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ông việc đang thực hiện" sheetId="1" r:id="rId5"/>
    <sheet state="hidden" name="Report NE 2025" sheetId="2" r:id="rId6"/>
    <sheet state="visible" name="DANH SÁCH CTV " sheetId="3" r:id="rId7"/>
    <sheet state="visible" name="Data CTV" sheetId="4" r:id="rId8"/>
    <sheet state="visible" name="Report NE 2026" sheetId="5" r:id="rId9"/>
    <sheet state="visible" name="LEAD ONLINE" sheetId="6" r:id="rId10"/>
    <sheet state="visible" name="Zalo OA" sheetId="7" r:id="rId11"/>
    <sheet state="visible" name="Web gmail Viện" sheetId="8" r:id="rId12"/>
    <sheet state="visible" name="NE APC chuyển NBS 2026" sheetId="9" r:id="rId13"/>
    <sheet state="hidden" name="TRỰC PAGE" sheetId="10" r:id="rId14"/>
    <sheet state="hidden" name="BC Call" sheetId="11" r:id="rId15"/>
    <sheet state="visible" name="CHECK HỒ SƠ BẢN CỨNG" sheetId="12" r:id="rId16"/>
    <sheet state="hidden" name="KPI seeding" sheetId="13" r:id="rId17"/>
    <sheet state="hidden" name="SEO (Web content)" sheetId="14" r:id="rId18"/>
    <sheet state="hidden" name="Sửa web" sheetId="15" r:id="rId19"/>
    <sheet state="hidden" name="Seeing Japanese" sheetId="16" r:id="rId20"/>
    <sheet state="hidden" name="KPI truyền thông" sheetId="17" r:id="rId21"/>
    <sheet state="hidden" name="Đại Trà" sheetId="18" r:id="rId22"/>
    <sheet state="hidden" name="Báo cáo Tuần" sheetId="19" r:id="rId23"/>
    <sheet state="hidden" name="BC NE ngày" sheetId="20" r:id="rId24"/>
    <sheet state="hidden" name="Trường KV miền tây" sheetId="21" r:id="rId25"/>
    <sheet state="hidden" name="Trường KV HCM" sheetId="22" r:id="rId26"/>
    <sheet state="hidden" name="KPI NE" sheetId="23" r:id="rId27"/>
    <sheet state="hidden" name="Đại lý TS" sheetId="24" r:id="rId28"/>
    <sheet state="hidden" name="ưu đãi" sheetId="25" r:id="rId29"/>
    <sheet state="hidden" name="Một số câu hỏi của các thầy cô" sheetId="26" r:id="rId30"/>
    <sheet state="hidden" name="Trang tính25" sheetId="27" r:id="rId31"/>
    <sheet state="hidden" name="Chính sách hoa hồng TC Việt Nhậ" sheetId="28" r:id="rId32"/>
    <sheet state="hidden" name="Thống kê Tài liệu dùng đi trườn" sheetId="29" r:id="rId33"/>
    <sheet state="hidden" name="so sánh outsource MK" sheetId="30" r:id="rId34"/>
    <sheet state="hidden" name="so sánh khóa ngắn hạn" sheetId="31" r:id="rId35"/>
    <sheet state="hidden" name="Thanh toán Chạy QC FB" sheetId="32" r:id="rId36"/>
    <sheet state="hidden" name="Theo dõi check miễn giảm " sheetId="33" r:id="rId37"/>
    <sheet state="hidden" name="BC truyền thông" sheetId="34" r:id="rId38"/>
    <sheet state="hidden" name="Link họp" sheetId="35" r:id="rId39"/>
    <sheet state="hidden" name="Đi trường" sheetId="36" r:id="rId40"/>
    <sheet state="hidden" name="Digital marketing" sheetId="37" r:id="rId41"/>
    <sheet state="hidden" name="giới thiệu" sheetId="38" r:id="rId42"/>
    <sheet state="visible" name="SO SÁNH TRƯỜNG" sheetId="39" r:id="rId43"/>
    <sheet state="visible" name="Lead tự tạo" sheetId="40" r:id="rId44"/>
    <sheet state="hidden" name="Tóm tắt sản phẩm NBS" sheetId="41" r:id="rId45"/>
    <sheet state="hidden" name="Cước CMC" sheetId="42" r:id="rId46"/>
    <sheet state="hidden" name="Tỉ lệ 2024" sheetId="43" r:id="rId47"/>
  </sheets>
  <definedNames>
    <definedName hidden="1" localSheetId="20" name="_xlnm._FilterDatabase">'Trường KV miền tây'!$A$22:$I$106</definedName>
    <definedName hidden="1" localSheetId="3" name="Z_2B6EED97_C4D4_4D9C_9355_471B7F13A1AF_.wvu.FilterData">'Data CTV'!$A$1:$I$169</definedName>
    <definedName hidden="1" localSheetId="5" name="Z_2B6EED97_C4D4_4D9C_9355_471B7F13A1AF_.wvu.FilterData">'LEAD ONLINE'!$A$1:$I$1031</definedName>
  </definedNames>
  <calcPr/>
  <customWorkbookViews>
    <customWorkbookView activeSheetId="0" maximized="1" windowHeight="0" windowWidth="0" guid="{2B6EED97-C4D4-4D9C-9355-471B7F13A1AF}" name="Bộ lọc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84">
      <text>
        <t xml:space="preserve">SPC (20 cbnv + 4 học viên ngoài)</t>
      </text>
    </comment>
    <comment authorId="0" ref="V84">
      <text>
        <t xml:space="preserve">SPC 1 CBNV</t>
      </text>
    </comment>
    <comment authorId="0" ref="AT84">
      <text>
        <t xml:space="preserve">3 học viên ngoài của SPC</t>
      </text>
    </comment>
    <comment authorId="0" ref="AF84">
      <text>
        <t xml:space="preserve">SPC 1 học viên ngoài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O39">
      <text>
        <t xml:space="preserve">1 PX 1 SPC
</t>
      </text>
    </comment>
    <comment authorId="0" ref="AK64">
      <text>
        <t xml:space="preserve">1 CTV Hồng Nhi 
</t>
      </text>
    </comment>
    <comment authorId="0" ref="BA47">
      <text>
        <t xml:space="preserve">pxu</t>
      </text>
    </comment>
    <comment authorId="0" ref="AU39">
      <text>
        <t xml:space="preserve">Hồng Nhi NBS
</t>
      </text>
    </comment>
    <comment authorId="0" ref="BC47">
      <text>
        <t xml:space="preserve">phật giáo</t>
      </text>
    </comment>
    <comment authorId="0" ref="AI122">
      <text>
        <t xml:space="preserve">SPC 1 học viên ngoài</t>
      </text>
    </comment>
    <comment authorId="0" ref="T73">
      <text>
        <t xml:space="preserve">Hồng Nhi
</t>
      </text>
    </comment>
    <comment authorId="0" ref="D24">
      <text>
        <t xml:space="preserve">pxu 1NE phật giáo 50%</t>
      </text>
    </comment>
    <comment authorId="0" ref="AY39">
      <text>
        <t xml:space="preserve">PX</t>
      </text>
    </comment>
    <comment authorId="0" ref="BO55">
      <text>
        <t xml:space="preserve">pxu</t>
      </text>
    </comment>
    <comment authorId="0" ref="AS64">
      <text>
        <t xml:space="preserve">Trinh Trinh</t>
      </text>
    </comment>
    <comment authorId="0" ref="Z73">
      <text>
        <t xml:space="preserve">đào tạo - Nguyên Yên
</t>
      </text>
    </comment>
    <comment authorId="0" ref="J55">
      <text>
        <t xml:space="preserve">1NE Hồng Nhi</t>
      </text>
    </comment>
    <comment authorId="0" ref="N55">
      <text>
        <t xml:space="preserve">pxu</t>
      </text>
    </comment>
    <comment authorId="0" ref="BK72">
      <text>
        <t xml:space="preserve">Tổng đến ngày 29/7 sum 17</t>
      </text>
    </comment>
    <comment authorId="0" ref="AW122">
      <text>
        <t xml:space="preserve">3 học viên ngoài của SPC</t>
      </text>
    </comment>
    <comment authorId="0" ref="L39">
      <text>
        <t xml:space="preserve">pxu</t>
      </text>
    </comment>
    <comment authorId="0" ref="N39">
      <text>
        <t xml:space="preserve">1 SPC 3 PX</t>
      </text>
    </comment>
    <comment authorId="0" ref="H31">
      <text>
        <t xml:space="preserve">1NE Pxu</t>
      </text>
    </comment>
    <comment authorId="0" ref="AI24">
      <text>
        <t xml:space="preserve">2 ne nhi gthieu</t>
      </text>
    </comment>
    <comment authorId="0" ref="W39">
      <text>
        <t xml:space="preserve">2 PX</t>
      </text>
    </comment>
    <comment authorId="0" ref="Y39">
      <text>
        <t xml:space="preserve">1 SPC
</t>
      </text>
    </comment>
    <comment authorId="0" ref="W31">
      <text>
        <t xml:space="preserve">nội khối</t>
      </text>
    </comment>
    <comment authorId="0" ref="AG39">
      <text>
        <t xml:space="preserve">1 SPC 1 PXU chuyển sang học
</t>
      </text>
    </comment>
    <comment authorId="0" ref="AC64">
      <text>
        <t xml:space="preserve">Trinh Trinh
</t>
      </text>
    </comment>
    <comment authorId="0" ref="W122">
      <text>
        <t xml:space="preserve">SPC (20 cbnv + 4 học viên ngoài)</t>
      </text>
    </comment>
    <comment authorId="0" ref="AK39">
      <text>
        <t xml:space="preserve"> 1NBS (Mỹ Nhi)</t>
      </text>
    </comment>
    <comment authorId="0" ref="Y122">
      <text>
        <t xml:space="preserve">SPC 1 CBNV</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C48">
      <text>
        <t xml:space="preserve">dọn dẹp đồ qua cơ sở mới
chăm lại lead tiềm năng 
</t>
      </text>
    </comment>
    <comment authorId="0" ref="O13">
      <text>
        <t xml:space="preserve">Đi trường</t>
      </text>
    </comment>
    <comment authorId="0" ref="AS43">
      <text>
        <t xml:space="preserve">thiết kế KCT ngôn ngữ Trung, chăm lead
</t>
      </text>
    </comment>
    <comment authorId="0" ref="R48">
      <text>
        <t xml:space="preserve">chăm lại lead tự tạo</t>
      </text>
    </comment>
    <comment authorId="0" ref="AY49">
      <text>
        <t xml:space="preserve">đi trường GDTX Q12 + Lễ tốt nghiệp Trường Cao Đẳng Việt Mỹ</t>
      </text>
    </comment>
    <comment authorId="0" ref="U48">
      <text>
        <t xml:space="preserve">chăm lead cũ</t>
      </text>
    </comment>
    <comment authorId="0" ref="BE49">
      <text>
        <t xml:space="preserve">chăm lại lead cũ
</t>
      </text>
    </comment>
    <comment authorId="0" ref="X13">
      <text>
        <t xml:space="preserve">Hướng nghiệp buổi sáng</t>
      </text>
    </comment>
    <comment authorId="0" ref="BH49">
      <text>
        <t xml:space="preserve">chăm lại lead cũ/ seeding
</t>
      </text>
    </comment>
    <comment authorId="0" ref="AY6">
      <text>
        <t xml:space="preserve">Đi trường hướng nghiệp</t>
      </text>
    </comment>
    <comment authorId="0" ref="BT59">
      <text>
        <t xml:space="preserve">chăm lại lead tìm năng
chạy qua nhà học viên thu hồ sơ và học phí
</t>
      </text>
    </comment>
    <comment authorId="0" ref="L63">
      <text>
        <t xml:space="preserve">chăm lại lead cũ, check hồ sơ</t>
      </text>
    </comment>
    <comment authorId="0" ref="BK49">
      <text>
        <t xml:space="preserve">Lọc lại data tiềm năng
Gọi chăm lead đc giới thiệu</t>
      </text>
    </comment>
    <comment authorId="0" ref="AD44">
      <text>
        <t xml:space="preserve">sáng đi BD
Chiều follow học viên cũ, seeding group + tele</t>
      </text>
    </comment>
    <comment authorId="0" ref="BK43">
      <text>
        <t xml:space="preserve">chăm lead cũ, thiết kế, viết kịch bản video</t>
      </text>
    </comment>
    <comment authorId="0" ref="AJ48">
      <text>
        <t xml:space="preserve">đi trường, nhập data, chăm lại lead</t>
      </text>
    </comment>
    <comment authorId="0" ref="AG44">
      <text>
        <t xml:space="preserve">sáng đi trường GDTX Q.10
Chiều nhập lead data và follow học viên cũ</t>
      </text>
    </comment>
    <comment authorId="0" ref="BN43">
      <text>
        <t xml:space="preserve">viết kịch bản video, </t>
      </text>
    </comment>
    <comment authorId="0" ref="CF59">
      <text>
        <t xml:space="preserve">chăm lại lead landing page
seeding
</t>
      </text>
    </comment>
    <comment authorId="0" ref="AV54">
      <text>
        <t xml:space="preserve">chăm lại lead cũ
gọi lại lead online
seeding</t>
      </text>
    </comment>
    <comment authorId="0" ref="BQ6">
      <text>
        <t xml:space="preserve">Đi HN</t>
      </text>
    </comment>
    <comment authorId="0" ref="AV48">
      <text>
        <t xml:space="preserve">đi trường, soạn tài liệu đi trường
</t>
      </text>
    </comment>
    <comment authorId="0" ref="AA59">
      <text>
        <t xml:space="preserve">Gọi lại lead on landing page cũ, bách việt
Nhắn chăm lại thêm lead NBS page
</t>
      </text>
    </comment>
    <comment authorId="0" ref="AS44">
      <text>
        <t xml:space="preserve">Chăm lại lead cũ
Seeding trên hội nhóm</t>
      </text>
    </comment>
    <comment authorId="0" ref="BT6">
      <text>
        <t xml:space="preserve">đi HN</t>
      </text>
    </comment>
    <comment authorId="0" ref="AY48">
      <text>
        <t xml:space="preserve">đi trường GDTX Q12 + Lễ tốt nghiệp Trường Cao Đẳng Việt Mỹ</t>
      </text>
    </comment>
    <comment authorId="0" ref="CF49">
      <text>
        <t xml:space="preserve">chăm lại lead landing page
seeding</t>
      </text>
    </comment>
    <comment authorId="0" ref="U49">
      <text>
        <t xml:space="preserve">rà soát lại các lead cũ gửi thông tin học bổng
seeding</t>
      </text>
    </comment>
    <comment authorId="0" ref="BX6">
      <text>
        <t xml:space="preserve">off</t>
      </text>
    </comment>
    <comment authorId="0" ref="CI49">
      <text>
        <t xml:space="preserve">sáng đi trường
seeding
</t>
      </text>
    </comment>
    <comment authorId="0" ref="AG59">
      <text>
        <t xml:space="preserve">gọi data cũ APC/ Bách Việt
Chat lại lead cũ đang chăm
Seeding
</t>
      </text>
    </comment>
    <comment authorId="0" ref="BE48">
      <text>
        <t xml:space="preserve">nhập data, chăm lead, nhắc bổ sung hồ sơ
</t>
      </text>
    </comment>
    <comment authorId="0" ref="AA49">
      <text>
        <t xml:space="preserve">sáng seeding/ đăng bài các group
chiều họp giao ban + line hư</t>
      </text>
    </comment>
    <comment authorId="0" ref="AA43">
      <text>
        <t xml:space="preserve">nhắc bổ sung HS, chăm lead cũ
</t>
      </text>
    </comment>
    <comment authorId="0" ref="F54">
      <text>
        <t xml:space="preserve">sáng đi GDTX Quận 7</t>
      </text>
    </comment>
    <comment authorId="0" ref="AJ49">
      <text>
        <t xml:space="preserve">Đi trường, nhập lead
Chăm lại lead cũ
seeding</t>
      </text>
    </comment>
    <comment authorId="0" ref="AG43">
      <text>
        <t xml:space="preserve">sáng đi trường GDTX Q10 - Nhập data - chăm lead cũ</t>
      </text>
    </comment>
    <comment authorId="0" ref="BN44">
      <text>
        <t xml:space="preserve">vert lại list cũ
seeding</t>
      </text>
    </comment>
    <comment authorId="0" ref="BZ54">
      <text>
        <t xml:space="preserve">chăm lại lead cũ
tư vấn lead seeding</t>
      </text>
    </comment>
    <comment authorId="0" ref="BQ44">
      <text>
        <t xml:space="preserve">Buổi sáng đi trường</t>
      </text>
    </comment>
    <comment authorId="0" ref="BH34">
      <text>
        <t xml:space="preserve">- Sáng đi TTGDTX Gò Vấp
- Nhập lead data thu về
- Seeding dạo
- Telesales</t>
      </text>
    </comment>
    <comment authorId="0" ref="CF58">
      <text>
        <t xml:space="preserve">chăm lại lead cũ 
</t>
      </text>
    </comment>
    <comment authorId="0" ref="BB59">
      <text>
        <t xml:space="preserve">Chăm lại lead landing page/ lead giới thiệu
</t>
      </text>
    </comment>
    <comment authorId="0" ref="AS49">
      <text>
        <t xml:space="preserve">Sáng đi trường GDTX quận 3</t>
      </text>
    </comment>
    <comment authorId="0" ref="BZ48">
      <text>
        <t xml:space="preserve">chăm lại lead tiềm năng, đóng gói đồ qua cs mới </t>
      </text>
    </comment>
    <comment authorId="0" ref="AP43">
      <text>
        <t xml:space="preserve">chỉnh sửa các thông tin gửi học viên, đổi hết thành logo mới, chăm lead 
</t>
      </text>
    </comment>
    <comment authorId="0" ref="AV49">
      <text>
        <t xml:space="preserve">đi trường GDTX Q12
chăm lại lead cũ, seeding
cb quà đi lễ tốt nghiệp và đi thu data trường</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33">
      <text>
        <t xml:space="preserve">Giảm 30% toàn khóa</t>
      </text>
    </comment>
    <comment authorId="0" ref="E100">
      <text>
        <t xml:space="preserve">Giảm 30% toàn khóa</t>
      </text>
    </comment>
    <comment authorId="0" ref="E67">
      <text>
        <t xml:space="preserve">Giảm 30% toàn khóa</t>
      </text>
    </comment>
    <comment authorId="0" ref="E629">
      <text>
        <t xml:space="preserve">Giảm 30% toàn khóa</t>
      </text>
    </comment>
    <comment authorId="0" ref="E596">
      <text>
        <t xml:space="preserve">giảm 30% toàn khóa</t>
      </text>
    </comment>
    <comment authorId="0" ref="E563">
      <text>
        <t xml:space="preserve">giảm 30% toàn khóa</t>
      </text>
    </comment>
    <comment authorId="0" ref="E530">
      <text>
        <t xml:space="preserve">giảm 30% toàn khóa</t>
      </text>
    </comment>
    <comment authorId="0" ref="E497">
      <text>
        <t xml:space="preserve">giảm 30% toàn khóa</t>
      </text>
    </comment>
    <comment authorId="0" ref="H596">
      <text>
        <t xml:space="preserve">đại học</t>
      </text>
    </comment>
    <comment authorId="0" ref="E464">
      <text>
        <t xml:space="preserve">giảm 30% toàn khóa</t>
      </text>
    </comment>
    <comment authorId="0" ref="J596">
      <text>
        <t xml:space="preserve">đại học</t>
      </text>
    </comment>
    <comment authorId="0" ref="E398">
      <text>
        <t xml:space="preserve">Giảm 30% toàn khóa</t>
      </text>
    </comment>
    <comment authorId="0" ref="E365">
      <text>
        <t xml:space="preserve">Giảm 30% toàn khóa</t>
      </text>
    </comment>
    <comment authorId="0" ref="E332">
      <text>
        <t xml:space="preserve">làm tờ trình chính sách 50% toàn khóa cho các sư bên phật giáo</t>
      </text>
    </comment>
    <comment authorId="0" ref="E299">
      <text>
        <t xml:space="preserve">làm tờ trình chính sách 50% toàn khóa cho các sư bên phật giáo</t>
      </text>
    </comment>
    <comment authorId="0" ref="E266">
      <text>
        <t xml:space="preserve">Giảm 30% toàn khóa</t>
      </text>
    </comment>
    <comment authorId="0" ref="E233">
      <text>
        <t xml:space="preserve">Giảm 30% toàn khóa</t>
      </text>
    </comment>
    <comment authorId="0" ref="E200">
      <text>
        <t xml:space="preserve">Giảm 30% toàn khóa</t>
      </text>
    </comment>
    <comment authorId="0" ref="D134">
      <text>
        <t xml:space="preserve">bạn ck toàn bộ chương trình học NNA</t>
      </text>
    </comment>
    <comment authorId="0" ref="E167">
      <text>
        <t xml:space="preserve">Giảm 30% toàn khóa</t>
      </text>
    </comment>
    <comment authorId="0" ref="E134">
      <text>
        <t xml:space="preserve">Giảm 30% toàn khóa</t>
      </text>
    </comment>
    <comment authorId="0" ref="E101">
      <text>
        <t xml:space="preserve">Giảm 30% toàn khóa</t>
      </text>
    </comment>
    <comment authorId="0" ref="E68">
      <text>
        <t xml:space="preserve">Giảm 30% toàn khóa</t>
      </text>
    </comment>
    <comment authorId="0" ref="H101">
      <text>
        <t xml:space="preserve">bằng tốt nghiệp TC</t>
      </text>
    </comment>
    <comment authorId="0" ref="J101">
      <text>
        <t xml:space="preserve">bảng điểm TC</t>
      </text>
    </comment>
    <comment authorId="0" ref="E630">
      <text>
        <t xml:space="preserve">Giảm 30% toàn khóa</t>
      </text>
    </comment>
    <comment authorId="0" ref="E597">
      <text>
        <t xml:space="preserve">giảm 30% toàn khóa</t>
      </text>
    </comment>
    <comment authorId="0" ref="E564">
      <text>
        <t xml:space="preserve">giảm 30% toàn khóa</t>
      </text>
    </comment>
    <comment authorId="0" ref="E531">
      <text>
        <t xml:space="preserve">giảm 30% toàn khóa</t>
      </text>
    </comment>
    <comment authorId="0" ref="E498">
      <text>
        <t xml:space="preserve">giảm 30% toàn khóa</t>
      </text>
    </comment>
    <comment authorId="0" ref="E465">
      <text>
        <t xml:space="preserve">giảm 30% toàn khóa</t>
      </text>
    </comment>
    <comment authorId="0" ref="E399">
      <text>
        <t xml:space="preserve">Giảm 30% toàn khóa</t>
      </text>
    </comment>
    <comment authorId="0" ref="E366">
      <text>
        <t xml:space="preserve">Giảm 30% toàn khóa</t>
      </text>
    </comment>
    <comment authorId="0" ref="E333">
      <text>
        <t xml:space="preserve">làm tờ trình chính sách 50% toàn khóa cho các sư bên phật giáo</t>
      </text>
    </comment>
    <comment authorId="0" ref="E300">
      <text>
        <t xml:space="preserve">làm tờ trình chính sách 50% toàn khóa cho các sư bên phật giáo</t>
      </text>
    </comment>
    <comment authorId="0" ref="E267">
      <text>
        <t xml:space="preserve">Giảm 30% toàn khóa</t>
      </text>
    </comment>
    <comment authorId="0" ref="E234">
      <text>
        <t xml:space="preserve">Giảm 30% toàn khóa</t>
      </text>
    </comment>
    <comment authorId="0" ref="E201">
      <text>
        <t xml:space="preserve">Giảm 30% toàn khóa</t>
      </text>
    </comment>
    <comment authorId="0" ref="E168">
      <text>
        <t xml:space="preserve">Giảm 30% toàn khóa</t>
      </text>
    </comment>
    <comment authorId="0" ref="E135">
      <text>
        <t xml:space="preserve">Giảm 30% toàn khóa</t>
      </text>
    </comment>
    <comment authorId="0" ref="E102">
      <text>
        <t xml:space="preserve">Giảm 30% toàn khóa</t>
      </text>
    </comment>
    <comment authorId="0" ref="E69">
      <text>
        <t xml:space="preserve">Giảm 30% toàn khóa</t>
      </text>
    </comment>
    <comment authorId="0" ref="E631">
      <text>
        <t xml:space="preserve">Giảm 30% toàn khóa</t>
      </text>
    </comment>
    <comment authorId="0" ref="E598">
      <text>
        <t xml:space="preserve">giảm 30% toàn khóa</t>
      </text>
    </comment>
    <comment authorId="0" ref="E565">
      <text>
        <t xml:space="preserve">giảm 30% toàn khóa</t>
      </text>
    </comment>
    <comment authorId="0" ref="E532">
      <text>
        <t xml:space="preserve">giảm 30% toàn khóa</t>
      </text>
    </comment>
    <comment authorId="0" ref="E499">
      <text>
        <t xml:space="preserve">giảm 30% toàn khóa</t>
      </text>
    </comment>
    <comment authorId="0" ref="E466">
      <text>
        <t xml:space="preserve">giảm 30% toàn khóa</t>
      </text>
    </comment>
    <comment authorId="0" ref="E400">
      <text>
        <t xml:space="preserve">Giảm 30% toàn khóa</t>
      </text>
    </comment>
    <comment authorId="0" ref="E367">
      <text>
        <t xml:space="preserve">làm tờ trình chính sách 50% toàn khóa cho các sư bên phật giáo</t>
      </text>
    </comment>
    <comment authorId="0" ref="E334">
      <text>
        <t xml:space="preserve">Giảm 30% toàn khóa</t>
      </text>
    </comment>
    <comment authorId="0" ref="E301">
      <text>
        <t xml:space="preserve">Giảm 30% toàn khóa</t>
      </text>
    </comment>
    <comment authorId="0" ref="E268">
      <text>
        <t xml:space="preserve">Giảm 30% toàn khóa</t>
      </text>
    </comment>
    <comment authorId="0" ref="E235">
      <text>
        <t xml:space="preserve">Giảm 30% toàn khóa</t>
      </text>
    </comment>
    <comment authorId="0" ref="B103">
      <text>
        <t xml:space="preserve">23/7 Thư đã liên hệ, bạn đã đủ hồ sơ. Đang chuyển vào
</t>
      </text>
    </comment>
    <comment authorId="0" ref="E202">
      <text>
        <t xml:space="preserve">Giảm 30% toàn khóa</t>
      </text>
    </comment>
    <comment authorId="0" ref="E169">
      <text>
        <t xml:space="preserve">Giảm 30% toàn khóa</t>
      </text>
    </comment>
    <comment authorId="0" ref="E136">
      <text>
        <t xml:space="preserve">Giảm 30% toàn khóa</t>
      </text>
    </comment>
    <comment authorId="0" ref="E103">
      <text>
        <t xml:space="preserve">Giảm 30% toàn khóa</t>
      </text>
    </comment>
    <comment authorId="0" ref="E70">
      <text>
        <t xml:space="preserve">Giảm 30% toàn khóa</t>
      </text>
    </comment>
    <comment authorId="0" ref="I169">
      <text>
        <t xml:space="preserve">GIẤY CHỨNG NHẬN TỐT NGHIỆP THPT TẠM THỜI (2K7)</t>
      </text>
    </comment>
    <comment authorId="0" ref="E632">
      <text>
        <t xml:space="preserve">Giảm 30% toàn khóa</t>
      </text>
    </comment>
    <comment authorId="0" ref="E599">
      <text>
        <t xml:space="preserve">Giảm 30% toàn khóa</t>
      </text>
    </comment>
    <comment authorId="0" ref="E566">
      <text>
        <t xml:space="preserve">giảm 30% toàn khóa</t>
      </text>
    </comment>
    <comment authorId="0" ref="E533">
      <text>
        <t xml:space="preserve">giảm 30% toàn khóa</t>
      </text>
    </comment>
    <comment authorId="0" ref="E500">
      <text>
        <t xml:space="preserve">giảm 30% toàn khóa</t>
      </text>
    </comment>
    <comment authorId="0" ref="E401">
      <text>
        <t xml:space="preserve">Giảm 30% toàn khóa</t>
      </text>
    </comment>
    <comment authorId="0" ref="E368">
      <text>
        <t xml:space="preserve">Giảm 30% toàn khóa</t>
      </text>
    </comment>
    <comment authorId="0" ref="E335">
      <text>
        <t xml:space="preserve">Giảm 30% toàn khóa</t>
      </text>
    </comment>
    <comment authorId="0" ref="E269">
      <text>
        <t xml:space="preserve">Giảm 30% toàn khóa</t>
      </text>
    </comment>
    <comment authorId="0" ref="E236">
      <text>
        <t xml:space="preserve">Giảm 30% toàn khóa</t>
      </text>
    </comment>
    <comment authorId="0" ref="E203">
      <text>
        <t xml:space="preserve">Giảm 30% toàn khóa</t>
      </text>
    </comment>
    <comment authorId="0" ref="E170">
      <text>
        <t xml:space="preserve">Giảm 30% toàn khóa</t>
      </text>
    </comment>
    <comment authorId="0" ref="E137">
      <text>
        <t xml:space="preserve">Giảm 30% toàn khóa</t>
      </text>
    </comment>
    <comment authorId="0" ref="E104">
      <text>
        <t xml:space="preserve">Giảm 30% toàn khóa</t>
      </text>
    </comment>
    <comment authorId="0" ref="E71">
      <text>
        <t xml:space="preserve">Giảm 30% toàn khóa</t>
      </text>
    </comment>
    <comment authorId="0" ref="H170">
      <text>
        <t xml:space="preserve">bằng tốt nghiệp đại học tạm thời</t>
      </text>
    </comment>
    <comment authorId="0" ref="E633">
      <text>
        <t xml:space="preserve">Giảm 30% toàn khóa</t>
      </text>
    </comment>
    <comment authorId="0" ref="E600">
      <text>
        <t xml:space="preserve">Giảm 30% toàn khóa</t>
      </text>
    </comment>
    <comment authorId="0" ref="E567">
      <text>
        <t xml:space="preserve">giảm 30% toàn khóa</t>
      </text>
    </comment>
    <comment authorId="0" ref="E534">
      <text>
        <t xml:space="preserve">giảm 30% toàn khóa</t>
      </text>
    </comment>
    <comment authorId="0" ref="E501">
      <text>
        <t xml:space="preserve">giảm 30% toàn khóa</t>
      </text>
    </comment>
    <comment authorId="0" ref="E435">
      <text>
        <t xml:space="preserve">giảm 30% toàn khóa</t>
      </text>
    </comment>
    <comment authorId="0" ref="E402">
      <text>
        <t xml:space="preserve">Giảm 30% toàn khóa</t>
      </text>
    </comment>
    <comment authorId="0" ref="E369">
      <text>
        <t xml:space="preserve">Giảm 30% toàn khóa</t>
      </text>
    </comment>
    <comment authorId="0" ref="E336">
      <text>
        <t xml:space="preserve">Giảm 30% toàn khóa</t>
      </text>
    </comment>
    <comment authorId="0" ref="E303">
      <text>
        <t xml:space="preserve">làm tờ trình chính sách 50% toàn khóa cho các sư bên phật giáo</t>
      </text>
    </comment>
    <comment authorId="0" ref="E270">
      <text>
        <t xml:space="preserve">Giảm 30% toàn khóa</t>
      </text>
    </comment>
    <comment authorId="0" ref="E237">
      <text>
        <t xml:space="preserve">Giảm 30% toàn khóa</t>
      </text>
    </comment>
    <comment authorId="0" ref="E204">
      <text>
        <t xml:space="preserve">Giảm 30% toàn khóa</t>
      </text>
    </comment>
    <comment authorId="0" ref="E171">
      <text>
        <t xml:space="preserve">Giảm 30% toàn khóa</t>
      </text>
    </comment>
    <comment authorId="0" ref="E138">
      <text>
        <t xml:space="preserve">Giảm 30% toàn khóa</t>
      </text>
    </comment>
    <comment authorId="0" ref="E105">
      <text>
        <t xml:space="preserve">Giảm 30% toàn khóa</t>
      </text>
    </comment>
    <comment authorId="0" ref="E72">
      <text>
        <t xml:space="preserve">Giảm 30% toàn khóa</t>
      </text>
    </comment>
    <comment authorId="0" ref="J138">
      <text>
        <t xml:space="preserve">BẢN ĐIỂM ĐH</t>
      </text>
    </comment>
    <comment authorId="0" ref="H39">
      <text>
        <t xml:space="preserve">bằng TC</t>
      </text>
    </comment>
    <comment authorId="0" ref="J39">
      <text>
        <t xml:space="preserve">bản điểm TC</t>
      </text>
    </comment>
    <comment authorId="0" ref="E634">
      <text>
        <t xml:space="preserve">Giảm 30% toàn khóa</t>
      </text>
    </comment>
    <comment authorId="0" ref="E601">
      <text>
        <t xml:space="preserve">40% toàn khóa</t>
      </text>
    </comment>
    <comment authorId="0" ref="E568">
      <text>
        <t xml:space="preserve">giảm 30% toàn khóa</t>
      </text>
    </comment>
    <comment authorId="0" ref="E535">
      <text>
        <t xml:space="preserve">giảm 30% toàn khóa</t>
      </text>
    </comment>
    <comment authorId="0" ref="E502">
      <text>
        <t xml:space="preserve">giảm 30% toàn khóa</t>
      </text>
    </comment>
    <comment authorId="0" ref="E469">
      <text>
        <t xml:space="preserve">giảm 30% toàn khóa</t>
      </text>
    </comment>
    <comment authorId="0" ref="E436">
      <text>
        <t xml:space="preserve">giảm 30% toàn khóa</t>
      </text>
    </comment>
    <comment authorId="0" ref="E403">
      <text>
        <t xml:space="preserve">Giảm 30% toàn khóa</t>
      </text>
    </comment>
    <comment authorId="0" ref="E370">
      <text>
        <t xml:space="preserve">Giảm 30% toàn khóa</t>
      </text>
    </comment>
    <comment authorId="0" ref="E337">
      <text>
        <t xml:space="preserve">Giảm 30% toàn khóa</t>
      </text>
    </comment>
    <comment authorId="0" ref="E304">
      <text>
        <t xml:space="preserve">Giảm 30% toàn khóa</t>
      </text>
    </comment>
    <comment authorId="0" ref="E271">
      <text>
        <t xml:space="preserve">Giảm 30% toàn khóa</t>
      </text>
    </comment>
    <comment authorId="0" ref="E238">
      <text>
        <t xml:space="preserve">Giảm 30% toàn khóa</t>
      </text>
    </comment>
    <comment authorId="0" ref="E205">
      <text>
        <t xml:space="preserve">Giảm 30% toàn khóa</t>
      </text>
    </comment>
    <comment authorId="0" ref="C106">
      <text>
        <t xml:space="preserve">đã báo bạn bổ sung trong tuần này</t>
      </text>
    </comment>
    <comment authorId="0" ref="E172">
      <text>
        <t xml:space="preserve">Giảm 30% toàn khóa</t>
      </text>
    </comment>
    <comment authorId="0" ref="E139">
      <text>
        <t xml:space="preserve">Giảm 30% toàn khóa</t>
      </text>
    </comment>
    <comment authorId="0" ref="E106">
      <text>
        <t xml:space="preserve">Giảm 30% toàn khóa</t>
      </text>
    </comment>
    <comment authorId="0" ref="E73">
      <text>
        <t xml:space="preserve">Giảm 30% toàn khóa</t>
      </text>
    </comment>
    <comment authorId="0" ref="E635">
      <text>
        <t xml:space="preserve">Giảm 30% toàn khóa</t>
      </text>
    </comment>
    <comment authorId="0" ref="E569">
      <text>
        <t xml:space="preserve">giảm 30% toàn khóa</t>
      </text>
    </comment>
    <comment authorId="0" ref="E536">
      <text>
        <t xml:space="preserve">giảm 30% toàn khóa</t>
      </text>
    </comment>
    <comment authorId="0" ref="E470">
      <text>
        <t xml:space="preserve">giảm 30% toàn khóa</t>
      </text>
    </comment>
    <comment authorId="0" ref="E437">
      <text>
        <t xml:space="preserve">giảm 30% toàn khóa</t>
      </text>
    </comment>
    <comment authorId="0" ref="E404">
      <text>
        <t xml:space="preserve">Giảm 30% toàn khóa</t>
      </text>
    </comment>
    <comment authorId="0" ref="E371">
      <text>
        <t xml:space="preserve">Giảm 30% toàn khóa</t>
      </text>
    </comment>
    <comment authorId="0" ref="E338">
      <text>
        <t xml:space="preserve">Giảm 30% toàn khóa</t>
      </text>
    </comment>
    <comment authorId="0" ref="E305">
      <text>
        <t xml:space="preserve">Giảm 30% toàn khóa</t>
      </text>
    </comment>
    <comment authorId="0" ref="E272">
      <text>
        <t xml:space="preserve">Giảm 30% toàn khóa</t>
      </text>
    </comment>
    <comment authorId="0" ref="E239">
      <text>
        <t xml:space="preserve">Giảm 30% toàn khóa</t>
      </text>
    </comment>
    <comment authorId="0" ref="B107">
      <text>
        <t xml:space="preserve">đã báo nộp hồ sơ trong tuần 
</t>
      </text>
    </comment>
    <comment authorId="0" ref="E206">
      <text>
        <t xml:space="preserve">Giảm 30% toàn khóa</t>
      </text>
    </comment>
    <comment authorId="0" ref="C107">
      <text>
        <t xml:space="preserve">đã báo bạn bổ sung trong tuần này</t>
      </text>
    </comment>
    <comment authorId="0" ref="E173">
      <text>
        <t xml:space="preserve">Giảm 30% toàn khóa</t>
      </text>
    </comment>
    <comment authorId="0" ref="E140">
      <text>
        <t xml:space="preserve">Giảm 30% toàn khóa</t>
      </text>
    </comment>
    <comment authorId="0" ref="E107">
      <text>
        <t xml:space="preserve">Giảm 30% toàn khóa</t>
      </text>
    </comment>
    <comment authorId="0" ref="E74">
      <text>
        <t xml:space="preserve">Giảm 30% toàn khóa</t>
      </text>
    </comment>
    <comment authorId="0" ref="H173">
      <text>
        <t xml:space="preserve">TRUNG CẤP</t>
      </text>
    </comment>
    <comment authorId="0" ref="J173">
      <text>
        <t xml:space="preserve">TRUNG CẤP</t>
      </text>
    </comment>
    <comment authorId="0" ref="J140">
      <text>
        <t xml:space="preserve">bản điểm đại học</t>
      </text>
    </comment>
    <comment authorId="0" ref="E603">
      <text>
        <t xml:space="preserve">Giảm 30% toàn khóa</t>
      </text>
    </comment>
    <comment authorId="0" ref="E570">
      <text>
        <t xml:space="preserve">giảm 30% toàn khóa</t>
      </text>
    </comment>
    <comment authorId="0" ref="E537">
      <text>
        <t xml:space="preserve">giảm 30% toàn khóa</t>
      </text>
    </comment>
    <comment authorId="0" ref="E504">
      <text>
        <t xml:space="preserve">giảm 30% toàn khóa</t>
      </text>
    </comment>
    <comment authorId="0" ref="E471">
      <text>
        <t xml:space="preserve">giảm 30% toàn khóa</t>
      </text>
    </comment>
    <comment authorId="0" ref="E438">
      <text>
        <t xml:space="preserve">giảm 30% toàn khóa</t>
      </text>
    </comment>
    <comment authorId="0" ref="E405">
      <text>
        <t xml:space="preserve">Giảm 30% toàn khóa</t>
      </text>
    </comment>
    <comment authorId="0" ref="E372">
      <text>
        <t xml:space="preserve">Giảm 30% toàn khóa</t>
      </text>
    </comment>
    <comment authorId="0" ref="E339">
      <text>
        <t xml:space="preserve">Giảm 30% toàn khóa</t>
      </text>
    </comment>
    <comment authorId="0" ref="E306">
      <text>
        <t xml:space="preserve">Giảm 30% toàn khóa</t>
      </text>
    </comment>
    <comment authorId="0" ref="E273">
      <text>
        <t xml:space="preserve">Giảm 30% toàn khóa</t>
      </text>
    </comment>
    <comment authorId="0" ref="E207">
      <text>
        <t xml:space="preserve">Giảm 30% toàn khóa</t>
      </text>
    </comment>
    <comment authorId="0" ref="B75">
      <text>
        <t xml:space="preserve">gọi knm, đã nt zalo nhắc bổ sung 
</t>
      </text>
    </comment>
    <comment authorId="0" ref="E174">
      <text>
        <t xml:space="preserve">Giảm 30% toàn khóa</t>
      </text>
    </comment>
    <comment authorId="0" ref="E141">
      <text>
        <t xml:space="preserve">Giảm 30% toàn khóa</t>
      </text>
    </comment>
    <comment authorId="0" ref="H240">
      <text>
        <t xml:space="preserve">ĐẠI HỌC</t>
      </text>
    </comment>
    <comment authorId="0" ref="E108">
      <text>
        <t xml:space="preserve">Giảm 30% toàn khóa</t>
      </text>
    </comment>
    <comment authorId="0" ref="E75">
      <text>
        <t xml:space="preserve">Giảm 30% toàn khóa</t>
      </text>
    </comment>
    <comment authorId="0" ref="J240">
      <text>
        <t xml:space="preserve">ĐẠI HỌC</t>
      </text>
    </comment>
    <comment authorId="0" ref="E604">
      <text>
        <t xml:space="preserve">Giảm 30% toàn khóa</t>
      </text>
    </comment>
    <comment authorId="0" ref="E571">
      <text>
        <t xml:space="preserve">giảm 30% toàn khóa</t>
      </text>
    </comment>
    <comment authorId="0" ref="E538">
      <text>
        <t xml:space="preserve">giảm 30% toàn khóa</t>
      </text>
    </comment>
    <comment authorId="0" ref="E505">
      <text>
        <t xml:space="preserve">giảm 30% toàn khóa</t>
      </text>
    </comment>
    <comment authorId="0" ref="E472">
      <text>
        <t xml:space="preserve">giảm 30% toàn khóa</t>
      </text>
    </comment>
    <comment authorId="0" ref="E439">
      <text>
        <t xml:space="preserve">giảm 30% toàn khóa</t>
      </text>
    </comment>
    <comment authorId="0" ref="E406">
      <text>
        <t xml:space="preserve">giảm 30% toàn khóa</t>
      </text>
    </comment>
    <comment authorId="0" ref="E373">
      <text>
        <t xml:space="preserve">Giảm 30% toàn khóa</t>
      </text>
    </comment>
    <comment authorId="0" ref="E340">
      <text>
        <t xml:space="preserve">Giảm 30% toàn khóa</t>
      </text>
    </comment>
    <comment authorId="0" ref="E274">
      <text>
        <t xml:space="preserve">Giảm 30% toàn khóa</t>
      </text>
    </comment>
    <comment authorId="0" ref="B109">
      <text>
        <t xml:space="preserve">đã báo bổ sung trong tuần này nhưng bạn còn vướng bảng điểm photo khg có mộc, đang xin lại kêu gửi các giấy có trước 
</t>
      </text>
    </comment>
    <comment authorId="0" ref="E208">
      <text>
        <t xml:space="preserve">Giảm 30% toàn khóa</t>
      </text>
    </comment>
    <comment authorId="0" ref="E175">
      <text>
        <t xml:space="preserve">Giảm 30% toàn khóa</t>
      </text>
    </comment>
    <comment authorId="0" ref="E142">
      <text>
        <t xml:space="preserve">Giảm 30% toàn khóa</t>
      </text>
    </comment>
    <comment authorId="0" ref="H241">
      <text>
        <t xml:space="preserve">ĐẠI HỌC</t>
      </text>
    </comment>
    <comment authorId="0" ref="E109">
      <text>
        <t xml:space="preserve">Giảm 30% toàn khóa</t>
      </text>
    </comment>
    <comment authorId="0" ref="E76">
      <text>
        <t xml:space="preserve">Giảm 30% toàn khóa</t>
      </text>
    </comment>
    <comment authorId="0" ref="J241">
      <text>
        <t xml:space="preserve">ĐẠI HỌC</t>
      </text>
    </comment>
    <comment authorId="0" ref="H76">
      <text>
        <t xml:space="preserve">bằng tốt nghiệp TC</t>
      </text>
    </comment>
    <comment authorId="0" ref="P76">
      <text>
        <t xml:space="preserve">đã liên hệ
</t>
      </text>
    </comment>
    <comment authorId="0" ref="E638">
      <text>
        <t xml:space="preserve">Giảm 30% toàn khóa</t>
      </text>
    </comment>
    <comment authorId="0" ref="E605">
      <text>
        <t xml:space="preserve">Giảm 30% toàn khóa</t>
      </text>
    </comment>
    <comment authorId="0" ref="E539">
      <text>
        <t xml:space="preserve">giảm 30% toàn khóa</t>
      </text>
    </comment>
    <comment authorId="0" ref="E506">
      <text>
        <t xml:space="preserve">giảm 30% toàn khóa</t>
      </text>
    </comment>
    <comment authorId="0" ref="E473">
      <text>
        <t xml:space="preserve">giảm 30% toàn khóa</t>
      </text>
    </comment>
    <comment authorId="0" ref="E440">
      <text>
        <t xml:space="preserve">giảm 30% toàn khóa</t>
      </text>
    </comment>
    <comment authorId="0" ref="E407">
      <text>
        <t xml:space="preserve">giảm 30% toàn khóa</t>
      </text>
    </comment>
    <comment authorId="0" ref="E374">
      <text>
        <t xml:space="preserve">Giảm 30% toàn khóa</t>
      </text>
    </comment>
    <comment authorId="0" ref="E341">
      <text>
        <t xml:space="preserve">Giảm 30% toàn khóa</t>
      </text>
    </comment>
    <comment authorId="0" ref="E275">
      <text>
        <t xml:space="preserve">làm tờ trình chính sách 50% toàn khóa cho các sư bên phật giáo</t>
      </text>
    </comment>
    <comment authorId="0" ref="E209">
      <text>
        <t xml:space="preserve">Giảm 30% toàn khóa</t>
      </text>
    </comment>
    <comment authorId="0" ref="E176">
      <text>
        <t xml:space="preserve">Giảm 30% toàn khóa</t>
      </text>
    </comment>
    <comment authorId="0" ref="E143">
      <text>
        <t xml:space="preserve">Giảm 30% toàn khóa</t>
      </text>
    </comment>
    <comment authorId="0" ref="E110">
      <text>
        <t xml:space="preserve">Giảm 30% toàn khóa</t>
      </text>
    </comment>
    <comment authorId="0" ref="E77">
      <text>
        <t xml:space="preserve">Giảm 30% toàn khóa</t>
      </text>
    </comment>
    <comment authorId="0" ref="E639">
      <text>
        <t xml:space="preserve">Giảm 30% toàn khóa</t>
      </text>
    </comment>
    <comment authorId="0" ref="E606">
      <text>
        <t xml:space="preserve">Giảm 30% toàn khóa</t>
      </text>
    </comment>
    <comment authorId="0" ref="E573">
      <text>
        <t xml:space="preserve">giảm 30% toàn khóa</t>
      </text>
    </comment>
    <comment authorId="0" ref="E540">
      <text>
        <t xml:space="preserve">giảm 30% toàn khóa</t>
      </text>
    </comment>
    <comment authorId="0" ref="E507">
      <text>
        <t xml:space="preserve">giảm 30% toàn khóa</t>
      </text>
    </comment>
    <comment authorId="0" ref="E474">
      <text>
        <t xml:space="preserve">giảm 30% toàn khóa</t>
      </text>
    </comment>
    <comment authorId="0" ref="E441">
      <text>
        <t xml:space="preserve">giảm 30% toàn khóa</t>
      </text>
    </comment>
    <comment authorId="0" ref="E408">
      <text>
        <t xml:space="preserve">giảm 30% toàn khóa</t>
      </text>
    </comment>
    <comment authorId="0" ref="E375">
      <text>
        <t xml:space="preserve">Giảm 30% toàn khóa</t>
      </text>
    </comment>
    <comment authorId="0" ref="E342">
      <text>
        <t xml:space="preserve">Giảm 30% toàn khóa</t>
      </text>
    </comment>
    <comment authorId="0" ref="E276">
      <text>
        <t xml:space="preserve">làm tờ trình chính sách 50% toàn khóa cho các sư bên phật giáo</t>
      </text>
    </comment>
    <comment authorId="0" ref="E210">
      <text>
        <t xml:space="preserve">Giảm 30% toàn khóa</t>
      </text>
    </comment>
    <comment authorId="0" ref="E177">
      <text>
        <t xml:space="preserve">Giảm 30% toàn khóa</t>
      </text>
    </comment>
    <comment authorId="0" ref="E144">
      <text>
        <t xml:space="preserve">Giảm 30% toàn khóa</t>
      </text>
    </comment>
    <comment authorId="0" ref="E111">
      <text>
        <t xml:space="preserve">Giảm 30% toàn khóa</t>
      </text>
    </comment>
    <comment authorId="0" ref="E78">
      <text>
        <t xml:space="preserve">Giảm 30% toàn khóa</t>
      </text>
    </comment>
    <comment authorId="0" ref="J111">
      <text>
        <t xml:space="preserve">bản điểm CD FPT</t>
      </text>
    </comment>
    <comment authorId="0" ref="J78">
      <text>
        <t xml:space="preserve">bảng ddiemr Đh</t>
      </text>
    </comment>
    <comment authorId="0" ref="E640">
      <text>
        <t xml:space="preserve">Giảm 30% toàn khóa</t>
      </text>
    </comment>
    <comment authorId="0" ref="E607">
      <text>
        <t xml:space="preserve">Giảm 30% toàn khóa</t>
      </text>
    </comment>
    <comment authorId="0" ref="E574">
      <text>
        <t xml:space="preserve">giảm 30% toàn khóa</t>
      </text>
    </comment>
    <comment authorId="0" ref="E541">
      <text>
        <t xml:space="preserve">40% toàn khóa</t>
      </text>
    </comment>
    <comment authorId="0" ref="E508">
      <text>
        <t xml:space="preserve">giảm 30% toàn khóa</t>
      </text>
    </comment>
    <comment authorId="0" ref="E475">
      <text>
        <t xml:space="preserve">giảm 30% toàn khóa</t>
      </text>
    </comment>
    <comment authorId="0" ref="E442">
      <text>
        <t xml:space="preserve">giảm 30% toàn khóa</t>
      </text>
    </comment>
    <comment authorId="0" ref="E409">
      <text>
        <t xml:space="preserve">giảm 30% toàn khóa</t>
      </text>
    </comment>
    <comment authorId="0" ref="E376">
      <text>
        <t xml:space="preserve">Giảm 30% toàn khóa</t>
      </text>
    </comment>
    <comment authorId="0" ref="E343">
      <text>
        <t xml:space="preserve">Giảm 30% toàn khóa</t>
      </text>
    </comment>
    <comment authorId="0" ref="E277">
      <text>
        <t xml:space="preserve">làm tờ trình chính sách 50% toàn khóa cho các sư bên phật giáo</t>
      </text>
    </comment>
    <comment authorId="0" ref="E211">
      <text>
        <t xml:space="preserve">Giảm 30% toàn khóa</t>
      </text>
    </comment>
    <comment authorId="0" ref="E178">
      <text>
        <t xml:space="preserve">Giảm 30% toàn khóa</t>
      </text>
    </comment>
    <comment authorId="0" ref="E145">
      <text>
        <t xml:space="preserve">Giảm 30% toàn khóa</t>
      </text>
    </comment>
    <comment authorId="0" ref="E112">
      <text>
        <t xml:space="preserve">Giảm 30% toàn khóa</t>
      </text>
    </comment>
    <comment authorId="0" ref="E79">
      <text>
        <t xml:space="preserve">Giảm 30% toàn khóa</t>
      </text>
    </comment>
    <comment authorId="0" ref="J145">
      <text>
        <t xml:space="preserve">bản điểm đại học</t>
      </text>
    </comment>
    <comment authorId="0" ref="E608">
      <text>
        <t xml:space="preserve">Giảm 30% toàn khóa</t>
      </text>
    </comment>
    <comment authorId="0" ref="E575">
      <text>
        <t xml:space="preserve">giảm 30% toàn khóa</t>
      </text>
    </comment>
    <comment authorId="0" ref="E542">
      <text>
        <t xml:space="preserve">giảm 30% toàn khóa</t>
      </text>
    </comment>
    <comment authorId="0" ref="E476">
      <text>
        <t xml:space="preserve">giảm 30% toàn khóa</t>
      </text>
    </comment>
    <comment authorId="0" ref="E443">
      <text>
        <t xml:space="preserve">giảm 30% toàn khóa</t>
      </text>
    </comment>
    <comment authorId="0" ref="E410">
      <text>
        <t xml:space="preserve">giảm 30% toàn khóa</t>
      </text>
    </comment>
    <comment authorId="0" ref="E377">
      <text>
        <t xml:space="preserve">Giảm 30% toàn khóa</t>
      </text>
    </comment>
    <comment authorId="0" ref="E344">
      <text>
        <t xml:space="preserve">Giảm 30% toàn khóa</t>
      </text>
    </comment>
    <comment authorId="0" ref="E278">
      <text>
        <t xml:space="preserve">Giảm 30% toàn khóa</t>
      </text>
    </comment>
    <comment authorId="0" ref="E212">
      <text>
        <t xml:space="preserve">Giảm 30% toàn khóa</t>
      </text>
    </comment>
    <comment authorId="0" ref="E179">
      <text>
        <t xml:space="preserve">Giảm 30% toàn khóa</t>
      </text>
    </comment>
    <comment authorId="0" ref="E113">
      <text>
        <t xml:space="preserve">Giảm 30% toàn khóa</t>
      </text>
    </comment>
    <comment authorId="0" ref="E80">
      <text>
        <t xml:space="preserve">Giảm 30% toàn khóa</t>
      </text>
    </comment>
    <comment authorId="0" ref="E609">
      <text>
        <t xml:space="preserve">Giảm 30% toàn khóa</t>
      </text>
    </comment>
    <comment authorId="0" ref="E576">
      <text>
        <t xml:space="preserve">giảm 30% toàn khóa</t>
      </text>
    </comment>
    <comment authorId="0" ref="E543">
      <text>
        <t xml:space="preserve">giảm 30% toàn khóa</t>
      </text>
    </comment>
    <comment authorId="0" ref="E510">
      <text>
        <t xml:space="preserve">giảm 30% toàn khóa</t>
      </text>
    </comment>
    <comment authorId="0" ref="E477">
      <text>
        <t xml:space="preserve">giảm 30% toàn khóa</t>
      </text>
    </comment>
    <comment authorId="0" ref="E444">
      <text>
        <t xml:space="preserve">giảm 30% toàn khóa</t>
      </text>
    </comment>
    <comment authorId="0" ref="E411">
      <text>
        <t xml:space="preserve">giảm 30% toàn khóa</t>
      </text>
    </comment>
    <comment authorId="0" ref="E378">
      <text>
        <t xml:space="preserve">Giảm 30% toàn khóa</t>
      </text>
    </comment>
    <comment authorId="0" ref="E345">
      <text>
        <t xml:space="preserve">Giảm 30% toàn khóa</t>
      </text>
    </comment>
    <comment authorId="0" ref="E312">
      <text>
        <t xml:space="preserve">làm tờ trình chính sách 50% toàn khóa cho các sư bên phật giáo</t>
      </text>
    </comment>
    <comment authorId="0" ref="E279">
      <text>
        <t xml:space="preserve">làm tờ trình chính sách 50% toàn khóa cho các sư bên phật giáo</t>
      </text>
    </comment>
    <comment authorId="0" ref="E213">
      <text>
        <t xml:space="preserve">Giảm 30% toàn khóa</t>
      </text>
    </comment>
    <comment authorId="0" ref="E180">
      <text>
        <t xml:space="preserve">Giảm 30% toàn khóa</t>
      </text>
    </comment>
    <comment authorId="0" ref="E147">
      <text>
        <t xml:space="preserve">Giảm 30% toàn khóa</t>
      </text>
    </comment>
    <comment authorId="0" ref="E114">
      <text>
        <t xml:space="preserve">Giảm 30% toàn khóa</t>
      </text>
    </comment>
    <comment authorId="0" ref="E81">
      <text>
        <t xml:space="preserve">Giảm 30% toàn khóa</t>
      </text>
    </comment>
    <comment authorId="0" ref="H147">
      <text>
        <t xml:space="preserve">bản sao bằng tốt nghiệp ĐH</t>
      </text>
    </comment>
    <comment authorId="0" ref="E610">
      <text>
        <t xml:space="preserve">Giảm 30% toàn khóa</t>
      </text>
    </comment>
    <comment authorId="0" ref="E544">
      <text>
        <t xml:space="preserve">giảm 30% toàn khóa</t>
      </text>
    </comment>
    <comment authorId="0" ref="E511">
      <text>
        <t xml:space="preserve">giảm 30% toàn khóa</t>
      </text>
    </comment>
    <comment authorId="0" ref="E478">
      <text>
        <t xml:space="preserve">giảm 30% toàn khóa</t>
      </text>
    </comment>
    <comment authorId="0" ref="E445">
      <text>
        <t xml:space="preserve">giảm 30% toàn khóa</t>
      </text>
    </comment>
    <comment authorId="0" ref="E412">
      <text>
        <t xml:space="preserve">giảm 30% toàn khóa</t>
      </text>
    </comment>
    <comment authorId="0" ref="E379">
      <text>
        <t xml:space="preserve">Giảm 30% toàn khóa</t>
      </text>
    </comment>
    <comment authorId="0" ref="E346">
      <text>
        <t xml:space="preserve">Giảm 30% toàn khóa</t>
      </text>
    </comment>
    <comment authorId="0" ref="E313">
      <text>
        <t xml:space="preserve">làm tờ trình chính sách 50% toàn khóa cho các sư bên phật giáo</t>
      </text>
    </comment>
    <comment authorId="0" ref="E280">
      <text>
        <t xml:space="preserve">làm tờ trình chính sách 50% toàn khóa cho các sư bên phật giáo</t>
      </text>
    </comment>
    <comment authorId="0" ref="E214">
      <text>
        <t xml:space="preserve">Giảm 30% toàn khóa</t>
      </text>
    </comment>
    <comment authorId="0" ref="E181">
      <text>
        <t xml:space="preserve">Giảm 30% toàn khóa</t>
      </text>
    </comment>
    <comment authorId="0" ref="E148">
      <text>
        <t xml:space="preserve">Giảm 30% toàn khóa</t>
      </text>
    </comment>
    <comment authorId="0" ref="E115">
      <text>
        <t xml:space="preserve">Giảm 30% toàn khóa</t>
      </text>
    </comment>
    <comment authorId="0" ref="E82">
      <text>
        <t xml:space="preserve">Giảm 30% toàn khóa</t>
      </text>
    </comment>
    <comment authorId="0" ref="L148">
      <text>
        <t xml:space="preserve">thay thế bằng passport</t>
      </text>
    </comment>
    <comment authorId="0" ref="E611">
      <text>
        <t xml:space="preserve">Giảm 30% toàn khóa</t>
      </text>
    </comment>
    <comment authorId="0" ref="E578">
      <text>
        <t xml:space="preserve">giảm 30% toàn khóa</t>
      </text>
    </comment>
    <comment authorId="0" ref="E545">
      <text>
        <t xml:space="preserve">giảm 30% toàn khóa</t>
      </text>
    </comment>
    <comment authorId="0" ref="E512">
      <text>
        <t xml:space="preserve">giảm 30% toàn khóa</t>
      </text>
    </comment>
    <comment authorId="0" ref="E479">
      <text>
        <t xml:space="preserve">giảm 30% toàn khóa</t>
      </text>
    </comment>
    <comment authorId="0" ref="E446">
      <text>
        <t xml:space="preserve">giảm 30% toàn khóa</t>
      </text>
    </comment>
    <comment authorId="0" ref="E413">
      <text>
        <t xml:space="preserve">giảm 30% toàn khóa</t>
      </text>
    </comment>
    <comment authorId="0" ref="E380">
      <text>
        <t xml:space="preserve">Giảm 30% toàn khóa</t>
      </text>
    </comment>
    <comment authorId="0" ref="E347">
      <text>
        <t xml:space="preserve">Giảm 30% toàn khóa</t>
      </text>
    </comment>
    <comment authorId="0" ref="E314">
      <text>
        <t xml:space="preserve">làm tờ trình chính sách 50% toàn khóa cho các sư bên phật giáo</t>
      </text>
    </comment>
    <comment authorId="0" ref="E281">
      <text>
        <t xml:space="preserve">làm tờ trình chính sách 50% toàn khóa cho các sư bên phật giáo</t>
      </text>
    </comment>
    <comment authorId="0" ref="E215">
      <text>
        <t xml:space="preserve">Giảm 30% toàn khóa</t>
      </text>
    </comment>
    <comment authorId="0" ref="E182">
      <text>
        <t xml:space="preserve">Giảm 30% toàn khóa</t>
      </text>
    </comment>
    <comment authorId="0" ref="E149">
      <text>
        <t xml:space="preserve">Giảm 30% toàn khóa</t>
      </text>
    </comment>
    <comment authorId="0" ref="H248">
      <text>
        <t xml:space="preserve">Bằng tốt nghiệp Trung cấp
Bằng tốt nghiệp ĐH liên thông từ Trung cấp</t>
      </text>
    </comment>
    <comment authorId="0" ref="E116">
      <text>
        <t xml:space="preserve">Giảm 30% toàn khóa</t>
      </text>
    </comment>
    <comment authorId="0" ref="E83">
      <text>
        <t xml:space="preserve">Giảm 30% toàn khóa</t>
      </text>
    </comment>
    <comment authorId="0" ref="J248">
      <text>
        <t xml:space="preserve">Bản điểm Trung cấp
Bản điểm ĐH liên thông từ Trung cấp</t>
      </text>
    </comment>
    <comment authorId="0" ref="E612">
      <text>
        <t xml:space="preserve">Giảm 30% toàn khóa</t>
      </text>
    </comment>
    <comment authorId="0" ref="E579">
      <text>
        <t xml:space="preserve">giảm 30% toàn khóa</t>
      </text>
    </comment>
    <comment authorId="0" ref="E546">
      <text>
        <t xml:space="preserve">giảm 30% toàn khóa</t>
      </text>
    </comment>
    <comment authorId="0" ref="E513">
      <text>
        <t xml:space="preserve">giảm 30% toàn khóa</t>
      </text>
    </comment>
    <comment authorId="0" ref="E480">
      <text>
        <t xml:space="preserve">giảm 30% toàn khóa</t>
      </text>
    </comment>
    <comment authorId="0" ref="E447">
      <text>
        <t xml:space="preserve">giảm 30% toàn khóa</t>
      </text>
    </comment>
    <comment authorId="0" ref="E414">
      <text>
        <t xml:space="preserve">giảm 30% toàn khóa</t>
      </text>
    </comment>
    <comment authorId="0" ref="E381">
      <text>
        <t xml:space="preserve">Giảm 30% toàn khóa</t>
      </text>
    </comment>
    <comment authorId="0" ref="E348">
      <text>
        <t xml:space="preserve">Giảm 30% toàn khóa</t>
      </text>
    </comment>
    <comment authorId="0" ref="E315">
      <text>
        <t xml:space="preserve">Giảm 30% toàn khóa</t>
      </text>
    </comment>
    <comment authorId="0" ref="E282">
      <text>
        <t xml:space="preserve">làm tờ trình chính sách 50% toàn khóa cho các sư bên phật giáo</t>
      </text>
    </comment>
    <comment authorId="0" ref="B117">
      <text>
        <t xml:space="preserve">PH đang đi làm giấy </t>
      </text>
    </comment>
    <comment authorId="0" ref="E216">
      <text>
        <t xml:space="preserve">Giảm 30% toàn khóa</t>
      </text>
    </comment>
    <comment authorId="0" ref="E183">
      <text>
        <t xml:space="preserve">Giảm 30% toàn khóa</t>
      </text>
    </comment>
    <comment authorId="0" ref="E150">
      <text>
        <t xml:space="preserve">Giảm 30% toàn khóa</t>
      </text>
    </comment>
    <comment authorId="0" ref="E117">
      <text>
        <t xml:space="preserve">Giảm 30% toàn khóa</t>
      </text>
    </comment>
    <comment authorId="0" ref="E84">
      <text>
        <t xml:space="preserve">Giảm 30% toàn khóa</t>
      </text>
    </comment>
    <comment authorId="0" ref="H84">
      <text>
        <t xml:space="preserve">BẰNG TN TC</t>
      </text>
    </comment>
    <comment authorId="0" ref="K150">
      <text>
        <t xml:space="preserve">xin lại trích lục bản điểm học bạ</t>
      </text>
    </comment>
    <comment authorId="0" ref="J84">
      <text>
        <t xml:space="preserve">BẰNG TN TC</t>
      </text>
    </comment>
    <comment authorId="0" ref="E613">
      <text>
        <t xml:space="preserve">Giảm 30% toàn khóa</t>
      </text>
    </comment>
    <comment authorId="0" ref="E580">
      <text>
        <t xml:space="preserve">giảm 30% toàn khóa</t>
      </text>
    </comment>
    <comment authorId="0" ref="E514">
      <text>
        <t xml:space="preserve">giảm 30% toàn khóa</t>
      </text>
    </comment>
    <comment authorId="0" ref="E481">
      <text>
        <t xml:space="preserve">40% toàn khóa</t>
      </text>
    </comment>
    <comment authorId="0" ref="E448">
      <text>
        <t xml:space="preserve">giảm 30% toàn khóa</t>
      </text>
    </comment>
    <comment authorId="0" ref="E415">
      <text>
        <t xml:space="preserve">giảm 30% toàn khóa</t>
      </text>
    </comment>
    <comment authorId="0" ref="E382">
      <text>
        <t xml:space="preserve">Giảm 30% toàn khóa</t>
      </text>
    </comment>
    <comment authorId="0" ref="E349">
      <text>
        <t xml:space="preserve">làm tờ trình chính sách 50% toàn khóa cho các sư bên phật giáo</t>
      </text>
    </comment>
    <comment authorId="0" ref="E316">
      <text>
        <t xml:space="preserve">Giảm 30% toàn khóa</t>
      </text>
    </comment>
    <comment authorId="0" ref="E283">
      <text>
        <t xml:space="preserve">làm tờ trình chính sách 50% toàn khóa cho các sư bên phật giáo</t>
      </text>
    </comment>
    <comment authorId="0" ref="E217">
      <text>
        <t xml:space="preserve">Giảm 30% toàn khóa</t>
      </text>
    </comment>
    <comment authorId="0" ref="B85">
      <text>
        <t xml:space="preserve">23/7 đang cb gửi hồ sơ đi
</t>
      </text>
    </comment>
    <comment authorId="0" ref="E184">
      <text>
        <t xml:space="preserve">Giảm 30% toàn khóa</t>
      </text>
    </comment>
    <comment authorId="0" ref="E151">
      <text>
        <t xml:space="preserve">Giảm 30% toàn khóa</t>
      </text>
    </comment>
    <comment authorId="0" ref="E118">
      <text>
        <t xml:space="preserve">Giảm 30% toàn khóa</t>
      </text>
    </comment>
    <comment authorId="0" ref="E85">
      <text>
        <t xml:space="preserve">Giảm 30% toàn khóa</t>
      </text>
    </comment>
    <comment authorId="0" ref="H118">
      <text>
        <t xml:space="preserve">CĐ</t>
      </text>
    </comment>
    <comment authorId="0" ref="J118">
      <text>
        <t xml:space="preserve">CĐ</t>
      </text>
    </comment>
    <comment authorId="0" ref="E614">
      <text>
        <t xml:space="preserve">Giảm 30% toàn khóa</t>
      </text>
    </comment>
    <comment authorId="0" ref="E581">
      <text>
        <t xml:space="preserve">giảm 30% toàn khóa</t>
      </text>
    </comment>
    <comment authorId="0" ref="E548">
      <text>
        <t xml:space="preserve">40% toàn khóa</t>
      </text>
    </comment>
    <comment authorId="0" ref="E515">
      <text>
        <t xml:space="preserve">giảm 30% toàn khóa</t>
      </text>
    </comment>
    <comment authorId="0" ref="E482">
      <text>
        <t xml:space="preserve">giảm 30% toàn khóa</t>
      </text>
    </comment>
    <comment authorId="0" ref="E449">
      <text>
        <t xml:space="preserve">giảm 30% toàn khóa</t>
      </text>
    </comment>
    <comment authorId="0" ref="E416">
      <text>
        <t xml:space="preserve">giảm 30% toàn khóa</t>
      </text>
    </comment>
    <comment authorId="0" ref="E383">
      <text>
        <t xml:space="preserve">Giảm 30% toàn khóa</t>
      </text>
    </comment>
    <comment authorId="0" ref="E350">
      <text>
        <t xml:space="preserve">Giảm 30% toàn khóa</t>
      </text>
    </comment>
    <comment authorId="0" ref="E317">
      <text>
        <t xml:space="preserve">Giảm 30% toàn khóa</t>
      </text>
    </comment>
    <comment authorId="0" ref="E284">
      <text>
        <t xml:space="preserve">làm tờ trình chính sách 50% toàn khóa cho các sư bên phật giáo</t>
      </text>
    </comment>
    <comment authorId="0" ref="E218">
      <text>
        <t xml:space="preserve">Giảm 30% toàn khóa</t>
      </text>
    </comment>
    <comment authorId="0" ref="E185">
      <text>
        <t xml:space="preserve">Giảm 30% toàn khóa</t>
      </text>
    </comment>
    <comment authorId="0" ref="E152">
      <text>
        <t xml:space="preserve">Giảm 30% toàn khóa</t>
      </text>
    </comment>
    <comment authorId="0" ref="E119">
      <text>
        <t xml:space="preserve">Giảm 30% toàn khóa</t>
      </text>
    </comment>
    <comment authorId="0" ref="E86">
      <text>
        <t xml:space="preserve">Giảm 30% toàn khóa</t>
      </text>
    </comment>
    <comment authorId="0" ref="H86">
      <text>
        <t xml:space="preserve">bằng tốt nghiệp TC</t>
      </text>
    </comment>
    <comment authorId="0" ref="J86">
      <text>
        <t xml:space="preserve">bản điểm TC</t>
      </text>
    </comment>
    <comment authorId="0" ref="E615">
      <text>
        <t xml:space="preserve">Giảm 30% toàn khóa</t>
      </text>
    </comment>
    <comment authorId="0" ref="E582">
      <text>
        <t xml:space="preserve">giảm 30% toàn khóa</t>
      </text>
    </comment>
    <comment authorId="0" ref="E549">
      <text>
        <t xml:space="preserve">giảm 30% toàn khóa</t>
      </text>
    </comment>
    <comment authorId="0" ref="E483">
      <text>
        <t xml:space="preserve">giảm 30% toàn khóa</t>
      </text>
    </comment>
    <comment authorId="0" ref="E450">
      <text>
        <t xml:space="preserve">giảm 30% toàn khóa</t>
      </text>
    </comment>
    <comment authorId="0" ref="H549">
      <text>
        <t xml:space="preserve">đại học</t>
      </text>
    </comment>
    <comment authorId="0" ref="E384">
      <text>
        <t xml:space="preserve">Giảm 30% toàn khóa</t>
      </text>
    </comment>
    <comment authorId="0" ref="J549">
      <text>
        <t xml:space="preserve">đại học</t>
      </text>
    </comment>
    <comment authorId="0" ref="E351">
      <text>
        <t xml:space="preserve">Giảm 30% toàn khóa</t>
      </text>
    </comment>
    <comment authorId="0" ref="E318">
      <text>
        <t xml:space="preserve">Giảm 30% toàn khóa</t>
      </text>
    </comment>
    <comment authorId="0" ref="E285">
      <text>
        <t xml:space="preserve">làm tờ trình chính sách 50% toàn khóa cho các sư bên phật giáo</t>
      </text>
    </comment>
    <comment authorId="0" ref="E219">
      <text>
        <t xml:space="preserve">Giảm 30% toàn khóa</t>
      </text>
    </comment>
    <comment authorId="0" ref="B87">
      <text>
        <t xml:space="preserve">đã gọi báo bổ sung trong tuần này và nhắn zalo nhắc thêm nhiều lần rồi </t>
      </text>
    </comment>
    <comment authorId="0" ref="E186">
      <text>
        <t xml:space="preserve">Giảm 30% toàn khóa</t>
      </text>
    </comment>
    <comment authorId="0" ref="E153">
      <text>
        <t xml:space="preserve">Giảm 30% toàn khóa</t>
      </text>
    </comment>
    <comment authorId="0" ref="E120">
      <text>
        <t xml:space="preserve">Giảm 30% toàn khóa</t>
      </text>
    </comment>
    <comment authorId="0" ref="H219">
      <text>
        <t xml:space="preserve">cao đẳng</t>
      </text>
    </comment>
    <comment authorId="0" ref="E87">
      <text>
        <t xml:space="preserve">Giảm 30% toàn khóa</t>
      </text>
    </comment>
    <comment authorId="0" ref="J219">
      <text>
        <t xml:space="preserve">cao đẳng</t>
      </text>
    </comment>
    <comment authorId="0" ref="E616">
      <text>
        <t xml:space="preserve">Giảm 30% toàn khóa</t>
      </text>
    </comment>
    <comment authorId="0" ref="E583">
      <text>
        <t xml:space="preserve">giảm 30% toàn khóa</t>
      </text>
    </comment>
    <comment authorId="0" ref="E550">
      <text>
        <t xml:space="preserve">giảm 30% toàn khóa</t>
      </text>
    </comment>
    <comment authorId="0" ref="E517">
      <text>
        <t xml:space="preserve">giảm 30% toàn khóa</t>
      </text>
    </comment>
    <comment authorId="0" ref="E451">
      <text>
        <t xml:space="preserve">giảm 30% toàn khóa</t>
      </text>
    </comment>
    <comment authorId="0" ref="E418">
      <text>
        <t xml:space="preserve">giảm 30% toàn khóa</t>
      </text>
    </comment>
    <comment authorId="0" ref="E385">
      <text>
        <t xml:space="preserve">Giảm 30% toàn khóa</t>
      </text>
    </comment>
    <comment authorId="0" ref="E352">
      <text>
        <t xml:space="preserve">Giảm 30% toàn khóa</t>
      </text>
    </comment>
    <comment authorId="0" ref="E319">
      <text>
        <t xml:space="preserve">Giảm 30% toàn khóa</t>
      </text>
    </comment>
    <comment authorId="0" ref="E286">
      <text>
        <t xml:space="preserve">làm tờ trình chính sách 50% toàn khóa cho các sư bên phật giáo</t>
      </text>
    </comment>
    <comment authorId="0" ref="E220">
      <text>
        <t xml:space="preserve">Giảm 30% toàn khóa</t>
      </text>
    </comment>
    <comment authorId="0" ref="E187">
      <text>
        <t xml:space="preserve">Giảm 30% toàn khóa</t>
      </text>
    </comment>
    <comment authorId="0" ref="E154">
      <text>
        <t xml:space="preserve">Giảm 30% toàn khóa</t>
      </text>
    </comment>
    <comment authorId="0" ref="E121">
      <text>
        <t xml:space="preserve">Giảm 30% toàn khóa</t>
      </text>
    </comment>
    <comment authorId="0" ref="E88">
      <text>
        <t xml:space="preserve">Giảm 30% toàn khóa</t>
      </text>
    </comment>
    <comment authorId="0" ref="H154">
      <text>
        <t xml:space="preserve">bằng ĐẠi học</t>
      </text>
    </comment>
    <comment authorId="0" ref="H121">
      <text>
        <t xml:space="preserve">TRUNG CẤP</t>
      </text>
    </comment>
    <comment authorId="0" ref="J154">
      <text>
        <t xml:space="preserve">bản điểm ĐH</t>
      </text>
    </comment>
    <comment authorId="0" ref="J121">
      <text>
        <t xml:space="preserve">TRUNG CẤP</t>
      </text>
    </comment>
    <comment authorId="0" ref="E617">
      <text>
        <t xml:space="preserve">Giảm 30% toàn khóa</t>
      </text>
    </comment>
    <comment authorId="0" ref="E584">
      <text>
        <t xml:space="preserve">giảm 30% toàn khóa</t>
      </text>
    </comment>
    <comment authorId="0" ref="E551">
      <text>
        <t xml:space="preserve">giảm 30% toàn khóa</t>
      </text>
    </comment>
    <comment authorId="0" ref="E518">
      <text>
        <t xml:space="preserve">giảm 30% toàn khóa</t>
      </text>
    </comment>
    <comment authorId="0" ref="E452">
      <text>
        <t xml:space="preserve">giảm 30% toàn khóa</t>
      </text>
    </comment>
    <comment authorId="0" ref="E419">
      <text>
        <t xml:space="preserve">giảm 30% toàn khóa</t>
      </text>
    </comment>
    <comment authorId="0" ref="E386">
      <text>
        <t xml:space="preserve">Giảm 30% toàn khóa</t>
      </text>
    </comment>
    <comment authorId="0" ref="E353">
      <text>
        <t xml:space="preserve">Giảm 30% toàn khóa</t>
      </text>
    </comment>
    <comment authorId="0" ref="E320">
      <text>
        <t xml:space="preserve">Giảm 30% toàn khóa</t>
      </text>
    </comment>
    <comment authorId="0" ref="E287">
      <text>
        <t xml:space="preserve">làm tờ trình chính sách 50% toàn khóa cho các sư bên phật giáo</t>
      </text>
    </comment>
    <comment authorId="0" ref="E221">
      <text>
        <t xml:space="preserve">Giảm 30% toàn khóa</t>
      </text>
    </comment>
    <comment authorId="0" ref="E188">
      <text>
        <t xml:space="preserve">Giảm 30% toàn khóa</t>
      </text>
    </comment>
    <comment authorId="0" ref="E155">
      <text>
        <t xml:space="preserve">Giảm 30% toàn khóa</t>
      </text>
    </comment>
    <comment authorId="0" ref="E89">
      <text>
        <t xml:space="preserve">Giảm 30% toàn khóa</t>
      </text>
    </comment>
    <comment authorId="0" ref="E618">
      <text>
        <t xml:space="preserve">Giảm 30% toàn khóa</t>
      </text>
    </comment>
    <comment authorId="0" ref="E585">
      <text>
        <t xml:space="preserve">40% toàn khóa</t>
      </text>
    </comment>
    <comment authorId="0" ref="E552">
      <text>
        <t xml:space="preserve">giảm 30% toàn khóa</t>
      </text>
    </comment>
    <comment authorId="0" ref="E519">
      <text>
        <t xml:space="preserve">giảm 30% toàn khóa</t>
      </text>
    </comment>
    <comment authorId="0" ref="E453">
      <text>
        <t xml:space="preserve">giảm 30% toàn khóa</t>
      </text>
    </comment>
    <comment authorId="0" ref="E420">
      <text>
        <t xml:space="preserve">giảm 30% toàn khóa</t>
      </text>
    </comment>
    <comment authorId="0" ref="E387">
      <text>
        <t xml:space="preserve">Giảm 30% toàn khóa</t>
      </text>
    </comment>
    <comment authorId="0" ref="E354">
      <text>
        <t xml:space="preserve">Giảm 30% toàn khóa</t>
      </text>
    </comment>
    <comment authorId="0" ref="E321">
      <text>
        <t xml:space="preserve">Giảm 30% toàn khóa</t>
      </text>
    </comment>
    <comment authorId="0" ref="E288">
      <text>
        <t xml:space="preserve">Giảm 30% toàn khóa</t>
      </text>
    </comment>
    <comment authorId="0" ref="E222">
      <text>
        <t xml:space="preserve">Giảm 30% toàn khóa</t>
      </text>
    </comment>
    <comment authorId="0" ref="E189">
      <text>
        <t xml:space="preserve">Giảm 30% toàn khóa</t>
      </text>
    </comment>
    <comment authorId="0" ref="H288">
      <text>
        <t xml:space="preserve">đại học</t>
      </text>
    </comment>
    <comment authorId="0" ref="E156">
      <text>
        <t xml:space="preserve">Giảm 30% toàn khóa</t>
      </text>
    </comment>
    <comment authorId="0" ref="E123">
      <text>
        <t xml:space="preserve">Giảm 30% toàn khóa</t>
      </text>
    </comment>
    <comment authorId="0" ref="J288">
      <text>
        <t xml:space="preserve">đại học</t>
      </text>
    </comment>
    <comment authorId="0" ref="E90">
      <text>
        <t xml:space="preserve">Giảm 30% toàn khóa</t>
      </text>
    </comment>
    <comment authorId="0" ref="H90">
      <text>
        <t xml:space="preserve">bằng TC</t>
      </text>
    </comment>
    <comment authorId="0" ref="J90">
      <text>
        <t xml:space="preserve">bảng điểm TC</t>
      </text>
    </comment>
    <comment authorId="0" ref="E619">
      <text>
        <t xml:space="preserve">Giảm 30% toàn khóa</t>
      </text>
    </comment>
    <comment authorId="0" ref="E520">
      <text>
        <t xml:space="preserve">giảm 30% toàn khóa</t>
      </text>
    </comment>
    <comment authorId="0" ref="E487">
      <text>
        <t xml:space="preserve">giảm 30% toàn khóa</t>
      </text>
    </comment>
    <comment authorId="0" ref="E454">
      <text>
        <t xml:space="preserve">giảm 30% toàn khóa</t>
      </text>
    </comment>
    <comment authorId="0" ref="E421">
      <text>
        <t xml:space="preserve">giảm 30% toàn khóa</t>
      </text>
    </comment>
    <comment authorId="0" ref="E388">
      <text>
        <t xml:space="preserve">Giảm 30% toàn khóa</t>
      </text>
    </comment>
    <comment authorId="0" ref="E355">
      <text>
        <t xml:space="preserve">Giảm 30% toàn khóa</t>
      </text>
    </comment>
    <comment authorId="0" ref="E322">
      <text>
        <t xml:space="preserve">Giảm 30% toàn khóa</t>
      </text>
    </comment>
    <comment authorId="0" ref="E289">
      <text>
        <t xml:space="preserve">Giảm 30% toàn khóa</t>
      </text>
    </comment>
    <comment authorId="0" ref="E223">
      <text>
        <t xml:space="preserve">Giảm 30% toàn khóa</t>
      </text>
    </comment>
    <comment authorId="0" ref="B91">
      <text>
        <t xml:space="preserve">23/7 đang liên hệ lại
</t>
      </text>
    </comment>
    <comment authorId="0" ref="E190">
      <text>
        <t xml:space="preserve">Giảm 30% toàn khóa</t>
      </text>
    </comment>
    <comment authorId="0" ref="E157">
      <text>
        <t xml:space="preserve">Giảm 30% toàn khóa</t>
      </text>
    </comment>
    <comment authorId="0" ref="E124">
      <text>
        <t xml:space="preserve">Giảm 30% toàn khóa</t>
      </text>
    </comment>
    <comment authorId="0" ref="E91">
      <text>
        <t xml:space="preserve">Giảm 30% toàn khóa</t>
      </text>
    </comment>
    <comment authorId="0" ref="E620">
      <text>
        <t xml:space="preserve">Giảm 30% toàn khóa</t>
      </text>
    </comment>
    <comment authorId="0" ref="E587">
      <text>
        <t xml:space="preserve">giảm 30% toàn khóa</t>
      </text>
    </comment>
    <comment authorId="0" ref="E554">
      <text>
        <t xml:space="preserve">giảm 30% toàn khóa</t>
      </text>
    </comment>
    <comment authorId="0" ref="E521">
      <text>
        <t xml:space="preserve">giảm 30% toàn khóa</t>
      </text>
    </comment>
    <comment authorId="0" ref="E455">
      <text>
        <t xml:space="preserve">giảm 30% toàn khóa</t>
      </text>
    </comment>
    <comment authorId="0" ref="E422">
      <text>
        <t xml:space="preserve">giảm 30% toàn khóa</t>
      </text>
    </comment>
    <comment authorId="0" ref="E389">
      <text>
        <t xml:space="preserve">Giảm 30% toàn khóa</t>
      </text>
    </comment>
    <comment authorId="0" ref="E356">
      <text>
        <t xml:space="preserve">Giảm 30% toàn khóa</t>
      </text>
    </comment>
    <comment authorId="0" ref="E323">
      <text>
        <t xml:space="preserve">làm tờ trình chính sách 50% toàn khóa cho các sư bên phật giáo</t>
      </text>
    </comment>
    <comment authorId="0" ref="E290">
      <text>
        <t xml:space="preserve">Giảm 30% toàn khóa</t>
      </text>
    </comment>
    <comment authorId="0" ref="E224">
      <text>
        <t xml:space="preserve">Giảm 30% toàn khóa</t>
      </text>
    </comment>
    <comment authorId="0" ref="E191">
      <text>
        <t xml:space="preserve">Giảm 30% toàn khóa</t>
      </text>
    </comment>
    <comment authorId="0" ref="E158">
      <text>
        <t xml:space="preserve">Giảm 30% toàn khóa</t>
      </text>
    </comment>
    <comment authorId="0" ref="E125">
      <text>
        <t xml:space="preserve">Giảm 30% toàn khóa</t>
      </text>
    </comment>
    <comment authorId="0" ref="E92">
      <text>
        <t xml:space="preserve">Giảm 30% toàn khóa</t>
      </text>
    </comment>
    <comment authorId="0" ref="H191">
      <text>
        <t xml:space="preserve">bằng tốt nghiệp Cao đẳng</t>
      </text>
    </comment>
    <comment authorId="0" ref="J191">
      <text>
        <t xml:space="preserve">bản điểm cao đẳng</t>
      </text>
    </comment>
    <comment authorId="0" ref="J92">
      <text>
        <t xml:space="preserve">Bảng điểm ĐH Y dược</t>
      </text>
    </comment>
    <comment authorId="0" ref="E621">
      <text>
        <t xml:space="preserve">Giảm 30% toàn khóa</t>
      </text>
    </comment>
    <comment authorId="0" ref="E588">
      <text>
        <t xml:space="preserve">giảm 30% toàn khóa</t>
      </text>
    </comment>
    <comment authorId="0" ref="E555">
      <text>
        <t xml:space="preserve">giảm 30% toàn khóa</t>
      </text>
    </comment>
    <comment authorId="0" ref="E522">
      <text>
        <t xml:space="preserve">giảm 30% toàn khóa</t>
      </text>
    </comment>
    <comment authorId="0" ref="E456">
      <text>
        <t xml:space="preserve">giảm 30% toàn khóa</t>
      </text>
    </comment>
    <comment authorId="0" ref="E423">
      <text>
        <t xml:space="preserve">giảm 30% toàn khóa</t>
      </text>
    </comment>
    <comment authorId="0" ref="E390">
      <text>
        <t xml:space="preserve">Giảm 30% toàn khóa</t>
      </text>
    </comment>
    <comment authorId="0" ref="E357">
      <text>
        <t xml:space="preserve">Giảm 30% toàn khóa</t>
      </text>
    </comment>
    <comment authorId="0" ref="E324">
      <text>
        <t xml:space="preserve">Giảm 30% toàn khóa</t>
      </text>
    </comment>
    <comment authorId="0" ref="E291">
      <text>
        <t xml:space="preserve">Giảm 30% toàn khóa</t>
      </text>
    </comment>
    <comment authorId="0" ref="E258">
      <text>
        <t xml:space="preserve">làm tờ trình chính sách 50% toàn khóa cho con của chị yến KT SPC</t>
      </text>
    </comment>
    <comment authorId="0" ref="E225">
      <text>
        <t xml:space="preserve">Giảm 30% toàn khóa</t>
      </text>
    </comment>
    <comment authorId="0" ref="E192">
      <text>
        <t xml:space="preserve">Giảm 30% toàn khóa</t>
      </text>
    </comment>
    <comment authorId="0" ref="E159">
      <text>
        <t xml:space="preserve">Giảm 30% toàn khóa</t>
      </text>
    </comment>
    <comment authorId="0" ref="E126">
      <text>
        <t xml:space="preserve">Giảm 30% toàn khóa</t>
      </text>
    </comment>
    <comment authorId="0" ref="E93">
      <text>
        <t xml:space="preserve">Giảm 30% toàn khóa</t>
      </text>
    </comment>
    <comment authorId="0" ref="E622">
      <text>
        <t xml:space="preserve">Giảm 30% toàn khóa</t>
      </text>
    </comment>
    <comment authorId="0" ref="E589">
      <text>
        <t xml:space="preserve">giảm 30% toàn khóa</t>
      </text>
    </comment>
    <comment authorId="0" ref="E523">
      <text>
        <t xml:space="preserve">giảm 30% toàn khóa</t>
      </text>
    </comment>
    <comment authorId="0" ref="E490">
      <text>
        <t xml:space="preserve">giảm 30% toàn khóa</t>
      </text>
    </comment>
    <comment authorId="0" ref="H589">
      <text>
        <t xml:space="preserve">trung cấp</t>
      </text>
    </comment>
    <comment authorId="0" ref="E457">
      <text>
        <t xml:space="preserve">giảm 30% toàn khóa</t>
      </text>
    </comment>
    <comment authorId="0" ref="E424">
      <text>
        <t xml:space="preserve">giảm 30% toàn khóa</t>
      </text>
    </comment>
    <comment authorId="0" ref="J589">
      <text>
        <t xml:space="preserve">trung cấp</t>
      </text>
    </comment>
    <comment authorId="0" ref="E391">
      <text>
        <t xml:space="preserve">Giảm 30% toàn khóa</t>
      </text>
    </comment>
    <comment authorId="0" ref="E358">
      <text>
        <t xml:space="preserve">Giảm 30% toàn khóa</t>
      </text>
    </comment>
    <comment authorId="0" ref="E325">
      <text>
        <t xml:space="preserve">Giảm 30% toàn khóa</t>
      </text>
    </comment>
    <comment authorId="0" ref="E292">
      <text>
        <t xml:space="preserve">làm tờ trình chính sách 50% toàn khóa cho các sư bên phật giáo</t>
      </text>
    </comment>
    <comment authorId="0" ref="E259">
      <text>
        <t xml:space="preserve">Giảm 30% toàn khóa</t>
      </text>
    </comment>
    <comment authorId="0" ref="E226">
      <text>
        <t xml:space="preserve">Giảm 30% toàn khóa</t>
      </text>
    </comment>
    <comment authorId="0" ref="E193">
      <text>
        <t xml:space="preserve">Giảm 30% toàn khóa</t>
      </text>
    </comment>
    <comment authorId="0" ref="E160">
      <text>
        <t xml:space="preserve">Giảm 30% toàn khóa</t>
      </text>
    </comment>
    <comment authorId="0" ref="E127">
      <text>
        <t xml:space="preserve">Giảm 30% toàn khóa</t>
      </text>
    </comment>
    <comment authorId="0" ref="E94">
      <text>
        <t xml:space="preserve">Giảm 30% toàn khóa</t>
      </text>
    </comment>
    <comment authorId="0" ref="E590">
      <text>
        <t xml:space="preserve">giảm 30% toàn khóa</t>
      </text>
    </comment>
    <comment authorId="0" ref="E557">
      <text>
        <t xml:space="preserve">giảm 30% toàn khóa</t>
      </text>
    </comment>
    <comment authorId="0" ref="E524">
      <text>
        <t xml:space="preserve">giảm 30% toàn khóa</t>
      </text>
    </comment>
    <comment authorId="0" ref="E491">
      <text>
        <t xml:space="preserve">giảm 30% toàn khóa</t>
      </text>
    </comment>
    <comment authorId="0" ref="E458">
      <text>
        <t xml:space="preserve">giảm 30% toàn khóa</t>
      </text>
    </comment>
    <comment authorId="0" ref="E425">
      <text>
        <t xml:space="preserve">giảm 30% toàn khóa</t>
      </text>
    </comment>
    <comment authorId="0" ref="E392">
      <text>
        <t xml:space="preserve">Giảm 30% toàn khóa</t>
      </text>
    </comment>
    <comment authorId="0" ref="E359">
      <text>
        <t xml:space="preserve">Giảm 30% toàn khóa</t>
      </text>
    </comment>
    <comment authorId="0" ref="E326">
      <text>
        <t xml:space="preserve">Giảm 30% toàn khóa</t>
      </text>
    </comment>
    <comment authorId="0" ref="E293">
      <text>
        <t xml:space="preserve">Giảm 30% toàn khóa</t>
      </text>
    </comment>
    <comment authorId="0" ref="E260">
      <text>
        <t xml:space="preserve">Giảm 30% toàn khóa</t>
      </text>
    </comment>
    <comment authorId="0" ref="E227">
      <text>
        <t xml:space="preserve">Giảm 30% toàn khóa</t>
      </text>
    </comment>
    <comment authorId="0" ref="B95">
      <text>
        <t xml:space="preserve">đã báo nộp trong tuần, trước 16/07</t>
      </text>
    </comment>
    <comment authorId="0" ref="E194">
      <text>
        <t xml:space="preserve">Giảm 30% toàn khóa</t>
      </text>
    </comment>
    <comment authorId="0" ref="E161">
      <text>
        <t xml:space="preserve">Giảm 30% toàn khóa</t>
      </text>
    </comment>
    <comment authorId="0" ref="E128">
      <text>
        <t xml:space="preserve">Giảm 30% toàn khóa</t>
      </text>
    </comment>
    <comment authorId="0" ref="E95">
      <text>
        <t xml:space="preserve">Giảm 30% toàn khóa</t>
      </text>
    </comment>
    <comment authorId="0" ref="M260">
      <text>
        <t xml:space="preserve">ảnh 4x6 k phải ảnh 3x4
</t>
      </text>
    </comment>
    <comment authorId="0" ref="E624">
      <text>
        <t xml:space="preserve">Giảm 30% toàn khóa</t>
      </text>
    </comment>
    <comment authorId="0" ref="E591">
      <text>
        <t xml:space="preserve">giảm 30% toàn khóa</t>
      </text>
    </comment>
    <comment authorId="0" ref="E558">
      <text>
        <t xml:space="preserve">giảm 30% toàn khóa</t>
      </text>
    </comment>
    <comment authorId="0" ref="E492">
      <text>
        <t xml:space="preserve">giảm 30% toàn khóa</t>
      </text>
    </comment>
    <comment authorId="0" ref="E459">
      <text>
        <t xml:space="preserve">giảm 30% toàn khóa</t>
      </text>
    </comment>
    <comment authorId="0" ref="E426">
      <text>
        <t xml:space="preserve">giảm 30% toàn khóa</t>
      </text>
    </comment>
    <comment authorId="0" ref="E393">
      <text>
        <t xml:space="preserve">Giảm 30% toàn khóa</t>
      </text>
    </comment>
    <comment authorId="0" ref="E360">
      <text>
        <t xml:space="preserve">Giảm 30% toàn khóa</t>
      </text>
    </comment>
    <comment authorId="0" ref="E327">
      <text>
        <t xml:space="preserve">làm tờ trình chính sách 50% toàn khóa cho các sư bên phật giáo</t>
      </text>
    </comment>
    <comment authorId="0" ref="E294">
      <text>
        <t xml:space="preserve">Giảm 30% toàn khóa</t>
      </text>
    </comment>
    <comment authorId="0" ref="E261">
      <text>
        <t xml:space="preserve">làm tờ trình chính sách 50% toàn khóa cho con của chị yến KT SPC</t>
      </text>
    </comment>
    <comment authorId="0" ref="E228">
      <text>
        <t xml:space="preserve">Giảm 30% toàn khóa</t>
      </text>
    </comment>
    <comment authorId="0" ref="A63">
      <text>
        <t xml:space="preserve">CHECK miễn môn
</t>
      </text>
    </comment>
    <comment authorId="0" ref="E195">
      <text>
        <t xml:space="preserve">Giảm 30% toàn khóa</t>
      </text>
    </comment>
    <comment authorId="0" ref="E162">
      <text>
        <t xml:space="preserve">Giảm 30% toàn khóa</t>
      </text>
    </comment>
    <comment authorId="0" ref="E129">
      <text>
        <t xml:space="preserve">Giảm 30% toàn khóa</t>
      </text>
    </comment>
    <comment authorId="0" ref="E96">
      <text>
        <t xml:space="preserve">Giảm 30% toàn khóa</t>
      </text>
    </comment>
    <comment authorId="0" ref="H96">
      <text>
        <t xml:space="preserve">bằng TC</t>
      </text>
    </comment>
    <comment authorId="0" ref="J96">
      <text>
        <t xml:space="preserve">bảng điểm TC</t>
      </text>
    </comment>
    <comment authorId="0" ref="E592">
      <text>
        <t xml:space="preserve">giảm 30% toàn khóa</t>
      </text>
    </comment>
    <comment authorId="0" ref="E559">
      <text>
        <t xml:space="preserve">giảm 30% toàn khóa</t>
      </text>
    </comment>
    <comment authorId="0" ref="E526">
      <text>
        <t xml:space="preserve">giảm 30% toàn khóa</t>
      </text>
    </comment>
    <comment authorId="0" ref="E460">
      <text>
        <t xml:space="preserve">giảm 30% toàn khóa</t>
      </text>
    </comment>
    <comment authorId="0" ref="E427">
      <text>
        <t xml:space="preserve">giảm 30% toàn khóa</t>
      </text>
    </comment>
    <comment authorId="0" ref="E394">
      <text>
        <t xml:space="preserve">Giảm 30% toàn khóa</t>
      </text>
    </comment>
    <comment authorId="0" ref="E361">
      <text>
        <t xml:space="preserve">Giảm 30% toàn khóa</t>
      </text>
    </comment>
    <comment authorId="0" ref="E328">
      <text>
        <t xml:space="preserve">Giảm 30% toàn khóa</t>
      </text>
    </comment>
    <comment authorId="0" ref="E295">
      <text>
        <t xml:space="preserve">Giảm 30% toàn khóa</t>
      </text>
    </comment>
    <comment authorId="0" ref="E262">
      <text>
        <t xml:space="preserve">Giảm 30% toàn khóa</t>
      </text>
    </comment>
    <comment authorId="0" ref="E229">
      <text>
        <t xml:space="preserve">Giảm 30% toàn khóa</t>
      </text>
    </comment>
    <comment authorId="0" ref="E196">
      <text>
        <t xml:space="preserve">Giảm 30% toàn khóa</t>
      </text>
    </comment>
    <comment authorId="0" ref="E163">
      <text>
        <t xml:space="preserve">Giảm 30% toàn khóa</t>
      </text>
    </comment>
    <comment authorId="0" ref="E130">
      <text>
        <t xml:space="preserve">Giảm 30% toàn khóa</t>
      </text>
    </comment>
    <comment authorId="0" ref="E97">
      <text>
        <t xml:space="preserve">Giảm 30% toàn khóa</t>
      </text>
    </comment>
    <comment authorId="0" ref="E626">
      <text>
        <t xml:space="preserve">Giảm 30% toàn khóa</t>
      </text>
    </comment>
    <comment authorId="0" ref="E593">
      <text>
        <t xml:space="preserve">giảm 30% toàn khóa</t>
      </text>
    </comment>
    <comment authorId="0" ref="E560">
      <text>
        <t xml:space="preserve">giảm 30% toàn khóa</t>
      </text>
    </comment>
    <comment authorId="0" ref="E461">
      <text>
        <t xml:space="preserve">giảm 30% toàn khóa</t>
      </text>
    </comment>
    <comment authorId="0" ref="E428">
      <text>
        <t xml:space="preserve">giảm 30% toàn khóa</t>
      </text>
    </comment>
    <comment authorId="0" ref="E395">
      <text>
        <t xml:space="preserve">Giảm 30% toàn khóa</t>
      </text>
    </comment>
    <comment authorId="0" ref="E362">
      <text>
        <t xml:space="preserve">Giảm 30% toàn khóa</t>
      </text>
    </comment>
    <comment authorId="0" ref="E329">
      <text>
        <t xml:space="preserve">Giảm 30% toàn khóa</t>
      </text>
    </comment>
    <comment authorId="0" ref="E296">
      <text>
        <t xml:space="preserve">Giảm 30% toàn khóa</t>
      </text>
    </comment>
    <comment authorId="0" ref="E263">
      <text>
        <t xml:space="preserve">Giảm 30% toàn khóa</t>
      </text>
    </comment>
    <comment authorId="0" ref="E230">
      <text>
        <t xml:space="preserve">Giảm 30% toàn khóa</t>
      </text>
    </comment>
    <comment authorId="0" ref="B98">
      <text>
        <t xml:space="preserve">gia hạn bổ sung HS đến 31/7</t>
      </text>
    </comment>
    <comment authorId="0" ref="E197">
      <text>
        <t xml:space="preserve">Giảm 30% toàn khóa</t>
      </text>
    </comment>
    <comment authorId="0" ref="E164">
      <text>
        <t xml:space="preserve">Giảm 30% toàn khóa</t>
      </text>
    </comment>
    <comment authorId="0" ref="E131">
      <text>
        <t xml:space="preserve">Giảm 30% toàn khóa</t>
      </text>
    </comment>
    <comment authorId="0" ref="E98">
      <text>
        <t xml:space="preserve">Giảm 30% toàn khóa</t>
      </text>
    </comment>
    <comment authorId="0" ref="E627">
      <text>
        <t xml:space="preserve">Giảm 30% toàn khóa</t>
      </text>
    </comment>
    <comment authorId="0" ref="E594">
      <text>
        <t xml:space="preserve">giảm 30% toàn khóa</t>
      </text>
    </comment>
    <comment authorId="0" ref="E528">
      <text>
        <t xml:space="preserve">giảm 30% toàn khóa</t>
      </text>
    </comment>
    <comment authorId="0" ref="E495">
      <text>
        <t xml:space="preserve">giảm 30% toàn khóa</t>
      </text>
    </comment>
    <comment authorId="0" ref="E462">
      <text>
        <t xml:space="preserve">giảm 30% toàn khóa</t>
      </text>
    </comment>
    <comment authorId="0" ref="E429">
      <text>
        <t xml:space="preserve">giảm 30% toàn khóa</t>
      </text>
    </comment>
    <comment authorId="0" ref="E396">
      <text>
        <t xml:space="preserve">làm tờ trình chính sách 50% toàn khóa cho các sư bên phật giáo</t>
      </text>
    </comment>
    <comment authorId="0" ref="E363">
      <text>
        <t xml:space="preserve">làm tờ trình chính sách 50% toàn khóa cho các sư bên phật giáo</t>
      </text>
    </comment>
    <comment authorId="0" ref="E330">
      <text>
        <t xml:space="preserve">Giảm 30% toàn khóa</t>
      </text>
    </comment>
    <comment authorId="0" ref="E297">
      <text>
        <t xml:space="preserve">làm tờ trình chính sách 50% toàn khóa cho các sư bên phật giáo</t>
      </text>
    </comment>
    <comment authorId="0" ref="E231">
      <text>
        <t xml:space="preserve">Giảm 30% toàn khóa</t>
      </text>
    </comment>
    <comment authorId="0" ref="B99">
      <text>
        <t xml:space="preserve">23/7 Thư đã liên hệ, bạn đang xin bảng điểm trường PXU
</t>
      </text>
    </comment>
    <comment authorId="0" ref="E198">
      <text>
        <t xml:space="preserve">Giảm 30% toàn khóa</t>
      </text>
    </comment>
    <comment authorId="0" ref="E165">
      <text>
        <t xml:space="preserve">Giảm 30% toàn khóa</t>
      </text>
    </comment>
    <comment authorId="0" ref="E132">
      <text>
        <t xml:space="preserve">Giảm 30% toàn khóa</t>
      </text>
    </comment>
    <comment authorId="0" ref="E99">
      <text>
        <t xml:space="preserve">Giảm 30% toàn khóa</t>
      </text>
    </comment>
    <comment authorId="0" ref="J99">
      <text>
        <t xml:space="preserve">bản điểm của phú xuân cấp chuyển qua nhi</t>
      </text>
    </comment>
    <comment authorId="0" ref="E628">
      <text>
        <t xml:space="preserve">Giảm 30% toàn khóa</t>
      </text>
    </comment>
    <comment authorId="0" ref="E595">
      <text>
        <t xml:space="preserve">giảm 30% toàn khóa</t>
      </text>
    </comment>
    <comment authorId="0" ref="E562">
      <text>
        <t xml:space="preserve">giảm 30% toàn khóa</t>
      </text>
    </comment>
    <comment authorId="0" ref="E529">
      <text>
        <t xml:space="preserve">giảm 30% toàn khóa</t>
      </text>
    </comment>
    <comment authorId="0" ref="E496">
      <text>
        <t xml:space="preserve">giảm 30% toàn khóa</t>
      </text>
    </comment>
    <comment authorId="0" ref="E463">
      <text>
        <t xml:space="preserve">giảm 30% toàn khóa</t>
      </text>
    </comment>
    <comment authorId="0" ref="E430">
      <text>
        <t xml:space="preserve">giảm 30% toàn khóa</t>
      </text>
    </comment>
    <comment authorId="0" ref="E397">
      <text>
        <t xml:space="preserve">Giảm 30% toàn khóa</t>
      </text>
    </comment>
    <comment authorId="0" ref="B265">
      <text>
        <t xml:space="preserve">chỉ thêm Bảng điểm CĐ xét GDQP</t>
      </text>
    </comment>
    <comment authorId="0" ref="E364">
      <text>
        <t xml:space="preserve">Giảm 30% toàn khóa</t>
      </text>
    </comment>
    <comment authorId="0" ref="E331">
      <text>
        <t xml:space="preserve">Giảm 30% toàn khóa</t>
      </text>
    </comment>
    <comment authorId="0" ref="E298">
      <text>
        <t xml:space="preserve">làm tờ trình chính sách 50% toàn khóa cho các sư bên phật giáo</t>
      </text>
    </comment>
    <comment authorId="0" ref="E265">
      <text>
        <t xml:space="preserve">Giảm 30% toàn khóa</t>
      </text>
    </comment>
    <comment authorId="0" ref="E232">
      <text>
        <t xml:space="preserve">Giảm 30% toàn khóa</t>
      </text>
    </comment>
    <comment authorId="0" ref="B100">
      <text>
        <t xml:space="preserve">23/7 đang push lại hồ sơ
</t>
      </text>
    </comment>
    <comment authorId="0" ref="E199">
      <text>
        <t xml:space="preserve">Giảm 30% toàn khóa</t>
      </text>
    </comment>
    <comment authorId="0" ref="E166">
      <text>
        <t xml:space="preserve">Giảm 30% toàn khóa</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2">
      <text>
        <t xml:space="preserve">lên kịch bản, quay clip, up lên 1 office</t>
      </text>
    </comment>
    <comment authorId="0" ref="D6">
      <text>
        <t xml:space="preserve">2NE chỗ chị thảo đầu HN</t>
      </text>
    </comment>
    <comment authorId="0" ref="L13">
      <text>
        <t xml:space="preserve">37 tuần trước + 6 tuần này</t>
      </text>
    </comment>
  </commentList>
</comments>
</file>

<file path=xl/sharedStrings.xml><?xml version="1.0" encoding="utf-8"?>
<sst xmlns="http://schemas.openxmlformats.org/spreadsheetml/2006/main" count="23810" uniqueCount="7854">
  <si>
    <t>STT</t>
  </si>
  <si>
    <t>HỌ TÊN</t>
  </si>
  <si>
    <t>Ngành</t>
  </si>
  <si>
    <t>ĐIỆN THOẠI</t>
  </si>
  <si>
    <t>NỘI DUNG</t>
  </si>
  <si>
    <t>Nhân sự</t>
  </si>
  <si>
    <t>Tuần</t>
  </si>
  <si>
    <t>TRẠNG THÁI</t>
  </si>
  <si>
    <t>Nội dung công việc</t>
  </si>
  <si>
    <t>TELE</t>
  </si>
  <si>
    <t>NGÀY TẠO</t>
  </si>
  <si>
    <t>Mục tiêu đạt được</t>
  </si>
  <si>
    <t>CTV</t>
  </si>
  <si>
    <t>Review</t>
  </si>
  <si>
    <t>ĐỢT NHẬP HỌC</t>
  </si>
  <si>
    <t>TRẠNG THÁI THANH TOÁN</t>
  </si>
  <si>
    <t xml:space="preserve">Thành phố </t>
  </si>
  <si>
    <t>Vỏ quốc thịnh</t>
  </si>
  <si>
    <t>9/9/2024 - 15/09/2024</t>
  </si>
  <si>
    <t xml:space="preserve">Gọi xử lý data nhóm A </t>
  </si>
  <si>
    <t>Nguyễn Hoàng Phúc</t>
  </si>
  <si>
    <t>194/387 data</t>
  </si>
  <si>
    <t>ok, sdt sai nhiều</t>
  </si>
  <si>
    <t xml:space="preserve">DANH SÁCH CỘNG TÁC VIÊN - ĐẠI LÝ </t>
  </si>
  <si>
    <t>Gọi xử lý data đã tốt nghiệp APC 2015 - 2023 cũ</t>
  </si>
  <si>
    <t>200/1000 data</t>
  </si>
  <si>
    <t>ok</t>
  </si>
  <si>
    <t>Gọi xử lý nguồn lead APC HN tốt nghiệp 2024 cũ</t>
  </si>
  <si>
    <t>36/72 data</t>
  </si>
  <si>
    <t>k quan tâm nhiều</t>
  </si>
  <si>
    <t>Hỗ trợ làm web viện NBS</t>
  </si>
  <si>
    <t>cập nhật thông tin web NBS</t>
  </si>
  <si>
    <t>đang làm</t>
  </si>
  <si>
    <t>Đồ Họa kỹ thuật số CNTT</t>
  </si>
  <si>
    <t>0906207747</t>
  </si>
  <si>
    <t>Xử lý data và hỗ trợ khai giảng khóa ngắn hạn marketing dược 11/9 (đã bàn giao xong)</t>
  </si>
  <si>
    <t xml:space="preserve">mở lớp khai giảng </t>
  </si>
  <si>
    <t>xong</t>
  </si>
  <si>
    <t>Trần Thị Như Bình</t>
  </si>
  <si>
    <t>Cô hoa bên gdtx thanh niên xung phong gthieu, đã tư vấn các thủ tục nhập học =&gt; sau tư vấn từ cntt sang đồ họa kts</t>
  </si>
  <si>
    <t>NE</t>
  </si>
  <si>
    <t xml:space="preserve">lên bài đăng fanpage/ group hội sinh viên/ hội chia sẻ kinh nghiệm </t>
  </si>
  <si>
    <t>3 bài/ tuần</t>
  </si>
  <si>
    <t>hỗ trợ thiết kế, chỉnh sửa: tờ rơi, ấn phẩm tuyển sinh, standee, bản học bổng</t>
  </si>
  <si>
    <t>chuẩn bị đi trường</t>
  </si>
  <si>
    <t>trinh</t>
  </si>
  <si>
    <t xml:space="preserve">mớ lớp khai giảng </t>
  </si>
  <si>
    <t>Trinh</t>
  </si>
  <si>
    <t>Tháng</t>
  </si>
  <si>
    <t xml:space="preserve">STT </t>
  </si>
  <si>
    <t>Hỗ trợ tất cả các việc của 2 bạn Bình Thịnh và review</t>
  </si>
  <si>
    <t>phân phối và check hiệu quả công việc</t>
  </si>
  <si>
    <t xml:space="preserve">Tạo group hội sinh viên/ hội chia sẻ kinh nghiệm </t>
  </si>
  <si>
    <t>mở rộng thương hiệu</t>
  </si>
  <si>
    <t>Lên ý tưởng nội dung thiết kế các ấn phẩm, ý tưởng nội dung đăng bài fanpage, tiktok</t>
  </si>
  <si>
    <t>định hướng nội dung lên bài</t>
  </si>
  <si>
    <t>KPI cá nhân</t>
  </si>
  <si>
    <t>Lập kế hoạch tuyển sinh, đề xuất chi phí</t>
  </si>
  <si>
    <t>triển khai hoạt động tuyển sinh</t>
  </si>
  <si>
    <t xml:space="preserve">Họ và tên </t>
  </si>
  <si>
    <t xml:space="preserve">Địa chỉ </t>
  </si>
  <si>
    <t>Tìm nhà cung cấp các ấn phẩm, in ấn, chốt giá, đề nghị tạm ứng =&gt; đặt hàng</t>
  </si>
  <si>
    <t>tìm kiếm giá tốt và hợp lý, tiết kiệm chi phí</t>
  </si>
  <si>
    <t xml:space="preserve">Phân loại đại lý </t>
  </si>
  <si>
    <t xml:space="preserve">SĐT </t>
  </si>
  <si>
    <t>Số lượng KPIs NE
 NH 1/2025 - 12/2025</t>
  </si>
  <si>
    <t>Liên hệ giảng viên, đào tạo xếp lớp =&gt; Xử lý chốt danh sách, mail, sms cho sinh viên và hỗ trợ khai giảng khóa ngắn hạn marketing dược 11/9 =&gt; xử lý hồ sơ học viên nhập học, bàn giao 94NE và 5 lớp</t>
  </si>
  <si>
    <t xml:space="preserve">Thời gian gia nhập NBS - Topica </t>
  </si>
  <si>
    <t>Cô Hoa GDTX TNXP</t>
  </si>
  <si>
    <t>Seeding các group hệ từ xa, hội chia sẻ</t>
  </si>
  <si>
    <t xml:space="preserve">Hợp đồng CTV và hồ sơ đính kèm </t>
  </si>
  <si>
    <t>Thực đạt</t>
  </si>
  <si>
    <t xml:space="preserve">Ghi chú </t>
  </si>
  <si>
    <t>Tổng hợp các group tiềm năng để follow tương tác</t>
  </si>
  <si>
    <t>Tư vấn trực tiếp các key hỏi tại trường</t>
  </si>
  <si>
    <t>thuyết phục trực tiếp</t>
  </si>
  <si>
    <t>Lọc và xử lý data thu được, sdt không đúng định dạng, phân loại =&gt; phân lead cho các bạn tele gọi: data đã tốt nghiệp APC HN, data nhóm A</t>
  </si>
  <si>
    <t>76 +387 data</t>
  </si>
  <si>
    <t>Còn lại</t>
  </si>
  <si>
    <t>Trực điện thoại hotline, hỗ trợ xử lý các lead khó tư vấn, gọi thêm các data có lead không nghe máy</t>
  </si>
  <si>
    <t>hỗ trợ push sinh viên</t>
  </si>
  <si>
    <t>Hoàng Diệu</t>
  </si>
  <si>
    <t>Xử lý hồ sơ nhập học NBS còn thiếu</t>
  </si>
  <si>
    <t>thu hồ sơ</t>
  </si>
  <si>
    <t>Tỷ lệ</t>
  </si>
  <si>
    <t>Đã thanh toán</t>
  </si>
  <si>
    <t>16/9/2024 - 22/09/2024</t>
  </si>
  <si>
    <t xml:space="preserve">Master </t>
  </si>
  <si>
    <t>xử lý lead</t>
  </si>
  <si>
    <t>Link</t>
  </si>
  <si>
    <t>Liên hệ các trường trung cấp theo danh sách</t>
  </si>
  <si>
    <t xml:space="preserve">gọi trao đổi và hẹn ngày đến </t>
  </si>
  <si>
    <t>Đặng Anh Thư</t>
  </si>
  <si>
    <t>Thứ 3 (17/09/2024) Đi liên hệ trực tiếp thử 3 trường chưa có contact</t>
  </si>
  <si>
    <t>gặp gỡ trao đổi và xin phép đến làm hướng nghiệp</t>
  </si>
  <si>
    <t>Lên nội dung làm clip đăng fanpage, tiktok</t>
  </si>
  <si>
    <t>2 clip/1 tuần</t>
  </si>
  <si>
    <t>Tổng</t>
  </si>
  <si>
    <t>lên ý tưởng truyền thông, viết content bài fanpage/ hội sinh viên</t>
  </si>
  <si>
    <t>5 bài/1 tuần</t>
  </si>
  <si>
    <t>Hỗ trợ đi trường (nếu có lịch) =&gt; Thứ 3 (16/09/2024)</t>
  </si>
  <si>
    <t>hỗ trợ thu lead, làm truyền thông</t>
  </si>
  <si>
    <t>Huỳnh Thúy Vy</t>
  </si>
  <si>
    <t>Theo dõi các sản phẩm in ấn, kiểm tra hóa đơn, chốt số lượng</t>
  </si>
  <si>
    <t>QTKD</t>
  </si>
  <si>
    <t>0906736876</t>
  </si>
  <si>
    <t>Thỏa thuận nhà mạng làm line gọi, làm đề nghị mua sắm, phương án mua sắm, gửi trình đề xuất</t>
  </si>
  <si>
    <t>Hoa tư vấn và chuyển sang, hẹn thứ 7 qua tư vấn trực tiếp và hoàn thành thủ tục</t>
  </si>
  <si>
    <t>Làm đề nghị thanh toán, kiểm tra số lượng</t>
  </si>
  <si>
    <t>Liên hệ các hiệu trưởng, BGH ở các trường trung cấp quen để hẹn gặp trao đổi</t>
  </si>
  <si>
    <t>Bình</t>
  </si>
  <si>
    <t>thu data lead sớm</t>
  </si>
  <si>
    <t>Mail thư mời nhập học cho sinh viên đã đăng kí online</t>
  </si>
  <si>
    <t>tạo uy tín</t>
  </si>
  <si>
    <t>Hoa</t>
  </si>
  <si>
    <t>Tạ Hải Long</t>
  </si>
  <si>
    <t>Xử lý đòi hồ sơ nhập học NBS còn thiếu</t>
  </si>
  <si>
    <t>Lọc và xử lý data thu được, sdt không đúng định dạng, phân loại ngành =&gt; phân lead cho các bạn tele gọi</t>
  </si>
  <si>
    <t>dễ thao tác gọi</t>
  </si>
  <si>
    <t>Quang Anh</t>
  </si>
  <si>
    <t>Gọi chăm sóc hot lead hỏi tiếng trung</t>
  </si>
  <si>
    <t>0931708222</t>
  </si>
  <si>
    <t>các anh chị bận nhiều, k sắp xếp dc</t>
  </si>
  <si>
    <t>Đã thông tin xét tuyển
17/6 sau khi tư vấn nhiều lần k nhận phản hồi tin nhắn được</t>
  </si>
  <si>
    <t>Will</t>
  </si>
  <si>
    <t>Thư</t>
  </si>
  <si>
    <t xml:space="preserve">Đi gặp trực tiếp và trao đổi với BGH các trường </t>
  </si>
  <si>
    <t>Long</t>
  </si>
  <si>
    <t>Đang follow</t>
  </si>
  <si>
    <t>Nga</t>
  </si>
  <si>
    <t>0393219048</t>
  </si>
  <si>
    <t>Đã gửi bản điểm check</t>
  </si>
  <si>
    <t>23/9/2024 - 29/09/2024</t>
  </si>
  <si>
    <t>Phạm Lê Tuấn Anh</t>
  </si>
  <si>
    <t>Xử lý data cũ không nghe máy, máy bận,...</t>
  </si>
  <si>
    <t>Võ Đức Anh</t>
  </si>
  <si>
    <t xml:space="preserve">gọi trao đổi và hẹn ngày </t>
  </si>
  <si>
    <t>0984118475</t>
  </si>
  <si>
    <t>bạn gửi form đk online, sv poly</t>
  </si>
  <si>
    <t>Convert</t>
  </si>
  <si>
    <t>Đến khoảng 5 trường gặp trao đổi và hướng nghiệp</t>
  </si>
  <si>
    <t>gặp gỡ trao đổi và hẹn ngày đến làm hướng nghiệp</t>
  </si>
  <si>
    <t>Gọi xử lý data xin được =&gt; trung cấp quận 12</t>
  </si>
  <si>
    <t>200/500 data</t>
  </si>
  <si>
    <t>Đào Thị Thơm</t>
  </si>
  <si>
    <t>0988734047</t>
  </si>
  <si>
    <t>Đã kết bạn zalo, call nghe máy nhưng k tương tác
17/6 đang follow lại
24/6 đã đóng phí</t>
  </si>
  <si>
    <t>Hỗ trợ đi trường: phát tài liệu thu lead, lấy tư liệu hình ảnh viết bài truyền thông</t>
  </si>
  <si>
    <t>thu lead, lấy tư liệu</t>
  </si>
  <si>
    <t>3 clip/1 tuần</t>
  </si>
  <si>
    <t>Vương Thị Ngọc Giàu</t>
  </si>
  <si>
    <t>Phạm minh huy</t>
  </si>
  <si>
    <t>0775592199</t>
  </si>
  <si>
    <t>lead của thầy nghĩa Phú xuân tư vấn gửi sang</t>
  </si>
  <si>
    <t>PXU</t>
  </si>
  <si>
    <t>Đỗ Võ Anh Hoàng</t>
  </si>
  <si>
    <t>0393414062</t>
  </si>
  <si>
    <t>sv poly</t>
  </si>
  <si>
    <t>Đi liên hệ trực tiếp trường trung cấp trong danh sách tháng 9</t>
  </si>
  <si>
    <t>Nhận check quà tặng ấn phẩm</t>
  </si>
  <si>
    <t>Giàu</t>
  </si>
  <si>
    <t>Đi gặp các trường đã hẹn: Thầy Xuyến - GDTX quận 12 chiều thứ 2 - 15h</t>
  </si>
  <si>
    <t>Đi gặp các trường đã hẹn: Thầy Thục - trung cấp kĩ thuật quận 12 thứ 3 - 8h</t>
  </si>
  <si>
    <t>Nguyễn Trọng Tuấn Dũng</t>
  </si>
  <si>
    <t>Đi gặp các trường đã hẹn: Cô Loan- trung cấp Quang trung thứ 4 - 9h</t>
  </si>
  <si>
    <t>0948627508</t>
  </si>
  <si>
    <t xml:space="preserve">Chạy quảng cáo Online </t>
  </si>
  <si>
    <t>Nghiên cứu vụ hóa đơn thanh toán để chạy quảng cáo Online</t>
  </si>
  <si>
    <t>Võ Ngọc Kim Ngân</t>
  </si>
  <si>
    <t>chăm sóc lại hot lead nhắc hoàn thành hp các anh chị hỏi tiếng trung</t>
  </si>
  <si>
    <t>Phan nhựt đức</t>
  </si>
  <si>
    <t>đều phản hồi bận, cần suy nghĩ mới hoàn thành dc</t>
  </si>
  <si>
    <t>0898418195</t>
  </si>
  <si>
    <t>thầy tuấn anh gthieu</t>
  </si>
  <si>
    <t>Gửi mail thông báo thư mời học cho các bạn đăng kí online</t>
  </si>
  <si>
    <t>thầy Tuấn Anh</t>
  </si>
  <si>
    <t>Nguyễn Thiện Ngộ</t>
  </si>
  <si>
    <t>0968686767</t>
  </si>
  <si>
    <t>thầy tuấn anh gthieu, học từ thpt</t>
  </si>
  <si>
    <t>30/9/2024 - 06/10/2024</t>
  </si>
  <si>
    <t>Liên hệ 8 trường trung cấp theo danh sách</t>
  </si>
  <si>
    <t>Đặng Thị Thanh Hoa</t>
  </si>
  <si>
    <t>Đến khoảng 8 trường gặp trao đổi và hướng nghiệp</t>
  </si>
  <si>
    <t>Hồ Văn Tuấn</t>
  </si>
  <si>
    <t>0935435722</t>
  </si>
  <si>
    <t>lead của thầy nghĩa Phú xuân tư vấn gửi sang
17/6 knc học nữa</t>
  </si>
  <si>
    <t>Khánh Duy</t>
  </si>
  <si>
    <t>0393148350</t>
  </si>
  <si>
    <t>Thiết kế các hình ảnh đăng page</t>
  </si>
  <si>
    <t>phân vân QTKD và NNT, đang thuyết phục, đi làm bận, tìm hiểu học onl, dc gthieu</t>
  </si>
  <si>
    <t>Chạy quảng cáo Online 2 bài</t>
  </si>
  <si>
    <t xml:space="preserve">Lê Thanh Mai </t>
  </si>
  <si>
    <t>Đỗ thị hoa</t>
  </si>
  <si>
    <r>
      <rPr>
        <color rgb="FF1155CC"/>
        <sz val="13.0"/>
        <u/>
      </rPr>
      <t>https://www.facebook.com/share/p/ZyEheo9n2UBDA825/</t>
    </r>
    <r>
      <rPr>
        <sz val="13.0"/>
      </rPr>
      <t xml:space="preserve">
</t>
    </r>
    <r>
      <rPr>
        <color rgb="FF1155CC"/>
        <sz val="13.0"/>
        <u/>
      </rPr>
      <t>https://www.facebook.com/share/p/xFPat3mhqV6en4W5/</t>
    </r>
  </si>
  <si>
    <t>0869140726</t>
  </si>
  <si>
    <t>sv poly, mún liên thông ngành đồ họa kts, đã gửi bản điểm check
TRINH 7/7 knm x3 IB ZALO</t>
  </si>
  <si>
    <t>thanh vy</t>
  </si>
  <si>
    <t>0832243752</t>
  </si>
  <si>
    <t>sv poly, ngành đồ họa, hdan thủ tục học</t>
  </si>
  <si>
    <t>đặng thanh duy</t>
  </si>
  <si>
    <t>0354370388</t>
  </si>
  <si>
    <t>sv poly học ngành đồ họa, hdan thủ tục học
14/7 chăm sóc lại, liên hệ hoài k đc, IB ZALO cũng k phản hồi</t>
  </si>
  <si>
    <t>Ngụy Kim Ngọc</t>
  </si>
  <si>
    <t xml:space="preserve">Bùi Tiến Đạt
</t>
  </si>
  <si>
    <t>0327734584</t>
  </si>
  <si>
    <t>sv poly học ngành đồ họa, hdan thủ tục học</t>
  </si>
  <si>
    <t>Huỳnh Vũ Minh</t>
  </si>
  <si>
    <t>0379018940</t>
  </si>
  <si>
    <t>dc giới thiệu, bạn chat zalo hỏi tư vấn</t>
  </si>
  <si>
    <t>Văn Nguyễn Bảo Trân</t>
  </si>
  <si>
    <t xml:space="preserve">chăm sóc lại hot lead nhắc hoàn thành hp các anh chị hỏi tiếng trung + chốt danh sách thứ 5 (3/10) học </t>
  </si>
  <si>
    <t xml:space="preserve">lên ý tưởng và nội dung quảng cáo Online </t>
  </si>
  <si>
    <t>Lê thị ngọc tú</t>
  </si>
  <si>
    <t>thu lead, QC hình ảnh</t>
  </si>
  <si>
    <t>https://www.facebook.com/share/p/ZyEheo9n2UBDA825/</t>
  </si>
  <si>
    <t>0963950706</t>
  </si>
  <si>
    <t>bạn qtam QTKD, có bằng đh rồi</t>
  </si>
  <si>
    <t>chạy quảng cáo fanpage bài giảm 10% cho đợt 10/10</t>
  </si>
  <si>
    <t>https://www.facebook.com/share/p/xFPat3mhqV6en4W5/</t>
  </si>
  <si>
    <t>Trần Thị Như Ngà</t>
  </si>
  <si>
    <t>Hồ tấn thi</t>
  </si>
  <si>
    <t>0843401668</t>
  </si>
  <si>
    <t>bạn qtam Đồ họa</t>
  </si>
  <si>
    <t>Gọi liên hệ các đối tác trường quen để xin contact trường trung cấp</t>
  </si>
  <si>
    <t>đi liên hệ trực tiếp trường trung cấp trong danh sách tháng 10</t>
  </si>
  <si>
    <t>Nguyễn thành trung</t>
  </si>
  <si>
    <t>Gọi xin data các trường thân thiết đã liên hệ</t>
  </si>
  <si>
    <t>Kế hoạch đặt bàn lễ tốt nghiệp ở trường Trung cấp Quang Trung 300SV thứ 7 (5/10)</t>
  </si>
  <si>
    <t>0364142308</t>
  </si>
  <si>
    <t>Lê Trung Thành</t>
  </si>
  <si>
    <t>sv poly 9+, bạn qtam Đồ họa</t>
  </si>
  <si>
    <t xml:space="preserve">Tổng hợp các thông tin tuyển sinh cho đại lý </t>
  </si>
  <si>
    <t>Hỏi thăm việc học quốc phòng online tại khu quốc phòng dh quốc gia</t>
  </si>
  <si>
    <t>Chăm sóc trả lời page</t>
  </si>
  <si>
    <t xml:space="preserve">Kiều khánh thành </t>
  </si>
  <si>
    <t>0862354904</t>
  </si>
  <si>
    <t>07/10/2024 - 12/10/2024</t>
  </si>
  <si>
    <t>sv poly, bạn qtam Đồ họa
14/7 knm x2, lần 3 bắt máy hỏi thì k trả lời, gọi lại knm x2 IB ZALO viện
21/9 đã chuyển khoản HP</t>
  </si>
  <si>
    <t>Liên hệ 8 trường trung cấp theo danh sách tháng 10</t>
  </si>
  <si>
    <t>Đến khoảng 8 trường gặp trao đổi và xin liên kết hoặc xin hẹn ngày vào truyền thông cho sv</t>
  </si>
  <si>
    <t>Võ Ngọc Minh Uyên</t>
  </si>
  <si>
    <t>đến trường trung cấp Việt Nhật long an gặp và trao đổi với BGH</t>
  </si>
  <si>
    <t>đến trường GDTX Quận 12 (vừa nghề vừa vh) vào lớp truyền thông, thu data</t>
  </si>
  <si>
    <t>Gọi xử lý data xin được miền tây</t>
  </si>
  <si>
    <t>Lưu Thế Dương</t>
  </si>
  <si>
    <t>Ngôn ngữ trung</t>
  </si>
  <si>
    <t>0975651909</t>
  </si>
  <si>
    <t>sv poly, qtam NNT</t>
  </si>
  <si>
    <t>Thiết kế các hình ảnh poster đăng page</t>
  </si>
  <si>
    <t>Chạy quảng cáo Online 2 bài tiếng trung và DHTX</t>
  </si>
  <si>
    <t>Nguyễn Ngọc Trang</t>
  </si>
  <si>
    <t>lên ý tưởng truyền thông, viết content bài tiếng trung + truyền thông số bên trang chào ngày mới của EQuest</t>
  </si>
  <si>
    <t>Phùng Phương Nhi</t>
  </si>
  <si>
    <t>0989564621</t>
  </si>
  <si>
    <t>bạn sv cd 9+ poly, học ngành tkdh =&gt; muốn học lên QTKD</t>
  </si>
  <si>
    <t>lên ý tưởng và nội dung quảng cáo Online cho lớp tiếng trung + DHTX để mở khóa tiếp vào tháng 11</t>
  </si>
  <si>
    <t>Gọi liên hệ các đối tác trường quen để xin contact trường trung cấp khu vực long an</t>
  </si>
  <si>
    <t>Nguyễn Võ Thanh Trúc</t>
  </si>
  <si>
    <t>Gọi và nhắn tin xin data các trường thân thiết đã liên hệ GDTX Q12, trung cấp quang trung,...</t>
  </si>
  <si>
    <t>Thủ Đức, knm
7/7 bấm bận, gửi thêm tt zalo nhưng k phản hồi
14/7 TRINH: knm x5 IB ZALO
10/10 bây giờ e k sắp xếp học được</t>
  </si>
  <si>
    <t>Cold</t>
  </si>
  <si>
    <t>đến trường GDTX Quận 12 (vừa nghề vừa vh) vào lớp truyền thông, thu data ngày thứ 4(09/10) 13 lớp + thứ 6 (11/10) 12 lớp</t>
  </si>
  <si>
    <t>Kim Ngân</t>
  </si>
  <si>
    <t>Có hẹn lịch đến trường trung cấp Việt Nhật long an gặp và trao đổi với BGH vào sáng thứ 6 (11/10)</t>
  </si>
  <si>
    <t>Xuân Mai</t>
  </si>
  <si>
    <t>Nguyễn Kiểu Phương Như</t>
  </si>
  <si>
    <t>Tổng hợp các thông tin tuyển sinh gửi cho bên APC để hỗ trợ truyền thông</t>
  </si>
  <si>
    <t>0349669636</t>
  </si>
  <si>
    <t>nhà ở Đồng Nai _ knm, kn zalo thử
7/7/2025 máy bận, zalo khg phản hồi 
09/07/2025 vẫn knmx2, zalo khg phản hồi 
14/7: TRINH: Bấm tắt x3 IB ZALO</t>
  </si>
  <si>
    <t>Chăm sóc trả lời page thu lead online</t>
  </si>
  <si>
    <t>Gửi mail thông báo thư mời học cho các bạn đã đăng kí online</t>
  </si>
  <si>
    <t>Tiếp tục chạy quảng cáo bài truyền thông học bổng DHTX và ưu đãi của tiếng trung + suy nghĩ điều chỉnh chiến dịch kinh phí phù hợp</t>
  </si>
  <si>
    <t>Hoàng Mai</t>
  </si>
  <si>
    <t>Làm thanh toán chi phí quảng cáo + các biên bản giấy tờ tài trợ GD</t>
  </si>
  <si>
    <t>0379101247</t>
  </si>
  <si>
    <t>Tư vấn và thu học phí các trường hợp đến trực tiếp</t>
  </si>
  <si>
    <t>- sinh năm 97 tốt nghiệp năm 2015
- có học đại học nhưng dang dở 
- có thể học online rồi 1 tháng cỡ 1 tuần học offline thì oke còn học xuyên suốt thì không được
3/7 Đang tìm hiểu cao đẳng thôi, k có dự định học lên đại học, gửi thêm thông tin qua zalo. Sau giờ làm  việc em phản hồi
7/7 nt zalo k phản hồi, vừa chat lại/ Chưa có chấp nhận tt zalo
14/7 TRINH: đang hỏi bận, chưa có nghe đt dc, mún học kế toán, đã giải đáp bảo có ngành QTKD, k có kế toán, báo bận trao dổi sau. KB ZALO</t>
  </si>
  <si>
    <t>Lọc và xử lý data xin được miền tây, sdt không đúng định dạng, phân loại ngành =&gt; phân lead cho các bạn tele gọi</t>
  </si>
  <si>
    <t>Nguyễn Hoàng Việt</t>
  </si>
  <si>
    <t>sv poly, gthieu tìm hiểu liên thông, chưa dự định học gì hết, tham khảo thêm thôi ZALO</t>
  </si>
  <si>
    <t>Nguyễn Thị Phương Thảo (đào tạo)</t>
  </si>
  <si>
    <t>14/10/2024 - 18/10/2024</t>
  </si>
  <si>
    <t>đến trường GDTX Tân bình (vừa nghề vừa vh) vào lớp truyền thông, thu data thứ 2 (14/10)</t>
  </si>
  <si>
    <t xml:space="preserve">Thiết kế các hình ảnh poster đăng page </t>
  </si>
  <si>
    <t>Trương Thị Hồng Nhi</t>
  </si>
  <si>
    <t>Chạy quảng cáo Online bài DHTX</t>
  </si>
  <si>
    <t xml:space="preserve">Phong        	</t>
  </si>
  <si>
    <t>Chỉnh sửa clip của CTV gửi đăng bài trên page tiktok</t>
  </si>
  <si>
    <t>0798582626</t>
  </si>
  <si>
    <t>Gọi xử lý data APC chuyển</t>
  </si>
  <si>
    <t>knm, kn zalo thử
TRINH: 14/7 bấm tắt x4</t>
  </si>
  <si>
    <t>Hồ Tấn Lợi</t>
  </si>
  <si>
    <t>Phỏng vấn và hẹn lịch test cho ứng viên mới thứ 6 (18/10) lúc 11h</t>
  </si>
  <si>
    <t xml:space="preserve">Đỗ Thị Bạch Tuyết </t>
  </si>
  <si>
    <t>lên ý tưởng và nội dung quảng cáo Online cho DHTX để mở khóa tiếp vào tháng 11</t>
  </si>
  <si>
    <t>Ngôn ngữ anh</t>
  </si>
  <si>
    <t>0967941168</t>
  </si>
  <si>
    <t>chị muốn học NNA, để nộp vào học cùng thạc sĩ, đã tốt nghiệp đh</t>
  </si>
  <si>
    <t>Gọi liên hệ các đối tác trường quen để xin contact trường trung cấp lân cận, xin lịch hẹn tuần sau</t>
  </si>
  <si>
    <t>Gọi và nhắn tin xin data các trường thân thiết đã liên hệ GDTX tân bình, GDTX Q12, trung cấp quang trung,...</t>
  </si>
  <si>
    <t>Lê Thị Kim Anh</t>
  </si>
  <si>
    <t>Thầy Diện GDQP</t>
  </si>
  <si>
    <t>Chăm sóc trả lời cmt trên page</t>
  </si>
  <si>
    <t>Phạm Ngọc Hiền</t>
  </si>
  <si>
    <t>0813767813</t>
  </si>
  <si>
    <t>Lên ý tưởng nội dung bài đăng cho lễ 20/10</t>
  </si>
  <si>
    <t>Làm chính sách với trung cấp Việt Nhật và thống nhất ý kiến với NBS</t>
  </si>
  <si>
    <t>Tư vấn các trường hợp đến trực tiếp</t>
  </si>
  <si>
    <t>Lên ý tưởng kịch bản của 1 clip chỉn chu giới thiệu Viện NBS</t>
  </si>
  <si>
    <t>Hằng (Thái Trần Bảo Châu)</t>
  </si>
  <si>
    <t>gọi xử lý data APC chuyển</t>
  </si>
  <si>
    <t>0905595009</t>
  </si>
  <si>
    <t>Trần Thị Thanh Hoài</t>
  </si>
  <si>
    <t>Bạn tốt nghiệp THPT rồi mà làm chưa học đh
Hỏi cho em là Châu 2k4 đã tốt nghiệp đã gửi tt đang im
Bảo em đang bệnh chưa học bây giờ dc
3/9/2026 bạn mới đóng 50% học phí, đang bảo lưu nên chưa thanh toán</t>
  </si>
  <si>
    <t>0977745897</t>
  </si>
  <si>
    <t>NB</t>
  </si>
  <si>
    <t>21/10/2024 - 25/10/2024</t>
  </si>
  <si>
    <t>Thầy Tuyến PXU</t>
  </si>
  <si>
    <t>Bùi Quang Tuyến</t>
  </si>
  <si>
    <t>KHÓA THÁNG 4.2026</t>
  </si>
  <si>
    <t>Chưa thanh toán</t>
  </si>
  <si>
    <t xml:space="preserve">Trung Híu </t>
  </si>
  <si>
    <t>0336971103</t>
  </si>
  <si>
    <t>VP Huế</t>
  </si>
  <si>
    <t>bạn học CNTT, làm giờ hành chính nên muốn học ban đêm nha chị
30/7 sáng gọi chiều gọi vẫn knm
31/7 gọi lại vẫn bấm bận x3 zalo k phản hồi
19/8 bấm bận quài</t>
  </si>
  <si>
    <t>65/145 (+10)</t>
  </si>
  <si>
    <t>Nguyễn Bảo Phúc</t>
  </si>
  <si>
    <t xml:space="preserve">Hoàng My </t>
  </si>
  <si>
    <t xml:space="preserve">0935927728 </t>
  </si>
  <si>
    <t>quan tâm Ngôn ngữ Anh. Lead thơ An gửi. Quan tâm nhiều, lead mới
30/7 Bạn muốn tìm trường nào có tiếng 1 chút để học, quan tâm sâu chuyên ngành Biên Phiên Dịch Tiếng Anh. Với trường PXU bạn sẽ xem thông tin rồi thông báo lại sau
Kb zalo k chịu accept
24/9 e có dự định khác  rồi, tài chính k còn cho việc học nữa chị</t>
  </si>
  <si>
    <t>lên ý tưởng nội dung kịch bản quay clip tvc cho viện gửi ctv quay</t>
  </si>
  <si>
    <t>Gọi tất cả lead cũ chốt đợt tập trung vào ngày 25/10</t>
  </si>
  <si>
    <t>Phạm Trường Sơn</t>
  </si>
  <si>
    <t>Hỗ trợ tất cả các việc của Bình và review</t>
  </si>
  <si>
    <t>lên ý tưởng và nội dung quảng cáo Online cho DHTX để mở đợt tiếp vào tháng 11</t>
  </si>
  <si>
    <t>Gọi liên hệ các đối tác trường quen để xin contact trường trung cấp, cao đẳng lân cận, xin lịch hẹn tuần sau</t>
  </si>
  <si>
    <t>Gọi và nhắn tin xin data các trường thân thiết cd bách việt, gdtx quận 12,...</t>
  </si>
  <si>
    <t>Phan Thanh Vinh</t>
  </si>
  <si>
    <t>0917126661</t>
  </si>
  <si>
    <t>thầy tuyến gửi tv cho anh, sn 85, qtam QTKD, tv thuyết phục học đợt này, cân nhắc. Nhắc đóng hp trong tuần
ĐÃ NHẬP HỌC, DƯƠNG FOLLOW TIẾP</t>
  </si>
  <si>
    <t>Tiếp tục chạy quảng cáo bài thông báo tuyển sinh và học bổng DHTX + suy nghĩ điều chỉnh chiến dịch kinh phí phù hợp</t>
  </si>
  <si>
    <t>Làm hợp đồng thỏa thuận hợp tác TS với trung cấp Việt Nhật và trình kí</t>
  </si>
  <si>
    <t>Làm chính sách khóa tiếng nhật N5 và N4 trình chỉnh sửa và kí duyệt trên 1 office</t>
  </si>
  <si>
    <t>Thượng Thị Thanh Lễ</t>
  </si>
  <si>
    <t>Làm thông báo tuyển sinh khóa tiếng nhật N5 và N4</t>
  </si>
  <si>
    <t>Lên ý tưởng kịch bản của 1 clip chỉn chu tvc giới thiệu Viện NBS</t>
  </si>
  <si>
    <t>Bùi Trần Yến Nhi</t>
  </si>
  <si>
    <t>0989920802</t>
  </si>
  <si>
    <t xml:space="preserve">học CĐ nghĩ ngang, quan tâm học tiếp đh có được miễn môn khg - gọi knm, chat zalo có phản hồi, chăm thêm kỹ </t>
  </si>
  <si>
    <t>Đặng Huỳnh Điểu Vũ</t>
  </si>
  <si>
    <t>0779846000</t>
  </si>
  <si>
    <t>bạn mới học kỳ 3 ở cd fpt thôi, mún nghỉ ngang, được giới thiệu qua pxu học hệ từ xa, để được vừa làm vừa học, còn phân vân nhiều cái ZALO</t>
  </si>
  <si>
    <t>Tăng Quôc Cường</t>
  </si>
  <si>
    <t>28/10/2024 - 01/11/2024</t>
  </si>
  <si>
    <t>Thiết kế các hình ảnh standee, poster để dùng tại các cơ sở</t>
  </si>
  <si>
    <t xml:space="preserve">Nguyễn Cao Cường	</t>
  </si>
  <si>
    <t>Lê Mẫn Như Nguyệt</t>
  </si>
  <si>
    <t>0901096387</t>
  </si>
  <si>
    <t>Trước học IT ở CĐ nhưng nghỉ ngang k có bảng điểm check giờ học lại xét từ THPT, đang theo học lớp TKĐH chưa nhập học liền được 1-2 tháng nữa em mới sắp xếp thời gian
19/8 đang bận quá chưa có dự định gì cả
10/10 tự nhiên hủy kb, ai làm gì đâu nào</t>
  </si>
  <si>
    <t>Chạy quảng cáo Online bài thông báo tuyển sinh của DHTX</t>
  </si>
  <si>
    <t>Hồ Hoàng Bảo Nhi</t>
  </si>
  <si>
    <t>Yên Chi</t>
  </si>
  <si>
    <t>Gọi xử lý lead onl cũ và mới</t>
  </si>
  <si>
    <t>Phạm Văn Thuận</t>
  </si>
  <si>
    <t>0969248917</t>
  </si>
  <si>
    <t xml:space="preserve">Bằng THPT =&gt; quan tâm QTKD, đang tư vấn thì bạn bận nên kn zalo hỗ trợ thêm tt </t>
  </si>
  <si>
    <t xml:space="preserve">Lên ý tưởng kịch bản 1 clip nói phỏng vấn về chủ đề học đại học từ xa và thực hiện quay tại vp </t>
  </si>
  <si>
    <t>chỉnh sửa clip phỏng vấn chủ đề dh từ xa và up fanpage tiktok</t>
  </si>
  <si>
    <t>Lê Thị Quỳnh Trang</t>
  </si>
  <si>
    <t xml:space="preserve">Gọi xử lý data APC chuyển </t>
  </si>
  <si>
    <t>TỔNG</t>
  </si>
  <si>
    <t>Đăng bài tuyển CTV/ thực tập sinh Tuyển sinh</t>
  </si>
  <si>
    <t>Lê Thị Phương Uyên</t>
  </si>
  <si>
    <t>Nhận, thu hồ sơ và bàn giao hồ sơ cho phòng hành chính đào tạo</t>
  </si>
  <si>
    <t>Nguyễn Trọng Nghĩa</t>
  </si>
  <si>
    <t xml:space="preserve">Lê Thị Thúy Duy  
</t>
  </si>
  <si>
    <t>0943653977</t>
  </si>
  <si>
    <r>
      <rPr>
        <rFont val="Times New Roman"/>
        <color theme="1"/>
        <sz val="14.0"/>
      </rPr>
      <t xml:space="preserve">bạn này sv cũ của T.An đang học Việt Mỹ - học lớp tối hết kỳ này thi xong nó mới chuyển qua mình đc, bạn muốn ngưng VM vì hết kỳ này VM học lên. k học ngay bây giờ đc, tháng 11 mới tham khảo
</t>
    </r>
    <r>
      <rPr>
        <rFont val="Times New Roman"/>
        <color rgb="FFFF0000"/>
        <sz val="14.0"/>
      </rPr>
      <t>=&gt; Trùng danh sách APC chuyển sang, tính cho APC HCM</t>
    </r>
  </si>
  <si>
    <t>Nguyễn Thị Thuỳ Ngân</t>
  </si>
  <si>
    <t>Gọi liên hệ các đối tác trường quen để xin contact trường trung cấp, cao đẳng lân cận</t>
  </si>
  <si>
    <t>Gọi và nhắn tin xin liên hệ các đối tác, trường thân thiết để xin hợp tác TS</t>
  </si>
  <si>
    <t>Chăm sóc trả lời mess + cmt trên page</t>
  </si>
  <si>
    <t>KHÓA THÁNG 3.2026</t>
  </si>
  <si>
    <t>Tiếp tục chạy quảng cáo bài thông báo tuyển sinh và học bổng DHTX + suy nghĩ điều chỉnh chiến dịch kinh phí dài phù hợp hơn</t>
  </si>
  <si>
    <t>gửi hợp đồng thỏa thuận hợp tác TS với trung cấp Việt Nhật và trình kí duyệt</t>
  </si>
  <si>
    <t>Nguyễn Nữ Ái Loan</t>
  </si>
  <si>
    <t>0589762359</t>
  </si>
  <si>
    <t>Người nhà nghe máy báo 5,6h gọi lại chứ bạn khg có nhà đi làm rồi, kn zalo trc</t>
  </si>
  <si>
    <t>Làm chính sách khóa tiếng nhật N3 trình chỉnh sửa và kí duyệt trên 1office</t>
  </si>
  <si>
    <t>Làm thông báo tuyển sinh khóa tiếng nhật N3 trình chỉnh sửa và kí duyệt trên 1office</t>
  </si>
  <si>
    <t>Làm chính sách khóa tiếng trung HSK2 + Tiếng Trung HSK3 trình chỉnh sửa và kí duyệt trên 1office</t>
  </si>
  <si>
    <t>Làm thông báo tuyển sinh khóa tiếng trung HSK2 + Tiếng Trung HSK3 trình chỉnh sửa và kí duyệt trên 1office</t>
  </si>
  <si>
    <t xml:space="preserve">Ngô Trung Tín </t>
  </si>
  <si>
    <t>Tư vấn các trường hợp sv đến trực tiếp hỏi</t>
  </si>
  <si>
    <t>0334467619</t>
  </si>
  <si>
    <t xml:space="preserve">knm, zalo chỉ mới phản hồi đang tư vấn thêm </t>
  </si>
  <si>
    <t>làm đề nghị thanh toán chi phí quảng cáo FB (dùng hóa đơn ăn uống tiếp khách)</t>
  </si>
  <si>
    <t>Lên ý tưởng nội dung kịch bản của 1 clip chỉn chu tvc giới thiệu Viện NBS và giao cho ctv quay ở dh phú xuân</t>
  </si>
  <si>
    <t xml:space="preserve">Lên ý tưởng kịch bản 1 clip nói phỏng vấn về chủ đề học đại học từ xa và tự đóng quay tại vp </t>
  </si>
  <si>
    <t xml:space="preserve">Lê Đăng Khoa
</t>
  </si>
  <si>
    <t>xử lý data xét tốt nghiệp APC chuyển: lọc tìm sdt và up lên 1office test thử</t>
  </si>
  <si>
    <t>0971070825</t>
  </si>
  <si>
    <t>Gọi bấm tắt, kết nối zalo k tl k quan tâm lắm, chỉ có thông tin gửi bạn tham khảo thôi
Sáng gọi lại bấm bận liên tực</t>
  </si>
  <si>
    <t>up tới lần 3 mới được đạt 34/34 data đủ. Xử lý data k chọn trạng thái được =&gt; up qua phần liên lạc okie</t>
  </si>
  <si>
    <t>Trần Nhật Hào</t>
  </si>
  <si>
    <t>0353955805</t>
  </si>
  <si>
    <t>knm - Chưa phản hồi</t>
  </si>
  <si>
    <t>Vũ Vân Anh</t>
  </si>
  <si>
    <t>0975129081</t>
  </si>
  <si>
    <t>Chưa phản hồi x3</t>
  </si>
  <si>
    <t>Hoàng Đặng Diệu Linh</t>
  </si>
  <si>
    <t>0925805698</t>
  </si>
  <si>
    <t>bạn đang chờ tốt nghiệp, muốn liên thông lên cùng ngành đã gửi thông tin đầy đủ_chăm kỹ</t>
  </si>
  <si>
    <t>THÁNG 1</t>
  </si>
  <si>
    <t>Trần Tuấn Dũng</t>
  </si>
  <si>
    <t>0935452905</t>
  </si>
  <si>
    <t>Đã có 1 vb ĐH Thành Đông, trước cũng học liên thông lên. Con của bạn chú Lợi, chú đã thu hồ sơ đầy đủ, gủi qua push đóng phí thôi</t>
  </si>
  <si>
    <t>Anh Hồ Tấn Lợi</t>
  </si>
  <si>
    <t>Nguyễn Minh Anh</t>
  </si>
  <si>
    <t>Tổng NBS</t>
  </si>
  <si>
    <t>0972046306</t>
  </si>
  <si>
    <t>học đh kinh bắc nghĩ giữa chừng tìm hiểu học từ xa bên nn trung, đang có em bé</t>
  </si>
  <si>
    <t xml:space="preserve">NE </t>
  </si>
  <si>
    <t xml:space="preserve">NB </t>
  </si>
  <si>
    <t>Giang Kim Bích Thùy</t>
  </si>
  <si>
    <t>0798315140</t>
  </si>
  <si>
    <t>Tìm hiểu 2 ngành NNA và QTKD
20/9 có bảng điểm bên đại học Văn Hiến, hướng dẫn xin lại bảng điểm
27/9 trường báo là còn nợ học phí nên k cấp bảng điểm
5/10 cuối năm em nhiều việc quá để từ từ
6/11 nt k phản hồi
20/11 em chưa sắp xếp thời gian này, em cám ơn chị
28/2/2026 nhập học kỳ tháng 04</t>
  </si>
  <si>
    <t>Trần Quang Minh</t>
  </si>
  <si>
    <t>0961534800</t>
  </si>
  <si>
    <t>Ở HN thích ĐỒ HOẠ KTS, tư vấn kỹ học đợt tháng 10. Sx hoàn thành thủ tục</t>
  </si>
  <si>
    <t>Hồ Thị Thu Hằng</t>
  </si>
  <si>
    <t>0929223292</t>
  </si>
  <si>
    <t>quan tâm CNTT học online , em kết nối hướng dẫn bạn hoàn tất thủ tục nha</t>
  </si>
  <si>
    <t>Ngô Đức Huy</t>
  </si>
  <si>
    <t>0334197653</t>
  </si>
  <si>
    <t>bạn này quan tâm ngôn ngữ anh liên hệ thử nha em</t>
  </si>
  <si>
    <t>Nguyễn văn tuấn</t>
  </si>
  <si>
    <t>0858863822</t>
  </si>
  <si>
    <t>Sv poly, muốn học lên ĐH, tư vấn kỹ</t>
  </si>
  <si>
    <t>Nguyễn Thanh Tùng</t>
  </si>
  <si>
    <t>0378832543</t>
  </si>
  <si>
    <t>knm, kn zalo thử _
29/09/2025 phản hồi zalo hỏi tt liên thông, gửi bảng điểm check miễn giảm tư vấn đầy đủ thông tin chăm thêm kỹ
17/10/2025 đã tư vấn thành NE</t>
  </si>
  <si>
    <t>Lê Thị Huỳnh Giao</t>
  </si>
  <si>
    <t>0943939432</t>
  </si>
  <si>
    <t>bạn qtam NNT, có bằng THPT, tìm hiểu kỹ, tư vấn nhiều, ở LA, có con nhỏ</t>
  </si>
  <si>
    <t>THÁNG 2</t>
  </si>
  <si>
    <t>Dường Cao Phụng</t>
  </si>
  <si>
    <t>0857542078</t>
  </si>
  <si>
    <t>trước học Cao Đẳng Sonadezi ngành NNT, muốn học lên ĐH cùng ngành, đã gửi đầy đủ thông tin</t>
  </si>
  <si>
    <t>Phạm Mai Phương</t>
  </si>
  <si>
    <t>0799208369</t>
  </si>
  <si>
    <t xml:space="preserve">đã tốt nghiệp THPT, mất cccd, dùng passport thế, hướng dẫn hoàn thành thủ tục, ở nc ngoài
</t>
  </si>
  <si>
    <t>Nguyễn đức duy</t>
  </si>
  <si>
    <t>0385606585</t>
  </si>
  <si>
    <t xml:space="preserve">knm, kn zalo thử
quan tâm học tiếp lên CNTT - ĐHKTS, tư vấn đầy đủ thông tin chốt học đợt tháng 10 xin giấy xác nhận sinh viên _ Đã đóng đủ học phí </t>
  </si>
  <si>
    <t xml:space="preserve">Đinh Xuân Hải </t>
  </si>
  <si>
    <t>0966372468</t>
  </si>
  <si>
    <t>10/11 quan tâm NNT, vb1 đại học y HN
12/11 check miễn môn, trả kết quả đang push đăng ký
27/11 báo lại học Thành Đông cho gần nhà
1/12 báo lại muốn học NBS, đang push đăng ký</t>
  </si>
  <si>
    <t>Minh Uyên</t>
  </si>
  <si>
    <t>Dương Thanh Tú</t>
  </si>
  <si>
    <t>0933111823</t>
  </si>
  <si>
    <t xml:space="preserve">quan tâm tham khảo ngành QTKD xét từ bằng THPT </t>
  </si>
  <si>
    <t>Phạm Đức Hoàng Bom</t>
  </si>
  <si>
    <t>0967075774</t>
  </si>
  <si>
    <t>Quận 12, đang đi làm, hỏi học Online
18/11 giờ chắc mình chưa cần đâu, vẫn giữ liên hệ qua zalo</t>
  </si>
  <si>
    <t>Thành</t>
  </si>
  <si>
    <t>Nguyễn Quốc Việt</t>
  </si>
  <si>
    <t>0793617910</t>
  </si>
  <si>
    <t>bạn này có bằng CĐ rồi quan tâm liên thông và xin giấy xác nhận sinh viên sớm</t>
  </si>
  <si>
    <t>Nhung Trương</t>
  </si>
  <si>
    <t>0363857445</t>
  </si>
  <si>
    <t>học VB2 bên PX tới kỳ 2 giờ mún học tiếp online, có tư vấn sơ thông tin nhưng chị đang bận nên kn zalo gửi tt tham khảo sau , chăm kỹ 
19/11/2025 tới 30/11 mới có tiền đóng học phí, có báo bạn thua xếp đóng sớm trc 25/11 chăm kỹ</t>
  </si>
  <si>
    <t>Thầy Trình PXU</t>
  </si>
  <si>
    <t>Nguyễn Thị Mỹ Uyên</t>
  </si>
  <si>
    <t>0379387246</t>
  </si>
  <si>
    <t>bạn này có bằng CĐ bên fpt quan tâm liên thông TKĐH</t>
  </si>
  <si>
    <t>nan</t>
  </si>
  <si>
    <t>0919152865</t>
  </si>
  <si>
    <t>bạn muốn học cntt- đồ họa kts
19/01/2026 knm, zalo chưa phản hồi tin nào</t>
  </si>
  <si>
    <t>Đỗ Xuân Đạt</t>
  </si>
  <si>
    <t>0327386401</t>
  </si>
  <si>
    <t>e ở HN em muốn tìm chương trình ngoài Bắc thôi chị, kết bạn gửi tt zalo</t>
  </si>
  <si>
    <t>Nguyễn hoàng trí</t>
  </si>
  <si>
    <t>0763943262</t>
  </si>
  <si>
    <t xml:space="preserve">Có bằng CĐ rồi quan tâm học liên thông Đh về bên KT tài chính, kn zalo gửi tt tham khảo bạn cân nhắc bên tài chính kế toán hơn, chat zalo gửi tt tham khảo thêm có hỏi về CNTT 
19/01/20266 knm, zalo cũng khg phản hồi </t>
  </si>
  <si>
    <t>Phú Trương (trương công tâm)</t>
  </si>
  <si>
    <t>0934163316</t>
  </si>
  <si>
    <t>NNA - thầy tuyến gthieu, hồng nhi chuyển, gọi lại bấm bận x2
3/12 gọi quài quài knm
4/12 gọi bảo k quan tâm chương trình học gì hết
9/12 chủ tịch du lịch ở PQ
29/12 chị Trinh đang chăm
TRINH 19/1 chăm sóc lại, vẫn chưa phản hồi</t>
  </si>
  <si>
    <t>Nguyễn Thị Hoàng Oanh</t>
  </si>
  <si>
    <t>0772990087</t>
  </si>
  <si>
    <t>Học dang dở CĐ tiếng anh, muốn học lên theo dạng online vừa làm vừa học. Đang check bảng điểm
25/11 đang trả kết quả check bảng điểm, đang push học phí
28/11 hẹn cuối tuần ghé trường đăng ký</t>
  </si>
  <si>
    <t>Kim Ngọc</t>
  </si>
  <si>
    <t>Nguyễn Trường Thu Ngân</t>
  </si>
  <si>
    <t>0988596335</t>
  </si>
  <si>
    <t>học bên FPT Funix, muốn đăng ký học đại học từ xa vb2, ngành CNTT - đồ họa kts. Có bằng đại học XHNV rồi</t>
  </si>
  <si>
    <t>Kim Anh</t>
  </si>
  <si>
    <t xml:space="preserve">Nguyễn Hoàng Sơn </t>
  </si>
  <si>
    <t>0823352598</t>
  </si>
  <si>
    <t>đang ở Nhật, có vb1 bên chăn nuôi. Muốn tìm hiểu thêm khối ngành ngôn ngữ, phân vân NNA và NNT. Đang check bảng điểm ngành NNA
3/12 đã trả kết quả, đang push hồ sơ đăng ký</t>
  </si>
  <si>
    <t>Nguyễn Kiều Oanh</t>
  </si>
  <si>
    <t>0934966288</t>
  </si>
  <si>
    <t>quan tâm NNA đang ở huế, chưa liên hệ được, kn zalo thử 
báo zalo khg có nhu cầu nữa, khg cần hỗ trợ</t>
  </si>
  <si>
    <t>Lost</t>
  </si>
  <si>
    <t>Ngọc Trang</t>
  </si>
  <si>
    <t>Duy Vi Huấn</t>
  </si>
  <si>
    <t>0786070386</t>
  </si>
  <si>
    <t>Muốn học vb2 ngành CNTT - đồ họa KTS, có 1 bằng đại học rồi</t>
  </si>
  <si>
    <t>Đồng Thị Phi Yến</t>
  </si>
  <si>
    <t>0935268585</t>
  </si>
  <si>
    <t>bạn có bằng thpt muốn học QTKD, hdan qua zalo, đã hoàn thành HP</t>
  </si>
  <si>
    <t>Xa Hoàng Thị Thanh Ngân</t>
  </si>
  <si>
    <t>0859215559</t>
  </si>
  <si>
    <t>có bằng Trung cấp, k có bảng điểm. Đang hướng dẫn xin lại bảng điểm
dự định xét lên THPT, học theo dạng bổ túc, học bạ mất bảng điểm năm lớp 10
15/12 đã xin lại được bảng điểm trung cấp, đã trả kết quả check miễn môn
30/12 đang push phí</t>
  </si>
  <si>
    <t>Lê Ngọc Khánh</t>
  </si>
  <si>
    <t>0775503959</t>
  </si>
  <si>
    <t>ở HCM quan tâm học Online
Xét lên từ THPT, phân vân ngành NNT với NNA
9/12 đã điền form đang push phí</t>
  </si>
  <si>
    <t>THÁNG 3</t>
  </si>
  <si>
    <t>Nguyễn Ngọc Mai Ngân</t>
  </si>
  <si>
    <t>0813770170</t>
  </si>
  <si>
    <t>từng học cao đẳng ở singapore về qtkd, quan tâm học học online lấy bằng đh bên ngành QTKD</t>
  </si>
  <si>
    <t>Đỗ Thị Hồng Nhớ</t>
  </si>
  <si>
    <t>0966084901</t>
  </si>
  <si>
    <t>Lúc đầu quan tâm Du lịch vì có bằng CĐ du lịch 
Xét bảng điểm sang QTKD/ Ngôn Ngữ Trung
Đang theo học 1 năm tiếng bên Trung, muốn học nhanh lấy bằng xin visa ở lại học tiếp</t>
  </si>
  <si>
    <t>Nguyễn Huy Hoàng</t>
  </si>
  <si>
    <t>0985554713</t>
  </si>
  <si>
    <t>bên thầy Tuấn anh TC Việt nhật chuyển tư vấn học QTKD, đã gửi bản điểm check miễn giảm, tốt nghiệp CD
19/1 chăm sóc lại, chưa phản hồi</t>
  </si>
  <si>
    <t>TC Việt Nhật</t>
  </si>
  <si>
    <t>Thu Thanh</t>
  </si>
  <si>
    <t>0354948683</t>
  </si>
  <si>
    <t>em tư vấn thử ngành NNT nha
Chỉ tốt nghiệp THPT, đang chờ visa đi Nhật
Ở HCM, em chưa sắp xếp học liền được đâu c, nào em học em nhắn</t>
  </si>
  <si>
    <t>Lan Anh</t>
  </si>
  <si>
    <t>0366259574</t>
  </si>
  <si>
    <t>đã tốt nghiệp THPT tham khảo NNA</t>
  </si>
  <si>
    <t>Nguyễn Khánh Duy</t>
  </si>
  <si>
    <t>0981816647</t>
  </si>
  <si>
    <t>Trước đây học CĐ FPT, đang làm cty công nghệ, quan tâm CNTT để nâng cấp bằng
=&gt; Đã nhập học đợt tháng 03</t>
  </si>
  <si>
    <t>Như Ngà</t>
  </si>
  <si>
    <t xml:space="preserve">Nguyễn Huy Toàn </t>
  </si>
  <si>
    <t>0919855766</t>
  </si>
  <si>
    <t>Bạn này chung lớp với  Duy luôn đấy chị, em gửi thông tin
Tư vấn xét bảng điểm xong hết rồi, chốt nhập học đợt tháng 03
Sau đợt tháng 03 báo chưa sắp xếp được công việc nên hẹn lại đợt khác
Push vào học tháng 07 seen k rep nữa</t>
  </si>
  <si>
    <t>Nguyễn Ngọc Yến</t>
  </si>
  <si>
    <t>0334994718</t>
  </si>
  <si>
    <t>Xét lên từ bằng THPT, đang đi làm dự định học tiếng anh
=&gt; Đã nhập học đợt tháng 03</t>
  </si>
  <si>
    <t>Nguyễn Công Danh</t>
  </si>
  <si>
    <t>09076538735</t>
  </si>
  <si>
    <t>từng học cao đẳng bên cơ khí nhưng nghĩ ngang, quan tâm QTKD, đang ở nước ngoài
=&gt; Đã nhập học đợt tháng 03</t>
  </si>
  <si>
    <t>Bùi Thị Thơm</t>
  </si>
  <si>
    <t>0919291118</t>
  </si>
  <si>
    <t>Có bằng tốt nghiệp THPT quan tâm QTKD hoặc kế toán
3/3 đang xin lại học bạ và bằng tốt nghiệp
=&gt; Đã nhập học đợt tháng 03</t>
  </si>
  <si>
    <t>Nguyễn Thế Anh</t>
  </si>
  <si>
    <t>0989522352</t>
  </si>
  <si>
    <t>tốt nghiệp cao đẳng FPT, đang chờ bảng điểm check miễn môn
6/3 đã điền form thông tin, đang push
=&gt; Đã nhập học đợt tháng 03</t>
  </si>
  <si>
    <t>Du Thiện Kim</t>
  </si>
  <si>
    <t>0933910239</t>
  </si>
  <si>
    <t xml:space="preserve">ở nước ngoài quan tâm NNA, xét từ bằng THPT có từng học đh nghĩ ngang, liên hệ tư vấn chi tiết </t>
  </si>
  <si>
    <t>Nguyễn Văn Hiếu</t>
  </si>
  <si>
    <t>0909544519</t>
  </si>
  <si>
    <t>quan tâm QTKD, xét từ bằng THPT, học bạ điểm yếu
=&gt; Đã nhập học đợt tháng 03</t>
  </si>
  <si>
    <t>Nguyễn Tú Ly</t>
  </si>
  <si>
    <t>0981931372</t>
  </si>
  <si>
    <t>này nhỏ em gái bạn em, bạn ấy giỏi  tiếng Trung mà chưa học ĐH, chị gọi thử
Bạn buôn bán bên Trung, đi đi về về
Đã check bảng điểm, chưa dự định học</t>
  </si>
  <si>
    <t>Phạm Tuấn Trường</t>
  </si>
  <si>
    <t>0945811813</t>
  </si>
  <si>
    <t>Xét lên từ THPT, quan tầm QTKD
27/12 có bảng điểm trường ĐH Mở TPHCM, đang hướng dẫn xin cấp lại bảng didemr và bằng tốt nghiệp THPT và học bạ
=&gt; Đã nhập học đợt tháng 03</t>
  </si>
  <si>
    <t>THÁNG 4</t>
  </si>
  <si>
    <t>Đỗ Quan Đạt</t>
  </si>
  <si>
    <t>0905603984</t>
  </si>
  <si>
    <t>có bằng CĐ FPT, quan tâm học lên tiếp đồ họa
=&gt; Đã nhập học đợt tháng 04</t>
  </si>
  <si>
    <t>Nguyễn Thành Nhân</t>
  </si>
  <si>
    <t>Quản Trị DVDL&amp;LH</t>
  </si>
  <si>
    <t>0917201405</t>
  </si>
  <si>
    <t>Chị tư vấn bạn này thử bên du lịch
Xét lên từ  bằng tốt nghiệp THPT, đã gửi đầy đủ thông tin
Nt push nhập học k thấy rep nữa</t>
  </si>
  <si>
    <t>Vũ Đức Đại</t>
  </si>
  <si>
    <t>0786749368</t>
  </si>
  <si>
    <t>Học Trung cấp Y quan tâm NNA
Có bằng tốt nghiệp THPT
Đã xét miễn môn, chưa học đợt tháng 04 liền đc. Em cân nhắc tháng 07 chị ạ
22/6 đã hoàn thành thủ tục nhập học đợt tháng 07</t>
  </si>
  <si>
    <t>KHÓA THÁNG 7.2026</t>
  </si>
  <si>
    <t>Phạm Bảo Hân</t>
  </si>
  <si>
    <t>0915144223</t>
  </si>
  <si>
    <t>em dự định học QTKD, e chỉ có bằng tốt nghiêp THPT
20/3 có bảng điểm ĐH dang dở trường Tôn Đức Thắng, đag chờ xét
=&gt; Đã nhập học đợt tháng 04</t>
  </si>
  <si>
    <t>Phùng Thị Thanh Hoài</t>
  </si>
  <si>
    <t>0392860600</t>
  </si>
  <si>
    <t>Cô Nhi đào tạo tư vấn nhập học
=&gt; Đã nhập học đợt tháng 04</t>
  </si>
  <si>
    <t>Hồng Nhi</t>
  </si>
  <si>
    <t>Đã yêu cầu tt</t>
  </si>
  <si>
    <t>NHI CÒN LÀM</t>
  </si>
  <si>
    <t xml:space="preserve">Nguyễn Trọng Hợp </t>
  </si>
  <si>
    <t>0972091432</t>
  </si>
  <si>
    <t>Có bằng tốt nghiệp Trung cấp quan tâm CNTT
20/3 k có bảng điểm Trung cấp, k xin cấp lại, hướng dẫn xét lên từ bằng THPT
=&gt; Đã nhập học đợt tháng 04</t>
  </si>
  <si>
    <t>Lê Hồng Phúc</t>
  </si>
  <si>
    <t>0867441994</t>
  </si>
  <si>
    <t xml:space="preserve">xét từ bằng cao, phân vân ngành QTKD và CNTT, tư vấn kỹ quan tâm học sớm
=&gt; Đã nhập học đợt tháng 03 </t>
  </si>
  <si>
    <t>Trần Thị Khánh Huyền</t>
  </si>
  <si>
    <t>0961386526</t>
  </si>
  <si>
    <t>Trương Thanh Quỳnh Hương</t>
  </si>
  <si>
    <t>0786287562</t>
  </si>
  <si>
    <t xml:space="preserve">xét từ bằng THPT, qt NNT, khg đến trực tiếp được
30/03 chốt đk rồi nhưng liên hệ lại khg được, zalo khg phản hồi
15/05 liên hệ nhiều lần khg phản hồi </t>
  </si>
  <si>
    <t>Nguyễn Thị Ánh Trinh</t>
  </si>
  <si>
    <t>0932574637</t>
  </si>
  <si>
    <t>Cân nhắc QTKD/ Kế toán/ NNA
e tư vấn cho bạn thêm nhé
Xét bảng điểm NNA và QTKD, đang chờ kết quả</t>
  </si>
  <si>
    <t>Hồ Đăng Thái</t>
  </si>
  <si>
    <t>0794648823</t>
  </si>
  <si>
    <t>Quan tâm QTKD
Đang push xét bảng điểm, giới thiệu ngành du lịch lữ hành, cùng ngành đang tham khảo</t>
  </si>
  <si>
    <t>Phùng Thị Lan</t>
  </si>
  <si>
    <t>0963044779</t>
  </si>
  <si>
    <t>Muốn hỏi ngành NNT học online
Chị chỉ có bằng tốt nghiệp THPT
=&gt; Đã nhập học đợt tháng 04</t>
  </si>
  <si>
    <t>Đoàn Mỹ Phương</t>
  </si>
  <si>
    <t>0785929495</t>
  </si>
  <si>
    <t>chị này sinh viên em mới tốt nghiệp Cao đẳng Phiên dịch tiếng anh thương mại rùi muốn học liên thông đh chị hỗ trợ giúp em henn
=&gt; Đã nhập học đợt tháng 04</t>
  </si>
  <si>
    <t>Bảo Trân</t>
  </si>
  <si>
    <t>Phạm Thuý Linh</t>
  </si>
  <si>
    <t>0962918196</t>
  </si>
  <si>
    <t>bạn có chứng chỉ HSK 4 và 5, bạn quan tâm ngành Ngôn Ngữ Trung, đã tốt nghiệp CĐ
=&gt; Đã nhập học đợt tháng 04</t>
  </si>
  <si>
    <t>Trần Văn Lộc</t>
  </si>
  <si>
    <t>0345160353</t>
  </si>
  <si>
    <t>Quan tâm NNT học online
Hay đi công tác bên Trung, trước có học CĐ nên nghỉ ngang
Push nhập học đợt tháng 04 bảo cv chưa sắp xếp được
Nt liên hệ lại ít tl</t>
  </si>
  <si>
    <t>THÁNG 5</t>
  </si>
  <si>
    <t>Trần Ngọc Duy</t>
  </si>
  <si>
    <t>0339931536</t>
  </si>
  <si>
    <t>tốt nghiệp CĐ FPT muốn học lên ĐH CNTT, chị tư vấn hộ em
9/5 gửi bảng điểm đang chờ check
12/5 đã trả kết quả, để em suy nghĩ rồi sẽ thông tin lại ạ
=&gt; Đã nhập học đợt tháng 07</t>
  </si>
  <si>
    <t>Ninh</t>
  </si>
  <si>
    <t>0961037618</t>
  </si>
  <si>
    <t xml:space="preserve">ở Hải Phòng, quan tâm CNTT , tốt nghiệp TC điện đang làm ở vinfat 
30/04 liên hệ lại knm, có chat hỏi thăm zalo khg phản hồi </t>
  </si>
  <si>
    <t>Lê Tiểu Phụng</t>
  </si>
  <si>
    <t>0336761787</t>
  </si>
  <si>
    <t>đang ở nước ngoài, qt học online nna, đã tư vấn đầy đủ tt chăm thêm kỹ , push đợt này luôn 
=&gt; Đã nhập học đợt tháng 04</t>
  </si>
  <si>
    <t>ĐẶNG THỊ BÍCH TRÂM</t>
  </si>
  <si>
    <t>0362610993</t>
  </si>
  <si>
    <t>ở Đà Nẵng, trước học trung cấp y quan tâm NNA, đang check miễn môn chăm thêm. Có con nhỏ, đi dạy học
8/5 đang hướng dẫn thủ tục nhập học
2/6/2026 vì gia đình có người thân nằm viện nên chưa sắp xếp học được, đang push lại khóa tháng 07
17/6 Sơ đang đi tịnh tâm, So sẽ phản hồi lại em sau</t>
  </si>
  <si>
    <t>Trần Thị Na</t>
  </si>
  <si>
    <t>0334223468</t>
  </si>
  <si>
    <t>cô Nhi đào tạo tư vấn nhập học
=&gt; Đã nhập học đợt tháng 04</t>
  </si>
  <si>
    <t>Nguyễn Thị Thu Trang</t>
  </si>
  <si>
    <t>0337439702</t>
  </si>
  <si>
    <t>bạn này THPT học QTKD nha chị, muốn tìm trường học online vừa làm vừa học
=&gt; Đã nhập học đợt tháng 04</t>
  </si>
  <si>
    <t>Trần Thị Ngọc Yến</t>
  </si>
  <si>
    <t>0795384595</t>
  </si>
  <si>
    <t xml:space="preserve">giáo viên ở ĐN, quan tâm NN anh, khg đi xa được, tư vấn hỗ trợ tt chi tiết </t>
  </si>
  <si>
    <t xml:space="preserve"> Minh Thu</t>
  </si>
  <si>
    <t xml:space="preserve">0899608113 </t>
  </si>
  <si>
    <t>tư vấn vb2 NNA</t>
  </si>
  <si>
    <t>Nguyễn Văn Ngà</t>
  </si>
  <si>
    <t>0392838953</t>
  </si>
  <si>
    <t>Học CĐ CNTT muốn học lên từ xa vừa làm vừa học
=&gt; Đã nhập học đợt tháng 07</t>
  </si>
  <si>
    <t>Nguyễn Thị Thanh Thúy</t>
  </si>
  <si>
    <t>0848281997</t>
  </si>
  <si>
    <t>xét từ bằng CĐ, đang ở nước ngoài nên quan tâm học online 100%, đã hỗ trợ chi tiết chăm kỹ 
=&gt; Đã nhập học đợt tháng 07</t>
  </si>
  <si>
    <t>Bùi Đỗ Hòa</t>
  </si>
  <si>
    <t>0963621580</t>
  </si>
  <si>
    <t>xét từ bằng THPT, quan tâm hệ từ xa, tư vấn nhập học đợt này luôn 
=&gt; Đã nhập học đợt tháng 07</t>
  </si>
  <si>
    <t>Lê Hoàng Phúc</t>
  </si>
  <si>
    <t>0813945646</t>
  </si>
  <si>
    <t>đã có bằng đh NNA và Luật kinh tế
Đã check miễn môn, đang liên hệ tư vấn thêm
=&gt; Đã nhập học đợt tháng 07</t>
  </si>
  <si>
    <t>Lê Hà Phương Uyên</t>
  </si>
  <si>
    <t>0346806805</t>
  </si>
  <si>
    <t>Dương Công Khánh</t>
  </si>
  <si>
    <t>0942319229</t>
  </si>
  <si>
    <t>có bằng CĐ rồi, quan tâm liên thông đồ họa
=&gt; Đã nhập học đợt tháng 07</t>
  </si>
  <si>
    <t>Tâm</t>
  </si>
  <si>
    <t>0963233106</t>
  </si>
  <si>
    <t xml:space="preserve">quan tâm QTKD, ở Đà Nẵng
đang bận khg tiện nghe máy, kn zalo tư vấn thêm </t>
  </si>
  <si>
    <t xml:space="preserve">Lê Cẩm Tiên </t>
  </si>
  <si>
    <t>0772094062</t>
  </si>
  <si>
    <t>Bạn Tiên làm bds, muốn tìm hiểu ngành QTKD, chị tư vấn thử
=&gt; Đã nhập học đợt tháng 07</t>
  </si>
  <si>
    <t>THÁNG 6</t>
  </si>
  <si>
    <t xml:space="preserve">quan tâm QTKD ở ĐN
đã hỗ trợ tt chi tiết nhưng chưa phản hồi nhiều, chăm thêm kỹ </t>
  </si>
  <si>
    <t>Trần Duy Binh</t>
  </si>
  <si>
    <t>0934746433</t>
  </si>
  <si>
    <t>qt liên thông CNTT học từ xa, khg có thời gian đến trực tiếp, đã hỗ trợ tt chi tiết chăm thêm qua zalo push phí
=&gt; Đã nhập học đợt tháng 07</t>
  </si>
  <si>
    <t>Nguyen tuan khanh</t>
  </si>
  <si>
    <t>0339375685</t>
  </si>
  <si>
    <t>quan tâm luật hoặc QTKD e nhé</t>
  </si>
  <si>
    <t>Phạm Thị Hồng Yên</t>
  </si>
  <si>
    <t>0965395719</t>
  </si>
  <si>
    <t>Đăng ký nhập học onl gồm có những hồ sơ sao ạ 
Mức học phí phải đóng khi mới nhập học và có tăng theo từ kì học không ạ 
Và việc học onl có thể linh hoạt để em có thể học và làm không
=&gt; Đã đăng ký đợt nhập học tháng 07</t>
  </si>
  <si>
    <t>Nguyễn Thị Hồng Linh</t>
  </si>
  <si>
    <t>0762563080</t>
  </si>
  <si>
    <t>Chị Phương Thảo đào tạo tư vấn 
=&gt; Đã nhập học đợt tháng 07
Căn cứ theo tờ trình số 012/TTr-PXU-TPC của phòng Tuyển sinh về việc hỗ trợ sinh viên 350.000đ/tín chỉ</t>
  </si>
  <si>
    <t>Dương</t>
  </si>
  <si>
    <t>Phương Thảo - ĐT</t>
  </si>
  <si>
    <t>Lê Minh Tân</t>
  </si>
  <si>
    <t>0914052252</t>
  </si>
  <si>
    <t>Nguyễn Văn Tân</t>
  </si>
  <si>
    <t>0905867511</t>
  </si>
  <si>
    <t>Chị Hồng Nhi tư vấn 
=&gt; Đã nhập học đợt tháng 07</t>
  </si>
  <si>
    <t>Trần Thị Xoan</t>
  </si>
  <si>
    <t>0385026384</t>
  </si>
  <si>
    <t>Bạn Nhật Minh tuyển sinh bên PX tư vấn 
=&gt; Đã nhập học đợt tháng 07</t>
  </si>
  <si>
    <t>Tính</t>
  </si>
  <si>
    <t>Nhật Minh - TSPxu</t>
  </si>
  <si>
    <t xml:space="preserve">Mai Cao Minh Phương </t>
  </si>
  <si>
    <t>0395787794</t>
  </si>
  <si>
    <t>xét từ bằng THPT, cần bằng đh làm giấy tờ du học, tv chi tiết, push phí đợt T7</t>
  </si>
  <si>
    <t>Lê Anh Tới</t>
  </si>
  <si>
    <t>0909810512</t>
  </si>
  <si>
    <r>
      <rPr>
        <rFont val="Times New Roman"/>
        <color theme="1"/>
        <sz val="14.0"/>
      </rPr>
      <t xml:space="preserve">Xét lên từ bằng CĐ, quan tâm NNA, muốn học nhanh thôi vì anh cũng lớn quá r
</t>
    </r>
    <r>
      <rPr>
        <rFont val="Times New Roman"/>
        <color rgb="FFFF0000"/>
        <sz val="14.0"/>
      </rPr>
      <t>=&gt; Bạn đang bảo lưu học phí, ngưng học nên k thanh toán, nếu quay lại học tiếp thì thanh toán vào đợt sau</t>
    </r>
  </si>
  <si>
    <t>Nguyễn Thị Bảo Trâm</t>
  </si>
  <si>
    <t>0325585116</t>
  </si>
  <si>
    <t>Nguyễn Anh Bình-PXU tư vấn
=&gt; Đã nhập học đợt tháng 07</t>
  </si>
  <si>
    <t>PXU_Ng Anh Bình</t>
  </si>
  <si>
    <t>Trần Thảo My</t>
  </si>
  <si>
    <t>0944023957</t>
  </si>
  <si>
    <t>THÁNG 7</t>
  </si>
  <si>
    <t>Lê Thị Hồng Nhung</t>
  </si>
  <si>
    <t>0396800460</t>
  </si>
  <si>
    <t>Vũ Bá Quốc</t>
  </si>
  <si>
    <t>0708876494</t>
  </si>
  <si>
    <t>quan tâm phiên dịch tiếng anh. bạn đang ở nước ngoài, tháng 9 sẽ về VN, nhà GV, muốn học online. Hiện tại cứ nhắnn zalo tư vấn bạn.
24/6 bây giờ chưa học, cuối năm em mới sắp xếp đc ạ
26/6 Bạn đã đăng ký nhập học đợt tháng 07</t>
  </si>
  <si>
    <t>Bảo Thy</t>
  </si>
  <si>
    <t>Danh thiếp zalo</t>
  </si>
  <si>
    <t>Phạm Nhớ</t>
  </si>
  <si>
    <t>Đang học ĐH Luật, tháng 08 mới thi xong hết các môn làm thủ tục tốt nghiệp, muốn học lên thêm vb2 CNTT, chưa gửi bảng điểm xét miễn môn</t>
  </si>
  <si>
    <t>Katty Nguyen</t>
  </si>
  <si>
    <t>Đăng Phượng</t>
  </si>
  <si>
    <t>mẹ quan tâm chương trình học dành cho con gái, bạn học CNTT + mới thi tốt nghiệp lớp 12 đang cb đi làm ở xã, đã tư vấn thông tin. Chăm kỹ</t>
  </si>
  <si>
    <t>Nguyễn Hoàng Anh Thư</t>
  </si>
  <si>
    <t>0797084928</t>
  </si>
  <si>
    <t>Nhập học đợt tháng 07</t>
  </si>
  <si>
    <t>Đỗ Trọng Nguyễn Quý</t>
  </si>
  <si>
    <t>0336144362</t>
  </si>
  <si>
    <t>Nguyễn Phùng Mộng Kha</t>
  </si>
  <si>
    <t>0843879567</t>
  </si>
  <si>
    <t>Đã xét miễn môn và hoàn thành học phí
=&gt; Nhập học đợt tháng 07</t>
  </si>
  <si>
    <t>Lạc Thái Hiếu</t>
  </si>
  <si>
    <t>0392247620</t>
  </si>
  <si>
    <t>Nguyễn Thị Mỹ An</t>
  </si>
  <si>
    <t>0379766227</t>
  </si>
  <si>
    <t>0989119163</t>
  </si>
  <si>
    <t>Nhập học đợt tháng 07
=&gt; Giảm 70% học phí áp dụng tờ trình 014/TTr-PXU-TPC</t>
  </si>
  <si>
    <t>Cao Huỳnh Phương Uyên</t>
  </si>
  <si>
    <t>0828487855 (Số Zalo: 0919104506)</t>
  </si>
  <si>
    <t>Huỳnh Kha</t>
  </si>
  <si>
    <t>0399273929</t>
  </si>
  <si>
    <t>Nguyễn Thị Vân Anh</t>
  </si>
  <si>
    <t>0393335009</t>
  </si>
  <si>
    <t>Nhập học đợt tháng 07
=&gt; Giảm 40% toàn khóa theo chính sách Topica Cooperation</t>
  </si>
  <si>
    <t>Nguyễn Phú Quốc</t>
  </si>
  <si>
    <t>0906831116</t>
  </si>
  <si>
    <t xml:space="preserve">Huỳnh Thị Thúy Vy </t>
  </si>
  <si>
    <t>0348635897</t>
  </si>
  <si>
    <t>Trương Thị Ngân</t>
  </si>
  <si>
    <t>0702373431</t>
  </si>
  <si>
    <t>THÁNG 8</t>
  </si>
  <si>
    <t>Trần Ngọc Quan</t>
  </si>
  <si>
    <t>0702679430</t>
  </si>
  <si>
    <t>PXU_Ng Thùy Ngân</t>
  </si>
  <si>
    <t>NGUYỄN LÊ MINH TRÍ</t>
  </si>
  <si>
    <t>0933696998</t>
  </si>
  <si>
    <t>Đặng Quốc Thái</t>
  </si>
  <si>
    <t>0907078097</t>
  </si>
  <si>
    <t>giới thiệu nhập học NNA, xét từ THPT</t>
  </si>
  <si>
    <t>Tòng Duy Khải</t>
  </si>
  <si>
    <t>0378958679</t>
  </si>
  <si>
    <t>PXU_Bảo Nhi</t>
  </si>
  <si>
    <t>Bùi Thị Vui</t>
  </si>
  <si>
    <t>0966549768</t>
  </si>
  <si>
    <t>Trần Đình Phước</t>
  </si>
  <si>
    <t>0901136694</t>
  </si>
  <si>
    <t>Lê Quang Nhật</t>
  </si>
  <si>
    <t>0934755017</t>
  </si>
  <si>
    <t>PXU_Phương Uyên</t>
  </si>
  <si>
    <t>Trần Lê Minh Anh</t>
  </si>
  <si>
    <t>0935083363</t>
  </si>
  <si>
    <t>Đỗ Ý Thảo</t>
  </si>
  <si>
    <t>0986594648</t>
  </si>
  <si>
    <t>Bùi Thị Nhân</t>
  </si>
  <si>
    <t>0799312998</t>
  </si>
  <si>
    <t>Lê Diệu Chi</t>
  </si>
  <si>
    <t>0989991812</t>
  </si>
  <si>
    <t xml:space="preserve">Nguyễn Thị Kim Trang </t>
  </si>
  <si>
    <t>0963057851</t>
  </si>
  <si>
    <t>PXU_Trương Lạc Nhân</t>
  </si>
  <si>
    <t>0877796999</t>
  </si>
  <si>
    <t xml:space="preserve">KPI cá nhân 2026 </t>
  </si>
  <si>
    <t>Giàng Thị Duyên</t>
  </si>
  <si>
    <t>0396812657</t>
  </si>
  <si>
    <t>THÁNG 9</t>
  </si>
  <si>
    <t>Nguyễn Huỳnh Duy Bảo</t>
  </si>
  <si>
    <t>0868457453</t>
  </si>
  <si>
    <t>Đào Hòa Hưng</t>
  </si>
  <si>
    <t>0917122600</t>
  </si>
  <si>
    <t>Tổng KPI từng tháng 
 NH 1/2026 - 12/2026</t>
  </si>
  <si>
    <t>Trần Thị Duyên</t>
  </si>
  <si>
    <t>0336758704</t>
  </si>
  <si>
    <t xml:space="preserve">PXU_Nguyễn Bảo Trung </t>
  </si>
  <si>
    <t>Kiều Trâm</t>
  </si>
  <si>
    <t>0346574308</t>
  </si>
  <si>
    <t>học NNT, vừa học xong CĐ</t>
  </si>
  <si>
    <t>Thiện</t>
  </si>
  <si>
    <t>Lê Minh Khôi</t>
  </si>
  <si>
    <t>0348191760</t>
  </si>
  <si>
    <t>học ngôn ngữ anh, đang chờ cấp bằng ĐH, vb2</t>
  </si>
  <si>
    <t>Võ Quang Vinh</t>
  </si>
  <si>
    <t>0834598113</t>
  </si>
  <si>
    <t>Nguyễn Thị Thanh Thảo</t>
  </si>
  <si>
    <t>0989850878</t>
  </si>
  <si>
    <t>hỏi học CNTT ĐHKTS</t>
  </si>
  <si>
    <t>Lê Thị Huyền Trang</t>
  </si>
  <si>
    <t>0389943635</t>
  </si>
  <si>
    <t>học ngôn ngữ anh</t>
  </si>
  <si>
    <t>PXU_Nguyễn Trọng Nghĩa</t>
  </si>
  <si>
    <t xml:space="preserve">Thùy Dương </t>
  </si>
  <si>
    <t xml:space="preserve">Minh Tính </t>
  </si>
  <si>
    <t xml:space="preserve">Thùy Nga </t>
  </si>
  <si>
    <t>Thùy Dương</t>
  </si>
  <si>
    <t>Thùy Nga</t>
  </si>
  <si>
    <t>Hoàng Thị Thuỳ Dương</t>
  </si>
  <si>
    <t xml:space="preserve">Trần Đình Phước </t>
  </si>
  <si>
    <t>Đặng Việt Hoàng</t>
  </si>
  <si>
    <t>0902181502</t>
  </si>
  <si>
    <t>Trần Thanh Sang</t>
  </si>
  <si>
    <t>0945631716</t>
  </si>
  <si>
    <t>Phạm Thị Phượng</t>
  </si>
  <si>
    <t>0909781196</t>
  </si>
  <si>
    <t>Đoàn Thị Hà</t>
  </si>
  <si>
    <t>0766593313</t>
  </si>
  <si>
    <t>Nguyễn Vỹ Cường</t>
  </si>
  <si>
    <t>0949762475</t>
  </si>
  <si>
    <t>THÁNG 10</t>
  </si>
  <si>
    <t>Võ Thị Hồng</t>
  </si>
  <si>
    <t>-</t>
  </si>
  <si>
    <t>0948160207</t>
  </si>
  <si>
    <t>Nguyễn Hữu Thiên</t>
  </si>
  <si>
    <t>0981508816</t>
  </si>
  <si>
    <t>Dương Thị Hằng</t>
  </si>
  <si>
    <t>0908003476</t>
  </si>
  <si>
    <t>PXU_Nhật Minh</t>
  </si>
  <si>
    <t>0</t>
  </si>
  <si>
    <t>Trần Hồng Hạnh</t>
  </si>
  <si>
    <t>0706240969</t>
  </si>
  <si>
    <t>Phạm Ngọc Quốc Huy</t>
  </si>
  <si>
    <t>0868601851</t>
  </si>
  <si>
    <t>Võ Thị Hồng Nhung</t>
  </si>
  <si>
    <t>07090652738</t>
  </si>
  <si>
    <t>Nguyễn Cửu Hưng</t>
  </si>
  <si>
    <t>0944203048</t>
  </si>
  <si>
    <t>Nguyễn Văn Nam</t>
  </si>
  <si>
    <t>0372405531</t>
  </si>
  <si>
    <t xml:space="preserve">Hồ Thị Thanh </t>
  </si>
  <si>
    <t>0835233711</t>
  </si>
  <si>
    <t xml:space="preserve">Nguyễn Thị Mỹ An </t>
  </si>
  <si>
    <t>Nguyễn Thị Thu Ngân</t>
  </si>
  <si>
    <t>0777868639</t>
  </si>
  <si>
    <t>Phạm Thị Hồng Đào</t>
  </si>
  <si>
    <t>0786704155</t>
  </si>
  <si>
    <t>THÁNG 11</t>
  </si>
  <si>
    <t>Như Nguyệt</t>
  </si>
  <si>
    <t>Ngô Thị Phương Thanh</t>
  </si>
  <si>
    <t>0389674520</t>
  </si>
  <si>
    <t>Hà Thị Hải Yến</t>
  </si>
  <si>
    <t>0326726277</t>
  </si>
  <si>
    <t>Nhập học đợt tháng 07
Thanh toán đợt sau, đang đợi thông tin ký hợp đồng</t>
  </si>
  <si>
    <t>Nhật Khánh</t>
  </si>
  <si>
    <t>Nguyễn Minh Hạnh</t>
  </si>
  <si>
    <t>Trần Thị Bích Liên</t>
  </si>
  <si>
    <t>Nguyễn Văn Dũng</t>
  </si>
  <si>
    <t>Tạ Quang Minh</t>
  </si>
  <si>
    <t>Đàm Quang Trực</t>
  </si>
  <si>
    <t>Nguyễn Trần Hoài Hiệp</t>
  </si>
  <si>
    <t>đúng tt, thích CNTT - đồ họa kts, học vb2, hướng dẫn hs + hp, bổ sung hs tuần tới</t>
  </si>
  <si>
    <t>Huỳnh Văn Tài</t>
  </si>
  <si>
    <t>đúng tt, thích NNA, học vb2, hướng dẫn hs + hp</t>
  </si>
  <si>
    <t>Phạm Xuân Trường</t>
  </si>
  <si>
    <t>đúng tt, thich học cntt dohoa kts, hdan hs + hp</t>
  </si>
  <si>
    <t>KHÓA THÁNG 11.2026</t>
  </si>
  <si>
    <t>Chu Thị Lý</t>
  </si>
  <si>
    <t>0868912833</t>
  </si>
  <si>
    <t>Đỗ Đức Hiền</t>
  </si>
  <si>
    <t>0912339356</t>
  </si>
  <si>
    <t xml:space="preserve">Từ Như Hoàng Oanh </t>
  </si>
  <si>
    <t>0983331153</t>
  </si>
  <si>
    <t>Nguyễn Thị Diễm Phương</t>
  </si>
  <si>
    <t>0335821621</t>
  </si>
  <si>
    <t xml:space="preserve">Phạm Văn Thuận </t>
  </si>
  <si>
    <t>Trịnh Thị Thu Thảo</t>
  </si>
  <si>
    <t>0334093549</t>
  </si>
  <si>
    <t>Nguyễn Thị Thuỷ Chung</t>
  </si>
  <si>
    <t>0905940542</t>
  </si>
  <si>
    <t>Phạm Hoàng Quân</t>
  </si>
  <si>
    <t>0342836134</t>
  </si>
  <si>
    <t>Hồ Thị Ngọc Bi</t>
  </si>
  <si>
    <t>0937151497</t>
  </si>
  <si>
    <t>THÁNG 12</t>
  </si>
  <si>
    <t>Hồ Nguyễn Quỳnh Nhi</t>
  </si>
  <si>
    <t>0329512464</t>
  </si>
  <si>
    <t xml:space="preserve">Nguyễn Thái Tú </t>
  </si>
  <si>
    <t>0867946347</t>
  </si>
  <si>
    <t>Phan Thị Lộc</t>
  </si>
  <si>
    <t xml:space="preserve">0793513372 </t>
  </si>
  <si>
    <t>SPC - TC Bach khoa SG</t>
  </si>
  <si>
    <t>Nguyễn Thành Vũ</t>
  </si>
  <si>
    <t>0777442545</t>
  </si>
  <si>
    <t>Nhập học đợt tháng 11/2026</t>
  </si>
  <si>
    <t>khác</t>
  </si>
  <si>
    <t>Nguyễn Thị Minh Tính</t>
  </si>
  <si>
    <t>Họ và tên</t>
  </si>
  <si>
    <t>Sdt</t>
  </si>
  <si>
    <t>Link FB</t>
  </si>
  <si>
    <t>Thông tin hỏi</t>
  </si>
  <si>
    <t>Tele</t>
  </si>
  <si>
    <t>Tính trạng</t>
  </si>
  <si>
    <t>Cách chạy</t>
  </si>
  <si>
    <t>Ngày tạo</t>
  </si>
  <si>
    <t>Lê Thọ</t>
  </si>
  <si>
    <t>0908611610</t>
  </si>
  <si>
    <t>https://www.facebook.com/profile.php?id=100052142799772</t>
  </si>
  <si>
    <t xml:space="preserve">Hỏi học cao học
trinh: 6/11: bạn học cao học. k học nữa
khg cần liên hệ lại </t>
  </si>
  <si>
    <t>tăng tin nhắn</t>
  </si>
  <si>
    <t>26/09/2024
14/04/2025</t>
  </si>
  <si>
    <t>Mạnh Hùng</t>
  </si>
  <si>
    <t>0374624607</t>
  </si>
  <si>
    <t>https://www.facebook.com/manhhung.chu.35380399</t>
  </si>
  <si>
    <t xml:space="preserve">Hỏi học cao học thạc sỹ
 khg cần liên hệ lại </t>
  </si>
  <si>
    <t>huy david</t>
  </si>
  <si>
    <t>0796382030</t>
  </si>
  <si>
    <t>https://www.facebook.com/davidhuy93</t>
  </si>
  <si>
    <t xml:space="preserve">hỏi học liên thông
trinh: 6/11 bạn cứ nói là gửi hs bưu điện rồi bị lạc, nghe mùi nói k thật lắm, đã tư vấn kĩ thêm KB ZALO  hẹn ngày 10 đóng hp
12/11: trinh: knm x2 IB ZALO
báo học bên Đại Học Mở hệ từ xa rồi </t>
  </si>
  <si>
    <t>Thịnh</t>
  </si>
  <si>
    <t>29/09/2024
14/04/2025</t>
  </si>
  <si>
    <t>Ba Bi</t>
  </si>
  <si>
    <t>0365694498</t>
  </si>
  <si>
    <t>https://www.facebook.com/babi42.cobe.150799</t>
  </si>
  <si>
    <t>hỏi học liên thông, gửi hết thông tin qua zalo, chăm sóc hoài k phản hồi
trinh 6/11: chăm sóc lại zalo
trinh 12/11: knmx2 IB ZALO
bình, knm zalo khg tìm thấy , chăm lại
07/05/2025 Bình: knm
31/7/2025 bạn nói chưa sx đi học dc, thuyết phục nhiều, suy nghĩ, tư vấn tháng 8, IB ZALO GỬI SMS
28/11/2025 TRINH: knm x2 IB FB BẠN TRÊN FANPAGE</t>
  </si>
  <si>
    <t>Imp Imp</t>
  </si>
  <si>
    <t>https://www.facebook.com/imp.btm</t>
  </si>
  <si>
    <t>CNTT
trinh 13/11: chăm sóc lại, ib page xin sdt tiếp</t>
  </si>
  <si>
    <t>Kane Nguyễn</t>
  </si>
  <si>
    <t>https://www.facebook.com/kanenguyen69</t>
  </si>
  <si>
    <t>Học phí
trinh 13/11: chăm sóc lại, ib page xin sdt tiếp</t>
  </si>
  <si>
    <t>Ds Bá Sò</t>
  </si>
  <si>
    <t>https://www.facebook.com/so.giaba</t>
  </si>
  <si>
    <t>QTKD, chăm sóc suốt trên page nhưng cứ nói hp cao k chịu học, thuyết phục nhiều
trinh 12/11: ib chăm sóc trên page suốt
trinh 13/11: chăm sóc lại, ib page xin sdt tiếp</t>
  </si>
  <si>
    <t>Nguyễn Tấn</t>
  </si>
  <si>
    <t>0328552664</t>
  </si>
  <si>
    <t xml:space="preserve">lớn tuổi, không quan tâm 
</t>
  </si>
  <si>
    <t>tăng khách hàng tiềm năng</t>
  </si>
  <si>
    <t>Ty Nguyen</t>
  </si>
  <si>
    <t>0385118827</t>
  </si>
  <si>
    <t>chưa liên hệ được, khóa máy nhiều lần
trinh 12/11: giọng con nít nói k có đk gì cả</t>
  </si>
  <si>
    <t>Trịnh Hiên</t>
  </si>
  <si>
    <t>0375704773</t>
  </si>
  <si>
    <t xml:space="preserve">lớn tuổi, không quan tâm </t>
  </si>
  <si>
    <t>Nguyễn Duy Quang</t>
  </si>
  <si>
    <t>0773571261</t>
  </si>
  <si>
    <t>https://www.facebook.com/profile.php?id=100030287920840</t>
  </si>
  <si>
    <t xml:space="preserve">hỏi liên thông QTKD, đang tư vấn qua zalo
trinh: 6/11: knm x2 IB ZALO _ liên hệ nhiều lần khg nghe, chat lại zalo _12/12
binh: gọi rất nhiều lần khg nghe, zalo cũng chat rất nhiều khg phản hồi, chăm lại kỹ 
07/05/2025 Bình: knm, chat nhiều lần khg phản hồi
28/11/2025: TRINH: knm x2 IB ZALO </t>
  </si>
  <si>
    <t>04/10/2024
14/04/2025</t>
  </si>
  <si>
    <t>Quỳnh như</t>
  </si>
  <si>
    <t>0824474567</t>
  </si>
  <si>
    <t>https://www.facebook.com/profile.php?id=100032880374129</t>
  </si>
  <si>
    <t xml:space="preserve">hỏi liên thông kế toán
trinh 12/11: bạn nói k có ai tên quỳnh như hết
Bình: báo học trường khác rồi, tên zalo Nguyễn Trương Thu Trinh </t>
  </si>
  <si>
    <t>tự nhiên</t>
  </si>
  <si>
    <t>10/07/2024
14/04/2025</t>
  </si>
  <si>
    <t>huyền ngọc</t>
  </si>
  <si>
    <t>0327592833</t>
  </si>
  <si>
    <t>https://www.facebook.com/profile.php?id=100038154203334</t>
  </si>
  <si>
    <t>hỏi đào tạo ngành gì
trinh 12/11: knm IB ZALO
bình, knm chat lại zalo thử 
07/05/2025 Bình knm, chat lại zalo thử 
28/11/2025: TRINH: knm x3 IB ZALO</t>
  </si>
  <si>
    <t>05/10/2024
14/04/2025</t>
  </si>
  <si>
    <t>Lê nguyệt</t>
  </si>
  <si>
    <t>https://www.facebook.com/profile.php?id=100048224805536</t>
  </si>
  <si>
    <t>đã chat fb cá nhân
trinh 13/11: chăm sóc lại, ib page xin sdt tiếp</t>
  </si>
  <si>
    <t>nguyễn ngọc huy</t>
  </si>
  <si>
    <t>https://www.facebook.com/ng.phuc.huy.141203</t>
  </si>
  <si>
    <t>đã chat fb cá nhân 
trinh 13/11: bạn chặn mess hay gì đó k inbox dc nữa</t>
  </si>
  <si>
    <t>pun trần</t>
  </si>
  <si>
    <t>https://www.facebook.com/profile.php?id=100072186097825</t>
  </si>
  <si>
    <t>đã chat fb cá nhân 
trinh 13/11: chăm sóc lại, ib page xin sdt tiếp</t>
  </si>
  <si>
    <t>nguyễn sơn</t>
  </si>
  <si>
    <t xml:space="preserve">0971587445 </t>
  </si>
  <si>
    <t>https://www.facebook.com/Paint0601</t>
  </si>
  <si>
    <t>đang đi đường nói chuyện khg nghe rõ, nhưng bạn nói đã tham khảo thông tin rồi, sẽ nhắn lại sau  _ kết nôi zalo thêm, tốt nghiệp dh ngành du lịch
trinh: 14/11: bạn học thạc sĩ luôn, k học dh nữa
khg cần liên hệ lại</t>
  </si>
  <si>
    <t>29/10/2024
14/04/2025</t>
  </si>
  <si>
    <t>Hv Tmio</t>
  </si>
  <si>
    <t>https://www.facebook.com/profile.php?id=100088203714108</t>
  </si>
  <si>
    <t>trinh: chat page hỏi tiếng trung onl, nhắn hoài k phản hồi
trinh 14/11: báo phản hồi pgae k học nữa</t>
  </si>
  <si>
    <t>thư lê</t>
  </si>
  <si>
    <t>0798947416</t>
  </si>
  <si>
    <t>https://www.facebook.com/profile.php?id=100028187509619</t>
  </si>
  <si>
    <t xml:space="preserve">đaã hỗ trợ TV cho bạn rồi, lead có tìm hiểu APC có chuyển , tư vấn thêm qua zalo, có bằng THPT đang muốn học tiếng Trung
trinh 14/11: knm x3 ĐÃ IB ZALO
bình: đang bận, chat zalo lại sau cho bạn 
07/05/2025 Bình: khg còn quan tâm học nữa </t>
  </si>
  <si>
    <t>28/10/2024
14/04/2025</t>
  </si>
  <si>
    <t>quỳnh nguyễn</t>
  </si>
  <si>
    <t>https://www.facebook.com/bimm.tinn</t>
  </si>
  <si>
    <t>đã chat fb cá nhân 
trinh: 14/11: chăm sóc lại, ib page xin sdt tiếp</t>
  </si>
  <si>
    <t>suka lương</t>
  </si>
  <si>
    <t>https://www.facebook.com/suka.luong.79</t>
  </si>
  <si>
    <t>dương tuấn</t>
  </si>
  <si>
    <t>https://www.facebook.com/profile.php?id=100057310631335</t>
  </si>
  <si>
    <t>đã chat fb cá nhân
trinh: 14/11: chăm sóc lại, ib page thì thấy chặn mess, ib cá nhân qua fb bạn</t>
  </si>
  <si>
    <t>nguyễn thi anh thư</t>
  </si>
  <si>
    <t>https://www.facebook.com/profile.php?id=100086113816237</t>
  </si>
  <si>
    <t xml:space="preserve">tăng tin nhắn
</t>
  </si>
  <si>
    <t>việt phạm</t>
  </si>
  <si>
    <t>https://www.facebook.com/pt.vanvay</t>
  </si>
  <si>
    <t>chat tên fanpage, nhắn nhiều k phản hồi
trinh: 14/11: chăm sóc lại, ib page xin sdt tiếp</t>
  </si>
  <si>
    <t>anh pao</t>
  </si>
  <si>
    <t>https://www.facebook.com/profile.php?id=100007986225624</t>
  </si>
  <si>
    <t>phạm văn nghĩa</t>
  </si>
  <si>
    <t>0976712730</t>
  </si>
  <si>
    <t>https://www.facebook.com/profile.php?id=100081586286598</t>
  </si>
  <si>
    <t>chat mess page nhiều, qtkd, phân vân ngôn ngữ anh, từng học dh ở vn rồi, bạn đang ở malay nên k có sdt vn, tv xoáy vào chương trình học online 100%. cân nhắc
- trinh 14/11: chat page, cứ chê hp cao, đã thuyết phục, xin sdt zalo call =&gt; tư vấn nhiều, suy nghĩ thêm
- Bình: thuê bao, chat zalo thử 
07/05/2025 Bình: khg tín hiệu 
24/9 Thư: k gọi đc
28/11/2025 sdt k đúng, ZALO k tồn tại luôn</t>
  </si>
  <si>
    <t>03/11/2024
14/04/2025</t>
  </si>
  <si>
    <t>hải lê</t>
  </si>
  <si>
    <t>https://www.facebook.com/profile.php?id=100071941753071</t>
  </si>
  <si>
    <t xml:space="preserve"> </t>
  </si>
  <si>
    <t>trinh: chat tên fanpage, nhắn nhiều k phản hồi, chặn tn rồi
trinh 14/11: chat fb cá nhân ib hỏi thông tin tư vấn</t>
  </si>
  <si>
    <t xml:space="preserve">ホン ホアン </t>
  </si>
  <si>
    <t>https://www.facebook.com/profile.php?id=100011061879523</t>
  </si>
  <si>
    <t>NỘI DUNG QUAN TÂM</t>
  </si>
  <si>
    <t>Ngày</t>
  </si>
  <si>
    <t>trinh: chat tên fanpage, nhắn nhiều k phản hồi
trinh 14/11: báo chỉ quan tâm muốn học ngôn ngữ anh và ngôn ngữ trung thôi, thuyết phục trên page quá trời, xin sdt</t>
  </si>
  <si>
    <t>Mai Oanh</t>
  </si>
  <si>
    <t>quốc hùng</t>
  </si>
  <si>
    <t>Ngôn Ngữ Anh</t>
  </si>
  <si>
    <t>https://www.facebook.com/QuocHunghun</t>
  </si>
  <si>
    <t>0935614618</t>
  </si>
  <si>
    <t>Quan tâm vb2 NNA</t>
  </si>
  <si>
    <t>trinh: chat tên fanpage, nhắn nhiều k phản hồi
14/11: chăm sóc lại, ib page xin sdt tiếp</t>
  </si>
  <si>
    <t>sen hoàng</t>
  </si>
  <si>
    <t>https://www.facebook.com/profile.php?id=61556308790516</t>
  </si>
  <si>
    <t>nguyễn tú</t>
  </si>
  <si>
    <t>0982212265</t>
  </si>
  <si>
    <t>https://www.facebook.com/NguyeenxAnhTus</t>
  </si>
  <si>
    <t>Đã hỗ trợ tư vấn, chat zalo gửi tt đầy đủ, xét bảng điểm rồi nhưng thấy phản hồi tiếp, chăm lại 
trinh 14/11: máy bận x2
bình: knmx2, zalo nhắn quài khg rep, chat thêm lại thử 
07/05/2025 học bên arena rồi 
28/11/2025 TRINH: báo học ngoài này rồi, mà k biết học đâu luôn</t>
  </si>
  <si>
    <t>Huỳnh Kim Tiền</t>
  </si>
  <si>
    <t>31/10/2024
14/04/2025</t>
  </si>
  <si>
    <t>Ngôn Ngữ Trung</t>
  </si>
  <si>
    <t>0849393168</t>
  </si>
  <si>
    <t>cử nhân QTKD, quan tâm VB2 NNT: knm, nhắn zalo tư vấn thêm gửi thông tin, gửi bảng điểm ĐH check miễn</t>
  </si>
  <si>
    <t>nguyễn văn dũng</t>
  </si>
  <si>
    <t>0393509794</t>
  </si>
  <si>
    <t>https://www.facebook.com/profile.php?id=100008772099892</t>
  </si>
  <si>
    <t>knm, liên hệ lại. thích CNTT, chat zalo tv gửi nhiều thông tin, chỉ seen nói xem, rồi không phản hồi thêm
trinh 14/11 bấm bận x2 IB ZALO
bình: knm, kn zalo thử 
07/05/2025 bình: knm 24/9 Thư em chưa có nhu cầu, em đang bận
28/11/2025 TRINH: bạn bận k tham gia sx đi học dc, thuyết phục học bổng, suy nghĩ IB ZALO
04/08/2026: TÍNH: liên hệ cho em trai học, xét từ Bằng Trung Cấp + giấy chứng nhận văn hóa, đang tư vấn zalo + gửi bảng điểm phòng Đào Tạo</t>
  </si>
  <si>
    <t>02/11/2024
14/04/2025</t>
  </si>
  <si>
    <t>phan long</t>
  </si>
  <si>
    <t>https://www.facebook.com/hieu.hoc.54</t>
  </si>
  <si>
    <t>gia huy</t>
  </si>
  <si>
    <t>https://www.facebook.com/jack.nguyen.3348390</t>
  </si>
  <si>
    <t>trường</t>
  </si>
  <si>
    <t>https://www.facebook.com/profile.php?id=100032527667399</t>
  </si>
  <si>
    <t>huy dang xuan</t>
  </si>
  <si>
    <t>https://www.facebook.com/huy.dangxuan</t>
  </si>
  <si>
    <t>anh bin</t>
  </si>
  <si>
    <t>https://www.facebook.com/anhbinn2001</t>
  </si>
  <si>
    <t>nguyễn quốc vương</t>
  </si>
  <si>
    <t>https://www.facebook.com/nguyenquocvuong2021</t>
  </si>
  <si>
    <t>hỏi sdt hotline, tl xong chửi chặn tn</t>
  </si>
  <si>
    <t>nguyễn huy hoàng</t>
  </si>
  <si>
    <t>0389540528</t>
  </si>
  <si>
    <t>https://www.facebook.com/profile.php?id=100084900576485</t>
  </si>
  <si>
    <t>tư vấn qua zalo, sn 2k6, có bằng thpt
trinh 14/11: bạn bắt máy lên im re k phản hồi, xong nói có gì nói sau, bận, IB ZALO
Bình: bắt máy alo xong hỏi tên cái tắt máy, kn zalo thử 
07/05/2025 Bình: knm 24/9 Thư: em đang đi đường, khi khác gọi lại nha chị</t>
  </si>
  <si>
    <t>04/11/2024
14/04/2025</t>
  </si>
  <si>
    <t>Tâm nguyễn</t>
  </si>
  <si>
    <t>0779278591</t>
  </si>
  <si>
    <t>https://www.facebook.com/profile.php?id=100037887170434</t>
  </si>
  <si>
    <t xml:space="preserve">trinh: tốt nghiệp thpt, đang đi làm shipper, hay làm đêm khuya, tv qua zalo
trinh 14/11: knm x2 IB ZALO
Bình: cân nhắc nhiều trường, đi làm được nhiều năm rồi, học được tầm 2 kỳ hệ từ xa của bên Đại Học hoa sen nhưng lằng nhằn chương trình nên ảnh nghĩ, chat lại zalo hỗ trợ lại thêm 
21/04/2025 chat lại zalo thăm, chốt lại thử HB 30% toàn khóa 
07/05/2025 knm, zalo lâu lâu mới phản hồi 1 lần, chat lại thử </t>
  </si>
  <si>
    <t>Đoàn Đinh</t>
  </si>
  <si>
    <t>0911937789</t>
  </si>
  <si>
    <t>https://www.facebook.com/profile.php?id=100072712628269</t>
  </si>
  <si>
    <t xml:space="preserve">đã tư vấn thông tin chi tiết , có bằng THPT, đang tìm hiểu nhiều trường, kn zalo gửi tt chi tiết 
trinh 14/11: knm x2, bình ib zalo
đợt trước báo quyết định học tiếng anh để lấy chứng chỉ IELTS trước, giờ liên hệ lại thuê bao, zalo khg phản hồi, chat thêm thử
07/05/2025: Bình knm, khg phản hồi </t>
  </si>
  <si>
    <t>05/11/2024
14/04/2025</t>
  </si>
  <si>
    <t>Trần Em</t>
  </si>
  <si>
    <t>https://www.facebook.com/p/tr%E1%BA%A7n-em-100058378170791/</t>
  </si>
  <si>
    <t>Thong Nguyen</t>
  </si>
  <si>
    <t>https://www.facebook.com/profile.php?id=100004520138897</t>
  </si>
  <si>
    <t>Hung Tran</t>
  </si>
  <si>
    <t>https://www.facebook.com/profile.php?id=100092422842542</t>
  </si>
  <si>
    <t>Thanh Lâm</t>
  </si>
  <si>
    <t>0326385281</t>
  </si>
  <si>
    <t>https://www.facebook.com/ThanhhungIELTS</t>
  </si>
  <si>
    <t>hỏi thông tin học ngành ngôn ngữ trung cho cháu, bạn tốt nghiệp thpt, thuyết phục k chịu, chỉ học ngôn ngữ trung thôi
Bình: knm, chat lại zalo hỏi thử bên NNT</t>
  </si>
  <si>
    <t>08/11/2024
14/04/2025</t>
  </si>
  <si>
    <t>nguyễn vinh</t>
  </si>
  <si>
    <t>0705901044</t>
  </si>
  <si>
    <t>https://www.facebook.com/profile.php?id=100024253427954</t>
  </si>
  <si>
    <t>mún học dhtx , đã tư vấn thông tin đầy đủ báo thời gian lâu với học phí nặng quá. có bằng THPT mún học trung cấp nghề mới học lên từ từ _ liên hệ lại knm, chat khg phản hồi _14/11 mún học Trung cấp trc, có tư vấn lại rồi, chưa phản hồi, chăm lại kỹ _4/12
07/05/2025 knm, zalo khg phản hồi , hủy kb</t>
  </si>
  <si>
    <t>sang sang</t>
  </si>
  <si>
    <t>0862122554</t>
  </si>
  <si>
    <t>https://www.facebook.com/sannguyenbmfbverri</t>
  </si>
  <si>
    <t xml:space="preserve">hỏi tt dhtx, đã tư vấn đầy đủ thông tin, chưa phản hồi lại, liên hệ knm _14/11 đã phàn hồi zalo hỏi bên CNTT nhưng chưa xđ học _4/12 chăm lại kỹ / khg nghe máy, chat lại zalo thử _24/12
bình: liên hệ nhiều lần khg phản hồi, chat zalo cũng khg rep, nhắn lại zalo thử 
07/05/2025 Bình: vẫn knm, zalo chat nhiều lần khg phản hồi 1 câu </t>
  </si>
  <si>
    <t>07/11/2024
14/04/2025</t>
  </si>
  <si>
    <t>Phạm trung thắng 0355011489</t>
  </si>
  <si>
    <t>0355011389</t>
  </si>
  <si>
    <t>https://www.facebook.com/thang.phamtrung.50</t>
  </si>
  <si>
    <t xml:space="preserve">trinh: chat tên fanpage
trinh 14/11: chăm sóc lại, bạn nói làm ca đêm, ban ngày về ngủ nên chưa phản hồi, nhắc bạn chụp bản điểm để miễn giảm môn học tín chỉ, tư vấn đợt khai giảng 2/12
Bình_ học bên thành đông gần nhà rồi </t>
  </si>
  <si>
    <t>vang vu</t>
  </si>
  <si>
    <t>0328406928</t>
  </si>
  <si>
    <t>https://www.facebook.com/profile.php?id=61552700438162</t>
  </si>
  <si>
    <t xml:space="preserve">tư vấn bên zalo nhưng hơi khg biết thường
SĐT thuê bao nhưng có gọi zalo nói chuyện không bình, hay hỏi đi hỏi lại 1 vấn đề nhưng khg đăng ký học 
mát mát </t>
  </si>
  <si>
    <t>10/11/2024
14/04/2025</t>
  </si>
  <si>
    <t>Oliu hoang dại</t>
  </si>
  <si>
    <t>0783651066</t>
  </si>
  <si>
    <t>https://www.facebook.com/Oliuhoangdai</t>
  </si>
  <si>
    <t>chỉ học ngôn ngữ anh thôi, k học ngành khác
Bình: học bên cửu long nna rồi</t>
  </si>
  <si>
    <t>12/11/2024
14/04/2025</t>
  </si>
  <si>
    <t>Minh Khánh</t>
  </si>
  <si>
    <t>0377300078</t>
  </si>
  <si>
    <t>https://www.facebook.com/minhkhanh2111</t>
  </si>
  <si>
    <t xml:space="preserve">để lại sđt qt bên QTKD, liên hệ chưa nghe máy, chat zalo 
Bình: đợt trc báo thông tin miễn giảm thì ảnh bảo trái ngành nên chắc khg học, gửi lại tt qua zalo anh sẽ tham khảo lại sau đang đi làm 
07/05/2025 Bình: tắt máy ngang., chat lại zalo thử </t>
  </si>
  <si>
    <t>13/11/2024
14/04/2025</t>
  </si>
  <si>
    <t>Lương Thị Hoa</t>
  </si>
  <si>
    <t>https://www.facebook.com/hoa.luongthi.16906715</t>
  </si>
  <si>
    <t>Trần Lựu</t>
  </si>
  <si>
    <t>https://www.facebook.com/profile.php?id=100083632418430</t>
  </si>
  <si>
    <t>Qui Tran</t>
  </si>
  <si>
    <t>https://www.facebook.com/profile.php?id=100059610588551</t>
  </si>
  <si>
    <t>Lien Nguyen Chi</t>
  </si>
  <si>
    <t>https://www.facebook.com/profile.php?id=100084432586996</t>
  </si>
  <si>
    <t xml:space="preserve">Thao Bui </t>
  </si>
  <si>
    <t>https://www.facebook.com/profile.php?id=100090856544727</t>
  </si>
  <si>
    <t>Đời Nó Bạc</t>
  </si>
  <si>
    <t>https://www.facebook.com/lac.vuduc</t>
  </si>
  <si>
    <t>Đồng Hương</t>
  </si>
  <si>
    <t>https://www.facebook.com/profile.php?id=100084455063825</t>
  </si>
  <si>
    <t xml:space="preserve">Manh Bui Cong </t>
  </si>
  <si>
    <t>https://www.facebook.com/profile.php?id=61564423839192</t>
  </si>
  <si>
    <t>Trương Hạnh</t>
  </si>
  <si>
    <t>https://www.facebook.com/profile.php?id=61554929693990</t>
  </si>
  <si>
    <t>Lê Thị Thùy Nga</t>
  </si>
  <si>
    <t>Hồ Trương Thư</t>
  </si>
  <si>
    <t>https://www.facebook.com/profile.php?id=100029709572478</t>
  </si>
  <si>
    <t xml:space="preserve">Quoc Nguyen </t>
  </si>
  <si>
    <t>https://www.facebook.com/profile.php?id=100093991951445</t>
  </si>
  <si>
    <t>Minh Quyền</t>
  </si>
  <si>
    <t>0933451670</t>
  </si>
  <si>
    <t>https://www.facebook.com/profile.php?id=100087009714006</t>
  </si>
  <si>
    <t>từng là sv APC HCM bỏ ngang, giờ đang học bên trường cao đẳng Công nghệ và du lịch hệ trung cấp 9+ (viện ilearning hệ từ xa). Tháng 12.2024 là xong, tháng 1.2025 có bằng. Tư vấn zalo viện
07/05/2025 Bình: knm, chat lại zalo thử 
Đã nhập học</t>
  </si>
  <si>
    <t>Đăng ký cho vợ là Phạm Chí Linh</t>
  </si>
  <si>
    <t>Wa Wo</t>
  </si>
  <si>
    <t>https://www.facebook.com/profile.php?id=100080258104403</t>
  </si>
  <si>
    <t>Lê Mai</t>
  </si>
  <si>
    <t>https://www.facebook.com/profile.php?id=100038957812710</t>
  </si>
  <si>
    <t xml:space="preserve">Giang Niê </t>
  </si>
  <si>
    <t>https://www.facebook.com/profile.php?id=61555053606439</t>
  </si>
  <si>
    <t>Nam Chung</t>
  </si>
  <si>
    <t>0828888444</t>
  </si>
  <si>
    <t>https://www.facebook.com/hp.vanchung</t>
  </si>
  <si>
    <t xml:space="preserve">Báo đã học Trường ở Hải Phòng rồi , khg cần liên hệ lại </t>
  </si>
  <si>
    <t xml:space="preserve">Hốih Toàn </t>
  </si>
  <si>
    <t>https://www.facebook.com/profile.php?id=100077491644395</t>
  </si>
  <si>
    <t xml:space="preserve">Phạm Hồng Dương </t>
  </si>
  <si>
    <t>https://www.facebook.com/profile.php?id=61565887138654</t>
  </si>
  <si>
    <t xml:space="preserve">Nhaih Pơloong </t>
  </si>
  <si>
    <t>https://www.facebook.com/profile.php?id=100092398201902</t>
  </si>
  <si>
    <t>Nguyễn Thị Tiếp</t>
  </si>
  <si>
    <t>https://www.facebook.com/tiep.nguyenthi.79025</t>
  </si>
  <si>
    <t>Trần Văn Tài</t>
  </si>
  <si>
    <t>0559781944</t>
  </si>
  <si>
    <t>https://www.facebook.com/ti.mer.391</t>
  </si>
  <si>
    <t>bạn hỏi QTKD, đang làm sale sửa bột cho bv, mún học lấy bằng dh, có bằng thpt rồi, tư vấn kĩ, đã gửi form dk, hẹn mai ck ZALO</t>
  </si>
  <si>
    <t>Phan Nguyễn Bảo Quỳnh</t>
  </si>
  <si>
    <t>0934727467</t>
  </si>
  <si>
    <t>https://www.facebook.com/phannguyen.baoquynh.3</t>
  </si>
  <si>
    <t xml:space="preserve">đã liên hệ tư vấn nhưng chỉ quan tâm học bên NNA do có bằng đh bên tài chính rồi 
Bình: gọi lại thì nói nhắn zalo chưa kịp hỏi tt gì, chat lại zalo thử </t>
  </si>
  <si>
    <t>27/11/2024
14/04/2025</t>
  </si>
  <si>
    <t xml:space="preserve">Lê Ngọc Hiển </t>
  </si>
  <si>
    <t>https://www.facebook.com/le.lengochien.hien</t>
  </si>
  <si>
    <t>thấy đang là tuyển sinh của cd cn SG, kb bên fpt và thầy chương luôn, ib thêm</t>
  </si>
  <si>
    <t xml:space="preserve">Bao Nguyen </t>
  </si>
  <si>
    <t>https://www.facebook.com/profile.php?id=100027579311508</t>
  </si>
  <si>
    <t xml:space="preserve">Nguyễn Chánh </t>
  </si>
  <si>
    <t xml:space="preserve">0326228976
</t>
  </si>
  <si>
    <t>https://www.facebook.com/profile.php?id=100087552948278</t>
  </si>
  <si>
    <t xml:space="preserve">tham khảo tìm hiểu thôi, kêu gửi bản điểm k gửi.Chê hoc phí 600k quá cao, so sánh với các trường dh khác chỉ 400k
Bình: nói khg còn quan tâm xong tắt máy </t>
  </si>
  <si>
    <t>29/11/2024
14/04/2025</t>
  </si>
  <si>
    <t>Quang Le</t>
  </si>
  <si>
    <t>0936222285</t>
  </si>
  <si>
    <t>https://www.facebook.com/profile.php?id=100071232578650</t>
  </si>
  <si>
    <t xml:space="preserve">đã liên hệ hỗ trợ tt, đang chờ check bảng điểm xét miễn giảm, đang cân nhắc, chốt sớm 
14/04/2025 - đi làm bận quá nên không còn ý định học nữa </t>
  </si>
  <si>
    <t>Nguyen Hai</t>
  </si>
  <si>
    <t>0935351797</t>
  </si>
  <si>
    <t>https://www.facebook.com/nguyen.hai.8725</t>
  </si>
  <si>
    <t xml:space="preserve">đã liên hệ tư vấn tt , có bằng thạc sĩ rồi mún học thêm CNTT , chat zalo tư vấn chi tiết hơn 
14/04/2025 - máy bận, chat zalo hỏi qt học ngành luật thôi </t>
  </si>
  <si>
    <t>2/12/2024
14/04/2025</t>
  </si>
  <si>
    <t xml:space="preserve">Ngọc Ngọc </t>
  </si>
  <si>
    <t>https://www.facebook.com/profile.php?id=100015168750322</t>
  </si>
  <si>
    <t>Vi Truong</t>
  </si>
  <si>
    <t>0385414123</t>
  </si>
  <si>
    <t>https://www.facebook.com/profile.php?id=100054048727107</t>
  </si>
  <si>
    <t xml:space="preserve">liên hệ FB hỏi thông tin ĐH từ xa, chưa liên hệ được, liên hệ lại
14/04/2025 chỉ quan tâm học bên kỹ thuật vì đã đi làm chỉ học lấy bằng đúng ngành  </t>
  </si>
  <si>
    <t>9/12/2024
14/04/2025</t>
  </si>
  <si>
    <t>Luc Luc Lac</t>
  </si>
  <si>
    <t>0775333203</t>
  </si>
  <si>
    <t>https://www.facebook.com/profile.php?id=100003726782711</t>
  </si>
  <si>
    <t>chat zalo hỗ trợ TT rồi, đang cần học lấy bằng ĐH lên chức vụ trong quân khu 7</t>
  </si>
  <si>
    <t>Văn Công</t>
  </si>
  <si>
    <t>0889738637</t>
  </si>
  <si>
    <t>https://www.facebook.com/profile.php?id=100015224646409</t>
  </si>
  <si>
    <t>tư vấn qua zalo đầy đủ thông tin rồi
23/1 Trinh: knm x3 ĐÃ IB ZALO
Bình: thuê bao, liên hệ lại , chat zalo 
07/05/2025 Bình: tắt máy ngang, nói chuyện nhỏ xíu khg nghe được, chat lại zalo 
24/9 hình như chặn sdt ròi</t>
  </si>
  <si>
    <t>12/12/2024
14/04/2025</t>
  </si>
  <si>
    <t>Atas Thành Nguyễn</t>
  </si>
  <si>
    <t>https://www.facebook.com/profile.php?id=100045566684031</t>
  </si>
  <si>
    <t xml:space="preserve">
Thùyy Hơn</t>
  </si>
  <si>
    <t>https://www.facebook.com/profile.php?id=61557083451069</t>
  </si>
  <si>
    <t>Anewme</t>
  </si>
  <si>
    <t>https://www.facebook.com/anewme.75874</t>
  </si>
  <si>
    <t>Lê Thị Thành Diễm</t>
  </si>
  <si>
    <t>https://www.facebook.com/le.thi.thanh.diem.905473</t>
  </si>
  <si>
    <t>Nguyễn Mỹ Linh</t>
  </si>
  <si>
    <t>https://www.facebook.com/profile.php?id=100030565882039</t>
  </si>
  <si>
    <t>Phát Nguyen</t>
  </si>
  <si>
    <t>https://www.facebook.com/phat.nguyen.73313</t>
  </si>
  <si>
    <t>Văn Thiên Lâm</t>
  </si>
  <si>
    <t>https://www.facebook.com/vanthien.lam.902</t>
  </si>
  <si>
    <t>Bùi Thị Phượng</t>
  </si>
  <si>
    <t>https://www.facebook.com/bui.thi.phuong.994261</t>
  </si>
  <si>
    <t>Loan Nguyen</t>
  </si>
  <si>
    <t>https://www.facebook.com/loan.nguyen.361263</t>
  </si>
  <si>
    <t xml:space="preserve">Thuy Nguyen </t>
  </si>
  <si>
    <t>https://www.facebook.com/thuy.nguyen.429739</t>
  </si>
  <si>
    <t>Hoan Hoang</t>
  </si>
  <si>
    <t>https://www.facebook.com/hoan.hoang.832078</t>
  </si>
  <si>
    <t>Nguyệt Nguyễn</t>
  </si>
  <si>
    <t>https://www.facebook.com/ngnguyetks</t>
  </si>
  <si>
    <t>Nhâm Vững</t>
  </si>
  <si>
    <t>https://www.facebook.com/nham.vung</t>
  </si>
  <si>
    <t>Nghia Tri Dang</t>
  </si>
  <si>
    <t>https://www.facebook.com/nghiatridang</t>
  </si>
  <si>
    <t>Hlub Koj Tiam No</t>
  </si>
  <si>
    <t>https://www.facebook.com/profile.php?id=100088174331370</t>
  </si>
  <si>
    <t>Thiện Tâm</t>
  </si>
  <si>
    <t>https://www.facebook.com/thien.tam.970852</t>
  </si>
  <si>
    <t xml:space="preserve">
Hoà Nguyễn</t>
  </si>
  <si>
    <t>https://www.facebook.com/profile.php?id=100028829768917</t>
  </si>
  <si>
    <t xml:space="preserve">
Vũ Xuân Long</t>
  </si>
  <si>
    <t>0366000541</t>
  </si>
  <si>
    <t>https://www.facebook.com/vx.long2605</t>
  </si>
  <si>
    <t xml:space="preserve">đã tư vấn, hỏi cd nào k tl, chỉ hỏi thông tin ngành, tv bạn thích ngành gì thì chưa tl, suy nghĩ
23/1 trinh: knm x5 IB ZALO
Bình: vẫn knm, chat zalo lại thử 
07/05/2025 Bình: knm </t>
  </si>
  <si>
    <t xml:space="preserve">09/12/2024
14/04/2025
</t>
  </si>
  <si>
    <t>Cuong Manh</t>
  </si>
  <si>
    <t>https://www.facebook.com/profile.php?id=100027313465992</t>
  </si>
  <si>
    <t>Trà Sam Hồng</t>
  </si>
  <si>
    <t>https://www.facebook.com/trumsimyphamhochiminh</t>
  </si>
  <si>
    <t>Nang Vi</t>
  </si>
  <si>
    <t>https://www.facebook.com/profile.php?id=61560072711403</t>
  </si>
  <si>
    <t xml:space="preserve">
Võ Phúc Đức</t>
  </si>
  <si>
    <t>https://www.facebook.com/vphucduc</t>
  </si>
  <si>
    <t>NGÀY</t>
  </si>
  <si>
    <t xml:space="preserve">sai đối tượng, hỏi làm giảng viên tiếng nhật </t>
  </si>
  <si>
    <t>Đào Quang Linh</t>
  </si>
  <si>
    <t>Công nghệ thông tin – Đồ họa kỹ thuật số</t>
  </si>
  <si>
    <t>0983793074</t>
  </si>
  <si>
    <t>Tốt nghiệp THPT/Trung học nghề
Trùng lead Thùy Nga đang chăm</t>
  </si>
  <si>
    <t>Lam Anh Phương</t>
  </si>
  <si>
    <t>https://www.facebook.com/profile.php?id=100083025855937</t>
  </si>
  <si>
    <t>Linh nguyễn</t>
  </si>
  <si>
    <t>0905227587</t>
  </si>
  <si>
    <t>https://www.facebook.com/linh.nguyen.593710</t>
  </si>
  <si>
    <t>Vi Anh</t>
  </si>
  <si>
    <t>Quản trị kinh doanh</t>
  </si>
  <si>
    <t>0974331312</t>
  </si>
  <si>
    <t>Tốt nghiệp THPT: dạ em học CNTT ạ, nhưng mà em không học, không quan tâm, em để thông tin thử thôi</t>
  </si>
  <si>
    <t xml:space="preserve">bằng THPT, tìm hiểu bên QTKD, chat zalo hỗ trợ bạn khg tiện nghe máy 
23/1 trinh: bạn đang bận lắm, tư vấn sơ, bạn nói sau tết tính, thuyết phục, kb zalo viện
Bình: đang có em bé nên cũng chưa cân nhắc lắm với học phí bên mình hơi cao tài chính bạn cũng đang cân nhắc nên cúng khg còn hướng học bên trường, sau khi tư vấn thì bạn nói để suy nghĩ thêm, chat zalo lại thông tin chương trình mới thêm. 
07/05/2025 Bình: vẫn knm, chat zalo khg phản hồi </t>
  </si>
  <si>
    <t>22/12/2024
14/04/2025</t>
  </si>
  <si>
    <t>PHUONG</t>
  </si>
  <si>
    <t>Mỹ Nguyen</t>
  </si>
  <si>
    <t>https://www.facebook.com/my.nguyen.859287</t>
  </si>
  <si>
    <t>NNA</t>
  </si>
  <si>
    <t>0977422711</t>
  </si>
  <si>
    <t>tìm hiểu cho bé c1 học 1 kèm 1 , sai tt</t>
  </si>
  <si>
    <t>TRƯƠNG TẤN HƯỞNG</t>
  </si>
  <si>
    <t>Quản trị kinh doanh - Truyền thông &amp; Marketing số</t>
  </si>
  <si>
    <t>0983662443</t>
  </si>
  <si>
    <t>Tốt nghiệp Cao đẳng</t>
  </si>
  <si>
    <t>Nguyễn Duệ</t>
  </si>
  <si>
    <t>https://www.facebook.com/vinhdoanh.nguyen</t>
  </si>
  <si>
    <t>Tạ quỳnh anh</t>
  </si>
  <si>
    <t>NNT</t>
  </si>
  <si>
    <t>0349895596</t>
  </si>
  <si>
    <t>xét học bạ ngành ngôn ngữ trung</t>
  </si>
  <si>
    <t>Trọng Hữu</t>
  </si>
  <si>
    <t>https://www.facebook.com/huu.vo.355</t>
  </si>
  <si>
    <t>Trần M. Kính</t>
  </si>
  <si>
    <t>https://www.facebook.com/profile.php?id=100072208851546</t>
  </si>
  <si>
    <t>Leon Thanh</t>
  </si>
  <si>
    <t>https://www.facebook.com/leon.thanh.2024</t>
  </si>
  <si>
    <t>Long Nguyen</t>
  </si>
  <si>
    <t>https://www.facebook.com/long.nguyen.838257</t>
  </si>
  <si>
    <t>0939938089</t>
  </si>
  <si>
    <t>https://www.facebook.com/@vongockimngan89/</t>
  </si>
  <si>
    <t>bạn đang xin bản điểm trường cũ, nv APC HCM
22/1: chăm sóc liên tục bữa giờ chưa xin dc bản điểm nữa</t>
  </si>
  <si>
    <t>Châu Nguyễn</t>
  </si>
  <si>
    <t>https://www.facebook.com/chau.nguyen.776760</t>
  </si>
  <si>
    <t>Hải Đăng</t>
  </si>
  <si>
    <t>https://www.facebook.com/profile.php?id=100088839555522</t>
  </si>
  <si>
    <t>Phan Long</t>
  </si>
  <si>
    <t>bạn inbox lại page, hỏi vẫn k tl</t>
  </si>
  <si>
    <t>Nguyễn Trung Hiếu</t>
  </si>
  <si>
    <t>0834500099</t>
  </si>
  <si>
    <t>https://www.facebook.com/h13utrung</t>
  </si>
  <si>
    <t xml:space="preserve">bạn làm giám thị của đại nam cần thơ hệ từ xa, đã tư vấn hết qua zalo,. gửi bàn điểm dh, chờ check, mún học vb 2 ngành CNTT IB ZALO
22/1: trinh, chăm sóc lại, anh cứ nói bận chưa sx học dc, thuyết phục, suy nghĩ, chưa sure
Bình: knm 
07/05/2025 Bình: bấm máy bận </t>
  </si>
  <si>
    <t>02/01/2025
14/04/2025</t>
  </si>
  <si>
    <t>Pham Tùng</t>
  </si>
  <si>
    <t>https://www.facebook.com/pham.tung.764969</t>
  </si>
  <si>
    <t>Nắng Họ Cực</t>
  </si>
  <si>
    <t>https://www.facebook.com/ut.ayun.501</t>
  </si>
  <si>
    <t>Trần Thanh Danh</t>
  </si>
  <si>
    <t>https://www.facebook.com/profile.php?id=100080882905888</t>
  </si>
  <si>
    <t>Thanh Lan</t>
  </si>
  <si>
    <t>https://www.facebook.com/thanh.nguyenviet.731135</t>
  </si>
  <si>
    <t>Phạm Thiện Kiên</t>
  </si>
  <si>
    <t>https://www.facebook.com/pham.thien.kien</t>
  </si>
  <si>
    <t>Trần Việt</t>
  </si>
  <si>
    <t>https://www.facebook.com/profile.php?id=100055284024543</t>
  </si>
  <si>
    <t xml:space="preserve">
Thach Vu</t>
  </si>
  <si>
    <t>0374222509</t>
  </si>
  <si>
    <t>https://www.facebook.com/thach.vu.264343</t>
  </si>
  <si>
    <t xml:space="preserve">không phản hồi, liên hệ chưa được, chat zalo thử
22/1: trinh, knmx5 ĐÃ IB ZALO 
07/05/2025 Bình: chỉ quan tâm học bên ô tô vì đã có bawgf CĐ bên ô tô rồi, hiện tại cũng khg còn định hướng học nữa </t>
  </si>
  <si>
    <t xml:space="preserve">
Huỳnh Trung</t>
  </si>
  <si>
    <t>0767531407</t>
  </si>
  <si>
    <t>https://www.facebook.com/huynhhtrunggg</t>
  </si>
  <si>
    <t>không tiện nghe máy, chat zalo 
hẹn nhiều lần chưa học dc, bận đi làm
16/6 đã nghỉ APC k có dự định học nữa c ơi
24/9 gọi bấm bận liền</t>
  </si>
  <si>
    <t xml:space="preserve">
Biển Gọi</t>
  </si>
  <si>
    <t>https://www.facebook.com/ruby.bong.503</t>
  </si>
  <si>
    <t xml:space="preserve">không phản hồi </t>
  </si>
  <si>
    <t>Lê Toản Linh</t>
  </si>
  <si>
    <t>https://www.facebook.com/toanlinh.le.71</t>
  </si>
  <si>
    <t xml:space="preserve">
Lê Thị Phượng</t>
  </si>
  <si>
    <t>https://www.facebook.com/le.thi.phuong.663322</t>
  </si>
  <si>
    <t>Đậu Hằng</t>
  </si>
  <si>
    <t>https://www.facebook.com/hang.pe.7946</t>
  </si>
  <si>
    <t xml:space="preserve">
Đỗ Minh Đức</t>
  </si>
  <si>
    <t>https://www.facebook.com/ominhuc.413732</t>
  </si>
  <si>
    <t xml:space="preserve">
Phạm Nguyệt</t>
  </si>
  <si>
    <t>https://www.facebook.com/pham.nghuyet</t>
  </si>
  <si>
    <t xml:space="preserve">
MB Khư</t>
  </si>
  <si>
    <t>https://www.facebook.com/mb.khu.2024</t>
  </si>
  <si>
    <t>Thanh Tâm</t>
  </si>
  <si>
    <t>https://www.facebook.com/profile.php?id=100093715755657</t>
  </si>
  <si>
    <t>Người Ang Em</t>
  </si>
  <si>
    <t>https://www.facebook.com/nguoi.ang.em.115525</t>
  </si>
  <si>
    <t>Nhung Châm</t>
  </si>
  <si>
    <t>https://www.facebook.com/nhung.cham.287016</t>
  </si>
  <si>
    <t xml:space="preserve">
Nguyễn Dân</t>
  </si>
  <si>
    <t>https://www.facebook.com/profile.php?id=100078632372544</t>
  </si>
  <si>
    <t xml:space="preserve">
Hông Quân</t>
  </si>
  <si>
    <t>https://www.facebook.com/hong.quan.595776</t>
  </si>
  <si>
    <t xml:space="preserve">
Phước An</t>
  </si>
  <si>
    <t>https://www.facebook.com/phuoc.an.595465</t>
  </si>
  <si>
    <t xml:space="preserve">
Ánh Lỳ</t>
  </si>
  <si>
    <t>https://www.facebook.com/profile.php?id=61566601443531</t>
  </si>
  <si>
    <t xml:space="preserve">
Xwb Hlub Koj</t>
  </si>
  <si>
    <t>https://www.facebook.com/xwb.hlub.koj.803970</t>
  </si>
  <si>
    <t xml:space="preserve">
Bui Văn Sự</t>
  </si>
  <si>
    <t>https://www.facebook.com/profile.php?id=100090452563163</t>
  </si>
  <si>
    <t>Huỳnh Tấn Đạt</t>
  </si>
  <si>
    <t>https://www.facebook.com/huynh.tan.at.941543</t>
  </si>
  <si>
    <t>Hoàng Giới</t>
  </si>
  <si>
    <t>https://www.facebook.com/hoang.gioi.421614</t>
  </si>
  <si>
    <t>Trần Huệ</t>
  </si>
  <si>
    <t>https://www.facebook.com/profile.php?id=61563549006641</t>
  </si>
  <si>
    <t xml:space="preserve">
Vi Hồng Liên</t>
  </si>
  <si>
    <t>https://www.facebook.com/vi.hong.lien.281350</t>
  </si>
  <si>
    <t>Minh Huyền</t>
  </si>
  <si>
    <t>https://www.facebook.com/minh.huyen.870039</t>
  </si>
  <si>
    <t>Oanhh Kiewf</t>
  </si>
  <si>
    <t>https://www.facebook.com/profile.php?id=100076390010146</t>
  </si>
  <si>
    <t>Phương Thanh</t>
  </si>
  <si>
    <t>https://www.facebook.com/profile.php?id=100057727934042</t>
  </si>
  <si>
    <t xml:space="preserve">
Bạn Đời</t>
  </si>
  <si>
    <t>https://www.facebook.com/ban.oi.738658</t>
  </si>
  <si>
    <t xml:space="preserve">
Quỳnh Hương</t>
  </si>
  <si>
    <t>0976326669</t>
  </si>
  <si>
    <t>https://www.facebook.com/quynh.huong.9809672</t>
  </si>
  <si>
    <t>đã tư vấn đầy đủ chương trình, mắc học nhưng chưa đk</t>
  </si>
  <si>
    <t>Duc Vuong</t>
  </si>
  <si>
    <t>0396313049</t>
  </si>
  <si>
    <t>chat fanpage hỏi TT, đã tư vấn thông tin chi tiết và đầy đủ, bạn chưa phản hồi nhiều, liên hệ lại - liên hệ tư vấn thêm nhưng đang ngủ , chat zalo thêm sau 
07/05/2025 liên hệ tắt máy ngang lần 2 nói khg còn nhu cầu nữa, chat zalo khg phản hồi</t>
  </si>
  <si>
    <t>Nguyễn Phuong Anh</t>
  </si>
  <si>
    <t>0827529923</t>
  </si>
  <si>
    <t>chat fb tìm hiểu QTKD, đang gửi tt bên zalo do bạn đi làm khg tiện nghe máy 
11/3/2025 Tư vấn đầy đủ thông tin cũng có quan tâm nhưng báo chưa học liền do chưa sắp xếp được, chăm thêm kỹ
28/3 báo chưa học trong năm nay. chăm lại 
28/4 học bên BTEC FPT rồi
TRINH 7/7 báo em k đk gì hết, em đi học trực tiếp</t>
  </si>
  <si>
    <t>Tâm Kiều</t>
  </si>
  <si>
    <t xml:space="preserve">0397038620 </t>
  </si>
  <si>
    <t>mún học tâm lý học, tư vấn thuyết phục qua QTKD, suy nghỉ thêm, có bằng thpt
TRINH 7/7 bạn báo k đi học nữa, đi làm luôn, thuyết phục cứ dạ dạ, ĐÃ GỬI ZALO VIỆN
25/8 báo đã hoc đại học từ xa ngành tâm lý học ở trường khác rồi</t>
  </si>
  <si>
    <t>Dương Quốc Hải</t>
  </si>
  <si>
    <t>0869772984</t>
  </si>
  <si>
    <t>lead landing page, bạn khó chịu lắm, hơi khó tv
02/04: tư vấn điền form đk online</t>
  </si>
  <si>
    <t>landing page</t>
  </si>
  <si>
    <t>Bùi đăng nam</t>
  </si>
  <si>
    <t xml:space="preserve">0372226022 </t>
  </si>
  <si>
    <t>có bằng bên fpt arena, đang gửi xem xét miễn giảm</t>
  </si>
  <si>
    <t>online Page</t>
  </si>
  <si>
    <t xml:space="preserve">Nguyễn Ngọc Yến Nhi </t>
  </si>
  <si>
    <t>lead landing page, bạn nói là k có đăng kí điền form gì cả, k nhận là tên nhi luôn, tìm đúng zalo cũng k nhận, nói đi lấy chồng k học nữa, đã kb zalo chưa phản hồi</t>
  </si>
  <si>
    <t>Hải</t>
  </si>
  <si>
    <t>0354952060</t>
  </si>
  <si>
    <t>bạn học cao đẳng văn hóa
Công việc hiện tại: nhân viên bán hàng của Viettel
Sau khi tư vấn bạn bảo em tham khảo thôi chị, để em tìm hiểu thêm có gì em nhắn chị
16/6 hỏi lại bạn thì bảo là chưa có dự định học bây giờ, từ từ e mới tính
7/7 nt k rep, gọi điện bảo đang bận k tiện nghe
9/7 giờ cv em nhiều lắm em chưa có học bây giờ đâu chị. Chắc năm sau em mới học lận c
24/9 chỉ nt hỏi thăm thôi, bạn k học liền, từ chối nhiều lần
21/5/2026 nt lại bạn cũng k phản hồi</t>
  </si>
  <si>
    <t>Mai Văn Phương</t>
  </si>
  <si>
    <t>0838253116</t>
  </si>
  <si>
    <t>nt k phản hồi (zalo nhắn sáng tối, message đt cũng k có phản hồi) đt nhiều lần knm
9/7 chặn hotline k gọi dc 24/9 vẫn k gọi được
21/5/2026 gọi lại bấm bận</t>
  </si>
  <si>
    <t>Nguyễn Thị Ánh Tuyết</t>
  </si>
  <si>
    <t>0349145264</t>
  </si>
  <si>
    <t>nt k phản hồi (zalo nhắn sáng tối, message đt cũng k có phản hồi) đt nhiều lần knm
nt zalo k phản hòi
9/7 knm 11/9 knm 24/9 alo giới thiệu tmn
21/5/2026 knm</t>
  </si>
  <si>
    <t>Nguyễn Thanh Huy</t>
  </si>
  <si>
    <t>0866812043</t>
  </si>
  <si>
    <t>trùng với CD VM đang chăm từ thứ 2 (7/4) đã check bản điểm, tn cd phát thanh truyền hình, thuyết phục thêm ZALO</t>
  </si>
  <si>
    <t>Nguyễn Hồng Nguyệt</t>
  </si>
  <si>
    <t>0366381198</t>
  </si>
  <si>
    <t xml:space="preserve">KNM x2 - chat zalo thử 
đã phản hồi zalo, có bằng CĐ bên Đồ họa, đã tư vấn thông tin chi tiết, chờ bạn gửi bảng điểm check bạn cân nhắc thêm về chi phí và lộ trình, chăm kỹ 
đã check miễn giảm báo học phí, bạn nói chưa có tiền, thuyết phục thêm _05/05/2025
07/05/2025 đang trong giờ làm việc khg tiện nghe máy, nhưng chat zalo thì báo chưa đủ chi phí nên định học những đợt sau, có thuyết phục và TV đóng trc 50% nhưng cũng khg mặn mà lắm, chăm thêm kỹ 
08/05/2025 knm, chat zalo hỏi thăm thuyết phục thêm thử </t>
  </si>
  <si>
    <t>Hồ sơ</t>
  </si>
  <si>
    <t>Nguyễn Viết Hải</t>
  </si>
  <si>
    <t>0932397156</t>
  </si>
  <si>
    <t>anh nhầm, anh nhầm em ơi</t>
  </si>
  <si>
    <t>Võ Thanh Chính Nguyên</t>
  </si>
  <si>
    <t>0397767287</t>
  </si>
  <si>
    <t xml:space="preserve">Bình_knm X2 - kết nối zalo hỗ trợ thử
_ đã phản hồi zalo , tư vấn bạn thêm, chưa xác định học liền vì chỉ mới lớp 12 năm nay thi TN, cũng chỉ tìm hiểu cân nhắc giữa học trực tiếp và từ xa
07/05/2025 quan tâm học NN anh còn NN trung là phụ thôi, chờ thi THPT QG
15/07/2025 hủy kb zalo khg liên hệ được </t>
  </si>
  <si>
    <t>0792197153</t>
  </si>
  <si>
    <t>tốt nghiệp kế toán, mún học lên đại học. ib fanpage, chưa liên hệ được
16/6 nt lại nhiều lần chưa phản hồi
7/7 nt zalo k phản hồi, gọi lại knm
9/7 bấm bận 11/9 knm 24/9 knm
21/5/2026 đầu năm có liên hệ lại check miễn môn và nt lại fanpage, sau khi trả kết quả check k thấy phản hồi tiếp, gọi lại knm</t>
  </si>
  <si>
    <t xml:space="preserve">Nguyeễn Phương Thảo </t>
  </si>
  <si>
    <t>0563096560</t>
  </si>
  <si>
    <t xml:space="preserve">2k7 năm nay thi TN, ưu tiên học trực tiếp, đang cân nhắc nhiều trường, chat zalo hỗ trợ thêm tt , tư vấn đk link online 
07/05/2025 có kb zalo nhưng tư nhiên hủy, chat khg phản hồi, liên hệ máy bận 
15/07/2025 knm, khg phản hồi </t>
  </si>
  <si>
    <t>Nguyễn Sông Hồng</t>
  </si>
  <si>
    <t>091 4870627</t>
  </si>
  <si>
    <t xml:space="preserve">chat fp tìm hiểu VB2 NNT, kểu gửi zalo tìm ra tên " trợ giảng tiếng Trung ", zalo chưa phản hồi
22/04/2025 knmx2 - zalo vẫn khg phản hồi
07/05/2025 bấm máy bận, zalo chat khg phản hồi, chat thêm thử 
15/07/2025 knm, zalo khg phản hồi chat lại
25/07/2025 người nhà nghe máy, nói khg biết có gì để báo lại </t>
  </si>
  <si>
    <t>Ngô Ngọc Lý</t>
  </si>
  <si>
    <t>0862744796</t>
  </si>
  <si>
    <t>bạn hỏi ngành QTKD, có bằng tốt nghiệp CD
16/6 Bạn chưa lên trường lấy bảng điểm để check miễn giảm, nt suốt k thấy phanr hồi
23/6 nt lại hỏi lấy bảng điểm chưa, chưa thấy phản hồi
1/7 nhắn lại k thấy nghe máy
7/7 đã gửi check bảng điểm và báo kết quả, bạn rất bận nt phản hồi chậm
9/7 knm
15/7 nt quài nhưng vẫn không phản hồi
28/7 đã check miễn giảm môn học, push học nt k thấy phản hồi
8/9 nhắn tin đều đều k phản hồi 24/9 gọi bấm bận
6/10 đã để lại tin nhắn zalo
21/5/2026 knm</t>
  </si>
  <si>
    <t>0866964408</t>
  </si>
  <si>
    <t xml:space="preserve">bạn ở hàn quốc, có bằng THPT, tư vấn đầy đủ thông tin bạn cũng thấy ok nhưng chốt HP khg tl,
03/06/2025 chăm lại khg phản hồi 
TRINH 7/7 thuê bao x2 IB ZALO VIỆN
15/07/2025 khg liên hệ được, chat lại zalo
25/07/2025 chat zalo nhiều lần khg phản hồi tự hủy KB, gọi báo đang bận xong cúp máy </t>
  </si>
  <si>
    <t>Thiên Vương</t>
  </si>
  <si>
    <t>0936825902</t>
  </si>
  <si>
    <t xml:space="preserve">quan tâm tiếng trung, có bằng đh kỹ sư xây dựng cân nhắc giữa bên thái nguyên, check miễn giảm tín chỉ báo học phí học bổng chăm kỹ 
03/06/2025 nhắc gửi thêm bảng điểm quài khg gửi, ảnh hi vọng học dưới 90 tín chỉ vì bên thái nguyên VB2 chỉ có 86 tín, nhắc bảng điểm check lẹ báo thêm
15/07/2025 báo bận quá, khg có thời gian, nhắn lại  </t>
  </si>
  <si>
    <t>Hà Đình đại</t>
  </si>
  <si>
    <t>0865790604</t>
  </si>
  <si>
    <t>đang ở nước ngoài tìm hiểu học 100% online bên QTKD, chat zalo chăm
_ chat zalo tư vấn báo học phí chốt hết rồi, nói học tháng 7 mà khg đóng phí và khg tl zalo nữa, gọi lại thì tắt máy ngang
15/07/2025 vẫn chat lại zalo 
23/9/2025: TRINH bạn nói tháng 7 năm sau 2026 mới học, đang thuyết phục bạn nhiều. Có học 1 năm trung cấp ngành điện công nghiệp, có hướng dẫn bạn củ động liên hệ trường cũ xin bản điểm lại</t>
  </si>
  <si>
    <t>0962406218</t>
  </si>
  <si>
    <t xml:space="preserve">có bằng THPT, tư vấn đầy đủ nói để cân nhắc rồi im luôn
báo đăng ký học trực tiếp ở gần nhà rồi </t>
  </si>
  <si>
    <t>Tin Binh</t>
  </si>
  <si>
    <t>0889198629</t>
  </si>
  <si>
    <t>bạn hỏi ngành dược, gọi và nhắn tin không thấy bạn phản hồi</t>
  </si>
  <si>
    <t>Duong Dao</t>
  </si>
  <si>
    <t>0399402681</t>
  </si>
  <si>
    <t>2k7 đang ở HN - được bạn giới thiệu trường nên tìm hiểu, mẹ chưa chịu cho học từ xa mẹ muốn bạn học ở HN. Liên hệ mẹ nhiều lần chưa nghe máy
23/6 Bạn bảo cuối tháng này thi xong rồi mới tính tiếp
TRINH 7/7 bạn báo định học 2 trường đh, thuyết phục hoàn thành thủ tục nhập học đh từ xa luôn, suy nghĩ, IB ZALO đã cho địa chỉ hà nội
8/9 bạn đã nhập học bên  Học viện NN</t>
  </si>
  <si>
    <t>Quang Tuyên Đặng</t>
  </si>
  <si>
    <t>0937041107</t>
  </si>
  <si>
    <t>gọi nhiều lần knm, để lại tin nhắn zalo, tin nhắn message
kb zalo.
23/6 Nt bảo là có bằng ĐH rồi, tìm  hiểu thêm ngành QTKD và NNT tham khảo, chưa chịu gửi bảng điểm check
26/6 chưa có dự định học lên, a đang có dự định khác. Khi nào có nhu cầu gửi a liên hệ lại
7/7 nay nhắn thêm thông tin mở ngành mới nhưng cũng k quan tâm lắm 24/9 bấm bận</t>
  </si>
  <si>
    <t>Lam khuê (TRẦN THỊ HỒNG NHUNG)</t>
  </si>
  <si>
    <t>0362456711</t>
  </si>
  <si>
    <t xml:space="preserve">đang đi làm hỗ trợ thông tin qua zalo
_ báo học đợt này nhưng đang bận quá chưa chuẩn bị kịp, chat zalo thúc thêm 
14/7 TRINH: chăm sóc lại thuyết phục học luôn, đã báo bạn đợt này k có. Chỉ có cuối tháng 7 đầu tháng 8 này mới học, kb zalo, thuyết phục thêm
25/07/2025 thuyết phục thêm rồi nhưng báo chưa sắp xếp học năm nay hay đợt này được, định năm sau mới học, thuyết phục thêm thì nói để cân nhắc sau đang bận, chat zalo thì khg phản hồi, chăm thêm kỹ 
21/04/2026 khg liên hệ được </t>
  </si>
  <si>
    <t>Quyên Trần</t>
  </si>
  <si>
    <t>0906096041</t>
  </si>
  <si>
    <t>Đang học từ xa ngành Luật ĐH Thành Đông, còn 1 hki nữa tốt nghiệp. Đang tham khảo bên đó ngành NNA 290k/tín nếu học lên vb2 thì total tầm 30tr. Hỏi thêm ngành NNT tham khảo thêm. Gửi thông tin ngành xong im tới giờ
26/6 nhắn lại cũng chưa có phản hồi nhiều
9/7 knm 11/9 knm 24/9 knm 
21/5/2026 knm</t>
  </si>
  <si>
    <t>Phương Nga</t>
  </si>
  <si>
    <t>0823151866</t>
  </si>
  <si>
    <t xml:space="preserve">chat page nói có bằng CĐ kế toán muốn học bên CNTT _ liên hệ knm, zalo khg phản hồi, chat zalo tư vấn thêm
21/04/2026 knm, zalo cũng khg tìm thấy nữa   </t>
  </si>
  <si>
    <t>Mu thưởng Quyền</t>
  </si>
  <si>
    <t>chat page hỏi về ngành QTKD đang muốn học lên từ bằng TC CNTT + hoàn thành văn hóa 4 môn
Đang học vb1 bên trường ĐH Công Nghệ TPHCM, tham khảo học thêm song bằng</t>
  </si>
  <si>
    <t>Trương Vỹ</t>
  </si>
  <si>
    <t>0937333699</t>
  </si>
  <si>
    <t>tìm hiểu học VB2 bên NNT, liên hệ đang bận chat zalo trước
10/07/2025 Bình: nói sẽ học đợt tháng 7 nhưng nhắn nhiều lần kêu đóng phí thì im, chat lại zalo
15/07/2025: chat zalo nhiều lần khg phản hồi, liên hệ nghe máy nói bên đại học phú xuân hệ từ xa xong tắt máy ngang ;))
TRINH: 25/7: Chăm sóc lại, báo còn quan tâm học, thuyết phuc điền form + đóng phí, siêu nhay IB ZALO viện</t>
  </si>
  <si>
    <t>Nhung Tee</t>
  </si>
  <si>
    <t>0969999266</t>
  </si>
  <si>
    <t>bằng THPT học lên QTKD, gửi thông tin đang có chương trình học bổng, đang push, hỏi thông tin như cha như mẹ, chăm kỹ
7/7 Hỏi đăng ký cho chồng đi học, đang push phí
9/7 Nt k phản hồi, gọi lại báo bận quá chưa phản hồi được. Nt push thêm bên zalo
15/7 nt quài k phản hồi, hs chưa cb xong
20/8 gọi lại báo là hiện tại đang bân quá chưa sắp xếp được
8/9 Gọi bảo là cuối năm bận quá, khi nào em sắp xếp được e chủ động liên hệ 24/9 bấm bận</t>
  </si>
  <si>
    <t>Nguyễn Đăng Sơn</t>
  </si>
  <si>
    <t>0356940290</t>
  </si>
  <si>
    <t xml:space="preserve">có bằng cd. Liên thông lên đh QTKD _ chat qua zalo chăm bạn ở nhật khg gọi được, bạn hỏi thông tin nhưng ít phản hồi, đang xin full bằng điểm check miễn giảm 
15/07/2025 nhắn lại nhắc gửi bảng điểm check miễn giảm 
21/04/2026 khg liên hệ được , zalo hủy kb rồi nhắn lại thử </t>
  </si>
  <si>
    <t>Ngố Đạt</t>
  </si>
  <si>
    <t>0944443026</t>
  </si>
  <si>
    <t>ở Kiên Giang, trước học ĐH Kiên Giang vb1 ngành kế toán. Vb2 học NNA đang học ở ĐH Kiên Giang luôn cuối năm nay ra trường. NNT học ĐH Đồng Tháp hệ từ xa vừa đăng ký học 2 kỳ. Muốn tìm hiểu bên mình học Luật, làm bên ngân hàng nhưng đang thất nghiệp rồi vì cắt biên chế. Không quan tâm ngành QTKD. Tính làm sổ hộ nghèo để xin miễn học phí</t>
  </si>
  <si>
    <t>FB: Hạnh An ( zalo: Lieu Hrbp )</t>
  </si>
  <si>
    <t xml:space="preserve">gửi QR zalo </t>
  </si>
  <si>
    <t>không cho sđt, quan tâm NN anh hoặc Trung, chat zalo nch rất khó chịu, chăm thêm kỹ 
đã NE</t>
  </si>
  <si>
    <t>Nguyễn Trung Tin</t>
  </si>
  <si>
    <t>0988081132</t>
  </si>
  <si>
    <t>chỉ quan tâm ngành CNTT - ĐHKTS thì không, đang cố gắng níu kéo. Trước đó học cao đẳng CNTT ở HCM
7/7 Tham khảo thêm các trường khác vì trường mình hỏi thăm thì ít bạn biết. Gửi thêm thông tin trường qua zalo
9/7 nt push thêm k phản hồi, đang tham khảo thêm bên trường ĐH Thái Nguyên
30/7 nt k còn phản hồi nữa
24/9 anh tìm được trường học rồi, hỏi trường nào thì đang đi ngân hàng, liên hệ lại sao</t>
  </si>
  <si>
    <t>Tuyền nguyễn</t>
  </si>
  <si>
    <t>0779930281</t>
  </si>
  <si>
    <t>bạn 2k7, bạn quan tâm đồ họa KTS, mới thi xong, chăm thêm
11/7 nt k phản hồi</t>
  </si>
  <si>
    <t>Nguyễn Phú An</t>
  </si>
  <si>
    <t>0375636021</t>
  </si>
  <si>
    <t xml:space="preserve">2k7 chỉ quan tâm học trực tiếp ở khu vực hà nội, khg quan tâm học từ xa cũng khg mún học trực tiếp ở huế, chỉ gửi tt qua zalo </t>
  </si>
  <si>
    <t>Ares Linyo</t>
  </si>
  <si>
    <t>0909820118</t>
  </si>
  <si>
    <t>Quan tâm ngành Kế toán
15/7 gọi 4 lần klld, zalo chặn tin từ người lạ
Tối nt bảo là chỉ quan tâm ngành Kế toán thôi, sn 88 làm việc ở nc ngoài, khi nào có ngành kế toán nhắn lại còn k thì thôi, nói qua QTKD k quan tâm
24/9 klld</t>
  </si>
  <si>
    <t>Yến Ngọc</t>
  </si>
  <si>
    <t>0792691093</t>
  </si>
  <si>
    <t xml:space="preserve">chỉ để lại thông tin SĐT và khg nhắn gì thêm, gọi bấm máy bận x2, zalo khg phản hồi
16/07/2025 liên hệ lại, chat lại zalo khg phản hồi  
liên hệ lại tư vấn đầy đủ thông tin chi tiết, nói xem tham khảo liên hệ lại sau 
23/07/2025 liên hệ lại thue bao, zalo khg phản hồi 
24/09/2025 chat zalo báo không còn nhu cầu nữa, liên hệ nói hủy thông tin khg còn quan tâm nữa </t>
  </si>
  <si>
    <t>Nguyễn Hoàng Thân</t>
  </si>
  <si>
    <t>0774686180</t>
  </si>
  <si>
    <t>nt như cha v, k chịu kb zalo do em danh bạ em full
Đang gửi thông tin tham khảo ngành QTKD
Có bằng TN THPT, trước học trung cấp nhưng nghỉ ngang
18/7 gửi full chương trình rồi, nhưng lại im lặng
30/7 nt lại chưa thấy phản hồi
9/9 bấm bận 11/9 gọi lại ngoài giờ hành chính giúp em
21/5/2026 chăm lại, gọi thì vẫn nghe, nt zalo k rep</t>
  </si>
  <si>
    <t>Lâm Thùy Trang</t>
  </si>
  <si>
    <t>0345802584</t>
  </si>
  <si>
    <t xml:space="preserve">có bằng ĐH NNA quan tâm VB2 NNT, chat zalo hỗ trợ tt thêm gọi thuê bao _ đã phản hồi, đang chăm thêm 
23/07/2025 khg phản hồi, đang chăm lại _ knm
25/07/2025 chat zalo khg tl, liên hệ thì báo đang sắp xếp để cân nhắc lại nào cần sẽ liên hệ, báo học bổng hạn trong tháng 7, chăm lại thêm 
24/09/2025 liên hệ thuê bao, chat lại zalo hỏi thăm chăm thêm, đợt trc báo chưa chắc vì đang cân nhắc ngành chứ chưa chốt 
03/12/2025 chăm lại
21/04/2026 đang học thạc sỹ chưa xong, chăm lại 
</t>
  </si>
  <si>
    <t>Vivian Dang - Vân (ĐẶNG HỒNG CẨM VÂN)</t>
  </si>
  <si>
    <t>0839138101</t>
  </si>
  <si>
    <t>trước có học bên ĐH Kinh Tế nhưng mà có việc gia đình nên off, có bằng ielts 8.0 HSK3 còn hạn 2 năm. Chặn tìm kiếm zalo, để lại ttin nhắn chờ thông tin thêm
18/7 Đợi quài k thấy kb zalo, lấy tt Viện nhắn tín cũng k phản hồi
22/7 đã chấp nhận kb zalo, đang push hồ sơ, push phí
8/9 k hiểu tại sao dạo này k nt dc nữa, gọi bấm bận nt k rep, đã đến bước push phí
11/9 bấm bận 24/9 bấm bận 13/11 đã nhắn lại hỏi thăm</t>
  </si>
  <si>
    <t>Lương Minh Hải</t>
  </si>
  <si>
    <t>0906805118</t>
  </si>
  <si>
    <t>từng học đại học nhưng mất hết giấy tờ rồi, bằng THPT + HỌC BẠ chỉ có hình ảnh đang xin lại. quan tâm ngôn ngữ trung, đã tư vấn chi tiết đầy đủ thông tin và đăng ký online, mail báo nhập học và push thêm 
22/07/2025 knm, khg phản hồi 
23/07/2025 đang bận họp có gì gọi lại sau , chat zalo khg phản hồi 
25/07/2025 knm, chat lại zalo thêm thử 
04/08/2025 nghe máy xong báo là tháng 9,10 mới học được chưa sắp xếp được cái tắt máy ngang 
24/09/2025 báo học bên đồng tháp rồi</t>
  </si>
  <si>
    <t>Vũ Tấn Hưng</t>
  </si>
  <si>
    <t>0785345913</t>
  </si>
  <si>
    <t>đã học ĐH quốc tế hồng bàng ngành Kiến Trúc học được tầm 1 năm thì drop out
và học ĐH Công Nghiệp TPHCM ngành MKT cũng dc 1 năm + ielts 6.0
Quan tâm ngành QTKD, đang check bảng điểm
22/7 đang push hồ sơ, push phí</t>
  </si>
  <si>
    <t>Quốc Thành</t>
  </si>
  <si>
    <t>0933740018</t>
  </si>
  <si>
    <t xml:space="preserve">có bằng CD NNA tìm hiểu liên thông ĐH NNA, liên hệ thì nói đang bận làm báo cáo gửi sếp, kn zalo gửi tt chưa phản hồi, chăm lại kỹ 
29/07/2025 chăm zalo lại báo đang sắp xếp, bận quá 
24/09/2025 knm, chat lại zalo chăm thêm 
</t>
  </si>
  <si>
    <t>Khánh Linh</t>
  </si>
  <si>
    <t>0702020422</t>
  </si>
  <si>
    <t>bảo là tìm hiểu học cùng bạn, đã gửi thông tin zalo
Học cao đẳng nghỉ ngang, xét theo bằng THPT. xin lại bảng điểm check miễn giảm sau
em chưa có thảo luận với bạn nữa
8/9 đang gửi check bảng điểm</t>
  </si>
  <si>
    <t xml:space="preserve">nguyễn thị phương </t>
  </si>
  <si>
    <t>0 353312317</t>
  </si>
  <si>
    <t xml:space="preserve">học đh nhưng chưa xong nghĩ ngang, hỏi bên ngành NNT nhưng ngành cũ bên Thông tin học, đang check miễn giảm báo thêm thông tin học phí và chốt sớm, chăm kỹ 
29/07/2025 chờ check miễn giảm, hướng dẫn đk onl lại tự dưng báo khg học nữa =)) chăm thuyết phục lại 
05/08/2025 knm, zalo báo đk trường khác rồi
08/08/2025 nghe máy bấm tắt liền, chat lại zalo hỏi thêm thử 
24/09/2025 chat zalo báo học bên đồng tháp rồi, liên hệ nhiều lần khg phản hồi </t>
  </si>
  <si>
    <t>Paris Huỳnh (Huỳnh Huệ Bình)</t>
  </si>
  <si>
    <t>0345334572</t>
  </si>
  <si>
    <t>Đang ở Malay chỉ chat qua zalo thôi, chỉ có bằng TN Trung Cấp, k có bằng TN THPT
Đang check bảng điểm
Bạn báo k học liền được vì công việc cần tăng ca đến cuối năm, tìm hiểu trước thôi chưa có học liền được
7/8 Sang năm mới học được, hỏi trc thông tin tham khảo thêm trước thôi. Ra Tết về VN xin cấp lại bằng tót nghiệp THPT mới đăng ký học
24/9 chat thêm thôi bạn bảo giờ cũng k học lên được
15/1 đã đăng ký học khóa tháng 03/2026</t>
  </si>
  <si>
    <t>Lê Minh Trí</t>
  </si>
  <si>
    <t>0327278931</t>
  </si>
  <si>
    <t xml:space="preserve">có bằng THPT tìm hiểu học bên QTKD - kinh doanh số và trí tuệ nhân tạo, muốn học nhanh ra trường sớm, đã tư vấn đầy đủ thông tin, hướng dẫn đăng ký hoàn tất thủ tục 
01/08/2025 đã đóng học phí trước 2tr380k, gia hạn tuần sau bổ sung 4tr nữa </t>
  </si>
  <si>
    <t>Thành Đạt</t>
  </si>
  <si>
    <t>0764188943</t>
  </si>
  <si>
    <t>đang chờ tốt nghiệp QHCC APC, tư vấn học lên QTKD
5/8 Check miễn giảm xong, đang push phí thì ngựng rep
8/8 Lên vp làm hồ sơ</t>
  </si>
  <si>
    <t>Nguyen Ngoc Anh</t>
  </si>
  <si>
    <t>0386717122</t>
  </si>
  <si>
    <t xml:space="preserve">VB1 của bạn là học ở nước ngoài Trường KU Leuven, quan tâm học bên Đồ họa, đang gửi bảng điểm check miễn giảm,tư vấn đầy đủ thông tin nhưng báo khg học vội, để xem xét cân nhắc thêm, chăm thêm kỹ 
22/08/2025 báo năm nay chưa học được, đang bù đầu bù cổ rồi, nào học dược báo lại sau 
24/09/2025 knm, chat lại zalo chăm thêm hỏi thăm lại
03/12/2025 hg phản hồi gì thêm 
21/04/2026 vẫn chưa phản hồi, knm, chat lại </t>
  </si>
  <si>
    <t>Kem bơ - Vy</t>
  </si>
  <si>
    <t>0765057059</t>
  </si>
  <si>
    <t>quan tâm vb2 Đồ Họa, nt tư vấn qua zalo đang check bảng điểm
18/8 đã gửi kết quả check miễn giảm đang push thêm</t>
  </si>
  <si>
    <t>Huỳnh Tấn Thành</t>
  </si>
  <si>
    <t>0367806915</t>
  </si>
  <si>
    <t>có bằng THPT - quan tâm CNTT - ĐHKTS, hỗ trợ tư vấn thêm qua zalo
22/08/2025 tư vấn đầy đủ thông tin rồi, báo để cân nhắc xem sao nhưng cũng khg phản hồi nhiều nói đi làm bận này kia, chăm lại kỳ 
24/09/2025 nói đang bận xong tắt máy ngang, chat lại zalo thử 
03/12/2025 knm, zalo ít phản hồi 
21/04/2026 knm</t>
  </si>
  <si>
    <t>Bùi Thanh Trúc</t>
  </si>
  <si>
    <t>0909808842</t>
  </si>
  <si>
    <t>quan tâm học CĐ lên ngành NNA, nt zalo tư vấn. Trước học CĐ công thương, đang xin lại bảng điểm check miễn giảm rồi quyết định</t>
  </si>
  <si>
    <t>Kiều phước Huy</t>
  </si>
  <si>
    <t>0938 131 251</t>
  </si>
  <si>
    <t xml:space="preserve">liên hệ kêu giờ nghĩ trưa khg muốn tiếp nhận TT, kn zalo gửi tt chưa phản hồi, chăm lại
18/08/2025 đang đi đường khg tiện nghe máy, chat zalo đi anh phản hồi sau  
24/09/2025 nói là không quan tâm nữa trong khi chat zalo không trả lời, chưa tư vấn được gì, gọi thì báo bận rồi tắt </t>
  </si>
  <si>
    <t>Trần Tuấn</t>
  </si>
  <si>
    <t xml:space="preserve">0962606967 </t>
  </si>
  <si>
    <t>học lên từ thpt chưa có bằng gì hết báo phí xong thì bảo phí cao, nhắn lại chưa tl
18/8 gọi lại k có tín hiệu nhiều lần
11/9 knm 24/9 bấm bận</t>
  </si>
  <si>
    <t>Lồ Sử</t>
  </si>
  <si>
    <t>0347687331</t>
  </si>
  <si>
    <t xml:space="preserve">hỏi NNA, tư vấn thông tin đầy đủ, để tham khảo thêm lại về chi phí và báo lại sau, chat zalo chăm thêm kỹ 
18/08/2025 chưa đủ tiền, tư vấn chia 3 đợt đóng chưa phản hồi, chăm lại 
22/08/2025 báo chưa có tiền, chưa sắp xếp được , chăm lại 
25/08/2025 liên hệ báo đang bận , chat lại zalo sau 
24/09/2025 vừa nói từ bên đh PX xong tắt máy liền , chat lại zalo thử
03/12/2025 khg phản hồi </t>
  </si>
  <si>
    <t>Lạc Yên - lê đỗ thùy Trinh</t>
  </si>
  <si>
    <t>0937493494</t>
  </si>
  <si>
    <t>Hiện tại, em chưa dự định được trung tâm nt cho em bên zalo số này đc ko?
Nt zalo k rep, gọi knm
đã hoàn thành đủ phí 30/9</t>
  </si>
  <si>
    <t>T.Thảo</t>
  </si>
  <si>
    <t>0949758966</t>
  </si>
  <si>
    <t xml:space="preserve">xét từ bằng THPT - từng học bên ĐH Bách Khoa HCM ngành thiết kế kiến trúc công trình, đang tư vấn qua zalo thêm vì bạn đi làm </t>
  </si>
  <si>
    <t>Nguyễn Thế Long</t>
  </si>
  <si>
    <t>0355243251</t>
  </si>
  <si>
    <t>e k có đăng ký gì cả, chị nhầm số em với ai rồi. zalo k nhắn lại</t>
  </si>
  <si>
    <t>Phạm Nam</t>
  </si>
  <si>
    <t>0335982239</t>
  </si>
  <si>
    <t>Quan tâm ngành CNTT, gửi đồ họa thì cũng cân nhắc thôi chứ chưa định học bây giờ
25/8 Gọi lại bấm bận, vào zalo thấy hủy kết bạn, k nhận tin từ người lạ
11/9 knm 
21/5/2026 mình hủy kế hoạch học lên rồi, cám ơn em</t>
  </si>
  <si>
    <t>Tùng PS</t>
  </si>
  <si>
    <t xml:space="preserve">
'0901339813</t>
  </si>
  <si>
    <t xml:space="preserve">quan tâm ĐHKTS, tư vấn đầy đủ thông tin nói để tham khảo nhắn lại sau, chăm thêm 
18/08/2025 báo tham khảo trc thôi chứ chưa chắc chắn, xem lại rồi phản hồi thêm sau 
22/08/2025 chăm lại chưa phản hồi 
24/09/2025 knm, zalo cũng khg phản hồi 1 câu nào 
03/12/2025 vẫn khg phản hồi </t>
  </si>
  <si>
    <t>Nguyễn Thành Vinh</t>
  </si>
  <si>
    <t>0335097299</t>
  </si>
  <si>
    <t>Trước học CĐ công thương sau đó còn kỳ cuối off vì k có tiền đóng học phí, tư vấn học lên từ bằng THPT
15/8 bảo là tìm hiểu trước năm sau mới học, giờ k học liền dc vì chưa sắp xếp được thời gian
21/5/2026 knm, chat chăm lại</t>
  </si>
  <si>
    <t>Nguyễn Sơn Tùng</t>
  </si>
  <si>
    <t>0352105555</t>
  </si>
  <si>
    <t xml:space="preserve">tìm hiểu CNTT - ĐHKTS, xét từ bằng THPT, tư vấn thông tin qua zalo kỹ vì liên hệ bạn knm
18/08/2025 sợ học quốc phòng 1 tháng, đi làm khg học được, tư vấn báo kỹ rồi mà ảnh cứ sợ, ảnh nói để côi hỏi lại xem sao
22/08/2025 đã thuyết phục nhiều lần nhưng ảnh báo cân nhắc báo lại sao  
24/09/2025 knm, chat lại zalo hỏi thăm thêm 
03/12/2025 chat hỏi thăm lại </t>
  </si>
  <si>
    <t>Vũ Ngọc Bảo vy</t>
  </si>
  <si>
    <t>0914973517</t>
  </si>
  <si>
    <t>Học 9+ và nghề APC tốt nghiệp 2023 quan tâm QTKD</t>
  </si>
  <si>
    <t>Phạm thế Việt</t>
  </si>
  <si>
    <t>0349148330</t>
  </si>
  <si>
    <t xml:space="preserve">học đh công nghiệp HN bên ngành cntt - kỹ thuật phần mềm nghĩ ngang, xét từ bằng THPT, đang tư vấn chốt phí thêm 
18/08/2025 đã đăng ký HS online, chốt phí sớm </t>
  </si>
  <si>
    <t>Phạm Thị Kim Thoa</t>
  </si>
  <si>
    <t>0969025138</t>
  </si>
  <si>
    <t>Quan tâm NNA vb2 sắp đi du học Đức. Tham khảo thôi chưa có dự định học nhiều
9/9 Đã đóng học phí</t>
  </si>
  <si>
    <t>Thanh Thủy</t>
  </si>
  <si>
    <t>0349154868</t>
  </si>
  <si>
    <t xml:space="preserve">chat page quan tâm NNT học tới năm 3 đại học nhưg dừg lại, gọi máy bận 2 lần, chat zalo đã phản hồi chăm qua zalo
_22/08/2025 đã gọi qua zalo tư vấn đầy đủ thông tin rồi, đang chốt lại thêm bạn nói đẻ suy nghĩ báo sau 
24/09/2025 knm, chat zalo nhiều lần khg phản hồi, hỏi thăm lại 
03/12/2025 knm, zalo khg phản hồi thêm gì </t>
  </si>
  <si>
    <t>Bùi Việt Trung</t>
  </si>
  <si>
    <t>0977431676</t>
  </si>
  <si>
    <t>học đh 3 năm ngành Kế toán trường ĐH Điện Lực rồi nghĩ đi làm, hỏi xét từ bằng THPT, đã tư vần đầy đủ thông tin, chat zalo gửi thêm tt tư vấn kỹ 
11/9 bấm bận 24/9 thuê bao
21/5/2026 knm</t>
  </si>
  <si>
    <t>0937879363</t>
  </si>
  <si>
    <t>học đh 3 năm rồi nghĩ đi làm, hỏi xét từ bằng THPT, đã tư vần đầy đủ thông tin, chat zalo gửi thêm tt tư vấn kỹ 
_ 03/09/2025 đã đóng HP</t>
  </si>
  <si>
    <t>Phaạm Xuân Thái</t>
  </si>
  <si>
    <t>0765143070</t>
  </si>
  <si>
    <t>sn 92 học ĐH NTT được 1 năm rồi nghỉ, đang làm UI/UX design muốn học thêm văn bằng Ngôn ngữ, có đăng ký học khóa Tiếng Trung ở trung tâm để học xem ntn nếu ổn mới học lên đại học, chăm thêm
25/8 Đã check xong thông tin, đang push phí</t>
  </si>
  <si>
    <t>Thuy Thu</t>
  </si>
  <si>
    <t xml:space="preserve">quan tâm cao đẳng, khg cho số chỉ gửi QR zalo, chăm thêm qua zalo
24/09/2025 báo quan tâm nấu ăn xong hỏi lại thêm thì khg trả lời gì thêm, chat zalo hỏi thăm lại  
03/12/2025 khg phản hồi gì thêm </t>
  </si>
  <si>
    <t>Hồ Hoàng Bảo</t>
  </si>
  <si>
    <t xml:space="preserve">0379333601 </t>
  </si>
  <si>
    <t>đã có đh Luật Kinh Tế, Th.S Luật KT, Cao Đẳng QTKD,, đang học vb2 NNA trường khác. Tham khảo QTKD và Đồ Họa, đang gửi check bảng điểm
9/9 gọi bấm bận liền như chặn số v 24/9 bấm bận
21/10 vẫn v k có gì khác hơn
21/5/2026 hình như chặn số rồi, k gọi dc</t>
  </si>
  <si>
    <t>Ly</t>
  </si>
  <si>
    <t>0987881575</t>
  </si>
  <si>
    <t xml:space="preserve">0909493092(zalo người lớn tuổi) _ khg tiện nghe máy kn zalo hỗ trợ tt, hỏi tt cho người nhà ngành QTKD
24/09/2025 zalo tên Phan Thị Hương _ chat tư vấn hỏi cũng nhiều nhưng khg gửi thông tin gì thêm, chỉ báo đang xem xét học thêm ngành luật trường khác nữa nên chắc học ngành luật trc rồi mới sx học bên trường, đang chăm lại thêm 
03/12/2025 khg phản hồi nhiều lần </t>
  </si>
  <si>
    <t>Nguyễn Lan Hương</t>
  </si>
  <si>
    <t>Mã QR</t>
  </si>
  <si>
    <t>CĐ tiếng Nhật, quan tâm QTKD
Dự định đi Nhật rồi học song song, đang xin visa
Chưa nhu cầu học liền, dự định tháng 11 mới học
24/9 nhắn lại lớp cuối tháng 10 bảo con mới nhập học tiền đóng nhiều quá chưa sắp xếp liền được em cũng chưa có thời gian
21/10 nhắn lại bảo chưa gấp học
1/12 chat lại lịch học nhiều lần cũng k thấy rep
21/5/2026 chat chăm lại, k có sdt gọi</t>
  </si>
  <si>
    <t>Đào Trương</t>
  </si>
  <si>
    <t>0979839055</t>
  </si>
  <si>
    <t xml:space="preserve">quan tâm tìm hiểu NNA, muốn xem quyết định tuyển sinh sợ học giữa chừng khg đào tạo nữa, có tư vấn tt chi tiết chăm ttheem 
24/09/2025 nói học phí cao quá khg thu xếp đủ tiền, có tư vấn chia kỳ ra đóng bên zalo rồi nhưng vẫn chưa có phản hồi tốt, chỉ báo sẽ cân nhắc sau 
03/12/2025 chăm thêm lại thử </t>
  </si>
  <si>
    <t>Hồ Xuân Thanh</t>
  </si>
  <si>
    <t>0814262547</t>
  </si>
  <si>
    <t>bảo là k có thời gian xem thông tin, chị cứ gửi qua zalo đi, nhắn zalo mấy hôm rồi k thấy rep
Bấm bận
11/9 bấm bận 24/9 alo hỏi tên tmn 21/10 bấm bận</t>
  </si>
  <si>
    <t>Kim Du</t>
  </si>
  <si>
    <t xml:space="preserve">hay đi công tác ở nước ngoài, có bằng THPT, quan tâm ngôn ngữ anh, đang tư vấn qua zalo, chăm thêm kỹ 
24/09/2025 tư vấn gửi đầy đủ thông tin xong im lặng hủy kb liên hệ thuê bao 
03/12/2025 lâu lâu hỏi lại tt rồi im, vẫn đang chăm lại </t>
  </si>
  <si>
    <t>Út Nhỏ Nhất Nhà (Hồ Thị Bế)</t>
  </si>
  <si>
    <t>0372529713</t>
  </si>
  <si>
    <t>Chưa định hướng học ngành gì, chỉ muốn học ngành nào dễ có bằng ĐH thôi, đang tư vấn ngành QTKD
8/9  bấm bận
9/9 gọi lại bảo đang bận, khi khác gọi lại nha c 24/9 knm 1/10 bảo là đang bận, chưa có dự tính học lên 13/11 đã nhắn follow lại vẫn bảo là chưa sắp xếp học đc
21/5/2026 vẫn chat follow đều</t>
  </si>
  <si>
    <t>Nam Trần (Nguyễn Văn Đại)</t>
  </si>
  <si>
    <t>0844171997</t>
  </si>
  <si>
    <t>Trước có học đại học nhưng nghỉ ngang, không xin lại được bảng điểm bên trường vì trường đã xóa tt từ năm 2023. Xét học lại từ bằng THPT, k tìm thấy bằng nên đang làm thủ tục xin lại tại trường cấp 3. Quan tâm CNTT
24/9 đang chờ bạn gửi thông tin</t>
  </si>
  <si>
    <t xml:space="preserve">Trần Tuú Trinh </t>
  </si>
  <si>
    <t>0986405010</t>
  </si>
  <si>
    <t xml:space="preserve">quan tâm truyền thông hoặc marketing tư vấn đầy đủ tới chi phí tư vấn xong im ru, chat lại 
24/09/2025 knm, zalo cũng khg phản hồi, chat hỏi thăm lại 
01/10 khg phản hồi, chăm lại nhiều lần 
03/12/2025 nói để xem xét sau rồi khg phản hồi nữa </t>
  </si>
  <si>
    <t>Thảo Uyên</t>
  </si>
  <si>
    <t>0865464903</t>
  </si>
  <si>
    <t>Quan Tâm QTKD, học đại học dang dở. Đang xin bảng điểm check miễn môn, đặc thù tl tinn nhắn lâu
24/9 vẫn chưa có bảng điểm, đang hỏi trường, nào có em nhắn chị sau
6/10 chị ơi em chưa có dự định gì hết, nào em có nhu cầu em liên hệ lại chị
21/5/2026 k học nữa chị</t>
  </si>
  <si>
    <t>Đào Đăng</t>
  </si>
  <si>
    <t>0974528611</t>
  </si>
  <si>
    <t xml:space="preserve">tư vấn đầy đủ thông tin nhưng tới tư vấn học phí thì im, bạn có bằng THPT . tư vấn thêm lại 
24/09/2025 knm, chat zalo nhiều lần khg phản hồi, chat lại qua zalo hỏi thăm thêm 
01/10 chăm lại nhiều lần chưa phản hồi 
03/12/2025 vẫn khg phản hồi </t>
  </si>
  <si>
    <t>Phan Ngọc Thiện Mỹ</t>
  </si>
  <si>
    <t>0795705555</t>
  </si>
  <si>
    <t>Gọi lúc đầu báo bận chưa tư vấn đc, hẹn gọi lại nhưng knm
Zalo chặn tìm kiếm, để lại tin nhắn zalo
9/9 đã gửi check miễn môn 1/10 nt im re, đang nhờ check thêm ngành NNA nữa
21/10 nt k còn phản hồi nữa
21/5/2026 gọi bấm bận, chat lại thông tin</t>
  </si>
  <si>
    <t>Đỗ Hoàng Anh Lân</t>
  </si>
  <si>
    <t>0932673980</t>
  </si>
  <si>
    <t xml:space="preserve">có VB1 bên CNTT rồi, tìm hiểu học NNA, tư vấn đầy đủ thông tin chương trình, chat zalo chăm thêm kỹ </t>
  </si>
  <si>
    <t>Xìn Văn Thành</t>
  </si>
  <si>
    <t>https://www.facebook.com/xin.van.thanh.2024</t>
  </si>
  <si>
    <t>inb mới nói chuyện dc vài câu k thấy rep nữa 24/9 gọi k được
8/10 bạn đi nghĩa vụ, đã pass khám đợt 1 luôn rồi</t>
  </si>
  <si>
    <t>Ngọc Lê</t>
  </si>
  <si>
    <t>0908935318</t>
  </si>
  <si>
    <t xml:space="preserve">VB1 bên kinh tế, tìm hiểu học VB2 bên NNA, tư vấn đầy đủ tt gửi thêm tt chi tiết qua zalo chăm kỹ
24/09/2025 gửi thông tin tư vấn đầy đủ rồi chờ bạn gửi bảng điểm đh nhưng chưa thấy, chat zalo chăm lại thêm  
01/10 chăm lại nhiều lần chưa phản hồi 
03/12/2025 khg phản hồi </t>
  </si>
  <si>
    <t>Ngan Kim</t>
  </si>
  <si>
    <t>0336369467</t>
  </si>
  <si>
    <t>bạn xét lên từ bằng THPT, quan tâm ngành học NNT
21/10 Hẹn lên nhiều lần nhưng giờ bảo có việc gia đình k học nữa 25/11 giờ chat lại  k thấy rep nữa
21/5/2026 gia đình có việc về quê, k học nữa ròi</t>
  </si>
  <si>
    <t>Nhím Tròn</t>
  </si>
  <si>
    <t>0966755473</t>
  </si>
  <si>
    <t xml:space="preserve">có bằng và bảng điểm Broward, từng học qua 2 năm bên cđ việt mỹ đang xin lại bảng điểm, quan tâm QTKD, chăm thêm kỹ 
24/09/2025 báo thông tin miễn giảm bên bằng broward rồi được 31/126 còn chờ CĐ việt mỹ gửi bảng điểm bên QTKD nữa, vẫn đang chăm thêm, tư vấn đầy đủ thông tin rồi
01/10 có bảng điểm CĐ việt mỹ rồi, check miễn giảm thêm rồi, báo rồi nhưng thấy chị hơi hờ hợt do sợ chương trình mới khg an tâm, chăm thêm lại ( zalo: Diễm Bùi)
03/12/2025 khg phản hồi thêm gì nữa, % học bên trường khác cao </t>
  </si>
  <si>
    <t>Helen Nguyen</t>
  </si>
  <si>
    <t>gọi knm, gửi sdt cho sinh viên add zalo nhưng k thấy add, k thấy phản hồi 23/9 knm 24/9 knm, bấm bận suốt, chiều gọi lại knm
1/10 Có chuyện gì? tôi k có nhu cầu nha, tắt máy
6/10 bộ rảnh lắm hay sao v chời tôi k có nhu cầu mua nhà đất đâu tắt máy, gọi lại lần nữa knm
21/5/2026 k em k học chị, em cám ơn</t>
  </si>
  <si>
    <t>Mộc Yoga (Lương Hoàng Nhật Khánh)</t>
  </si>
  <si>
    <t>0987289854
0987289855</t>
  </si>
  <si>
    <t xml:space="preserve">có bằng CĐ bên dược, quan tâm liên thông trái ngành NNA, đã tư vấn đầy đủ thông tin chờ miễn giảm, chăm kỹ thêm 
24/09/2025 chăm qua zalo gửi thêm bảng điểm ĐH, có cân nhắc học và đã đk online, chăm thêm kỹ đóng HP </t>
  </si>
  <si>
    <t>Nguyễn An</t>
  </si>
  <si>
    <t>0934766779</t>
  </si>
  <si>
    <t>quan tâm Ngành QTKD, đang tư vấn
23/9 theo dự định của anh là đầu năm sau mới học, giờ anh chỉ đang tìm hiểu thôi
21/5/2026 đang chăm lại thông tin, push nhập học đợt tháng 07</t>
  </si>
  <si>
    <t>Nguyễn Tú</t>
  </si>
  <si>
    <t>0393034886</t>
  </si>
  <si>
    <t xml:space="preserve">quan tâm NNT, xét từ THPT, tư vấn đầy đủ thông tin, chăm thêm 
24/09/2025 có Toclf tiếng trung nhưng quá hạn khg được miễn, chat zalo chăm thêm lại
03/12/2025 khg phản hồi gì thêm và hủy kết bạn, chat lại thử  </t>
  </si>
  <si>
    <t>Khang Hoàng</t>
  </si>
  <si>
    <t>0865407059</t>
  </si>
  <si>
    <t>học dang dở cao đẳng Cao Thắng, đang làm bên nhà mạng, tư vấn đầy đủ thông tin
23/9 bạn k học nữa, cty chuyển bạn đi xklđ ở Nhật</t>
  </si>
  <si>
    <t>Nguyễn Đình Quang</t>
  </si>
  <si>
    <t>0374921137</t>
  </si>
  <si>
    <t xml:space="preserve">đang học đh bên TKĐH, muốn lấy thêm bằng CNTT nhưng về lập trình, đang tư vấn thêm xem sao 
24/09/2025 chưa có phản hồi nhiều, liên hệ KNM, chat zalo hỏi thăm lại 
01/10 hỏi thăm lại 
03/12/2025 knm, khg phản hồi </t>
  </si>
  <si>
    <t>Nguyễn Văn Lâm</t>
  </si>
  <si>
    <t>0936503382</t>
  </si>
  <si>
    <t>Quan tâm QTKD, có bằng Cao Đẳng y, đang xin cấp lại bảng điểm check miễn môn sau đó
24/9 vẫn đang chăm
21/10 đang đi công tác dự án nhiều ngày, chưa sắp xếp thời gian học đc 13/11 nhắn lại chưa thấy phản hồi
1/12 gọi điện bắt máy nhưng k lên tiếng x2
21/5/2026 chưa có dự định học ngay, tới giờ vẫn chưa xin được bảng điểm ĐH mở</t>
  </si>
  <si>
    <t>Lê Thiện Minh</t>
  </si>
  <si>
    <t>0876501731</t>
  </si>
  <si>
    <t xml:space="preserve"> xét từ bằng THPT - Học đh 2 năm nghĩ đang hỏi xin lại bảng điểm
24/09/2025 chat zalo tư vấn đầy đủ tt rồi nhưng bạn chưa cân nhắc nhiều, chăm thêm
01/10 chưa xin lại bảng điểm đh được, hỏi thăm lại  
03/12/2025 hủy kb, chặn tn ng lạ </t>
  </si>
  <si>
    <t>Trần Huyền Ly</t>
  </si>
  <si>
    <t>0822292000</t>
  </si>
  <si>
    <t>quan tâm NNT, xét từ THPT, tư vấn đầy đủ thông tin, chăm thêm 
24/09 đang push hồ sơ + học phí</t>
  </si>
  <si>
    <t>Lan Anh Ngô</t>
  </si>
  <si>
    <t>0981432127</t>
  </si>
  <si>
    <t>có bằng THPT, quan tâm học khóa tới QTKD, đã NE</t>
  </si>
  <si>
    <t>Alexander (Đức)</t>
  </si>
  <si>
    <t>0967843904</t>
  </si>
  <si>
    <t>xét từ bằng THPT - từng học 2 trường ĐH song song nhưng nghỉ ngang, đang tìm lại bảng điểm gửi check miễn môn
24/9 vẫn nt nhưng có dấu hiệu im lặng k hợp tác
21/5/2026 knm, nt k rep</t>
  </si>
  <si>
    <t>Phương Thảo</t>
  </si>
  <si>
    <t>0846895896</t>
  </si>
  <si>
    <t xml:space="preserve">quan tâm NNT, có bằng CĐ khác ngành, chưa học liền báo tìm hiểu trước thôi, xin bảng điểm chăm thêm kỹ 
24/09/2025 vẫn đang chăm thêm qua zalo 
01/10 chat zalo hỏi thăm lại 
03/12/2025 báo qua năm sau mới học rồi khg phản hồi </t>
  </si>
  <si>
    <t>Bomieswag</t>
  </si>
  <si>
    <t xml:space="preserve">0774693770 </t>
  </si>
  <si>
    <t>xét từ bằng Trung cấp + văn hóa 4 môn nhưng đến tháng 11 bạn mới học xong rồi mới tính
21/10 tạm thời chỉ care chăm lâu thôi, chứ chưa đủ điều kiện học liền
1/12 gọi lại knm, bấm bận nt k phản hồi
21/5/2026 gọi knm, nt k phản hồi</t>
  </si>
  <si>
    <t>Leo Nguyễn</t>
  </si>
  <si>
    <t>0904187475</t>
  </si>
  <si>
    <t xml:space="preserve">có VB1 bên kiến trúc, quan tâm đồ họa kỹ thuật số, đã tư vấn đầy đủ thông tin, chăm thêm qua zalo kỹ 
24/09/2025 hỗ trợ tt đầy đủ rồi chưa có phản hồi nhiều, chăm lại thêm 
01/10 hỏi thăm lại
03/12/2025 khg phản hồi thêm gì sau khi gửi tt chi tiết </t>
  </si>
  <si>
    <t>Duy Anh</t>
  </si>
  <si>
    <t>0937435084</t>
  </si>
  <si>
    <t>Quan tâm QTKD học từ THPT, đã gửi đầy đủ thông tin. Đang ngưng phản hồi
6/10 gọi lại chưa nghe máy 21/10 bấm bận, zalo đang im
1/12 bấm bận nhiều lần, gọi lại nói tên trường tmn 
21/5/2026 bắt máy cái tắt liền</t>
  </si>
  <si>
    <t>Ngọc Hương</t>
  </si>
  <si>
    <t>0376632312</t>
  </si>
  <si>
    <t xml:space="preserve">chat zalo hỗ trợ bạn khg tiện nghe máy, chăm thêm qua zalo 
01/10 vẫn chưa phản hồi, chat zalo hỏi thăm lại
21/10/2025 tư vấn đầy đủ tt nhưng ít phản hồi , chăm lại 
03/12/2025 khg phản hồi </t>
  </si>
  <si>
    <t>Nguyễn Thành Chung</t>
  </si>
  <si>
    <t>0915489638</t>
  </si>
  <si>
    <t>Quan tâm CNTT nhưng về Quản Trị mạng, không có muốn học về đồ họa, thuyết phục nhiều lần nhưng chưa ok lắm</t>
  </si>
  <si>
    <t>0353150220</t>
  </si>
  <si>
    <t xml:space="preserve">xét từ bằng THPT, tìm hiểu tt bên QTKD, tư vấn đầy đủ tt
29/09/2025 zalo chưa phản hồi nhiều 
01/10 vẫn chưa phản hồi, chat zalo hỏi thăm lại
07/10/2025 liên hệ lại báo để nhắn zalo sau đang bận, nhưng nhắn zalo khg tl, chăm lại
21/10/2025 tư vấn đầy đủ thông tin rồi nhưng ít phản hồi, chăm thêm kỹ 
03/12/2025 ít phản hồi, im lặng </t>
  </si>
  <si>
    <t>Quan Su Ngo Dung- Em Thịnh</t>
  </si>
  <si>
    <t>0988179598</t>
  </si>
  <si>
    <t>Hỏi học lên từ THPT học QTKD, gửi hết thông tin rồi đang im lặng
6/10 Muốn tìm hiểu học trường nào đào tạo nhanh 13/11 nhắn lại nhiều lần chưa thấy phản hồi</t>
  </si>
  <si>
    <t>Lê Trung Agarwood</t>
  </si>
  <si>
    <t>0339413417</t>
  </si>
  <si>
    <t xml:space="preserve">xét từ bằng THPT, tìm hiểu CNTT, gửi tt tư vấn thêm rồi
29/09/2025 chưa phản hồi nhiều, chăm lại thêm 
07/10/2025 kêu nhắn qua zalo đi, mà zalo chưa phản hồi chăm lại
21/10/2025 có phản hồi tư vấn đầy đủ thông tin chương trình, nhưng báo để sắp xếp lại chưa học được liền bận quá, chăm thuyết phục thêm
03/12/2025 knm, zalo khg phản hồi   </t>
  </si>
  <si>
    <t>Hải Long</t>
  </si>
  <si>
    <t>0962502551</t>
  </si>
  <si>
    <t>sdt search zalo Toàn, bảng điểm tên Nguyễn Văn Âu học ĐH Tjành Đông, đã gửi check miễn môn. Gửi hết thông tin xong hủy kết bạn k nhận kết quả check miễn môn
3/10 sáng giờ gọi trả điểm 3 lần knm luôn
21/10 gọi lại bấm bận nhiều lần 13/11 hủy kb k còn liên hệ được nữa, gọi knm</t>
  </si>
  <si>
    <t>Phạm Tuân</t>
  </si>
  <si>
    <t>0775220733</t>
  </si>
  <si>
    <t xml:space="preserve">liên hệ khg nghe máy được, báo kn zalo nhưng zalo chặn ng lạ tìm kiếm, nói để mở nhưng chưa mở, gửi sđt zalo qua fb thì ẫn chưa kb, liên hệ lại 
02/10/2025 knm
07/10/2025 cuộc gọi được chuyển chủ thuê bao AI quài luôn , zalo thì khg tìm thấy 
21/10/2025 vẫn không có phản hồi 
03/12/2025 knm, zalo khg tìm thấy </t>
  </si>
  <si>
    <t>Nara Trương (Trúc Quỳnh)</t>
  </si>
  <si>
    <t>https://www.facebook.com/kani.bui.3</t>
  </si>
  <si>
    <t>Quan tâm NNT, học ĐH Tôn Đức Thắng được 3 năm, đã tư vấn lại từ đầu. Đang xin bảng điểm,</t>
  </si>
  <si>
    <t>Nguyễn Ngọc Chân Như (Nguyễn Đức Toàn)</t>
  </si>
  <si>
    <t>0934228642</t>
  </si>
  <si>
    <t>xét từ bằng THPT, từng học qua ĐH đang xin lại bảng điểm, có cân nhắc , tư vấn đầy đủ thông tin, chăm thêm kỹ qua zalo 
NE là Nguyễn Đức Toàn</t>
  </si>
  <si>
    <t>Thảo Hí</t>
  </si>
  <si>
    <t>0369921667</t>
  </si>
  <si>
    <t>gọi quài 4-5 lần k thấy nghe máy, kn zalo chưa phản hồi
6/10 gọi lại vân chưa nghe máy, chiều gọi lại lần nữa</t>
  </si>
  <si>
    <t>Hân Nguyễn</t>
  </si>
  <si>
    <t>0358155327</t>
  </si>
  <si>
    <t xml:space="preserve">liên hệ knm, chat zalo có phản hồi nhưng quan tâm bên sư phạm, và nch hơi lơ ngơ 
21/10/2025 tư vấn đầy đủ thông tin, chương trình học thấy thấy bạn cũng im im, chat chăm lại 
03/12/2025 hủy kb, khg phản hồi </t>
  </si>
  <si>
    <t>Hoa Anh Đào</t>
  </si>
  <si>
    <t>0906387043</t>
  </si>
  <si>
    <t>Gọi bảo đang bận xong tắt ngang, kết nối zalo chưa phản hồi
29/10 hiện tại mình đang hết nhu cầu rồi ạ, em cám ơn</t>
  </si>
  <si>
    <t xml:space="preserve">Nguyễn Thùy Trang </t>
  </si>
  <si>
    <t>https://www.facebook.com/nguyen.thuy.trang.392618</t>
  </si>
  <si>
    <t xml:space="preserve">tư vấn qua zalo, từng học qua đh nghĩ ngang 
21/10/2025 tư vấn chi tiết đầy đủ thông tin xong tự nhiên hùy kết bạn, chat lại FP cũng khg phản hồi 
03/12/2025 khg liên hệ lại được </t>
  </si>
  <si>
    <t xml:space="preserve">Hồng Hà </t>
  </si>
  <si>
    <t>0961178840</t>
  </si>
  <si>
    <t>vb2 ngành NNT, vb1 kế toán. Đã gửi đầy đủ thông tin, nhưng chưa chịu gửi bảng điểm check miễn môn
21/10 k có rep tin nhắn nữa</t>
  </si>
  <si>
    <t>Duong Nam</t>
  </si>
  <si>
    <t>0888691865</t>
  </si>
  <si>
    <t xml:space="preserve">liên hệ khg đc, zalo khg phản hồi, liên hệ lại 
14/10/2025 báo số không đúng quài, chat lại fp, chăm lại zalo cũng chưa phản hồi 
21/10/2025 báo số chưa đúng, zalo cũng khg phản hồi 
03/12/2025 liên hệ vẫn báo số chưa đúng, zalo khg đúng tên </t>
  </si>
  <si>
    <t>Khue Khue (Khuê)</t>
  </si>
  <si>
    <t>0975225228</t>
  </si>
  <si>
    <t>Đã từng học đại học nghĩ ngang, trước học bên NN Đức nhưng k thấy khó quá k phù hợp. Đang tham khảo 2 ngành CNTT và QTKD
10/10 đã gửi check miễn môn học, mẹ chưa cho học bây giờ
29/10 GĐ bố mẹ đều làm kế toán, k muốn cho bạn học ngành khác. Muốn học xong kế toán rồi mới tính tiếp</t>
  </si>
  <si>
    <t>Dung Nguyễn</t>
  </si>
  <si>
    <t>0965848468
0934808343</t>
  </si>
  <si>
    <t xml:space="preserve">xét từ bằng TC HDV nhưng mất bảng điểm, trường ngừng hoạt động rồi, đang chat zalo tư vấn kỹ, chăm kỹ
14/10/2025 mất bảng điểm TC chưa xin lại được, chưa cân nhắc nhiều chăm thêm  
21/10/2025 hướng dẫn xin lại bảng điểm TC nhưng khg được, thuyết phục chăm nhiều chịu học lại từ đầu </t>
  </si>
  <si>
    <t>Long Nguyễn</t>
  </si>
  <si>
    <t>0974717923</t>
  </si>
  <si>
    <t>Học trung cấp CNTT tìm hiểu học lên ĐH CNTT, đang đợi gửi bảng điểm check miễn môn
16/10 nt k còn phản hồi nữa</t>
  </si>
  <si>
    <t>Hung Nguyen</t>
  </si>
  <si>
    <t>0779364566</t>
  </si>
  <si>
    <t xml:space="preserve">bạn xét từ bằng THPT từng học bên ĐH Việt Đức bên IT, hỗ trợ tư vấn tt đầy đủ, chat zalo thêm ( zalo. nguyễn hưng)
14/10/2025 chưa có phản hồi nhiều, chăm lại 
21/10/2025 knm, zalo vẫn chưa phản hồi, chat chăm lại 
03/12/2025 knm, zlao khg phản hồi </t>
  </si>
  <si>
    <t>Trương Trọng Nghĩa</t>
  </si>
  <si>
    <t>0932620228</t>
  </si>
  <si>
    <t>NNT học dang dở đại học Hutech, chưa xin được bảng điểm. Bảo chưa học đc kỳ tháng 10 vì chưa có học phí
16/10 bảo k học đc vì dự án mới đang lu bu chưa có thời gian</t>
  </si>
  <si>
    <t>Lee Win</t>
  </si>
  <si>
    <t>0559898978</t>
  </si>
  <si>
    <t xml:space="preserve">xét từ bằng THPT, từng học CĐ bên tài chính ngân hàng nhưng nghĩ, lâu quá rồi chưa biết xin lại được không, sợ lịch nhiều quá khg học kịp chat zalo chăm thêm kỹ 
21/10/2025 báo tham khảo nhiều top thấy học phí còn rẻ hơn trường mình, tư vấn thuyết phục giải thích thêm 
03/12/2025 báo để xem xét rồi im lặng nhắn lại khg phản hồi </t>
  </si>
  <si>
    <t>Lê Huệ</t>
  </si>
  <si>
    <t>0976062756</t>
  </si>
  <si>
    <t>Học lên từ THPT, kn zalo
29/10 Dạ thôi thôi, em thôi chị ạ. Em  k có dự định học lên nữa</t>
  </si>
  <si>
    <t>Lê Thanh Phượng</t>
  </si>
  <si>
    <t>0904740873</t>
  </si>
  <si>
    <t xml:space="preserve">xét từ bằng THPT nhưng đang học đh bên sư phạm tin học. quan tâm NNA
14/10/2025 tư vấn đầy đủ thông tin chi tiết nhưng chưa học được liền vì vướng lịch đi dạy nguyên tuần, chăm thêm 
21/10/2025 chưa sắp xếp học được đợt này, thuyết phục thêm 
03/12/2025 ít phản hồi, chat lại bên FB </t>
  </si>
  <si>
    <t>Nguyễn Ngọc Quang</t>
  </si>
  <si>
    <t>0818075586</t>
  </si>
  <si>
    <t>Học cao đẳng liên thông lên ĐH Sư phạm Lý. muốn tìm hiểu chương trình vb2 CNTT
Trùng lead với Hoàng PX, để PX tự chăm</t>
  </si>
  <si>
    <t>Nguyễn Miêu Khả tú</t>
  </si>
  <si>
    <t>+16892521165</t>
  </si>
  <si>
    <t>Bạn ở Mỹ quan tâm ngành QTKD, gia đình định cư từ năm 2017 k có CCCD/ học THPT tại Mỹ. Đã tư vấn đầy đủ thông tin, đang hỏi thăm về việc xác nhận văn bằng tốt nghiệp THPT ở VN
29/10 online zalo từ 14/10 cho đến nay, chưa liên hệ được vs b
25/11 vẫn chưa liên hệ được</t>
  </si>
  <si>
    <t>Maạnh Hùng</t>
  </si>
  <si>
    <t>0387789541</t>
  </si>
  <si>
    <t xml:space="preserve">liên hệ nhiều lần knm, zalo khg phản hồi 
21/10/2025 báo đang bận đang tham khảo nhiều trường nên cân nhắc sau, chat zalo lại bạn phản hồi sau 
28/10/2025 knm, zalo khg phản hồi 
12/11/2025 vẫn khg phản hồi 
03/12/2025 bấm tắt, zalo khg phản hồi </t>
  </si>
  <si>
    <t>Nguyễn Hoài Nam</t>
  </si>
  <si>
    <t xml:space="preserve">tư vấn đầy đủ thông tin, xét từ bằng THPT chăm thêm kỹ 
21/10/2025 tư vấn đầy đủ thông tin chi tiết nhưng chat zalo ít phản hồi, chăm lại thêm 
28/10/2025 muốn học nhanh ra trường sớm hơn nữa nên đang cân nhắc xem xét, chat lại zalo thêm 
12/11/2025 chưa phàn hồi, chăm lại thêm 
03/12/2025 khg phản hồi thêm gì </t>
  </si>
  <si>
    <t>Minh Lợi</t>
  </si>
  <si>
    <t>0327977559</t>
  </si>
  <si>
    <t>Học lên từ THPT, ở tại Huế mất học bạ + bằng tốt nghiệp. Đang xin lại
16/10 đang push thêm</t>
  </si>
  <si>
    <t>Hà Tiến</t>
  </si>
  <si>
    <t>0945277495</t>
  </si>
  <si>
    <t xml:space="preserve">trước có học ĐH nhưng khg xin lại bảng điểm được vì lâu quá, định học lại từ đầu , quan tâm bên QTKD đã tư vấn đầy đủ thông tin, thấy avt làm trong FPT 
21/10/2025 ít tương tác qua zalo, ít phản hồi, chăm thêm lại 
28/10/2025 máy bận, zalo ít phản hồi chăm lại 
12/11/2025 knm, khg phản hồi 
03/12/2025 im lặng nhiều lần </t>
  </si>
  <si>
    <t>Hằng Nguyễn</t>
  </si>
  <si>
    <t>08021303727</t>
  </si>
  <si>
    <t>đang ở Nhật, đi du học hệ cao đẳng từ năm 2017. bằng cao đẳng của Nhật, lúc đầu cân nhắc ngành NNT, giờ bảo gửi lại bảng ngành chọn thêm xem. Gửi lại im lặng 13/11 đã nt lại nhưng chưa nghe máy</t>
  </si>
  <si>
    <t>李国英 ( Lý Quốc Anh )</t>
  </si>
  <si>
    <t>0792546831</t>
  </si>
  <si>
    <t>xét từ bằng TC quản trị văn phòng, đã tư vấn đầy đủ tt, có HSK5 nhưng hết hạn, học bằng ĐH để đi du học, chăm thêm kỹ đang chờ kết quả check miễn giảm 
21/10/2025 hiện tại vướng lịch làm với tài chính chưa ổn để học liền, có tư vấn thuyết phục nhưng bạn cân nhắc đợt sau, chăm thêm 
28/10/2025 Đã NE</t>
  </si>
  <si>
    <t>Duy Le (lê mậu duy)</t>
  </si>
  <si>
    <t>0393999513</t>
  </si>
  <si>
    <t>muốn tham khảo thông tin đào tạo cử nhân từ xa ngành ngôn ngữ trung
Đang push</t>
  </si>
  <si>
    <t>Mai Lâm</t>
  </si>
  <si>
    <t>0972261993</t>
  </si>
  <si>
    <t xml:space="preserve">xét từ bằng THPT, hỏi học online nhưng khg mún học qua video sẵn, đã tư vấn hỗ trợ chi tiết chăm thêm 
21/10/2025 không hiểu được chương trình học bên trường, giải thích chi tiết nhưng bạn sợ học không hiểu, đang chăm thêm lại 
28/10/2025 đang im lặng chưa phản hồi, chăm lại 
12/11/2025 khg phản hồi 
03/12/2025 vẫn im lặng nhiều lần </t>
  </si>
  <si>
    <t>Đoàn Đức Thọ</t>
  </si>
  <si>
    <t>0918736019</t>
  </si>
  <si>
    <t>đang ở Đức, muốn học ngành Lâm nghiệp. Đòi mua bằng chứ k muốn học
13/11 nt lại chưa có phản hồi gì</t>
  </si>
  <si>
    <t>Nguyễn Trang</t>
  </si>
  <si>
    <t xml:space="preserve">0339307006 </t>
  </si>
  <si>
    <t xml:space="preserve">quan tâm QTKD, xét từ bằng THPT, chat zalo đii làm khg tiện nghe máy, - đã phản hồi nhưng chưa rep nhiều chăm thêm
28/10/2025 gửi đầy đủ thông tin rồi chưa phàn hồi nhiều, chat zalo chăm lại thêm  
12/11/2025 chưa phản hồi 
03/12/2025 chat nhiều lần khg phản hồi, knm </t>
  </si>
  <si>
    <t>Lê Phạm Trường An</t>
  </si>
  <si>
    <t>0814714263</t>
  </si>
  <si>
    <t>học ĐH 3 năm rồi nghỉ, xét lên từ bằng THPT, quan tâm ngành NNA
29/10 đang xin bảng điểm check miễn môn ĐH
7/11 đang im lặng</t>
  </si>
  <si>
    <t>Sử Cẩm Bình</t>
  </si>
  <si>
    <t>0823636339</t>
  </si>
  <si>
    <t xml:space="preserve">Khg tiện nghe máy, kn zalo hỗ trợ thông tin thêm sau
28/10/2025 zalo vẫn chưa phản hồi, chăm thêm lại
12/11/2025 zalo khg phản hồi, gọi knm, chat lại 
03/12/2025 đang có em bé sắp sinh nên chưa học được, định năm sau sinh xong mới học, hỏi thăm chăm lại thêm </t>
  </si>
  <si>
    <t>Bui Thanh Tien</t>
  </si>
  <si>
    <t>0976861858</t>
  </si>
  <si>
    <t>xét lên tư THPT quan tâm ngành Luật, những ngành bên trường mình chưa có hứng thú lắm
13/11 gọi bấm bận, nt lại bảo làm công nhân bận lắm hẹn tối gửi thông tin
5/5/2026 đã nhắn lại cho bạn</t>
  </si>
  <si>
    <t xml:space="preserve">Luce Phạm </t>
  </si>
  <si>
    <t>0975073339</t>
  </si>
  <si>
    <t xml:space="preserve">xét từ THPT có học hd tài chính ngân hàng qua rồi nghĩ ngang, quan tâm QTKD và NNT, tư vấn đầy đủ thông tin chăm thêm kỹ ( zalo: Mai Tran )
28/10/2025 đang xin lại bảng điểm, chat zalo chăm thêm 
12/11/2025 báo xin lại bảng điểm nhưng chưa có, chat lại zalo nhưng chưa phản hồi 
03/12/2025 knm, im lặng hỏm nay, chat nhiều lần khg phản hồi </t>
  </si>
  <si>
    <t>Đại Chí Nguyên (quách minh ngoán)</t>
  </si>
  <si>
    <t>0941744036</t>
  </si>
  <si>
    <t>quan tâm ngành QTKD, đang chăm thêm
29/10 đã có 1 vb1 ĐH Dược rồi, đang push bảng điểm check miễn môn
7/11 đã check xong bảng điểm, đang push hồ sơ và học phí
24/11 đã đóng học phí</t>
  </si>
  <si>
    <t>Thư Minh</t>
  </si>
  <si>
    <t xml:space="preserve">0904420097 </t>
  </si>
  <si>
    <t xml:space="preserve">FB tên Thư Minh nhưng người nam nghe máy nói người thân, chat lại nói tên Hoàng, chat zalo chăm thêm 
12/11/2025 zalo tên Vũ, có phản hồi nhưng rất ít chăm lại thêm 
03/12/2025 ít phản hồi sau khi gửi đầy đủ tt, đang chat chăm lại thêm </t>
  </si>
  <si>
    <t>Nguyễn Huỳnh Như Thuỷ</t>
  </si>
  <si>
    <t>0793377892</t>
  </si>
  <si>
    <t>Đăng ký link online page. Chưa từng học qua CĐ/ ĐH/ TC Phân vân giữa ngành NNA và QTKD
11/11 chặn sdt, nt lại chưa thấy phản hồi
12/11 gọi lại nghe máy, bảo chờ em chút rồi tắt máy
5/5 hủy kb , nt k phản hồi nữa</t>
  </si>
  <si>
    <t>Van Van ( zalo: Hải Vân )</t>
  </si>
  <si>
    <t>0936075792</t>
  </si>
  <si>
    <t xml:space="preserve">xét từ bằng CĐ, quan tâm NN anh, chăm thêm qua zalo khg liên hệ được 
12/11/2025 chưa gửi bảng điểm để miễn giảm, ít phàn hồi . đang chăm lại thêm 
03/12/2025 ít phản hồi, đang chăm lại thêm </t>
  </si>
  <si>
    <t>Ly Nguyễn (NGUYỄN ĐẶNG TRÚC LY)</t>
  </si>
  <si>
    <t>0934113427</t>
  </si>
  <si>
    <t xml:space="preserve"> xét học VB 2, có bằng đh y PNT, định đầu năm 2026 mới học, hỏi để chuẩn bị kinh phí trc, đã tư vấn đầy đủ thông tin, trả kết quả check miễn và chăm thêm kỹ </t>
  </si>
  <si>
    <t>Nguyễn Anh Phi</t>
  </si>
  <si>
    <t>0908771788</t>
  </si>
  <si>
    <t>gọi bấm bận, zalo chặn tin ng lạ. Tí gọi lại
4/11 Kết nối gửi thông tin bên zalo
5/11 a đang chưa rảnh học bây giờ, khi nào anh có nhu cầu thì nhắn lại sau
5/5 nhắn lại thêm bên zalo</t>
  </si>
  <si>
    <t>Nguyễn Chí (nguyễn đăng chí)</t>
  </si>
  <si>
    <t>0986000081</t>
  </si>
  <si>
    <t xml:space="preserve">có bằng Thạc sỹ rồi, hỏi các xét học bổng, gửi bảng điểm ĐH FPT bên ngành marketing, đã gửi tt đầy đủ , chăm thêm </t>
  </si>
  <si>
    <t>Tiến Đạt</t>
  </si>
  <si>
    <t>0934062112</t>
  </si>
  <si>
    <t>Học dang dở Cao Đẳng FPT 5-6 năm rồi, k còn kết quả học tập. Quan tâm ngành QTKD, muốn có bằng cử nhân để học MBA, k dự định học bây giờ. Năm 2026 mới học, bây giờ công việc em đang lu bu quá 7/11 nhắn lại đang im im
13/11 em k ở HCM, k liên hệ xin bảng điểm được. Nào em có bảng điểm e liên hệ lại cho chị nha
25/11 vẫn chưa chịu liên hệ trường để xin bảng điểm
5/5 đã nhắn nhắc lại</t>
  </si>
  <si>
    <t>Dang Nguyen</t>
  </si>
  <si>
    <t>0393357470</t>
  </si>
  <si>
    <t>hỏi quan tâm học lên ngành nào k thấy rep, gọi toàn bấm tắt
13/11 anh lu bu anh k có học bây giờ, nếu học thì 2026 mới học. Chưa biết được quan tâm ngành gì để gửi thông tin chương trình học luôn
5/5 đã nhắn tin lại, chờ phản hồi</t>
  </si>
  <si>
    <t>Tina Do</t>
  </si>
  <si>
    <t>0948982834</t>
  </si>
  <si>
    <t xml:space="preserve">zalo Quỳnh _ xét từ bằng THPT có bảng điểm CĐ nghĩ ngang, đang tư vấn thêm qua zalo
12/11/2025 ít phản hồi , chat lại chưa tl  
03/12/2025 gửi tt xong im lặng , đang chat lại 
07/04/2026 khg phản hồi </t>
  </si>
  <si>
    <t>Gia Như</t>
  </si>
  <si>
    <t>0854998968</t>
  </si>
  <si>
    <t>Xét từ bằng THPT, quan tâm NNT. Chưa học bây giờ vì đang theo chương trình HSK3 của trung tâm, dự tính tháng 2,3 năm sau mới học
5/5 nhắn tin liên hệ lại</t>
  </si>
  <si>
    <t>Heart Le (Lê thành Khôi)</t>
  </si>
  <si>
    <t>0365455194</t>
  </si>
  <si>
    <t xml:space="preserve">xét từ bằng TC trái ngành, đã tư vấn đầy đủ tt, check miễn giảm, chăm thêm kỹ qua zalo 
12/11/2025 đã trả kết quả miễn giảm, có cân nhắc nhưng chưa có chi phí nên đang sắp xếp thêm </t>
  </si>
  <si>
    <t>Nguyễn Phương Thảo</t>
  </si>
  <si>
    <t>0969830988</t>
  </si>
  <si>
    <t>xét lên từ bằng THPT TH shool, đang check lại bằng đủ điều kiện học k. Quan tâm ngành QTKD
13/11 gửi lại thông tin nhờ bạn đi xác nhận văn bằng
5/5 nt nhiều lần chưa phản hồi, đã  nt liên hệ lại</t>
  </si>
  <si>
    <t>Le Hoa</t>
  </si>
  <si>
    <t>0935944310</t>
  </si>
  <si>
    <t xml:space="preserve">xét từ bằng THPT, quan tâm NNA tư vấn đầy đủ thông tin qua zalo ít phản hồi, chat lại thêm
12/11/2025 đã tư vấn đầy đủ thông tin, có hỏi nhưng kêu đk online chưa chịu đk  
03/12/2025 báo giờ chưa học được rồi im lặng, đang chăm lại thêm 
07/04/2026 hỏi thăm lại </t>
  </si>
  <si>
    <t>Khoa Nguyen</t>
  </si>
  <si>
    <t>QR Zalo</t>
  </si>
  <si>
    <t>quan tâm vb2 học ngành ĐH, đã tư vấn đầy đủ thông tin, chăm kỹ
13/11 đã gửi thông tin, kêu gửi bảng điểm chưa thấy phản hồi</t>
  </si>
  <si>
    <t>Hương Vũ</t>
  </si>
  <si>
    <t xml:space="preserve">0339081902
</t>
  </si>
  <si>
    <t xml:space="preserve">quan tầm ngành NNT , chat zalo khg gọi điện, chăm zalo thêm 
12/11/2025 có bằng ĐH thương mại, đã báo kết quả check miễn giảm, đang push thêm chưa xác định học 
03/12/2025 báo kết quả xong nói khg học có gì giới thiệu bb học sau, chat hỏi thêm tt 
03/12/2025 báo học bên Thái Nguyên rồi </t>
  </si>
  <si>
    <t>Kiên Trung</t>
  </si>
  <si>
    <t>0353720417</t>
  </si>
  <si>
    <t>chưa liên hệ được, gọi sáng x2 cuộc, chiều x2 cuộc zalo nhắn cũng k thấy rep
13/11 chưa xác định được ngành học, đã gửi thông tin đầy đủ, tư vấn đã đời bảo học ĐH lâu quá em muốn tìm trường học Cao Đẳng
5/5 đã nt lại</t>
  </si>
  <si>
    <t>Nguyễn Văn My</t>
  </si>
  <si>
    <t>0869096096</t>
  </si>
  <si>
    <t xml:space="preserve">xét từ bằng TC trái ngành SPTH, đã tư vấn gửi tt, báo kết quả miễn giảm chăm thêm 
12/11/2025 nói khg có thời gian học, kiểu muốn mua bằng chứ khg cần kiến thức, có tư vấn đầy đủ thông tin và nói rõ rồi, hơi hờ hững 
03/12/2025 ít phản hồi, chăm lại thêm </t>
  </si>
  <si>
    <t>Trần Công</t>
  </si>
  <si>
    <t>0938389507</t>
  </si>
  <si>
    <t>vb1 học bên kỹ thuật, đang quan tâm vb2 ngành NNA tư vấn đầy đủ thông tin kêu kb zalo gửi bảng điểm tới giờ chưa gửi
25/11 nt lại k thấy phản hồi nữa</t>
  </si>
  <si>
    <t>Nguyễn Hữu Hoan</t>
  </si>
  <si>
    <t>0326659432</t>
  </si>
  <si>
    <t>CNTT- ĐHKTS - Xét lên từ THPT, quan tâm ngành CNTT
13/11 Đang push hồ sơ + học phí
11/12 gọi lại knm bảo k học bây giờ nữa
5/5 giờ bảo có vb1 rồi</t>
  </si>
  <si>
    <t>điền form online</t>
  </si>
  <si>
    <t>Hùng Anh Bin Trần</t>
  </si>
  <si>
    <t>0898022138</t>
  </si>
  <si>
    <t xml:space="preserve">zalo tên Trần Hùng Anh, xét từ THPT quan tâm QTKD,  đã tư vấn đầy đủ thông tin, chưa sắp xếp học được liền vì chi phí chưa có, chăm thêm kỹ  vì hơi hờ hững
24/11/2025 chưa học được liền, năm sau hoặc tháng 12 để xem xét, ít phản hồi, zalo khg chịu chấp nhận kb 
03/12/2025 tự dưng hủy kb chặn tn, liên hệ lại knm 
07/04/2026 knm, hùy kb khg chat zalo lại được </t>
  </si>
  <si>
    <t>Trần Thanh Huyền</t>
  </si>
  <si>
    <t>0336682157</t>
  </si>
  <si>
    <t>Đang học NNT năm sau tháng 03 mới tốt nghiệp, quan tâm ngành NNA
12/11 đã tư vấn đầy đủ thông tin, hỏi nhiều lăm</t>
  </si>
  <si>
    <t>Phạm Trường Phi</t>
  </si>
  <si>
    <t>0947110692</t>
  </si>
  <si>
    <t xml:space="preserve">chứng chỉ bậc 6 của vương quốc anh mún học lấy bằng đh việt nam để đi làm nhưng bên mình khg công nhận môn nào, tư vấn xét từ bằng THPT, đang chăm thuyết phục thêm
24/11/2025 hẹn tới thứ 4 mới đóng do báo đi khám bệnh này kia, thuyết phục đóng sớm  </t>
  </si>
  <si>
    <t>Đức Trần</t>
  </si>
  <si>
    <t>0365076969</t>
  </si>
  <si>
    <t>Đã học ĐH Bách Khoa HN, quan tâm ngành QTKD đã tư vấn đầy đủ. Chờ xin bảng điểm check miễn giảm</t>
  </si>
  <si>
    <t>Duyên Đàm</t>
  </si>
  <si>
    <t>0982880786</t>
  </si>
  <si>
    <t xml:space="preserve">xét từ bằng CĐ nnt, quan tâm liên thông cùng ngành, liên hệ đang bận kn zalo gửi tt tư vấn thêm kỹ 
24/11/2025 chưa TN CĐ hỏi tt trước thôi, nhưng ít phản hồi, chăm lại kỹ 
03/12/2025 tháng 3/2026 mới TN cao đẳng, im lặng rồi chat hỏi thăm lại 
07/04/2026 giới thiệu bạn đóng phí vào học luôn rồi nhưng nt thì khg tl </t>
  </si>
  <si>
    <t>Tracy Tracy</t>
  </si>
  <si>
    <t>0902786834</t>
  </si>
  <si>
    <t>Quan tâm NNT xét lên từ THPT chưa học bây giờ, đòi tháng 01 mới học cuối năm lu bu lắm chưa sắp xếp được</t>
  </si>
  <si>
    <t>Nguyễn Tấn Thành</t>
  </si>
  <si>
    <t>0367431108</t>
  </si>
  <si>
    <t xml:space="preserve">chưa chọn được ngành, có qt CNTT , có bằng TC, liên hệ khg nghe máy chat zalo thêm thử 
03/12/2025 tư vấn đầy đủ thông tin tới bước báo học phí im lặng, chăm lại thêm 
07/04/2026 chăm lại hỏi thăm xem có bạn có bằng THPT khg mới đủ điền kiện xét </t>
  </si>
  <si>
    <t>Jolie Tran</t>
  </si>
  <si>
    <t>0934739721</t>
  </si>
  <si>
    <t>Tên zalo là Kendo, xét lên từ THPT, quan tâm NNT hoặc CNTT. Đã gửi khung chương trình đào tạo, tư vấn xong hết rồi đang im
2/12 gọi lại bấm tắt 5/12 anh đang bận, gọi lại cho anh sau nha</t>
  </si>
  <si>
    <t>Hải Arsenal</t>
  </si>
  <si>
    <t>0904958778</t>
  </si>
  <si>
    <t xml:space="preserve">có bằng THPT quan tâm QTKD, liên hệ knm chat zalo thử _ đã phản hồi zalo, chăm thêm qua zalo 
03/12/2025 ít phản hồi, đang chăm lại thêm 
07/04/2026 vẫn khg phản hồi thêm gì </t>
  </si>
  <si>
    <t>Nguyễn Toàn Thông</t>
  </si>
  <si>
    <t xml:space="preserve">0385835129 </t>
  </si>
  <si>
    <t>có bằng THPT quan tâm đồ họa và marketing,, 2k5 chăm qua zalo k gọi
28/11 nt k tương tác nhiều</t>
  </si>
  <si>
    <t>Nhật An</t>
  </si>
  <si>
    <t>0969984133</t>
  </si>
  <si>
    <t xml:space="preserve">xét từ bằng THPT quan tâm bên CNTT, tư vấn gửi tt chăm kỹ 
03/12/2025 ít phản hồi , đang chăm lại thêm 
16/12/2025 ít phản hồi, chăm lại 
07/04/2026 khg phản hồi </t>
  </si>
  <si>
    <t>Uyên Khanh</t>
  </si>
  <si>
    <t>0904469275</t>
  </si>
  <si>
    <t>Không báo quan tâm ngành nào, nhắn vài tin cái ngưng rep
2/12 chỉ hỏi thi onl - off xong im, hỏi quan tâm ngành nào vẫn k rep giờ bảo lại nào quan tâm sẽ thông tin lại sau. unfr, chặn tin ng lạ</t>
  </si>
  <si>
    <t>Duy Cao</t>
  </si>
  <si>
    <t>0767765485</t>
  </si>
  <si>
    <t xml:space="preserve">xét từ VBĐH1, quan tâm học bên đồ họa, đã tư vấn đầy đủ thông tin, chăm kỹ chốt phí 
03/12/2025 đang push đóng phí sớm </t>
  </si>
  <si>
    <t>Dương Đặng</t>
  </si>
  <si>
    <t>0911116859</t>
  </si>
  <si>
    <t>muốn học ngành nào ít tín chỉ nhất, gọi lần nào cũng bảo bận, kết nối qua zalo
5/12 chưa xác định ngành học, chọn ngành khá lan man hỏi tùm lum
12/12 học bên đại học thành dông</t>
  </si>
  <si>
    <t>Thao Nghiem</t>
  </si>
  <si>
    <t>0944483444</t>
  </si>
  <si>
    <t xml:space="preserve">Bạn xét từ bằng THPT có bảng điểm học nghĩ ngang, quan tâm NNA, chăm thêm kỹ
07/04/2026 nhắc gửi bảng điểm quài chưa thấy gửi, liên hệ hỏi thăm lại  </t>
  </si>
  <si>
    <t>Anh Quang Phạm</t>
  </si>
  <si>
    <t>0567436198</t>
  </si>
  <si>
    <t>học đại học BK dang dở chưa có bảng điểm check, quan tâm ngành học CNTT
11/12 không xin được bằng tốt nghiệp, tầm 1 tháng nữa mới được cấp lại. Đang push kỳ nhập học tháng 03
15/5/2026 xin lại bằng tốt nghiệp THPT đã đc cấp lại, trích lục học bạ trường k tìm ra thông tin, bảng điểm ĐH trường cũng k phản hồi cấp lại</t>
  </si>
  <si>
    <t>Li Mai</t>
  </si>
  <si>
    <t>0825946852</t>
  </si>
  <si>
    <t xml:space="preserve">xét từ bằng CĐ QTKD, học 2 kỳ bên NEU do bên đó tăng học phí nên nghĩ, tìm hiểu bên NNT, đã tư vấn thông tin, chờ gửi bảng điểm check miễn giảm báo kết quả chăm kỹ 
07/04/2025 quan tâm học bên ĐH ngân hàng học phí rẻ 250/1 tín chỉ, chat zalo hỏi thăm lại </t>
  </si>
  <si>
    <t>Thien Tu MPOS</t>
  </si>
  <si>
    <t>0779004614</t>
  </si>
  <si>
    <t>xét lên tưừ THPT quan tâm NNT, gọi quài k đc. Chat zalo mới phản hồi được 1 câu, bám chăm kỹ
11/12 k học bây giờ tầm năm sau mới học
15/5/2026 nt nhắc lại chưa thấy phản hồi</t>
  </si>
  <si>
    <t>Hậu Võ</t>
  </si>
  <si>
    <t>0795884577</t>
  </si>
  <si>
    <t xml:space="preserve">xét từ bằng CĐ FPT quan tâm bên CNTT - ĐHKTS, hỏi thêm chương trình tiếng anh có khg, tư vấn đầy đủ thấy cũng bth chưa xác định lắm, chat zalo tư vấn thuyết phục thêm đợt này 
07/04/2026 knm, zalo ít phản hồi, chăm lại </t>
  </si>
  <si>
    <t>Lê Khôi</t>
  </si>
  <si>
    <t>0937876252</t>
  </si>
  <si>
    <t>để lại thông tin bên Demo Page hỏi chi phí là chính, chưa có dự địnhh học liên
15/5/2026 nhắn tin lại nhiều lần im im r</t>
  </si>
  <si>
    <t>Cua Ngố</t>
  </si>
  <si>
    <t>0904903704</t>
  </si>
  <si>
    <t xml:space="preserve">tư vấn đầy đủ tt, quan tâm QTKD nói học phí mắc nên chắc khg học, đang tư vấn thuyết phục thêm, xét từ bằng THPT
07/04/2026 nói học phí mắc nên chắc khg học đâu, có chăm lại nhưng chưa phản hồi </t>
  </si>
  <si>
    <t>Quyên Lê</t>
  </si>
  <si>
    <t>0987023854</t>
  </si>
  <si>
    <t>Quan tâm ngành Du Lịch và NNA. Đang gửi thông tin ngành tham khảo, xét lên từ THPT
15/5/2026 gửi thông tin lại bên zalo thấy im im</t>
  </si>
  <si>
    <t>Phạm Thu Trang</t>
  </si>
  <si>
    <t>0902822012</t>
  </si>
  <si>
    <t xml:space="preserve">tư vấn qua zalo khai thác tt thêm 
31/12/2025 ít phản hồi, chăm lại thêm </t>
  </si>
  <si>
    <t xml:space="preserve">
Lương Trần</t>
  </si>
  <si>
    <t>0968439957</t>
  </si>
  <si>
    <t xml:space="preserve">xét từ bằng THPT, đã học qua đh 2 năm, quan tâm QTKD
31/12/2025 knm, zalo khg phản hồi  </t>
  </si>
  <si>
    <t>Nguyễn Thế Bảo</t>
  </si>
  <si>
    <t>0973106320</t>
  </si>
  <si>
    <t>Đã có bằng CĐ, học lên ĐH ở Thủ Đức. Quan tâm ngành QTKD
15/5/2026 gọi bảo nt zalo, nt zalo thì k thấy rep</t>
  </si>
  <si>
    <t>Vungoctuan Tuấn (Vũ Ngọc Tú)</t>
  </si>
  <si>
    <t>0928031373</t>
  </si>
  <si>
    <t>gọi thuê bao nhiều lần, zalo kết nối chưa phản hồi gì nhiều
Bạn quan tâm ngành CNTT xét lên từ THPT. Có dấu hiệu hòa nhập nhẹ
17/12 Học bạ + bằng tốt nghiêp THPT bị bà đốt mất rồi, đang hướng dẫn xin lại. CCCD bà giữ giờ thì hết hạn rồi, đang xin cấp lại 1 tháng sau mới có
15/5/2026 tài khoản zalo k còn hoạt động</t>
  </si>
  <si>
    <t>Nguyễn Hòng Long</t>
  </si>
  <si>
    <t>0859879777</t>
  </si>
  <si>
    <t xml:space="preserve">liên hệ lần 2 nghe máy nhưng báo đang bận khg tiện nghe máy, kn zalo nhưng chưa phàn hồi 
31/12/2025 knm, zalo chưa phản hồi, chat lại </t>
  </si>
  <si>
    <t>Nguyễn Khoa Tùng Anh</t>
  </si>
  <si>
    <t>0934222244</t>
  </si>
  <si>
    <t>Chứng chỉ NIIT, xét lên từ THPT. Quan tâm ngành QTKD, đang check miễn môn xem ntn</t>
  </si>
  <si>
    <t>Nguyen Vo Ngoc Quynh</t>
  </si>
  <si>
    <t>0383448820</t>
  </si>
  <si>
    <t xml:space="preserve">quan tâm NNA xét từ bằng THPT, chat qua zalo tư vấn thêm 
31/12/2025 thấy học phí cao, tìm hiểu trường khác HP có 350k thôi nên đang xem xét thêm </t>
  </si>
  <si>
    <t>Văn Minh</t>
  </si>
  <si>
    <t>0983757779</t>
  </si>
  <si>
    <t>Đã thành NE</t>
  </si>
  <si>
    <t>Nguyễn Danh</t>
  </si>
  <si>
    <t>0939926188</t>
  </si>
  <si>
    <t xml:space="preserve">xét từ THPT, quan tâm bên đồ họa, tư vấn thì hối liền liền tư vẫn xong hỏi lại báo bận tl sau, chăm thêm 
31/12/2025 đang làm chương trình trong thời gian này khá bận khi nào rảnh phản hồi sau 
06/01/2026 báo phản hồi sau nhưng chưa thấy nói gì, chăm lại </t>
  </si>
  <si>
    <t>Minh Ngân Đàm</t>
  </si>
  <si>
    <t>0355999771</t>
  </si>
  <si>
    <t>đang học dang dở ĐH, k có bảng điểm check, đang chờ xin bảng điểm. Dự kiến năm sau mới bắt đầu học vì giờ chưa có tiền
7/1 chưa có xin được bảng điểm luôn, bảo cuối năm lu bu chưa có rảnh làm gì hết
15/5 đã liên hệ lại</t>
  </si>
  <si>
    <t>Phan Hồng Minh</t>
  </si>
  <si>
    <t>0911625399</t>
  </si>
  <si>
    <t xml:space="preserve">xét học VB2, VB1 học bên đh trà vinh cũng hệ từ xa, quan tâm CNTT, tư vấn thêm qua zalo 
31/12/2025 đã báo kết quả check miễn giảm, chăm thêm </t>
  </si>
  <si>
    <t>Le Tram</t>
  </si>
  <si>
    <t xml:space="preserve">0976673527 </t>
  </si>
  <si>
    <t>chat zalo chưa phản hồi
7/1 muốn tìm hiểu ngành quản trị du lịch và lữ hành, báo tham khảo ngành khác im lặng</t>
  </si>
  <si>
    <t>Andrew Kuo ( zalo: AQ )</t>
  </si>
  <si>
    <t>0975541680</t>
  </si>
  <si>
    <t xml:space="preserve">quan tâm xét từ bằng TC, tìm hiểu tài chính DN và QTKD, đang tư vấn thêm qua zalo
31/12/2025 đã báo kết quả check miễn giảm và đang push thêm </t>
  </si>
  <si>
    <t>Trần Ngọc Quang</t>
  </si>
  <si>
    <t>0908024641</t>
  </si>
  <si>
    <t>Sau khi xem profile của trường thì mình thấy không phù hợp nữa nên chắc mình k join đâu bạn. cám ơn. K kết nối được zalo gửi thông tin luôn</t>
  </si>
  <si>
    <t>Anh Vu</t>
  </si>
  <si>
    <t>0778773881</t>
  </si>
  <si>
    <t>Quan tâm ngành đồ hoạ, knm kn zalo hỗ trợ thử
06/01/2026 tư vấn xét từ bằng THPT, tư vấn đầy đủ thông tin gửi qua zalo luôn rồi xong im lặng, chăm lại</t>
  </si>
  <si>
    <t>Cat Hoang</t>
  </si>
  <si>
    <t>0817464589</t>
  </si>
  <si>
    <t>Quan Tâm ngành NNA, check miễn giảm xong k vào học được khóa hiện tại. Đang push sang khóa tháng 03 
13/4 đã nhập học khóa tháng 3</t>
  </si>
  <si>
    <t>Thiện Vũ</t>
  </si>
  <si>
    <t>0776599403</t>
  </si>
  <si>
    <t xml:space="preserve">đã hỗ trợ thông tin chi tiết, từng học ĐH nghĩ ngang đang xin lại bảng điểm, quan tâm bên ngành đồ họa  , chăm thêm kỹ
06/01/2026 đã gửi bảng điểm đh cũ, đang xin trích lục lại học bạ, tư vấn cân nhắc bạn học luôn đợt này thêm thử  </t>
  </si>
  <si>
    <t>Trần Anh Dương</t>
  </si>
  <si>
    <t>0989223653</t>
  </si>
  <si>
    <t>gọi quài knm, đang kết nối zalo tương tác thêm</t>
  </si>
  <si>
    <t>Ngaymai Neu</t>
  </si>
  <si>
    <t>0936607200</t>
  </si>
  <si>
    <t xml:space="preserve">muốn liên thông ngành điện điện tử, đang tư vấn hướng liên thông trái ngành thử thêm cho bạn
06/01/2026 nói muốn học cùng ngành hơn, để tham khảo thêm các trường khác có cùng ngành khg rồi tính , chat chăm thêm </t>
  </si>
  <si>
    <t>Kim Thi Phuong Hong</t>
  </si>
  <si>
    <t>0826771199</t>
  </si>
  <si>
    <t>tìm hiểu NNT vb2, đã tư vấn hết thông tin nhưng k chịu gửi bảng điểm check miễn môn</t>
  </si>
  <si>
    <t>Công Danh</t>
  </si>
  <si>
    <t>0354155168</t>
  </si>
  <si>
    <t xml:space="preserve">hỏi thông tin học phí ngành ngôn ngữ anh, tư vấn đầy đủ rồi nói bên Trường gì có 25tr bên mình học phí mắc xong khg tl nữa, chăm lại 
15/01/2026 so sánh trường khác học phí rẻ hơn quài, đang chăm lại thêm </t>
  </si>
  <si>
    <t xml:space="preserve">Phạm Văn Hậu </t>
  </si>
  <si>
    <t>0982742398</t>
  </si>
  <si>
    <t>xét lên học từ trung cấp + bằng tốt nghiệp THPT, dự đinh học lên NNA, lúc đầu phân vân tiếng anh với tiếng trung tư vấn cho đã học tiếng Trung bên ĐH Thành Đông</t>
  </si>
  <si>
    <t>Thanh Tu Nguyen</t>
  </si>
  <si>
    <t>0938823148</t>
  </si>
  <si>
    <t xml:space="preserve">từng học bên ĐH NH được 3 kỳ khg biết sao đó nghĩ, quan tâm QTKD, tư vấn đầy đủ thông tin xin thêm bảng điểm để chốt, đang tư vấn bạn cân nhắc xem học luôn đợt này khg 
15/01/2026 sợ học lâu nên đang cân nhắc thêm , chăm thêm 
03/03/2026 khg phản hồi, chăm lại </t>
  </si>
  <si>
    <t>Uyen Candy</t>
  </si>
  <si>
    <t>0919165238</t>
  </si>
  <si>
    <t xml:space="preserve">liên hệ thuê bao, hỏi chương trình từ 9+ học lên TC online, với hỏi thêm CĐ lên đh, đang tư vấn thêm qua zalo 
15/01/2026 ít phẩn hồi, chưa cân nhắc lắm, chat lại thêm 
03/03/2026 khg phản hồi, chăm lại </t>
  </si>
  <si>
    <t>Nguyễn Hằng</t>
  </si>
  <si>
    <t>076 9279199</t>
  </si>
  <si>
    <t>quan tâm vb2 NNT, không chịu gửi bảng điểm check, đã gửi hết tt, nt k thấy rep nữa</t>
  </si>
  <si>
    <t>Trung Nguyen</t>
  </si>
  <si>
    <t>0582221138</t>
  </si>
  <si>
    <t>gửi kết bạn k thấy phàn hồi, nt k thấy rep</t>
  </si>
  <si>
    <t>Phạm Lê Triều Giang</t>
  </si>
  <si>
    <t>0939592902</t>
  </si>
  <si>
    <t>điền form thông tin, không bao giờ gọi nghe máy. zalo chặn tin ng lạ, nhắn fb + mess điện thoại knm</t>
  </si>
  <si>
    <t>Hoàng Mộc Yên Yoga.Phục.Hồi</t>
  </si>
  <si>
    <t>0347767737</t>
  </si>
  <si>
    <t xml:space="preserve">quan tâm nn anh xét từ bằng THPT, từng học qua đh luật nhưng chưa có bằng, hay đi công tác xa, đã tư vấn đầy đủ, chăm qua zalo chờ gửi bảng điểm vì đang đi công tác 
20/01/2026 chưa chốt học liền, chờ check miễn giảm nhưng chưa về để chụp bảng điểm gửi đang đi công tác 
03/03/2026 còn cân nhắc nhiều cái nên chưa học được liền, chăm thuyết phục thêm </t>
  </si>
  <si>
    <t xml:space="preserve">Nguyễn Minh Tú </t>
  </si>
  <si>
    <t>0343469599</t>
  </si>
  <si>
    <t>sáng gọi báo bận, xhat zalo chưa phản hồi nhiều
10/3 nt vẫn k phản hồi 13/4 nhắn lại vẫn không phản hồi gì</t>
  </si>
  <si>
    <t>Phượng Nguyễn</t>
  </si>
  <si>
    <t>0335940927</t>
  </si>
  <si>
    <t xml:space="preserve">muốn tham khảo thông tin xét từ bằng THPT quan tâm ngành QTKD , đã tư vấn đầy đủ thông tin, đang cân nhắc xem lại rồi báo sau 
27/01/2025 tư vấn đầy đủ thông tin nhưng nói định năm sau mới học lận, đang tham khảo thêm các trường khác nữa, hỏi thăm thuyết phục thêm qua zalo 
03/03/2026 knm, chăm chat lại zalo thử </t>
  </si>
  <si>
    <t>Võ Hoàng Như Như</t>
  </si>
  <si>
    <t>0935672581</t>
  </si>
  <si>
    <t>xét lên từ bằng trung
10/3 Chọn học bên Đà Nẵng, học phí cũng tương đương nhưng k học với giảng viên, phù hợp với chị hơn. Có trạm thi ở Nha Trang</t>
  </si>
  <si>
    <t>Nấm Rơm</t>
  </si>
  <si>
    <t>0384759293</t>
  </si>
  <si>
    <t>quan tâm ngành NNA vb2, gửi hết thông tin rồi đang im im</t>
  </si>
  <si>
    <t>Nguyễn Xuân Phú</t>
  </si>
  <si>
    <t xml:space="preserve">0898366808 </t>
  </si>
  <si>
    <t xml:space="preserve">quan tâm CNTT, tư vấn gửi tt đã đời báo nói muốn học bên phần mềm , lập trình chứ khg học thiết kế, tư vấn thuyết phục thêm thử 
03/03/2026 quan tâm học bên lập trình, chăm thuyết phục thêm thử </t>
  </si>
  <si>
    <t>Eve lyn Kim</t>
  </si>
  <si>
    <t>0795752512</t>
  </si>
  <si>
    <t xml:space="preserve">zalo ( Minh Ý ) kn zalo hỗ trợ tt tư vấn thêm bạn khg tiện nghe máy 
03/03/2026 vẫn khg có phản hồi chat chăm lại 
31/03/2026 knm, zalo khg phản hồi, chăm lại </t>
  </si>
  <si>
    <t>Huyền Sala</t>
  </si>
  <si>
    <t>0375337875</t>
  </si>
  <si>
    <t>inb hỏi tùm lum hết xét lên từ bằng trung cấp điện, 6/2 kêu gửi bảng điểm không gửi là k, nt seen k phản hồi
3/3 đã check bảng điểm nhưng kêu nhập học k chịu, sợ bằng ra k đi dạy GD tiểu học được
13/4 chị chưa học bây giờ đâu em
14/9 đã đăng ký học</t>
  </si>
  <si>
    <t>Khánh Phạm</t>
  </si>
  <si>
    <t>0765078780</t>
  </si>
  <si>
    <t>chat zalo do bạn làm khg nch được, hỏi bên NN anh đang chăm thêm 
03/03/2026 nói ba nằm viện chưa tìm được học bạ, sẽ cân nhắc và phản hồi sau, chăm lại kỹ 
31/03/2026  chương trình Competency-Based Education (CBE)</t>
  </si>
  <si>
    <t>Ngoc Quynh Vu</t>
  </si>
  <si>
    <t>0702573953</t>
  </si>
  <si>
    <t>Hỏi quan tâm ngành gì k nói, chỉ gửu CCCD qua thôi. Gọi nói lí nhí gì k biết, nt hỏi có học ĐH k cũng k rep, inb thêm zalo Viện cũng gửi CCCD k nói gì 6/2 k quan tâm</t>
  </si>
  <si>
    <t>Anh Trinh</t>
  </si>
  <si>
    <t>0866227620</t>
  </si>
  <si>
    <t xml:space="preserve">gọi bấm tắt, kn zalo tên Anh Tiến có phản hồi được 1 câu xong im lặng luôn, chat chăm lại
03/03/2026 nói quan tâm ngành luật chưa có cân nhắc ngành khác, chat thuyết phục lại thử 
31/03/2026 chỉ quan tâm ngành luật </t>
  </si>
  <si>
    <t>Chill Nass</t>
  </si>
  <si>
    <t>0899927299</t>
  </si>
  <si>
    <t>phân vân CNTT với Truyền thông MKT, tư vấn đã đời chọn truyền thông - QTKD, push học phí điền form thì báo là đang học 12 từ từ hỏi gia đình. 2k8 em đang tìm hiểu thêm nhiều trường.
10/3 trùng lead landing page</t>
  </si>
  <si>
    <t>Nguyễn Huy</t>
  </si>
  <si>
    <t>0934956181</t>
  </si>
  <si>
    <t xml:space="preserve">từng học bên duy tân, ngành thiết kế Games &amp; Multimedia nhưng nghĩ giữa chừng, đang hướng dẫn xin lại bảng điểm, quan tâm học bên QTKD - Truyền thông markeketing số, đang tư vấn thêm qua zalo 
03/03/2026 chịu hỏi thông tin và phản hồi nhưng chưa chốt học, chăm thuyết phục thêm học đợt này 
31/03/2026 hỏi tt rất nhiều, nhắn hỏi chị Thư nữa nhưng khg chịu học liền cứ hỏi đợi các đợt sau </t>
  </si>
  <si>
    <t xml:space="preserve">Huyen Tran </t>
  </si>
  <si>
    <t>0984261955</t>
  </si>
  <si>
    <t>quan tâm vb2 CNTT - Đồ Họa. vb1 học NEU, kêu gửi bảng điểm check k gửi là k
10/3 nt k phản hồi nữa</t>
  </si>
  <si>
    <t>Thinh Thinh</t>
  </si>
  <si>
    <t>0334906396</t>
  </si>
  <si>
    <t xml:space="preserve">có bằng sư phạm hóa
đhsph, tìm hiểu ngôn ngữ anh, đang tư vấn thêm qua zalo 
03/03 ít phản hồi, chăm lại thêm 
31/03/2026 vẫn knm, zalo khg phản hồi, chat lại </t>
  </si>
  <si>
    <t>Vũ Vie</t>
  </si>
  <si>
    <t>0394122116</t>
  </si>
  <si>
    <t>quan tâm CNTT, có bằng Trung cấp y kêu gửi bảng điểm check k chịu, nt zalo đang k phản hồi</t>
  </si>
  <si>
    <t>Thạch</t>
  </si>
  <si>
    <t>0938501521</t>
  </si>
  <si>
    <t xml:space="preserve">chưa liên hệ được, zalo khg phản hồi 
04/03/2026 đã liên hệ được và tư vấn kỹ nhưng khg phản hồi zalo, báo đã từng học đh được 3 năm nhưng nghĩ ngang, quan tâm bên kinh tế và học để bổ sung bằng. đang chăm thêm qua zalo nhưng chưa phản hồi 
31/03/2026 bận đi làm chưa xin lại giấy tờ bảng điểm được, đang chăm push thêm </t>
  </si>
  <si>
    <t>Thuỷ Lê</t>
  </si>
  <si>
    <t>0985894567</t>
  </si>
  <si>
    <t>quan tâm NNA, đang có con nhỏ mất học bạ và bằng tốt nghiệp THPT. Đang hướng dẫn xin cấp lại
13/4 nhắn lại chưa thấy phản hồi</t>
  </si>
  <si>
    <t xml:space="preserve">Hà Đăng Đoàn </t>
  </si>
  <si>
    <t>0989968806</t>
  </si>
  <si>
    <t>nt zalo tên khác, chưa phản hồi và nhắn thêm vì ở nước ngoài khg gọi được</t>
  </si>
  <si>
    <t>Danh Phi Phụng</t>
  </si>
  <si>
    <t>0334394231</t>
  </si>
  <si>
    <t>quan tâm CNTT, có 2 vb đại học báo chí + NNA 1 bằng th.s MKT. Đang chăm thêm qua zalo</t>
  </si>
  <si>
    <t>Thanh Phong nguyen</t>
  </si>
  <si>
    <t>0774405031</t>
  </si>
  <si>
    <t xml:space="preserve">có bằng QTKS, quan tâm bên QTDVDLVLH nhưng chưa có thầy/ cô check miễn, đang hỏi thêm, đã tư vấn đầy đủ thông tin 
31/03/2026 ít phản hồi, gửi bảng điểm check miễn giảm, chăm lại thêm </t>
  </si>
  <si>
    <t>0984808429</t>
  </si>
  <si>
    <t>Quan tâm QTKD xét lên từ bằng Trung cấp dược
24/3 mất bảng điểm, đang tìm lại để xét miễn môn</t>
  </si>
  <si>
    <t>Quỳnh Hương</t>
  </si>
  <si>
    <t xml:space="preserve">để lại sđt zalo kêu nt chưa đừng gọi, qt NNT đang chăm qua zalo
31/03/2026 đã báo kết quả check miễn giảm, nói để chuẩn bị hồ sơ rồi báo lại, push thêm </t>
  </si>
  <si>
    <t xml:space="preserve">Tô Thiên </t>
  </si>
  <si>
    <t>0908638854</t>
  </si>
  <si>
    <t>Quan tâm NNA, xét lên từ bằng THPT đã tư vấn tất cả thông tin. Hẹn hôm nào ghé trường trực tiếp</t>
  </si>
  <si>
    <t>Huỳnh Thủy</t>
  </si>
  <si>
    <t>0935050253</t>
  </si>
  <si>
    <t xml:space="preserve">quan tâm bên NNT, gửi tt qua zalo chưa phản hồi, chăm thêm lại 
30/03/2026 đã tư vấn đầy đủ, chuyển quan tâm học bên NNa sợ bên NN trung khó , đang push phí thêm </t>
  </si>
  <si>
    <t>Trần Việt Hưng</t>
  </si>
  <si>
    <t>0343719995</t>
  </si>
  <si>
    <t>Quan tâm NNA, đã có bằng cao đẳng Quản Trị Doanh nghiệp, tư vấn hết thông tin rồi nhưng chưa gửi bảng điểm check
7/4 gọi bấm bận, để lại tin nhắn zalo</t>
  </si>
  <si>
    <t>Dâu Tây</t>
  </si>
  <si>
    <t>0905703035
( zalo sunflower )</t>
  </si>
  <si>
    <t xml:space="preserve">quan tâm hệ từ xa bên NN trung kêu chat zalo thôi nhưng chưa phản hồi, chăm lại 
30/03/2026 hỏi rất nhiều đã tư vấn rất nhiều, mặc dù nói đk bên trường mình nhưng cứ so sánh với các trường khác quài, chăm kỹ push thêm đóng phí </t>
  </si>
  <si>
    <t>Nguyễn Việt An</t>
  </si>
  <si>
    <t>0932775486</t>
  </si>
  <si>
    <t>Gọi knm, zalo chưa phản hồi
7/4 nhắn zalo nhiều lần chưa phản hồi, gọi thì bảo nhắn zalo</t>
  </si>
  <si>
    <t>Trương Văn Luật</t>
  </si>
  <si>
    <t>0964692940</t>
  </si>
  <si>
    <t xml:space="preserve">quan tâm bên CNTT, xét từ bằng THPT nhưng trc đó có học qua đh nghĩ ngang, đang xin lại bảng diểm check, chăm thêm kỹ 
30/03/2026 nhắn kêu gửi bảng điểm lại quài chưa thấy phản hồi, chăm thêm lại </t>
  </si>
  <si>
    <t>Giang Nguyen</t>
  </si>
  <si>
    <t>0947466941</t>
  </si>
  <si>
    <t>quan tâm NNA, xét lên học từ bằng trung cấp, đang chờ check bảng điểm
7/4 check nhiều thông tin nhưng đang dọn nhà, chưa học liền được, suy nghĩ rồi báo lại sau
13/4 nhắn lại nhiều lần chưa thấy phản hồi</t>
  </si>
  <si>
    <t>Khoa Le</t>
  </si>
  <si>
    <t>0934958725</t>
  </si>
  <si>
    <t xml:space="preserve">knm, chưa phản hồi nhưng có chấp nhận kb zalo, nhắn lại thêm 
30/03/2026 quan tâm bên QTKD xét từ băngf THPT nhưng gửi tt khg tl nữa, đang hỏi thăm lại </t>
  </si>
  <si>
    <t>Trương Lê Hà Anh</t>
  </si>
  <si>
    <t>0867448513</t>
  </si>
  <si>
    <t>2k8 đang học 12, tham khảo NNT và NNA, tham khảo nhiều trường. Chưa có định hướng rõ ràng</t>
  </si>
  <si>
    <t>Alee Trần</t>
  </si>
  <si>
    <t xml:space="preserve">0972773614
</t>
  </si>
  <si>
    <t xml:space="preserve">bạn quan tâm bên NNT xét từ bằng THPT nhưng mất học bạ, đang hướng dẫn bạn cách xin lại , chăm thêm kỹ
30/03/2026 đang ở nước ngoài, bị mất học bạ tháng 4 chưa về kịp để xin, chắc học đợt sau khác, chăm thêm </t>
  </si>
  <si>
    <t>Tiếng Xingggg</t>
  </si>
  <si>
    <t>Trùng lead trên đang chăm</t>
  </si>
  <si>
    <t>Nguyễn Anh Quốc</t>
  </si>
  <si>
    <t>0909832519</t>
  </si>
  <si>
    <t xml:space="preserve">xét từ bằng THPT nhưng đang ở nước ngoài về VN khg được nên đang lo ngại về việc học GDQP ntn, đang tư vấn thêm 
30/03/2026 bạn lo ngại vấn đề học GDQP phải trực tiếp vì bạn khg có dự định về VN, đang chờ thêm thông báo mới về việc học QP onl rồi báo bạn chăm thêm </t>
  </si>
  <si>
    <t>Anh Nguyen</t>
  </si>
  <si>
    <t>0969214100</t>
  </si>
  <si>
    <t>Quan tâm NNA và QTKD xét lên từ THPT, gửi thông tin qua zalo
7/4 hỏi nhiều thông tin quốc phòng, giờ nhắn hỏi học k thì k thấy báo
13/4 nhắn lại bảo tháng 06 tháng 7 mới học đc
5/5 đã thông báo về khóa khai giảng đầu tháng 07
22/6 đã đăng ký nhập học</t>
  </si>
  <si>
    <t xml:space="preserve">Thu huyền </t>
  </si>
  <si>
    <t>0344720466</t>
  </si>
  <si>
    <t xml:space="preserve">xét từ bằng THPT, đang ở nước ngoài, đã tư vấn đầy đủ tt, chăm thêm kỹ 
30/03/2026 có cân nhắc, gửi hồ sơ công chứng online rồi bạn xem xét đăng ký 
31/03/2026 đã đóng </t>
  </si>
  <si>
    <t>Henry Nguyễn</t>
  </si>
  <si>
    <t>0935482233</t>
  </si>
  <si>
    <t>Muốn học nhanh ngành nào cũng được để đi xklđ, muốn mua bằng luôn chứ k muốn học. Xét lên bằng tHPT</t>
  </si>
  <si>
    <t xml:space="preserve">Trang Nguyễn </t>
  </si>
  <si>
    <t>0789090803</t>
  </si>
  <si>
    <t xml:space="preserve">xét từ bằng TC quan tâm bên marketing đang đi làm nên kêu chat zalo
30/03/2026 chưa phản hồi thêm, chăm lại </t>
  </si>
  <si>
    <t xml:space="preserve">Ông Gìa </t>
  </si>
  <si>
    <t>0938282850</t>
  </si>
  <si>
    <t>tìm chương trình học nhanh lấy chứng chỉ thôi chứ không học đại học, anh lớn tuổi rồi, đại học học không nổi em ơi</t>
  </si>
  <si>
    <t>Lou Nguyễn</t>
  </si>
  <si>
    <t>0938718884</t>
  </si>
  <si>
    <t xml:space="preserve">từng học bên arena đang tìm lại bảng điểm, đi làm lâu rồi nên mún vừa học vừa làm có bằng bên đồ họa, đã hỗ trợ tt đầy đủ, bạn sẽ cân nhắc và gửi bảng điểm
30/03/2026 chưa tìm thấy bảng điểm để gửi lại, chat lại thêm  </t>
  </si>
  <si>
    <t>Hương Thảo</t>
  </si>
  <si>
    <t>0981001915</t>
  </si>
  <si>
    <t>xét lên từ bằng THPT cân nhắc NNA và QTKD, đã gửi hết thông tin đang tham khảo thêm
24/3 nhắn  lại k thấy rep nữa
13/4 đang push lại, vẫn nhắn hoài
5/5 nhắn tin nhắc lại</t>
  </si>
  <si>
    <t>Lớp Vẽ Sáng Tạo</t>
  </si>
  <si>
    <t>0982491714</t>
  </si>
  <si>
    <t xml:space="preserve">knmx2 nhưng có chấp nhận kb zalo, nhắn zalo chăm thêm thử 
30/03/2026 knmx2, chưa phản hồi, chăm lại </t>
  </si>
  <si>
    <t>Tạ Sơn</t>
  </si>
  <si>
    <t>0931359979</t>
  </si>
  <si>
    <t>quan tâm NNT, đã có bằng cử nhân và Th.S ở Đức nhưng không bảng cứng bảng điểm, có chứng chì B1 tiếng Đức đang xin xet xét ngoại ngữ 2
7/4 đang làm hồ sơ đi du học Đài, hồ sơ rớt mới học bên này</t>
  </si>
  <si>
    <t>Emyhuong Huynh</t>
  </si>
  <si>
    <t>0392990612</t>
  </si>
  <si>
    <t>nhắn hỏi học phí thôi, hỏi học ngành gì k rep nữa. nhắn thêm
13/4 nhắn k rep nhưng lên page nhắn lại thông tin hoài
5/5 nt lại chưa phản hồi</t>
  </si>
  <si>
    <t>Thuùy Trang</t>
  </si>
  <si>
    <t>0325708597</t>
  </si>
  <si>
    <t xml:space="preserve">quan tâm xét từ bằng THPT, hỏi thông tin để tham khảo cân nhắc thêm, gửi qua zalo chứ khg nghe máy được, đã tư vấn thông tin rồi, ít phản hồi, chăm thêm 
30/03/2026 có gửi bảng điểm nhưng bị mờ khg gửi lên hệ thống được, đang kêu chụp lại, chăm thêm </t>
  </si>
  <si>
    <t>Ha Sama</t>
  </si>
  <si>
    <t>0849238266</t>
  </si>
  <si>
    <t>quan tâm ngành Du lịch, xét lên từ THPT nhưng k muốn học với giảng viên chỉ muốn học hệ thống thôi, bảo đi làm về mệt tối đi học k nổi nữa</t>
  </si>
  <si>
    <t>Nghĩa Tăng</t>
  </si>
  <si>
    <t>0973035351</t>
  </si>
  <si>
    <t xml:space="preserve">khg gọi được x2, kn zalo thử 
30/03/2026 vẫn knm, zalo phản hồi vài câu quan tâm NNA xét từ THPT rồi gửi tt sau đó khg tl gì nữa, đang nhắn hỏi thăm lại thêm
05/05/2026 liên hệ khg được, zalo khg phản hòi, chăm lại  </t>
  </si>
  <si>
    <t xml:space="preserve">Duy Long </t>
  </si>
  <si>
    <t>0936656630</t>
  </si>
  <si>
    <t>Muốn học luật kinh tế, ngành khác k quan tâm. Push thêm các ngành khác nt k rep nữa</t>
  </si>
  <si>
    <t xml:space="preserve">Thiều Minh Yên </t>
  </si>
  <si>
    <t>0898452507</t>
  </si>
  <si>
    <t xml:space="preserve">quan tâm bên hệ cao đẳng, nói xét từ bằng Thpt xong hỏi tới TC/CĐ, hiện tại vẫn chưa phản hồi thêm sau khi gửi tt, nói đang làm khg tiện nghe máy
05/05/2026 khg liên hệ được  </t>
  </si>
  <si>
    <t>Xuan Truong</t>
  </si>
  <si>
    <t>0879354298</t>
  </si>
  <si>
    <t>quan tâm ngành QTKD, hỏi ít tl 7/4 nhắn quài k thấy tương tác
5/5 đã nt lại, nt k thấy tương tác nhiều</t>
  </si>
  <si>
    <t>DANH SÁCH SINH VIÊN APC NHẬP HỌC</t>
  </si>
  <si>
    <t>Lee Yang</t>
  </si>
  <si>
    <t>0366113001</t>
  </si>
  <si>
    <t xml:space="preserve">giọng nghe như ngủ nhệ nhệ nói bận khg nghe máy được kn zalo hỗ trợ tt sau 
05/05/2026 phản hồi được lúc đầu nhưng hiện tại khg phản hồi nữa, chăm thêm lại </t>
  </si>
  <si>
    <t>Huỳnh Phương Trang</t>
  </si>
  <si>
    <t>0839258839</t>
  </si>
  <si>
    <t>quan tâm NNT, xét lên từ bằng THPT, mất bằng tốt nghiệp + học bạ, để tìm lại rồi tính tiếp
7/4 vẫn chưa tìm được học bạ
23/4 đã đăng ký học</t>
  </si>
  <si>
    <t>Quang Dang</t>
  </si>
  <si>
    <t>0946858455</t>
  </si>
  <si>
    <t>#</t>
  </si>
  <si>
    <t xml:space="preserve">xét từ THPT đanh chờ xin thêm bảng điểm, chăm thêm kỳ 
đã hoàn tất thủ tục học phí </t>
  </si>
  <si>
    <t>Nguyễn Thu Hằng</t>
  </si>
  <si>
    <t>0915807638</t>
  </si>
  <si>
    <t>Họ và Tên</t>
  </si>
  <si>
    <t>Quan tâm CNTT, gọi knm, để lại tin nhắn zalo
7/4 đã có văn bằng 1 NNA rồi, gửi hết thông tin còn đang cân nhắc
5/5 nt lại nhưng k phản hồi</t>
  </si>
  <si>
    <t>Ngành học</t>
  </si>
  <si>
    <t>Năm sinh</t>
  </si>
  <si>
    <t>Giới tính</t>
  </si>
  <si>
    <t>Nhã Võ</t>
  </si>
  <si>
    <t>0985848657</t>
  </si>
  <si>
    <t>Số CCCD</t>
  </si>
  <si>
    <t xml:space="preserve">có bằng bên arena nhưng đang chờ thầy Hùng check chưa có kết quả
05/05/2026 bên đào tạo vẫn chưa có kết quả bạn này có được miễn khg  </t>
  </si>
  <si>
    <t>Học phí</t>
  </si>
  <si>
    <t>Linh Nguyễn</t>
  </si>
  <si>
    <t>0944326836</t>
  </si>
  <si>
    <t>Võ Hoàng Minh An quan tâm ngành QTKD, xét lên từ cao đẳng, đã gửi bảng điểm check
5/5 tính toán lại thời gian học rồi thông tin sau, có thể học đợt sau</t>
  </si>
  <si>
    <t>Khóa khai giảng</t>
  </si>
  <si>
    <t>Hoài Niệm</t>
  </si>
  <si>
    <t>Trạng thái</t>
  </si>
  <si>
    <t>0989096529</t>
  </si>
  <si>
    <t xml:space="preserve">xét từ bằng CĐ QTKD
đã hoàn tất thủ tục học đợt tháng 4 </t>
  </si>
  <si>
    <t>Ghi chú</t>
  </si>
  <si>
    <t>Đợt 1</t>
  </si>
  <si>
    <t>Đợt 2</t>
  </si>
  <si>
    <t>Vu Phan</t>
  </si>
  <si>
    <t>0783820406</t>
  </si>
  <si>
    <t>quan tâm NNA, xét lên từ THPT học bạ mất năm lớp 10. Đang hướng dẫn xin cấp lại</t>
  </si>
  <si>
    <t>Kiều Thị Mỹ Duyên</t>
  </si>
  <si>
    <t>Jasmine Chu ( zalo: Thanh Tuyền)</t>
  </si>
  <si>
    <t xml:space="preserve">0903735912
</t>
  </si>
  <si>
    <t xml:space="preserve">xét từ bằng THPT, từng học qua hoa sen 3 năm nhưng nghĩ, đã tư vấn đầy đủ thông tin, gửi tt qua zalo chăm kỹ , bạn đang so sánh thêm các trường 
05/05/2026 khg phản hồi </t>
  </si>
  <si>
    <t>Anh Phương Phạm</t>
  </si>
  <si>
    <t>0968972203</t>
  </si>
  <si>
    <t>Hỏi thông tin xét từ CĐ lên ĐH gửi hết thông tin cái ngưng phản hồi
14/4 báo khi nào học liên hệ sau, k tương tác nữa</t>
  </si>
  <si>
    <t>Nữ</t>
  </si>
  <si>
    <t xml:space="preserve">Đỗ vỹ khang </t>
  </si>
  <si>
    <t>060196010549</t>
  </si>
  <si>
    <t>0941375321</t>
  </si>
  <si>
    <t xml:space="preserve">đang bận đi làm, chat zalo hỗ trợ sau 
05/05/2026 hỗ trợ tt đầy đủ nhưng chưa phản hồi, chăm lại </t>
  </si>
  <si>
    <t>Nguyên Bùi</t>
  </si>
  <si>
    <t>0948623048</t>
  </si>
  <si>
    <t>xét lên từ THPT học QTKD tư vấn đủ hết thông tin báo hỏi cho bạn chứ mình có bằng ĐH rồi. Khi nào bạn học nhắn sau
Đang đợi form thông tin
21/4 Đã đóng học phí</t>
  </si>
  <si>
    <t>Yến Nhi</t>
  </si>
  <si>
    <t>0374698120</t>
  </si>
  <si>
    <t>đang chăm sóc</t>
  </si>
  <si>
    <t>thiếu bảng điểm APC</t>
  </si>
  <si>
    <t>Võ Minh Thông</t>
  </si>
  <si>
    <t>0938893073</t>
  </si>
  <si>
    <t>quan tâm NNA, xét từ bằng THPT từng đi Nvqs về, đang dạy tiếng anh
12/5 đã thông tin lớp khai giảng tháng 07 b cân nhắc rồi báo sau
31/7 k học bây giờ, sang khóa tiếp theo, vẫn đang follow</t>
  </si>
  <si>
    <t>Hun Nguyen</t>
  </si>
  <si>
    <t>Đang hoàn thành</t>
  </si>
  <si>
    <t>0919121088</t>
  </si>
  <si>
    <t>nhắn page lâu rồi giờ mới cho số, bảo nt zalo nhưng chưa phản hồi 
05/05/2026 vẫn chưa phản hồi, liên hệ knm</t>
  </si>
  <si>
    <t>Vũ Nguyễn Quỳnh Như</t>
  </si>
  <si>
    <t>17/02/2000</t>
  </si>
  <si>
    <t>Phương Uyên</t>
  </si>
  <si>
    <t>0941509372</t>
  </si>
  <si>
    <t>079300017624</t>
  </si>
  <si>
    <t>quan tâm QTKD - xét lên từ THPT, chỉ hỏi học phí, k hỏi thêm thông tin gì báo cân nhắc sau
5/5 em đăng ký học trường khác rồi chị</t>
  </si>
  <si>
    <t>Lý Nguyên Phương</t>
  </si>
  <si>
    <t>30/09/1985</t>
  </si>
  <si>
    <t>091185000518</t>
  </si>
  <si>
    <t>Thien Trang Nguyen</t>
  </si>
  <si>
    <t>0779094190</t>
  </si>
  <si>
    <t>đi học thêm chơi thôi chứ gia đình ổn định hết rồi, mười mấy năm trc học bên CĐ KTĐN rồi nghĩ, liên hệ xin bảng điểm thử , chat zalo chăm thêm 
18/04/2026 khg xin được bảng điểm cao nên khg học nữa do công việc cũng ổn định rồi =))</t>
  </si>
  <si>
    <t>Trương Thị Hải</t>
  </si>
  <si>
    <t>15/10/2000</t>
  </si>
  <si>
    <t>066300011121</t>
  </si>
  <si>
    <t>Trần Mạnh Toàn</t>
  </si>
  <si>
    <t>Trang Trang</t>
  </si>
  <si>
    <t>0779622188</t>
  </si>
  <si>
    <t>30/06/1995</t>
  </si>
  <si>
    <t>Nam</t>
  </si>
  <si>
    <t>001096001692</t>
  </si>
  <si>
    <t>quan tâm QTKD - xét lên từ THPT, muốn học nhanh tầm 2 năm trở lại thôi. Cân nhắc tìm chương trình học lên từ CĐ từ từ mới học lên ĐH sau. Cảm giác k muốn đi học lắm
5/5 tư vấn hết các chương trình rồi nhưng vẫn muốn học CĐ vì bổ sung bằng nhanh về công ty
31/7 vẫn đang follow nt suốt</t>
  </si>
  <si>
    <t>Lê Thị Thúy Duy</t>
  </si>
  <si>
    <t>14/01/1998</t>
  </si>
  <si>
    <t>082198005395</t>
  </si>
  <si>
    <t>Đặng Quốc Duy</t>
  </si>
  <si>
    <t>mã QR</t>
  </si>
  <si>
    <t>Lê Mai Thiên Phúc</t>
  </si>
  <si>
    <t xml:space="preserve">khg cho số, tư vấn qua zalo thêm 
05/05/2026 so sánh chọn lọc nhiều trường nên đang cân nhắc, khi nào cần hỗ trợ tự nhắn lại chứ chưa chắc học bên trường </t>
  </si>
  <si>
    <t>16/05/2004</t>
  </si>
  <si>
    <t>079204021914</t>
  </si>
  <si>
    <t>Hồ Sĩ Phú</t>
  </si>
  <si>
    <t>Karen Tr</t>
  </si>
  <si>
    <t>0907840510</t>
  </si>
  <si>
    <t>Uyên- đang học vhvl kế toán ĐH Cần Thơ, nếu chuyển sang thì học QTKD. Chờ thi học kỳ xong rồi mới tính tiếp
5/5 đang chờ thi xong rồi chuyển sang
31/7 nt ít phản hồi nhưng vẫn đang follow đều</t>
  </si>
  <si>
    <t>079097026732</t>
  </si>
  <si>
    <t>Sung</t>
  </si>
  <si>
    <t>0966114100</t>
  </si>
  <si>
    <t xml:space="preserve">đã hỗ trợ tt đầy đủ qua zalo, nói hỏi thêm cho bạn xét từ THPT rồi cao đẳng nữa nhưng chăm lại thì thấy hủy kb, knm. chat zalo hỏi thăm lại </t>
  </si>
  <si>
    <t>Trần Thị Phương Diễm</t>
  </si>
  <si>
    <t>Nguyên Võ</t>
  </si>
  <si>
    <t>0876760979</t>
  </si>
  <si>
    <t>Xét lên từ tHPT học lên ngành QTKD, nt ít tương tác, cố gắng chăm thêm
5/5 nt lại k còn rep nữa</t>
  </si>
  <si>
    <t>Bạn ngưng, k học nữa</t>
  </si>
  <si>
    <t xml:space="preserve">Nguyễn Lâm </t>
  </si>
  <si>
    <t>0964264269</t>
  </si>
  <si>
    <t xml:space="preserve">mua bằng </t>
  </si>
  <si>
    <t>Cong Danh</t>
  </si>
  <si>
    <t xml:space="preserve">0354155168 </t>
  </si>
  <si>
    <t>hỏi học vb2 NNA, chưa liên hệ được, để lại tin nhắn zalo chưa phản hồi
27/4 bảo học ở 1 trường khác học phí thấp hơn và số tín chỉ thấp hơn, khi nào bên này giảm cho anh còn 60 tín chỉ anh mới học
24/7 đòi giảm học phí mới học, tham khảo thông tin nhiều trường lắm r</t>
  </si>
  <si>
    <t>Thao Phuong</t>
  </si>
  <si>
    <t>0908457396</t>
  </si>
  <si>
    <t xml:space="preserve">đã hỗ trợ tt qua zalo 
05/05/2026 zalo ít phản hồi liên hệ nhưng báo bận, chăm lại qua zalo </t>
  </si>
  <si>
    <t>Lưu Vũ Ninh</t>
  </si>
  <si>
    <t>0705665869</t>
  </si>
  <si>
    <t>Gọi bấm tắt, zalo tên Hoang Oanh nt k rep
5/5 nhắn lại cũng k thấy rep
31/7 có nhắn lại thấy đọc nhưng k rep</t>
  </si>
  <si>
    <t>Chuc Nguyen</t>
  </si>
  <si>
    <t>0975054853</t>
  </si>
  <si>
    <t xml:space="preserve">liên hệ khg nghe máy, chat zalo phản hồi được 1,2 dòng rồi thôi 
05/05/2026 knm, chat lại zalo khg phản hồi, khg chấp nhận kb </t>
  </si>
  <si>
    <t>Nguyen Thanh Tung</t>
  </si>
  <si>
    <t>0964361163</t>
  </si>
  <si>
    <t>Trước học bên Topica liên kết với ĐH Thái Nguyên, giờ liên hệ xin học tiếp. Hướng dẫn liên hệ bên đó xin bảng điểm kết quả học tập
5/5 liên hệ lại ĐH Thái Nguyên bên đó bảo liên hệ với bên Topica xin đi, bạn k biết xin ở đâu luôn. Giờ xét học lại từ bằng Trung Cấp, đang xin lại bảng điểm</t>
  </si>
  <si>
    <t>Phoenix Le</t>
  </si>
  <si>
    <t>0799950320</t>
  </si>
  <si>
    <t>đaã hoàn tất thủ tục học phí nhưng đang check lại vì khg có môn đợt này do dính môn tiên quyết</t>
  </si>
  <si>
    <t>Lê Hoài Trà My</t>
  </si>
  <si>
    <t>0365692903</t>
  </si>
  <si>
    <t>gửi đầy đủ thông tin hết cái im im rồi
5/5 nhắn tin lại chăm thêm
22/6 nt lại hỏi về việc học khóa đầu tháng 07 chưa thấy phản hồi</t>
  </si>
  <si>
    <t>Vu Pham</t>
  </si>
  <si>
    <t>0363847278</t>
  </si>
  <si>
    <t xml:space="preserve">đang chờ hoàn thành chương trình CĐ chứ chưa học xong, đang hỗ trợ thêm qua zalo, ít phản hồi </t>
  </si>
  <si>
    <t>Rum Rum Rum</t>
  </si>
  <si>
    <t>0392270144</t>
  </si>
  <si>
    <t>quan tâm chương trình học đại học theo chương trình quốc tế,bảo theo chương trình VN k quan tâm lắm</t>
  </si>
  <si>
    <t>Rìu Phạm</t>
  </si>
  <si>
    <t>0380463016</t>
  </si>
  <si>
    <t>nghe máy báo bận, kn zalo hỗ trợ thông tin, ít phản hồi, chăm thêm lại 
Khóa sđt tìm kiếm trên zalo</t>
  </si>
  <si>
    <t>Lan Lan</t>
  </si>
  <si>
    <t>0336721478</t>
  </si>
  <si>
    <t xml:space="preserve">quan tâm bên ngành NNA, xét từ bằng đh, ít phản hồi, chăm lại thêm </t>
  </si>
  <si>
    <t>Duong Kh</t>
  </si>
  <si>
    <t>0776307359</t>
  </si>
  <si>
    <t>quan tâm MKT xét lên từ THPT, sn 94 trước có học cao đẳng y nhưng nghỉ ngang làm công nhân ở quận 12 tìm hiều thông tin trước cuối năm mới học, chăm kỹ</t>
  </si>
  <si>
    <t>Po Na Gar (Sương)</t>
  </si>
  <si>
    <t>0936806681</t>
  </si>
  <si>
    <t>Thanh Phong</t>
  </si>
  <si>
    <t>xét lên từ bằng Trung cấp + THPT quan tâm NNT, mất bảng điểm trung cấp đang hướng dẫn liên hệ xin lại
Muốn nhập học đợt kế tiếp, còn phân vân, không nhập học tháng 7
08/09/2026: nói có mở lớp tháng 11/2026: Uh cảm ơn em. C đã chọn được trường theo học rồi e nhé! Cảm ơn e nhiều</t>
  </si>
  <si>
    <t>Hải Linh</t>
  </si>
  <si>
    <t xml:space="preserve"> 0987309861</t>
  </si>
  <si>
    <t xml:space="preserve">quan tâm NNT, đã hỗ trợ tt chi tiết và cân nhắc thêm để đk
28/05/2026 ít phản hồi lại, liên hệ khg nghe máy, chat chăm lại thử </t>
  </si>
  <si>
    <t>Nhi Nhi</t>
  </si>
  <si>
    <t>0399205093</t>
  </si>
  <si>
    <t xml:space="preserve">quan tâm NNA, xét từ bằng THPT có học qua CĐ chưa có bằng </t>
  </si>
  <si>
    <t>Quynh Ly</t>
  </si>
  <si>
    <t>0777588892</t>
  </si>
  <si>
    <t>quan tâm NNA, xét từ bằng THPT mới gửi thông tin cơ bản thôi bạn đã bảo em cám ơn em đang tham khảo nhiều trường, khi nào có nhu cầu em sẽ nhắn lại
22/6 nt hỏi thăm lại k thấy phản hồi</t>
  </si>
  <si>
    <t>Thảo Ly Trần</t>
  </si>
  <si>
    <t>0913896560</t>
  </si>
  <si>
    <t xml:space="preserve">vb2 quan tâm NNA nha, chưa gửi bảng điểm check miễn môn, đang thuyết phục thêm
22/06/2026: nếu Trường không giảm môn đại cương thì không học, không muốn phí thời gian chỉ muốn học những môn chuyên ngành (Tính cách khó chịu)
</t>
  </si>
  <si>
    <t>Huyền Quyên</t>
  </si>
  <si>
    <t>0783750908</t>
  </si>
  <si>
    <t xml:space="preserve">quan tâm ngôn ngữ trung xét từ bằng THPT, đã hỗ trợ tt tư vấn thuyết phục khóa tháng 7, đang cân nhắc chăm thêm kỹ 
12/06/2026 đã hỗ trợ tt đầy đủ chi tiết nhưng báo để xem lại rồi phản hồi, hỏi thăm lại 
22/06/2026 lâu rồi khg phản hồi, knm, chăm lại </t>
  </si>
  <si>
    <t>Ánh Bùi</t>
  </si>
  <si>
    <t>0383362304</t>
  </si>
  <si>
    <t>quan tâm ngôn ngữ anh xét từ bằng THPT</t>
  </si>
  <si>
    <t>Ngọc Nhung</t>
  </si>
  <si>
    <t>0789829824</t>
  </si>
  <si>
    <t>Quan tâm ngành quản trị kinh doanh 
25/6 chat zalo nhưng ít tương tác
24/7 chăm lại từ lead Thiện chăm, sv k tương tác</t>
  </si>
  <si>
    <t>Yến Nguyễn</t>
  </si>
  <si>
    <t>0763885668</t>
  </si>
  <si>
    <t>Xét từ bằng THPT, báo bên trường ĐH Phú Xuân bạn k tương tác nữa mà hỏi Topica có liên kết với các trường nào khác nữa k
22/6 nt k còn phản hồi nữa</t>
  </si>
  <si>
    <t>khôi trần</t>
  </si>
  <si>
    <t>0793806423</t>
  </si>
  <si>
    <t>xét từ bằng THPT, 
Thư: tìm hiểu 2 ngành QTKD và CNTT, ít tương tác, gọi k được toàn bị gì rồi ngắt máy ngang
10/9 đã chat lại hỏi thăm thêm</t>
  </si>
  <si>
    <t>Cao Văn Thuận</t>
  </si>
  <si>
    <t>0888011868</t>
  </si>
  <si>
    <t xml:space="preserve">xét từ bằng THPT _ đang bận, chiều gọi lại sau 
liên hệ knm, zalo khg tìm thấy 
12/06/2026 để lại tt cho đã xong liên hệ lần nào cũng báo bận, xin kết nối zalo thì tắt máy =))
22/06/2026 đã tìm thấy zalo, kn zalo thử </t>
  </si>
  <si>
    <t>Huyền</t>
  </si>
  <si>
    <t>0832324211</t>
  </si>
  <si>
    <t xml:space="preserve">quan tâm ngôn ngữ anh, kết nối zalo không gọi. </t>
  </si>
  <si>
    <t>Lily Palm</t>
  </si>
  <si>
    <t>0773552612</t>
  </si>
  <si>
    <t>Xét từ bằng THPT
23/06/2026: đã chuyển qua học ĐH Hùng Vương rồi, không nhu cầu</t>
  </si>
  <si>
    <t xml:space="preserve"> victor vy</t>
  </si>
  <si>
    <t>0916505758</t>
  </si>
  <si>
    <t>quan tâm ngành ngôn ngữ trung
Đã xét miễn môn xong nhưng để sắp xếp học phí rồi cân nhắc học hay k
22/6 đã xét miễn giảm môn, sắp xếp tiền rồi báo lại sau
26/6 đang push vào học đợt đầu tháng 07
31/7 push học sau từ chối vì trường k đài thọ đi học</t>
  </si>
  <si>
    <t>Phú Cường</t>
  </si>
  <si>
    <t>0902991426</t>
  </si>
  <si>
    <t xml:space="preserve">Quan tâm xét từng bằng Trung học phổ thông nhưng trước đó từng học dở dang đại học ngành CNTT
Tính đã gửi bảng điểm check miễn môn, chờ phản hồi
 22/06/2026: Bạn muốn đợi qua năm sau (2027) học, vì khi đó tài chính dư dả hơn, bây giờ tham khảo trước 
</t>
  </si>
  <si>
    <t>Trần Thu Huyền</t>
  </si>
  <si>
    <t>0359337165</t>
  </si>
  <si>
    <t xml:space="preserve">xét từ bằng THPT _ quan tâm NNA và QTKD đang cân nhắc tham khảo thêm, chat zalo hỗ trợ tt chi tiết rồi
22/06/2026 ít phản hồi tt, chat hỏi thăm lại  </t>
  </si>
  <si>
    <t>Nguyen Hoang</t>
  </si>
  <si>
    <t>0398986723</t>
  </si>
  <si>
    <t xml:space="preserve">Phạm Phạm </t>
  </si>
  <si>
    <t>0395126411</t>
  </si>
  <si>
    <t xml:space="preserve">đang bận đi đường, liên hệ lại sau, kn zalo trước </t>
  </si>
  <si>
    <t>Huy Đỗ</t>
  </si>
  <si>
    <t xml:space="preserve">0787203848
</t>
  </si>
  <si>
    <t>quan tâm Công Nghệ Thông Tin – Đồ Họa Kỹ Thuật Số xét lên từ bằng tốt nghiệp THPT, đang tư vấn thêm, chăm kỹ
22/6 Chưa học ngay, từ từ rồi mới học được
26/6 khi nào học được em báo chị
10/9 chat zalo hỏi thăm thêm khóa đợt 2</t>
  </si>
  <si>
    <t>Nguyễn Tuyền</t>
  </si>
  <si>
    <t>0327490371</t>
  </si>
  <si>
    <t>quan tâm NN Trung - Nhắn zalo giúp em nha, sdt em chặn ng lạ, không nhu cầu 
Chăm thêm zalo: nhập học đợt sau</t>
  </si>
  <si>
    <t xml:space="preserve">Minh Vy </t>
  </si>
  <si>
    <t xml:space="preserve">gọi thêu bao, zalo tên Ngọc Ngọc trước đó đã gửi tt tham khảo tư vấn rồi, chăm hỏi thăm lại, quan tâm NNT học 100% online 
22/06/2026 tư vấn lại thêm qua zalo chi tiết nhưng cũng ít phản hồi, hỏi thăm lại </t>
  </si>
  <si>
    <t xml:space="preserve">Yến Oanh </t>
  </si>
  <si>
    <t>0905404811</t>
  </si>
  <si>
    <t>Quan tâm QTKD</t>
  </si>
  <si>
    <t>Nguyễn Hữu Hải</t>
  </si>
  <si>
    <t>0775850775</t>
  </si>
  <si>
    <t>quan tâm ngành học liên quan về sư phạm, hỏi cho em</t>
  </si>
  <si>
    <t>Nguyễn Phước Qui Pháp</t>
  </si>
  <si>
    <t>0906767042</t>
  </si>
  <si>
    <t>Học lên vb2 ngành NNA, đã xin thông tin xét miễn môn
18/6 đã gửi thông tin check miễn môn
22/6 đã điền form thông tin, đang push thêm học phí
2/7 đã đóng học phí và hoàn thành thủ tục nhập học</t>
  </si>
  <si>
    <t>Huyen Nguyen</t>
  </si>
  <si>
    <t>0985598179</t>
  </si>
  <si>
    <t>vb2 NNA: knm, gửi thông tin zalo, nhắn tin không chịu trả lời (không tìm năng)
Không phản hồi zalo</t>
  </si>
  <si>
    <t>Trần Phúc Quyền Anh</t>
  </si>
  <si>
    <t>0865289468</t>
  </si>
  <si>
    <t xml:space="preserve">nhắn zalo hỗ trợ tt </t>
  </si>
  <si>
    <t>Quỳnh Chip</t>
  </si>
  <si>
    <t>0965878780/ 0941132905</t>
  </si>
  <si>
    <t>liên thông đại học ngành CNTT</t>
  </si>
  <si>
    <t>Nguyễn Trâm</t>
  </si>
  <si>
    <t>0338630514</t>
  </si>
  <si>
    <t>quan tâm CNTT - ở HCM
Nt phản hồi chậm, chăm kỹ
26/6 đang hỏi lại thông tin có nhập học được tháng 07 k
10/9 nt ít phản hồi, vừa nhắn lại chăm thêm</t>
  </si>
  <si>
    <t>Tâm Nguyễn</t>
  </si>
  <si>
    <t>0901998500</t>
  </si>
  <si>
    <t>Xét lên từ Trung Cấp + bằng TN THPT
gọi bấm bận, nt phản hồi hơi chậm đang chăm thêm</t>
  </si>
  <si>
    <t>Quốc Vũ</t>
  </si>
  <si>
    <t xml:space="preserve">0907360742
</t>
  </si>
  <si>
    <t xml:space="preserve">học VB2 NNT, VB1 bên ngành kỹ thuật, đang làm việc khg tiện nghe máy nên kn zalo gửi tt tham khảo 
26/06/2026 trùng lead CTV đã gửi chị Thư chăm trước đó </t>
  </si>
  <si>
    <t>Mai Thảo</t>
  </si>
  <si>
    <t>0359903818</t>
  </si>
  <si>
    <t>Lê Thanh Thảo</t>
  </si>
  <si>
    <t>81 80 3508 0796</t>
  </si>
  <si>
    <t>bạn ở nước Nhật, tìm học ngành QHCC là chủ yếu
26/6 bạn làm ca đêm chưa sắp xếp học đc, các điều kiện khác thì ok hết rồi vướng mỗi lớp tối k học được
31/7 vẫn đang follow
10/9 vẫn chưa sắp xếp học đc</t>
  </si>
  <si>
    <t>Hà Hiếu</t>
  </si>
  <si>
    <t>0359794360</t>
  </si>
  <si>
    <t>có bằng CĐ quan tâm NNT, đang check bảng điểm
29/06/2026: hiện tại đi công tác quá nhiều dự án, không có thời gian để học. Khi nào khai giảng tiếp theo nhắn lại anh xem sắp xếp sau (Học tháng 7 ko được)</t>
  </si>
  <si>
    <t>Onna Trần ( zalo Minh Châu )</t>
  </si>
  <si>
    <t>0349946444</t>
  </si>
  <si>
    <t xml:space="preserve">quan tâm học VB2 nn anh, cân nhắc bên NEU nữa, đang tìm hiểu </t>
  </si>
  <si>
    <t>Lê tuấn anh</t>
  </si>
  <si>
    <t>0987403590</t>
  </si>
  <si>
    <t>học VB2 QTKD</t>
  </si>
  <si>
    <t>web</t>
  </si>
  <si>
    <t>Mưa sao băng</t>
  </si>
  <si>
    <t>0372154659</t>
  </si>
  <si>
    <t>có bằng kế toán, định học NTT
24/7 mất bảng điểm CĐ, đang xin lại rồi mới tính tiếp
31/7 nt ít tương tác hơn
10/9 nt lại hỏi thăm thêm</t>
  </si>
  <si>
    <t>Vũ Lê</t>
  </si>
  <si>
    <t>0905746390</t>
  </si>
  <si>
    <t>Bạn muốn học kỹ thuật chứ k học quan tâm các ngành bên trường</t>
  </si>
  <si>
    <t>Nhã Lệ</t>
  </si>
  <si>
    <t>0935433883</t>
  </si>
  <si>
    <t>hỏi văn bằng 2 NNA, có bằng đh luật rồi, đã tư vấn gửi tt chi tiết chăm thêm kỹ 
knm, nhắn lại zalo khg phản hồi, chăm lại</t>
  </si>
  <si>
    <t>Yến</t>
  </si>
  <si>
    <t>0392171834</t>
  </si>
  <si>
    <t>Xét lên từ bằng THPT</t>
  </si>
  <si>
    <t>Lâm Phát</t>
  </si>
  <si>
    <t>0784419333</t>
  </si>
  <si>
    <t>quan tâm vb2 NNA để xét học lên th.s, kêu gửi bảng điểm check miễn môn thì bảo là để dưới quê, phải về quê lấy lên mới đc. Kêu ng nhà chụp thì k phản hồi
21/7 nt hỏi thăm k phản hồi
10/9 đã nt hỏi thăm thêm</t>
  </si>
  <si>
    <t>Hằng Ngọc (Trần Thị Thùy Nhiên)</t>
  </si>
  <si>
    <t>0971710450</t>
  </si>
  <si>
    <t>xét lên từ bằng CĐ cùng ngành, đang ở HN, quan tâm học lên QTKD, NE</t>
  </si>
  <si>
    <t>Nhuận Bảo</t>
  </si>
  <si>
    <t>0366435883</t>
  </si>
  <si>
    <t>liên hệ knm, có nhắn zalo phản hồi nhưng ít lắm, liên hệ lại chăm thêm 
liên hệ knm, nhắn qua zalo rất ít phản hồi, chăm lại</t>
  </si>
  <si>
    <t>Quan Tâm QTKD</t>
  </si>
  <si>
    <t>Phạm Hoàng Thanh Nhàn</t>
  </si>
  <si>
    <t>0905509060</t>
  </si>
  <si>
    <t>chỉ có bằng trung cấp + bằng tốt nghiệp THPT mất học bạ và bảng điểm trung cấp, muốn học thêm để thi công chức, phải  xin lại học bạ mới học tiếp đc
9/7 có về trường cấp 3 xin lại bảng điểm nhưng đnag nghỉ hè, chưa được giải quyết
21/7 liên hệ trường nhiều lần k đc, từ từ r tính
24/7 nt k còn phản hồi nữa</t>
  </si>
  <si>
    <t>Hoa Sen (Phạm Thị Kim Ngân)</t>
  </si>
  <si>
    <t>0935149145</t>
  </si>
  <si>
    <t>Cho mình xin nội dung học vb2 trực tuyến ngôn ngữ trung với ạ</t>
  </si>
  <si>
    <t>Nguyễn Đức Điều</t>
  </si>
  <si>
    <t>0967776231</t>
  </si>
  <si>
    <t>Quan Tâm QTKD
hỗ trợ tt đầy đủ xong nhắn lại báo học trường khác phù hợp rồi</t>
  </si>
  <si>
    <t>Thanh Ha Nguyen</t>
  </si>
  <si>
    <t>0963768691</t>
  </si>
  <si>
    <t>Xét học lên từ CĐ</t>
  </si>
  <si>
    <t>Khánh Trangg</t>
  </si>
  <si>
    <t>0905618441</t>
  </si>
  <si>
    <t>Bạn ở Nhật, quan tâm logistic
21/7 mất học bạ, đang tìm cách xin lại, trường nghỉ hè
24/7 đang bệnh nên chưa lên trường xin học bạ được
31/7 nt lại it tương tác hơn
10/9 nt hỏi thăm lại thêm</t>
  </si>
  <si>
    <t>Nguyễn xuân hoàng</t>
  </si>
  <si>
    <t>0966822792</t>
  </si>
  <si>
    <t>nhắn tin không chịu trả lời, gọi bảo nhắn zalo, nhắn zalo vẫn không trả lời
Gọi báo đang bận, liên hệ gửi thông tin zalo không trả lời</t>
  </si>
  <si>
    <t>lead email</t>
  </si>
  <si>
    <t>Nguyễn văn phú</t>
  </si>
  <si>
    <t>0397980072</t>
  </si>
  <si>
    <t xml:space="preserve">liên hệ nhiều lần khg nghe máy, zalo khg tìm thấy 
vẫn knm
vẫn khg liên hệ được, zalo đã tìm thấy, kn zalo thử </t>
  </si>
  <si>
    <t>Nguyễn Thị Kim Thiện</t>
  </si>
  <si>
    <t>0896203705</t>
  </si>
  <si>
    <t>Thanh Hương</t>
  </si>
  <si>
    <t>0349198265</t>
  </si>
  <si>
    <t>tốt nghiệp trung cấp CNTT, học lên ngành NNA, đã tốt nghiệp THPT, đang chờ băng</t>
  </si>
  <si>
    <t>Chau Anh</t>
  </si>
  <si>
    <t>0963717348</t>
  </si>
  <si>
    <t>13/07/2026: mình muốn tháng 9 Tốt Nghiệp ở CĐ rồi học lên tiếp ạ</t>
  </si>
  <si>
    <t>0908435959</t>
  </si>
  <si>
    <t xml:space="preserve">đang ở đài loan, quan tâm QTKD, mất học bạ còn bằng THPT thôi, đã hỗ trợ tt, chăm thêm 
chăm lại nhưng báo đang xin lại học bạ có gì nhắn thêm 
báo đang xin lại bảng điểm nhưng lâu rồi khg thấy phản hồi, chăm lại thêm </t>
  </si>
  <si>
    <t>Pear Thảo</t>
  </si>
  <si>
    <t>0392069393</t>
  </si>
  <si>
    <t>quan tâm QTKD</t>
  </si>
  <si>
    <t>Blackandwhite Nguyen</t>
  </si>
  <si>
    <t xml:space="preserve">0932351981 </t>
  </si>
  <si>
    <t>quan tâm QTKD
21/7 hỏi thăm thông tin cho con gái
24/7 Kết quả thi tốt nghiệp THPT dưới 15đ k đủ điều kiện học</t>
  </si>
  <si>
    <t>Việt Quốc Nguyễn</t>
  </si>
  <si>
    <t>17/07/2026: để mình suy nghĩ thêm, nhắn tin không trả lời (Không tìm năng)
knm, zalo không trả lời
Zalo ko phản hồi</t>
  </si>
  <si>
    <t>Thuy Dan Nguyen</t>
  </si>
  <si>
    <t>0908824184</t>
  </si>
  <si>
    <t xml:space="preserve">qt NNT vb2
hỏi thông tin thôi chứ chưa cân nhắc học liền, chat zalo hỏi thăm push thêm </t>
  </si>
  <si>
    <t>Minh chí</t>
  </si>
  <si>
    <t>0856798999</t>
  </si>
  <si>
    <t xml:space="preserve">vb2 NNA </t>
  </si>
  <si>
    <t>Thaảo Trương</t>
  </si>
  <si>
    <t>0702101491</t>
  </si>
  <si>
    <t>thuê bao x4, zalo chặn tin ng lạ
để lại tin nhắn sdt trên page
24/7 Quan tâm CĐ thôi, đại học xa quá, em k có nhu cầu,, em muốn học QTKD chứ k phải thiên về MKT</t>
  </si>
  <si>
    <t>saly</t>
  </si>
  <si>
    <t>0788556443</t>
  </si>
  <si>
    <t>21/07/2026: bị mất bảng điểm, khi nào mình lấy được bảng điểm thì mình liên hệ lại
zalo không trả lời
knm x2</t>
  </si>
  <si>
    <t>Hoàng Yến</t>
  </si>
  <si>
    <t>0937703277</t>
  </si>
  <si>
    <t>Đaã NE</t>
  </si>
  <si>
    <t>Hà Cương</t>
  </si>
  <si>
    <t>0961585640</t>
  </si>
  <si>
    <t>Hà Thương</t>
  </si>
  <si>
    <t xml:space="preserve">0964540025
</t>
  </si>
  <si>
    <t>quan tâm QTKD, kn zalo
Xét từ bằng trung cấp, chưa thi tốt nghiệp THPT hỏi có giấy chứng nhận hoàn thành văn hóa k thì k rep
31/7 nt ít phản hồi
10/9 chưa thấy phản hồi</t>
  </si>
  <si>
    <t>Duyen Huynh</t>
  </si>
  <si>
    <t>0902346290</t>
  </si>
  <si>
    <t>25/07/2026: quan tâm Quản trị và Luật, có gửi thông tin QTKD qua zalo, nhắn gửi thông tin
27/07/2026: nhắn thông tin không trả lời
28/07/2026: gọi: à chị đăng ký học bên Trường Đà Nẵng luôn rồi nha</t>
  </si>
  <si>
    <t>Ngọc Huyền</t>
  </si>
  <si>
    <t>0969426763</t>
  </si>
  <si>
    <t xml:space="preserve">đã hỗ trợ tt chi tiết nhưng ít khi phản hồi lại
liên hệ knm, chăm zalo thêm </t>
  </si>
  <si>
    <t>Tram Ha</t>
  </si>
  <si>
    <t>303-564-0563</t>
  </si>
  <si>
    <t>LỊCH TRỰC PAGE</t>
  </si>
  <si>
    <t>Bửu Hoa</t>
  </si>
  <si>
    <t>0796992995</t>
  </si>
  <si>
    <t>27/07/2026 quan tâm QTKD học bạ điểm rất thấp, khả năng phải phỏng vấn
3/8/2026 k vào học khóa này được, follow thêm
10/9 đã nt lại hỏi thăm thêm về khóa tháng 11
21/9 k đủ điểm đầu vào, nên chưa tương tác lại nhiều</t>
  </si>
  <si>
    <t>Nguyễn Thị Thu</t>
  </si>
  <si>
    <t>0354415599</t>
  </si>
  <si>
    <t>28/07/2026 quan tâm QTKD xét THPT: kết nối zalo gửi thông tin
29/07/2026: knm, tắt máy, nhắn zalo: báo bị mất học bạ để xin rồi liên hệ lại sau + đã điền form đăng ký
13/08/2026: gửi bảng điểm trích lục chỉ có lớp 10 và 12, ko có lớp 11(không đủ điều kiện xét tuyển)
14/08/2026: về quê xin trích lục bảng điểm cấp 3, chỉ có năm lớp 10 và 12. Do Tỉnh sáp nhập lại, tốt nghiệp lâu quá rồi nên bảng điểm lớp 11 bị mất, Hồ Sơ và Học Bạ mất
=&gt; Không đủ điều kiện nhập học (không xét tổ hợp môn được)</t>
  </si>
  <si>
    <t>Thứ 2</t>
  </si>
  <si>
    <t>Thứ 3</t>
  </si>
  <si>
    <t>Thứ 4</t>
  </si>
  <si>
    <t>Thứ 5</t>
  </si>
  <si>
    <t>Thứ 6</t>
  </si>
  <si>
    <t>Thứ 7</t>
  </si>
  <si>
    <t>Chú Nhật</t>
  </si>
  <si>
    <t>Vân Thi</t>
  </si>
  <si>
    <t>quan tâm QTKD_THPT:</t>
  </si>
  <si>
    <t>X</t>
  </si>
  <si>
    <t>Chiếu Như</t>
  </si>
  <si>
    <t>quan tâm NNT_xét THPT:</t>
  </si>
  <si>
    <t>Phan Thị Phương Trinh</t>
  </si>
  <si>
    <t>NgocDoan Trang</t>
  </si>
  <si>
    <t xml:space="preserve">0913690022 </t>
  </si>
  <si>
    <t>quan tâm NNT_VB2: 
là nam, đang đi du lịch, đi về liên hệ lại sau
10/9 đã xét miễn môn xong bảo chưa sắp xếp học liên đc, hỏi thêm khóa tháng 11 chưa phản hồi
21/9 đã nt chăm lại</t>
  </si>
  <si>
    <t>Võ Thanh Phương</t>
  </si>
  <si>
    <t>0913839829</t>
  </si>
  <si>
    <t>Nhắn Zalo</t>
  </si>
  <si>
    <t>quan tâm VB2_NNT (Đã tốt nghiệp ĐH_Kế Toán): đang tư vấn zalo, bảo là lương chưa về không có tiền đóng học phí + đã điền form đăng ký
Báo dời lại 20/8 đóng học phí được không, đang kẹt tiền vì mới chuyển Thành Phố
21/08/2026: chắc để sau đi em, giờ kinh tế khó khăn quá (Không có ý định học bây giờ)</t>
  </si>
  <si>
    <t>đã NE</t>
  </si>
  <si>
    <t>Ngocdiem Bui</t>
  </si>
  <si>
    <t>0982888493</t>
  </si>
  <si>
    <t>vb2 NNT</t>
  </si>
  <si>
    <t>Đại Dũng</t>
  </si>
  <si>
    <t>0365845686</t>
  </si>
  <si>
    <t>Quan tâm NNT du học sinh đang học ở nước ngoài, tìm hiểu thêm
10/9 giờ em k có nhu cầu học chị ạ, nếu có học bổng cao hơn 30% thì em cân nhắc</t>
  </si>
  <si>
    <t>Kiệt Ngô</t>
  </si>
  <si>
    <t>0939950886</t>
  </si>
  <si>
    <t>Quan tâm Quản trị dịch vụ Du Lịch &amp; Lữ Hành: gọi thuê bao, nhắn zalo: xét Trung cấp, không có bằng THPT + không có giấy chứng nhận văn hóa, nhắn tin + gọi không trả lời
03/08/2026: không trả lời tin nhắn
07/08/2026: gọi + chăm zalo: xét từ Bậc Trung cấp: Không có giấy chứng nhận văn hóa + Mất bằng THPT =&gt; Không đủ điều kiện xét tuyển để vào Trường</t>
  </si>
  <si>
    <t>Nguyễn Hà</t>
  </si>
  <si>
    <t>0989835686</t>
  </si>
  <si>
    <t xml:space="preserve">quan tâm học ở hà nội thôi, có gửi tt tham khảo nhưng cũng khg có cân nhắc </t>
  </si>
  <si>
    <t>Nghĩa Trí</t>
  </si>
  <si>
    <t>0967409382</t>
  </si>
  <si>
    <t>Vb2 Ngôn Ngữ Trung</t>
  </si>
  <si>
    <t>Ngọc Diệp</t>
  </si>
  <si>
    <t>0986671775</t>
  </si>
  <si>
    <t>vb1 học QTKD, quan tâm NNT, đã gửi hết thông tin, chăm thêm kỹ
4/9 chat hỏi thêm thăm k thấy phản hồi</t>
  </si>
  <si>
    <t>Yen Duong( Phụ Huynh: Nguyễn Thành Trung)</t>
  </si>
  <si>
    <t>091366097</t>
  </si>
  <si>
    <t>Nguyễn Thành Trung_0365185853</t>
  </si>
  <si>
    <t>Quan tâm QTKD, xét THPT + đã từng học ĐH dang dở: chăm zalo
Bạn đợi cuối tuần qua ĐH FPT xin lại bảng điểm 
11/08/2026: Đào Tạo check luôn không cần xin trích lục, NE</t>
  </si>
  <si>
    <t>Trần Thanh Tú</t>
  </si>
  <si>
    <t>0394098751</t>
  </si>
  <si>
    <t xml:space="preserve">xét từ CĐ trái ngành, quan tâm bên nnT, đã tư vấn kỹ và trả kết quả miễn giảm nhưng khg phản hồi
chăm lại chưa phản hồi, gọi lại 
báo lại để suy nghĩ, chăm push thêm </t>
  </si>
  <si>
    <t>Lina Nguyen</t>
  </si>
  <si>
    <t>0982821258</t>
  </si>
  <si>
    <t>0909394497</t>
  </si>
  <si>
    <t>Quan tâm NNT học vb2, đã gửi bảng điểm check
27/8 nếu có làm luận văn cuối kỳ thì chị k theo được đâu e, cám ơn em
10/9 c k học lên nữa em ạ</t>
  </si>
  <si>
    <t>Ngọc Trang Banh</t>
  </si>
  <si>
    <t>0986056764</t>
  </si>
  <si>
    <t xml:space="preserve">Quan tâm NNT: knm x2, zalo không nhận tin nhắn người lạ
06/08/2026: knm x2
07/08/2026: thuê bao
knm </t>
  </si>
  <si>
    <t>Nguyễn Châu</t>
  </si>
  <si>
    <t xml:space="preserve">0972592121 </t>
  </si>
  <si>
    <t xml:space="preserve">đã tư vấn đầy đủ tt rồi, kn zalo gửi đầy đủ rồi nhưng chưa cân nhắc nhiều
giờ báo lại hỏi cho con trong nhà nhưng bé khg muốn học nữa =)) </t>
  </si>
  <si>
    <t>Hansh De Exile</t>
  </si>
  <si>
    <t>0919745590</t>
  </si>
  <si>
    <t>Thu Ha</t>
  </si>
  <si>
    <t>0904959431</t>
  </si>
  <si>
    <t>vb2 NNA, tư vấn xong hết thông tin rồi, chưa thấy gửi bảng điểm xét
13/8 bảo là em chưa dự định học lên bây giờ, có gì em sẽ liene hệ lại sau
27/8 nt lại rất ít tương tác
10/9 k còn phản hồi nhiều nữa</t>
  </si>
  <si>
    <t>Hạnh Đức(Phan Như Ngọc)</t>
  </si>
  <si>
    <t>0967169925</t>
  </si>
  <si>
    <t>nhắn zalo</t>
  </si>
  <si>
    <t>Quan tâm NNA, xét THPT: gửi thông tin qua zalo
Xét từ THPT, có bảng điểm ĐH dang dở: đang xin lại Trường trích lục bảng điểm
Mình đã liên hệ Trường ĐH, khi có thì mình gửi qua bạn nha, xét NNA và Du Lịch ạ
Đang xin lại Bảng điểm ĐH, muốn khi có kết quả check học Du Lịch (Tầm 14-20 ngày sau mới có bảng điểm)
Muốn nhập học rồi bổ sung bảng điểm sau, NE</t>
  </si>
  <si>
    <t>BoBo Yin</t>
  </si>
  <si>
    <t>0777591876</t>
  </si>
  <si>
    <t xml:space="preserve">liên hệ x3 knm, zalo chưa phản hồi , nhắn lại page cũng chưa phản hồi 
zalo khg phản hồi, gọi khg được </t>
  </si>
  <si>
    <t>Jane Nguyen</t>
  </si>
  <si>
    <t>0903903360</t>
  </si>
  <si>
    <t>Vạn Vạn</t>
  </si>
  <si>
    <t>0817943970</t>
  </si>
  <si>
    <t>Xét lên từ trung cấp + vh 4 môn quan tâm NNT, mât bảng điểm đang tìm lại
27/8 nt cũng k thấy phản hồi nhiều nữa
10/9 nt ít phản hồi, nay vẫn chat lại hổi thăm thêm</t>
  </si>
  <si>
    <t xml:space="preserve">Hang Nguyen Hop  
(DƯƠNG THỊ MINH HẰNG )
</t>
  </si>
  <si>
    <t>0326627234</t>
  </si>
  <si>
    <t>ZALO của Duy Nam (Phụ huynh)</t>
  </si>
  <si>
    <t>quan tâm NNT: gọi không trả lời
knm
nhắn zalo không trả lời, knm , thuê bao
tư vấn + gửi thông tin: xét từ THPT
Gửi thông tin, Phụ huynh cũng muốn để con học Trường khác (kiểu Chính Quy)</t>
  </si>
  <si>
    <t>Eliza Chu (zalo Ngọc Châu)</t>
  </si>
  <si>
    <t>0983909089</t>
  </si>
  <si>
    <t xml:space="preserve">quan tâm NNT, nhưng khg còn bằng + học bạ , nói học cần kiến thức thôi khg cấp bằng cũng được, đang tư vấn thêm </t>
  </si>
  <si>
    <t>Lê Thị Thu Hằng</t>
  </si>
  <si>
    <t>0901791292</t>
  </si>
  <si>
    <t>Xuân Luyến</t>
  </si>
  <si>
    <t xml:space="preserve"> 0775504297</t>
  </si>
  <si>
    <t>Hà Thu Trang</t>
  </si>
  <si>
    <t>0376150582</t>
  </si>
  <si>
    <t>Nhung Quỳnh</t>
  </si>
  <si>
    <t xml:space="preserve">0941459079
</t>
  </si>
  <si>
    <t>Quan tâm vb2 NNT, gửi thông tin rồi đang chờ bảng điểm phản hồi
27/8 nt zalo ít phản hồi
21/9 đã nt tương tác lại</t>
  </si>
  <si>
    <t>Mỹ Ái</t>
  </si>
  <si>
    <t>0333944529</t>
  </si>
  <si>
    <t>Quan tâm Vb2 NNT: chặn cuộc gọi, gửi thông tin ko phản hồi.
Nhắn zalo: Em cảm ơn chị nhiệt tình tư vấn cho em. Em cân nhắc rùi em nhắn lại sau ạ.</t>
  </si>
  <si>
    <t xml:space="preserve">Km Nguyên </t>
  </si>
  <si>
    <t>0937825000</t>
  </si>
  <si>
    <t>xét từ bằng THPT quan tâm bên QTKD 
đã hoàn tất HP</t>
  </si>
  <si>
    <t xml:space="preserve">Nông Đức Cường </t>
  </si>
  <si>
    <t>0966969994</t>
  </si>
  <si>
    <t>Huỳnh Hoàng Triệu</t>
  </si>
  <si>
    <t>0972476412</t>
  </si>
  <si>
    <t xml:space="preserve">vb3 ĐH, trước đây đã từng học Topica rồi, có 2 văn bằng ĐH NNT/ CNTT, quan tâm NNA
7/9 </t>
  </si>
  <si>
    <t>Bảo Ming Tâm</t>
  </si>
  <si>
    <t>0961859567</t>
  </si>
  <si>
    <t>Mình xin thông tin ngông ngữ trung đã TN bằng đại học ở hn</t>
  </si>
  <si>
    <t>Sakya Trung Phúc</t>
  </si>
  <si>
    <t>Đã học xong Học viện phật giáo, tháng 09 tốt nghiệp ngành NNA đại học cửu long
Đang tư vấn học lên NNT
21/8 đã đóng học phí</t>
  </si>
  <si>
    <t>Lethuhien (Phụ huynh)</t>
  </si>
  <si>
    <t>0983237293</t>
  </si>
  <si>
    <t xml:space="preserve">Phụ Huynh liên hệ </t>
  </si>
  <si>
    <t>Quan tâm NNT : SV đang học năm nhất ở ĐH Kinh Tế Đà Nẵng, muốn học song bằng. Đối với SV học song bằng thì không được miễn giảm học phần Giáo Dục Đại Cương &amp; GDQP (Đã xin ý kiến của Thầy,Cô tổ Đào Tạo) 
=&gt; Cảm ơn em về các thông tin đã trao đổi với chị. Nếu như vậy thì cháu không tham gia học được song bằng rồi em nhé. Khi nào cháu TN ĐH rồi sẽ tham gia học sau vậy.</t>
  </si>
  <si>
    <t>Tran Anh Thu</t>
  </si>
  <si>
    <t>0908168124</t>
  </si>
  <si>
    <t xml:space="preserve">có bằng ĐH rồi, đang là giảng viên tâm lý học, hỏi tt nhiều nhưng ít phản hồi, chat zalo chăm thêm kỹ </t>
  </si>
  <si>
    <t>Phú Vinh land</t>
  </si>
  <si>
    <t>0786591314</t>
  </si>
  <si>
    <t>Nhi Nguyễn</t>
  </si>
  <si>
    <t>0772936799</t>
  </si>
  <si>
    <t xml:space="preserve">có hsks, có bằng dh kb zalo hdan
7/9 máy bận IB ZALO </t>
  </si>
  <si>
    <t>nguyễn thế toàn</t>
  </si>
  <si>
    <t>0933888910</t>
  </si>
  <si>
    <t>Phương Dung</t>
  </si>
  <si>
    <t>0328818199</t>
  </si>
  <si>
    <t>27/8 Xét lên từ CĐ CNTP, mất bảng điểm. Đang liên hệ trường xin lại bảng điểm, có thì gửi xét sau
10/9 bảo là em bận quá chưa liên hệ lại trường nữa</t>
  </si>
  <si>
    <t>Thái phuc</t>
  </si>
  <si>
    <t>0347840254</t>
  </si>
  <si>
    <t>Quan tâm CNTT: gửi thông tin zalo, báo là Để e hỏi ý kiến từ gia đình ạ</t>
  </si>
  <si>
    <t>Lê thảo</t>
  </si>
  <si>
    <t xml:space="preserve">có bằng ĐH rồi, đang học HSK5 mà bị mất bảng điểm đh đang tìm lại, thấy hỏi cũng hờ hợt ít phản hồi </t>
  </si>
  <si>
    <t>nguyen phong thuy</t>
  </si>
  <si>
    <t>0902444066</t>
  </si>
  <si>
    <t>Le Trong Nghia</t>
  </si>
  <si>
    <t>0382890957</t>
  </si>
  <si>
    <t>Trần Khánh An</t>
  </si>
  <si>
    <t>0569182002</t>
  </si>
  <si>
    <t>フー ドゥック</t>
  </si>
  <si>
    <t>+817084667855</t>
  </si>
  <si>
    <t>27/8 đã xét miễn môn từ bảng điểm Cao đẳng, có bảng điểm ĐH dang dở đang chờ xét thêm</t>
  </si>
  <si>
    <t>Hải Xuân</t>
  </si>
  <si>
    <t>0396313771</t>
  </si>
  <si>
    <t>Quan tâm NNT, Du Lịch: xin tham khảo NNT, nhắn zalo gửi thông tin
gọi thuê bao x4, nhắn zalo không phản hồi</t>
  </si>
  <si>
    <t>Nguyễn Quân</t>
  </si>
  <si>
    <t>0898226008</t>
  </si>
  <si>
    <t>Thanh Mai Thảo</t>
  </si>
  <si>
    <t>0846071276</t>
  </si>
  <si>
    <t>Xét từ THPT quan tâm QTDVDLLH</t>
  </si>
  <si>
    <t>Nhu Quynh Dao Thi</t>
  </si>
  <si>
    <t>0336180004</t>
  </si>
  <si>
    <t>E đang có bằng trung cấp văn hoá ngành văn thư nhưng tháng 10 ms ĐK cấp bằng ạ
E học toán văn sử địa ạ
TC trái ngành k học dc, k có bằng thpt</t>
  </si>
  <si>
    <t>Nguyễn Gia Bảo Nhi</t>
  </si>
  <si>
    <t>0888504508</t>
  </si>
  <si>
    <t>Nguyễn Ngọc Phượng</t>
  </si>
  <si>
    <t>0909455685</t>
  </si>
  <si>
    <t>Đã có bằng ĐH, quan tâm vb2 Quản Trị Du lịch và lữ hành, chat zalo ít tương tác
10/9 đã gửi thông tin đầy đủ nhưng k thấy tương tác nữa
21/9 đã nhắn tương tác lại</t>
  </si>
  <si>
    <t>Nhung Bui</t>
  </si>
  <si>
    <t>0902806350</t>
  </si>
  <si>
    <t>31/08/2026: quan tâm NNT: gọi thuê bao, kết nối zalo gửi thông tin không trả lời
03/09/2026: Chị không quan tâm nữa nhé (zalo)</t>
  </si>
  <si>
    <t>Long Thiên</t>
  </si>
  <si>
    <t xml:space="preserve">0906597493
</t>
  </si>
  <si>
    <t>Tường Lam</t>
  </si>
  <si>
    <t>0964399858</t>
  </si>
  <si>
    <t>Quan tâm NNT, xét THPT:</t>
  </si>
  <si>
    <t>0376873913</t>
  </si>
  <si>
    <t>Quan tâm NNT, xét ĐH:</t>
  </si>
  <si>
    <t>Khiem Pham</t>
  </si>
  <si>
    <t xml:space="preserve">0916792355 </t>
  </si>
  <si>
    <t>Đỗ Tiến 
Tiến Anh (zalo)</t>
  </si>
  <si>
    <t>0968555041</t>
  </si>
  <si>
    <t>quan tâm NNT vb2, nt hời hợt thấy k quan tâm lắm
21/9 nt k thấy phản hồi nữa</t>
  </si>
  <si>
    <t xml:space="preserve">Thạch Giang </t>
  </si>
  <si>
    <t xml:space="preserve">0969213365 </t>
  </si>
  <si>
    <t>Tuệ Tâm (nam)</t>
  </si>
  <si>
    <t>Quan tâm NNA: gọi thuê bao, gửi thông tin zalo báo là phân vân 2 Ngành: cho mình xin tham khảo NNA và NNT, nếu chưa biết gì về 2 Ngành này thì học được không ạ, cho mình xin công thức tính điểm tổ hợp xét tuyển, tối về mình điền Form đăng ký, và mình cân nhắc thêm rồi báo lại ạ. Đã gửi và tư vấn đầy đủ thông tin
Báo bị bệnh về tim, mong được miễn giảm GDQP vì không thể học được. Bạn muốn học NNT xong VB2 là NNA tại Trường luôn.
Đào Tạo báo lại không được miễn GDQP vì thiếu khâu kết luận Bác sĩ chỉ định.
=&gt;Giấy khám từ 2024 (có thể hết hiệu lực): bạn không học GDQP được vì ko rời khỏi nhà vì tính chất công việc, muốn học online 100% hết (nhưng do xét từ THPT nên GDQP học Offline thực hành)</t>
  </si>
  <si>
    <t>Chung Hoàng</t>
  </si>
  <si>
    <t>0354477668</t>
  </si>
  <si>
    <t>Mai Anh Tuấn</t>
  </si>
  <si>
    <t>0338282664</t>
  </si>
  <si>
    <t xml:space="preserve">Quan tâm CNTT, </t>
  </si>
  <si>
    <t>Tran Thu Mai</t>
  </si>
  <si>
    <t>0336888003</t>
  </si>
  <si>
    <t>Quan tâm NNT, Vb2:</t>
  </si>
  <si>
    <t>Hương Tròn</t>
  </si>
  <si>
    <t>0346238959</t>
  </si>
  <si>
    <t>Quan tâm NNT, xét CĐ:</t>
  </si>
  <si>
    <t>Nga Trần</t>
  </si>
  <si>
    <t>0354565614</t>
  </si>
  <si>
    <t>Xét THPT quan tâm QTKD, mất học bạ
21/9 Đang hướng dẫn thủ tục xin cấp lại, nt k còn tương tác nhiều</t>
  </si>
  <si>
    <t>Hoa Vinh</t>
  </si>
  <si>
    <t>0986292389</t>
  </si>
  <si>
    <t>Quan tâm NNT, xét ĐH: tưởng số lừa đảo nên chặn rồi, ĐH Phú Xuân là Trường gì lạ quá? Cảm ơn. HP đắt quá. Gọi không được + nhắn zalo không phản hồi lại</t>
  </si>
  <si>
    <t>Mèo sang chuột chảnh
凯khai Minh明 (zalo)</t>
  </si>
  <si>
    <t>0941470888</t>
  </si>
  <si>
    <t>Quan tâm Quản Trị Dịch Vụ Du Lịch &amp; Lữ hành:</t>
  </si>
  <si>
    <t>Mary Kieu</t>
  </si>
  <si>
    <t>0989363424</t>
  </si>
  <si>
    <t>Quan tâm NNT, xét bậc TC:</t>
  </si>
  <si>
    <t>Duy Phúc</t>
  </si>
  <si>
    <t>Thanh Vy</t>
  </si>
  <si>
    <t xml:space="preserve">0372190426 </t>
  </si>
  <si>
    <t>Quan tâm QTKD, xét THPT:</t>
  </si>
  <si>
    <t>Như Quỳnh</t>
  </si>
  <si>
    <t>0359697262</t>
  </si>
  <si>
    <t xml:space="preserve">Quan tâm NNT, xét CĐ cơ điện tử, hẹn tối về gửi bảng điểm sau
21/9 đã gửi xét miễn môn xong, bảng điểm tên người khác, chăm kỹ
</t>
  </si>
  <si>
    <t>Mai Thanh Hải</t>
  </si>
  <si>
    <t>0974931851</t>
  </si>
  <si>
    <t>Quan tâm Đồ Họa Kỹ Thuật, xét VB2: số máy quý khách vừa gọi ko đúng x2 
Gửi thông tin zalo thêm: Cho mình hỏi chút là mình k ở VN thì thi cuối kỳ bằng hình thức online được ko ạ? gửi bảng điểm check
gọi: số máy quý khách vừa gọi ko đúng
không phản hồi zalo</t>
  </si>
  <si>
    <t>lê bình</t>
  </si>
  <si>
    <t>0977653041</t>
  </si>
  <si>
    <t>quan tâm ngành NNT, có bằng CĐ kế toán rồi +  bằng CĐ khác</t>
  </si>
  <si>
    <t>Trung Hạt Bụi Bên Đường</t>
  </si>
  <si>
    <t xml:space="preserve">0345304928 </t>
  </si>
  <si>
    <t>Quan tâm VB2 NNT:</t>
  </si>
  <si>
    <t>Anh Thư</t>
  </si>
  <si>
    <t>0976626286</t>
  </si>
  <si>
    <t>Xét THPT quan tâm Đồ Họa, đã từng học jetking nt ít tương tác, đang cố níu lấy :)))</t>
  </si>
  <si>
    <t>Nguyễn Thành Trung</t>
  </si>
  <si>
    <t>0968587847</t>
  </si>
  <si>
    <t>Nhắn zalo</t>
  </si>
  <si>
    <t>Quan tâm VB2 NNA:  gọi - số máy quý khách vừa gọi không đúng
Nhắn zalo gửi thông tin
=&gt; Vì hết tuyển sinh NNA, nên gửi thông tin trước: bạn báo khi nào có khai giảng mới báo bạn với nha
knm, không phản hồi zalo</t>
  </si>
  <si>
    <t>Le Quoc Hai</t>
  </si>
  <si>
    <t>0976818192</t>
  </si>
  <si>
    <t>Quan tâm NNT:</t>
  </si>
  <si>
    <t>Weihao Qiu</t>
  </si>
  <si>
    <t>0903490331</t>
  </si>
  <si>
    <t>Quan tâm NNT, xét từ THPT:</t>
  </si>
  <si>
    <t>May Art</t>
  </si>
  <si>
    <t xml:space="preserve">0904170698 </t>
  </si>
  <si>
    <t>Dawn (zalo)
Lê Kiên (Facebook)</t>
  </si>
  <si>
    <t>0889998589</t>
  </si>
  <si>
    <t xml:space="preserve">VB2: </t>
  </si>
  <si>
    <t>Nguyễn Thị Ngọc Mai</t>
  </si>
  <si>
    <t>0962959562</t>
  </si>
  <si>
    <t>Xét THPT quan tâm NNT nt ít tương tác, đang cố níu lấy :)))</t>
  </si>
  <si>
    <t>Đoàn Văn Tùng</t>
  </si>
  <si>
    <t xml:space="preserve"> 0829929578
</t>
  </si>
  <si>
    <t>Vb2 NNT: gọi + gửi thông tin zalo</t>
  </si>
  <si>
    <t>Jennifer Nguyen</t>
  </si>
  <si>
    <t>0935055691</t>
  </si>
  <si>
    <t xml:space="preserve">VB2 NNT: </t>
  </si>
  <si>
    <t>Cao Thị Thùy Trang</t>
  </si>
  <si>
    <t>09874747455</t>
  </si>
  <si>
    <t>Yuki Phạm</t>
  </si>
  <si>
    <t>0389089330</t>
  </si>
  <si>
    <t>Quan tâm NNT, xét bậc CĐ:</t>
  </si>
  <si>
    <t>Ý Nguyễn</t>
  </si>
  <si>
    <t xml:space="preserve">0784969132 </t>
  </si>
  <si>
    <t>Quan tâm CNTT, xét bậc THPT:</t>
  </si>
  <si>
    <t>Joey Duong (Fb)
Dương Nhi (zalo)</t>
  </si>
  <si>
    <t>0934171805</t>
  </si>
  <si>
    <t>Xét bậc THPT quan tâm QTKD, đòi kb zalo chat nhưng chat zalo k phản hồi
23/9 đang im</t>
  </si>
  <si>
    <t>Hải Yến</t>
  </si>
  <si>
    <t xml:space="preserve"> 0979820826</t>
  </si>
  <si>
    <t>Ôi mình cảm ơn nhé, mình tưởng học trực tiếp, mình học Chính Quy thôi</t>
  </si>
  <si>
    <t>Vũ Huyền</t>
  </si>
  <si>
    <t>0964655047</t>
  </si>
  <si>
    <t xml:space="preserve">Quan tâm NNT: </t>
  </si>
  <si>
    <t>Trần Thị Ngần</t>
  </si>
  <si>
    <t xml:space="preserve"> 0932594013</t>
  </si>
  <si>
    <t xml:space="preserve">Quan tâm QTKD - Truyền Thông &amp; MKT số, xét từ THPT: </t>
  </si>
  <si>
    <t>Hải Triều Vũ Lê (FB)
Diễm (zalo)</t>
  </si>
  <si>
    <t>0392763542</t>
  </si>
  <si>
    <t>Quan tâm NNA, xét THPT:</t>
  </si>
  <si>
    <t>Thương Thương Bui</t>
  </si>
  <si>
    <t>0947920386</t>
  </si>
  <si>
    <t>xét lên Đại Học ngành NNTQ</t>
  </si>
  <si>
    <t>Hoang Phuong Bui (FB)
Hoang Phuong Bui - Mẹ Pupi (Zalo)</t>
  </si>
  <si>
    <t xml:space="preserve"> 0908022379</t>
  </si>
  <si>
    <t xml:space="preserve">Xét bậc THPT do học ĐH rồi chưa lấy Bằng: </t>
  </si>
  <si>
    <t>Khưu Kiệt</t>
  </si>
  <si>
    <t>0933986360</t>
  </si>
  <si>
    <t>VB2 NNT: gọi báo em nhắn tin giúp anh, nhắn gửi thông tin nhưng không phản hồi</t>
  </si>
  <si>
    <t>Lan Nguyễn</t>
  </si>
  <si>
    <t>0988800531</t>
  </si>
  <si>
    <t>Học phí của Trường là bao nhiêu?</t>
  </si>
  <si>
    <t>Trần Hường</t>
  </si>
  <si>
    <t>0398589811</t>
  </si>
  <si>
    <t>Quan tâm QTKD, xét từ CĐ:</t>
  </si>
  <si>
    <t>P. Bảo Trúc Quỳnh</t>
  </si>
  <si>
    <t>0774231508</t>
  </si>
  <si>
    <t xml:space="preserve">Quan tâm QTKD, xét từ THPT: </t>
  </si>
  <si>
    <t>Bà Trẻ Ikids (Zalo)
Ngoại Ngữ Ikids (FB)</t>
  </si>
  <si>
    <t>0845149431</t>
  </si>
  <si>
    <t>Nguyen Phan Minh Uyen</t>
  </si>
  <si>
    <t>0905440086</t>
  </si>
  <si>
    <t>DATA TỪ CÁC GROUP</t>
  </si>
  <si>
    <t>25/03/2025</t>
  </si>
  <si>
    <t>26/03/2025</t>
  </si>
  <si>
    <t>27/03/2025</t>
  </si>
  <si>
    <t>28/03/2025</t>
  </si>
  <si>
    <t>29/03/2025</t>
  </si>
  <si>
    <t>30/03/2025</t>
  </si>
  <si>
    <t>Tên sinh viên</t>
  </si>
  <si>
    <t xml:space="preserve">Ngành </t>
  </si>
  <si>
    <t>Đã nộp tiền</t>
  </si>
  <si>
    <t>Loại Học bổng</t>
  </si>
  <si>
    <t>Nguồn NE</t>
  </si>
  <si>
    <t>Phiếu đăng kí</t>
  </si>
  <si>
    <t>Bằng Tốt nghiệp TC/CĐ/ĐH</t>
  </si>
  <si>
    <t>Bằng TN THPT</t>
  </si>
  <si>
    <t>Bản điểm TC/CĐ/ĐH</t>
  </si>
  <si>
    <t>Học bạ THPT</t>
  </si>
  <si>
    <t>CMND/ CCCD</t>
  </si>
  <si>
    <t>Ảnh</t>
  </si>
  <si>
    <t>Giấy khám sức khỏe</t>
  </si>
  <si>
    <t>31/03/2025</t>
  </si>
  <si>
    <t>Giấy tờ khác</t>
  </si>
  <si>
    <t>Khóa</t>
  </si>
  <si>
    <t>Lưu ý</t>
  </si>
  <si>
    <t>01/04/2025</t>
  </si>
  <si>
    <t>02/04/2025</t>
  </si>
  <si>
    <t>03/04/2025</t>
  </si>
  <si>
    <t>04/04/2025</t>
  </si>
  <si>
    <t>05/04/2025</t>
  </si>
  <si>
    <t>06/04/2025</t>
  </si>
  <si>
    <t>Nguyễn Hồng Thái</t>
  </si>
  <si>
    <t>Tiên phong</t>
  </si>
  <si>
    <t>APC.HCM</t>
  </si>
  <si>
    <t>x</t>
  </si>
  <si>
    <t>COLD</t>
  </si>
  <si>
    <t>WILL</t>
  </si>
  <si>
    <t>HOT</t>
  </si>
  <si>
    <t>13/04/2025</t>
  </si>
  <si>
    <t>K 15.6</t>
  </si>
  <si>
    <t>Đã gồm 80.000 phí xét tuyển</t>
  </si>
  <si>
    <t>Lâm Bảo Vy</t>
  </si>
  <si>
    <t>1</t>
  </si>
  <si>
    <t>14/04/2025</t>
  </si>
  <si>
    <t>15/04/2025</t>
  </si>
  <si>
    <t>16/04/2025</t>
  </si>
  <si>
    <t>17/04/2025</t>
  </si>
  <si>
    <t>18/04/2025</t>
  </si>
  <si>
    <t>19/04/2025</t>
  </si>
  <si>
    <t>20/04/2025</t>
  </si>
  <si>
    <t>anh Minh thu</t>
  </si>
  <si>
    <t>Trần Huỳnh Yến Vi</t>
  </si>
  <si>
    <t>21/04/2025</t>
  </si>
  <si>
    <t>22/04/2025</t>
  </si>
  <si>
    <t>23/04/2025</t>
  </si>
  <si>
    <t>24/04/2025</t>
  </si>
  <si>
    <t>25/04/2025</t>
  </si>
  <si>
    <t>26/04/2025</t>
  </si>
  <si>
    <t>27/04/2025</t>
  </si>
  <si>
    <t>chưa nộp</t>
  </si>
  <si>
    <t xml:space="preserve">chưa nộp </t>
  </si>
  <si>
    <t>28/04/2025</t>
  </si>
  <si>
    <t>29/04/2025</t>
  </si>
  <si>
    <t>30/04/2025</t>
  </si>
  <si>
    <r>
      <rPr>
        <rFont val="Times New Roman"/>
        <color theme="1"/>
        <sz val="14.0"/>
      </rPr>
      <t xml:space="preserve">anh Minh thu
</t>
    </r>
    <r>
      <rPr>
        <rFont val="Times New Roman"/>
        <color rgb="FFFF0000"/>
        <sz val="14.0"/>
      </rPr>
      <t>XÉT HỌC BẠ</t>
    </r>
  </si>
  <si>
    <t>K 10.8</t>
  </si>
  <si>
    <t>Lê Phước Lộc</t>
  </si>
  <si>
    <t>KPI</t>
  </si>
  <si>
    <t>Lý Nghiệp San</t>
  </si>
  <si>
    <t>1. Mỗi ngày phải có 1 bài chia sẻ/ post trên ít nhất 3 nhóm</t>
  </si>
  <si>
    <t>2. Mỗi ngày đều ít nhất cmt dạo 5 nhóm</t>
  </si>
  <si>
    <t>Huỳnh Hữu Thịnh</t>
  </si>
  <si>
    <t>3. Mỗi tuần tìm kiếm được ít nhất 3 lead trong các nhóm (mỗi bạn)</t>
  </si>
  <si>
    <t>4. Mỗi tuần có ít nhất 2 bài trong nhóm chia sẻ + nhóm hội sinh viên</t>
  </si>
  <si>
    <t>Đặng Thị Thuý An</t>
  </si>
  <si>
    <t>https://www.facebook.com/groups/626345761057990/</t>
  </si>
  <si>
    <t>hẹn tháng 7 từ NHẬT về mới bổ sung dc =&gt; báo k về dc</t>
  </si>
  <si>
    <t>Vỏ Quốc Thịnh</t>
  </si>
  <si>
    <t>Trần Thị Minh Nguyệt</t>
  </si>
  <si>
    <t>Nguyễn Bùi Khánh Vân</t>
  </si>
  <si>
    <t>XÉT HỌC BẠ</t>
  </si>
  <si>
    <t>Đào Văn Sang</t>
  </si>
  <si>
    <t>CNTT</t>
  </si>
  <si>
    <t xml:space="preserve">- GIẤY XÁC NHẬN CHUYỂN NGÀNH </t>
  </si>
  <si>
    <t>https://www.facebook.com/groups/1028600831903399/</t>
  </si>
  <si>
    <t>Lê Phương Thảo</t>
  </si>
  <si>
    <t>bạn nói đi ct mới về, chưa khám sk, hẹn bạn bổ sung hs kia trc, giấy khám sức khỏ bổ sung sau =&gt; BÁO NGHỈ K HỌC NỮA</t>
  </si>
  <si>
    <t>Nguyễn Đỗ Hương Trinh</t>
  </si>
  <si>
    <t>Phan Thị Thanh Vi</t>
  </si>
  <si>
    <t>Phạm duy khánh</t>
  </si>
  <si>
    <t>Trần Nguyễn Bích Trâm</t>
  </si>
  <si>
    <t>không cần thiết</t>
  </si>
  <si>
    <t>Nguyễn Huỳnh Ngọc Tuyết</t>
  </si>
  <si>
    <t>Nguyễn Thị Yến Linh</t>
  </si>
  <si>
    <t>đã nộp đủ</t>
  </si>
  <si>
    <t xml:space="preserve">Trần Thị Bích Vân </t>
  </si>
  <si>
    <t>Lê Hoàng Xuân Trúc</t>
  </si>
  <si>
    <t>Kết nối ước mơ</t>
  </si>
  <si>
    <t>Lê Thị Hồng Ngọc</t>
  </si>
  <si>
    <t>Trương Thị Kim Dung</t>
  </si>
  <si>
    <t>K 28.10</t>
  </si>
  <si>
    <t xml:space="preserve">Đặng Thị Phương Trinh </t>
  </si>
  <si>
    <t>Ngô Trúc Quỳnh</t>
  </si>
  <si>
    <t>Chính sách miễn giảm 50% học phí giành cho anh/chị em ruột là lãnh đạo trong EQuest</t>
  </si>
  <si>
    <t>PHÚ XUÂN GTHIEU</t>
  </si>
  <si>
    <t>NỘP THẲNG RA HUẾ</t>
  </si>
  <si>
    <t>Trần Thái Duy</t>
  </si>
  <si>
    <t>SEEDING</t>
  </si>
  <si>
    <t>CHƯA NỘP</t>
  </si>
  <si>
    <t>Trần Bá Nhật Huy</t>
  </si>
  <si>
    <t>NBS.HCM</t>
  </si>
  <si>
    <t xml:space="preserve">Võ Thị Thanh Thảo </t>
  </si>
  <si>
    <t>giảm 50% CBNV khối đào tạo cao đẳng đại học (C&amp;U)</t>
  </si>
  <si>
    <t>CÓ GIẤY XÁC NHẬN NV</t>
  </si>
  <si>
    <t>Đoàn Nhật Nam</t>
  </si>
  <si>
    <t>đã bổ sung BĐ ngày 25/2</t>
  </si>
  <si>
    <t>Trần Mỹ Hằng</t>
  </si>
  <si>
    <t xml:space="preserve">không liên hệ được </t>
  </si>
  <si>
    <t>đối tác: Cô Hoa</t>
  </si>
  <si>
    <t>CÓ BỔ SUNG THÊM BẢN ĐIỂM TC PHOTO CÔNG CHỨNG</t>
  </si>
  <si>
    <t>K 02.12</t>
  </si>
  <si>
    <t>Online</t>
  </si>
  <si>
    <t>Nguyễn Minh Tú</t>
  </si>
  <si>
    <t>Chính sách miễn giảm 30% học phí giành cho chồng có vợ là cán bộ làm việc trong EQuest</t>
  </si>
  <si>
    <t>NBS</t>
  </si>
  <si>
    <t xml:space="preserve">Đang đi làm khg tiện 
27/2 bận quá, đang làm sắp xong rồi, báo bổ sung gấp trong tuần cũng ờ ờ </t>
  </si>
  <si>
    <t>Vũ Đăng Khoa</t>
  </si>
  <si>
    <t>Fpoly</t>
  </si>
  <si>
    <t xml:space="preserve">XÉT HỌC BẠ
</t>
  </si>
  <si>
    <t>Hà Thị Giang</t>
  </si>
  <si>
    <t>Nguyễn Trần Thanh Duy</t>
  </si>
  <si>
    <t>- Chứng chỉ ứng dụng công nghệ thông tin
- Quyết định phong quân hàm sĩ quan dự bị
- Quyết định về việc bổ nhiệm sĩ quan dự bị
- Giấy xác nhận hoàn thành chương trình phổ thông
- Giay xác nhận bậc CĐ 9+ thuộc hệ chính quy của Trường CĐ VM</t>
  </si>
  <si>
    <t>ĐỦ</t>
  </si>
  <si>
    <t>Khóa 03.03</t>
  </si>
  <si>
    <t xml:space="preserve">Hoàng Đình Lực </t>
  </si>
  <si>
    <t>- Chứng nhận bồi dưỡng chính trị
- Bằng TN TRUNG CẤP LÝ LUẬN CHÍNH TRỊ - HÀNH CHÍNH
- Bằng TN TRUNG CẤP CHUYÊN NGHIỆP - Ngành quân sự cơ sở khóa 3
- Bảng điểm TRUNG CẤP CHUYÊN NGHIỆP - Ngành quân sự cơ sở khóa 3
- Chứng nhận tin học cơ bản
- Chứng chỉ tin học ứng dụng trình độ A</t>
  </si>
  <si>
    <t>KHÓA 12.05</t>
  </si>
  <si>
    <t>Thắp sáng tương lai</t>
  </si>
  <si>
    <t>XÉT HỌC BẠ
Bổ sung trước 15/2</t>
  </si>
  <si>
    <t>Trần Đắc Quỳnh Hương</t>
  </si>
  <si>
    <t xml:space="preserve"> X</t>
  </si>
  <si>
    <t>Date</t>
  </si>
  <si>
    <t>Nguyễn Thị Ngọc Châu</t>
  </si>
  <si>
    <t>giới thiệu</t>
  </si>
  <si>
    <t>Purpose</t>
  </si>
  <si>
    <t>Content</t>
  </si>
  <si>
    <t>People in charge</t>
  </si>
  <si>
    <t>Budget</t>
  </si>
  <si>
    <t>Nguyễn Thiện Khoa</t>
  </si>
  <si>
    <t>PR các lợi thế học online (organic)</t>
  </si>
  <si>
    <t>- Giấy xác nhận nhân viên</t>
  </si>
  <si>
    <t>Lê Tấn Sang</t>
  </si>
  <si>
    <t>Đại học trực tuyến, học và thi online 100%,không cần đến trạm thi (là đơn vị tiên phong học và thi online 100%, các trường khác phải di chuyển đến trạm thi)</t>
  </si>
  <si>
    <t>- Giấy xác nhận đã hoàn thành chương trình CĐ đang chờ cấp bằng
- Giấy xác nhận nhân viên</t>
  </si>
  <si>
    <t>Team tự viết bài blog SEO</t>
  </si>
  <si>
    <t>Organic không chạy ads</t>
  </si>
  <si>
    <t>Liên thông đại học được giảm bao nhiêu môn/tín chỉ (viết Viện NBS tạo điều kiện tối ưu chuyển đổi tín chỉ của cao đẳng, trung cấp)</t>
  </si>
  <si>
    <t>Nguyễn Tấn Tài</t>
  </si>
  <si>
    <t>NBS TALENT</t>
  </si>
  <si>
    <t>Đại học từ xa có học bổng không? (tích hợp form, điền form để giữ chỗ xuất học bổng ngay hôm nay)</t>
  </si>
  <si>
    <t>Bằng đại học online có học lên thạc sĩ, thi công chức, nâng hạng ngạch tăng lương được không?
 (nêu bằng tại viện NBS là có thể học lên thạc sĩ và hỗ trợ kết nối cho sinh viên tìm học thạc sĩ sau khi tốt nghiệp, 
rồi nêu các lợi thế của viện NBS)</t>
  </si>
  <si>
    <t>Mai Văn Bảo Trí</t>
  </si>
  <si>
    <t>tại sao nên theo học đại học từ xa tại viện kinh doanh và công nghệ NBS</t>
  </si>
  <si>
    <t>Thiếu hết ( liên hệ nhiều lần knm, zalo không phản hồi)</t>
  </si>
  <si>
    <t>Tạo các lợi thế, giới thiệu chất lượng (organic)</t>
  </si>
  <si>
    <t>Tạo bài viết giới thiệu giảng viên xuất sắc đang dạy tại (Bằng cấp profile Tiến sĩ, 
làm việc tại nước ngoài, manager các doanh nghiệp lớn,...vv) (Đã có giới thiệu giảng viên nhưng sơ sài, cần contact cụ thể
 để lấy thông tin)</t>
  </si>
  <si>
    <t xml:space="preserve">Đang gửi hs </t>
  </si>
  <si>
    <t>Đoàn Lâm Vĩnh</t>
  </si>
  <si>
    <t>Lý do nên theo học ngành QTKD hệ từ xa của đại học Phú Xuân Huế?
Tạo bài cho giảng viên nổi bật ngành QTKD và các điểm mạnh của ngành QTKD tại NBS</t>
  </si>
  <si>
    <t>Phạm Chi Linh</t>
  </si>
  <si>
    <t>Lý do nên theo học ngành CNTT hệ đại học từ xa đại học Phú Xuân Huế
Tạo bài cho giảng viên nổi bật ngành CNTT và các điểm mạnh của ngành CNTT tại NBS</t>
  </si>
  <si>
    <t>- Chứng chỉ GDQP&amp;AN</t>
  </si>
  <si>
    <t>Báo chí nói gì về viện kinh doanh công nghệ, đại học Phú Xuân Huế (Dẫn link các bài báo, rồi trích dẫn cho hay)</t>
  </si>
  <si>
    <t>CNTT - ĐỒ HỌA KTS</t>
  </si>
  <si>
    <t>- Chứng nhận GDQP&amp;AN</t>
  </si>
  <si>
    <t>thêm bài "hệ đại học từ xa là gì?" và hệ từ xa có gì khác</t>
  </si>
  <si>
    <t>Phan Thị Thu Trinh</t>
  </si>
  <si>
    <t>Các học viên nói gì về trường NBS, hệ đại học từ xa của Đại học Phú Xuân Huế (Vì NBS mới thành lập chưa có cựu sinh viên)</t>
  </si>
  <si>
    <t>Võ Ngọc Thơ An</t>
  </si>
  <si>
    <t>Tạo landing chứa các ý tiêu biểu, ấn tượng để 
dễ chốt sales, và form để lại thông tin to, 
với các nội dung khuyến khích điền form 
(điền form để giữ suất học bổng,...vv)</t>
  </si>
  <si>
    <t>giấy xác nhận nhân viên Trường CĐ VM</t>
  </si>
  <si>
    <t>Lên kế hoạch nội dung cho landing page</t>
  </si>
  <si>
    <t>Lê Thị Mỹ Hạnh</t>
  </si>
  <si>
    <r>
      <rPr/>
      <t xml:space="preserve">Mua gói landing page:
Có 3 gói: </t>
    </r>
    <r>
      <rPr>
        <color rgb="FF1155CC"/>
        <u/>
      </rPr>
      <t>Thông tin chi tiết tại đây</t>
    </r>
    <r>
      <rPr/>
      <t xml:space="preserve">
Nếu mua gói Lite: 1.500.000/năm, 
chia ra khoảng 125k/tháng
Tên miền mới </t>
    </r>
    <r>
      <rPr>
        <color rgb="FF1155CC"/>
        <u/>
      </rPr>
      <t>edu.vn</t>
    </r>
    <r>
      <rPr/>
      <t xml:space="preserve"> 50k năm đầu tiên
 và gia hạn 100k/năm tiếp theo 
hoặc dùng tên miền của trường có sẵn</t>
    </r>
  </si>
  <si>
    <t>- Bằng Trung cấp
- Bảng điểm Trung cấp
- giấy xác nhận đang công tác tại TC bách khoa SG</t>
  </si>
  <si>
    <t>Gửi ngoài Huế, chị Nhi nhận</t>
  </si>
  <si>
    <t>Huỳnh Sĩ An Khang</t>
  </si>
  <si>
    <t>- Bằng Trung cấp nghề Quang Trung
- Bảng điểm Trung Cấp nghề Quang Trung</t>
  </si>
  <si>
    <t>Phạm Minh Huy</t>
  </si>
  <si>
    <t xml:space="preserve">- Bảng điểm Đại Học Kiến Trúc
- Chứng chỉ quốc phòng </t>
  </si>
  <si>
    <t>Thiết kế các hình ảnh và bố cục</t>
  </si>
  <si>
    <t>Phân tích từ khóa Trending để chạy ads 
cho landing pages (non-organic)</t>
  </si>
  <si>
    <t>Code landing page</t>
  </si>
  <si>
    <t>Bảo mua 1 gói lite
rồi tự thiết kế cho đẹp và thu hút để 
có tỉ lệ điền form và chuyển đổi cao</t>
  </si>
  <si>
    <t xml:space="preserve">Chạy thử nghiệm 3 ngày (Keyword: đại học từ xa, đại học trực tuyến, học đại học online, đại học tại nhà) </t>
  </si>
  <si>
    <t>Phan Thị Ngọc Minh</t>
  </si>
  <si>
    <t>100k chạy ads để test các nhóm tiềm năng</t>
  </si>
  <si>
    <t>ĐỦ
bạn nộp trực tiếp ở Pxu HUẾ, anh nhân nhận</t>
  </si>
  <si>
    <t>Đoàn Tuấn Anh</t>
  </si>
  <si>
    <t>Phân tích kết quả chạy ads và analyztic site lần 1 sau 3 ngày chạy ads (lượt tiếp cận, chi phí cho mỗi click, tỉnh thành click nhiều, tỉ lệ điền forn, chuyển đổi,..vv)</t>
  </si>
  <si>
    <t>Phân tích và cải thiện để tối ưu ads</t>
  </si>
  <si>
    <t>Chạy ads thêm 4 ngày (Keyword: đại học từ xa, đại học trực tuyến, học đại học online, đại học tại nhà)</t>
  </si>
  <si>
    <t xml:space="preserve">Dương Quốc Hải </t>
  </si>
  <si>
    <t>Bùi Đăng Nam</t>
  </si>
  <si>
    <t>bạn nghỉ học, hẹn nào sx được sẽ học sau</t>
  </si>
  <si>
    <t>Nguyễn Phước Thành</t>
  </si>
  <si>
    <t>Hồ Tấn Đạt</t>
  </si>
  <si>
    <t>ĐỦ
Gửi cho Anh Thư Phú Xuân nhận giúp</t>
  </si>
  <si>
    <t>Quách Phan Bảo Nguyên</t>
  </si>
  <si>
    <t>Phân tích kết quả và các phương án cải thiện sau 7 ngày chạy ads (lượt tiếp cận, chi phí cho mỗi click, tỉnh thành click nhiều, tỉ lệ điền forn, chuyển đổi,..vv)</t>
  </si>
  <si>
    <r>
      <rPr>
        <rFont val="Times New Roman"/>
        <color theme="1"/>
        <sz val="14.0"/>
      </rPr>
      <t xml:space="preserve">NBS TALENT </t>
    </r>
    <r>
      <rPr>
        <rFont val="Times New Roman"/>
        <color rgb="FFFF0000"/>
        <sz val="14.0"/>
      </rPr>
      <t>mới</t>
    </r>
  </si>
  <si>
    <t>- chứng chỉ tiếng anh theo khung NLNN 6 bậc dùng cho VN - Hiệu trưởng Trường sư phạm TP.HCM</t>
  </si>
  <si>
    <t>Nguyễn Thị Tú Loan</t>
  </si>
  <si>
    <r>
      <rPr>
        <rFont val="Times New Roman"/>
        <color theme="1"/>
        <sz val="14.0"/>
      </rPr>
      <t xml:space="preserve">NBS TALENT </t>
    </r>
    <r>
      <rPr>
        <rFont val="Times New Roman"/>
        <color rgb="FFFF0000"/>
        <sz val="14.0"/>
      </rPr>
      <t>mới</t>
    </r>
  </si>
  <si>
    <t xml:space="preserve">Hứa Lê Gia Bảo </t>
  </si>
  <si>
    <r>
      <rPr>
        <rFont val="Times New Roman"/>
        <color theme="1"/>
        <sz val="14.0"/>
      </rPr>
      <t xml:space="preserve">NBS TALENT </t>
    </r>
    <r>
      <rPr>
        <rFont val="Times New Roman"/>
        <color rgb="FFFF0000"/>
        <sz val="14.0"/>
      </rPr>
      <t>mới</t>
    </r>
  </si>
  <si>
    <t xml:space="preserve">- chứng chỉ quốc phòng
- Ielts </t>
  </si>
  <si>
    <t>Nguyễn Hoàng Hữu Đức</t>
  </si>
  <si>
    <r>
      <rPr>
        <rFont val="Times New Roman"/>
        <color theme="1"/>
        <sz val="14.0"/>
      </rPr>
      <t xml:space="preserve">NBS TALENT </t>
    </r>
    <r>
      <rPr>
        <rFont val="Times New Roman"/>
        <color rgb="FFFF0000"/>
        <sz val="14.0"/>
      </rPr>
      <t>mới</t>
    </r>
  </si>
  <si>
    <t>bổ sung Bằng + Bảng điểm CĐ</t>
  </si>
  <si>
    <t>Trịnh Chấn Phát</t>
  </si>
  <si>
    <r>
      <rPr>
        <rFont val="Times New Roman"/>
        <color theme="1"/>
        <sz val="14.0"/>
      </rPr>
      <t xml:space="preserve">NBS TALENT </t>
    </r>
    <r>
      <rPr>
        <rFont val="Times New Roman"/>
        <color rgb="FFFF0000"/>
        <sz val="14.0"/>
      </rPr>
      <t>mới</t>
    </r>
  </si>
  <si>
    <t>Phạm Thị Loan</t>
  </si>
  <si>
    <r>
      <rPr>
        <rFont val="Times New Roman"/>
        <color theme="1"/>
        <sz val="14.0"/>
      </rPr>
      <t xml:space="preserve">NBS TALENT </t>
    </r>
    <r>
      <rPr>
        <rFont val="Times New Roman"/>
        <color rgb="FFFF0000"/>
        <sz val="14.0"/>
      </rPr>
      <t>mới</t>
    </r>
  </si>
  <si>
    <t>Phan Thị Thanh Loan</t>
  </si>
  <si>
    <t>NGÔN NGỮ TRUNG</t>
  </si>
  <si>
    <r>
      <rPr>
        <rFont val="Times New Roman"/>
        <color theme="1"/>
        <sz val="14.0"/>
      </rPr>
      <t xml:space="preserve">NBS TALENT </t>
    </r>
    <r>
      <rPr>
        <rFont val="Times New Roman"/>
        <color rgb="FFFF0000"/>
        <sz val="14.0"/>
      </rPr>
      <t>mới</t>
    </r>
  </si>
  <si>
    <t>- chứng chỉ microsoft office specialist: office word 2010
- chứng chỉ microsoft office specialist: office word 2010, office excek 2010</t>
  </si>
  <si>
    <t>KHÓA THÁNG 7</t>
  </si>
  <si>
    <t>Trần Thị Ngọc Thuỳ</t>
  </si>
  <si>
    <r>
      <rPr>
        <rFont val="Times New Roman"/>
        <color theme="1"/>
        <sz val="14.0"/>
      </rPr>
      <t xml:space="preserve">NBS TALENT </t>
    </r>
    <r>
      <rPr>
        <rFont val="Times New Roman"/>
        <color rgb="FFFF0000"/>
        <sz val="14.0"/>
      </rPr>
      <t>mới</t>
    </r>
  </si>
  <si>
    <t>Tạ Thị Phương Thanh</t>
  </si>
  <si>
    <r>
      <rPr>
        <rFont val="Times New Roman"/>
        <color theme="1"/>
        <sz val="14.0"/>
      </rPr>
      <t xml:space="preserve">NBS TALENT </t>
    </r>
    <r>
      <rPr>
        <rFont val="Times New Roman"/>
        <color rgb="FFFF0000"/>
        <sz val="14.0"/>
      </rPr>
      <t>mới</t>
    </r>
  </si>
  <si>
    <t>Nguyễn Đức Toàn</t>
  </si>
  <si>
    <r>
      <rPr>
        <rFont val="Times New Roman"/>
        <color theme="1"/>
        <sz val="14.0"/>
      </rPr>
      <t xml:space="preserve">NBS TALENT </t>
    </r>
    <r>
      <rPr>
        <rFont val="Times New Roman"/>
        <color rgb="FFFF0000"/>
        <sz val="14.0"/>
      </rPr>
      <t>mới</t>
    </r>
  </si>
  <si>
    <t xml:space="preserve">- giấy chứng nhận hoàn thành chương trình văn hóa + bảng điểm </t>
  </si>
  <si>
    <t>Nguyễn Thị Thanh Vy</t>
  </si>
  <si>
    <r>
      <rPr>
        <rFont val="Times New Roman"/>
        <color theme="1"/>
        <sz val="14.0"/>
      </rPr>
      <t xml:space="preserve">NBS TALENT </t>
    </r>
    <r>
      <rPr>
        <rFont val="Times New Roman"/>
        <color rgb="FFFF0000"/>
        <sz val="14.0"/>
      </rPr>
      <t>mới</t>
    </r>
  </si>
  <si>
    <t>- giấy chứng nhận GDQPVAN
- Chứng chỉ Academic preparatory english Level 3
- Chứng chỉ TIN HỌC VĂN PHÒNG</t>
  </si>
  <si>
    <t>Lê Thị Ngọc Tú</t>
  </si>
  <si>
    <r>
      <rPr>
        <rFont val="Times New Roman"/>
        <color theme="1"/>
        <sz val="14.0"/>
      </rPr>
      <t xml:space="preserve">NBS TALENT </t>
    </r>
    <r>
      <rPr>
        <rFont val="Times New Roman"/>
        <color rgb="FFFF0000"/>
        <sz val="14.0"/>
      </rPr>
      <t>mới</t>
    </r>
  </si>
  <si>
    <t>Lê Thị Phương Dung</t>
  </si>
  <si>
    <r>
      <rPr>
        <rFont val="Times New Roman"/>
        <color theme="1"/>
        <sz val="14.0"/>
      </rPr>
      <t xml:space="preserve">NBS TALENT </t>
    </r>
    <r>
      <rPr>
        <rFont val="Times New Roman"/>
        <color rgb="FFFF0000"/>
        <sz val="14.0"/>
      </rPr>
      <t>mới</t>
    </r>
  </si>
  <si>
    <t>Lương Quốc Khánh</t>
  </si>
  <si>
    <r>
      <rPr>
        <rFont val="Times New Roman"/>
        <color theme="1"/>
        <sz val="14.0"/>
      </rPr>
      <t xml:space="preserve">NBS TALENT </t>
    </r>
    <r>
      <rPr>
        <rFont val="Times New Roman"/>
        <color rgb="FFFF0000"/>
        <sz val="14.0"/>
      </rPr>
      <t>mới</t>
    </r>
  </si>
  <si>
    <t>Lưu Danh An</t>
  </si>
  <si>
    <r>
      <rPr>
        <rFont val="Times New Roman"/>
        <color theme="1"/>
        <sz val="14.0"/>
      </rPr>
      <t xml:space="preserve">NBS TALENT </t>
    </r>
    <r>
      <rPr>
        <rFont val="Times New Roman"/>
        <color rgb="FFFF0000"/>
        <sz val="14.0"/>
      </rPr>
      <t>mới</t>
    </r>
  </si>
  <si>
    <t>Hoàng Lê Tân</t>
  </si>
  <si>
    <r>
      <rPr>
        <rFont val="Times New Roman"/>
        <color theme="1"/>
        <sz val="14.0"/>
      </rPr>
      <t xml:space="preserve">NBS TALENT </t>
    </r>
    <r>
      <rPr>
        <rFont val="Times New Roman"/>
        <color rgb="FFFF0000"/>
        <sz val="14.0"/>
      </rPr>
      <t>mới</t>
    </r>
  </si>
  <si>
    <t>Phan Thị Thuỳ Nhung</t>
  </si>
  <si>
    <r>
      <rPr>
        <rFont val="Times New Roman"/>
        <color theme="1"/>
        <sz val="14.0"/>
      </rPr>
      <t xml:space="preserve">NBS TALENT </t>
    </r>
    <r>
      <rPr>
        <rFont val="Times New Roman"/>
        <color rgb="FFFF0000"/>
        <sz val="14.0"/>
      </rPr>
      <t>mới</t>
    </r>
  </si>
  <si>
    <t>Hồ Tấn Thi</t>
  </si>
  <si>
    <r>
      <rPr>
        <rFont val="Times New Roman"/>
        <color theme="1"/>
        <sz val="14.0"/>
      </rPr>
      <t xml:space="preserve">NBS TALENT </t>
    </r>
    <r>
      <rPr>
        <rFont val="Times New Roman"/>
        <color rgb="FFFF0000"/>
        <sz val="14.0"/>
      </rPr>
      <t>mới</t>
    </r>
  </si>
  <si>
    <r>
      <rPr>
        <rFont val="Times New Roman"/>
        <color theme="1"/>
        <sz val="14.0"/>
      </rPr>
      <t xml:space="preserve">NBS TALENT </t>
    </r>
    <r>
      <rPr>
        <rFont val="Times New Roman"/>
        <color rgb="FFFF0000"/>
        <sz val="14.0"/>
      </rPr>
      <t>mới</t>
    </r>
  </si>
  <si>
    <r>
      <rPr>
        <rFont val="Times New Roman"/>
        <color theme="1"/>
        <sz val="14.0"/>
      </rPr>
      <t xml:space="preserve">NBS TALENT </t>
    </r>
    <r>
      <rPr>
        <rFont val="Times New Roman"/>
        <color rgb="FFFF0000"/>
        <sz val="14.0"/>
      </rPr>
      <t>mới</t>
    </r>
  </si>
  <si>
    <t>- giấy chứng nhận hoàn thành chương trình văn hóa 4 môn</t>
  </si>
  <si>
    <r>
      <rPr>
        <rFont val="Times New Roman"/>
        <color theme="1"/>
        <sz val="14.0"/>
      </rPr>
      <t xml:space="preserve">NBS TALENT </t>
    </r>
    <r>
      <rPr>
        <rFont val="Times New Roman"/>
        <color rgb="FFFF0000"/>
        <sz val="14.0"/>
      </rPr>
      <t>mới</t>
    </r>
  </si>
  <si>
    <t>- Đã bổ sung thêm CCCD</t>
  </si>
  <si>
    <t>Nguyễn Hữu Minh</t>
  </si>
  <si>
    <r>
      <rPr>
        <rFont val="Times New Roman"/>
        <color theme="1"/>
        <sz val="14.0"/>
      </rPr>
      <t xml:space="preserve">NBS TALENT </t>
    </r>
    <r>
      <rPr>
        <rFont val="Times New Roman"/>
        <color rgb="FFFF0000"/>
        <sz val="14.0"/>
      </rPr>
      <t>mới</t>
    </r>
  </si>
  <si>
    <t>Trần Thị Huế</t>
  </si>
  <si>
    <r>
      <rPr>
        <rFont val="Times New Roman"/>
        <color theme="1"/>
        <sz val="14.0"/>
      </rPr>
      <t xml:space="preserve">NBS TALENT </t>
    </r>
    <r>
      <rPr>
        <rFont val="Times New Roman"/>
        <color rgb="FFFF0000"/>
        <sz val="14.0"/>
      </rPr>
      <t>mới</t>
    </r>
  </si>
  <si>
    <t xml:space="preserve">Huỳnh Quốc Cường </t>
  </si>
  <si>
    <r>
      <rPr>
        <rFont val="Times New Roman"/>
        <color theme="1"/>
        <sz val="14.0"/>
      </rPr>
      <t xml:space="preserve">NBS TALENT </t>
    </r>
    <r>
      <rPr>
        <rFont val="Times New Roman"/>
        <color rgb="FFFF0000"/>
        <sz val="14.0"/>
      </rPr>
      <t>mới</t>
    </r>
  </si>
  <si>
    <t xml:space="preserve">- Chứng nhận đủ yêu cầu kiến thức văn hóa phổ thông
- Bản điểm văn hóa phổ thông
- chứng chỉ ứng dụng CNTT cơ bản
</t>
  </si>
  <si>
    <t>Trần Ngọc Tú</t>
  </si>
  <si>
    <r>
      <rPr>
        <rFont val="Times New Roman"/>
        <color theme="1"/>
        <sz val="14.0"/>
      </rPr>
      <t xml:space="preserve">NBS TALENT </t>
    </r>
    <r>
      <rPr>
        <rFont val="Times New Roman"/>
        <color rgb="FFFF0000"/>
        <sz val="14.0"/>
      </rPr>
      <t>mới</t>
    </r>
  </si>
  <si>
    <t xml:space="preserve">Phùng Thị Thanh Tình </t>
  </si>
  <si>
    <r>
      <rPr>
        <rFont val="Times New Roman"/>
        <color theme="1"/>
        <sz val="14.0"/>
      </rPr>
      <t xml:space="preserve">NBS TALENT </t>
    </r>
    <r>
      <rPr>
        <rFont val="Times New Roman"/>
        <color rgb="FFFF0000"/>
        <sz val="14.0"/>
      </rPr>
      <t>mới</t>
    </r>
  </si>
  <si>
    <t>Trần Minh Tâm</t>
  </si>
  <si>
    <r>
      <rPr>
        <rFont val="Times New Roman"/>
        <color theme="1"/>
        <sz val="14.0"/>
      </rPr>
      <t xml:space="preserve">NBS TALENT </t>
    </r>
    <r>
      <rPr>
        <rFont val="Times New Roman"/>
        <color rgb="FFFF0000"/>
        <sz val="14.0"/>
      </rPr>
      <t>mới</t>
    </r>
  </si>
  <si>
    <t xml:space="preserve">- Bằng ĐH ngành công nghệ vật liệu Trường Đại học bách khoa
- Bảng điểm ĐH ngành công nghệ vật liệu Trường Đại học bách khoa
- Chứng chỉ ứng dụng CNTT cơ bản 
- Bằng ĐH ngành công nghệ kỹ thuật công trình xây dựng Trường ĐH Mở TP HCM
- Bảng điểm ĐH ngành công nghệ kỹ thuật công trình xây dựng Trường ĐH Mở TP HCM
- Bằng TN TC lý luận chính trị - hành chính 
- Chứng chỉ TA B2+
- Bổ sung Bằng + bảng điểm Trung cấp lý luận chính trị </t>
  </si>
  <si>
    <t>Bùi An Minh</t>
  </si>
  <si>
    <r>
      <rPr>
        <rFont val="Times New Roman"/>
        <color theme="1"/>
        <sz val="14.0"/>
      </rPr>
      <t xml:space="preserve">NBS TALENT </t>
    </r>
    <r>
      <rPr>
        <rFont val="Times New Roman"/>
        <color rgb="FFFF0000"/>
        <sz val="14.0"/>
      </rPr>
      <t>mới</t>
    </r>
  </si>
  <si>
    <t>- Bằng ĐH ngành khoa học vật liệu Trường Đại học khoa học tự nhiên
- Bảng điểm ĐH ngành khoa học vật liệu Trường Đại học khoa học tự nhiên
- Bằng TN TC lý luận chính trị 
- Bảng điểm TC lý luận chính trị 
- Bằng thạc sỹ ngành giáo dục học Trường ĐH SPKT TPHCM
- Bảng điểm cao học
- Chứng chỉ giáo dục quốc phòng
- Chứng chỉ tin học ứng dụng trình độ A
- Chứng chỉ AV Pearson B1</t>
  </si>
  <si>
    <t>Bùi Minh An</t>
  </si>
  <si>
    <r>
      <rPr>
        <rFont val="Times New Roman"/>
        <color theme="1"/>
        <sz val="14.0"/>
      </rPr>
      <t xml:space="preserve">NBS TALENT </t>
    </r>
    <r>
      <rPr>
        <rFont val="Times New Roman"/>
        <color rgb="FFFF0000"/>
        <sz val="14.0"/>
      </rPr>
      <t>mới</t>
    </r>
  </si>
  <si>
    <t>- Bằng ĐH ngành CNTT Trường đại học khoa học tự nhiên 
- Bảng điểm ngành CNTT  Trường đại học khoa học tự nhiên 
- Bằng ĐH ngành Vật lý Trường đại học khoa học tự nhiên 
- Bảng điểm ngành vật lý Đại học khoa học tự nhiên
- Bảng điểm toàn khóa Trường Đại học tài chính Marketing ngành quản trị kinh doanh
- Chứng chỉ ngoại ngữ bậc 3 Trường Đại Học Văn lang
- Bằng Thạc Sỹ Trường Đại học tài chính marketing  ngành quản trị kinh 
- Chứng chỉ giáo dục quốc phòng</t>
  </si>
  <si>
    <t>CALL</t>
  </si>
  <si>
    <t xml:space="preserve">Mu Thưởng Quyền </t>
  </si>
  <si>
    <r>
      <rPr>
        <rFont val="Times New Roman"/>
        <color theme="1"/>
        <sz val="14.0"/>
      </rPr>
      <t xml:space="preserve">NBS TALENT </t>
    </r>
    <r>
      <rPr>
        <rFont val="Times New Roman"/>
        <color rgb="FFFF0000"/>
        <sz val="14.0"/>
      </rPr>
      <t>mới</t>
    </r>
  </si>
  <si>
    <t>- Giấy chứng nhận hoàn thành chương trình văn hóa phổ thông</t>
  </si>
  <si>
    <t>Nguyễn Thị Như Hà</t>
  </si>
  <si>
    <t>NGÔN NGỮ ANH</t>
  </si>
  <si>
    <r>
      <rPr>
        <rFont val="Times New Roman"/>
        <color theme="1"/>
        <sz val="14.0"/>
      </rPr>
      <t xml:space="preserve">NBS TALENT </t>
    </r>
    <r>
      <rPr>
        <rFont val="Times New Roman"/>
        <color rgb="FFFF0000"/>
        <sz val="14.0"/>
      </rPr>
      <t>mới</t>
    </r>
  </si>
  <si>
    <t>KHÓA THÁNG 9</t>
  </si>
  <si>
    <r>
      <rPr>
        <rFont val="Times New Roman"/>
        <color theme="1"/>
        <sz val="14.0"/>
      </rPr>
      <t xml:space="preserve">NBS TALENT </t>
    </r>
    <r>
      <rPr>
        <rFont val="Times New Roman"/>
        <color rgb="FFFF0000"/>
        <sz val="14.0"/>
      </rPr>
      <t>mới</t>
    </r>
  </si>
  <si>
    <t>Ngô Thị Ngọc Nhi</t>
  </si>
  <si>
    <r>
      <rPr>
        <rFont val="Times New Roman"/>
        <color theme="1"/>
        <sz val="14.0"/>
      </rPr>
      <t xml:space="preserve">NBS TALENT </t>
    </r>
    <r>
      <rPr>
        <rFont val="Times New Roman"/>
        <color rgb="FFFF0000"/>
        <sz val="14.0"/>
      </rPr>
      <t>mới</t>
    </r>
  </si>
  <si>
    <t>Phan Thị Đô</t>
  </si>
  <si>
    <r>
      <rPr>
        <rFont val="Times New Roman"/>
        <color theme="1"/>
        <sz val="14.0"/>
      </rPr>
      <t xml:space="preserve">NBS TALENT </t>
    </r>
    <r>
      <rPr>
        <rFont val="Times New Roman"/>
        <color rgb="FFFF0000"/>
        <sz val="14.0"/>
      </rPr>
      <t>mới</t>
    </r>
  </si>
  <si>
    <t>- Bảng điểm Đại học nguyễn tất thành 
- Chứng chỉ CNTT</t>
  </si>
  <si>
    <t>Hồ Văn Công Lý</t>
  </si>
  <si>
    <r>
      <rPr>
        <rFont val="Times New Roman"/>
        <color theme="1"/>
        <sz val="14.0"/>
      </rPr>
      <t xml:space="preserve">NBS TALENT </t>
    </r>
    <r>
      <rPr>
        <rFont val="Times New Roman"/>
        <color rgb="FFFF0000"/>
        <sz val="14.0"/>
      </rPr>
      <t>mới</t>
    </r>
  </si>
  <si>
    <t>- Chứng chỉ CNTT
- Chứng chỉ GDQPAN</t>
  </si>
  <si>
    <t xml:space="preserve">Nguyễn Diệp Gia Hân </t>
  </si>
  <si>
    <r>
      <rPr>
        <rFont val="Times New Roman"/>
        <color theme="1"/>
        <sz val="14.0"/>
      </rPr>
      <t xml:space="preserve">NBS TALENT </t>
    </r>
    <r>
      <rPr>
        <rFont val="Times New Roman"/>
        <color rgb="FFFF0000"/>
        <sz val="14.0"/>
      </rPr>
      <t>mới</t>
    </r>
  </si>
  <si>
    <t xml:space="preserve">- Giấy xác nhận khuyết tật không thể vận động
- Bằng TN THPT tạm thời </t>
  </si>
  <si>
    <t>Đỗ Thị Như Quỳnh</t>
  </si>
  <si>
    <r>
      <rPr>
        <rFont val="Times New Roman"/>
        <color theme="1"/>
        <sz val="14.0"/>
      </rPr>
      <t xml:space="preserve">NBS TALENT </t>
    </r>
    <r>
      <rPr>
        <rFont val="Times New Roman"/>
        <color rgb="FFFF0000"/>
        <sz val="14.0"/>
      </rPr>
      <t>mới</t>
    </r>
  </si>
  <si>
    <r>
      <rPr>
        <rFont val="Times New Roman"/>
        <color theme="1"/>
        <sz val="14.0"/>
      </rPr>
      <t xml:space="preserve">NBS TALENT </t>
    </r>
    <r>
      <rPr>
        <rFont val="Times New Roman"/>
        <color rgb="FFFF0000"/>
        <sz val="14.0"/>
      </rPr>
      <t>mới</t>
    </r>
  </si>
  <si>
    <t>- gửi bản điểm đại học check, đang xin lại trích lục bản điểm, bị mất</t>
  </si>
  <si>
    <t>Trịnh Văn Tam</t>
  </si>
  <si>
    <r>
      <rPr>
        <rFont val="Times New Roman"/>
        <color theme="1"/>
        <sz val="14.0"/>
      </rPr>
      <t xml:space="preserve">NBS TALENT </t>
    </r>
    <r>
      <rPr>
        <rFont val="Times New Roman"/>
        <color rgb="FFFF0000"/>
        <sz val="14.0"/>
      </rPr>
      <t>mới</t>
    </r>
  </si>
  <si>
    <t>Bùi Thùy Dung</t>
  </si>
  <si>
    <r>
      <rPr>
        <rFont val="Times New Roman"/>
        <color theme="1"/>
        <sz val="14.0"/>
      </rPr>
      <t xml:space="preserve">NBS TALENT </t>
    </r>
    <r>
      <rPr>
        <rFont val="Times New Roman"/>
        <color rgb="FFFF0000"/>
        <sz val="14.0"/>
      </rPr>
      <t>mới</t>
    </r>
  </si>
  <si>
    <t>ĐỦ
- Có bản điểm bên trường TRƯỜNG ĐÀO TẠO QUỐC TẾ UNIDESIGN
- Xét bằng học bạ + bằng THPT. chụp trước gửi hs bản cứng sau</t>
  </si>
  <si>
    <t>Dương Minh Trí</t>
  </si>
  <si>
    <r>
      <rPr>
        <rFont val="Times New Roman"/>
        <color theme="1"/>
        <sz val="14.0"/>
      </rPr>
      <t xml:space="preserve">NBS TALENT </t>
    </r>
    <r>
      <rPr>
        <rFont val="Times New Roman"/>
        <color rgb="FFFF0000"/>
        <sz val="14.0"/>
      </rPr>
      <t>mới</t>
    </r>
  </si>
  <si>
    <t xml:space="preserve">Vũ Tấn Hưng </t>
  </si>
  <si>
    <r>
      <rPr>
        <rFont val="Times New Roman"/>
        <color theme="1"/>
        <sz val="14.0"/>
      </rPr>
      <t xml:space="preserve">NBS TALENT </t>
    </r>
    <r>
      <rPr>
        <rFont val="Times New Roman"/>
        <color rgb="FFFF0000"/>
        <sz val="14.0"/>
      </rPr>
      <t>mới</t>
    </r>
  </si>
  <si>
    <t>Đủ
- Chứng chỉ ielts
- Chứng chỉ Vstep C1</t>
  </si>
  <si>
    <t>Đặng Minh Hoàng</t>
  </si>
  <si>
    <r>
      <rPr>
        <rFont val="Times New Roman"/>
        <color theme="1"/>
        <sz val="14.0"/>
      </rPr>
      <t xml:space="preserve">NBS TALENT </t>
    </r>
    <r>
      <rPr>
        <rFont val="Times New Roman"/>
        <color rgb="FFFF0000"/>
        <sz val="14.0"/>
      </rPr>
      <t>mới</t>
    </r>
  </si>
  <si>
    <t>Trương Triệu Vỹ</t>
  </si>
  <si>
    <r>
      <rPr>
        <rFont val="Times New Roman"/>
        <color theme="1"/>
        <sz val="14.0"/>
      </rPr>
      <t xml:space="preserve">NBS TALENT </t>
    </r>
    <r>
      <rPr>
        <rFont val="Times New Roman"/>
        <color rgb="FFFF0000"/>
        <sz val="14.0"/>
      </rPr>
      <t>mới</t>
    </r>
  </si>
  <si>
    <t xml:space="preserve">Đặng Huỳnh Điểu Vũ </t>
  </si>
  <si>
    <r>
      <rPr>
        <rFont val="Times New Roman"/>
        <color theme="1"/>
        <sz val="14.0"/>
      </rPr>
      <t xml:space="preserve">NBS TALENT </t>
    </r>
    <r>
      <rPr>
        <rFont val="Times New Roman"/>
        <color rgb="FFFF0000"/>
        <sz val="14.0"/>
      </rPr>
      <t>mới</t>
    </r>
  </si>
  <si>
    <t xml:space="preserve">- Bảng điểm Cao đẳng FPT
- Chứng chỉ quốc phòng
</t>
  </si>
  <si>
    <t>Phan Thị Quỳnh Như</t>
  </si>
  <si>
    <r>
      <rPr>
        <rFont val="Times New Roman"/>
        <color theme="1"/>
        <sz val="14.0"/>
      </rPr>
      <t xml:space="preserve">NBS TALENT </t>
    </r>
    <r>
      <rPr>
        <rFont val="Times New Roman"/>
        <color rgb="FFFF0000"/>
        <sz val="14.0"/>
      </rPr>
      <t>mới</t>
    </r>
  </si>
  <si>
    <t>- Bảng điểm ĐH ngoại ngữ</t>
  </si>
  <si>
    <t>ĐỦ
(Cô Nhi nhận ở Huế)</t>
  </si>
  <si>
    <t>Phạm Gia Hào</t>
  </si>
  <si>
    <r>
      <rPr>
        <rFont val="Times New Roman"/>
        <color theme="1"/>
        <sz val="14.0"/>
      </rPr>
      <t xml:space="preserve">NBS TALENT </t>
    </r>
    <r>
      <rPr>
        <rFont val="Times New Roman"/>
        <color rgb="FFFF0000"/>
        <sz val="14.0"/>
      </rPr>
      <t>mới</t>
    </r>
  </si>
  <si>
    <r>
      <rPr>
        <rFont val="Times New Roman"/>
        <color theme="1"/>
        <sz val="14.0"/>
      </rPr>
      <t xml:space="preserve">NBS TALENT </t>
    </r>
    <r>
      <rPr>
        <rFont val="Times New Roman"/>
        <color rgb="FFFF0000"/>
        <sz val="14.0"/>
      </rPr>
      <t>mới</t>
    </r>
  </si>
  <si>
    <t>Đặng Thị Anh</t>
  </si>
  <si>
    <r>
      <rPr>
        <rFont val="Times New Roman"/>
        <color theme="1"/>
        <sz val="14.0"/>
      </rPr>
      <t xml:space="preserve">NBS TALENT </t>
    </r>
    <r>
      <rPr>
        <rFont val="Times New Roman"/>
        <color rgb="FFFF0000"/>
        <sz val="14.0"/>
      </rPr>
      <t>mới</t>
    </r>
  </si>
  <si>
    <t>KHÓA THÁNG 8</t>
  </si>
  <si>
    <t>Dương Thị Ánh Tuyết</t>
  </si>
  <si>
    <r>
      <rPr>
        <rFont val="Times New Roman"/>
        <color theme="1"/>
        <sz val="14.0"/>
      </rPr>
      <t xml:space="preserve">NBS TALENT </t>
    </r>
    <r>
      <rPr>
        <rFont val="Times New Roman"/>
        <color rgb="FFFF0000"/>
        <sz val="14.0"/>
      </rPr>
      <t>mới</t>
    </r>
  </si>
  <si>
    <t>Lê Gia Huy</t>
  </si>
  <si>
    <r>
      <rPr>
        <rFont val="Times New Roman"/>
        <color theme="1"/>
        <sz val="14.0"/>
      </rPr>
      <t xml:space="preserve">NBS TALENT </t>
    </r>
    <r>
      <rPr>
        <rFont val="Times New Roman"/>
        <color rgb="FFFF0000"/>
        <sz val="14.0"/>
      </rPr>
      <t>mới</t>
    </r>
  </si>
  <si>
    <t>- Giấy chứng nhận hoàn thành văn hóa 4 môn</t>
  </si>
  <si>
    <t>Nguyễn Thị Ngân Thủy</t>
  </si>
  <si>
    <r>
      <rPr>
        <rFont val="Times New Roman"/>
        <color theme="1"/>
        <sz val="14.0"/>
      </rPr>
      <t xml:space="preserve">NBS TALENT </t>
    </r>
    <r>
      <rPr>
        <rFont val="Times New Roman"/>
        <color rgb="FFFF0000"/>
        <sz val="14.0"/>
      </rPr>
      <t>mới</t>
    </r>
  </si>
  <si>
    <t>Đào Thành Đạt</t>
  </si>
  <si>
    <r>
      <rPr>
        <rFont val="Times New Roman"/>
        <color theme="1"/>
        <sz val="14.0"/>
      </rPr>
      <t xml:space="preserve">NBS TALENT </t>
    </r>
    <r>
      <rPr>
        <rFont val="Times New Roman"/>
        <color rgb="FFFF0000"/>
        <sz val="14.0"/>
      </rPr>
      <t>mới</t>
    </r>
  </si>
  <si>
    <t>- Bảng điểm trung cấp
- Chứng chỉ hoàn thành văn hóa</t>
  </si>
  <si>
    <t>Trần Thị Thu Hằng</t>
  </si>
  <si>
    <r>
      <rPr>
        <rFont val="Times New Roman"/>
        <color theme="1"/>
        <sz val="14.0"/>
      </rPr>
      <t xml:space="preserve">NBS TALENT </t>
    </r>
    <r>
      <rPr>
        <rFont val="Times New Roman"/>
        <color rgb="FFFF0000"/>
        <sz val="14.0"/>
      </rPr>
      <t>mới</t>
    </r>
  </si>
  <si>
    <t>- Chứng chỉ CNTT</t>
  </si>
  <si>
    <t xml:space="preserve">Nguyễn Thị Hương Trà </t>
  </si>
  <si>
    <r>
      <rPr>
        <rFont val="Times New Roman"/>
        <color theme="1"/>
        <sz val="14.0"/>
      </rPr>
      <t xml:space="preserve">NBS TALENT </t>
    </r>
    <r>
      <rPr>
        <rFont val="Times New Roman"/>
        <color rgb="FFFF0000"/>
        <sz val="14.0"/>
      </rPr>
      <t>mới</t>
    </r>
  </si>
  <si>
    <t xml:space="preserve">ĐỦ
</t>
  </si>
  <si>
    <t>- hồ sơ nộp cho Hồng Nhi ở Huế</t>
  </si>
  <si>
    <t>Võ Minh Quân</t>
  </si>
  <si>
    <t>- Giấy xác nhận nhân viên đang làm ở APC</t>
  </si>
  <si>
    <t>Nguyễn Thị Liệu</t>
  </si>
  <si>
    <r>
      <rPr>
        <rFont val="Times New Roman"/>
        <color theme="1"/>
        <sz val="14.0"/>
      </rPr>
      <t xml:space="preserve">NBS TALENT </t>
    </r>
    <r>
      <rPr>
        <rFont val="Times New Roman"/>
        <color rgb="FFFF0000"/>
        <sz val="14.0"/>
      </rPr>
      <t>mới</t>
    </r>
  </si>
  <si>
    <t>Huỳnh Thị Ngọc Thi</t>
  </si>
  <si>
    <r>
      <rPr>
        <rFont val="Times New Roman"/>
        <color theme="1"/>
        <sz val="14.0"/>
      </rPr>
      <t xml:space="preserve">NBS TALENT </t>
    </r>
    <r>
      <rPr>
        <rFont val="Times New Roman"/>
        <color rgb="FFFF0000"/>
        <sz val="14.0"/>
      </rPr>
      <t>mới</t>
    </r>
  </si>
  <si>
    <t>Trần Đình Phương Nghi</t>
  </si>
  <si>
    <r>
      <rPr>
        <rFont val="Times New Roman"/>
        <color theme="1"/>
        <sz val="14.0"/>
      </rPr>
      <t xml:space="preserve">NBS TALENT </t>
    </r>
    <r>
      <rPr>
        <rFont val="Times New Roman"/>
        <color rgb="FFFF0000"/>
        <sz val="14.0"/>
      </rPr>
      <t>mới</t>
    </r>
  </si>
  <si>
    <t>Trần Thị Thanh Thảo</t>
  </si>
  <si>
    <r>
      <rPr>
        <rFont val="Times New Roman"/>
        <color theme="1"/>
        <sz val="14.0"/>
      </rPr>
      <t xml:space="preserve">NBS TALENT </t>
    </r>
    <r>
      <rPr>
        <rFont val="Times New Roman"/>
        <color rgb="FFFF0000"/>
        <sz val="14.0"/>
      </rPr>
      <t>mới</t>
    </r>
  </si>
  <si>
    <t>- Bảng điểm ĐH bách khoa</t>
  </si>
  <si>
    <r>
      <rPr>
        <rFont val="Times New Roman"/>
        <color theme="1"/>
        <sz val="14.0"/>
      </rPr>
      <t xml:space="preserve">NBS TALENT </t>
    </r>
    <r>
      <rPr>
        <rFont val="Times New Roman"/>
        <color rgb="FFFF0000"/>
        <sz val="14.0"/>
      </rPr>
      <t>mới</t>
    </r>
  </si>
  <si>
    <t>- Ielts 7.5
- Giấy hoàn thành nghĩa vụ quân sự
- Chứng chỉ CNTT cơ bản</t>
  </si>
  <si>
    <t xml:space="preserve">Trương Hà Phương Thảo </t>
  </si>
  <si>
    <r>
      <rPr>
        <rFont val="Times New Roman"/>
        <color theme="1"/>
        <sz val="14.0"/>
      </rPr>
      <t xml:space="preserve">NBS TALENT </t>
    </r>
    <r>
      <rPr>
        <rFont val="Times New Roman"/>
        <color rgb="FFFF0000"/>
        <sz val="14.0"/>
      </rPr>
      <t>mới</t>
    </r>
  </si>
  <si>
    <t>Lê Quỳnh Trang</t>
  </si>
  <si>
    <r>
      <rPr>
        <rFont val="Times New Roman"/>
        <color theme="1"/>
        <sz val="14.0"/>
      </rPr>
      <t xml:space="preserve">NBS TALENT </t>
    </r>
    <r>
      <rPr>
        <rFont val="Times New Roman"/>
        <color rgb="FFFF0000"/>
        <sz val="14.0"/>
      </rPr>
      <t>mới</t>
    </r>
  </si>
  <si>
    <t>TT</t>
  </si>
  <si>
    <t>- Bảng điểm ĐH TĐT</t>
  </si>
  <si>
    <t>ĐỦ
(PĐK chị Nhi giữ)</t>
  </si>
  <si>
    <t>Sửa web</t>
  </si>
  <si>
    <t>Duration</t>
  </si>
  <si>
    <r>
      <rPr>
        <rFont val="Times New Roman"/>
        <color theme="1"/>
        <sz val="14.0"/>
      </rPr>
      <t xml:space="preserve">NBS TALENT </t>
    </r>
    <r>
      <rPr>
        <rFont val="Times New Roman"/>
        <color rgb="FFFF0000"/>
        <sz val="14.0"/>
      </rPr>
      <t>mới</t>
    </r>
  </si>
  <si>
    <t>Mục đích</t>
  </si>
  <si>
    <t>Process</t>
  </si>
  <si>
    <t>Đổi màu văn bản xanh thành đen</t>
  </si>
  <si>
    <t>- Giấy xác nhận hoàn thành chương trình CĐ
- Bảng điểm ĐH dang dở</t>
  </si>
  <si>
    <t>2 giờ</t>
  </si>
  <si>
    <t>Sửa lỗi thiết kế gây khó đọc và cải thiện tính thẩm mỹ</t>
  </si>
  <si>
    <t>Căn giữa hình ảnh các bài viết</t>
  </si>
  <si>
    <t>3 giờ</t>
  </si>
  <si>
    <t>Làm cho web nhìn chuyên nghiệp, không gây khó chịu</t>
  </si>
  <si>
    <t>Lê Đỗ Thùy Trinh</t>
  </si>
  <si>
    <t>Đổi url (loại bỏ emoji khỏi url)</t>
  </si>
  <si>
    <t>Cải thiện hiệu quả SEO, vì người dùng tìm từ khóa, bỏ emoji vào url không tốt</t>
  </si>
  <si>
    <t>Đổi sharing thumbnail</t>
  </si>
  <si>
    <r>
      <rPr>
        <rFont val="Times New Roman"/>
        <color theme="1"/>
        <sz val="14.0"/>
      </rPr>
      <t xml:space="preserve">NBS TALENT </t>
    </r>
    <r>
      <rPr>
        <rFont val="Times New Roman"/>
        <color rgb="FFFF0000"/>
        <sz val="14.0"/>
      </rPr>
      <t>mới</t>
    </r>
  </si>
  <si>
    <r>
      <rPr>
        <rFont val="Arial"/>
        <b/>
        <color rgb="FFFF0000"/>
        <sz val="15.0"/>
      </rPr>
      <t>Lỗi nghiệm trọng</t>
    </r>
    <r>
      <rPr>
        <rFont val="Arial"/>
        <b/>
        <color theme="1"/>
        <sz val="15.0"/>
      </rPr>
      <t>, hiển thị sai hình ảnh khi share web trên Zalo hay Facebook</t>
    </r>
  </si>
  <si>
    <t>Thêm live chat</t>
  </si>
  <si>
    <t>4 giờ</t>
  </si>
  <si>
    <t>Tăng tương tác và convert trên web (cân nhắc thêm popup mess và zalo)</t>
  </si>
  <si>
    <t>Tạo landing page trên website để chạy ads</t>
  </si>
  <si>
    <t>12 giờ</t>
  </si>
  <si>
    <t>Cạnh tranh với các đối thủ, 100% các trường hệ từ xa khác đều có landing page
 để chạy ads</t>
  </si>
  <si>
    <t>Nguyễn Hoàng Phúc Hậu</t>
  </si>
  <si>
    <r>
      <rPr>
        <rFont val="Times New Roman"/>
        <color theme="1"/>
        <sz val="14.0"/>
      </rPr>
      <t xml:space="preserve">NBS TALENT </t>
    </r>
    <r>
      <rPr>
        <rFont val="Times New Roman"/>
        <color rgb="FFFF0000"/>
        <sz val="14.0"/>
      </rPr>
      <t>mới</t>
    </r>
  </si>
  <si>
    <t>- Bổ sung bảng điểm CĐ</t>
  </si>
  <si>
    <t>Lê Thanh Tú</t>
  </si>
  <si>
    <r>
      <rPr>
        <rFont val="Times New Roman"/>
        <color theme="1"/>
        <sz val="14.0"/>
      </rPr>
      <t xml:space="preserve">NBS TALENT </t>
    </r>
    <r>
      <rPr>
        <rFont val="Times New Roman"/>
        <color rgb="FFFF0000"/>
        <sz val="14.0"/>
      </rPr>
      <t>mới</t>
    </r>
  </si>
  <si>
    <t xml:space="preserve">- chứng chỉ tiếng anh
- chứng chỉ tin học </t>
  </si>
  <si>
    <t>Cao Nguyễn Trí Trung</t>
  </si>
  <si>
    <r>
      <rPr>
        <rFont val="Times New Roman"/>
        <color theme="1"/>
        <sz val="14.0"/>
      </rPr>
      <t xml:space="preserve">NBS TALENT </t>
    </r>
    <r>
      <rPr>
        <rFont val="Times New Roman"/>
        <color rgb="FFFF0000"/>
        <sz val="14.0"/>
      </rPr>
      <t>mới</t>
    </r>
  </si>
  <si>
    <t xml:space="preserve">- Bảng điểm Trung cấp
- Bảng điểm Cao đẳng
</t>
  </si>
  <si>
    <r>
      <rPr>
        <rFont val="Times New Roman"/>
        <color theme="1"/>
        <sz val="14.0"/>
      </rPr>
      <t xml:space="preserve">NBS TALENT </t>
    </r>
    <r>
      <rPr>
        <rFont val="Times New Roman"/>
        <color rgb="FFFF0000"/>
        <sz val="14.0"/>
      </rPr>
      <t>mới</t>
    </r>
  </si>
  <si>
    <t>Loại hình</t>
  </si>
  <si>
    <t>Tên Group</t>
  </si>
  <si>
    <t>Số Thành viên</t>
  </si>
  <si>
    <t>Hồng Ngọc Quế Anh</t>
  </si>
  <si>
    <t>Link group</t>
  </si>
  <si>
    <t>Tên admin</t>
  </si>
  <si>
    <r>
      <rPr>
        <rFont val="Times New Roman"/>
        <color theme="1"/>
        <sz val="14.0"/>
      </rPr>
      <t xml:space="preserve">NBS TALENT </t>
    </r>
    <r>
      <rPr>
        <rFont val="Times New Roman"/>
        <color rgb="FFFF0000"/>
        <sz val="14.0"/>
      </rPr>
      <t>mới</t>
    </r>
  </si>
  <si>
    <t>Đã liên hệ admin chưa</t>
  </si>
  <si>
    <t>- Chứng chỉ toeic</t>
  </si>
  <si>
    <t>Doanh nghiệp Nhật tại Việt Nam</t>
  </si>
  <si>
    <t>Japanbiz_Cầu nối doanh nghiệp Việt-Nhật</t>
  </si>
  <si>
    <t>Nguyễn Thị Thanh Nhàn</t>
  </si>
  <si>
    <t>5k2</t>
  </si>
  <si>
    <r>
      <rPr>
        <rFont val="Times New Roman"/>
        <color theme="1"/>
        <sz val="14.0"/>
      </rPr>
      <t xml:space="preserve">NBS TALENT </t>
    </r>
    <r>
      <rPr>
        <rFont val="Times New Roman"/>
        <color rgb="FFFF0000"/>
        <sz val="14.0"/>
      </rPr>
      <t>mới</t>
    </r>
  </si>
  <si>
    <t>https://www.facebook.com/groups/vjbusinessnetwork/</t>
  </si>
  <si>
    <t>- Bạn gửi cho Mỹ nhi ở huế, chuyển cho Nhi đào tạo nhận
- Thiếu 2 ảnh 3x4</t>
  </si>
  <si>
    <t>Nguyễn Đình Hướng</t>
  </si>
  <si>
    <r>
      <rPr>
        <rFont val="Times New Roman"/>
        <color theme="1"/>
        <sz val="14.0"/>
      </rPr>
      <t xml:space="preserve">NBS TALENT </t>
    </r>
    <r>
      <rPr>
        <rFont val="Times New Roman"/>
        <color rgb="FFFF0000"/>
        <sz val="14.0"/>
      </rPr>
      <t>mới</t>
    </r>
  </si>
  <si>
    <t>- bản điểm đại học</t>
  </si>
  <si>
    <t>Bạn gửi bưu điện trực tiếp ra huế cho Nhi đào tạo nhận
ĐỦ</t>
  </si>
  <si>
    <t>Phạm Thế Việt</t>
  </si>
  <si>
    <r>
      <rPr>
        <rFont val="Times New Roman"/>
        <color theme="1"/>
        <sz val="14.0"/>
      </rPr>
      <t xml:space="preserve">NBS TALENT </t>
    </r>
    <r>
      <rPr>
        <rFont val="Times New Roman"/>
        <color rgb="FFFF0000"/>
        <sz val="14.0"/>
      </rPr>
      <t>mới</t>
    </r>
  </si>
  <si>
    <t>ĐỦ
(cô Nhi nhận ở Huế)</t>
  </si>
  <si>
    <t>Doanh nghiệp Nhật Bản</t>
  </si>
  <si>
    <t>Chương Do Phú</t>
  </si>
  <si>
    <t>https://www.facebook.com/groups/1187108634687535/</t>
  </si>
  <si>
    <r>
      <rPr>
        <rFont val="Times New Roman"/>
        <color theme="1"/>
        <sz val="14.0"/>
      </rPr>
      <t xml:space="preserve">NBS TALENT </t>
    </r>
    <r>
      <rPr>
        <rFont val="Times New Roman"/>
        <color rgb="FFFF0000"/>
        <sz val="14.0"/>
      </rPr>
      <t>mới</t>
    </r>
  </si>
  <si>
    <t>- Bảng điểm ĐH Văn Hiến</t>
  </si>
  <si>
    <t xml:space="preserve">Trần Ngọc Phương Vy </t>
  </si>
  <si>
    <r>
      <rPr>
        <rFont val="Times New Roman"/>
        <color theme="1"/>
        <sz val="14.0"/>
      </rPr>
      <t xml:space="preserve">NBS TALENT </t>
    </r>
    <r>
      <rPr>
        <rFont val="Times New Roman"/>
        <color rgb="FFFF0000"/>
        <sz val="14.0"/>
      </rPr>
      <t>mới</t>
    </r>
  </si>
  <si>
    <t>- chứng chỉ tin học</t>
  </si>
  <si>
    <t>kinh Doanh Tại Nhật Group (Nhóm kín)</t>
  </si>
  <si>
    <t>21k</t>
  </si>
  <si>
    <t>https://www.facebook.com/groups/994060868889860/</t>
  </si>
  <si>
    <r>
      <rPr>
        <rFont val="Times New Roman"/>
        <color theme="1"/>
        <sz val="14.0"/>
      </rPr>
      <t xml:space="preserve">NBS TALENT </t>
    </r>
    <r>
      <rPr>
        <rFont val="Times New Roman"/>
        <color rgb="FFFF0000"/>
        <sz val="14.0"/>
      </rPr>
      <t>mới</t>
    </r>
  </si>
  <si>
    <t>- Bảng điểm CĐ KTĐN</t>
  </si>
  <si>
    <t>Nguyễn Thị Thuý</t>
  </si>
  <si>
    <r>
      <rPr>
        <rFont val="Times New Roman"/>
        <color theme="1"/>
        <sz val="14.0"/>
      </rPr>
      <t xml:space="preserve">NBS TALENT </t>
    </r>
    <r>
      <rPr>
        <rFont val="Times New Roman"/>
        <color rgb="FFFF0000"/>
        <sz val="14.0"/>
      </rPr>
      <t>mới</t>
    </r>
  </si>
  <si>
    <t xml:space="preserve">- chứng chỉ GGQP
- chứng chỉ GDTC 
- Chứng chỉ tiếng anh 
- chứng chỉ tin học </t>
  </si>
  <si>
    <t>Diệp Thị Thu Thảo</t>
  </si>
  <si>
    <r>
      <rPr>
        <rFont val="Times New Roman"/>
        <color theme="1"/>
        <sz val="14.0"/>
      </rPr>
      <t xml:space="preserve">NBS TALENT </t>
    </r>
    <r>
      <rPr>
        <rFont val="Times New Roman"/>
        <color rgb="FFFF0000"/>
        <sz val="14.0"/>
      </rPr>
      <t>mới</t>
    </r>
  </si>
  <si>
    <t>Nhóm HR, Admin doanh nghiệp Nhật Bản và FDI</t>
  </si>
  <si>
    <t>- Chứng chỉ B1
- Chứng chỉ CNTT cơ bản</t>
  </si>
  <si>
    <t>Vũ Hải Linh</t>
  </si>
  <si>
    <r>
      <rPr>
        <rFont val="Times New Roman"/>
        <color theme="1"/>
        <sz val="14.0"/>
      </rPr>
      <t xml:space="preserve">NBS TALENT </t>
    </r>
    <r>
      <rPr>
        <rFont val="Times New Roman"/>
        <color rgb="FFFF0000"/>
        <sz val="14.0"/>
      </rPr>
      <t>mới</t>
    </r>
  </si>
  <si>
    <t>- Chứng chỉ HSK5
- Chứng chỉ tin học đại cương</t>
  </si>
  <si>
    <t>Dương Pxu chuyển hồ sơ giấy cho Nhi đào tạo Huế + bạn gửi 2 ảnh 3x4 và pdk về nhi nhận hôm 8/9 rồi
ĐỦ</t>
  </si>
  <si>
    <t>https://www.facebook.com/groups/289823468913716/</t>
  </si>
  <si>
    <t>Lê Minh Ngọc</t>
  </si>
  <si>
    <t xml:space="preserve">
Hiệp hội Doanh nghiệp Nhật Bản tại Tp.HCM (JCCH)
</t>
  </si>
  <si>
    <t>https://jcchvn.org/vietnamese/index.html</t>
  </si>
  <si>
    <t>Lý Mỹ Phụng</t>
  </si>
  <si>
    <r>
      <rPr>
        <rFont val="Times New Roman"/>
        <color theme="1"/>
        <sz val="14.0"/>
      </rPr>
      <t xml:space="preserve">NBS TALENT </t>
    </r>
    <r>
      <rPr>
        <rFont val="Times New Roman"/>
        <color rgb="FFFF0000"/>
        <sz val="14.0"/>
      </rPr>
      <t>mới</t>
    </r>
  </si>
  <si>
    <t xml:space="preserve">- Chứng chỉ Ielts
- Giấy xác nhận nhân viên
- Biên nhận xác nhận chuyển phí từ Lê Minh Ngọc
- Tờ trình đề xuất chính sách học bổng </t>
  </si>
  <si>
    <t>CHIẾN DỊCH MARKETING FANPAGE THÁNG 11 + 12.2024</t>
  </si>
  <si>
    <t>Nguyễn Thị Trang</t>
  </si>
  <si>
    <t>JCCH - ホーチミン日本商工会議所</t>
  </si>
  <si>
    <r>
      <rPr>
        <rFont val="Times New Roman"/>
        <color theme="1"/>
        <sz val="14.0"/>
      </rPr>
      <t xml:space="preserve">NBS TALENT </t>
    </r>
    <r>
      <rPr>
        <rFont val="Times New Roman"/>
        <color rgb="FFFF0000"/>
        <sz val="14.0"/>
      </rPr>
      <t>mới</t>
    </r>
  </si>
  <si>
    <t>https://www.facebook.com/JCCH.ORG/photos</t>
  </si>
  <si>
    <t>Bổ sung
- Bằng ĐH 
- chứng chỉ N1
- passport photo công chứng</t>
  </si>
  <si>
    <t xml:space="preserve">
ĐỦ</t>
  </si>
  <si>
    <t>Trần Võ Khánh Linh</t>
  </si>
  <si>
    <r>
      <rPr>
        <rFont val="Times New Roman"/>
        <color theme="1"/>
        <sz val="14.0"/>
      </rPr>
      <t xml:space="preserve">NBS TALENT </t>
    </r>
    <r>
      <rPr>
        <rFont val="Times New Roman"/>
        <color rgb="FFFF0000"/>
        <sz val="14.0"/>
      </rPr>
      <t>mới</t>
    </r>
  </si>
  <si>
    <t>ベトナム🇻🇳に住んでるの日本人　(Nhóm người nhật🇯🇵 sống tại việt nam🇻🇳)</t>
  </si>
  <si>
    <t>5k6</t>
  </si>
  <si>
    <t>Phạm Văn Huy</t>
  </si>
  <si>
    <t>https://www.facebook.com/groups/3502760519818170/</t>
  </si>
  <si>
    <r>
      <rPr>
        <rFont val="Times New Roman"/>
        <color theme="1"/>
        <sz val="14.0"/>
      </rPr>
      <t xml:space="preserve">NBS TALENT </t>
    </r>
    <r>
      <rPr>
        <rFont val="Times New Roman"/>
        <color rgb="FFFF0000"/>
        <sz val="14.0"/>
      </rPr>
      <t>mới</t>
    </r>
  </si>
  <si>
    <t>- trích lục bản điểm học bạ THPT
- Bảng điểm ĐH</t>
  </si>
  <si>
    <t>Phạm Lê Xuân Thái</t>
  </si>
  <si>
    <r>
      <rPr>
        <rFont val="Times New Roman"/>
        <color theme="1"/>
        <sz val="14.0"/>
      </rPr>
      <t xml:space="preserve">NBS TALENT </t>
    </r>
    <r>
      <rPr>
        <rFont val="Times New Roman"/>
        <color rgb="FFFF0000"/>
        <sz val="14.0"/>
      </rPr>
      <t>mới</t>
    </r>
  </si>
  <si>
    <t>- Bảng điểm khóa học thiết kế ĐH Hoa Sen
- Bằng Diploma của ĐH Hoa Sen</t>
  </si>
  <si>
    <t>Tổng kết</t>
  </si>
  <si>
    <t>Nguyễn Phạm Tuyết Nhung</t>
  </si>
  <si>
    <r>
      <rPr>
        <rFont val="Times New Roman"/>
        <color theme="1"/>
        <sz val="14.0"/>
      </rPr>
      <t xml:space="preserve">NBS TALENT </t>
    </r>
    <r>
      <rPr>
        <rFont val="Times New Roman"/>
        <color rgb="FFFF0000"/>
        <sz val="14.0"/>
      </rPr>
      <t>mới</t>
    </r>
  </si>
  <si>
    <t>ベトナムに進出している日系企業の集い</t>
  </si>
  <si>
    <t>7k</t>
  </si>
  <si>
    <t>https://www.facebook.com/groups/344778726038784/</t>
  </si>
  <si>
    <r>
      <rPr>
        <rFont val="Times New Roman"/>
        <color theme="1"/>
        <sz val="14.0"/>
      </rPr>
      <t xml:space="preserve">NBS TALENT </t>
    </r>
    <r>
      <rPr>
        <rFont val="Times New Roman"/>
        <color rgb="FFFF0000"/>
        <sz val="14.0"/>
      </rPr>
      <t>mới</t>
    </r>
  </si>
  <si>
    <t>033195007397</t>
  </si>
  <si>
    <t>Chứng chỉ JLPT N3</t>
  </si>
  <si>
    <t>ベトナムit企業会 IT Vietnam</t>
  </si>
  <si>
    <t>1k4</t>
  </si>
  <si>
    <t>https://www.facebook.com/groups/322501461234145/</t>
  </si>
  <si>
    <r>
      <rPr>
        <rFont val="Times New Roman"/>
        <color theme="1"/>
        <sz val="14.0"/>
      </rPr>
      <t xml:space="preserve">NBS TALENT </t>
    </r>
    <r>
      <rPr>
        <rFont val="Times New Roman"/>
        <color rgb="FFFF0000"/>
        <sz val="14.0"/>
      </rPr>
      <t>mới</t>
    </r>
  </si>
  <si>
    <t>080093013773</t>
  </si>
  <si>
    <t>Giấy khai sinh
- Bảng điểm ĐH + CĐ</t>
  </si>
  <si>
    <t>ベトナムでの求人情報（日本人向けの仕事）</t>
  </si>
  <si>
    <t>3k2</t>
  </si>
  <si>
    <t>https://www.facebook.com/groups/669386771588159/</t>
  </si>
  <si>
    <t>Đoàn Quang Huy</t>
  </si>
  <si>
    <r>
      <rPr>
        <rFont val="Times New Roman"/>
        <color theme="1"/>
        <sz val="14.0"/>
      </rPr>
      <t xml:space="preserve">NBS TALENT </t>
    </r>
    <r>
      <rPr>
        <rFont val="Times New Roman"/>
        <color rgb="FFFF0000"/>
        <sz val="14.0"/>
      </rPr>
      <t>mới</t>
    </r>
  </si>
  <si>
    <t>010203004885</t>
  </si>
  <si>
    <t>Lê Thị Phương Thảo</t>
  </si>
  <si>
    <r>
      <rPr>
        <rFont val="Times New Roman"/>
        <color theme="1"/>
        <sz val="14.0"/>
      </rPr>
      <t xml:space="preserve">NBS TALENT </t>
    </r>
    <r>
      <rPr>
        <rFont val="Times New Roman"/>
        <color rgb="FFFF0000"/>
        <sz val="14.0"/>
      </rPr>
      <t>mới</t>
    </r>
  </si>
  <si>
    <t>ベトナムで日本人の困る事を手伝いましょう</t>
  </si>
  <si>
    <t>2k9</t>
  </si>
  <si>
    <t>https://www.facebook.com/groups/453873915025927/</t>
  </si>
  <si>
    <t xml:space="preserve">Nguyễn Minh Anh </t>
  </si>
  <si>
    <r>
      <rPr>
        <rFont val="Times New Roman"/>
        <color theme="1"/>
        <sz val="14.0"/>
      </rPr>
      <t xml:space="preserve">NBS TALENT </t>
    </r>
    <r>
      <rPr>
        <rFont val="Times New Roman"/>
        <color rgb="FFFF0000"/>
        <sz val="14.0"/>
      </rPr>
      <t>mới</t>
    </r>
  </si>
  <si>
    <t>Thời gian</t>
  </si>
  <si>
    <t>Giai đoạn</t>
  </si>
  <si>
    <t>Nội dung</t>
  </si>
  <si>
    <t>Loại</t>
  </si>
  <si>
    <t>Lịch đăng</t>
  </si>
  <si>
    <t>Số ngày chạy QC</t>
  </si>
  <si>
    <t>Ngân sách chạy dự trù</t>
  </si>
  <si>
    <t>Mục tiêu mess</t>
  </si>
  <si>
    <t>Mục tiêu lead (có sdt)</t>
  </si>
  <si>
    <t>Mục tiêu lượt tiếp cận</t>
  </si>
  <si>
    <t>ベトナム人と日本人が語リ合える会 Người Việt và người Nhật có thể giao tiếp với nhau về mọi</t>
  </si>
  <si>
    <t>Lê Kiều Khánh Linh</t>
  </si>
  <si>
    <t>Form đăng kí</t>
  </si>
  <si>
    <t>51k</t>
  </si>
  <si>
    <r>
      <rPr>
        <rFont val="Times New Roman"/>
        <color theme="1"/>
        <sz val="14.0"/>
      </rPr>
      <t xml:space="preserve">NBS TALENT </t>
    </r>
    <r>
      <rPr>
        <rFont val="Times New Roman"/>
        <color rgb="FFFF0000"/>
        <sz val="14.0"/>
      </rPr>
      <t>mới</t>
    </r>
  </si>
  <si>
    <t>https://www.facebook.com/groups/1356861551023824/</t>
  </si>
  <si>
    <t>Tỉ lệ</t>
  </si>
  <si>
    <t>Bảng điểm Đại học nghĩ ngang</t>
  </si>
  <si>
    <r>
      <rPr>
        <rFont val="Times New Roman"/>
        <color theme="1"/>
        <sz val="14.0"/>
      </rPr>
      <t xml:space="preserve">NBS TALENT </t>
    </r>
    <r>
      <rPr>
        <rFont val="Times New Roman"/>
        <color rgb="FFFF0000"/>
        <sz val="14.0"/>
      </rPr>
      <t>mới</t>
    </r>
  </si>
  <si>
    <t>ĐỦ
(bảng điểm và bằng công chứng từ năm 2020 - nhắc bổ sung thêm mới)</t>
  </si>
  <si>
    <t>JAMAR - ベトナム・日本　マーケティング・経営　交流会</t>
  </si>
  <si>
    <t>7k3</t>
  </si>
  <si>
    <t>https://www.facebook.com/groups/204741684245626/</t>
  </si>
  <si>
    <t>Nguyễn Tuyết Hồng</t>
  </si>
  <si>
    <r>
      <rPr>
        <rFont val="Times New Roman"/>
        <color theme="1"/>
        <sz val="14.0"/>
      </rPr>
      <t xml:space="preserve">NBS TALENT </t>
    </r>
    <r>
      <rPr>
        <rFont val="Times New Roman"/>
        <color rgb="FFFF0000"/>
        <sz val="14.0"/>
      </rPr>
      <t>mới</t>
    </r>
  </si>
  <si>
    <t xml:space="preserve">Ngô Thị Lan Anh </t>
  </si>
  <si>
    <r>
      <rPr>
        <rFont val="Times New Roman"/>
        <color theme="1"/>
        <sz val="14.0"/>
      </rPr>
      <t xml:space="preserve">NBS TALENT </t>
    </r>
    <r>
      <rPr>
        <rFont val="Times New Roman"/>
        <color rgb="FFFF0000"/>
        <sz val="14.0"/>
      </rPr>
      <t>mới</t>
    </r>
  </si>
  <si>
    <t>ベトナムでの仕事・生活</t>
  </si>
  <si>
    <t>https://www.facebook.com/groups/yokonguyen1012/</t>
  </si>
  <si>
    <t>Kiều Khánh Thành</t>
  </si>
  <si>
    <r>
      <rPr>
        <rFont val="Times New Roman"/>
        <color theme="1"/>
        <sz val="14.0"/>
      </rPr>
      <t xml:space="preserve">NBS TALENT </t>
    </r>
    <r>
      <rPr>
        <rFont val="Times New Roman"/>
        <color rgb="FFFF0000"/>
        <sz val="14.0"/>
      </rPr>
      <t>mới</t>
    </r>
  </si>
  <si>
    <t>ベトナム会(日本、ベトナム、韓国）</t>
  </si>
  <si>
    <t>Phan Võ Công Kiệt</t>
  </si>
  <si>
    <t>2k4</t>
  </si>
  <si>
    <t>https://www.facebook.com/groups/betonamukai.ryoubivn/</t>
  </si>
  <si>
    <r>
      <rPr>
        <rFont val="Times New Roman"/>
        <color theme="1"/>
        <sz val="14.0"/>
      </rPr>
      <t xml:space="preserve">NBS TALENT </t>
    </r>
    <r>
      <rPr>
        <rFont val="Times New Roman"/>
        <color rgb="FFFF0000"/>
        <sz val="14.0"/>
      </rPr>
      <t>mới</t>
    </r>
  </si>
  <si>
    <t>- Bảng điểm ĐH nghĩ ngang
- Giấy chứng nhận tốt nghiệp THPT tạm thời</t>
  </si>
  <si>
    <t xml:space="preserve">
( HS ở Huế cô Nhi nhận )</t>
  </si>
  <si>
    <t>Vũ Ngọc Bảo Vy</t>
  </si>
  <si>
    <r>
      <rPr>
        <rFont val="Times New Roman"/>
        <color theme="1"/>
        <sz val="14.0"/>
      </rPr>
      <t xml:space="preserve">NBS TALENT </t>
    </r>
    <r>
      <rPr>
        <rFont val="Times New Roman"/>
        <color rgb="FFFF0000"/>
        <sz val="14.0"/>
      </rPr>
      <t>mới</t>
    </r>
  </si>
  <si>
    <t xml:space="preserve">日本人ベトナム人集まれ！　親日親越国際交流グループ ＪＡＰＡＮＡＭ　</t>
  </si>
  <si>
    <t>2k7</t>
  </si>
  <si>
    <t>https://www.facebook.com/groups/1421322351378889/</t>
  </si>
  <si>
    <t>Nguyễn Văn Đại</t>
  </si>
  <si>
    <r>
      <rPr>
        <rFont val="Times New Roman"/>
        <color theme="1"/>
        <sz val="14.0"/>
      </rPr>
      <t xml:space="preserve">NBS TALENT </t>
    </r>
    <r>
      <rPr>
        <rFont val="Times New Roman"/>
        <color rgb="FFFF0000"/>
        <sz val="14.0"/>
      </rPr>
      <t>mới</t>
    </r>
  </si>
  <si>
    <t>Nguyễn Văn Chung</t>
  </si>
  <si>
    <r>
      <rPr>
        <rFont val="Times New Roman"/>
        <color theme="1"/>
        <sz val="14.0"/>
      </rPr>
      <t xml:space="preserve">NBS TALENT </t>
    </r>
    <r>
      <rPr>
        <rFont val="Times New Roman"/>
        <color rgb="FFFF0000"/>
        <sz val="14.0"/>
      </rPr>
      <t>mới</t>
    </r>
  </si>
  <si>
    <t>- Giấy xuất ngũ hoàn thành chương trình NVQS</t>
  </si>
  <si>
    <t>ベトナム日本交流会in Ho Chi Minh</t>
  </si>
  <si>
    <r>
      <rPr>
        <rFont val="Times New Roman"/>
        <color theme="1"/>
        <sz val="14.0"/>
      </rPr>
      <t xml:space="preserve">NBS TALENT </t>
    </r>
    <r>
      <rPr>
        <rFont val="Times New Roman"/>
        <color rgb="FFFF0000"/>
        <sz val="14.0"/>
      </rPr>
      <t>mới</t>
    </r>
  </si>
  <si>
    <t>7k6</t>
  </si>
  <si>
    <t>https://www.facebook.com/groups/425426148239309/</t>
  </si>
  <si>
    <t xml:space="preserve">- giấy chứng nhận hoàn thành các môn kỹ năng mềm </t>
  </si>
  <si>
    <t>04/11/2024 - 10/11/2024</t>
  </si>
  <si>
    <t>Tvc thông báo tuyển sinh</t>
  </si>
  <si>
    <r>
      <rPr>
        <rFont val="Times New Roman"/>
        <color theme="1"/>
        <sz val="14.0"/>
      </rPr>
      <t xml:space="preserve">NBS TALENT </t>
    </r>
    <r>
      <rPr>
        <rFont val="Times New Roman"/>
        <color rgb="FFFF0000"/>
        <sz val="14.0"/>
      </rPr>
      <t>mới</t>
    </r>
  </si>
  <si>
    <t>ベトナム🇻🇳ようこそVietNam</t>
  </si>
  <si>
    <t>6k</t>
  </si>
  <si>
    <t>Clip</t>
  </si>
  <si>
    <t>https://www.facebook.com/groups/285123879110853/</t>
  </si>
  <si>
    <t>5/11/2024 - 12/11/2024</t>
  </si>
  <si>
    <t>- Bảng điểm CĐ</t>
  </si>
  <si>
    <t>tăng số lượng tin nhắn</t>
  </si>
  <si>
    <t>Lê Ngọc Anh</t>
  </si>
  <si>
    <r>
      <rPr>
        <rFont val="Times New Roman"/>
        <color theme="1"/>
        <sz val="14.0"/>
      </rPr>
      <t xml:space="preserve">NBS TALENT </t>
    </r>
    <r>
      <rPr>
        <rFont val="Times New Roman"/>
        <color rgb="FFFF0000"/>
        <sz val="14.0"/>
      </rPr>
      <t>mới</t>
    </r>
  </si>
  <si>
    <t>ĐÃ NỘP HỒ SƠ VỀ CHO ANH THƯ PXU =&gt; BÁO CHUYỂN CHO NHI ĐÀO TẠO NBS</t>
  </si>
  <si>
    <t xml:space="preserve">{Thông Báo Quan Trọng} Chỉ còn 5 ngày cuối cùng để đăng ký xét tuyển </t>
  </si>
  <si>
    <t>Bài viết</t>
  </si>
  <si>
    <t>ベトナム情報局 on facebook（Trung tâm Thông tin Việt Nam）</t>
  </si>
  <si>
    <t>8k2</t>
  </si>
  <si>
    <t xml:space="preserve">Lê Diệu Hải </t>
  </si>
  <si>
    <t>https://www.facebook.com/groups/339773032889222/</t>
  </si>
  <si>
    <r>
      <rPr>
        <rFont val="Times New Roman"/>
        <color theme="1"/>
        <sz val="14.0"/>
      </rPr>
      <t xml:space="preserve">NBS TALENT </t>
    </r>
    <r>
      <rPr>
        <rFont val="Times New Roman"/>
        <color rgb="FFFF0000"/>
        <sz val="14.0"/>
      </rPr>
      <t>mới</t>
    </r>
  </si>
  <si>
    <t>- bằng tốt nghiệp đại học tạm thời</t>
  </si>
  <si>
    <t>nữ có nên học công nghệ thông tin hay không?</t>
  </si>
  <si>
    <t>Trần Phước Thạnh Phương</t>
  </si>
  <si>
    <r>
      <rPr>
        <rFont val="Times New Roman"/>
        <color theme="1"/>
        <sz val="14.0"/>
      </rPr>
      <t xml:space="preserve">NBS TALENT </t>
    </r>
    <r>
      <rPr>
        <rFont val="Times New Roman"/>
        <color rgb="FFFF0000"/>
        <sz val="14.0"/>
      </rPr>
      <t>mới</t>
    </r>
  </si>
  <si>
    <t>bạn nộp trực tiếp cho NHI đào tạo ở huế
ĐỦ</t>
  </si>
  <si>
    <t>ベトナム日本交流 on facebook-Nhóm giao lưu Việt Nhật trên Facebook（二次会）</t>
  </si>
  <si>
    <t>1k9</t>
  </si>
  <si>
    <t>https://www.facebook.com/groups/503293257433924/</t>
  </si>
  <si>
    <t>THỜI ĐẠI MỚI - ĐẠI HỌC ONLINE - VỪA HỌC VỪA LÀM</t>
  </si>
  <si>
    <t>7/11/2024 - 14/11/2024</t>
  </si>
  <si>
    <t>Trịnh Thị Hoa</t>
  </si>
  <si>
    <r>
      <rPr>
        <rFont val="Times New Roman"/>
        <color theme="1"/>
        <sz val="14.0"/>
      </rPr>
      <t xml:space="preserve">NBS TALENT </t>
    </r>
    <r>
      <rPr>
        <rFont val="Times New Roman"/>
        <color rgb="FFFF0000"/>
        <sz val="14.0"/>
      </rPr>
      <t>mới</t>
    </r>
  </si>
  <si>
    <t>ngành CNTT ra trường làm gì?</t>
  </si>
  <si>
    <t>Trần Thị Thảo</t>
  </si>
  <si>
    <r>
      <rPr>
        <rFont val="Times New Roman"/>
        <color theme="1"/>
        <sz val="14.0"/>
      </rPr>
      <t xml:space="preserve">NBS TALENT </t>
    </r>
    <r>
      <rPr>
        <rFont val="Times New Roman"/>
        <color rgb="FFFF0000"/>
        <sz val="14.0"/>
      </rPr>
      <t>mới</t>
    </r>
  </si>
  <si>
    <t>日系の企業や商品をベトナムへアピールする会-Hội Quảng Bá Sản Phẩm Và Xí Nghiệp Nhật Bản Cho VN</t>
  </si>
  <si>
    <t>https://www.facebook.com/groups/1997753457144856/</t>
  </si>
  <si>
    <t>11/11/2024 - 17/11/2024</t>
  </si>
  <si>
    <t>Nhận thức của khách hàng về đào tạo từ xa</t>
  </si>
  <si>
    <t>ĐÃ NỘP HỒ SƠ VỀ CHO ANH THƯ PXU =&gt; BÁO CHUYỂN CHO NHI ĐÀO TẠO NBS (ĐỦ)</t>
  </si>
  <si>
    <t>học online có gì thú vị? =&gt; Hình ảnh câu chuyện vui về lớp học</t>
  </si>
  <si>
    <t>Lương Hoàng Nhật Khánh</t>
  </si>
  <si>
    <r>
      <rPr>
        <rFont val="Times New Roman"/>
        <color theme="1"/>
        <sz val="14.0"/>
      </rPr>
      <t xml:space="preserve">NBS TALENT </t>
    </r>
    <r>
      <rPr>
        <rFont val="Times New Roman"/>
        <color rgb="FFFF0000"/>
        <sz val="14.0"/>
      </rPr>
      <t>mới</t>
    </r>
  </si>
  <si>
    <t>日本語とベトナム語</t>
  </si>
  <si>
    <t>14k</t>
  </si>
  <si>
    <t>https://www.facebook.com/groups/nihongotobetonamugo/</t>
  </si>
  <si>
    <t>Giới thiệu khóa tiếng nhật N5</t>
  </si>
  <si>
    <t>Có nên học ĐẠI HỌC TRỰC TUYẾN (từ xa) thay vì ĐẠI HỌC TRỰC TIẾP?</t>
  </si>
  <si>
    <t>Phan Minh Quang</t>
  </si>
  <si>
    <r>
      <rPr>
        <rFont val="Times New Roman"/>
        <color theme="1"/>
        <sz val="14.0"/>
      </rPr>
      <t xml:space="preserve">NBS TALENT </t>
    </r>
    <r>
      <rPr>
        <rFont val="Times New Roman"/>
        <color rgb="FFFF0000"/>
        <sz val="14.0"/>
      </rPr>
      <t>mới</t>
    </r>
  </si>
  <si>
    <t>- nộp cho Mỹ Nhi PXU đã chuyển Nhi đào tạo báo nhận đủ
ĐỦ</t>
  </si>
  <si>
    <t>Bạn có thực sự hiểu đúng về ĐẠI HỌC TRỰC TUYẾN tại Viện NBS?</t>
  </si>
  <si>
    <t>日本とベトナム　ビジネス交流</t>
  </si>
  <si>
    <t>14/11/2024 - 17/11/2024</t>
  </si>
  <si>
    <t>35k</t>
  </si>
  <si>
    <t>https://www.facebook.com/groups/293074431471265/</t>
  </si>
  <si>
    <t>tăng lượt tiếp cận</t>
  </si>
  <si>
    <t>Nguyễn Thị Anh Tú</t>
  </si>
  <si>
    <r>
      <rPr>
        <rFont val="Times New Roman"/>
        <color theme="1"/>
        <sz val="14.0"/>
      </rPr>
      <t xml:space="preserve">NBS TALENT </t>
    </r>
    <r>
      <rPr>
        <rFont val="Times New Roman"/>
        <color rgb="FFFF0000"/>
        <sz val="14.0"/>
      </rPr>
      <t>mới</t>
    </r>
  </si>
  <si>
    <t>clip trend nhảy vui</t>
  </si>
  <si>
    <t>Nguyễn Trung An</t>
  </si>
  <si>
    <r>
      <rPr>
        <rFont val="Times New Roman"/>
        <color theme="1"/>
        <sz val="14.0"/>
      </rPr>
      <t xml:space="preserve">NBS TALENT </t>
    </r>
    <r>
      <rPr>
        <rFont val="Times New Roman"/>
        <color rgb="FFFF0000"/>
        <sz val="14.0"/>
      </rPr>
      <t>mới</t>
    </r>
  </si>
  <si>
    <t xml:space="preserve">Một số chia sẻ về học đại học từ xa =&gt; TVC quay </t>
  </si>
  <si>
    <t>外国人向けのお仕事</t>
  </si>
  <si>
    <t>16/11/2024 - 20/11/2024</t>
  </si>
  <si>
    <t>19k</t>
  </si>
  <si>
    <t>https://www.facebook.com/groups/239023300170837/</t>
  </si>
  <si>
    <t>- nộp cho Nga PXU đã chuyển Nhi đào tạo báo nhận đủ
ĐỦ</t>
  </si>
  <si>
    <t>Nguyễn Quốc Tiệp</t>
  </si>
  <si>
    <r>
      <rPr>
        <rFont val="Times New Roman"/>
        <color theme="1"/>
        <sz val="14.0"/>
      </rPr>
      <t xml:space="preserve">NBS TALENT </t>
    </r>
    <r>
      <rPr>
        <rFont val="Times New Roman"/>
        <color rgb="FFFF0000"/>
        <sz val="14.0"/>
      </rPr>
      <t>mới</t>
    </r>
  </si>
  <si>
    <t>ベトナム日本友好会　Hội Hữu nghị Việt Nhật</t>
  </si>
  <si>
    <t>6k1</t>
  </si>
  <si>
    <t>Xu hướng học online trong thời đại mới</t>
  </si>
  <si>
    <t>https://www.facebook.com/groups/1955821318034342/</t>
  </si>
  <si>
    <t>18/11/2024 - 24/11/2024</t>
  </si>
  <si>
    <r>
      <rPr>
        <rFont val="Times New Roman"/>
        <color theme="1"/>
        <sz val="14.0"/>
      </rPr>
      <t xml:space="preserve">NBS TALENT </t>
    </r>
    <r>
      <rPr>
        <rFont val="Times New Roman"/>
        <color rgb="FFFF0000"/>
        <sz val="14.0"/>
      </rPr>
      <t>mới</t>
    </r>
  </si>
  <si>
    <t>Thay đổi thái độ của khách hàng về đào tạo từ xa</t>
  </si>
  <si>
    <t>bài thông báo tuyển sinh tháng 12 - clip capcut giật nội dung đơn giản</t>
  </si>
  <si>
    <t>18/11/2024 - 2/12/2024</t>
  </si>
  <si>
    <t>ベトナム人・中国人・台湾人・韓国人・日本人交流グループ関西地区オフ会に参加予定の友達</t>
  </si>
  <si>
    <t>1.9k</t>
  </si>
  <si>
    <t>https://www.facebook.com/groups/227760704264135/</t>
  </si>
  <si>
    <t>Trần Văn Nguyễn Phúc</t>
  </si>
  <si>
    <r>
      <rPr>
        <rFont val="Times New Roman"/>
        <color theme="1"/>
        <sz val="14.0"/>
      </rPr>
      <t xml:space="preserve">NBS TALENT </t>
    </r>
    <r>
      <rPr>
        <rFont val="Times New Roman"/>
        <color rgb="FFFF0000"/>
        <sz val="14.0"/>
      </rPr>
      <t>mới</t>
    </r>
  </si>
  <si>
    <t>- Thiếu CCCD photo công chứng, nộp cho Mỹ Nhi PXU</t>
  </si>
  <si>
    <t>thầy giáo vui vẻ và nhiệt tình - Nguyễn Hồng Duy</t>
  </si>
  <si>
    <r>
      <rPr>
        <rFont val="Times New Roman"/>
        <color theme="1"/>
        <sz val="14.0"/>
      </rPr>
      <t xml:space="preserve">NBS TALENT </t>
    </r>
    <r>
      <rPr>
        <rFont val="Times New Roman"/>
        <color rgb="FFFF0000"/>
        <sz val="14.0"/>
      </rPr>
      <t>mới</t>
    </r>
  </si>
  <si>
    <t>chúc mừng ngày nhà giáo 20-11</t>
  </si>
  <si>
    <t>大阪ベトナム友好協会（Hội hữu nghị Việt Nam Osaka）</t>
  </si>
  <si>
    <t>https://www.facebook.com/groups/525505744175912/user/100066279236380/</t>
  </si>
  <si>
    <t>chia sẻ của tiến sỹ Phan Thị Thùy Trang về ngành QTKD</t>
  </si>
  <si>
    <r>
      <rPr>
        <rFont val="Times New Roman"/>
        <color theme="1"/>
        <sz val="14.0"/>
      </rPr>
      <t xml:space="preserve">NBS TALENT </t>
    </r>
    <r>
      <rPr>
        <rFont val="Times New Roman"/>
        <color rgb="FFFF0000"/>
        <sz val="14.0"/>
      </rPr>
      <t>mới</t>
    </r>
  </si>
  <si>
    <t>cảm nhận của sv tiêu biểu Phạm Duy Khánh</t>
  </si>
  <si>
    <t>Top 7 lợi ích của ĐẠI HỌC TỪ XA bạn không nên bỏ lỡ</t>
  </si>
  <si>
    <t>23/11/2024 - 26/11/2024</t>
  </si>
  <si>
    <t>ベトナム情報サロン</t>
  </si>
  <si>
    <t>Võ Thị Ánh Trúc</t>
  </si>
  <si>
    <t>7k2</t>
  </si>
  <si>
    <t>https://www.facebook.com/groups/525505744175912/</t>
  </si>
  <si>
    <r>
      <rPr>
        <rFont val="Times New Roman"/>
        <color theme="1"/>
        <sz val="14.0"/>
      </rPr>
      <t xml:space="preserve">NBS TALENT </t>
    </r>
    <r>
      <rPr>
        <rFont val="Times New Roman"/>
        <color rgb="FFFF0000"/>
        <sz val="14.0"/>
      </rPr>
      <t>mới</t>
    </r>
  </si>
  <si>
    <t>- Giấy xác nhận nhân viên Equest</t>
  </si>
  <si>
    <t>25/11/2024 - 01/12/2024</t>
  </si>
  <si>
    <t>Hành động của khách hàng</t>
  </si>
  <si>
    <t>Đặng Hà Thiên Ân</t>
  </si>
  <si>
    <r>
      <rPr>
        <rFont val="Times New Roman"/>
        <color theme="1"/>
        <sz val="14.0"/>
      </rPr>
      <t xml:space="preserve">NBS TALENT </t>
    </r>
    <r>
      <rPr>
        <rFont val="Times New Roman"/>
        <color rgb="FFFF0000"/>
        <sz val="14.0"/>
      </rPr>
      <t>mới</t>
    </r>
  </si>
  <si>
    <t>clip nhảy trend của các giảng viên và cán bộ NV viện NBS</t>
  </si>
  <si>
    <t>Xuất khẩu lao động Nhật Bản</t>
  </si>
  <si>
    <t>Xuất khẩu lao động Nhật Bản 2024</t>
  </si>
  <si>
    <t>- PDK + bằng tốt nghiệp THPT + học bạ THPT nộp trực tiếp cho Nhi ở huế (7/10 + 13/11)
- THIẾU cccd + 2 ảnh 3x4 + bản điểm cũ ĐH PXU</t>
  </si>
  <si>
    <t>Các bước để trở thành NBSer tại Viện NBS</t>
  </si>
  <si>
    <t>bài thông báo tuyển sinh đơn giản</t>
  </si>
  <si>
    <t>26/11/2024 - 2/12/2024</t>
  </si>
  <si>
    <r>
      <rPr>
        <rFont val="Times New Roman"/>
        <color theme="1"/>
        <sz val="14.0"/>
      </rPr>
      <t xml:space="preserve">NBS TALENT </t>
    </r>
    <r>
      <rPr>
        <rFont val="Times New Roman"/>
        <color rgb="FFFF0000"/>
        <sz val="14.0"/>
      </rPr>
      <t>mới</t>
    </r>
  </si>
  <si>
    <t>132k</t>
  </si>
  <si>
    <t>https://www.facebook.com/groups/ctyxuatkhaulaodong/</t>
  </si>
  <si>
    <t>-Bảng điểm đh</t>
  </si>
  <si>
    <t>Xuất Khẩu Lao Động Nhật Bản 🇲🇦 🇯🇵</t>
  </si>
  <si>
    <t>47k</t>
  </si>
  <si>
    <t>https://www.facebook.com/groups/571517997705419/</t>
  </si>
  <si>
    <t>Tip để tạo động lực vui vẻ khi học đại học</t>
  </si>
  <si>
    <r>
      <rPr>
        <rFont val="Times New Roman"/>
        <color theme="1"/>
        <sz val="14.0"/>
      </rPr>
      <t xml:space="preserve">NBS TALENT </t>
    </r>
    <r>
      <rPr>
        <rFont val="Times New Roman"/>
        <color rgb="FFFF0000"/>
        <sz val="14.0"/>
      </rPr>
      <t>mới</t>
    </r>
  </si>
  <si>
    <t xml:space="preserve">Học đại học hay đi làm? </t>
  </si>
  <si>
    <t>Xuất Khẩu Lao Động Nhật Bản ✅</t>
  </si>
  <si>
    <t>- Hộ chiếu thay CCCD</t>
  </si>
  <si>
    <t>clip nhảy trend - chạy chữ học ĐH từ xa mất bao lâu</t>
  </si>
  <si>
    <t>Vũ Nguyễn Kim Thoa</t>
  </si>
  <si>
    <t>160k</t>
  </si>
  <si>
    <t>https://www.facebook.com/groups/xkldvj/</t>
  </si>
  <si>
    <r>
      <rPr>
        <rFont val="Times New Roman"/>
        <color theme="1"/>
        <sz val="14.0"/>
      </rPr>
      <t xml:space="preserve">NBS TALENT </t>
    </r>
    <r>
      <rPr>
        <rFont val="Times New Roman"/>
        <color rgb="FFFF0000"/>
        <sz val="14.0"/>
      </rPr>
      <t>mới</t>
    </r>
  </si>
  <si>
    <t>- Bảng điểm trường ĐH SG</t>
  </si>
  <si>
    <t>chào mừng tháng 12, tháng cuối cùng của năm =&gt; tiếp tục bài thông báo tuyển sinh tháng 12 - clip capcut giật nội dung đơn giản</t>
  </si>
  <si>
    <t>1/12/2024 - 7/12/2024</t>
  </si>
  <si>
    <r>
      <rPr>
        <rFont val="Times New Roman"/>
        <color theme="1"/>
        <sz val="14.0"/>
      </rPr>
      <t xml:space="preserve">NBS TALENT </t>
    </r>
    <r>
      <rPr>
        <rFont val="Times New Roman"/>
        <color rgb="FFFF0000"/>
        <sz val="14.0"/>
      </rPr>
      <t>mới</t>
    </r>
  </si>
  <si>
    <t>Xuất Khẩu Lao Động Nhật Bản 🔴</t>
  </si>
  <si>
    <t>23k</t>
  </si>
  <si>
    <t>https://www.facebook.com/groups/xuatkhaulaodongnhatban13/</t>
  </si>
  <si>
    <t>Nguyễn Đức Trọng</t>
  </si>
  <si>
    <r>
      <rPr>
        <rFont val="Times New Roman"/>
        <color theme="1"/>
        <sz val="14.0"/>
      </rPr>
      <t xml:space="preserve">NBS TALENT </t>
    </r>
    <r>
      <rPr>
        <rFont val="Times New Roman"/>
        <color rgb="FFFF0000"/>
        <sz val="14.0"/>
      </rPr>
      <t>mới</t>
    </r>
  </si>
  <si>
    <t>- Thiếu giấy xác nhận nhân viên
- Ba bạn gửi trực tiếp về huế, nhi nhận</t>
  </si>
  <si>
    <t>24k</t>
  </si>
  <si>
    <t>https://www.facebook.com/groups/xuatkhaulaodongnhatban12/</t>
  </si>
  <si>
    <t>Bùi Thị Trúc Quỳnh</t>
  </si>
  <si>
    <t>CHIẾN DỊCH MARKETING FANPAGE THÁNG 12</t>
  </si>
  <si>
    <r>
      <rPr>
        <rFont val="Times New Roman"/>
        <color theme="1"/>
        <sz val="14.0"/>
      </rPr>
      <t xml:space="preserve">NBS TALENT </t>
    </r>
    <r>
      <rPr>
        <rFont val="Times New Roman"/>
        <color rgb="FFFF0000"/>
        <sz val="14.0"/>
      </rPr>
      <t>mới</t>
    </r>
  </si>
  <si>
    <t>- Bảng điểm đại học dang dở Tôn Đức Thắng</t>
  </si>
  <si>
    <t>Xuất Khẩu Lao Động Nhật Bản</t>
  </si>
  <si>
    <r>
      <rPr>
        <color rgb="FF1155CC"/>
        <u/>
      </rPr>
      <t>Xuất Khẩu Lao Động Nhật Bản</t>
    </r>
  </si>
  <si>
    <t>Đậu Văn Tùng</t>
  </si>
  <si>
    <r>
      <rPr>
        <rFont val="Times New Roman"/>
        <color theme="1"/>
        <sz val="14.0"/>
      </rPr>
      <t xml:space="preserve">NBS TALENT </t>
    </r>
    <r>
      <rPr>
        <rFont val="Times New Roman"/>
        <color rgb="FFFF0000"/>
        <sz val="14.0"/>
      </rPr>
      <t>mới</t>
    </r>
  </si>
  <si>
    <t>- Chứng chỉ GDQP</t>
  </si>
  <si>
    <t>259k</t>
  </si>
  <si>
    <t>Đinh Duy Tuấn Anh</t>
  </si>
  <si>
    <r>
      <rPr>
        <color rgb="FF1155CC"/>
        <u/>
      </rPr>
      <t>Xuất Khẩu Lao Động Nhật Bản</t>
    </r>
  </si>
  <si>
    <r>
      <rPr>
        <rFont val="Times New Roman"/>
        <color theme="1"/>
        <sz val="14.0"/>
      </rPr>
      <t xml:space="preserve">NBS TALENT </t>
    </r>
    <r>
      <rPr>
        <rFont val="Times New Roman"/>
        <color rgb="FFFF0000"/>
        <sz val="14.0"/>
      </rPr>
      <t>mới</t>
    </r>
  </si>
  <si>
    <t>119k</t>
  </si>
  <si>
    <r>
      <rPr>
        <rFont val="Times New Roman"/>
        <color theme="1"/>
        <sz val="14.0"/>
      </rPr>
      <t xml:space="preserve">NBS TALENT </t>
    </r>
    <r>
      <rPr>
        <rFont val="Times New Roman"/>
        <color rgb="FFFF0000"/>
        <sz val="14.0"/>
      </rPr>
      <t>mới</t>
    </r>
  </si>
  <si>
    <t>Xuất Khẩu Lao Động Nhật Bản Uy Tín</t>
  </si>
  <si>
    <t>https://www.facebook.com/groups/xuatkhaulaodongnhatban14/</t>
  </si>
  <si>
    <r>
      <rPr>
        <color rgb="FF1155CC"/>
        <u/>
      </rPr>
      <t>Xuất Khẩu Lao Động Nhật Bản ✅</t>
    </r>
  </si>
  <si>
    <t>Nguyễn Minh Lợi</t>
  </si>
  <si>
    <r>
      <rPr>
        <rFont val="Times New Roman"/>
        <color theme="1"/>
        <sz val="14.0"/>
      </rPr>
      <t xml:space="preserve">NBS TALENT </t>
    </r>
    <r>
      <rPr>
        <rFont val="Times New Roman"/>
        <color rgb="FFFF0000"/>
        <sz val="14.0"/>
      </rPr>
      <t>mới</t>
    </r>
  </si>
  <si>
    <t>15k</t>
  </si>
  <si>
    <t>XUẤT KHẨU LAO ĐỘNG NHẬT BẢN</t>
  </si>
  <si>
    <t>59k</t>
  </si>
  <si>
    <t>https://www.facebook.com/groups/3558903397705210/</t>
  </si>
  <si>
    <t>02/12/2024 - 09/12/2024</t>
  </si>
  <si>
    <t>ĐỦ
Nộp trực tiếp cô Nhi ở Huế</t>
  </si>
  <si>
    <t>Tạo nhận thức và tuyển sinh khóa tiếng Nhật</t>
  </si>
  <si>
    <t>Hoàng Thiên Tuế</t>
  </si>
  <si>
    <t xml:space="preserve">Học tiếng Nhật – Chìa khóa mở cánh cửa sự nghiệp quốc tế! </t>
  </si>
  <si>
    <r>
      <rPr>
        <color rgb="FF1155CC"/>
        <u/>
      </rPr>
      <t>XUẤT KHẨU LAO ĐỘNG NHẬT BẢN</t>
    </r>
  </si>
  <si>
    <r>
      <rPr>
        <rFont val="Times New Roman"/>
        <color theme="1"/>
        <sz val="14.0"/>
      </rPr>
      <t xml:space="preserve">NBS TALENT </t>
    </r>
    <r>
      <rPr>
        <rFont val="Times New Roman"/>
        <color rgb="FFFF0000"/>
        <sz val="14.0"/>
      </rPr>
      <t>mới</t>
    </r>
  </si>
  <si>
    <t>Post</t>
  </si>
  <si>
    <t>02/12/2024 -6/12/2024</t>
  </si>
  <si>
    <t>- Chứng chỉ CNTT
- Chứng chỉ GDQP An Ninh
- Bảng điểm CĐ</t>
  </si>
  <si>
    <t>81k</t>
  </si>
  <si>
    <t>https://www.facebook.com/groups/325033468084051/</t>
  </si>
  <si>
    <t xml:space="preserve">Nguyễn Quang Trấn </t>
  </si>
  <si>
    <t>96k</t>
  </si>
  <si>
    <r>
      <rPr>
        <rFont val="Times New Roman"/>
        <color theme="1"/>
        <sz val="14.0"/>
      </rPr>
      <t xml:space="preserve">NBS TALENT </t>
    </r>
    <r>
      <rPr>
        <rFont val="Times New Roman"/>
        <color rgb="FFFF0000"/>
        <sz val="14.0"/>
      </rPr>
      <t>mới</t>
    </r>
  </si>
  <si>
    <t>https://www.facebook.com/groups/ttsvj/</t>
  </si>
  <si>
    <t>Ảnh meme đại học từ xa</t>
  </si>
  <si>
    <r>
      <rPr>
        <rFont val="Times New Roman"/>
        <color theme="1"/>
        <sz val="14.0"/>
      </rPr>
      <t xml:space="preserve">NBS TALENT </t>
    </r>
    <r>
      <rPr>
        <rFont val="Times New Roman"/>
        <color rgb="FFFF0000"/>
        <sz val="14.0"/>
      </rPr>
      <t>mới</t>
    </r>
  </si>
  <si>
    <t>- Chứng chỉ tin học
- Chứng chỉ Tiếng anh</t>
  </si>
  <si>
    <t>123k</t>
  </si>
  <si>
    <t>https://www.facebook.com/groups/1081901961850878/</t>
  </si>
  <si>
    <t>Nguyễn Thị Dung</t>
  </si>
  <si>
    <r>
      <rPr>
        <rFont val="Times New Roman"/>
        <color theme="1"/>
        <sz val="14.0"/>
      </rPr>
      <t xml:space="preserve">NBS TALENT </t>
    </r>
    <r>
      <rPr>
        <rFont val="Times New Roman"/>
        <color rgb="FFFF0000"/>
        <sz val="14.0"/>
      </rPr>
      <t>mới</t>
    </r>
  </si>
  <si>
    <t>clip trend tiktok</t>
  </si>
  <si>
    <t xml:space="preserve">Trần Quốc Thành </t>
  </si>
  <si>
    <r>
      <rPr>
        <rFont val="Times New Roman"/>
        <color theme="1"/>
        <sz val="14.0"/>
      </rPr>
      <t xml:space="preserve">NBS TALENT </t>
    </r>
    <r>
      <rPr>
        <rFont val="Times New Roman"/>
        <color rgb="FFFF0000"/>
        <sz val="14.0"/>
      </rPr>
      <t>mới</t>
    </r>
  </si>
  <si>
    <t>Viện NBS gợi ý bạn 1 số cách học tiếng Trung hiệu quả</t>
  </si>
  <si>
    <t>Võ Văn Tiến</t>
  </si>
  <si>
    <t>74k</t>
  </si>
  <si>
    <t>https://www.facebook.com/groups/dldnbvn/</t>
  </si>
  <si>
    <r>
      <rPr>
        <rFont val="Times New Roman"/>
        <color theme="1"/>
        <sz val="14.0"/>
      </rPr>
      <t xml:space="preserve">NBS TALENT </t>
    </r>
    <r>
      <rPr>
        <rFont val="Times New Roman"/>
        <color rgb="FFFF0000"/>
        <sz val="14.0"/>
      </rPr>
      <t>mới</t>
    </r>
  </si>
  <si>
    <t>Giới thiệu về giảng viên trình độ cao, Tiến sĩ,...vv chị Trang</t>
  </si>
  <si>
    <t>Lê Mậu Duy</t>
  </si>
  <si>
    <r>
      <rPr>
        <rFont val="Times New Roman"/>
        <color theme="1"/>
        <sz val="14.0"/>
      </rPr>
      <t xml:space="preserve">NBS TALENT </t>
    </r>
    <r>
      <rPr>
        <rFont val="Times New Roman"/>
        <color rgb="FFFF0000"/>
        <sz val="14.0"/>
      </rPr>
      <t>mới</t>
    </r>
  </si>
  <si>
    <t>- 1 Bản điểm đại học bách khoa HCM</t>
  </si>
  <si>
    <t>bạn chuyển hồ sơ ra HUẾ Nhi đào tạo nhận thư
ĐỦ</t>
  </si>
  <si>
    <t xml:space="preserve">cap cut Đại học - vừa học vừa làm </t>
  </si>
  <si>
    <t>Nguyễn Thị Quỳnh Trâm</t>
  </si>
  <si>
    <r>
      <rPr>
        <rFont val="Times New Roman"/>
        <color theme="1"/>
        <sz val="14.0"/>
      </rPr>
      <t xml:space="preserve">NBS TALENT </t>
    </r>
    <r>
      <rPr>
        <rFont val="Times New Roman"/>
        <color rgb="FFFF0000"/>
        <sz val="14.0"/>
      </rPr>
      <t>mới</t>
    </r>
  </si>
  <si>
    <t>tăng tương tác</t>
  </si>
  <si>
    <t>- 1 bằng đại học + 1 bản điểm trường ĐH KHTN ngành sinh học photo công chứng
- 1 bằng thạc sĩ + 1 bản điểm trường ĐH KHTN ngành sinh học photo công chứng
- 1 bằng đại học + 1 bản điểm trường ĐH tài chính - kế toán ngành QTKD photo công chứng</t>
  </si>
  <si>
    <t>Phân biệt các hình thức đào tạo Đại Học (Đăng xen kẽ tránh trôi content đại học từ xa)</t>
  </si>
  <si>
    <t>Quan Thế Nguyên</t>
  </si>
  <si>
    <r>
      <rPr>
        <rFont val="Times New Roman"/>
        <color theme="1"/>
        <sz val="14.0"/>
      </rPr>
      <t xml:space="preserve">NBS TALENT </t>
    </r>
    <r>
      <rPr>
        <rFont val="Times New Roman"/>
        <color rgb="FFFF0000"/>
        <sz val="14.0"/>
      </rPr>
      <t>mới</t>
    </r>
  </si>
  <si>
    <t>10/12/2024 - 16/12/2025</t>
  </si>
  <si>
    <t>Tạo nhận thức và tuyển sinh khóa tiếng Trung</t>
  </si>
  <si>
    <r>
      <rPr>
        <rFont val="Times New Roman"/>
        <color theme="1"/>
        <sz val="14.0"/>
      </rPr>
      <t xml:space="preserve">NBS TALENT </t>
    </r>
    <r>
      <rPr>
        <rFont val="Times New Roman"/>
        <color rgb="FFFF0000"/>
        <sz val="14.0"/>
      </rPr>
      <t>mới</t>
    </r>
  </si>
  <si>
    <t>Thông báo Tuyển sinh khóa tiếng trung, 4 suất đầu tiên tháng 12 giảm 10%</t>
  </si>
  <si>
    <t>Đủ
gửi về cô Nhi ở huế</t>
  </si>
  <si>
    <t>Lý Quốc Anh</t>
  </si>
  <si>
    <t>Clip về Đại học từ xa</t>
  </si>
  <si>
    <r>
      <rPr>
        <rFont val="Times New Roman"/>
        <color theme="1"/>
        <sz val="14.0"/>
      </rPr>
      <t xml:space="preserve">NBS TALENT </t>
    </r>
    <r>
      <rPr>
        <rFont val="Times New Roman"/>
        <color rgb="FFFF0000"/>
        <sz val="14.0"/>
      </rPr>
      <t>mới</t>
    </r>
  </si>
  <si>
    <t>- giấy chứng nhận hoàn thành văn hóa</t>
  </si>
  <si>
    <t>🌟Học bổng "KẾT NỐI ƯỚC MƠ" – Cơ hội chỉ có trong năm 2024</t>
  </si>
  <si>
    <t>Nguyễn Thị Tuyết Ngân</t>
  </si>
  <si>
    <r>
      <rPr>
        <rFont val="Times New Roman"/>
        <color theme="1"/>
        <sz val="14.0"/>
      </rPr>
      <t xml:space="preserve">NBS TALENT </t>
    </r>
    <r>
      <rPr>
        <rFont val="Times New Roman"/>
        <color rgb="FFFF0000"/>
        <sz val="14.0"/>
      </rPr>
      <t>mới</t>
    </r>
  </si>
  <si>
    <t xml:space="preserve">- Bảng điểm ĐH nghĩ ngang </t>
  </si>
  <si>
    <t>- ĐỦ</t>
  </si>
  <si>
    <t>Chỉ 2 tháng – cảm nhận của cựu sinh viên môn tiếng Trung!</t>
  </si>
  <si>
    <t>Nguyễn Thị Thục Anh</t>
  </si>
  <si>
    <r>
      <rPr>
        <rFont val="Times New Roman"/>
        <color theme="1"/>
        <sz val="14.0"/>
      </rPr>
      <t xml:space="preserve">NBS TALENT </t>
    </r>
    <r>
      <rPr>
        <rFont val="Times New Roman"/>
        <color rgb="FFFF0000"/>
        <sz val="14.0"/>
      </rPr>
      <t>mới</t>
    </r>
  </si>
  <si>
    <t>clip nhảy theo trend nhạc trung quốc</t>
  </si>
  <si>
    <t>Nguyễn Hữu Hoàng</t>
  </si>
  <si>
    <t>Những nghề có lương cao khi học tiếng Trung.</t>
  </si>
  <si>
    <r>
      <rPr>
        <rFont val="Times New Roman"/>
        <color theme="1"/>
        <sz val="14.0"/>
      </rPr>
      <t xml:space="preserve">NBS TALENT </t>
    </r>
    <r>
      <rPr>
        <rFont val="Times New Roman"/>
        <color rgb="FFFF0000"/>
        <sz val="14.0"/>
      </rPr>
      <t>mới</t>
    </r>
  </si>
  <si>
    <t>Đại học trực tuyến – Lựa chọn tối ưu cho người bận rộn!</t>
  </si>
  <si>
    <t>Nguyễn Đặng Trúc Ly</t>
  </si>
  <si>
    <r>
      <rPr>
        <rFont val="Times New Roman"/>
        <color theme="1"/>
        <sz val="14.0"/>
      </rPr>
      <t xml:space="preserve">NBS TALENT </t>
    </r>
    <r>
      <rPr>
        <rFont val="Times New Roman"/>
        <color rgb="FFFF0000"/>
        <sz val="14.0"/>
      </rPr>
      <t>mới</t>
    </r>
  </si>
  <si>
    <t>105k</t>
  </si>
  <si>
    <t>https://www.facebook.com/groups/1114991948979509/</t>
  </si>
  <si>
    <t>Nguyễn Ngọc Uyên Nhi</t>
  </si>
  <si>
    <r>
      <rPr>
        <rFont val="Times New Roman"/>
        <color theme="1"/>
        <sz val="14.0"/>
      </rPr>
      <t xml:space="preserve">NBS TALENT </t>
    </r>
    <r>
      <rPr>
        <rFont val="Times New Roman"/>
        <color rgb="FFFF0000"/>
        <sz val="14.0"/>
      </rPr>
      <t>mới</t>
    </r>
  </si>
  <si>
    <t>Đăng ký ngay để nhận ưu đãi học phí khóa tiếng Trung siêu hấp dẫn! học xen kẽ với giảng viên người Bản ngữ. VỚi giá phải chẳng</t>
  </si>
  <si>
    <t>17/12/2024 - 23/12/2025</t>
  </si>
  <si>
    <t>Tuyển sinh song song khóa Tiếng Trung và Tiếng Nhật và các ưu đãi cùng lễ giáng sinh</t>
  </si>
  <si>
    <t>Đơn Hàng Xuất Khẩu Lao Động Nhật Bản</t>
  </si>
  <si>
    <t>34k</t>
  </si>
  <si>
    <t>https://www.facebook.com/groups/173007451600506/</t>
  </si>
  <si>
    <t>Học Tiếng Nhật ra làm gì? Top 10 công việc có mức thu nhập hấp dẫn
 yêu cầu ngoại ngữ</t>
  </si>
  <si>
    <t>Nguyễn Thị Yến Nhi</t>
  </si>
  <si>
    <t>Tôi đã được các cơ hội công việc khi biết tiếng Nhật</t>
  </si>
  <si>
    <r>
      <rPr>
        <rFont val="Times New Roman"/>
        <color theme="1"/>
        <sz val="14.0"/>
      </rPr>
      <t xml:space="preserve">NBS TALENT </t>
    </r>
    <r>
      <rPr>
        <rFont val="Times New Roman"/>
        <color rgb="FFFF0000"/>
        <sz val="14.0"/>
      </rPr>
      <t>mới</t>
    </r>
  </si>
  <si>
    <t>Đi du lịch, giao tiếp và công việc thuận tiện với tiếng Trung!</t>
  </si>
  <si>
    <t>Phùng Thảo Vân</t>
  </si>
  <si>
    <t>Xuất Khẩu Lao Động Nhật Bản🇯🇵</t>
  </si>
  <si>
    <r>
      <rPr>
        <rFont val="Times New Roman"/>
        <color theme="1"/>
        <sz val="14.0"/>
      </rPr>
      <t xml:space="preserve">NBS TALENT </t>
    </r>
    <r>
      <rPr>
        <rFont val="Times New Roman"/>
        <color rgb="FFFF0000"/>
        <sz val="14.0"/>
      </rPr>
      <t>mới</t>
    </r>
  </si>
  <si>
    <t>Lý do nên học ngôn ngữ Trung,Nhật tại NBS (Thầy cô giỏi,...vv)</t>
  </si>
  <si>
    <t>- Giấy chứng nhận GDTC
- Giấy chứng nhận hoàn thành GDQP
- Bảng điểm đại học ngoại ngữ</t>
  </si>
  <si>
    <t>Cơ hội cuối cùng nhận suất ưu đãi học tiếng Trung/Nhật cuối năm chỉ với xxx! (chốt sale)</t>
  </si>
  <si>
    <t>41k</t>
  </si>
  <si>
    <t>https://www.facebook.com/groups/365643434109026/</t>
  </si>
  <si>
    <t>clip nhảy trend</t>
  </si>
  <si>
    <r>
      <rPr>
        <rFont val="Times New Roman"/>
        <color theme="1"/>
        <sz val="14.0"/>
      </rPr>
      <t xml:space="preserve">NBS TALENT </t>
    </r>
    <r>
      <rPr>
        <rFont val="Times New Roman"/>
        <color rgb="FFFF0000"/>
        <sz val="14.0"/>
      </rPr>
      <t>mới</t>
    </r>
  </si>
  <si>
    <t>https://www.facebook.com/groups/5434393019974891/</t>
  </si>
  <si>
    <t xml:space="preserve">Giải đáp thắc mắc về chương trình đại học trực tuyến! (đăng xen kẽ tránh trôi content đại học từ xa)
</t>
  </si>
  <si>
    <t>Nguyễn Đăng Chí</t>
  </si>
  <si>
    <t>24/12/2025 - 30/12/2025</t>
  </si>
  <si>
    <r>
      <rPr>
        <rFont val="Times New Roman"/>
        <color theme="1"/>
        <sz val="14.0"/>
      </rPr>
      <t xml:space="preserve">NBS TALENT </t>
    </r>
    <r>
      <rPr>
        <rFont val="Times New Roman"/>
        <color rgb="FFFF0000"/>
        <sz val="14.0"/>
      </rPr>
      <t>mới</t>
    </r>
  </si>
  <si>
    <t>Tuyển sinh</t>
  </si>
  <si>
    <t>Xuất Khẩu Lao Động Nhật Bản 2023✅</t>
  </si>
  <si>
    <t>Trương Thị Thu Nhân</t>
  </si>
  <si>
    <t>83k</t>
  </si>
  <si>
    <t>Viện NBS Chúc mừng lễ giáng sinh</t>
  </si>
  <si>
    <t>https://www.facebook.com/groups/xuatkhaulaodongnhatbannhanhnhat/</t>
  </si>
  <si>
    <r>
      <rPr>
        <rFont val="Times New Roman"/>
        <color theme="1"/>
        <sz val="14.0"/>
      </rPr>
      <t xml:space="preserve">NBS TALENT </t>
    </r>
    <r>
      <rPr>
        <rFont val="Times New Roman"/>
        <color rgb="FFFF0000"/>
        <sz val="14.0"/>
      </rPr>
      <t>mới</t>
    </r>
  </si>
  <si>
    <t>- Chứng chỉ GDQP
- Chứng chỉ GDTC</t>
  </si>
  <si>
    <t>Giáng sinh kỳ diệu với ưu đãi khóa học ngôn ngữ đặc biệt!</t>
  </si>
  <si>
    <t>NỘP CHO DƯƠNG PXU. Chuyển cho Nhi đào tạo nhận 14/11/2025</t>
  </si>
  <si>
    <t>Trần Thị Thanh Bình</t>
  </si>
  <si>
    <t xml:space="preserve">Học viên thành công – Những câu chuyện truyền cảm hứng!
</t>
  </si>
  <si>
    <r>
      <rPr>
        <rFont val="Times New Roman"/>
        <color theme="1"/>
        <sz val="14.0"/>
      </rPr>
      <t xml:space="preserve">NBS TALENT </t>
    </r>
    <r>
      <rPr>
        <rFont val="Times New Roman"/>
        <color rgb="FFFF0000"/>
        <sz val="14.0"/>
      </rPr>
      <t>mới</t>
    </r>
  </si>
  <si>
    <t>Clip nhảy trend cán bộ cuối năm</t>
  </si>
  <si>
    <t>Lê Đình Khôi</t>
  </si>
  <si>
    <t>Hạn chót đăng ký suất khóa tiếng Trung/Nhật ưu đãi cao– Đừng chần chừ! (chót sale)</t>
  </si>
  <si>
    <r>
      <rPr>
        <rFont val="Times New Roman"/>
        <color theme="1"/>
        <sz val="14.0"/>
      </rPr>
      <t xml:space="preserve">NBS TALENT </t>
    </r>
    <r>
      <rPr>
        <rFont val="Times New Roman"/>
        <color rgb="FFFF0000"/>
        <sz val="14.0"/>
      </rPr>
      <t>mới</t>
    </r>
  </si>
  <si>
    <t>29k</t>
  </si>
  <si>
    <t>https://www.facebook.com/groups/617109337075483/</t>
  </si>
  <si>
    <t xml:space="preserve">- giấy chứng nhận hoàn thành chương trình văn hóa  </t>
  </si>
  <si>
    <t>còn bằng TC và Bảng điểm TC đang chờ bổ sung lại vì quá hạn công chứng</t>
  </si>
  <si>
    <r>
      <rPr>
        <color rgb="FF1155CC"/>
        <u/>
      </rPr>
      <t>XUẤT KHẨU LAO ĐỘNG NHẬT BẢN</t>
    </r>
  </si>
  <si>
    <t>Đại học trực tuyến – Lựa chọn hoàn hảo để khởi đầu năm mới! (Xen kẽ các bài tuyển đại học từ xa)</t>
  </si>
  <si>
    <t>Trương Thị Mỹ Nhung</t>
  </si>
  <si>
    <t>Học tiếng Trung/Nhật – Mở ra cánh cửa 2025 đầy hy vọng!</t>
  </si>
  <si>
    <r>
      <rPr>
        <rFont val="Times New Roman"/>
        <color theme="1"/>
        <sz val="14.0"/>
      </rPr>
      <t xml:space="preserve">NBS TALENT </t>
    </r>
    <r>
      <rPr>
        <rFont val="Times New Roman"/>
        <color rgb="FFFF0000"/>
        <sz val="14.0"/>
      </rPr>
      <t>mới</t>
    </r>
  </si>
  <si>
    <t>12k</t>
  </si>
  <si>
    <t>Xuất Khẩu Lao Động Nhật Bản Uy Tín ✅</t>
  </si>
  <si>
    <t xml:space="preserve">Lê bá nghi truyền </t>
  </si>
  <si>
    <t>https://www.facebook.com/groups/xuatkhaulaodongnhatbanuytin.vn/</t>
  </si>
  <si>
    <r>
      <rPr>
        <rFont val="Times New Roman"/>
        <color theme="1"/>
        <sz val="14.0"/>
      </rPr>
      <t xml:space="preserve">NBS TALENT </t>
    </r>
    <r>
      <rPr>
        <rFont val="Times New Roman"/>
        <color rgb="FFFF0000"/>
        <sz val="14.0"/>
      </rPr>
      <t>mới</t>
    </r>
  </si>
  <si>
    <t>- Bản điểm trung cấp photo công chứng</t>
  </si>
  <si>
    <t>- còn thiếu bản điểm cao đẳng photo công chứng (vì bản điểm quá hạn 6 tháng)
NỘP Ở 176 TRẦN PHÚ, MỸ NHI NHẬN GIÚP</t>
  </si>
  <si>
    <t xml:space="preserve">Quách Minh Ngoán </t>
  </si>
  <si>
    <r>
      <rPr>
        <rFont val="Times New Roman"/>
        <color theme="1"/>
        <sz val="14.0"/>
      </rPr>
      <t xml:space="preserve">NBS TALENT </t>
    </r>
    <r>
      <rPr>
        <rFont val="Times New Roman"/>
        <color rgb="FFFF0000"/>
        <sz val="14.0"/>
      </rPr>
      <t>mới</t>
    </r>
  </si>
  <si>
    <r>
      <rPr>
        <rFont val="Times New Roman"/>
        <color theme="1"/>
        <sz val="14.0"/>
      </rPr>
      <t xml:space="preserve">NBS TALENT </t>
    </r>
    <r>
      <rPr>
        <rFont val="Times New Roman"/>
        <color rgb="FFFF0000"/>
        <sz val="14.0"/>
      </rPr>
      <t>mới</t>
    </r>
  </si>
  <si>
    <r>
      <rPr>
        <rFont val="Times New Roman"/>
        <color theme="1"/>
        <sz val="14.0"/>
      </rPr>
      <t xml:space="preserve">NBS TALENT </t>
    </r>
    <r>
      <rPr>
        <rFont val="Times New Roman"/>
        <color rgb="FFFF0000"/>
        <sz val="14.0"/>
      </rPr>
      <t>mới</t>
    </r>
  </si>
  <si>
    <t>102k</t>
  </si>
  <si>
    <t>https://www.facebook.com/groups/1216970571704532/</t>
  </si>
  <si>
    <t>Trần Thị Thuý Thanh</t>
  </si>
  <si>
    <r>
      <rPr>
        <rFont val="Times New Roman"/>
        <color theme="1"/>
        <sz val="14.0"/>
      </rPr>
      <t xml:space="preserve">NBS TALENT </t>
    </r>
    <r>
      <rPr>
        <rFont val="Times New Roman"/>
        <color rgb="FFFF0000"/>
        <sz val="14.0"/>
      </rPr>
      <t>mới</t>
    </r>
  </si>
  <si>
    <t>40k</t>
  </si>
  <si>
    <t>https://www.facebook.com/groups/487719054707394/</t>
  </si>
  <si>
    <r>
      <rPr>
        <rFont val="Times New Roman"/>
        <color theme="1"/>
        <sz val="14.0"/>
      </rPr>
      <t xml:space="preserve">NBS TALENT </t>
    </r>
    <r>
      <rPr>
        <rFont val="Times New Roman"/>
        <color rgb="FFFF0000"/>
        <sz val="14.0"/>
      </rPr>
      <t>mới</t>
    </r>
  </si>
  <si>
    <t>1. tuyển sinh</t>
  </si>
  <si>
    <t>- Bảng điểm CĐVM dang dở</t>
  </si>
  <si>
    <t>2. thu hút lượt tương tác</t>
  </si>
  <si>
    <t>Nguyễn Cửu Huy Hùng</t>
  </si>
  <si>
    <r>
      <rPr>
        <rFont val="Times New Roman"/>
        <color theme="1"/>
        <sz val="14.0"/>
      </rPr>
      <t xml:space="preserve">NBS TALENT </t>
    </r>
    <r>
      <rPr>
        <rFont val="Times New Roman"/>
        <color rgb="FFFF0000"/>
        <sz val="14.0"/>
      </rPr>
      <t>mới</t>
    </r>
  </si>
  <si>
    <t>XUẤT KHẨU LAO ĐỘNG NHẬT BẢN 2024</t>
  </si>
  <si>
    <t>3. bài viết khác bên ngoài</t>
  </si>
  <si>
    <t>https://www.facebook.com/groups/1421017222011892/</t>
  </si>
  <si>
    <r>
      <rPr>
        <rFont val="Times New Roman"/>
        <color theme="1"/>
        <sz val="14.0"/>
      </rPr>
      <t xml:space="preserve">NBS TALENT </t>
    </r>
    <r>
      <rPr>
        <rFont val="Times New Roman"/>
        <color rgb="FFFF0000"/>
        <sz val="14.0"/>
      </rPr>
      <t>mới</t>
    </r>
  </si>
  <si>
    <t>- Bảng điểm học từ xa nghĩ ngang</t>
  </si>
  <si>
    <t>53k</t>
  </si>
  <si>
    <t>https://www.facebook.com/groups/tuyendungxuatkhaulaodongnhatban/</t>
  </si>
  <si>
    <t>Lương Thị Bích Lệ</t>
  </si>
  <si>
    <r>
      <rPr>
        <rFont val="Times New Roman"/>
        <color theme="1"/>
        <sz val="14.0"/>
      </rPr>
      <t xml:space="preserve">NBS TALENT </t>
    </r>
    <r>
      <rPr>
        <rFont val="Times New Roman"/>
        <color rgb="FFFF0000"/>
        <sz val="14.0"/>
      </rPr>
      <t>mới</t>
    </r>
  </si>
  <si>
    <t xml:space="preserve">Nguyễn Hồng Ngọc </t>
  </si>
  <si>
    <t>XUẤT KHẨU LAO ĐỘNG NHẬT BẢN UY TÍN</t>
  </si>
  <si>
    <r>
      <rPr>
        <rFont val="Times New Roman"/>
        <color theme="1"/>
        <sz val="14.0"/>
      </rPr>
      <t xml:space="preserve">NBS TALENT </t>
    </r>
    <r>
      <rPr>
        <rFont val="Times New Roman"/>
        <color rgb="FFFF0000"/>
        <sz val="14.0"/>
      </rPr>
      <t>mới</t>
    </r>
  </si>
  <si>
    <t>https://www.facebook.com/groups/484054949890339/</t>
  </si>
  <si>
    <t>Nguyễn Tuấn Hoàng</t>
  </si>
  <si>
    <r>
      <rPr>
        <rFont val="Times New Roman"/>
        <color theme="1"/>
        <sz val="14.0"/>
      </rPr>
      <t xml:space="preserve">NBS TALENT </t>
    </r>
    <r>
      <rPr>
        <rFont val="Times New Roman"/>
        <color rgb="FFFF0000"/>
        <sz val="14.0"/>
      </rPr>
      <t>mới</t>
    </r>
  </si>
  <si>
    <t xml:space="preserve">hội học tiếng nhật online, đam mê tiếng nhật, du học </t>
  </si>
  <si>
    <t>Ngô Trà Giang</t>
  </si>
  <si>
    <r>
      <rPr>
        <rFont val="Times New Roman"/>
        <color theme="1"/>
        <sz val="14.0"/>
      </rPr>
      <t xml:space="preserve">NBS TALENT </t>
    </r>
    <r>
      <rPr>
        <rFont val="Times New Roman"/>
        <color rgb="FFFF0000"/>
        <sz val="14.0"/>
      </rPr>
      <t>mới</t>
    </r>
  </si>
  <si>
    <r>
      <rPr>
        <rFont val="Times New Roman"/>
        <color theme="1"/>
        <sz val="14.0"/>
      </rPr>
      <t xml:space="preserve">NBS TALENT </t>
    </r>
    <r>
      <rPr>
        <rFont val="Times New Roman"/>
        <color rgb="FFFF0000"/>
        <sz val="14.0"/>
      </rPr>
      <t>mới</t>
    </r>
  </si>
  <si>
    <t>- Bằng TN và bảng điểm của arena</t>
  </si>
  <si>
    <r>
      <rPr>
        <color rgb="FF000000"/>
        <u/>
      </rPr>
      <t>Học tiếng Nhật qua phim cùng Aanime</t>
    </r>
  </si>
  <si>
    <r>
      <rPr>
        <rFont val="Times New Roman"/>
        <color theme="1"/>
        <sz val="14.0"/>
      </rPr>
      <t xml:space="preserve">NBS TALENT </t>
    </r>
    <r>
      <rPr>
        <rFont val="Times New Roman"/>
        <color rgb="FFFF0000"/>
        <sz val="14.0"/>
      </rPr>
      <t>mới</t>
    </r>
  </si>
  <si>
    <t>- Chứng chỉ GDQP 
- Chứng nhận hoàn thành chương trình đại cương
- Bảng điểm CĐ viễn đông</t>
  </si>
  <si>
    <r>
      <rPr>
        <color rgb="FF000000"/>
        <u/>
      </rPr>
      <t>66,3K thành viên</t>
    </r>
  </si>
  <si>
    <t>Nguyễn Đăng Quang</t>
  </si>
  <si>
    <r>
      <rPr>
        <rFont val="Times New Roman"/>
        <color theme="1"/>
        <sz val="14.0"/>
      </rPr>
      <t xml:space="preserve">NBS TALENT </t>
    </r>
    <r>
      <rPr>
        <rFont val="Times New Roman"/>
        <color rgb="FFFF0000"/>
        <sz val="14.0"/>
      </rPr>
      <t>mới</t>
    </r>
  </si>
  <si>
    <t>link</t>
  </si>
  <si>
    <r>
      <rPr>
        <rFont val="Times New Roman"/>
        <color theme="1"/>
        <sz val="14.0"/>
      </rPr>
      <t xml:space="preserve">NBS TALENT </t>
    </r>
    <r>
      <rPr>
        <rFont val="Times New Roman"/>
        <color rgb="FFFF0000"/>
        <sz val="14.0"/>
      </rPr>
      <t>mới</t>
    </r>
  </si>
  <si>
    <t>Phạm Nguyễn Cao Duy</t>
  </si>
  <si>
    <r>
      <rPr>
        <color rgb="FF000000"/>
        <u/>
      </rPr>
      <t>Học tiếng Nhật mỗi ngày</t>
    </r>
  </si>
  <si>
    <r>
      <rPr>
        <rFont val="Times New Roman"/>
        <color theme="1"/>
        <sz val="14.0"/>
      </rPr>
      <t xml:space="preserve">NBS TALENT </t>
    </r>
    <r>
      <rPr>
        <rFont val="Times New Roman"/>
        <color rgb="FFFF0000"/>
        <sz val="14.0"/>
      </rPr>
      <t>mới</t>
    </r>
  </si>
  <si>
    <r>
      <rPr>
        <color rgb="FF000000"/>
        <u/>
      </rPr>
      <t>55,4K thành viên</t>
    </r>
  </si>
  <si>
    <r>
      <rPr>
        <rFont val="Times New Roman"/>
        <color theme="1"/>
        <sz val="14.0"/>
      </rPr>
      <t xml:space="preserve">NBS TALENT </t>
    </r>
    <r>
      <rPr>
        <rFont val="Times New Roman"/>
        <color rgb="FFFF0000"/>
        <sz val="14.0"/>
      </rPr>
      <t>mới</t>
    </r>
  </si>
  <si>
    <t>- Chứng chỉ ngoại ngữ</t>
  </si>
  <si>
    <r>
      <rPr>
        <rFont val="Times New Roman"/>
        <color theme="1"/>
        <sz val="14.0"/>
      </rPr>
      <t xml:space="preserve">NBS TALENT </t>
    </r>
    <r>
      <rPr>
        <rFont val="Times New Roman"/>
        <color rgb="FFFF0000"/>
        <sz val="14.0"/>
      </rPr>
      <t>mới</t>
    </r>
  </si>
  <si>
    <t>- Chứng chỉ CNTT 
- Chứng chỉ Tiếng anh
- Chứng chỉ GDQP</t>
  </si>
  <si>
    <t>Thân Văn Luân</t>
  </si>
  <si>
    <r>
      <rPr>
        <rFont val="Times New Roman"/>
        <color theme="1"/>
        <sz val="14.0"/>
      </rPr>
      <t xml:space="preserve">NBS TALENT </t>
    </r>
    <r>
      <rPr>
        <rFont val="Times New Roman"/>
        <color rgb="FFFF0000"/>
        <sz val="14.0"/>
      </rPr>
      <t>mới</t>
    </r>
  </si>
  <si>
    <r>
      <rPr>
        <color rgb="FF000000"/>
        <u/>
      </rPr>
      <t>Tiếng Nhật cơ bản cho người mới bắt đầu</t>
    </r>
  </si>
  <si>
    <t>Nguyễn Thị Như Trúc</t>
  </si>
  <si>
    <r>
      <rPr>
        <rFont val="Times New Roman"/>
        <color theme="1"/>
        <sz val="14.0"/>
      </rPr>
      <t xml:space="preserve">NBS TALENT </t>
    </r>
    <r>
      <rPr>
        <rFont val="Times New Roman"/>
        <color rgb="FFFF0000"/>
        <sz val="14.0"/>
      </rPr>
      <t>mới</t>
    </r>
  </si>
  <si>
    <t>Vũ Thị Ngọc Hà</t>
  </si>
  <si>
    <t>- CCCD photo công chứng (bản cũ ngày 24/03/2023)
- Chứng chỉ TA trình độ B
- Chứng chỉ tin học ứng dụng trình độ B
- Chứng chỉ nghiệp vụ quản lý cơ sở giáo dục nghề nghiệp</t>
  </si>
  <si>
    <t>- Thiếu CCCD photo công chứng (vì quá hạn 6 tháng công chứng)
- Thiếu PDK
- Thiếu 2 ảnh 3x4</t>
  </si>
  <si>
    <t>Phạm Thị Thêm</t>
  </si>
  <si>
    <t>- Bằng tốt nghiệp Trung cấp photo công chứng
- Bản điểm Trung cấp photo công chứng
- Bằng tốt nghiệp Cao đẳng photo công chứng
- Bản điểm Cao đẳng photo công chứng</t>
  </si>
  <si>
    <t>Trần Phi Yến</t>
  </si>
  <si>
    <t>- Bẳng tốt nghiệp THPT sao y công chứng quá hạn 6 tháng</t>
  </si>
  <si>
    <t>Đoàn Công Bằng</t>
  </si>
  <si>
    <t xml:space="preserve">- Xét từ bằng ĐH nộp thêm bằng + bảng điểm TC và CĐ
- Chứng chỉ UDCNTT
- Chứng chỉ Tiếng anh </t>
  </si>
  <si>
    <r>
      <rPr>
        <color rgb="FF000000"/>
        <u/>
      </rPr>
      <t>63,9K thành viên</t>
    </r>
  </si>
  <si>
    <t>Võ Thụy Thanh Thảo</t>
  </si>
  <si>
    <t>- Xét từ bằng ĐH nộp thêm Bằng + bảng điểm CĐ
- Chứng chỉ CNTT
- Chứng chỉ GDTC
- Chứng chỉ GDQP
- Chứng chỉ tiếng anh</t>
  </si>
  <si>
    <t>Nguyễn Hòa Hiệp</t>
  </si>
  <si>
    <t xml:space="preserve">- Bằng + Bảng điểm Trung cấp 
- 2 chứng chỉ tiếng anh
- Chứng chỉ CNTT </t>
  </si>
  <si>
    <t>Phạm Thanh Tùng</t>
  </si>
  <si>
    <t xml:space="preserve">- Bằng + bảng điểm thạc sỹ
- Chứng chỉ UDCNTT
- Chứng chỉ tiếng anh </t>
  </si>
  <si>
    <r>
      <rPr>
        <color rgb="FF000000"/>
        <u/>
      </rPr>
      <t>Học Tiếng Nhật ( 日本語勉強 )</t>
    </r>
  </si>
  <si>
    <t>Phan Hữu Thọ</t>
  </si>
  <si>
    <t>- Chứng chỉ GDTC
- Chứng chỉ UDCNTT
- Chứng chỉ GDQP</t>
  </si>
  <si>
    <r>
      <rPr>
        <color rgb="FF000000"/>
        <u/>
      </rPr>
      <t>10,5K thành viên</t>
    </r>
  </si>
  <si>
    <t>Phạm Hoàng Yến</t>
  </si>
  <si>
    <t>- chứng chỉ CNTT cơ bản</t>
  </si>
  <si>
    <t>Sầm Thị  Hoa</t>
  </si>
  <si>
    <t>- Thiếu ảnh 3x4
- Bằng ĐH công chứng quá hạn công chứng 6 tháng</t>
  </si>
  <si>
    <r>
      <rPr>
        <color rgb="FF000000"/>
        <u/>
      </rPr>
      <t>Học Tiếng Nhật N5 - N2</t>
    </r>
  </si>
  <si>
    <t>Đinh Thị Phương Thảo</t>
  </si>
  <si>
    <t>7,2K thành viên</t>
  </si>
  <si>
    <t>Trần Lê Phương Thùy</t>
  </si>
  <si>
    <t>- Bảng điểm Th.S
- Giấy chứng nhận tốt nghiệp tạm thời trình độ Th.S
- Chứng chỉ CNTT
- Chứng chỉ GDQPAN</t>
  </si>
  <si>
    <t>Nguyễn Thị Phương Linh</t>
  </si>
  <si>
    <t>- Chứng chỉ ngoại ngữ trình độ B năm 2003
- Chứng chỉ CNTT</t>
  </si>
  <si>
    <r>
      <rPr>
        <color rgb="FF000000"/>
        <u/>
      </rPr>
      <t>Học tiếng Nhật Online</t>
    </r>
  </si>
  <si>
    <t>Lê Hoàng Oanh</t>
  </si>
  <si>
    <t>- 1 bảng điểm + bằng tốt nghiệp cao đẳng
- 2 bảng điểm + bẳng tốt nghiệp ĐH</t>
  </si>
  <si>
    <r>
      <rPr>
        <color rgb="FF000000"/>
        <u/>
      </rPr>
      <t>14,9K thành viên</t>
    </r>
  </si>
  <si>
    <t>Nguyễn Thanh Pha</t>
  </si>
  <si>
    <t>- chứng chỉ bồi dưỡng kế toán trường
- chứng chỉ CNTT
- bằng tốt nghiệp THPT bảng photo k công chứng</t>
  </si>
  <si>
    <t>Vũ Đình Minh Phượng</t>
  </si>
  <si>
    <t>- 2 bảng điểm ĐH + 2 bẳng đại học</t>
  </si>
  <si>
    <r>
      <rPr>
        <color rgb="FF000000"/>
        <u/>
      </rPr>
      <t>Học Tiếng Nhật không khó</t>
    </r>
  </si>
  <si>
    <t>Trần Văn Phương</t>
  </si>
  <si>
    <r>
      <rPr>
        <color rgb="FF000000"/>
        <u/>
      </rPr>
      <t>12,8K thành viên</t>
    </r>
  </si>
  <si>
    <t>- Chứng chỉ tiếng anh năm 2007</t>
  </si>
  <si>
    <t>Võ Ngọc Lan</t>
  </si>
  <si>
    <t>- 2 bảng điểm + 2 bẳng đại học
- 1 bảng điểm + bằng thạc sĩ
- 1 phụ lục văn bằng thạc sĩ
- 1 chứng chỉ vstep level 3
- 1 chứng chỉ CNTT
- 1 chứng chỉ QP-AN
- 1 chứng chỉ GDTC</t>
  </si>
  <si>
    <t>Nguyễn Trần Phi Phụng</t>
  </si>
  <si>
    <t>C NHUNG DUYỆT TỜ TRÌNH XIN CHÍNH SÁCH HỌC BỔNG 50% TOÀN KHÓA</t>
  </si>
  <si>
    <r>
      <rPr>
        <color rgb="FF000000"/>
        <u/>
      </rPr>
      <t>Học Tiếng Nhật Mỗi Ngày</t>
    </r>
  </si>
  <si>
    <t>- Bảng điểm ĐHSG
- Giấy khai sinh
- Chứng chỉ Ielts còn hạn 2 năm
- Tờ trình xin chính sách học bổng 50% toàn khóa</t>
  </si>
  <si>
    <t>Hồ Đăng Khoa</t>
  </si>
  <si>
    <r>
      <rPr>
        <color rgb="FF000000"/>
        <u/>
      </rPr>
      <t>13,4K thành viên</t>
    </r>
  </si>
  <si>
    <r>
      <rPr>
        <rFont val="Times New Roman"/>
        <color theme="1"/>
        <sz val="14.0"/>
      </rPr>
      <t xml:space="preserve">NBS TALENT </t>
    </r>
    <r>
      <rPr>
        <rFont val="Times New Roman"/>
        <color rgb="FFFF0000"/>
        <sz val="14.0"/>
      </rPr>
      <t>mới</t>
    </r>
  </si>
  <si>
    <t>- Bảng điểm TC
- Chứng chỉ UDCNTT
- Chứng chỉ Tiếng anh</t>
  </si>
  <si>
    <t>Nguyễn Quang Khánh Hoàng</t>
  </si>
  <si>
    <r>
      <rPr>
        <rFont val="Times New Roman"/>
        <color theme="1"/>
        <sz val="14.0"/>
      </rPr>
      <t xml:space="preserve">NBS TALENT </t>
    </r>
    <r>
      <rPr>
        <rFont val="Times New Roman"/>
        <color rgb="FFFF0000"/>
        <sz val="14.0"/>
      </rPr>
      <t>mới</t>
    </r>
  </si>
  <si>
    <r>
      <rPr>
        <color rgb="FF000000"/>
        <u/>
      </rPr>
      <t>Học Tiếng Nhật ( 日本語勉強 )</t>
    </r>
  </si>
  <si>
    <t>Lê Anh Phụng</t>
  </si>
  <si>
    <r>
      <rPr>
        <color rgb="FF000000"/>
        <u/>
      </rPr>
      <t>252,1K thành viên</t>
    </r>
  </si>
  <si>
    <t>- Tờ trình xin chính sách học bổng 50% toàn khóa</t>
  </si>
  <si>
    <t>Lê Thành Thái</t>
  </si>
  <si>
    <r>
      <rPr>
        <rFont val="Times New Roman"/>
        <color theme="1"/>
        <sz val="14.0"/>
      </rPr>
      <t xml:space="preserve">NBS TALENT </t>
    </r>
    <r>
      <rPr>
        <rFont val="Times New Roman"/>
        <color rgb="FFFF0000"/>
        <sz val="14.0"/>
      </rPr>
      <t>mới</t>
    </r>
  </si>
  <si>
    <t>- Phụ lục văn bằng ĐH
- Chứng chỉ HSK 5
- Chứng chỉ CNTT</t>
  </si>
  <si>
    <t>Huỳnh Đức Minh</t>
  </si>
  <si>
    <r>
      <rPr>
        <rFont val="Times New Roman"/>
        <color theme="1"/>
        <sz val="14.0"/>
      </rPr>
      <t xml:space="preserve">NBS TALENT </t>
    </r>
    <r>
      <rPr>
        <rFont val="Times New Roman"/>
        <color rgb="FFFF0000"/>
        <sz val="14.0"/>
      </rPr>
      <t>mới</t>
    </r>
  </si>
  <si>
    <t>- Chứng chỉ hoàn thành văn hóa</t>
  </si>
  <si>
    <r>
      <rPr>
        <color rgb="FF000000"/>
        <u/>
      </rPr>
      <t>Học Tiếng Nhật Căn Bản-N5</t>
    </r>
  </si>
  <si>
    <t>Phạm Trung Kiên</t>
  </si>
  <si>
    <t xml:space="preserve">- Chứng chỉ ngoại ngữ
- Chứng chỉ GDQP
- Chứng chỉ tin học </t>
  </si>
  <si>
    <r>
      <rPr>
        <color rgb="FF000000"/>
        <u/>
      </rPr>
      <t>3,9K thành viên</t>
    </r>
  </si>
  <si>
    <t>Trương Thị Tú Vinh</t>
  </si>
  <si>
    <r>
      <rPr>
        <rFont val="Times New Roman"/>
        <color theme="1"/>
        <sz val="14.0"/>
      </rPr>
      <t xml:space="preserve">NBS TALENT </t>
    </r>
    <r>
      <rPr>
        <rFont val="Times New Roman"/>
        <color rgb="FFFF0000"/>
        <sz val="14.0"/>
      </rPr>
      <t>mới</t>
    </r>
  </si>
  <si>
    <r>
      <rPr>
        <rFont val="Times New Roman"/>
        <color theme="1"/>
        <sz val="14.0"/>
      </rPr>
      <t xml:space="preserve">NBS TALENT </t>
    </r>
    <r>
      <rPr>
        <rFont val="Times New Roman"/>
        <color rgb="FFFF0000"/>
        <sz val="14.0"/>
      </rPr>
      <t>mới</t>
    </r>
  </si>
  <si>
    <r>
      <rPr>
        <color rgb="FF000000"/>
        <u/>
      </rPr>
      <t>Cùng nhau học tiếng Nhật - Nơi chia sẻ tất cả về Nhật Bản</t>
    </r>
  </si>
  <si>
    <r>
      <rPr>
        <rFont val="Times New Roman"/>
        <color theme="1"/>
        <sz val="14.0"/>
      </rPr>
      <t xml:space="preserve">NBS TALENT </t>
    </r>
    <r>
      <rPr>
        <rFont val="Times New Roman"/>
        <color rgb="FFFF0000"/>
        <sz val="14.0"/>
      </rPr>
      <t>mới</t>
    </r>
  </si>
  <si>
    <r>
      <rPr>
        <color rgb="FF000000"/>
        <u/>
      </rPr>
      <t>8,4K thành viên</t>
    </r>
  </si>
  <si>
    <t>- HSK5</t>
  </si>
  <si>
    <t>Trần Thị Phương Linh</t>
  </si>
  <si>
    <r>
      <rPr>
        <rFont val="Times New Roman"/>
        <color theme="1"/>
        <sz val="14.0"/>
      </rPr>
      <t xml:space="preserve">NBS TALENT </t>
    </r>
    <r>
      <rPr>
        <rFont val="Times New Roman"/>
        <color rgb="FFFF0000"/>
        <sz val="14.0"/>
      </rPr>
      <t>mới</t>
    </r>
  </si>
  <si>
    <r>
      <rPr>
        <rFont val="Times New Roman"/>
        <color theme="1"/>
        <sz val="14.0"/>
      </rPr>
      <t xml:space="preserve">NBS TALENT </t>
    </r>
    <r>
      <rPr>
        <rFont val="Times New Roman"/>
        <color rgb="FFFF0000"/>
        <sz val="14.0"/>
      </rPr>
      <t>mới</t>
    </r>
  </si>
  <si>
    <t>- Bảng điểm Đại Học Y Dược Cần Thơ
- Bảng điểm CĐ QTKD nước ngoài đã dịch thuật</t>
  </si>
  <si>
    <t xml:space="preserve">Ngô Thanh An </t>
  </si>
  <si>
    <r>
      <rPr>
        <rFont val="Times New Roman"/>
        <color theme="1"/>
        <sz val="14.0"/>
      </rPr>
      <t xml:space="preserve">NBS TALENT </t>
    </r>
    <r>
      <rPr>
        <rFont val="Times New Roman"/>
        <color rgb="FFFF0000"/>
        <sz val="14.0"/>
      </rPr>
      <t>mới</t>
    </r>
  </si>
  <si>
    <r>
      <rPr>
        <color rgb="FF000000"/>
        <u/>
      </rPr>
      <t>Học tiếng Nhật N5 Cho Người Mới Bắt Đầu</t>
    </r>
  </si>
  <si>
    <r>
      <rPr>
        <rFont val="Times New Roman"/>
        <color theme="1"/>
        <sz val="14.0"/>
      </rPr>
      <t xml:space="preserve">NBS TALENT </t>
    </r>
    <r>
      <rPr>
        <rFont val="Times New Roman"/>
        <color rgb="FFFF0000"/>
        <sz val="14.0"/>
      </rPr>
      <t>mới</t>
    </r>
  </si>
  <si>
    <t>- Bảng điểm NIIT
- Chứng nhận hoàn thành chương trình NIIT</t>
  </si>
  <si>
    <t>Nguyễn Kì Hưng</t>
  </si>
  <si>
    <r>
      <rPr>
        <color rgb="FF000000"/>
        <u/>
      </rPr>
      <t>22,0K thành viên</t>
    </r>
  </si>
  <si>
    <r>
      <rPr>
        <rFont val="Times New Roman"/>
        <color theme="1"/>
        <sz val="14.0"/>
      </rPr>
      <t xml:space="preserve">NBS TALENT </t>
    </r>
    <r>
      <rPr>
        <rFont val="Times New Roman"/>
        <color rgb="FFFF0000"/>
        <sz val="14.0"/>
      </rPr>
      <t>mới</t>
    </r>
  </si>
  <si>
    <t>Nguyễn Thuận Hoà</t>
  </si>
  <si>
    <r>
      <rPr>
        <rFont val="Times New Roman"/>
        <color theme="1"/>
        <sz val="14.0"/>
      </rPr>
      <t xml:space="preserve">NBS TALENT </t>
    </r>
    <r>
      <rPr>
        <rFont val="Times New Roman"/>
        <color rgb="FFFF0000"/>
        <sz val="14.0"/>
      </rPr>
      <t>mới</t>
    </r>
  </si>
  <si>
    <t>- Chứng chỉ TA bậc 3
- Bằng và bảng điểm ĐH
- Chứng chỉ GDQP
- Chứng chỉ UDCNTTCB</t>
  </si>
  <si>
    <t>ĐỦ
gửi cô Nhi ở Huế</t>
  </si>
  <si>
    <t>Bùi Diễm Hồng</t>
  </si>
  <si>
    <r>
      <rPr>
        <rFont val="Times New Roman"/>
        <color theme="1"/>
        <sz val="14.0"/>
      </rPr>
      <t xml:space="preserve">NBS TALENT </t>
    </r>
    <r>
      <rPr>
        <rFont val="Times New Roman"/>
        <color rgb="FFFF0000"/>
        <sz val="14.0"/>
      </rPr>
      <t>mới</t>
    </r>
  </si>
  <si>
    <r>
      <rPr>
        <color rgb="FF000000"/>
        <u/>
      </rPr>
      <t>Học Tiếng Nhật Online</t>
    </r>
  </si>
  <si>
    <t>Đặng Thị Thi Thơ (sư cô thích nữ huệ thắng)</t>
  </si>
  <si>
    <t>Phan Lê Anh Trinh (sư cô Thích nữ Tịnh Vân)</t>
  </si>
  <si>
    <r>
      <rPr>
        <color rgb="FF000000"/>
        <u/>
      </rPr>
      <t>60,2K thành viên</t>
    </r>
  </si>
  <si>
    <t>- Chứng chỉ Tiếng Anh
- Chứng chỉ CNTT
- Bảng điểm học viện phật giáo
- Bằng cứ nhân Phật học</t>
  </si>
  <si>
    <t>Nhận ở Huế</t>
  </si>
  <si>
    <t>Huỳnh Thị Như Yến (sư cô Thích Nữ Đức Chơn)</t>
  </si>
  <si>
    <t>Nguyễn Quốc Thắng</t>
  </si>
  <si>
    <r>
      <rPr>
        <rFont val="Times New Roman"/>
        <color theme="1"/>
        <sz val="14.0"/>
      </rPr>
      <t xml:space="preserve">NBS TALENT </t>
    </r>
    <r>
      <rPr>
        <rFont val="Times New Roman"/>
        <color rgb="FFFF0000"/>
        <sz val="14.0"/>
      </rPr>
      <t>mới</t>
    </r>
  </si>
  <si>
    <t>Lê Văn Tĩnh (sư thầy Thích Nhuận Định)</t>
  </si>
  <si>
    <r>
      <rPr>
        <color rgb="FF000000"/>
        <u/>
      </rPr>
      <t>Hỏi Đáp XKLĐ &amp; Du Học Nhật Bản ✅</t>
    </r>
  </si>
  <si>
    <t>Nguyễn Thị Thuỳ Trang (sư cô Thích Nữ Tường An)</t>
  </si>
  <si>
    <t>- Bằng và bảng điểm cử nhân phật học 
- Bằng và bảng điểm cử nhân ngành sư phạm ngữ văn
- Chứng chỉ GDQP</t>
  </si>
  <si>
    <t>gửi cô Nhi ở Huế</t>
  </si>
  <si>
    <r>
      <rPr>
        <color rgb="FF000000"/>
        <u/>
      </rPr>
      <t>112,8K thành viên</t>
    </r>
  </si>
  <si>
    <t>Nguyễn Thị Ngọc Nhi (sư cô thích nữ Giác Pháp)</t>
  </si>
  <si>
    <t>Phạm Quốc Tường (sư thầy Thích Đồng An)</t>
  </si>
  <si>
    <t>- Bằng và bảng điểm ĐH Phật Gíao</t>
  </si>
  <si>
    <t xml:space="preserve">Hoàng Thị Bé </t>
  </si>
  <si>
    <t>Phan Văn Phước (sư thầy Thích Thiền Từ)</t>
  </si>
  <si>
    <t>- Bảng điểm Học Viện Phật Giáo
- Bằng cử nhân Phật học
- Chứng chỉ GDQP 
- Chứng chỉ GDTC</t>
  </si>
  <si>
    <r>
      <rPr>
        <color rgb="FF000000"/>
        <u/>
      </rPr>
      <t>Tiếng Nhật "ăn liền"</t>
    </r>
  </si>
  <si>
    <t>Đoàn Văn Kiệt (sư thầy Thích Thiên Lạc)</t>
  </si>
  <si>
    <t>Phan Duy Huân (sư thầy Thích Phúc Tâm)</t>
  </si>
  <si>
    <r>
      <rPr>
        <color rgb="FF000000"/>
        <u/>
      </rPr>
      <t>82,1K thành viên</t>
    </r>
  </si>
  <si>
    <t>Nguyễn Nhật Linh (Sư thầy Thích Quảng Nghiêm)</t>
  </si>
  <si>
    <t>Vũ Thành Nguyên</t>
  </si>
  <si>
    <r>
      <rPr>
        <rFont val="Times New Roman"/>
        <color theme="1"/>
        <sz val="14.0"/>
      </rPr>
      <t xml:space="preserve">NBS TALENT </t>
    </r>
    <r>
      <rPr>
        <rFont val="Times New Roman"/>
        <color rgb="FFFF0000"/>
        <sz val="14.0"/>
      </rPr>
      <t>mới</t>
    </r>
  </si>
  <si>
    <t>Đủ</t>
  </si>
  <si>
    <t>Du học Nhật</t>
  </si>
  <si>
    <t>Thái Thị Ngọc Ánh</t>
  </si>
  <si>
    <r>
      <rPr>
        <rFont val="Times New Roman"/>
        <color theme="1"/>
        <sz val="14.0"/>
      </rPr>
      <t xml:space="preserve">NBS TALENT </t>
    </r>
    <r>
      <rPr>
        <rFont val="Times New Roman"/>
        <color rgb="FFFF0000"/>
        <sz val="14.0"/>
      </rPr>
      <t>mới</t>
    </r>
  </si>
  <si>
    <t>Việc làm công ty Nhật</t>
  </si>
  <si>
    <t>Nguyễn Viết Huy</t>
  </si>
  <si>
    <r>
      <rPr>
        <rFont val="Times New Roman"/>
        <color theme="1"/>
        <sz val="14.0"/>
      </rPr>
      <t xml:space="preserve">NBS TALENT </t>
    </r>
    <r>
      <rPr>
        <rFont val="Times New Roman"/>
        <color rgb="FFFF0000"/>
        <sz val="14.0"/>
      </rPr>
      <t>mới</t>
    </r>
  </si>
  <si>
    <t>Nguyễn Minh Hạnh</t>
  </si>
  <si>
    <r>
      <rPr>
        <rFont val="Times New Roman"/>
        <color theme="1"/>
        <sz val="14.0"/>
      </rPr>
      <t xml:space="preserve">NBS TALENT </t>
    </r>
    <r>
      <rPr>
        <rFont val="Times New Roman"/>
        <color rgb="FFFF0000"/>
        <sz val="14.0"/>
      </rPr>
      <t>mới</t>
    </r>
  </si>
  <si>
    <t>Nguyễn Thanh Danh ( sư thầy Thích Nhuận bảo)</t>
  </si>
  <si>
    <t>Gửi hồ sơ ở Huế
CHƯA ĐỦ</t>
  </si>
  <si>
    <t>Huỳnh Công Quang</t>
  </si>
  <si>
    <r>
      <rPr>
        <rFont val="Times New Roman"/>
        <color theme="1"/>
        <sz val="14.0"/>
      </rPr>
      <t xml:space="preserve">NBS TALENT </t>
    </r>
    <r>
      <rPr>
        <rFont val="Times New Roman"/>
        <color rgb="FFFF0000"/>
        <sz val="14.0"/>
      </rPr>
      <t>mới</t>
    </r>
  </si>
  <si>
    <t>- Bảng điểm kỹ thuật viên máy tính</t>
  </si>
  <si>
    <r>
      <rPr>
        <rFont val="Times New Roman"/>
        <color theme="1"/>
        <sz val="14.0"/>
      </rPr>
      <t xml:space="preserve">NBS TALENT </t>
    </r>
    <r>
      <rPr>
        <rFont val="Times New Roman"/>
        <color rgb="FFFF0000"/>
        <sz val="14.0"/>
      </rPr>
      <t>mới</t>
    </r>
  </si>
  <si>
    <t>Huỳnh Thanh Trúc</t>
  </si>
  <si>
    <r>
      <rPr>
        <rFont val="Times New Roman"/>
        <color theme="1"/>
        <sz val="14.0"/>
      </rPr>
      <t xml:space="preserve">NBS TALENT </t>
    </r>
    <r>
      <rPr>
        <rFont val="Times New Roman"/>
        <color rgb="FFFF0000"/>
        <sz val="14.0"/>
      </rPr>
      <t>mới</t>
    </r>
  </si>
  <si>
    <t>Đinh Văn Minh</t>
  </si>
  <si>
    <r>
      <rPr>
        <rFont val="Times New Roman"/>
        <color theme="1"/>
        <sz val="14.0"/>
      </rPr>
      <t xml:space="preserve">NBS TALENT </t>
    </r>
    <r>
      <rPr>
        <rFont val="Times New Roman"/>
        <color rgb="FFFF0000"/>
        <sz val="14.0"/>
      </rPr>
      <t>mới</t>
    </r>
  </si>
  <si>
    <t xml:space="preserve">-Dịch thuật công chứng bảng điểm + bằng Cao Đẳng
- Xác nhận công nhận bằng CĐ của trường ĐH Công nghiệp TP.HCM
</t>
  </si>
  <si>
    <t>Đủ
CCCD chưa công chứng, chưa thấy ảnh</t>
  </si>
  <si>
    <t>81. Võ Thị Nhi (sư cô Thích nữ Chúc Hòa)</t>
  </si>
  <si>
    <t>Nguyễn Thị Mỹ Liên (Thích Nữ Thông Thành)</t>
  </si>
  <si>
    <t xml:space="preserve">- Bằng và bảng điểm cử nhân phật học </t>
  </si>
  <si>
    <t>Gửi cho cô Nhi ở Huế</t>
  </si>
  <si>
    <t>Nguyễn Văn Thân (sư thầy Thích Tục Tiên)</t>
  </si>
  <si>
    <t>042093022969</t>
  </si>
  <si>
    <t>- Bảng điểm Học Viện Phật Giáo
- Bằng cử nhân Phật học
- Chứng chỉ tiếng anh
- Chứng chỉ Tin học ứng dụng
- Chứng chỉ GDQP</t>
  </si>
  <si>
    <t>ĐỦ
Nhận ở Huế</t>
  </si>
  <si>
    <t>Nguyễn Xuân Lệnh (sư thầy Thích Nhuận Giáo)</t>
  </si>
  <si>
    <t>052202011671</t>
  </si>
  <si>
    <t>- Bảng điểm Học Viện Phật Giáo
- Bằng cử nhân Phật học</t>
  </si>
  <si>
    <t xml:space="preserve">Trần Văn Vui </t>
  </si>
  <si>
    <r>
      <rPr>
        <rFont val="Times New Roman"/>
        <color theme="1"/>
        <sz val="14.0"/>
      </rPr>
      <t xml:space="preserve">NBS TALENT </t>
    </r>
    <r>
      <rPr>
        <rFont val="Times New Roman"/>
        <color rgb="FFFF0000"/>
        <sz val="14.0"/>
      </rPr>
      <t>mới</t>
    </r>
  </si>
  <si>
    <t>049094006775</t>
  </si>
  <si>
    <t>Phan Hoàng Kim Long</t>
  </si>
  <si>
    <t>Phan Xuân Doanh (sư thầy Thích Bảo Trí)</t>
  </si>
  <si>
    <t>Lý Xuân Bá</t>
  </si>
  <si>
    <r>
      <rPr>
        <rFont val="Times New Roman"/>
        <color theme="1"/>
        <sz val="14.0"/>
      </rPr>
      <t xml:space="preserve">NBS TALENT </t>
    </r>
    <r>
      <rPr>
        <rFont val="Times New Roman"/>
        <color rgb="FFFF0000"/>
        <sz val="14.0"/>
      </rPr>
      <t>mới</t>
    </r>
  </si>
  <si>
    <t>001078003287</t>
  </si>
  <si>
    <t>Quách Hải Thọ</t>
  </si>
  <si>
    <r>
      <rPr>
        <rFont val="Times New Roman"/>
        <color theme="1"/>
        <sz val="14.0"/>
      </rPr>
      <t xml:space="preserve">NBS TALENT </t>
    </r>
    <r>
      <rPr>
        <rFont val="Times New Roman"/>
        <color rgb="FFFF0000"/>
        <sz val="14.0"/>
      </rPr>
      <t>mới</t>
    </r>
  </si>
  <si>
    <t>094091000126</t>
  </si>
  <si>
    <t xml:space="preserve">- Chứng nhận hoàn thành chương trình văn hóa </t>
  </si>
  <si>
    <r>
      <rPr>
        <rFont val="Times New Roman"/>
        <color theme="1"/>
        <sz val="14.0"/>
      </rPr>
      <t xml:space="preserve">NBS TALENT </t>
    </r>
    <r>
      <rPr>
        <rFont val="Times New Roman"/>
        <color rgb="FFFF0000"/>
        <sz val="14.0"/>
      </rPr>
      <t>mới</t>
    </r>
  </si>
  <si>
    <t>075088022674</t>
  </si>
  <si>
    <t>- bảng điểm ĐH ngành Luật 
- bảng điểm ĐH ngành NNA
- Bảng điểm TC ngành Công nghệ phần mềm</t>
  </si>
  <si>
    <t>Lê Vỹ Nhật Tuyến (sư cô Thích Nữ An Tố)</t>
  </si>
  <si>
    <t>051198012291</t>
  </si>
  <si>
    <t>Nguyễn Thị Bích Phượng (sư cô Thích nữ Huệ Tâm)</t>
  </si>
  <si>
    <t>068195001030</t>
  </si>
  <si>
    <t>- Bằng và bảng điểm cử nhân phật học
- Bằng và bảng điểm thạc sỹ phật học</t>
  </si>
  <si>
    <t>Cô Nhi nhận ở Huế</t>
  </si>
  <si>
    <t>Trần Đức Tín (sư thầy Thích Thiên Nguyện)</t>
  </si>
  <si>
    <t>046090005151</t>
  </si>
  <si>
    <t>Nguyễn Đăng Minh Trí</t>
  </si>
  <si>
    <r>
      <rPr>
        <rFont val="Times New Roman"/>
        <color theme="1"/>
        <sz val="14.0"/>
      </rPr>
      <t xml:space="preserve">NBS TALENT </t>
    </r>
    <r>
      <rPr>
        <rFont val="Times New Roman"/>
        <color rgb="FFFF0000"/>
        <sz val="14.0"/>
      </rPr>
      <t>mới</t>
    </r>
  </si>
  <si>
    <t>075092000201</t>
  </si>
  <si>
    <t>Vũ Quang Thiện</t>
  </si>
  <si>
    <r>
      <rPr>
        <rFont val="Times New Roman"/>
        <color theme="1"/>
        <sz val="14.0"/>
      </rPr>
      <t xml:space="preserve">NBS TALENT </t>
    </r>
    <r>
      <rPr>
        <rFont val="Times New Roman"/>
        <color rgb="FFFF0000"/>
        <sz val="14.0"/>
      </rPr>
      <t>mới</t>
    </r>
  </si>
  <si>
    <t>037098008738</t>
  </si>
  <si>
    <t>- Bảng điểm ĐH</t>
  </si>
  <si>
    <t>Huỳnh Huệ Bình</t>
  </si>
  <si>
    <r>
      <rPr>
        <rFont val="Times New Roman"/>
        <color theme="1"/>
        <sz val="14.0"/>
      </rPr>
      <t xml:space="preserve">NBS TALENT </t>
    </r>
    <r>
      <rPr>
        <rFont val="Times New Roman"/>
        <color rgb="FFFF0000"/>
        <sz val="14.0"/>
      </rPr>
      <t>mới</t>
    </r>
  </si>
  <si>
    <t>046199004954</t>
  </si>
  <si>
    <t>- chỉ bổ sung 1 học bạ photo công chứng</t>
  </si>
  <si>
    <t>Phạm Thị Linh Chi</t>
  </si>
  <si>
    <r>
      <rPr>
        <rFont val="Times New Roman"/>
        <color theme="1"/>
        <sz val="14.0"/>
      </rPr>
      <t xml:space="preserve">NBS TALENT </t>
    </r>
    <r>
      <rPr>
        <rFont val="Times New Roman"/>
        <color rgb="FFFF0000"/>
        <sz val="14.0"/>
      </rPr>
      <t>mới</t>
    </r>
  </si>
  <si>
    <t>074302001351</t>
  </si>
  <si>
    <t>Nguyễn Văn Thanh</t>
  </si>
  <si>
    <r>
      <rPr>
        <rFont val="Times New Roman"/>
        <color theme="1"/>
        <sz val="14.0"/>
      </rPr>
      <t xml:space="preserve">NBS TALENT </t>
    </r>
    <r>
      <rPr>
        <rFont val="Times New Roman"/>
        <color rgb="FFFF0000"/>
        <sz val="14.0"/>
      </rPr>
      <t>mới</t>
    </r>
  </si>
  <si>
    <t>046096004049</t>
  </si>
  <si>
    <t>Hồ Thị Ngọc Uyên</t>
  </si>
  <si>
    <r>
      <rPr>
        <rFont val="Times New Roman"/>
        <color theme="1"/>
        <sz val="14.0"/>
      </rPr>
      <t xml:space="preserve">NBS TALENT </t>
    </r>
    <r>
      <rPr>
        <rFont val="Times New Roman"/>
        <color rgb="FFFF0000"/>
        <sz val="14.0"/>
      </rPr>
      <t>mới</t>
    </r>
  </si>
  <si>
    <t>Bùi Minh Hoàng</t>
  </si>
  <si>
    <r>
      <rPr>
        <rFont val="Times New Roman"/>
        <color theme="1"/>
        <sz val="14.0"/>
      </rPr>
      <t xml:space="preserve">NBS TALENT </t>
    </r>
    <r>
      <rPr>
        <rFont val="Times New Roman"/>
        <color rgb="FFFF0000"/>
        <sz val="14.0"/>
      </rPr>
      <t>mới</t>
    </r>
  </si>
  <si>
    <t>048095002553</t>
  </si>
  <si>
    <t>Phan Văn Anh Quốc</t>
  </si>
  <si>
    <r>
      <rPr>
        <rFont val="Times New Roman"/>
        <color theme="1"/>
        <sz val="14.0"/>
      </rPr>
      <t xml:space="preserve">NBS TALENT </t>
    </r>
    <r>
      <rPr>
        <rFont val="Times New Roman"/>
        <color rgb="FFFF0000"/>
        <sz val="14.0"/>
      </rPr>
      <t>mới</t>
    </r>
  </si>
  <si>
    <t>046097014835</t>
  </si>
  <si>
    <t>nhận ở Huế</t>
  </si>
  <si>
    <t>Trần Bá Long</t>
  </si>
  <si>
    <t>045095008795</t>
  </si>
  <si>
    <t>Nguyễn Lan Vy</t>
  </si>
  <si>
    <r>
      <rPr>
        <rFont val="Times New Roman"/>
        <color theme="1"/>
        <sz val="14.0"/>
      </rPr>
      <t xml:space="preserve">NBS TALENT </t>
    </r>
    <r>
      <rPr>
        <rFont val="Times New Roman"/>
        <color rgb="FFFF0000"/>
        <sz val="14.0"/>
      </rPr>
      <t>mới</t>
    </r>
  </si>
  <si>
    <t>077196001361</t>
  </si>
  <si>
    <t>- Bảng điểm đại học</t>
  </si>
  <si>
    <t>Huỳnh Trọng Nhật</t>
  </si>
  <si>
    <r>
      <rPr>
        <rFont val="Times New Roman"/>
        <color theme="1"/>
        <sz val="14.0"/>
      </rPr>
      <t xml:space="preserve">NBS TALENT </t>
    </r>
    <r>
      <rPr>
        <rFont val="Times New Roman"/>
        <color rgb="FFFF0000"/>
        <sz val="14.0"/>
      </rPr>
      <t>mới</t>
    </r>
  </si>
  <si>
    <t xml:space="preserve">Lý Bảo Ngọc </t>
  </si>
  <si>
    <r>
      <rPr>
        <rFont val="Times New Roman"/>
        <color theme="1"/>
        <sz val="14.0"/>
      </rPr>
      <t xml:space="preserve">NBS TALENT </t>
    </r>
    <r>
      <rPr>
        <rFont val="Times New Roman"/>
        <color rgb="FFFF0000"/>
        <sz val="14.0"/>
      </rPr>
      <t>mới</t>
    </r>
  </si>
  <si>
    <t>Nguyễn Thành Linh</t>
  </si>
  <si>
    <t>Tăng Quốc Cường</t>
  </si>
  <si>
    <r>
      <rPr>
        <rFont val="Times New Roman"/>
        <color theme="1"/>
        <sz val="14.0"/>
      </rPr>
      <t xml:space="preserve">NBS TALENT </t>
    </r>
    <r>
      <rPr>
        <rFont val="Times New Roman"/>
        <color rgb="FFFF0000"/>
        <sz val="14.0"/>
      </rPr>
      <t>mới</t>
    </r>
  </si>
  <si>
    <t>- 2 bảng điểm ĐH</t>
  </si>
  <si>
    <t>Khóa tháng 3</t>
  </si>
  <si>
    <t>Nguyễn Thị Mỹ Hạnh</t>
  </si>
  <si>
    <r>
      <rPr>
        <rFont val="Times New Roman"/>
        <color theme="1"/>
        <sz val="14.0"/>
      </rPr>
      <t xml:space="preserve">NBS TALENT </t>
    </r>
    <r>
      <rPr>
        <rFont val="Times New Roman"/>
        <color rgb="FFFF0000"/>
        <sz val="14.0"/>
      </rPr>
      <t>mới</t>
    </r>
  </si>
  <si>
    <r>
      <rPr>
        <rFont val="Times New Roman"/>
        <color theme="1"/>
        <sz val="14.0"/>
      </rPr>
      <t xml:space="preserve">NBS TALENT </t>
    </r>
    <r>
      <rPr>
        <rFont val="Times New Roman"/>
        <color rgb="FFFF0000"/>
        <sz val="14.0"/>
      </rPr>
      <t>mới</t>
    </r>
  </si>
  <si>
    <t>Phùng Hà Thảo</t>
  </si>
  <si>
    <r>
      <rPr>
        <rFont val="Times New Roman"/>
        <color theme="1"/>
        <sz val="14.0"/>
      </rPr>
      <t xml:space="preserve">NBS TALENT </t>
    </r>
    <r>
      <rPr>
        <rFont val="Times New Roman"/>
        <color rgb="FFFF0000"/>
        <sz val="14.0"/>
      </rPr>
      <t>mới</t>
    </r>
  </si>
  <si>
    <t>Võ Thành Long</t>
  </si>
  <si>
    <t>079082015478</t>
  </si>
  <si>
    <t>Thái Thị Minh Duyên</t>
  </si>
  <si>
    <t>079185018766</t>
  </si>
  <si>
    <r>
      <rPr>
        <rFont val="Times New Roman"/>
        <color theme="1"/>
        <sz val="14.0"/>
      </rPr>
      <t xml:space="preserve">NBS TALENT </t>
    </r>
    <r>
      <rPr>
        <rFont val="Times New Roman"/>
        <color rgb="FFFF0000"/>
        <sz val="14.0"/>
      </rPr>
      <t>mới</t>
    </r>
  </si>
  <si>
    <t>014189000164</t>
  </si>
  <si>
    <t>- Bằng + bảng điểm thạc sỹ
- Bẳng + bảng điểm ĐH 
- Bằng + bảng điểm chương trình TKĐH</t>
  </si>
  <si>
    <t>Trịnh Văn Tứ</t>
  </si>
  <si>
    <r>
      <rPr>
        <rFont val="Times New Roman"/>
        <color theme="1"/>
        <sz val="14.0"/>
      </rPr>
      <t xml:space="preserve">NBS TALENT </t>
    </r>
    <r>
      <rPr>
        <rFont val="Times New Roman"/>
        <color rgb="FFFF0000"/>
        <sz val="14.0"/>
      </rPr>
      <t>mới</t>
    </r>
  </si>
  <si>
    <t>024200011261</t>
  </si>
  <si>
    <r>
      <rPr>
        <rFont val="Times New Roman"/>
        <color theme="1"/>
        <sz val="14.0"/>
      </rPr>
      <t xml:space="preserve">NBS TALENT </t>
    </r>
    <r>
      <rPr>
        <rFont val="Times New Roman"/>
        <color rgb="FFFF0000"/>
        <sz val="14.0"/>
      </rPr>
      <t>mới</t>
    </r>
  </si>
  <si>
    <t>1 bản</t>
  </si>
  <si>
    <t>- chứng chỉ UDTHVP
- Đã bổ sung bản điểm CĐ</t>
  </si>
  <si>
    <t xml:space="preserve">chỉ bổ sung bảng điểm </t>
  </si>
  <si>
    <r>
      <rPr>
        <rFont val="Times New Roman"/>
        <color theme="1"/>
        <sz val="14.0"/>
      </rPr>
      <t xml:space="preserve">NBS TALENT </t>
    </r>
    <r>
      <rPr>
        <rFont val="Times New Roman"/>
        <color rgb="FFFF0000"/>
        <sz val="14.0"/>
      </rPr>
      <t>mới</t>
    </r>
  </si>
  <si>
    <t>Chu Văn Hạnh</t>
  </si>
  <si>
    <r>
      <rPr>
        <rFont val="Times New Roman"/>
        <color theme="1"/>
        <sz val="14.0"/>
      </rPr>
      <t xml:space="preserve">NBS TALENT </t>
    </r>
    <r>
      <rPr>
        <rFont val="Times New Roman"/>
        <color rgb="FFFF0000"/>
        <sz val="14.0"/>
      </rPr>
      <t>mới</t>
    </r>
  </si>
  <si>
    <t>040095011505</t>
  </si>
  <si>
    <t>- chứng chỉ CNTT cơ bản
- chứng chỉ vstep B1 còn hạn 2 năm</t>
  </si>
  <si>
    <t>chỉ bổ sung bảng điểm CĐVM</t>
  </si>
  <si>
    <r>
      <rPr>
        <rFont val="Times New Roman"/>
        <color theme="1"/>
        <sz val="14.0"/>
      </rPr>
      <t xml:space="preserve">NBS TALENT </t>
    </r>
    <r>
      <rPr>
        <rFont val="Times New Roman"/>
        <color rgb="FFFF0000"/>
        <sz val="14.0"/>
      </rPr>
      <t>mới</t>
    </r>
  </si>
  <si>
    <t>- Học bạ bổ túc THPT</t>
  </si>
  <si>
    <r>
      <rPr>
        <rFont val="Times New Roman"/>
        <color theme="1"/>
        <sz val="14.0"/>
      </rPr>
      <t xml:space="preserve">NBS TALENT </t>
    </r>
    <r>
      <rPr>
        <rFont val="Times New Roman"/>
        <color rgb="FFFF0000"/>
        <sz val="14.0"/>
      </rPr>
      <t>mới</t>
    </r>
  </si>
  <si>
    <r>
      <rPr>
        <rFont val="Times New Roman"/>
        <color theme="1"/>
        <sz val="14.0"/>
      </rPr>
      <t xml:space="preserve">NBS TALENT </t>
    </r>
    <r>
      <rPr>
        <rFont val="Times New Roman"/>
        <color rgb="FFFF0000"/>
        <sz val="14.0"/>
      </rPr>
      <t>mới</t>
    </r>
  </si>
  <si>
    <r>
      <rPr>
        <rFont val="Times New Roman"/>
        <color theme="1"/>
        <sz val="14.0"/>
      </rPr>
      <t xml:space="preserve">NBS TALENT </t>
    </r>
    <r>
      <rPr>
        <rFont val="Times New Roman"/>
        <color rgb="FFFF0000"/>
        <sz val="14.0"/>
      </rPr>
      <t>mới</t>
    </r>
  </si>
  <si>
    <r>
      <rPr>
        <rFont val="Times New Roman"/>
        <color theme="1"/>
        <sz val="14.0"/>
      </rPr>
      <t xml:space="preserve">NBS TALENT </t>
    </r>
    <r>
      <rPr>
        <rFont val="Times New Roman"/>
        <color rgb="FFFF0000"/>
        <sz val="14.0"/>
      </rPr>
      <t>mới</t>
    </r>
  </si>
  <si>
    <t xml:space="preserve">Lê Thị Ngân </t>
  </si>
  <si>
    <r>
      <rPr>
        <rFont val="Times New Roman"/>
        <color theme="1"/>
        <sz val="14.0"/>
      </rPr>
      <t xml:space="preserve">NBS TALENT </t>
    </r>
    <r>
      <rPr>
        <rFont val="Times New Roman"/>
        <color rgb="FFFF0000"/>
        <sz val="14.0"/>
      </rPr>
      <t>mới</t>
    </r>
  </si>
  <si>
    <t>SV PX chuyển qua NBS</t>
  </si>
  <si>
    <t>Nguyễn Quang Vinh</t>
  </si>
  <si>
    <t>Ngày tìm</t>
  </si>
  <si>
    <r>
      <rPr>
        <rFont val="Times New Roman"/>
        <color theme="1"/>
        <sz val="14.0"/>
      </rPr>
      <t xml:space="preserve">NBS TALENT </t>
    </r>
    <r>
      <rPr>
        <rFont val="Times New Roman"/>
        <color rgb="FFFF0000"/>
        <sz val="14.0"/>
      </rPr>
      <t>mới</t>
    </r>
  </si>
  <si>
    <t>PX</t>
  </si>
  <si>
    <t>Tên KH</t>
  </si>
  <si>
    <t>Đào Thị Thùy Dương</t>
  </si>
  <si>
    <t>SĐT</t>
  </si>
  <si>
    <t>Nhà mạng</t>
  </si>
  <si>
    <t>SĐT 2</t>
  </si>
  <si>
    <t>Ngày sinh</t>
  </si>
  <si>
    <t>Location</t>
  </si>
  <si>
    <r>
      <rPr>
        <rFont val="Times New Roman"/>
        <color theme="1"/>
        <sz val="14.0"/>
      </rPr>
      <t xml:space="preserve">NBS TALENT </t>
    </r>
    <r>
      <rPr>
        <rFont val="Times New Roman"/>
        <color rgb="FFFF0000"/>
        <sz val="14.0"/>
      </rPr>
      <t>mới</t>
    </r>
  </si>
  <si>
    <t>Comment</t>
  </si>
  <si>
    <t>Facebook</t>
  </si>
  <si>
    <t>Ghi Chú</t>
  </si>
  <si>
    <t xml:space="preserve">Võ Thị Thanh </t>
  </si>
  <si>
    <r>
      <rPr>
        <rFont val="Times New Roman"/>
        <color theme="1"/>
        <sz val="14.0"/>
      </rPr>
      <t xml:space="preserve">NBS TALENT </t>
    </r>
    <r>
      <rPr>
        <rFont val="Times New Roman"/>
        <color rgb="FFFF0000"/>
        <sz val="14.0"/>
      </rPr>
      <t>mới</t>
    </r>
  </si>
  <si>
    <t>Thanh Huyen Nguyen</t>
  </si>
  <si>
    <t>VinaPhone</t>
  </si>
  <si>
    <t>Đào Việt Khang</t>
  </si>
  <si>
    <r>
      <rPr>
        <rFont val="Times New Roman"/>
        <color theme="1"/>
        <sz val="14.0"/>
      </rPr>
      <t xml:space="preserve">NBS TALENT </t>
    </r>
    <r>
      <rPr>
        <rFont val="Times New Roman"/>
        <color rgb="FFFF0000"/>
        <sz val="14.0"/>
      </rPr>
      <t>mới</t>
    </r>
  </si>
  <si>
    <t>Ho Chi Minh City, Vietnam</t>
  </si>
  <si>
    <t>Cho mình hỏi vb2 anh văn mấy năm vậy ạ, có bằng đại học</t>
  </si>
  <si>
    <t>Thiếu bảng điểm CĐ</t>
  </si>
  <si>
    <t>https://fb.com/100005858050051</t>
  </si>
  <si>
    <t>Đặng Thị Kim Thoa</t>
  </si>
  <si>
    <t xml:space="preserve">- Bằng TN trung cấp + bảng điểm
- Bằng TN cao đẳng + bảng điểm
- Bằng TN đại học + bảng điểm </t>
  </si>
  <si>
    <r>
      <rPr>
        <rFont val="Times New Roman"/>
        <color theme="1"/>
        <sz val="14.0"/>
      </rPr>
      <t xml:space="preserve">NBS TALENT </t>
    </r>
    <r>
      <rPr>
        <rFont val="Times New Roman"/>
        <color rgb="FFFF0000"/>
        <sz val="14.0"/>
      </rPr>
      <t>mới</t>
    </r>
  </si>
  <si>
    <t xml:space="preserve">- chỉ bổ sung bảng điểm cao đẳng </t>
  </si>
  <si>
    <t xml:space="preserve">Đang bận , không tiện nghe máy liên hệ lại sau </t>
  </si>
  <si>
    <t>Đàm Công Hưng</t>
  </si>
  <si>
    <r>
      <rPr>
        <rFont val="Times New Roman"/>
        <color theme="1"/>
        <sz val="14.0"/>
      </rPr>
      <t xml:space="preserve">NBS TALENT </t>
    </r>
    <r>
      <rPr>
        <rFont val="Times New Roman"/>
        <color rgb="FFFF0000"/>
        <sz val="14.0"/>
      </rPr>
      <t>mới</t>
    </r>
  </si>
  <si>
    <t>- chứng chỉ Tiếng anh FPT
- giấy khen tin học văn phòng
- chứng chỉ GDQP-AN</t>
  </si>
  <si>
    <t>Nguyễn Hùng</t>
  </si>
  <si>
    <t>QUẢN TRỊ DV DL VÀ LH</t>
  </si>
  <si>
    <t>Cường Lê</t>
  </si>
  <si>
    <t>MobiFone</t>
  </si>
  <si>
    <r>
      <rPr>
        <rFont val="Times New Roman"/>
        <color theme="1"/>
        <sz val="14.0"/>
      </rPr>
      <t xml:space="preserve">NBS TALENT </t>
    </r>
    <r>
      <rPr>
        <rFont val="Times New Roman"/>
        <color rgb="FFFF0000"/>
        <sz val="14.0"/>
      </rPr>
      <t>mới</t>
    </r>
  </si>
  <si>
    <t>Thành phố Hồ Chí Minh</t>
  </si>
  <si>
    <t>Em đã tốt nghiệp trung cấp múa chuyên nghiệp hệ 6 năm . Thì em học mấy năm ? Và có đủ điều kiện để học văn bằng 2 anh văn không?</t>
  </si>
  <si>
    <t>https://fb.com/100005866574379</t>
  </si>
  <si>
    <t>Nguyễn Minh Mẫn</t>
  </si>
  <si>
    <r>
      <rPr>
        <rFont val="Times New Roman"/>
        <color theme="1"/>
        <sz val="14.0"/>
      </rPr>
      <t xml:space="preserve">NBS TALENT </t>
    </r>
    <r>
      <rPr>
        <rFont val="Times New Roman"/>
        <color rgb="FFFF0000"/>
        <sz val="14.0"/>
      </rPr>
      <t>mới</t>
    </r>
  </si>
  <si>
    <t>Thuê bao</t>
  </si>
  <si>
    <t>Long Kết</t>
  </si>
  <si>
    <t>Viettel</t>
  </si>
  <si>
    <t>Có xd dân dụng chưa</t>
  </si>
  <si>
    <t>https://fb.com/100005130517741</t>
  </si>
  <si>
    <r>
      <rPr>
        <rFont val="Times New Roman"/>
        <color theme="1"/>
        <sz val="14.0"/>
      </rPr>
      <t xml:space="preserve">NBS TALENT </t>
    </r>
    <r>
      <rPr>
        <rFont val="Times New Roman"/>
        <color rgb="FFFF0000"/>
        <sz val="14.0"/>
      </rPr>
      <t>mới</t>
    </r>
  </si>
  <si>
    <t>- chứng chỉ anh văn
- chứng chỉ tin học</t>
  </si>
  <si>
    <t>Nguyễn Tấn Minh Quân</t>
  </si>
  <si>
    <t>Chinh Trần</t>
  </si>
  <si>
    <r>
      <rPr>
        <rFont val="Times New Roman"/>
        <color theme="1"/>
        <sz val="14.0"/>
      </rPr>
      <t xml:space="preserve">NBS TALENT </t>
    </r>
    <r>
      <rPr>
        <rFont val="Times New Roman"/>
        <color rgb="FFFF0000"/>
        <sz val="14.0"/>
      </rPr>
      <t>mới</t>
    </r>
  </si>
  <si>
    <t>Thu Dau Mot</t>
  </si>
  <si>
    <t>E TN THPT ạ.E muốn học Ngành NNA ạ 0989534019 TV Zalo e ạ</t>
  </si>
  <si>
    <t>https://fb.com/100017359891542</t>
  </si>
  <si>
    <t xml:space="preserve">- Chứng chỉ tiếng anh
- Chứng chỉ tin học 
- Bảng điểm ĐH nghĩ ngang </t>
  </si>
  <si>
    <t>ĐỦ
(bổ sung bằng THPT sau)</t>
  </si>
  <si>
    <t>Nguyễn Thị Kim Tuyến</t>
  </si>
  <si>
    <t xml:space="preserve">Không nghe máy, liên hệ lại </t>
  </si>
  <si>
    <r>
      <rPr>
        <rFont val="Times New Roman"/>
        <color theme="1"/>
        <sz val="14.0"/>
      </rPr>
      <t xml:space="preserve">NBS TALENT </t>
    </r>
    <r>
      <rPr>
        <rFont val="Times New Roman"/>
        <color rgb="FFFF0000"/>
        <sz val="14.0"/>
      </rPr>
      <t>mới</t>
    </r>
  </si>
  <si>
    <t>Phan Thị Thùy Dương</t>
  </si>
  <si>
    <t>Lap Vo</t>
  </si>
  <si>
    <t>https://fb.com/100005181905261</t>
  </si>
  <si>
    <t>Lê Nguyên Phong</t>
  </si>
  <si>
    <r>
      <rPr>
        <rFont val="Times New Roman"/>
        <color theme="1"/>
        <sz val="14.0"/>
      </rPr>
      <t xml:space="preserve">NBS TALENT </t>
    </r>
    <r>
      <rPr>
        <rFont val="Times New Roman"/>
        <color rgb="FFFF0000"/>
        <sz val="14.0"/>
      </rPr>
      <t>mới</t>
    </r>
  </si>
  <si>
    <t>ĐỦ
Mỹ Nhi đào tạo xác nhận</t>
  </si>
  <si>
    <t>Lương Hải Quan</t>
  </si>
  <si>
    <r>
      <rPr>
        <rFont val="Times New Roman"/>
        <color theme="1"/>
        <sz val="14.0"/>
      </rPr>
      <t xml:space="preserve">NBS TALENT </t>
    </r>
    <r>
      <rPr>
        <rFont val="Times New Roman"/>
        <color rgb="FFFF0000"/>
        <sz val="14.0"/>
      </rPr>
      <t>mới</t>
    </r>
  </si>
  <si>
    <t>gì mà chưa được 20 nữa, dễ vl</t>
  </si>
  <si>
    <t>https://fb.com/100008931120386</t>
  </si>
  <si>
    <r>
      <rPr>
        <rFont val="Times New Roman"/>
        <color theme="1"/>
        <sz val="14.0"/>
      </rPr>
      <t xml:space="preserve">NBS TALENT </t>
    </r>
    <r>
      <rPr>
        <rFont val="Times New Roman"/>
        <color rgb="FFFF0000"/>
        <sz val="14.0"/>
      </rPr>
      <t>mới</t>
    </r>
  </si>
  <si>
    <t>Lữ Bách Huy</t>
  </si>
  <si>
    <r>
      <rPr>
        <rFont val="Times New Roman"/>
        <color theme="1"/>
        <sz val="14.0"/>
      </rPr>
      <t xml:space="preserve">NBS TALENT </t>
    </r>
    <r>
      <rPr>
        <rFont val="Times New Roman"/>
        <color rgb="FFFF0000"/>
        <sz val="14.0"/>
      </rPr>
      <t>mới</t>
    </r>
  </si>
  <si>
    <t>Phùng Thị Thanh Hằng</t>
  </si>
  <si>
    <t>Long Thành</t>
  </si>
  <si>
    <t>Đã he đã he Gia Lâm Phùng</t>
  </si>
  <si>
    <t>https://fb.com/100018031656457</t>
  </si>
  <si>
    <r>
      <rPr>
        <rFont val="Times New Roman"/>
        <color theme="1"/>
        <sz val="14.0"/>
      </rPr>
      <t xml:space="preserve">NBS TALENT </t>
    </r>
    <r>
      <rPr>
        <rFont val="Times New Roman"/>
        <color rgb="FFFF0000"/>
        <sz val="14.0"/>
      </rPr>
      <t>mới</t>
    </r>
  </si>
  <si>
    <t>Nguyễn Thị Thùy Trang</t>
  </si>
  <si>
    <t>Phạm Thị Hải Yến</t>
  </si>
  <si>
    <r>
      <rPr>
        <rFont val="Times New Roman"/>
        <color theme="1"/>
        <sz val="14.0"/>
      </rPr>
      <t xml:space="preserve">NBS TALENT </t>
    </r>
    <r>
      <rPr>
        <rFont val="Times New Roman"/>
        <color rgb="FFFF0000"/>
        <sz val="14.0"/>
      </rPr>
      <t>mới</t>
    </r>
  </si>
  <si>
    <t>05/30/1994</t>
  </si>
  <si>
    <t>Nam Định, Nam Định, Vietnam</t>
  </si>
  <si>
    <t>Lan Hương</t>
  </si>
  <si>
    <t>https://fb.com/100004230486663</t>
  </si>
  <si>
    <t>ngưng học, k thu hồ sơ tiếp vì xóa khỏi ds sv nhập học báo cáo Bộ</t>
  </si>
  <si>
    <t>Nguyễn Thanh Trúc</t>
  </si>
  <si>
    <t>Đỗ Tuyết Lan</t>
  </si>
  <si>
    <t xml:space="preserve">- Chứng chỉ về CNTT </t>
  </si>
  <si>
    <t>Hanoi, Vietnam</t>
  </si>
  <si>
    <t>E quan tâm ạ</t>
  </si>
  <si>
    <t>https://fb.com/100004722963404</t>
  </si>
  <si>
    <t>Nguyễn Thị Ngọc Trân</t>
  </si>
  <si>
    <r>
      <rPr>
        <rFont val="Times New Roman"/>
        <color theme="1"/>
        <sz val="14.0"/>
      </rPr>
      <t xml:space="preserve">NBS TALENT </t>
    </r>
    <r>
      <rPr>
        <rFont val="Times New Roman"/>
        <color rgb="FFFF0000"/>
        <sz val="14.0"/>
      </rPr>
      <t>mới</t>
    </r>
  </si>
  <si>
    <t xml:space="preserve">nói không còn quan tâm nữa xong tắt máy </t>
  </si>
  <si>
    <t>Lan Dương</t>
  </si>
  <si>
    <t>Trường này ở đâu vậy bạn</t>
  </si>
  <si>
    <t>https://fb.com/100017442257148</t>
  </si>
  <si>
    <r>
      <rPr>
        <rFont val="Times New Roman"/>
        <color theme="1"/>
        <sz val="14.0"/>
      </rPr>
      <t xml:space="preserve">NBS TALENT </t>
    </r>
    <r>
      <rPr>
        <rFont val="Times New Roman"/>
        <color rgb="FFFF0000"/>
        <sz val="14.0"/>
      </rPr>
      <t>mới</t>
    </r>
  </si>
  <si>
    <t>Nhầm số, k phải Lan</t>
  </si>
  <si>
    <t>Lạnh Giá</t>
  </si>
  <si>
    <t>Bac Giang</t>
  </si>
  <si>
    <t>Bây giờ còn tuyển không ạ</t>
  </si>
  <si>
    <t>https://fb.com/100003716171474</t>
  </si>
  <si>
    <t>Bùi Trần Diệu Anh</t>
  </si>
  <si>
    <r>
      <rPr>
        <rFont val="Times New Roman"/>
        <color theme="1"/>
        <sz val="14.0"/>
      </rPr>
      <t xml:space="preserve">NBS TALENT </t>
    </r>
    <r>
      <rPr>
        <rFont val="Times New Roman"/>
        <color rgb="FFFF0000"/>
        <sz val="14.0"/>
      </rPr>
      <t>mới</t>
    </r>
  </si>
  <si>
    <t>knm</t>
  </si>
  <si>
    <t>PX thu</t>
  </si>
  <si>
    <t>Đào Minh Phương</t>
  </si>
  <si>
    <t>Phan Hữu Khánh Hưng</t>
  </si>
  <si>
    <t>ad ơi khi nào thì có kqua tuyển sinh vậy ạ</t>
  </si>
  <si>
    <t>https://fb.com/100006050445483</t>
  </si>
  <si>
    <t>Đoàn Thị Hà Đăng</t>
  </si>
  <si>
    <r>
      <rPr>
        <rFont val="Times New Roman"/>
        <color theme="1"/>
        <sz val="14.0"/>
      </rPr>
      <t xml:space="preserve">NBS TALENT </t>
    </r>
    <r>
      <rPr>
        <rFont val="Times New Roman"/>
        <color rgb="FFFF0000"/>
        <sz val="14.0"/>
      </rPr>
      <t>mới</t>
    </r>
  </si>
  <si>
    <t>mình không quan tâm chương trình học  trực tuyến</t>
  </si>
  <si>
    <t>Ngoc Hong Pham</t>
  </si>
  <si>
    <t>Hà Nội</t>
  </si>
  <si>
    <t>Nguyễn Mạnh</t>
  </si>
  <si>
    <t>https://fb.com/100004273447591</t>
  </si>
  <si>
    <r>
      <rPr>
        <rFont val="Times New Roman"/>
        <color theme="1"/>
        <sz val="14.0"/>
      </rPr>
      <t xml:space="preserve">NBS TALENT </t>
    </r>
    <r>
      <rPr>
        <rFont val="Times New Roman"/>
        <color rgb="FFFF0000"/>
        <sz val="14.0"/>
      </rPr>
      <t>mới</t>
    </r>
  </si>
  <si>
    <t>- 2 bảng điểm cao đẳng học dang dở
- 1 chứng chỉ GDQP</t>
  </si>
  <si>
    <t>chị k quan tâm chương trình học bên em</t>
  </si>
  <si>
    <t>Nguyễn Bảo Châu</t>
  </si>
  <si>
    <r>
      <rPr>
        <rFont val="Times New Roman"/>
        <color theme="1"/>
        <sz val="14.0"/>
      </rPr>
      <t xml:space="preserve">NBS TALENT </t>
    </r>
    <r>
      <rPr>
        <rFont val="Times New Roman"/>
        <color rgb="FFFF0000"/>
        <sz val="14.0"/>
      </rPr>
      <t>mới</t>
    </r>
  </si>
  <si>
    <t>Phung Nhung B</t>
  </si>
  <si>
    <t>Long Nguyen Kim tìm hiểu xem</t>
  </si>
  <si>
    <t>https://fb.com/100005491963700</t>
  </si>
  <si>
    <t>Phạm Phượng Khanh</t>
  </si>
  <si>
    <r>
      <rPr>
        <rFont val="Times New Roman"/>
        <color theme="1"/>
        <sz val="14.0"/>
      </rPr>
      <t xml:space="preserve">NBS TALENT </t>
    </r>
    <r>
      <rPr>
        <rFont val="Times New Roman"/>
        <color rgb="FFFF0000"/>
        <sz val="14.0"/>
      </rPr>
      <t>mới</t>
    </r>
  </si>
  <si>
    <t>knm, nhầm máy rồi nhé chị 70t rồi</t>
  </si>
  <si>
    <t>Phạm Phương Anh</t>
  </si>
  <si>
    <r>
      <rPr>
        <rFont val="Times New Roman"/>
        <color theme="1"/>
        <sz val="14.0"/>
      </rPr>
      <t xml:space="preserve">NBS TALENT </t>
    </r>
    <r>
      <rPr>
        <rFont val="Times New Roman"/>
        <color rgb="FFFF0000"/>
        <sz val="14.0"/>
      </rPr>
      <t>mới</t>
    </r>
  </si>
  <si>
    <t>tư vấn mình với ạ</t>
  </si>
  <si>
    <t>https://fb.com/100004022452768</t>
  </si>
  <si>
    <t>knm, knc nữa rồi cám ơn</t>
  </si>
  <si>
    <r>
      <rPr>
        <rFont val="Times New Roman"/>
        <color theme="1"/>
        <sz val="14.0"/>
      </rPr>
      <t xml:space="preserve">NBS TALENT </t>
    </r>
    <r>
      <rPr>
        <rFont val="Times New Roman"/>
        <color rgb="FFFF0000"/>
        <sz val="14.0"/>
      </rPr>
      <t>mới</t>
    </r>
  </si>
  <si>
    <t>Thanh Huyền</t>
  </si>
  <si>
    <r>
      <rPr>
        <rFont val="Times New Roman"/>
        <color theme="1"/>
        <sz val="14.0"/>
      </rPr>
      <t xml:space="preserve">NBS TALENT </t>
    </r>
    <r>
      <rPr>
        <rFont val="Times New Roman"/>
        <color rgb="FFFF0000"/>
        <sz val="14.0"/>
      </rPr>
      <t>mới</t>
    </r>
  </si>
  <si>
    <t>06/24/1999</t>
  </si>
  <si>
    <t>Quan tâm ạ</t>
  </si>
  <si>
    <t>https://fb.com/100004209370071</t>
  </si>
  <si>
    <t>Nguyễn Thường Nhân</t>
  </si>
  <si>
    <r>
      <rPr>
        <rFont val="Times New Roman"/>
        <color theme="1"/>
        <sz val="14.0"/>
      </rPr>
      <t xml:space="preserve">NBS TALENT </t>
    </r>
    <r>
      <rPr>
        <rFont val="Times New Roman"/>
        <color rgb="FFFF0000"/>
        <sz val="14.0"/>
      </rPr>
      <t>mới</t>
    </r>
  </si>
  <si>
    <t>knm x2 19/2 knm</t>
  </si>
  <si>
    <t>Vân Anh Nguyễn</t>
  </si>
  <si>
    <t>Ngô Thu Huyền</t>
  </si>
  <si>
    <t>Thanh Hóa</t>
  </si>
  <si>
    <t>Tư vấn an</t>
  </si>
  <si>
    <r>
      <rPr>
        <rFont val="Times New Roman"/>
        <color theme="1"/>
        <sz val="14.0"/>
      </rPr>
      <t xml:space="preserve">NBS TALENT </t>
    </r>
    <r>
      <rPr>
        <rFont val="Times New Roman"/>
        <color rgb="FFFF0000"/>
        <sz val="14.0"/>
      </rPr>
      <t>mới</t>
    </r>
  </si>
  <si>
    <t>https://fb.com/100008186077410</t>
  </si>
  <si>
    <t>thiếu ảnh 3x4</t>
  </si>
  <si>
    <t>Mai Thái Minh Thuận</t>
  </si>
  <si>
    <t>sáng knm, chiều gọi lại tư vấn alo giới thiệu tắt máy ngang</t>
  </si>
  <si>
    <t>3.380.000</t>
  </si>
  <si>
    <r>
      <rPr>
        <rFont val="Times New Roman"/>
        <color theme="1"/>
        <sz val="14.0"/>
      </rPr>
      <t xml:space="preserve">NBS TALENT </t>
    </r>
    <r>
      <rPr>
        <rFont val="Times New Roman"/>
        <color rgb="FFFF0000"/>
        <sz val="14.0"/>
      </rPr>
      <t>mới</t>
    </r>
  </si>
  <si>
    <r>
      <rPr>
        <rFont val="Times New Roman"/>
        <color theme="1"/>
        <sz val="14.0"/>
      </rPr>
      <t xml:space="preserve">NBS TALENT </t>
    </r>
    <r>
      <rPr>
        <rFont val="Times New Roman"/>
        <color rgb="FFFF0000"/>
        <sz val="14.0"/>
      </rPr>
      <t>mới</t>
    </r>
  </si>
  <si>
    <r>
      <rPr>
        <rFont val="Times New Roman"/>
        <color theme="1"/>
        <sz val="14.0"/>
      </rPr>
      <t xml:space="preserve">NBS TALENT </t>
    </r>
    <r>
      <rPr>
        <rFont val="Times New Roman"/>
        <color rgb="FFFF0000"/>
        <sz val="14.0"/>
      </rPr>
      <t>mới</t>
    </r>
  </si>
  <si>
    <r>
      <rPr>
        <rFont val="Times New Roman"/>
        <color theme="1"/>
        <sz val="14.0"/>
      </rPr>
      <t xml:space="preserve">NBS TALENT </t>
    </r>
    <r>
      <rPr>
        <rFont val="Times New Roman"/>
        <color rgb="FFFF0000"/>
        <sz val="14.0"/>
      </rPr>
      <t>mới</t>
    </r>
  </si>
  <si>
    <t>Nguyễn Hữu Phong</t>
  </si>
  <si>
    <r>
      <rPr>
        <rFont val="Times New Roman"/>
        <color theme="1"/>
        <sz val="14.0"/>
      </rPr>
      <t xml:space="preserve">NBS TALENT </t>
    </r>
    <r>
      <rPr>
        <rFont val="Times New Roman"/>
        <color rgb="FFFF0000"/>
        <sz val="14.0"/>
      </rPr>
      <t>mới</t>
    </r>
  </si>
  <si>
    <t>2 bản</t>
  </si>
  <si>
    <t xml:space="preserve">Chứng chỉ GDQP </t>
  </si>
  <si>
    <t>Du lịch</t>
  </si>
  <si>
    <r>
      <rPr>
        <rFont val="Times New Roman"/>
        <color theme="1"/>
        <sz val="14.0"/>
      </rPr>
      <t xml:space="preserve">NBS TALENT </t>
    </r>
    <r>
      <rPr>
        <rFont val="Times New Roman"/>
        <color rgb="FFFF0000"/>
        <sz val="14.0"/>
      </rPr>
      <t>mới</t>
    </r>
  </si>
  <si>
    <t>Cô Nhi nhận ở Huế
ĐỦ</t>
  </si>
  <si>
    <r>
      <rPr>
        <rFont val="Times New Roman"/>
        <color theme="1"/>
        <sz val="14.0"/>
      </rPr>
      <t xml:space="preserve">NBS TALENT </t>
    </r>
    <r>
      <rPr>
        <rFont val="Times New Roman"/>
        <color rgb="FFFF0000"/>
        <sz val="14.0"/>
      </rPr>
      <t>mới</t>
    </r>
  </si>
  <si>
    <t>Hồ Vĩnh Nhật</t>
  </si>
  <si>
    <r>
      <rPr>
        <rFont val="Times New Roman"/>
        <color theme="1"/>
        <sz val="14.0"/>
      </rPr>
      <t xml:space="preserve">NBS TALENT </t>
    </r>
    <r>
      <rPr>
        <rFont val="Times New Roman"/>
        <color rgb="FFFF0000"/>
        <sz val="14.0"/>
      </rPr>
      <t>mới</t>
    </r>
  </si>
  <si>
    <t>Đặng Vương Quang</t>
  </si>
  <si>
    <r>
      <rPr>
        <rFont val="Times New Roman"/>
        <color theme="1"/>
        <sz val="14.0"/>
      </rPr>
      <t xml:space="preserve">NBS TALENT </t>
    </r>
    <r>
      <rPr>
        <rFont val="Times New Roman"/>
        <color rgb="FFFF0000"/>
        <sz val="14.0"/>
      </rPr>
      <t>mới</t>
    </r>
  </si>
  <si>
    <t>2 ảnh 3x4</t>
  </si>
  <si>
    <t>- 1 chứng nhận nghề phổ thông</t>
  </si>
  <si>
    <r>
      <rPr>
        <rFont val="Times New Roman"/>
        <color theme="1"/>
        <sz val="14.0"/>
      </rPr>
      <t xml:space="preserve">NBS TALENT </t>
    </r>
    <r>
      <rPr>
        <rFont val="Times New Roman"/>
        <color rgb="FFFF0000"/>
        <sz val="14.0"/>
      </rPr>
      <t>mới</t>
    </r>
  </si>
  <si>
    <t>1 chứng chỉ GDTC
1 chứng chỉ GDQPAN
1 chứng chỉ tiếng anh
1 chứng chỉ tin học
1 chứng chỉ hsk5
1 chứng chỉ hsk4</t>
  </si>
  <si>
    <r>
      <rPr>
        <rFont val="Times New Roman"/>
        <color theme="1"/>
        <sz val="14.0"/>
      </rPr>
      <t xml:space="preserve">NBS TALENT </t>
    </r>
    <r>
      <rPr>
        <rFont val="Times New Roman"/>
        <color rgb="FFFF0000"/>
        <sz val="14.0"/>
      </rPr>
      <t>mới</t>
    </r>
  </si>
  <si>
    <t>1 chứng chỉ tiếng anh
1 chứng chỉ tin học
1 giấy xác nhận hoàn thành nghĩa vụ quân sự</t>
  </si>
  <si>
    <r>
      <rPr>
        <rFont val="Times New Roman"/>
        <color theme="1"/>
        <sz val="14.0"/>
      </rPr>
      <t xml:space="preserve">NBS TALENT </t>
    </r>
    <r>
      <rPr>
        <rFont val="Times New Roman"/>
        <color rgb="FFFF0000"/>
        <sz val="14.0"/>
      </rPr>
      <t>mới</t>
    </r>
  </si>
  <si>
    <t>1 bảng điểm ĐH</t>
  </si>
  <si>
    <r>
      <rPr>
        <rFont val="Times New Roman"/>
        <color theme="1"/>
        <sz val="14.0"/>
      </rPr>
      <t xml:space="preserve">NBS TALENT </t>
    </r>
    <r>
      <rPr>
        <rFont val="Times New Roman"/>
        <color rgb="FFFF0000"/>
        <sz val="14.0"/>
      </rPr>
      <t>mới</t>
    </r>
  </si>
  <si>
    <t>1 giấy xác nhận hoàn thành chương trình cao đẳng</t>
  </si>
  <si>
    <t>Thái Trần Bảo Châu</t>
  </si>
  <si>
    <r>
      <rPr>
        <rFont val="Times New Roman"/>
        <color theme="1"/>
        <sz val="14.0"/>
      </rPr>
      <t xml:space="preserve">NBS TALENT </t>
    </r>
    <r>
      <rPr>
        <rFont val="Times New Roman"/>
        <color rgb="FFFF0000"/>
        <sz val="14.0"/>
      </rPr>
      <t>mới</t>
    </r>
  </si>
  <si>
    <t>Phan Thanh Tâm</t>
  </si>
  <si>
    <r>
      <rPr>
        <rFont val="Times New Roman"/>
        <color theme="1"/>
        <sz val="14.0"/>
      </rPr>
      <t xml:space="preserve">NBS TALENT </t>
    </r>
    <r>
      <rPr>
        <rFont val="Times New Roman"/>
        <color rgb="FFFF0000"/>
        <sz val="14.0"/>
      </rPr>
      <t>mới</t>
    </r>
  </si>
  <si>
    <r>
      <rPr>
        <rFont val="Times New Roman"/>
        <color theme="1"/>
        <sz val="14.0"/>
      </rPr>
      <t xml:space="preserve">- chứng chỉ GDQP </t>
    </r>
    <r>
      <rPr>
        <rFont val="Times New Roman"/>
        <b/>
        <color rgb="FFFF0000"/>
        <sz val="14.0"/>
      </rPr>
      <t>sai tên</t>
    </r>
    <r>
      <rPr>
        <rFont val="Times New Roman"/>
        <color theme="1"/>
        <sz val="14.0"/>
      </rPr>
      <t xml:space="preserve">
- chứng chỉ tin học
- chứng chỉ GDTC</t>
    </r>
  </si>
  <si>
    <t>Nguyễn Thị Ngọc Ánh</t>
  </si>
  <si>
    <r>
      <rPr>
        <rFont val="Times New Roman"/>
        <color theme="1"/>
        <sz val="14.0"/>
      </rPr>
      <t xml:space="preserve">NBS TALENT </t>
    </r>
    <r>
      <rPr>
        <rFont val="Times New Roman"/>
        <color rgb="FFFF0000"/>
        <sz val="14.0"/>
      </rPr>
      <t>mới</t>
    </r>
  </si>
  <si>
    <t>La Phân Ni</t>
  </si>
  <si>
    <r>
      <rPr>
        <rFont val="Times New Roman"/>
        <color theme="1"/>
        <sz val="14.0"/>
      </rPr>
      <t xml:space="preserve">NBS TALENT </t>
    </r>
    <r>
      <rPr>
        <rFont val="Times New Roman"/>
        <color rgb="FFFF0000"/>
        <sz val="14.0"/>
      </rPr>
      <t>mới</t>
    </r>
  </si>
  <si>
    <t>Nguyễn Tấn Dũng</t>
  </si>
  <si>
    <r>
      <rPr>
        <rFont val="Times New Roman"/>
        <color theme="1"/>
        <sz val="14.0"/>
      </rPr>
      <t xml:space="preserve">NBS TALENT </t>
    </r>
    <r>
      <rPr>
        <rFont val="Times New Roman"/>
        <color rgb="FFFF0000"/>
        <sz val="14.0"/>
      </rPr>
      <t>mới</t>
    </r>
  </si>
  <si>
    <t>chỉ bổ sung bằng CĐ</t>
  </si>
  <si>
    <r>
      <rPr>
        <rFont val="Times New Roman"/>
        <color theme="1"/>
        <sz val="14.0"/>
      </rPr>
      <t xml:space="preserve">NBS TALENT </t>
    </r>
    <r>
      <rPr>
        <rFont val="Times New Roman"/>
        <color rgb="FFFF0000"/>
        <sz val="14.0"/>
      </rPr>
      <t>mới</t>
    </r>
  </si>
  <si>
    <t>Đủ
Nộp tại Huế</t>
  </si>
  <si>
    <t>Nguyễn Hữu Nam (sư thầy Thích Giác Định)</t>
  </si>
  <si>
    <t>Lê Văn Phương</t>
  </si>
  <si>
    <r>
      <rPr>
        <rFont val="Times New Roman"/>
        <color theme="1"/>
        <sz val="14.0"/>
      </rPr>
      <t xml:space="preserve">NBS TALENT </t>
    </r>
    <r>
      <rPr>
        <rFont val="Times New Roman"/>
        <color rgb="FFFF0000"/>
        <sz val="14.0"/>
      </rPr>
      <t>mới</t>
    </r>
  </si>
  <si>
    <t>Đang báo ngưng học, chưa bổ sung hồ sơ</t>
  </si>
  <si>
    <r>
      <rPr>
        <rFont val="Times New Roman"/>
        <color theme="1"/>
        <sz val="14.0"/>
      </rPr>
      <t xml:space="preserve">NBS TALENT </t>
    </r>
    <r>
      <rPr>
        <rFont val="Times New Roman"/>
        <color rgb="FFFF0000"/>
        <sz val="14.0"/>
      </rPr>
      <t>mới</t>
    </r>
  </si>
  <si>
    <t>- Thiếu 2 bảng điểm CĐ</t>
  </si>
  <si>
    <r>
      <rPr>
        <rFont val="Times New Roman"/>
        <color theme="1"/>
        <sz val="14.0"/>
      </rPr>
      <t xml:space="preserve">NBS TALENT </t>
    </r>
    <r>
      <rPr>
        <rFont val="Times New Roman"/>
        <color rgb="FFFF0000"/>
        <sz val="14.0"/>
      </rPr>
      <t>mới</t>
    </r>
  </si>
  <si>
    <t>Nộp tại Huế</t>
  </si>
  <si>
    <r>
      <rPr>
        <rFont val="Times New Roman"/>
        <color theme="1"/>
        <sz val="14.0"/>
      </rPr>
      <t xml:space="preserve">NBS TALENT </t>
    </r>
    <r>
      <rPr>
        <rFont val="Times New Roman"/>
        <color rgb="FFFF0000"/>
        <sz val="14.0"/>
      </rPr>
      <t>mới</t>
    </r>
  </si>
  <si>
    <r>
      <rPr>
        <rFont val="Times New Roman"/>
        <color theme="1"/>
        <sz val="14.0"/>
      </rPr>
      <t xml:space="preserve">NBS TALENT </t>
    </r>
    <r>
      <rPr>
        <rFont val="Times New Roman"/>
        <color rgb="FFFF0000"/>
        <sz val="14.0"/>
      </rPr>
      <t>mới</t>
    </r>
  </si>
  <si>
    <t>Đặng Hồng Cẩm Vân</t>
  </si>
  <si>
    <r>
      <rPr>
        <rFont val="Times New Roman"/>
        <color theme="1"/>
        <sz val="14.0"/>
      </rPr>
      <t xml:space="preserve">NBS TALENT </t>
    </r>
    <r>
      <rPr>
        <rFont val="Times New Roman"/>
        <color rgb="FFFF0000"/>
        <sz val="14.0"/>
      </rPr>
      <t>mới</t>
    </r>
  </si>
  <si>
    <r>
      <rPr>
        <rFont val="Times New Roman"/>
        <color theme="1"/>
        <sz val="14.0"/>
      </rPr>
      <t xml:space="preserve">NBS TALENT </t>
    </r>
    <r>
      <rPr>
        <rFont val="Times New Roman"/>
        <color rgb="FFFF0000"/>
        <sz val="14.0"/>
      </rPr>
      <t>mới</t>
    </r>
  </si>
  <si>
    <t>3 bản</t>
  </si>
  <si>
    <t>1 bảng điểm ĐH kinh tế luật + 1 bảng điểm ĐH NNA</t>
  </si>
  <si>
    <t>Thiếu  1 bảng điểm GDQP</t>
  </si>
  <si>
    <t>chỉ bổ sung CCCD</t>
  </si>
  <si>
    <r>
      <rPr>
        <rFont val="Times New Roman"/>
        <color theme="1"/>
        <sz val="14.0"/>
      </rPr>
      <t xml:space="preserve">NBS TALENT </t>
    </r>
    <r>
      <rPr>
        <rFont val="Times New Roman"/>
        <color rgb="FFFF0000"/>
        <sz val="14.0"/>
      </rPr>
      <t>mới</t>
    </r>
  </si>
  <si>
    <t>Thiếu 1 bảng điểm GDQP</t>
  </si>
  <si>
    <r>
      <rPr>
        <rFont val="Times New Roman"/>
        <color theme="1"/>
        <sz val="14.0"/>
      </rPr>
      <t xml:space="preserve">NBS TALENT </t>
    </r>
    <r>
      <rPr>
        <rFont val="Times New Roman"/>
        <color rgb="FFFF0000"/>
        <sz val="14.0"/>
      </rPr>
      <t>mới</t>
    </r>
  </si>
  <si>
    <t>4 bản</t>
  </si>
  <si>
    <t>2 bảng điểm TC/2 bảng điểm CĐ</t>
  </si>
  <si>
    <t>chỉ bổ sung bảng điểm
2 BĐ Trung cấp
1 BĐ Cao đẳng</t>
  </si>
  <si>
    <t>Topica TALENT</t>
  </si>
  <si>
    <t>- Bảng điểm cao đẳng học dang dở
- chứng chỉ CNTT</t>
  </si>
  <si>
    <t>Nguyễn Châu Tấn Phát</t>
  </si>
  <si>
    <t>Nguyễn Văn Nhật Huy</t>
  </si>
  <si>
    <t>046203006934</t>
  </si>
  <si>
    <t>044201004472</t>
  </si>
  <si>
    <t>Phan Huỳnh Anh Tuấn</t>
  </si>
  <si>
    <t>QT DV DU LỊCH &amp; LỮ HÀNH</t>
  </si>
  <si>
    <t>079097012910</t>
  </si>
  <si>
    <t>chỉ bổ sung CCCD + Ảnh thẻ</t>
  </si>
  <si>
    <t>046096015156</t>
  </si>
  <si>
    <t>Hồ sơ nộp ở Huế</t>
  </si>
  <si>
    <t>001099010038</t>
  </si>
  <si>
    <t>001099010039</t>
  </si>
  <si>
    <t>- 1 chứng chỉ anh văn của trường CĐ FPT
- 1 chứng chỉ GDQP AN</t>
  </si>
  <si>
    <t>Nguyễn Phước Hạnh</t>
  </si>
  <si>
    <t>- chứng chỉ GDQP ( chưa công chứng )
- chứng chỉ TA ( chưa công chứng )
- chứng chỉ tin học ( chưa công chứng )</t>
  </si>
  <si>
    <t>Cao Thị Thu Thương</t>
  </si>
  <si>
    <t>Giảm 50% học phí toàn khoá (Sinh viên Cao đẳng Quảng Nam nằm trong danh sách được trao học bổng)</t>
  </si>
  <si>
    <t>Tô Hữu Trường</t>
  </si>
  <si>
    <t>6.380.000</t>
  </si>
  <si>
    <t>- Chứng chỉ HSK4</t>
  </si>
  <si>
    <t>Hoàng Minh Đạt</t>
  </si>
  <si>
    <t>- 1 bằng + 2 bảng điểm CĐ</t>
  </si>
  <si>
    <t>5.330.000</t>
  </si>
  <si>
    <t>Căn cứ theo tờ trình số 012/TTr-PXU-TPC của phòng Tuyển sinh về việc hỗ trợ sinh viên 350.000đ/tín chỉ</t>
  </si>
  <si>
    <t>QUẢN TRỊ KINH DOANH</t>
  </si>
  <si>
    <t xml:space="preserve">Trần Thị Hải Yến </t>
  </si>
  <si>
    <t xml:space="preserve">CCCD chưa công chứng </t>
  </si>
  <si>
    <t>Phạm Thị Thu Thảo</t>
  </si>
  <si>
    <t>4.680.000</t>
  </si>
  <si>
    <t>Tu sĩ, giảm 50% học phí</t>
  </si>
  <si>
    <t>Trần Minh Duy</t>
  </si>
  <si>
    <t>- 1 giấy xác nhận NV
- 1 phụ lục văn bằng
- 1 chứng chỉ TA
- 1 bảng điểm trung cấp</t>
  </si>
  <si>
    <t xml:space="preserve">Cao Huỳnh Phương Uyên </t>
  </si>
  <si>
    <t>- 1 giấy xác nhận NV</t>
  </si>
  <si>
    <t>Thiếu 1 bảng điểm xét GDQP/GDTC</t>
  </si>
  <si>
    <t>Nguyễn Quế Anh</t>
  </si>
  <si>
    <t>24/02/2005</t>
  </si>
  <si>
    <t>16/10/1995</t>
  </si>
  <si>
    <t>3 ảnh 3x4</t>
  </si>
  <si>
    <t>Nguyễn Thị Duyên</t>
  </si>
  <si>
    <t>06/06/1992</t>
  </si>
  <si>
    <t>5/3/1992</t>
  </si>
  <si>
    <t>Phan An Như</t>
  </si>
  <si>
    <t>19/09/2008</t>
  </si>
  <si>
    <t>1 bản
(tạm thời)</t>
  </si>
  <si>
    <t>- giấy chứng nhận khuyết tật</t>
  </si>
  <si>
    <t>18/09/2007</t>
  </si>
  <si>
    <t>8 ảnh 3x4</t>
  </si>
  <si>
    <t>- 2 hồ sơ học sinh
- 2 giấy giới thiệu chuyển trường</t>
  </si>
  <si>
    <t>Phan Ngọc Yến Nhi</t>
  </si>
  <si>
    <t>Thiếu CCCD</t>
  </si>
  <si>
    <t>Trần Quốc Vương</t>
  </si>
  <si>
    <t>01/01/1996</t>
  </si>
  <si>
    <t>Giảm 70% học phí toàn khoá theo tờ trình số 013/TTr-PXU-TPC, ngày 29/06/2026</t>
  </si>
  <si>
    <t>Tô Thị Mai</t>
  </si>
  <si>
    <t>29/01/1998</t>
  </si>
  <si>
    <t>14/05/2005</t>
  </si>
  <si>
    <t>Nguyễn Phước Quí Pháp</t>
  </si>
  <si>
    <t>14/8/1990</t>
  </si>
  <si>
    <t xml:space="preserve">- Chứng chỉ CNTT và ngoại ngữ </t>
  </si>
  <si>
    <t>-Thiếu 1 bảng điểm Trung cấp</t>
  </si>
  <si>
    <t>20/10/2003</t>
  </si>
  <si>
    <t xml:space="preserve">Nguyễn Trọng Khiêm </t>
  </si>
  <si>
    <t>13/01/2005</t>
  </si>
  <si>
    <t>chứng chỉ ielts (còn hạn 2 năm)</t>
  </si>
  <si>
    <t xml:space="preserve">Phạm Thị Hồng Yên </t>
  </si>
  <si>
    <t>16/02/2005</t>
  </si>
  <si>
    <t>Phạm Thị Kim Ngân</t>
  </si>
  <si>
    <t>26/09/1989</t>
  </si>
  <si>
    <t>ĐỦ
thiếu bảng điểm xét GDQP</t>
  </si>
  <si>
    <t>Trần Thị Thùy Nhiên</t>
  </si>
  <si>
    <t>22/04/1988</t>
  </si>
  <si>
    <t>Nguyễn Thị Thanh Tâm</t>
  </si>
  <si>
    <t>NỘP VỀ HUẾ</t>
  </si>
  <si>
    <t>08/10/1003</t>
  </si>
  <si>
    <t>29/10/1997</t>
  </si>
  <si>
    <t>Trần Thái Bảo</t>
  </si>
  <si>
    <t>10/10/1992</t>
  </si>
  <si>
    <r>
      <rPr>
        <rFont val="Times New Roman"/>
        <color theme="1"/>
        <sz val="14.0"/>
      </rPr>
      <t xml:space="preserve">- 1 bằng tốt nghiệp thạc sĩ photo công chứng
- 1 bản điểm thạc sĩ photo công chứng
- 1 Chứng chỉ hướng dẫn du lịch Quốc tế photo công chứng
- 1 Chứng chỉ bồi dưỡng nghiệp vụ sư phạm photo công chứng
- 1 Chứng chỉ GDQP photo công chứng
- 1 Chứng chỉ GDTC photo công chứng
</t>
    </r>
    <r>
      <rPr>
        <rFont val="Times New Roman"/>
        <b/>
        <color theme="1"/>
        <sz val="14.0"/>
      </rPr>
      <t>lưu ý: 2 bằng đh + 2 bản điểm khác ngành</t>
    </r>
  </si>
  <si>
    <t>25/11/2000</t>
  </si>
  <si>
    <t>17/12/2003</t>
  </si>
  <si>
    <t>28/04/1991</t>
  </si>
  <si>
    <t>Thiếu bảng điểm xét miễn GDQP/GDTC</t>
  </si>
  <si>
    <t>Đào Thuỳ Linh</t>
  </si>
  <si>
    <t>12/12/1996</t>
  </si>
  <si>
    <t>15/07/2002</t>
  </si>
  <si>
    <t>Nguyễn Hoàng Anh Thư</t>
  </si>
  <si>
    <t>1 bản giấy chứng nhận tốt nghiệp  tạm thời</t>
  </si>
  <si>
    <t>Cần thêm 1 bản điểm ĐH để miễn GDTC + GDQP</t>
  </si>
  <si>
    <t>16/01/2002</t>
  </si>
  <si>
    <t>22/04/1994</t>
  </si>
  <si>
    <t>Giảm 50% học phí toàn khoá áp dụng Thông báo số 01/TB-PXU-TPC</t>
  </si>
  <si>
    <t>Lê Văn Hào</t>
  </si>
  <si>
    <t>16/12/1988</t>
  </si>
  <si>
    <t>17/02/1984</t>
  </si>
  <si>
    <t>chứng chỉ CNTT  (hạn công chứng quá 6 tháng)
chứng chỉ tesol (hạn công chứng quá 6 tháng)</t>
  </si>
  <si>
    <t>18/04/1997</t>
  </si>
  <si>
    <t>2 bảng điểm ĐH dang dở</t>
  </si>
  <si>
    <t xml:space="preserve">Nguyễn Quỳnh Trang </t>
  </si>
  <si>
    <t>29/5/2007</t>
  </si>
  <si>
    <t>Huỳnh Minh Khôi</t>
  </si>
  <si>
    <t>21/10/2004</t>
  </si>
  <si>
    <t>02/03/1989</t>
  </si>
  <si>
    <t>1 bằng + 1 bảng điểm Thạc sỹ</t>
  </si>
  <si>
    <t xml:space="preserve">Lê Thảo Ngọc </t>
  </si>
  <si>
    <t>16/03/2005</t>
  </si>
  <si>
    <t>Trần Nguyễn Như Ý</t>
  </si>
  <si>
    <t>29/09/2004</t>
  </si>
  <si>
    <t>- Chứng chỉ tiếng anh
- 2 Chứng chỉ tin học
- 2 Chứng chỉ GDQP</t>
  </si>
  <si>
    <t>Thiếu bảng điểm GDQP/GDTC</t>
  </si>
  <si>
    <t>Đặng Trần Minh</t>
  </si>
  <si>
    <t>23/02/1995</t>
  </si>
  <si>
    <t>- 1 Chứng chỉ tiếng anh B photo công chứng
- 2 Chứng chỉ tin học A  photo công chứng
- 1 Chứng chỉ GDQP  photo công chứng
- 1 chứng chỉ GDTC  photo công chứng
- 1 chứng nhận hoàn thành chương trình bồi dưỡng kiến thức QP &amp; an ninh đối tượng 4 photo công chứng</t>
  </si>
  <si>
    <t>Lê Phạm Khánh Đoan</t>
  </si>
  <si>
    <t>23/03/2002</t>
  </si>
  <si>
    <t>Nguyễn Thị Thảo</t>
  </si>
  <si>
    <t>16/07/1994</t>
  </si>
  <si>
    <t>Trần Thị Thanh Hương</t>
  </si>
  <si>
    <t>13/08/2003</t>
  </si>
  <si>
    <t>Giấy chứng nhận tốt nghiệp THPT tạm thời</t>
  </si>
  <si>
    <t>15/06/1992</t>
  </si>
  <si>
    <t>Topica Cooperation</t>
  </si>
  <si>
    <t>1 Chứng chỉ Tin Học
1 Chứng chỉ GDQP - An Ninh
1 Giấy xác nhận thời gian làm việc</t>
  </si>
  <si>
    <t>09/11/1996</t>
  </si>
  <si>
    <t>Nguyễn Ngọc Hoàng</t>
  </si>
  <si>
    <t>15/02/1994</t>
  </si>
  <si>
    <t>Lê Như Quỳnh</t>
  </si>
  <si>
    <t>07/04/1996</t>
  </si>
  <si>
    <t>Giảm 70% học phí Toàn khoá theo tờ trình số 017/TTr-PXU-TPC, ngày 20/07/2026</t>
  </si>
  <si>
    <t>NHÂN SỰ</t>
  </si>
  <si>
    <t>Nguyễn Hồ Kim Trọng</t>
  </si>
  <si>
    <t>02/08/1996</t>
  </si>
  <si>
    <t>Học bổng giảm 50% học phí Toàn khoá, Tu sĩ</t>
  </si>
  <si>
    <t>KPI Năm</t>
  </si>
  <si>
    <t>Tổng đạt</t>
  </si>
  <si>
    <t>Võ Đăng Khoa</t>
  </si>
  <si>
    <t>02/05/1992</t>
  </si>
  <si>
    <t>25/08/1991</t>
  </si>
  <si>
    <t>% đạt KPI năm</t>
  </si>
  <si>
    <t>KPI thiếu</t>
  </si>
  <si>
    <t>Bùi Nguyễn Thắng</t>
  </si>
  <si>
    <t>KPI NE + NB tháng 10</t>
  </si>
  <si>
    <t>11/01/2003</t>
  </si>
  <si>
    <t>Thực đạt NE + NB Tháng 10</t>
  </si>
  <si>
    <t>% đạt tháng 10</t>
  </si>
  <si>
    <t>Trịnh Văn Lâm</t>
  </si>
  <si>
    <t>04/08/2001</t>
  </si>
  <si>
    <t>lead ONL: FB, seeding group</t>
  </si>
  <si>
    <t>Đăng kí FORM online</t>
  </si>
  <si>
    <t>Tỷ lệ chuyển đổi NE</t>
  </si>
  <si>
    <t>Tổng uộc gọi/ tuần</t>
  </si>
  <si>
    <t>12/01/1993</t>
  </si>
  <si>
    <t>Tỷ lệ phần trăm</t>
  </si>
  <si>
    <t>Ngô Phước Quốc Cường</t>
  </si>
  <si>
    <t>21/09/2003</t>
  </si>
  <si>
    <t>- 1 bảng điểm đại học dang dở
- 1 chứng chỉ GDQPAN</t>
  </si>
  <si>
    <t>Dương Phúc Trường An</t>
  </si>
  <si>
    <t>30/3/1993</t>
  </si>
  <si>
    <t>Mai Anh Nguyên</t>
  </si>
  <si>
    <t>7/3/1995</t>
  </si>
  <si>
    <t>10/10/2001</t>
  </si>
  <si>
    <t>13,5%</t>
  </si>
  <si>
    <t>02/02/2008</t>
  </si>
  <si>
    <t>0%</t>
  </si>
  <si>
    <t>Cá nhân</t>
  </si>
  <si>
    <t>Nguyễn Văn Luân</t>
  </si>
  <si>
    <t>27/07/1988</t>
  </si>
  <si>
    <t>Lead Online</t>
  </si>
  <si>
    <t>Lead Offline</t>
  </si>
  <si>
    <t>12/12/1983</t>
  </si>
  <si>
    <t>Vũ Thị Thanh Lịch</t>
  </si>
  <si>
    <t>23/02/1988</t>
  </si>
  <si>
    <t xml:space="preserve">- Chứng chỉ GDQPAN
- chứng chỉ kỹ thuật viên </t>
  </si>
  <si>
    <t>Nguyễn Văn Thắng</t>
  </si>
  <si>
    <t>23/02/1994</t>
  </si>
  <si>
    <t>Vũ Mạnh Dũng</t>
  </si>
  <si>
    <t>25/03/1999</t>
  </si>
  <si>
    <t>Giảm 45% Toàn Khóa dành cho Quân Nhân Xuất Ngũ</t>
  </si>
  <si>
    <t>GỬI HỒ SƠ VỀ HUẾ</t>
  </si>
  <si>
    <t>Hà Văn Cương</t>
  </si>
  <si>
    <t>09/06/2001</t>
  </si>
  <si>
    <t>15/03/1991</t>
  </si>
  <si>
    <t xml:space="preserve">1 chứng chỉ ngoại ngữ </t>
  </si>
  <si>
    <t>Vũ Văn Đức</t>
  </si>
  <si>
    <t>22/07/1998</t>
  </si>
  <si>
    <t>- chứng chỉ GDQPAN</t>
  </si>
  <si>
    <t>Nguyễn Công Trình</t>
  </si>
  <si>
    <t>13/12/2003</t>
  </si>
  <si>
    <t>Nguyễn Lê Minh Trí</t>
  </si>
  <si>
    <t>20/06/1988</t>
  </si>
  <si>
    <t>Nguyễn Thị Ánh Dương</t>
  </si>
  <si>
    <t>01/11/1997</t>
  </si>
  <si>
    <t>Học bổng giảm 50% học phí toàn khoá dành cho sinh viên ngành QTDVDLLH theo tờ trình 020/TTr-PXU-TPC ngày 26/7/2026</t>
  </si>
  <si>
    <t>H’ Răng Niê KDăm</t>
  </si>
  <si>
    <t>15/06/1996</t>
  </si>
  <si>
    <t>10/04/2000</t>
  </si>
  <si>
    <t>03/08/2008</t>
  </si>
  <si>
    <t>5</t>
  </si>
  <si>
    <t>Nộp hồ sơ ở Huế</t>
  </si>
  <si>
    <t>Nguyễn Vân Thi</t>
  </si>
  <si>
    <t>32</t>
  </si>
  <si>
    <t>Nguyễn Khoa Bình</t>
  </si>
  <si>
    <t xml:space="preserve">- 4 chứng nhận hoàn thành chương trình văn hóa 
- Bằng + bảng điểm TC </t>
  </si>
  <si>
    <t>Nguyễn Thị Nhung</t>
  </si>
  <si>
    <t>tuần 28/10 - 03/11</t>
  </si>
  <si>
    <t xml:space="preserve">- chứng chỉ tin học chưa công chứng </t>
  </si>
  <si>
    <t xml:space="preserve">Nguyễn Mai Đại Thành </t>
  </si>
  <si>
    <t>KPI NE + NB tháng 11</t>
  </si>
  <si>
    <t>Thực đạt NE + NB tuần 4/ tháng 10</t>
  </si>
  <si>
    <t xml:space="preserve">- 1 chứng chỉ GDQP
- 1 chứng chỉ Tin học </t>
  </si>
  <si>
    <t>Trương Thị Thanh Huyền</t>
  </si>
  <si>
    <t>Nguyễn Thị Yến</t>
  </si>
  <si>
    <t xml:space="preserve">Phạm Phương Hằng </t>
  </si>
  <si>
    <t>Đoàn Thị Thu Nga</t>
  </si>
  <si>
    <t>Đào Hoà Hưng</t>
  </si>
  <si>
    <t>1 bản
(hết hạn 
công chứng)</t>
  </si>
  <si>
    <t>1 bản
(Chưa 
Công chứng)</t>
  </si>
  <si>
    <t>- Thiếu 1 Bằng ĐH
- Thiếu 1 CCCD</t>
  </si>
  <si>
    <t>Vũ Quý Hùng</t>
  </si>
  <si>
    <t>Chờ đối tác thanh toán</t>
  </si>
  <si>
    <t>Nguyễn Thị Hằng</t>
  </si>
  <si>
    <t>Ngô Thị Cẩm Tú</t>
  </si>
  <si>
    <t>Trần Thiên Thanh</t>
  </si>
  <si>
    <t>Nguyễn Văn Triệu</t>
  </si>
  <si>
    <t>43</t>
  </si>
  <si>
    <t>thịnh</t>
  </si>
  <si>
    <t>Bằng + Bảng điểm ĐH ở cuba
Bảng + bảng điểm ĐH Công nghệ thông tin 
- chứng chỉ cntt</t>
  </si>
  <si>
    <t>Nguyễn Thị Kim Khánh</t>
  </si>
  <si>
    <t>tuần 4/11 - 10/11</t>
  </si>
  <si>
    <t>Mai Đoàn Ngọc Tuyết Oanh</t>
  </si>
  <si>
    <t>- 1 Chứng chỉ GDQPA
- giấy xác nhận công tác</t>
  </si>
  <si>
    <t>Thực đạt NE + NB tuần 1/ tháng 11</t>
  </si>
  <si>
    <t>4 ảnh 3x4</t>
  </si>
  <si>
    <t>- 1 Chứng chỉ GDQPAN
- 1 Giấy chứng nhận Tốt Nghiệp THPT (Tạm thời)</t>
  </si>
  <si>
    <t>% đạt tháng 11</t>
  </si>
  <si>
    <t xml:space="preserve">Ngô Quang Vinh </t>
  </si>
  <si>
    <t>Nguyễn Đăng Tuấn</t>
  </si>
  <si>
    <t>Tổng cuộc gọi/ tuần</t>
  </si>
  <si>
    <t>Hoàng Anh</t>
  </si>
  <si>
    <t>Đặng Văn Vũ</t>
  </si>
  <si>
    <t>Nguyễn Thị Nga</t>
  </si>
  <si>
    <t>- 1 bản photo công chứng bằng tốt nghiệp trung cấp lý luận chính trị
- 1 bản photo bằng + 1 bản điểm Cao đẳng không có công chứng</t>
  </si>
  <si>
    <t>Lê Thị Hoàng Yến</t>
  </si>
  <si>
    <t>Thiếu giấy hoàn thành chương trình VH</t>
  </si>
  <si>
    <t>Võ Nhật Khánh</t>
  </si>
  <si>
    <t xml:space="preserve">- chứng chỉ tiếng trung </t>
  </si>
  <si>
    <t>GỬI VỀ HUẾ</t>
  </si>
  <si>
    <t>2 bản
(tạm thời)</t>
  </si>
  <si>
    <t>51</t>
  </si>
  <si>
    <t>- Chứng chỉ CNTT
- Chứng chỉ toeic</t>
  </si>
  <si>
    <t>Thiếu PĐK</t>
  </si>
  <si>
    <t>Đỗ Văn Triệu</t>
  </si>
  <si>
    <t>Chứng chỉ GDQPAN</t>
  </si>
  <si>
    <t>Nguyễn Anh Huy</t>
  </si>
  <si>
    <t>Phan Như Ngọc</t>
  </si>
  <si>
    <t>Lê Thị Thúy Viên</t>
  </si>
  <si>
    <t>tuần 11/11 - 17/11</t>
  </si>
  <si>
    <t>Quách Thị Kim Yến</t>
  </si>
  <si>
    <t>Thực đạt NE + NB tháng 11</t>
  </si>
  <si>
    <t>Tổng cuộc gọi</t>
  </si>
  <si>
    <t>Phạm Ngọc Quý</t>
  </si>
  <si>
    <t>1 giấy chứng nhận văn hóa 4 môn</t>
  </si>
  <si>
    <t>Văn Tiến Nhật Pha</t>
  </si>
  <si>
    <t xml:space="preserve">Bùi Viết Sơn </t>
  </si>
  <si>
    <t xml:space="preserve">Nguyễn Kim Nguyên </t>
  </si>
  <si>
    <t xml:space="preserve">- chứng chỉ ứng dụng cntt </t>
  </si>
  <si>
    <t>Trương Ngọc Kim Yến</t>
  </si>
  <si>
    <t xml:space="preserve">Nguyễn Ngọc Võ </t>
  </si>
  <si>
    <t>Phạm Thị Minh Anh</t>
  </si>
  <si>
    <t>Đặng Thị Minh Thư</t>
  </si>
  <si>
    <t>Phùng Thị Ái My</t>
  </si>
  <si>
    <t>Bùi Gia Trọng</t>
  </si>
  <si>
    <t>- 1 bảng điểm học viện phật giáo
- 1 bằng học viện phật giáo
- 1 bảng điểm ĐH NNA ĐH Cửu Long
- 1 bằng ĐH NNA ĐH Cửu Long</t>
  </si>
  <si>
    <t>NE nbs</t>
  </si>
  <si>
    <t>CỌC</t>
  </si>
  <si>
    <t xml:space="preserve">Võ Hoàng Hưng </t>
  </si>
  <si>
    <t>tuần 18/11 - 30/11</t>
  </si>
  <si>
    <t xml:space="preserve"> 1 bản</t>
  </si>
  <si>
    <t>- 1 Chứng Nhận CAND photo công chứng
- 1 chứng nhận tin học trình độ A photo công chứng
- 1 học bạ THPT ko công chứng</t>
  </si>
  <si>
    <t>Diệp Bửu Vinh</t>
  </si>
  <si>
    <t>- phiếu điểm chuyên ngành CNTT</t>
  </si>
  <si>
    <t>Lê Văn Phúc</t>
  </si>
  <si>
    <t xml:space="preserve">Hoàng Thị Hạnh </t>
  </si>
  <si>
    <t xml:space="preserve">Trần Thị Yến Nhi </t>
  </si>
  <si>
    <t>Trần Công Duy</t>
  </si>
  <si>
    <t>Diệp Gia Bảo</t>
  </si>
  <si>
    <t>Lê Thanh Xum</t>
  </si>
  <si>
    <t>tuần 01/12 - 29/12</t>
  </si>
  <si>
    <t>- 1 bản photo công chứng chứng chỉ tin học A
- 1 bản photo công chứng chứng chỉ tiếng anh B
- 1 số học tập</t>
  </si>
  <si>
    <t>Nguyễn Hoàng Cương</t>
  </si>
  <si>
    <t>KPI NE + NB tháng 12</t>
  </si>
  <si>
    <t>Thực đạt NE + NB tháng 12</t>
  </si>
  <si>
    <t>% đạt tháng 12</t>
  </si>
  <si>
    <t>Võ Bùi Kiều Trâm</t>
  </si>
  <si>
    <t>Đỗ Quỳnh Thu</t>
  </si>
  <si>
    <t>Trần Lập Quyền</t>
  </si>
  <si>
    <t>- 2 bản photo công chứng chứng chỉ GDQP&amp;An ninh
- 2 bản photo công chứng chứng chỉ tiếng anh bặc 3
- 2 bản photo công chứng chứng chỉ CNTT cơ bản
- 2 bản photo công chứng chứng chỉ digital marketing</t>
  </si>
  <si>
    <t>Phan Thị Yến Nhi</t>
  </si>
  <si>
    <t>- 2 chứng chỉ tin học
- 2 chứng chỉ GDQP
- chứng nhận TA</t>
  </si>
  <si>
    <t>Chu Thị Minh Phuơng</t>
  </si>
  <si>
    <t>Nguyễn Ngọc Nga</t>
  </si>
  <si>
    <t>Nguyễn Lê Thuý Hiền</t>
  </si>
  <si>
    <t>tuần 30/12 - 12/01</t>
  </si>
  <si>
    <t>Trương Tấn Hưởng</t>
  </si>
  <si>
    <t xml:space="preserve">KPI NE + NB </t>
  </si>
  <si>
    <t>Thực đạt NE + NB</t>
  </si>
  <si>
    <t xml:space="preserve">% đạt </t>
  </si>
  <si>
    <t>2 ảnh 4x6</t>
  </si>
  <si>
    <t>- 1 bản chứng chỉ Ielts 6.0 photo công chứng
- 1 bản chứng chỉ microsoft ofice specialist photo công chứng</t>
  </si>
  <si>
    <t>Nguyễn Phú Đức</t>
  </si>
  <si>
    <t>1 Hộ chiếu</t>
  </si>
  <si>
    <t>- 2 bảng điểm ĐH tạm thời</t>
  </si>
  <si>
    <t xml:space="preserve">Nguyễn Thị Phương Châu </t>
  </si>
  <si>
    <t>Trần Thị Thùy</t>
  </si>
  <si>
    <t>Tu sĩ</t>
  </si>
  <si>
    <t>Lê Thị Hiền Trâm</t>
  </si>
  <si>
    <t>Phạm Phương Linh</t>
  </si>
  <si>
    <t xml:space="preserve">Hà Phương Ly </t>
  </si>
  <si>
    <t>Huỳnh Thị Thanh Tài</t>
  </si>
  <si>
    <t>Dương Thị Ánh Linh</t>
  </si>
  <si>
    <t>VŨ THỊ HẢI ANH</t>
  </si>
  <si>
    <t>Lê Thị Thanh Huyền</t>
  </si>
  <si>
    <t>Nguyễn Thị Thúy</t>
  </si>
  <si>
    <t>Lê Đức Trung</t>
  </si>
  <si>
    <t>Lê Đức Hiếu</t>
  </si>
  <si>
    <t>Trịnh Thị Hồng Thúy</t>
  </si>
  <si>
    <t>Giao Gia Thiện</t>
  </si>
  <si>
    <t>Giao Hà Thành Long</t>
  </si>
  <si>
    <t>Lê Thị Mỹ Hiền</t>
  </si>
  <si>
    <t>- chứng chỉ GDQP
- chứng chỉ GDTC
- chứng chỉ UDCNTT</t>
  </si>
  <si>
    <t>Dương Thanh Mai Thảo</t>
  </si>
  <si>
    <t>Đoàn Thị Lan Anh</t>
  </si>
  <si>
    <t>Kiểu Văn Nam</t>
  </si>
  <si>
    <t>Nguyễn Nhật Ánh</t>
  </si>
  <si>
    <t>2 bảng điểm ĐH Công nghiệp HN dang dở</t>
  </si>
  <si>
    <t>Nguyễn Gia Bảo</t>
  </si>
  <si>
    <t>Trương Thị Mỹ Vân</t>
  </si>
  <si>
    <t>Trần Anh Tú</t>
  </si>
  <si>
    <t>Hoàng Thị Như Quỳnh</t>
  </si>
  <si>
    <t>Đào Thị Hồng Mơ</t>
  </si>
  <si>
    <t>Cái Viết Duy Quang</t>
  </si>
  <si>
    <t>Hà Linh Chi</t>
  </si>
  <si>
    <t>Chờ đối tác chuyển phí</t>
  </si>
  <si>
    <t>Vũ Duy Nhất</t>
  </si>
  <si>
    <t>2 bảng điểm trung cấp y sĩ đa khoa
1 chứng chỉ GDQPAN</t>
  </si>
  <si>
    <t>Nguyễn Trần Phương Uyên</t>
  </si>
  <si>
    <t>Lê Minh Khánh</t>
  </si>
  <si>
    <t>Võ Trung Đức</t>
  </si>
  <si>
    <t>Vũ Thị Hương</t>
  </si>
  <si>
    <t>Lead</t>
  </si>
  <si>
    <t>Tỉ lệ quan tâm</t>
  </si>
  <si>
    <t>Cao Đẳng</t>
  </si>
  <si>
    <t>Trung cấp</t>
  </si>
  <si>
    <t>TT GDTX</t>
  </si>
  <si>
    <t>Lead quan tâm</t>
  </si>
  <si>
    <t>Cột 1</t>
  </si>
  <si>
    <t>Tỉ lệ nộp hồ sơ</t>
  </si>
  <si>
    <t>Gò Vấp</t>
  </si>
  <si>
    <t>Tỉ lệ NE</t>
  </si>
  <si>
    <t>Long An</t>
  </si>
  <si>
    <t>Tiền Giang</t>
  </si>
  <si>
    <t>Quận 12</t>
  </si>
  <si>
    <t>Quận Bình Thanh</t>
  </si>
  <si>
    <t>Bến Tre</t>
  </si>
  <si>
    <t xml:space="preserve">Quận Tân Phú </t>
  </si>
  <si>
    <t>Đồng Tháp</t>
  </si>
  <si>
    <t xml:space="preserve">Quận Phú Nhuận </t>
  </si>
  <si>
    <t>KPI CÁ NHÂN</t>
  </si>
  <si>
    <t>Vĩnh Long</t>
  </si>
  <si>
    <t xml:space="preserve">Thủ Đức </t>
  </si>
  <si>
    <t>Bình Tân</t>
  </si>
  <si>
    <t>Trà Vinh</t>
  </si>
  <si>
    <t>Hóc Môn</t>
  </si>
  <si>
    <t>Quận 1</t>
  </si>
  <si>
    <t>Hậu Giang</t>
  </si>
  <si>
    <t>được giới thiệu + vãng lai</t>
  </si>
  <si>
    <t>Quận 3</t>
  </si>
  <si>
    <t>An Giang</t>
  </si>
  <si>
    <t>Quận 5</t>
  </si>
  <si>
    <t>Quận 10</t>
  </si>
  <si>
    <t>Sóc Trăng</t>
  </si>
  <si>
    <t>Quận 11</t>
  </si>
  <si>
    <t>Kiên Giang</t>
  </si>
  <si>
    <t>Quận 6</t>
  </si>
  <si>
    <t>Quận 7</t>
  </si>
  <si>
    <t>Bạc Liêu</t>
  </si>
  <si>
    <t>Quận 8</t>
  </si>
  <si>
    <t>Cà Mau</t>
  </si>
  <si>
    <t>Quận 2</t>
  </si>
  <si>
    <t>Bà Rịa - Vũng Tàu</t>
  </si>
  <si>
    <t xml:space="preserve">Huyện Củ Chi </t>
  </si>
  <si>
    <t>Huyện Nhà Bè</t>
  </si>
  <si>
    <t>Bình Dương</t>
  </si>
  <si>
    <t xml:space="preserve">Huyện Bình Chánh </t>
  </si>
  <si>
    <t>Đồng Nai</t>
  </si>
  <si>
    <t>Tây Ninh</t>
  </si>
  <si>
    <t>Huyện Cần Giờ</t>
  </si>
  <si>
    <t>Quận Tân Bình</t>
  </si>
  <si>
    <t>Bình Phước</t>
  </si>
  <si>
    <t>Khu Vực</t>
  </si>
  <si>
    <t>Quận/Huyện</t>
  </si>
  <si>
    <t>Type</t>
  </si>
  <si>
    <t>Quận/ Huyện</t>
  </si>
  <si>
    <t>Tên trường</t>
  </si>
  <si>
    <t>Địa chỉ</t>
  </si>
  <si>
    <t>Website</t>
  </si>
  <si>
    <t>Thông tin liên hệ ( nếu có )</t>
  </si>
  <si>
    <t>Cần Thơ</t>
  </si>
  <si>
    <t>Ninh Kiều</t>
  </si>
  <si>
    <t>Cao đẳng Cần Thơ</t>
  </si>
  <si>
    <t>Số 413, Đường 30/4, Phường Hưng Lợi, Quận Ninh Kiều, TP. Cần Thơ</t>
  </si>
  <si>
    <t>http://sv1.cdct.edu.vn</t>
  </si>
  <si>
    <t>TRƯỜNG CAO ĐẲNG NGHỀ SỐ 21</t>
  </si>
  <si>
    <t>103 Đ. Dương Quảng Hàm, Phường 7, Gò Vấp, Hồ Chí Minh 700000, Vietnam</t>
  </si>
  <si>
    <t>https://caodang21.edu.vn/</t>
  </si>
  <si>
    <t>02923838306</t>
  </si>
  <si>
    <t>0985592121</t>
  </si>
  <si>
    <t>Cao đẳng Kinh tế - Kỹ thuật Cần Thơ</t>
  </si>
  <si>
    <t>Số 9, đường Cách mạng Tháng tám, Phường An Hòa, Quận Ninh Kiều, TP. Cần Thơ.</t>
  </si>
  <si>
    <t>https://www.ctec.edu.vn/ctec/index.php</t>
  </si>
  <si>
    <t>Trường Cao Đẳng Nghề Số 8</t>
  </si>
  <si>
    <t>52 Nguyễn Oanh, Phường 6, Gò Vấp, Hồ Chí Minh, Vietnam</t>
  </si>
  <si>
    <t>02822443810</t>
  </si>
  <si>
    <t>02923826072</t>
  </si>
  <si>
    <t>Trường Cao đẳng Miền Nam</t>
  </si>
  <si>
    <t>416 Đường số 10 (số cũ, 64/2B Đ. Cây Trâm, Phường 9, Gò Vấp, Hồ Chí Minh, Vietnam</t>
  </si>
  <si>
    <t>http://cdmiennam.edu.vn/</t>
  </si>
  <si>
    <t>Cao đẳng du lịch Cần Thơ</t>
  </si>
  <si>
    <t>Số 47 Đường số 1, KV3 Sông Hậu, cầu Cồn Khương, Ninh Kiều, Cần Thơ.</t>
  </si>
  <si>
    <t>https://ctc.edu.vn</t>
  </si>
  <si>
    <t>02839893967</t>
  </si>
  <si>
    <t>Trường Cao Đẳng Công Nghệ và Du Lịch</t>
  </si>
  <si>
    <t>85 Đ.Nguyễn Văn Nghi, Phường 7, Gò Vấp, Hồ Chí Minh 700000, Vietnam</t>
  </si>
  <si>
    <t>https://huni.edu.vn/</t>
  </si>
  <si>
    <t>0292 3815 252</t>
  </si>
  <si>
    <t>Cao đẳng Giao thông Vận tải Trung Ương VI ( Cơ sở Cần Thơ)</t>
  </si>
  <si>
    <t>288 Đ. Nguyễn Văn Linh, Phường An Khánh, Ninh Kiều, Cần Thơ</t>
  </si>
  <si>
    <t>http://www.hcmct3.edu.vn</t>
  </si>
  <si>
    <t>0943113311</t>
  </si>
  <si>
    <t>Trường Cao Đẳng Văn Lang Sài Gòn</t>
  </si>
  <si>
    <t>80/68 Đ, Dương Quảng Hàm, Phường 5, Gò Vấp, Hồ Chí Minh 700000, Vietnam</t>
  </si>
  <si>
    <t>https://vanlangsaigon.edu.vn/</t>
  </si>
  <si>
    <t>0292 3838 998</t>
  </si>
  <si>
    <t>Trường cao đẳng Đại Việt Sài Gòn (cơ sở Cần Thơ)</t>
  </si>
  <si>
    <t>Số 279AA Nguyễn Văn Cừ nối dài, Phường An Bình, Quận Ninh Kiều, TP. Cần Thơ</t>
  </si>
  <si>
    <t>http://daivietcantho.edu.vn</t>
  </si>
  <si>
    <t>02873039999</t>
  </si>
  <si>
    <t>Trường Cao đẳng Bách khoa Bách Việt - Bách Việt Polytechnic</t>
  </si>
  <si>
    <t>194 Đ. Lê Đức Thọ, Phường 6, Gò Vấp, Hồ Chí Minh 700000, Vietnam</t>
  </si>
  <si>
    <t>https://www.bachvietpolytechnic.edu.vn/</t>
  </si>
  <si>
    <t>082.7670.999 - 082.7671.999</t>
  </si>
  <si>
    <t>Trung Tâm Giáo Dục Nghề Nghiệp Giáo Dục Thường Xuyên Quận Ninh Kiều</t>
  </si>
  <si>
    <t>93 Đ. Trần Văn Hoài, Xuân Khánh, Ninh Kiều, Cần Thơ, Việt Nam</t>
  </si>
  <si>
    <t>01900636491</t>
  </si>
  <si>
    <t>Trung Tâm Giáo Dục Thường Xuyên Thành Phố Cần Thơ</t>
  </si>
  <si>
    <t>1 Đ. Xô Viết Nghệ Tĩnh, Tân An, Ninh Kiều, Cần Thơ, Việt Nam</t>
  </si>
  <si>
    <t>http://ttgdtxcantho.edu.vn/</t>
  </si>
  <si>
    <t>Trường Cao Đẳng Sài Gòn Gia Định</t>
  </si>
  <si>
    <t>514 Lê Quang Định, Phường 1, Gò Vấp, Hồ Chí Minh, Vietnam</t>
  </si>
  <si>
    <t>https://www.sgc.edu.vn/</t>
  </si>
  <si>
    <t>02835885558</t>
  </si>
  <si>
    <t>0931 072 700</t>
  </si>
  <si>
    <t>Bình Thủy</t>
  </si>
  <si>
    <t>Cao đẳng kinh tế đối ngoại Cần Thơ</t>
  </si>
  <si>
    <t>Số 8, Lê Hồng Phong, Phường Trà An, Quận Bình Thủy, Tp. Cần Thơ</t>
  </si>
  <si>
    <t>Trường Cao Đẳng Kỹ Thuật Công Nghệ Vạn Xuân</t>
  </si>
  <si>
    <t xml:space="preserve">http://www.cofer.edu.vn/ </t>
  </si>
  <si>
    <t>19 Đ. Lê Đức Thọ, Phường 16, Gò Vấp, Hồ Chí Minh, Vietnam</t>
  </si>
  <si>
    <t>02822497207</t>
  </si>
  <si>
    <t>Trường Cao đẳng Đại Việt Sài Gòn - Cơ sở 3</t>
  </si>
  <si>
    <t>Số 381 Nguyễn Oanh, Phường 17, Gò Vấp, Hồ Chí Minh 726082, Vietnam</t>
  </si>
  <si>
    <t>http://daivietsaigon.edu.vn/</t>
  </si>
  <si>
    <t>02922212440</t>
  </si>
  <si>
    <t>Cao đẳng nghề Cần Thơ</t>
  </si>
  <si>
    <t>Số 57 đường Cách mạng tháng 8, P.An Thới, Q.Bình Thủy, TP.Cần Thơ.</t>
  </si>
  <si>
    <t xml:space="preserve">https://ctvc.edu.vn </t>
  </si>
  <si>
    <t>02838475333</t>
  </si>
  <si>
    <t>Họ tên</t>
  </si>
  <si>
    <t>Mã số Ban</t>
  </si>
  <si>
    <t>Mail</t>
  </si>
  <si>
    <t>Trường Cao đẳng văn hóa nghệ thuật và du lịch Sài Gòn</t>
  </si>
  <si>
    <t>83/1 Phan Huy Ích, Phường 15, Gò Vấp, Hồ Chí Minh, Vietnam</t>
  </si>
  <si>
    <t>Số điện thoại</t>
  </si>
  <si>
    <t>0292.3.821.327 -  0292.3.883.455</t>
  </si>
  <si>
    <t>Nội dung trao đổi</t>
  </si>
  <si>
    <t>Thời gian liên hệ</t>
  </si>
  <si>
    <t>Chính sách</t>
  </si>
  <si>
    <t>Kết quả thực tế</t>
  </si>
  <si>
    <t>Loại đại lý
(Cá nhân/ tổ chức)</t>
  </si>
  <si>
    <t>Đại diện trường</t>
  </si>
  <si>
    <t>Trung tâm GDNN-GDTX QUẬN BÌNH THỦY</t>
  </si>
  <si>
    <t>Trường cao đẳng quốc tế</t>
  </si>
  <si>
    <t>55b Đ. Cách Mạng Tháng 8, Bùi Hữu Nghĩa, Bình Thủy, Cần Thơ, Việt Nam</t>
  </si>
  <si>
    <t>2 Phan Huy Ích, Phường 12, Gò Vấp, Hồ Chí Minh, Vietnam</t>
  </si>
  <si>
    <t>Số lượng NE giới thiệu</t>
  </si>
  <si>
    <t>Cái Răng</t>
  </si>
  <si>
    <t>Cao đẳng Tây Đô</t>
  </si>
  <si>
    <t xml:space="preserve"> 90 Quốc lộ 1A, KV2, Phường Ba Láng, Quận Cái Răng, Thành phố Cần Thơ.</t>
  </si>
  <si>
    <t>Cao Đẳng Bách Khoa Sài Gòn</t>
  </si>
  <si>
    <t>32 Nguyễn Bỉnh Khiêm, Phường 01, Gò Vấp, Hồ Chí Minh 70000, Vietnam</t>
  </si>
  <si>
    <t>https://caodangtaydo.edu.vn</t>
  </si>
  <si>
    <t>https://bkc.edu.vn/</t>
  </si>
  <si>
    <t>Thầy Nhân</t>
  </si>
  <si>
    <t>0918155408</t>
  </si>
  <si>
    <t>có chính sách cho trường trung cấp việt nhật</t>
  </si>
  <si>
    <t>Trường trung cấp Việt Nhật</t>
  </si>
  <si>
    <t>086 2618 369</t>
  </si>
  <si>
    <t>TRƯỜNG CAO ĐẲNG VIỆT MỸ</t>
  </si>
  <si>
    <t>Thầy Khoan</t>
  </si>
  <si>
    <t>Số 1A Nguyễn Văn Lượng, phường 6, quận Gò Vấp, TP.HCM</t>
  </si>
  <si>
    <t>áp dụng chính sách Ban</t>
  </si>
  <si>
    <t>https://www.caodangvietmy.edu.vn/</t>
  </si>
  <si>
    <t>trường cao đẳng bách việt</t>
  </si>
  <si>
    <t>Thầy Duy</t>
  </si>
  <si>
    <t>Cao đẳng Phạm Ngọc Thạch Cần Thơ</t>
  </si>
  <si>
    <t>D13-8-9, đường số 9, khu đô thị mới Long Thịnh, P.Phú Thứ, Q.Cái Răng, TP. Cần Thơ.</t>
  </si>
  <si>
    <t>http://phamngocthachct.edu.vn</t>
  </si>
  <si>
    <t>Giảng viên Viện NBS</t>
  </si>
  <si>
    <t>anh Dũng Trịnh</t>
  </si>
  <si>
    <t>BAN_08</t>
  </si>
  <si>
    <t>Cô Hoa</t>
  </si>
  <si>
    <t>BAN_09</t>
  </si>
  <si>
    <t>0287302 5888</t>
  </si>
  <si>
    <t>GDTX thanh niên xung phong</t>
  </si>
  <si>
    <t>anh Dương</t>
  </si>
  <si>
    <t>BAN_10</t>
  </si>
  <si>
    <t>02926.253.478 - 0911.922.332</t>
  </si>
  <si>
    <t>anh Tú</t>
  </si>
  <si>
    <t>BAN_11</t>
  </si>
  <si>
    <t>Trung Cấp</t>
  </si>
  <si>
    <t>Trường Trung cấp Nghề Quang Trung</t>
  </si>
  <si>
    <t>Trung tâm GDNN-GDTX Cái Răng</t>
  </si>
  <si>
    <t>khu vực miền tây</t>
  </si>
  <si>
    <t>689 Đ. Quang Trung, Phường 8, Gò Vấp, Hồ Chí Minh, Vietnam</t>
  </si>
  <si>
    <t>1 Hậu Thạnh Mỹ, Lê Bình, Cái Răng, Cần Thơ, Việt Nam</t>
  </si>
  <si>
    <t>http://quangtrungtech.edu.vn/</t>
  </si>
  <si>
    <t>Cô Hoà</t>
  </si>
  <si>
    <t>BAN_12</t>
  </si>
  <si>
    <t>Trung cấp Tôn Đức Thắng</t>
  </si>
  <si>
    <t>Thầy Tuấn Anh</t>
  </si>
  <si>
    <t>Trường Trung cấp Miền Tây Cần Thơ</t>
  </si>
  <si>
    <t>BAN_13</t>
  </si>
  <si>
    <t>130C-130D Nguyễn Văn Cừ (nối dài), Phường An Khánh, Quận Ninh Kiều, TP. Cần Thơ.</t>
  </si>
  <si>
    <t>https://mtpc.edu.vn</t>
  </si>
  <si>
    <t>Anh Thản</t>
  </si>
  <si>
    <t>BAN_14</t>
  </si>
  <si>
    <t>đang thảo luận chính sách</t>
  </si>
  <si>
    <t>02838946097</t>
  </si>
  <si>
    <t>(0292)2225577 - (02922226677 - (0292)6288286 - (0292)6288334.</t>
  </si>
  <si>
    <t>TRƯỜNG TRUNG CẤP CỬU LONG</t>
  </si>
  <si>
    <t>44/51 (381/34/24 Ng Văn Khối) Phạm Văn Chiêu, P. 8, Q. Gò Vấp.</t>
  </si>
  <si>
    <t>https://trungcapcuulong.edu.vn/</t>
  </si>
  <si>
    <t>Trường Trung Cấp Giao Thông Vận Tải Miền Nam</t>
  </si>
  <si>
    <t>Số 288 Nguyễn Văn Linh, P. An Khánh, Q. Ninh Kiều, TP. Cần Thơ</t>
  </si>
  <si>
    <t>0710.3600946 – 0710.3893611 – 0710.3838998</t>
  </si>
  <si>
    <t>Ninh Kiều/ Bình Thủy</t>
  </si>
  <si>
    <t>Trường Trung cấp Đại Việt TP. Cần Thơ</t>
  </si>
  <si>
    <t>CS 1:  390 CMT8, P.Bùi Hữu Nghĩa, Q.Bình Thủy, TP.Cần Thơ.
CS 2: 279AA Nguyễn Văn Cừ Nối Dài, P.An Bình, Q.Ninh Kiều, TP.Cần Thơ.</t>
  </si>
  <si>
    <t>https://daivietcantho.edu.vn</t>
  </si>
  <si>
    <t>0974770388 - 0971442044</t>
  </si>
  <si>
    <t>TRƯỜNG TRUNG CẤP SÀI GÒN</t>
  </si>
  <si>
    <t>ố  4 A – 6A – 8A  Đường Nguyễn Thái Sơn, P.3, Q.Gò Vấp, Tp.HCM</t>
  </si>
  <si>
    <t>https://www.ktktsaigon.edu.vn/</t>
  </si>
  <si>
    <t>0292 625.2510 - 0292 625.2530 - 0292 625.7555</t>
  </si>
  <si>
    <t>Trường Trung Cấp Hồng Hà TP. Cần Thơ</t>
  </si>
  <si>
    <t>557/9 Trần Quang Diệu, P.An Thới, Q.Bình Thủy, TP. Cần Thơ.</t>
  </si>
  <si>
    <t>https://honghacantho.edu.vn</t>
  </si>
  <si>
    <t>02862937134</t>
  </si>
  <si>
    <t>TRƯỜNG TRUNG CẤP BÁCH KHOA SÀI GÒN</t>
  </si>
  <si>
    <t>Số 1A Nguyễn Văn Lượng - Phường 6 - Quận Gò Vấp - TPHCM</t>
  </si>
  <si>
    <t>https://bachkhoasaigon.edu.vn/#</t>
  </si>
  <si>
    <t>0888.91.58.51 - 0972.043.767 - 0939.205.767</t>
  </si>
  <si>
    <t>Trường trung cấp quốc tế Mekong</t>
  </si>
  <si>
    <t>670C/10 Nguyễn Văn Linh, KV Bình Trung, P. Long Hòa, Q. Bình Thủy, Tp. Cần Thơ.</t>
  </si>
  <si>
    <t>https://ydmekong.edu.vn</t>
  </si>
  <si>
    <t>02866813850 - 0979953763 - 0944422447 - 0961828602 - 0888573066</t>
  </si>
  <si>
    <t>02923 881 644</t>
  </si>
  <si>
    <t>Trường Trung Cấp Công Nghệ Bách Khoa</t>
  </si>
  <si>
    <t>85 Đ.Nguyễn Văn Nghi, Phường 7, Gò Vấp, Hồ Chí Minh 700000, Việt Nam</t>
  </si>
  <si>
    <t>Trường Trung cấp Kinh tế - Kỹ thuật TP.Cần Thơ</t>
  </si>
  <si>
    <t>https://trungcapbachkhoa.edu.vn/</t>
  </si>
  <si>
    <t>Số 105 C, Trần Quang Diệu, Phường An Thới, Quận Bình Thủy, TP.Cần Thơ.</t>
  </si>
  <si>
    <t>http://www.tcktktct.edu.vn</t>
  </si>
  <si>
    <t>02922 213056 - 0819 303 439</t>
  </si>
  <si>
    <t>Trường Trung cấp Bách Nghệ Cần Thơ</t>
  </si>
  <si>
    <t>D24-25-26, đường số 30, Khu đô thị mới Hưng Phú, Phường Hưng Thạnh, Quận Cái Răng, TP Cần Thơ</t>
  </si>
  <si>
    <t>http://truongbachnghecantho.edu.vn</t>
  </si>
  <si>
    <t>Trường Trung Cấp Kinh Tế - Du Lịch Tp. Hồ Chí Minh</t>
  </si>
  <si>
    <t>593 Lê Văn Thọ, P. 14, Q. Gò Vấp, TP.HCM.</t>
  </si>
  <si>
    <t>https://www.cet.edu.vn/</t>
  </si>
  <si>
    <t>1800 6552</t>
  </si>
  <si>
    <t>Chính sách ƯU ĐÃI TRẢ CHẬM giành cho các bạn chưa đủ điều kiện học</t>
  </si>
  <si>
    <t>Trường trung cấp Đông Á</t>
  </si>
  <si>
    <t>85 Nguyễn Văn Nghi, Phường 7, Quận Gò Vấp, TP Hồ Chí Minh</t>
  </si>
  <si>
    <t>https://trungcapdonga.edu.vn/</t>
  </si>
  <si>
    <t>1. Chia 50 - 50 để đóng:</t>
  </si>
  <si>
    <t>08 5335 3668 -  0939 605 579</t>
  </si>
  <si>
    <r>
      <rPr>
        <rFont val="Times New Roman"/>
        <color theme="1"/>
        <sz val="12.0"/>
      </rPr>
      <t>Phương án 1: trước ngày khai giảng đầu tiên, đóng 50% học phí</t>
    </r>
    <r>
      <rPr>
        <rFont val="Times New Roman"/>
        <color rgb="FFFF0000"/>
        <sz val="12.0"/>
      </rPr>
      <t xml:space="preserve"> HK 1</t>
    </r>
    <r>
      <rPr>
        <rFont val="Times New Roman"/>
        <color theme="1"/>
        <sz val="12.0"/>
      </rPr>
      <t xml:space="preserve">. Được làm đơn cam kết gia hạn học phí 50% còn lại đến giữa học kì 1 (2 tháng)  =&gt; chỉ hỗ trợ giảm học bổng kì 1,2. Kì 3 k áp dụng </t>
    </r>
    <r>
      <rPr>
        <rFont val="Times New Roman"/>
        <color rgb="FFFF0000"/>
        <sz val="12.0"/>
      </rPr>
      <t>miễn giảm học phí từ học bổng.</t>
    </r>
  </si>
  <si>
    <t>Thới Lai</t>
  </si>
  <si>
    <t>Trường Trung Cấp Quốc Tế Sài Gòn</t>
  </si>
  <si>
    <t>41 An Nhơn, Phường 17, Gò Vấp, Hồ Chí Minh 700000, Việt Nam</t>
  </si>
  <si>
    <t>Trường Trung cấp nghề Thới Lai</t>
  </si>
  <si>
    <t>https://trungcapquoctesaigon.edu.vn/</t>
  </si>
  <si>
    <t>Số 139, đường Hồ Thị Thưởng, ấp Thới Thuận A, thị trấnThới Lai, huyện Thới Lai, TP. Cần Thơ.</t>
  </si>
  <si>
    <t>0292 3680 250 - 0938 965 090 - 0901 292 688</t>
  </si>
  <si>
    <r>
      <rPr>
        <rFont val="Times New Roman"/>
        <color theme="1"/>
        <sz val="12.0"/>
      </rPr>
      <t>Phương án 2: trước ngày khai giảng đầu tiên, đóng 50%</t>
    </r>
    <r>
      <rPr>
        <rFont val="Times New Roman"/>
        <color rgb="FFFF0000"/>
        <sz val="12.0"/>
      </rPr>
      <t xml:space="preserve"> học phí HK 1</t>
    </r>
    <r>
      <rPr>
        <rFont val="Times New Roman"/>
        <color theme="1"/>
        <sz val="12.0"/>
      </rPr>
      <t xml:space="preserve">. Còn lại bổ sung trong vòng 1 tháng </t>
    </r>
    <r>
      <rPr>
        <rFont val="Times New Roman"/>
        <color rgb="FFFF0000"/>
        <sz val="12.0"/>
      </rPr>
      <t>từ ngày nhập học</t>
    </r>
    <r>
      <rPr>
        <rFont val="Times New Roman"/>
        <color theme="1"/>
        <sz val="12.0"/>
      </rPr>
      <t xml:space="preserve"> =&gt; được đảm bảo hết tất cả quyền lợi học bổng </t>
    </r>
    <r>
      <rPr>
        <rFont val="Times New Roman"/>
        <color rgb="FFFF0000"/>
        <sz val="12.0"/>
      </rPr>
      <t>Kết nối ước mơ NBS như quy định.</t>
    </r>
  </si>
  <si>
    <r>
      <rPr>
        <rFont val="Times New Roman"/>
        <color theme="1"/>
        <sz val="12.0"/>
      </rPr>
      <t xml:space="preserve">LƯU Ý: </t>
    </r>
    <r>
      <rPr>
        <rFont val="Times New Roman"/>
        <color rgb="FFFF0000"/>
        <sz val="12.0"/>
      </rPr>
      <t xml:space="preserve">Học phí </t>
    </r>
    <r>
      <rPr>
        <rFont val="Times New Roman"/>
        <color theme="1"/>
        <sz val="12.0"/>
      </rPr>
      <t>mỗi kì có thể linh hoạt gia hạn đầu kì</t>
    </r>
  </si>
  <si>
    <t>2. Chia nhỏ đóng từng tháng:</t>
  </si>
  <si>
    <t>Tân An</t>
  </si>
  <si>
    <t>Trường Cao đẳng Công nghệ LADEC</t>
  </si>
  <si>
    <t>Phương án 1: trước ngày khai giảng đầu tiên, đóng 50% học phí. Được làm đơn cam kết gia hạn học phí chia nhỏ 2 lần (cách nhau 1 tháng =&gt; sau 2 tháng nhập học đóng đủ): mỗi lần 25%=&gt; chỉ hỗ trợ giảm học bổng kì 1. Các kì 2,3 k áp dụng</t>
  </si>
  <si>
    <t>Số 60, Quốc lộ 1A, Khu phố Thanh Xuân, Phường 5, TP. Tân An, Tỉnh Long An.</t>
  </si>
  <si>
    <t>https://lac.edu.vn/</t>
  </si>
  <si>
    <t>Phương án 2: trước ngày khai giảng đầu tiên, đóng 30% học phí. Được làm đơn cam kết gia hạn học phí chia nhỏ 2 lần (cách nhau 1 tháng =&gt; Sau 2 tháng nhập học đóng đủ): mỗi lần 35% =&gt; chỉ hỗ trợ 50% học bổng kì 1 đang áp dụng. Các kì 2,3 không áp dụng</t>
  </si>
  <si>
    <t>Phương án 3: Trước ngày khai giảng, đóng 25% học phí HK 1 (tương đương học phí của 1 tháng, vì mỗi học kỳ kéo dài 4 tháng), trước mỗi tháng tiếp theo sẽ đóng học phí của tháng đó (25% học phí của học kỳ).
=&gt; chỉ hỗ trợ 50% học bổng kì 1 đang áp dụng. Các kì 2,3 không áp dụng</t>
  </si>
  <si>
    <t>LƯU Ý: mỗi kì có thể linh hoạt gia hạn đầu kì</t>
  </si>
  <si>
    <t>3. Hỗ trợ thu cà học phí bằng thẻ tín dụng (bạn tự chuyển đổi trả góp linh hoạt theo chính sách ngân hàng của sinh viên)</t>
  </si>
  <si>
    <t>Trung tâm GDNN - GDTX Quận Gò Vấp</t>
  </si>
  <si>
    <t>- Cà thẻ trực tiếp tại văn phòng =&gt; được áp dụng đầy đủ các chính sách học bổng, ưu đãi hiện hành</t>
  </si>
  <si>
    <t>19 Đ. Lê Đức Thọ, Phường 16, Gò Vấp, Hồ Chí Minh, Việt Nam</t>
  </si>
  <si>
    <t>0272 3834 916</t>
  </si>
  <si>
    <t>Trường Cao đẳng nghề Long An</t>
  </si>
  <si>
    <t>Số 938, Quốc lộ 1, Phường 5, TP. Tân An, Long An</t>
  </si>
  <si>
    <t>0272 3822 255</t>
  </si>
  <si>
    <t>Trường Cao đẳng Kinh tế - Công nghệ Tp.Hồ Chí Minh</t>
  </si>
  <si>
    <t>138 Hà Huy Giáp, Thạnh Lộc, Quận 12, Hồ Chí Minh 71515, Vietnam</t>
  </si>
  <si>
    <t>https://tuyensinh.hiast.edu.vn/</t>
  </si>
  <si>
    <t>Trung Tâm GDTX Tỉnh Long An</t>
  </si>
  <si>
    <t>400 X., ĐT827, Phường 3, Tân An, Long An, Việt Nam</t>
  </si>
  <si>
    <t>02723591215</t>
  </si>
  <si>
    <t>Trung tâm Giáo dục Thường xuyên Tân An</t>
  </si>
  <si>
    <t>GCP8+P5Q, Đ. Võ Công Tồn, Phường 1, Tân An, Long An, Việt Nam</t>
  </si>
  <si>
    <t>02723591224</t>
  </si>
  <si>
    <t>Bến Lức</t>
  </si>
  <si>
    <t>Trường Trung cấp Kinh tế - Kỹ thuật Long An</t>
  </si>
  <si>
    <t>Số 277, ấp Voi Lá, Thị Trấn Bến Lức, Huyện Bến Lức, Tỉnh Long An</t>
  </si>
  <si>
    <r>
      <rPr>
        <color rgb="FF1155CC"/>
        <u/>
      </rPr>
      <t>Giới thiệu Trường TCKTKT Long An - Trường Trung Cấp Kinh Tế - Kỹ Thuật Long An</t>
    </r>
  </si>
  <si>
    <t>Trường Cao đẳng Giao thông Vận tải TP. HCM</t>
  </si>
  <si>
    <t>8 Đ. Nguyễn Ảnh Thủ, Trung Mỹ Tây, Quận 12, Hồ Chí Minh 700000, Vietnam</t>
  </si>
  <si>
    <t>http://hcmct.edu.vn/</t>
  </si>
  <si>
    <t>0272 3828 242</t>
  </si>
  <si>
    <t>Trường Cao đẳng Phát thanh - Truyền hình II (Cơ sở 02)</t>
  </si>
  <si>
    <t>1 Đông Hưng Thuận 27, Đông Hưng Thuận, Quận 12, Hồ Chí Minh, Vietnam</t>
  </si>
  <si>
    <t>http://www.vov.edu.vn/</t>
  </si>
  <si>
    <t>Trường Trung cấp Việt Nhật</t>
  </si>
  <si>
    <t>Số 7, Khu phố 6, Thị trấn Bến Lức, Huyện Bến Lức, Tỉnh Long An</t>
  </si>
  <si>
    <t>www.truongvietnhat.edu.vn</t>
  </si>
  <si>
    <t>0272 3524.579</t>
  </si>
  <si>
    <t>Trường Cao đẳng Viễn Đông</t>
  </si>
  <si>
    <t>Công viên phần mềm, Lô 2 Đường Số 16, Quang Trung, Quận 12, Hồ Chí Minh, Vietnam</t>
  </si>
  <si>
    <t>https://www.viendong.edu.vn/</t>
  </si>
  <si>
    <t>Trường Trung cấp nghề và Đào tạo cán bộ HTX miền Nam</t>
  </si>
  <si>
    <t>Xã Thanh Phú, Huyện Bến Lức, Tỉnh Long An</t>
  </si>
  <si>
    <t>https://svct.edu.vn/</t>
  </si>
  <si>
    <t>0272 3 511 257</t>
  </si>
  <si>
    <t>SaigonTech - Cao đẳng Sài Gòn</t>
  </si>
  <si>
    <t>Kiến Tường</t>
  </si>
  <si>
    <t>Công viên Phần mềm Quang Trung, Tòa nhà SaigonTech, Lô 14 Đường Số 5, Tân Chánh Hiệp, Quận 12, Hồ Chí Minh 700000, Vietnam</t>
  </si>
  <si>
    <t>https://caodangsaigon.edu.vn/</t>
  </si>
  <si>
    <t>Trường Trung cấp Nghề Đồng Tháp Mười</t>
  </si>
  <si>
    <t>Quốc lộ 62, khu phố 3, phường 3, thị xã Kiến Tường, tỉnh Long An.</t>
  </si>
  <si>
    <t>0272 3840 198</t>
  </si>
  <si>
    <t>Mỹ Tho</t>
  </si>
  <si>
    <t>Trường Cao đẳng Tiền Giang</t>
  </si>
  <si>
    <t>11B/17, Học Lạc, Phường 8, Thành phố Mỹ Tho, Tỉnh Tiền Giang</t>
  </si>
  <si>
    <r>
      <rPr>
        <color rgb="FF1155CC"/>
        <u/>
      </rPr>
      <t>Trường Cao đẳng Tiền Giang</t>
    </r>
  </si>
  <si>
    <t>Trường Trung cấp Kinh tế Kỹ thuật Quận 12 (CS2</t>
  </si>
  <si>
    <t>CS2: 36-HT11, Đ. Nguyễn Ảnh Thủ, KP3, Quận 12, Hồ Chí Minh, Vietnam
CS1: 592 Nguyễn Ảnh Thủ, Phường Trung Mỹ Tây, Quận 12</t>
  </si>
  <si>
    <t>http://dttec.edu.vn/</t>
  </si>
  <si>
    <t>02733958684</t>
  </si>
  <si>
    <t>Trường Trung cấp Kinh tế - Kỹ thuật Tiền Giang</t>
  </si>
  <si>
    <t>2837189289
888775050</t>
  </si>
  <si>
    <t>11 Đ. Hùng Vương, Phường 1, Mỹ Tho, Tiền Giang</t>
  </si>
  <si>
    <t>(2) Facebook</t>
  </si>
  <si>
    <t>Cao Đẳng Kỹ Thuật - Du Lịch Sài Gòn</t>
  </si>
  <si>
    <t>Công viên phần mềm Quang Trung, Tòa nhà JPVE, Lô 20 Đường Số 2, Tân Chánh Hiệp, Quận 12, Hồ Chí Minh, Vietnam</t>
  </si>
  <si>
    <t>https://stc.edu.vn/</t>
  </si>
  <si>
    <t>0733 978 545 - 0273.3872635.</t>
  </si>
  <si>
    <t>Trung Tâm Giáo Dục Thường Xuyên</t>
  </si>
  <si>
    <t>121 Phan Thanh Giản, Phường 3, Mỹ Tho, Tiền Giang, Việt Nam</t>
  </si>
  <si>
    <t>Trường Cao đẳng Nghề Hoa Sen</t>
  </si>
  <si>
    <t>Công viên phần mềm Quang Trung Lô 11, đường số 5, CVPM, Quang Trung, Tân Hưng Thuận, Quận 12, Hồ Chí Minh, Vietnam</t>
  </si>
  <si>
    <t>dạ em gửi 1 số thông tin thầy bên Trường Cao đẳng DL SG - Trung cấp Việt Khoa cần hỗ trợ ạ:</t>
  </si>
  <si>
    <t>02733872893</t>
  </si>
  <si>
    <t>http://www.hsc.edu.vn/</t>
  </si>
  <si>
    <t>- Miễn giảm anh văn (nếu bằng tiếng anh nội bộ thì sang học viện nbs mình có được chắc chắn miễn giảm không)</t>
  </si>
  <si>
    <t>- Miễn giảm tin học khi học ở trung cấp/ cd</t>
  </si>
  <si>
    <t>Cai Lậy</t>
  </si>
  <si>
    <t>- Miễn giảm quốc phòng thì có chứng chỉ hoặc đã học tại trường trung cấp/ cd rồi, nộp có dc miễn hoàn toàn hay không</t>
  </si>
  <si>
    <t>Trường Trung cấp Cai Lậy</t>
  </si>
  <si>
    <t>Cơ sở 1: Đường Trần Xuân Hòa, P1, TXCL, Tỉnh Tiền Giang
Cơ sở 2: Số 12 đường 868, KP2, P5, TXCL, Tỉnh Tiền Giang</t>
  </si>
  <si>
    <t>- Thầy đặc biệt lưu tâm về chuẩn tiếng anh và tin học đầu ra của đại học. Thầy muốn đảm bảo là sv đến khi ra trường có bị bắt có chứng chỉ tiếng anh + tin học để nhận bằng dh không (vì thầy từng liên kết nhiều trường lúc đầu thì k nhưng đến khi tốt nghiệp thì lại bắt bổ sung)</t>
  </si>
  <si>
    <r>
      <rPr>
        <color rgb="FF1155CC"/>
        <u/>
      </rPr>
      <t>Trang chủ - SGD - TCCAILAY</t>
    </r>
  </si>
  <si>
    <t>- Thầy muốn có đội hỗ trợ nhiệt tình với sinh viên vì trường dh cửu long thầy liên kết cô phó giám đốc k hỗ trợ nhiệt tình</t>
  </si>
  <si>
    <t>- Thời gian liên thông cụ thể. Ví dụ thầy từng liên kết với dh cửu long, dh vinh hệ từ xa thì bên đó báo từ cd lên dh khoảng 3 kì (1 năm)</t>
  </si>
  <si>
    <t>- Thầy quan tâm về hoa hồng. Bên mình có chính sách Ban 1tr500, và chính sách 2trieu cho đối tác bên ngoài (thanh toán 3 lần). Nhưng bên dh cửu long đang chi cho trường thầy 1NE khoảng 30% trên học phí. Còn các trường hợp lẻ thì 2trieu/1 key - thanh toán theo danh sách sau khi khai giảng/ nhập học</t>
  </si>
  <si>
    <t>- Thầy muốn kí bản ghi nhớ hoặc mou các điều khoản rõ ràng ạ</t>
  </si>
  <si>
    <t>- Có gì chiều nay sau khi họp viện nbs xong, các chị hỗ trợ giúp tụi em họp 1 xíu thông tin liên quan hoa hồng tuyển sinh ạ. Nếu xong xuôi sau này tụi em sẽ làm việc với các thầy cô rõ ràng luôn 1NE bao nhiêu, thường các thầy cô sẽ gửi 1 lần theo danh sách chắc chắn nhập học luôn số lượng nhiều</t>
  </si>
  <si>
    <t>- Học phí 600k/1 tín chì hơi cao</t>
  </si>
  <si>
    <t>- văn bằng 2</t>
  </si>
  <si>
    <t>28 Đ. Nguyễn Thị Nhuần, Thạnh Lộc, Quận 12, Hồ Chí Minh 70000, Vietnam</t>
  </si>
  <si>
    <t>https://trungcapquoctesaigon.qtsg.vn/</t>
  </si>
  <si>
    <t>CS1: 02733.919 966
CS2: 02733826447– 02733710591</t>
  </si>
  <si>
    <t>Gò Công</t>
  </si>
  <si>
    <t>Trường Trung cấp Gò Công</t>
  </si>
  <si>
    <t>356 Đường Nguyễn Trọng Dân, Khu phố 5, Phường 1, Thành phố Gò Công, Tỉnh Tiền Giang</t>
  </si>
  <si>
    <t>Trường Trung cấp Gò Công – Trang thông tin điện tử trường Trung cấp Gò Công</t>
  </si>
  <si>
    <t>(0273) 3514250 - 3514.416 - 3514.417
(0273) 3841684 - 3514514</t>
  </si>
  <si>
    <t>TRƯỜNG TRUNG CẤP NGỌC PHƯỚC</t>
  </si>
  <si>
    <t>159/13 Lê Thị Riêng, P. Thới An, Q. 12, Tp Hồ Chí Minh</t>
  </si>
  <si>
    <t>https://ngocphuoc.edu.vn/</t>
  </si>
  <si>
    <t>Cái Bè</t>
  </si>
  <si>
    <t>Trường Trung cấp Kỹ thuật Nghiệp vụ Cái Bè</t>
  </si>
  <si>
    <t>Cơ sở 1: Khu 4 - Thị trấn Cái Bè, huyện Cái Bè, tỉnh Tiền Giang
Cơ sở 2: Đường 71B, ấp Hòa Phúc, xã Hòa Khánh, Cái Bè, Tiền Giang</t>
  </si>
  <si>
    <t>https://trungcapcaibe.edu.vn/</t>
  </si>
  <si>
    <t>028 6256 8039  -  08 626 44445</t>
  </si>
  <si>
    <t>Trường Trung Cấp Bách Khoa Hồ Chí Minh</t>
  </si>
  <si>
    <t>802 Đ. Nguyễn Văn Quá, Đông Hưng Thuận, Quận 12, Hồ Chí Minh, Việt Nam</t>
  </si>
  <si>
    <t>https://www.bachkhoahcm.edu.vn/</t>
  </si>
  <si>
    <t>TP Bến Tre</t>
  </si>
  <si>
    <t>Trường Cao đẳng Bến Tre</t>
  </si>
  <si>
    <t>CS1: 400/1, ấp 1, xã Sơn Đông, thành phố Bến Tre
CS2: 78 Đoàn Hoàng Minh, phường 6, thành phố Bến Tre</t>
  </si>
  <si>
    <t>http://cdbt.edu.vn/</t>
  </si>
  <si>
    <t>Trường Trung cấp Thông tin - Truyền thông TP.HCM</t>
  </si>
  <si>
    <t>Toà nhà Innovation, Lô 24 Công viên phần mềm Quang Trung, Quận 12, Tp. Hồ Chí Minh.</t>
  </si>
  <si>
    <t>https://imc.edu.vn/</t>
  </si>
  <si>
    <t>0275 3 822 294</t>
  </si>
  <si>
    <t>Giồng Trôm</t>
  </si>
  <si>
    <t>Trường Cao đẳng Đồng Khởi</t>
  </si>
  <si>
    <t>CS1: 17A4, Quốc lộ 60, P. Phú Tân, TPBT, Bến Tre
CS2: Ấp 1, Lương Hòa, Giồng Trôm, Bến Tre</t>
  </si>
  <si>
    <t>https://dkc.edu.vn/</t>
  </si>
  <si>
    <t>Trường Trung cấp Tổng hợp Đông Nam Á</t>
  </si>
  <si>
    <t>140 Đ. Nguyễn Văn Quá, Đông Hưng Thuận, Quận 12, Hồ Chí Minh 700000, Việt Nam</t>
  </si>
  <si>
    <t>http://dnacollege.edu.vn/</t>
  </si>
  <si>
    <t>02753 834 225</t>
  </si>
  <si>
    <t>Trường Trung cấp Công Nghệ Bến Tre</t>
  </si>
  <si>
    <t>Trụ sở chính: Địa chỉ: số 899 quốc lộ 57C, ấp 2, xã Sơn Đông, thành phố Bến Tre
CS2: 59A1, Đại lộ Đồng Khởi, Phú Tân, Tp. Bến Tre</t>
  </si>
  <si>
    <t>https://congnghebentre.edu.vn/</t>
  </si>
  <si>
    <t>Trường Trung Cấp Mai Linh</t>
  </si>
  <si>
    <t>302 Đ. Lê Thị Riêng, Thới An, Quận 12, Hồ Chí Minh 70000, Việt Nam</t>
  </si>
  <si>
    <t>https://mlc.edu.vn/</t>
  </si>
  <si>
    <t>(028) 62 979 888 – (028) 62978 999</t>
  </si>
  <si>
    <t>02753. 822.854 - 0912.909.709</t>
  </si>
  <si>
    <t>Trung Tâm Giáo Dục Thường Xuyên Tỉnh Bến Tre</t>
  </si>
  <si>
    <t>8 Hai Bà Trưng, Phường 1, Bến Tre, Việt Nam</t>
  </si>
  <si>
    <t>Trung Tâm GDNN - GDTX Quận 12</t>
  </si>
  <si>
    <t>http://ttgdtxtinh.bentre.edu.vn/</t>
  </si>
  <si>
    <t>Đ. Tô Ký, Tân Chánh Hiệp, Quận 12, Hồ Chí Minh, Việt Nam</t>
  </si>
  <si>
    <t>Chính sách đề xuất cho trường Trung cấp Bách Khoa Sài Gòn</t>
  </si>
  <si>
    <t>học phí: 15 tín chỉ HK1:</t>
  </si>
  <si>
    <t>02753813472</t>
  </si>
  <si>
    <t>Cao Lãnh/ Sa Đéc</t>
  </si>
  <si>
    <t>Trường Cao Đẳng Cộng Đồng Đồng Tháp</t>
  </si>
  <si>
    <t>CS1: 259 Thiên Hộ Dương, phường Hòa Thuận, TP. Cao Lãnh, Đồng Tháp
CS2: Số 2, Trần Phú, Phường 3, Thành phố Sa Đéc, tỉnh Đồng Tháp</t>
  </si>
  <si>
    <t>https://dtcc.edu.vn/</t>
  </si>
  <si>
    <t>Trường Trung Cấp Nghề Bình Thạnh</t>
  </si>
  <si>
    <t>Cơ sở 1: 235 Phan Văn Trị, P. 11, Q. Bình Thạnh, Tp. HCM
Cơ sở 2: 131 Nơ Trang Long, P. 12, Q. Bình Thạnh, Tp. HCM</t>
  </si>
  <si>
    <t>http://tcnbinhthanh.edu.vn/</t>
  </si>
  <si>
    <t>CS1: 0277.3851523
CS2: 02773.863.618</t>
  </si>
  <si>
    <t>Thanh Bình</t>
  </si>
  <si>
    <t>Trường Trung cấp Thanh Bình</t>
  </si>
  <si>
    <t>Đường Võ Văn Kiệt, Khóm Tân Đông B, Thị Trấn Thanh Bình, Thanh Bình, Đồng Tháp</t>
  </si>
  <si>
    <t>http://ttcnthanhbinhdt.edu.vn/</t>
  </si>
  <si>
    <t xml:space="preserve"> 0901 835 883
 0817 999 126</t>
  </si>
  <si>
    <t>Trung Tâm Giáo Dục Thường Xuyên Quận Bình Thạnh</t>
  </si>
  <si>
    <t>02773835402 - Fax: 02773835402</t>
  </si>
  <si>
    <t>19 Tầm Vu, Phường 26, Bình Thạnh, Hồ Chí Minh, Việt Nam</t>
  </si>
  <si>
    <t>Hồng Ngự</t>
  </si>
  <si>
    <t>Trường Trung cấp Hồng Ngự</t>
  </si>
  <si>
    <t>Khóm An Lợi, phường An Bình A, Thành phố Hồng Ngự, Đồng Tháp</t>
  </si>
  <si>
    <t>trungcaphongngu.edu.vn</t>
  </si>
  <si>
    <t>Trường Cao đẳng Lý Tự Trọng TP. Hồ Chí Minh</t>
  </si>
  <si>
    <t>390 Đ. Hoàng Văn Thụ, Phường 4, Tân Bình, Hồ Chí Minh, Vietnam</t>
  </si>
  <si>
    <t>https://lttc.edu.vn/</t>
  </si>
  <si>
    <t>02776556556</t>
  </si>
  <si>
    <t>Tháp Mười</t>
  </si>
  <si>
    <t>Trường Trung cấp Tháp Mười</t>
  </si>
  <si>
    <t>123, đường 3/2, thị trấn Mỹ An, huyện Tháp Mười, tỉnh Đồng Tháp.</t>
  </si>
  <si>
    <t>https://www.facebook.com/trungcapthapmuoi/</t>
  </si>
  <si>
    <t>1. Đại học từ xa:</t>
  </si>
  <si>
    <t>0277 3826 056</t>
  </si>
  <si>
    <t>Cao Lãnh</t>
  </si>
  <si>
    <t>Trung tâm Giáo dục thường xuyên tỉnh Đồng Tháp - Cơ sở 1</t>
  </si>
  <si>
    <t>Trường Cao đẳng Bình Minh Sài Gòn</t>
  </si>
  <si>
    <t>25 Trương Định, Phường 1, Cao Lãnh, Đồng Tháp, Việt Nam</t>
  </si>
  <si>
    <t>8-10-12-14 Nguyễn Bá Tuyển, Phường 12, Tân Bình, Hồ Chí Minh 70000, Vietnam</t>
  </si>
  <si>
    <t>http://ttgdtxdongthap.edu.vn/</t>
  </si>
  <si>
    <t>https://aurora.edu.vn/</t>
  </si>
  <si>
    <t>ÁP DỤNG THEO CÁC CHÍNH SÁCH CỦA VIỆN NBS ĐANG BAN HÀNH</t>
  </si>
  <si>
    <t>Ưu đãi cho SV kì 1</t>
  </si>
  <si>
    <t>Hoa hồng kì 1</t>
  </si>
  <si>
    <t>Sinh viên đóng</t>
  </si>
  <si>
    <t>TP Vĩnh Long</t>
  </si>
  <si>
    <t>Trường Cao đẳng Vĩnh Long</t>
  </si>
  <si>
    <t>NBS Thực nhận kì 1</t>
  </si>
  <si>
    <t>112A Đinh Tiên Hoàng, Phường 8, Vĩnh Long</t>
  </si>
  <si>
    <t>Lệ phí xét tuyển</t>
  </si>
  <si>
    <t>http://www.cdvl.edu.vn/</t>
  </si>
  <si>
    <t xml:space="preserve">- Mốc từ 1 đến 10 NE: 1.500.000/ 1NE </t>
  </si>
  <si>
    <t>TRƯỜNG TRUNG CẤP TỔNG HỢP SÀI GÒN</t>
  </si>
  <si>
    <t>327 Nguyễn Thái Bình, Phường 12, Tân Bình, Hồ Chí Minh, Việt Nam</t>
  </si>
  <si>
    <t>http://tonghopsaigon.edu.vn/</t>
  </si>
  <si>
    <t xml:space="preserve">02703 823.492 - 02703 883.788 </t>
  </si>
  <si>
    <t>Trường Cao đẳng Nghề Vĩnh Long</t>
  </si>
  <si>
    <t>Cơ sở 1: QL 1A, Phú Quới, Long Hồ, Vĩnh Long
Cơ sở 2: Phước Long, Lộc Hòa, Long Hồ, Vĩnh Long</t>
  </si>
  <si>
    <t>https://vlvc.edu.vn/</t>
  </si>
  <si>
    <t>02703.960.222 - 02703.960.555 - 02703.960.999  - 0917.092.078</t>
  </si>
  <si>
    <t>Trường Cao đẳng nghề số 9</t>
  </si>
  <si>
    <t>Số 9, đường Phạm Hùng, phường 9, TP Vĩnh Long, tỉnh Vĩnh Long.</t>
  </si>
  <si>
    <t>0270 350 2555 - 0270 382 4564.</t>
  </si>
  <si>
    <t xml:space="preserve"> (028) 35.024.933 – 39.480.838 – 39.480.837</t>
  </si>
  <si>
    <t>Trung Tâm Giáo Dục Thường Xuyên Thành Phố Vĩnh Long</t>
  </si>
  <si>
    <t>118 Trần Phú, Phường 4, Vĩnh Long, Việt Nam</t>
  </si>
  <si>
    <t>https://ttgdtxtpvinhlong.vinhlong.edu.vn/</t>
  </si>
  <si>
    <t>Trường Trung Cấp Tài Chính - Kế Toán - Tin Học Sài Gòn</t>
  </si>
  <si>
    <t>- Mốc từ 11 đến 20 NE: 1.700.000/ 1NE</t>
  </si>
  <si>
    <t>Trung Tâm GDNN - GDTX Quận Tân Bình</t>
  </si>
  <si>
    <t>55 Đ. Trường Chinh, Phường 12, Tân Bình, Hồ Chí Minh, Việt Nam</t>
  </si>
  <si>
    <t>TP Trà Vinh</t>
  </si>
  <si>
    <t>Trường Cao đẳng Nghề Trà Vinh</t>
  </si>
  <si>
    <t>Cơ sở 1: Số 2, đường Bùi Hữu Nghĩa, ấp Vĩnh Yên, xã Long Đức, TP. Trà Vinh, tỉnh Trà Vinh.
Cơ sở 2: Khóm 4, Phường 8, TP. Trà Vinh, tỉnh Trà Vinh.
Cơ sở 3: Ấp Xa Xi, xã Ngãi Xuyên, huyện Trà Cú, tỉnh Trà Vinh.</t>
  </si>
  <si>
    <t>- Mốc từ 21 đến 30 NE: 1.900.000/ 1NE</t>
  </si>
  <si>
    <t>Cao Đẳng Công Nghệ Thông Tin TP.HCM</t>
  </si>
  <si>
    <t>https://cdntv.edu.vn/</t>
  </si>
  <si>
    <t>12 Trịnh Đình Thảo, Hoà Thanh, Tân Phú, Hồ Chí Minh 700000, Vietnam</t>
  </si>
  <si>
    <t>https://itc.edu.vn/</t>
  </si>
  <si>
    <t>- Mốc từ 31 đến 50 NE: 2.200.000/ 1NE</t>
  </si>
  <si>
    <t>(0294) 3746 354 - (0294) 2210 415; 
Cơ sở 3: (0294) 3665 165</t>
  </si>
  <si>
    <t>Trường Cao đẳng Y tế Trà Vinh</t>
  </si>
  <si>
    <t xml:space="preserve"> Số 7, đường Nguyễn Thiện Thành, khóm 4, phường 5, TP. Trà Vinh, tỉnh Trà Vinh</t>
  </si>
  <si>
    <t>http://www.tvmc.edu.vn/</t>
  </si>
  <si>
    <t>- Trên 50 NE: 2.500.000/1NE</t>
  </si>
  <si>
    <t>Trường Cao Đẳng Công Thương Việt Nam Cơ Sở Hồ Chí Minh</t>
  </si>
  <si>
    <t>108 Nguyễn Quý Anh, Tân Sơn Nhì, Tân Phú, Hồ Chí Minh, Vietnam</t>
  </si>
  <si>
    <t>http://vci.edu.vn/</t>
  </si>
  <si>
    <t>2. Tiếng trung HSK1: 4.000.000</t>
  </si>
  <si>
    <t>Ưu đãi cho SV</t>
  </si>
  <si>
    <t>(0294) 3855 002 - (0294) 3765342</t>
  </si>
  <si>
    <t>Hoa hồng</t>
  </si>
  <si>
    <t xml:space="preserve">NBS thực nhận </t>
  </si>
  <si>
    <t>Trung Tâm GDTX Trà Vinh</t>
  </si>
  <si>
    <t>Số 317 - Phạm Ngũ Lão, Phường 1, Tp. Trà Vinh, Tỉnh Trà Vinh</t>
  </si>
  <si>
    <t xml:space="preserve">- Từ 1 đến 30 NE: 10% </t>
  </si>
  <si>
    <t>http://ttgdtxtv.edu.vn/</t>
  </si>
  <si>
    <t>Trường Cao Đẳng Quốc Tế Sài Gòn</t>
  </si>
  <si>
    <t>12 Trịnh Đình Thảo, Hoà Thanh, Tân Phú, Hồ Chí Minh 72006, Vietnam</t>
  </si>
  <si>
    <t>https://caodangquoctesaigon.vn/</t>
  </si>
  <si>
    <t>(0294)3.841717</t>
  </si>
  <si>
    <t>0961696606 - 0349357447</t>
  </si>
  <si>
    <t>- Trên 30 NE: 15%</t>
  </si>
  <si>
    <t>Vị Thanh</t>
  </si>
  <si>
    <t>Trường Cao đẳng Cộng đồng Hậu Giang</t>
  </si>
  <si>
    <t>Đường 19/8, xã Vị Tân, thành phố Vị Thanh, tỉnh Hậu Giang</t>
  </si>
  <si>
    <t>Trường Cao đẳng Khoa học - Công nghệ TP.HCM</t>
  </si>
  <si>
    <t>https://www.hgcc.edu.vn/</t>
  </si>
  <si>
    <t>263 Đ. Lê Trọng Tấn, Sơn Kỳ, Tân Phú, Hồ Chí Minh, Vietnam</t>
  </si>
  <si>
    <t>https://hcst2.edu.vn/</t>
  </si>
  <si>
    <t>3. Tiếng Nhật: 3.300.000</t>
  </si>
  <si>
    <t>(0293) 3870 680</t>
  </si>
  <si>
    <t>0846882588 - 0979879263</t>
  </si>
  <si>
    <t>Châu Thành A</t>
  </si>
  <si>
    <t>Trường Cao đẳng Nghề Trần Đại Nghĩa</t>
  </si>
  <si>
    <t>261A Quốc lộ 1A, xã Tân Phú Thạnh, huyện Châu Thành A, tỉnh Hậu Giang</t>
  </si>
  <si>
    <t>(0299) 3614 946 - (0299) 3829 896.</t>
  </si>
  <si>
    <t>Vị Thủy</t>
  </si>
  <si>
    <t>Trường Trung Cấp Phương Nam</t>
  </si>
  <si>
    <t>23-25 Nguyễn Văn Vịnh, Hiệp Tân, Tân Phú, Hồ Chí Minh, Vietnam</t>
  </si>
  <si>
    <t>Trường Cao đẳng Luật miền Nam</t>
  </si>
  <si>
    <t>http://www.phuongnam-et.edu.vn/</t>
  </si>
  <si>
    <t>Quốc lộ 61C, ấp 11, xã Vị Trung, huyện Vị Thủy, tỉnh Hậu Giang.</t>
  </si>
  <si>
    <t>https://caodangluatmiennam.edu.vn</t>
  </si>
  <si>
    <t>4. Truyền thông số: (Khoá 1: Tiktok Master, Khoá 2: Short Video, Khoá 3: Livestream) 2.900.000</t>
  </si>
  <si>
    <t>0839616678 - 0962970335</t>
  </si>
  <si>
    <t>(0293) 651 5152</t>
  </si>
  <si>
    <t>Trung tâm dạy nghề quận Tân Phú</t>
  </si>
  <si>
    <t>4 Đ. Âu Cơ, Tân Thành, Tân Phú, Hồ Chí Minh, Vietnam</t>
  </si>
  <si>
    <t>Trung tâm GDTX tỉnh Hậu Giang</t>
  </si>
  <si>
    <t>Số 50 Nguyễn Thái Học, Phường 1, Tp. Vị Thanh, tỉnh Hậu Giang</t>
  </si>
  <si>
    <t>http://gdtxtinh.haugiang.edu.vn/</t>
  </si>
  <si>
    <t>Trung Tâm GDNN - GDTX Quận Tân Phú</t>
  </si>
  <si>
    <t>691 Đ. Âu Cơ, Tân Thành, Tân Phú, Hồ Chí Minh, Việt Nam</t>
  </si>
  <si>
    <t>http://ttgdnngdtxqtanphu.hcm.edu.vn/</t>
  </si>
  <si>
    <t>02933870515</t>
  </si>
  <si>
    <t>Long Xuyên</t>
  </si>
  <si>
    <t>Trường Cao đẳng Nghề An Giang</t>
  </si>
  <si>
    <t>Số 373 Đường Trần Hưng Đạo, Phường Bình Khánh, Thành phố Long Xuyên, Tỉnh An Giang.</t>
  </si>
  <si>
    <t>https://www.agvc.edu.vn/</t>
  </si>
  <si>
    <t>(0296) 3950 727</t>
  </si>
  <si>
    <t>Trường Cao đẳng Y tế An Giang</t>
  </si>
  <si>
    <t>Trường cao đẳng Kinh Tế Đối Ngoại</t>
  </si>
  <si>
    <t>20, Nguyễn Văn Linh, Phường Mỹ Phước, TP Long Xuyên, An Giang</t>
  </si>
  <si>
    <t>287 Phan Đình Phùng, Phường 15, Phú Nhuận, Hồ Chí Minh 700000, Việt Nam</t>
  </si>
  <si>
    <t>http://ahc.edu.vn/</t>
  </si>
  <si>
    <t>https://www.cofer.edu.vn/</t>
  </si>
  <si>
    <t>02963852103</t>
  </si>
  <si>
    <t>Chợ Mới</t>
  </si>
  <si>
    <t>02838421106 - 02838446320</t>
  </si>
  <si>
    <t>Trường Trung cấp Kỹ thuật - Công nghệ An Giang</t>
  </si>
  <si>
    <t>942 Lộ Vòng Cung, Ấp Mỹ Hòa, Thị Trấn Mỹ Luông, Chợ Mới, An Giang</t>
  </si>
  <si>
    <t>https://agts.edu.vn/</t>
  </si>
  <si>
    <t>Trường Cao Đẳng Quốc Tế Kent</t>
  </si>
  <si>
    <t>148-150 Nguyễn Đình Chính, Phường 8, Quận Phú Nhuận, Thành Phố Hồ Chí Minh</t>
  </si>
  <si>
    <t>https://kent.edu.vn/</t>
  </si>
  <si>
    <t>(0296) 3615350 hoặc (0296) 3626828</t>
  </si>
  <si>
    <t>Trường Trung cấp Quốc tế Sài Gòn - Phân hiệu An Giang</t>
  </si>
  <si>
    <t>295 Hàm Nghi, Phường Bình Khánh, TP. Long Xuyên, Tỉnh An Giang</t>
  </si>
  <si>
    <t>https://trungcapquoctesaigon.edu.vn/gioi-thieu/</t>
  </si>
  <si>
    <t>0888 111 818</t>
  </si>
  <si>
    <t>Trung Tâm GDNN-GDTX quận Phú Nhuận</t>
  </si>
  <si>
    <t>164 Nguyễn Đình Chính, Phường 11, Phú Nhuận, Hồ Chí Minh, Việt Nam</t>
  </si>
  <si>
    <t>https://gdnngdtxphunhuan.edu.vn/</t>
  </si>
  <si>
    <t>(028) 3855 6626</t>
  </si>
  <si>
    <t>Trung tâm Giáo dục thường xuyên An Giang</t>
  </si>
  <si>
    <t>394 Lý Thái Tổ, Phường Mỹ Xuyên - Thành Phố Long Xuyên - Tỉnh An Giang</t>
  </si>
  <si>
    <t>http://trungtamgdtxag.angiang.edu.vn/</t>
  </si>
  <si>
    <t>02963841860</t>
  </si>
  <si>
    <t>Mỹ Xuyên</t>
  </si>
  <si>
    <t>Trường cao đẳng Công nghệ Thủ Đức</t>
  </si>
  <si>
    <t>Trường Cao đẳng Cộng đồng Sóc Trăng</t>
  </si>
  <si>
    <t>53 Đ. Võ Văn Ngân, Linh Chiểu, Thành Phố Thủ Đức, Hồ Chí Minh, Vietnam</t>
  </si>
  <si>
    <t>Số 139 đường Lê Hồng Phong, ấp Hòa Mỹ, TT Mỹ Xuyên, Huyện Mỹ Xuyên, tỉnh Sóc Trăng</t>
  </si>
  <si>
    <t>http://www.tdc.edu.vn/</t>
  </si>
  <si>
    <t>https://www.stcc.edu.vn/</t>
  </si>
  <si>
    <t>0299. 3827028</t>
  </si>
  <si>
    <t>Trường Cao đẳng Công nghệ TP.HCM</t>
  </si>
  <si>
    <t>586 Kha Vạn Cân, Phường Linh Đông, TP. Thủ Đức, Thành Phố Hồ Chí Minh</t>
  </si>
  <si>
    <t>TP sóc Trăng</t>
  </si>
  <si>
    <t>https://vetc.edu.vn/</t>
  </si>
  <si>
    <t>Trường Cao đẳng Nghề Sóc Trăng</t>
  </si>
  <si>
    <t>176 Nam Kỳ Khởi Nghĩa, Khóm 4, Phường 7, Thành phố Sóc Trăng, Tỉnh Sóc Trăng</t>
  </si>
  <si>
    <t>http://www.svc.edu.vn/</t>
  </si>
  <si>
    <t>02838966 927 - 02838970160</t>
  </si>
  <si>
    <t>0299 3611963 - 0299 3829896</t>
  </si>
  <si>
    <t>Trường Cao đẳng Kinh tế Kỹ thuật Thủ Đức</t>
  </si>
  <si>
    <t>17 Đ. Số 8, P, Thủ Đức, Hồ Chí Minh 700000, Vietnam</t>
  </si>
  <si>
    <t>Trường Trung cấp Sài Gòn - Phân hiệu Sóc Trăng</t>
  </si>
  <si>
    <t>256 E1-E2 Khu dân cư Hưng Thịnh, đường Võ Văn Kiệt, Phường 7, TP. Sóc Trăng</t>
  </si>
  <si>
    <t>https://ktktsaigon.edu.vn/news/trang-4.html</t>
  </si>
  <si>
    <t>Trường cao đẳng nghề Tp.HCM</t>
  </si>
  <si>
    <t>19A Đường số 17, Linh Chiểu, Thủ Đức, Hồ Chí Minh, Vietnam</t>
  </si>
  <si>
    <t>http://www.caodangnghehcm.edu.vn/</t>
  </si>
  <si>
    <t>0913 376 186</t>
  </si>
  <si>
    <t>Trung tâm GDTX Sóc Trăng</t>
  </si>
  <si>
    <t>Số 719/3 đường Lê Hồng Phong, Phường 3, thành phố Sóc Trăng, tỉnh Sóc Trăng</t>
  </si>
  <si>
    <t>http://ttgdtxsoctrang.edu.vn/</t>
  </si>
  <si>
    <t>983157412 - 02837225782</t>
  </si>
  <si>
    <t>Cao Đẳng Công Thương TP.HCM</t>
  </si>
  <si>
    <t>20 Tăng Nhơn Phú, Phước Long B, Tp. Thủ Đức, Hồ Chí Minh 715939, Vietnam</t>
  </si>
  <si>
    <t>http://www.hitu.edu.vn/</t>
  </si>
  <si>
    <t>Trường Cao Đẳng Công Nghệ Và Du Lịch</t>
  </si>
  <si>
    <t>3 Dân Chủ, Bình Thọ, Thủ Đức, Hồ Chí Minh, Vietnam</t>
  </si>
  <si>
    <t>http://caodangdulichtphcm.com/</t>
  </si>
  <si>
    <t>02993822578</t>
  </si>
  <si>
    <t>Rạch Giá</t>
  </si>
  <si>
    <t>Trường Cao đẳng Kiên Giang</t>
  </si>
  <si>
    <t>CS 1: 425 Mạc Cửu, P. Vĩnh Thanh, TP. Rạch Giá, Kiên Giang
CS 2:: 217 Chu Văn An, P. An Hòa, TP. Rạch Giá, Kiên Giang</t>
  </si>
  <si>
    <t>https://www.kgc.edu.vn/</t>
  </si>
  <si>
    <t>học phí: 15 tín chỉ HK1</t>
  </si>
  <si>
    <t>0985 986 441 – 0978 355 191</t>
  </si>
  <si>
    <t>Trường Trung cấp Đại Việt thành phố Hồ Chí Minh</t>
  </si>
  <si>
    <t>01 Đoàn Kết, Bình Thọ, Thủ Đức, Hồ Chí Minh, Vietnam</t>
  </si>
  <si>
    <t xml:space="preserve"> (0297) 3.863.530 - 3.872.086
 0916.769.269</t>
  </si>
  <si>
    <t>http://truongdaiviet.edu.vn/</t>
  </si>
  <si>
    <t>Trường Cao đẳng Y tế Kiên Giang</t>
  </si>
  <si>
    <t>14 Phạm Ngọc Thạch - Vĩnh Thanh - Tp. Rạch Giá - Kiên Giang</t>
  </si>
  <si>
    <t>https://kgmc.edu.vn/</t>
  </si>
  <si>
    <t xml:space="preserve"> 0844445999 (Thầy Kiên) - 0933514799 (Cô Trâm)</t>
  </si>
  <si>
    <t>0773863431</t>
  </si>
  <si>
    <t>Trường Cao đẳng Sư phạm Kiên Giang</t>
  </si>
  <si>
    <t>TRƯỜNG CAO ĐẲNG THỦ THIÊM - THÀNH PHỐ HỒ CHÍ MINH</t>
  </si>
  <si>
    <t>449 Nguyễn Chí Thanh, Rạch Sỏi, Rạch Giá, Kiên Giang</t>
  </si>
  <si>
    <t xml:space="preserve">145 Lê Văn Thịnh, Phường Bình Trưng Đông, Tp. Thủ Đức, TPHCM
</t>
  </si>
  <si>
    <t>https://caodangthuthiem-hcm.edu.vn/</t>
  </si>
  <si>
    <t>ÁP DỤNG 50% CỦA HỌC BỔNG KẾT NỐI ƯỚC MƠ 4 TRIEU (CHIA ĐỀU CHO 3 HỌC KÌ: HỌC KÌ 1 giảm 2 triệu, HỌC KÌ 2 giảm 1 triệu, HỌC KÌ 3 giảm 1 triệu)</t>
  </si>
  <si>
    <r>
      <rPr/>
      <t xml:space="preserve"> </t>
    </r>
    <r>
      <rPr>
        <color rgb="FF1155CC"/>
        <u/>
      </rPr>
      <t>https://www.cdspkg.edu.vn/</t>
    </r>
  </si>
  <si>
    <t>hoa hồng</t>
  </si>
  <si>
    <t>học phí 1 kỳ</t>
  </si>
  <si>
    <t xml:space="preserve">- Mốc từ 1 đến 4 NE: 2.000.000/ 1NE </t>
  </si>
  <si>
    <t>(028) 6264 4540</t>
  </si>
  <si>
    <t>0297.3864049/ 0297.916295</t>
  </si>
  <si>
    <t>Trường Cao đẳng Nghề Kiên Giang</t>
  </si>
  <si>
    <t>Trung Tâm GDNN - GDTX TP. Thủ Đức (Trụ sở chính)</t>
  </si>
  <si>
    <t>Số 1022 Nguyễn Trung Trực, P. An Hòa, TP. Rạch Giá, Kiên Giang</t>
  </si>
  <si>
    <t>153/1 Đ. Võ Văn Ngân, Linh Chiểu, Thủ Đức, Hồ Chí Minh 700000, Việt Nam</t>
  </si>
  <si>
    <t>https://gdtxthuduc.violet.vn/</t>
  </si>
  <si>
    <r>
      <rPr>
        <color rgb="FF1155CC"/>
        <u/>
      </rPr>
      <t>(2) Facebook</t>
    </r>
  </si>
  <si>
    <t>- Mốc từ 5 đến 49 NE: 3.000.000/ 1NE</t>
  </si>
  <si>
    <t>02973.814.946 - 02973.814.947</t>
  </si>
  <si>
    <t>Trường Trung cấp Kỹ thuật Nghiệp vụ Kiên Giang</t>
  </si>
  <si>
    <t>31 Chi Lăng - Vĩnh Bảo - TP Rạch Giá - Tỉnh Kiên Giang</t>
  </si>
  <si>
    <t>https://tcktnvkg.edu.vn/</t>
  </si>
  <si>
    <t xml:space="preserve">1 tháng đạt target </t>
  </si>
  <si>
    <t>x+?% (50%)</t>
  </si>
  <si>
    <t>- Mốc từ 50 đến 99 NE: 3.500.000/ 1NE</t>
  </si>
  <si>
    <t>Trường Trung Cấp Quang Trung</t>
  </si>
  <si>
    <t>106 Đ Số 34, Bình Trị Đông B, Bình Tân, Hồ Chí Minh, Vietnam</t>
  </si>
  <si>
    <t>http://quangtrungco.edu.vn/</t>
  </si>
  <si>
    <t xml:space="preserve"> 02973 875 414 - 02973863 765</t>
  </si>
  <si>
    <t>Giồng Riềng</t>
  </si>
  <si>
    <t>Trường Trung cấp Nghề Dân tộc Nội trú Kiên Giang</t>
  </si>
  <si>
    <t>Ấp xẻo chác, xã Long Thạnh, huyện Giồng Riềng, tỉnh Kiên Giang</t>
  </si>
  <si>
    <t>- Trên 100 NE: 4.000.000/ 1 NE</t>
  </si>
  <si>
    <t>https://www.dtnt.edu.vn/</t>
  </si>
  <si>
    <t>0297 3822 999</t>
  </si>
  <si>
    <t>Trường Trung cấp Tổng hợp Sài Gòn</t>
  </si>
  <si>
    <t>49A Đ. số 3, Bình Hưng Hoà A, Bình Tân, Hồ Chí Minh 70000, Vietnam</t>
  </si>
  <si>
    <t>https://tuyensinhsafi.edu.vn/</t>
  </si>
  <si>
    <t>Tân Hiệp</t>
  </si>
  <si>
    <t>Trường Trung cấp Nghề Tân Hiệp</t>
  </si>
  <si>
    <t>QL80, KP Đông An, TT Tân Hiệp, Tân Hiệp, Kiên Giang</t>
  </si>
  <si>
    <t>https://tcntanhiep.edu.vn/</t>
  </si>
  <si>
    <t xml:space="preserve">- Từ 1 đến 45 NE: 25% </t>
  </si>
  <si>
    <t>0297 3737 567</t>
  </si>
  <si>
    <t>Phú Quốc</t>
  </si>
  <si>
    <t>Phòng Tuyển Sinh - Trường Cao Đẳng Quốc Tế TPHCM</t>
  </si>
  <si>
    <t>Trường Trung cấp Việt – Hàn Phú Quốc</t>
  </si>
  <si>
    <t>460/8 Đ. Kinh Dương Vương, An Lạc, Bình Tân, Hồ Chí Minh 700000, Vietnam</t>
  </si>
  <si>
    <t>Ngã 3 Ấp Bãi Vòng, Hàm Ninh, Phú Quốc, Kiên Giang</t>
  </si>
  <si>
    <t>http://ich.edu.vn/</t>
  </si>
  <si>
    <t>https://viethanpq.edu.vn/</t>
  </si>
  <si>
    <t>Nên chia 15 sinh viên= 1 con số; tức là theo nguyên tắc đủ số sv để mở lớp thì trả cho họ 1 món , từ con số vượt số lượng mở lớp tối thiểu + thêm %</t>
  </si>
  <si>
    <t>- Trên 45 NE: 30%</t>
  </si>
  <si>
    <t>0947 105 066</t>
  </si>
  <si>
    <t>Trung Tâm GDTX Phú Quốc</t>
  </si>
  <si>
    <t>6XFG+4PM, TT. Dương Đông, Phú Quốc, Kiên Giang, Việt Nam</t>
  </si>
  <si>
    <t>Trung Tâm GDNN - GDTX Quận Bình Tân</t>
  </si>
  <si>
    <t>88/9 Đ. Tân Kỳ Tân Quý, Bình Hưng Hoà A, Bình Tân, Hồ Chí Minh 71913, Việt Nam</t>
  </si>
  <si>
    <t>http://gdnn-gdtxbinhtan.hcm.edu.vn/</t>
  </si>
  <si>
    <t xml:space="preserve">02973847951 </t>
  </si>
  <si>
    <t>U Minh Thượng</t>
  </si>
  <si>
    <t>Trường Trung cấp nghề vùng U Minh Thượng</t>
  </si>
  <si>
    <t>4. Truyền thông số: (Khoá 1: Tiktok Master, Khoá 2: Short Video, Khoá 3: Livestream)</t>
  </si>
  <si>
    <t>Quốc lộ 63, ấp Cạn Ngọc A, xã Thạnh Yên, huyện U Minh Thượng, tỉnh Kiên Giang</t>
  </si>
  <si>
    <t>http://vumt.edu.vn/</t>
  </si>
  <si>
    <t xml:space="preserve">- Từ 1 đến 30 NE: 25% </t>
  </si>
  <si>
    <t>02973522345</t>
  </si>
  <si>
    <t>Kiên Lương</t>
  </si>
  <si>
    <t>Trung cấp nghề vùng Tứ giác Long Xuyên</t>
  </si>
  <si>
    <t>Ấp Ba Núi, xã Bình An, huyện Kiên Lương, tỉnh Kiên Giang</t>
  </si>
  <si>
    <t>- Trên 30 NE: 30%</t>
  </si>
  <si>
    <t>https://khanhttdn.violet.vn/</t>
  </si>
  <si>
    <t>Trung cấp Bách nghệ TPHCM</t>
  </si>
  <si>
    <t>146 Đỗ Văn Dậy, Tân Hiệp, Hóc Môn, Hồ Chí Minh, Vietnam</t>
  </si>
  <si>
    <t>https://trungcapbachnghe.edu.vn/</t>
  </si>
  <si>
    <t>0297 3850 333</t>
  </si>
  <si>
    <t>TP. Bạc Liêu</t>
  </si>
  <si>
    <t>Trường Cao đẳng nghề Bạc Liêu</t>
  </si>
  <si>
    <t>Số 68, đường Tôn Đức Thắng, khóm 7, phường 1, TP.Bạc Liêu, tỉnh Bạc Liêu</t>
  </si>
  <si>
    <t>http://www.cdnbl.edu.vn/Default.aspx</t>
  </si>
  <si>
    <t>0903 720 841 - 0349 518 568</t>
  </si>
  <si>
    <t>029.3822.358</t>
  </si>
  <si>
    <t>Trung tâm Giáo dục Nghề nghiệp và Giáo dục Thường xuyên Huyện Hóc Môn</t>
  </si>
  <si>
    <t>Trường Cao đẳng Kinh tế - Kỹ thuật Bạc Liêu</t>
  </si>
  <si>
    <t>7, Đặng Công Bỉnh/ấp nhị tân 2, Hóc Môn, Hồ Chí Minh, Việt Nam</t>
  </si>
  <si>
    <t>Số 01, Đường Nguyễn Thị Đương, khóm 01, Phường 01, Thành phố Bạc Liêu</t>
  </si>
  <si>
    <t>https://gdtxhocmon.hcm.edu.vn/</t>
  </si>
  <si>
    <t>http://ktktbl.edu.vn/</t>
  </si>
  <si>
    <t>(02913) 822 589 - (02913) 825 619</t>
  </si>
  <si>
    <t>Trung tâm Giáo dục Thường xuyên - Hướng nghiệp tỉnh Bạc Liêu</t>
  </si>
  <si>
    <t>Số 369, đường Võ Thị Sáu, Phường 7, TP. Bạc Liêu, tỉnh Bạc Liêu</t>
  </si>
  <si>
    <t>https://ttgdtxhnbaclieu.edu.vn/</t>
  </si>
  <si>
    <t>84 8 3710 5728 - (028) 22 181 767</t>
  </si>
  <si>
    <t>0291 3822 357</t>
  </si>
  <si>
    <t>Phước Long</t>
  </si>
  <si>
    <t>Trường Cao Đẳng Kỹ Thuật Nguyễn Trường Tộ</t>
  </si>
  <si>
    <t>Trung tâm GDNN-GDTX huyện Phước Long</t>
  </si>
  <si>
    <t>2 Mai Thị Lựu, Đa Kao, Quận 1, Hồ Chí Minh, Vietnam</t>
  </si>
  <si>
    <t>Long Thành, TT Phước Long, Huyện Phước Long, Bạc Liêu</t>
  </si>
  <si>
    <t>http://www.nguyentruongto.edu.vn/</t>
  </si>
  <si>
    <t>https://ttgdnngdtxphuoclong.sgddtbaclieu.edu.vn/</t>
  </si>
  <si>
    <t>02913.864.124</t>
  </si>
  <si>
    <t>TP Cà Mau</t>
  </si>
  <si>
    <t>Trường Cao đẳng Cộng đồng Cà Mau</t>
  </si>
  <si>
    <t xml:space="preserve">126 Đường 3/2, Phường 6, Tp. Cà Mau, tỉnh Cà Mau </t>
  </si>
  <si>
    <t>https://caodangcongdong.camau.gov.vn/</t>
  </si>
  <si>
    <t>Trường Cao đẳng Kỹ thuật Cao Thắng</t>
  </si>
  <si>
    <t>65 Huỳnh Thúc Kháng, Bến Nghé, Quận 1, Hồ Chí Minh 700000, Vietnam</t>
  </si>
  <si>
    <t>http://caothang.edu.vn/</t>
  </si>
  <si>
    <t>02903. 825 262 – 828 234</t>
  </si>
  <si>
    <t>Trường Cao đẳng nghề Việt Nam - Hàn Quốc Cà Mau</t>
  </si>
  <si>
    <t>08 Mậu Thân, Khóm 6, Phường 9, thành phố Cà Mau, tỉnh Cà Mau</t>
  </si>
  <si>
    <t>http://camauvkc.edu.vn/</t>
  </si>
  <si>
    <t>Trung Tâm GDNN - GDTX Quận 1</t>
  </si>
  <si>
    <t>112 Nguyễn Đình Chiểu, Đa Kao, Quận 1, Hồ Chí Minh 700000, Việt Nam</t>
  </si>
  <si>
    <t>http://giaoducnghenghiepquan1.edu.vn/</t>
  </si>
  <si>
    <t>02903 832 835</t>
  </si>
  <si>
    <t>Trung tâm Giáo dục Thường xuyên tỉnh Cà Mau</t>
  </si>
  <si>
    <t>Số 4, Lê Thị Riêng, Khóm 8, Phường 5, TP. Cà Mau, tỉnh Cà Mau</t>
  </si>
  <si>
    <t>ttgdtxcamau.edu.vn</t>
  </si>
  <si>
    <t>0290 3835 406</t>
  </si>
  <si>
    <t>Trung Tâm GDTX Lê Quý Đôn</t>
  </si>
  <si>
    <t>92 Nguyễn Đình Chiểu, Đa Kao, Quận 1, Hồ Chí Minh, Việt Nam</t>
  </si>
  <si>
    <t>Cái Nước</t>
  </si>
  <si>
    <t>Trung tâm Giáo dục Nghề nghiệp - Giáo dục Thường xuyên huyện Cái Nước</t>
  </si>
  <si>
    <t>141 Cách Mạng Tháng Tám, TT. Cái Nước, Cái Nước, Cà Mau</t>
  </si>
  <si>
    <t>0780.3883402.</t>
  </si>
  <si>
    <t>TP VT</t>
  </si>
  <si>
    <t>Trường Cao đẳng Kỹ thuật Công nghệ Bà Rịa - Vũng Tàu (BCTECH)</t>
  </si>
  <si>
    <t>Cs1: Khu Phố Thanh Tân, Thị Trấn Đất Đỏ, H. Đất Đỏ, Bà Rịa - Vũng Tàu
CS2: Đường 3/2, P.11, TP.Vũng Tàu, Tỉnh Bà Rịa - Vũng Tàu</t>
  </si>
  <si>
    <t>https://www.bctech.edu.vn/</t>
  </si>
  <si>
    <t>Trường Trung Cấp Nghề Nhân Đạo</t>
  </si>
  <si>
    <t>648/28 Đ. Cách Mạng Tháng 8, Phường 11, Quận 3, Hồ Chí Minh, Vietnam</t>
  </si>
  <si>
    <t>http://truongnhandao.edu.vn/</t>
  </si>
  <si>
    <t>CS 1: 0254.3866.420 - 0254.3654.420
CS 2: 0254.3583.545</t>
  </si>
  <si>
    <t>Trường Cao đẳng Du lịch Vũng Tàu</t>
  </si>
  <si>
    <t>459  Trương Công Định/374 Trương Công Định – TP. Vũng Tàu</t>
  </si>
  <si>
    <t>https://vtvc.edu.vn/</t>
  </si>
  <si>
    <t>Trường Cao đẳng Du lịch Sài Gòn CS2</t>
  </si>
  <si>
    <t>20/11C Đ. Kỳ Đồng, Phường 9, Quận 3, Hồ Chí Minh 745610, Vietnam</t>
  </si>
  <si>
    <t>https://www.dulichsaigon.edu.vn/</t>
  </si>
  <si>
    <t>(254) 385 9964 (Bộ phận Hành chính) – (254) 385 3334 (Bộ phận tuyển sinh – Đào tạo)</t>
  </si>
  <si>
    <t>BR-VT</t>
  </si>
  <si>
    <t>Trường Cao Đẳng Quốc Tế Tuệ Đức VaBis</t>
  </si>
  <si>
    <t>Đường Trường Chinh, Khu phố Vạn Hạnh, Phường Phú Mỹ, Thị xã Phú Mỹ, Tỉnh Bà Rịa - Vũng Tàu</t>
  </si>
  <si>
    <t>https://caodangtueduc.edu.vn/</t>
  </si>
  <si>
    <t>028.38.344.856 - 028.62.973.210 - 028.62.973.211</t>
  </si>
  <si>
    <t>Trung Tâm GDNN - GDTX Quận 3</t>
  </si>
  <si>
    <t>204 Lý Chính Thắng, Phường 9, Quận 3, Hồ Chí Minh, Việt Nam</t>
  </si>
  <si>
    <t>0855007008 - 02543923194</t>
  </si>
  <si>
    <t>Trường Cao đẳng nghề Khách sạn Du lịch Quốc tế IMPERIAL</t>
  </si>
  <si>
    <t xml:space="preserve">159 -163 Thùy Vân, P.Thắng Tam, TP Vũng Tàu, Việt Nam </t>
  </si>
  <si>
    <t>https://iihc.edu.vn/en/</t>
  </si>
  <si>
    <t>Trường trung cấp nghề Kỹ thuật Công nghệ Hùng Vương</t>
  </si>
  <si>
    <t>161 Đ. Nguyễn Chí Thanh, Phường 12, Quận 5, Hồ Chí Minh, Vietnam</t>
  </si>
  <si>
    <t>http://hungvuongtech.edu.vn/</t>
  </si>
  <si>
    <t>0254 3563 456</t>
  </si>
  <si>
    <t>Trường Trung cấp Kỹ Thuật Donbosco Phước Lộc</t>
  </si>
  <si>
    <t>Quốc lộ 51, Tân Phước, Thị xã Phú Mỹ, Bà Rịa Vũng Tàu</t>
  </si>
  <si>
    <t>https://www.dbphuoclocedu.com/</t>
  </si>
  <si>
    <t>Trường Trung cấp Bách khoa Việt Mỹ (AmCollege)</t>
  </si>
  <si>
    <t>240 Trần Bình Trọng, Phường 4, Quận 5, TP.HCM</t>
  </si>
  <si>
    <t>https://amcollege.edu.vn/</t>
  </si>
  <si>
    <t>0254 3891 955</t>
  </si>
  <si>
    <t>Trung cấp Bách khoa Vũng Tàu</t>
  </si>
  <si>
    <t>số 656 Trương Công Định, Phường 7, thành phố Vũng Tàu</t>
  </si>
  <si>
    <t>https://bachkhoahb.edu.vn/</t>
  </si>
  <si>
    <t>Trung Tâm GDNN - GDTX Quận 5</t>
  </si>
  <si>
    <t>770 Nguyễn Trãi, Phường 11, Quận 5, Hồ Chí Minh, Việt Nam</t>
  </si>
  <si>
    <t>https://gdtxq5.hcm.edu.vn/</t>
  </si>
  <si>
    <t xml:space="preserve">Trường </t>
  </si>
  <si>
    <t>0254 6258 144</t>
  </si>
  <si>
    <t>Trung Tâm Giáo Dục Nghề Nghiệp Công Đoàn Bà Rịa - Vũng Tàu</t>
  </si>
  <si>
    <t>Số 1A Nguyễn Trường Tộ, Phường 3, Tp Vũng Tàu, Bà Rịa – Vũng Tàu</t>
  </si>
  <si>
    <t>https://gdnncongdoanbrvt.edu.vn/</t>
  </si>
  <si>
    <t>Tờ rơi</t>
  </si>
  <si>
    <t>Phiếu khảo sát</t>
  </si>
  <si>
    <t xml:space="preserve">Sổ </t>
  </si>
  <si>
    <t>Bút</t>
  </si>
  <si>
    <t>Quạt</t>
  </si>
  <si>
    <t>Trường Trung Cấp Nghề Quang Trung</t>
  </si>
  <si>
    <t>Trường GDTX quận 12 (L1)</t>
  </si>
  <si>
    <t>0254.3532.558</t>
  </si>
  <si>
    <t>Trường Trung cấp chuyên nghiệp  Bà Rịa</t>
  </si>
  <si>
    <t>144 Tôn Đức Thắng, P.Phước Nguyên, TP Bà Rịa, Bà Rịa - Vũng Tàu</t>
  </si>
  <si>
    <t>http://brc.edu.vn/</t>
  </si>
  <si>
    <t>Trường Cao đẳng Kinh tế Thành phố Hồ Chí Minh</t>
  </si>
  <si>
    <t>33 Đ. Vĩnh Viễn, Phường 2, Quận 10, Hồ Chí Minh, Vietnam</t>
  </si>
  <si>
    <t>http://www.kthcm.edu.vn/</t>
  </si>
  <si>
    <t>02543. 720999 - 844444</t>
  </si>
  <si>
    <t>Trung tâm Giáo dục Thường xuyên tỉnh Bà Rịa - Vũng Tàu</t>
  </si>
  <si>
    <t>Số 59 - Hùng Vương, P. Phước Hưng, Tp. Bà Rịa, tỉnh Bà Rịa-Vũng Tàu</t>
  </si>
  <si>
    <t>https://gdtx-brvt.bariavungtau.edu.vn/</t>
  </si>
  <si>
    <t>Trường GDTX quận 12 (L2)</t>
  </si>
  <si>
    <t xml:space="preserve">Trường Trung Cấp Việt Nhật </t>
  </si>
  <si>
    <t>Trường Trung cấp Việt Giao - Cơ sở 1</t>
  </si>
  <si>
    <t>02543732761</t>
  </si>
  <si>
    <t>193 Đ. Vĩnh Viễn, Phường 4, Quận 10, Hồ Chí Minh, Vietnam</t>
  </si>
  <si>
    <t>http://www.vietgiao.edu.vn/</t>
  </si>
  <si>
    <t>Thủ Dầu Một</t>
  </si>
  <si>
    <t>Trường Cao đẳng Việt Nam – Hàn Quốc Bình Dương</t>
  </si>
  <si>
    <t>CS1: Số 6, Đồng Cây Viết, KP1, P. Phú Mỹ, Tp.Thủ Dầu Một, Bình Dương
CS2: Số 100, Hoàng Hoa Thám, P. Hiệp Thành, Tp.Thủ Dầu Một, Bình Dương
CS3: Đường ĐH 412, Tổ 2, Khu phố 6, P. Uyên Hưng, Tx. Tân Uyên, Bình Dương</t>
  </si>
  <si>
    <t>GDTX tân bình</t>
  </si>
  <si>
    <t>https://viethanbd.edu.vn/</t>
  </si>
  <si>
    <t>02743822460</t>
  </si>
  <si>
    <t>Thuận An</t>
  </si>
  <si>
    <t>Trường Cao đẳng nghề Việt Nam – Singapore</t>
  </si>
  <si>
    <t>Đại lộ Bình Dương, Phường Thuận Giao, thành phố Thuận An, Tỉnh Bình Dương.</t>
  </si>
  <si>
    <t>https://vsvc.edu.vn/</t>
  </si>
  <si>
    <t>(0274). 3820655; 3831413; 3824269</t>
  </si>
  <si>
    <t>Dĩ An</t>
  </si>
  <si>
    <t>Trường Cao đẳng Công nghệ và Nông lâm Nam Bộ</t>
  </si>
  <si>
    <t>Trường Kỹ thuật nghiệp vụ Tôn Đức Thắng</t>
  </si>
  <si>
    <t>Tt 17, Tam Đảo, P.15, Q.10 TT17, Tam Đảo, Phường 15, Quận 10, Hồ Chí Minh, Vietnam</t>
  </si>
  <si>
    <t>Địa chỉ: Số 456, Quốc lộ 1K, phường Bình An, thành phố Dĩ An, tỉnh Bình Dương
Cơ sở 2: Ấp Giáp Lạc, xã Lạc An, huyện Bắc Tân Uyên, tỉnh Bình Dương
Cơ sở 3: Thị trấn Măng Đen, huyện Kon Plong, tỉnh Kon Tum</t>
  </si>
  <si>
    <t>https://cnnlnb.edu.vn/</t>
  </si>
  <si>
    <t>http://tonducthang.edu.vn/</t>
  </si>
  <si>
    <t>0274 3751 531 - 0274 3770 285</t>
  </si>
  <si>
    <t>Trường Cao đẳng Công nghệ cao Đồng An</t>
  </si>
  <si>
    <t>Số 90 Đường 30 tháng 04, Khu phố Hiệp Thắng, Phường Bình Thắng, Thành phố Dĩ An, Tỉnh Bình Dương,</t>
  </si>
  <si>
    <t>https://dongan.edu.vn/</t>
  </si>
  <si>
    <t>(028) 3862 5443  - (028) 3864 2672</t>
  </si>
  <si>
    <t xml:space="preserve">0983709339  </t>
  </si>
  <si>
    <t>Trung tâm giáo dục nghề nghiệp - giáo dục thường xuyên quận 10</t>
  </si>
  <si>
    <t>367 Đ. Cách Mạng Tháng 8, Phường 12, Quận 10, Hồ Chí Minh 700000, Vietnam</t>
  </si>
  <si>
    <t>http://gdnngdtxq10.edu.vn/</t>
  </si>
  <si>
    <t>Trường cao đẳng Nghề số 22</t>
  </si>
  <si>
    <t>Số 76 đường số 10 phường Dĩ An, tỉnh Bình Dương</t>
  </si>
  <si>
    <t>https://truongdayngheso22boquocphong.com/</t>
  </si>
  <si>
    <t>0967468455</t>
  </si>
  <si>
    <t>Trung Tâm GDNN - GDTX Quận 10</t>
  </si>
  <si>
    <t>Trường Cao đẳng Công nghệ và Quản trị kinh doanh Becamex Bình Dương</t>
  </si>
  <si>
    <t>461 Đ. Lê Hồng Phong, Phường 2, Quận 10, Hồ Chí Minh 70000, Việt Nam</t>
  </si>
  <si>
    <t>90, Đường 30/4, Phường Bình Thắng,Thành phố Dĩ An, Tỉnh Bình Dương</t>
  </si>
  <si>
    <t>Trường Trung cấp nghề nghiệp vụ Bình Dương</t>
  </si>
  <si>
    <t>Số 67, đường ĐX082, P. Định Hòa, Thủ Dầu Một, Bình Dương
Số 155/2, đường ĐX081, P. Định Hòa, Thủ Dầu Một, Bình Dương
Số 68, Quốc Lộ 13, Thị Trấn Lai Uyên, H. Bàu Bàng, Bình Dương</t>
  </si>
  <si>
    <t>https://nghiepvubinhduong.edu.vn/</t>
  </si>
  <si>
    <t>Trung Tâm GDNN - GDTX Quận 11</t>
  </si>
  <si>
    <t>33 Số 52, Phường 15, Quận 11, Hồ Chí Minh, Vietnam</t>
  </si>
  <si>
    <t>http://ttgdnn-gdtxquan11.edu.vn/</t>
  </si>
  <si>
    <t>0274 65 65 666 – 0367 38 28 38</t>
  </si>
  <si>
    <t>Bến Cát</t>
  </si>
  <si>
    <t>Trường Trung cấp Kinh tế Bình Dương</t>
  </si>
  <si>
    <t>Ấp 2, xã Tân Định, Bến Cát, Bình Dương</t>
  </si>
  <si>
    <t>https://tcktbinhduong.edu.vn/</t>
  </si>
  <si>
    <t>Trường Cao đẳng Kinh tế Kỹ thuật Tp.HCM</t>
  </si>
  <si>
    <t>215 Đ. Nguyễn Văn Luông, Phường 11, Quận 6, Hồ Chí Minh, Vietnam</t>
  </si>
  <si>
    <t>https://ktkthcm.edu.vn/</t>
  </si>
  <si>
    <t>(0274) 3 560 270</t>
  </si>
  <si>
    <t>Phú Giáo</t>
  </si>
  <si>
    <t>Trường Trung cấp Kỹ thuật Phú Giáo</t>
  </si>
  <si>
    <t>Đường Trần Quang Diệu, Khu phố 2, Thị trấn Phước Vĩnh, Phú Giáo, Bình Dương.</t>
  </si>
  <si>
    <t>https://thpt-trungcapkythuatphugiao-binhduong.violet.vn/</t>
  </si>
  <si>
    <t>Trường Trung cấp Công nghệ Thông tin Sài Gòn</t>
  </si>
  <si>
    <t>319 Đ. Gia Phú, Phường 1, Quận 6, Hồ Chí Minh, Vietnam</t>
  </si>
  <si>
    <t>https://www.sitc.edu.vn/</t>
  </si>
  <si>
    <t>Trường Trung cấp Bến Thành</t>
  </si>
  <si>
    <t>94-96 Lê Tuấn Mậu, Phường 13, Quận 6, Hồ Chí Minh 70000, Việt Nam</t>
  </si>
  <si>
    <t>http://benthanh.edu.vn/</t>
  </si>
  <si>
    <t>TRUNG TÂM GIÁO DỤC NGHỀ NGHIỆP - GIÁO DỤC THƯỜNG XUYÊN QUẬN 6</t>
  </si>
  <si>
    <t xml:space="preserve"> 687 Hồng Bàng, Phường 6, quận 6.</t>
  </si>
  <si>
    <t>https://ttgdnngdtxq6.com.vn/</t>
  </si>
  <si>
    <t>028.39601178 - 028.39693039</t>
  </si>
  <si>
    <t>Trường Trung cấp Kinh tế - Kỹ thuật Nguyễn Hữu Cảnh</t>
  </si>
  <si>
    <t>502 Huỳnh Tấn Phát, Bình Thuận, Quận 7, Hồ Chí Minh, Việt Nam</t>
  </si>
  <si>
    <t>Trường Cao Đẳng Giao Thông Vận Tải Đường thủy II</t>
  </si>
  <si>
    <t>33 Đ. Đào Trí, P, Quận 7, Hồ Chí Minh 72906, Việt Nam</t>
  </si>
  <si>
    <t>http://duongthuy.edu.vn/</t>
  </si>
  <si>
    <t>(0274) 3675 007</t>
  </si>
  <si>
    <t>Trung Tâm GDNN - GDTX Quận 7</t>
  </si>
  <si>
    <t>Trường Trung cấp Công nghiệp Bình Dương</t>
  </si>
  <si>
    <t>27/3 Số 10, Bình Thuận, Quận 7, Hồ Chí Minh, Việt Nam</t>
  </si>
  <si>
    <t>http://www.ttgdnngdtxq7.edu.vn/</t>
  </si>
  <si>
    <t xml:space="preserve">Số 79 DT 743, KCN Sóng Thần, Bình Hòa, Thuận An, Bình Dương </t>
  </si>
  <si>
    <t>https://bdi.edu.vn/</t>
  </si>
  <si>
    <t>0986.612.423 (Thầy Hùng) 0935.656.603 ( Thầy Quý)</t>
  </si>
  <si>
    <t>XU HƯỚNG SỐ</t>
  </si>
  <si>
    <t xml:space="preserve"> Trường Trung cấp Tài chính – Kế toán Bình Dương (TRƯỜNG TRUNG CẤP KINH TẾ CÔNG NGHỆ VIỆT MỸ)</t>
  </si>
  <si>
    <t>Số 9 Nguyễn Văn Tiết, phường Lái Thiêu, thị xã Thuận An, tỉnh Bình Dương
Cơ sở 2: Đường D7, KCN Mỹ Phước 1, TX. Bến Cát, tỉnh Bình Dương.</t>
  </si>
  <si>
    <t>https://www.facebook.com/TU.VAN.HUONG.NGHIEP.TUYEN.SINH.2018/?locale=vi_VN</t>
  </si>
  <si>
    <t>Trường Cao đẳng Lương thực - Thực phẩm, Phân hiệu tại TP Hồ Chí Minh</t>
  </si>
  <si>
    <t>296 Đ. Lưu Hữu Phước, Phường 15, Quận 8, Hồ Chí Minh, Việt Nam</t>
  </si>
  <si>
    <t>http://cfi.edu.vn/</t>
  </si>
  <si>
    <t>0976000971</t>
  </si>
  <si>
    <t>Trường Cao đẳng Bách khoa Nam Sài Gòn</t>
  </si>
  <si>
    <t>Trung tâm Giáo dục Thường xuyên và Bồi dưỡng nghiệp vụ tỉnh Bình Dương</t>
  </si>
  <si>
    <t>47 Đ. Cao Lỗ, Phường 4, Quận 8, Hồ Chí Minh 790000, Việt Nam</t>
  </si>
  <si>
    <t>Đường 30/4, Phường Chánh Nghĩa, Thành phố Thủ Dầu Một, Bình Dương.</t>
  </si>
  <si>
    <t>https://namsaigon.edu.vn/</t>
  </si>
  <si>
    <t>https://www.gdtx-bdnvbinhduong.edu.vn/</t>
  </si>
  <si>
    <t>Trung Tâm GDNN - GDTX Quận 8</t>
  </si>
  <si>
    <t>3 Huỳnh Thị Phụng, Phường 4, Quận 8, Hồ Chí Minh, Việt Nam</t>
  </si>
  <si>
    <t>0274 3833 972</t>
  </si>
  <si>
    <t>Trung Tâm GDNN - GDTX Quận 2</t>
  </si>
  <si>
    <t>1 Nguyễn Thị Định, Phường Thạnh Mỹ Lợi, Quận 2, Hồ Chí Minh, Việt Nam</t>
  </si>
  <si>
    <t>Trung tâm Giáo dục nghề nghiệp - Giáo dục thường xuyên Thị xã Bến Cát</t>
  </si>
  <si>
    <t>Đường NB2A - Khu phố 2 - Phường Mỹ Phước - Thị xã Bến Cát - Tỉnh Bình Dương</t>
  </si>
  <si>
    <t>https://www.gdtxbencat.edu.vn/</t>
  </si>
  <si>
    <t>Trường Trung Cấp Nghề Củ Chi</t>
  </si>
  <si>
    <t>Đường Nguyễn Đại Năng, Khu phố 1, Củ Chi, Hồ Chí Minh, Việt Nam</t>
  </si>
  <si>
    <t>http://trungcapnghecuchi.edu.vn/</t>
  </si>
  <si>
    <t>BIN MEDIA</t>
  </si>
  <si>
    <t>0274 3651 888.</t>
  </si>
  <si>
    <t>Dầu Tiếng</t>
  </si>
  <si>
    <t>Trường Trung Cấp Tây Sài Gòn</t>
  </si>
  <si>
    <t>Suối Lội, ấp Bàu Sim, Củ Chi, Hồ Chí Minh, Việt Nam</t>
  </si>
  <si>
    <t>Trung tâm Giáo dục nghề nghiệp - Giáo dục thường xuyên Huyện Dầu Tiếng</t>
  </si>
  <si>
    <t>http://www.trungcapsaigon.edu.vn/</t>
  </si>
  <si>
    <t>Số 05 Trần Phú, Dầu Tiếng, Bình Dương</t>
  </si>
  <si>
    <t>https://www.trungtamgdnn-gdtxdautieng.edu.vn/</t>
  </si>
  <si>
    <t>Trung Tâm GDNN - GDTX Huyện Củ Chi</t>
  </si>
  <si>
    <t>53 - Đường Phạm Hữu Tâm, Khu phố 3, Củ Chi, Hồ Chí Minh, Việt Nam</t>
  </si>
  <si>
    <t>0274 3561 193</t>
  </si>
  <si>
    <t>Trường Cao đẳng Công nghệ cao Đồng Nai</t>
  </si>
  <si>
    <t>CS1: 47 Đường Tôn Đức Thắng - Khu Phước Hải - Thị trấn Long Thành -  Huyện Long Thành -  Tỉnh Đồng Nai
CS 2: đường Nguyễn Bỉnh Khiêm - xã Phú Hội - huyện Nhơn Trạch - tỉnh Đồng Nai</t>
  </si>
  <si>
    <t>https://dcoht.edu.vn/</t>
  </si>
  <si>
    <t>TT GDNN GDTX huyện Nhà Bè. Cơ sở 1</t>
  </si>
  <si>
    <t>189 Đ. Nguyễn Văn Tạo, Long Thới, Nhà Bè, Hồ Chí Minh, Việt Nam</t>
  </si>
  <si>
    <t>http://ttdnnhabe.edu.vn/</t>
  </si>
  <si>
    <t>CS1: 02513844237
CS2: 0251.356.1252</t>
  </si>
  <si>
    <t>Biên Hòa</t>
  </si>
  <si>
    <t>Trường Cao đẳng Kỹ thuật Đồng Nai</t>
  </si>
  <si>
    <t>88 Nguyễn Văn Hoa, Phường Thống Nhất, Thành phố Biên Hòa, Tỉnh Đồng Nai.</t>
  </si>
  <si>
    <t>http://cdktdn.edu.vn/</t>
  </si>
  <si>
    <t>Trường Trung Cấp Nghề Trần Đại Nghĩa</t>
  </si>
  <si>
    <t>A16/4, QL1A, Ấp 1, Bình Chánh, Hồ Chí Minh, Việt Nam</t>
  </si>
  <si>
    <t>http://truongtrandainghia.edu.vn/</t>
  </si>
  <si>
    <t>Team TS NBS tự chạy</t>
  </si>
  <si>
    <t>(0251) 2223.911 - (0251) 3818.107</t>
  </si>
  <si>
    <t>Trường Cao đẳng Lê Quý Đôn</t>
  </si>
  <si>
    <t>537 - 538, Quốc lộ 51, Khu phố 3, P. Long Bình Tân, TP. Biên Hòa, tỉnh Đồng Nai.</t>
  </si>
  <si>
    <t>https://lqd.edu.vn/</t>
  </si>
  <si>
    <t>Trường Trung cấp Kỹ thuật – Kinh tế Sài gòn 3</t>
  </si>
  <si>
    <t>B12B/45G, ấp 2B, xã Vĩnh Lộc B, huyện Bình Chánh, Tp HCM</t>
  </si>
  <si>
    <t>https://saigon3.edu.vn/trang-chu/</t>
  </si>
  <si>
    <t>I. TƯ VẤN GIẢI PHÁP</t>
  </si>
  <si>
    <t>0251 3938 222</t>
  </si>
  <si>
    <t>Trường Cao đẳng Công nghệ và Quản trị Sonadezi</t>
  </si>
  <si>
    <t>Số 01, Đường 6A, KCN Biên Hòa II, Biên Hòa, Đồng Nai</t>
  </si>
  <si>
    <t>https://tuyensinh.sonadezi.edu.vn/</t>
  </si>
  <si>
    <t xml:space="preserve"> 0903 728 377</t>
  </si>
  <si>
    <t>Kênh</t>
  </si>
  <si>
    <t>Mô tả quảng cáo</t>
  </si>
  <si>
    <t>Đơn giá ước
lượng / VNĐ</t>
  </si>
  <si>
    <t>Click ước
lượng</t>
  </si>
  <si>
    <t>Trung tâm GDNN-GDTX Bình Chánh</t>
  </si>
  <si>
    <t>Số 4 Đường số 6 Khu trung tâm hành chính huyện, Bình Chánh, Việt Nam</t>
  </si>
  <si>
    <t>http://gdnngdtxbc.edu.vn/</t>
  </si>
  <si>
    <t>Ngân Sách</t>
  </si>
  <si>
    <t>0251.3994.011/012/013</t>
  </si>
  <si>
    <t>Trường Cao đẳng nghề LiLama</t>
  </si>
  <si>
    <t>KM 32 QUỐC LỘ 51 - LONG THÀNH - ĐỒNG NAI</t>
  </si>
  <si>
    <t>https://lilama2.edu.vn/</t>
  </si>
  <si>
    <t>Mess</t>
  </si>
  <si>
    <t>Phân tích thị trường</t>
  </si>
  <si>
    <t>Phân tích thị trường, hành vi người tiêu dùng theo từng ngành nghề của khách hàng</t>
  </si>
  <si>
    <t xml:space="preserve">0251 3558700 </t>
  </si>
  <si>
    <t>TRUNG TÂM GIÁO DỤC NGHỀ NGHIỆP - GIÁO DỤC THƯỜNG XUYÊN HUYỆN CẦN GIỜ</t>
  </si>
  <si>
    <t>Đường Trần Quang Quờn, Ấp Bình An, xã Bình Khánh, huyện Cần Giờ, TP. Hồ Chí Minh</t>
  </si>
  <si>
    <t>https://gdnn-gdtxcangio.hcm.edu.vn/bando</t>
  </si>
  <si>
    <t>Trảng Bom</t>
  </si>
  <si>
    <t>01 lần/03 tháng</t>
  </si>
  <si>
    <t>Trường Trung Cấp Bách Khoa Đồng Nai</t>
  </si>
  <si>
    <t>Hưng Long, Hưng Thịnh, Trảng Bom, Đồng Nai.</t>
  </si>
  <si>
    <t>https://dnp.edu.vn/</t>
  </si>
  <si>
    <t>Quảng cáo tương
tác gắn nút tin
nhắn (Click to
Messenger)</t>
  </si>
  <si>
    <t>Bài viết banner đính kèm
nút CLICK TO
MESSENGER. Khách
hàng nhắn tin trực tiếp
cho Fanpage</t>
  </si>
  <si>
    <t>~7,000</t>
  </si>
  <si>
    <t>10,000,000</t>
  </si>
  <si>
    <t>0373 810 236</t>
  </si>
  <si>
    <t>(028)38742216</t>
  </si>
  <si>
    <t xml:space="preserve">-Ngân sách 1 ngày từ
300.000 - 350.000VNĐ
(Phân bổ theo từng chiến
dịch)
- Có thể chọn chạy 1
trong 3 chiến dịch trên
-Chỉ số ước lượng có thể
thay đổi tùy theo từng
chiến dịch và chương
trình Quảng cáo của KH
-Hỗ trợ thiết kế/chỉnh sửa hình ảnh, nội dung. Set up và tối ưu Quảng cáo
</t>
  </si>
  <si>
    <t>Trường Trung Cấp Miền Đông</t>
  </si>
  <si>
    <t>12 Hoàng Minh Châu, P. Hòa Bình, Tp. Biên Hòa, Đồng Nai</t>
  </si>
  <si>
    <t>https://truongmiendong.edu.vn/</t>
  </si>
  <si>
    <t>Bài viết banner đính kèm
nút CLICK TO
MESSENGER. Khách
hàng nhắn tin trực tiếp
cho Fanpage</t>
  </si>
  <si>
    <t>122,000</t>
  </si>
  <si>
    <t>-Ngân sách 1 ngày từ 100.000 - 150.000VNĐ
(Phân bổ theo tùy từng bài viết, chu kì 1 bài khoảng 4 ngày)</t>
  </si>
  <si>
    <t>0879.5000.79</t>
  </si>
  <si>
    <t>Phân tích tệp khách hàng mục tiêu (độ tuổi; giới tính; nghề nghiệp; hành vi; sở thích...) theo từng chiến dịch truyền thông</t>
  </si>
  <si>
    <t>39 Đường 30/4, Phường Trung Dũng, TP. Biên Hòa, tỉnh Đồng Nai</t>
  </si>
  <si>
    <t>01 lần/tháng</t>
  </si>
  <si>
    <t>www.mlc.edu.vn</t>
  </si>
  <si>
    <t>Tương tác bài viết</t>
  </si>
  <si>
    <t>Là hình thức tăng tương
tác (Like, Comment,
Share, nhấp vào bài
viết,...) cho bài viết hình
ảnh của Fanpage trên
Facebook.</t>
  </si>
  <si>
    <t>~4.000</t>
  </si>
  <si>
    <t>6,120</t>
  </si>
  <si>
    <t>Kế hoạch quảng cáo Facebook</t>
  </si>
  <si>
    <t>(0251) 3827 888  – DĐ: 0333 199 789</t>
  </si>
  <si>
    <t>Xây dựng kế hoạch, phát triển các chiến lược và chiến dịch tiếp thị để marketing cho sản phẩm, dịch vụ của công ty thông qua kênh quảng cáo Facebook</t>
  </si>
  <si>
    <t>01 tháng</t>
  </si>
  <si>
    <t>Branding tăng
nhận diện thương
hiệu</t>
  </si>
  <si>
    <t>Là hình thức quảng cáo
bằng video/hình ảnh tiếp
cận khách hàng</t>
  </si>
  <si>
    <t>Trường Trung cấp Kinh tế - Kỹ thuật số 2</t>
  </si>
  <si>
    <t>~3.000</t>
  </si>
  <si>
    <t>99/5 Phạm Văn Thuận, P.Tam Hiệp, TP.Biên Hòa, tỉnh Đồng Nai</t>
  </si>
  <si>
    <t>https://ktktso2.edu.vn/</t>
  </si>
  <si>
    <t>Branding tăng
nhận diện thương
hiệu</t>
  </si>
  <si>
    <t>Là hình thức quảng cáo
bằng video/hình ảnh tiếp
cận khách hàng</t>
  </si>
  <si>
    <t>~500</t>
  </si>
  <si>
    <t>Định hướng nội dung</t>
  </si>
  <si>
    <t>Quản lý và đề xuất, định hướng nội dung có giá trị về quảng bá thương hiệu, chuyển đổi khách hàng để các bộ phận liên quan triển khai (content, thiết kế, kỹ thuật,…)</t>
  </si>
  <si>
    <t>DỊCH VỤ CHĂM SÓC FANPAGE</t>
  </si>
  <si>
    <t>TỔNG CHI PHÍ (Chưa VAT)</t>
  </si>
  <si>
    <t>0251.222.3602</t>
  </si>
  <si>
    <t>2,300,000/ tháng</t>
  </si>
  <si>
    <t>Trung tâm Giáo dục thường xuyên tỉnh Đồng Nai</t>
  </si>
  <si>
    <t>Đường D10, P Thống Nhất, TP Biên Hòa, Tỉnh Đồng Nai.</t>
  </si>
  <si>
    <t>http://gdtxdongnai.edu.vn/</t>
  </si>
  <si>
    <t>Quảng cáo</t>
  </si>
  <si>
    <t>Đề xuất và giám sát ngân sách quảng cáo hàng ngày, tuần, tháng và phân bổ ngân sách một cách phù hợp</t>
  </si>
  <si>
    <t>Gói</t>
  </si>
  <si>
    <t>BASIC</t>
  </si>
  <si>
    <t>STANDARD</t>
  </si>
  <si>
    <t>PREMIUM</t>
  </si>
  <si>
    <t>Mô Tả Quảng Cáo</t>
  </si>
  <si>
    <t>02513 810280 - 02513 829 837</t>
  </si>
  <si>
    <t>Xuân Lộc</t>
  </si>
  <si>
    <t>TTGD Nghề nghiệp - GDTX Xuân Lộc</t>
  </si>
  <si>
    <t>Cập nhật thị trường quảng cáo Facebook</t>
  </si>
  <si>
    <t>4 Hoàng Văn Thụ, TT. Gia Ray, Xuân Lộc, Đồng Nai</t>
  </si>
  <si>
    <t>Cập nhật thuật toán, các chính sách của nền tảng Facebook để tối ưu hóa các chiến dịch quảng cáo</t>
  </si>
  <si>
    <t>Khi có cập nhật</t>
  </si>
  <si>
    <t>Giá (đ/tháng)</t>
  </si>
  <si>
    <t>6,000,000</t>
  </si>
  <si>
    <t>12,500,000</t>
  </si>
  <si>
    <t>-Quyền truy cập tài khoản Quảng cáo thật, thanh
toán thật, trải nghiệm dịch vụ với các tính năng
quảng cáo mới nhất.
-Tài khoản đại lý có quyền thực hiện ngân sách
lớn.
-Phân tích và đưa ra giải pháp toàn diện về
marketing và thực tạo chiến dịch quảng cáo một
cách hiệu quả.
-Hỗ trợ tư vấn thiết kế nội dung quảng cáo (bài
viết, hình ảnh,...) biến hóa linh động, ấn tượng và
kích thích mua hàng nhưng vẫn đảm bảo theo
đúng yêu cầu của từng chiến dịch quảng cáo.
-Hỗ trợ khách hàng xử lý những vấn đề về kỹ
thuật hay về vi phạm chính sách</t>
  </si>
  <si>
    <t>0251 3871 660</t>
  </si>
  <si>
    <r>
      <rPr>
        <rFont val="Times New Roman"/>
        <b/>
        <color rgb="FFFF0000"/>
        <sz val="12.0"/>
      </rPr>
      <t>KẾT LUẬN:</t>
    </r>
    <r>
      <rPr>
        <rFont val="Times New Roman"/>
        <color rgb="FFFF0000"/>
        <sz val="12.0"/>
      </rPr>
      <t xml:space="preserve"> 2,300,000/1 tháng
- ngân sách ngày 100,000 - 150,000
- chi phí 1 mess: 120,000</t>
    </r>
  </si>
  <si>
    <t>Thống Nhất</t>
  </si>
  <si>
    <t>TTGD Nghề nghiệp - GDTX Thống Nhất</t>
  </si>
  <si>
    <t>Khu trung tâm hành chính huyện Thống Nhất, tỉnh Đồng Nai</t>
  </si>
  <si>
    <t>0613 762 003</t>
  </si>
  <si>
    <t>II. QUẢN LÝ VÀ VẬN HÀNH</t>
  </si>
  <si>
    <t>Long Khánh</t>
  </si>
  <si>
    <t>TTGD Nghề Nghiệp - GDTX thị xã Long Khánh</t>
  </si>
  <si>
    <t>2A Cách Mạng Tháng Tám, Phường Xuân Bình, Thành phố Long Khánh, Tỉnh Đồng Nai</t>
  </si>
  <si>
    <t>0613 646 595</t>
  </si>
  <si>
    <t>Số post</t>
  </si>
  <si>
    <t>Tân Phú</t>
  </si>
  <si>
    <t>Trung tâm Giáo dục nghề nghiệp - Giáo dục thường xuyên (GDNN-GDTX) huyện Tân Phú</t>
  </si>
  <si>
    <t>37 Phạm Ngọc Thạch, Khu 10, Thị trấn Tân Phú, Huyện Tân Phú, Tỉnh Đồng Nai</t>
  </si>
  <si>
    <t>https://tanphu.dongnai.gov.vn/Pages/newsdetail.aspx?NewsId=4583&amp;CatId=75</t>
  </si>
  <si>
    <t>Triển khai kế hoạch</t>
  </si>
  <si>
    <t>XHS sẽ cung cấp đầy đủ các vị trí để vận hành chiến dịch Facebook:
 - Account: Hỗ trợ, quản lý ngân sách và báo cáo dữ liệu
 - Content Creator: Sáng tạo nội dung và triển khai chi tiết chiến lược
 - Designer: Sản xuất hình ảnh theo yêu cầu kế hoạch
 - Marketing Executive: Nghiên cứu, tư vấn và lên chiến lược, triển khai quảng cáo Facebook</t>
  </si>
  <si>
    <t>Fanpage: 08 bài/tháng
 Like Fanpage: 2.000 like
 Like bài viết: 2.000 like</t>
  </si>
  <si>
    <t>Số lượng ảnh thiết kế</t>
  </si>
  <si>
    <t>12-16</t>
  </si>
  <si>
    <t>20-24</t>
  </si>
  <si>
    <t>25-30</t>
  </si>
  <si>
    <t>Định Quán</t>
  </si>
  <si>
    <t>TTGD Nghề nghiệp - GDTX Định Quán</t>
  </si>
  <si>
    <t>Đường Ngô Quyền, Kp Hiệp tâm 1, thị trấn Định Quán, huyện Định Quán, tỉnh Đồng Nai</t>
  </si>
  <si>
    <t>Phối hợp với phòng marketing, phòng kinh doanh - tư vấn, CSKH của khách hàng để phân công công việc, giám sát và đánh giá hiệu suất của chiến dịch Marketing</t>
  </si>
  <si>
    <t>http://trungtamgdnn-gdtxdinhquan.edu.vn/</t>
  </si>
  <si>
    <t>Thiết kế ảnh bìa (cover page)</t>
  </si>
  <si>
    <t>Ko</t>
  </si>
  <si>
    <t>Đề xuất</t>
  </si>
  <si>
    <t>Đề xuất, thử nghiệm tạo nội dung Fanpage, quản lý nội dung Fanpage, truyền thông thương hiệu, sản phẩm, cho các sự kiện công ty,...</t>
  </si>
  <si>
    <t>Hàng tuần</t>
  </si>
  <si>
    <t>Theo dõi, báo cáo và tối ưu kết quả</t>
  </si>
  <si>
    <t>Có</t>
  </si>
  <si>
    <t>Cài đặt các loại hình quảng cáo theo kế hoạch, theo dõi và tối ưu quảng cáo trong suốt quá trình triển khai để đạt kế quả tối ưu nhất theo kế hoạch.</t>
  </si>
  <si>
    <t xml:space="preserve"> 02513851292</t>
  </si>
  <si>
    <t>Cam kết: Tối thiểu 50 tin nhắn phát sinh/tháng</t>
  </si>
  <si>
    <t>Cẩm Mỹ</t>
  </si>
  <si>
    <t>Tối ưu fanpage</t>
  </si>
  <si>
    <t>TTGD Nghề nghiệp - GDTX huyện Cẩm Mỹ</t>
  </si>
  <si>
    <t>Hương lộ 10, khu phố Suối Cả, thị trấn Long Giao, huyện Cẩm Mỹ, Đồng Nai.</t>
  </si>
  <si>
    <t>http://gdnn-gdtxcammy.edu.vn/</t>
  </si>
  <si>
    <t>III. BÁO CÁO</t>
  </si>
  <si>
    <t>Chỉnh sửa kế hoạch nội dung</t>
  </si>
  <si>
    <t>2 lần</t>
  </si>
  <si>
    <t>Báo cáo</t>
  </si>
  <si>
    <t>Đo lường và báo cáo về hiệu suất của các chiến dịch marketing, so sánh với mục tiêu đã đề ra, điều chỉnh khi cần thiết</t>
  </si>
  <si>
    <t>02513798921</t>
  </si>
  <si>
    <t>01 lần/tuần</t>
  </si>
  <si>
    <t>Chỉnh sửa nội dung post</t>
  </si>
  <si>
    <t xml:space="preserve">TTGD Nghề Nghiệp - GDTX huyện Trảng Bom	</t>
  </si>
  <si>
    <t>2 lần/post</t>
  </si>
  <si>
    <t>Đường Nguyễn Huệ, TT. Tràng Bỏm, Trảng Bom, Đồng Nai</t>
  </si>
  <si>
    <t>0251 3866 572</t>
  </si>
  <si>
    <t>Nhơn Trạch</t>
  </si>
  <si>
    <t>TTGD Nghề nghiệp - GDTX huyện Nhơn Trạch</t>
  </si>
  <si>
    <t>Đường Số 3, Long Thọ, Nhơn Trạch, Đồng Nai</t>
  </si>
  <si>
    <t>0251 3521 924</t>
  </si>
  <si>
    <t>Trường Cao đẳng Nghề Tây Ninh</t>
  </si>
  <si>
    <t>Meeting</t>
  </si>
  <si>
    <t>19 Võ Thị Sáu, Khu phố 7, Phường 3, Thành phố Tây Ninh, Tỉnh Tây Ninh</t>
  </si>
  <si>
    <t>http://cdnghetayninh.edu.vn/</t>
  </si>
  <si>
    <t>Meeting online để trao đổi công việc</t>
  </si>
  <si>
    <t>Chỉnh sửa hình ảnh</t>
  </si>
  <si>
    <t>Giải đáp thắc mắc và trao đổi công việc liên quan đến chuyên môn cho ban lãnh đạo cùng các bộ phận liên quan của khách hàng</t>
  </si>
  <si>
    <t>Đăng bài</t>
  </si>
  <si>
    <t>Free</t>
  </si>
  <si>
    <t>Phòng Đào tạo: 0276.3815480
Phòng TCHC: 0276.3822438
Phòng Công tác HSSV: 0276.3922288</t>
  </si>
  <si>
    <t>Gò Dầu</t>
  </si>
  <si>
    <t>Trường Trung cấp Á Châu</t>
  </si>
  <si>
    <t>CS1: Ấp Phước Đức A, Xã Phước Đông, Huyện Gò Dầu, Tỉnh Tây Ninh
CS2: 278 Hùng Vương, Ấp Xóm Mới, Xã Thanh Phước, Huyện Gò Dầu, Tỉnh Tây Ninh</t>
  </si>
  <si>
    <t>https://www.acv.edu.vn/</t>
  </si>
  <si>
    <t>9.999.000 VND/tháng</t>
  </si>
  <si>
    <t>CS1: 02763 521 521 - 0941 762 992
CS2: 0276 3521 966 - 0937 40 40 60</t>
  </si>
  <si>
    <t>Facebook Ads
Quản lý tài khoản</t>
  </si>
  <si>
    <t>* Quảng cáo Facebook là nơi giúp các doanh nghiệp, công ty hay cá nhân quảng bá hình ảnh, thương hiệu, sản phẩm của mình tới người tiêu dùng tạo khách hàng tiềm năng
* Hình thức quảng cáo: Page Post, Messenger, Video view, Click to web, Like page, Lead ads, Instagram
* Quảng cáo hiển thị phù hợp với đối tương tiềm năng nhờ khả năng nhắm chọn tối ưu: nhân khẩu học, chủ đề, hành vi tương tác, thiết bị và thời gian linh động</t>
  </si>
  <si>
    <t>Trảng Bàng</t>
  </si>
  <si>
    <r>
      <rPr>
        <rFont val="Times New Roman"/>
        <color theme="1"/>
        <sz val="12.0"/>
      </rPr>
      <t xml:space="preserve">* Ngân sách ngày: 250.000đ
* Ngân sách 30 ngày: 7.500.000đ
Phí quản lý 20%: 1.500.000
Phí Facebook 5%: 375.000
</t>
    </r>
    <r>
      <rPr>
        <rFont val="Times New Roman"/>
        <b/>
        <color rgb="FFFF0000"/>
        <sz val="12.0"/>
      </rPr>
      <t>Tổng cộng (Chưa VAT) 9.375.000</t>
    </r>
    <r>
      <rPr>
        <rFont val="Times New Roman"/>
        <color rgb="FFFF0000"/>
        <sz val="12.0"/>
      </rPr>
      <t xml:space="preserve">
</t>
    </r>
  </si>
  <si>
    <t>Trường Trung cấp Kinh tế - Kỹ thuật Tây Ninh</t>
  </si>
  <si>
    <t>CS1: Khu phố Gia Lâm, Phường Gia Lộc, Thị xã, Trảng Bàng, Tây Ninh
CS2: 467 Trưng Nữ Vương, Bình Hòa, Châu Thành, Tây Ninh</t>
  </si>
  <si>
    <r>
      <rPr>
        <rFont val="Times New Roman"/>
        <b/>
        <color rgb="FFFF0000"/>
        <sz val="12.0"/>
      </rPr>
      <t>KẾT LUẬN:</t>
    </r>
    <r>
      <rPr>
        <rFont val="Times New Roman"/>
        <color rgb="FFFF0000"/>
        <sz val="12.0"/>
      </rPr>
      <t xml:space="preserve"> 13,750,000/1 tháng
- ngân sách ngày 300,000 - 350,000
- chưa có sự cam kết mess/ tháng    </t>
    </r>
  </si>
  <si>
    <t>https://truongtcktkttayninh.giaoductayninh.vn/</t>
  </si>
  <si>
    <t xml:space="preserve">* Ghi chú:			
- Giá trên chưa bao gồm VAT (8%)			
- Ký Hợp đồng 03 tháng (thanh toán 02 đợt 50% - 50%) giảm 30% gói sản xuất video.			
- Ký Hợp đồng 03 tháng giảm 10%, 06 tháng giảm 15%, 12 tháng giảm 20% (thanh toán 02 đợt 50% - 50%)			
</t>
  </si>
  <si>
    <r>
      <rPr>
        <rFont val="Times New Roman"/>
        <b/>
        <color rgb="FFFF0000"/>
        <sz val="12.0"/>
      </rPr>
      <t>KẾT LUẬN:</t>
    </r>
    <r>
      <rPr>
        <rFont val="Times New Roman"/>
        <color rgb="FFFF0000"/>
        <sz val="12.0"/>
      </rPr>
      <t xml:space="preserve"> 10.798.920/1 tháng
cam kết 50 mess/tháng =&gt; 200k/mess</t>
    </r>
  </si>
  <si>
    <t xml:space="preserve">    </t>
  </si>
  <si>
    <t>CS1:  0276 3893366
CS2:  0276 3879179</t>
  </si>
  <si>
    <t>Trường Trung cấp Tân Bách Khoa</t>
  </si>
  <si>
    <t>24 Nguyễn Chí Thanh, Phường 3, Thành phố Tây Ninh, Tỉnh Tây Ninh.</t>
  </si>
  <si>
    <t>02763815416</t>
  </si>
  <si>
    <t>Trung tâm Giáo dục Thường xuyên tỉnh Tây Ninh</t>
  </si>
  <si>
    <t>số 2, hẻm 1, Lạc Long Quân (7, hẻm 18, NV Rốp) Kp.5, P.4, Tp. Tây Ninh</t>
  </si>
  <si>
    <t>http://ttgdtxtayninh.edu.vn/</t>
  </si>
  <si>
    <t>(0276) 3842374; (0276) 3842375; (0276) 3841305</t>
  </si>
  <si>
    <t>Tân Biên</t>
  </si>
  <si>
    <t>Trung tâm Giáo dục nghề nghiệp - Giáo dục Thường xuyên huyện Tân Biên</t>
  </si>
  <si>
    <t xml:space="preserve"> 362 Nguyễn Văn Linh, Tân Biên, Tây Ninh</t>
  </si>
  <si>
    <t>http://gdtxtanbien.giaoductayninh.vn/</t>
  </si>
  <si>
    <t>Dương Minh Châu</t>
  </si>
  <si>
    <t>Trung tâm Giáo dục nghề nghiệp - Giáo dục Thường xuyên huyện Dương Minh Châu</t>
  </si>
  <si>
    <t>Trung tâm GDNN- GDTX Dương Minh Châu, khu phố II, Thị trấn Dương Minh Châu, Tây Ninh</t>
  </si>
  <si>
    <t>http://gdtxduongminhchau.giaoductayninh.vn/</t>
  </si>
  <si>
    <t>(0276) 3877.404.</t>
  </si>
  <si>
    <t>Trung tâm Giáo dục nghề nghiệp - Giáo dục Thường xuyên huyện Gò Dầu</t>
  </si>
  <si>
    <t>KP1 - Thị trấn Gò Dầu -Huyện Gò Dầu</t>
  </si>
  <si>
    <t>http://gdtxgodau.giaoductayninh.vn/</t>
  </si>
  <si>
    <t>02763853276</t>
  </si>
  <si>
    <t>Đồng Xoài</t>
  </si>
  <si>
    <t>Trường Cao đẳng Bình Phước</t>
  </si>
  <si>
    <t>Phường Tân Bình, Thành phố Đồng Xoài, Bình Phước</t>
  </si>
  <si>
    <t>https://cdbp.edu.vn/</t>
  </si>
  <si>
    <t>02713 881 093</t>
  </si>
  <si>
    <t>Cao Đẳng Miền Đông</t>
  </si>
  <si>
    <t>1428-Đường Phú riêng đỏ, phường Tân Đồng thành phố Đồng Xoài, tỉnh Bình Phước</t>
  </si>
  <si>
    <t>http://cdmd.edu.vn/</t>
  </si>
  <si>
    <t>02713.880.343, 0965.880.343</t>
  </si>
  <si>
    <t>Trung tâm GDTX tỉnh Bình Phước</t>
  </si>
  <si>
    <t>Đường Trần Hưng Đạo - Phường Tân Phú - TX . Đồng Xoài - Bình Phước</t>
  </si>
  <si>
    <t>http://gdtxbinhphuoc.edu.vn/</t>
  </si>
  <si>
    <t>02713879609</t>
  </si>
  <si>
    <t>Bù Đăng</t>
  </si>
  <si>
    <t>Trung tâm Giáo dục thường xuyên huyện Bù Đăng</t>
  </si>
  <si>
    <t>92 Lê Quý Đôn, Đức Phong, Bù Đăng, Bình Phước</t>
  </si>
  <si>
    <t>https://budang.binhphuoc.gov.vn/</t>
  </si>
  <si>
    <t>0271 3974 385</t>
  </si>
  <si>
    <t>Tiếng</t>
  </si>
  <si>
    <t>Tên</t>
  </si>
  <si>
    <t xml:space="preserve">Học Phí </t>
  </si>
  <si>
    <t>Ưu điểm</t>
  </si>
  <si>
    <t>Nhược điểm</t>
  </si>
  <si>
    <t>link web</t>
  </si>
  <si>
    <t>đào tạo</t>
  </si>
  <si>
    <t>địa chỉ</t>
  </si>
  <si>
    <t xml:space="preserve">Nhật </t>
  </si>
  <si>
    <t>Nhật ngữ Sakura</t>
  </si>
  <si>
    <t>dao động từ 2.900.000 VND đến 8.900.000 VND/khóa</t>
  </si>
  <si>
    <t>- Có tiếng, hình thành lâu năm
- cơ sở vật chất xịn
 Chủ yếu học về giao tiếp, luyện thi JLPT</t>
  </si>
  <si>
    <t>- Học phí tương đối cao</t>
  </si>
  <si>
    <t>Trực tiếp</t>
  </si>
  <si>
    <t>228 Nam kỳ khởi nghĩa, Phường 6, Quận 3, Tp.HCM</t>
  </si>
  <si>
    <t xml:space="preserve">Trung tâm tiếng Nhật Riki Nihongo  </t>
  </si>
  <si>
    <t>- Trực tiếp: trung bình 5 TRIỆU/khoá
- Trực tuyến:  500.000 – 2.500.000 vnđ tùy vào từng cấp độ</t>
  </si>
  <si>
    <t>- ưu đãi 50% học phí 
- CAM KẾT ĐỖ JLPT, học lại MIỄN PHÍ nếu như không hài lòng với kết quả đạt được.
- linh động có học onl và học off
- Trực tuyến có các video bài giảng, video luyện tập, chữa đề, bí quyết và đặc biệt là các video dạy phát âm, luyện phản xạ với người bản xứ</t>
  </si>
  <si>
    <t>Trực tuyến và trực tiếp</t>
  </si>
  <si>
    <t>- RIKI ĐIỆN BIÊN PHỦ : 137 Điện Biên Phủ, Đa Kao, Q.1, Tp.HCM
- Riki Cầu Giấy : Số 31-33 Phùng Chí Kiên, Cầu Giấy, Hà Nội</t>
  </si>
  <si>
    <t>Trung tâm tiếng Nhật Sakae</t>
  </si>
  <si>
    <t>1.600.000 VND – 7.800.000 VND/khóa</t>
  </si>
  <si>
    <t>- Tỷ lệ giáo viên người Nhật cao nhất trong các Trung tâm tiếng Nhật tại TP.HCM</t>
  </si>
  <si>
    <t>17 đường số 2, P. Linh Tây, Q.Thủ Đức</t>
  </si>
  <si>
    <t xml:space="preserve">Trung tâm tiếng Nhật Newsky
</t>
  </si>
  <si>
    <t>1.550.000 VND – 3.500.000 VND/khóa</t>
  </si>
  <si>
    <t xml:space="preserve">- Thành lập lâu đời 23 năm
- Học phí thấp + nhiều ưu đãi
- Có giảng viên bản xứ </t>
  </si>
  <si>
    <t>Rất nhiều cơ sở ở HCM như: Tân Bình, Gò Vấp, Bình Thạnh, Q9, Q12....</t>
  </si>
  <si>
    <t>Nhật Ngữ Đông Du</t>
  </si>
  <si>
    <t>1.300.000 VND – 6.250.000 VND/khóa</t>
  </si>
  <si>
    <t>- Nhiều sự lựa chọn giữa các khóa học onl và off
- Chủ yếu đào tạo du học
- Học phí thấp</t>
  </si>
  <si>
    <t>Trụ sở chính: 43D/46 Hồ Văn Huê, P.9, Q.Phú Nhuận</t>
  </si>
  <si>
    <t>Lớp học tiếng Nhật sơ cấp của EZ Language</t>
  </si>
  <si>
    <t>599.000 vnđ</t>
  </si>
  <si>
    <t>- Khi mua khóa học, người học được học trọn đời. Và được giảm 10% khi thanh toán online.</t>
  </si>
  <si>
    <t xml:space="preserve">- Chỉ có các bài giảng video
-  Sơ cấp dành cho những học viên đã học xong bảng chữ cái, biết cách phát âm tiếng Nhật. </t>
  </si>
  <si>
    <t xml:space="preserve">Trực tuyến </t>
  </si>
  <si>
    <t>Lớp học tiếng Nhật trực tuyến của Akira</t>
  </si>
  <si>
    <t>1.280.000 vnđ</t>
  </si>
  <si>
    <t>-  Công nghệ nhận diện giọng nói giúp học viên phát âm và tự sửa lỗi.
- Các giáo viên của trung tâm Akira.
- Nhận hỗ trợ du học</t>
  </si>
  <si>
    <t>Lớp học tiếng Nhật trực tuyến của Dekiru</t>
  </si>
  <si>
    <t>- N5 / Sơ cấp / 790.000 / 120 ngày
- N4 / Sơ cấp / 890.000 / 120 ngày
- N3 / Trung cấp / 1.190.000 / 150 ngày
- N2 / Nâng cao / 1.590.000 / 180 ngày
- N1 / Chuyên gia / 2.290.000 / 200 ngày</t>
  </si>
  <si>
    <t xml:space="preserve">- ưu đãi khi mua theo nhóm
- kiểm tra đánh giá và xây dựng lộ trình cho học viên </t>
  </si>
  <si>
    <t>Lớp học tiếng Nhật trực tuyến của Kohi</t>
  </si>
  <si>
    <t>- N5 / 4.500.000
- N4 / 5.000.000
- N3 / 6.500.000</t>
  </si>
  <si>
    <t>- mua combo nhận được ưu đãi
- web chi tiết đầy đủ thông tin lộ trình khóa học
- KHOÁ HỌC TƯƠNG TÁC QUA ZOOM
- TẶNG APP KOHI HỌC BỔ TRỢ CÙNG GIỜ HỌC ZOOM
- Cam kết đỗ JLPT bằng văn bản, nếu không đỗ được học lại hoàn toàn miễn phí
- Cấp chứng chỉ tiếng Nhật của Sở GD&amp;ĐT Hà Nội ban hành.</t>
  </si>
  <si>
    <t>Các cơ sở tại Hồ Chí Minh, Hà Nội, Đà Nẵng</t>
  </si>
  <si>
    <t xml:space="preserve">
Học Tiếng Nhật Online Dũng Mori</t>
  </si>
  <si>
    <t>- Chỉ từ 990.000đ 
- Khóa Online qua App (trị giá ~2.690k)
- Học thầy cô kèm (65k/buổi)</t>
  </si>
  <si>
    <t xml:space="preserve">- Nhiều chương trình ưu đãi và quà tặng 
- học phí tương đối </t>
  </si>
  <si>
    <t>Trụ sở: 45-47-49 Galaxy 3, 69 Tố Hữu,
Vạn Phúc, Hà Đông, HN</t>
  </si>
  <si>
    <t>Trung</t>
  </si>
  <si>
    <t>Trung tâm HOA VĂN SHZ</t>
  </si>
  <si>
    <t>giao động từ 833.000đ/tháng (đã bao gồm giáo trình) Tùy theo khóa học</t>
  </si>
  <si>
    <t>- Có kinh nghiệm lâu năm trong lĩnh vực
- Cơ sở vật chất đạt tiêu chuẩn Quốc tế
- Chương trình học chuẩn quốc tế</t>
  </si>
  <si>
    <t>Các cơ sở tại HCM như: Q1,Q3,Q5, Bình Thạnh, Tân Bình, Gò Vấp, Thủ Đức, Bình Dương</t>
  </si>
  <si>
    <t xml:space="preserve">Trung tâm THANHMAIHSK
</t>
  </si>
  <si>
    <t>- Lớp cơ bản: 120.000 đến 150.000 đồng/ buổi/ 2 tiếng.
- khóa học nâng cao như HSK4/5/6: 150.000 đến 170.000 đồng/ buổi/ 2 đến 2.5 tiếng.</t>
  </si>
  <si>
    <t>- Đội ngũ giảng viên 100% là thạc sĩ, tiến sĩ, đang giảng dạy tại các trường đại học lớn
- Cơ sở vật chất chất lượng, đẩy đủ tiện nghi
- Nền tảng học tiếng Trung online hiện đại
- Nhiều chương trình học VD, luyện thi, HSK, 1 kèm 1</t>
  </si>
  <si>
    <t xml:space="preserve">Rất nhiều cơ sở tại HCM và Hà Nội </t>
  </si>
  <si>
    <t>Trung tâm Hán Ngữ Trần Kiến</t>
  </si>
  <si>
    <t>- [Online] Tiếng Trung Cơ Bản: 2.400.000
- [Offline] Tiếng Trung Cơ Bản: 3.000.000
- [Online] HSK Cấp Độ 3: 3.600.000
- [Offline] HSK Cấp Độ 3: 4.200.000</t>
  </si>
  <si>
    <t xml:space="preserve">- Đội ngủ giảng viên chất lượng cao </t>
  </si>
  <si>
    <t>Học theo lịch, theo giờ của trung tâm</t>
  </si>
  <si>
    <t>- Cơ Sở 1: 13 Đường số 1 Khu Dân Cư Cityland Phường 7 quận Gò Vấp
- Cơ Sở 2: 97 Nguyễn Trung Nguyệt, Bình Trưng Đông, Tp. Thủ Đức</t>
  </si>
  <si>
    <t>Trung tâm tiếng Trung Ni Hao</t>
  </si>
  <si>
    <t>từ 2.000.000 (tùy khóa học)</t>
  </si>
  <si>
    <t>các cơ sở tại HCM: Q10, Q7, Gò Vấp</t>
  </si>
  <si>
    <t>Số Tiền</t>
  </si>
  <si>
    <t>File</t>
  </si>
  <si>
    <t>Hóa đơn thanh toán</t>
  </si>
  <si>
    <t>đã thanh toán 1office</t>
  </si>
  <si>
    <t>đã thanh toán</t>
  </si>
  <si>
    <r>
      <rPr>
        <rFont val="Times New Roman"/>
        <color theme="1"/>
        <sz val="14.0"/>
      </rPr>
      <t xml:space="preserve">Phí VAT 180.606
- Gửi hàng Hà Nội: 215.000
- In Standee 150.000
</t>
    </r>
    <r>
      <rPr>
        <rFont val="Times New Roman"/>
        <b/>
        <color theme="1"/>
        <sz val="14.0"/>
      </rPr>
      <t>=&gt; Lỗ 175.606</t>
    </r>
  </si>
  <si>
    <r>
      <rPr>
        <rFont val="Times New Roman"/>
        <color theme="1"/>
        <sz val="14.0"/>
      </rPr>
      <t xml:space="preserve">- còn 323.160
- mua giấy A4 3g: 165k
- mua đồ cúng: 150k
</t>
    </r>
    <r>
      <rPr>
        <rFont val="Times New Roman"/>
        <b/>
        <color theme="1"/>
        <sz val="14.0"/>
      </rPr>
      <t>=&gt; Dư 8.160</t>
    </r>
  </si>
  <si>
    <r>
      <rPr>
        <rFont val="Times New Roman"/>
        <b val="0"/>
        <color theme="1"/>
        <sz val="14.0"/>
      </rPr>
      <t xml:space="preserve">Phí VAT 107.020 + 49.000 = 156.020
</t>
    </r>
    <r>
      <rPr>
        <rFont val="Times New Roman"/>
        <b/>
        <color theme="1"/>
        <sz val="14.0"/>
      </rPr>
      <t>- Lỗ 165.500</t>
    </r>
  </si>
  <si>
    <t xml:space="preserve">Tên học viên </t>
  </si>
  <si>
    <t>Bằng cấp</t>
  </si>
  <si>
    <t xml:space="preserve">Tình trạng </t>
  </si>
  <si>
    <t>Nguyễn Minh Tâm</t>
  </si>
  <si>
    <t>TN ĐH</t>
  </si>
  <si>
    <t>CNTT - ĐHKTS</t>
  </si>
  <si>
    <t xml:space="preserve">tổng được giảm 24 tín chỉ đã bao gồm giảm 3 khung bặc TA vì có chứng chứng, các môn chuyên ngành khg đc giảm môn nào </t>
  </si>
  <si>
    <t>Bài An Minh</t>
  </si>
  <si>
    <t>TN TS</t>
  </si>
  <si>
    <t xml:space="preserve">Tổng 14 tín chỉ được giảm, khg được giảm TA phải thi test TA, khg được giảm các môn chuyên ngành </t>
  </si>
  <si>
    <r>
      <rPr>
        <rFont val="Times New Roman"/>
        <color theme="1"/>
        <sz val="14.0"/>
      </rPr>
      <t xml:space="preserve">- phí VAT suất hóa đơn 165.460
</t>
    </r>
    <r>
      <rPr>
        <rFont val="Times New Roman"/>
        <b/>
        <color theme="1"/>
        <sz val="14.0"/>
      </rPr>
      <t>=&gt; Dư 19.000</t>
    </r>
  </si>
  <si>
    <r>
      <rPr>
        <rFont val="Times New Roman"/>
        <color theme="1"/>
        <sz val="14.0"/>
      </rPr>
      <t xml:space="preserve">- phí VAT suất hóa đơn 194.578
</t>
    </r>
    <r>
      <rPr>
        <rFont val="Times New Roman"/>
        <b/>
        <color theme="1"/>
        <sz val="14.0"/>
      </rPr>
      <t>=&gt; Dư 348.622</t>
    </r>
  </si>
  <si>
    <t>Trừ hết còn 34.676</t>
  </si>
  <si>
    <r>
      <rPr>
        <rFont val="Times New Roman"/>
        <color theme="1"/>
        <sz val="14.0"/>
      </rPr>
      <t xml:space="preserve">mua đồ cúng khai trương mùng 9 là 260.000k =&gt; </t>
    </r>
    <r>
      <rPr>
        <rFont val="Times New Roman"/>
        <b/>
        <color theme="1"/>
        <sz val="14.0"/>
      </rPr>
      <t>lỗ 225.324</t>
    </r>
  </si>
  <si>
    <t>Mục tiêu đạt được/ Tuần</t>
  </si>
  <si>
    <t>review</t>
  </si>
  <si>
    <t>Sản phẩm</t>
  </si>
  <si>
    <t>Thời Gian</t>
  </si>
  <si>
    <t>Ngân sách đã chi FB</t>
  </si>
  <si>
    <t>Mess FB</t>
  </si>
  <si>
    <t>Lượt tiếp cận FB</t>
  </si>
  <si>
    <t>Chi tiết tiềm năng</t>
  </si>
  <si>
    <t>Mess (có sdt)</t>
  </si>
  <si>
    <t>Mở Rộng chuỗi hoạt động tuyển sinh</t>
  </si>
  <si>
    <t>1 bài</t>
  </si>
  <si>
    <t>done</t>
  </si>
  <si>
    <t>https://www.facebook.com/viencongnghe.kinhdoanhnbs/posts/pfbid0FJ2qHas7VhgvEzuH23o5sS3TScRat9PhpqmEu68Kh5UmrEYVoXCtcCJdXepmM1YUl</t>
  </si>
  <si>
    <t>TOP 5 lý do bạn nên học Cử Nhân Quản Trị Kinh Doanh???</t>
  </si>
  <si>
    <t>https://www.facebook.com/share/p/CSADW7erS17ErThG/</t>
  </si>
  <si>
    <t>Học Cử Nhân Công Nghệ Thông Tin ra làm gì???</t>
  </si>
  <si>
    <t>https://www.facebook.com/share/p/yYM4KQZnFvvaWtrY/</t>
  </si>
  <si>
    <t>Ai bảo học Đại học trực tuyến không chất lượng?</t>
  </si>
  <si>
    <t>1 clip</t>
  </si>
  <si>
    <t>https://www.facebook.com/reel/2561380797382083</t>
  </si>
  <si>
    <t>Bài truyền thông tuyển sinh NBS ( Việc gì khó - Có NBS lo )</t>
  </si>
  <si>
    <t>https://www.facebook.com/photo/?fbid=122174827124175238&amp;set=a.122113830842175238</t>
  </si>
  <si>
    <t>Clip nhảy trend (THÔNG BÁO TUYỂN SINH KHÓA TIẾNG TRUNG)</t>
  </si>
  <si>
    <t>https://www.facebook.com/share/v/in5a5S8kiQTpCt5A/</t>
  </si>
  <si>
    <t>TOP 5 lý do bạn nên học Tiếng Trung</t>
  </si>
  <si>
    <t>https://www.facebook.com/share/p/L3iw9WH4246Q5V6r/</t>
  </si>
  <si>
    <t>Viện Kinh Doanh và Công Nghệ NBS - Trường Đại học Phú Xuân thông báo tuyển sinh Cử Nhân Trực Tuyến trên toàn quốc - Cánh cổng thăng tiến sự nghiệp</t>
  </si>
  <si>
    <t>26/09-30/09 (4 ngày)</t>
  </si>
  <si>
    <t xml:space="preserve">- Độ tuổi: 18-34
- Vị trí: Ho Chi Minh,Hanoi, Đồng Nai, Hue
- Vị trí tiếp cận: Bảng feed trên ứng dụng di động
</t>
  </si>
  <si>
    <t>Tăng số tin nhắn</t>
  </si>
  <si>
    <t>Clip nhảy chạy chữ giới thiệu về NBS</t>
  </si>
  <si>
    <t>https://www.facebook.com/share/v/ooUB9w6CqJbFt12H/</t>
  </si>
  <si>
    <t>ƯU ĐÃI ĐẶC BIỆT MỪNG NGÀY CHUYỂN ĐỔI SỐ QUỐC GIA</t>
  </si>
  <si>
    <t>02/10-06/10 (4 ngày)</t>
  </si>
  <si>
    <t>- Độ tuổi: 18-34
- Vị trí: Ho Chi Minh, Dak Lak, Hanoi
- Vị trí tiếp cận: Hộp thư Messenger</t>
  </si>
  <si>
    <t>Viện Kinh Doanh &amp; Công Nghệ NBS tham gia buổi lễ tốt nghiệp tại Trường Trung Cấp Quang Trung</t>
  </si>
  <si>
    <t>https://www.facebook.com/share/p/BoxW5XKzBvqbMdRE/</t>
  </si>
  <si>
    <t>Clip đi hướng nghiệp</t>
  </si>
  <si>
    <t>https://www.facebook.com/share/r/7P7679etcTJ9Rvbg/</t>
  </si>
  <si>
    <t>Ở đây có học bổng trị giá 8.000.000 vnđ</t>
  </si>
  <si>
    <t>02/10-05/10 (3 ngày)</t>
  </si>
  <si>
    <t>- Độ tuổi: 25-34
- Vị trí: Nghe An, Thanh Hoa, Ha Tinh
- Vị trí tiếp cận: Video trong luồng trên di động</t>
  </si>
  <si>
    <t>04/10-07/10 (3 ngày)</t>
  </si>
  <si>
    <t>- Độ tuổi: 24-34
- Vị trí: Ho Chi Minh, Dong Nai, Binh Duong
- Vị trí tiếp cận: Bảng feed trên ứng dụng di động</t>
  </si>
  <si>
    <t>Viện NBS liên kết Hướng Nghiệp 2024</t>
  </si>
  <si>
    <t>https://www.facebook.com/share/v/XH3wisQZYtSCAeTV/</t>
  </si>
  <si>
    <t>THÔNG BÁO TUYỂN SINH KHÓA TIẾNG TRUNG HSK 1</t>
  </si>
  <si>
    <t>07/10-10/10 (3 ngày)</t>
  </si>
  <si>
    <t>- Độ tuổi: 18-34
- Vị trí: Ho Chi Minh,Hanoi, Bình Dương
- Vị trí tiếp cận: Bảng feed trên ứng dụng di động</t>
  </si>
  <si>
    <t xml:space="preserve"> Viện Kinh Doanh và Công Nghệ NBS - Trường Đại học Phú Xuân thông báo tuyển sinh Cử Nhân Trực Tuyến trên toàn quốc - Cánh cổng thăng tiến sự nghiệp</t>
  </si>
  <si>
    <t>- Độ tuổi: 24-34
- Vị trí: Ho Chi Minh,Hanoi, Dong Nai
- Vị trí tiếp cận: Bảng feed trên ứng dụng di động</t>
  </si>
  <si>
    <t>Buổi sáng đi làm – Buổi tối học Cử Nhân</t>
  </si>
  <si>
    <t>https://www.facebook.com/share/p/hMfzsYT4Ypr5J4Ab/</t>
  </si>
  <si>
    <t>Học tiếng trung không khó cùng NBS =&gt; đăng trên trang của 1office</t>
  </si>
  <si>
    <t>https://work.equest.vn/social/group?ID=19</t>
  </si>
  <si>
    <t>clip toàn cảnh lễ tốt nghiệp</t>
  </si>
  <si>
    <t>https://www.facebook.com/share/r/UG6uwH6FkYqnXTCL/</t>
  </si>
  <si>
    <t xml:space="preserve">14/10/2024 - 20/10/2024
</t>
  </si>
  <si>
    <t>Bài truyền thông về ngành QTKD</t>
  </si>
  <si>
    <t>https://www.facebook.com/share/p/Q3j58jSxdxpzJUy9/</t>
  </si>
  <si>
    <t xml:space="preserve">hình ảnh đi hướng nghiệp tại các Trường </t>
  </si>
  <si>
    <t>https://www.facebook.com/share/p/U5SJbBQoJypiFhrW/</t>
  </si>
  <si>
    <t>[Góc giải đáp thắc mắc cùng Viện NBS]</t>
  </si>
  <si>
    <t>https://www.facebook.com/share/v/QKpaGPJbWHgCps6z/</t>
  </si>
  <si>
    <t>17/10-20/10 (3 ngày)</t>
  </si>
  <si>
    <t>- Độ tuổi: 18-24
- Vị trí: Ho Chi Minh,Đắk Lắk, Thanh Hóa
- Vị trí tiếp cận: Video trong luồng trên di động</t>
  </si>
  <si>
    <t xml:space="preserve">Những lý do nên học ĐH từ xa </t>
  </si>
  <si>
    <t>https://www.facebook.com/share/p/3tG6guU4mXkHMq7n/</t>
  </si>
  <si>
    <t>Bài chúc mừng 20-10 Phụ nữ VN</t>
  </si>
  <si>
    <t>https://www.facebook.com/share/p/VJtD46LrHb1SoPQZ/</t>
  </si>
  <si>
    <t>bài truyền thông đối lập của không học và học đại học từ xa 'Tại sao phải học đại học trực tuyến?" =&gt; chạy QC</t>
  </si>
  <si>
    <t>https://www.facebook.com/share/p/AUSruaeYnSbvn3fV/</t>
  </si>
  <si>
    <t>19/10-20/10 (4 ngày)</t>
  </si>
  <si>
    <t>- Độ tuổi: 25-34
- Vị trí: Ho Chi Minh, Hanoi, Bình Dương
- Vị trí tiếp cận: Bảng feed trên ứng dụng di động</t>
  </si>
  <si>
    <t xml:space="preserve">21/10/2024 - 27/10/2024
</t>
  </si>
  <si>
    <t>Đối tượng nào phù hợp học chương trình Cử Nhân Trực Tuyến</t>
  </si>
  <si>
    <t>https://www.facebook.com/share/v/aX5gfccimyDwCuQw/</t>
  </si>
  <si>
    <t>28/10-31/10 (3 ngày)</t>
  </si>
  <si>
    <t>- Độ tuổi: 25-34
- Vị trí: Ho Chi Minh, Hanoi, Bình Dương
- Vị trí tiếp cận: Facebook Reels</t>
  </si>
  <si>
    <t>Những lý do thúc đẩy bạn nên học CNTT</t>
  </si>
  <si>
    <t>https://www.facebook.com/share/p/ib4y3yspTJqSj2AP/</t>
  </si>
  <si>
    <t>20/10/0204</t>
  </si>
  <si>
    <t>bài chào mừng các bạn nhập học, share ảnh ck</t>
  </si>
  <si>
    <t xml:space="preserve">trên zalo viện </t>
  </si>
  <si>
    <t>https://www.facebook.com/share/p/skn72YYQ1kAwfX8C/</t>
  </si>
  <si>
    <t>28/10-04/11 (7 ngày)</t>
  </si>
  <si>
    <t>- Độ tuổi: 18-34
- Vị trí: Ho Chi Minh, Hanoi, Thừa Thiên–Huế
- Vị trí tiếp cận: Bảng feed trên ứng dụng di động</t>
  </si>
  <si>
    <t xml:space="preserve">28/10/2024 - 03/11/2024
</t>
  </si>
  <si>
    <t>ĐẠI HỌC ONLINE - VỪA HỌC VỪA LÀM</t>
  </si>
  <si>
    <t>https://www.facebook.com/share/p/17bD2tQC13/</t>
  </si>
  <si>
    <t>Bằng Đại Học Từ Xa có giá trị hay không??</t>
  </si>
  <si>
    <t>https://www.facebook.com/share/p/pLa9KhMr3GpPPQPE/</t>
  </si>
  <si>
    <t>tuyển thực tập sinh ctv</t>
  </si>
  <si>
    <t>https://www.facebook.com/share/p/cBQZEa4VNiD4YeBF/</t>
  </si>
  <si>
    <t>HẠN CHỐT BỔ SUNG HỒ SƠ - HỌC BỔNG CHỈ CÒN 20 SLOT CUỐI CÙNG TRONG NĂM 2024</t>
  </si>
  <si>
    <t>https://www.facebook.com/share/v/12DKcgaBFke/</t>
  </si>
  <si>
    <t>01/11-05/11 (4 ngày)</t>
  </si>
  <si>
    <t>- Độ tuổi: 25-34
- Vị trí: Ho Chi Minh, Hanoi, Đồng Nai
- Vị trí tiếp cận: Facebook Reels</t>
  </si>
  <si>
    <t>https://www.facebook.com/viencongnghe.kinhdoanhnbs/videos/907409404278375/</t>
  </si>
  <si>
    <t>5/11 - 12/11 (7 ngày)</t>
  </si>
  <si>
    <t>- Độ tuổi: 18 - 44
- Vị trí: Ho Chi Minh, Hanoi, Đồng Nai
- Vị trí tiếp cận: Facebook Reels, Bảng feed trên ứng dụng di động, Bảng feed video gợi ý trên di động</t>
  </si>
  <si>
    <t>https://www.facebook.com/share/p/15SA1vJxLm/</t>
  </si>
  <si>
    <t>https://www.facebook.com/share/p/1NMfCGeFpX/</t>
  </si>
  <si>
    <t>https://www.facebook.com/share/p/1EfcqzMnFm/</t>
  </si>
  <si>
    <t>7/11 - 08/11 (1 ngày)</t>
  </si>
  <si>
    <t xml:space="preserve">- Độ tuổi: 18-34
- Vị trí: Ho Chi Minh, Hanoi, Bình Dương
- Vị trí tiếp cận: Bảng feed trên ứng dụng di động
</t>
  </si>
  <si>
    <t>8/11-14/11 (6 ngày)</t>
  </si>
  <si>
    <t xml:space="preserve">- Độ tuổi: 34-44
- Vị trí: Ho Chi Minh, Hanoi, Bình Dương
- Vị trí tiếp cận: Bảng feed trên ứng dụng di động
</t>
  </si>
  <si>
    <t>https://www.facebook.com/share/p/1DDGeNeRNe/</t>
  </si>
  <si>
    <t xml:space="preserve">1 Bài </t>
  </si>
  <si>
    <t>https://www.facebook.com/share/p/1B4CFMA9Le/</t>
  </si>
  <si>
    <t>https://www.facebook.com/share/p/1zBsdruC9v/</t>
  </si>
  <si>
    <t>1 Bài</t>
  </si>
  <si>
    <t>https://www.facebook.com/share/p/19HzFYsjtc/</t>
  </si>
  <si>
    <t>https://www.facebook.com/share/p/1CkuzELiNC/</t>
  </si>
  <si>
    <t>14/11- 18/11 (4 ngày)</t>
  </si>
  <si>
    <t xml:space="preserve">- Độ tuổi: 24-64
- Vị trí: Ho Chi Minh, Thanh Hóa, Nghệ An
- Vị trí tiếp cận: Video trong luồng trên di động
</t>
  </si>
  <si>
    <t xml:space="preserve">Tăng khách truy cập trang web - 687 Lượt click vào liên kết
</t>
  </si>
  <si>
    <t>1 Clip</t>
  </si>
  <si>
    <t>https://www.facebook.com/share/r/184sSdYKVt/</t>
  </si>
  <si>
    <t>https://www.facebook.com/share/v/1Ahy5JKBGr/</t>
  </si>
  <si>
    <t>15/11-19/11 (4 ngày)</t>
  </si>
  <si>
    <t xml:space="preserve">- Độ tuổi: 34 - 44
- Vị trí: Ho Chi Minh, Hanoi, Bình Dương
- Vị trí tiếp cận: Bảng feed trên ứng dụng di động
</t>
  </si>
  <si>
    <t>https://www.facebook.com/share/p/1AWkwWyhkw/</t>
  </si>
  <si>
    <t>bài thông báo tuyển sinh tháng 1 - clip capcut giật nội dung đơn giản</t>
  </si>
  <si>
    <t>https://www.facebook.com/share/v/1GYnCwfuTs/</t>
  </si>
  <si>
    <t>18/11 - 25/11 (7 ngày)</t>
  </si>
  <si>
    <t>- Độ tuổi: 18-34
- Vị trí: Ho Chi Minh, Đắk Lắk, Thanh Hóa
- Vị trí tiếp cận: Video trong luồng trên di động</t>
  </si>
  <si>
    <t>thầy giáo vui vẻ và nhiệt tình - nguyễn hồng duy</t>
  </si>
  <si>
    <t>https://www.facebook.com/share/p/19XVz9cxfN/</t>
  </si>
  <si>
    <t>https://www.facebook.com/share/p/1DqndsJ3Np/</t>
  </si>
  <si>
    <t>chia sẻ của tiến sỹ phan thị thùy trang về ngành QTKD</t>
  </si>
  <si>
    <t>cảm nhận của sv tiêu biểu phạm duy khánh</t>
  </si>
  <si>
    <t>https://www.facebook.com/share/p/18z26s3ESy/</t>
  </si>
  <si>
    <t>https://www.facebook.com/share/p/1Aom94QSjp/</t>
  </si>
  <si>
    <t xml:space="preserve">Vào link này </t>
  </si>
  <si>
    <t>Thứ 6 hàng tuần (2h)</t>
  </si>
  <si>
    <t>22/11 - 26/11 (4 ngày)</t>
  </si>
  <si>
    <t>Họp Viện NBS</t>
  </si>
  <si>
    <t xml:space="preserve">- Độ tuổi: 18 - 24
- Vị trí: Ho Chi Minh, Nghệ An, Thanh Hóa
- Vị trí tiếp cận: Bảng feed trên ứng dụng di động
</t>
  </si>
  <si>
    <r>
      <rPr>
        <color rgb="FF1155CC"/>
        <u/>
      </rPr>
      <t>Meet - opi-purb-qzy</t>
    </r>
  </si>
  <si>
    <t>clip nhảy trend chào đầu tuần</t>
  </si>
  <si>
    <t>https://www.facebook.com/share/v/1GVFifMTSH/</t>
  </si>
  <si>
    <t>Thứ 2 hàng tuần (9h30)</t>
  </si>
  <si>
    <t>Họp tuyển sinh cùng anh Vũ</t>
  </si>
  <si>
    <t>meet.google.com/baz-gbxc-yhy</t>
  </si>
  <si>
    <t>https://www.facebook.com/share/p/1XJZkvAdga/</t>
  </si>
  <si>
    <t>meet.google.com/uwe-upvz-eiv</t>
  </si>
  <si>
    <t>Chức mừng lễ tốt nghiệp TC Bách Khoa Sài Gòn</t>
  </si>
  <si>
    <t>https://www.facebook.com/share/p/1FhyU6ZpmN/</t>
  </si>
  <si>
    <t>Viện kinh doanh &amp; công nghệ NBS thông báo tuyển sinh Đại Học Phú Xuân hệ từ xa</t>
  </si>
  <si>
    <t>https://www.facebook.com/share/p/19mF777SPi/</t>
  </si>
  <si>
    <t>27/11 - 01/12 (4 ngày)</t>
  </si>
  <si>
    <t xml:space="preserve">- Độ tuổi: 24-44
- Vị trí: Ho Chi Minh, Hanoi, Thanh Hóa,Đồng Nai
- Vị trí tiếp cận: Bảng feed trên ứng dụng di động
</t>
  </si>
  <si>
    <t>https://www.facebook.com/share/p/19VmJ2uQHU/</t>
  </si>
  <si>
    <t>https://www.facebook.com/share/p/1Ffr4bcykB/</t>
  </si>
  <si>
    <t>https://www.facebook.com/share/v/19Zf5K9WhU/</t>
  </si>
  <si>
    <t>ảnh thông báo tuyển sinh</t>
  </si>
  <si>
    <t>https://www.facebook.com/share/p/15BgPXWWfW/</t>
  </si>
  <si>
    <t>29/11-02/12</t>
  </si>
  <si>
    <t xml:space="preserve">- Độ tuổi: 34-44
- Vị trí: Ho Chi Minh, Hanoi,Đồng Nai
- Vị trí tiếp cận: Bảng feed trên ứng dụng di động
</t>
  </si>
  <si>
    <t>https://www.facebook.com/share/p/1Ee6bKG9Ym/</t>
  </si>
  <si>
    <t xml:space="preserve">- Độ tuổi: 18-34
- Vị trí: Ho Chi Minh, Hanoi,Da Nang
- Vị trí tiếp cận: Bảng feed trên ứng dụng di động
</t>
  </si>
  <si>
    <t>https://www.facebook.com/share/p/1BjtNYudL4/</t>
  </si>
  <si>
    <t>https://www.facebook.com/share/v/19qqTcENKx/</t>
  </si>
  <si>
    <t>https://www.facebook.com/share/p/1DoADoYQsc/</t>
  </si>
  <si>
    <t>https://www.facebook.com/share/p/1Ap3x37W2G/</t>
  </si>
  <si>
    <t>06/12 - 13/12 (7 ngày)</t>
  </si>
  <si>
    <t xml:space="preserve">- Độ tuổi: 18-34
- Vị trí: Ho Chi Minh, Sơn La, Đắk Lắk
- Vị trí tiếp cận: Bảng feed trên ứng dụng di động
</t>
  </si>
  <si>
    <t>https://www.facebook.com/share/p/17rkghnv3V/</t>
  </si>
  <si>
    <t>https://www.facebook.com/share/p/1B6r6stpw5/</t>
  </si>
  <si>
    <t>10/12 - 14/12 (4 ngày)</t>
  </si>
  <si>
    <t xml:space="preserve">- Độ tuổi: 18-44
- Vị trí: Ha noi, Nghe An, Hai Phong
- Vị trí tiếp cận: Bảng feed trên ứng dụng di động
</t>
  </si>
  <si>
    <t>clip về ĐH từ xa</t>
  </si>
  <si>
    <t>https://www.facebook.com/share/v/167s4KpvFx/</t>
  </si>
  <si>
    <t>Học Bổng</t>
  </si>
  <si>
    <t>https://www.facebook.com/share/p/1BbNosDn1v/</t>
  </si>
  <si>
    <t>11/12 - 12/12 (1 ngày)</t>
  </si>
  <si>
    <t>- Độ tuổi: 24-34
- Vị trí: Ho Chi Minh, Ha Noi, Dong Nai
- Vị trí tiếp cận: Bảng feed trên ứng dụng di động</t>
  </si>
  <si>
    <t>11/12 - 16/12 (4 ngày)</t>
  </si>
  <si>
    <t>- Độ tuổi: 18-34
- Vị trí: Ho Chi Minh, Ha Noi, Dong Nai
- Vị trí tiếp cận: Bảng feed trên ứng dụng di động</t>
  </si>
  <si>
    <t>Ngày liên hệ/Địa chỉ</t>
  </si>
  <si>
    <t>cảm nhận của sinh viên QTKD</t>
  </si>
  <si>
    <t>https://www.facebook.com/share/p/15qAJMzr2g/</t>
  </si>
  <si>
    <t>KPI Data</t>
  </si>
  <si>
    <t>Data Thu thực tế</t>
  </si>
  <si>
    <t>Chi phí tài trợ</t>
  </si>
  <si>
    <t>Ngày đến trường</t>
  </si>
  <si>
    <t>giải đáp thắc mắc về ĐH từ xa</t>
  </si>
  <si>
    <t>Thầy cô hỗ trợ</t>
  </si>
  <si>
    <t>https://www.facebook.com/share/r/1DmyzQ48kP/</t>
  </si>
  <si>
    <t>Quà tặng</t>
  </si>
  <si>
    <t>- Độ tuổi: 18-34
- Vị trí: Ho Chi Minh, Sơn La, Đắk Lắk
- Vị trí tiếp cận: Facebook Reels</t>
  </si>
  <si>
    <t>Địa chỉ: Tt 17, Tam Đảo, P.15, Q.10 TT17, Tam Đảo, Phường 15, Quận 10, Hồ Chí Minh</t>
  </si>
  <si>
    <t>Tăng số cuộc gọi - 16 cuộc gọi</t>
  </si>
  <si>
    <t>Trường Trung cấp nghề Kỹ thuật Nghiệp vụ Tôn Đức Thắng</t>
  </si>
  <si>
    <t>16/12/2024 - 22/12/2025</t>
  </si>
  <si>
    <t>03/12: TRINH trao đổi với thầy vũ tp đào tạo thông tin va c hòa làm bên đào tạo, sẽ trình bgh xem xét rồi mới tính</t>
  </si>
  <si>
    <t xml:space="preserve">Thầy Vũ tp đào tạo, cô hòa </t>
  </si>
  <si>
    <t>đồng hồ</t>
  </si>
  <si>
    <t>18/12 - 23/12 (5 ngày)</t>
  </si>
  <si>
    <t>- Độ tuổi: 18-34
- Vị trí: Ho Chi Minh, Ha Noi, Dong Nai
- Vị trí tiếp cận: Video trong luồng trên di động</t>
  </si>
  <si>
    <t>161 Đ. Nguyễn Chí Thanh, Phường 12, Quận 5, TP. Hồ Chí Minh</t>
  </si>
  <si>
    <t>Trường Trung cấp nghề Kỹ thuật Công nghệ Hùng Vương</t>
  </si>
  <si>
    <t>27/11: TRINH đã trao đổi với bên tuyển sinh, sẽ báo lai bgh, do bên này cũng nhiều ngành kĩ thuật nên chưa chắc chắn</t>
  </si>
  <si>
    <t>94-96 Lê Tuấn Mậu, Phường 13, Quận 6, TP. Hồ Chí Minh</t>
  </si>
  <si>
    <t>319 Đ. Gia Phú, Phường 1, Quận 6, TP. Hồ Chí Minh
Số điện thoại: 0845 549 090</t>
  </si>
  <si>
    <t>Trường Trung cấp Công nghệ thông tin Sài Gòn SITC</t>
  </si>
  <si>
    <t>04/10: TRINH thầy hơi bận, đầu chiều liên hệ thêm
- đã liên hệ, thầy báo là cần suy nghĩ, vì thầy làm việc vs dh mở thôi, có kb zalo và liên hệ hỏi thầy k phản hồi
1/11: trinh liên hệ sang lê làm đào tạo bên đó, nói sẽ hỗ trợ trình lên, nói giúp thêm
7/11: trinh hỏi thăm phòng đào tạo, nói thầy chưa phản hồi
5/12: TRINH hỏi thăm bên phòng đào tạo 
18/12: thầy khanh k phản hồi nên đi gặp sang, đang làm bên đào tạo, đồng ý hợp tác cá nhân với chính sách ban, về soạn thảo gửi kí</t>
  </si>
  <si>
    <t>Thầy khanh phó hiệu trưởng 0913825363 
Sang Lê (phụ trách phòng đào tạo)</t>
  </si>
  <si>
    <t>Địa chỉ: 502 Huỳnh Tấn Phát, Bình Thuận, Quận 7, Hồ Chí Minh</t>
  </si>
  <si>
    <t>Trường Trung cấp Kinh tế – Kỹ thuật Nguyễn Hữu Cảnh</t>
  </si>
  <si>
    <t>Số 47 Cao Lỗ , Phường 4, Quận 8, TP. Hồ Chí Minh
Tel: (08) 3850.4637; 3850.3120; Fax: (08) 3850.4578</t>
  </si>
  <si>
    <t>Trường Trung cấp Kỹ thuật và Nghiệp vụ Nam Sài Gòn</t>
  </si>
  <si>
    <t>23/12/2025 - 29/12/2025</t>
  </si>
  <si>
    <t>296 Lưu Hữu Phước, Phường 15, Quận 8, TP.HCM</t>
  </si>
  <si>
    <t>Trường Trung cấp Công nghệ Lương thực Thực phẩm</t>
  </si>
  <si>
    <t>03/12: TRINH đã trao đổi với chị vân tp đào tạo, chị nói sẽ trình bgh và xem xét thêm rồi mới dự tính</t>
  </si>
  <si>
    <t>chị Vân TP đào tạo</t>
  </si>
  <si>
    <t xml:space="preserve"> 2/38 Lê Văn Việt, phường Hiệp Phú, Thành phố Thủ Đức, Thành phố Hồ Chí Minh</t>
  </si>
  <si>
    <t>Trường Trung cấp nghề Đông Sài Gòn</t>
  </si>
  <si>
    <t>trường cao đẳng kĩ nghệ 2</t>
  </si>
  <si>
    <t>28/10 liên hệ chị viên làm ts bên đó nhờ hỗ trợ kết nối liên kết hợp tác ts, sẽ trình bgh
1/11: chăm sóc lại, chị nói bgh đang bận, sang tuần sẽ trao đổi thêm
8/11: gặp chị viên bên bộ phận ts, xin contact thầy thịnh tp phụ trách liên kết. Đã trao đổi với thầy các thông tin. Hẹn lịch thứ 3 lúc 3-4h chiều gặp thầy
12/11: tới trường gặp thì thầy đi công việc đột xuất, thầy hẹn lại thứ 6
15/11: trao đổi với thầy về hợp tác các môn cơ bản TA, tin học
16/11: hẹn lịch gg meet với các chị vào 9h30 thứ 5(21/11)
5/12: TRINH đã inbox hỏi thầy vụ trao đổi, thầy nói còn bàn bạc với bgh
10/12: liên hệ thầy nhiều hỏi, vẫn đang trao đổi với bgh
18/12: vẫn còn trao đổi với bgh</t>
  </si>
  <si>
    <t>thầy Thành</t>
  </si>
  <si>
    <t>Trường Trung cấp chuyên nghiệp Tôn Đức Thắng</t>
  </si>
  <si>
    <t>ko gặp dc giám hiệu, gặp Thầy bên Văn phòng có trao đổi chương tình liên thông,....
Để lại thông tin nhờ báo lại cho ng phụ trách sẽ liên hệ lại cho mình sau
5/12: trinh trùng mục 1</t>
  </si>
  <si>
    <t>4/9 Hoàng Dư Khương, Phường 12, Quận 10, TP. Hồ Chí Minh</t>
  </si>
  <si>
    <t>Trường Trung cấp Hồng Hà</t>
  </si>
  <si>
    <t xml:space="preserve">Trường này là trụ sở của ĐH trực tuyến Trà vinh luôn, có chính sách sẵn ok rồi, không liên kết thêm với các trường khác
</t>
  </si>
  <si>
    <t>469 Đ. Lê Hồng Phong, Phường 2, Quận 10, TP. Hồ Chí Minh</t>
  </si>
  <si>
    <t>Trường Trung cấp Vạn Tường</t>
  </si>
  <si>
    <t>27/11: TRINH đã đi, đang liên kết với đại học mở, đã đặt trạm thi, cân nhắc bên mình, trao đổi với bên tuyển sinh và đào tạo</t>
  </si>
  <si>
    <t>193 Đ. Vĩnh Viễn, Phường 4, Quận 10, TP. Hồ Chí Minh</t>
  </si>
  <si>
    <t>Trường Trung cấp nghề Việt Giao</t>
  </si>
  <si>
    <t>- đến trường ko có BGH, ko có thầy cô phụ trách bên Tuyển sinh, hẹn sang tuần đến, tuần này bên trường đang tổ chức ngày hội việc làm ko tiện gặp
- 10/10: bận, báo bgh, liên hệ sau
- 1/11: bận, sẽ trình lại bgh</t>
  </si>
  <si>
    <t>3/10/2024
Đường Đ. 3 Tháng 2, Phường 6, Quận 11, Hồ Chí Minh</t>
  </si>
  <si>
    <t>Trường Trung cấp nghề Tư thục Kỹ thuật – Kinh tế Sài Gòn 3</t>
  </si>
  <si>
    <t>trường này tìm ko ra, hỏi người dân gần đó thì cũng ko biết
Sai địa chỉ trụ sở chính: https://saigon3.edu.vn/</t>
  </si>
  <si>
    <t>Trường Trung cấp Kinh tế – Kỹ thuật Quận 12</t>
  </si>
  <si>
    <t>- đến gặp thầy vũ triển khai trao đổi về chương trình của viện NBS, trao đổi về học bổng, ...
- Hẹn thứ 6 gặp cô HT để triển khai xin lên hớp hướng nghiệp hoặc đặt bàn tư vấn
- 24/09/2024: đến gặp BGH tặng quà xin làm truyền thông lên lớp, nhưng thầy có việc ở sở ko tiếp đc nên để lại thông tin hẹn bữa sau
- 02/10/2024: chi trang bên trường gọi qua trao đổi thông tin kết nối, nói sẽ thông báo với BGH xem xét rồi mối thống nhất đến kí kết hợp tác
- 15/10: có nhắn nhờ cô nhài bên gdtx tân bình và thầy vũ hỗ trợ đẻ thúc đẩy bên TC hợp tác, cần xem xét thêm
- 26/10: đang bân. Sẽ phản hồi sau
1/11: thầy vũ nói dạo này bgh bận lắm, chưa có dự định liên kết thêm, sẽ nhắn cô trang giúp</t>
  </si>
  <si>
    <t>Thầy Vũ  zalo
cô trang 0908866897</t>
  </si>
  <si>
    <t>Đồng Hồ</t>
  </si>
  <si>
    <t xml:space="preserve">GDTX quận 12 </t>
  </si>
  <si>
    <t>- có học trung cấp nghề + văn hóa. Thầy cũng sẽ hỗ trợ làm đại lý TS để giới thiệu cho NBS. Thầy hứa trong tuần sẽ cho danh sách data các năm trước
- Năm nay có 25 lớp 
- tối 18h15 ngày 9/10: vào 13 lớp truyền thông tư vấn
- tối 18h15 11/10: vào 12 lớp còn lại truyền thông tư vấn
- 19/10: xin data thầy, báo cô giáo vụ chưa tổng hợp xong, xong rồi thì thầy sẽ hỗ trợ
- 26/10: thầy nói t2 thu sẽ báo
- 01/11: thấy báo chưa tổng hợp dc data. Liên hệ tiếp
- 6/11: hẹn thứ 5 lúc 6h tối ghe lấy PKS</t>
  </si>
  <si>
    <t>Thầy Xuyến 0365939962</t>
  </si>
  <si>
    <t>2/10/2024
159 / 13 Đ. Lê Thị Riêng, Thới An, Quận 12, Hồ Chí Minh</t>
  </si>
  <si>
    <t>Trường Trung cấp nghề Ngọc Phước</t>
  </si>
  <si>
    <t>Bảo vệ làm khó ko cho vào, đứng đợi 15p nói là ko có thông tin trước để liên hệ, nên đến trực tiếp để xin thông tin sau này dể liên hệ, sau đó cô Văn thư thấy cô mới tiếp.
Đến gặp cô văn thư - Ban giám hiệu hiện ko có tại trường để gặp, xin sđt ko cho liền, báo cần phải xin phép lại mới dc, có gửi thông tin trao đổi và tặng đồng hồ, để lại thông tin SĐT cho cô, cô sẽ báo lại BGH sớm nếu đồng ý sẽ liên hệ lại
10/10 thịnh trao đổi, trường cũng có ký liên kết nhiều trường ĐH liên thông rồi, xem xét thêm
1/11: cần cân nhắc thêm, vì có liên kết nhiều dh rồi</t>
  </si>
  <si>
    <t>2/10/2024
Công viên phần mềm Quang Trung, Tân Chánh Hiệp, Quận 12, TP. Hồ Chí Minh</t>
  </si>
  <si>
    <t>Trường Trung cấp Thông tin – Truyền thông Tp.HCM</t>
  </si>
  <si>
    <t>Đến tìm hết cái trường ko có ng nào hết, ko thấy bảo vệ để hỏi luôn, qua bên bv FPT hỏi cũng ko biết luôn</t>
  </si>
  <si>
    <t>Trường Trung cấp Y Dược Vạn Hạnh</t>
  </si>
  <si>
    <t>A16/4, QL1A, Ấp 1, Bình Chánh, Hồ Chí Minh</t>
  </si>
  <si>
    <t>Trường Trung cấp Trần Đại Nghĩa</t>
  </si>
  <si>
    <t>Bình Chánh</t>
  </si>
  <si>
    <t>Trường Trung cấp Quang Trung</t>
  </si>
  <si>
    <t>- 17/09/2024
- Không có thông tin SĐT để liên hệ trước, đến trực tiếp gặp bảo vệ xin gặp BGH
- Đợi 30p - Bảo vệ hướng dẫn vào gặp cô thư ký, cô chỉ tiếp nhận thông tin nhận lại tờ rơi và sđt để trao đổi vs BGH, đồng ý mới hẹn để quay lại gặp
- Xin SĐT cô trợ lý cô ko đồng ý, xin nhiều lần để chủ động liên hệ lại nhưng cô có thái độ khó chịu và ko hợp tác
- gửi lại tài liệu + thông tin tờ rơi rồi đi về
Thứ 4 lúc 9h ghé phòng gặp cô loan đào tạo =&gt; thầy hẹn liên hệ hiệu trưởng xong rồi thầy phản hồi
-30/09/2024: thầy hẹn thứ 7(05/10) sang trường dự lễ tốt nghiệp và chuẩn bị tài liệu cho các sinh viên tốt nghiệp. Lúc 7H30 SÁNG
- 15/10: xin data xin viên tốt nghiệp full, thầy nói phải xin ý kiến bgh, cần xem xét thêm vì có liên kết với dh mở rồi</t>
  </si>
  <si>
    <t>Thầy Quang 0902851287</t>
  </si>
  <si>
    <t>Cơ sở 1: 235 Phan Văn Trị, P. 11, Q. Bình Thạnh, Tp. HCM
Cơ sở 2: 131 Nơ Trang Long, P. 12, Q. Bình Thạnh, Tp. HCM</t>
  </si>
  <si>
    <t>Trường Trung cấp nghề Bình Thạnh</t>
  </si>
  <si>
    <t>Bình Thạnh</t>
  </si>
  <si>
    <t>7/11: gặp thầy danh phụ trách phòng hành chính rất vui vẻ, đã đặt vấn đề hợp tác thỏa thuận, thầy nói sẽ trình với bgh rồi phản hồi KB ZALO
14/11: ib chị trang và thầy hỏi, chưa phản hồi, bận
20/11: liên hệ nhắc vụ hợp tác, sẽ cân nhắc thêm</t>
  </si>
  <si>
    <t>thầy danh</t>
  </si>
  <si>
    <t>27 Phan Đăng Lưu, Bình Thạnh, TP. Hồ Chí Minh</t>
  </si>
  <si>
    <t xml:space="preserve">Trường Trung cấp nghề Du lịch và Tiếp thị Quốc tế ( ISTM) </t>
  </si>
  <si>
    <t>7/11: đi vòng vòng k thấy, người dân vòng vòng nói hình như trường đã chuyển về gò vấp. mai đi lại
5/12: tìm không thấy trường</t>
  </si>
  <si>
    <t>Số 04 Vũ Ngọc Phan, phường 13, quận Bình Thạnh, Tp. Hồ Chí Minh.</t>
  </si>
  <si>
    <t>Trường Trung cấp Tin học Kinh tế Sài Gòn</t>
  </si>
  <si>
    <t>7/11: đi 2 chỗ trên địa chỉ đều k thấy, hỏi ng dân báo đã đóng cửa dc 6 tháng nay rồi</t>
  </si>
  <si>
    <t>Trường Trung cấp nghề Củ Chi</t>
  </si>
  <si>
    <t>Củ Chi</t>
  </si>
  <si>
    <t>Trường Trung cấp nghề Công nghệ Bách Khoa</t>
  </si>
  <si>
    <t>Gặp được thầy Phụ Trách Tên Bảo: Trường thầy dạy online, TC, CĐ,... 
Thầy hỏi chính sách Đại lý khi chuyển SV nhập học, tháng 11 này có SV tốt nghiệp
10/10: thịnh trao đổi chính sách với thầy, chưa chốt được, thầy xem xét thêm
6/11: liên hệ thầy hẹn thứ 6 buổi sáng gặp. Thầy cân nhắc thêm IB ZALO</t>
  </si>
  <si>
    <t>Thầy Bảo 0943113311</t>
  </si>
  <si>
    <t>41 An Nhơn, phường 17, quận Gò Vấp, TP. Hồ Chí Minh</t>
  </si>
  <si>
    <t>Trường Trung cấp Quốc tế Sài Gòn</t>
  </si>
  <si>
    <t>- Đến không gặp được bgh
- Gặp cô văn phòng trao đổi lý do đến gặp BGH, xin sđt bgh cô ko cho báo là phải xin ý kiến thầy và báo cái lại, nếu đồng ý sẽ hẹn đến gặp, SĐT cô thì cô nói cô ko phụ trách bên mảng này nên không cho.
- 5/12: trường đã chuyển đi địa chỉ khác, đi lần sau</t>
  </si>
  <si>
    <t>Trường Trung cấp Sài Gòn</t>
  </si>
  <si>
    <t>- 17/09/2024
- 8h30p đến trực tiếp trường, vào gặp văn phòng tuyển sinh, trao đổi thông tin liên thông NBS, chính sách học bổng, chính sách giới thiệu NE nhập học
- Thầy bên TS báo sẽ trao đổi lại với BGH, gửi lại tài liệu, Thầy sẽ liên hệ lại sớm 
- SĐT Thầy Thuyết: 0868485979
10/10: thịnh trao đổi với thầy, chưa chốt chính sách được với bgh, sẽ phàn hồi sau</t>
  </si>
  <si>
    <t>Thầy Thuyết: 0868485979</t>
  </si>
  <si>
    <t>Trường Trung cấp Bách khoa Sài Gòn</t>
  </si>
  <si>
    <t>- 5/12: trao đổi hợp tác với chị yến bên trung cấp bách khoa sg, đang hội ý với chị hà, đã gửi chính sách cụ thể xong rồi
- 10/12: cập nhật chính sách đầy đủ, xin đăng bài trên web và fb
- 17/12: hẹn chiều gặp để trao đổi thêm chính sách</t>
  </si>
  <si>
    <t xml:space="preserve">Chị yến TS và chị Hà HT
</t>
  </si>
  <si>
    <t>Trường Trung cấp Nguyễn Tất Thành</t>
  </si>
  <si>
    <t>- Xin được gặp thầy HT để trao đổi
- Trình bày về NBS mong muốn được ký liên kết cho SV liên thông, thầy nghe và nắm thông tin
- Trình bày về hp và chính sách hoa hồng (Thầy nói mức học phí quá cao so với mặc bằng chung khi đào tạo trực tuyến, trường cũng có liên kết với nhiều trường ĐH khác trong khu vực)
- Thầy cho thông tin SĐT để add zalo 
10/10: Thầy cân nhắc suy nghĩ thêm về chính sách của việc hợp tác ts sẽ báo lại sau
1/11: chăm sóc chưa phản hồi</t>
  </si>
  <si>
    <t>Mai Hoàng Lộc: 0938030420</t>
  </si>
  <si>
    <t>trường cao đẳng bách khoa bách việt</t>
  </si>
  <si>
    <t>- liên hệ anh khoan hợp tác ts. Anh có chia sẻ đang làm viêc lâu vs bên dh tcmk. Anh đang ăn chia 3-7 full toàn khóa vs bên đó nên cũng khó. 
1/11 Đang trao đổi, xin anh danh sách sv bách việt. Nhưng anh sẽ hỗ trợ danh sách các bạn sắp tốt nghiệp tháng 11 tới đây. Trao đổi thêm</t>
  </si>
  <si>
    <t>anh Khoan</t>
  </si>
  <si>
    <t>Cao đẳng Sài Gòn Gia Định</t>
  </si>
  <si>
    <t>12/11: đến liên hệ thì k có bgh, sẽ thông báo lại, liên hệ lần sau</t>
  </si>
  <si>
    <t>146 Đỗ Văn Dậy, Tân Hiệp, Hóc Môn, Hồ Chí Minh</t>
  </si>
  <si>
    <t>Trường Trung cấp Bách nghệ Tp. Hồ Chí Minh</t>
  </si>
  <si>
    <t>02/10: Trinh trao đổi thêm với thầy
04/10: thầy báo là để họp trao đôi với BGH rồi mới tính
15/10: thầy báo cần xem xét thêm rồi tính
01/11: chăm sóc hỏi lại thầy, thầy nói các sếp đang bận, chưa xem xét xong. Thầy sẽ phản hồi sớm</t>
  </si>
  <si>
    <t>thầy nguyễn hữu nam phòng tổ chức zalo</t>
  </si>
  <si>
    <t>Bến lức</t>
  </si>
  <si>
    <t>trung cấp việt nhật</t>
  </si>
  <si>
    <t>L.A</t>
  </si>
  <si>
    <t>trao đổi zalo, thầy vũ gthieu, thầy nói sẽ xem và phản hồi thêm tối nay
04/10: liên hệ thầy chưa phản hồi, cần hỏi ý kiến BGH
11/10: đến trao đổi thầy và thầy giám đốc
17/10: đã gửi các hs cần chuẩn bị, cách xét cho thầy, bàn thêm về chính sách rồi báo để trường gửi công văn sang. Thầy đề xuất 3trieu/1 ne
01/11 đã gửi xong bản scan thông báo ts, chờ bên thầy gửi công văn và triển khai</t>
  </si>
  <si>
    <t>thầy tuấn anh zalo</t>
  </si>
  <si>
    <t>Trường Trung cấp Việt Khoa</t>
  </si>
  <si>
    <t>- Đến gặp trực tiếp gặp được cô Loan Thư ký GĐ SĐT 0342839862, GĐ hop ở sở chưa về, có xin lại được thông tin liên hệ.  Thầy GĐ Nguyễn Cao Dũng SĐT 0903643377
- Đến trao đổi trực tiếp đặc vấn đề làm đại lý, Thầy cần xác nhận lại cách chính sách miễn giảm anh văn, Tin học, Bằng cấp Sau TN ,  học quốc phòng, T/g liên thông cụ thể, ... Trao đổi làm lại bản chi tiết gửi thầy, dự định ký liên kết 2 trường,....
- 4/10: thầy báo thầy k hợp tác vì quốc phòng bên mình chưa rõ ràng, chưa đồng ý chốt được số hoa hồng cụ thể, có trao đổi 3trieu cần suy nghĩ, đã trao đổi tạo group gửi thêm chi tiết và giải thích cho thầy, thầy chưa phản hồi
- 21/10: máy bận, ib zalo nhóm hỏi thêm, thầy chưa phản hồi
1/11: chăm sóc lại, thầy k phản hồi</t>
  </si>
  <si>
    <t>2h 26/09/2024</t>
  </si>
  <si>
    <t>Thầy Nguyễn Cao Dũng SĐT 0903643377</t>
  </si>
  <si>
    <t>Trường Trung cấp Mai Linh</t>
  </si>
  <si>
    <t>đã liên hệ Cô Vy làm bên đào tạo, Cô đang hop nên nói kb zalo để trao đổi thêm thông tin
nhà trường từ chối nhận thông tin Hướng nghiệp, do có liên kết nhiều trường rồi. hẹn nếu đợt sau có liên kết sẽ báo lại
Cô Vy bên phòng đào tạo - 0947860870
- 2/10 đến trực tiếp gặp cô bên TS, làm khó ko cho gặp ng phụ trách sau TN và BGH, nói có báo BGH lần trước có gọi rồi nhưng do cũng có liên kết nhiều trường chi phí ổn định rồi chưa xem xét tới, tặng quà xin SĐT HT Ko cho, báo sẽ liên hệ lại nếu cần liên kết, tiếp nhận thông tin</t>
  </si>
  <si>
    <t>GDTX Quận tân bình</t>
  </si>
  <si>
    <t>Tân Bình</t>
  </si>
  <si>
    <t>- có học trung cấp nghề + văn hóa. Cô Cũng vui vẻ hỗ trợ, hẹn thứ 2 tuần sau cho vào lớp truyền thông, xin danh sách sinh viên các bạn đã tốt nghiệp những năm trước thì phải xin ý kiến ban giám đốc rồi phản hồi
- Cô cũng hiền, ok giới thiệu thầy tThục bên trung cấp kinh tế để xin phép
- 02/10: CÔ HẸN SÁNG THỨ 2 7H30 CÓ MẶT ĐỂ 7H45 vào lớp tương tác truyền thông cho các bạn trung cấp vừa nghề vừa văn hóa (8 lớp)
14/10: đã đến trường truyền thông cho các bạn thu 208 lead, các bạn đầu năm sau mới tốt nghiệp, tranh thủ chăm sóc thêm</t>
  </si>
  <si>
    <t>Thứ 2 (14/10) LÚC 7h30</t>
  </si>
  <si>
    <t xml:space="preserve">Cô Nhài </t>
  </si>
  <si>
    <t>145 Xuân Hồng, Phường 4, Tân Bình, TP. Hồ Chí Minh</t>
  </si>
  <si>
    <t>Trường Trung cấp Kinh tế – Du lịch Tp. Hồ Chí Minh</t>
  </si>
  <si>
    <t xml:space="preserve">26/11: TRINH + BẢO: chung hệ thống hướng nghiệp á âu, gặp chị thảo tuyển sinh, sẽ hỗ trợ chuyển thông tin cho bên phòng phụ trách mảng này. Cuối tuần liên hệ lại </t>
  </si>
  <si>
    <t>327 Nguyễn Thái Bình, P.12, Quận Tân Bình, Tp. HCM.</t>
  </si>
  <si>
    <t>26/11: TRINH + BẢO: gặp thầy qui hiệu phó, thầy báo làm đại lý của đai hoc trà vinh dc mười mấy năm rồi tuỳ ngành ân chia 7-3 và 5-5. Do chỗ thầy là trạm của đại học trà vinh. Sẽ xem xét trình bgh đã rồi sẽ báo sau</t>
  </si>
  <si>
    <t>23/8 Hoàng Việt, Phường 4, Tân Bình, TP. Hồ Chí Minh</t>
  </si>
  <si>
    <t>Trường Trung cấp Du lịch và Khách sạn Saigontourist</t>
  </si>
  <si>
    <t>26/11: TRINH + BẢO: gặp chị quyên phụ trách tuyển sinh, có gửi thông tin lại trình phòng đào tạo xem xẻt. Cuối tuần liên hệ bên phòng đào tạo</t>
  </si>
  <si>
    <t>17/09/2024
1/10/2024
15 Lương Minh Nguyệt, Tân Thới Hoà, Tân Phú, Hồ Chí Minh</t>
  </si>
  <si>
    <t>Trường Trung cấp Âu Việt</t>
  </si>
  <si>
    <t>17/09/2024
- Đến trực tiếp do ko có thông tin liên hệ hiện trường chuyển cơ sở qua bên Tân Phú, đi lần sau
01/10/2024 cô mai đi thái lan, chị Trinh đã gọi và gửi thông tin qua zalo cho cô trao đổi, có nói nay về sẽ xem và nhắn phản hồi thêm
12/10: knm, liên hệ cô hỏi ý kiến, chưa phản hồi
21/10: ib zalo hỏi thêm, cô chưa phản hồi
1/11: cô bận, phản hồi sau
06/11: chị nói có hợp tác nhiều trường dh rồi nên từ chối, đã thuyết phục thêm, suy nghĩ rồi có gì có nhu cầu sẽ liên hệ. IB ZALO
6/12: nay đến cs nguyễn kiệm xin liên hệ thì k có ai phụ trách, đến lần sau
10/12: chưa có người phụ trách</t>
  </si>
  <si>
    <t>17/09/2024 
1/10/2024</t>
  </si>
  <si>
    <t>Cô mai 070 8084838</t>
  </si>
  <si>
    <t>254 Đ. Lê Trọng Tấn, Tây Thạnh, Tân Phú, Hồ Chí Minh</t>
  </si>
  <si>
    <t>Trường Trung cấp Kinh tế – Kỹ thuật Tây Nam Á</t>
  </si>
  <si>
    <t>- SV sinh viên ít  &lt; 150 SV, quy mô nhỏ, đã có liên kết nhiều trường trước đó từ khi thành lập,..
- Thầy HT hạn chế ko hợp tác nhiều trường sợ loãng thông tin
- Đồng ý cho thông tin và tiếp nhận thông tin, thầy sẽ xem xét thêm nếu có nhu cầu liên liên hết thầy sẽ thông báo
- Add zalo để gửi thông tin cho Thầy
10/10: thịnh trao đổi, thầy báo cần xem xét thêm chính sách chưa phù hợp, vì trường đã liên kết nhiều rồi</t>
  </si>
  <si>
    <t>Thầy Sáng - 0909855062</t>
  </si>
  <si>
    <t>23-25 Nguyễn Văn Vịnh, Hiệp Tân, Tân Phú, Hồ Chí Minh</t>
  </si>
  <si>
    <t>Trường Trung cấp Phương Nam</t>
  </si>
  <si>
    <t>- Đi cả 2 địa chỉ trên gg nhưng ko tìm ra, đến thì thấy công ty, hỏi thì báo là trường này ko hoạt động chuyển đi lâu rồi</t>
  </si>
  <si>
    <t>173 Hiền Vương, Phú Thạnh, Tân Phú, Hồ Chí Minh</t>
  </si>
  <si>
    <t>Trường Trung cấp Tổng hợp Tp. Hồ Chí Minh</t>
  </si>
  <si>
    <t>- Gặp HT để trao đổi 
- SV: ~300
- Liên kết nhiều trường
- Tiếp nhận thông tin, đồng ý liên kết, hỗ trợ gửi danh sách
- trên tin thần của trường thầy là sẽ mở cửa với các trường DH, nhưng sẽ tuỳ theo nhu cầu của SV để lựa chọn trường phù hợp
- Add zalo gửi thông tin cho thầy
10/10: thịnh trao đổi thầy báo cần xem xét lại chính sách, trình bgh rồi mới cân nhắc thêm</t>
  </si>
  <si>
    <t>Thầy Bảo Phụ trách TS: 0933588493</t>
  </si>
  <si>
    <t>Trường Trung cấp Lê Thị Riêng</t>
  </si>
  <si>
    <t>Thủ Đức</t>
  </si>
  <si>
    <t>Trường tái cơ cấu năm nay mới tuyển lại được có 5 6 bạn thôi nên ko có hướng nghiệp được cô từ chối đến gặp
SĐT: 0949683899 (cô phụ trách TS)</t>
  </si>
  <si>
    <t>Trường Trung cấp Bách khoa Tp. Hồ Chí Minh</t>
  </si>
  <si>
    <t xml:space="preserve">- gọi điện SĐT trường xin dc SĐT thầy GĐ: 0908280888
- gọi điện thầy bận từ chối gặp, hẹn xin TG thầy báo từ chối, khi nào gặp được sẽ liệ hệ lại
</t>
  </si>
  <si>
    <t>Trường Trung cấp Đại Việt Tp. Hồ Chí Minh</t>
  </si>
  <si>
    <t>- Sáng ngày 4/10 có đến trường nằm ở cơ sở GV nhưng tìm ko ra, Ví trí đó hiện tại đang là cửa hàng nệm</t>
  </si>
  <si>
    <t>Cao đẳng Công Nghệ và Du Lịch</t>
  </si>
  <si>
    <t>6/12: TRINH đến gặp thầy hoàng Bảo xin liên kết, thấy nói có liên kết dh thành đông nhưng sẽ xem xét thêm về điều kiện bên trường mình, đã gửi tài liệu cho thầy, thầy có quen bên dh phú xuân. Trường thầy là hệ TC và CD trực tuyến</t>
  </si>
  <si>
    <t>KẾ HOẠCH DIGITAL MARKETING TỪ 16/12/2024 - 09/02/2025</t>
  </si>
  <si>
    <t>BÁO CÁO KẾT QUẢ</t>
  </si>
  <si>
    <t>TỔNG 1 + 2 + 3</t>
  </si>
  <si>
    <t xml:space="preserve">Ngân sách </t>
  </si>
  <si>
    <t>Số lượng mess</t>
  </si>
  <si>
    <t>Lead (có sdt)</t>
  </si>
  <si>
    <t>Lượt tiếp cận</t>
  </si>
  <si>
    <t>1. KẾ HOẠCH FACEBOOK:</t>
  </si>
  <si>
    <t>1. KẾT QUẢ FACEBOOK:</t>
  </si>
  <si>
    <t>Tổng 1:</t>
  </si>
  <si>
    <t>Mục đích/ Thông điệp</t>
  </si>
  <si>
    <t>Đối tượng và cách chạy</t>
  </si>
  <si>
    <t>Chi phí/1 mess</t>
  </si>
  <si>
    <t xml:space="preserve"> Lead (có sdt)</t>
  </si>
  <si>
    <t>Đối tượng</t>
  </si>
  <si>
    <t xml:space="preserve"> (7)</t>
  </si>
  <si>
    <t xml:space="preserve">Capcut 2 ảnh dựt: Tuyển sinh thời đại mới - đại học online </t>
  </si>
  <si>
    <t>- Tăng số lượng tin nhắn
- HCM, CT, Cà Mau, thái bình, bắc giang, gia lai, bình phước, trà vinh, long an, đồng tháp, quảng bình, sóc trăng
- Tuổi 19 - 40</t>
  </si>
  <si>
    <t xml:space="preserve">Capcut 2 ảnh dựt: thời đại mới - đại học online </t>
  </si>
  <si>
    <t>18/12/2024
23/12/2024</t>
  </si>
  <si>
    <t>- Độ tuổi: 18-44
-  Vị trí: Ho Chi Minh, Ha Noi, Dong Nai
-  Vị trí tiếp cận: Video trong luồng trên di động</t>
  </si>
  <si>
    <t>(3)</t>
  </si>
  <si>
    <t xml:space="preserve">Nâng cấp bằng cùng Đại Học PHÚ XUÂN - HỆ TỪ XA - NHẬN BẰNG ĐẠI HỌC CHỈ TỪ 2 NĂM </t>
  </si>
  <si>
    <t>(7)</t>
  </si>
  <si>
    <t>Học Đại Học Từ Xa: Cơ Hội Vàng Cho Những Người Đang Đi Làm</t>
  </si>
  <si>
    <t>(6)</t>
  </si>
  <si>
    <t>Trend tiktok kèm khóa học tiếng Nhật N5</t>
  </si>
  <si>
    <t>clip catcup thư báo nhập học - flex chuyển khoản - nhận bằng đại học</t>
  </si>
  <si>
    <t>(4)</t>
  </si>
  <si>
    <t>Tự Học Tiếng Trung: Những Sai Lầm Phổ Biến Và Cách Khắc Phục</t>
  </si>
  <si>
    <t>clip trend Noen</t>
  </si>
  <si>
    <t>Capcut 2 ảnh dựt : Thông báo tuyển sinh ĐẠI HỌC TRỰC TUYẾN 2025</t>
  </si>
  <si>
    <t>1 (dừng vì sai nội dung)</t>
  </si>
  <si>
    <t>- Độ tuổi: 18-25
-  Vị trí: Ho Chi Minh, Ha Noi, Hue
-  Vị trí tiếp cận: Video trong luồng trên di động</t>
  </si>
  <si>
    <t>- Độ tuổi: 18-34
-  Vị trí: Ho Chi Minh, Ha Noi, Dong Nai
-  Vị trí tiếp cận: Video trong luồng trên di động</t>
  </si>
  <si>
    <t>(2)</t>
  </si>
  <si>
    <t xml:space="preserve">Sinh Viên Đại học – Những câu chuyện truyền cảm hứng!
</t>
  </si>
  <si>
    <t xml:space="preserve">Viện NBS chúc mừng lễ giáng sinh </t>
  </si>
  <si>
    <t>Đại Học: Học Đại học Trực Tuyến ở NBS thuận tiện như thế nào ??</t>
  </si>
  <si>
    <t>02/01/2025-09/01/2025</t>
  </si>
  <si>
    <t>Khám Phá Phương Pháp Đánh Giá Kết Quả Học Tập 100% Online: Chính Xác và Công Bằng</t>
  </si>
  <si>
    <t>Đại Học: Bước Đệm Quan Trọng Cho Sự Nghiệp Của Bạn</t>
  </si>
  <si>
    <t>Học Tiếng Nhật ra làm gì? Top 10 công việc có mức thu nhập hấp dẫn yêu cầu ngoại ngữ</t>
  </si>
  <si>
    <t>Tuyển sinh Tiếng Trung HSK2</t>
  </si>
  <si>
    <t>post</t>
  </si>
  <si>
    <t>30/12/2025 - 05/01/2025</t>
  </si>
  <si>
    <t>NBS lì xì 10 suất Học bổng đặc biệt giảm 50% cho năm mới 2025 (hạn 1/1/2025 - 10/01/2025)</t>
  </si>
  <si>
    <t>Đai học trực tuyến tại NBS thay đổi cuộc sống tôi!</t>
  </si>
  <si>
    <t>(cài lịch đúng 12h đêm) CHÚC MỪNG NĂM MỚI 2025</t>
  </si>
  <si>
    <t>Clip nhảy mừng năm mới</t>
  </si>
  <si>
    <t>clip</t>
  </si>
  <si>
    <t>(1)</t>
  </si>
  <si>
    <t>Các Tip khởi nghiệp bổ ích dành cho người có đam mê kinh doanh</t>
  </si>
  <si>
    <t>Clip vui trend</t>
  </si>
  <si>
    <t>Bắt Đầu Chậm Hơn Không Có Nghĩa Là Thua Cuộc: Học Đại Học Từ Xa</t>
  </si>
  <si>
    <t>06/01/2025 - 12/01/2025</t>
  </si>
  <si>
    <t>Bài học bổng.....2025 - Bước đầu thành công với ưu đãi ..... VND</t>
  </si>
  <si>
    <t>Những bài học bổ ích trong kinh doanh</t>
  </si>
  <si>
    <t>Tại sao ngành CNTT lại hot</t>
  </si>
  <si>
    <t>Clip quay chậm chia sẻ về đại học từ xa</t>
  </si>
  <si>
    <t>Tư duy giành cho người kinh doanh</t>
  </si>
  <si>
    <t>13/01/2025 - 19/01/2025</t>
  </si>
  <si>
    <t>7)</t>
  </si>
  <si>
    <t>Đại học trực tuyến – Đầu tư nhỏ, lợi ích lớn!</t>
  </si>
  <si>
    <t>Trải lòng của người học digital marketing</t>
  </si>
  <si>
    <t>Clip trend nhảy</t>
  </si>
  <si>
    <t>Trải lòng của sinh viên mất cơ hội thăng tiến khi không có thời gian học nâng cao bằng cấp</t>
  </si>
  <si>
    <t>Clip về đại học từ xa</t>
  </si>
  <si>
    <t>(5)</t>
  </si>
  <si>
    <t>Những đặc quyền khi là tân sinh viên Viện NBS</t>
  </si>
  <si>
    <t>20/01/2025 - 26/01/2025</t>
  </si>
  <si>
    <t>Chỉ còn 20 ngày để nhận học bổng giảm 50% – Đăng ký ngay!</t>
  </si>
  <si>
    <t>Tên và SĐT Người GT</t>
  </si>
  <si>
    <t>Tên và SĐT Người được GT</t>
  </si>
  <si>
    <t>Tran Dinh Phuong Nghi - 0925254278</t>
  </si>
  <si>
    <t>Nguyễn Hoàng Phúc Hậu - 0377292711</t>
  </si>
  <si>
    <t>Lê Kiều Khánh Linh - 0702020422</t>
  </si>
  <si>
    <t>Ngô Thị Lan Anh - 0352660371</t>
  </si>
  <si>
    <t>Chỉ còn 20 ngày để nhận học bổng 8 triệu đồng – Đăng ký ngay!</t>
  </si>
  <si>
    <t>Nguyễn Ngọc Uyên Nhi - 0936432094</t>
  </si>
  <si>
    <t>NGUYỄN ĐẶNG TRÚC LY - 0934113427</t>
  </si>
  <si>
    <t>Ngô Thị Ngọc Nhi - 0343906081</t>
  </si>
  <si>
    <t>Đỗ Thị Như Quỳnh - 0837928540</t>
  </si>
  <si>
    <t>Nguyễn Thành Vinh - 0901667943</t>
  </si>
  <si>
    <t>Cao Nguyễn Trí Trung - 0855809129</t>
  </si>
  <si>
    <t>Nguyễn Thành Nhân - 0909150255</t>
  </si>
  <si>
    <t>Học tại nhà, nhận bằng đại học – Giải pháp tối ưu cho người bận rộn!</t>
  </si>
  <si>
    <t>Clip trend tết</t>
  </si>
  <si>
    <t>Top những việc cần làm để đón tết!</t>
  </si>
  <si>
    <t>Ở nước ngoài vẫn có thể học đại học từ xa với chi phí hợp lý của Việt Nam</t>
  </si>
  <si>
    <t>Clip chúc tết</t>
  </si>
  <si>
    <t xml:space="preserve">27/01/2025 - 02/02/2025
</t>
  </si>
  <si>
    <t>Đếm ngược những giờ phút cuối cùng năm cũ đón chào năm mới 2025</t>
  </si>
  <si>
    <t>Clip tết</t>
  </si>
  <si>
    <t>CHÚC MỪNG NĂM MỚI 2025 (chọn lịch đúng 12h đêm)</t>
  </si>
  <si>
    <t>Chia sẻ tip thành công trong ngành CNTT</t>
  </si>
  <si>
    <t xml:space="preserve">03/02/2025 - 09/02/2025
</t>
  </si>
  <si>
    <t xml:space="preserve">Đai học trực tuyến tại NBS thay đổi cuộc sống tôi!
</t>
  </si>
  <si>
    <t>Năm mới, quyết tâm mới – Đại học từ xa, chinh phục tương lai!</t>
  </si>
  <si>
    <t>Làm thế nào để biết mình chọn đúng ngành</t>
  </si>
  <si>
    <t>Hướng nội có nên học QTKD</t>
  </si>
  <si>
    <t>Clip trend vui về ăn bánh chưng bánh tét quá nhiều</t>
  </si>
  <si>
    <t>Hình ảnh khoe lì xì cùng NBS</t>
  </si>
  <si>
    <t>Thông báo khai giảng khóa tháng 2</t>
  </si>
  <si>
    <t>2. KẾ HOẠCH TIKTOK:</t>
  </si>
  <si>
    <t>2. KẾT QUẢ TIKTOK:</t>
  </si>
  <si>
    <t>Tổng 2:</t>
  </si>
  <si>
    <t>Clip TUYỂN SINH ĐẠI HỌC TỪ XA giật giật</t>
  </si>
  <si>
    <t>clip nhảy chèn khóa tiếng nhật</t>
  </si>
  <si>
    <t>Capcut dựt dựt màn hình chuyển khoản</t>
  </si>
  <si>
    <t>Tăng mess</t>
  </si>
  <si>
    <t>Clip trend Noen</t>
  </si>
  <si>
    <t>Miền</t>
  </si>
  <si>
    <t xml:space="preserve">Tên Trường </t>
  </si>
  <si>
    <t>Đơn giá/ tín chỉ</t>
  </si>
  <si>
    <t>số lượng tín chỉ phải học</t>
  </si>
  <si>
    <t>dự kiến số lượng sinh viên đang theo học</t>
  </si>
  <si>
    <t xml:space="preserve">Chất lượng đào tạo và bài giảng </t>
  </si>
  <si>
    <t>Điểm mạnh và điểm yếu</t>
  </si>
  <si>
    <t>Năm TN</t>
  </si>
  <si>
    <t>Miền Bắc</t>
  </si>
  <si>
    <t>MSSV</t>
  </si>
  <si>
    <t>NGÀY SINH</t>
  </si>
  <si>
    <t>Tăng lượt tiếp cận</t>
  </si>
  <si>
    <t>Trường Đại học Mở Hà Nội</t>
  </si>
  <si>
    <t>NỘI DUNG CUỘC GỌI</t>
  </si>
  <si>
    <t>Ngôn ngữ Anh
Ngôn ngữ Trung Quốc
Luật
Luật Kinh tế
Quản trị kinh doanh
Tài chính – Ngân hàng
Kế toán
Công nghệ thông tin
Thương mại điện tử
Quản trị dịch vụ du lịch &amp; lữ hành
Quản trị khách sạn</t>
  </si>
  <si>
    <t>493.000 - 717.000 đồng/tín chỉ tùy ngành học</t>
  </si>
  <si>
    <t>tổng khối lượng tín chỉ khoảng ~130–137 tín chỉ</t>
  </si>
  <si>
    <t>18.653+ sinh viên đang theo học
10.000+ sinh viên đã tốt nghiệp</t>
  </si>
  <si>
    <t>NGƯỜI GIỚI THIỆU</t>
  </si>
  <si>
    <t xml:space="preserve">- Đội ngũ giảng viên chất lượng gồm giáo sư, phó giáo sư, tiến sĩ, thạc sĩ
- Bài giảng được thiết kế chuẩn theo chương trình chính quy với tài liệu điện tử, video bài giảng và bài tập online
- Sử dụng nền tảng E-learning hiện đại, cho phép học viên truy cập tài liệu, video, diễn đàn trao đổi và ngân hàng câu hỏi bất cứ lúc nào.
- Hệ thống học tập trực tuyến hỗ trợ học chủ động, theo tiến độ cá nhân
</t>
  </si>
  <si>
    <t>clip trend tiktok - lồng chữ tuyển sinh đại học từ xa</t>
  </si>
  <si>
    <r>
      <rPr>
        <rFont val="Times New Roman"/>
        <b/>
        <color theme="1"/>
        <sz val="12.0"/>
      </rPr>
      <t>ĐIỂM MẠNH:</t>
    </r>
    <r>
      <rPr>
        <rFont val="Times New Roman"/>
        <color theme="1"/>
        <sz val="12.0"/>
      </rPr>
      <t xml:space="preserve">
- Giá trị bằng cấp tương đương hệ chính quy, Trường có tiếng từ lâu
- Linh hoạt về thời gian &amp; không gian học
- Đa ngành đào tạo, có đến hơn 11 ngành đào tạo từ kinh tế đến công nghệ và ngôn ngữ đáp ứng nhu cầu thị trường lao động.
- Công nghệ học tập hiện đại: Hệ thống E-learning, tài liệu điện tử, video bài giảng, diễn đàn hỗ trợ học viên chủ động.
- TC/CD không cần học bổ sung GDQP &amp; GDTC
</t>
    </r>
    <r>
      <rPr>
        <rFont val="Times New Roman"/>
        <b/>
        <color theme="1"/>
        <sz val="12.0"/>
      </rPr>
      <t>ĐIỂM YẾU:</t>
    </r>
    <r>
      <rPr>
        <rFont val="Times New Roman"/>
        <color theme="1"/>
        <sz val="12.0"/>
      </rPr>
      <t xml:space="preserve">
- Tự học yêu cầu cao: Người học cần tự giác, kỷ luật cao vì chương trình phần lớn là tự học
- Tương tác trực tiếp hạn chế hơn: Ít cơ hội gặp giảng viên trực tiếp so với học chính quy, phụ thuộc nhiều vào diễn đàn và công nghệ.
- Không có số liệu công khai đầy đủ về tỷ lệ có việc làm ngay sau tốt nghiệp
</t>
    </r>
  </si>
  <si>
    <t>Đại học Thái Nguyên</t>
  </si>
  <si>
    <t>0707070986</t>
  </si>
  <si>
    <t>Công nghệ thông tin
Thương mại điện tử
Điện tử – Viễn thông
Ngôn ngữ Anh
Kế toán
Quản trị kinh doanh
Tài chính – Ngân hàng
Luật Kinh tế</t>
  </si>
  <si>
    <t>500.000 VNĐ/tín chỉ</t>
  </si>
  <si>
    <t>khoảng 130–140 tín chỉ tùy ngành</t>
  </si>
  <si>
    <t>Trinh: ĐÃ NE a minh bàn giao</t>
  </si>
  <si>
    <t>Hơn 26.000 người học đang theo học hệ từ xa</t>
  </si>
  <si>
    <t>clip nhảy trend lồng ghép về: CƠ HỘI VIỆC LÀM NGÀNH CNTT</t>
  </si>
  <si>
    <t>- ĐH Thái Nguyên tăng cường chất lượng đội ngũ giảng viên cho hệ từ xa, nhiều giảng viên đã có bằng cao học, tiến sĩ trong các chuyên ngành quan trọng
- Hệ thống bài giảng được biên soạn theo chuẩn đào tạo đại học, có giáo trình số hóa, bài tập, và bài kiểm tra trên hệ thống e-learning
- Học viên phản hồi bài giảng có cấu trúc khoa học, dễ hiểu, nội dung phù hợp nhu cầu làm việc thực tế và có bài tập kiểm tra để củng cố kiến thức
- Đại học Thái Nguyên đang số hóa nhiều học liệu, cập nhật mới thường xuyên và tăng cường các “học phần e-learning” – hơn 900 học phần ứng dụng e-learning trong toàn ĐH Thái Nguyên, góp phần nâng cao chất lượng đào tạo chung</t>
  </si>
  <si>
    <r>
      <rPr>
        <rFont val="Times New Roman"/>
        <b/>
        <color theme="1"/>
        <sz val="12.0"/>
      </rPr>
      <t>ĐIỂM MẠNH:</t>
    </r>
    <r>
      <rPr>
        <rFont val="Times New Roman"/>
        <color theme="1"/>
        <sz val="12.0"/>
      </rPr>
      <t xml:space="preserve">
- Quy mô lớn, có hơn 26.000 sinh viên hệ từ xa, thuộc một trong những hệ đào tạo từ xa quy mô lớn ở Việt Nam, thương hiệu mạnh
- Toàn quốc – linh hoạt: Học online 100%, tuyển sinh toàn quốc, nhiều trạm
- Đội ngũ Giảng viên chất lượng, chuyên môn vững, nhiều nội dung học thuật được hỗ trợ tốt
- Học liệu số hóa &amp; E-learning mạnh với hơn 900 học phần với công nghệ học trực tuyến hiện đại
</t>
    </r>
    <r>
      <rPr>
        <rFont val="Times New Roman"/>
        <b/>
        <color theme="1"/>
        <sz val="12.0"/>
      </rPr>
      <t>ĐIỂM YẾU:</t>
    </r>
    <r>
      <rPr>
        <rFont val="Times New Roman"/>
        <color theme="1"/>
        <sz val="12.0"/>
      </rPr>
      <t xml:space="preserve">
- Tương tác hạn chế giữa sinh viên – giảng viên
- Người học cần tự giác rất cao
- Thiếu các hoạt động tương tác &amp; cộng đồng sinh viên mạnh mẽ
- Lịch học không cố định</t>
    </r>
  </si>
  <si>
    <t>Đại học Kinh tế Quốc dân</t>
  </si>
  <si>
    <t>Luật
Luật Kinh tế
Quản trị kinh doanh
Kế toán
Tài chính - Ngân hàng
Thương mại điện tử
Marketing
Logistics</t>
  </si>
  <si>
    <t>Dự kiến 600.000 - 700.000 VNĐ/ 1 tín chỉ</t>
  </si>
  <si>
    <t>khoảng ~129–131 tín chỉ tùy ngành</t>
  </si>
  <si>
    <t>Có khoảng ~13.727 sinh viên đang theo học hệ từ xa tại NEU</t>
  </si>
  <si>
    <t>- 100% giảng viên chất lượng cao: là các Tiến sĩ, Thạc sĩ, Phó giáo sư, chuyên gia đang giảng dạy tại NEU, đảm bảo kiến thức học thuật và ứng dụng kinh tế – quản lý.
- Học online 100%: tài liệu điện tử, bài giảng video/audio, slide, ngân hàng câu hỏi trắc nghiệm và diễn đàn thảo luận được cung cấp đầy đủ trên hệ thống e-learning chuyên nghiệp.
- Bài giảng thiết kế theo chuẩn đại học: chương trình xây dựng dựa trên khung chuẩn đào tạo đại học chính quy, phù hợp với nhu cầu học tập và công việc trong khối ngành kinh tế – quản lý.
- Bằng cấp chính danh: sau khi tốt nghiệp sinh viên nhận bằng Cử nhân của Đại học Kinh tế Quốc dân</t>
  </si>
  <si>
    <r>
      <rPr>
        <rFont val="Times New Roman"/>
        <b/>
        <color theme="1"/>
        <sz val="12.0"/>
      </rPr>
      <t xml:space="preserve">ĐIỂM MẠNH:
</t>
    </r>
    <r>
      <rPr>
        <rFont val="Times New Roman"/>
        <color theme="1"/>
        <sz val="12.0"/>
      </rPr>
      <t xml:space="preserve">- NEU nổi tiếng trong các khối ngành kinh tế, quản trị, tài chính, luật — thế mạnh chuyên sâu hơn nhiều trường khác
- Giảng viên uy tín cao 100% giảng viên giảng dạy là chuyên gia, nhiều vị trí học thuật cao, khác với một số chương trình còn dùng trợ giảng
- Hệ thống E-learning khá hoàn thiện: tài liệu đa phương tiện, ngân hàng câu hỏi, diễn đàn trao đổi – phù hợp với người đi làm bận rộn
</t>
    </r>
    <r>
      <rPr>
        <rFont val="Times New Roman"/>
        <b/>
        <color theme="1"/>
        <sz val="12.0"/>
      </rPr>
      <t>ĐIỂM YẾU:</t>
    </r>
    <r>
      <rPr>
        <rFont val="Times New Roman"/>
        <color theme="1"/>
        <sz val="12.0"/>
      </rPr>
      <t xml:space="preserve">
- Yêu cầu tự học rất cao: Sinh viên cần tự quản lý tiến độ và thời gian, khó hơn một số chương trình có lớp trực tuyến cố định hoặc học phần định kỳ.
- Một số học liệu yêu cầu chủ động cập nhật, không phải mọi môn đều có video tương tác
- Chưa đa dạng ngành
- Học phí cao</t>
    </r>
  </si>
  <si>
    <t>Đổng Văn Thiết</t>
  </si>
  <si>
    <t>Học viện Tài chính</t>
  </si>
  <si>
    <t>Ngành Kế toán
Ngành Quản trị kinh doanh.
Ngành Tài chính - Ngân hàng.
Ngành Ngôn ngữ Anh (Anh Tài chính)</t>
  </si>
  <si>
    <t>0344499904</t>
  </si>
  <si>
    <t>300.000 đến 600.000 đồng/tín chỉ</t>
  </si>
  <si>
    <t>Tổng số tín chỉ toàn khóa: ~129 tín chỉ</t>
  </si>
  <si>
    <t>Hơn 15.000+ học viên đang theo học hệ từ xa tại AOF</t>
  </si>
  <si>
    <t>sv cd fpt đã tn, mún liên thông dh ngành QTKD tmdt, hdan thêm hsol, suy nghĩ, cân nhắc thêm
08/5: xét dh spkt, nói bên đó học trực tiếp hp thấp hơn, thuyết phục quá trời
10/6 bạn nói học dh spkt, k học online
trinh_14/10: ib lại hỏi thăm thêm
03/01: trinh: thuyết phục học, iB ZALO
13/02 Bình: knm
06/05 Bình: bấm máy bận
22/5: trinh: ib ZALO nhắc học bổng
09/07/2025 Bình: knm, kn zalo thử</t>
  </si>
  <si>
    <t>- Giảng viên chính là đội ngũ của Học viện Tài chính (PGS, Tiến sĩ, chuyên gia kinh tế tài chính) giảng dạy trực tiếp cho chương trình từ xa.
- Bài giảng được thiết kế theo chuẩn chương trình đại học, với các bài học e-learning, video, slide, bài tập kiểm tra
- Hệ thống e-learning và diễn đàn hỗ trợ trao đổi giữa sinh viên – giảng viên
- Có hơn 97% học viên phản hồi hài lòng và tỷ lệ việc làm sau khi tốt nghiệp cao (gần 95%), theo dữ liệu khảo sát người học</t>
  </si>
  <si>
    <r>
      <rPr>
        <rFont val="Times New Roman"/>
        <b/>
        <color theme="1"/>
        <sz val="12.0"/>
      </rPr>
      <t>ĐIỂM MẠNH:</t>
    </r>
    <r>
      <rPr>
        <rFont val="Times New Roman"/>
        <color theme="1"/>
        <sz val="12.0"/>
      </rPr>
      <t xml:space="preserve">
- AOF là trường trọng điểm quốc gia về kinh tế – tài chính và kế toán, có truyền thống đào tạo lâu đời và uy tín trong lĩnh vực tài chính – kế toán – quản trị.
- Chương trình từ xa chủ yếu tập trung vào nhóm ngành tài chính, kế toán và quản trị kinh doanh; thế mạnh chuyên môn sâu hơn nhiều trường đa ngành khác.
- Học phí tầm vừa
</t>
    </r>
    <r>
      <rPr>
        <rFont val="Times New Roman"/>
        <b/>
        <color theme="1"/>
        <sz val="12.0"/>
      </rPr>
      <t>ĐIỂM YẾU:</t>
    </r>
    <r>
      <rPr>
        <rFont val="Times New Roman"/>
        <color theme="1"/>
        <sz val="12.0"/>
      </rPr>
      <t xml:space="preserve">
- Số ngành còn hạn chế, tập trung tài chính – kế toán – quản trị
- Tài liệu điện tử có thể hạn chế. Một số học phần phụ thuộc nhiều vào tài liệu PDF/slide hơn là video tương tác đa phương tiện, khác với một số trường có nền tảng e-learning tương tác cao hơn
</t>
    </r>
  </si>
  <si>
    <t>TRINH</t>
  </si>
  <si>
    <t xml:space="preserve">Clip về đại học từ xa </t>
  </si>
  <si>
    <t>Tùng</t>
  </si>
  <si>
    <t>Học viện Công nghệ Bưu chính Viễn thông</t>
  </si>
  <si>
    <t>0984477588</t>
  </si>
  <si>
    <t>sv cd fpt đã tn rồi, đang đi làm viettel, hơi bận k có time học nhiều, đã tư vấn thuyết phục, suy nghĩ thêm
08/5 liên hệ hoài mà bạn chưa phản hồi, báo bận đi làm
10/6 gọi thuê bao IB ZALO chưa phản hồi - Bình: hệ thống lỗi dựt dựt - gửi tt zalo thử _16/7
trinh_14/10: chăm sóc lại, bạn cũng còn qtam mún học nhưng vì quá bận, đang trong hcm, sẽ sx vào sớm, IB ZALO bạn lại
03/01: trinh: knm IB ZALO viện
13/02 Bình: knm
06/05 Bình: knm
22/5: trinh: knm x3 IB ZALO nhắc
09/07/2025 Bình: knm</t>
  </si>
  <si>
    <t xml:space="preserve">Kỹ thuật Điện tử viễn thông
Công nghệ thông tin
Quản trị kinh doanh </t>
  </si>
  <si>
    <t>600.000 - 1.300.000 đồng/tín chỉ tùy ngành</t>
  </si>
  <si>
    <t>thường ~130–140 tín chỉ</t>
  </si>
  <si>
    <t>~15.000+ sinh viên đang theo học chương trình từ xa tại PTIT</t>
  </si>
  <si>
    <t>- Giảng viên hướng dẫn đều là giảng viên có trình độ Thạc sĩ/ Tiến sĩ, giàu kinh nghiệm thực tế trong lĩnh vực CNTT, viễn thông và quản trị kinh doanh
- PTIT sử dụng giáo trình điện tử, SLIDE, Video, Audio, ngân hàng câu hỏi trắc nghiệm và bài tập thực hành trên hệ thống học tập từ xa hiện đại
- ~98% học viên hài lòng với chất lượng đào tạo và ~96% học viên tìm được việc sau tốt nghiệp</t>
  </si>
  <si>
    <t>clip nhảy trend lồng ghép về: CƠ HỘI VIỆC LÀM NGÀNH QTKD</t>
  </si>
  <si>
    <t>Lại Thị Mỹ Dung</t>
  </si>
  <si>
    <r>
      <rPr>
        <rFont val="Times New Roman"/>
        <b/>
        <color theme="1"/>
        <sz val="12.0"/>
      </rPr>
      <t>ĐIỂM MẠNH:</t>
    </r>
    <r>
      <rPr>
        <rFont val="Times New Roman"/>
        <color theme="1"/>
        <sz val="12.0"/>
      </rPr>
      <t xml:space="preserve"> 
- PTIT là trường trọng điểm quốc gia trong lĩnh vực công nghệ thông tin, điện tử – viễn thông — đây là thế mạnh lớn hơn so với nhiều hệ từ xa khác tập trung vào ngành kinh tế
- Các ngành kỹ thuật đều có tính ứng dụng cao trong nghề nghiệp, đặc biệt trong bối cảnh chuyển đổi số
- Hệ thống e-learning hiện đại với tài liệu đa dạng và công cụ tương tác học tập
- TC/CD không cần học bổ sung GDQP &amp; GDTC
</t>
    </r>
    <r>
      <rPr>
        <rFont val="Times New Roman"/>
        <b/>
        <color theme="1"/>
        <sz val="12.0"/>
      </rPr>
      <t>ĐIỂM YẾU:</t>
    </r>
    <r>
      <rPr>
        <rFont val="Times New Roman"/>
        <color theme="1"/>
        <sz val="12.0"/>
      </rPr>
      <t xml:space="preserve">
- Chưa có thông tin cụ thể công khai về số tín chỉ của từng ngành
- Phần nội dung tương tác trực tiếp còn hạn chế
- Một số ngành hạn chế hơn về kinh tế–xã hội
- Học phí cũng khá cao tùy ngành </t>
    </r>
  </si>
  <si>
    <t>0982748814</t>
  </si>
  <si>
    <t xml:space="preserve">đúng tt, có qtam, thích QTKD, bạn của Vũ ngọc huyền giới thiệu
10/5 bạn nói  suy nghĩ thêm, chưa đi làm đâu hết
13/5 báo là suy nghĩ, nói chương trình từ xa cần cân nhắc thêm _ Bình: nói khg còn nhu cầu học nữa, nói thêm thì bạn nói để suy nghĩ thêm có gì chủ động liên hệ lại sau _16/7
03/01 trinh: knm IB kb ZALO
13/02/2025 Bình: Báo không còn quan tâm muốn học, khg cần liên hệ lại </t>
  </si>
  <si>
    <t>Trường Đại học Đại Nam – Trung tâm đào tạo từ xa (Hà Nội)</t>
  </si>
  <si>
    <t>Quản trị kinh doanh
Kế toán
Luật kinh tế
Công nghệ thông tin
Ngôn ngữ Anh</t>
  </si>
  <si>
    <t>510.000 VNĐ/tín chỉ</t>
  </si>
  <si>
    <t>khoảng 129–132 tín chỉ</t>
  </si>
  <si>
    <t>Trường tuyên bố hơn 50.000+ sinh viên đã và đang theo học cả hệ từ xa và các chương trình khác (“đã và đang theo học”), trong đó rất nhiều là sinh viên hệ từ xa trực tuyến</t>
  </si>
  <si>
    <t>- Đội ngũ giảng viên giảng dạy từ xa gồm:Hơn 800 giảng viên cơ hữu. Trong đó có Giáo sư, Phó Giáo sư, Tiến sĩ, Thạc sĩ. Cố vấn học tập và hỗ trợ kỹ thuật đồng hành cùng học viên suốt khóa học
- Hệ thống E-learning cung cấp: Bài giảng điện tử, Tài liệu học tập/slide, Ngân hàng bài tập và kiểm tra online, Hỗ trợ qua diễn đàn môn học và giảng viên online</t>
  </si>
  <si>
    <r>
      <rPr>
        <rFont val="Times New Roman"/>
        <b/>
        <color theme="1"/>
        <sz val="12.0"/>
      </rPr>
      <t xml:space="preserve">ĐIỂM MẠNH: </t>
    </r>
    <r>
      <rPr>
        <rFont val="Times New Roman"/>
        <color theme="1"/>
        <sz val="12.0"/>
      </rPr>
      <t xml:space="preserve">
- Quy mô đào tạo lớn: Với hơn 50.000 học viên đã và đang theo học
- Đội ngũ giảng viên mạnh: Cơ cấu giảng viên bao gồm giáo sư, tiến sĩ và thạc sĩ dày dặn kinh nghiệm giúp nâng cao chất lượng bài giảng và hỗ trợ học viên
</t>
    </r>
    <r>
      <rPr>
        <rFont val="Times New Roman"/>
        <b/>
        <color theme="1"/>
        <sz val="12.0"/>
      </rPr>
      <t>ĐIỂM YẾU:</t>
    </r>
    <r>
      <rPr>
        <rFont val="Times New Roman"/>
        <color theme="1"/>
        <sz val="12.0"/>
      </rPr>
      <t xml:space="preserve">
- Chất lượng e-learning chưa được kiểm chứng sâu rộng. Không có nhiều đánh giá độc lập về mức độ tương tác bài giảng, livestream hay đánh giá liên tục như nhiều chương trình E-learning khác
- Ít công khai minh bạch dữ liệu chính thức: Thông tin quy mô – tỷ lệ sinh viên theo học theo năm học cụ thể thường không được công bố rõ ràng</t>
    </r>
  </si>
  <si>
    <t>Hứa Lê Gia Bảo</t>
  </si>
  <si>
    <t>TKĐH</t>
  </si>
  <si>
    <t>0763575920 - PH 0974442502</t>
  </si>
  <si>
    <t>Đại học Thành Đông</t>
  </si>
  <si>
    <t>tư vấn PH quan tâm cho học sinh CĐVM liên thông - hỗ trợ bạn qua zalo - liên hệ tư vấn học bổng 15 triệu , thúc chốt HP _ liên hệ nhiều lần nhưng vẫn chưa đóng, chat lại zalo thêm _ 16/7 liên hệ nhiều lần nhưng vẫn báo chưa học được, hỗ trợ học khóa sau do đang học chưa tốt nghiệp_9/8
03/01: trinh: chăm sóc lại thuyết phục đóng học phí, cân nhắc, cứ nói phải bảo vệ đồ án gì suốt
13/02/2025 Bình: chat lại zalo hỏi thăm, chăm tiếp 
21/04/2025 gọi sđt bạn thì không nghe máy, bấm máy bận _ gọi số PH chuyển máy cho bạn thì bạn nói "em đang muốn tìm hiểu trường đại học khác rồi không còn quan tâm học bên Trường mình nữa xong tắt máy ngang" _ chat zalo nhiều lần không phản hồi gì 
5/5: chăm sóc lại, thuyết phục bạn học đồ họa kts, bạn nói sẽ gửi bản điểm check lại, suy nghĩ
ĐÃ nhập học NE</t>
  </si>
  <si>
    <t>Quản trị kinh doanh
Kế toán
Tài chính - Ngân hàng
Công nghệ thông tin
Kỹ thuật xây dựng
Công nghệ kỹ thuật ô tô
Ngôn ngữ Anh
Luật</t>
  </si>
  <si>
    <t>chỉ từ 260.000đ/tín chỉ</t>
  </si>
  <si>
    <t>khoảng ~130 tín chỉ</t>
  </si>
  <si>
    <t>Hiện không có số liệu công khai cụ thể về tổng số lượng sinh viên đang theo học hệ từ xa tại Trường Đại học Thành Đông
(Chỉ tiêu tuyển sinh năm 2025: 1.700 sinh viên)</t>
  </si>
  <si>
    <t>- Chương trình học Đại học từ xa sử dụng hệ thống E-learning 100%, giúp học viên truy cập tài liệu, bài giảng, bài tập, video bài giảng bất cứ lúc nào, mọi nơi.
- Các học phần xây dựng dựa trên bài giảng của hệ đại học chính quy, biên soạn bởi giảng viên trực tiếp giảng dạy tại trường
- Giảng viên: Trường có đội ngũ hơn 300 giảng viên toàn trường; trong đó 92% trình độ đại học trở lên và ~51% có trình độ TS/PGS/GS</t>
  </si>
  <si>
    <r>
      <rPr>
        <rFont val="Times New Roman"/>
        <b/>
        <color theme="1"/>
        <sz val="12.0"/>
      </rPr>
      <t xml:space="preserve">ĐIỂM MẠNH: </t>
    </r>
    <r>
      <rPr>
        <rFont val="Times New Roman"/>
        <color theme="1"/>
        <sz val="12.0"/>
      </rPr>
      <t xml:space="preserve">
- Nằm trong Top những trường có học phí rẻ nhất
- Đào tạo đa dạng ngành, có nhiều sự lựa chọn
- Học online 100%, không cố định giờ học
- Tuyển sinh đầu vào đơn giản, dễ dàng
- TC/CD không cần học bổ sung GDQP &amp; GDTC
</t>
    </r>
    <r>
      <rPr>
        <rFont val="Times New Roman"/>
        <b/>
        <color theme="1"/>
        <sz val="12.0"/>
      </rPr>
      <t>ĐIỂM YẾU:</t>
    </r>
    <r>
      <rPr>
        <rFont val="Times New Roman"/>
        <color theme="1"/>
        <sz val="12.0"/>
      </rPr>
      <t xml:space="preserve">
- Không có số liệu học viên minh bạch
- Chất lượng học liệu E-learning phụ thuộc tự học
- Tương tác trực tiếp còn hạn chế
- Ít minh bạch báo cáo chất lượng &amp; khảo sát học viên độc lập
- Xếp hạng và uy tín trong hệ từ xa còn nhẹ hơn các trường truyền thống lâu năm</t>
    </r>
  </si>
  <si>
    <t>Hà thùy my</t>
  </si>
  <si>
    <t>Clip trend lồng chử Viện NBS chúc tết</t>
  </si>
  <si>
    <t>0909359777 PH - 0354289625</t>
  </si>
  <si>
    <t>Đại học Thành Đô</t>
  </si>
  <si>
    <t>ph và bạn qua phòng dvsv hỏi tt, tv trực tiếp cho ph và bạn, bạn cộc tính, ph thì hiền hiểu chuyện ZALO PH và bạn
24/6 inbox tư vấn thêm cho bạn _ Bình: knm, zalo học tìm khg có _16/7
03/01: trinh: knm x2 IB ZALO phụ huynh, zalo bạn tìm k có
13/02/2025: Bình knm
06/05 Bình: PH nghe máy nói còn tùy thuộc vào bạn chưa bạn chưa muốn học, bạn làm ca đêm đến sáng mới về, có gì gửi sđt PH nhắn lại bạn liên hệ sau
22/5 sdt bạn thuê bao, ĐÃ IB ZALO PH
09/07/2025 Bình: knm</t>
  </si>
  <si>
    <t>Công nghệ thông tin
Quản trị văn phòng (Hành chính – Văn thư)
Quản trị kinh doanh
Ngôn ngữ Anh
Luật</t>
  </si>
  <si>
    <t>từ 740.000 VNĐ đến 940.000 VNĐ/tín chỉ, tùy thuộc vào ngành đào tạo cụ thể</t>
  </si>
  <si>
    <t>~130 tín chỉ</t>
  </si>
  <si>
    <t>Trường Đại học Thành Đô có tổng cộng khoảng 22.500 sinh viên đại học (bao gồm nhiều hình thức đào tạo). 
Đối với hệ từ xa chỉ tiêu các ngành: 
- Quản trị văn phòng: 120
- Ngôn ngữ Anh: 65
- Công nghệ thông tin: 40
- Quản trị kinh doanh: 30</t>
  </si>
  <si>
    <t>- Chương trình từ xa được thiết kế dựa trên khung đào tạo đại học chuẩn, với các môn học và tài liệu học tập đầy đủ.
- Sinh viên được học qua mạng máy tính – viễn thông với hệ thống học trực tuyến
- Mô hình giảng dạy và bài giảng thường kết hợp tài liệu điện tử, bài giảng trực tuyến, bài tập và thi cuối kỳ tại các điểm thi
- Trường công bố đội ngũ hơn 300 giảng viên có trình độ cao, trong đó 92% có trình độ đại học trở lên và 51% có trình độ Tiến sĩ, PGS/GS, góp phần đảm bảo chất lượng giảng dạy và định hướng học thuật</t>
  </si>
  <si>
    <r>
      <rPr>
        <rFont val="Times New Roman"/>
        <b/>
        <color theme="1"/>
        <sz val="12.0"/>
      </rPr>
      <t xml:space="preserve">ĐIỂM MẠNH: </t>
    </r>
    <r>
      <rPr>
        <rFont val="Times New Roman"/>
        <color theme="1"/>
        <sz val="12.0"/>
      </rPr>
      <t xml:space="preserve">
- Trường được xếp hạng trong Top các trường đại học tư thục ASEAN theo AppliedHE, đạt chuẩn chất lượng giáo dục quốc gia và Ba sao theo UPM
- Điểm thi/đánh giá được tổ chức ở nhiều khu vực trên toàn quốc — Hà Nội, Đà Lạt, TP. HCM
- Là 1 trong số rất ít trường ở VN có điểm thi năng lực tiếng nước ngoài (HSK, NAT-TEST) ngay tại cơ sở — hỗ trợ thêm cho sinh viên ngoại ngữ
</t>
    </r>
    <r>
      <rPr>
        <rFont val="Times New Roman"/>
        <b/>
        <color theme="1"/>
        <sz val="12.0"/>
      </rPr>
      <t>ĐIỂM YẾU:</t>
    </r>
    <r>
      <rPr>
        <rFont val="Times New Roman"/>
        <color theme="1"/>
        <sz val="12.0"/>
      </rPr>
      <t xml:space="preserve">
- Thiếu dữ liệu công khai minh bạch về sinh viên &amp; kết quả đào tạo từ xa
- Chất lượng e-learning &amp; giảng dạy chưa được đánh giá độc lập rộng
- Chưa nổi bật về mức độ tương tác trực tuyến như (livestream) , Hội thảo, thảo luận nhóm có giảng viên trực tiếp, Hệ thống mentor/tutor hỗ trợ
- Xếp hạng và uy tín trong hệ từ xa còn nhẹ hơn các trường truyền thống lâu năm</t>
    </r>
  </si>
  <si>
    <t>27/01/2025 - 02/02/2025</t>
  </si>
  <si>
    <t>nguyễn tấn dũng</t>
  </si>
  <si>
    <t>0972190579</t>
  </si>
  <si>
    <t>LÌ XÌ 10 SUẤT HỌC BỔNG cho năm 2024</t>
  </si>
  <si>
    <t>Trường Đại học Công đoàn</t>
  </si>
  <si>
    <t>Luật
Bảo hộ lao động
Quản trị nhân lực
Ngôn ngữ Anh
Việt Nam học
Công tác xã hội</t>
  </si>
  <si>
    <t xml:space="preserve">đúng tt, ít qtam, mún học liên thông dh lắm, mà nghe dh phú xuân hơi lạ, suy nghĩ thêm IB ZALO
24/6 inbox zalo tư vấn thêm cho bạn
16/7: inbox chăm sóc lại _ Bình: knm, gửi thêm tt qua zalo thử _16/7
03/01: trinh: chăm sóc lại, bạn đang đi thực tập, thuyết phục học liên thông dh, suy nghĩ, vì mún học trực tiếp
13/02/2025 Bình: knm
06/05 Bình: knm
09/07/2025 Bình: hiện tại đi làm rất bận với cũng hông còn kế hoạch liên thông nữa </t>
  </si>
  <si>
    <t>600.000 - 700.000 VNĐ/tín chỉ</t>
  </si>
  <si>
    <t>~130–140 tín chỉ</t>
  </si>
  <si>
    <t>hơn 20.000 học viên ( số lượng tổng và chưa có con số chi tiết riêng cho hệ từ xa )</t>
  </si>
  <si>
    <t>- Hệ từ xa được xây dựng dựa trên chuẩn chương trình đại học chính quy của trường, với học liệu được biên soạn chuẩn và kiểm định theo khung đại học.
- Bài giảng chủ yếu bằng tài liệu điện tử, slide, bài tập, video trực tuyến, dễ truy cập và phù hợp với hình thức e-learning.
- Sinh viên được truy cập hệ thống e-learning thông qua tài khoản cá nhân, có diễn đàn trao đổi với giảng viên và bạn học suốt quá trình học
- 100% giảng viên tham gia chương trình đều có trình độ Thạc sĩ, Tiến sĩ, Phó giáo sư hoặc Giáo sư, là những chuyên gia trong lĩnh vực</t>
  </si>
  <si>
    <t>Khánh Vân</t>
  </si>
  <si>
    <t>0901301698</t>
  </si>
  <si>
    <r>
      <rPr>
        <rFont val="Times New Roman"/>
        <b/>
        <color theme="1"/>
        <sz val="12.0"/>
      </rPr>
      <t xml:space="preserve">ĐIỂM MẠNH: </t>
    </r>
    <r>
      <rPr>
        <rFont val="Times New Roman"/>
        <color theme="1"/>
        <sz val="12.0"/>
      </rPr>
      <t xml:space="preserve">
- Chương trình xây dựng từ chương trình chính quy nên nội dung học tương đương chuẩn đại học.
- Giảng viên có trình độ cao, nhiều kinh nghiệm giảng dạy, hỗ trợ học tập online
</t>
    </r>
    <r>
      <rPr>
        <rFont val="Times New Roman"/>
        <b/>
        <color theme="1"/>
        <sz val="12.0"/>
      </rPr>
      <t>ĐIỂM YẾU:</t>
    </r>
    <r>
      <rPr>
        <rFont val="Times New Roman"/>
        <color theme="1"/>
        <sz val="12.0"/>
      </rPr>
      <t xml:space="preserve">
- Cơ chế học hoàn toàn online 100% ít tổ chức lớp livestream định kỳ hoặc thảo luận nhóm trực tiếp
- Hệ thống học liệu e-learning còn đơn giản ( chủ yếu tập trung vào slide/tài liệu và bài tập, chưa mạnh tương tác đa phương tiện (như mô phỏng, lab ảo) so với một số hệ tiên tiến khác )
- Chưa có nhiều đánh giá độc lập về chất lượng đầu ra ( Rất ít khảo sát chất lượng đào tạo được công bố độc lập như tỷ lệ việc làm sau tốt nghiệp, mức lương trung bình của cựu sinh viên )</t>
    </r>
  </si>
  <si>
    <t>Bạn Quan tâm đang TV</t>
  </si>
  <si>
    <t>Miền Trung</t>
  </si>
  <si>
    <t>Lê Chí Khang</t>
  </si>
  <si>
    <t>0832918453</t>
  </si>
  <si>
    <t>Đại học Vinh</t>
  </si>
  <si>
    <t>LÌ XÌ 20 SUẤT HỌC BỔNG cho năm 2024</t>
  </si>
  <si>
    <t xml:space="preserve">bạn học tkdh cd fpt, tư vấn nhiều, suy nghĩ thêm, đang tìm việc, tv qua CNTT
24/6 inbox zalo chăm sóc lại thêm cho bạn16/7: inbox chăm sóc lại, đi làm rồi, chưa định liên thông
03/01: trinh: chăm sóc lại thuyết phục học sau tết, chờ phản hồi
13/02/2025 Bình: liên hệ lại thì bạn báo đi làm rồi cũng chưa có dự định liên thông liền, sẽ cân nhắc thêm sau
06/05 Bình: bạn vẫn chưa muốn học tiếp vì đã làm đúng ngành và CV ok rồi, vẫn kn zalo gửi tt chăm thêm ngành ĐHKTS 
22/5 ib FB chăm thêm về gói học bổng 30%
09/07/2025 Bình: knm, chat lại zalo thử </t>
  </si>
  <si>
    <t>Ngôn ngữ Anh
Công nghệ Thông tin
Kế toán
Quản trị Kinh doanh
Luật
Luật Kinh tế
Thương mại điện tử
Tài chính – Ngân hàng
Kinh tế
Kinh tế nông nghiệp
Công tác xã hội
Du lịch / Việt Nam học (du lịch)
Quản lý văn hóa
Quản lý Nhà nước
Kinh tế xây dựng
Kỹ thuật xây dựng
Chăn nuôi</t>
  </si>
  <si>
    <t>từ 460.000 đến 500.000 VNĐ/tín chỉ tùy ngành</t>
  </si>
  <si>
    <t>Khoảng ~ 5000 sinh viên
Số lượng sv nhập học năm 2023 1.309 sv
năm 2024: 2.174 sv</t>
  </si>
  <si>
    <t>- Chất lượng đào tạo được đảm bảo theo quy định
- Học trực tuyến, bài giảng thường là slides, video bài giảng, tài liệu đọc, bài tập và các buổi tương tác trực tuyến tùy ngành, không có thời lượng trực tiếp
- Hình thức học từ xa yêu cầu học viên tự học và tự quản lý tiến độ, nên mức độ tương tác trực tiếp với giảng viên thấp hơn so với học chính quy truyền thống — đây là đặc điểm chung của đào tạo trực tuyến.
- Tuy nhiên, trường vẫn tổ chức các buổi học tương tác trực tuyến (qua hội thảo, Zoom,… tùy theo ngành và môn học) nhằm hỗ trợ người học trao đổi với giảng viên.</t>
  </si>
  <si>
    <t>TRẦN THỊ MINH NGUYỆT</t>
  </si>
  <si>
    <t>0943096288</t>
  </si>
  <si>
    <t>học đh sân khấu muốn học thêm bên QTKD, bạn giới thiệu - đã hồ trợ tt - đã hs - chốt HP  - ĐÃ HỌC PHÍ</t>
  </si>
  <si>
    <t>bình</t>
  </si>
  <si>
    <r>
      <rPr>
        <rFont val="Times New Roman"/>
        <b/>
        <color theme="1"/>
        <sz val="12.0"/>
      </rPr>
      <t xml:space="preserve">ĐIỂM MẠNH: 
</t>
    </r>
    <r>
      <rPr>
        <rFont val="Times New Roman"/>
        <color theme="1"/>
        <sz val="12.0"/>
      </rPr>
      <t xml:space="preserve">- Trường ĐH Công Lập  trọng điểm khu vực miền trung (thành lập từ năm 1959)
- Trường đạt 4 sao theo hệ thống đánh giá chất lượng đại học Việt Nam UPM (thang 5 sao)
- Nhiều chương trình được kiểm định đảm bảo chất lượng, tham gia mạng lưới kiểm định AUN-QA của ASEAN, và nằm trong nhóm trường lọt bảng xếp hạng QS Asia và SCImago Institutions Rankings
- Đào tạo đa ngành
</t>
    </r>
    <r>
      <rPr>
        <rFont val="Times New Roman"/>
        <b/>
        <color theme="1"/>
        <sz val="12.0"/>
      </rPr>
      <t xml:space="preserve">ĐIỂM YẾU:
</t>
    </r>
    <r>
      <rPr>
        <rFont val="Times New Roman"/>
        <color theme="1"/>
        <sz val="12.0"/>
      </rPr>
      <t>- Tương tác giảng viên – sinh viên hạn chế
- Chất lượng đào tạo từng ngành k đồng đều (mạnh về 1 số ngành khoa học cơ bảng và sư phạm)
- Thi trạm trực tiếp theo quy định của trường</t>
    </r>
  </si>
  <si>
    <t>Phương Linh</t>
  </si>
  <si>
    <t>Đại học Huế</t>
  </si>
  <si>
    <t>0932023893</t>
  </si>
  <si>
    <t>Luật
Ngôn ngữ Anh
Quản lý đất đai
Quản lý nhà nước</t>
  </si>
  <si>
    <t>Luật: 280.000 VNĐ
NNA: 260.000 VNĐ
QLĐĐ: 320.000 VNĐ
QLNN: 300.000 VNĐ</t>
  </si>
  <si>
    <t>THPT: 4.0-4.5 năm
Trung Cấp + Cao Đẳng: 2.5 - 3 năm
VB2: 2.0-2.5 năm</t>
  </si>
  <si>
    <t xml:space="preserve"> bạn học cd học viện ngân hàng, đúng tt, thích qtkd, đã tư vấn hết tất cả thông tin, hdan hsol + hp. suy nghĩ thêm, đang đi làm giờ hành chính ZALO _ đã liên hệ nhiều lần nhưng chị báo rất bận khi nào sắp xếp được sẽ liên hệ lại _9/8, liên hệ tư vấn nhiều lần nhưng hẹn , dự định dời qua tết mới học, chat zalo lại thêm _22/11
03/01: trinh: chăm sóc lại IB ZALO nhắc đi học
13/02/2025 Bình: báo là công việc mới được sắp xếp hỗ trợ thêm vài đơn vị nên khg có thời gian 8.9h tối vẫn chưa xong việc, khi nào sắp xếp được sẽ chủ động liên hệ lại sau 
06/05 Bình: vẫn báo bận lắm khg có thời gian nghe máy, có gì chat qua zalo sau 
09/07/2025 Bình: knm, chat zalo lại thử </t>
  </si>
  <si>
    <t>Khoảng ~10.500 sv</t>
  </si>
  <si>
    <t>- Có hàng trăm ngành đại học, thạc sĩ và tiến sĩ, cùng đội ngũ giảng viên đông đảo và trình độ cao (giáo sư, tiến sĩ, thạc sĩ…)
- Trường cũng liên tục đánh giá và cải tiến chất lượng chương trình đào tạo, thực hiện tự đánh giá và kiểm định theo tiêu chuẩn của Bộ GD&amp;ĐT
- Giảng viên chuyên môn cao, bài giảng cập nhật và bám sát chuẩn chương trình.
- Trường chủ động tổ chức hội thảo, cập nhật chuẩn đào tạo mới (ví dụ đào tạo từ xa theo Thông tư 28/2023…) thể hiện chính sách cải tiến chất lượng đào tạo từ xa</t>
  </si>
  <si>
    <t xml:space="preserve">Nguyễn Trần Ngọc Ly </t>
  </si>
  <si>
    <r>
      <rPr>
        <rFont val="Times New Roman"/>
        <b/>
        <color theme="1"/>
        <sz val="12.0"/>
      </rPr>
      <t xml:space="preserve">ĐIỂM MẠNH: 
</t>
    </r>
    <r>
      <rPr>
        <rFont val="Times New Roman"/>
        <color theme="1"/>
        <sz val="12.0"/>
      </rPr>
      <t xml:space="preserve">- Đại học công lập đa ngành lớn ở Việt Nam với lịch sử đào tạo lâu đời
- Học phí thấp so với các trường khác
- Đội ngũ giảng viên và bài giảng chất lượng
- Uy tín bằng cấp, nền tảng học thuật
</t>
    </r>
    <r>
      <rPr>
        <rFont val="Times New Roman"/>
        <b/>
        <color theme="1"/>
        <sz val="12.0"/>
      </rPr>
      <t xml:space="preserve">ĐIỂM YẾU:
</t>
    </r>
    <r>
      <rPr>
        <rFont val="Times New Roman"/>
        <color theme="1"/>
        <sz val="12.0"/>
      </rPr>
      <t>- Thi trạm trực tiếp theo quy định của trường
- Ít ngành để lựa chọn
- Ít buổi tương tác trực tiếp, phản hồi chưa luôn kịp thời, nhất là giờ cao điểm thi cử.</t>
    </r>
  </si>
  <si>
    <t>03/02/2025 - 09/02/2025</t>
  </si>
  <si>
    <t>0355575631</t>
  </si>
  <si>
    <t>trinh: k nghe máy x3 ĐÃ NT DD _ Bình: knm -16/7 _ knm 22/11
03/01: trinh: báo k có dự định học IB ZALO thì chặn ng lạ, hủy k accept
21/04 Bình: Đã tham gia học đh kinh tế hệ từ xa rồi 
5/5: báo đi làm k học nữa</t>
  </si>
  <si>
    <t>Đại học Đà Nẵng</t>
  </si>
  <si>
    <t>Kế toán
Quản trị kinh doanh
Luật
Quản lý nhà nước
Kỹ thuật xây dựng
Kỹ thuật xây dựng công trình giao thông
Ngôn ngữ Anh</t>
  </si>
  <si>
    <t>220.000 VNĐ từ 280.000 VNĐ tùy ngành</t>
  </si>
  <si>
    <t>từ 120-135 tín chỉ tùy ngành</t>
  </si>
  <si>
    <t>nguyễn văn hưng</t>
  </si>
  <si>
    <t>~46.000 – 50.000 sinh viên đang học tập (bao gồm đại học chính quy, sau đại học và các chương trình liên quan) trong các năm gần đây</t>
  </si>
  <si>
    <t>- Xây dựng kho học liệu mở (MOOC), bài giảng điện tử và mô hình học kết hợp trực tuyến – trực tiếp (Blended Learning)
- Phát triển các học liệu điện tử, bài giảng số tương tác, video, tài liệu học tập trực tuyến để người học có thể truy cập dễ dàng.
- Ứng dụng trí tuệ nhân tạo (AI) vào quản lý và đào tạo từ xa, nhằm cá nhân hóa việc hỗ trợ học tập và đánh giá người học
- Sinh viên đánh giá môi trường e-learning tạo điều kiện học tập linh hoạt và hỗ trợ học tập ngoài giờ hiệu quả</t>
  </si>
  <si>
    <r>
      <rPr>
        <rFont val="Times New Roman"/>
        <b/>
        <color theme="1"/>
        <sz val="12.0"/>
      </rPr>
      <t xml:space="preserve">ĐIỂM MẠNH: </t>
    </r>
    <r>
      <rPr>
        <rFont val="Times New Roman"/>
        <color theme="1"/>
        <sz val="12.0"/>
      </rPr>
      <t xml:space="preserve">
- Đầu tư hệ thống học liệu số, bài giảng điện tử và công nghệ tương tác giúp bài giảng từ xa tích hợp công nghệ tốt hơn.
- Trường đại học vùng uy tín và có quy mô đào tạo lớn
- Học phí trung bình thấp so với các trường khu vực miền trung
</t>
    </r>
    <r>
      <rPr>
        <rFont val="Times New Roman"/>
        <b/>
        <color theme="1"/>
        <sz val="12.0"/>
      </rPr>
      <t xml:space="preserve">ĐIỂM YẾU:
</t>
    </r>
    <r>
      <rPr>
        <rFont val="Times New Roman"/>
        <color theme="1"/>
        <sz val="12.0"/>
      </rPr>
      <t>- Thi trạm trực tiếp theo quy định của trường
- Trạm thi ít</t>
    </r>
  </si>
  <si>
    <t xml:space="preserve">Clip trend vui về ăn bánh chưng bánh tét quá nhiều </t>
  </si>
  <si>
    <t>Trường Đại học Quy Nhơn</t>
  </si>
  <si>
    <t>0386329492</t>
  </si>
  <si>
    <t>trinh: sv cd fpt đã nghỉ học ngang, yếu tiếng anh, tv cho a trai và bạn học hệ dh từ xa, suy nghĩ ZALO _ Bình : đang bận, chưa cân nhắc tới việc học liên thông, liên hệ lại sau -16/7
03/01: trinh: ib zalo a trai văn cảnh thuyết phục học =&gt; a tai bạn nói bạn đi bộ đội, k dự định học nữa =&gt; a trai nc rất mất dạy, k cần gọi lại</t>
  </si>
  <si>
    <t>Luật
Kế toán
Ngôn ngữ Anh
Công tác xã hội
Quản lý đất đai</t>
  </si>
  <si>
    <t>từ 360.000 VNĐ đến 450.000 VNĐ tùy ngành</t>
  </si>
  <si>
    <t>từ 125 - 135 tín chỉ tùy ngành</t>
  </si>
  <si>
    <t>tổng số sinh viên/học viên đại học, sau đại học đang học tập tại trường khoảng ~20.000 người (bao gồm cả đại học, thạc sĩ và tiến sĩ).</t>
  </si>
  <si>
    <t>- Nhà trường hợp tác với chuyên gia quốc tế (ví dụ từ Bỉ) để thảo luận và nâng cao mô hình E-learning, LMS và năng lực của giảng viên trong dạy học trực tuyến
- Sinh viên được cung cấp hướng dẫn sử dụng hệ thống học trực tuyến và khai thác học liệu số, đồng thời có các chương trình bồi dưỡng kỹ năng số cơ bản. Hỗ trợ nền tảng e-learning và ứng dụng di động.
- Trường đạt chuẩn kiểm định chất lượng và tham gia kiểm định quốc tế (AUN-QA) – là nền tảng tốt cho chất lượng đào tạo chung, bao gồm đào tạo từ xa.
Trường có hệ thống NTU E-Learning tích hợp tài liệu, bài giảng, bài kiểm tra và công cụ trao đổi giữa giảng viên – sinh viên.</t>
  </si>
  <si>
    <t>PH trang Trân</t>
  </si>
  <si>
    <t>0328700281</t>
  </si>
  <si>
    <t>Đang tìm hiểu hỏi thông tin cho em học trung cấp 4 môn
03/01: trinh: bấm tắt, zalo chặn ng lạ nt 
13/02/2025: knm
Bình: knm, kn zalo thử 06/05
09/07/2025 Binh: kbm</t>
  </si>
  <si>
    <r>
      <rPr>
        <rFont val="Times New Roman"/>
        <b/>
        <color theme="1"/>
        <sz val="12.0"/>
      </rPr>
      <t xml:space="preserve">ĐIỂM MẠNH: 
</t>
    </r>
    <r>
      <rPr>
        <rFont val="Times New Roman"/>
        <b val="0"/>
        <color theme="1"/>
        <sz val="12.0"/>
      </rPr>
      <t>- Đảm bảo kiểm định chất lượng rõ ràng và liên tục cải tiến.
- Đội ngũ giảng viên &amp; bài giảng được xây dựng theo chương trình chuẩn.
- Nền tảng đa ngành giúp nội dung từ xa không quá “chắp vá”.</t>
    </r>
    <r>
      <rPr>
        <rFont val="Times New Roman"/>
        <b/>
        <color theme="1"/>
        <sz val="12.0"/>
      </rPr>
      <t xml:space="preserve">
ĐIỂM YẾU:
</t>
    </r>
    <r>
      <rPr>
        <rFont val="Times New Roman"/>
        <b val="0"/>
        <color theme="1"/>
        <sz val="12.0"/>
      </rPr>
      <t>- Quy mô đào tạo từ xa chưa thực sự lớn
- Tương tác &amp; trải nghiệm học từ xa có thể chưa phong phú như các đơn vị đi trước.
- Thi tập trung trực tiếp
- Ít địa điểm tập trung thi</t>
    </r>
  </si>
  <si>
    <t>3. KẾ HOẠCH SEO:</t>
  </si>
  <si>
    <t>Bành Tiến Phát</t>
  </si>
  <si>
    <t>0967101341</t>
  </si>
  <si>
    <t>Đại Học Duy Tân</t>
  </si>
  <si>
    <t>Ngôn ngữ Anh
Quản Trị Kinh Doanh
Tài chính - ngân hàng
Kế toán
Luật Kinh Tế
Kỹ Thuật Phần mềm
Kỹ Thuật xây dựng</t>
  </si>
  <si>
    <t>trinh: ph hỏi thông tin liên thông cho bạn, bạn đang thực tập, cuối tháng 8 xong, hdan làm hsol + đóng hp ZALO trung tâm _ Bình: liên hệ khg tín hiệu -16/7
13/02/2025: HS nghe máy, nói hiện tại chưa có ý định, chưa đi làm ở đâu hết, chat zalo gửi tt tham khảo tư vấn thêm 
06/05/2025 Bình: knm, chat lại zalo thử
11/9 Thư em đang theo học bên trường ĐH văn Hiến rồi c</t>
  </si>
  <si>
    <t>Từ 305.000 VNĐ - 370.000 VNĐ tùy ngành</t>
  </si>
  <si>
    <t>Từ 122 đến 150 tín chỉ tùy ngành</t>
  </si>
  <si>
    <t>tổng sinh viên toàn trường (tất cả hệ chính quy + liên thông + đào tạo từ xa) được ước tính khoảng từ ~20.000 đến ~25.000 sinh viên</t>
  </si>
  <si>
    <t>Sinh viên được học tập theo phương pháp E-Learning (học tập trực tuyến) với những ưu điểm:
- Tương tác trực tiếp và trực tuyến với giảng viên có học vị và giàu kinh nghiệm thực tế trong các buổi học, ôn tập trực tiếp và trực tuyến (qua Zoom); 
- Tiếp thu nội dung giảng dạy qua video bài giảng multimedia trực tuyến trong hệ thống E-Learning và học liệu giấy; 
- Làm bài tập và trả bài thường xuyên qua mạng E-Learning; 
- Làm bài tập tương tác nhóm với các sinh viên khác qua game mô phỏng Thực tế ảo Đại học Duy Tân trên hệ thống trực tuyến SecondLife; 
- Chương trình đào tạo từ xa thường có giảng viên là giám đốc, trưởng phòng, chuyên viên cao cấp từ doanh nghiệp tham gia giảng dạy (gần 80% các môn học kết hợp giảng viên thực tế), không chỉ lý thuyết mà có ứng dụng thực tiễn cao.
- Thảo luận với giảng viên và bạn học qua Zoom, chatbox, email và forum;</t>
  </si>
  <si>
    <t>3. KẾT QUẢ SEO:</t>
  </si>
  <si>
    <t>bùi đức trường</t>
  </si>
  <si>
    <r>
      <rPr>
        <rFont val="Times New Roman"/>
        <b/>
        <color theme="1"/>
        <sz val="12.0"/>
      </rPr>
      <t>ĐIỂM MẠNH:</t>
    </r>
    <r>
      <rPr>
        <rFont val="Times New Roman"/>
        <color theme="1"/>
        <sz val="12.0"/>
      </rPr>
      <t xml:space="preserve">
- Top 500 đại học tốt nhất thế giới năm 2025
- Đã triển khai chương trình đại học từ xa năm 2010
- Học phí trung bình thấp
- Trường áp dụng mô hình học từ xa theo cách tương tự các đại học Mỹ, sử dụng hệ thống E-Learning hiện đại
</t>
    </r>
    <r>
      <rPr>
        <rFont val="Times New Roman"/>
        <b/>
        <color theme="1"/>
        <sz val="12.0"/>
      </rPr>
      <t>ĐIỂM YẾU:</t>
    </r>
    <r>
      <rPr>
        <rFont val="Times New Roman"/>
        <color theme="1"/>
        <sz val="12.0"/>
      </rPr>
      <t xml:space="preserve">
- Thi trạm vào cuối kỳ
- Thời gian học lên từ THPT trung bình tầm 4-5 năm - khá dài
- Có yêu cầu tiếng anh đầu ra</t>
    </r>
  </si>
  <si>
    <t>0947846779</t>
  </si>
  <si>
    <t>trinh: đúng tt, hỏi muốn liên thông dh mở, thuyết phục liên thông dh Phú xuân, suy nghĩ IB ZALO trung tâm _ Bình: báo đang học liên thông đh mở rồi -16/7</t>
  </si>
  <si>
    <t>Miền Nam</t>
  </si>
  <si>
    <t>Đại học Cần Thơ (CTU)</t>
  </si>
  <si>
    <t>0868686461</t>
  </si>
  <si>
    <t xml:space="preserve">Ngôn ngữ Anh
Ngôn ngữ Pháp
Việt Nam học
Thông tin – Thư viện
Quản trị kinh doanh
Tài chính – Ngân hàng
Kế toán
Luật
Công nghệ thông tin
Logistics và Quản lý chuỗi cung ứng
Khoa học cây trồng
Bảo vệ thực vật
Phát triển nông thôn
Thú y
Quản lý tài nguyên và môi trường
Quản trị dịch vụ du lịch và lữ hành </t>
  </si>
  <si>
    <t xml:space="preserve">đang học tại VM kỳ cuối tháng 8 có bằng - ĐÃ HỌC PHÍ </t>
  </si>
  <si>
    <r>
      <rPr>
        <rFont val="Times New Roman"/>
        <color theme="1"/>
        <sz val="12.0"/>
      </rPr>
      <t xml:space="preserve">- </t>
    </r>
    <r>
      <rPr>
        <rFont val="Times New Roman"/>
        <b/>
        <color theme="1"/>
        <sz val="12.0"/>
      </rPr>
      <t>Mức học phí cơ bản:</t>
    </r>
    <r>
      <rPr>
        <rFont val="Times New Roman"/>
        <color theme="1"/>
        <sz val="12.0"/>
      </rPr>
      <t xml:space="preserve"> Khoảng 400.000 VNĐ/tín chỉ cho các chương trình đào tạo từ xa thông thường.
- </t>
    </r>
    <r>
      <rPr>
        <rFont val="Times New Roman"/>
        <b/>
        <color theme="1"/>
        <sz val="12.0"/>
      </rPr>
      <t>Học phí học thi lại hoặc học vượt:</t>
    </r>
    <r>
      <rPr>
        <rFont val="Times New Roman"/>
        <color theme="1"/>
        <sz val="12.0"/>
      </rPr>
      <t xml:space="preserve"> Mức phí này là 550.000 VNĐ/tín chỉ áp dụng cho sinh viên hệ vừa làm vừa học và từ xa.</t>
    </r>
  </si>
  <si>
    <t>Tổng 3:</t>
  </si>
  <si>
    <r>
      <rPr>
        <rFont val="Times New Roman"/>
        <b/>
        <color theme="1"/>
        <sz val="12.0"/>
      </rPr>
      <t>- Đối tượng tốt nghiệp THPT:</t>
    </r>
    <r>
      <rPr>
        <rFont val="Times New Roman"/>
        <color theme="1"/>
        <sz val="12.0"/>
      </rPr>
      <t xml:space="preserve"> Tổng khối lượng kiến thức toàn khóa thường dao động từ 120 đến 150 tín chỉ. Kéo dài từ 3,5 đến 4 năm (tương đương 7 - 8 học kỳ).
</t>
    </r>
    <r>
      <rPr>
        <rFont val="Times New Roman"/>
        <b/>
        <color theme="1"/>
        <sz val="12.0"/>
      </rPr>
      <t xml:space="preserve">- Đối tượng đã có bằng Đại học/Cao đẳng (Văn bằng 2/Liên thông): </t>
    </r>
    <r>
      <rPr>
        <rFont val="Times New Roman"/>
        <color theme="1"/>
        <sz val="12.0"/>
      </rPr>
      <t>Thường từ 60 đến 90 tín chỉ tùy vào khối lượng kiến thức được miễn giảm.</t>
    </r>
  </si>
  <si>
    <t>Đặng ngọc quy</t>
  </si>
  <si>
    <t>khoảng 4000 sinh viên</t>
  </si>
  <si>
    <t>0908084624</t>
  </si>
  <si>
    <t xml:space="preserve">sdt của ph, mẹ của đặng ngọc trâm, đã học dh rồi, em của bạn đang học 12 chuẩn bị thi, tư vấn thêm NT DD
13/02/2025 Bình: knm
06/05/2025 Bình: knm
09/07/2025 Bình: máy bận </t>
  </si>
  <si>
    <t>- Sinh viên được học và trao đổi trực tiếp với giảng viên như trên lớp.
- Học bất cứ nơi nào có kết nối internet.
- Tiết kiệm thời gian và tiền bạc.
- Sinh viên có thể xem lại bài giảng ở các buổi vắng học.
- Học phí thu theo tín chỉ.
- Hình thức đánh giá học phần linh hoạt (kiểm tra giữa kỳ bằng hình thức trắc nghiệm qua hệ thống E-learning, thì cuối kỳ tập trung tại các trạm đào tạo Từ xa của Trường)</t>
  </si>
  <si>
    <t>0772098797</t>
  </si>
  <si>
    <t xml:space="preserve">bạn đã tốt nghiệp thpt lâu rồi, đang đi làm, tư vấn ZALO _ Bình: knm_17/7
13/02/2025 Bình: không có ý định học lên tiếp, khg cần tư vấn thêm </t>
  </si>
  <si>
    <r>
      <rPr>
        <rFont val="Times New Roman"/>
        <b/>
        <color theme="1"/>
        <sz val="12.0"/>
      </rPr>
      <t>ĐIỂM MẠNH:</t>
    </r>
    <r>
      <rPr>
        <rFont val="Times New Roman"/>
        <color theme="1"/>
        <sz val="12.0"/>
      </rPr>
      <t xml:space="preserve">
</t>
    </r>
    <r>
      <rPr>
        <rFont val="Times New Roman"/>
        <b/>
        <color theme="1"/>
        <sz val="12.0"/>
      </rPr>
      <t>- Vị thế và uy tín tại khu vực:</t>
    </r>
    <r>
      <rPr>
        <rFont val="Times New Roman"/>
        <color theme="1"/>
        <sz val="12.0"/>
      </rPr>
      <t xml:space="preserve"> Là trường đại học trọng điểm quốc gia với thứ hạng cao (Top 10 Việt Nam năm 2026), bằng cấp của CTU có uy tín đặc biệt tại khu vực Đồng bằng sông Cửu Long và phía Nam.
</t>
    </r>
    <r>
      <rPr>
        <rFont val="Times New Roman"/>
        <b/>
        <color theme="1"/>
        <sz val="12.0"/>
      </rPr>
      <t>- Mạng lưới trạm đào tạo rộng khắp:</t>
    </r>
    <r>
      <rPr>
        <rFont val="Times New Roman"/>
        <color theme="1"/>
        <sz val="12.0"/>
      </rPr>
      <t xml:space="preserve"> CTU sở hữu mạng lưới 61 trạm đào tạo từ xa phủ khắp các tỉnh miền Tây, giúp sinh viên dễ dàng thi cử và nộp hồ sơ tại địa phương mình sinh sống mà không cần di chuyển xa.
</t>
    </r>
    <r>
      <rPr>
        <rFont val="Times New Roman"/>
        <b/>
        <color theme="1"/>
        <sz val="12.0"/>
      </rPr>
      <t>- Chi phí hợp lý:</t>
    </r>
    <r>
      <rPr>
        <rFont val="Times New Roman"/>
        <color theme="1"/>
        <sz val="12.0"/>
      </rPr>
      <t xml:space="preserve"> So với các trường tư thục hoặc các trường tại TP.HCM, học phí của CTU thường thấp hơn (dao động khoảng 400.000 VNĐ/tín chỉ), phù hợp với điều kiện kinh tế của đa số học viên.
</t>
    </r>
    <r>
      <rPr>
        <rFont val="Times New Roman"/>
        <b/>
        <color theme="1"/>
        <sz val="12.0"/>
      </rPr>
      <t xml:space="preserve">- Đội ngũ giảng viên giàu kinh nghiệm: </t>
    </r>
    <r>
      <rPr>
        <rFont val="Times New Roman"/>
        <color theme="1"/>
        <sz val="12.0"/>
      </rPr>
      <t xml:space="preserve">Tận dụng lực lượng giảng viên chuyên môn cao từ các khoa chính quy để tham gia biên soạn giáo trình và giảng dạy trực tuyến. 
</t>
    </r>
    <r>
      <rPr>
        <rFont val="Times New Roman"/>
        <b/>
        <color theme="1"/>
        <sz val="12.0"/>
      </rPr>
      <t>ĐIỂM YẾU:</t>
    </r>
    <r>
      <rPr>
        <rFont val="Times New Roman"/>
        <color theme="1"/>
        <sz val="12.0"/>
      </rPr>
      <t xml:space="preserve">
</t>
    </r>
    <r>
      <rPr>
        <rFont val="Times New Roman"/>
        <b/>
        <color theme="1"/>
        <sz val="12.0"/>
      </rPr>
      <t>- Công nghệ đào tạo trực tuyến:</t>
    </r>
    <r>
      <rPr>
        <rFont val="Times New Roman"/>
        <color theme="1"/>
        <sz val="12.0"/>
      </rPr>
      <t xml:space="preserve"> So với các đơn vị chuyên đào tạo từ xa, nền tảng LMS (hệ thống quản lý học tập) của CTU đôi khi vẫn còn hạn chế về tính tương tác thời gian thực hoặc các tính năng hỗ trợ học tập thông minh.
</t>
    </r>
    <r>
      <rPr>
        <rFont val="Times New Roman"/>
        <b/>
        <color theme="1"/>
        <sz val="12.0"/>
      </rPr>
      <t>- Danh mục ngành học chưa đa dạng:</t>
    </r>
    <r>
      <rPr>
        <rFont val="Times New Roman"/>
        <color theme="1"/>
        <sz val="12.0"/>
      </rPr>
      <t xml:space="preserve"> CTU tập trung mạnh vào các ngành như Luật, Ngôn ngữ Anh và Kinh tế. Một số ngành kỹ thuật hoặc công nghệ cao hiện vẫn chưa phổ biến bằng hệ từ xa của các trường khối kỹ thuật
</t>
    </r>
    <r>
      <rPr>
        <rFont val="Times New Roman"/>
        <b/>
        <color theme="1"/>
        <sz val="12.0"/>
      </rPr>
      <t>- Sự hỗ trợ trực tiếp:</t>
    </r>
    <r>
      <rPr>
        <rFont val="Times New Roman"/>
        <color theme="1"/>
        <sz val="12.0"/>
      </rPr>
      <t xml:space="preserve"> Do đặc thù đào tạo qua các trạm liên kết, việc giải quyết các thủ tục hành chính đôi khi có độ trễ hơn so với các trường tập trung quản lý trực tuyến hoàn toàn từ đầu đến cuối. </t>
    </r>
  </si>
  <si>
    <t>Trần Minh Hưng</t>
  </si>
  <si>
    <t>Đại học Mở TP. Hồ Chí Minh (OUH)</t>
  </si>
  <si>
    <t>0828764384</t>
  </si>
  <si>
    <t>Công nghệ thông tin
Du lịch
Đông Nam Á học
CNKTCT Xây dựng
Quản lý xây dựng
Xã hội học
Luật học
Luật kinh tế
Ngôn ngữ Anh
Ngôn ngữ Trung Quốc
Kế toán
Kiểm toán
Marketing
Quản trị kinh doanh
Quản trị nhân lực
Kinh doanh quốc tế
Tài chính ngân hàng</t>
  </si>
  <si>
    <t>bạn đã tốt nghiệp cd fpt, đang đi làm, tư vấn ZALO _ Bình: còn cân nhắc chưa xác định học , định năm sau mới học _ 17/7
13/02/2025 Bình: gửi lại thông tin cho bạn tham khảo lại qua zalo sẽ cân nhắc thêm sau 
06/05/2025 Bình: vẫn chưa có dự định, gửi tt qua zalo tham khảo sau 
09/07/2025 Bình: knm, chat lại zalo 
11/9 e đi làm, giờ em chưa có nhu cầu đâu chị</t>
  </si>
  <si>
    <t>480.000đ - 560.000đ/tín chỉ</t>
  </si>
  <si>
    <r>
      <rPr>
        <rFont val="Times New Roman"/>
        <b/>
        <color theme="1"/>
        <sz val="12.0"/>
      </rPr>
      <t>- Đối tượng tốt nghiệp THPT:</t>
    </r>
    <r>
      <rPr>
        <rFont val="Times New Roman"/>
        <color theme="1"/>
        <sz val="12.0"/>
      </rPr>
      <t xml:space="preserve"> Tổng khối lượng kiến thức toàn khóa thường dao động từ 120 đến 145 tín chỉ. Thời gian đào tạo tiêu chuẩn là từ 3,5 đến 4 năm.
</t>
    </r>
    <r>
      <rPr>
        <rFont val="Times New Roman"/>
        <b/>
        <color theme="1"/>
        <sz val="12.0"/>
      </rPr>
      <t xml:space="preserve">- Đối tượng đã có bằng Đại học/Cao đẳng (Văn bằng 2/Liên thông): </t>
    </r>
    <r>
      <rPr>
        <rFont val="Times New Roman"/>
        <color theme="1"/>
        <sz val="12.0"/>
      </rPr>
      <t>Số tín chỉ thực tế phải học sẽ ít hơn do được xét miễn giảm các học phần đã học ở văn bằng trước. Thông thường, học viên chỉ cần hoàn thành từ 60 đến 80 tín chỉ tùy thuộc vào độ tương đồng giữa hai ngành học</t>
    </r>
  </si>
  <si>
    <t>- số liệu sv đang học là 20.000. Ra trường khoảng 40.000</t>
  </si>
  <si>
    <t xml:space="preserve">- Chương trình theo chuẩn quốc tế
- Trường được xếp hạng thế giới
- Chứng nhận năng lực nghề nghiệp
- Mô hình E-Class
</t>
  </si>
  <si>
    <t>cường (băng)</t>
  </si>
  <si>
    <t>0901437804</t>
  </si>
  <si>
    <t>sv cd fpt hỏi tt liên thông IB ZALO - Bình: knm _17/7
13/02/2025 Bình: knm
06/05/2025 Bình: knm 11/9 knm</t>
  </si>
  <si>
    <r>
      <rPr>
        <rFont val="Times New Roman"/>
        <b/>
        <color theme="1"/>
        <sz val="12.0"/>
      </rPr>
      <t>ĐIỂM MẠNH:</t>
    </r>
    <r>
      <rPr>
        <rFont val="Times New Roman"/>
        <color theme="1"/>
        <sz val="12.0"/>
      </rPr>
      <t xml:space="preserve"> 
</t>
    </r>
    <r>
      <rPr>
        <rFont val="Times New Roman"/>
        <b/>
        <color theme="1"/>
        <sz val="12.0"/>
      </rPr>
      <t>- Học phí cạnh tranh:</t>
    </r>
    <r>
      <rPr>
        <rFont val="Times New Roman"/>
        <color theme="1"/>
        <sz val="12.0"/>
      </rPr>
      <t xml:space="preserve"> Mức học phí tại Đại học Mở thường thấp hơn đáng kể so với các trường khối kinh tế hàng đầu, trong khi Đại học Mở duy trì mức phí phổ thông phù hợp với nhiều đối tượng.
</t>
    </r>
    <r>
      <rPr>
        <rFont val="Times New Roman"/>
        <b/>
        <color theme="1"/>
        <sz val="12.0"/>
      </rPr>
      <t xml:space="preserve">- Kinh nghiệm và nền tảng lâu đời: </t>
    </r>
    <r>
      <rPr>
        <rFont val="Times New Roman"/>
        <color theme="1"/>
        <sz val="12.0"/>
      </rPr>
      <t xml:space="preserve">Là những đơn vị tiên phong về "giáo dục mở", hệ thống quản lý học tập (LMS) và học liệu của Đại học Mở được xây dựng bài bản, ổn định hơn so với các trường mới triển khai hệ từ xa.
</t>
    </r>
    <r>
      <rPr>
        <rFont val="Times New Roman"/>
        <b/>
        <color theme="1"/>
        <sz val="12.0"/>
      </rPr>
      <t xml:space="preserve">- Mạng lưới trạm đào tạo rộng khắp: </t>
    </r>
    <r>
      <rPr>
        <rFont val="Times New Roman"/>
        <color theme="1"/>
        <sz val="12.0"/>
      </rPr>
      <t xml:space="preserve">Đại học Mở có sự liên kết chặt chẽ với nhiều trung tâm giáo dục thường xuyên trên cả nước, giúp học viên dễ dàng thực hiện các thủ tục hành chính hoặc thi cử tập trung tại địa phương thay vì phải di chuyển xa.
</t>
    </r>
    <r>
      <rPr>
        <rFont val="Times New Roman"/>
        <b/>
        <color theme="1"/>
        <sz val="12.0"/>
      </rPr>
      <t xml:space="preserve">- Đa dạng ngành học: </t>
    </r>
    <r>
      <rPr>
        <rFont val="Times New Roman"/>
        <color theme="1"/>
        <sz val="12.0"/>
      </rPr>
      <t xml:space="preserve">So với các trường chuyên biệt, Đại học Mở cung cấp danh mục ngành học rộng từ ngôn ngữ, luật đến công nghệ thông tin và kỹ thuật
- TC/CD không cần học bổ sung GDQP &amp; GDTC
</t>
    </r>
    <r>
      <rPr>
        <rFont val="Times New Roman"/>
        <b/>
        <color theme="1"/>
        <sz val="12.0"/>
      </rPr>
      <t>ĐIỂM YẾU:
- Quy trình chăm sóc học viên:</t>
    </r>
    <r>
      <rPr>
        <rFont val="Times New Roman"/>
        <color theme="1"/>
        <sz val="12.0"/>
      </rPr>
      <t xml:space="preserve"> Một số phản hồi thực tế cho thấy quy trình thông báo học phí và mở lớp tại Đại học Mở đôi khi còn thiếu linh hoạt hoặc gây chồng chéo về thời gian so với các chương trình liên kết với công nghệ.
</t>
    </r>
    <r>
      <rPr>
        <rFont val="Times New Roman"/>
        <b/>
        <color theme="1"/>
        <sz val="12.0"/>
      </rPr>
      <t xml:space="preserve">- Hình thức thi cử: </t>
    </r>
    <r>
      <rPr>
        <rFont val="Times New Roman"/>
        <color theme="1"/>
        <sz val="12.0"/>
      </rPr>
      <t xml:space="preserve">Trong khi một số trường đã chuyển sang thi trực tuyến (online) có giám sát nghiêm ngặt, một số môn tại Đại học Mở vẫn yêu cầu thi tập trung trực tiếp, gây khó khăn cho những người ở quá xa các trạm đào tạo.
</t>
    </r>
    <r>
      <rPr>
        <rFont val="Times New Roman"/>
        <b/>
        <color theme="1"/>
        <sz val="12.0"/>
      </rPr>
      <t xml:space="preserve">- Công nghệ tương tác: </t>
    </r>
    <r>
      <rPr>
        <rFont val="Times New Roman"/>
        <color theme="1"/>
        <sz val="12.0"/>
      </rPr>
      <t xml:space="preserve">Các trường đại học công nghệ hoặc tư thục có xu hướng cập nhật nhanh hơn các công cụ AI và thực tế ảo vào giảng dạy, trong khi Đại học Mở vẫn duy trì phương thức học qua video bài giảng và slide truyền thống là chủ yếu. </t>
    </r>
  </si>
  <si>
    <t>quỳnh</t>
  </si>
  <si>
    <t>HUTECH – Đại học Công nghệ TP. Hồ Chí Minh</t>
  </si>
  <si>
    <t>sv cd fpt hỏi tt liên thông IB FB</t>
  </si>
  <si>
    <t>Ngôn ngữ Anh
Marketing
Quản trị kinh doanh
Tài chính – Ngân hàng
Kế toán
Luật kinh tế
Công nghệ thông tin
Tâm lý học
Quản lý xây dựng
Quản trị dịch vụ du lịch và lữ hành 
Quản trị khách sạn</t>
  </si>
  <si>
    <t>450.000 – 550.000 VNĐ/tín chỉ tùy theo ngành (Ngôn ngữ Anh và Tâm lý học thường có mức học phí tín chỉ cao hơn).</t>
  </si>
  <si>
    <r>
      <rPr>
        <rFont val="Times New Roman"/>
        <color theme="1"/>
        <sz val="12.0"/>
      </rPr>
      <t xml:space="preserve">- </t>
    </r>
    <r>
      <rPr>
        <rFont val="Times New Roman"/>
        <b/>
        <color theme="1"/>
        <sz val="12.0"/>
      </rPr>
      <t>THPT, tổng số tín chỉ trung bình:</t>
    </r>
    <r>
      <rPr>
        <rFont val="Times New Roman"/>
        <color theme="1"/>
        <sz val="12.0"/>
      </rPr>
      <t xml:space="preserve"> Khoảng 125 – 137 tín chỉ đối với chương trình cử nhân đầy đủ.
Ví dụ: Ngành Tâm lý học và Ngành Marketing yêu cầu 137 tín chỉ.
-</t>
    </r>
    <r>
      <rPr>
        <rFont val="Times New Roman"/>
        <b/>
        <color theme="1"/>
        <sz val="12.0"/>
      </rPr>
      <t xml:space="preserve"> Các ngành đặc thù:</t>
    </r>
    <r>
      <rPr>
        <rFont val="Times New Roman"/>
        <color theme="1"/>
        <sz val="12.0"/>
      </rPr>
      <t xml:space="preserve"> Một số ngành có thể yêu cầu lên đến 160 tín chỉ.
- </t>
    </r>
    <r>
      <rPr>
        <rFont val="Times New Roman"/>
        <b/>
        <color theme="1"/>
        <sz val="12.0"/>
      </rPr>
      <t xml:space="preserve">Trường hợp học liên thông/văn bằng 2: </t>
    </r>
    <r>
      <rPr>
        <rFont val="Times New Roman"/>
        <color theme="1"/>
        <sz val="12.0"/>
      </rPr>
      <t>Sinh viên đã tốt nghiệp Trung cấp, Cao đẳng hoặc Đại học có thể được xét miễn giảm các học phần tương đương. Còn khoảng 70-100 tín chỉ</t>
    </r>
  </si>
  <si>
    <t>Khoảng hơn 4.000 sinh viên</t>
  </si>
  <si>
    <t>trần viết dũng</t>
  </si>
  <si>
    <t>0981189372</t>
  </si>
  <si>
    <t>hỏi liên thông dh - Bình: knm _ 17/7
13/02/2025 Bình: knm, zalo khg phản hồi 
06/05/2025 Bình: TMN, chat zalo khg phản hồi 
09/07/2025 Bình: knm, chat lại zalo 
11/9 em k muốn liên thông nữa, em đi làm rồi ạ</t>
  </si>
  <si>
    <r>
      <rPr>
        <rFont val="Times New Roman"/>
        <b/>
        <color theme="1"/>
        <sz val="12.0"/>
      </rPr>
      <t>1. Hệ thống bài giảng và E-learning</t>
    </r>
    <r>
      <rPr>
        <rFont val="Times New Roman"/>
        <color theme="1"/>
        <sz val="12.0"/>
      </rPr>
      <t xml:space="preserve">
</t>
    </r>
    <r>
      <rPr>
        <rFont val="Times New Roman"/>
        <b/>
        <color theme="1"/>
        <sz val="12.0"/>
      </rPr>
      <t>- Sinh viên học tập qua hệ thống</t>
    </r>
    <r>
      <rPr>
        <rFont val="Times New Roman"/>
        <color theme="1"/>
        <sz val="12.0"/>
      </rPr>
      <t xml:space="preserve"> HUTECH eLearning (LMS), nơi tích hợp toàn bộ học liệu, video bài giảng và bài tập trực tuyến.
</t>
    </r>
    <r>
      <rPr>
        <rFont val="Times New Roman"/>
        <b/>
        <color theme="1"/>
        <sz val="12.0"/>
      </rPr>
      <t>- Tính tương tác cao:</t>
    </r>
    <r>
      <rPr>
        <rFont val="Times New Roman"/>
        <color theme="1"/>
        <sz val="12.0"/>
      </rPr>
      <t xml:space="preserve"> Bài giảng không chỉ là các video thu sẵn mà còn có các buổi Live Class (học trực tuyến với giảng viên) vào buổi tối hoặc cuối tuần để giải đáp thắc mắc trực tiếp.
</t>
    </r>
    <r>
      <rPr>
        <rFont val="Times New Roman"/>
        <b/>
        <color theme="1"/>
        <sz val="12.0"/>
      </rPr>
      <t>- Ứng dụng công nghệ:</t>
    </r>
    <r>
      <rPr>
        <rFont val="Times New Roman"/>
        <color theme="1"/>
        <sz val="12.0"/>
      </rPr>
      <t xml:space="preserve"> Năm 2026, HUTECH đẩy mạnh ứng dụng AI (Trí tuệ nhân tạo) vào thiết kế bài tập và hỗ trợ cá nhân hóa lộ trình học tập cho sinh viên. 
</t>
    </r>
    <r>
      <rPr>
        <rFont val="Times New Roman"/>
        <b/>
        <color theme="1"/>
        <sz val="12.0"/>
      </rPr>
      <t>2. Đội ngũ giảng viên</t>
    </r>
    <r>
      <rPr>
        <rFont val="Times New Roman"/>
        <color theme="1"/>
        <sz val="12.0"/>
      </rPr>
      <t xml:space="preserve">
</t>
    </r>
    <r>
      <rPr>
        <rFont val="Times New Roman"/>
        <b/>
        <color theme="1"/>
        <sz val="12.0"/>
      </rPr>
      <t>- Trình độ chuyên môn:</t>
    </r>
    <r>
      <rPr>
        <rFont val="Times New Roman"/>
        <color theme="1"/>
        <sz val="12.0"/>
      </rPr>
      <t xml:space="preserve"> Giảng viên hệ từ xa là những người đang giảng dạy tại hệ chính quy, đảm bảo sự đồng nhất về kiến thức và chất lượng.
</t>
    </r>
    <r>
      <rPr>
        <rFont val="Times New Roman"/>
        <b/>
        <color theme="1"/>
        <sz val="12.0"/>
      </rPr>
      <t xml:space="preserve">- Chứng nhận quốc tế: </t>
    </r>
    <r>
      <rPr>
        <rFont val="Times New Roman"/>
        <color theme="1"/>
        <sz val="12.0"/>
      </rPr>
      <t xml:space="preserve">HUTECH đạt chuẩn 5 sao về chất lượng giảng dạy theo đánh giá của tổ chức QS (Quacquarelli Symonds - Anh Quốc).
</t>
    </r>
    <r>
      <rPr>
        <rFont val="Times New Roman"/>
        <b/>
        <color theme="1"/>
        <sz val="12.0"/>
      </rPr>
      <t xml:space="preserve">- Cơ chế đánh giá: </t>
    </r>
    <r>
      <rPr>
        <rFont val="Times New Roman"/>
        <color theme="1"/>
        <sz val="12.0"/>
      </rPr>
      <t>Trường định kỳ tổ chức khảo sát lấy ý kiến sinh viên về hoạt động giảng dạy để liên tục cải tiến chất lượng mỗi học kỳ.</t>
    </r>
  </si>
  <si>
    <t>bùi đoàn khuê</t>
  </si>
  <si>
    <r>
      <rPr>
        <rFont val="Times New Roman"/>
        <b/>
        <color theme="1"/>
        <sz val="12.0"/>
      </rPr>
      <t>ĐIỂM MẠNH:</t>
    </r>
    <r>
      <rPr>
        <rFont val="Times New Roman"/>
        <color theme="1"/>
        <sz val="12.0"/>
      </rPr>
      <t xml:space="preserve">
</t>
    </r>
    <r>
      <rPr>
        <rFont val="Times New Roman"/>
        <b/>
        <color theme="1"/>
        <sz val="12.0"/>
      </rPr>
      <t xml:space="preserve">- Mạng lưới trạm đào tạo và thi cử rộng khắp: </t>
    </r>
    <r>
      <rPr>
        <rFont val="Times New Roman"/>
        <color theme="1"/>
        <sz val="12.0"/>
      </rPr>
      <t xml:space="preserve">HUTECH thiết lập các điểm thi trải dài từ Bắc vào Nam (Hà Nội, Nha Trang, Đắk Lắk, Gia Lai, Cần Thơ, Lâm Đồng, Đồng Tháp...). Điều này vượt trội hơn các trường chỉ tập trung thi tại cơ sở chính hoặc ít trạm liên kết, giúp sinh viên tiết kiệm chi phí đi lại.
</t>
    </r>
    <r>
      <rPr>
        <rFont val="Times New Roman"/>
        <b/>
        <color theme="1"/>
        <sz val="12.0"/>
      </rPr>
      <t>- Tính thực tiễn và kết nối doanh nghiệp:</t>
    </r>
    <r>
      <rPr>
        <rFont val="Times New Roman"/>
        <color theme="1"/>
        <sz val="12.0"/>
      </rPr>
      <t xml:space="preserve"> Chương trình học tích hợp sự tham gia của chuyên gia từ doanh nghiệp trong việc đồng giảng hoặc đánh giá đồ án. HUTECH mạnh về các ngành ứng dụng như Marketing, Công nghệ thông tin, và Ngôn ngữ.
</t>
    </r>
    <r>
      <rPr>
        <rFont val="Times New Roman"/>
        <b/>
        <color theme="1"/>
        <sz val="12.0"/>
      </rPr>
      <t>- Chất lượng giảng dạy đạt chuẩn quốc tế:</t>
    </r>
    <r>
      <rPr>
        <rFont val="Times New Roman"/>
        <color theme="1"/>
        <sz val="12.0"/>
      </rPr>
      <t xml:space="preserve"> Trường đạt chuẩn 5 sao về Chất lượng giảng dạy theo đánh giá của QS (Quacquarelli Symonds - Anh Quốc), một lợi thế cạnh tranh về uy tín so với nhiều trường đại học tư thục khác tại Việt Nam.
</t>
    </r>
    <r>
      <rPr>
        <rFont val="Times New Roman"/>
        <b/>
        <color theme="1"/>
        <sz val="12.0"/>
      </rPr>
      <t>- Hệ thống công nghệ hỗ trợ:</t>
    </r>
    <r>
      <rPr>
        <rFont val="Times New Roman"/>
        <color theme="1"/>
        <sz val="12.0"/>
      </rPr>
      <t xml:space="preserve"> Sử dụng hệ thống E-learning hiện đại tích hợp Chatbot AI hỗ trợ sinh viên 24/7. Lịch học linh hoạt vào các buổi tối trong tuần hoặc cuối tuần thông qua Live Class. 
</t>
    </r>
    <r>
      <rPr>
        <rFont val="Times New Roman"/>
        <b/>
        <color theme="1"/>
        <sz val="12.0"/>
      </rPr>
      <t>ĐIỂM YẾU:</t>
    </r>
    <r>
      <rPr>
        <rFont val="Times New Roman"/>
        <color theme="1"/>
        <sz val="12.0"/>
      </rPr>
      <t xml:space="preserve">
</t>
    </r>
    <r>
      <rPr>
        <rFont val="Times New Roman"/>
        <b/>
        <color theme="1"/>
        <sz val="12.0"/>
      </rPr>
      <t>- Học phí ở mức trung bình cao:</t>
    </r>
    <r>
      <rPr>
        <rFont val="Times New Roman"/>
        <color theme="1"/>
        <sz val="12.0"/>
      </rPr>
      <t xml:space="preserve"> So với các trường đại học khác học phí tại HUTECH dao động từ 450.000 - 550.000 VNĐ/tín chỉ tùy ngành.
</t>
    </r>
    <r>
      <rPr>
        <rFont val="Times New Roman"/>
        <b/>
        <color theme="1"/>
        <sz val="12.0"/>
      </rPr>
      <t>- Sự chênh lệch học phí giữa các ngành:</t>
    </r>
    <r>
      <rPr>
        <rFont val="Times New Roman"/>
        <color theme="1"/>
        <sz val="12.0"/>
      </rPr>
      <t xml:space="preserve"> Các ngành có nhu cầu cao như Ngôn ngữ Anh và Tâm lý học thường có mức học phí tín chỉ cao hơn các ngành còn lại trong cùng hệ thống của trường.
</t>
    </r>
    <r>
      <rPr>
        <rFont val="Times New Roman"/>
        <b/>
        <color theme="1"/>
        <sz val="12.0"/>
      </rPr>
      <t xml:space="preserve">- Chỉ tiêu tuyển sinh lớn: </t>
    </r>
    <r>
      <rPr>
        <rFont val="Times New Roman"/>
        <color theme="1"/>
        <sz val="12.0"/>
      </rPr>
      <t xml:space="preserve">Số lượng sinh viên hệ từ xa tại HUTECH tăng rất nhanh, có những ngành chỉ tiêu gấp 4 lần hệ chính quy. Điều này đặt ra thách thức về việc duy trì sự hỗ trợ cá nhân hóa cho từng sinh viên so với các trường có quy mô nhỏ hơn. </t>
    </r>
  </si>
  <si>
    <t>0365448621</t>
  </si>
  <si>
    <t>hỏi liên thông dh - Bình: hệ thống dựt dựt khg liên hệ được _17/7
13/02/2025 Bình: knm , zalo chặn ng lạ 
06/05/2025 Bình: khg tín hiệu, liên hệ lại 
09/07/2025 Bình: khg tín hiệu 11/9 bấm bận</t>
  </si>
  <si>
    <t>Đại học Hoa Sen (HSU)</t>
  </si>
  <si>
    <t>Quản trị kinh doanh
Ngôn ngữ Anh
Công nghệ thông tin
Marketing
Luật Kinh tế
Digital marketing
Tâm lý học
Thương mại điện tử
Quan hệ công chúng</t>
  </si>
  <si>
    <t>Ngọc</t>
  </si>
  <si>
    <t xml:space="preserve">500.000 VNĐ/tín chỉ </t>
  </si>
  <si>
    <t>0373630525</t>
  </si>
  <si>
    <t xml:space="preserve">120 đến 135 tín chỉ </t>
  </si>
  <si>
    <t>không liệt kê được cụ thể hệ từ xa, chì có tổng toàn bộ cả chính quy và từ xa là 12.000</t>
  </si>
  <si>
    <t>hỏi liên thông dh - Bình: Bạn muốn liên thông học trực tiếp , đang dự án và thực tập hơi bận nên sẽ cân nhắc sau _17/7
13/02/2025 Bình: máy bận, zalo khg tìm thấy 
06/05/2025 Bình: chưa có dự định, gửi tt lại qua zalo bạn tham khảo sau đang đi làm 
09/07/2025 Bình: đang làm sale ô tô cũng có cân nhắc học bên QTKD nhưng cần xem xét lại, tư vấn đầy đủ thông tin, chat zalo gửi tt check miễn giảm thuyết phục thêm
11/9 chưa nhu cầu học tiếp đâu c</t>
  </si>
  <si>
    <t>- Chuẩn quốc tế: Chương trình kế thừa từ hệ chính quy, đạt kiểm định ACBSP (Hoa Kỳ) và AUN-QA. Bằng cử nhân có giá trị tương đương bằng chính quy, được Bộ GD&amp;ĐT công nhận.
- Bài giảng hiện đại:
- Học trực tuyến 100% qua nền tảng LMS chuyên nghiệp.
- Kết hợp video bài giảng sẵn có và các buổi LiveClass tương tác trực tiếp với giảng viên.
- Nội dung tinh gọn, chú trọng thực hành và giải quyết tình huống thực tế (case study).
- Đội ngũ chuyên gia: Bài giảng được xây dựng bởi các Tiến sĩ, Thạc sĩ và chuyên gia đầu ngành. Có đội ngũ cố vấn học tập (Tutor) hỗ trợ 24/7.</t>
  </si>
  <si>
    <t>trần thái duy</t>
  </si>
  <si>
    <t>0918279580</t>
  </si>
  <si>
    <r>
      <rPr>
        <rFont val="Times New Roman"/>
        <b/>
        <color theme="1"/>
        <sz val="12.0"/>
      </rPr>
      <t>ĐIỂM MẠNH:</t>
    </r>
    <r>
      <rPr>
        <rFont val="Times New Roman"/>
        <color theme="1"/>
        <sz val="12.0"/>
      </rPr>
      <t xml:space="preserve">
</t>
    </r>
    <r>
      <rPr>
        <rFont val="Times New Roman"/>
        <b/>
        <color theme="1"/>
        <sz val="12.0"/>
      </rPr>
      <t>- Chuẩn quốc tế:</t>
    </r>
    <r>
      <rPr>
        <rFont val="Times New Roman"/>
        <color theme="1"/>
        <sz val="12.0"/>
      </rPr>
      <t xml:space="preserve"> Chương trình duy nhất đạt kiểm định ACBSP (Hoa Kỳ), giúp bằng cấp có giá trị cao khi ứng tuyển vào các tập đoàn đa quốc gia.
</t>
    </r>
    <r>
      <rPr>
        <rFont val="Times New Roman"/>
        <b/>
        <color theme="1"/>
        <sz val="12.0"/>
      </rPr>
      <t>- Công nghệ vượt trội:</t>
    </r>
    <r>
      <rPr>
        <rFont val="Times New Roman"/>
        <color theme="1"/>
        <sz val="12.0"/>
      </rPr>
      <t xml:space="preserve"> Hệ thống học tập (LMS) hiện đại, bài giảng video chuyên nghiệp như các nền tảng quốc tế (Coursera), thay vì chỉ đọc tài liệu hay xem video quay lại lớp học.
</t>
    </r>
    <r>
      <rPr>
        <rFont val="Times New Roman"/>
        <b/>
        <color theme="1"/>
        <sz val="12.0"/>
      </rPr>
      <t>- Tính ứng dụng:</t>
    </r>
    <r>
      <rPr>
        <rFont val="Times New Roman"/>
        <color theme="1"/>
        <sz val="12.0"/>
      </rPr>
      <t xml:space="preserve"> Nội dung tập trung thực hành, giải quyết tình huống doanh nghiệp thực tế, ít nặng về lý thuyết hàn lâm.
</t>
    </r>
    <r>
      <rPr>
        <rFont val="Times New Roman"/>
        <b/>
        <color theme="1"/>
        <sz val="12.0"/>
      </rPr>
      <t>- Dịch vụ hỗ trợ:</t>
    </r>
    <r>
      <rPr>
        <rFont val="Times New Roman"/>
        <color theme="1"/>
        <sz val="12.0"/>
      </rPr>
      <t xml:space="preserve"> Phản hồi sinh viên nhanh, thủ tục online 100%, có cố vấn học tập theo sát từng cá nhân.
</t>
    </r>
    <r>
      <rPr>
        <rFont val="Times New Roman"/>
        <b/>
        <color theme="1"/>
        <sz val="12.0"/>
      </rPr>
      <t>ĐIỂM YẾU:</t>
    </r>
    <r>
      <rPr>
        <rFont val="Times New Roman"/>
        <color theme="1"/>
        <sz val="12.0"/>
      </rPr>
      <t xml:space="preserve">
</t>
    </r>
    <r>
      <rPr>
        <rFont val="Times New Roman"/>
        <b/>
        <color theme="1"/>
        <sz val="12.0"/>
      </rPr>
      <t>- Học phí cao:</t>
    </r>
    <r>
      <rPr>
        <rFont val="Times New Roman"/>
        <color theme="1"/>
        <sz val="12.0"/>
      </rPr>
      <t xml:space="preserve"> Mức phí thường cao hơn các trường khác
</t>
    </r>
    <r>
      <rPr>
        <rFont val="Times New Roman"/>
        <b/>
        <color theme="1"/>
        <sz val="12.0"/>
      </rPr>
      <t xml:space="preserve">- Ít ngành học: </t>
    </r>
    <r>
      <rPr>
        <rFont val="Times New Roman"/>
        <color theme="1"/>
        <sz val="12.0"/>
      </rPr>
      <t xml:space="preserve">Chỉ tập trung các ngành "hot" (Kinh tế, Ngôn ngữ, IT,...), không đa dạng ngành nghề bằng các trường khác.
</t>
    </r>
    <r>
      <rPr>
        <rFont val="Times New Roman"/>
        <b/>
        <color theme="1"/>
        <sz val="12.0"/>
      </rPr>
      <t xml:space="preserve">- Tiêu chuẩn khắt khe: </t>
    </r>
    <r>
      <rPr>
        <rFont val="Times New Roman"/>
        <color theme="1"/>
        <sz val="12.0"/>
      </rPr>
      <t>Chuẩn đầu ra và yêu cầu ngoại ngữ cao hơn, không phù hợp với người chỉ muốn học "đối phó" để lấy bằng.</t>
    </r>
  </si>
  <si>
    <t>đi seeding thu dc lead, học cd nha trang ngành du lịch - PH nghe máy nói bạn đang ở nước ngoài nhưng đăng ký trường khác rồi _ 17/7
bạn nói dk đai học thành đông, rất ảo, nói định rút hp mãi k dc
14/10: đã đăng kí form onl, đã tv chốt hp trong tuần, sẻ sx</t>
  </si>
  <si>
    <t>Đại học Ngân hàng (HUB)</t>
  </si>
  <si>
    <r>
      <rPr>
        <rFont val="Times New Roman"/>
        <color theme="1"/>
        <sz val="12.0"/>
      </rPr>
      <t>Ngôn ngữ Anh
Luật Kinh tế.
Tài chính – Ngân hàng (Dự kiến)</t>
    </r>
    <r>
      <rPr>
        <rFont val="Times New Roman"/>
        <b/>
        <color theme="1"/>
        <sz val="12.0"/>
      </rPr>
      <t xml:space="preserve">
</t>
    </r>
    <r>
      <rPr>
        <rFont val="Times New Roman"/>
        <color theme="1"/>
        <sz val="12.0"/>
      </rPr>
      <t>Quản trị kinh doanh (Dự kiến)
Kế toán (Dự kiến)</t>
    </r>
  </si>
  <si>
    <t>Phúc</t>
  </si>
  <si>
    <t>Học phí mỗi tín chỉ: Khoảng 250.000 VNĐ/tín chỉ.
Cam kết đào tạo: Nhà trường cam kết không tăng học phí trong suốt toàn bộ khóa học đối với sinh viên hệ từ xa.</t>
  </si>
  <si>
    <t>0917795737</t>
  </si>
  <si>
    <t xml:space="preserve">- Đối với ngành Ngôn ngữ Anh: Chương trình đào tạo yêu cầu tích lũy khoảng 125 tín chỉ.
- Đối với ngành Luật Kinh tế: Tổng số tín chỉ dao động từ 121 đến 125 tín chỉ </t>
  </si>
  <si>
    <t>trc có tìm hiểu cd fpt, mới đi nghĩa vụ về, tv qua học dh từ xa, suy nghĩ _ Bình: knm _ 17/7
13/02/2025 Bình: knm 
06/05/2025 Bình: knm
09/07/2025 Bình: knm
11/9 e đi làm rồi, k có dự định học lên nữa đâu c</t>
  </si>
  <si>
    <t>hơn 400 sinh viên</t>
  </si>
  <si>
    <t>- Bài giảng hiện đại: Hệ thống học liệu số hóa 100% gồm video tương tác, E-learning và Live-class (học trực tuyến cùng giảng viên). Nội dung bám sát thực tế ngành Tài chính - Ngân hàng hiện đại.
- Giảng viên đầu ngành: Trực tiếp giảng dạy bởi đội ngũ Phó giáo sư, Tiến sĩ của HUB. Sinh viên được hỗ trợ liên tục bởi cố vấn học tập và kỹ thuật viên.
- Bằng cấp giá trị: trường có tiếng lâu đời trong HCM</t>
  </si>
  <si>
    <r>
      <rPr>
        <rFont val="Times New Roman"/>
        <b/>
        <color theme="1"/>
        <sz val="12.0"/>
      </rPr>
      <t>ĐIỂM MẠNH:</t>
    </r>
    <r>
      <rPr>
        <rFont val="Times New Roman"/>
        <color theme="1"/>
        <sz val="12.0"/>
      </rPr>
      <t xml:space="preserve">
</t>
    </r>
    <r>
      <rPr>
        <rFont val="Times New Roman"/>
        <b/>
        <color theme="1"/>
        <sz val="12.0"/>
      </rPr>
      <t xml:space="preserve">- Thương hiệu uy tín: </t>
    </r>
    <r>
      <rPr>
        <rFont val="Times New Roman"/>
        <color theme="1"/>
        <sz val="12.0"/>
      </rPr>
      <t xml:space="preserve">HUB là trường đầu ngành về Tài chính - Ngân hàng tại Việt Nam. Văn bằng từ xa của HUB có giá trị cao trong mắt nhà tuyển dụng, đặc biệt là các ngân hàng và tổ chức tài chính.
</t>
    </r>
    <r>
      <rPr>
        <rFont val="Times New Roman"/>
        <b/>
        <color theme="1"/>
        <sz val="12.0"/>
      </rPr>
      <t>- Học phí ổn định:</t>
    </r>
    <r>
      <rPr>
        <rFont val="Times New Roman"/>
        <color theme="1"/>
        <sz val="12.0"/>
      </rPr>
      <t xml:space="preserve"> Mức phí khoảng 250.000 VNĐ/tín chỉ là mức thấp so với mặt bằng chung các trường đại học lớn, và trường cam kết không tăng học phí suốt khóa học.
</t>
    </r>
    <r>
      <rPr>
        <rFont val="Times New Roman"/>
        <b/>
        <color theme="1"/>
        <sz val="12.0"/>
      </rPr>
      <t xml:space="preserve">- Tính linh hoạt tối đa: </t>
    </r>
    <r>
      <rPr>
        <rFont val="Times New Roman"/>
        <color theme="1"/>
        <sz val="12.0"/>
      </rPr>
      <t xml:space="preserve">Sinh viên có thể học 100% online, tự chủ động thời gian và có cơ hội rút ngắn thời gian tốt nghiệp (chỉ từ 2 - 3,5 năm tùy đối tượng).
</t>
    </r>
    <r>
      <rPr>
        <rFont val="Times New Roman"/>
        <b/>
        <color theme="1"/>
        <sz val="12.0"/>
      </rPr>
      <t xml:space="preserve">- Hỗ trợ sinh viên tốt: </t>
    </r>
    <r>
      <rPr>
        <rFont val="Times New Roman"/>
        <color theme="1"/>
        <sz val="12.0"/>
      </rPr>
      <t xml:space="preserve">Có đội ngũ cố vấn và kỹ thuật hỗ trợ nhanh qua Zalo/Hotline, giúp người đi làm bận rộn dễ dàng theo kịp chương trình.
</t>
    </r>
    <r>
      <rPr>
        <rFont val="Times New Roman"/>
        <b/>
        <color theme="1"/>
        <sz val="12.0"/>
      </rPr>
      <t>ĐIỂM YẾU:</t>
    </r>
    <r>
      <rPr>
        <rFont val="Times New Roman"/>
        <color theme="1"/>
        <sz val="12.0"/>
      </rPr>
      <t xml:space="preserve">
</t>
    </r>
    <r>
      <rPr>
        <rFont val="Times New Roman"/>
        <b/>
        <color theme="1"/>
        <sz val="12.0"/>
      </rPr>
      <t>- Số lượng ngành học còn ít:</t>
    </r>
    <r>
      <rPr>
        <rFont val="Times New Roman"/>
        <color theme="1"/>
        <sz val="12.0"/>
      </rPr>
      <t xml:space="preserve"> Hiện tại chủ yếu tập trung vào Ngôn ngữ Anh và Luật Kinh tế.
</t>
    </r>
    <r>
      <rPr>
        <rFont val="Times New Roman"/>
        <b/>
        <color theme="1"/>
        <sz val="12.0"/>
      </rPr>
      <t>- Tiêu chuẩn khắt khe:</t>
    </r>
    <r>
      <rPr>
        <rFont val="Times New Roman"/>
        <color theme="1"/>
        <sz val="12.0"/>
      </rPr>
      <t xml:space="preserve"> Xét tuyển đầu vào và ra khó</t>
    </r>
  </si>
  <si>
    <t>bùi quốc huy</t>
  </si>
  <si>
    <t>0388634149</t>
  </si>
  <si>
    <t>ph hỏi tt, có con trai học cao đẳng VM sắp tốt nghiệp, IB ZALO phụ huynh
17/7 ib zalo hỏi chăm sóc lại ph
13/02/2025 Bình: knm, chat lại zalo PH hỏi thăm 
18/04/2025 bình: đang bận làm việc, nch khg nghe, chat lại zalo PH
06/05/2025 bình: hiện tại chưa có tiền với bạn muốn học trực tiếp thôi, chat zalo thêm  
09/07/2025 Bình: knm
11/9 bạn đang thất nghiệp k có tiền nuôi bạn ăn học nữa</t>
  </si>
  <si>
    <t>Đại học tài chính Makteting (UFM)</t>
  </si>
  <si>
    <t>Quản trị kinh doanh
Marketing
Ngôn ngữ Anh
Kế toán</t>
  </si>
  <si>
    <t>bùi thành đạt</t>
  </si>
  <si>
    <t>574.000 VNĐ/tín chỉ (ước tính)
tổng học phí toàn khóa dự kiến ~68 – 75 triệu VNĐ
khoảng 8.500.000 VNĐ/học kỳ</t>
  </si>
  <si>
    <t>0912235129</t>
  </si>
  <si>
    <t>~120–130 tín chỉ</t>
  </si>
  <si>
    <t>hơn 20.000 sinh viên theo học tổng các hệ đối với các chương trình toàn trường, trong đó hệ từ xa là một phần trong các lựa chọn học tập
không ước tính số riêng cho hệ từ xa</t>
  </si>
  <si>
    <t>bạn học qtnh, mún liên thông qtkd, hdan thêm cho bạn IB ZALO trung tâm _ Bình: bạn đang còn học chưa tốt nghiệp chưa học liền, có ý định liên thông nhưng khg học liền _ 17/7
13/02/2025 Bình: liên hệ lại vẫn báo chưa có ý định LT, đang sắp xếp công việc cá nhân nên sẽ liên hệ lại sau, kn zalo chăm thường xuyên 
06/05/2025 Bình: đang đi dân quân nên cũng chưa có ý định học liền, chat lại zalo thêm thử bên bạn nói khg nghe rõ 
09/07/2025 Bình: tắt máy ngang 
11/9 chặn số</t>
  </si>
  <si>
    <t>- UFM xây dựng chương trình theo khung đại học chuẩn, cập nhật xu hướng mới trong quản trị, marketing, kinh doanh.
- Hệ thống bài giảng, tài liệu được thiết kế phù hợp với phương thức e-learning và dễ tự học
- Có thể kết hợp với các buổi live online hoặc hỗ trợ trực tuyến từ giảng viên tuỳ theo từng khóa học/đợt tuyển sinh
- Chương trình cập nhật định hướng nghề nghiệp. UFM cam kết xây dựng chương trình, giáo trình “hiện đại, dễ hiểu, cập nhật xu hướng mới nhất”, phù hợp thị trường nghề.</t>
  </si>
  <si>
    <r>
      <rPr>
        <rFont val="Times New Roman"/>
        <b/>
        <color theme="1"/>
        <sz val="12.0"/>
      </rPr>
      <t>ĐIỂM MẠNH:</t>
    </r>
    <r>
      <rPr>
        <rFont val="Times New Roman"/>
        <color theme="1"/>
        <sz val="12.0"/>
      </rPr>
      <t xml:space="preserve">
- Thương hiệu &amp; uy tín lâu năm: UFM là trường công lập trực thuộc Bộ Tài chính, có lịch sử đào tạo gần 50 năm và uy tín cao trong lĩnh vực kinh tế — quản lý. Điều này giúp nâng tín nhiệm bằng cấp so với nhiều cơ sở đào tạo tư thục, liên kết
- Giảng viên có trình độ cao &amp; hệ thống học tập thân thiện: công bố đội ngũ giảng viên 100% có trình độ sau đại học, giàu kinh nghiệm và nhiệt tình hỗ trợ học viên trong học tập.
</t>
    </r>
    <r>
      <rPr>
        <rFont val="Times New Roman"/>
        <b/>
        <color theme="1"/>
        <sz val="12.0"/>
      </rPr>
      <t>ĐIỂM YẾU:</t>
    </r>
    <r>
      <rPr>
        <rFont val="Times New Roman"/>
        <color theme="1"/>
        <sz val="12.0"/>
      </rPr>
      <t xml:space="preserve">
- Tương tác trực tuyến theo thời gian thực hạn chế: Mặc dù học online 100%, UFM chưa nổi bật về các buổi livestream trực tuyến, thảo luận theo lịch cố định hay workshop tương tác trực tiếp
- Cơ chế đánh giá chất lượng &amp; dữ liệu việc làm ít công bố: UFM chưa công bố nhiều báo cáo độc lập về hiệu quả đầu ra, tỷ lệ việc làm sau khi tốt nghiệp hay khảo sát sự hài lòng học viên trong hệ từ xa
- Ít chuyên ngành: hiện tại chỉ đang tập trung vào 4 ngành cho hệ từ xa </t>
    </r>
  </si>
  <si>
    <t xml:space="preserve">Trần nguyễn bích trâm </t>
  </si>
  <si>
    <t>QTKS</t>
  </si>
  <si>
    <t>0898860691</t>
  </si>
  <si>
    <t>bạn liên hê đào tạo hỗ trợ liên thông đh, đã tư vấn thông tin chi tiết, có quan tâm, gửi tt chi tiết, CHỐT HP</t>
  </si>
  <si>
    <t>Đại học Trà Vinh</t>
  </si>
  <si>
    <t>Nhóm ngành chính đang tuyển sinh (năm 2026)
Ngôn ngữ Trung Quốc
Y tế công cộng
Quản trị kinh doanh
Công nghệ thông tin
Bổ sung/dự kiến tuyển sinh (theo các thông báo mở rộng)
Luật
Kế toán
Ngôn ngữ Anh
Thương mại điện tử
Công nghệ kỹ thuật điện, điện tử
Chính trị học
Công tác xã hội</t>
  </si>
  <si>
    <t>~370.000 – 400.000 đồng/tín chỉ</t>
  </si>
  <si>
    <t>~89–130 tín chỉ tuỳ ngành và trình độ đầu vào của học viên</t>
  </si>
  <si>
    <t>~20.549 sinh viên đang theo học hệ từ xa,
số tuyển mới hệ từ xa ~9.689 người trong năm 2024</t>
  </si>
  <si>
    <t xml:space="preserve">- Chương trình được xây dựng từ khung chương trình đại học chuẩn, đáp ứng chuẩn đào tạo đại học của Bộ GD&amp;ĐT.
- Học viên học 100% online qua hệ thống LMS hiện đại, xem bài giảng, video, tài liệu và thực hành mọi lúc mọi nơi.
- Các môn học được thiết kế tương tác, có bài tập và kiểm tra, kèm theo hệ thống LMS theo dõi tiến độ học tập.
- Giảng viên có trình độ cao (Thạc sĩ, Tiến sĩ), và một số doanh nhân/ chuyên gia thực tế tham gia giảng dạy để tăng tính thực hành
</t>
  </si>
  <si>
    <t>Sang (đào tạo)</t>
  </si>
  <si>
    <r>
      <rPr>
        <rFont val="Times New Roman"/>
        <b/>
        <color theme="1"/>
        <sz val="12.0"/>
      </rPr>
      <t>ĐIỂM MẠNH:</t>
    </r>
    <r>
      <rPr>
        <rFont val="Times New Roman"/>
        <color theme="1"/>
        <sz val="12.0"/>
      </rPr>
      <t xml:space="preserve">
- Học phí thấp &amp; linh hoạt: ~370–400 nghìn/tín chỉ là mức tương đối rẻ so với một số trường khác
- Đa dạng ngành đào tạo phù hợp nhiều đối tượng
- Quy mô học viên từ xa lớn
</t>
    </r>
    <r>
      <rPr>
        <rFont val="Times New Roman"/>
        <b/>
        <color theme="1"/>
        <sz val="12.0"/>
      </rPr>
      <t>ĐIỂM YẾU:</t>
    </r>
    <r>
      <rPr>
        <rFont val="Times New Roman"/>
        <color theme="1"/>
        <sz val="12.0"/>
      </rPr>
      <t xml:space="preserve">
- Tương tác trực tiếp hạn chế hơn một số chương trình: Mặc dù TVU sử dụng LMS hiện đại và hỗ trợ qua diễn đàn, chương trình ít tổ chức livestream định kỳ, hội thảo trực tuyến hoặc tương tác trực tiếp thời gian thực
- Chưa công khai minh bạch một số chỉ số chất lượng đầu ra: TVU chưa công bố rộng rãi một cách hệ thống các số liệu đánh giá học viên sau tốt nghiệp
- Chưa phân định chuẩn đầu ra như hệ chính quy: Một số phản ánh truyền thông cho biết đề án tuyển sinh hệ từ xa chưa nêu rõ các yêu cầu chuẩn đầu ra (như yêu cầu ngoại ngữ/tin học)</t>
    </r>
  </si>
  <si>
    <t>dương huỳnh thảo nguyên</t>
  </si>
  <si>
    <t>Đại học Đồng Tháp</t>
  </si>
  <si>
    <t>0783800557 
0933519511</t>
  </si>
  <si>
    <t>Ngôn ngữ Anh
Ngôn ngữ Trung
Quản lý văn hóa
Công tác xã hội
Quản trị kinh doanh
Tài chính – Ngân hàng
Nông học
Nuôi trồng thủy sản
Kế toán
Quản lý đất đai
Khoa học môi trường
Giáo dục &amp; Sư phạm (Toán, Ngữ văn, Tin học, v.v.)</t>
  </si>
  <si>
    <t>đúng tt, ph hỏi cho bạn sv sắp tốt nghiệp, tv học liên thông dh _ Bình: knm_ 
13/02/2025 Bình: knm 
06/05/2025 bình: knm
09/07/2025 Bình: knm 11/9 knm</t>
  </si>
  <si>
    <t>~480.000 – 560.000 VNĐ/tín chỉ tùy ngành</t>
  </si>
  <si>
    <t>125–130 tín chỉ</t>
  </si>
  <si>
    <t>Trường Đại học Đồng Tháp đang đào tạo hơn 6.000 sinh viên hệ liên thông, vừa làm vừa học, từ xa và học viên tham gia các chương trình bồi dưỡng chuyên môn ở 60 cơ sở liên kết khắp cả nước (hông tách riêng số học viên của học hệ từ xa)</t>
  </si>
  <si>
    <t>- Chương trình từ xa được xây dựng theo khung chuẩn đại học, nội dung phù hợp với các yêu cầu đào tạo nghề và thực hành trong ngành tương ứng
- Giảng viên chủ yếu là đội ngũ của Trường Đại học Đồng Tháp, với kinh nghiệm giảng dạy đại học, xây dựng bài giảng chuẩn chương trình
- Tài liệu học tập chủ yếu được thiết kế theo bài giảng/modules chuẩn, với nội dung phù hợp để người học tự học online và nộp bài tập theo tiến độ</t>
  </si>
  <si>
    <r>
      <rPr>
        <rFont val="Times New Roman"/>
        <b/>
        <color theme="1"/>
        <sz val="12.0"/>
      </rPr>
      <t>ĐIỂM MẠNH:</t>
    </r>
    <r>
      <rPr>
        <rFont val="Times New Roman"/>
        <color theme="1"/>
        <sz val="12.0"/>
      </rPr>
      <t xml:space="preserve">
- Nhiều ngành đào tạo trong hệ từ xa đáp ứng nhu cầu xã hội
- Có nhiều chính sách học bổng &amp; ưu đãi học phí dành cho sinh viên hệ vừa làm vừa học và hệ đào tạo từ xa
- Tỷ lệ hài lòng và hiệu quả học tập/việc làm: &gt;99% học viên hài lòng với chương trình đào tạo từ xa và ~98% sinh viên tìm được việc làm sau tốt nghiệp
</t>
    </r>
    <r>
      <rPr>
        <rFont val="Times New Roman"/>
        <b/>
        <color theme="1"/>
        <sz val="12.0"/>
      </rPr>
      <t>ĐIỂM YẾU:</t>
    </r>
    <r>
      <rPr>
        <rFont val="Times New Roman"/>
        <color theme="1"/>
        <sz val="12.0"/>
      </rPr>
      <t xml:space="preserve">
- Tương tác trực tuyến theo thời gian thực còn hạn chế: Học hoàn toàn online ít tổ chức lớp livestream tương tác trực tiếp, webinar hay hỗ trợ nhóm theo lịch cố định, nghĩa là học viên phải tự học chủ đạo
- Ít khảo sát đánh giá chất lượng độc lập: Hiện chưa có nhiều khảo sát độc lập về mức độ hài lòng học viên, kỹ năng thực hành của sinh viên
- Công nghệ e-learning hiện tại phù hợp học online cơ bản, nhưng chưa mạnh về các công cụ tương tác cao cấp như hệ thống AI hỗ trợ học tập, mô phỏng, VR/AR</t>
    </r>
  </si>
  <si>
    <t>Nguyễn hoài thanh</t>
  </si>
  <si>
    <t>0866330982</t>
  </si>
  <si>
    <t>bạn là hs 12, vừa thi xong, sn 2k6, tư vấn cho bạn hs và chương trình, còn xét nhiều trường dh - học trường cao đẳng  rồi _ báo học cao đẳng y dược phạm ngọc thạch rồi _24/10
6/5: knm x2
25/6 knm x2</t>
  </si>
  <si>
    <t>Đại Học Cửu Long</t>
  </si>
  <si>
    <t>17/07/2024</t>
  </si>
  <si>
    <t>Quản trị kinh doanh
Kế toán
Tài chính – Ngân hàng
Luật &amp; Luật kinh tế
Công tác xã hộ
Ngôn ngữ Anh
Công nghệ thông tin
Thiết kế đồ họa
Công nghệ kỹ thuật ô tô
điện – điện tử
xây dựng
Công nghệ thực phẩm
Bảo vệ thực vật
Thú y</t>
  </si>
  <si>
    <t>- Kinh tế, Luật &amp; Xã hội        ~8.050.000 – 8.100.000/ 1 kỳ
- Kỹ thuật – Công nghệ &amp; Nông nghiệp        ~8.500.000 – 8.800.000/ 1 kỳ
- Nhóm sức khỏe (Điều dưỡng, Xét nghiệm…)        ~11.600.000/ 1 kỳ</t>
  </si>
  <si>
    <t>130–140 tín chỉ (tùy ngành)</t>
  </si>
  <si>
    <t>có trên 6.000 sinh viên theo học hệ từ xa</t>
  </si>
  <si>
    <t>Ni Ê H Đơn</t>
  </si>
  <si>
    <t>- Các chương trình từ xa được xây dựng dựa trên khung chương trình chính quy của trường, đảm bảo đầy đủ kiến thức đại học và gắn với thực tiễn.
- Sinh viên học qua hệ thống e-learning, tương tác với giảng viên và tài liệu học trực tuyến.
- Có hình thức thi trực tuyến/ghi danh kiểm tra kết quả học tập được tổ chức theo quy định của trường và Bộ GD&amp;ĐT
- Các học phần do giảng viên của trường biên soạn và hướng dẫn; nhiều khóa học hoàn thành với tỉ lệ xếp loại khá/giỏi xuất sắc cao (ví dụ &gt;57% trong một đợt tốt nghiệp 2024).
- Trường còn có các chương trình được kiểm định chất lượng (tăng niềm tin đầu ra)</t>
  </si>
  <si>
    <r>
      <rPr>
        <rFont val="Times New Roman"/>
        <b/>
        <color theme="1"/>
        <sz val="12.0"/>
      </rPr>
      <t>ĐIỂM MẠNH:</t>
    </r>
    <r>
      <rPr>
        <rFont val="Times New Roman"/>
        <color theme="1"/>
        <sz val="12.0"/>
      </rPr>
      <t xml:space="preserve">
- </t>
    </r>
    <r>
      <rPr>
        <rFont val="Times New Roman"/>
        <b/>
        <color theme="1"/>
        <sz val="12.0"/>
      </rPr>
      <t>Chương trình xây dựng từ chính quy</t>
    </r>
    <r>
      <rPr>
        <rFont val="Times New Roman"/>
        <color theme="1"/>
        <sz val="12.0"/>
      </rPr>
      <t xml:space="preserve">: Nội dung giảng dạy của hệ từ xa dựa trên khung đào tạo chính quy, đảm bảo tương đương về chất lượng kiến thức cốt lõi
</t>
    </r>
    <r>
      <rPr>
        <rFont val="Times New Roman"/>
        <b/>
        <color theme="1"/>
        <sz val="12.0"/>
      </rPr>
      <t xml:space="preserve">- Đa ngành nhiều sự lựa chọn cho học viên: </t>
    </r>
    <r>
      <rPr>
        <rFont val="Times New Roman"/>
        <color theme="1"/>
        <sz val="12.0"/>
      </rPr>
      <t>ĐH Cửu Long đào tạo nhiều ngành trong hệ từ xa như Ngôn ngữ Anh, Luật, Kế toán, CNTT, Công nghệ kỹ thuật… 
-</t>
    </r>
    <r>
      <rPr>
        <rFont val="Times New Roman"/>
        <b/>
        <color theme="1"/>
        <sz val="12.0"/>
      </rPr>
      <t xml:space="preserve"> Đội ngũ giảng viên &amp; chất lượng đầu ra rõ rệt: </t>
    </r>
    <r>
      <rPr>
        <rFont val="Times New Roman"/>
        <color theme="1"/>
        <sz val="12.0"/>
      </rPr>
      <t xml:space="preserve">Trường có đội ngũ giảng viên chuyên môn cao, nhiều sinh viên đạt thành tích giỏi và xuất sắc (hơn 13% xuất sắc, &gt;57% giỏi trong nhiều khoá tốt nghiệp)
- </t>
    </r>
    <r>
      <rPr>
        <rFont val="Times New Roman"/>
        <b/>
        <color theme="1"/>
        <sz val="12.0"/>
      </rPr>
      <t xml:space="preserve">Quy mô học viên ổn định và liên tục tốt nghiệp số lượng lớn: </t>
    </r>
    <r>
      <rPr>
        <rFont val="Times New Roman"/>
        <color theme="1"/>
        <sz val="12.0"/>
      </rPr>
      <t xml:space="preserve">đợt tốt nghiệp với số lượng sinh viên khá lớn (500–700+)
- </t>
    </r>
    <r>
      <rPr>
        <rFont val="Times New Roman"/>
        <b/>
        <color theme="1"/>
        <sz val="12.0"/>
      </rPr>
      <t>Trường cam kết giữ ổn định học phí</t>
    </r>
    <r>
      <rPr>
        <rFont val="Times New Roman"/>
        <color theme="1"/>
        <sz val="12.0"/>
      </rPr>
      <t xml:space="preserve"> trong suốt khóa học và thường có </t>
    </r>
    <r>
      <rPr>
        <rFont val="Times New Roman"/>
        <b/>
        <color theme="1"/>
        <sz val="12.0"/>
      </rPr>
      <t>chính sách giảm/ miễn học phí, học bổng</t>
    </r>
    <r>
      <rPr>
        <rFont val="Times New Roman"/>
        <color theme="1"/>
        <sz val="12.0"/>
      </rPr>
      <t xml:space="preserve"> cho sinh viên ưu tú hoặc có hoàn cảnh khó khăn
</t>
    </r>
    <r>
      <rPr>
        <rFont val="Times New Roman"/>
        <b/>
        <color theme="1"/>
        <sz val="12.0"/>
      </rPr>
      <t>ĐIỂM YẾU:</t>
    </r>
    <r>
      <rPr>
        <rFont val="Times New Roman"/>
        <color theme="1"/>
        <sz val="12.0"/>
      </rPr>
      <t xml:space="preserve">
- </t>
    </r>
    <r>
      <rPr>
        <rFont val="Times New Roman"/>
        <b/>
        <color theme="1"/>
        <sz val="12.0"/>
      </rPr>
      <t xml:space="preserve">Chất lượng học liệu &amp; bài giảng chưa có đánh giá độc lập: </t>
    </r>
    <r>
      <rPr>
        <rFont val="Times New Roman"/>
        <color theme="1"/>
        <sz val="12.0"/>
      </rPr>
      <t xml:space="preserve">Ít khảo sát công khai từ nguồn độc lập (ví dụ khảo sát học viên về mức độ hài lòng, đánh giá khoa học…)
- </t>
    </r>
    <r>
      <rPr>
        <rFont val="Times New Roman"/>
        <b/>
        <color theme="1"/>
        <sz val="12.0"/>
      </rPr>
      <t xml:space="preserve">Tương tác trực tiếp &amp; hỗ trợ học tập hạn chế: </t>
    </r>
  </si>
  <si>
    <t>0356759964</t>
  </si>
  <si>
    <t>để lại thông tin bên APC muốn học buổi tối, liên hệ chưa tìm được trường nhưng khg còn nhu cầu nữa, gửi tt qua zalo bạn tham khảo thử / zalo vẫn chưa phàn hồi, chat thêm thử _9/8
13/02/2025 Bình: knm
06/05/2025 Bình: knm 
09/07/2025 Bình: knm</t>
  </si>
  <si>
    <t xml:space="preserve">Bình </t>
  </si>
  <si>
    <t>18/07/2024</t>
  </si>
  <si>
    <t>Làm hoàn thiện Landing Page Viện</t>
  </si>
  <si>
    <t xml:space="preserve">
Võ Thị Thu Thùy</t>
  </si>
  <si>
    <t>0961642165</t>
  </si>
  <si>
    <t>Đại Học Hùng Vương - Chương trình cử nhân trực tuyến</t>
  </si>
  <si>
    <t xml:space="preserve">để lại thông tin bên APC muốn học buổi tối, liên hệ thì báo chưa có nhu cầu, gửi tt qua zalo tham khảo thử / zalo khg phàn hồi, chat thêm thông tin _9/8
13/02/2025 Bình: không có tiền, không còn nhu cầu học </t>
  </si>
  <si>
    <t>Quản Trị Kinh Doanh
Công Nghệ Thông Tin
Marketing
Luật Kinh Tế
Ngôn Ngữ Anh</t>
  </si>
  <si>
    <t>- Học phí hiện tại: 450.000/tín chỉ
- Học phí thu theo từng kỳ, 1 học kỳ khoảng 4 tháng
- Học phí HK1: 18 tín chỉ, 8.100.000</t>
  </si>
  <si>
    <t>120 - 130 tín chỉ (Kéo dài từ 2 - 4 năm)</t>
  </si>
  <si>
    <t>lê anh sơn</t>
  </si>
  <si>
    <t xml:space="preserve">Quy mô mỗi đợt nhận ~ 300 sinh viên </t>
  </si>
  <si>
    <t>0963365455</t>
  </si>
  <si>
    <t>anh sn 1980, có bằng cd cntt, mún liên thông dh, ở huế, đang làm GD viettel, tư vấn cho anh liên thông ngành cntt, sẽ sx cân nhắc, từng học dh thái nguyên hệ từ xa, mà phải thi ở trạm Đà nẵng xa quá, k đi được IB ZALO trung tâm
8/9: anh nói công ty viettel đang thay đổi quyết định bằng dh về QTKD hay là bằng dh CNTT, a đang chờ công văn, thuyết phục dk. vì thứ 2 này đi học
14/10: chăm sóc lại nhắc anh, suy nghĩ thêm
13/02/2025 Bình; knm
13/03/2025 Bình: nói để cân nhắc về chi phí thời gian xong báo lại sau
06/05/2025 Bình: knm, chat zalo nhiều lần khg phản hồi 
09/07/2025 Bình: vẫn knm, chat zalo lại tiếp 
11/9 knm</t>
  </si>
  <si>
    <r>
      <rPr>
        <rFont val="Times New Roman"/>
        <b/>
        <color theme="1"/>
        <sz val="12.0"/>
      </rPr>
      <t>1. Hình thức học</t>
    </r>
    <r>
      <rPr>
        <rFont val="Times New Roman"/>
        <color theme="1"/>
        <sz val="12.0"/>
      </rPr>
      <t xml:space="preserve">: Học Online 100%, học liệu bài giảng dưới dạng Video/mp3/ppt được cập nhật trên tài khoản học tập.
- Được lên lịch trình học và hướng dẫn học mỗi tuần, có cô quản lý học tập đồng hành và theo dõi học tập thường xuyên
- Không điểm danh , được học theo thời gian rảnh
</t>
    </r>
    <r>
      <rPr>
        <rFont val="Times New Roman"/>
        <b/>
        <color theme="1"/>
        <sz val="12.0"/>
      </rPr>
      <t>2. Hình thức thi:</t>
    </r>
    <r>
      <rPr>
        <rFont val="Times New Roman"/>
        <color theme="1"/>
        <sz val="12.0"/>
      </rPr>
      <t xml:space="preserve">
- Thi giữa kỳ: Online
-  Thi kết thúc môn: thi tập trung tại địa điểm Trường Đại học Hùng Vương, 194 Lê Đức Thọ, phường An Nhơn, TP. Hồ Chí Minh. Lịch thi sẽ từ 2,5 - 3 tháng di chuyển đi thi 1 lần vào cuối tuần
</t>
    </r>
    <r>
      <rPr>
        <rFont val="Times New Roman"/>
        <b/>
        <color theme="1"/>
        <sz val="12.0"/>
      </rPr>
      <t>3. Hình thức xét tuyển:</t>
    </r>
    <r>
      <rPr>
        <rFont val="Times New Roman"/>
        <color theme="1"/>
        <sz val="12.0"/>
      </rPr>
      <t xml:space="preserve"> Xét tuyển hồ sơ đầu vào (KHÔNG THI TUYỂN)
 Trong chương trình học, ngoài kiến thức về chuyên Ngành, Trường có tích hợp thêm Kỹ Năng Nghề Nghiệp cho các sinh viên( học miễn phí, không bắt buộc học), có thể học thêm để hỗ trợ công việc
 Bằng không ghi hệ đào tạo
 Trong quá trình học: có 1 cô quản lý học tập đồng hành và hỗ trợ,  nên cần thông tin, giải đáp thì  nhắn hoặc gọi cho cô </t>
    </r>
  </si>
  <si>
    <r>
      <rPr>
        <rFont val="Times New Roman"/>
        <color theme="1"/>
        <sz val="12.0"/>
      </rPr>
      <t xml:space="preserve">
</t>
    </r>
    <r>
      <rPr>
        <rFont val="Times New Roman"/>
        <b/>
        <color theme="1"/>
        <sz val="12.0"/>
      </rPr>
      <t xml:space="preserve">ĐIỂM MẠNH
</t>
    </r>
    <r>
      <rPr>
        <rFont val="Times New Roman"/>
        <color theme="1"/>
        <sz val="12.0"/>
      </rPr>
      <t xml:space="preserve">
- Các chuyên Ngành đào tạo phù hợp với thời đại hiện nay
- Học online 100%, linh hoạt thời gian.
- Không điểm danh, phù hợp người đi làm.
- Xét tuyển bằng Hồ sơ, không thi đầu vào.
- Có cố vấn hỗ trợ học tập.
- Học phí hợp lý
- Có chương trình Kỹ Năng Nghề Nghiệp hỗ trợ việc làm.
</t>
    </r>
    <r>
      <rPr>
        <rFont val="Times New Roman"/>
        <b/>
        <color theme="1"/>
        <sz val="12.0"/>
      </rPr>
      <t>ĐIỂM YẾU</t>
    </r>
    <r>
      <rPr>
        <rFont val="Times New Roman"/>
        <color theme="1"/>
        <sz val="12.0"/>
      </rPr>
      <t xml:space="preserve">
- Trạm thi: Phải thi trực tiếp tại điểm thi của Trường
- Yêu cần tính tự học và kỷ luật cao.
- Ít tương tác trực tiếp.
- Phụ thuộc vào thiết bị học tập.
- Ít có cơ hội Networking và các hoạt động trải nghiệm giành cho sinh viên.</t>
    </r>
  </si>
  <si>
    <t xml:space="preserve">Hoàng Thu Hương </t>
  </si>
  <si>
    <t>0334117424</t>
  </si>
  <si>
    <t>22 tuổi, có 1 con nhỏ, đang có nhu cầu tìm hiểu hệ đại học từ xa trên FB, đã hỗ trợ tư vấn kỹ nhưng bạn thấy học phí hơi cao so với các trường khác , đang cân nhắc đại học trà vinh, CHĂM THÊM QUA ZALO / chat lại zalo thêm chưa thấy phàn hồi _1/8 liên hệ nhiều lần lại khg phàn hồi từ fb đến zalo _9/8
13/02/2025 Bình: knm 
18/04/2025 Bình: đang nói tắt máy ngang, zalo nhắn nhiều lần khg phản hồi, gửi TT học bổng 30% toàn khóa thử 
06/05/2025 Bình: vẫn tắt máy ngang. chat zalo hỏi lại thử xem còn quan tâm khg 
09/07/2025 Bình: vẫn tắt máy ngang , quá bất lực 11/9 knm</t>
  </si>
  <si>
    <t>26/07/2024</t>
  </si>
  <si>
    <t>Hanni Pham</t>
  </si>
  <si>
    <t>0373492400</t>
  </si>
  <si>
    <t>Học trung cấp cđ việt mỹ sắp xong, khg có dự định học lên tiếp cđ mà học thẳng lên đh, có qt đh từ xa, sau khi TV thấy học phí hơi cao nên bạn cân nhắc thêm sau - có hỏi tt tương tác zalo nhưng cũng chưa xác định học, chăm thêm kỹ _9/8 
13/02/2025 Bình: học bên đh hoa sen rồi 
11/9 bấm bận</t>
  </si>
  <si>
    <t xml:space="preserve">Nguyễn Hữu Đức </t>
  </si>
  <si>
    <r>
      <rPr>
        <rFont val="Times New Roman"/>
        <color theme="1"/>
        <sz val="13.0"/>
      </rPr>
      <t xml:space="preserve">Bằng </t>
    </r>
    <r>
      <rPr>
        <rFont val="Times New Roman"/>
        <b/>
        <color theme="1"/>
        <sz val="13.0"/>
      </rPr>
      <t>Đại Học Từ Xa</t>
    </r>
    <r>
      <rPr>
        <rFont val="Times New Roman"/>
        <color theme="1"/>
        <sz val="13.0"/>
      </rPr>
      <t xml:space="preserve">, bằng </t>
    </r>
    <r>
      <rPr>
        <rFont val="Times New Roman"/>
        <b/>
        <color theme="1"/>
        <sz val="13.0"/>
      </rPr>
      <t>đại học Online</t>
    </r>
    <r>
      <rPr>
        <rFont val="Times New Roman"/>
        <color theme="1"/>
        <sz val="13.0"/>
      </rPr>
      <t xml:space="preserve"> Có Học Lên Thạc Sĩ, Thi Công Chức, Nâng Hạng Ngạch Tăng Lương Được Không?</t>
    </r>
  </si>
  <si>
    <t>0357857747</t>
  </si>
  <si>
    <t xml:space="preserve">học văn hóa 4 môn kỳ cuối bên TKĐH của cđ Việt mỹ, đã tư vấn thông tin chương trình học, bạn muốn làm giảng viên, cũng có quan tâm digital marketing, nch hơi ngơ, hỗ trợ tt tham khảo qua zalo thêm - đã hỗ trợ thông tin chi tiết, bạn sợ khg hoãn được nghĩa vụ, chăm thêm _9/8
13/02/2025 Bình: liên hệ nhiều lần knm, chat zalo cũng chưa phản hồi 
06/05/2025 Bình: cũng còn cân nhắc nhưng chưa xác định học liền, nch cũng hơi ngơ, chat zalo bạn gửi lại bảng điểm xét miễn giảm thúc HB 30%, chăm thêm </t>
  </si>
  <si>
    <t>Trúc Mai</t>
  </si>
  <si>
    <r>
      <rPr>
        <rFont val="Times New Roman"/>
        <color theme="1"/>
        <sz val="13.0"/>
      </rPr>
      <t xml:space="preserve">Bằng </t>
    </r>
    <r>
      <rPr>
        <rFont val="Times New Roman"/>
        <b/>
        <color theme="1"/>
        <sz val="13.0"/>
      </rPr>
      <t>Đại Học Từ Xa</t>
    </r>
    <r>
      <rPr>
        <rFont val="Times New Roman"/>
        <color theme="1"/>
        <sz val="13.0"/>
      </rPr>
      <t xml:space="preserve">, bằng </t>
    </r>
    <r>
      <rPr>
        <rFont val="Times New Roman"/>
        <b/>
        <color theme="1"/>
        <sz val="13.0"/>
      </rPr>
      <t>đại học Online</t>
    </r>
    <r>
      <rPr>
        <rFont val="Times New Roman"/>
        <color theme="1"/>
        <sz val="13.0"/>
      </rPr>
      <t xml:space="preserve"> Có Học Lên Thạc Sĩ, Thi Công Chức, Nâng Hạng Ngạch Tăng Lương Được Không?</t>
    </r>
  </si>
  <si>
    <t>0947331138</t>
  </si>
  <si>
    <t xml:space="preserve">Thí sinh tự do, học đh rồi nhưng nghỉ học, định học đại học từ xa, giờ bạn đang làm 1 ngày 12 tiếng lận nên chưa học liền dc, đang tv thêm cho ban
13/02/2025 Bình: cũng còn cân nhắc học tiếp, chat lại zalo gửi tt thêm lại cho bạn 
06/05/2025 : học đh mở rồi </t>
  </si>
  <si>
    <t>24/07/2024</t>
  </si>
  <si>
    <r>
      <rPr>
        <rFont val="Times New Roman"/>
        <color theme="1"/>
        <sz val="13.0"/>
      </rPr>
      <t xml:space="preserve">Học </t>
    </r>
    <r>
      <rPr>
        <rFont val="Times New Roman"/>
        <b/>
        <color theme="1"/>
        <sz val="13.0"/>
      </rPr>
      <t>Đại Học Từ Xa</t>
    </r>
    <r>
      <rPr>
        <rFont val="Times New Roman"/>
        <color theme="1"/>
        <sz val="13.0"/>
      </rPr>
      <t>: Cơ Hội Vàng Cho Những Người Đang Đi Làm</t>
    </r>
  </si>
  <si>
    <t>0383876295</t>
  </si>
  <si>
    <t>Bạn học cd fpt kì cuối, ph điện hỏi tt, tư vấn cho ph liên thông, bạn đang học lập trình web, hdna thêm ZALO ph</t>
  </si>
  <si>
    <t>21/08/2024</t>
  </si>
  <si>
    <r>
      <rPr>
        <rFont val="Times New Roman"/>
        <color theme="1"/>
        <sz val="13.0"/>
      </rPr>
      <t xml:space="preserve">Học </t>
    </r>
    <r>
      <rPr>
        <rFont val="Times New Roman"/>
        <b/>
        <color theme="1"/>
        <sz val="13.0"/>
      </rPr>
      <t>Đại Học Từ Xa</t>
    </r>
    <r>
      <rPr>
        <rFont val="Times New Roman"/>
        <color theme="1"/>
        <sz val="13.0"/>
      </rPr>
      <t>: Cơ Hội Vàng Cho Những Người Đang Đi Làm</t>
    </r>
  </si>
  <si>
    <t xml:space="preserve">Thiên Bảo </t>
  </si>
  <si>
    <t>0776962968</t>
  </si>
  <si>
    <t>0778962968 _ Hiệp / PH tìm hiểu chương trình liên thông cho bạn học sinh, bạn còn 1 năm nữa tốt nghiệp TKĐH, đã hỗ trợ tt cho PH, kn zalo gửi tt cho PH và HS 
13/02/2025 Bình: knm, chat lại zalo thử 
06/05/2025 Bình: cũng có cân nhắc học tiếp nhưng còn học 1 năm nữa mới xong CĐ, chat lại zalo gửi tt lâu lâu hỏi thăm để bạn nhớ 
09/07/2025 Bình: knm, chat lại zalo hỏi thăm thử
11/9 knm</t>
  </si>
  <si>
    <t>30/08/2024</t>
  </si>
  <si>
    <r>
      <rPr>
        <rFont val="Times New Roman"/>
        <b/>
        <color theme="1"/>
        <sz val="13.0"/>
      </rPr>
      <t>Đại Học Trực Tuyến Viện NBS</t>
    </r>
    <r>
      <rPr>
        <rFont val="Times New Roman"/>
        <color theme="1"/>
        <sz val="13.0"/>
      </rPr>
      <t xml:space="preserve"> – Đầu Tư Tri Thức, Nâng Tầm Sự Nghiệp</t>
    </r>
  </si>
  <si>
    <t>Trúc Quỳnh</t>
  </si>
  <si>
    <t>0912105654</t>
  </si>
  <si>
    <t>chị sn 1977, lớn tuổi lắm, từng học QTKD dh từ xa ở dh kinh tế quốc dân rồi, giờ muốn dk học lại QTKD hệ từ xa tiếp, thuyết phục rồi k chịu lên thạc sĩ hay học ngành khác, đã gửi thông tin tư vấn IB ZALO
13/02/2025 Bình : knm</t>
  </si>
  <si>
    <r>
      <rPr>
        <rFont val="Times New Roman"/>
        <b/>
        <color theme="1"/>
        <sz val="13.0"/>
      </rPr>
      <t>Đại Học Trực Tuyến Viện NBS</t>
    </r>
    <r>
      <rPr>
        <rFont val="Times New Roman"/>
        <color theme="1"/>
        <sz val="13.0"/>
      </rPr>
      <t xml:space="preserve"> – Đầu Tư Tri Thức, Nâng Tầm Sự Nghiệp</t>
    </r>
  </si>
  <si>
    <r>
      <rPr>
        <rFont val="Times New Roman"/>
        <b/>
        <color theme="1"/>
        <sz val="13.0"/>
      </rPr>
      <t>Đại Học Trực Tuyến</t>
    </r>
    <r>
      <rPr>
        <rFont val="Times New Roman"/>
        <color theme="1"/>
        <sz val="13.0"/>
      </rPr>
      <t xml:space="preserve"> – Học Tại Nhà, Nhận Bằng Toàn Quốc</t>
    </r>
  </si>
  <si>
    <t>trần bá nhật huy</t>
  </si>
  <si>
    <t>0902788132</t>
  </si>
  <si>
    <t>bạn lên trực tiếp, tìm hiểu, băm sau mới TN Tv cho bạn học tháng 11 luôn, chat zalo Tv thêm cho bạn
bạn báo lại là chưa học liền được, chưa có kinh tế, vs lại muốn ra trường mới đi học dc</t>
  </si>
  <si>
    <r>
      <rPr>
        <rFont val="Times New Roman"/>
        <b/>
        <color theme="1"/>
        <sz val="13.0"/>
      </rPr>
      <t>Đại Học Trực Tuyến</t>
    </r>
    <r>
      <rPr>
        <rFont val="Times New Roman"/>
        <color theme="1"/>
        <sz val="13.0"/>
      </rPr>
      <t xml:space="preserve"> – Học Tại Nhà, Nhận Bằng Toàn Quốc</t>
    </r>
  </si>
  <si>
    <t>Đặng Thị Phương Trinh</t>
  </si>
  <si>
    <t>0772095920</t>
  </si>
  <si>
    <t>chat tv bên zalo tv học 3/11</t>
  </si>
  <si>
    <t>23/12/2024 - 29/12/2025</t>
  </si>
  <si>
    <t>11//09/2024</t>
  </si>
  <si>
    <t>Minh Hương TS APC</t>
  </si>
  <si>
    <t>Nguyễn Hữu Lợi</t>
  </si>
  <si>
    <t>0869042830</t>
  </si>
  <si>
    <t>bạn học được 2 kỳ bên TKDH của APC nhưng bảo lưu rồi, đang cân nhắc tìm học online, đã tư vấn thông tin kỹ, kn zalo gửi tt chi tiêt, hướng dẫn đk online / báo lại giờ khg muốn học nữa, chat lại zalo
13/02/2025 Bình: máy bận, chat lại zalo thử 
06/05/2025: báo không học nữa</t>
  </si>
  <si>
    <t>13/9/2024</t>
  </si>
  <si>
    <t>Minh Hà</t>
  </si>
  <si>
    <t>0906494161</t>
  </si>
  <si>
    <t>Đã liên hệ được, chị đang chạy xe báo kết bạn zalo để đuọc hỗ trợ thêm / knm 29/11
13/02/2025 Bình: máy bận 
06/05/2025 Bình: knm
09/07/2025 Bình: knm 11/9 knm</t>
  </si>
  <si>
    <t>18/9/2024</t>
  </si>
  <si>
    <r>
      <rPr>
        <rFont val="Times New Roman"/>
        <color theme="1"/>
        <sz val="13.0"/>
      </rPr>
      <t xml:space="preserve">Khám Phá Phương Pháp Đánh Giá Kết Quả Học Tập 100% Online: Chính Xác và Công Bằng tại </t>
    </r>
    <r>
      <rPr>
        <rFont val="Times New Roman"/>
        <b/>
        <color theme="1"/>
        <sz val="13.0"/>
      </rPr>
      <t>Viện NBS</t>
    </r>
  </si>
  <si>
    <t xml:space="preserve">lead fanpage chat hỏi học phí, đã có bằng đh luật muốn học thêm QTKD, đã tư vấn chi tiết và kết nối zalo hỗ trợ - bấm máy bận, zalo hủy KB _29/11 </t>
  </si>
  <si>
    <t>26/09/2024</t>
  </si>
  <si>
    <t>Anh Huy</t>
  </si>
  <si>
    <t>Lead page đang chăm TV bên zalo, Bình_ đã hồ sơ, đang chăm thúc HP
13/02/2025 Bình: học đh kinh tế QD rồi
06/05: trinh: báo học dh mở hcm, đã tư vấn học bổng 30%, cứ dạ dạ, nói xạo nhiều, gọi đến khi nào học thì thôi
25/6: báo học đh mở rồi</t>
  </si>
  <si>
    <t xml:space="preserve">Thịnh </t>
  </si>
  <si>
    <t>29/09/2024</t>
  </si>
  <si>
    <r>
      <rPr>
        <rFont val="Times New Roman"/>
        <color theme="1"/>
        <sz val="13.0"/>
      </rPr>
      <t xml:space="preserve">Khám Phá Phương Pháp Đánh Giá Kết Quả Học Tập 100% Online: Chính Xác và Công Bằng tại </t>
    </r>
    <r>
      <rPr>
        <rFont val="Times New Roman"/>
        <b/>
        <color theme="1"/>
        <sz val="13.0"/>
      </rPr>
      <t>Viện NBS</t>
    </r>
  </si>
  <si>
    <t>Lead page kbm, chat zalo chăm, có nghe máy rồi mà ko tiện kêu kết bạn zalo mà chưa đồng ý _ máy bận, zalo khg phản hồi, chat lại thử_13/01/2025
06/05/2025 Bình: knm
09/07/2025 Bình: knm 11/9 em đang làm bận chưa nghe máy</t>
  </si>
  <si>
    <t>Thịnh - Bình</t>
  </si>
  <si>
    <t>Nguyễn Quốc Bảo</t>
  </si>
  <si>
    <t>0343782945</t>
  </si>
  <si>
    <t>Lead HN, bạn có hỏi thông tin đang chăm thêm _ nghe máy vài giây tắt ngang, chat lại zalo thử _13/01/2025
06/05/2025 bình: knm
09/07/2025 Bình: knm, zalo khg phản hồi 11/9 knm</t>
  </si>
  <si>
    <t>Trương Đạt</t>
  </si>
  <si>
    <t>0903114910</t>
  </si>
  <si>
    <t>Lead HN, bạn có hỏi thông tin đang chăm thêm _ đang bận khg nghe máy được, chat lại zalo _13/01/2025
06/05/2025 Bình: đang đi đường, liên hệ lại sau 
09/07/2025 Bình: nghe máy khg trả lời gì hết, chat lại zalo thử 11/9 knm</t>
  </si>
  <si>
    <t>Nguyễn Minh Quân</t>
  </si>
  <si>
    <t>0337587201</t>
  </si>
  <si>
    <t>Lead HN, bạn có hỏi thông tin đang chăm thêm _ đang tìm việc làm, ổn định rồi mới cân nhắc LT, kết nối lại zalo giữ liên lạc hỗ trợ thêm _13/01/2025
06/05/2025 Bình: đang đi làm hơi bận, sắp học xong CĐ, gửi lại TT qua zalo chat thêm, bạn khg tiện nghe máy lâu 
09/07/2025 Bình: đang ở chỗ làm khg tiện nghe máy, chat zalo 11/9 thuê bao</t>
  </si>
  <si>
    <t>Phạm huỳnh ngọc huyền</t>
  </si>
  <si>
    <t>Lead HN, bạn có hỏi thông tin đang chăm thêm_ máy bận, chat lại zalo _13/01/2025
Bình: knm _ chat lại zalo thử 06/05/2025
09/07/2025 Bình: knm, chat lại zalo thử 
11/9 bấm bận</t>
  </si>
  <si>
    <r>
      <rPr>
        <rFont val="Times New Roman"/>
        <color theme="1"/>
        <sz val="13.0"/>
      </rPr>
      <t xml:space="preserve">Viện Kinh doanh và Công nghệ (NBS) – Trường Đại học Phú Xuân, thuộc tập đoàn giáo dục EQuest tuyển sinh Đào tạo </t>
    </r>
    <r>
      <rPr>
        <rFont val="Times New Roman"/>
        <b/>
        <color theme="1"/>
        <sz val="13.0"/>
      </rPr>
      <t xml:space="preserve">đại học từ xa </t>
    </r>
    <r>
      <rPr>
        <rFont val="Times New Roman"/>
        <color theme="1"/>
        <sz val="13.0"/>
      </rPr>
      <t xml:space="preserve">trình độ Đại học năm 2024 ngành Công nghệ thông tin và Quản trị kinh doanh
</t>
    </r>
  </si>
  <si>
    <r>
      <rPr>
        <rFont val="Times New Roman"/>
        <color theme="1"/>
        <sz val="13.0"/>
      </rPr>
      <t xml:space="preserve">Viện Kinh doanh và Công nghệ (NBS) – Trường Đại học Phú Xuân, thuộc tập đoàn giáo dục EQuest tuyển sinh Đào tạo </t>
    </r>
    <r>
      <rPr>
        <rFont val="Times New Roman"/>
        <b/>
        <color theme="1"/>
        <sz val="13.0"/>
      </rPr>
      <t xml:space="preserve">đại học từ xa </t>
    </r>
    <r>
      <rPr>
        <rFont val="Times New Roman"/>
        <color theme="1"/>
        <sz val="13.0"/>
      </rPr>
      <t xml:space="preserve">trình độ Đại học năm 2024 ngành Công nghệ thông tin và Quản trị kinh doanh
</t>
    </r>
  </si>
  <si>
    <r>
      <rPr>
        <rFont val="Times New Roman"/>
        <color theme="1"/>
        <sz val="13.0"/>
      </rPr>
      <t xml:space="preserve">Tại Sao Nên Theo Học </t>
    </r>
    <r>
      <rPr>
        <rFont val="Times New Roman"/>
        <b/>
        <color theme="1"/>
        <sz val="13.0"/>
      </rPr>
      <t xml:space="preserve">Đại Học Từ Xa </t>
    </r>
    <r>
      <rPr>
        <rFont val="Times New Roman"/>
        <color theme="1"/>
        <sz val="13.0"/>
      </rPr>
      <t>Tại Viện Kinh Doanh và Công Nghệ NBS?</t>
    </r>
  </si>
  <si>
    <r>
      <rPr>
        <rFont val="Times New Roman"/>
        <color theme="1"/>
        <sz val="13.0"/>
      </rPr>
      <t xml:space="preserve">Tại Sao Nên Theo Học </t>
    </r>
    <r>
      <rPr>
        <rFont val="Times New Roman"/>
        <b/>
        <color theme="1"/>
        <sz val="13.0"/>
      </rPr>
      <t xml:space="preserve">Đại Học Từ Xa </t>
    </r>
    <r>
      <rPr>
        <rFont val="Times New Roman"/>
        <color theme="1"/>
        <sz val="13.0"/>
      </rPr>
      <t>Tại Viện Kinh Doanh và Công Nghệ NBS?</t>
    </r>
  </si>
  <si>
    <t>Ngôn Ngữ Châu Á Đang Lên Ngôi: Học Tiếng Trung Và Tiếng Nhật Để Dẫn Đầu!</t>
  </si>
  <si>
    <r>
      <rPr>
        <rFont val="Times New Roman"/>
        <color theme="1"/>
        <sz val="13.0"/>
      </rPr>
      <t xml:space="preserve">
Lý Do Nên Theo Học Ngành Quản Trị Kinh Doanh (QTKD) Hệ </t>
    </r>
    <r>
      <rPr>
        <rFont val="Times New Roman"/>
        <b/>
        <color theme="1"/>
        <sz val="13.0"/>
      </rPr>
      <t>đào tạo Từ Xa</t>
    </r>
    <r>
      <rPr>
        <rFont val="Times New Roman"/>
        <color theme="1"/>
        <sz val="13.0"/>
      </rPr>
      <t xml:space="preserve"> Tại Viện Kinh Doanh Và Công Nghệ NBS - Đại Học Phú Xuân
</t>
    </r>
  </si>
  <si>
    <t>0382206683</t>
  </si>
  <si>
    <r>
      <rPr>
        <rFont val="Times New Roman"/>
        <b/>
        <color theme="1"/>
        <sz val="13.0"/>
      </rPr>
      <t>Đai học trực tuyến</t>
    </r>
    <r>
      <rPr>
        <rFont val="Times New Roman"/>
        <color theme="1"/>
        <sz val="13.0"/>
      </rPr>
      <t xml:space="preserve"> tại NBS thay đổi cuộc sống tôi!</t>
    </r>
  </si>
  <si>
    <t xml:space="preserve">lead tìm được trên các trang chia sẽ ĐH từ xa, qt QTKD, đã tư vấn kỹ, có bằng THPT, đã đăng ký hồ sơ rồi, bạn đang cân nhắc , chăm kỹ
28/11, trinh: bạn nói vẫn mún học, chốt đóng hp đến 30/11 _ máy bận chat lại _13/01/2025 lien hệ lại báo qua tết mới sắp xếp được _20/01/2025
13/02/2025 Bình: knm , chat lại 
21/04/2025 Bình: đã nghe máy, đang còn sắp xếp về thời gian và chi phí vì mới chuyển chỗ làm và chi phí học tự lo nên bạn cân nhắc thêm, chốt bạn đk sớm trong đợt tháng 4, bạn sẽ báo lại sớm 
06/05/2025 Bình: knm - nhắn nhiều lần khg phản hồi, chat lại hỏi thăm thử 
25/6: chăm sóc lại, bạn vẫn còn dự định học, có tìm hiểu dh kte quóc dân, bên đó đòi xét toán văn anh gì đó, thuyết phục, suy nghĩ
09/07/2025 Bình: máy bận, chat khg phản hồi </t>
  </si>
  <si>
    <r>
      <rPr>
        <rFont val="Times New Roman"/>
        <b/>
        <color theme="1"/>
        <sz val="13.0"/>
      </rPr>
      <t>Đai học trực tuyến</t>
    </r>
    <r>
      <rPr>
        <rFont val="Times New Roman"/>
        <color theme="1"/>
        <sz val="13.0"/>
      </rPr>
      <t xml:space="preserve"> tại NBS thay đổi cuộc sống tôi!</t>
    </r>
  </si>
  <si>
    <r>
      <rPr>
        <rFont val="Times New Roman"/>
        <color theme="1"/>
        <sz val="13.0"/>
      </rPr>
      <t xml:space="preserve">Những Lợi Ích Từ Việc Học </t>
    </r>
    <r>
      <rPr>
        <rFont val="Times New Roman"/>
        <b/>
        <color theme="1"/>
        <sz val="13.0"/>
      </rPr>
      <t>Đại Học Từ Xa</t>
    </r>
    <r>
      <rPr>
        <rFont val="Times New Roman"/>
        <color theme="1"/>
        <sz val="13.0"/>
      </rPr>
      <t xml:space="preserve"> tại Viện NBS Mà Bạn Nên Biết
</t>
    </r>
  </si>
  <si>
    <t xml:space="preserve">lead page, hỏi liên thông QTKD, đang tư vấn qua zalo, đã đăng ký hồ sơ  _ liên hệ nhiều lần không nghe máy, chat lại zalo khg phản hồi _13/01/2025 nghe máy vài giây tắt ngang _20/01/2025
13/02/2025 Bình: liên hệ nhiều lần khg phản hồi, chat lại zalo cũng z
21/04/2025 Bình: vẫn knm, chat zalo vẫn khg phản hồi 
06/05/2025 Bình: vẫn knm, chat zalo nhiều lần khg phản hồi 
07/05 trinh: knmx2
25/6 trinh: knmx 3 IB ZALO chặn ng lạ
09/07/2025 Bình: knm, zalo khg phản hồi </t>
  </si>
  <si>
    <r>
      <rPr>
        <rFont val="Times New Roman"/>
        <color theme="1"/>
        <sz val="13.0"/>
      </rPr>
      <t xml:space="preserve">Những Lợi Ích Từ Việc Học </t>
    </r>
    <r>
      <rPr>
        <rFont val="Times New Roman"/>
        <b/>
        <color theme="1"/>
        <sz val="13.0"/>
      </rPr>
      <t>Đại Học Từ Xa</t>
    </r>
    <r>
      <rPr>
        <rFont val="Times New Roman"/>
        <color theme="1"/>
        <sz val="13.0"/>
      </rPr>
      <t xml:space="preserve"> tại Viện NBS Mà Bạn Nên Biết
</t>
    </r>
  </si>
  <si>
    <t>lead page, hỏi liên thông kế toán ,có bằng THPT,  chat zalo thêm _ liên hệ lại nói khg còn nhu cầu học nữa _13/01/2025</t>
  </si>
  <si>
    <r>
      <rPr>
        <rFont val="Times New Roman"/>
        <color theme="1"/>
        <sz val="13.0"/>
      </rPr>
      <t xml:space="preserve">Bắt Đầu Chậm Hơn Không Có Nghĩa Là Thua Cuộc: Học </t>
    </r>
    <r>
      <rPr>
        <rFont val="Times New Roman"/>
        <b/>
        <color theme="1"/>
        <sz val="13.0"/>
      </rPr>
      <t>Đại Học Từ Xa</t>
    </r>
  </si>
  <si>
    <r>
      <rPr>
        <rFont val="Times New Roman"/>
        <color theme="1"/>
        <sz val="13.0"/>
      </rPr>
      <t xml:space="preserve">Bắt Đầu Chậm Hơn Không Có Nghĩa Là Thua Cuộc: Học </t>
    </r>
    <r>
      <rPr>
        <rFont val="Times New Roman"/>
        <b/>
        <color theme="1"/>
        <sz val="13.0"/>
      </rPr>
      <t>Đại Học Từ Xa</t>
    </r>
  </si>
  <si>
    <t xml:space="preserve">lead page, chat zalo tư vấn thì chưa phàn hồi nhiều, chăm thêm. _ tư vấn đầy đủ tt nhưng báo khg học liên hệ nhiều lần khg phản hồi _13/01/2025 nghe máy báo chưa sắp xếp được học liền, cân nhắc liên hệ lại sau _20/01/2025
knm, chat lại zalo hỏi thăm thử 
06/05 trùng lead chăm rồi ở trên </t>
  </si>
  <si>
    <t xml:space="preserve">Lê Thị Kim Tiền </t>
  </si>
  <si>
    <t>0357175280</t>
  </si>
  <si>
    <r>
      <rPr>
        <rFont val="Times New Roman"/>
        <color theme="1"/>
        <sz val="13.0"/>
      </rPr>
      <t xml:space="preserve">Lý Do Nên Theo Học Ngành Công Nghệ Thông Tin (CNTT) </t>
    </r>
    <r>
      <rPr>
        <rFont val="Times New Roman"/>
        <b/>
        <color theme="1"/>
        <sz val="13.0"/>
      </rPr>
      <t>Hệ đào tạo Từ Xa</t>
    </r>
    <r>
      <rPr>
        <rFont val="Times New Roman"/>
        <color theme="1"/>
        <sz val="13.0"/>
      </rPr>
      <t xml:space="preserve"> Tại Viện Kinh Doanh Và Công Nghệ NBS – Đại Học Phú Xuân</t>
    </r>
  </si>
  <si>
    <t xml:space="preserve">lead HN Trung cấp quang trung, gặp PH đã cho tt hs ( nhắn zalo thôi bạn đang làm 0398811482 gửi tt) đã tư vấn kỹ cho Phụ Huynh, quan tâm thêm du học với xuất khẩu lao động, bạn hs có nhu cầu học tiếng Trung, tư vấn thêm qua zalo _ knm, chat lại zalo HS _13/01/2025
13/02/2025 báo khg quan tâm học nữa, đi làm rồi </t>
  </si>
  <si>
    <t xml:space="preserve">Lê Hoàng Huy </t>
  </si>
  <si>
    <t>0589314828 - 0906982279</t>
  </si>
  <si>
    <t xml:space="preserve">lead HN Trung cấp quang trung , đang bận - kn zalo gửi tt tư vấn sau 
knm, chat lại zalo thêm 13/02/2025
18/3 liên hệ knm, zalo khg phản hồi - phản hồi zalo định đi nc ngoài gì đó, đang học ở trung tâm
để đi </t>
  </si>
  <si>
    <t>Đỗ Ngọc Gia Hân</t>
  </si>
  <si>
    <t>0927121410 - 0708830850</t>
  </si>
  <si>
    <r>
      <rPr>
        <rFont val="Times New Roman"/>
        <color theme="1"/>
        <sz val="13.0"/>
      </rPr>
      <t xml:space="preserve">Sinh Viên Nói Gì Về Viện Kinh Doanh Và Công Nghệ NBS, </t>
    </r>
    <r>
      <rPr>
        <rFont val="Times New Roman"/>
        <b/>
        <color theme="1"/>
        <sz val="13.0"/>
      </rPr>
      <t>hệ cử nhân từ xa</t>
    </r>
    <r>
      <rPr>
        <rFont val="Times New Roman"/>
        <color theme="1"/>
        <sz val="13.0"/>
      </rPr>
      <t xml:space="preserve"> của Đại học Phú Xuân?</t>
    </r>
  </si>
  <si>
    <t xml:space="preserve">lead HN Trung cấp quang trung , đang bận học thêm - kn zalo gửi tt tư vấn sau _ vẫn đang bận học, liên hệ lại sau, chat zalo _13/01/2025
13/02/2025 liên hệ lại cứ báo là để xem xét cân nhắc chưa học liền
18/3 knm, zalo chat chưa phản hồi  - phản hồi zalo đi làm rồi, khg học nữa </t>
  </si>
  <si>
    <t>Thúy Hằng</t>
  </si>
  <si>
    <t>chưa xác định</t>
  </si>
  <si>
    <t>0363409006</t>
  </si>
  <si>
    <r>
      <rPr>
        <rFont val="Times New Roman"/>
        <color theme="1"/>
        <sz val="13.0"/>
      </rPr>
      <t xml:space="preserve">Sinh Viên Nói Gì Về Viện Kinh Doanh Và Công Nghệ NBS, </t>
    </r>
    <r>
      <rPr>
        <rFont val="Times New Roman"/>
        <b/>
        <color theme="1"/>
        <sz val="13.0"/>
      </rPr>
      <t>hệ cử nhân từ xa</t>
    </r>
    <r>
      <rPr>
        <rFont val="Times New Roman"/>
        <color theme="1"/>
        <sz val="13.0"/>
      </rPr>
      <t xml:space="preserve"> của Đại học Phú Xuân?</t>
    </r>
  </si>
  <si>
    <t>lead APC chuyển qua, chưa xác định được ngành chỉ đang tìm hiểu Trường trước rồi mới tính, đang đi làm kn zalo gửi tt bạn tham khảo 14/10 _ đang chat zalo tư vấn thêm , cũng có hỏi tt, chăm thêm kỹ _15/10 knm - chat lại zalo _13/01/2025
13/02/2025 tắt máy ngang 
18/3 knm, zalo khg phản hồi nhìu lần 
06/05/2025 knm
09/07/2025 Bình: nói đang bận, nhắn lại zalo cho bạn check sau 11/9 alo nghe tới PX là tmn</t>
  </si>
  <si>
    <t>APC HCM</t>
  </si>
  <si>
    <r>
      <rPr>
        <rFont val="Times New Roman"/>
        <b/>
        <color theme="1"/>
        <sz val="13.0"/>
      </rPr>
      <t>Tư duy kinh doanh</t>
    </r>
    <r>
      <rPr>
        <rFont val="Times New Roman"/>
        <color theme="1"/>
        <sz val="13.0"/>
      </rPr>
      <t xml:space="preserve"> là gì? Top 5 tư duy kinh doanh mà bạn có thể tham khảo!</t>
    </r>
  </si>
  <si>
    <t>Thảnh Thảnh</t>
  </si>
  <si>
    <t>0374630904</t>
  </si>
  <si>
    <r>
      <rPr>
        <rFont val="Times New Roman"/>
        <b/>
        <color theme="1"/>
        <sz val="13.0"/>
      </rPr>
      <t>Tư duy kinh doanh</t>
    </r>
    <r>
      <rPr>
        <rFont val="Times New Roman"/>
        <color theme="1"/>
        <sz val="13.0"/>
      </rPr>
      <t xml:space="preserve"> là gì? Top 5 tư duy kinh doanh mà bạn có thể tham khảo!</t>
    </r>
  </si>
  <si>
    <t xml:space="preserve">lead APC chuyển, chưa liên hệ được, kn zalo tư vấn 14/10_ vẫn chưa phản hồi zalo, đang chat thêm lại_15/10 liên hệ nhiều lần khg phản hồi, zalo khg rep _13/01/2025
13/02/2025 knm , zalo khg phản hồi </t>
  </si>
  <si>
    <r>
      <rPr>
        <rFont val="Times New Roman"/>
        <color theme="1"/>
        <sz val="13.0"/>
      </rPr>
      <t xml:space="preserve">Khởi đầu thành công với Học Bổng ..... VND tại Viện Kinh Doanh Và Công Nghệ NBS - </t>
    </r>
    <r>
      <rPr>
        <rFont val="Times New Roman"/>
        <b/>
        <color theme="1"/>
        <sz val="13.0"/>
      </rPr>
      <t>đại học từ xa</t>
    </r>
  </si>
  <si>
    <t>Minh Trang</t>
  </si>
  <si>
    <t>Quản trị doanh nghiệp</t>
  </si>
  <si>
    <t>0898906905</t>
  </si>
  <si>
    <r>
      <rPr>
        <rFont val="Times New Roman"/>
        <color theme="1"/>
        <sz val="13.0"/>
      </rPr>
      <t xml:space="preserve">Khởi đầu thành công với Học Bổng ..... VND tại Viện Kinh Doanh Và Công Nghệ NBS - </t>
    </r>
    <r>
      <rPr>
        <rFont val="Times New Roman"/>
        <b/>
        <color theme="1"/>
        <sz val="13.0"/>
      </rPr>
      <t>đại học từ xa</t>
    </r>
  </si>
  <si>
    <t>lead APC chuyển, chưa liên hệ được, kn zalo tư vấn 14/10 _ chặn tin nhắn từ ng lạ vẫn chưa xác nhận kn zalo, chăm thêm _15/10 vẫn khg nghe máy, _13/01/2025
liên hệ nhiều lần khg được _13/02/2025
18/3 vẫn bấm máy bận, zalo khg phản hồi 
06/05 knm
09/07/2025 knm 11/9 bấm bận</t>
  </si>
  <si>
    <t>Ngân Nguyễn</t>
  </si>
  <si>
    <r>
      <rPr>
        <rFont val="Times New Roman"/>
        <color theme="1"/>
        <sz val="13.0"/>
      </rPr>
      <t xml:space="preserve">Có nên học </t>
    </r>
    <r>
      <rPr>
        <rFont val="Times New Roman"/>
        <b/>
        <color theme="1"/>
        <sz val="13.0"/>
      </rPr>
      <t>ĐẠI HỌC TRỰC TUYẾN</t>
    </r>
    <r>
      <rPr>
        <rFont val="Times New Roman"/>
        <color theme="1"/>
        <sz val="13.0"/>
      </rPr>
      <t xml:space="preserve"> (từ xa) thay vì ĐẠI HỌC TRỰC TIẾP?</t>
    </r>
  </si>
  <si>
    <t>0933462964</t>
  </si>
  <si>
    <t>cựu sinh viên cđ FPT, đang tìm hiểu LT, chưa liên hệ được, kn zalo chưa phàn hồi, liên hệ lại  _ vẫn chưa phản hồi, liên hệ knm _15/10 tắt máy ngang, chat zalo lại thử _13/01/2025
knm, chat lại zalo _13/02/2025
18/3 bấm máy bận, chat zalo lại 
06/05/2025 knm, chat lại zalo thử 
09/07/2025 Bình: vẫn khg nghe máy, zalo chỉ chấp nhận kb chứ chưa phản hồi gì, chat lại thêm 
11/9 gọi lại nghe Phú Xuân im re tắt máy</t>
  </si>
  <si>
    <t>Trịnh Hà Mỹ</t>
  </si>
  <si>
    <t>0973056279</t>
  </si>
  <si>
    <t xml:space="preserve">lead APC chuyển, chưa liên hệ được, kn zalo tư vấn _ có phản hồi zalo nhưng quan tâm học cđ hơn, chat chăm thêm _15/10
10/12 trinh: chăm sóc lại, đang bận làm, chat zalo hdan thêm (zalo bạn tên Trinh)
18/3 thuê bao, chat zalo lại thử - báo học trường khác rồi </t>
  </si>
  <si>
    <t>Võ Thị Thanh Thảo</t>
  </si>
  <si>
    <t>cán bộ tuyển sinh APC, hỏi liên thông, kn zalo tư vấn bạn tham khảo thử , chính sách giảm 50% _ đã hoàn thành thủ tục HP</t>
  </si>
  <si>
    <r>
      <rPr>
        <rFont val="Times New Roman"/>
        <b/>
        <color theme="1"/>
        <sz val="13.0"/>
      </rPr>
      <t>Đại học trực tuyến</t>
    </r>
    <r>
      <rPr>
        <rFont val="Times New Roman"/>
        <color theme="1"/>
        <sz val="13.0"/>
      </rPr>
      <t xml:space="preserve"> - Đầu tư nhỏ, lợi ích lớn!</t>
    </r>
  </si>
  <si>
    <t xml:space="preserve">Nguyễn Công Danh </t>
  </si>
  <si>
    <t>0867081093</t>
  </si>
  <si>
    <t xml:space="preserve">liên hệ khg nghe máy, chat chat vừa mới phản hồi có gì sẽ liên hệ lại sau đang bận , chat chăm thêm _15/10
10/12 trinh: chăm sóc lại, vẫn bận, kn ZALO tư vấn thêm 0938813398 _ chat zalo lại do đang bận, có phản hồi zalo,ưu tiên học CĐ hơn, mất học bạ, đang tư vấn chăm thuyết phục thêm _13/01/2025
13/02/2025 knm, chat lại zalo 
17/3 vẫn lnm, chat zalo lại 
06/05/2025 Bình: phải đợi công ty duyệt lên kế hoạch mới học được, chat zalo lại về thông tin học bổng, thúc thêm 
09/07/2025 Bình: thuê bao, chat lại zalo thử </t>
  </si>
  <si>
    <r>
      <rPr>
        <rFont val="Times New Roman"/>
        <b/>
        <color theme="1"/>
        <sz val="13.0"/>
      </rPr>
      <t>Đại học trực tuyến</t>
    </r>
    <r>
      <rPr>
        <rFont val="Times New Roman"/>
        <color theme="1"/>
        <sz val="13.0"/>
      </rPr>
      <t xml:space="preserve"> - Đầu tư nhỏ, lợi ích lớn!</t>
    </r>
  </si>
  <si>
    <t>Công Toàn</t>
  </si>
  <si>
    <t>0911680340</t>
  </si>
  <si>
    <t>quan tâm học khóa Tiếng Trung nhưng đang đi làm, kn zalo gửi tt đi làm về bạn xem sau, chăm thêm kỹ _15/10
mún học trung cấp tiếng trung do đang làm cty trung quốc chứ khg quan tâm các ngành khác  _13/02/2025</t>
  </si>
  <si>
    <r>
      <rPr>
        <rFont val="Times New Roman"/>
        <b/>
        <color theme="1"/>
        <sz val="13.0"/>
      </rPr>
      <t>Đại Học Từ Xa</t>
    </r>
    <r>
      <rPr>
        <rFont val="Times New Roman"/>
        <color theme="1"/>
        <sz val="13.0"/>
      </rPr>
      <t xml:space="preserve"> Là Gì? So Sánh Với Các Hình Thức Đào Tạo Đại Học Khác
</t>
    </r>
  </si>
  <si>
    <t>Hàng Gia Phúc</t>
  </si>
  <si>
    <r>
      <rPr>
        <rFont val="Times New Roman"/>
        <b/>
        <color theme="1"/>
        <sz val="13.0"/>
      </rPr>
      <t>Đại Học Từ Xa</t>
    </r>
    <r>
      <rPr>
        <rFont val="Times New Roman"/>
        <color theme="1"/>
        <sz val="13.0"/>
      </rPr>
      <t xml:space="preserve"> Là Gì? So Sánh Với Các Hình Thức Đào Tạo Đại Học Khác
</t>
    </r>
  </si>
  <si>
    <t>Tiếng Trung</t>
  </si>
  <si>
    <t>0898228311</t>
  </si>
  <si>
    <t>15/10 bạn bận k tiện nghe kb zalo
16/10 knm IB ZALO thêm
10/12 trinh: chăm sóc lại, tư vấn thêm, bạn nói đi bộ đội, đã thuyết phục vừa học vừa đi bộ đội, suy nghĩ IB ZALO
13/02/2025 Bình: knm 
17/3 vẫn knm, chat zalo 
06/05/2025 bình: knm
09/07/2025 knm, nhắn lại zalo thử _ bình 8/11 đang đi ngoài đường</t>
  </si>
  <si>
    <r>
      <rPr>
        <rFont val="Times New Roman"/>
        <color theme="1"/>
        <sz val="13.0"/>
      </rPr>
      <t xml:space="preserve">Những đặc quyền khi là tân sinh viên </t>
    </r>
    <r>
      <rPr>
        <rFont val="Times New Roman"/>
        <b/>
        <color theme="1"/>
        <sz val="13.0"/>
      </rPr>
      <t>Viện NBS</t>
    </r>
  </si>
  <si>
    <t>Kim Thoa</t>
  </si>
  <si>
    <t>kế toán, QTKD</t>
  </si>
  <si>
    <t>0774797934</t>
  </si>
  <si>
    <r>
      <rPr>
        <rFont val="Times New Roman"/>
        <color theme="1"/>
        <sz val="13.0"/>
      </rPr>
      <t xml:space="preserve">Những đặc quyền khi là tân sinh viên </t>
    </r>
    <r>
      <rPr>
        <rFont val="Times New Roman"/>
        <b/>
        <color theme="1"/>
        <sz val="13.0"/>
      </rPr>
      <t>Viện NBS</t>
    </r>
  </si>
  <si>
    <t xml:space="preserve">APC chuyển, có bằng THPT, chưa xđ học liền , đang tìm hiểu, đã TV kỹ, chat zalo chăm thêm _15/10
10/12 trinh: chăm sóc lại, tư vấn bạn học, nói bận, thuyết phục thêm IB ZALO _ knm, chat lại zalo _13/01/2025
17/3 báo khg còn qt học lên tiếp nữa </t>
  </si>
  <si>
    <r>
      <rPr>
        <rFont val="Times New Roman"/>
        <b/>
        <color theme="1"/>
        <sz val="13.0"/>
      </rPr>
      <t>Đại Học Trực Tuyến</t>
    </r>
    <r>
      <rPr>
        <rFont val="Times New Roman"/>
        <color theme="1"/>
        <sz val="13.0"/>
      </rPr>
      <t xml:space="preserve"> – Ưu Đãi Học Phí Đặc Biệt Khi Đăng Ký Ngay!</t>
    </r>
  </si>
  <si>
    <t>0333911282</t>
  </si>
  <si>
    <r>
      <rPr>
        <rFont val="Times New Roman"/>
        <b/>
        <color theme="1"/>
        <sz val="13.0"/>
      </rPr>
      <t>Đại Học Trực Tuyến</t>
    </r>
    <r>
      <rPr>
        <rFont val="Times New Roman"/>
        <color theme="1"/>
        <sz val="13.0"/>
      </rPr>
      <t xml:space="preserve"> – Ưu Đãi Học Phí Đặc Biệt Khi Đăng Ký Ngay!</t>
    </r>
  </si>
  <si>
    <t>bình tư vấn đó giờ trong data cũ, bị mất link chuyển qua đây</t>
  </si>
  <si>
    <r>
      <rPr>
        <rFont val="Times New Roman"/>
        <b/>
        <color theme="1"/>
        <sz val="13.0"/>
      </rPr>
      <t>Học tại nhà, nhận bằng đại học</t>
    </r>
    <r>
      <rPr>
        <rFont val="Times New Roman"/>
        <color theme="1"/>
        <sz val="13.0"/>
      </rPr>
      <t xml:space="preserve"> - Giải pháp tối ưu cho người bận rộn!</t>
    </r>
  </si>
  <si>
    <t>Nguyễn Thanh Hoan</t>
  </si>
  <si>
    <r>
      <rPr>
        <rFont val="Times New Roman"/>
        <b/>
        <color theme="1"/>
        <sz val="13.0"/>
      </rPr>
      <t>Học tại nhà, nhận bằng đại học</t>
    </r>
    <r>
      <rPr>
        <rFont val="Times New Roman"/>
        <color theme="1"/>
        <sz val="13.0"/>
      </rPr>
      <t xml:space="preserve"> - Giải pháp tối ưu cho người bận rộn!</t>
    </r>
  </si>
  <si>
    <t xml:space="preserve">16/10 bạn đang đi làm hành chính khá bận, đã tư vấn nhiều, thuyết phục, đang nc cúp ngang, gọi lại thuê bao IB ZALO _ khg liên hệ được _13/01/2025
13/02/2025 kh liên hệ được 
17/8 bình: nói giờ bận quá khg có thời gian cân nhắc, khi nào học được sẽ liên hệ lại, kn zalo chat thêm 
06/05/2025 Bình: knm , chat lại zalo hỏi thăm thử 
09/07/2025 Bình: hiện tại bạn khg còn cân nhắc nữa do đi làm ổn định rồi, vẫn gửi tt qua thuyết phục thêm </t>
  </si>
  <si>
    <r>
      <rPr>
        <rFont val="Times New Roman"/>
        <color theme="1"/>
        <sz val="13.0"/>
      </rPr>
      <t xml:space="preserve">5 Tips Để Tạo Động Lực Vui Vẻ Khi </t>
    </r>
    <r>
      <rPr>
        <rFont val="Times New Roman"/>
        <b/>
        <color theme="1"/>
        <sz val="13.0"/>
      </rPr>
      <t>Học Đại Học - Cùng NBS</t>
    </r>
    <r>
      <rPr>
        <rFont val="Times New Roman"/>
        <color theme="1"/>
        <sz val="13.0"/>
      </rPr>
      <t xml:space="preserve"> Bứt Phá Thành Công!
</t>
    </r>
  </si>
  <si>
    <t>Thế Phiệt</t>
  </si>
  <si>
    <r>
      <rPr>
        <rFont val="Times New Roman"/>
        <color theme="1"/>
        <sz val="13.0"/>
      </rPr>
      <t xml:space="preserve">5 Tips Để Tạo Động Lực Vui Vẻ Khi </t>
    </r>
    <r>
      <rPr>
        <rFont val="Times New Roman"/>
        <b/>
        <color theme="1"/>
        <sz val="13.0"/>
      </rPr>
      <t>Học Đại Học - Cùng NBS</t>
    </r>
    <r>
      <rPr>
        <rFont val="Times New Roman"/>
        <color theme="1"/>
        <sz val="13.0"/>
      </rPr>
      <t xml:space="preserve"> Bứt Phá Thành Công!
</t>
    </r>
  </si>
  <si>
    <t xml:space="preserve">16/10 đang đi làm, khá bận, hỏi tt cũng lâu, chưa tính có học tiếp hay k, suy nghĩ thêm rồi tính, vẫn gửi tt qua zalo tham khảo_ knm _13/01/2025
13/02/2025 Bình vẫn chưa có dự định học, còn cân nhắc do bận quá, chat lại zalo tư vấn thêm 
17/8 zalo chưa phản hồi, liên hệ KNM
06/05/2025 Bình: knm, chat lại zalo 
09/07/2025 Bình :đang bận, chat zalo sau </t>
  </si>
  <si>
    <r>
      <rPr>
        <rFont val="Times New Roman"/>
        <color theme="1"/>
        <sz val="13.0"/>
      </rPr>
      <t>Ở nước ngoài vẫn có thể học</t>
    </r>
    <r>
      <rPr>
        <rFont val="Times New Roman"/>
        <b/>
        <color theme="1"/>
        <sz val="13.0"/>
      </rPr>
      <t xml:space="preserve"> đại học từ xa </t>
    </r>
    <r>
      <rPr>
        <rFont val="Times New Roman"/>
        <color theme="1"/>
        <sz val="13.0"/>
      </rPr>
      <t>với chi phí hợp lý của Việt Nam</t>
    </r>
  </si>
  <si>
    <t>Hoàng Trung Tín</t>
  </si>
  <si>
    <t>0909364789</t>
  </si>
  <si>
    <t>17/10 đang đi làm tín dụng, cũng bận, thích cntt, tốt nghiệp TC ngành tài chính, hdan thuyết phục nhiều, suy nghĩ ib zalo _ không còn nhu cầu học _13/01/2025</t>
  </si>
  <si>
    <r>
      <rPr>
        <rFont val="Times New Roman"/>
        <color theme="1"/>
        <sz val="13.0"/>
      </rPr>
      <t>Ở nước ngoài vẫn có thể học</t>
    </r>
    <r>
      <rPr>
        <rFont val="Times New Roman"/>
        <b/>
        <color theme="1"/>
        <sz val="13.0"/>
      </rPr>
      <t xml:space="preserve"> đại học từ xa </t>
    </r>
    <r>
      <rPr>
        <rFont val="Times New Roman"/>
        <color theme="1"/>
        <sz val="13.0"/>
      </rPr>
      <t>với chi phí hợp lý của Việt Nam</t>
    </r>
  </si>
  <si>
    <r>
      <rPr>
        <rFont val="Times New Roman"/>
        <b/>
        <color theme="1"/>
        <sz val="13.0"/>
      </rPr>
      <t>Đại Học Trực Tuyến</t>
    </r>
    <r>
      <rPr>
        <rFont val="Times New Roman"/>
        <color theme="1"/>
        <sz val="13.0"/>
      </rPr>
      <t xml:space="preserve"> 100% - Cam Kết Chất Lượng Đào Tạo - Chỉ có tại </t>
    </r>
    <r>
      <rPr>
        <rFont val="Times New Roman"/>
        <b/>
        <color theme="1"/>
        <sz val="13.0"/>
      </rPr>
      <t>Viện NBS</t>
    </r>
  </si>
  <si>
    <t xml:space="preserve">Võ Thị Tường Duy </t>
  </si>
  <si>
    <t>0332543270</t>
  </si>
  <si>
    <t xml:space="preserve">đang chờ xét TN bên APC, tư vấn trực tiếp rồi, sợ NBS lạ nên sẽ cân nhắc thêm, cht tư vấn thiết phục thêm _ khg nghe máy, zalo khg phản hồi nhiều lần _13/01/2025
13/02/2025 liên hệ nhiều lần khg phản hồi 
18/3 còn học thêm các chứng chỉ đầu ra nữa mới TN, nhưng hiện tại nói còn cân nhắc hướng khác chưa chắc mún LT khi nào cần sẽ LH lại sau 
06/05/2025 Bình: hiện tại khg còn nhu cầu nữa do quá bận, gửi lại TT học bổng qua zalo
09/07/2025 Bình: vẫn đang bận hg có thời gian </t>
  </si>
  <si>
    <t>ý cẩm lê</t>
  </si>
  <si>
    <t xml:space="preserve">18/10 APC chuyển, knm nhưng có phản hồi zalo hỏi thông tin, chưa cân nhắc nhiều nhưng chăm thêm kỹ _ học phí cao nên cũng đang cân nhắc, chat lại zalo gửi bảng điểm xét giảm tính học phí sẽ xem xét sau, _13/01/2025
13/02/2025 thấy học phí cao nên khg phản hồi nữa, liên hệ knm, chat lại zalo thử
17/3 vẫn knm, chat zalo khg phản hồi , chat thêm lại thử  
18/04/2025 vẫn không nghe máy, chat zalo báo về học bổng 30% toàn khóa thử vì zalo cũng khg phản hồi
06/05/2025 Bình: knm, chat zalo khg phản hồi, gửi lại học bổng thêm lần nữa 
09/07/2025 Bình: vẫn knm, chat lại zalo </t>
  </si>
  <si>
    <t xml:space="preserve">Nghiệp </t>
  </si>
  <si>
    <t>0938289277</t>
  </si>
  <si>
    <t>tìm hiểu cho vợ tốt nghiệp Trung Cấp kế toán của Việt Mỹ Cần Thơ , muốn học nhanh, đã tư vấn các tt cơ bản, anh đang bận đi làm nên kn zalo gửi tt tham khảo _ học bên ĐH lạc hồng rồi _28/12/2024</t>
  </si>
  <si>
    <r>
      <rPr>
        <rFont val="Times New Roman"/>
        <b/>
        <color theme="1"/>
        <sz val="13.0"/>
      </rPr>
      <t>Đại Học Trực Tuyến</t>
    </r>
    <r>
      <rPr>
        <rFont val="Times New Roman"/>
        <color theme="1"/>
        <sz val="13.0"/>
      </rPr>
      <t xml:space="preserve"> 100% - Cam Kết Chất Lượng Đào Tạo - Chỉ có tại </t>
    </r>
    <r>
      <rPr>
        <rFont val="Times New Roman"/>
        <b/>
        <color theme="1"/>
        <sz val="13.0"/>
      </rPr>
      <t>Viện NBS</t>
    </r>
  </si>
  <si>
    <t>Cao Lĩnh</t>
  </si>
  <si>
    <t>0948772085</t>
  </si>
  <si>
    <t xml:space="preserve">TN cđ rồi, quan tâm học QTKD lên, tìm hiểu bên trà vinh nữa, tư vấn rồi, chat zalo thêm tt bạn tham khảo  _ phản hồi lần cuối là gửi CTĐT bên ĐH trà vinh rồi sau đó khg phản hồi nữa _ liên hệ nhiều lần khg phản hồi , chat lại zalo _13/01/2025
13/02/2025 vẫn báo là bận cv chưa sắp xếp được, chat zalo thúc thêm 
18/3 liên hệ lại vẫn nói bận quá chưa có thời gian học, thuyết phục thêm thì báo để cân nhắc, chat zalo hướng dẫn đk hs, chốt thêm 
18/04/2025 bấm máy bận, chat lại zalo báo học phí toàn khóa thứ 
06/05/2025 vẫn báo chưa học được vì bận lu bu quá, chat lại zalo học bổng thêm
09/07/2025 Bình: knm, zalo khg phản hồi </t>
  </si>
  <si>
    <r>
      <rPr>
        <rFont val="Times New Roman"/>
        <b/>
        <color theme="1"/>
        <sz val="13.0"/>
      </rPr>
      <t>NBS</t>
    </r>
    <r>
      <rPr>
        <rFont val="Times New Roman"/>
        <color theme="1"/>
        <sz val="13.0"/>
      </rPr>
      <t xml:space="preserve"> lì xì 10 suất Học bổng đặc biệt cho năm mới 2025</t>
    </r>
  </si>
  <si>
    <t>Nhật Nam</t>
  </si>
  <si>
    <t>0787755621</t>
  </si>
  <si>
    <t>sắp tốt nghiệp cd việt mỹ, hỏi tt liên thông, đã tư vấn kĩ ĐÃ IB ZALO học ngành qtdn vừa và nhỏ</t>
  </si>
  <si>
    <r>
      <rPr>
        <rFont val="Times New Roman"/>
        <b/>
        <color theme="1"/>
        <sz val="13.0"/>
      </rPr>
      <t>NBS</t>
    </r>
    <r>
      <rPr>
        <rFont val="Times New Roman"/>
        <color theme="1"/>
        <sz val="13.0"/>
      </rPr>
      <t xml:space="preserve"> lì xì 20 suất Học bổng đặc biệt cho năm mới 2025</t>
    </r>
  </si>
  <si>
    <t>Nguyễn Khánh Văn</t>
  </si>
  <si>
    <r>
      <rPr>
        <rFont val="Times New Roman"/>
        <color theme="1"/>
        <sz val="13.0"/>
      </rPr>
      <t xml:space="preserve">Chia sẻ tip thành công trong </t>
    </r>
    <r>
      <rPr>
        <rFont val="Times New Roman"/>
        <b/>
        <color theme="1"/>
        <sz val="13.0"/>
      </rPr>
      <t>ngành CNTT</t>
    </r>
  </si>
  <si>
    <t>0775851196</t>
  </si>
  <si>
    <t xml:space="preserve">lead của CT chăm đợt đầu đã đăng ký hs, liên hệ lại hỗ trợ hỏi thăm thử - knm - chat zalo thử _24/10  vẫn không nghe máy _11/11 Thuê bao, zalo khg phản hồi _13/01/2025
13/02/2025 liên hệ nhiều lần khg được 
18/3 vẫn thuê bao, zalo khg phản hồi nhiều lần 
21/04 vẫn thuê bao, zalo khg chấp nhận kb chat khg phản hồi 
06/05/2025 Bình: thuê bao 
07/05: vẫn thuê bao, inbox zalo rất nhiều vẫn không phản hồi, gọi zalo k nghe máy
25/6: knm x3 IB ZALO
09/07/2025 thuê bao, zalo khg phản hồi </t>
  </si>
  <si>
    <r>
      <rPr>
        <rFont val="Times New Roman"/>
        <color theme="1"/>
        <sz val="13.0"/>
      </rPr>
      <t xml:space="preserve">Chia sẻ tip thành công trong </t>
    </r>
    <r>
      <rPr>
        <rFont val="Times New Roman"/>
        <b/>
        <color theme="1"/>
        <sz val="13.0"/>
      </rPr>
      <t>ngành CNTT</t>
    </r>
  </si>
  <si>
    <r>
      <rPr>
        <rFont val="Times New Roman"/>
        <color theme="1"/>
        <sz val="13.0"/>
      </rPr>
      <t xml:space="preserve">Phụ Huynh, Nhân Viên Văn Phòng, Người Đi Làm - Ai Cũng Có Thể </t>
    </r>
    <r>
      <rPr>
        <rFont val="Times New Roman"/>
        <b/>
        <color theme="1"/>
        <sz val="13.0"/>
      </rPr>
      <t>Học Đại Học</t>
    </r>
    <r>
      <rPr>
        <rFont val="Times New Roman"/>
        <color theme="1"/>
        <sz val="13.0"/>
      </rPr>
      <t>!</t>
    </r>
  </si>
  <si>
    <t>Đoàn Gia Bảo</t>
  </si>
  <si>
    <t>0788882126</t>
  </si>
  <si>
    <t xml:space="preserve">lead của APC HCM đã đk hồ sơ, liên hệ khg nghe máy, kn zalo thử _ liên hệ khg nghe máy, chat zalo khg phản hồi _11/11 vẫn khg nghe máy _29/11 liên hệ nhiều lần khg đc, zalo lhg phản hồi _13/01/2025
13/02/2025 knm 
18/3 tắt máy khg nghe, kn zalo lại thử
21/04/2025 knm, zalo chặn ng lạ nt
06/05/2025 không tín hiệu 
07/05: trinh: bạn báo đang đi làm, học tiếng nhật, dự định đi XKLD, chưa có giấy tờ gì, thuyết phục đi học
25/6: knm x2, lần 3 cúp ngang IB ZALO
09/07/2025 Bình: tháng 8 này đi XKLĐ rồi </t>
  </si>
  <si>
    <r>
      <rPr>
        <rFont val="Times New Roman"/>
        <color theme="1"/>
        <sz val="13.0"/>
      </rPr>
      <t xml:space="preserve">Phụ Huynh, Nhân Viên Văn Phòng, Người Đi Làm - Ai Cũng Có Thể </t>
    </r>
    <r>
      <rPr>
        <rFont val="Times New Roman"/>
        <b/>
        <color theme="1"/>
        <sz val="13.0"/>
      </rPr>
      <t>Học Đại Học</t>
    </r>
    <r>
      <rPr>
        <rFont val="Times New Roman"/>
        <color theme="1"/>
        <sz val="13.0"/>
      </rPr>
      <t>!</t>
    </r>
  </si>
  <si>
    <r>
      <rPr>
        <rFont val="Times New Roman"/>
        <color theme="1"/>
        <sz val="13.0"/>
      </rPr>
      <t xml:space="preserve">Năm mới, quyết tâm mới – </t>
    </r>
    <r>
      <rPr>
        <rFont val="Times New Roman"/>
        <b/>
        <color theme="1"/>
        <sz val="13.0"/>
      </rPr>
      <t>Đại học từ xa</t>
    </r>
    <r>
      <rPr>
        <rFont val="Times New Roman"/>
        <color theme="1"/>
        <sz val="13.0"/>
      </rPr>
      <t>, chinh phục tương lai!</t>
    </r>
  </si>
  <si>
    <t>ĐHKTS</t>
  </si>
  <si>
    <t>0902024401</t>
  </si>
  <si>
    <r>
      <rPr>
        <rFont val="Times New Roman"/>
        <color theme="1"/>
        <sz val="13.0"/>
      </rPr>
      <t xml:space="preserve">Năm mới, quyết tâm mới – </t>
    </r>
    <r>
      <rPr>
        <rFont val="Times New Roman"/>
        <b/>
        <color theme="1"/>
        <sz val="13.0"/>
      </rPr>
      <t>Đại học từ xa</t>
    </r>
    <r>
      <rPr>
        <rFont val="Times New Roman"/>
        <color theme="1"/>
        <sz val="13.0"/>
      </rPr>
      <t>, chinh phục tương lai!</t>
    </r>
  </si>
  <si>
    <t xml:space="preserve">cđ fpt hỏi liên thông, đã TV thông tin, chat zalo thêm, đang cân nhắc định năm sau mới học _ khg học kịp trong năm nay do kinh phí chưa đủ tự lo tiền đi học, chăm thêm _11/11 knm, zalo chưa phản hồi, đợt trc báo học trong năm nay khg kịp _29/11 đã hỗ trợ thông tin khóa mới, báo bạn đóng sớm để có học bổng _12/12 máy bận, chat lại zalo _13/01/2025
13/02/2025 chat lại zalo, knm
18/3 còn quan tâm và đang xét TN bên poly, đang chờ xét miễn giảm LT ĐHKTS, thuyết phục bạn học trong đợt luôn, có KQ miễn giảm chốt HP sớm </t>
  </si>
  <si>
    <r>
      <rPr>
        <rFont val="Times New Roman"/>
        <color theme="1"/>
        <sz val="13.0"/>
      </rPr>
      <t xml:space="preserve">Thông báo khai giảng khóa tháng 2 - </t>
    </r>
    <r>
      <rPr>
        <rFont val="Times New Roman"/>
        <b/>
        <color theme="1"/>
        <sz val="13.0"/>
      </rPr>
      <t>Đào tạo hệ từ xa</t>
    </r>
    <r>
      <rPr>
        <rFont val="Times New Roman"/>
        <color theme="1"/>
        <sz val="13.0"/>
      </rPr>
      <t xml:space="preserve"> trình độ Đại Học tại </t>
    </r>
    <r>
      <rPr>
        <rFont val="Times New Roman"/>
        <b/>
        <color theme="1"/>
        <sz val="13.0"/>
      </rPr>
      <t>Viện NBS</t>
    </r>
  </si>
  <si>
    <t xml:space="preserve">Lê Kiều </t>
  </si>
  <si>
    <t>0936782135</t>
  </si>
  <si>
    <r>
      <rPr>
        <rFont val="Times New Roman"/>
        <color theme="1"/>
        <sz val="13.0"/>
      </rPr>
      <t xml:space="preserve">Thông báo khai giảng khóa tháng 2 - </t>
    </r>
    <r>
      <rPr>
        <rFont val="Times New Roman"/>
        <b/>
        <color theme="1"/>
        <sz val="13.0"/>
      </rPr>
      <t>Đào tạo hệ từ xa</t>
    </r>
    <r>
      <rPr>
        <rFont val="Times New Roman"/>
        <color theme="1"/>
        <sz val="13.0"/>
      </rPr>
      <t xml:space="preserve"> trình độ Đại Học tại </t>
    </r>
    <r>
      <rPr>
        <rFont val="Times New Roman"/>
        <b/>
        <color theme="1"/>
        <sz val="13.0"/>
      </rPr>
      <t>Viện NBS</t>
    </r>
  </si>
  <si>
    <t xml:space="preserve">lead APC chuyển, liên hệ tư vấn - đang bận , tầm 11h trưa liên hệ lại _ đang bận, kết nối zalo gửi tt trước tối về chỉ xem sau _11/11 đang ngoài đường - liên hệ sau 29/11 không còn nhu cầu học nữa _13/01/2025
07/05 trinh: bạn nói bận bận đi đường, chưa kịp tư vấn, đã inbox zalo báo học bổng toàn khóa
09/07/2025 Bình: khg còn quan tâm nữa </t>
  </si>
  <si>
    <t xml:space="preserve">Nguyễn Tú </t>
  </si>
  <si>
    <t>lead page chat quan tâm CNTT, học hệ từ xa của ĐH mở cũng bên CNTT, bằng trung cấp cntt, đã tư vấn chương trình chi tiết, kn zalo gửi tt tư vấn thêm _ tư vấn đầy đủ thông tin rồi check miễn giảm luôn rồi nhưng nhắn lại thì khg phản hồi, liên hệ nhiều lần khg được _11/11 Học hệ từ xa bên Viễn thông rồi _29/11</t>
  </si>
  <si>
    <t>Ngọc Nhi</t>
  </si>
  <si>
    <t>0867990638</t>
  </si>
  <si>
    <t>lead CĐVM chuyển - liên hệ nhiều lần khg được, zalo cũng khg phản hồi, chị Ly cũng có nói bạn mát mát _11/11 vẫn khg nghe máy _29/11
06/0: trinh: bạn nói đã học cao đẳng dược ở đà nẵng, k có nhu cầu nữa</t>
  </si>
  <si>
    <t xml:space="preserve">lead page, đã tư vấn thông tin chi tiết , có bằng THPT, đang tìm hiểu nhiều trường, kn zalo gửi tt chi tiết - thuê bao _29/11 thuê bao nhiều lần, zalo khg phản hồi _13/01/2025
13/02/2025 knm
18/3 học trường khác học phí rẻ hơn rồi, khg cần hỗ trợ lại </t>
  </si>
  <si>
    <t>Tổng Kết</t>
  </si>
  <si>
    <t>Minh Hồ</t>
  </si>
  <si>
    <t>Mục tiêu chăm sóc fanpage</t>
  </si>
  <si>
    <r>
      <rPr>
        <rFont val="Times New Roman"/>
        <b/>
        <color theme="1"/>
        <sz val="13.0"/>
      </rPr>
      <t>1.Tăng nhận diện thương hiệu:</t>
    </r>
    <r>
      <rPr>
        <rFont val="Times New Roman"/>
        <color theme="1"/>
        <sz val="13.0"/>
      </rPr>
      <t xml:space="preserve"> Truyền tải thông tin về chương trình đào tạo đại học từ xa 100% online.
</t>
    </r>
    <r>
      <rPr>
        <rFont val="Times New Roman"/>
        <b/>
        <color theme="1"/>
        <sz val="13.0"/>
      </rPr>
      <t>2.Thu hút học viên mới:</t>
    </r>
    <r>
      <rPr>
        <rFont val="Times New Roman"/>
        <color theme="1"/>
        <sz val="13.0"/>
      </rPr>
      <t xml:space="preserve"> Tăng tương tác và hành vi đăng ký.
</t>
    </r>
    <r>
      <rPr>
        <rFont val="Times New Roman"/>
        <b/>
        <color theme="1"/>
        <sz val="13.0"/>
      </rPr>
      <t>3.Chăm sóc và duy trì học viên cũ:</t>
    </r>
    <r>
      <rPr>
        <rFont val="Times New Roman"/>
        <color theme="1"/>
        <sz val="13.0"/>
      </rPr>
      <t xml:space="preserve"> Tăng cảm giác gắn bó và động lực học.</t>
    </r>
  </si>
  <si>
    <t>0938877300</t>
  </si>
  <si>
    <t xml:space="preserve">trinh: bạn có bằng thpt, mún học qtkd, tư vấn chi tiết, đang đi làm, mún học onl, hdan hp đầy đủ, cân nhắc suy nghĩ thêm ZALO - knm, liên hệ lại zalo thử _29/11 không nghe máy, chat lại zalo thử _13/01/2025
14/02/2025 Bình: chat lại zalo , knm
18/2 Bình: vẫn knm, chat zalo nhiều lần khg phản hồi, chat lại thêm 
06/05/2025 knm, zalo cũng khg phản hồi, gửi thêm tt học bổng lại 
09/07/2025 knm, zalo vẫn khg phản hồi 1 lời </t>
  </si>
  <si>
    <t>Vũ Vàng</t>
  </si>
  <si>
    <t>Từ 16/12/2024 đến 09/02/2025</t>
  </si>
  <si>
    <t>0328 406 928</t>
  </si>
  <si>
    <t>chat page tìm hiểu thông tin, có liên hệ tư vấn nhưng không bình lắm, đã tư vấn đầy đủ thông tin chi tiết, nói có bằng đh luật qt thêm QTKD, kn zalo gửi tt hết rồi, đang thuyết phục đăng ký - gọi thuê bao, chat lại zalo thử _29/11 liên hệ hỗ trợ nhiều lần nhưng khg đăng ký, đã TV rất kỹ nhưng hỏi lại nhiều lần _13/01/2025
14/02/2025 chat zalo 
17/3 liên hệ nhiều lần nói học nhưng không đăng ký không làm gì hết, nch như hơi có vấn đề , chat zalo hỏi thăm lại thử 
06/05/2025 liên hệ nhiều lần cứ nói chuyện ngơ ngơ, zalo khg phản hồi chỉ nch đt</t>
  </si>
  <si>
    <t>Ngân sách dự trù</t>
  </si>
  <si>
    <t>Chị Nga</t>
  </si>
  <si>
    <r>
      <rPr>
        <rFont val="Times New Roman"/>
        <color theme="1"/>
        <sz val="13.0"/>
      </rPr>
      <t>-</t>
    </r>
    <r>
      <rPr>
        <rFont val="Times New Roman"/>
        <b/>
        <color theme="1"/>
        <sz val="13.0"/>
      </rPr>
      <t xml:space="preserve"> FB:</t>
    </r>
    <r>
      <rPr>
        <rFont val="Times New Roman"/>
        <color theme="1"/>
        <sz val="13.0"/>
      </rPr>
      <t xml:space="preserve"> 25.905.000
-</t>
    </r>
    <r>
      <rPr>
        <rFont val="Times New Roman"/>
        <b/>
        <color theme="1"/>
        <sz val="13.0"/>
      </rPr>
      <t xml:space="preserve"> Tiktok:</t>
    </r>
    <r>
      <rPr>
        <rFont val="Times New Roman"/>
        <color theme="1"/>
        <sz val="13.0"/>
      </rPr>
      <t xml:space="preserve"> 1.943.000
-</t>
    </r>
    <r>
      <rPr>
        <rFont val="Times New Roman"/>
        <b/>
        <color theme="1"/>
        <sz val="13.0"/>
      </rPr>
      <t xml:space="preserve"> SEO:</t>
    </r>
    <r>
      <rPr>
        <rFont val="Times New Roman"/>
        <color theme="1"/>
        <sz val="13.0"/>
      </rPr>
      <t xml:space="preserve"> 2.145.000
</t>
    </r>
    <r>
      <rPr>
        <rFont val="Times New Roman"/>
        <b/>
        <color theme="1"/>
        <sz val="13.0"/>
      </rPr>
      <t xml:space="preserve">=&gt; TỔNG: </t>
    </r>
    <r>
      <rPr>
        <rFont val="Times New Roman"/>
        <color theme="1"/>
        <sz val="13.0"/>
      </rPr>
      <t>29.993.000</t>
    </r>
  </si>
  <si>
    <t>0354628559</t>
  </si>
  <si>
    <t xml:space="preserve">anh dũng giới thiệu, hỏi ngành kế toán, thuyết phục quá trời qua QTKD, sn 93 _ knm, liên hệ lại _13/01/2025
14/02/2025 bình: knm
06/05/2025 Bình: tắt máy ngang 
09/07/2025 Bình: máy bận </t>
  </si>
  <si>
    <t>Anh Dũng Trịnh</t>
  </si>
  <si>
    <t>Target</t>
  </si>
  <si>
    <t>Chị Phương</t>
  </si>
  <si>
    <t>0962598991</t>
  </si>
  <si>
    <r>
      <rPr>
        <rFont val="Times New Roman"/>
        <color theme="1"/>
        <sz val="13.0"/>
      </rPr>
      <t xml:space="preserve">- </t>
    </r>
    <r>
      <rPr>
        <rFont val="Times New Roman"/>
        <b/>
        <color theme="1"/>
        <sz val="13.0"/>
      </rPr>
      <t>Lượt tiếp cận:</t>
    </r>
    <r>
      <rPr>
        <rFont val="Times New Roman"/>
        <color theme="1"/>
        <sz val="13.0"/>
      </rPr>
      <t xml:space="preserve"> 50.000
- </t>
    </r>
    <r>
      <rPr>
        <rFont val="Times New Roman"/>
        <b/>
        <color theme="1"/>
        <sz val="13.0"/>
      </rPr>
      <t>Lượng Mess:</t>
    </r>
    <r>
      <rPr>
        <rFont val="Times New Roman"/>
        <color theme="1"/>
        <sz val="13.0"/>
      </rPr>
      <t xml:space="preserve"> 300
- </t>
    </r>
    <r>
      <rPr>
        <rFont val="Times New Roman"/>
        <b/>
        <color theme="1"/>
        <sz val="13.0"/>
      </rPr>
      <t>Đăng ký online:</t>
    </r>
    <r>
      <rPr>
        <rFont val="Times New Roman"/>
        <color theme="1"/>
        <sz val="13.0"/>
      </rPr>
      <t xml:space="preserve"> 80
-</t>
    </r>
    <r>
      <rPr>
        <rFont val="Times New Roman"/>
        <b/>
        <color theme="1"/>
        <sz val="13.0"/>
      </rPr>
      <t xml:space="preserve"> NE:</t>
    </r>
    <r>
      <rPr>
        <rFont val="Times New Roman"/>
        <color theme="1"/>
        <sz val="13.0"/>
      </rPr>
      <t xml:space="preserve"> 30</t>
    </r>
  </si>
  <si>
    <t>anh dũng giới thiệu, hỏi ngành kế toán, thuyết phục quá trời qua QTKD, sn 91, thái độ hơi bất cần
13/02/2025 knm
06/05/2025 Bình: knm
10/07/2025 Bình: knm</t>
  </si>
  <si>
    <t>Nguyễn Minh Khôi</t>
  </si>
  <si>
    <t>0328542143</t>
  </si>
  <si>
    <t>sv lập trình game của fpoly, tư vấn liên thông song song vs học cd, ngành CNTT, suy nghĩ IB FB, xin ba mẹ
13/02/2025 knm
06/05/2025 Bình: máy bận 
10/07/2025 Bình: knm</t>
  </si>
  <si>
    <t>0939979039</t>
  </si>
  <si>
    <t>bạn mún học QTKD, mà còn 1 môn nữa là xong có bằng cao đẳng bên 9+ của APC. Môn này là môn của kì đầu bên trung cấp nên cũng chưa dc cấp bằng trung cấp luôn. Tháng 1.2025 mới học xong</t>
  </si>
  <si>
    <t xml:space="preserve">Chú Thích Mục đích/Thông điệp </t>
  </si>
  <si>
    <t>Đỗ hoàng nam</t>
  </si>
  <si>
    <t>0767570046
0332303382 PH Đỗ Đức
0767570046 PH</t>
  </si>
  <si>
    <t>Mục đích/Thông điệp (1)</t>
  </si>
  <si>
    <t xml:space="preserve">PH hỏi cho bạn sv, đang là sv năm 2. Năm 2025 sẽ tốt nghiệp cao đẳng, tư vấn cho ph và bạn học song song cd dh luôn. PH hen thứ 7 này qua trường trực tiếp tư vấn
</t>
  </si>
  <si>
    <t>Tiếp cận, tạo động lực những người xem có sự quan tâm đến kiến thức liên quan đến 2 ngành học hiện tại của NBS là CNTT và QTKD</t>
  </si>
  <si>
    <t>anh Nguyễn hoàng Phúc</t>
  </si>
  <si>
    <t>anh hỏi học CNTT, từng tốt nghiệp cd cntt, tư vấn kĩ, hdan học đợt tháng 12</t>
  </si>
  <si>
    <t>Mục đích/Thông điệp (2)</t>
  </si>
  <si>
    <t>Tiếp cận người xem đang tìm kiếm thông tin liên quan đến việc học đại học từ xa, đại học trực tuyến</t>
  </si>
  <si>
    <t>vũ ngọc bằng</t>
  </si>
  <si>
    <t>0844931234</t>
  </si>
  <si>
    <t>tư vấn cho bạn, trước học poly hcm 1 kì chuyển về HN
13/02/2025 nói tháng 3 đi tù rồi học được khg :3</t>
  </si>
  <si>
    <t>Mục đích/Thông điệp (3)</t>
  </si>
  <si>
    <t>Tiếp cận, tạo động lực những người xem có sự quan tâm đến kiến thức liên quan đến Tiếng Nhật</t>
  </si>
  <si>
    <t>Nguyễn Thanh Tuấn</t>
  </si>
  <si>
    <t>0336022323 vợ
0926439543</t>
  </si>
  <si>
    <t>hỏi thông tin nhập học QTKD cho chồng, bạnchồng đang học cd sp thì nghỉ ngang, hỏi chụp bản điểm hỗ trợ miễn giảm IB ZALO vợ
28/11: chăm bữa giờ chưa thấy phản hồi ntn
Bình: chị vợ nghe máy báo anh định năm sau mới học, có gì sẽ liên hệ lại _2/12
Bình : ảnh knm, vợ ng máy báo ảnh học bên ĐH CẦN THƠ RỒI 21/04/2025
trinh: 25/6 báo học đh khác rồi</t>
  </si>
  <si>
    <t>Mục đích/Thông điệp (4)</t>
  </si>
  <si>
    <t>Tiếp cận, tạo động lực những người xem có sự quan tâm đến kiến thức liên quan đến Tiếng Trung</t>
  </si>
  <si>
    <t>Hồng Diệp</t>
  </si>
  <si>
    <t>0949346235</t>
  </si>
  <si>
    <t xml:space="preserve">bên Việt nhật chuyển, đang tìm hiểu bên trà vinh nhưng bên đó chạy trạm thi nên đang cân nhắc đã tư vấn lộ trình học chi tiết, đang chốt thêm _18/11 báo là cuối năm nên bận việc quá chưa sắp xếp được, có tư vấn học bổng kỹ nhưng để bạn cân nhắc chat lại sau _29/11 báo học bổng chỉ có trong năm 2024 rồi, để cân nhắc lại rồi báo _4/12
06/05 Bình: hiện tại bận quá chưa có dự định học tiếp sẽ cân nhắc sau, chat zalo lại tt học bổng 
10/07/2025 Bình: knm, chat zalo zalo thêm </t>
  </si>
  <si>
    <t>Mục đích/Thông điệp (5)</t>
  </si>
  <si>
    <t>Tiếp cận người xem có sự quan tâm đến các thông tin liên quan đến NBS</t>
  </si>
  <si>
    <t>Âu Gia Tuấn</t>
  </si>
  <si>
    <t>0926439543</t>
  </si>
  <si>
    <t xml:space="preserve">chưa liên hệ được, TMN / nghe máy báo sắp xếp công việc khg đc, cuối năm nhiều việc, thông báo học bổng nhưng cũng khg cân nhắc lắm, chat zalo lại thử _29/11 knm, zalo khg phản hồi _2/12
Bình : ảnh knm, vợ ng máy báo ảnh học bên ĐH CẦN THƠ RỒI </t>
  </si>
  <si>
    <t>Mục đích/Thông điệp (6)</t>
  </si>
  <si>
    <t>Các bài viết theo trend, ngày lễ,...</t>
  </si>
  <si>
    <t>Mục đích/Thông điệp (7)</t>
  </si>
  <si>
    <t>Các bài tuyển sinh thúc đẩy hành động đăng ký học Đại Học Từ Xa</t>
  </si>
  <si>
    <t>0925181186</t>
  </si>
  <si>
    <t>chồng của chị dung làm trong EQ C&amp;U. được miễn giảm 30%, có bằng cao đẳng cntt rồi, hdan chi tiết cho c dung</t>
  </si>
  <si>
    <t>0559781944
0784140618</t>
  </si>
  <si>
    <t>Quyền</t>
  </si>
  <si>
    <t>Bạn ib page hỏi , knm- chat zalo hướng dẫn thêm, đang học 9+ ở 1 trường cao đẳng khác, đã tư vấn
10/12 trinh: tư vấn quá xá, cứ hỏi nhiều chưa chốt
bình: sđt thuê bao, chat lại zalo thử 
06/05/2025 thuê bao, chat lại zalo hỏi thăm thử 
10/07/2025 knm chat lại zalo
Đã NE chị Thư chăm trên fanpage</t>
  </si>
  <si>
    <t xml:space="preserve">lead fb, liên hệ lại có nghe máy, sợ học phí cao nhưng chịu nghe tư vấn, gửi thêm tt qua zalo , hướng dẫn đk onl - đang cân nhắc chưa xác định học liền, đang làm chat zalo thêm _2/12
18/04/2025 liên hệ nhiều lần khg nghe, chat zalo cũng khg phản hồi, nhắn lại zalo báo học bổng 30% toàn khóa thử 
10/07/2025 vẫn knm, chat lại zalo </t>
  </si>
  <si>
    <t xml:space="preserve"> 2.226</t>
  </si>
  <si>
    <t>Phương Nam</t>
  </si>
  <si>
    <t>TKDH</t>
  </si>
  <si>
    <t>0896653025</t>
  </si>
  <si>
    <t>bạn là sv APC đã học xong, cd 9, ngành tkdh, mún học CNTT, suy nghĩ, đã thuyết phục hoàn thành trong tuần này để chủ nhật tham gia hướng dẫn ZALO
10/12 trinh: chăm sóc lại nhắc đăng kí học, thuyết phục học đợt sau tết
03/01: bạn báo bận đi làm cả buổi tối, k tham gia học dc, đã thuyết phục quá trời, suy nghĩ
21/04/2025 Binh: báo là có dự định khác rồi, khg còn ý định học lên tiếp nữa 
25/6 trinh: bạn nói đnag đi làm, chua dự định học, thuyết phục và thông báo học bổng, suy nghĩ IB ZALO thêm
30/6 trinh: knm chưa phản hồi zalo
10/07/2025 Bình: knm</t>
  </si>
  <si>
    <t>chị Mai DVSV</t>
  </si>
  <si>
    <t>Đinh Tấn Hữu</t>
  </si>
  <si>
    <t>0918 129 789</t>
  </si>
  <si>
    <t>đang bận, tư vấn qua zalo có thời gian sẽ xem do hơi bận , liên hệ lại _ liên hệ nhiều lần, xác nhận học đợt sau hiện tại học chưa được _2/12 liên hệ lại báo khóa mới nhưng nói vẫn chưa xác định được, chat lại zalo _12/12
14/02/2025 knm, chat lại zalo 
06/05/2025 knm, chat zalo hỏi thăm lại thử 
10/07/2025 Bình: tắt máy ngang , zalo khg phản hồi</t>
  </si>
  <si>
    <t>500</t>
  </si>
  <si>
    <t>Mỹ vằn</t>
  </si>
  <si>
    <t xml:space="preserve">APC chuyển, đã tư vấn chi tiết, quan tâm TA tư vấn QTKD , chăm thêm
06/05/2025 Bình: knm 
10/07/2025 Bình: hỏi các ngành đào tạo xong báo đang bận, chat lại zalo gửi tt NNT </t>
  </si>
  <si>
    <t>APC CHUYỂN</t>
  </si>
  <si>
    <t xml:space="preserve">Đoàn Quí </t>
  </si>
  <si>
    <t>0345550248</t>
  </si>
  <si>
    <t>15/10 thuê bao, kn zalo _ vẫn chưa phản hồi, chat thêm _17/10 khg tín hiệu, zalo cũng khg phản hồi_4/11 
10/12 trinh: đã dk cao đẳng CN kỹ thuật hệ trực tuyến, hp 6trieu mấy rồi, tư vấn học QTKD, suy nghĩ thêm
Bình: đã tham gia học trường khác sắp TN rồi _18/04/2025</t>
  </si>
  <si>
    <t>Huyền Diệu</t>
  </si>
  <si>
    <t>0977073610</t>
  </si>
  <si>
    <t>knm _ kn zalo nhưng khg phản hồi _17/10 liên hệ nhiều lần không tìn hiệu _14/11 
10/12 trinh: chăm sóc lại, tư vấn, mún học tâm lý học, bạn hơi bận chưa sx học dc, thuyết phục học QTKD
06/05/2025 Bình: không còn quan tâm nữa, chuyển hướng rồi</t>
  </si>
  <si>
    <t xml:space="preserve">bằng THPT, tìm hiểu bên QTKD, chat zalo hỗ trợ bạn khg tiện nghe máy 
14/02/2025 báo chưa học được chưa sắp xếp đc có gì chủ động liên hệ sau, chat zalo thêm
21/3/2025 khg phản hồi 
 08/04/2025 vẫn khg phản hồi gì 
06/05/2025 knm - chat lại zalo hỏi thăm thử 
10/07/2025 Bình: hiện tại khg còn quan tâm học nữa, có kế hoạch khác rồi </t>
  </si>
  <si>
    <t>FB</t>
  </si>
  <si>
    <t xml:space="preserve">
Võ Ngọc Kim Ngân</t>
  </si>
  <si>
    <t xml:space="preserve">chat page, làm TS bên CĐVM, hỗ trợ 50% chính sách, đang hỗ trợ TV thêm </t>
  </si>
  <si>
    <t>Huynh Thuy Vy</t>
  </si>
  <si>
    <t>Chị Hoa đang hỗ trợ bạn =&gt; hẹn thứ 7 ghé qua</t>
  </si>
  <si>
    <t>APC chị Hoa GT</t>
  </si>
  <si>
    <t>chat page quan tâm học hệ từ xa, hỗ trợ TV kỹ, chat zalo thông tin
06/05/2025 Bình: knm
10/07/2025 Bình: knm</t>
  </si>
  <si>
    <t>Ngọc Châu</t>
  </si>
  <si>
    <t>0765057955</t>
  </si>
  <si>
    <t xml:space="preserve">sv việt mỹ mún đăng kí học lên đại học, đã tư vấn thuyết phục, chờ tối về chụp bản điểm check và hướng dẫn bạn IB ZALO </t>
  </si>
  <si>
    <t>APC chị Ly GT</t>
  </si>
  <si>
    <t>Huỳnh Trung</t>
  </si>
  <si>
    <t>chat fanpage
nt nhiều lần k rep
06/05/2025 Bình: vẫn còn ý định học lên tiếp nhưng thời gian này chưa học được vì bận nhiều, chat zalo thêm  
10/07/2025 Bình: bấm máy bận 
24/9 bấm tắt</t>
  </si>
  <si>
    <t xml:space="preserve">chat FP, đã hỗ trợ chi tiết, quan tâm muốn học nhưng chưa đk </t>
  </si>
  <si>
    <t>Nguyễn thiên khoa</t>
  </si>
  <si>
    <t>0338499001</t>
  </si>
  <si>
    <t>bạn ở phú quốc, đang quan tâm muốn học, đã thuyết phục IB ZALO</t>
  </si>
  <si>
    <t>APC CT</t>
  </si>
  <si>
    <t>Minh khôi</t>
  </si>
  <si>
    <t>0387567015</t>
  </si>
  <si>
    <t xml:space="preserve">sv poly, bỏ ngang,có bằng trung cấp + chứng chỉ văn hóa, mún học dh luôn, đang tư vấn, chờ chụp bản điểm
5/5 inbox zalo chăm sóc lại, nhắc bạn đk học đợt này
Bình 06/05/2025 số khóa, kn zalo thử 
10/07/2025 Bình: bạn đang đi làm bên IT định năm sau mới học lại, gửi tt qua zalo bạn tham khảo </t>
  </si>
  <si>
    <t>FPOLY</t>
  </si>
  <si>
    <t>mẩy</t>
  </si>
  <si>
    <t>0835132518</t>
  </si>
  <si>
    <t xml:space="preserve">đang quan tâm muốn hỏi liên thông
06/05/2025 Bình: hiện tại chưa dự định học liền, chat zalo lại tt thêm sau này cân nhắc liên hệ sau
10/07/2025 Bình: không còn quan tâm  </t>
  </si>
  <si>
    <t>Tấn Tài</t>
  </si>
  <si>
    <t>0937144173</t>
  </si>
  <si>
    <t>trc học NIIT của đh hoa sen, giờ hỏi mún học có bằng đh, dã gửi xét</t>
  </si>
  <si>
    <t>seeding</t>
  </si>
  <si>
    <t>Tú Loan</t>
  </si>
  <si>
    <t>0904789993</t>
  </si>
  <si>
    <t>vợ anh mai sơn hải, tư vấn rồi, học QTKD, bằng là cd nc ngoài ngành CNTT, tv giảm 30% toàn bộ quá trình học
5/5 tư vấn quá xá, giới thiệu thêm quách nguyên học cùng, đã gửi bản điểm check
06/05/2025 knm
10/07/2025 Bình: knm</t>
  </si>
  <si>
    <t>khánh Vân</t>
  </si>
  <si>
    <t>0916691069</t>
  </si>
  <si>
    <t>học đại học còn kì cuối, chưa có bằng đh, mún học lấy bằng
12/2/2025: chị chỉ muốn học có bằng đh sớm trước 1 năm có, chứ k học chậm hơn dc
5/5 tư vấn quá xá đã gưi form đk online, chốt học 16/5 này
TRINH: 11/7 chăm sóc hoài k thấy nhập học, hỏi chị chốt lại có đi học hay k</t>
  </si>
  <si>
    <t>mai văn bảo Trí</t>
  </si>
  <si>
    <t>0971994020</t>
  </si>
  <si>
    <t xml:space="preserve">học đại học kinh tế 2 năm nghỉ ngang, giờ mún đk học lấy bằng dh, bản điểm chưa chắc xin lại dc
14/02 hỏi lại nhưng đang bận tối chat lại sau </t>
  </si>
  <si>
    <t>seeding Quynh</t>
  </si>
  <si>
    <t>Xuyên</t>
  </si>
  <si>
    <t>0896680286</t>
  </si>
  <si>
    <t>Học CĐ ngành Tiếng Anh, gọi thì bạn bảo đang suy nghĩ thôi chưa có dự đinh học vì chưa có chi phí, mới đi làm
06/05/2025 Bình: hiện tại chưa học vì còn lo nhiều thứ , khi nào cân nhắc liên hệ sau 
10/07/2025 Bình: máy bận 
Thư: gọi bạn bảo giờ chưa học, có nhiều chi phí phải lo. Nt thêm zalo giữ contact chăm thêm</t>
  </si>
  <si>
    <t>CD BÁCH VIỆT</t>
  </si>
  <si>
    <t>0326538361</t>
  </si>
  <si>
    <t>quan tâm học QTKD, đã tư vấn học và miễn giảm</t>
  </si>
  <si>
    <t>CD VM CT</t>
  </si>
  <si>
    <t>Kim Khánh</t>
  </si>
  <si>
    <t>0813891383</t>
  </si>
  <si>
    <t>Em TN 2019 đang sống và làm việc ở Tây Ninh, em hỏi muốn học online QHCC or DLLH - có bằng THPT, tư vấn bên QTKD, cũng có quan tâm và hỏi thông tin, chat zalo gửi tt tham khảo tư vấn thêm kỹ
18/3 liên hệ lại nhưng khg nghe zalo khg phản hồi , chat thêm 
06/05/2025 Bình: tắt máy ngang, chat zalo lại thử 
10/07/2025 Bình: bạn khg còn quan tâm học nữa có định hướng riêng rồi</t>
  </si>
  <si>
    <t>APC Xuân chuyển</t>
  </si>
  <si>
    <t>có bằng tn thpt, 40t, em gái tên minh nguyệt tìm hiểu giúp, đi seeding trong các hội tư vấn, thuyết phục học, so sánh nhiều trường lắm
Bình: 21/04/2025 nói khg còn định hướng học lên nữa chuyển hướng rồi, khg cần hỗ trợ thêm 
trinh: 25/6 báo k học nữa, đi làm luôn, bận lắm, GỦI ZALO THÊM kêu hủy luôn đi, k cần tv</t>
  </si>
  <si>
    <t>https://www.facebook.com/lam.khanh.68219</t>
  </si>
  <si>
    <t>hỏi cho vợ sn 99 học ĐH được 2 năm bỏ ngang. Giờ muốn hỏi cho vợ vừa học, vừa làm. Đang tư vấn</t>
  </si>
  <si>
    <t>Nguyễn Đức</t>
  </si>
  <si>
    <t>0336259507</t>
  </si>
  <si>
    <t>cđ fpt hỏi liên thông, đã TV thông tin, chat zalo thêm, đang cân nhắc chưa học bây giờ_ khg học trong năm nay. Đã tư vấn hết rồi, đang push đóng tiền nhưng bảo em chưa dự định bây giờ
06/05/2025 Bình: bạn đang học thêm vb2 của hệ cđ bên CNTT , cũng có cân nhắc học tiếp chương trình đh, chat lại zalo gửi lại full thông tin chương trình cho bạn cân nhắc 
17/6 Thư: nt zalo im im k phản hồi 15/9 knm 24/9 hỏi tên tmn</t>
  </si>
  <si>
    <t>0986171136</t>
  </si>
  <si>
    <t>Mún học đồ họa, tốt nghiệp CD ngành tkdh, trong nhóm liên thông của FPL, hướng dẫn liên thông CNTT - ngành đồ họa kỹ thuật số, sn 89, tốt nghiệp cd năm 2014
5/5 nt k phản hồi, nhờ Bình gọi vào cuối tháng 4 để máy nghe nhưng k phản hồi
17/6 nt lại chưa thấy phản hồi
30/6 trinh: knmx2, lần 3 nói anh đang bận đợt này cái cúp ngang IB ZALO nhiều lần</t>
  </si>
  <si>
    <t>Tẹt</t>
  </si>
  <si>
    <t>0523471623</t>
  </si>
  <si>
    <t xml:space="preserve">sdt thuê bao suốt, gọi k dc, IB ZALO thì k phản hồi , a lực giới thiêu, mà ảnh nói chị này về quê rồi, đang nhờ anh hỗ trợ
06/05/2025 Bình: knm
10/07/2025 Bình: vẫn thuê bao </t>
  </si>
  <si>
    <t>giới thiêu</t>
  </si>
  <si>
    <t>Triệu Tử Diệu</t>
  </si>
  <si>
    <t>https://www.facebook.com/trieutudieu/photos</t>
  </si>
  <si>
    <t xml:space="preserve">có bằng THPT, qt ngành NN hoặc QTKD, hướng QTKD, hỗ trợ tt bạn có cân nhắc, thuyết phục đk
17/3 tư vấn thuyết phục bạn đăng ký nhiều lần, nhung cũng chưa cđ học liền do bận khá nhiều 
06/05/2025 chat fb hỏi thăm lại thử 
10/07/2025 Bình: hiện tại đang có dự định khác, chăm lại thêm </t>
  </si>
  <si>
    <t>Đức Mạnh</t>
  </si>
  <si>
    <t>0835247441</t>
  </si>
  <si>
    <t xml:space="preserve">Mún học đồ họa, chuẩn bị tốt nghiệp cd fpt poly, đang làm đồ án, nhóm liên thông của FPL, hướng dẫn liên thông CNTT - ngành đồ họa kỹ thuật số, sn 2k5
Bình: 06/05/2025 báo đi làm ổn định rồi khg còn cân nhắc học tiếp nữa </t>
  </si>
  <si>
    <t>nguyễn thị thanh trúc/ phan thành luân</t>
  </si>
  <si>
    <t xml:space="preserve">QTKD </t>
  </si>
  <si>
    <t>0846789588</t>
  </si>
  <si>
    <t xml:space="preserve">2 bạn sv poly, sắp tốt nghiệp, đang chờ cuối tháng 2 xét tốt nghiêp, gửi bản điểm check, tv thêm kĩ, 2 đứa học cùng
06/05/2025 Bình: thuê bao
10/07/2025 Bình: Luân nghe máy hiện tại đang có định hướng khác khg còn dự định học nữa, vẫn gửi tt qua zalo tham khảo </t>
  </si>
  <si>
    <t xml:space="preserve">chat fanpage hỏi TT, đã tư vấn thông tin chi tiết và đầy đủ, bạn chưa phản hồi nhiều, liên hệ lại - liên hệ tư vấn thêm nhưng đang ngủ , chat zalo thêm sau 
11/3 liên hệ nhiều lần knm, zalo khg phản hồi nữa
17/3 nt zalo nhiều lần khg phản hồi, gọi lại thì báo khg còn nhu cầu xong tắt máy 
18/04/2025 bấm máy bận, chat zalo thêm thử 
06/05/2025 tắt máy ngang, chat zalo lại thử 
10/07/2025 Bình: knm, zalo khg phản hồi </t>
  </si>
  <si>
    <t>fanpage</t>
  </si>
  <si>
    <t>Nhật Linh</t>
  </si>
  <si>
    <t>0379487599</t>
  </si>
  <si>
    <t>đang học cấp 3 năm nay TN, dự định vừa học vừa làm sau khi TN THPT, tư vấn tt đầy đủ 
11/3 tư vấn đầy đủ thông tin rồi, chờ bạn TN xong mới tính 
17/3/2025 không phản hồi
06/05/2025 knm, khg phản hồi chat 
10/07/2025 Bình: knm
15/9 gọi lại k còn liên lạc dc nữa, k có tín hiệu</t>
  </si>
  <si>
    <t>Lan Thanh</t>
  </si>
  <si>
    <t>0785561449</t>
  </si>
  <si>
    <t>inb fb cá nhân, quan tâm ngành CNTT. Đã từng học Đại học nhưng nghỉ ngang. Đang hướng dẫn xin bảng điểm xét miễn giảm
25/2 có nt nhưng hv k rep
17/3 gọi lại knm đã nt
5/5 nt k thấy phản hồi, gọi bấm bận
06/05/2025 knm
10/07/2025 Bình: knm
18/7 em đang học bên ĐH Quy Nhơn á c</t>
  </si>
  <si>
    <t>Nguyễn Trần Ngọc Thanh</t>
  </si>
  <si>
    <t>0987643432</t>
  </si>
  <si>
    <t>inb hỏi thì bạn lại bảo muốn học Cao Đẳng k phải ĐH, sdt liên hệ k kết nối được
bình: bấm máy bận _18/04/2025
06/05/2025 Bình: khg tín hiệu 
10/07/2025 Bình: tắt máy ngang 
24/9 knm</t>
  </si>
  <si>
    <t xml:space="preserve">bạn hỏi học tkdh, sv poly
11/3 xác định học rồi, chốt HP thêm 
21/04 chốt lại HP bạn đóng sớm trong tháng 4 có HB 30%, bạn sẽ báo lại sớm vì đang sắp xếp công việc 
06/05/2025 liên hệ nhiều lần khg phản hồi, chat lại zalo thử 
25/6 knm x3 IB ZALO
30/6: trinh knm x2 IB ZALO
10/07/2025 Bình: hỏi tên xong tắt máy ngang liền </t>
  </si>
  <si>
    <t>long CTV</t>
  </si>
  <si>
    <t xml:space="preserve">Thơ Nguyễn </t>
  </si>
  <si>
    <t>0292628377</t>
  </si>
  <si>
    <t xml:space="preserve">SĐT không liên hệ được, chat fb chưa phản hồi, chăm lại 
11/3 báo số khg đúng, zalo khg tìm thấy </t>
  </si>
  <si>
    <t>hội sinh viên</t>
  </si>
  <si>
    <t>Thịnh Nguyễn</t>
  </si>
  <si>
    <t>0932693522</t>
  </si>
  <si>
    <t>zalo khg tìm thấy, liên hệ 2 lần knm, chăm lại
11/3 liên hệ nhiều lần vẫn knm
17/3 tắt máy
28/04 knm
06/05/2025 knm
10/07/2025 Bình: knm</t>
  </si>
  <si>
    <t>Duư</t>
  </si>
  <si>
    <t>0352124631</t>
  </si>
  <si>
    <t>có bằng THPT quan tâm CNTT, knm, kn zalo
11/3 chỉ quan tâm bên lập trình chưa có cân nhắc thêm, chăm thêm bạn qua DHKTS
28/04 khg có chi phí học
06/05/2025 knm, chat lại zalo hỏi thăm thử 
10/07/2025 Bình: knm</t>
  </si>
  <si>
    <t>Chị Hoa APC gửi</t>
  </si>
  <si>
    <t>Thi Thi</t>
  </si>
  <si>
    <t>0908687399</t>
  </si>
  <si>
    <t xml:space="preserve">nt chưa thấy phản hồi, gọi bảo nhầm số k phải Thi search zalo ra Loan bảo knc  học
06/05/2025 Bình: không quan tâm </t>
  </si>
  <si>
    <t>em xin phép tóm tắt các sản phẩm bên viện NBS:</t>
  </si>
  <si>
    <t>chat fb tìm hiểu QTKD, đang gửi tt bên zalo do bạn đi làm khg tiện nghe máy 
11/3/2025 Tư vấn đầy đủ thông tin cũng có quan tâm nhưng báo chưa học liền do chưa sắp xếp được, chăm thêm kỹ
28/3 báo chưa học trong năm nay. chăm lại 
28/4 học bên BTEC FPT rồi</t>
  </si>
  <si>
    <t>1. Đại học từ xa vb1:</t>
  </si>
  <si>
    <t>Đỗ võ anh Hoàng</t>
  </si>
  <si>
    <t>sv fpt, sn 2k2, qtam tkdh, tư vấn zalo viện</t>
  </si>
  <si>
    <t>Nguyễn Trọng tấn dũng</t>
  </si>
  <si>
    <t>· Có 2 ngành:</t>
  </si>
  <si>
    <t>qtam học CNTT-Đồ họa KTS, đã gửi check bản điểm</t>
  </si>
  <si>
    <t>- Quản trị kinh doanh: truyền thông marketing, digital marketing</t>
  </si>
  <si>
    <t>- Công nghệ thông tin – đồ họa kỹ thuật số</t>
  </si>
  <si>
    <t>phan nhựt đức</t>
  </si>
  <si>
    <t xml:space="preserve">qtam học CNTT-Đồ họa KTS, đã gửi check bản điểm
25/6 chăm sóc rất nhiều lần vẫn chưa chốt đi học, nay gọi lại: knm x3 IB ZALO
30/6 trinh: cứ bắt máy lên rồi cúp ngang quài IB ZALO
10/07/2025 Bình: knm, zalo chat nhiều lần khg nghe máy </t>
  </si>
  <si>
    <t>· Đối tượng tuyển sinh:</t>
  </si>
  <si>
    <t>- Người được công nhận tốt nghiệp Trung học phổ thông (THPT) của Việt Nam hoặc có bằng tốt nghiệp của nước ngoài được công nhận trình độ tương đương (tính đến thời điểm xét tuyển): học 3 năm (9 học kỳ), 126 tín chỉ;</t>
  </si>
  <si>
    <t>0937278835</t>
  </si>
  <si>
    <t>chat zalo tham khảo TT bên QTKD, có bằng CĐ nghề TĐ, cũng có tiềm năng, chờ xét miễn giảm báo bạn chốt HP</t>
  </si>
  <si>
    <t>- Người đã có bằng tốt nghiệp cao đẳng.</t>
  </si>
  <si>
    <t>- Người đã tốt nghiệp trung cấp ngành nghề và đã hoàn thành đủ yêu cầu khối lượng kiến thức văn hoá cấp THPT theo quy định của pháp luật;</t>
  </si>
  <si>
    <t>Vương Thanh Phương</t>
  </si>
  <si>
    <t>- Người đã có bằng tốt nghiệp Đại học.</t>
  </si>
  <si>
    <t>quan tâm QTKD, đã gửi bản điểm check</t>
  </si>
  <si>
    <t>· Hình thức học:</t>
  </si>
  <si>
    <t>Pham Gia Hao</t>
  </si>
  <si>
    <t>- Học trên lms, megaschool</t>
  </si>
  <si>
    <t>0354035731</t>
  </si>
  <si>
    <t>quan tâm QTKD, đang tư vấn
5/5 bấm bận, nt zalo lại chưa thấy phản hồi
06/05/2025 Bình: cũng còn cân nhắc nhưng chưa học liền, gửi tt lại qua zalo chăm thêm 
7/5 muốn đổi sang học ĐHKTS thay vì QTKD nhưng đang k có việc làm, muốn tìm việc trước sau đó mới sắp xếp học sau
17/6 chat lại zalo chưa phản hồi
10/07/2025 Bình: knm 
18/7 đang push lại, gọi vẫn knm
31/7 hẹn lên vp làm  hồ sơ</t>
  </si>
  <si>
    <t>- Học tương tác với giảng viên trên google meet, classroom (lịch học sẽ được thông báo trên hệ thống, mail, thường là vào buổi tối, tùy môn) để giảng viên hỗ trợ giải đáp và giảng những phần mình cần</t>
  </si>
  <si>
    <t>2. Đại học VB2:</t>
  </si>
  <si>
    <t>Ngọc Anh</t>
  </si>
  <si>
    <t>0353543148</t>
  </si>
  <si>
    <t>- Ngôn ngữ Anh</t>
  </si>
  <si>
    <t xml:space="preserve">bạn qtam mún học CNTT - ĐHKTS
5/5 Dạ mà chị ơi, em xin cảm ơn các chị nhiều ạ. Nhưng hiện tại em chưa có chắc là sẽ học lên tiếp ạ. Nên khi nào em quyết định em sẽ tìm và nhờ chị tư vấn được không ạ.
06/05/2025 Bình knm
10/07/2025 Bình: máy bận </t>
  </si>
  <si>
    <t>- Ngôn ngữ Trung</t>
  </si>
  <si>
    <t>- Người đã có bằng tốt nghiệp đại học</t>
  </si>
  <si>
    <t>Nguyễn phạm hồng thiện</t>
  </si>
  <si>
    <t>VB2 - NGÔN NGỮ ANH</t>
  </si>
  <si>
    <t>0832112397</t>
  </si>
  <si>
    <t xml:space="preserve">bạn có bằng đại học ngôn ngữ nhật rồi, muốn học văn bằng 2 ngôn ngữ anh
10/07/2025 Bình: thuê bao </t>
  </si>
  <si>
    <t>- Học online với giảng viên trên microsoft teams theo lịch bên đào tạo xếp lịch, thường là vào buổi tối</t>
  </si>
  <si>
    <t>3. Khóa ngắn hạn:</t>
  </si>
  <si>
    <t>Trung Phạm</t>
  </si>
  <si>
    <t>0866448303</t>
  </si>
  <si>
    <t xml:space="preserve">bạn có bằng THPT, tư vấn hdan thủ tục học, ở thái bình ZALO viện
06/05/2025 Bình: thuê bao
10/07/2025 Bình: vẫn thuê bao </t>
  </si>
  <si>
    <r>
      <rPr>
        <rFont val="Times New Roman"/>
        <b/>
        <color rgb="FF000000"/>
        <sz val="12.0"/>
      </rPr>
      <t>· Tiếng Trung HSK1, HSK2, HSK3</t>
    </r>
    <r>
      <rPr>
        <rFont val="Times New Roman"/>
        <color rgb="FF000000"/>
        <sz val="12.0"/>
      </rPr>
      <t>. Tối thiểu 15 bạn/1 lớp</t>
    </r>
  </si>
  <si>
    <r>
      <rPr>
        <rFont val="Times New Roman"/>
        <b/>
        <color rgb="FF000000"/>
        <sz val="12.0"/>
      </rPr>
      <t>· Tiếng Nhật N5, N4, N3</t>
    </r>
    <r>
      <rPr>
        <rFont val="Times New Roman"/>
        <color rgb="FF000000"/>
        <sz val="12.0"/>
      </rPr>
      <t>. Tối thiểu 15 bạn/1 lớp</t>
    </r>
  </si>
  <si>
    <t>Nguyễn thiện Ngộ</t>
  </si>
  <si>
    <t>qtam QTKD, tưng học đến năm 3 trường dh hufflic, thuyết phục bạn nộp hs + hp học đợt tháng 3</t>
  </si>
  <si>
    <r>
      <rPr>
        <rFont val="Times New Roman"/>
        <b/>
        <color rgb="FF000000"/>
        <sz val="12.0"/>
      </rPr>
      <t>· Truyền thông số:</t>
    </r>
    <r>
      <rPr>
        <rFont val="Times New Roman"/>
        <color rgb="FF000000"/>
        <sz val="12.0"/>
      </rPr>
      <t xml:space="preserve"> Tối thiểu 8 bạn/1 lớp</t>
    </r>
  </si>
  <si>
    <t>- Khoá 1: Tiktok Master</t>
  </si>
  <si>
    <t>- Khoá 2: Short Video</t>
  </si>
  <si>
    <t>- Khoá 3: Livestream</t>
  </si>
  <si>
    <t>0865359142</t>
  </si>
  <si>
    <t>có bằng TC BK SG, nv SPC giảm 50%</t>
  </si>
  <si>
    <r>
      <rPr>
        <rFont val="Times New Roman"/>
        <b/>
        <color rgb="FFFF0000"/>
        <sz val="12.0"/>
      </rPr>
      <t xml:space="preserve">4. Chuyển đổi số các học phần cơ bản học online trên hệ thống như: </t>
    </r>
    <r>
      <rPr>
        <rFont val="Times New Roman"/>
        <b val="0"/>
        <color rgb="FF000000"/>
        <sz val="12.0"/>
      </rPr>
      <t>tin học, tiếng anh, giáo dục, chính trị, marketing căn bản,…</t>
    </r>
  </si>
  <si>
    <t>SPC</t>
  </si>
  <si>
    <t>Bộ phận chuyên môn bên trường có thể hội ý cùng phòng đào tạo chuyển đối số 100% online, 30-70%, hoặc là 50-50%, tùy theo kế hoạch đào tạo và mong muốn bên các trường</t>
  </si>
  <si>
    <t>Nguyễn Duy Kha</t>
  </si>
  <si>
    <t>0909246663</t>
  </si>
  <si>
    <t xml:space="preserve">có bằng CD, tư vấn ngành đồ họa, cân nhắc
06/05/2025 Bình: knm
10/07/2025 Bình: báo hiện tại đang có dự định khác, khi nào cân kiên hệ sau khg cần hỗ trợ thêm </t>
  </si>
  <si>
    <t>0937467248</t>
  </si>
  <si>
    <t>sv việt mỹ, mún đăng kí học, tốt nghiệp QT DN vừa và nhỏ, đã gửi bản điểm check
trinh: gửi tư vấn cho bạn thêm, chốt hbạn cố học tháng 3, cân nhắc
11/4: chăm sóc lại, chưa phản hồi
06/05/2025 Bình: báo học bổng 30% toàn khóa cũng có cân nhắc vì bạn lo ngại về chi phí, gửi lại tt qua zalo cho bạn thêm 
09/05/2025 gọi lại báo check tn zalo thì nói chưa học được đợi đợt sau, có gì nhắn thêm sau 
10/07/2025 Bình: hỏi lại thì xin thông tin học phí qua zalo lại, chat lại zalo thúc ehem
06/12/2025 TRINH: bạn đã hoàn thanh hp kỳ 1</t>
  </si>
  <si>
    <t>Võ ngọc Thơ an</t>
  </si>
  <si>
    <t>0939893694</t>
  </si>
  <si>
    <t>qtam QTKD, học cd sp, check điểm, hướng dẫn hoàn thành thủ tục, nv EQ giảm 50%</t>
  </si>
  <si>
    <t>0365470870</t>
  </si>
  <si>
    <t xml:space="preserve">học bên ĐH CNTT rồi nhưng chưa có bằng do nợ TA lâu, qtam muốn học ngành lấy bằng, đã hỗ trợ tt chi tiết, chăm kỹ
28/3 báo đăng ký hs nhưng hẹn quài vẫn chưa đk, chăm lại thêm 
28/04 nói lòng vòng 1 hồi vẫn chưa muốn đóng phí, giải thích tư vấn rất nhiều nhưng cứ vòng vo qua lễ rồi sắp xếp gửi hồ sơ đóng phí 
06/05/2025 chat zalo nhắc đăng ký nhiều lần nhưng cứ hẹn báo bận, liên hệ khg nghe máy, chat lại zalo nữa </t>
  </si>
  <si>
    <t>Nguyễn đức trường</t>
  </si>
  <si>
    <t>0981685231</t>
  </si>
  <si>
    <t>trinh: sv poly tìm hiểu liên thông, tư vấn rồi, dẫ gửi check bản điểm, có tìm hiểu đh thương mại, bạn ở khu vuecj phía bắc
18/3 gọi lại tmn, để lại thông tin zalo chưa thấy rep
5/5 gọi lại có đổ chuông nhưng bấm bận, zalo kết bạn k phản hồi, chặn tin nhắn từ người lạ
06/05/2025 Bình: Thuê bao 
17/6 knm, k nt zalo đc nữa
10/07/2025 Bình: knm 24/9 thuê bao</t>
  </si>
  <si>
    <t>Nguyễn quốc cường</t>
  </si>
  <si>
    <t>0769831665</t>
  </si>
  <si>
    <t>trinh: sv poly tìm hiểu liên thông, tư vấn rồi, dẫ gửi check bản điểm, có tìm hiểu vài trường đh, thuyết phục thêm, bạn còn mấy môn chưa hoàn thành xong, giải quyết theo hướng học song song
28/3 Bình knm, chat zalo chăm lại 
28/4 Bình bạn học kỳ 5 bên poly mún học xong rồi mới cân nhắc báo HB toàn khóa thì bạn cũng có cân nhắc nhưng xem xét lại, chat lại zalo 
06/05/2025 Bình knm, chat lại zalo hỏi thăm thử 
10/07/2025 Bình: vẫn knm chat lại zalo hỏi thăm</t>
  </si>
  <si>
    <t>Đăng Vũ</t>
  </si>
  <si>
    <t>0913458415</t>
  </si>
  <si>
    <t>trinh: sv poly, miền băc, hỏi tt liên thông, tv thêm cho bạn, có tìm hiểu trường đh thương mại nữa ZALO
11/4: chăm sóc lại, chưa phản hồi
06/05/2025 Bình: knm
10/07/2025 Bình: knm</t>
  </si>
  <si>
    <t>Hà</t>
  </si>
  <si>
    <t>0336160660</t>
  </si>
  <si>
    <t>đang sống và làm việc ở Bình Phước, quan tẫm học online , tư vấn chưa nghe máy, liên hệ lại  _ bạn quan tâm bên kế toán do đang làm ngân hàng học để bổ sung bằng có bằng Trung cấp bên KT nhưng học lâu rồi nên khg biết còn bằng vs bảng điểm khg, kn zalo hỗ trợ tt chi tiết, chăm thêm , sau khi tư vấn cũng có cân nhắc 
24/3 đang cân nhắc thêm bên đh mở, vẫn đang tìm hiểu, chăm lại và thuyết phục đk sớm có HB
28/3 nghe máy vài giây tắt máy _ zalo chưa phản hồi lại
06/05/2025 Bình: knm, zalo khg phản hổi, chat hỏi thăm lại thử 
10/07/2025 Bình: vẫn knm, chat zalo</t>
  </si>
  <si>
    <t>Chị Xuân gửi</t>
  </si>
  <si>
    <t>Nguyễn Hoàng Vy</t>
  </si>
  <si>
    <t>0825187439</t>
  </si>
  <si>
    <t>học dở trung cấp, có bằng THPT, ở Buôn mê thuột, đi làm DVKH bên thương mại điện tử, sắp thừa kế công ty gia đình, chỉ học được online thui, NBS nhận thông tin hỗ trợ bạn nha
25/3 đã tư vấn chương trình học + học phí bảo là chưa sắp xếp đc tiền học thời điểm này
5/5 gọi knm, bấm tắt có thông tin về chương trình học bổng 30% toàn khóa nhưng k phản hồi
17/6 chat lại zalo chưa thấy phản hồi
10/07/2025 Bình: báo đang học trường từ xa khác ở HN rồi</t>
  </si>
  <si>
    <t>Phạm Tây</t>
  </si>
  <si>
    <t>0947343767</t>
  </si>
  <si>
    <t xml:space="preserve">đang đi làm và quan tâm chương trình học online ngành QTKD - đã hỗ trợ thông tin chi tiết, bạn có thể tham gia đợt này luôn, gửi tt chi tiết qua zalo, thuyết phục đk chốt HP sớm trong đợt 
28/3 liên hệ knm, chat zalo chưa thấy phản hồi
1/4 kg phản hồi, chat lại 
8/4 vẫn knm, chat zalo khg phản hồi
28/04 liên hệ knm, zalo cũng khg phản hồi 
06/05/2025 vẫn knm, chat zalo lại thêm về học bổng 30% toàn khóa 
10/07/2025 Bình: vẫn knm, nhắn lại zalo </t>
  </si>
  <si>
    <t>Cần thơ gửi</t>
  </si>
  <si>
    <t>Quang Minh</t>
  </si>
  <si>
    <t>0823334868</t>
  </si>
  <si>
    <t>đang đi làm tại Vinpearl Phú Quốc, quan tâm học QTKD từ xa để vừa học vừa làm
26/3 trước đây học ĐH Y dược nhưng k thi tốt nghiệp, hiện tại chỉ tham khảo chương trình học + học phí để cb thôi chưa có ý định học liền
5/5 đã gửi nhắc lại về chương trình học bổng toàn khóa
6/5 gọi 2 lần đều knm
17/6 chat lại chưa thấy phản hồi
10/07/2025 Bình: knm
18/7 knm 9/9 knm, bấm bận
24/9 bấm bận 10/10 liên hệ lại nhiều lần chưa được</t>
  </si>
  <si>
    <t xml:space="preserve">Tân Hoàng </t>
  </si>
  <si>
    <t>0944035709</t>
  </si>
  <si>
    <t xml:space="preserve">cmt fanpage _ đã hỗ trợ TV chi tiết, có bằng THPT, hỏi tham khảo thông tin trước sẽ cân nhắc , chăm kỹ 
8/4 đã đăng ký hồ sơ nhưng đang sắp xếp lại chưa học được liền, chăm thêm kỹ 
18/04/2025 cuối tháng 6,7 mới học
06/05/2025 báo học bổng 30% toàn khóa vẫn quyết định chắc chắn cuối tháng 7 mới học </t>
  </si>
  <si>
    <t xml:space="preserve">Đặng Nam Bùi </t>
  </si>
  <si>
    <t>0372226022</t>
  </si>
  <si>
    <t>online</t>
  </si>
  <si>
    <t>Tuấn anh</t>
  </si>
  <si>
    <t>0388701012</t>
  </si>
  <si>
    <t>có bằng cd fpt ngành web, tv qua học cntt- đồ họa kts</t>
  </si>
  <si>
    <t>Nguyễn Phú Cường</t>
  </si>
  <si>
    <t>0878323188</t>
  </si>
  <si>
    <t xml:space="preserve">có bằng TT bên an ninh quốc phòng, đang học đh an ninh QP và học NNA hệ từ xa bên hutech, chăm thêm qua zalo 
đã tư vấn đầy đủ thông tin nhưng tìm hiểu tầm tháng 8 học bên QTKD do chưa sắp xếp được thời gian học phù hợp, tư vấn kỹ, thuyết phục học sớm thêm 
21/04/2025 knm, chat lại zalo về HB 30% full chưa phản hồi học lắm, chăm thêm 
06/05/2025 rất lòng vòng, đợt trước báo cuối tháng 6,7 học giờ thay đổi kết hoạch định cuối năm, chat thuyết phục thêm 
08/05/2025 gọi lại thuyết phục thử nhưng tắt máy ngang, chat zalo thử 
10/07/2025 Bình: knm, chat zalo cứ lần quần khg chịu học </t>
  </si>
  <si>
    <t>06/04/2025
16/04/2025</t>
  </si>
  <si>
    <t>Lê Nguyễn Phúc Linh</t>
  </si>
  <si>
    <t>VB2 NN Trung</t>
  </si>
  <si>
    <t>0397128215</t>
  </si>
  <si>
    <t xml:space="preserve">chat FB hỏi TT. Có bằng ĐH rồi tìm hiểu học VB2 NNT
06/05/2025 Bình: knm
10/07/2025 Bình: vẫn knm, khg phản hồi </t>
  </si>
  <si>
    <t>Nguyễn Thành An</t>
  </si>
  <si>
    <t>0348076166</t>
  </si>
  <si>
    <t>gọi 2 lần knm, chat zalo chưa phản hồi, chăm lại kỹ - đã tốt nghiệp Trung cấp điện lạnh,quan tâm ngành Công nghệ thông tin hệ từ xa
Tư vấn đầy đủ thông tin hết xong báo chỉ tham khảo thôi, bữa sau hủy kb, chat lại khg phản hồi 
Zalo hủy kb khg phản hồi nữa , knm _28/04/2025
đang làm bên quân đội nhưng chỉ tìm hiểu học bên điện lạnh thôi _06/05/2025</t>
  </si>
  <si>
    <t>08/04/2025
16/04/2025</t>
  </si>
  <si>
    <t>quan tâm ngành QTKD, đang follow chốt phí, đã gửi đăng ký nhập học onl. Hẹn đóng phí trong tuần</t>
  </si>
  <si>
    <t>0981535999</t>
  </si>
  <si>
    <t>QTKD, đã đóng phí, lăn tăn nhiều vễ thời gian ra trường. Muốn đăng ký bằng bổ sung cho công việc, đang làm vp bank. Có bằng Cao Đẳng ĐH Phú Xuân</t>
  </si>
  <si>
    <t>0385817283</t>
  </si>
  <si>
    <t>QTKD đã đóng phí, muốn bổ sung bằng cho công việc, học càng nhanh càng tốt. Học 2 năm ở IUH nhưng nghỉ ngang, giờ chỉ có bằng THPT</t>
  </si>
  <si>
    <t>Nguyễn Phi Hùng</t>
  </si>
  <si>
    <t>0852832982</t>
  </si>
  <si>
    <t>ĐHKTS đang học kỳ 5 FPoly chưa học xong, mới tìm hiểu thôi, check bảng điểm rồi nhưng chưa có học liền. Nào em học xong em mới tính ấy chị
10/07/2025 Bình: knm</t>
  </si>
  <si>
    <t xml:space="preserve">Nguyễn Phước Thành </t>
  </si>
  <si>
    <t>0789734476</t>
  </si>
  <si>
    <t>VH4 môn - lên tìm hiểu thông tin , muốn học trực tiếp nhưng sau khi tư vấn cũng có cân nhắc, chat zalo chăm thêm kỹ</t>
  </si>
  <si>
    <t>CĐ VM</t>
  </si>
  <si>
    <t>Trần Khương Minh</t>
  </si>
  <si>
    <t xml:space="preserve">đang học lên tiến sĩ, có bằng đh quốc tế, cđ ktđn, nhưng mún học thêm VB2 QTKD để đi dạy, tư vấn đầy đủ tt, chờ kq miễn giảm báo bạn, chăm thật kỹ 
đã hỗ trợ tư vấn đầy đủ check miễn giảm rồi, nhưng chưa thấy phản hồi lại, chăm lại kỹ do cũng đang tìm hiểu hệ từ xa bên hutech
knm, zalo chưa phản hồi chat lại thêm _05/05/2025
06/05/2025 Bình: knm, zalo khg phản hồi chat nhiều lần 
08/05/2025 gọi zalo cũng khg đc, gọi đt knm, chat zalo nhiều lần 
10/07/2025 chị Trinh liên hệ từ vấn lại ngành khác hỏi nhiều lần quần xong im luon </t>
  </si>
  <si>
    <t>10/04/2025
16/04/2025</t>
  </si>
  <si>
    <t>Hồ Mạnh Tuấn</t>
  </si>
  <si>
    <t>0988191114</t>
  </si>
  <si>
    <t>THPT muốn học lên ĐHKTS, đã đi nghĩa vụ về. Thích ngành Đồ họa, tự mài mò, hiện tại muốn học lên để bổ sung bằng. Bây giờ chưa có sẵn sàng học tầm giữa tháng 05 mới đăng ký học được. Tìm hiểu nhiều trường cao đẳng HN nhưng k có ngành yêu thích. Đã điền form online
28/4 gọi lại knm
5/5 Có bảo về chương trình hb 30% toàn khóa, có cân nhắc nhưng chưa tương tác nhiều. Mấy ngày nghỉ lễ nt k rep
TRINH 7/7 bạn nói đang chưa học thời gian này được, đã thuyết phục đăng ký học, bạn nói k tiện nghe máy, cúp ngnag NT DD
11/7 knm x2 24/9 gọi knm,  nt k rep nhắn chúc sn thì rep</t>
  </si>
  <si>
    <t>bạn học cao đẳng văn hóa
Công việc hiện tại: nhân viên bán hàng của Viettel
Sau khi tư vấn bạn bảo em tham khảo thôi chị, để em tìm hiểu thêm có gì em nhắn chị
28/4 đang nt push lại bạn
5/5 có nt hb 30% toàn chương trình học nhưng chưa thấy rep
7/5 gọi lại nhắc về chương trình học bổng, chat thêm zalo push thêm
7/7 note bên lead online 15/9 bảo là năm sau mới tính tiếp</t>
  </si>
  <si>
    <t>fanpage NBS</t>
  </si>
  <si>
    <t>nt k phản hồi (zalo nhắn sáng tối, message đt cũng k có phản hồi) đt nhiều lần knm
15/4 ngày nào cũng vô gọi đầu tiên đều knm
28/4 zalo k phản hồi
5/5 2k7 knt
20/6 knm</t>
  </si>
  <si>
    <t xml:space="preserve">Mai Văn Phương
</t>
  </si>
  <si>
    <t>nt k phản hồi (zalo nhắn sáng tối, message đt cũng k có phản hồi) đt nhiều lần knm
15/4 ngày nào cũng vô gọi đầu tiên đều knm
28/4 gọi lại có vẻ như chặn sdt Viện rồi
5/5 2k7 nt k phản hồi
7/5 gọi lại chặn số</t>
  </si>
  <si>
    <t>Phạm Hiền</t>
  </si>
  <si>
    <t>0385826815</t>
  </si>
  <si>
    <t>bạn học TC kế toán, tư vấn qua học QTKD, thuyết phục quá xá, ở bác giang, suy nghĩ thêm FB</t>
  </si>
  <si>
    <t>Nguyễn Thị Trúc Linh</t>
  </si>
  <si>
    <t>0367762635</t>
  </si>
  <si>
    <t xml:space="preserve">đã chăm từ năm ngoái nhưng bạn lằng nhằng chưa chịu học _ gọi lại bào về chương trình HB mới, bạn còn mong muốn học nhưng vẫn muốn suy nghĩ sẽ cố gắng đk sớm trong tháng 4 này_ chăm kỹ 
nhắn toàn thả tim, báo chưa có tiền học _28/04/2025
Thư nt bằng zalo hỗ trợ chia 2 lần đóng k phản hồi, chỉ thả tim. Nt push thêm im lặng, gọi knm
5/5 knm x2 IB ZALO thì cứ báo k có tiền suốt, dù hỗ trợ chia 2 lần đóng, đã báo 30% toàn khóa
10/07/2025 khg phản hồi </t>
  </si>
  <si>
    <t>CĐ VM cần thơ</t>
  </si>
  <si>
    <t>Nguyen</t>
  </si>
  <si>
    <t>0978888711</t>
  </si>
  <si>
    <t xml:space="preserve">có bằng cđ cân nhắc học lên đại học tiếp, tư vấn đầy đủ thông tin, thuyết phục đk
- liên hệ lại chưa phản hồi
/ knm, chat lại zalo thử _05/05/2025
07/05/2025 knm nhưng chat zalo phản hồi là mún học lên logistics đang phân học từ xa và trực tiếp, tư vấn qua qtkd và học bổng, chăm thêm kỹ
10/07/2025 Bình: knm, zalo khg phản hòi  </t>
  </si>
  <si>
    <t>Trần Thanh Tuấn</t>
  </si>
  <si>
    <t>NNA VB2</t>
  </si>
  <si>
    <t xml:space="preserve">0929153177 </t>
  </si>
  <si>
    <t>VB1 học bác sĩ, đang công tác bv và đang học lên th.s, muốn tìm hiểu học NNA để nộp bổ sung bằng
Đã tư vấn, bảo tham khảo thêm khi nào học báo sau. Nói chuyện khó khăn, khó làm thân. Chỉ nt zalo thôi chứ k chịu kết bạn zalo
5/5 hỏi lại thì bảo tham khảo thêm, có học thì thông tin sau
17/5 chat lại hỏi thêm về NNA
1/7 chat hỏi nhiều lần k phản hồi
9/9 hiện tại e knc</t>
  </si>
  <si>
    <t>Nguyễn Trí</t>
  </si>
  <si>
    <t>0937091894</t>
  </si>
  <si>
    <t xml:space="preserve">quan tâm học nhưng chưa chuẩn bị kịp học phí, đang cân nhắc với zalo chăm thêm kỹ
/ vẫn còn cân nhắc tìm hiểu thêm muốn học với giảng viên chứ khg qua hệ thống, đã giải thích thêm với bạn, bạn cân nhắc báo lại sau, chăm kỹ _ 05/05/2025 
07/05/2025 bị tai nạn nhập viện đang điều trị khg biết khi nào xuất viện, có thuyết phục bạn thêm rồi để nhận HB, bạn cân nhắc thêm với gia đình báo lại sau 
09/05/2025 nhắn hỏi thăm sức khỏe thử nhưng chưa phản hồi 
10/07/2025 chị Trinh chăm lại bạn cũng có cân nhắc nhưng cần tham khảo ý kiến gia đình </t>
  </si>
  <si>
    <t>Diễm My gửi</t>
  </si>
  <si>
    <t>Nguyễn Ngọc Phương Anh</t>
  </si>
  <si>
    <t>21/12/2002</t>
  </si>
  <si>
    <t>0927660914
0325500126</t>
  </si>
  <si>
    <t>Đang du học ngành hán ngữ ở Trung Quốc, muốn học thêm vb2 NNT. Đã có hsk3 đang học lên hsk4. Đang check miễn giảm
5/5 đã gửi thư mời nhập học, push đóng phí nhưng k phản hồi
TRINH: 7/7 gọi chăm sóc lại, bạn nói đang định học ngành khác. Thuyết phục thêm"
TRINH 11/7 thuê bao x3 IB ZALO
24/9 sdt gọi k tín hiệu, sdt 2 thuê bao</t>
  </si>
  <si>
    <t>Dương Thanh Huyền</t>
  </si>
  <si>
    <r>
      <rPr>
        <rFont val="Times New Roman"/>
        <color rgb="FF1155CC"/>
        <sz val="14.0"/>
        <u/>
      </rPr>
      <t xml:space="preserve">https://www.facebook.com/dthanhhuyen.25#
</t>
    </r>
    <r>
      <rPr>
        <rFont val="Times New Roman"/>
        <sz val="14.0"/>
      </rPr>
      <t>chat mess fb quá trơi, bạn học TKDH, đã check bản điểm rồi dc giảm 35 TC mà còn chần chừ chưa muốn học</t>
    </r>
  </si>
  <si>
    <t>0932064123</t>
  </si>
  <si>
    <t>chat zalo hướng dẫn quá trời bữa giờ ngành Ngôn ngữ Trung</t>
  </si>
  <si>
    <t>Dương Thị Hồng</t>
  </si>
  <si>
    <t>chat zalo hướng dẫn quá trời bữa giờ ngành QTKD. bạn gửi bản điểm check rồi, dc giảm 25 tín chỉ</t>
  </si>
  <si>
    <t>Nguyễn Phương Ánh</t>
  </si>
  <si>
    <t>0965879116</t>
  </si>
  <si>
    <t>trinh: chăm từ rất lâu rồi mà chưa nhập học, tv học bổng mới, thuyết phuc, suy nghỉ, dự định du học hàn</t>
  </si>
  <si>
    <t>đang tìm hiểu chương trình đại học onl, do bận đi làm, chỉ rảnh tối, phân vân QTKD và NNT
10/07/2025 Bình: knm</t>
  </si>
  <si>
    <t>Huy trương</t>
  </si>
  <si>
    <t>0988277576</t>
  </si>
  <si>
    <r>
      <rPr>
        <rFont val="Times New Roman"/>
        <sz val="14.0"/>
      </rPr>
      <t xml:space="preserve">trc học ngành NNT, giờ muốn học đại học ngành đồ họa, chat fb
</t>
    </r>
    <r>
      <rPr>
        <rFont val="Times New Roman"/>
        <color rgb="FF1155CC"/>
        <sz val="14.0"/>
        <u/>
      </rPr>
      <t xml:space="preserve">https://www.facebook.com/bibitruongad#
</t>
    </r>
    <r>
      <rPr>
        <rFont val="Times New Roman"/>
        <sz val="14.0"/>
      </rPr>
      <t>TRINH 7/7 a bắt máy lên hỏi ai, trả lời xong im re rồi cúp máy ngang, ĐÃ IB ZALO
TRINH: 11/7 bắt lên nghe trường cúp ngang, gọi lại knmx2 IB ZALO</t>
    </r>
  </si>
  <si>
    <t>Hiền Văn Nguyễn</t>
  </si>
  <si>
    <r>
      <rPr>
        <rFont val="Times New Roman"/>
        <sz val="14.0"/>
      </rPr>
      <t>trinh: Bạn nói nặng 150kg, ở nhà phụ gd bán, qtam đồ họa, cứ nói tự ti vì mập, và chưa sx học dc, đang thuyết phục</t>
    </r>
    <r>
      <rPr>
        <rFont val="Times New Roman"/>
        <color rgb="FF000000"/>
        <sz val="14.0"/>
      </rPr>
      <t xml:space="preserve">
</t>
    </r>
    <r>
      <rPr>
        <rFont val="Times New Roman"/>
        <color rgb="FF1155CC"/>
        <sz val="14.0"/>
        <u/>
      </rPr>
      <t>https://www.facebook.com/bienluan.nhuoc#</t>
    </r>
  </si>
  <si>
    <t>Lai Bảo Lâm</t>
  </si>
  <si>
    <t>0939453787</t>
  </si>
  <si>
    <t>trinh: gọi chăm lại lead lost, xin dc sdt bạn, bạn chưa học đâu, đang đi làm, thuyết phục học, suy nghĩ IB ZALO</t>
  </si>
  <si>
    <t>sv việt mỹ</t>
  </si>
  <si>
    <t>Nguyễn Kim Thanh</t>
  </si>
  <si>
    <t>0777387877</t>
  </si>
  <si>
    <t>trước chưa lấy dc bằng của btec việt mỹ, thấy k happy, nhưng chưa học liên thông lên đh gì hết, thuyết phục, suy nghĩ</t>
  </si>
  <si>
    <t>Nguyễn Thúy Vi</t>
  </si>
  <si>
    <t>0327062563 ba
0344740789 mẹ
0346311305 SV</t>
  </si>
  <si>
    <t>7/5: đúng tt, mẹ bạn nghe máy, có quan tâm cho bạn liên thông, hp thấy ổn nên cũng muốn cho bạn học, ĐÃ IB ZALO PH, chị là giáo viên trường thpt thạnh lộc tiền giang, ĐÃ NT SMS Cho bạn
22/5 Thư: gọi đổ chuông bấm tắt liền</t>
  </si>
  <si>
    <t>phan đức phát</t>
  </si>
  <si>
    <t xml:space="preserve">0796649266 </t>
  </si>
  <si>
    <t>12/5 bạn của dũng giới thiệu, mún học Đồ họa, thuyết phục học đợt này
2/6: tư vấn bữa giờ bạn vẫn im lặng, giờ gọi, bạn mới nghe máy, bảo là k thích học lên đh nữa, đi làm thôi, tư vấn quá xá, chỉ ậm ư, thuyết phục tháng 7.</t>
  </si>
  <si>
    <t>Lê Thị Mỹ Huyền</t>
  </si>
  <si>
    <t>0362496759</t>
  </si>
  <si>
    <t>0364198268</t>
  </si>
  <si>
    <t>cùng nhắn tin cho NB và AT tìm hiểu chương trình đến giờ mới chịu đăng ký, đã tư vấn đầy đủ đang thúc đóng HP</t>
  </si>
  <si>
    <t>Anh Thư và Như Bình</t>
  </si>
  <si>
    <t>Hà Tấn Hào</t>
  </si>
  <si>
    <t>0767583623</t>
  </si>
  <si>
    <t>đúng tt, tư vấn cho bạn ngành, suy nghĩ thêm, đang làm bên lĩnh vực khác</t>
  </si>
  <si>
    <t>Lê thanh mai</t>
  </si>
  <si>
    <t>sv poly, mún liên thông ngành đồ họa kts, đã gửi bản điểm check
17/6 bạn bảo bạn có dự định đi xkld nên chưa học bây giờ
30/6 nt lại bảo di học k thấy phản hồi 18/7 nt k phản hồi 24/9 gọi bấm bận để lại tin nhắn zalo</t>
  </si>
  <si>
    <t>Trần Anh Tuấn</t>
  </si>
  <si>
    <t>có 3 bằng: CD CNTT, DH CNTT, DH ngôn ngữ anh, giờ muốn học đồ họa, đã tư vấn, gửi các bản điểm check ZALO VIỆN</t>
  </si>
  <si>
    <t xml:space="preserve">Ngô Thị Ngọc Lý </t>
  </si>
  <si>
    <t>chat fb Viện bảo quan tâm ngành Truyền Thông MKT. Sv CĐ FPoly sn 2k2 chưa có lấy bằng và bảng điểm, có thông tin bảng điểm bạn gửi check sau
17/6 vẫn chat lại hàng ngày để lấy bảng điểm check miễn giảm nhưng chưa có phản hồi
9/7 đã check miễn giảm môn học, đang push phí 18/7 knm, ngày nào cũng nhắn nhưng k phản hôi
30/7 knm 31/7 gọi lại knm nhiều lần
9/9 knm 15/9 knm 24/9 bấm bận</t>
  </si>
  <si>
    <t>0704028710</t>
  </si>
  <si>
    <t>API</t>
  </si>
  <si>
    <t>Học từ THPT ngành QTKD, có con nhỏ muốn học online. Lúc đầu định học NNT nhưng k biết về tiếng trung nên qua QTKD. Đã gửi thư mời nhập học, mấy hôm nay nt lại không thấy phản hồi
17/6 Đã dự định học bên ĐHKTS push đóng phí biến mất cỡ 10 ngày ròi chưa phản hồi lại</t>
  </si>
  <si>
    <t>Cước</t>
  </si>
  <si>
    <t>tháng 11</t>
  </si>
  <si>
    <t>38,500</t>
  </si>
  <si>
    <t>Phạm Quốc Vinh</t>
  </si>
  <si>
    <t>Tháng 12</t>
  </si>
  <si>
    <t>0909425411</t>
  </si>
  <si>
    <t>115,500</t>
  </si>
  <si>
    <t>249,147</t>
  </si>
  <si>
    <t>Sv APC, đã gửi check miễn giảm tầm 43 tín chỉ, nói chuyện với gia đình nhưng mà gia đình chưa cho học, chưa có điều kiện
21/6 hủy kb zalo, gọi lại knm 18/7 knm</t>
  </si>
  <si>
    <t>Tháng 1</t>
  </si>
  <si>
    <t>213,525</t>
  </si>
  <si>
    <t>Lê Thị Thảo</t>
  </si>
  <si>
    <t>0935971629</t>
  </si>
  <si>
    <t xml:space="preserve">APC gửi lead quan tâm học online ở hội an có bằng THPT, gọi knm chat thì báo quan tâm ngôn ngữ hàn, thuyết phục tư vấn ngôn ngữ trung thêm thử _ sau khi tư vấn thì quan tâm bên QTKD 
24/09/2025 chị thư chăm lại rồi </t>
  </si>
  <si>
    <t>Thảo My VM</t>
  </si>
  <si>
    <t>Thanh Xuân</t>
  </si>
  <si>
    <t>0968257206</t>
  </si>
  <si>
    <r>
      <rPr>
        <rFont val="Times New Roman"/>
        <color rgb="FF1155CC"/>
        <sz val="14.0"/>
        <u/>
      </rPr>
      <t xml:space="preserve">https://www.facebook.com/thanh.xuan.2694#
</t>
    </r>
    <r>
      <rPr>
        <rFont val="Times New Roman"/>
        <sz val="14.0"/>
      </rPr>
      <t>đúng tt, sn 2k2, bạn có bằng tốt nghiệp THPT và học bạ THPT, muốn học ngôn ngữ trung, Tư vấn FB</t>
    </r>
  </si>
  <si>
    <t>vũ thị thu thủy</t>
  </si>
  <si>
    <r>
      <rPr>
        <rFont val="Times New Roman"/>
        <color rgb="FF1155CC"/>
        <sz val="14.0"/>
        <u/>
      </rPr>
      <t xml:space="preserve">https://www.facebook.com/ThuyMin1121#
</t>
    </r>
    <r>
      <rPr>
        <rFont val="Times New Roman"/>
        <sz val="14.0"/>
      </rPr>
      <t>đúng tt, sn 2k2, bạn từng học đại học XHNV HN, muốn học NNT, tư vấn thêm FB</t>
    </r>
  </si>
  <si>
    <t>Nguyễn Cao Chí</t>
  </si>
  <si>
    <t>bạn chat zalo chủ động hỏi thông tin học DH từ xa, bạn tốt nghiệp TC bách khoa bình phước, ngành QT doanh nghiệp vứa và nhỏ
17/6 báo lại zalo Viện bạn có con nhỏ nên cân nhắc nhiều</t>
  </si>
  <si>
    <t>Tạ Thị Phương Thanh</t>
  </si>
  <si>
    <t>0369360003</t>
  </si>
  <si>
    <t>bạn làm trong EQ, bên ismart, muốn học ngành pr QHCC, đã gửi bản điểm check, bạn từng học đh ngành QTDVDLLH của DH XHNV HN</t>
  </si>
  <si>
    <t>Nguyễn Hữu Đăng Khoa</t>
  </si>
  <si>
    <t>0902894859</t>
  </si>
  <si>
    <t>Bạn qtam QTKD, hỏi page, học CD KT đối ngoại, bạn hỏi khó tính, sn 94
17/6 Tư vấn xong hết báo nhập học bên Đồng Tháp rồi</t>
  </si>
  <si>
    <t>Liên Trần</t>
  </si>
  <si>
    <t>0587401756</t>
  </si>
  <si>
    <t>17/6 Mới gửi thông tư vấn ngành thôi là im rồi. Chưa gửi bảng điểm check gì hết, hỏi gì cũng k tl
10/7 Gửi lại thông tin bên zalo, hình như có 2 zalo.Thấy ít online</t>
  </si>
  <si>
    <t>An Thuyên</t>
  </si>
  <si>
    <t>0325639078
0376869120</t>
  </si>
  <si>
    <t>đúng tt, bạn gọi zalo viện hỏi tt ngành tcnh hoặc kt, thuyêt phục qtkd, có bằng thpt ĐÃ GỬI ZALO</t>
  </si>
  <si>
    <t>phạm đăng khoa</t>
  </si>
  <si>
    <r>
      <rPr>
        <rFont val="Times New Roman"/>
        <color rgb="FF1155CC"/>
        <sz val="14.0"/>
        <u/>
      </rPr>
      <t xml:space="preserve">https://www.facebook.com/pham.ang.khoa.56980#
</t>
    </r>
    <r>
      <rPr>
        <rFont val="Times New Roman"/>
        <sz val="14.0"/>
      </rPr>
      <t>bạn hoie thông tin ngành QTKD, đnag học cao đẳng, tư vấn qua FB, học cd fpt HN</t>
    </r>
  </si>
  <si>
    <t>Nguyễn Quốc Hưng</t>
  </si>
  <si>
    <t xml:space="preserve">0941562339 </t>
  </si>
  <si>
    <t>sv poly hcm, qtam tkdh, sắp tốt nghiệp, hơi lăn tăn bằng CNTT mà mún học đồ họa, CHAT FB</t>
  </si>
  <si>
    <t>Vũ thị Thanh Huyền</t>
  </si>
  <si>
    <t>0365897404</t>
  </si>
  <si>
    <r>
      <rPr>
        <rFont val="Times New Roman"/>
        <sz val="14.0"/>
      </rPr>
      <t xml:space="preserve">mún học qtkd, dang ở nhật, tư vấn kỹ, từ tháng 2 giờ im re, đợt nào cũng nhắn nhắc lạu IB FB
</t>
    </r>
    <r>
      <rPr>
        <rFont val="Times New Roman"/>
        <color rgb="FF1155CC"/>
        <sz val="14.0"/>
        <u/>
      </rPr>
      <t>https://www.facebook.com/profile.php?id=100058125265184#</t>
    </r>
  </si>
  <si>
    <t>Nhật Hạ</t>
  </si>
  <si>
    <r>
      <rPr>
        <rFont val="Times New Roman"/>
        <color rgb="FF1155CC"/>
        <sz val="14.0"/>
        <u/>
      </rPr>
      <t xml:space="preserve">https://www.facebook.com/nhatha198#
</t>
    </r>
    <r>
      <rPr>
        <rFont val="Times New Roman"/>
        <sz val="14.0"/>
      </rPr>
      <t>đúng tt, sn 98, qtam QTKD, tư vấn kỹ, im từ bữa tháng 3 tới giờ</t>
    </r>
  </si>
  <si>
    <t>Hòa Đỗ</t>
  </si>
  <si>
    <r>
      <rPr>
        <rFont val="Times New Roman"/>
        <color rgb="FF1155CC"/>
        <sz val="14.0"/>
        <u/>
      </rPr>
      <t>https://www.facebook.com/hao.dah168#</t>
    </r>
    <r>
      <rPr>
        <rFont val="Times New Roman"/>
        <sz val="14.0"/>
      </rPr>
      <t xml:space="preserve"> 
trước hỏi ngành ngôn ngữ trung, nay inbox lai bạn</t>
    </r>
  </si>
  <si>
    <t>nguyễn vương ngọc sang</t>
  </si>
  <si>
    <t>0931416915</t>
  </si>
  <si>
    <r>
      <rPr>
        <rFont val="Times New Roman"/>
        <color rgb="FF1155CC"/>
        <sz val="14.0"/>
        <u/>
      </rPr>
      <t xml:space="preserve">https://www.facebook.com/Sangnguyen11321# 
</t>
    </r>
    <r>
      <rPr>
        <rFont val="Times New Roman"/>
        <sz val="14.0"/>
      </rPr>
      <t>sv poly, thuyết phục học liên thông IB FB</t>
    </r>
  </si>
  <si>
    <t>Nguyen Hoang Hai Nhi</t>
  </si>
  <si>
    <r>
      <rPr>
        <rFont val="Times New Roman"/>
        <color rgb="FF1155CC"/>
        <sz val="14.0"/>
        <u/>
      </rPr>
      <t>https://www.facebook.com/hainhi.nguyenhoang.94#</t>
    </r>
    <r>
      <rPr>
        <rFont val="Times New Roman"/>
        <sz val="14.0"/>
      </rPr>
      <t xml:space="preserve">
bạn hỏi tt ngành QTKD, im lặng từ tháng 2 giờ, có nhắn liên tục CHAT FB</t>
    </r>
  </si>
  <si>
    <t>Nguyễn Cao Trường</t>
  </si>
  <si>
    <t xml:space="preserve">0565252934 </t>
  </si>
  <si>
    <r>
      <rPr>
        <rFont val="Times New Roman"/>
        <color rgb="FF1155CC"/>
        <sz val="14.0"/>
        <u/>
      </rPr>
      <t>https://www.facebook.com/nguyen.truong.796453#muốn</t>
    </r>
    <r>
      <rPr>
        <rFont val="Times New Roman"/>
        <sz val="14.0"/>
      </rPr>
      <t xml:space="preserve"> liên thông ngành bên thiết kế, tv bên đồ họa, suy nghĩ, sv poly</t>
    </r>
  </si>
  <si>
    <t>Thu Thuỷ</t>
  </si>
  <si>
    <r>
      <rPr>
        <rFont val="Times New Roman"/>
        <color rgb="FF1155CC"/>
        <sz val="14.0"/>
        <u/>
      </rPr>
      <t>https://www.facebook.com/thu.thuy.663829#</t>
    </r>
    <r>
      <rPr>
        <rFont val="Times New Roman"/>
        <color rgb="FF000000"/>
        <sz val="14.0"/>
      </rPr>
      <t xml:space="preserve"> 
bạn thích QTKD, hỏi muốn đk học mà im từ tháng 3 giờ chưa thấy phản hồi</t>
    </r>
  </si>
  <si>
    <r>
      <rPr>
        <rFont val="Times New Roman"/>
        <color rgb="FF1155CC"/>
        <sz val="14.0"/>
        <u/>
      </rPr>
      <t xml:space="preserve">https://www.facebook.com/dthanhhuyen.25#
</t>
    </r>
    <r>
      <rPr>
        <rFont val="Times New Roman"/>
        <color rgb="FF000000"/>
        <sz val="14.0"/>
      </rPr>
      <t>bạn hỏi rất nhiều, đã gửi bản điểm check, học đh khánh hòa, hệ CD, thuyết phục liên thông, suy nghĩ</t>
    </r>
  </si>
  <si>
    <t>Cao Kiều Anh</t>
  </si>
  <si>
    <t>0965996344</t>
  </si>
  <si>
    <t>sv poly, tư vấn bạn học hệ từ xa, suy nghĩ IB ZALO</t>
  </si>
  <si>
    <t>bưu ngọc thảo my</t>
  </si>
  <si>
    <t>0896652588</t>
  </si>
  <si>
    <t xml:space="preserve">sv cd việt mỹ, ngành qtks, nghỉ ngang, đang ở q4, làm quận phú nhuận, muốn học đh từ xa, thuyết phục
14/7 TRINH: báo là bận k tham gia học dc, lần sau học, thuyết phục thêm, báo bận cúp ngang. Chuyển thư chăm tiếp, ng cũ sợ bạn ngại  </t>
  </si>
  <si>
    <t>Đặng Hoàng Minh Châu</t>
  </si>
  <si>
    <t>0397168067</t>
  </si>
  <si>
    <t>sv poly, trước học QHCC, thuyết phục liên thông, suy nghĩ</t>
  </si>
  <si>
    <t>trần thị Thu Trúc</t>
  </si>
  <si>
    <t>0378154832</t>
  </si>
  <si>
    <t>sv poly, thuyết phục liên thông</t>
  </si>
  <si>
    <t>Đinh Thị Cẩm Ly</t>
  </si>
  <si>
    <t>0364670682</t>
  </si>
  <si>
    <t>Trần Hiền</t>
  </si>
  <si>
    <r>
      <rPr>
        <rFont val="Times New Roman"/>
        <color rgb="FF1155CC"/>
        <sz val="14.0"/>
        <u/>
      </rPr>
      <t>https://www.facebook.com/hienzoey#</t>
    </r>
    <r>
      <rPr>
        <rFont val="Times New Roman"/>
        <sz val="14.0"/>
      </rPr>
      <t xml:space="preserve"> 
tư vấn ngành ngôn ngữ trung, đang học tiếng đức </t>
    </r>
  </si>
  <si>
    <t>Võ Thành Nhân</t>
  </si>
  <si>
    <t>0924231815</t>
  </si>
  <si>
    <t>thầy tuấn anh gthieu, bạn qtam QTKD, có bằng đh rồi</t>
  </si>
  <si>
    <t>Nguyễn Thị Hoài Nhi</t>
  </si>
  <si>
    <t>+81 8059867522</t>
  </si>
  <si>
    <t>bạn học CD ngành điều dưỡng, muốn học đh từ xa, đang ở nhật
11/6 bạn hỏi rất nhiều về công nhận GDQP của CD, đã hỏi thầy thuận ok sẽ chỉ học onl, dã giải đáp</t>
  </si>
  <si>
    <t>Thủy Tiên</t>
  </si>
  <si>
    <t>0937787364</t>
  </si>
  <si>
    <t>SPC giới thiệu, gọi nhiều lần knm x3, zalo chặn tìm kiếm. Đã để lại tin nhắn message
Bình gọi, Thư gọi miệt mài knm
17/6 knm
20/6 knm 23/6 vẫn knm 1/7 bấm bận 10/7 vẫn bấm bận 18/7 vẫn bấm bận
30/7 phát hiện zalo đã mở tìm kiếm nhưng gọi knm, zalo chặn tin từ ng lạ
31/7 thuê bao 24/9 bấm tắt 1/10 bấm bận</t>
  </si>
  <si>
    <t>mai dương</t>
  </si>
  <si>
    <t>0865643858</t>
  </si>
  <si>
    <t>băng (cường giới thiêu) hỏi ngành CNTT, chăm quài mà bạn cứ im im suốt tới nay</t>
  </si>
  <si>
    <t>hồng bích thuận</t>
  </si>
  <si>
    <t>0944245927</t>
  </si>
  <si>
    <t>đúng tt, bạn có bằng tốt nghiệp đh ngành luật ở dh cần thơ rồi, muốn học NNT, hdan hs + hp, bạn có đk đại học thái nguyên đóng 6trieu mấy rồi, dc giảm 92 TC, đang gửi bản điểm xét công nhận</t>
  </si>
  <si>
    <t>Trần Ngọc Yến Vy</t>
  </si>
  <si>
    <t>0346415982</t>
  </si>
  <si>
    <t>sv poly, sắp tn ngành đồ họa, thuyết phục liên thông, suy nghĩ</t>
  </si>
  <si>
    <t>Phùng thị thanh tình</t>
  </si>
  <si>
    <t>0356667633</t>
  </si>
  <si>
    <t>Đúng tt, qtam ngành ngôn ngữ trung, sn 99, đang ở quản nam, gv dạy rèn chữ, dạy tiểu học FB</t>
  </si>
  <si>
    <t>Hoàng vinh</t>
  </si>
  <si>
    <t>0971804311
0931133417 (sdt em gái)</t>
  </si>
  <si>
    <t>bạn tên yuki hoàng, điện qua trường hỏi thông tin nhập học cho c gái, ngành đồ họa, tư vấn ròi, sẽ cân nhắc, có tạo nhóm 2 chị em ZALO viện
10/7 Đang cân nhắc lại, làm bên báo chí. Sát nhập tỉnh lại nên công việc chuyển từ Kon Tum lên Quảng Ngãi làm cách nhau hơn 100km, đang cân nhắc có làm tiếp hay không nên là chưa tính đến việc đi học
31/7 nt lại k thấy phản hồi 24/9 chị k học nữa em nha, chị đang bận</t>
  </si>
  <si>
    <t>Châu Phước Tồn</t>
  </si>
  <si>
    <t>0961649389</t>
  </si>
  <si>
    <t>PH tìm hiểu cho sinh viên đi học, đã TN TKĐH bên CĐVM, tìm việc quài khg có
0986549895_ zalo, khg có cân nhắc học tiếp kết nối zalo gửi tt 
10/07/2025 knm, zalo khg phản hồi 
24/09/2025 thuê bao</t>
  </si>
  <si>
    <t>0818228622</t>
  </si>
  <si>
    <t>bạn đã có 1 bằng đh ngành kinh tế rồi, muốn học bằng thứ 2 ngành ngôn ngữ trung
14/7 bạn nói bạn học HSK ở cty, k dự định học ngành NNT nữa, thuyết phục quá trời vẫn suy nghĩ</t>
  </si>
  <si>
    <t>Sv poly, đã tư ván, học 9+ cao đẳng, đang chờ xét tốt nghiệp</t>
  </si>
  <si>
    <t>Sv poly, đã tư ván, học cao đẳng, đang chờ xét tốt nghiệp
22/9 đã đóng phí</t>
  </si>
  <si>
    <t>sv poly, tn tkdh nhưng muốn liên thông NNT, từng học cs HN lẫn cs HCM luôn, chưa lấy bằng</t>
  </si>
  <si>
    <t>Nguyễn Ngọc Duyên</t>
  </si>
  <si>
    <t>0776804902</t>
  </si>
  <si>
    <t>sv APC HCM, ngành QTDN, kỳ 3, tư vấn học song song CD và ĐH từ xa luôn, có bạn muốn học chung 
Liên hệ để lại tin nhắn zalo bạn tham khảo
Hôm qua gọi bảo là đang chạy xe, về đến nhà kết bạn zalo
Sáng gọi lại chưa nghe máy
1/7 Gọi bấm bận, zalo chặn tìm kiếm, để lại tin nhắn knm
18/7 gọi bấm tắt suốt x6</t>
  </si>
  <si>
    <t>Lê Phạm Thúy Vy</t>
  </si>
  <si>
    <t>bạn của nguyễn ngọc duyên, muốn học NNT, có từng học HSK, tư vấn thêm này cho bạn bổ sung chứng chỉ để dc miễn môn</t>
  </si>
  <si>
    <t>Huỳnh Quốc Cường</t>
  </si>
  <si>
    <t>0936241671</t>
  </si>
  <si>
    <t>SPC giới thiệu</t>
  </si>
  <si>
    <t>Trần Lương Vũ</t>
  </si>
  <si>
    <t>0945099379</t>
  </si>
  <si>
    <r>
      <rPr>
        <rFont val="Times New Roman"/>
        <color rgb="FF1155CC"/>
        <sz val="14.0"/>
        <u/>
      </rPr>
      <t>https://www.facebook.com/tydu2627#</t>
    </r>
    <r>
      <rPr>
        <rFont val="Times New Roman"/>
        <sz val="14.0"/>
      </rPr>
      <t xml:space="preserve"> 
bạn qtam muốn hỏi QTKD, có bằng thpt, sn 99 GỪI FB hdan thêm</t>
    </r>
  </si>
  <si>
    <r>
      <rPr>
        <rFont val="Times New Roman"/>
        <color rgb="FF1155CC"/>
        <sz val="14.0"/>
        <u/>
      </rPr>
      <t xml:space="preserve">https://www.facebook.com/punpunbenho#
</t>
    </r>
    <r>
      <rPr>
        <rFont val="Times New Roman"/>
        <sz val="14.0"/>
      </rPr>
      <t xml:space="preserve">bạn sv cd 9+ poly, học ngành tkdh =&gt; muốn học lên QTKD, tháng 9 mới xong có bằng cd. Đang có chứng chỉ hoàn thành vh + bằng trung cấp </t>
    </r>
  </si>
  <si>
    <t>Lâm Thành</t>
  </si>
  <si>
    <t>0966226992</t>
  </si>
  <si>
    <t xml:space="preserve">bằng TC dược của BKSG , hỗ trợ tt qua zalo 
10/07/2025 Bình: knm, zalo khg phản hồi nhiều ngày 
24/09/2025 đợt trc tư vấn đầy đủ thông tin check miễn giảm rồi nhưng được miễn ít do khác ngành nên khg cân nhắc học nữa, chăm lại khg phản hồi, knm 
19/11/2025 knm, zalo khg liên hệ được </t>
  </si>
  <si>
    <t xml:space="preserve">Hoàng Thiên </t>
  </si>
  <si>
    <t>0359512974</t>
  </si>
  <si>
    <t xml:space="preserve">Em học xong 3 năm đại học nhưng đã nghỉ, vẫn còn bảng điểm, đang ở Vũng tàu, muốn đăng ký học CNTT online hoàn toàn_ gọi thue bao chăm zalo _ chị Hằng VM gửi
10/07/2025 Bình: knm, chat lại zalo 
24/09/2025 knm, khg phản hồi </t>
  </si>
  <si>
    <t>c hằng APC</t>
  </si>
  <si>
    <t>Khánh</t>
  </si>
  <si>
    <t>0937034236</t>
  </si>
  <si>
    <t>băằng TC y của BKSG, hỗ trợ thêm tt qua zalo
1/7 bảo đi làm bận lắm, hẹn gửi thông qài k thấy gửi bảng điểm, đã nhắc lại
7/7 tuần rồi hẹn cuối tuần gửi bảng điểm check nhưng cũng k gửi, vừa nhắn lại bên zalo
10/7 sau 7h30 gọi lại cho anh nha
20/7 Đang so sánh về học phí với bên ĐH Đồng Tháp bên đó báo học phí có 32tr5 thoai trong khi mình giảm có 10 tín chỉ
31/7 đăng ký học Đồng tháp r</t>
  </si>
  <si>
    <t>nguyễn hữu minh</t>
  </si>
  <si>
    <t>0773904281</t>
  </si>
  <si>
    <t>bạn sv VM, hỏi nhiều, muốn đk học, đã thuyết phục hạn học phsi trước 1/7. cân nhắc ZALO viện</t>
  </si>
  <si>
    <t>31/03.2025</t>
  </si>
  <si>
    <t>CNTT- ĐHKTS</t>
  </si>
  <si>
    <t>chat zalo viện hỏi TT, có bằng ĐH công nghệ kỹ thuật và chứng chỉ tiếng anh, đã tư vấn đầy đủ thông tin, chờ check miễn giảm và báo chi phí, chốt bạn sớm
30/6 hẹn mai ghé qua trường hoàn thành thủ tục trực tiếp</t>
  </si>
  <si>
    <t>0909699882</t>
  </si>
  <si>
    <t>Minh Tâm phía trên giới thiệu, bạn đã có bằng thạc sỹ, đang hỗ trợ chăm thêm, đã đk hồ sơ chờ báo học phí và miễn giảm, chốt sớm 
30/6 hẹn mai ghé qua trường hoàn thành thủ tục trực tiếp cùng trần minh tâm</t>
  </si>
  <si>
    <t>Chị Tuyết</t>
  </si>
  <si>
    <t>Kế toán</t>
  </si>
  <si>
    <t>0984628452</t>
  </si>
  <si>
    <t>có nhu cầu tư học online bên ngành kế toán, nhờ chị liên hệ tư vấn chị Tuyết dùm ạ!
Gọi knmx3, nt zalo k phản hồi
7/7 chị k có dự định học ĐH, chị quan tâm học trung cấp thôi em nhưng ngành kế toán</t>
  </si>
  <si>
    <t>Duyên</t>
  </si>
  <si>
    <t>0345935492</t>
  </si>
  <si>
    <t xml:space="preserve">quan tâm NNA, knm, kn zalo chat thử 
10/07/2025 Bình: đã tư vấn hỗ trợ thông tin rồi, bạn nói để xem xét cân nhắc nhưng hiện tại khg phản hồi 
24/09/2025 knm, chat lại zalo nhiều lần chưa phản hồi, chăm lại 
19/11/2025 khg phản hồi </t>
  </si>
  <si>
    <t>Ngân sách</t>
  </si>
  <si>
    <t>Offline</t>
  </si>
  <si>
    <t>Như Hà</t>
  </si>
  <si>
    <t>0795288930</t>
  </si>
  <si>
    <t>quan tâm NNA, tự chủ động inbox zalo viện</t>
  </si>
  <si>
    <t>0936234632</t>
  </si>
  <si>
    <t>Chị An Minh giới thiệu, đã có bằng TS QTKD, đang hỗ trợ check miễn giảm thêm, chăm kỹ, đã hs,
30/6 gửi chị gái bùi an minh mai đi nộp giúp, bận con nhỏ</t>
  </si>
  <si>
    <t>Ngọc Bích</t>
  </si>
  <si>
    <t xml:space="preserve"> Online</t>
  </si>
  <si>
    <t>16/09/2024 - 15/12/2024</t>
  </si>
  <si>
    <t>0765226202</t>
  </si>
  <si>
    <t>SPC gửi, TN TC bên QTDN, knm, kn zalo tư vấn thêm
 _ vẫn đang bận báo check zalo 
24/09/2025 tư vấn xét miễn giảm đầy đủ thông tin rồi nhưng báo chưa sắp xếp học được, có gì nhắn lại sau 
19/11/2025 chăm lại</t>
  </si>
  <si>
    <t xml:space="preserve"> số khiêm tốn</t>
  </si>
  <si>
    <t>10% online</t>
  </si>
  <si>
    <t>10% pd</t>
  </si>
  <si>
    <t>80% offline</t>
  </si>
  <si>
    <t>cũng mới, thương hiêu mới nên xây dựng thương hiệu và xây dựng chính sách để kết nối các kênh đối tác</t>
  </si>
  <si>
    <t>TRẦN KHƯƠNG MINH</t>
  </si>
  <si>
    <t>triển khai đa kênh: dự kiến off 40%, online 40%, giới thiệu 20%</t>
  </si>
  <si>
    <t>mục tiêu kpi năm 2025 là 500</t>
  </si>
  <si>
    <t>hy vọng năm tới có sự hỗ trợ từ các đơn vị</t>
  </si>
  <si>
    <t xml:space="preserve">xây dựng thêm nhiều chính sách và </t>
  </si>
  <si>
    <t>0978833955</t>
  </si>
  <si>
    <t xml:space="preserve">có bằng thạc sĩ rồi, bằng cd là kinh doanh qte, dh là ngôn ngữ pháp, chuyên ngành QTKD, đang học VB2 NNA, muốn học văn bằng thứ 3 đại học là QTKD- truyền thông số
30/6 TRINH: knm x3 ZALO k tìm thấy
7/7 TRINH: báo mún học NNT, nay gọi lại k nghe máy, phản hồi zalo kêu chỉ muốn học qua video, chứ k muốn học tương tác giảng viên, đang theo học thạc sĩ NNA, thuyết phục, suy nghĩ
24/09/2025 chat hỏi thăm lại thêm thử 
19/11/2025 nhiều lần khg phản hồi </t>
  </si>
  <si>
    <t>Huỳnh Phương Thanh</t>
  </si>
  <si>
    <t>0357129840</t>
  </si>
  <si>
    <t>đang học CĐ bên công thương ngành logictics năm 2 rồi. Em định học trung cấp hay là cao đẳng NNT thôi chị, chưa có dự định học ĐH chị ạ. Học ĐH em suy nghĩ lại 
10/7 nt k phản hồi nữa</t>
  </si>
  <si>
    <t>Nhung</t>
  </si>
  <si>
    <t>0708052502</t>
  </si>
  <si>
    <t xml:space="preserve">TC Việt Nhật gửi _ có bằng cđ tài chính, quan tâm học tiếp ĐH NNA, đã tư vấn tt cơ bản, chat zalo chăm thêm bạn khg tiện nghe, chăm kỹ 
24/09/2025 knm, zalo cũng chặn ng lạ 
19/11/2025 khg phản hồi </t>
  </si>
  <si>
    <t>Thầy tuấn anh</t>
  </si>
  <si>
    <t>Minh Đức</t>
  </si>
  <si>
    <t>0979910491</t>
  </si>
  <si>
    <t>Khách đang định học Kế toán, em đã gợi ý QTKD
Gọi knmx4, kb zalo chặn tin ng lạ
7/7 đã kb được zalo nhưng muốn học kế toán thôi, gửi thêm các ngành khác bảo anh tham khảo rồi nhắn sau
30/7 k thấy phản hồi nữa 24/9 nhắn lại báo</t>
  </si>
  <si>
    <t xml:space="preserve">APC Phú Quốc </t>
  </si>
  <si>
    <t>0837928540</t>
  </si>
  <si>
    <t>Bạn quan tâm ngành NNT
Chỉ có bằng TN THPT, đang push phí</t>
  </si>
  <si>
    <t>dc giới thiệu, bạn chat zalo hỏi tư vấn, đã HP</t>
  </si>
  <si>
    <t>Tuệ Hải</t>
  </si>
  <si>
    <t>0969211855</t>
  </si>
  <si>
    <t xml:space="preserve">chị gọi đến hotline trường, muốn tìm hiểu ở đại học mở, đã thuyết phục chị bên đh pxu, suy nghĩ, IB ZALO </t>
  </si>
  <si>
    <t>gọi hotline</t>
  </si>
  <si>
    <t>Nguyễn Thành Đông</t>
  </si>
  <si>
    <t>0793665462</t>
  </si>
  <si>
    <t xml:space="preserve">TRINH 7/7: bạn nói bạn đi làm, chưa định học, thuyết phục học luôn, suy nghĩ IB ZALO đã báo gia hạn đóng 2 lần, cân nhắc thêm
24/09/2025 có phản hồi lại nhưng báo khg học nữa khi nào cân nhắc sẽ tự nhắn lại 
19/11/2025 chãm lại thử, đợt trc báo năm sau mới xem xét </t>
  </si>
  <si>
    <t>CD bách việt</t>
  </si>
  <si>
    <t>Tăng Thành Phúc</t>
  </si>
  <si>
    <t>0764423433</t>
  </si>
  <si>
    <t xml:space="preserve">TRINH 7/7: bạn nói bạn đi làm, chưa định học, thuyết phục học luôn, suy nghĩ IB ZALO đã báo gia hạn đóng 2 lần, cân nhắc thêm
TRINH 11/7 inbox zalo nhắc bạn, chưa thấy phản hồi
24/09/2025 knm, chat lại zalo thấy hủy kb, nhắn hỏi thăm lại thử 
19/11/2025 hùy kết bạn, chat lại thử _ báo học trường khác ropof </t>
  </si>
  <si>
    <t>0778846000</t>
  </si>
  <si>
    <r>
      <rPr>
        <rFont val="Times New Roman"/>
        <color rgb="FF1155CC"/>
        <sz val="14.0"/>
        <u/>
      </rPr>
      <t xml:space="preserve">https://www.facebook.com/danghuynhdieuvubonnie#
</t>
    </r>
    <r>
      <rPr>
        <rFont val="Times New Roman"/>
        <sz val="14.0"/>
      </rPr>
      <t>sv cd bách việt, đã thuyết phục học QTKD, bạn học kỳ 3 ngành tcsk, hdan bạn điền link + gửi bản điểm check</t>
    </r>
  </si>
  <si>
    <t>Trang</t>
  </si>
  <si>
    <t>0823011555</t>
  </si>
  <si>
    <t>bạn tốt nghiệp CD dược, bạn tốt nghiệp lâu, sn 95, đang tìm hiểu đi XKLĐ đức, muốn học lên đh để chuyển đổi bằng, đã tư vấn, cần đầu 2027 đi luôn. Nghiên cứu thêm GỬI ZALO</t>
  </si>
  <si>
    <t>APC HN</t>
  </si>
  <si>
    <t>Nguyễn Mỹ Diễm</t>
  </si>
  <si>
    <t>0335007040</t>
  </si>
  <si>
    <t xml:space="preserve">đang tư vấn thì thêm thông tin thì bạn nói chỉ quan tâm học bên IT chứ khg học bên đồ họa chắc khg học đâu hông cần hỗ trợ thêm , vẫn gửi tt qua zalo 
24/09/2025 knm, khg phản hồi 
19/11/2025 khg phản hồi </t>
  </si>
  <si>
    <t>Hoanhuocduong (tên zalo) - Dương Nhược Hoa</t>
  </si>
  <si>
    <t>0374055170</t>
  </si>
  <si>
    <t>Học sinh đã tốt nghiệp TC Kế toán, hiện tại muốn học ĐH từ xa. Bên Chị có hướng Bạn sang chuyên ngành QTKD. Chị nhờ Trinh ad zalo tư vấn học sinh tiếp giúp Chị nhé!
11/7 Sáng gọi bấm bận, chiều cũng bấm bận x2, để lại zalo k phản hồi
18/7 gọi lại vẫn bấm bận, nt lại zalo
21/7 bạn báo lại học phí cao quá đang cân nhắc lại
4/8 Nt lại k thấy phản hồi
9/9 Gọi lại bấm bận, nt lại chưa thấy phản hòi</t>
  </si>
  <si>
    <t>0973287543</t>
  </si>
  <si>
    <t xml:space="preserve">quan tâm CNTT, nhưng cũng có tìm hiểu thêm bên việt mỹ, đã tư vấn đầy đủ thông tin rồi, gửi tt qua zalo cân nhắc thêm, check miễn giảm
22/07/2025 khg phản hồi gì thêm  
24/09/2025 knm
19/11/2025 tư vấn chat nhiều nhưng ít phản hồi lại, chăm lại thêm kỹ </t>
  </si>
  <si>
    <t>đào tạo APC CT</t>
  </si>
  <si>
    <t>Nguyễn Minh Triết</t>
  </si>
  <si>
    <t>0352895657</t>
  </si>
  <si>
    <t>thư báo bạn nói ba tai nạn, không học được, năm sau mới tính
TRINH: đã kb inbox zalo gửi thêm tt cho bạn, push thêm
4/8 bạn báo bạn học trường khác r, hủy kb zalo
9/9 nt lại k thấy phản hồi, hủy kết bạn bảo học bên khác ròio</t>
  </si>
  <si>
    <t>0944711818</t>
  </si>
  <si>
    <t>C tuyết muốn học ngôn ngữ anh, làm bên quân đội á. Anh diện bên quốc phòng gthieu
15/7 gọi thuê bao, zalo chặn tin nhắn từ ng lạ, để lại tin nhắn và message riêng. Chiều gọi lại vẫn thuê bao
TRINH: gọi tư vấn cho chị các thông tin về ngành ngôn ngữ Anh, chị học đh ngành thể dục thể thao, thuyết phục dk học vào tháng 9 này, IB ZALO</t>
  </si>
  <si>
    <t>Anh diện bên quốc phòng gthieu</t>
  </si>
  <si>
    <t>0968705002</t>
  </si>
  <si>
    <t>bạn qtam muốn học NNT, seeding xin thông tin. Chat FB</t>
  </si>
  <si>
    <t xml:space="preserve"> cựu sinh viên VM bên QTKD quan tâm bên QTKD, tư vấn đầy đủ tt, chat zalo gửi bảng điểm check miễn giảm , chăm kỹ 
24/09/2025 tư vấn đầy đủ thông tin chi tiết rồi, kêu gửi bảng điểm qua khg gửi, chat zalo chăm nhiều lần khg phản hồi, chăm lại knm, chat lại zalo 
19/11/2025 khg phản hồi </t>
  </si>
  <si>
    <t>CTV gửi</t>
  </si>
  <si>
    <t>Khấn Tây (tên zalo)</t>
  </si>
  <si>
    <t>0325518309</t>
  </si>
  <si>
    <t>cứ nhắn bạn là chị được nhận thông tin từ trường là em có nguyện vọng hệ  từ xa do vẫn đang đi làm
18/7 gọi bấm bận liên tục, chưa tư vấn được gì nhiều nhưng bạn phản hồi là knc học nữa
4/8 bạn bảo giờ k đi học đại học nữa
9/9 Hủy kb rồi, gọi bấm tắt ngang</t>
  </si>
  <si>
    <t>Kiệt bên PXU chuyển</t>
  </si>
  <si>
    <t>0348482359</t>
  </si>
  <si>
    <t>đang làm IT bên EQ, hướng dẫn bạn làm hsol, thuyết phục học luôn ZALO</t>
  </si>
  <si>
    <t>trong EQ, thầy chương gthieu</t>
  </si>
  <si>
    <t>Lương Tuệ Anh</t>
  </si>
  <si>
    <t>0778986400</t>
  </si>
  <si>
    <t>Bạn quan tâm muốn đk học NNA, đang học đh NTT, ngành dược. Muốn nghỉ chuyển qua học
30/7 gọi knm</t>
  </si>
  <si>
    <t>Dandy Nguyễn</t>
  </si>
  <si>
    <t>0948955592</t>
  </si>
  <si>
    <t xml:space="preserve">chỉ quan tâm học cấp tốc tiếng trung thi chứng chỉ HSK chứ khg học đại học, khi nào mở khóa ngắn hạn liên hệ lại 
24/09/2025 chỉ quan tâm học giao tiếp tiếng trung </t>
  </si>
  <si>
    <t>APC PQ</t>
  </si>
  <si>
    <t xml:space="preserve">Quốc Tiến </t>
  </si>
  <si>
    <t>0907897227</t>
  </si>
  <si>
    <t>Bạn đang quan tâm ngành QTKD. Bạn đang đi làm nên không thể học tập trung tại CĐVM PQ, bạn sale kênh GT nên muốn học để năng cao kỹ năng, định hướng nghề nghiệp. Đã tốt nghiệp THPT
Sn 94 đã tư vấn nhưng báo chưa sẵn sàng nhập học liền, tầm tháng 09 mới sắp xếp đc đang thuyết phục học sớm. Push điền form đăng ký nhưng cứ báo là nào em chắc học em mới đăng ký @@
4/8 Chưa sắp xếp học đc, chắc tháng 09 mới học dc
9/9 nhăn lại bảo là k học bây giờ được, khi nào có nhu cầu em sẽ báo
24/9 đã nhắn thông báo lại lịch khai giảng tháng 10 chưa phản hồi
2/6/2026 chưa có dự định học lên, khi nào học được thì chủ động liên hệ lại trường</t>
  </si>
  <si>
    <t>0814078072</t>
  </si>
  <si>
    <t>đúng tt, bạn qtam đồ họa kts, hdan hoàn thành học phí kịp đợt này</t>
  </si>
  <si>
    <t>0982752268</t>
  </si>
  <si>
    <t>Học đh Tôn đức thắng NNA, bỏ ngang. Mún chuyển qua đh từ xa học
Bình: đang chăm thêm nhưng bạn qua tư vấn trực tiếp thì báo để cân nhắc lại, chăm lại kỹ
trinh: tư vấn lại thuyết phục đóng phí, cứ okie thả tim, rồi chưa, hẹn trong nay</t>
  </si>
  <si>
    <t>Nhuư</t>
  </si>
  <si>
    <t>0906432485</t>
  </si>
  <si>
    <t>học ĐH bên NNA rồi nhưng chưa có bằng, tư vấn đầy đủ thong tin qua zalo, check miễn giảm rồi báo bạn chăm sớm
28/07/2025 đã hỗ trợ đầy đủ TT, đăng ký onl nhưng bạn hỏi nhiều thông tin về cổng thông tin của bộ, chăm thêm kỹ chốt HP sớm  
NE RỒI</t>
  </si>
  <si>
    <t>PUX gửi</t>
  </si>
  <si>
    <t>0985165478</t>
  </si>
  <si>
    <t xml:space="preserve">bạn anh Trí đã tham gia lớp rồi, tư vấn bạn thêm và hỗ trợ hướng dẫn hoàn tất thủ tục </t>
  </si>
  <si>
    <t>sinh viên NBS giới thiệu</t>
  </si>
  <si>
    <t>Hồng Tươi</t>
  </si>
  <si>
    <t>0832606030</t>
  </si>
  <si>
    <t xml:space="preserve">FPT gửi tt quan tâm tìm hiểu học từ xa buổi tối, liên hệ bạn đang bận chỉ tư vấn sơ, kn zalo khg phản hồi
28/07/2025 liên hệ lại khg phản hồi 
24/09/2025 báo khg có nhu cầu xong tắt máy lun , zalo cũng chat nhiều lần khg phản hồi </t>
  </si>
  <si>
    <t>Chị Trinh đưa</t>
  </si>
  <si>
    <t>Hằng (Châu)</t>
  </si>
  <si>
    <t>Bạn tốt nghiệp THPT rồi mà làm chưa học đh
Hỏi cho em là Châu 2k4 đã tốt nghiệp đã gửi tt đang im
29/7 đã điền form đăng ký
15/9 đang push lại thông tin đăng ký khóa tháng 10
20/4 gọi lại push NE, mất hồ sơ gốc hỗ trợ scan hồ sơ công chứng</t>
  </si>
  <si>
    <t>Thầy Tuyến PXU (chị Trinh đưa)</t>
  </si>
  <si>
    <t xml:space="preserve">Thaành Nhàn </t>
  </si>
  <si>
    <t>0836101077</t>
  </si>
  <si>
    <t xml:space="preserve">quan tâm hệ từ xa, liên hệ máy bận, chat zalo gửi tt tham khảo trc
24/09/2025 hỗ trợ tư vấn đầy đủ thông tin, xét từ bằng TC check miễn rồi nhưng miễn ít báo học phí cao quá chưa sắp xếp được, chăm lại knm, chat thuyết phục thêm 
19/11/2025 học trường khác rồi mà cứ nói lòng vòng </t>
  </si>
  <si>
    <t>bạn học CNTT, làm giờ hành chính nên muốn học ban đêm nha chị
29/7 gọi knm, để lại tin nhắn trên zalo
31/7 gọi lại vẫn bấm bận x3 zalo k phản hồi
12/9 em học Cao Đẳng k học ĐH nữa chị ơi</t>
  </si>
  <si>
    <t>Thơ An gửi</t>
  </si>
  <si>
    <t>Phạm Minh Thảo</t>
  </si>
  <si>
    <t>0394833297</t>
  </si>
  <si>
    <t xml:space="preserve">gửi mail cho trường hỏi tt, xin đc SĐT nhưng bận tối mới nghe máy được kn zalo tư vấn trc, bạn sắp TN có chứng nhận bên Viện VTC Academy , xét từ bằng THPT + Học bạ , đang tư vấn thêm, chăm kỹ 
24/09/2025 học trực tiếp ở trường khác rồi </t>
  </si>
  <si>
    <t>Mail NBS</t>
  </si>
  <si>
    <t>quan tâm Ngôn ngữ Anh. Lead thơ An gửi. Quan tâm nhiều, lead mới
30/7 Bạn muốn tìm trường nào có tiếng 1 chút để học, quan tâm sâu chuyên ngành Biên Phiên Dịch Tiếng Anh. Với trường PXU bạn sẽ xem thông tin rồi thông báo lại sau
Kb zalo k chịu accept
12/9 em có kế hoạch khác rồi chị, em k đi học nữa</t>
  </si>
  <si>
    <t>Nghi</t>
  </si>
  <si>
    <t xml:space="preserve"> '0909069032</t>
  </si>
  <si>
    <t xml:space="preserve">spc gửi, liên hệ báo chỉ quan tâm học cđ tầm 1,5 năm thôi , vẫn hỗ trợ tư vấn thêm nhưng chị báo chị tìm hiểu đúng nhu cầu chị thôi, chỉ kn zalo gửi tt tham khảo - chat zalo khg phản hồi cũng khg có tín hiệu tốt
24/09/2025 knm, zalo khg phản hồi </t>
  </si>
  <si>
    <t>SPC gửi</t>
  </si>
  <si>
    <t>Giang</t>
  </si>
  <si>
    <t>CNTT- ĐHKTS/ QTKD</t>
  </si>
  <si>
    <t>0388637884</t>
  </si>
  <si>
    <t>thầy tuyến gửi tv cho ph và bạn hdan thêm tt, bạn hơi quằn, chưa chịu học ngay, thuyets phục
10-25/8 chăm sóc nhiều, kêu chưa dự định học, chỉ muốn học du lich, thuyết phục học NN hoặc QTKD cũng chưa chịu, suy nghĩ</t>
  </si>
  <si>
    <t xml:space="preserve">thầy Tuyến PXU </t>
  </si>
  <si>
    <t>thầy tuyến gửi tv cho anh, sn 85, qtam QTKD, tv thuyết phục học đợt này, cân nhắc. Nhắc đóng hp trong thứ 2
10-25/8 đòi học liền, hẹn đóng phí xong im luôn, ngày nào cũng nt nhắc mà k phản hồi</t>
  </si>
  <si>
    <t>Nguyễn Đan Ninh</t>
  </si>
  <si>
    <t>0785868278</t>
  </si>
  <si>
    <t>bạn hỏi thạc sĩ, tư vấn cho bạn học vb2 ngành NNA, cũng có qtam, suy nghĩ thêm
10-25/8 chăm sóc quá trời luôn, bạn nói đang WFH ở nhà nên k học dc, mới mổ, tiền ít, đã hỗ trợ cho bạn đóng cọc trước 1trieu + 80k =&gt; bổ sung còn lại đến 10/9</t>
  </si>
  <si>
    <t>trên 1office</t>
  </si>
  <si>
    <t>0943710349</t>
  </si>
  <si>
    <t>Inb trên zalo Viện
bạn học QTKD, thuyết phục bạn hoàn thành học sớm luôn
Trước đây học tiếng anh thương mại ở APC làm ở Ismart HCM</t>
  </si>
  <si>
    <t>Võ Minh Tú</t>
  </si>
  <si>
    <t>0876122916</t>
  </si>
  <si>
    <t>Trước học 9+ và văn hóa 4 môn ở bên APC được bên phòng đào tạo APC giới thiệu
5/8 báo là chưa học đc bây giờ vì bận quá chưa có sắp lịch được, nhập học vào khóa sau
12/9 gọi lại push khóa lớp tháng 10 để cân nhắc rồi báo thông tin sau
15/9 đang push lại nhập học sớm
2/6/2026 1 thời gian nhắn lại quá trời k thấy phản hồi gì hết</t>
  </si>
  <si>
    <t>Đào tạo APC</t>
  </si>
  <si>
    <t>Phụ Huynh - Lê Gia Huy</t>
  </si>
  <si>
    <t>0982444186
HS: '0353772498</t>
  </si>
  <si>
    <t xml:space="preserve">Phụ Huynh tìm hiểu cho con trai học từ xa bên QTKD, knmx2 - kn zalo chăm 
Đã hỗ trợ tư vấn bạn có bằng THPT + Bảng điểm Trung cấp + Bằng Trung cấp. tư vấn PH đóng phí gấp kịp học lớp QTKD, đã hoàn thành đk chờ bảng điểm check </t>
  </si>
  <si>
    <t>zalo Viện</t>
  </si>
  <si>
    <t>Văn Trọng</t>
  </si>
  <si>
    <t>0768562906/ 0339789357</t>
  </si>
  <si>
    <t>Bạn muốn học lập trình online, có điều hướng qua Đồ Họa nhưng hình như k thích lắm thấy nt im im
24/9 bạn bảo k có khiếu mỹ thuật, cũng k thích thiết kế muốn học lập trình thôi, nào có ngành thì nhắn lại b</t>
  </si>
  <si>
    <t xml:space="preserve">Học trung cấp cđ việt mỹ sắp xong, khg có dự định học lên tiếp cđ mà học thẳng lên đh, có qt đh từ xa, sau khi TV thấy học phí hơi cao nên bạn cân nhắc thêm sau - có hỏi tt tương tác zalo nhưng cũng chưa xác định học, chăm thêm kỹ _9/8 
13/02/2025 Bình: học bên đh hoa sen rồi 
07/08/2025 báo học bên hoa sen nhưng hiện tại cũng hỏi lại tt bên page hỏi thêm cho bạn học nữa, cân nhắc NNT và QTKD muốn được tư vấn trực tiếp, hẹn ngày lên trường hỏi thêm tt, chăm kỹ 
24/09/2025 tư vấn lại thông tin thì đòi qua trực tiếp hoặc đi cf hỗ trợ trực tiếp nhưng hỏi cụ thể khi nào qua thì khg phản hồi, chat zalo khg phản hồi, knm _ chăm lại 
19/11/2025 knm, zalo khg phản hồi đã chat nhiều </t>
  </si>
  <si>
    <t>Data APC VM</t>
  </si>
  <si>
    <t xml:space="preserve">Thương </t>
  </si>
  <si>
    <t>0888152770</t>
  </si>
  <si>
    <t>đang làm việc và muốn học ngành QTKD online, nhờ quý Thầy Cô tư vấn giúp thời gian và học phí.
8/8 gọi quài 1 ngày 3 cuộc k thấy nghe máy, nt chặn tin nhắn ng lạ
15/8 ngày nào cũng gọi nhưng k gọi dc
19/8 đổ chuông lên bấm tắt liền, chiều gọi lại knm nhiều lần
12/9 bấm bận 24/9 hình như chặn số rồi k gọi đc</t>
  </si>
  <si>
    <t>Như Ý</t>
  </si>
  <si>
    <t>0399085282</t>
  </si>
  <si>
    <t xml:space="preserve">đang đi làm ở Bình Dương, bạn báo thu nhập ổn định, đang tìm lớp online liên quan đồ họa, em có giới thiệu bạn bên NBS sẽ tư vấn về ngành đồ họa kỹ thuật số - đang đi làm, kn zalo gửi tt tham khảo sau giờ làm 
24/09/2025 tư vấn đầy đủ thông tin nhưng báo đang tham khảo hơi hờ hợt, chăm thuyết phục thêm 
19/11/2025 chat nhiều lần khg phản hồi </t>
  </si>
  <si>
    <t>Trước học IT ở CĐ nhưng nghỉ ngang k có bảng điểm check giờ học lại xét từ THPT, đang theo học lớp TKĐH chưa nhập học liền được 1-2 tháng nữa em mới sắp xếp thời gian. Kn zalo chăm thêm
12/9 gọi knm, zalo k tl</t>
  </si>
  <si>
    <t>Tiểu Triêu 趙清銀</t>
  </si>
  <si>
    <t>0399366668</t>
  </si>
  <si>
    <t>APC chuyển, qtam NNT, từng tốt nghiệp 1 bằng đh ngành tc ngân hàng rồi, thuyết phục nộp hs + đóng hp sơm, han 15/8 ĐÃ GỬI ZALO</t>
  </si>
  <si>
    <t>C Xuân APC gửi</t>
  </si>
  <si>
    <t>Mai Mon</t>
  </si>
  <si>
    <t>0907732214</t>
  </si>
  <si>
    <t>chị quan tâm ngành Kế toán doanh nghiệp, bé qua QTKD thì chưa ưng lắm, nt không tl zalo
12/9 gọi lần nào cũng bảo gửi tt zalo nhưng nt k xem k phản hồi
24/9 bấm bận</t>
  </si>
  <si>
    <t>Như</t>
  </si>
  <si>
    <t>0903612291</t>
  </si>
  <si>
    <t>trước học bên trung cấp SPC có bằng nghề nhưng k có chứng nhận hoàn thành văn hóa nên k đủ điều kiện học</t>
  </si>
  <si>
    <t>knm, zalo chỉ mới phản hồi đang tư vấn thêm 
24/09/2025 tư vấn đầy đủ thông tin, check miễn giảm rồi nhưng khg thấy phản hồi nữa, liên hệ knm, chat chăm lại 
19/11/2025 knm</t>
  </si>
  <si>
    <t>CTV Hải Long</t>
  </si>
  <si>
    <t>Gọi bấm tắt, kết nối zalo k tl k quan tâm lắm, chỉ có thông tin gửi bạn tham khảo thôi
15/9 gọi lại bấm lại vẫn knm 8/10 vẫn bấm bận</t>
  </si>
  <si>
    <t>knm - Chưa phản hồi
19/08/2025 vừa bắt máy alo xong tắt liền, zalo khg phản hồi 
24/09/2025 knm, zalo khg phản hồi, chat lại 
19/11/2025 knm</t>
  </si>
  <si>
    <t>Chưa phản hồi
11/9 knm 8/10 gọi bắt máy lên tắt liền 19/1 bấm bận 
17/4 nt k còn rep</t>
  </si>
  <si>
    <t>Xuân trường</t>
  </si>
  <si>
    <t>0919210131</t>
  </si>
  <si>
    <t>có bằng THPT - tư vấn gửi tt đẩy đủ, xem xét nhiều trường 
_ nói để tham khảo thêm trường khác rồi mới xác định xong im lặng
24/09/2025 knm, zalo khg phản hồi chat lại hỏi thăm  
19/11/2025 knm</t>
  </si>
  <si>
    <t>Hương Lã</t>
  </si>
  <si>
    <t>https://www.facebook.com/huong.la/reels/</t>
  </si>
  <si>
    <t>Bạn này tốt nghiệp TC ngành kế toán. Đang hỏi liên thông.
Nt facebook k phản hồi
Bạn k chịu học ngành khác, chỉ quan tâm ngành Kế toán thôi</t>
  </si>
  <si>
    <t>APC Phú Quốc</t>
  </si>
  <si>
    <t xml:space="preserve">Nguyễn Thúy </t>
  </si>
  <si>
    <t>0973284115</t>
  </si>
  <si>
    <t>dđang chăm có quan tâm về NNA, tư vấn kỹ check miễn giảm báo học phí chốt luôn sớm lớp NNA
_ đã NE</t>
  </si>
  <si>
    <t>070-1536-4658</t>
  </si>
  <si>
    <t>seeding FB bạn chat zalo hỏi tt, ở nước ngoài đã có VB1 rồi đang đi dạy, phân vân NNA và NNT nhưng quyết định học NNA - push thêm và đã đóng HP</t>
  </si>
  <si>
    <t>Trần Trung</t>
  </si>
  <si>
    <t>QTKD/ CNTT</t>
  </si>
  <si>
    <t>0325565117</t>
  </si>
  <si>
    <t>bạn học Cao Đẳng CNTT - Lập Trình, quan tâm CNTT Lập Trình nhiều hơn
9/9 e muốn học CNTT nhưng ngành nào trừ đồ họa ra á chị</t>
  </si>
  <si>
    <t>Trần Thị Yến Nhi</t>
  </si>
  <si>
    <t>0377420495</t>
  </si>
  <si>
    <t>đúng tt, chat fb, bạn là sv poly kỳ cuối, hỏi liên thông, thuyết phục nhập học</t>
  </si>
  <si>
    <t>Trương Trang Thư</t>
  </si>
  <si>
    <t>0377125377</t>
  </si>
  <si>
    <t xml:space="preserve">đang đi làm quan tâm Tiếng Trung buổi tối/online, liên hệ khg được, kn zalo tư vấn thêm_ tư vấn qua zalo báo quan tâm học cao đẳng để lấy bằng sớm thôi. chăm thuyết phục thêm  
24/09/2025 học cđ rồi </t>
  </si>
  <si>
    <t>Trọng Nghĩa</t>
  </si>
  <si>
    <t>0948080248</t>
  </si>
  <si>
    <t>Đã tốt nghiệp ĐH chuyên ngành Cơ khí chế tạo, đang đi làm, muốn học ngành ngôn ngữ anh
9/9 đợi công ty đài thọ mới học tiếp lên
11/9 knm</t>
  </si>
  <si>
    <t>Nguyễn Thái Hồng Đào</t>
  </si>
  <si>
    <t>0707380212</t>
  </si>
  <si>
    <t>Ctv thơ an gửi. Bạn muốn học online
8/9 trước có học CĐ nhưng nghỉ ngang, đang chăm trả lời zalo rất chậm. K chấp nhận kb. gọi lần nào cũng khi khác nói chuyện
15/9 em cân nhắc lại nha chị do em mới nghe việc học như này lần đầu, em tìm hiểu rồi em nhắn chị sau nha
24/9 đã nt lại thông báo về lớp khai giảng tháng 10 nhưng cũng chưa phản hồi
12/11 Đã nhắn follow lại 19/1 chăm lại push học kỳ tháng 03/2026
2/6/2026 đợt push lại nhưng k phản hồi gì nhiều, đang push lại</t>
  </si>
  <si>
    <t>Xuân Khoa</t>
  </si>
  <si>
    <t>0933081528</t>
  </si>
  <si>
    <t>knmx2_ kn zalo chat thêm thử 
24/09/2025 có liên hệ hỗ trợ tt tư vấn qua zalo đầy đủ tt nhưng cũng chưa có cân nhắc học lắm, chăm thêm 
19/11/2025 knm</t>
  </si>
  <si>
    <t>Lập Đức</t>
  </si>
  <si>
    <t>0393288006</t>
  </si>
  <si>
    <t>ở An Giang, đã tốt nghiệp THPT năm 2014, hiện đang đi làm, cần tìm chương trình học online ngành Quản trị kinh doanh
3/9 e đang đi làm, em k có dự định học lên ĐH, tốn nhiều tiền + thời gian học lâu quá, em học Trung Cấp hay CĐ thôi chị
11/9 gọi lại bảo k có dự định học nữa, nào em có nhu cầu e liên hệ lại sau</t>
  </si>
  <si>
    <t xml:space="preserve">APC CT </t>
  </si>
  <si>
    <t>Lâm Vĩ  Khang</t>
  </si>
  <si>
    <t>0978262673</t>
  </si>
  <si>
    <t xml:space="preserve">TN cao đẳng chính quy ngành ks, tư vấn đẩy đủ thông tin rồi nhưng chat zalo chưa phản hồi, chăm thêm kỹ 
24/09/2025 chat zalo chưa chấp nhận kn nữa, có nhắn nhiều lần, liên hệ knm, chat lại thêm 
19/11/2025 knm, khg phản hồi chat lại thêm thử 
_ báo học gần nhà rồi </t>
  </si>
  <si>
    <t>my APC</t>
  </si>
  <si>
    <t>NNT/ NNA</t>
  </si>
  <si>
    <t>0889072369</t>
  </si>
  <si>
    <t>Cô Kim Anh (sn 1996, GV môn Giáo Dục Công Dân, Trường ESH
8/9 Gọi nhưng bảo cuối tuần đi sự kiện ở trường, chưa rảnh nói chuyện. Chat zalo chưa phản hồi
11/9 gọi lại bảo đang họp, khi khác gọi lại
15/9 tìm hiểu thêm ngành NNA nữa, đã gửi đầy đủ thông tin, chờ phản hồi
24/9 phản hồi giờ k học liền được, khi nào học được chủ động liên hệ lại
17/4 k có dự định học lên</t>
  </si>
  <si>
    <t>Chị Eliza</t>
  </si>
  <si>
    <t>Trương Huy</t>
  </si>
  <si>
    <t>0912216332</t>
  </si>
  <si>
    <t>quan tâm ngành quản trị kinh doanh _ chưa liên hệ được, chat zalo chưa phản hồi, liên hệ lại 
08/09/2025 đang bận khg tiện nghe máy, kn zalo lại 
24/09/2025 báo hiện tại chắc chưa có nhu cầu đâu, kn zalo tư vấn trc vì zalo chặn ng lạ 
05/11/2025 vẫn khg phản hồi 
19/11/2025 knm</t>
  </si>
  <si>
    <t>Võ Thành Đạt</t>
  </si>
  <si>
    <t xml:space="preserve"> 0778089920</t>
  </si>
  <si>
    <t>Tây Ninh, đang đi làm hỏi học Online- NBS liên hệ bạn coi nha
8/9 Gọi bấm bận_ chat zalo thử 9/9 k có tín hiệu
11/9 em đang bận, nhắn cho em nha c
24/9 nhắn k thấy rep, gọi bấm tắt 8/10 đang hẹn tháng 10 lên làm hồ sơ 19/1 knm
17/4 không còn phản hồi gì luôn
22/5/2026 gọi bảo lộn số</t>
  </si>
  <si>
    <t>Chị Xuân APC HCM</t>
  </si>
  <si>
    <t>Huỳnh Quang Ngọc</t>
  </si>
  <si>
    <t>0907606700</t>
  </si>
  <si>
    <t xml:space="preserve">đăng ký trên phiếu đk link online, từng học CĐ Cần thơ bên ngành ứng dụng phần mềm, tư vấn đầy đủ thông tin, xin lại bảng điểm cao đẳng thêm, kn zalo hỗ trợ tt 
24/09/2025 chưa sắp xếp được chi phí để đóng, có hỗ trợ tư vấn chia đợt ra nhưng báo để sắp xếp rồi nhắn lại sau
05/11/2025 im lặng từ rất lâu rồi, nhắn nhiều lần, vẫn chat lại 
19/11/2025 còn quan tâm nhưng chưa có tiền nên định năm sau, tư vấn chia 3 đợt đóng báo để sắp xếp lại rồi phản hồi, chăm lại kỹ </t>
  </si>
  <si>
    <t>đăng ký link online</t>
  </si>
  <si>
    <t>Anh Quang</t>
  </si>
  <si>
    <t>0982778685</t>
  </si>
  <si>
    <t>14/9 quan tâm NNA, biết tiếng trung, cho sdt gọi thuê bao
15/9 chat hướng dẫn quá trời, ngành NNT
20/9 đã báo khung check miễn giảm rồi mà bạn còn chưa chốt, chần chừ
22/9 ib thuyết phục thêm, chưa phản hồi</t>
  </si>
  <si>
    <t>Phan Quốc Cường</t>
  </si>
  <si>
    <t>0983242239</t>
  </si>
  <si>
    <t>Phan Quốc Cường 05/02/1993
Bạn này xét hồ sơ bên onschool k biết sao k đạt. Nên con bé nó chuyển qua mình. Tv kỹ thêm xem
14/9 Đã tư vấn hết khung chương trình, bảo bỏ môn Tiếng Anh ra khỏi chương trình học được k anh k biết tiếng nc ngoài, có AI hết rồi sao phải học nữa, anh sắp xếp công việc rồi anh báo em sau
24/9 nhắn lại về khóa khai giảng tháng 10 30/9 anh chưa sắp xếp đc, khi nào anh sắp xếp được anh sẽ liên hệ 12/11 đã inb ạ
18/11 anh chỉ cần chứng chỉ ngắn hạn về AI thôi, làm sao mà anh có thời gian học hết chương trình bên e</t>
  </si>
  <si>
    <t>CTV trang</t>
  </si>
  <si>
    <t>Bạn này đang ở Hội An - có bằng THPT - muốn học online 100% ngành gì liên quan MKT
25/9 Đang push làm hồ sơ 30/9 đã gửi hồ sơ, đang push phí 11/11 gọi bảo là k còn nhu cầu học, tắt 19/1 em đang bận, nt cho em nha chị
22/5/2026 giờ gọi đến toàn bấm tắt, nt k rep</t>
  </si>
  <si>
    <t>Thảo My APC HCM</t>
  </si>
  <si>
    <t>0962981745</t>
  </si>
  <si>
    <t>HCM, Ngôn ngữ Trung
Hỏi xong hết thông tin gửi rồi im lặng tới giờ nt lại k thấy rep
18/11 ok ok bây giờ mình đang có việc bận tí, có gì mình gọi sau nha 19/1 thuê bao 
22/5/2026 bảo có tìm được trường học rồi, trường mình ít tt nên k tin tưởng lắm</t>
  </si>
  <si>
    <t>Chị Hằng APC HCM</t>
  </si>
  <si>
    <t>Long CTV</t>
  </si>
  <si>
    <t>Lê Diệu Hải (phụ huynh Loan)</t>
  </si>
  <si>
    <t>0901873798</t>
  </si>
  <si>
    <t>chị loan Cty Cp Student First tại TpHCM thành viên của EQ tìm hiểu ngành NNT cho con gái, bạn đã tốt nghiệp đại học, có bằng tạm đại học + bản điểm, hướng dẫn hoàn thành thủ tục học tháng 10</t>
  </si>
  <si>
    <t>Nguyễn Thị Tuyết</t>
  </si>
  <si>
    <t>0386483919</t>
  </si>
  <si>
    <t xml:space="preserve">bên pxu gửi nè, có gửi bản điểm check rồi , bên đó liên hệ không được , chăm lại thêm thử 
22/09/2025 liên hệ chưa nghe máy, kn zalo thêm thử 
24/09/2025 chat zalo nhiều lần khg phản hồi, liên hệ khg nghe máy 
05/11/2025 khg phản hồi 1 cái gì hết 
19/11/2025 knm, khg phản hồi </t>
  </si>
  <si>
    <t>PX gửi</t>
  </si>
  <si>
    <t>Sú cẩm Dếnh</t>
  </si>
  <si>
    <t>0936603480</t>
  </si>
  <si>
    <r>
      <rPr>
        <rFont val="Times New Roman"/>
        <sz val="14.0"/>
      </rPr>
      <t xml:space="preserve">đúng tt,có qtam NNT, bạn có bản điểm đh ngành NNT, gửi check, có thêm hsk nữa. Bận con nhỏ muốn học chậm mỗi kỳ 1-2 môn, đã trao đổi IB FB
</t>
    </r>
    <r>
      <rPr>
        <rFont val="Times New Roman"/>
        <color rgb="FF1155CC"/>
        <sz val="14.0"/>
        <u/>
      </rPr>
      <t>https://www.facebook.com/su.ying.486199#</t>
    </r>
  </si>
  <si>
    <t>Chu Văn Duy</t>
  </si>
  <si>
    <t xml:space="preserve">0964003893 </t>
  </si>
  <si>
    <t>đúng tt, sn 93, quan tâm CNTT - đồ họa kts, tốt nghiệp kỹ thuật oto, lúc đầu hỏi điện - điện tử đã thuyết phục qua CNTT, suy nghĩ, đã gửi bản điểm check</t>
  </si>
  <si>
    <t>FB: xử nữ (thấy tên link nguyễn bảo lan)</t>
  </si>
  <si>
    <r>
      <rPr>
        <rFont val="Times New Roman"/>
        <color rgb="FF000000"/>
        <sz val="14.0"/>
      </rPr>
      <t xml:space="preserve">đúng tt, thích QTKD, nói có bằng đh rồi, mà xin bản điểm quài k cho, bạn nói bạn sn 90, hỏi quan trọng việc có thi trạm k, học phí bao nhiêu, đã thuyết phục, cho thông tin, suy nghĩ thêm
</t>
    </r>
    <r>
      <rPr>
        <rFont val="Times New Roman"/>
        <color rgb="FF1155CC"/>
        <sz val="14.0"/>
        <u/>
      </rPr>
      <t>https://www.facebook.com/nguyen.bao.lan.352140#</t>
    </r>
  </si>
  <si>
    <t>Thạnh Phương</t>
  </si>
  <si>
    <t>0898233277</t>
  </si>
  <si>
    <t>thích QTKD, đã tư vấn hết cho bạn, cân nhắc, xét từ thpt, có chứng chỉ TA hết hạn, sẽ tìm lại để xin làm test, bạn làm ở đà năng, tranh thủ về nhà ở huế ghé sang trường hỏi thông tin</t>
  </si>
  <si>
    <t>Ctv Long</t>
  </si>
  <si>
    <t>Thu Phạm</t>
  </si>
  <si>
    <t>0982299103</t>
  </si>
  <si>
    <t>Sdt PH Bạn Tính, SV APCCT vừa xong chương trình. Muốn cho bạn học liên thông
30/9 gọi lại nhiều lần knm, để tin nhắn mes, tín nhắn zalo cũng k thấy phản hồi
8/10 vẫn chưa nghe máy 10/10 knm 12/11 knm 18/11 knm, giờ chị bận không nghe máy được 19/1 knm</t>
  </si>
  <si>
    <t>APC Cần Thơ</t>
  </si>
  <si>
    <t>Trịnh thị Hoa</t>
  </si>
  <si>
    <t>0965873102</t>
  </si>
  <si>
    <t>con quỹ Hoa Shark</t>
  </si>
  <si>
    <t>Cao Hoài Nam</t>
  </si>
  <si>
    <t>0353596306</t>
  </si>
  <si>
    <t>đang đi làm ở Đà Nẵng - NBS liên hệ bạn TV học online nha QTKD
liên hệ tư vấn đầy đủ tt, tìm hiểu bên NNA, có VB1 rồi, chat zalo chăm thêm 
05/11/2025 tự nhiên nói khg học nữa xong im lặng khg tl, chăm lại thêm 
19/11/2025 báo khg còn ý định học nữa</t>
  </si>
  <si>
    <t>Chị Xuân APC HCM gửi</t>
  </si>
  <si>
    <t>Vân Anh</t>
  </si>
  <si>
    <t>0773458679</t>
  </si>
  <si>
    <t>Học lên từ THPT ngành NNT, đã gửi tt. Bạn cân nhắc rồi báo sau
12/11 nhắn lại k phản hồi 19/1 alo bảo gọi lại từ ĐH Phú Xuân tắt máy
2/6/2026 nt nhắc lại</t>
  </si>
  <si>
    <t>Diễm My APC HCM gửi</t>
  </si>
  <si>
    <t>Hà thanh minh Min</t>
  </si>
  <si>
    <t>0933944342</t>
  </si>
  <si>
    <t>ở HCM - quan tâm học Tiếng Trung online, NBS liên hệ bạn nha 
_ liên hệ tư vấn đầy đủ thông tin, xét từ bằng THPT, học bổ sung bằng cho cty, đang cân nhắc chưa học liền, chăm thuyết phục thêm 
05/11/2025 nói học bên Trung tâm rồi khg trả lời nữa, hỏi thăm lại 
19/11/2025 khg phản hồi 
01/06/2026 knm,</t>
  </si>
  <si>
    <t>Tuấn Anh</t>
  </si>
  <si>
    <t xml:space="preserve">0938532151 </t>
  </si>
  <si>
    <t>quan tâm học ĐH online, bạn đang vướng làm sao ko cần phải đi học quốc phòng
10/10 đã xét miễn môn từ Cao Đẳng sang</t>
  </si>
  <si>
    <t>chị Kim thảo APC HCM gửi</t>
  </si>
  <si>
    <t>Nguyễn Đức trọng</t>
  </si>
  <si>
    <t>0961058644</t>
  </si>
  <si>
    <t>đã có bằng đh, qtam CNTT- ĐHKTS, đã gửi bản điểm check, hướng dẫn hoàn thành thủ tục</t>
  </si>
  <si>
    <t>APC CT gửi</t>
  </si>
  <si>
    <t>Ngọc Thảo</t>
  </si>
  <si>
    <t xml:space="preserve">bạn tốt nghiệp cao đẳng sư phạm, tham khảo bên ngôn ngữ Trung, chưa cân nhắc học liền chỉ tham khảo tt trước 
05/11/2025 ít phản hồi 
19/11/2025 cân nhắc lại 1 số vấn đề cá nhân khi nào học sẽ liên hệ sau, chat chăm thêm qua zalo 
01/06/2026 knm, chat zalo hỏi thăm lại thử </t>
  </si>
  <si>
    <t>Thầy Tuấn Anh nhóm zalo</t>
  </si>
  <si>
    <t>0934101375</t>
  </si>
  <si>
    <t>Tốt nghiệp THPT 10 năm đang đi làm- Online Tiếng Trung gửi NBS nha
15/10 tầm chút gọi lại,  có con nhỏ
29/12 bấm bận quài 19/1 vẫn bấm bận, nhắn lại zalo
22/5/2026 nt quài k thấy rep, gọi bấm bận</t>
  </si>
  <si>
    <t>Phạm Minh Tuấn</t>
  </si>
  <si>
    <t xml:space="preserve">xét từ bằng THPT, quan tâm bên NNA, tư vấn tham khảo đầy đủ thông tin 
05/11/2025 tư vấn đầy đủ hết thông tin chăm lại thấy hủy kết bạn =))
19/11/2025 kb lại khg chấp nhận, khg chat được 
01/06/2026 khg liên hệ được, zalo chặn ng lạ nt </t>
  </si>
  <si>
    <t>Trần Đình Du</t>
  </si>
  <si>
    <t xml:space="preserve">0862532423 </t>
  </si>
  <si>
    <t>Trùng data CĐVM HN, liên hệ
11/11 Gọi nhiều lần k được, zalo chặn tin ng lạ
18/11 vẫn chưa liên hệ được 19/1 gọi busy x3 zalo chặn tin ng lạ. Để lại mess điện thoại lần nữa
17/4 nt quài k thấy phản hồi
22/5/2026 hình như chặn số luôn rồi, k gọi được nữa
2/6/2026 k gọi được</t>
  </si>
  <si>
    <t>APC HN gửi</t>
  </si>
  <si>
    <t>Vũ Thị Thu Ngọc</t>
  </si>
  <si>
    <t>0936709915</t>
  </si>
  <si>
    <t xml:space="preserve">học được 1 năm bên ĐH Thủy Lợi quan tâm bên NNT, tư vấn đầy đủ thông tin, chăm thêm kỹ
05/11/2025 chưa xin lại được bảng điểm, ít phản hồi 
19/11/2025 giờ báo khg xin lại được bảng điểm, tư vấn xét từ bằng THPT, chat lại zalo chứ đang bận rồi 
01/06/2026 knm, zalo lâu rồi khg phản hồi, chat zalo hỏi thăm lại thử </t>
  </si>
  <si>
    <t>dđăng ký link onl</t>
  </si>
  <si>
    <t>Quang</t>
  </si>
  <si>
    <t>0379175204</t>
  </si>
  <si>
    <t xml:space="preserve">kbm, zalo khg tìm thấy </t>
  </si>
  <si>
    <t xml:space="preserve">Hoa gửi </t>
  </si>
  <si>
    <t>Dương Tấn Tuấn</t>
  </si>
  <si>
    <t>0935899585</t>
  </si>
  <si>
    <t>drduongtantuanvl@gmail.com, muốn học ngành NNA để nộp vào đầu ra chương trình Thạc Sỹ, đang là Bác Sỹ, nên khá bận, để liên hệ được ổng chắc cũng có căng và gọi thường xuyên lắm ak c, hihi
Bấm bận x2 zalo k nhận tin nhắn từ ng lạ
29/10 vẫn bấm bận 18/11 knm
17/4 nt lại k thấy phản hồi nữa</t>
  </si>
  <si>
    <t>CTV  nguyễn kim tuyến</t>
  </si>
  <si>
    <t xml:space="preserve">Nguyễn Nga </t>
  </si>
  <si>
    <t>0972876767</t>
  </si>
  <si>
    <t xml:space="preserve">nguyennga3294@gmail.com, sinh sống ở ĐakNông, học để có vb2 TA thay thế chứng chỉ TA cho đầu ra cao học, SV muốn học và thi online luôn 
30/10/2025 knm, zalo đã chấp nhận kn nhưng chưa phản hồi 
05/11/2025 có phản hồi rồi nhưng chưa có thời gian xem thông tin cân nhắc, chăm thêm 
19/11/2025 chăm lại cứ báo để thu xếp xem xét thêm
01/06/2026 knm, zalo ít phản hồi, chăm lại thêm </t>
  </si>
  <si>
    <t>Khánh Quỳnh</t>
  </si>
  <si>
    <t>danh thiếp zalo</t>
  </si>
  <si>
    <t>Xét lên từ THPT, zalo ít phản hồi, chăm kỹ
11/11 k học bây giờ, đòi qua Tết học
10/3/2026 có nhắn lại nhưng k thấy phản hồi
17/4 đang push lại cũng có hi vọng nhưng giờ đang im nữa rồi
22/5/2026 nt liên hệ nhiều lần vẫn đang im, đang follow thêm
2/6/2026 vẫn nt k mệt mỏi</t>
  </si>
  <si>
    <t>Hoài</t>
  </si>
  <si>
    <t>0856581581</t>
  </si>
  <si>
    <t>Muốn học NNA, đang Gia Lai, làm chủ tt tiếng anh
Call chưa nghe máy, zalo chặn tin ng lạ. Để lại tin nhắn đt
29/10 Đã đăng ký học bên ĐH Ngân hàng rồi</t>
  </si>
  <si>
    <t>CTV Trang</t>
  </si>
  <si>
    <t>Việt Hà</t>
  </si>
  <si>
    <t>0943438219</t>
  </si>
  <si>
    <t>có bằng chuyên khoa 1 rồi, học để bổ sung bằng vào cơ quan thôi, a ở trung tâm thành phố Vĩnh Long
30/10/2025 knm, kn zalo thử 
05/11/2025 vẫn chưa phản hồi, chat lại 
19/11/2025 knm, zalo chưa phản hồi 
19/01/2026 knm, zalo khg phản hồi tin nào 
01/06/2026 vẫn knm, zako khg phản hồi tin nào, nhắn lại</t>
  </si>
  <si>
    <t>0388233494</t>
  </si>
  <si>
    <t xml:space="preserve">muốn học VB2 ngành NNT, đang ở nc ngoài TQ. Gọi tư vấn thì nói nhầm bên em (nghi là spy từ trường khác) 
Hẹn sẽ đóng học phí
ĐÃ NE rồi </t>
  </si>
  <si>
    <t>Vi khánh linh</t>
  </si>
  <si>
    <t xml:space="preserve">đã từng học đh quốc gia HN ngành NNT 1 năm và đh CYUT ở đài loan 3 năm, thuyết phục hướng dẫn dk học, cân nhắc </t>
  </si>
  <si>
    <t>Phùng thảo Vân</t>
  </si>
  <si>
    <t>0399361705</t>
  </si>
  <si>
    <t>xét từ thpt, đã từng học đh ngoại ngữ nghỉ ngang, hướng dẫn nhập học đợt này 27/10. Suy nghĩ thêm</t>
  </si>
  <si>
    <t>0931480146</t>
  </si>
  <si>
    <t>Đã tốt nghiệp APC, gọi 2 lần đều bấm tắt ngang
chat zalo em đang bận, chiều làm về rảnh em nt chị nhé
12/11 đang làm bên Khách sạn Rex chuyên về NHKS, muốn học cùng ngành mà không học bây giờ, năm sau mới học lại vì cuối năm e bận lắm chị
17/4 vẫn đang follow, đang đợi APC cấp lại bảng điểm
22/5/2026 vẫn đang follow và push học trong t7</t>
  </si>
  <si>
    <t>Anh Tú (dương thanh tú)</t>
  </si>
  <si>
    <t xml:space="preserve">knm, kn zalo hỗ trợ thêm thử 
13/11/2025 thấy nch như muốn mua bằng, muốn học dễ , xét từ THPT- quan tâm QTKD, tư vấn đầy đủ thông tin, gửi thêm qua zalo chăm kỹ 
19/11/2025 đã tư vấn đầy đủ thông tin nhưng báo để xem xét lại cũng có cân nhắc, chăm lại kỹ chốt sớm </t>
  </si>
  <si>
    <t>CTV thơ an</t>
  </si>
  <si>
    <t xml:space="preserve">                      </t>
  </si>
  <si>
    <t>Quận 12, đang đi làm, hỏi học Online
18/11 giờ chắc mình chưa cần đâu, vẫn giữ liên hệ qua zalo
2/6/2026 hủy kb zalo rồi, đã nt lại k biết có phản hồi k</t>
  </si>
  <si>
    <t xml:space="preserve">học VB2 bên PX tới kỳ 2 giờ mún học tiếp online, có tư vấn sơ thông tin nhưng chị đang bận nên kn zalo gửi tt tham khảo sau , chăm kỹ 
19/11/2025 tới 30/11 mới có tiền đóng học phí, có báo bạn thua xếp đóng sớm trc 25/11 chăm kỹ </t>
  </si>
  <si>
    <t>thầy châu trình bên PXU</t>
  </si>
  <si>
    <t>Nguyễn Đức Dũng</t>
  </si>
  <si>
    <t>0327164331</t>
  </si>
  <si>
    <t>Đã TN, đang đi làm ở Tây Ninh
quan tâm online ngành nào cũng đc
Bạn chỉ có bẳng THCS học chưa xong lớp 11. Không đủ  điều kiện học</t>
  </si>
  <si>
    <t>Chị Hằng APC HCM gửi</t>
  </si>
  <si>
    <t>Thanh</t>
  </si>
  <si>
    <t>0935677413</t>
  </si>
  <si>
    <t>quan tâm NNA, liên hệ đang bận chat zalo sau 
19/11/2025 tư vấn đầy đủ qua zalo nhưng ít phản hồi, đang chăm thêm
19/01/2026 đợt báo mất bằng THPT rồi, đang xin lại có rồi mới cân nhắc học, chăm lại chưa phản hồi, chăm thêm  
01/06/2026 có dự định khác nên khg còn quan tâm đi học nữa =((</t>
  </si>
  <si>
    <t>Hải Long CTV</t>
  </si>
  <si>
    <t xml:space="preserve"> 0763943262</t>
  </si>
  <si>
    <t xml:space="preserve">Có bằng CĐ rồi quan tâm học liên thông Đh về bên KT tài chính, kn zalo gửi tt tham khảo bạn cân nhắc bên tài chính kế toán hơn, chat zalo gửi tt tham khảo thêm có hỏi về CNTT 
19/01/20266 knm, zalo cũng khg phản hồi 
01/06/2026 khg phản hồi thêm gì, </t>
  </si>
  <si>
    <t>NNA - hồng nhi chuyển, gọi lại bấm bận x2
3/12 gọi quài quài knm
4/12 gọi bảo k quan tâm chương trình học gì hết
9/12 chủ tịch du lịch ở PQ
29/12 chị Trinh đang chăm
TRINH 19/1 chăm sóc lại, vẫn chưa phản hồi
5/3 có nhắn tin zalo nhưng k tương tác</t>
  </si>
  <si>
    <t>thầy tuyến pxu</t>
  </si>
  <si>
    <t xml:space="preserve">quan tâm NNA đang ở huế, chưa liên hệ được, kn zalo thử 
báo zalo khg có nhu cầu nữa, khg cần hỗ trợ </t>
  </si>
  <si>
    <t>CTV nguyễn ngọc trang</t>
  </si>
  <si>
    <t>Lê ngọc khánh</t>
  </si>
  <si>
    <t>ở HCM quan tâm học Online, NBS hỗ trợ bạn thông tin nha
9/12 đòi qua trực tiếp làm hồ sơ online</t>
  </si>
  <si>
    <t>Chị Kim Anh gửi</t>
  </si>
  <si>
    <t>Đặng Thị Thi Thơ</t>
  </si>
  <si>
    <t>0964196724</t>
  </si>
  <si>
    <t>chị nhung chuyển, báo sư cô muốn dk học ngành NNA, có học bạ thpt + bằng thpt. bằng trung cấp + CĐ phật học =&gt; báo chị quỳnh check thêm</t>
  </si>
  <si>
    <t>Chị Nhung Suri gửi</t>
  </si>
  <si>
    <t>CTV Minh uyên</t>
  </si>
  <si>
    <t>Trần Phạm Đăng Khương</t>
  </si>
  <si>
    <t>0915999691</t>
  </si>
  <si>
    <t>phụ huynh hỏi thông tin cho bạn đang học cao đẳng an giang, ngành y sỹ đa khoa, muốn nghỉ chuyển sang học online, đang tư vấn thuyết phục PH, chị hơi lag, thông tin chưa tổng hợp được ZALO
19/1 chăm sóc lại, vẫn im lặng chưa phản hồi</t>
  </si>
  <si>
    <t>0906645592</t>
  </si>
  <si>
    <t>có bằng CD nghề muốn học QTKD, chốt hs  + học phí trong hôm nay luôn</t>
  </si>
  <si>
    <t xml:space="preserve">bạn muốn học cntt- đồ họa kts
19/01/2026 knm, zalo chưa phản hồi tin nào 
01/06/2026 knm, zalo chấp nhận kb nhưng khg phản hồi, nt hỏi thăm lại thử </t>
  </si>
  <si>
    <t>CTV Long</t>
  </si>
  <si>
    <t>đồng thị phi yến</t>
  </si>
  <si>
    <t>Thầy Tuyến</t>
  </si>
  <si>
    <t>lý bảo ngọc</t>
  </si>
  <si>
    <t>0764361435</t>
  </si>
  <si>
    <t>bên APC cần thơ chuyển tư vấn học QTKD, đã gửi bản điểm check miễn giảm
19/1 chăm sóc nhắc hoàn thành thủ tục, sẽ sx</t>
  </si>
  <si>
    <t>APC Cần thơ</t>
  </si>
  <si>
    <t>bên thầy Tuấn anh chuyển tư vấn học QTKD, đã gửi bản điểm check miễn giảm, tốt nghiệp CD
19/1 chăm sóc lại, chưa phản hồi</t>
  </si>
  <si>
    <t>Nguyễn Phú Khang</t>
  </si>
  <si>
    <t>0344989313</t>
  </si>
  <si>
    <t>bên APC cần thơ chuyển tư vấn học CNTT - đồ họa kts, đã gửi bản điểm check miễn giảm
19/1 chăm sóc lại, báo để suy nghĩ thêm</t>
  </si>
  <si>
    <t>Lê thị ngân</t>
  </si>
  <si>
    <t>0352442147</t>
  </si>
  <si>
    <t>chuyển từ hệ vb2 pxu sang nbs</t>
  </si>
  <si>
    <t>Nguyễn Trung Tín</t>
  </si>
  <si>
    <t xml:space="preserve">0869979721 </t>
  </si>
  <si>
    <t>bấm bận, kn zalo chặn ng lạ
27/1 Học FPT Jetking ngành kỹ thuật cơ điện, muốn học đúng ngành thôi, đang gửi thêm thông tin các khối ngành ngôn ngữ bạn cân nhắc thêm</t>
  </si>
  <si>
    <t>Chị Thy CĐ FPT</t>
  </si>
  <si>
    <t>Phạm Thị Hồng</t>
  </si>
  <si>
    <t xml:space="preserve">0359859017 </t>
  </si>
  <si>
    <t xml:space="preserve">knmx2, tìm thấy zalo kb nhưng chưa phản hồi, chăm lại thêm
01/06/2026 knm, zalo khg phản hồi chat hỏi thăm lại thử  </t>
  </si>
  <si>
    <t>Hoàng Lan Phương</t>
  </si>
  <si>
    <t>Đồ họa KTS</t>
  </si>
  <si>
    <t>0333866674</t>
  </si>
  <si>
    <t>tốt nghiệp cd, qtam cntt đồ họa kts
5/3 nt lại k thấy phản hồi
2/6/2026 đã nt follow lại
16/6/2026 có nhắn tin lại nhưng chưa thấy phản hồi
6/7/2026 có nhắn lại lần nữa hỏi khung chương trình rồi lại im tiếp</t>
  </si>
  <si>
    <t>0982188928</t>
  </si>
  <si>
    <t xml:space="preserve">tốt nghiệp cd, qtam cntt đồ họa kts
01/06/2026 đã tư vấn đầy đủ tt chi tiết nhưng bạn cân nhắc học trực tiếp ở HN rồi </t>
  </si>
  <si>
    <t>0396085017</t>
  </si>
  <si>
    <t>tốt nghiệp cd, qtam cntt đồ họa kts đã gửi bảng điểm check
Bảng điểm có nhiều môn k thể hiện điểm, đang nhờ bạn xem xét lại
17/4 bạn báo học lên từ Trung cấp nhưng kêu gửi thêm bảng điểm trung cấp thì chưa phản hồi
2/6/2026 nt lại bạn k phản hồi nhiều nữa
16/6/2026 có nhắn tin lại nhưng chưa thấy phản hồi</t>
  </si>
  <si>
    <t xml:space="preserve">có quan tâm tìm hiểu thông tin nhưng có dự định khác định học trực tiếp với em gái và nói chương trình bên trường chưa phù hợp, chăm lại thêm thử 
01/06/2026 chăm hỏi thăm lại </t>
  </si>
  <si>
    <t>Trường Việt Nhật</t>
  </si>
  <si>
    <t>Thế Anh</t>
  </si>
  <si>
    <t>tốt nghiệp cao đẳng FPT, đang chờ bảng điểm check miễn môn
6/3 đã điền form thông tin, đang push</t>
  </si>
  <si>
    <t>Đào Sơn</t>
  </si>
  <si>
    <t>0967050156</t>
  </si>
  <si>
    <t xml:space="preserve">chưa liên hệ được, đang chat zalo thêm thử chưa thấy phản hồi 
01/06/2026 đã hỗ trợ đầy đủ thông tin rồi nhưng đợt đó bận khg học được, chat zalo chăm báo đợt tháng 7 </t>
  </si>
  <si>
    <t>Tuấn Hưng</t>
  </si>
  <si>
    <t>0344289909</t>
  </si>
  <si>
    <t xml:space="preserve">em chỉ quan tâm học trực tiếp các trường ở HN thôi, k muốn học online. Tư vấn thuyết phục thêm </t>
  </si>
  <si>
    <t xml:space="preserve">Vũ Quỳnh Thư </t>
  </si>
  <si>
    <t>0373134550</t>
  </si>
  <si>
    <t xml:space="preserve">knm zalo khg đúng tên
30/03/2026 vẫn khg nghe máy, kn zalo thử 
01/06/2026 đã tham gia học ở Trường CĐ khác rồi </t>
  </si>
  <si>
    <t>Chị Hằng APC</t>
  </si>
  <si>
    <t>Nguyeễn Thu</t>
  </si>
  <si>
    <t>0978841006</t>
  </si>
  <si>
    <t>2k6 đang làm đồ án tốt nghiệp, mới dự định thôi, hỏi ý gia đình rồi báo lại sau
2/6/2026 hỏi ý gia đình, ba mẹ bảo tốt nghiệp rồi mới tính tháng 09 bạn mới tốt nghiệp</t>
  </si>
  <si>
    <t xml:space="preserve">Nguyên </t>
  </si>
  <si>
    <t>0931193838</t>
  </si>
  <si>
    <t>đang còn học kỳ cuối, tháng 5 mới thi TN, kn zalo gửi tt tư vấn chi tiết 
01/06/2026 gửi thông tin ít phản hồi chăm lại</t>
  </si>
  <si>
    <t xml:space="preserve">Hiển Nhi </t>
  </si>
  <si>
    <t>0366178238</t>
  </si>
  <si>
    <t>đang cb làm luận án tốt nghiệp, tư vấn thông tin bảo bàn với mẹ rồi mới tl lại sau
17/4 bạn báo lại liên thông lên ĐH FPT, k học PX</t>
  </si>
  <si>
    <t>Trần Tuấn Minh</t>
  </si>
  <si>
    <t>0906170377</t>
  </si>
  <si>
    <t xml:space="preserve">knmx2, kn zalo có phản hồi, chăm thêm qua zalo
01/06/2026 đã hỗ trợ thông tin chi tiết nhưng tham khảo xong bạn ít phản hồi, hỏi thăm lại </t>
  </si>
  <si>
    <t>Như Trần</t>
  </si>
  <si>
    <t>0903579616</t>
  </si>
  <si>
    <t>trước học dang dở ĐH, đnag chờ gửi bảng điểm để xét tương đương
7/4 ít tương tác
11/5 đã nhắn lại lịch khai giảng tháng 07, chưa phản hồi
2/6/2026 nt lịch lại chưa phản hồi gì</t>
  </si>
  <si>
    <t>Ngôn ngữ Trung</t>
  </si>
  <si>
    <t>knmx2, kn zalo thử
07/04/2026 đã chấp nhận kb, chăm thêm 
01/06/2026 có phản hồi xét từ bằng THPT xong im ru luôn, chăm lại khg tl</t>
  </si>
  <si>
    <t>Chị Xuân APC</t>
  </si>
  <si>
    <t xml:space="preserve">Nguyễn Trường </t>
  </si>
  <si>
    <t>0973097454</t>
  </si>
  <si>
    <t>Nhờ quý Thầy Cô hỗ trợ tư vấn học viên sau:
Nguyễn Trường, sđt 0973097454
Tốt nghiệp trung cấp, chuyên ngành máy tàu thuỷ.
Đặc điểm: học viên đi làm trong môi trường nhà nước, muốn bổ sung bằng cấp cho công việc. 
Nhu cầu: học online từ xa (ko quan trọng ngành), đã tư vấn QTKD tại ĐH Phú Xuân, nhờ quý Thầy Cô tư vấn thêm cho học viên
17/4 Không dự định học lên ĐH nữa, cv k cần bằng bổ sung</t>
  </si>
  <si>
    <t>0396785527</t>
  </si>
  <si>
    <t xml:space="preserve">knm, kn zalo thử 
01/06/2026 knm, zalo có phản hồi hỏi học phí xong im ru luôn, chat hỏi thăm lại thử </t>
  </si>
  <si>
    <t>chị này sinh viên em mới tốt nghiệp Cao đẳng Phiên dịch tiếng anh thương mại rùi muốn học liên thông đh chị hỗ trợ giúp em henn</t>
  </si>
  <si>
    <t>Lê An APC</t>
  </si>
  <si>
    <t>Hoàng Hải Nam</t>
  </si>
  <si>
    <t>0839378556</t>
  </si>
  <si>
    <t>Trùng lead gọi data TKĐH của Long, Thư đang chăm
8/5 tương tác ít lắm bảo là xin thông cân nhắc thêm
2/6/2026 nt hông tương tác nhiều</t>
  </si>
  <si>
    <t>CTV long</t>
  </si>
  <si>
    <t>Thủy</t>
  </si>
  <si>
    <t xml:space="preserve">0328918798 </t>
  </si>
  <si>
    <t xml:space="preserve">đả TN THPT, quan tâm online nhóm thiết kế. c gửi team tư vấn giúp nhé.
liên hệ chưa được, nhắn zalo chưa phản hồi, chăm lại 
01/06/2026 khg liên hệ được như máy bận, zalo chưa phản hồi, chat lại thêm </t>
  </si>
  <si>
    <t xml:space="preserve">Kim Thanh </t>
  </si>
  <si>
    <t>0344675991</t>
  </si>
  <si>
    <t>gọi bấm bậnx2, nt chưa phản hồi
16/4 k tương tác gì nhiều vì trường ở xa quá. gửi thông tin toàn báo cảm ơn k nói gì nữa hết @@
3/8 nt lại chặn k nhận tin nhắn nữa</t>
  </si>
  <si>
    <t>0382909054</t>
  </si>
  <si>
    <t xml:space="preserve">Đã Có bằng trung cấp CNTT, muốn học liên thông từ xa ạ, đã liên hệ đang ở chỗ ồn khg nghe được, 2h gọi lại 
liên hệ lại thì nói là bằng CĐ, cũng có cân nhắc học sớm nhưng để tham khảo thêm chương trình, chat zalo gửi tt tư vấn kỹ 
01/06/2026 knm, zalo khg phản hồi </t>
  </si>
  <si>
    <t>Cam (Trúc)</t>
  </si>
  <si>
    <t>(84) 0942834188</t>
  </si>
  <si>
    <t>Trung cấp y sĩ + bằng tốt nghiệp THPT quan tâm NNT, chưa cho thông tin nhiều
5/5 check miễn môn  gửi thông tin nhiều rồi, nhưng mà học liền cần cân nhắc thêm
2/6/2026 lấy thông tin suy nghĩ thôi, năm sau em mới tính học chị</t>
  </si>
  <si>
    <t xml:space="preserve">Little Pencil (Huỳnh Vân An) </t>
  </si>
  <si>
    <t>0961613001</t>
  </si>
  <si>
    <t xml:space="preserve">dđã liên hệ tư vấn rồi có bằng đh NN hàn, quan tâm bên NN trung, gửi tt qua zalo chat chăm kỹ 
01/06/2026 chăm bên zalo viện, tư vấn đầy đủ thông tin rồi nhưng trễ đợt trước báo lại học đợt tháng 7, chăm thêm kỹ </t>
  </si>
  <si>
    <t>Đào tạo NBS</t>
  </si>
  <si>
    <t>Vi Trần</t>
  </si>
  <si>
    <t>Quan tâm TA Online NBS Hỗ trợ bạn nha
Nt k thấy phản hồi
8/5 gọi lại knm
2/6/2026 chat zalo k phản hồi, gọi lại toàn bấm tắt</t>
  </si>
  <si>
    <t>Trần Thị Hiền</t>
  </si>
  <si>
    <t>0522844417</t>
  </si>
  <si>
    <t xml:space="preserve">Học thiết kế thời trang, đã đi làm
01/06/2026 knm, zalo chưa phản hồi </t>
  </si>
  <si>
    <t>Anh Khánh APC</t>
  </si>
  <si>
    <t>Toàn</t>
  </si>
  <si>
    <t>0334569840</t>
  </si>
  <si>
    <t>Có bằng CĐ và giấy chứng nhận văn hóa
5/5 đợi nhận đầy đủ tất cả các bằng rồi mới gửi check miễn giảm
2/6/2026 đã gửi check miễn môn hết tất cả gửi trả kết quả bạn k phản hồi nữa
6/7/2026 nt lại cũng chưa phản hồi nhiều</t>
  </si>
  <si>
    <t>Marie Bích Trâm</t>
  </si>
  <si>
    <t>ở Đà Nẵng, trước học trung cấp y quan tâm NNA, đang check miễn môn chăm thêm. Có con nhỏ, đi dạy học
8/5 đang hướng dẫn thủ tục nhập học
2/6/2026 vì gia đình có người thân nằm viện nên chưa sắp xếp học được, đang push lại khóa tháng 07
5/8/2026 báo vẫn k học đc đợt tháng 07</t>
  </si>
  <si>
    <t xml:space="preserve">quan tâm ngôn ngữ Trung, xét từ bằng THPT từng học CĐ 1 năm đang xin lại bằng, chăm kỹ 
01/06/2026 cũng có cân nhắc học nhưng chưa chịu đóng liền, chăm thêm kỹ lại </t>
  </si>
  <si>
    <t xml:space="preserve">quan tâm liên thông TKĐH
01/06/2026 đã hỗ trợ thông tin ngành học rồi, nhưng ít phản hồi, chăm thêm lại </t>
  </si>
  <si>
    <t>Mỹ Vy</t>
  </si>
  <si>
    <t>0839938928</t>
  </si>
  <si>
    <t>em đã tìm được trường học rồi, em cám ơn chị. có kết nối zalo gửi thông tin thêm nhưng ng học k phản hồi</t>
  </si>
  <si>
    <t>Phương Kiều</t>
  </si>
  <si>
    <t>0917182682 sđt ck
sđt cổ 0937253254</t>
  </si>
  <si>
    <t>Có bằng đại học, Bình Dương, Muốn học tiếng Trung
01/06/2026 học để biết thêm về tiếng Trung thôi nên cũng khg mặn mà lắm, có nhắc gửi bảng diểm + bằng nhưng chưa gửi, nhắc lại thêm 
liên hệ lại knm, nt ít phản hồi</t>
  </si>
  <si>
    <t>Võ Phúc Hậu</t>
  </si>
  <si>
    <t>0796866324</t>
  </si>
  <si>
    <t>tốt nghiệp THPT năm 2023, muốn học online, chọn ngành QTKD gửi thầy cô tư vấn bạn ạ
12/5 tư vấn ok rồi, bạn xem lại thông tin
2/6 ba mẹ k đồng ý cho con học trường này, ba mẹ tự tìm trường cho bạn học sau</t>
  </si>
  <si>
    <t xml:space="preserve">Nguyễn Vinh </t>
  </si>
  <si>
    <t>0366090093</t>
  </si>
  <si>
    <t>Bình Dương. 
Gửi team tt tư vấn cho bạn nha, đang cân nhắc ngành. Kiểu cần bằng thôi ngành nào cũng được.
01/06/2026 chưa phản hồi / knm</t>
  </si>
  <si>
    <t>Nguyen Huynh Cong Thuong</t>
  </si>
  <si>
    <t>0948582921</t>
  </si>
  <si>
    <t xml:space="preserve">TN THPT, Long An, quan tâm Ngôn ngữ Trung
01/06/2026 đã hỗ trợ đầy đủ thong tin rồi, nhưng ít phản hồi và không mặn mà lắm, chăm lại thêm kỹ </t>
  </si>
  <si>
    <t>Phan Như</t>
  </si>
  <si>
    <t>0909118904</t>
  </si>
  <si>
    <t>TN cao đẳng Việt Mỹ 2019. Phiên dịch tiếng anh
MUốn liên thông
Đã gửi thông tin check miễn giảm bảng điểm môn học
2/6 bạn bảo bạn k học được buổi tối các ngày trong tuần, bạn sắp xếp thời gian lại rồi báo sau
24/6 Đang folow thêm</t>
  </si>
  <si>
    <t xml:space="preserve">Lê Hoàng Phúc </t>
  </si>
  <si>
    <t>đã có bằng đh NNA và Luật kinh tế</t>
  </si>
  <si>
    <t xml:space="preserve">Lê Hà Phương Uyên </t>
  </si>
  <si>
    <t>đã có bằng đh NNA và Luật kinh tế
Đã check miễn môn, đang liên hệ tư vấn thêm</t>
  </si>
  <si>
    <t>Nguyeễn Hoàng Sang</t>
  </si>
  <si>
    <t>0773992077</t>
  </si>
  <si>
    <t xml:space="preserve">lớp ngôn ngữ Trung
xét từ bằng TC bên học viện hàng không, có bằng THPT _ Học bạ, đã tư vấn sơ chương trình, kn zalo gửi tt tham khảo
01/06/2026 báo đã chuẩn bị hồ sơ rồi nhưng kêu đk onl thì chưa đăng ký, nhắc lại thêm, đang kiểm lại bảng điểm TC chưa có 
khg phản hồi nữa, chăm lại </t>
  </si>
  <si>
    <t>Lê Huỳnh Phương</t>
  </si>
  <si>
    <t>0823349311</t>
  </si>
  <si>
    <t>đang quan tâm lớp ĐH Quản trị kinh doanh, nhờ PTS tư vấn 
2/6/2026 có dự định học lên nhưng không biết bằng có được cty đồng ý không, đang chờ hỏi bên phòng nhân sự rồi mới tính tiếp
6/7/2026 đang làm việc ở bv nên các chị bảo chị học Quản lý bệnh viện, chị thầy ngành này ok hơn. Cám ơn em</t>
  </si>
  <si>
    <t>Đào T Hằng Mơ</t>
  </si>
  <si>
    <t xml:space="preserve">0776297579 </t>
  </si>
  <si>
    <t xml:space="preserve">quan tâm học Online QTKS
đang đi làm bận, kn zalo hỗ trợ 
01/06/2026 hỏi thăm lại nhưng chưa phản hồi, chăm lại thêm </t>
  </si>
  <si>
    <t>Khánh Hảo</t>
  </si>
  <si>
    <t>0933552912</t>
  </si>
  <si>
    <t>Học Online Ngôn ngữ Anh, Topik hỗ trợ bạn nha
Gọi knm, đã để lại tin nhắn trên zalo
24/6 nt bên zalo k phản hồi nhiều
3/8 em k còn nhu cầu nữa, cám ơn c</t>
  </si>
  <si>
    <t>Phan Kim Ngân</t>
  </si>
  <si>
    <t>0395691168</t>
  </si>
  <si>
    <t xml:space="preserve">Quan tâm ngôn ngữ anh/phiên dịch tiếng anh. gửi tt qua zalo
01/06/2026 ít phản hồi, chat hỏi thăm chăm lại 
chỉ thả tim tn chứ chưa phản hồi lại 
khg phản hồi </t>
  </si>
  <si>
    <t xml:space="preserve">Dương Đức Hòa </t>
  </si>
  <si>
    <t>0326772005</t>
  </si>
  <si>
    <t>gọi hình như đang ngủ, học chuyên ngành hẹp TK nội thất CĐ FPT- đã tốt nghiệp, chỉ tham khảo thông tin chưa dự định học liền
2/6/2026 nt lại push bảng điểm nhưng chưa có ưng lắm
3/8 nt lại k rep, đang push lại</t>
  </si>
  <si>
    <t>Đặng Thị Thảo Mi</t>
  </si>
  <si>
    <t>0901244544</t>
  </si>
  <si>
    <t>quan tâm QTKD, liên hệ knm, kn zalo thử 
vẫn chưa liên hệ được, zalo khg tìm thấy 
knmx2</t>
  </si>
  <si>
    <t>Đăng ký nhập học onl gồm có những hồ sơ sao ạ 
Mức học phí phải đóng khi mới nhập học và có tăng theo từ kì học không ạ 
Và việc học onl có thể linh hoạt để em có thể học và làm không</t>
  </si>
  <si>
    <t>tốt nghiệp THPT năm 2023, muốn học online, chọn ngành QTKD gửi thầy cô tư vấn bạn ạ
quan tâm học đại học xây  miền tây rồi</t>
  </si>
  <si>
    <t>quan tâm phiên dịch tiếng anh. bạn đang ở nước ngoài, tháng 9 sẽ về VN, nhà GV, muốn học online. Hiện tại cứ nhắnn zalo tư vấn bạn.
24/6 bây giờ chưa học, cuối năm em mới sắp xếp đc ạ</t>
  </si>
  <si>
    <t>Giang Wheelie</t>
  </si>
  <si>
    <t>0969629726</t>
  </si>
  <si>
    <t xml:space="preserve">đã tư vấn đk đầy đủ, nói chờ nói mẹ nhưng tới nay chưa thấy phản hồi lại
đã hỗ trợ tt chương trình đầy đủ, xét miễn giảm rồi, tới bước đóng tiền im ru tới giờ </t>
  </si>
  <si>
    <t>Hoàng Tuấn</t>
  </si>
  <si>
    <t>0909587251</t>
  </si>
  <si>
    <t>Con Hoàng Tuấn - đang học dở ĐH, hỏi học ĐH Online QTKD - TOP hỗ trợ mẹ nha
mẹ tên trang, con học bên Kinh Tế Xây dựng, muốn chuyển ngành, đã gửi bảng điểm xét
6/7 đã gửi thông tin và kết quả xét cho mẹ, đã tư vấn tại chỗ. Mẹ về bàn lại với bạn rồi mới báo
27/7 mẹ bảo cho con thêm thời gian suy nghĩ, chưa học được đợt tháng 07</t>
  </si>
  <si>
    <t xml:space="preserve">Võ Thái Vy </t>
  </si>
  <si>
    <t xml:space="preserve">0383614899 </t>
  </si>
  <si>
    <t xml:space="preserve">2k8 mới thi xong, quan tâm học từ xa để vừa học vừa làm, ngành QTKD, kn zalo gửi tt bạn tham khảo thêm
nói học CĐ việt mỹ mà học onl thôi chứ khg quan tâm đh phú xuân, chat chăm thêm  </t>
  </si>
  <si>
    <t>Tuấn Ngọc</t>
  </si>
  <si>
    <t>0702280462</t>
  </si>
  <si>
    <t>bạn quan tâm CĐ thôi, k quan tâm ĐH muốn học nhanh lấy bằng để chuyển đổi visa, có công việc rồi nên cần visa để ở lại</t>
  </si>
  <si>
    <t>Như Ngọc</t>
  </si>
  <si>
    <t>(84) 0385568540</t>
  </si>
  <si>
    <t xml:space="preserve">có tư vấn tt rồi, bạn cũng có tương tác qua zalo
chat lại thấy hủy kb, chăm lại thêm thử </t>
  </si>
  <si>
    <t>bảo Như</t>
  </si>
  <si>
    <t>0932315424</t>
  </si>
  <si>
    <t>ở Cà Mau, ngôn ngữ anh, đã gửi hết thông tin, ít phản hồi
27/7 gửi tt chương trình im im</t>
  </si>
  <si>
    <t>Cecilia Kim</t>
  </si>
  <si>
    <t>0933764534</t>
  </si>
  <si>
    <t xml:space="preserve">qtam Ngôn ngữ anh. C gửi tt nhé
07/07/2026 đang đi làm khg tiện  nghe máy, kn zalo hỗ trợ 
kết nối zalo nt nhiều khg phản hồi, chăm lại </t>
  </si>
  <si>
    <t>Nami</t>
  </si>
  <si>
    <t>0898599761</t>
  </si>
  <si>
    <t>Bạn quan tâm học tiếng Trung online nha topika 
13/7 knm, zalo k tìm thấy
27/7 Nay search lai zalo có, vừa chat lại</t>
  </si>
  <si>
    <t>Võ Thái Học</t>
  </si>
  <si>
    <t>(84) 0708789779</t>
  </si>
  <si>
    <t xml:space="preserve">Có công ty, nhà quận 7, mún học online, ưu tiên ngành tiếng anh
đã hỗ trợ tt qua zalo rồi nhưng chưa phản hồi, chat lại thêm thử </t>
  </si>
  <si>
    <t>Xíu Trần</t>
  </si>
  <si>
    <t xml:space="preserve">0777724208  </t>
  </si>
  <si>
    <t>Chị tìm hiểu NNT và NNA
Gửi team chăm sóc nheng
24/7 gọi knm/ zalo chặn tìm kiếm. để lại thông tin tin nhắn điện thoại
25/7 gọi nói trường ở Huế xa quá, chị tìm hiểu thêm cần chị sẽ liên hệ lại</t>
  </si>
  <si>
    <t>Thắng</t>
  </si>
  <si>
    <t>0961245545</t>
  </si>
  <si>
    <t>Đã TN12, có bằng trung cấp thú y. quan tâm NNA. team liên hệ nha</t>
  </si>
  <si>
    <t xml:space="preserve">Thanh Bền </t>
  </si>
  <si>
    <t xml:space="preserve"> (84) 0918051470</t>
  </si>
  <si>
    <t>sinh năm 66, đã tốt nghiệp 1 vb đại học nhưng giờ k còn giấy tờ gì  hết. Muốn học thêm để biết tiếng Trung, ở Cà Mau
3/8 hồ sơ giấy tờ mất hết rồi</t>
  </si>
  <si>
    <t>Lam Kiên</t>
  </si>
  <si>
    <t>0918599904</t>
  </si>
  <si>
    <t>Trảng Bom, quan tâm NNA. Nghe máy được giờ nè mn
liên hệ knmx3, zalo chưa phản hồi</t>
  </si>
  <si>
    <t>Chị Thư Trang</t>
  </si>
  <si>
    <t xml:space="preserve">0705566067 </t>
  </si>
  <si>
    <t xml:space="preserve"> (sn 1982), đang đi làm, có nhu cầu học online từ xa. Nhờ cô hỗ trợ tư vấn ĐH ngành QTKD
29/7 gọi knm, zalo chặn tin ng lạ, để lại tin nhắn  điện thoại
3/8 mất học bạ, cũng ngại đi xin trường cấp lại nên k dự định học lên nữa</t>
  </si>
  <si>
    <t>Dạ Qúy</t>
  </si>
  <si>
    <t>0336071485</t>
  </si>
  <si>
    <t xml:space="preserve">quan tâm NNT, xét học VB2 , đang chăm thêm kỹ 
nói đang tham khảo nhiều trường nên chắc để cân nhắc thêm, đã báo kết quả miễn môn nhưng chưa phản hồi nhiều </t>
  </si>
  <si>
    <t>0777030457</t>
  </si>
  <si>
    <t xml:space="preserve"> tốt nghiệp trung cấp, quan tâm học online nha NBS
Em tốt nghiệp Trung cấp Tiếng Nhật, quan tâm ngành Tiếng Nhật thôi chị, k dự định học lên các ngành khác</t>
  </si>
  <si>
    <t>Thúy hằng</t>
  </si>
  <si>
    <t>0938997666</t>
  </si>
  <si>
    <t>chưa chọn dc ngành, bận, băng khoăn thi trạm hay thi online. kb zalo chưa phản hồi</t>
  </si>
  <si>
    <t>Cao Văn Công</t>
  </si>
  <si>
    <t>0974484541</t>
  </si>
  <si>
    <t>mún học onl nhưng địa chỉ phải ở Phú Quốc, APC PQ chuyển, có trao đổi, thì hỏi nhiều vụ thi trạm hay thi online KB ZALO</t>
  </si>
  <si>
    <t>Nguyễn Thanh Bạch</t>
  </si>
  <si>
    <t>0385766717</t>
  </si>
  <si>
    <t xml:space="preserve">đã hỗ trợ tt đầy đủ nhưng bạn nói để bạn cân nhắc thêm rồi báo lại nhưng hiện tại chưa thấy phản hồi </t>
  </si>
  <si>
    <t>0973666732</t>
  </si>
  <si>
    <t>Tâm Thảo</t>
  </si>
  <si>
    <t xml:space="preserve"> 0857287077</t>
  </si>
  <si>
    <t>TN THPT 2019 - học dở Đh Công nghiệp, đang đi làm, quan tâm học online, NBS liên hệ hướng dẫn bạn nha</t>
  </si>
  <si>
    <t>Anh Trường</t>
  </si>
  <si>
    <t>0965454813</t>
  </si>
  <si>
    <t>quan tâm ngành Quản trị kinh doanh. Nhờ PTS tư vấn cho học viên giúp em ạ</t>
  </si>
  <si>
    <t>Linh (Chu Thùy Linh)</t>
  </si>
  <si>
    <t>0376653112</t>
  </si>
  <si>
    <t>tốt nghiệp thpt quan tâm ngành ngôn ngữ Trung nhờ PTS tư vấn giúp e ạ
Tính: gửi thông tin đầy đủ qua zalo, hỏi học phí rồi không trả lời
knm x2, không trả lời zalo, knm</t>
  </si>
  <si>
    <t>Lụa</t>
  </si>
  <si>
    <t>0354114408</t>
  </si>
  <si>
    <t xml:space="preserve">tốt nghiệp thpt quan tâm quản trị kinh doanh ạ
đã hỗ trợ tt tư vấn đầy đủ, nhưng bạn khg chấp bạn kb và hiện tại chưa phản hồi lại, chăm thêm </t>
  </si>
  <si>
    <t>Cẩm Thi</t>
  </si>
  <si>
    <t>0827762229</t>
  </si>
  <si>
    <t>2k8 muốn học online vừa làm  vừa học nên chọn online, nhưng điểm thi tốt nghiệp năm 2026 tổ hợp 3 môn k đủ 15 điểm =&gt; lost</t>
  </si>
  <si>
    <t>Phuoc Quoc Bui</t>
  </si>
  <si>
    <t>0905058535</t>
  </si>
  <si>
    <t>đúng tt, có qtam ngành NNT, đã có 1 bằng ĐH rồi ZALO</t>
  </si>
  <si>
    <t>Kim Khuyên</t>
  </si>
  <si>
    <t xml:space="preserve"> 0918391517</t>
  </si>
  <si>
    <t>tốt nghiệp CĐ kế toán, quan tâm học online Ngôn ngữ Anh nha NBS: quan tâm NNA, tiện đây em hỏi thêm NNT với ạ. Vì em phân vân 2 chương trình này. Tối em tìm Hồ Sơ rồi em gửi lại chị nhé
Gọi knm, nhắn zalo không trả lời</t>
  </si>
  <si>
    <t xml:space="preserve">Công Danh </t>
  </si>
  <si>
    <t>0372744738</t>
  </si>
  <si>
    <t>học VB2 ngôn ngữ anh, ưu tiên học online</t>
  </si>
  <si>
    <t>Hải APC</t>
  </si>
  <si>
    <t>quan tâm quản trị kinh doanh
26/9 đã hoàn thành thủ tục nhập học khóa tháng 11</t>
  </si>
  <si>
    <t>Hưng Nguyễn</t>
  </si>
  <si>
    <t>0838259966</t>
  </si>
  <si>
    <t>quan tâm học Tiếng Trung Online nha NBS</t>
  </si>
  <si>
    <t>nguyễn văn hùng</t>
  </si>
  <si>
    <t>0987947043</t>
  </si>
  <si>
    <t>TC tiếng anh học lên NNA, tv học t11</t>
  </si>
  <si>
    <t>Bảo</t>
  </si>
  <si>
    <t>Ngọc Tuyết Dương</t>
  </si>
  <si>
    <t>0901411469</t>
  </si>
  <si>
    <t xml:space="preserve">Quan tâm NNA: dạ cho em xin tên Trường là gì ạ, dạ chắc thôi ạ, em đang liên hệ các Trường khác rồi nên em không học ạ. từ chối nghe tư vấn.
Zalo khóa tìm kiếm
</t>
  </si>
  <si>
    <t>Huyền Đinh</t>
  </si>
  <si>
    <t xml:space="preserve">0399574826 </t>
  </si>
  <si>
    <t xml:space="preserve">Huy </t>
  </si>
  <si>
    <t>0896632959</t>
  </si>
  <si>
    <t>muốn tham khảo chương trình online nha NBS
gọi knm, zalo chặn tin từ ng lạ</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</si>
</sst>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0000000000"/>
    <numFmt numFmtId="165" formatCode="dd&quot;/&quot;mm&quot;/&quot;yyyy"/>
    <numFmt numFmtId="166" formatCode="dd/mm/yyyy"/>
    <numFmt numFmtId="167" formatCode="d.m.yyyy"/>
    <numFmt numFmtId="168" formatCode="d/m/yyyy"/>
    <numFmt numFmtId="169" formatCode="m/d"/>
    <numFmt numFmtId="170" formatCode="mm/dd/yyyy"/>
    <numFmt numFmtId="171" formatCode="d/m"/>
    <numFmt numFmtId="172" formatCode="&quot;Tháng &quot;mm/yyyy"/>
    <numFmt numFmtId="173" formatCode="000000000000"/>
    <numFmt numFmtId="174" formatCode="dd-mm-yyyy hh:mm:ss"/>
    <numFmt numFmtId="175" formatCode="m/d/yyyy"/>
    <numFmt numFmtId="176" formatCode="d-m"/>
    <numFmt numFmtId="177" formatCode="d &quot;Tháng &quot;m, yyyy"/>
    <numFmt numFmtId="178" formatCode="#,##0&quot;₫&quot;"/>
    <numFmt numFmtId="179" formatCode="#,##0[$ ₫]"/>
    <numFmt numFmtId="180" formatCode="#,##0.000"/>
    <numFmt numFmtId="181" formatCode="#,##0.00\ [$đ-42A]"/>
  </numFmts>
  <fonts count="147">
    <font>
      <sz val="10.0"/>
      <color rgb="FF000000"/>
      <name val="Arial"/>
      <scheme val="minor"/>
    </font>
    <font>
      <color theme="1"/>
      <name val="Arial"/>
      <scheme val="minor"/>
    </font>
    <font>
      <b/>
      <sz val="14.0"/>
      <color theme="1"/>
      <name val="Times New Roman"/>
    </font>
    <font>
      <sz val="14.0"/>
      <color theme="1"/>
      <name val="Times New Roman"/>
    </font>
    <font>
      <sz val="13.0"/>
      <color theme="1"/>
      <name val="Times New Roman"/>
    </font>
    <font>
      <sz val="13.0"/>
      <color theme="1"/>
      <name val="Arial"/>
      <scheme val="minor"/>
    </font>
    <font/>
    <font>
      <b/>
      <color theme="1"/>
      <name val="Arial"/>
      <scheme val="minor"/>
    </font>
    <font>
      <b/>
      <sz val="12.0"/>
      <color rgb="FFFFFFFF"/>
      <name val="Times New Roman"/>
    </font>
    <font>
      <u/>
      <color rgb="FF0000FF"/>
    </font>
    <font>
      <b/>
      <i/>
      <sz val="14.0"/>
      <color theme="1"/>
      <name val="Times New Roman"/>
    </font>
    <font>
      <b/>
      <sz val="13.0"/>
      <color theme="1"/>
      <name val="Times New Roman"/>
    </font>
    <font>
      <sz val="12.0"/>
      <color theme="1"/>
      <name val="Times New Roman"/>
    </font>
    <font>
      <b/>
      <sz val="12.0"/>
      <color theme="1"/>
      <name val="Times New Roman"/>
    </font>
    <font>
      <u/>
      <sz val="13.0"/>
      <color rgb="FF0000FF"/>
    </font>
    <font>
      <u/>
      <sz val="13.0"/>
      <color rgb="FF0000FF"/>
    </font>
    <font>
      <color theme="1"/>
      <name val="Arial"/>
    </font>
    <font>
      <b/>
      <sz val="12.0"/>
      <color rgb="FFFF0000"/>
      <name val="Times New Roman"/>
    </font>
    <font>
      <sz val="12.0"/>
      <color theme="1"/>
      <name val="Arial"/>
      <scheme val="minor"/>
    </font>
    <font>
      <b/>
      <sz val="11.0"/>
      <color theme="1"/>
      <name val="Times New Roman"/>
    </font>
    <font>
      <sz val="11.0"/>
      <color theme="1"/>
      <name val="Times New Roman"/>
    </font>
    <font>
      <sz val="10.0"/>
      <color theme="1"/>
      <name val="Arial"/>
      <scheme val="minor"/>
    </font>
    <font>
      <b/>
      <sz val="13.0"/>
      <color rgb="FFFF0000"/>
      <name val="Times New Roman"/>
    </font>
    <font>
      <b/>
      <color rgb="FF000000"/>
      <name val="Arial"/>
      <scheme val="minor"/>
    </font>
    <font>
      <b/>
      <sz val="15.0"/>
      <color theme="1"/>
      <name val="Times New Roman"/>
    </font>
    <font>
      <u/>
      <sz val="13.0"/>
      <color rgb="FF0000FF"/>
      <name val="Times New Roman"/>
    </font>
    <font>
      <u/>
      <sz val="13.0"/>
      <color rgb="FF0000FF"/>
      <name val="Times New Roman"/>
    </font>
    <font>
      <u/>
      <sz val="13.0"/>
      <color rgb="FF0000FF"/>
      <name val="Times New Roman"/>
    </font>
    <font>
      <u/>
      <sz val="13.0"/>
      <color rgb="FF0000FF"/>
      <name val="Times New Roman"/>
    </font>
    <font>
      <u/>
      <sz val="13.0"/>
      <color rgb="FF0000FF"/>
      <name val="Times New Roman"/>
    </font>
    <font>
      <sz val="13.0"/>
      <color rgb="FF050505"/>
      <name val="&quot;Segoe UI Historic&quot;"/>
    </font>
    <font>
      <u/>
      <sz val="13.0"/>
      <color rgb="FF0000FF"/>
      <name val="Times New Roman"/>
    </font>
    <font>
      <u/>
      <sz val="13.0"/>
      <color rgb="FF0000FF"/>
      <name val="Times New Roman"/>
    </font>
    <font>
      <sz val="14.0"/>
      <color rgb="FF050505"/>
      <name val="Times New Roman"/>
    </font>
    <font>
      <sz val="13.0"/>
      <color rgb="FF000000"/>
      <name val="Times New Roman"/>
    </font>
    <font>
      <sz val="14.0"/>
      <color rgb="FF000000"/>
      <name val="Times New Roman"/>
    </font>
    <font>
      <sz val="12.0"/>
      <color rgb="FF000000"/>
      <name val="Roboto"/>
    </font>
    <font>
      <sz val="12.0"/>
      <color rgb="FF000000"/>
      <name val="Times New Roman"/>
    </font>
    <font>
      <sz val="14.0"/>
      <color rgb="FF080809"/>
      <name val="Times New Roman"/>
    </font>
    <font>
      <u/>
      <sz val="13.0"/>
      <color rgb="FF0000FF"/>
      <name val="Times New Roman"/>
    </font>
    <font>
      <sz val="11.0"/>
      <color theme="1"/>
      <name val="Arial"/>
    </font>
    <font>
      <u/>
      <sz val="13.0"/>
      <color rgb="FF0000FF"/>
      <name val="Times New Roman"/>
    </font>
    <font>
      <u/>
      <sz val="13.0"/>
      <color rgb="FF0000FF"/>
      <name val="Times New Roman"/>
    </font>
    <font>
      <b/>
      <sz val="12.0"/>
      <color rgb="FF000000"/>
      <name val="Roboto"/>
    </font>
    <font>
      <sz val="14.0"/>
      <color theme="1"/>
      <name val="Arial"/>
      <scheme val="minor"/>
    </font>
    <font>
      <sz val="11.0"/>
      <color rgb="FF081B3A"/>
      <name val="SegoeuiPc"/>
    </font>
    <font>
      <b/>
      <sz val="24.0"/>
      <color theme="1"/>
      <name val="Times New Roman"/>
    </font>
    <font>
      <sz val="20.0"/>
      <color theme="1"/>
      <name val="Times New Roman"/>
    </font>
    <font>
      <b/>
      <sz val="20.0"/>
      <color theme="1"/>
      <name val="Times New Roman"/>
    </font>
    <font>
      <color theme="1"/>
      <name val="Times New Roman"/>
    </font>
    <font>
      <color theme="1"/>
      <name val="Calibri"/>
    </font>
    <font>
      <b/>
      <sz val="30.0"/>
      <color theme="1"/>
      <name val="Times New Roman"/>
    </font>
    <font>
      <sz val="14.0"/>
      <color rgb="FFFF0000"/>
      <name val="Times New Roman"/>
    </font>
    <font>
      <u/>
      <sz val="12.0"/>
      <color rgb="FF0563C1"/>
      <name val="Times New Roman"/>
    </font>
    <font>
      <b/>
      <sz val="19.0"/>
      <color rgb="FFFF0000"/>
      <name val="Arial"/>
      <scheme val="minor"/>
    </font>
    <font>
      <color rgb="FFFF0000"/>
      <name val="Arial"/>
      <scheme val="minor"/>
    </font>
    <font>
      <u/>
      <color rgb="FF0000FF"/>
    </font>
    <font>
      <sz val="14.0"/>
      <color rgb="FF0000FF"/>
      <name val="Times New Roman"/>
    </font>
    <font>
      <b/>
      <sz val="14.0"/>
      <color rgb="FF0000FF"/>
      <name val="Times New Roman"/>
    </font>
    <font>
      <sz val="14.0"/>
      <color rgb="FFFF9900"/>
      <name val="Times New Roman"/>
    </font>
    <font>
      <b/>
      <sz val="14.0"/>
      <color rgb="FF000000"/>
      <name val="Times New Roman"/>
    </font>
    <font>
      <b/>
      <sz val="15.0"/>
      <color rgb="FFFF0000"/>
      <name val="Arial"/>
      <scheme val="minor"/>
    </font>
    <font>
      <b/>
      <sz val="15.0"/>
      <color theme="1"/>
      <name val="Arial"/>
      <scheme val="minor"/>
    </font>
    <font>
      <u/>
      <color rgb="FF0000FF"/>
    </font>
    <font>
      <u/>
      <color rgb="FF0000FF"/>
    </font>
    <font>
      <b/>
      <sz val="23.0"/>
      <color theme="1"/>
      <name val="Times New Roman"/>
    </font>
    <font>
      <b/>
      <sz val="14.0"/>
      <color rgb="FFFF9900"/>
      <name val="Times New Roman"/>
    </font>
    <font>
      <sz val="14.0"/>
      <color rgb="FF000000"/>
      <name val="&quot;Times New Roman&quot;"/>
    </font>
    <font>
      <sz val="13.0"/>
      <color rgb="FF000000"/>
      <name val="&quot;Times New Roman&quot;"/>
    </font>
    <font>
      <color rgb="FF000000"/>
      <name val="Arial"/>
      <scheme val="minor"/>
    </font>
    <font>
      <u/>
      <color rgb="FF0000FF"/>
    </font>
    <font>
      <u/>
      <color rgb="FF000000"/>
    </font>
    <font>
      <u/>
      <color rgb="FF000000"/>
    </font>
    <font>
      <u/>
      <sz val="11.0"/>
      <color rgb="FF000000"/>
      <name val="&quot;Segoe UI Historic&quot;"/>
    </font>
    <font>
      <b/>
      <sz val="25.0"/>
      <color theme="1"/>
      <name val="Times New Roman"/>
    </font>
    <font>
      <u/>
      <sz val="14.0"/>
      <color rgb="FF000000"/>
      <name val="Times New Roman"/>
    </font>
    <font>
      <sz val="14.0"/>
      <color rgb="FFFF00FF"/>
      <name val="Times New Roman"/>
    </font>
    <font>
      <sz val="14.0"/>
      <color rgb="FFFBBC04"/>
      <name val="Times New Roman"/>
    </font>
    <font>
      <sz val="14.0"/>
      <color theme="1"/>
      <name val="Arial"/>
    </font>
    <font>
      <u/>
      <sz val="14.0"/>
      <color rgb="FF000000"/>
      <name val="Times New Roman"/>
    </font>
    <font>
      <sz val="14.0"/>
      <color rgb="FF9900FF"/>
      <name val="Times New Roman"/>
    </font>
    <font>
      <b/>
      <sz val="12.0"/>
      <color rgb="FF000000"/>
      <name val="Times New Roman"/>
    </font>
    <font>
      <sz val="12.0"/>
      <color rgb="FF0000FF"/>
      <name val="Times New Roman"/>
    </font>
    <font>
      <sz val="15.0"/>
      <color theme="1"/>
      <name val="Times New Roman"/>
    </font>
    <font>
      <sz val="15.0"/>
      <color rgb="FFFBBC04"/>
      <name val="Times New Roman"/>
    </font>
    <font>
      <b/>
      <sz val="12.0"/>
      <color rgb="FF000000"/>
      <name val="&quot;Times New Roman&quot;"/>
    </font>
    <font>
      <b/>
      <sz val="12.0"/>
      <color rgb="FFFF0000"/>
      <name val="&quot;Times New Roman&quot;"/>
    </font>
    <font>
      <sz val="12.0"/>
      <color rgb="FF000000"/>
      <name val="&quot;Times New Roman&quot;"/>
    </font>
    <font>
      <sz val="12.0"/>
      <color rgb="FF0000FF"/>
      <name val="&quot;Times New Roman&quot;"/>
    </font>
    <font>
      <b/>
      <sz val="12.0"/>
      <color theme="1"/>
      <name val="Arial"/>
    </font>
    <font>
      <b/>
      <sz val="12.0"/>
      <color rgb="FF262626"/>
      <name val="Times New Roman"/>
    </font>
    <font>
      <b/>
      <sz val="13.0"/>
      <color rgb="FFFFFFFF"/>
      <name val="Times New Roman"/>
    </font>
    <font>
      <u/>
      <color rgb="FF0000FF"/>
    </font>
    <font>
      <u/>
      <color rgb="FF0000FF"/>
    </font>
    <font>
      <u/>
      <color rgb="FF0000FF"/>
    </font>
    <font>
      <u/>
      <color rgb="FF0000FF"/>
    </font>
    <font>
      <color rgb="FF202124"/>
      <name val="&quot;Google Sans&quot;"/>
    </font>
    <font>
      <sz val="11.0"/>
      <color theme="1"/>
      <name val="Arial"/>
      <scheme val="minor"/>
    </font>
    <font>
      <sz val="12.0"/>
      <color rgb="FFFF0000"/>
      <name val="Times New Roman"/>
    </font>
    <font>
      <sz val="18.0"/>
      <color theme="1"/>
      <name val="Times New Roman"/>
    </font>
    <font>
      <sz val="9.0"/>
      <color rgb="FF000000"/>
      <name val="&quot;Google Sans Mono&quot;"/>
    </font>
    <font>
      <color rgb="FF000000"/>
      <name val="Arial"/>
    </font>
    <font>
      <i/>
      <sz val="12.0"/>
      <color rgb="FF000000"/>
      <name val="Times New Roman"/>
    </font>
    <font>
      <b/>
      <i/>
      <sz val="12.0"/>
      <color rgb="FF000000"/>
      <name val="Times New Roman"/>
    </font>
    <font>
      <u/>
      <color rgb="FF0000FF"/>
    </font>
    <font>
      <u/>
      <sz val="14.0"/>
      <color rgb="FF0000FF"/>
      <name val="Times New Roman"/>
    </font>
    <font>
      <u/>
      <sz val="14.0"/>
      <color rgb="FF0000FF"/>
      <name val="Times New Roman"/>
    </font>
    <font>
      <sz val="12.0"/>
      <color rgb="FFFF0000"/>
      <name val="Arial"/>
      <scheme val="minor"/>
    </font>
    <font>
      <b/>
      <sz val="15.0"/>
      <color rgb="FFFF0000"/>
      <name val="Times New Roman"/>
    </font>
    <font>
      <sz val="15.0"/>
      <color theme="1"/>
      <name val="Arial"/>
      <scheme val="minor"/>
    </font>
    <font>
      <b/>
      <sz val="12.0"/>
      <color theme="1"/>
      <name val="Arial"/>
      <scheme val="minor"/>
    </font>
    <font>
      <u/>
      <sz val="12.0"/>
      <color rgb="FF0000FF"/>
      <name val="Times New Roman"/>
    </font>
    <font>
      <sz val="12.0"/>
      <color rgb="FF080809"/>
      <name val="&quot;Segoe UI Historic&quot;"/>
    </font>
    <font>
      <sz val="12.0"/>
      <color rgb="FF050505"/>
      <name val="Arial"/>
    </font>
    <font>
      <u/>
      <sz val="12.0"/>
      <color rgb="FF0000FF"/>
      <name val="Times New Roman"/>
    </font>
    <font>
      <sz val="12.0"/>
      <color rgb="FF050505"/>
      <name val="Times New Roman"/>
    </font>
    <font>
      <sz val="12.0"/>
      <color rgb="FF1C2B33"/>
      <name val="-apple-system"/>
    </font>
    <font>
      <sz val="12.0"/>
      <color rgb="FF1C2B33"/>
      <name val="Arial"/>
    </font>
    <font>
      <u/>
      <sz val="12.0"/>
      <color rgb="FF0000FF"/>
      <name val="Times New Roman"/>
    </font>
    <font>
      <u/>
      <sz val="12.0"/>
      <color rgb="FF0000FF"/>
      <name val="Times New Roman"/>
    </font>
    <font>
      <u/>
      <sz val="12.0"/>
      <color rgb="FF0000FF"/>
    </font>
    <font>
      <u/>
      <sz val="12.0"/>
      <color rgb="FF0000FF"/>
    </font>
    <font>
      <u/>
      <sz val="12.0"/>
      <color rgb="FF0000FF"/>
    </font>
    <font>
      <u/>
      <sz val="12.0"/>
      <color rgb="FF0000FF"/>
    </font>
    <font>
      <u/>
      <sz val="12.0"/>
      <color rgb="FF0000FF"/>
      <name val="Times New Roman"/>
    </font>
    <font>
      <u/>
      <sz val="12.0"/>
      <color rgb="FF0000FF"/>
      <name val="Times New Roman"/>
    </font>
    <font>
      <u/>
      <sz val="13.0"/>
      <color rgb="FF0000FF"/>
      <name val="Times New Roman"/>
    </font>
    <font>
      <sz val="13.0"/>
      <color rgb="FFFF0000"/>
      <name val="Times New Roman"/>
    </font>
    <font>
      <u/>
      <sz val="13.0"/>
      <color rgb="FF0000FF"/>
      <name val="Times New Roman"/>
    </font>
    <font>
      <u/>
      <sz val="13.0"/>
      <color rgb="FF0000FF"/>
      <name val="Times New Roman"/>
    </font>
    <font>
      <u/>
      <sz val="13.0"/>
      <color rgb="FF0000FF"/>
      <name val="Times New Roman"/>
    </font>
    <font>
      <b/>
      <sz val="14.0"/>
      <color rgb="FF434343"/>
      <name val="Times New Roman"/>
    </font>
    <font>
      <sz val="11.0"/>
      <color rgb="FF474747"/>
      <name val="Arial"/>
    </font>
    <font>
      <sz val="12.0"/>
      <color rgb="FF333333"/>
      <name val="Roboto"/>
    </font>
    <font>
      <sz val="9.0"/>
      <color rgb="FF000000"/>
      <name val="Arial"/>
    </font>
    <font>
      <b/>
      <sz val="16.0"/>
      <color theme="1"/>
      <name val="Times New Roman"/>
    </font>
    <font>
      <b/>
      <sz val="16.0"/>
      <color rgb="FFFF0000"/>
      <name val="Times New Roman"/>
    </font>
    <font>
      <b/>
      <sz val="14.0"/>
      <color rgb="FFFF0000"/>
      <name val="Times New Roman"/>
    </font>
    <font>
      <u/>
      <sz val="13.0"/>
      <color rgb="FF0000FF"/>
      <name val="Times New Roman"/>
    </font>
    <font>
      <u/>
      <sz val="13.0"/>
      <color rgb="FF0000FF"/>
      <name val="Times New Roman"/>
    </font>
    <font>
      <u/>
      <sz val="14.0"/>
      <color rgb="FF0000FF"/>
      <name val="Times New Roman"/>
    </font>
    <font>
      <u/>
      <sz val="14.0"/>
      <color rgb="FF0000FF"/>
      <name val="Times New Roman"/>
    </font>
    <font>
      <u/>
      <sz val="14.0"/>
      <color rgb="FF0000FF"/>
      <name val="Times New Roman"/>
    </font>
    <font>
      <u/>
      <sz val="14.0"/>
      <color rgb="FF0000FF"/>
      <name val="Times New Roman"/>
    </font>
    <font>
      <u/>
      <sz val="14.0"/>
      <color rgb="FF0000FF"/>
      <name val="Times New Roman"/>
    </font>
    <font>
      <u/>
      <sz val="14.0"/>
      <color rgb="FF0000FF"/>
      <name val="Times New Roman"/>
    </font>
    <font>
      <u/>
      <sz val="14.0"/>
      <color rgb="FF0000FF"/>
      <name val="Times New Roman"/>
    </font>
  </fonts>
  <fills count="40">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theme="8"/>
        <bgColor theme="8"/>
      </patternFill>
    </fill>
    <fill>
      <patternFill patternType="solid">
        <fgColor rgb="FFFF6D01"/>
        <bgColor rgb="FFFF6D01"/>
      </patternFill>
    </fill>
    <fill>
      <patternFill patternType="solid">
        <fgColor rgb="FFFFFFFF"/>
        <bgColor rgb="FFFFFFFF"/>
      </patternFill>
    </fill>
    <fill>
      <patternFill patternType="solid">
        <fgColor rgb="FFFAF9F9"/>
        <bgColor rgb="FFFAF9F9"/>
      </patternFill>
    </fill>
    <fill>
      <patternFill patternType="solid">
        <fgColor rgb="FF00FFFF"/>
        <bgColor rgb="FF00FFFF"/>
      </patternFill>
    </fill>
    <fill>
      <patternFill patternType="solid">
        <fgColor rgb="FFFF00FF"/>
        <bgColor rgb="FFFF00FF"/>
      </patternFill>
    </fill>
    <fill>
      <patternFill patternType="solid">
        <fgColor rgb="FF999999"/>
        <bgColor rgb="FF999999"/>
      </patternFill>
    </fill>
    <fill>
      <patternFill patternType="solid">
        <fgColor rgb="FFC9DAF8"/>
        <bgColor rgb="FFC9DAF8"/>
      </patternFill>
    </fill>
    <fill>
      <patternFill patternType="solid">
        <fgColor rgb="FFEFEFEF"/>
        <bgColor rgb="FFEFEFEF"/>
      </patternFill>
    </fill>
    <fill>
      <patternFill patternType="solid">
        <fgColor rgb="FF00FF00"/>
        <bgColor rgb="FF00FF00"/>
      </patternFill>
    </fill>
    <fill>
      <patternFill patternType="solid">
        <fgColor rgb="FFF3F3F3"/>
        <bgColor rgb="FFF3F3F3"/>
      </patternFill>
    </fill>
    <fill>
      <patternFill patternType="solid">
        <fgColor rgb="FFF4CCCC"/>
        <bgColor rgb="FFF4CCCC"/>
      </patternFill>
    </fill>
    <fill>
      <patternFill patternType="solid">
        <fgColor rgb="FFFF0000"/>
        <bgColor rgb="FFFF0000"/>
      </patternFill>
    </fill>
    <fill>
      <patternFill patternType="solid">
        <fgColor rgb="FFEA9999"/>
        <bgColor rgb="FFEA9999"/>
      </patternFill>
    </fill>
    <fill>
      <patternFill patternType="solid">
        <fgColor rgb="FFD9EAD3"/>
        <bgColor rgb="FFD9EAD3"/>
      </patternFill>
    </fill>
    <fill>
      <patternFill patternType="solid">
        <fgColor rgb="FFD0E0E3"/>
        <bgColor rgb="FFD0E0E3"/>
      </patternFill>
    </fill>
    <fill>
      <patternFill patternType="solid">
        <fgColor rgb="FFD9E2F3"/>
        <bgColor rgb="FFD9E2F3"/>
      </patternFill>
    </fill>
    <fill>
      <patternFill patternType="solid">
        <fgColor rgb="FF4472C4"/>
        <bgColor rgb="FF4472C4"/>
      </patternFill>
    </fill>
    <fill>
      <patternFill patternType="solid">
        <fgColor rgb="FFCCCCCC"/>
        <bgColor rgb="FFCCCCCC"/>
      </patternFill>
    </fill>
    <fill>
      <patternFill patternType="solid">
        <fgColor rgb="FFE6B8AF"/>
        <bgColor rgb="FFE6B8AF"/>
      </patternFill>
    </fill>
    <fill>
      <patternFill patternType="solid">
        <fgColor rgb="FFFCE5CD"/>
        <bgColor rgb="FFFCE5CD"/>
      </patternFill>
    </fill>
    <fill>
      <patternFill patternType="solid">
        <fgColor rgb="FFD9D2E9"/>
        <bgColor rgb="FFD9D2E9"/>
      </patternFill>
    </fill>
    <fill>
      <patternFill patternType="solid">
        <fgColor rgb="FFEAD1DC"/>
        <bgColor rgb="FFEAD1DC"/>
      </patternFill>
    </fill>
    <fill>
      <patternFill patternType="solid">
        <fgColor rgb="FFFFD966"/>
        <bgColor rgb="FFFFD966"/>
      </patternFill>
    </fill>
    <fill>
      <patternFill patternType="solid">
        <fgColor rgb="FF4A86E8"/>
        <bgColor rgb="FF4A86E8"/>
      </patternFill>
    </fill>
    <fill>
      <patternFill patternType="solid">
        <fgColor theme="9"/>
        <bgColor theme="9"/>
      </patternFill>
    </fill>
    <fill>
      <patternFill patternType="solid">
        <fgColor theme="7"/>
        <bgColor theme="7"/>
      </patternFill>
    </fill>
    <fill>
      <patternFill patternType="solid">
        <fgColor rgb="FF9900FF"/>
        <bgColor rgb="FF9900FF"/>
      </patternFill>
    </fill>
    <fill>
      <patternFill patternType="solid">
        <fgColor rgb="FFA64D79"/>
        <bgColor rgb="FFA64D79"/>
      </patternFill>
    </fill>
    <fill>
      <patternFill patternType="solid">
        <fgColor rgb="FFB7E1CD"/>
        <bgColor rgb="FFB7E1CD"/>
      </patternFill>
    </fill>
    <fill>
      <patternFill patternType="solid">
        <fgColor rgb="FFCFE2F3"/>
        <bgColor rgb="FFCFE2F3"/>
      </patternFill>
    </fill>
    <fill>
      <patternFill patternType="solid">
        <fgColor rgb="FFF1C232"/>
        <bgColor rgb="FFF1C232"/>
      </patternFill>
    </fill>
    <fill>
      <patternFill patternType="solid">
        <fgColor rgb="FFD9D9D9"/>
        <bgColor rgb="FFD9D9D9"/>
      </patternFill>
    </fill>
    <fill>
      <patternFill patternType="solid">
        <fgColor rgb="FFB7B7B7"/>
        <bgColor rgb="FFB7B7B7"/>
      </patternFill>
    </fill>
    <fill>
      <patternFill patternType="solid">
        <fgColor rgb="FFF0F0F0"/>
        <bgColor rgb="FFF0F0F0"/>
      </patternFill>
    </fill>
    <fill>
      <patternFill patternType="solid">
        <fgColor rgb="FFFF9900"/>
        <bgColor rgb="FFFF9900"/>
      </patternFill>
    </fill>
  </fills>
  <borders count="1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ttom style="hair">
        <color rgb="FF000000"/>
      </bottom>
    </border>
    <border>
      <right style="thin">
        <color rgb="FF000000"/>
      </right>
      <bottom style="thin">
        <color rgb="FF000000"/>
      </bottom>
    </border>
    <border>
      <bottom style="thin">
        <color rgb="FF000000"/>
      </bottom>
    </border>
    <border>
      <left style="thin">
        <color rgb="FF000000"/>
      </left>
    </border>
    <border>
      <right style="thin">
        <color rgb="FF000000"/>
      </right>
      <top style="thin">
        <color rgb="FF000000"/>
      </top>
    </border>
    <border>
      <left style="thin">
        <color rgb="FF000000"/>
      </left>
      <top style="thin">
        <color rgb="FF000000"/>
      </top>
    </border>
    <border>
      <top style="thin">
        <color rgb="FF000000"/>
      </top>
    </border>
    <border>
      <right style="thin">
        <color rgb="FF000000"/>
      </right>
    </border>
    <border>
      <left style="thin">
        <color rgb="FF000000"/>
      </left>
      <bottom style="thin">
        <color rgb="FF000000"/>
      </bottom>
    </border>
  </borders>
  <cellStyleXfs count="1">
    <xf borderId="0" fillId="0" fontId="0" numFmtId="0" applyAlignment="1" applyFont="1"/>
  </cellStyleXfs>
  <cellXfs count="1644">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horizontal="center" shrinkToFit="0" wrapText="1"/>
    </xf>
    <xf borderId="0" fillId="0" fontId="1" numFmtId="0" xfId="0" applyAlignment="1" applyFont="1">
      <alignment shrinkToFit="0" wrapText="1"/>
    </xf>
    <xf borderId="1" fillId="2" fontId="2" numFmtId="0" xfId="0" applyAlignment="1" applyBorder="1" applyFill="1" applyFont="1">
      <alignment shrinkToFit="0" wrapText="1"/>
    </xf>
    <xf borderId="1" fillId="2" fontId="2" numFmtId="164" xfId="0" applyAlignment="1" applyBorder="1" applyFill="1" applyFont="1" applyNumberFormat="1">
      <alignment shrinkToFit="0" wrapText="1"/>
    </xf>
    <xf borderId="1" fillId="0" fontId="2" numFmtId="0" xfId="0" applyAlignment="1" applyBorder="1" applyFont="1">
      <alignment horizontal="center" readingOrder="0"/>
    </xf>
    <xf borderId="1" fillId="2" fontId="2" numFmtId="0" xfId="0" applyAlignment="1" applyBorder="1" applyFill="1" applyFont="1">
      <alignment horizontal="center" shrinkToFit="0" wrapText="1"/>
    </xf>
    <xf borderId="1" fillId="0" fontId="2" numFmtId="0" xfId="0" applyAlignment="1" applyBorder="1" applyFont="1">
      <alignment horizontal="center" readingOrder="0" shrinkToFit="0" wrapText="1"/>
    </xf>
    <xf borderId="1" fillId="2" fontId="3" numFmtId="0" xfId="0" applyAlignment="1" applyBorder="1" applyFill="1" applyFont="1">
      <alignment horizontal="center" shrinkToFit="0" wrapText="1"/>
    </xf>
    <xf borderId="1" fillId="2" fontId="2" numFmtId="0" xfId="0" applyAlignment="1" applyBorder="1" applyFill="1" applyFont="1">
      <alignment horizontal="center" shrinkToFit="0" vertical="center" wrapText="1"/>
    </xf>
    <xf borderId="1" fillId="0" fontId="2" numFmtId="0" xfId="0" applyAlignment="1" applyBorder="1" applyFont="1">
      <alignment readingOrder="0" shrinkToFit="0" wrapText="1"/>
    </xf>
    <xf borderId="0" fillId="0" fontId="3" numFmtId="0" xfId="0" applyAlignment="1" applyFont="1">
      <alignment shrinkToFit="0" wrapText="1"/>
    </xf>
    <xf borderId="0" fillId="0" fontId="3" numFmtId="0" xfId="0" applyAlignment="1" applyFont="1">
      <alignment horizontal="center" shrinkToFit="0" wrapText="1"/>
    </xf>
    <xf borderId="2" fillId="0" fontId="4" numFmtId="0" xfId="0" applyAlignment="1" applyBorder="1" applyFont="1">
      <alignment horizontal="center" readingOrder="0" vertical="center"/>
    </xf>
    <xf borderId="2" fillId="0" fontId="4" numFmtId="0" xfId="0" applyAlignment="1" applyBorder="1" applyFont="1">
      <alignment readingOrder="0" vertical="center"/>
    </xf>
    <xf borderId="1" fillId="0" fontId="3" numFmtId="0" xfId="0" applyAlignment="1" applyBorder="1" applyFont="1">
      <alignment horizontal="center" shrinkToFit="0" wrapText="1"/>
    </xf>
    <xf borderId="1" fillId="0" fontId="4" numFmtId="0" xfId="0" applyAlignment="1" applyBorder="1" applyFont="1">
      <alignment readingOrder="0" shrinkToFit="0" wrapText="1"/>
    </xf>
    <xf borderId="1" fillId="0" fontId="3" numFmtId="0" xfId="0" applyAlignment="1" applyBorder="1" applyFont="1">
      <alignment shrinkToFit="0" wrapText="1"/>
    </xf>
    <xf borderId="1" fillId="0" fontId="5" numFmtId="0" xfId="0" applyAlignment="1" applyBorder="1" applyFont="1">
      <alignment readingOrder="0"/>
    </xf>
    <xf borderId="3" fillId="0" fontId="6" numFmtId="0" xfId="0" applyBorder="1" applyFont="1"/>
    <xf borderId="4" fillId="0" fontId="7" numFmtId="0" xfId="0" applyAlignment="1" applyBorder="1" applyFont="1">
      <alignment horizontal="center" readingOrder="0" vertical="center"/>
    </xf>
    <xf borderId="5" fillId="0" fontId="6" numFmtId="0" xfId="0" applyBorder="1" applyFont="1"/>
    <xf borderId="6" fillId="0" fontId="6" numFmtId="0" xfId="0" applyBorder="1" applyFont="1"/>
    <xf borderId="7" fillId="0" fontId="6" numFmtId="0" xfId="0" applyBorder="1" applyFont="1"/>
    <xf borderId="0" fillId="0" fontId="1" numFmtId="0" xfId="0" applyAlignment="1" applyFont="1">
      <alignment horizontal="center" readingOrder="0"/>
    </xf>
    <xf quotePrefix="1" borderId="1" fillId="0" fontId="3" numFmtId="0" xfId="0" applyAlignment="1" applyBorder="1" applyFont="1">
      <alignment shrinkToFit="0" wrapText="1"/>
    </xf>
    <xf borderId="0" fillId="0" fontId="1" numFmtId="0" xfId="0" applyAlignment="1" applyFont="1">
      <alignment vertical="center"/>
    </xf>
    <xf borderId="1" fillId="0" fontId="3" numFmtId="165" xfId="0" applyAlignment="1" applyBorder="1" applyFont="1" applyNumberFormat="1">
      <alignment horizontal="center" shrinkToFit="0" wrapText="1"/>
    </xf>
    <xf borderId="1" fillId="3" fontId="7" numFmtId="0" xfId="0" applyAlignment="1" applyBorder="1" applyFill="1" applyFont="1">
      <alignment horizontal="center" readingOrder="0" vertical="center"/>
    </xf>
    <xf borderId="1" fillId="0" fontId="5" numFmtId="0" xfId="0" applyBorder="1" applyFont="1"/>
    <xf borderId="2" fillId="4" fontId="8" numFmtId="0" xfId="0" applyAlignment="1" applyBorder="1" applyFill="1" applyFont="1">
      <alignment horizontal="center" vertical="center"/>
    </xf>
    <xf borderId="4" fillId="4" fontId="8" numFmtId="0" xfId="0" applyAlignment="1" applyBorder="1" applyFill="1" applyFont="1">
      <alignment horizontal="center" readingOrder="0" shrinkToFit="0" vertical="center" wrapText="1"/>
    </xf>
    <xf borderId="1" fillId="3" fontId="7" numFmtId="0" xfId="0" applyAlignment="1" applyBorder="1" applyFill="1" applyFont="1">
      <alignment horizontal="center" readingOrder="0" shrinkToFit="0" vertical="center" wrapText="1"/>
    </xf>
    <xf borderId="2" fillId="4" fontId="8" numFmtId="0" xfId="0" applyAlignment="1" applyBorder="1" applyFill="1" applyFont="1">
      <alignment horizontal="center" shrinkToFit="0" vertical="center" wrapText="1"/>
    </xf>
    <xf borderId="1" fillId="0" fontId="3" numFmtId="0" xfId="0" applyAlignment="1" applyBorder="1" applyFont="1">
      <alignment horizontal="center" shrinkToFit="0" wrapText="1"/>
    </xf>
    <xf borderId="0" fillId="0" fontId="7" numFmtId="0" xfId="0" applyAlignment="1" applyFont="1">
      <alignment horizontal="center" vertical="center"/>
    </xf>
    <xf borderId="4" fillId="5" fontId="8" numFmtId="0" xfId="0" applyAlignment="1" applyBorder="1" applyFill="1" applyFont="1">
      <alignment horizontal="center" shrinkToFit="0" vertical="center" wrapText="1"/>
    </xf>
    <xf borderId="1" fillId="0" fontId="1" numFmtId="0" xfId="0" applyAlignment="1" applyBorder="1" applyFont="1">
      <alignment horizontal="center" readingOrder="0" vertical="center"/>
    </xf>
    <xf borderId="4" fillId="5" fontId="8" numFmtId="0" xfId="0" applyAlignment="1" applyBorder="1" applyFill="1" applyFont="1">
      <alignment horizontal="center" vertical="center"/>
    </xf>
    <xf borderId="1" fillId="0" fontId="1" numFmtId="0" xfId="0" applyAlignment="1" applyBorder="1" applyFont="1">
      <alignment readingOrder="0" vertical="center"/>
    </xf>
    <xf borderId="1" fillId="0" fontId="3" numFmtId="0" xfId="0" applyAlignment="1" applyBorder="1" applyFont="1">
      <alignment shrinkToFit="0" wrapText="1"/>
    </xf>
    <xf borderId="1" fillId="0" fontId="1" numFmtId="0" xfId="0" applyAlignment="1" applyBorder="1" applyFont="1">
      <alignment vertical="center"/>
    </xf>
    <xf borderId="1" fillId="0" fontId="3" numFmtId="0" xfId="0" applyAlignment="1" applyBorder="1" applyFont="1">
      <alignment readingOrder="0" shrinkToFit="0" wrapText="1"/>
    </xf>
    <xf borderId="1" fillId="0" fontId="1" numFmtId="0" xfId="0" applyAlignment="1" applyBorder="1" applyFont="1">
      <alignment shrinkToFit="0" vertical="center" wrapText="1"/>
    </xf>
    <xf borderId="8" fillId="0" fontId="6" numFmtId="0" xfId="0" applyBorder="1" applyFont="1"/>
    <xf borderId="1" fillId="4" fontId="8" numFmtId="0" xfId="0" applyAlignment="1" applyBorder="1" applyFill="1" applyFont="1">
      <alignment horizontal="center" readingOrder="0" shrinkToFit="0" vertical="center" wrapText="1"/>
    </xf>
    <xf borderId="1" fillId="5" fontId="8" numFmtId="0" xfId="0" applyAlignment="1" applyBorder="1" applyFill="1" applyFont="1">
      <alignment horizontal="center" shrinkToFit="0" wrapText="1"/>
    </xf>
    <xf borderId="1" fillId="5" fontId="8" numFmtId="0" xfId="0" applyAlignment="1" applyBorder="1" applyFill="1" applyFont="1">
      <alignment horizontal="center" shrinkToFit="0" vertical="center" wrapText="1"/>
    </xf>
    <xf borderId="1" fillId="0" fontId="3" numFmtId="0" xfId="0" applyAlignment="1" applyBorder="1" applyFont="1">
      <alignment horizontal="center" shrinkToFit="0" vertical="bottom" wrapText="1"/>
    </xf>
    <xf borderId="1" fillId="5" fontId="8" numFmtId="0" xfId="0" applyAlignment="1" applyBorder="1" applyFill="1" applyFont="1">
      <alignment horizontal="center" readingOrder="0" shrinkToFit="0" vertical="center" wrapText="1"/>
    </xf>
    <xf borderId="1" fillId="0" fontId="3" numFmtId="0" xfId="0" applyAlignment="1" applyBorder="1" applyFont="1">
      <alignment shrinkToFit="0" vertical="bottom" wrapText="1"/>
    </xf>
    <xf borderId="0" fillId="0" fontId="4" numFmtId="0" xfId="0" applyAlignment="1" applyFont="1">
      <alignment readingOrder="0"/>
    </xf>
    <xf borderId="1" fillId="5" fontId="8" numFmtId="0" xfId="0" applyAlignment="1" applyBorder="1" applyFill="1" applyFont="1">
      <alignment horizontal="center" shrinkToFit="0" vertical="center" wrapText="1"/>
    </xf>
    <xf quotePrefix="1" borderId="1" fillId="0" fontId="3" numFmtId="0" xfId="0" applyAlignment="1" applyBorder="1" applyFont="1">
      <alignment shrinkToFit="0" vertical="bottom" wrapText="1"/>
    </xf>
    <xf borderId="1" fillId="0" fontId="9" numFmtId="0" xfId="0" applyAlignment="1" applyBorder="1" applyFont="1">
      <alignment horizontal="center" readingOrder="0" shrinkToFit="0" vertical="center" wrapText="1"/>
    </xf>
    <xf borderId="1" fillId="0" fontId="3" numFmtId="165" xfId="0" applyAlignment="1" applyBorder="1" applyFont="1" applyNumberFormat="1">
      <alignment horizontal="center" shrinkToFit="0" vertical="bottom" wrapText="1"/>
    </xf>
    <xf borderId="1" fillId="6" fontId="10" numFmtId="0" xfId="0" applyAlignment="1" applyBorder="1" applyFill="1" applyFont="1">
      <alignment horizontal="center" vertical="bottom"/>
    </xf>
    <xf borderId="1" fillId="0" fontId="3" numFmtId="0" xfId="0" applyAlignment="1" applyBorder="1" applyFont="1">
      <alignment shrinkToFit="0" vertical="bottom" wrapText="1"/>
    </xf>
    <xf borderId="1" fillId="0" fontId="4" numFmtId="0" xfId="0" applyAlignment="1" applyBorder="1" applyFont="1">
      <alignment horizontal="center" readingOrder="0"/>
    </xf>
    <xf borderId="1" fillId="0" fontId="11" numFmtId="0" xfId="0" applyAlignment="1" applyBorder="1" applyFont="1">
      <alignment horizontal="center" readingOrder="0" vertical="bottom"/>
    </xf>
    <xf borderId="1" fillId="0" fontId="12" numFmtId="0" xfId="0" applyAlignment="1" applyBorder="1" applyFont="1">
      <alignment horizontal="center" vertical="bottom"/>
    </xf>
    <xf borderId="1" fillId="0" fontId="12" numFmtId="0" xfId="0" applyAlignment="1" applyBorder="1" applyFont="1">
      <alignment horizontal="center" vertical="bottom"/>
    </xf>
    <xf borderId="1" fillId="6" fontId="12" numFmtId="49" xfId="0" applyAlignment="1" applyBorder="1" applyFill="1" applyFont="1" applyNumberFormat="1">
      <alignment horizontal="center" vertical="bottom"/>
    </xf>
    <xf borderId="1" fillId="0" fontId="12" numFmtId="49" xfId="0" applyAlignment="1" applyBorder="1" applyFont="1" applyNumberFormat="1">
      <alignment horizontal="center" vertical="bottom"/>
    </xf>
    <xf borderId="1" fillId="2" fontId="13" numFmtId="49" xfId="0" applyAlignment="1" applyBorder="1" applyFill="1" applyFont="1" applyNumberFormat="1">
      <alignment horizontal="center" vertical="bottom"/>
    </xf>
    <xf borderId="1" fillId="0" fontId="1" numFmtId="166" xfId="0" applyAlignment="1" applyBorder="1" applyFont="1" applyNumberFormat="1">
      <alignment readingOrder="0" shrinkToFit="0" vertical="center" wrapText="1"/>
    </xf>
    <xf borderId="1" fillId="0" fontId="12" numFmtId="9" xfId="0" applyAlignment="1" applyBorder="1" applyFont="1" applyNumberFormat="1">
      <alignment horizontal="center" vertical="bottom"/>
    </xf>
    <xf borderId="1" fillId="2" fontId="12" numFmtId="9" xfId="0" applyAlignment="1" applyBorder="1" applyFill="1" applyFont="1" applyNumberFormat="1">
      <alignment horizontal="center" vertical="bottom"/>
    </xf>
    <xf borderId="1" fillId="6" fontId="12" numFmtId="0" xfId="0" applyAlignment="1" applyBorder="1" applyFill="1" applyFont="1">
      <alignment horizontal="center" vertical="bottom"/>
    </xf>
    <xf borderId="1" fillId="0" fontId="14" numFmtId="0" xfId="0" applyAlignment="1" applyBorder="1" applyFont="1">
      <alignment readingOrder="0"/>
    </xf>
    <xf borderId="1" fillId="0" fontId="3" numFmtId="0" xfId="0" applyAlignment="1" applyBorder="1" applyFont="1">
      <alignment shrinkToFit="0" vertical="top" wrapText="1"/>
    </xf>
    <xf borderId="2" fillId="0" fontId="4" numFmtId="0" xfId="0" applyAlignment="1" applyBorder="1" applyFont="1">
      <alignment horizontal="left" readingOrder="0" vertical="center"/>
    </xf>
    <xf borderId="1" fillId="0" fontId="3" numFmtId="0" xfId="0" applyAlignment="1" applyBorder="1" applyFont="1">
      <alignment horizontal="center" shrinkToFit="0" vertical="top" wrapText="1"/>
    </xf>
    <xf borderId="1" fillId="0" fontId="3" numFmtId="165" xfId="0" applyAlignment="1" applyBorder="1" applyFont="1" applyNumberFormat="1">
      <alignment horizontal="center" shrinkToFit="0" vertical="top" wrapText="1"/>
    </xf>
    <xf borderId="1" fillId="0" fontId="5" numFmtId="0" xfId="0" applyAlignment="1" applyBorder="1" applyFont="1">
      <alignment shrinkToFit="0" wrapText="1"/>
    </xf>
    <xf borderId="1" fillId="0" fontId="15" numFmtId="0" xfId="0" applyAlignment="1" applyBorder="1" applyFont="1">
      <alignment readingOrder="0"/>
    </xf>
    <xf borderId="1" fillId="7" fontId="3" numFmtId="0" xfId="0" applyAlignment="1" applyBorder="1" applyFill="1" applyFont="1">
      <alignment shrinkToFit="0" wrapText="1"/>
    </xf>
    <xf borderId="1" fillId="6" fontId="3" numFmtId="0" xfId="0" applyAlignment="1" applyBorder="1" applyFill="1" applyFont="1">
      <alignment shrinkToFit="0" vertical="bottom" wrapText="1"/>
    </xf>
    <xf quotePrefix="1" borderId="1" fillId="6" fontId="3" numFmtId="0" xfId="0" applyAlignment="1" applyBorder="1" applyFill="1" applyFont="1">
      <alignment shrinkToFit="0" vertical="bottom" wrapText="1"/>
    </xf>
    <xf borderId="1" fillId="6" fontId="3" numFmtId="165" xfId="0" applyAlignment="1" applyBorder="1" applyFill="1" applyFont="1" applyNumberFormat="1">
      <alignment horizontal="center" shrinkToFit="0" vertical="bottom" wrapText="1"/>
    </xf>
    <xf borderId="1" fillId="6" fontId="3" numFmtId="0" xfId="0" applyAlignment="1" applyBorder="1" applyFill="1" applyFont="1">
      <alignment shrinkToFit="0" wrapText="1"/>
    </xf>
    <xf quotePrefix="1" borderId="1" fillId="6" fontId="3" numFmtId="0" xfId="0" applyAlignment="1" applyBorder="1" applyFill="1" applyFont="1">
      <alignment shrinkToFit="0" wrapText="1"/>
    </xf>
    <xf borderId="1" fillId="6" fontId="3" numFmtId="165" xfId="0" applyAlignment="1" applyBorder="1" applyFill="1" applyFont="1" applyNumberFormat="1">
      <alignment horizontal="center" shrinkToFit="0" wrapText="1"/>
    </xf>
    <xf borderId="1" fillId="0" fontId="3" numFmtId="0" xfId="0" applyAlignment="1" applyBorder="1" applyFont="1">
      <alignment shrinkToFit="0" vertical="center" wrapText="1"/>
    </xf>
    <xf borderId="0" fillId="0" fontId="3" numFmtId="0" xfId="0" applyAlignment="1" applyFont="1">
      <alignment shrinkToFit="0" vertical="center" wrapText="1"/>
    </xf>
    <xf borderId="0" fillId="0" fontId="3" numFmtId="0" xfId="0" applyAlignment="1" applyFont="1">
      <alignment horizontal="center" shrinkToFit="0" vertical="center" wrapText="1"/>
    </xf>
    <xf borderId="1" fillId="0" fontId="5" numFmtId="0" xfId="0" applyAlignment="1" applyBorder="1" applyFont="1">
      <alignment readingOrder="0"/>
    </xf>
    <xf borderId="1" fillId="0" fontId="3" numFmtId="164" xfId="0" applyAlignment="1" applyBorder="1" applyFont="1" applyNumberFormat="1">
      <alignment shrinkToFit="0" vertical="bottom" wrapText="1"/>
    </xf>
    <xf borderId="1" fillId="0" fontId="3" numFmtId="164" xfId="0" applyAlignment="1" applyBorder="1" applyFont="1" applyNumberFormat="1">
      <alignment horizontal="right" shrinkToFit="0" vertical="bottom" wrapText="1"/>
    </xf>
    <xf borderId="1" fillId="0" fontId="1" numFmtId="0" xfId="0" applyAlignment="1" applyBorder="1" applyFont="1">
      <alignment horizontal="center" readingOrder="0" shrinkToFit="0" vertical="center" wrapText="1"/>
    </xf>
    <xf borderId="1" fillId="0" fontId="3" numFmtId="0" xfId="0" applyAlignment="1" applyBorder="1" applyFont="1">
      <alignment readingOrder="0" shrinkToFit="0" vertical="bottom" wrapText="1"/>
    </xf>
    <xf borderId="2" fillId="0" fontId="4" numFmtId="0" xfId="0" applyAlignment="1" applyBorder="1" applyFont="1">
      <alignment vertical="center"/>
    </xf>
    <xf quotePrefix="1" borderId="1" fillId="0" fontId="1" numFmtId="0" xfId="0" applyAlignment="1" applyBorder="1" applyFont="1">
      <alignment horizontal="right" readingOrder="0" vertical="center"/>
    </xf>
    <xf borderId="1" fillId="0" fontId="3" numFmtId="0" xfId="0" applyAlignment="1" applyBorder="1" applyFont="1">
      <alignment horizontal="center" readingOrder="0" shrinkToFit="0" vertical="bottom" wrapText="1"/>
    </xf>
    <xf borderId="1" fillId="0" fontId="4" numFmtId="0" xfId="0" applyAlignment="1" applyBorder="1" applyFont="1">
      <alignment shrinkToFit="0" vertical="bottom" wrapText="1"/>
    </xf>
    <xf borderId="1" fillId="6" fontId="3" numFmtId="0" xfId="0" applyAlignment="1" applyBorder="1" applyFill="1" applyFont="1">
      <alignment horizontal="center" shrinkToFit="0" vertical="bottom" wrapText="1"/>
    </xf>
    <xf borderId="1" fillId="0" fontId="16" numFmtId="0" xfId="0" applyAlignment="1" applyBorder="1" applyFont="1">
      <alignment vertical="bottom"/>
    </xf>
    <xf borderId="1" fillId="0" fontId="4" numFmtId="0" xfId="0" applyAlignment="1" applyBorder="1" applyFont="1">
      <alignment readingOrder="0" shrinkToFit="0" vertical="bottom" wrapText="1"/>
    </xf>
    <xf borderId="0" fillId="0" fontId="1" numFmtId="0" xfId="0" applyAlignment="1" applyFont="1">
      <alignment horizontal="center" readingOrder="0" shrinkToFit="0" wrapText="1"/>
    </xf>
    <xf borderId="0" fillId="0" fontId="1" numFmtId="167" xfId="0" applyAlignment="1" applyFont="1" applyNumberFormat="1">
      <alignment horizontal="center" readingOrder="0"/>
    </xf>
    <xf borderId="1" fillId="8" fontId="3" numFmtId="0" xfId="0" applyAlignment="1" applyBorder="1" applyFill="1" applyFont="1">
      <alignment horizontal="center" shrinkToFit="0" wrapText="1"/>
    </xf>
    <xf borderId="1" fillId="8" fontId="3" numFmtId="0" xfId="0" applyAlignment="1" applyBorder="1" applyFill="1" applyFont="1">
      <alignment shrinkToFit="0" vertical="bottom" wrapText="1"/>
    </xf>
    <xf quotePrefix="1" borderId="1" fillId="8" fontId="3" numFmtId="0" xfId="0" applyAlignment="1" applyBorder="1" applyFill="1" applyFont="1">
      <alignment shrinkToFit="0" vertical="bottom" wrapText="1"/>
    </xf>
    <xf borderId="1" fillId="8" fontId="3" numFmtId="0" xfId="0" applyAlignment="1" applyBorder="1" applyFill="1" applyFont="1">
      <alignment readingOrder="0" shrinkToFit="0" vertical="bottom" wrapText="1"/>
    </xf>
    <xf borderId="1" fillId="8" fontId="3" numFmtId="0" xfId="0" applyAlignment="1" applyBorder="1" applyFill="1" applyFont="1">
      <alignment horizontal="center" readingOrder="0" shrinkToFit="0" vertical="bottom" wrapText="1"/>
    </xf>
    <xf borderId="1" fillId="8" fontId="3" numFmtId="165" xfId="0" applyAlignment="1" applyBorder="1" applyFill="1" applyFont="1" applyNumberFormat="1">
      <alignment horizontal="center" shrinkToFit="0" vertical="bottom" wrapText="1"/>
    </xf>
    <xf borderId="1" fillId="8" fontId="3" numFmtId="0" xfId="0" applyAlignment="1" applyBorder="1" applyFill="1" applyFont="1">
      <alignment shrinkToFit="0" vertical="bottom" wrapText="1"/>
    </xf>
    <xf borderId="1" fillId="8" fontId="3" numFmtId="0" xfId="0" applyAlignment="1" applyBorder="1" applyFill="1" applyFont="1">
      <alignment shrinkToFit="0" vertical="center" wrapText="1"/>
    </xf>
    <xf borderId="1" fillId="0" fontId="10" numFmtId="0" xfId="0" applyAlignment="1" applyBorder="1" applyFont="1">
      <alignment horizontal="center" vertical="bottom"/>
    </xf>
    <xf borderId="7" fillId="2" fontId="17" numFmtId="0" xfId="0" applyAlignment="1" applyBorder="1" applyFill="1" applyFont="1">
      <alignment horizontal="center" vertical="bottom"/>
    </xf>
    <xf borderId="1" fillId="0" fontId="3" numFmtId="0" xfId="0" applyAlignment="1" applyBorder="1" applyFont="1">
      <alignment horizontal="center" shrinkToFit="0" vertical="center" wrapText="1"/>
    </xf>
    <xf borderId="1" fillId="0" fontId="4" numFmtId="0" xfId="0" applyAlignment="1" applyBorder="1" applyFont="1">
      <alignment readingOrder="0"/>
    </xf>
    <xf borderId="1" fillId="0" fontId="3" numFmtId="0" xfId="0" applyAlignment="1" applyBorder="1" applyFont="1">
      <alignment shrinkToFit="0" vertical="center" wrapText="1"/>
    </xf>
    <xf borderId="1" fillId="2" fontId="17" numFmtId="0" xfId="0" applyAlignment="1" applyBorder="1" applyFill="1" applyFont="1">
      <alignment horizontal="center"/>
    </xf>
    <xf quotePrefix="1" borderId="1" fillId="0" fontId="3" numFmtId="0" xfId="0" applyAlignment="1" applyBorder="1" applyFont="1">
      <alignment shrinkToFit="0" vertical="center" wrapText="1"/>
    </xf>
    <xf borderId="1" fillId="0" fontId="3" numFmtId="0" xfId="0" applyAlignment="1" applyBorder="1" applyFont="1">
      <alignment readingOrder="0" shrinkToFit="0" vertical="center" wrapText="1"/>
    </xf>
    <xf borderId="1" fillId="0" fontId="3" numFmtId="165" xfId="0" applyAlignment="1" applyBorder="1" applyFont="1" applyNumberFormat="1">
      <alignment horizontal="center" shrinkToFit="0" vertical="center" wrapText="1"/>
    </xf>
    <xf borderId="1" fillId="0" fontId="1" numFmtId="0" xfId="0" applyAlignment="1" applyBorder="1" applyFont="1">
      <alignment horizontal="center" vertical="center"/>
    </xf>
    <xf borderId="7" fillId="2" fontId="17" numFmtId="0" xfId="0" applyAlignment="1" applyBorder="1" applyFill="1" applyFont="1">
      <alignment horizontal="center" vertical="bottom"/>
    </xf>
    <xf borderId="1" fillId="6" fontId="3" numFmtId="0" xfId="0" applyAlignment="1" applyBorder="1" applyFill="1" applyFont="1">
      <alignment horizontal="center" shrinkToFit="0" vertical="center" wrapText="1"/>
    </xf>
    <xf borderId="1" fillId="6" fontId="3" numFmtId="0" xfId="0" applyAlignment="1" applyBorder="1" applyFill="1" applyFont="1">
      <alignment shrinkToFit="0" vertical="center" wrapText="1"/>
    </xf>
    <xf borderId="1" fillId="2" fontId="17" numFmtId="49" xfId="0" applyAlignment="1" applyBorder="1" applyFill="1" applyFont="1" applyNumberFormat="1">
      <alignment horizontal="center" vertical="bottom"/>
    </xf>
    <xf borderId="0" fillId="0" fontId="1" numFmtId="0" xfId="0" applyAlignment="1" applyFont="1">
      <alignment horizontal="center" vertical="center"/>
    </xf>
    <xf borderId="0" fillId="0" fontId="1" numFmtId="0" xfId="0" applyAlignment="1" applyFont="1">
      <alignment shrinkToFit="0" vertical="center" wrapText="1"/>
    </xf>
    <xf borderId="1" fillId="2" fontId="17" numFmtId="9" xfId="0" applyAlignment="1" applyBorder="1" applyFill="1" applyFont="1" applyNumberFormat="1">
      <alignment horizontal="center" vertical="bottom"/>
    </xf>
    <xf borderId="0" fillId="0" fontId="18" numFmtId="0" xfId="0" applyAlignment="1" applyFont="1">
      <alignment horizontal="center"/>
    </xf>
    <xf borderId="0" fillId="0" fontId="18" numFmtId="0" xfId="0" applyFont="1"/>
    <xf borderId="1" fillId="7" fontId="3" numFmtId="0" xfId="0" applyAlignment="1" applyBorder="1" applyFill="1" applyFont="1">
      <alignment shrinkToFit="0" vertical="bottom" wrapText="1"/>
    </xf>
    <xf borderId="1" fillId="7" fontId="3" numFmtId="165" xfId="0" applyAlignment="1" applyBorder="1" applyFill="1" applyFont="1" applyNumberFormat="1">
      <alignment horizontal="center" shrinkToFit="0" vertical="bottom" wrapText="1"/>
    </xf>
    <xf borderId="1" fillId="0" fontId="3" numFmtId="166" xfId="0" applyAlignment="1" applyBorder="1" applyFont="1" applyNumberFormat="1">
      <alignment shrinkToFit="0" vertical="bottom" wrapText="1"/>
    </xf>
    <xf borderId="1" fillId="0" fontId="3" numFmtId="166" xfId="0" applyAlignment="1" applyBorder="1" applyFont="1" applyNumberFormat="1">
      <alignment shrinkToFit="0" wrapText="1"/>
    </xf>
    <xf borderId="2" fillId="8" fontId="19" numFmtId="0" xfId="0" applyAlignment="1" applyBorder="1" applyFill="1" applyFont="1">
      <alignment horizontal="center" vertical="bottom"/>
    </xf>
    <xf borderId="1" fillId="0" fontId="3" numFmtId="166" xfId="0" applyAlignment="1" applyBorder="1" applyFont="1" applyNumberFormat="1">
      <alignment shrinkToFit="0" vertical="center" wrapText="1"/>
    </xf>
    <xf borderId="4" fillId="2" fontId="19" numFmtId="0" xfId="0" applyAlignment="1" applyBorder="1" applyFill="1" applyFont="1">
      <alignment horizontal="center" readingOrder="0" vertical="bottom"/>
    </xf>
    <xf borderId="4" fillId="8" fontId="19" numFmtId="0" xfId="0" applyAlignment="1" applyBorder="1" applyFill="1" applyFont="1">
      <alignment horizontal="center" vertical="bottom"/>
    </xf>
    <xf borderId="1" fillId="8" fontId="19" numFmtId="0" xfId="0" applyAlignment="1" applyBorder="1" applyFill="1" applyFont="1">
      <alignment horizontal="center" vertical="bottom"/>
    </xf>
    <xf borderId="1" fillId="8" fontId="19" numFmtId="49" xfId="0" applyAlignment="1" applyBorder="1" applyFill="1" applyFont="1" applyNumberFormat="1">
      <alignment horizontal="center" vertical="bottom"/>
    </xf>
    <xf borderId="7" fillId="0" fontId="20" numFmtId="0" xfId="0" applyAlignment="1" applyBorder="1" applyFont="1">
      <alignment horizontal="center" vertical="bottom"/>
    </xf>
    <xf borderId="9" fillId="6" fontId="20" numFmtId="0" xfId="0" applyAlignment="1" applyBorder="1" applyFill="1" applyFont="1">
      <alignment vertical="bottom"/>
    </xf>
    <xf borderId="0" fillId="0" fontId="3" numFmtId="0" xfId="0" applyAlignment="1" applyFont="1">
      <alignment readingOrder="0" shrinkToFit="0" vertical="center" wrapText="1"/>
    </xf>
    <xf borderId="9" fillId="2" fontId="20" numFmtId="0" xfId="0" applyAlignment="1" applyBorder="1" applyFill="1" applyFont="1">
      <alignment horizontal="center" vertical="bottom"/>
    </xf>
    <xf borderId="9" fillId="6" fontId="16" numFmtId="0" xfId="0" applyAlignment="1" applyBorder="1" applyFill="1" applyFont="1">
      <alignment horizontal="center" readingOrder="0" vertical="bottom"/>
    </xf>
    <xf borderId="9" fillId="6" fontId="16" numFmtId="0" xfId="0" applyAlignment="1" applyBorder="1" applyFill="1" applyFont="1">
      <alignment horizontal="center" vertical="bottom"/>
    </xf>
    <xf borderId="1" fillId="8" fontId="19" numFmtId="49" xfId="0" applyAlignment="1" applyBorder="1" applyFill="1" applyFont="1" applyNumberFormat="1">
      <alignment horizontal="center" readingOrder="0" vertical="bottom"/>
    </xf>
    <xf borderId="9" fillId="6" fontId="20" numFmtId="0" xfId="0" applyAlignment="1" applyBorder="1" applyFill="1" applyFont="1">
      <alignment horizontal="left" readingOrder="0" vertical="bottom"/>
    </xf>
    <xf borderId="0" fillId="6" fontId="1" numFmtId="0" xfId="0" applyFill="1" applyFont="1"/>
    <xf borderId="9" fillId="6" fontId="20" numFmtId="0" xfId="0" applyAlignment="1" applyBorder="1" applyFill="1" applyFont="1">
      <alignment horizontal="center" vertical="bottom"/>
    </xf>
    <xf borderId="0" fillId="6" fontId="1" numFmtId="0" xfId="0" applyAlignment="1" applyFill="1" applyFont="1">
      <alignment horizontal="center"/>
    </xf>
    <xf borderId="1" fillId="0" fontId="3" numFmtId="0" xfId="0" applyAlignment="1" applyBorder="1" applyFont="1">
      <alignment horizontal="center" shrinkToFit="0" vertical="bottom" wrapText="1"/>
    </xf>
    <xf quotePrefix="1" borderId="1" fillId="0" fontId="3" numFmtId="0" xfId="0" applyAlignment="1" applyBorder="1" applyFont="1">
      <alignment shrinkToFit="0" vertical="bottom" wrapText="1"/>
    </xf>
    <xf borderId="1" fillId="6" fontId="3" numFmtId="0" xfId="0" applyAlignment="1" applyBorder="1" applyFill="1" applyFont="1">
      <alignment shrinkToFit="0" vertical="bottom" wrapText="1"/>
    </xf>
    <xf quotePrefix="1" borderId="1" fillId="6" fontId="3" numFmtId="0" xfId="0" applyAlignment="1" applyBorder="1" applyFill="1" applyFont="1">
      <alignment shrinkToFit="0" vertical="bottom" wrapText="1"/>
    </xf>
    <xf borderId="0" fillId="0" fontId="3" numFmtId="0" xfId="0" applyAlignment="1" applyFont="1">
      <alignment readingOrder="0" shrinkToFit="0" wrapText="1"/>
    </xf>
    <xf borderId="1" fillId="6" fontId="3" numFmtId="0" xfId="0" applyAlignment="1" applyBorder="1" applyFill="1" applyFont="1">
      <alignment shrinkToFit="0" wrapText="1"/>
    </xf>
    <xf quotePrefix="1" borderId="1" fillId="6" fontId="3" numFmtId="0" xfId="0" applyAlignment="1" applyBorder="1" applyFill="1" applyFont="1">
      <alignment shrinkToFit="0" wrapText="1"/>
    </xf>
    <xf borderId="1" fillId="0" fontId="3" numFmtId="0" xfId="0" applyAlignment="1" applyBorder="1" applyFont="1">
      <alignment horizontal="center" shrinkToFit="0" vertical="center" wrapText="1"/>
    </xf>
    <xf quotePrefix="1" borderId="1" fillId="0" fontId="3" numFmtId="0" xfId="0" applyAlignment="1" applyBorder="1" applyFont="1">
      <alignment shrinkToFit="0" vertical="center" wrapText="1"/>
    </xf>
    <xf borderId="1" fillId="0" fontId="3" numFmtId="0" xfId="0" applyAlignment="1" applyBorder="1" applyFont="1">
      <alignment horizontal="center" readingOrder="0" shrinkToFit="0" vertical="center" wrapText="1"/>
    </xf>
    <xf borderId="1" fillId="2" fontId="3" numFmtId="0" xfId="0" applyAlignment="1" applyBorder="1" applyFill="1" applyFont="1">
      <alignment shrinkToFit="0" vertical="bottom" wrapText="1"/>
    </xf>
    <xf borderId="1" fillId="9" fontId="3" numFmtId="166" xfId="0" applyAlignment="1" applyBorder="1" applyFill="1" applyFont="1" applyNumberFormat="1">
      <alignment shrinkToFit="0" vertical="center" wrapText="1"/>
    </xf>
    <xf borderId="0" fillId="0" fontId="3" numFmtId="0" xfId="0" applyAlignment="1" applyFont="1">
      <alignment horizontal="center" readingOrder="0" shrinkToFit="0" wrapText="1"/>
    </xf>
    <xf borderId="1" fillId="2" fontId="3" numFmtId="0" xfId="0" applyAlignment="1" applyBorder="1" applyFill="1" applyFont="1">
      <alignment shrinkToFit="0" vertical="bottom" wrapText="1"/>
    </xf>
    <xf borderId="0" fillId="9" fontId="3" numFmtId="0" xfId="0" applyAlignment="1" applyFill="1" applyFont="1">
      <alignment shrinkToFit="0" wrapText="1"/>
    </xf>
    <xf borderId="0" fillId="0" fontId="3" numFmtId="0" xfId="0" applyAlignment="1" applyFont="1">
      <alignment horizontal="center" readingOrder="0" shrinkToFit="0" vertical="center" wrapText="1"/>
    </xf>
    <xf quotePrefix="1" borderId="1" fillId="0" fontId="3" numFmtId="0" xfId="0" applyAlignment="1" applyBorder="1" applyFont="1">
      <alignment horizontal="center" shrinkToFit="0" vertical="bottom" wrapText="1"/>
    </xf>
    <xf borderId="0" fillId="8" fontId="3" numFmtId="0" xfId="0" applyAlignment="1" applyFill="1" applyFont="1">
      <alignment shrinkToFit="0" wrapText="1"/>
    </xf>
    <xf borderId="4" fillId="8" fontId="19" numFmtId="0" xfId="0" applyAlignment="1" applyBorder="1" applyFill="1" applyFont="1">
      <alignment horizontal="center" readingOrder="0" vertical="bottom"/>
    </xf>
    <xf quotePrefix="1" borderId="1" fillId="6" fontId="3" numFmtId="0" xfId="0" applyAlignment="1" applyBorder="1" applyFill="1" applyFont="1">
      <alignment shrinkToFit="0" vertical="center" wrapText="1"/>
    </xf>
    <xf quotePrefix="1" borderId="1" fillId="0" fontId="3" numFmtId="0" xfId="0" applyAlignment="1" applyBorder="1" applyFont="1">
      <alignment horizontal="center" shrinkToFit="0" vertical="center" wrapText="1"/>
    </xf>
    <xf borderId="1" fillId="0" fontId="3" numFmtId="166" xfId="0" applyAlignment="1" applyBorder="1" applyFont="1" applyNumberFormat="1">
      <alignment horizontal="right" shrinkToFit="0" vertical="center" wrapText="1"/>
    </xf>
    <xf borderId="1" fillId="2" fontId="3" numFmtId="0" xfId="0" applyAlignment="1" applyBorder="1" applyFill="1" applyFont="1">
      <alignment readingOrder="0" shrinkToFit="0" vertical="bottom" wrapText="1"/>
    </xf>
    <xf quotePrefix="1" borderId="1" fillId="0" fontId="3" numFmtId="0" xfId="0" applyAlignment="1" applyBorder="1" applyFont="1">
      <alignment readingOrder="0" shrinkToFit="0" vertical="bottom" wrapText="1"/>
    </xf>
    <xf borderId="1" fillId="8" fontId="3" numFmtId="166" xfId="0" applyAlignment="1" applyBorder="1" applyFill="1" applyFont="1" applyNumberFormat="1">
      <alignment shrinkToFit="0" vertical="center" wrapText="1"/>
    </xf>
    <xf borderId="1" fillId="0" fontId="3" numFmtId="0" xfId="0" applyAlignment="1" applyBorder="1" applyFont="1">
      <alignment vertical="bottom"/>
    </xf>
    <xf borderId="1" fillId="6" fontId="16" numFmtId="0" xfId="0" applyAlignment="1" applyBorder="1" applyFill="1" applyFont="1">
      <alignment horizontal="center" readingOrder="0" vertical="bottom"/>
    </xf>
    <xf quotePrefix="1" borderId="1" fillId="0" fontId="3" numFmtId="0" xfId="0" applyAlignment="1" applyBorder="1" applyFont="1">
      <alignment vertical="bottom"/>
    </xf>
    <xf borderId="1" fillId="0" fontId="3" numFmtId="165" xfId="0" applyAlignment="1" applyBorder="1" applyFont="1" applyNumberFormat="1">
      <alignment readingOrder="0" shrinkToFit="0" vertical="bottom" wrapText="1"/>
    </xf>
    <xf borderId="1" fillId="0" fontId="3" numFmtId="0" xfId="0" applyAlignment="1" applyBorder="1" applyFont="1">
      <alignment horizontal="left" readingOrder="0" shrinkToFit="0" vertical="center" wrapText="1"/>
    </xf>
    <xf quotePrefix="1" borderId="1" fillId="0" fontId="3" numFmtId="0" xfId="0" applyAlignment="1" applyBorder="1" applyFont="1">
      <alignment horizontal="left" readingOrder="0" shrinkToFit="0" vertical="center" wrapText="1"/>
    </xf>
    <xf borderId="1" fillId="6" fontId="16" numFmtId="0" xfId="0" applyAlignment="1" applyBorder="1" applyFill="1" applyFont="1">
      <alignment horizontal="center" vertical="bottom"/>
    </xf>
    <xf borderId="1" fillId="0" fontId="20" numFmtId="0" xfId="0" applyAlignment="1" applyBorder="1" applyFont="1">
      <alignment horizontal="center" vertical="bottom"/>
    </xf>
    <xf borderId="1" fillId="6" fontId="20" numFmtId="0" xfId="0" applyAlignment="1" applyBorder="1" applyFill="1" applyFont="1">
      <alignment horizontal="left" readingOrder="0" vertical="bottom"/>
    </xf>
    <xf borderId="1" fillId="0" fontId="3" numFmtId="165" xfId="0" applyAlignment="1" applyBorder="1" applyFont="1" applyNumberFormat="1">
      <alignment readingOrder="0" shrinkToFit="0" vertical="center" wrapText="1"/>
    </xf>
    <xf borderId="1" fillId="2" fontId="3" numFmtId="0" xfId="0" applyBorder="1" applyFill="1" applyFont="1"/>
    <xf quotePrefix="1" borderId="1" fillId="0" fontId="3" numFmtId="0" xfId="0" applyAlignment="1" applyBorder="1" applyFont="1">
      <alignment shrinkToFit="0" wrapText="0"/>
    </xf>
    <xf borderId="1" fillId="0" fontId="1" numFmtId="0" xfId="0" applyAlignment="1" applyBorder="1" applyFont="1">
      <alignment horizontal="center"/>
    </xf>
    <xf borderId="1" fillId="0" fontId="1" numFmtId="0" xfId="0" applyAlignment="1" applyBorder="1" applyFont="1">
      <alignment horizontal="center" readingOrder="0"/>
    </xf>
    <xf borderId="1" fillId="0" fontId="3" numFmtId="166" xfId="0" applyAlignment="1" applyBorder="1" applyFont="1" applyNumberFormat="1">
      <alignment readingOrder="0" shrinkToFit="0" vertical="center" wrapText="1"/>
    </xf>
    <xf borderId="6" fillId="0" fontId="1" numFmtId="0" xfId="0" applyAlignment="1" applyBorder="1" applyFont="1">
      <alignment horizontal="center"/>
    </xf>
    <xf borderId="1" fillId="2" fontId="3" numFmtId="0" xfId="0" applyBorder="1" applyFill="1" applyFont="1"/>
    <xf quotePrefix="1" borderId="1" fillId="0" fontId="3" numFmtId="0" xfId="0" applyAlignment="1" applyBorder="1" applyFont="1">
      <alignment shrinkToFit="0" wrapText="0"/>
    </xf>
    <xf borderId="1" fillId="0" fontId="3" numFmtId="0" xfId="0" applyAlignment="1" applyBorder="1" applyFont="1">
      <alignment horizontal="left" readingOrder="0" shrinkToFit="0" wrapText="1"/>
    </xf>
    <xf borderId="1" fillId="0" fontId="3" numFmtId="166" xfId="0" applyAlignment="1" applyBorder="1" applyFont="1" applyNumberFormat="1">
      <alignment horizontal="center" readingOrder="0" shrinkToFit="0" vertical="center" wrapText="1"/>
    </xf>
    <xf borderId="1" fillId="0" fontId="1" numFmtId="0" xfId="0" applyBorder="1" applyFont="1"/>
    <xf borderId="1" fillId="6" fontId="1" numFmtId="0" xfId="0" applyBorder="1" applyFill="1" applyFont="1"/>
    <xf borderId="1" fillId="2" fontId="20" numFmtId="0" xfId="0" applyAlignment="1" applyBorder="1" applyFill="1" applyFont="1">
      <alignment horizontal="center" vertical="bottom"/>
    </xf>
    <xf borderId="1" fillId="6" fontId="1" numFmtId="0" xfId="0" applyAlignment="1" applyBorder="1" applyFill="1" applyFont="1">
      <alignment horizontal="center"/>
    </xf>
    <xf borderId="1" fillId="2" fontId="3" numFmtId="0" xfId="0" applyAlignment="1" applyBorder="1" applyFill="1" applyFont="1">
      <alignment readingOrder="0" vertical="center"/>
    </xf>
    <xf borderId="6" fillId="0" fontId="1" numFmtId="0" xfId="0" applyBorder="1" applyFont="1"/>
    <xf quotePrefix="1" borderId="1" fillId="0" fontId="3" numFmtId="0" xfId="0" applyAlignment="1" applyBorder="1" applyFont="1">
      <alignment readingOrder="0" vertical="center"/>
    </xf>
    <xf borderId="1" fillId="0" fontId="3" numFmtId="0" xfId="0" applyAlignment="1" applyBorder="1" applyFont="1">
      <alignment horizontal="center" readingOrder="0" shrinkToFit="0" wrapText="1"/>
    </xf>
    <xf borderId="1" fillId="2" fontId="3" numFmtId="0" xfId="0" applyAlignment="1" applyBorder="1" applyFill="1" applyFont="1">
      <alignment horizontal="left" readingOrder="0" shrinkToFit="0" vertical="center" wrapText="1"/>
    </xf>
    <xf borderId="0" fillId="8" fontId="3" numFmtId="0" xfId="0" applyAlignment="1" applyFill="1" applyFont="1">
      <alignment shrinkToFit="0" vertical="center" wrapText="1"/>
    </xf>
    <xf borderId="1" fillId="2" fontId="3" numFmtId="0" xfId="0" applyAlignment="1" applyBorder="1" applyFill="1" applyFont="1">
      <alignment horizontal="left" readingOrder="0" shrinkToFit="0" wrapText="1"/>
    </xf>
    <xf borderId="1" fillId="6" fontId="3" numFmtId="166" xfId="0" applyAlignment="1" applyBorder="1" applyFill="1" applyFont="1" applyNumberFormat="1">
      <alignment shrinkToFit="0" vertical="center" wrapText="1"/>
    </xf>
    <xf borderId="0" fillId="0" fontId="21" numFmtId="0" xfId="0" applyFont="1"/>
    <xf borderId="0" fillId="8" fontId="3" numFmtId="166" xfId="0" applyAlignment="1" applyFill="1" applyFont="1" applyNumberFormat="1">
      <alignment shrinkToFit="0" vertical="center" wrapText="1"/>
    </xf>
    <xf borderId="2" fillId="4" fontId="8" numFmtId="0" xfId="0" applyAlignment="1" applyBorder="1" applyFill="1" applyFont="1">
      <alignment horizontal="center" readingOrder="0" shrinkToFit="0" vertical="center" wrapText="1"/>
    </xf>
    <xf borderId="6" fillId="0" fontId="3" numFmtId="0" xfId="0" applyAlignment="1" applyBorder="1" applyFont="1">
      <alignment shrinkToFit="0" wrapText="1"/>
    </xf>
    <xf borderId="0" fillId="2" fontId="3" numFmtId="0" xfId="0" applyAlignment="1" applyFill="1" applyFont="1">
      <alignment horizontal="left" readingOrder="0" shrinkToFit="0" vertical="center" wrapText="1"/>
    </xf>
    <xf borderId="0" fillId="6" fontId="19" numFmtId="0" xfId="0" applyAlignment="1" applyFill="1" applyFont="1">
      <alignment horizontal="center" readingOrder="0" vertical="bottom"/>
    </xf>
    <xf borderId="1" fillId="0" fontId="3" numFmtId="168" xfId="0" applyAlignment="1" applyBorder="1" applyFont="1" applyNumberFormat="1">
      <alignment horizontal="center" readingOrder="0" shrinkToFit="0" vertical="center" wrapText="1"/>
    </xf>
    <xf borderId="0" fillId="6" fontId="19" numFmtId="49" xfId="0" applyAlignment="1" applyFill="1" applyFont="1" applyNumberFormat="1">
      <alignment horizontal="center" readingOrder="0" vertical="bottom"/>
    </xf>
    <xf borderId="0" fillId="6" fontId="1" numFmtId="0" xfId="0" applyAlignment="1" applyFill="1" applyFont="1">
      <alignment horizontal="center" readingOrder="0"/>
    </xf>
    <xf borderId="0" fillId="0" fontId="20" numFmtId="0" xfId="0" applyAlignment="1" applyFont="1">
      <alignment horizontal="center" vertical="bottom"/>
    </xf>
    <xf borderId="0" fillId="6" fontId="20" numFmtId="0" xfId="0" applyAlignment="1" applyFill="1" applyFont="1">
      <alignment horizontal="left" readingOrder="0" vertical="bottom"/>
    </xf>
    <xf borderId="1" fillId="0" fontId="4" numFmtId="0" xfId="0" applyAlignment="1" applyBorder="1" applyFont="1">
      <alignment horizontal="center" readingOrder="0" vertical="bottom"/>
    </xf>
    <xf borderId="1" fillId="0" fontId="12" numFmtId="0" xfId="0" applyAlignment="1" applyBorder="1" applyFont="1">
      <alignment horizontal="center" readingOrder="0" vertical="bottom"/>
    </xf>
    <xf borderId="1" fillId="6" fontId="3" numFmtId="0" xfId="0" applyAlignment="1" applyBorder="1" applyFill="1" applyFont="1">
      <alignment vertical="center"/>
    </xf>
    <xf quotePrefix="1" borderId="1" fillId="0" fontId="3" numFmtId="0" xfId="0" applyAlignment="1" applyBorder="1" applyFont="1">
      <alignment vertical="center"/>
    </xf>
    <xf borderId="0" fillId="6" fontId="3" numFmtId="0" xfId="0" applyAlignment="1" applyFill="1" applyFont="1">
      <alignment shrinkToFit="0" vertical="center" wrapText="1"/>
    </xf>
    <xf borderId="1" fillId="2" fontId="3" numFmtId="0" xfId="0" applyAlignment="1" applyBorder="1" applyFill="1" applyFont="1">
      <alignment vertical="center"/>
    </xf>
    <xf quotePrefix="1" borderId="1" fillId="6" fontId="3" numFmtId="0" xfId="0" applyAlignment="1" applyBorder="1" applyFill="1" applyFont="1">
      <alignment vertical="center"/>
    </xf>
    <xf borderId="1" fillId="6" fontId="13" numFmtId="49" xfId="0" applyAlignment="1" applyBorder="1" applyFill="1" applyFont="1" applyNumberFormat="1">
      <alignment horizontal="center" readingOrder="0" vertical="bottom"/>
    </xf>
    <xf borderId="1" fillId="6" fontId="13" numFmtId="49" xfId="0" applyAlignment="1" applyBorder="1" applyFill="1" applyFont="1" applyNumberFormat="1">
      <alignment horizontal="center" vertical="bottom"/>
    </xf>
    <xf borderId="1" fillId="0" fontId="3" numFmtId="0" xfId="0" applyAlignment="1" applyBorder="1" applyFont="1">
      <alignment horizontal="left" shrinkToFit="0" vertical="center" wrapText="1"/>
    </xf>
    <xf borderId="1" fillId="6" fontId="3" numFmtId="0" xfId="0" applyAlignment="1" applyBorder="1" applyFill="1" applyFont="1">
      <alignment horizontal="center" readingOrder="0" shrinkToFit="0" vertical="center" wrapText="1"/>
    </xf>
    <xf borderId="0" fillId="0" fontId="3" numFmtId="0" xfId="0" applyAlignment="1" applyFont="1">
      <alignment horizontal="left" shrinkToFit="0" wrapText="1"/>
    </xf>
    <xf borderId="0" fillId="0" fontId="3" numFmtId="0" xfId="0" applyAlignment="1" applyFont="1">
      <alignment horizontal="left" shrinkToFit="0" vertical="center" wrapText="1"/>
    </xf>
    <xf borderId="1" fillId="0" fontId="4" numFmtId="1" xfId="0" applyAlignment="1" applyBorder="1" applyFont="1" applyNumberFormat="1">
      <alignment horizontal="center" readingOrder="0" vertical="bottom"/>
    </xf>
    <xf borderId="1" fillId="2" fontId="11" numFmtId="0" xfId="0" applyAlignment="1" applyBorder="1" applyFill="1" applyFont="1">
      <alignment horizontal="center" readingOrder="0" vertical="bottom"/>
    </xf>
    <xf borderId="1" fillId="2" fontId="22" numFmtId="0" xfId="0" applyAlignment="1" applyBorder="1" applyFill="1" applyFont="1">
      <alignment horizontal="center" readingOrder="0" vertical="bottom"/>
    </xf>
    <xf borderId="0" fillId="6" fontId="23" numFmtId="0" xfId="0" applyAlignment="1" applyFill="1" applyFont="1">
      <alignment horizontal="center" readingOrder="0"/>
    </xf>
    <xf borderId="0" fillId="0" fontId="7" numFmtId="2" xfId="0" applyAlignment="1" applyFont="1" applyNumberFormat="1">
      <alignment horizontal="center"/>
    </xf>
    <xf borderId="7" fillId="0" fontId="20" numFmtId="0" xfId="0" applyAlignment="1" applyBorder="1" applyFont="1">
      <alignment horizontal="center" readingOrder="0" vertical="bottom"/>
    </xf>
    <xf borderId="1" fillId="0" fontId="20" numFmtId="0" xfId="0" applyAlignment="1" applyBorder="1" applyFont="1">
      <alignment horizontal="center" readingOrder="0" vertical="bottom"/>
    </xf>
    <xf borderId="1" fillId="6" fontId="16" numFmtId="0" xfId="0" applyAlignment="1" applyBorder="1" applyFill="1" applyFont="1">
      <alignment vertical="bottom"/>
    </xf>
    <xf borderId="6" fillId="6" fontId="16" numFmtId="0" xfId="0" applyAlignment="1" applyBorder="1" applyFill="1" applyFont="1">
      <alignment vertical="bottom"/>
    </xf>
    <xf borderId="6" fillId="6" fontId="16" numFmtId="0" xfId="0" applyAlignment="1" applyBorder="1" applyFill="1" applyFont="1">
      <alignment horizontal="center" vertical="bottom"/>
    </xf>
    <xf borderId="6" fillId="6" fontId="16" numFmtId="0" xfId="0" applyAlignment="1" applyBorder="1" applyFill="1" applyFont="1">
      <alignment vertical="bottom"/>
    </xf>
    <xf borderId="6" fillId="6" fontId="16" numFmtId="0" xfId="0" applyAlignment="1" applyBorder="1" applyFill="1" applyFont="1">
      <alignment horizontal="center" readingOrder="0" vertical="bottom"/>
    </xf>
    <xf borderId="0" fillId="0" fontId="16" numFmtId="0" xfId="0" applyAlignment="1" applyFont="1">
      <alignment vertical="bottom"/>
    </xf>
    <xf borderId="7" fillId="6" fontId="16" numFmtId="0" xfId="0" applyAlignment="1" applyBorder="1" applyFill="1" applyFont="1">
      <alignment vertical="bottom"/>
    </xf>
    <xf borderId="9" fillId="6" fontId="16" numFmtId="0" xfId="0" applyAlignment="1" applyBorder="1" applyFill="1" applyFont="1">
      <alignment vertical="bottom"/>
    </xf>
    <xf borderId="9" fillId="6" fontId="16" numFmtId="0" xfId="0" applyAlignment="1" applyBorder="1" applyFill="1" applyFont="1">
      <alignment horizontal="center" vertical="bottom"/>
    </xf>
    <xf borderId="9" fillId="6" fontId="16" numFmtId="0" xfId="0" applyAlignment="1" applyBorder="1" applyFill="1" applyFont="1">
      <alignment vertical="bottom"/>
    </xf>
    <xf borderId="1" fillId="6" fontId="16" numFmtId="0" xfId="0" applyAlignment="1" applyBorder="1" applyFill="1" applyFont="1">
      <alignment vertical="bottom"/>
    </xf>
    <xf borderId="6" fillId="6" fontId="16" numFmtId="0" xfId="0" applyAlignment="1" applyBorder="1" applyFill="1" applyFont="1">
      <alignment horizontal="center" vertical="bottom"/>
    </xf>
    <xf borderId="6" fillId="6" fontId="16" numFmtId="0" xfId="0" applyAlignment="1" applyBorder="1" applyFill="1" applyFont="1">
      <alignment horizontal="right" readingOrder="0" vertical="bottom"/>
    </xf>
    <xf borderId="6" fillId="6" fontId="16" numFmtId="0" xfId="0" applyAlignment="1" applyBorder="1" applyFill="1" applyFont="1">
      <alignment horizontal="right" vertical="bottom"/>
    </xf>
    <xf borderId="6" fillId="6" fontId="16" numFmtId="0" xfId="0" applyAlignment="1" applyBorder="1" applyFill="1" applyFont="1">
      <alignment horizontal="right" vertical="bottom"/>
    </xf>
    <xf borderId="9" fillId="6" fontId="16" numFmtId="0" xfId="0" applyAlignment="1" applyBorder="1" applyFill="1" applyFont="1">
      <alignment horizontal="right" vertical="bottom"/>
    </xf>
    <xf borderId="1" fillId="6" fontId="16" numFmtId="0" xfId="0" applyAlignment="1" applyBorder="1" applyFill="1" applyFont="1">
      <alignment horizontal="right" vertical="bottom"/>
    </xf>
    <xf borderId="9" fillId="2" fontId="20" numFmtId="0" xfId="0" applyAlignment="1" applyBorder="1" applyFill="1" applyFont="1">
      <alignment horizontal="center" readingOrder="0" vertical="bottom"/>
    </xf>
    <xf borderId="6" fillId="6" fontId="16" numFmtId="0" xfId="0" applyAlignment="1" applyBorder="1" applyFill="1" applyFont="1">
      <alignment readingOrder="0" vertical="bottom"/>
    </xf>
    <xf borderId="1" fillId="0" fontId="11" numFmtId="0" xfId="0" applyAlignment="1" applyBorder="1" applyFont="1">
      <alignment horizontal="center" readingOrder="0" vertical="center"/>
    </xf>
    <xf borderId="1" fillId="0" fontId="24" numFmtId="0" xfId="0" applyAlignment="1" applyBorder="1" applyFont="1">
      <alignment horizontal="center" readingOrder="0" shrinkToFit="0" vertical="center" wrapText="1"/>
    </xf>
    <xf borderId="1" fillId="6" fontId="24" numFmtId="0" xfId="0" applyAlignment="1" applyBorder="1" applyFill="1" applyFont="1">
      <alignment horizontal="center" readingOrder="0" vertical="center"/>
    </xf>
    <xf borderId="1" fillId="0" fontId="24" numFmtId="0" xfId="0" applyAlignment="1" applyBorder="1" applyFont="1">
      <alignment horizontal="center" readingOrder="0" vertical="center"/>
    </xf>
    <xf borderId="1" fillId="0" fontId="11" numFmtId="0" xfId="0" applyAlignment="1" applyBorder="1" applyFont="1">
      <alignment horizontal="center" readingOrder="0" shrinkToFit="0" vertical="center" wrapText="1"/>
    </xf>
    <xf borderId="7" fillId="6" fontId="16" numFmtId="0" xfId="0" applyAlignment="1" applyBorder="1" applyFill="1" applyFont="1">
      <alignment vertical="bottom"/>
    </xf>
    <xf borderId="9" fillId="6" fontId="16" numFmtId="0" xfId="0" applyAlignment="1" applyBorder="1" applyFill="1" applyFont="1">
      <alignment readingOrder="0" vertical="bottom"/>
    </xf>
    <xf borderId="1" fillId="10" fontId="4" numFmtId="0" xfId="0" applyAlignment="1" applyBorder="1" applyFill="1" applyFont="1">
      <alignment horizontal="center" readingOrder="0" vertical="center"/>
    </xf>
    <xf borderId="1" fillId="10" fontId="4" numFmtId="0" xfId="0" applyAlignment="1" applyBorder="1" applyFill="1" applyFont="1">
      <alignment readingOrder="0" shrinkToFit="0" vertical="center" wrapText="1"/>
    </xf>
    <xf quotePrefix="1" borderId="1" fillId="6" fontId="4" numFmtId="0" xfId="0" applyAlignment="1" applyBorder="1" applyFill="1" applyFont="1">
      <alignment horizontal="center" readingOrder="0" vertical="center"/>
    </xf>
    <xf borderId="1" fillId="10" fontId="25" numFmtId="0" xfId="0" applyAlignment="1" applyBorder="1" applyFill="1" applyFont="1">
      <alignment readingOrder="0" shrinkToFit="0" vertical="center" wrapText="1"/>
    </xf>
    <xf borderId="1" fillId="10" fontId="12" numFmtId="0" xfId="0" applyAlignment="1" applyBorder="1" applyFill="1" applyFont="1">
      <alignment readingOrder="0" vertical="center"/>
    </xf>
    <xf borderId="1" fillId="10" fontId="12" numFmtId="0" xfId="0" applyAlignment="1" applyBorder="1" applyFill="1" applyFont="1">
      <alignment readingOrder="0" shrinkToFit="0" vertical="center" wrapText="1"/>
    </xf>
    <xf borderId="1" fillId="10" fontId="26" numFmtId="0" xfId="0" applyAlignment="1" applyBorder="1" applyFill="1" applyFont="1">
      <alignment readingOrder="0" shrinkToFit="0" vertical="center" wrapText="1"/>
    </xf>
    <xf borderId="1" fillId="8" fontId="4" numFmtId="0" xfId="0" applyAlignment="1" applyBorder="1" applyFill="1" applyFont="1">
      <alignment horizontal="center" readingOrder="0" vertical="center"/>
    </xf>
    <xf borderId="1" fillId="8" fontId="4" numFmtId="0" xfId="0" applyAlignment="1" applyBorder="1" applyFill="1" applyFont="1">
      <alignment readingOrder="0" shrinkToFit="0" vertical="center" wrapText="1"/>
    </xf>
    <xf borderId="0" fillId="0" fontId="20" numFmtId="0" xfId="0" applyAlignment="1" applyFont="1">
      <alignment horizontal="center" readingOrder="0" vertical="bottom"/>
    </xf>
    <xf borderId="1" fillId="8" fontId="27" numFmtId="0" xfId="0" applyAlignment="1" applyBorder="1" applyFill="1" applyFont="1">
      <alignment readingOrder="0" shrinkToFit="0" vertical="center" wrapText="1"/>
    </xf>
    <xf borderId="1" fillId="8" fontId="12" numFmtId="0" xfId="0" applyAlignment="1" applyBorder="1" applyFill="1" applyFont="1">
      <alignment readingOrder="0" vertical="center"/>
    </xf>
    <xf borderId="1" fillId="8" fontId="12" numFmtId="0" xfId="0" applyAlignment="1" applyBorder="1" applyFill="1" applyFont="1">
      <alignment readingOrder="0" shrinkToFit="0" vertical="center" wrapText="1"/>
    </xf>
    <xf borderId="0" fillId="6" fontId="16" numFmtId="0" xfId="0" applyAlignment="1" applyFill="1" applyFont="1">
      <alignment vertical="bottom"/>
    </xf>
    <xf borderId="0" fillId="6" fontId="16" numFmtId="0" xfId="0" applyAlignment="1" applyFill="1" applyFont="1">
      <alignment vertical="bottom"/>
    </xf>
    <xf borderId="1" fillId="6" fontId="4" numFmtId="0" xfId="0" applyAlignment="1" applyBorder="1" applyFill="1" applyFont="1">
      <alignment horizontal="center" readingOrder="0" vertical="center"/>
    </xf>
    <xf borderId="0" fillId="6" fontId="16" numFmtId="0" xfId="0" applyAlignment="1" applyFill="1" applyFont="1">
      <alignment horizontal="right" vertical="bottom"/>
    </xf>
    <xf borderId="1" fillId="0" fontId="4" numFmtId="0" xfId="0" applyAlignment="1" applyBorder="1" applyFont="1">
      <alignment readingOrder="0" shrinkToFit="0" vertical="center" wrapText="1"/>
    </xf>
    <xf borderId="0" fillId="6" fontId="16" numFmtId="0" xfId="0" applyAlignment="1" applyFill="1" applyFont="1">
      <alignment horizontal="right" vertical="bottom"/>
    </xf>
    <xf borderId="1" fillId="0" fontId="28" numFmtId="0" xfId="0" applyAlignment="1" applyBorder="1" applyFont="1">
      <alignment readingOrder="0" shrinkToFit="0" vertical="center" wrapText="1"/>
    </xf>
    <xf borderId="0" fillId="6" fontId="16" numFmtId="0" xfId="0" applyAlignment="1" applyFill="1" applyFont="1">
      <alignment readingOrder="0" vertical="bottom"/>
    </xf>
    <xf borderId="1" fillId="0" fontId="4" numFmtId="0" xfId="0" applyAlignment="1" applyBorder="1" applyFont="1">
      <alignment horizontal="center" readingOrder="0" vertical="center"/>
    </xf>
    <xf borderId="1" fillId="0" fontId="12" numFmtId="0" xfId="0" applyAlignment="1" applyBorder="1" applyFont="1">
      <alignment readingOrder="0" vertical="center"/>
    </xf>
    <xf borderId="1" fillId="0" fontId="12" numFmtId="0" xfId="0" applyAlignment="1" applyBorder="1" applyFont="1">
      <alignment readingOrder="0" shrinkToFit="0" vertical="center" wrapText="1"/>
    </xf>
    <xf borderId="0" fillId="6" fontId="1" numFmtId="0" xfId="0" applyAlignment="1" applyFill="1" applyFont="1">
      <alignment vertical="center"/>
    </xf>
    <xf borderId="1" fillId="6" fontId="4" numFmtId="0" xfId="0" applyAlignment="1" applyBorder="1" applyFill="1" applyFont="1">
      <alignment horizontal="center" vertical="center"/>
    </xf>
    <xf borderId="1" fillId="0" fontId="29" numFmtId="0" xfId="0" applyAlignment="1" applyBorder="1" applyFont="1">
      <alignment readingOrder="0" shrinkToFit="0" vertical="center" wrapText="1"/>
    </xf>
    <xf borderId="1" fillId="0" fontId="4" numFmtId="166" xfId="0" applyAlignment="1" applyBorder="1" applyFont="1" applyNumberFormat="1">
      <alignment horizontal="center" readingOrder="0" vertical="center"/>
    </xf>
    <xf borderId="0" fillId="10" fontId="30" numFmtId="0" xfId="0" applyAlignment="1" applyFill="1" applyFont="1">
      <alignment readingOrder="0" shrinkToFit="0" vertical="center" wrapText="1"/>
    </xf>
    <xf borderId="1" fillId="10" fontId="4" numFmtId="0" xfId="0" applyAlignment="1" applyBorder="1" applyFill="1" applyFont="1">
      <alignment shrinkToFit="0" vertical="center" wrapText="1"/>
    </xf>
    <xf borderId="1" fillId="10" fontId="4" numFmtId="166" xfId="0" applyAlignment="1" applyBorder="1" applyFill="1" applyFont="1" applyNumberFormat="1">
      <alignment horizontal="center" readingOrder="0" vertical="center"/>
    </xf>
    <xf borderId="1" fillId="6" fontId="4" numFmtId="0" xfId="0" applyAlignment="1" applyBorder="1" applyFill="1" applyFont="1">
      <alignment readingOrder="0" shrinkToFit="0" vertical="center" wrapText="1"/>
    </xf>
    <xf borderId="1" fillId="6" fontId="31" numFmtId="0" xfId="0" applyAlignment="1" applyBorder="1" applyFill="1" applyFont="1">
      <alignment readingOrder="0" shrinkToFit="0" vertical="center" wrapText="1"/>
    </xf>
    <xf borderId="1" fillId="6" fontId="12" numFmtId="0" xfId="0" applyAlignment="1" applyBorder="1" applyFill="1" applyFont="1">
      <alignment readingOrder="0" vertical="center"/>
    </xf>
    <xf borderId="1" fillId="6" fontId="12" numFmtId="0" xfId="0" applyAlignment="1" applyBorder="1" applyFill="1" applyFont="1">
      <alignment readingOrder="0" shrinkToFit="0" vertical="center" wrapText="1"/>
    </xf>
    <xf borderId="1" fillId="0" fontId="4" numFmtId="168" xfId="0" applyAlignment="1" applyBorder="1" applyFont="1" applyNumberFormat="1">
      <alignment horizontal="center" readingOrder="0" vertical="center"/>
    </xf>
    <xf borderId="1" fillId="0" fontId="4" numFmtId="0" xfId="0" applyAlignment="1" applyBorder="1" applyFont="1">
      <alignment horizontal="center" vertical="center"/>
    </xf>
    <xf borderId="0" fillId="6" fontId="16" numFmtId="0" xfId="0" applyAlignment="1" applyFill="1" applyFont="1">
      <alignment horizontal="center" readingOrder="0" vertical="bottom"/>
    </xf>
    <xf borderId="0" fillId="6" fontId="16" numFmtId="0" xfId="0" applyAlignment="1" applyFill="1" applyFont="1">
      <alignment horizontal="center" vertical="bottom"/>
    </xf>
    <xf borderId="0" fillId="6" fontId="1" numFmtId="0" xfId="0" applyAlignment="1" applyFill="1" applyFont="1">
      <alignment vertical="top"/>
    </xf>
    <xf borderId="1" fillId="11" fontId="2" numFmtId="0" xfId="0" applyAlignment="1" applyBorder="1" applyFill="1" applyFont="1">
      <alignment horizontal="left" readingOrder="0" shrinkToFit="0" vertical="center" wrapText="1"/>
    </xf>
    <xf borderId="1" fillId="11" fontId="2" numFmtId="0" xfId="0" applyAlignment="1" applyBorder="1" applyFill="1" applyFont="1">
      <alignment horizontal="left" shrinkToFit="0" vertical="center" wrapText="1"/>
    </xf>
    <xf borderId="1" fillId="11" fontId="2" numFmtId="164" xfId="0" applyAlignment="1" applyBorder="1" applyFill="1" applyFont="1" applyNumberFormat="1">
      <alignment horizontal="center" shrinkToFit="0" vertical="center" wrapText="1"/>
    </xf>
    <xf borderId="1" fillId="11" fontId="2" numFmtId="0" xfId="0" applyAlignment="1" applyBorder="1" applyFill="1" applyFont="1">
      <alignment horizontal="center" shrinkToFit="0" vertical="center" wrapText="1"/>
    </xf>
    <xf borderId="0" fillId="6" fontId="3" numFmtId="0" xfId="0" applyAlignment="1" applyFill="1" applyFont="1">
      <alignment horizontal="left" shrinkToFit="0" vertical="center" wrapText="1"/>
    </xf>
    <xf quotePrefix="1" borderId="1" fillId="0" fontId="3" numFmtId="0" xfId="0" applyAlignment="1" applyBorder="1" applyFont="1">
      <alignment horizontal="center" readingOrder="0" shrinkToFit="0" vertical="center" wrapText="1"/>
    </xf>
    <xf borderId="1" fillId="0" fontId="3" numFmtId="168" xfId="0" applyAlignment="1" applyBorder="1" applyFont="1" applyNumberFormat="1">
      <alignment horizontal="left" readingOrder="0" shrinkToFit="0" vertical="center" wrapText="1"/>
    </xf>
    <xf borderId="1" fillId="0" fontId="16" numFmtId="0" xfId="0" applyAlignment="1" applyBorder="1" applyFont="1">
      <alignment horizontal="center" readingOrder="0" vertical="bottom"/>
    </xf>
    <xf borderId="1" fillId="0" fontId="20" numFmtId="0" xfId="0" applyAlignment="1" applyBorder="1" applyFont="1">
      <alignment horizontal="center" readingOrder="0" vertical="center"/>
    </xf>
    <xf borderId="1" fillId="6" fontId="20" numFmtId="0" xfId="0" applyAlignment="1" applyBorder="1" applyFill="1" applyFont="1">
      <alignment horizontal="left" readingOrder="0" vertical="center"/>
    </xf>
    <xf borderId="1" fillId="10" fontId="4" numFmtId="168" xfId="0" applyAlignment="1" applyBorder="1" applyFill="1" applyFont="1" applyNumberFormat="1">
      <alignment horizontal="center" readingOrder="0" vertical="center"/>
    </xf>
    <xf borderId="9" fillId="6" fontId="16" numFmtId="0" xfId="0" applyAlignment="1" applyBorder="1" applyFill="1" applyFont="1">
      <alignment horizontal="center" readingOrder="0" vertical="center"/>
    </xf>
    <xf borderId="9" fillId="6" fontId="16" numFmtId="0" xfId="0" applyAlignment="1" applyBorder="1" applyFill="1" applyFont="1">
      <alignment horizontal="center" vertical="center"/>
    </xf>
    <xf borderId="1" fillId="0" fontId="3" numFmtId="169" xfId="0" applyAlignment="1" applyBorder="1" applyFont="1" applyNumberFormat="1">
      <alignment horizontal="left" shrinkToFit="0" vertical="center" wrapText="1"/>
    </xf>
    <xf borderId="1" fillId="0" fontId="4" numFmtId="0" xfId="0" applyAlignment="1" applyBorder="1" applyFont="1">
      <alignment horizontal="left" readingOrder="0" shrinkToFit="0" vertical="center" wrapText="1"/>
    </xf>
    <xf borderId="1" fillId="0" fontId="3" numFmtId="170" xfId="0" applyAlignment="1" applyBorder="1" applyFont="1" applyNumberFormat="1">
      <alignment horizontal="left" shrinkToFit="0" vertical="center" wrapText="1"/>
    </xf>
    <xf borderId="1" fillId="0" fontId="32" numFmtId="0" xfId="0" applyAlignment="1" applyBorder="1" applyFont="1">
      <alignment horizontal="left" readingOrder="0" shrinkToFit="0" vertical="center" wrapText="1"/>
    </xf>
    <xf borderId="0" fillId="0" fontId="33" numFmtId="0" xfId="0" applyAlignment="1" applyFont="1">
      <alignment horizontal="left" shrinkToFit="0" vertical="center" wrapText="1"/>
    </xf>
    <xf borderId="1" fillId="0" fontId="4" numFmtId="0" xfId="0" applyAlignment="1" applyBorder="1" applyFont="1">
      <alignment horizontal="left" readingOrder="0" vertical="center"/>
    </xf>
    <xf borderId="1" fillId="0" fontId="12" numFmtId="0" xfId="0" applyAlignment="1" applyBorder="1" applyFont="1">
      <alignment horizontal="left" readingOrder="0" vertical="center"/>
    </xf>
    <xf borderId="1" fillId="0" fontId="12" numFmtId="0" xfId="0" applyAlignment="1" applyBorder="1" applyFont="1">
      <alignment horizontal="left" readingOrder="0" shrinkToFit="0" vertical="center" wrapText="1"/>
    </xf>
    <xf borderId="0" fillId="6" fontId="1" numFmtId="0" xfId="0" applyAlignment="1" applyFill="1" applyFont="1">
      <alignment horizontal="left" vertical="center"/>
    </xf>
    <xf quotePrefix="1" borderId="0" fillId="6" fontId="34" numFmtId="0" xfId="0" applyAlignment="1" applyFill="1" applyFont="1">
      <alignment horizontal="center" readingOrder="0" vertical="center"/>
    </xf>
    <xf borderId="1" fillId="0" fontId="4" numFmtId="0" xfId="0" applyAlignment="1" applyBorder="1" applyFont="1">
      <alignment readingOrder="0" vertical="center"/>
    </xf>
    <xf borderId="0" fillId="6" fontId="4" numFmtId="0" xfId="0" applyAlignment="1" applyFill="1" applyFont="1">
      <alignment vertical="center"/>
    </xf>
    <xf borderId="1" fillId="6" fontId="1" numFmtId="0" xfId="0" applyAlignment="1" applyBorder="1" applyFill="1" applyFont="1">
      <alignment readingOrder="0"/>
    </xf>
    <xf borderId="0" fillId="0" fontId="3" numFmtId="0" xfId="0" applyAlignment="1" applyFont="1">
      <alignment horizontal="left" readingOrder="0" shrinkToFit="0" vertical="center" wrapText="1"/>
    </xf>
    <xf borderId="0" fillId="0" fontId="33" numFmtId="0" xfId="0" applyAlignment="1" applyFont="1">
      <alignment horizontal="center" readingOrder="0" shrinkToFit="0" vertical="center" wrapText="1"/>
    </xf>
    <xf borderId="6" fillId="6" fontId="3" numFmtId="0" xfId="0" applyAlignment="1" applyBorder="1" applyFill="1" applyFont="1">
      <alignment horizontal="left" shrinkToFit="0" vertical="center" wrapText="1"/>
    </xf>
    <xf borderId="1" fillId="6" fontId="3" numFmtId="0" xfId="0" applyAlignment="1" applyBorder="1" applyFill="1" applyFont="1">
      <alignment horizontal="left" shrinkToFit="0" vertical="center" wrapText="1"/>
    </xf>
    <xf borderId="1" fillId="0" fontId="35" numFmtId="0" xfId="0" applyAlignment="1" applyBorder="1" applyFont="1">
      <alignment horizontal="center" readingOrder="0" shrinkToFit="0" vertical="center" wrapText="1"/>
    </xf>
    <xf borderId="1" fillId="0" fontId="35" numFmtId="0" xfId="0" applyAlignment="1" applyBorder="1" applyFont="1">
      <alignment horizontal="left" readingOrder="0" shrinkToFit="0" vertical="center" wrapText="1"/>
    </xf>
    <xf borderId="1" fillId="0" fontId="33" numFmtId="0" xfId="0" applyAlignment="1" applyBorder="1" applyFont="1">
      <alignment horizontal="center" readingOrder="0" shrinkToFit="0" vertical="center" wrapText="1"/>
    </xf>
    <xf borderId="0" fillId="0" fontId="35" numFmtId="0" xfId="0" applyAlignment="1" applyFont="1">
      <alignment horizontal="left" readingOrder="0" shrinkToFit="0" vertical="center" wrapText="1"/>
    </xf>
    <xf borderId="1" fillId="0" fontId="3" numFmtId="166" xfId="0" applyAlignment="1" applyBorder="1" applyFont="1" applyNumberFormat="1">
      <alignment horizontal="left" readingOrder="0" shrinkToFit="0" vertical="center" wrapText="1"/>
    </xf>
    <xf borderId="1" fillId="0" fontId="3" numFmtId="164" xfId="0" applyAlignment="1" applyBorder="1" applyFont="1" applyNumberFormat="1">
      <alignment horizontal="center" shrinkToFit="0" vertical="center" wrapText="1"/>
    </xf>
    <xf borderId="1" fillId="6" fontId="36" numFmtId="0" xfId="0" applyAlignment="1" applyBorder="1" applyFill="1" applyFont="1">
      <alignment horizontal="left" readingOrder="0" shrinkToFit="0" vertical="center" wrapText="1"/>
    </xf>
    <xf quotePrefix="1" borderId="1" fillId="6" fontId="37" numFmtId="0" xfId="0" applyAlignment="1" applyBorder="1" applyFill="1" applyFont="1">
      <alignment horizontal="center" readingOrder="0" vertical="center"/>
    </xf>
    <xf borderId="1" fillId="0" fontId="12" numFmtId="0" xfId="0" applyAlignment="1" applyBorder="1" applyFont="1">
      <alignment shrinkToFit="0" vertical="center" wrapText="1"/>
    </xf>
    <xf borderId="1" fillId="6" fontId="37" numFmtId="0" xfId="0" applyAlignment="1" applyBorder="1" applyFill="1" applyFont="1">
      <alignment horizontal="center" readingOrder="0" vertical="center"/>
    </xf>
    <xf borderId="1" fillId="0" fontId="33" numFmtId="0" xfId="0" applyAlignment="1" applyBorder="1" applyFont="1">
      <alignment horizontal="center" shrinkToFit="0" vertical="center" wrapText="1"/>
    </xf>
    <xf borderId="1" fillId="0" fontId="33" numFmtId="0" xfId="0" applyAlignment="1" applyBorder="1" applyFont="1">
      <alignment horizontal="left" readingOrder="0" shrinkToFit="0" vertical="center" wrapText="1"/>
    </xf>
    <xf borderId="1" fillId="0" fontId="3" numFmtId="171" xfId="0" applyAlignment="1" applyBorder="1" applyFont="1" applyNumberFormat="1">
      <alignment horizontal="left" readingOrder="0" shrinkToFit="0" vertical="center" wrapText="1"/>
    </xf>
    <xf borderId="0" fillId="0" fontId="35"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1" fillId="6" fontId="16" numFmtId="0" xfId="0" applyAlignment="1" applyBorder="1" applyFill="1" applyFont="1">
      <alignment horizontal="center" vertical="bottom"/>
    </xf>
    <xf borderId="0" fillId="0" fontId="35" numFmtId="164" xfId="0" applyAlignment="1" applyFont="1" applyNumberFormat="1">
      <alignment horizontal="center" readingOrder="0" shrinkToFit="0" vertical="center" wrapText="1"/>
    </xf>
    <xf borderId="1" fillId="0" fontId="1" numFmtId="0" xfId="0" applyAlignment="1" applyBorder="1" applyFont="1">
      <alignment readingOrder="0"/>
    </xf>
    <xf borderId="1" fillId="2" fontId="4" numFmtId="0" xfId="0" applyAlignment="1" applyBorder="1" applyFill="1" applyFont="1">
      <alignment horizontal="center" readingOrder="0" vertical="center"/>
    </xf>
    <xf borderId="1" fillId="2" fontId="36" numFmtId="0" xfId="0" applyAlignment="1" applyBorder="1" applyFill="1" applyFont="1">
      <alignment horizontal="left" readingOrder="0" shrinkToFit="0" vertical="center" wrapText="1"/>
    </xf>
    <xf quotePrefix="1" borderId="1" fillId="2" fontId="37" numFmtId="0" xfId="0" applyAlignment="1" applyBorder="1" applyFill="1" applyFont="1">
      <alignment horizontal="center" readingOrder="0" vertical="center"/>
    </xf>
    <xf borderId="1" fillId="2" fontId="39" numFmtId="0" xfId="0" applyAlignment="1" applyBorder="1" applyFill="1" applyFont="1">
      <alignment readingOrder="0" shrinkToFit="0" vertical="center" wrapText="1"/>
    </xf>
    <xf borderId="1" fillId="0" fontId="3" numFmtId="0" xfId="0" applyAlignment="1" applyBorder="1" applyFont="1">
      <alignment horizontal="center" readingOrder="0" shrinkToFit="0" vertical="center" wrapText="1"/>
    </xf>
    <xf borderId="1" fillId="2" fontId="4" numFmtId="0" xfId="0" applyAlignment="1" applyBorder="1" applyFill="1" applyFont="1">
      <alignment readingOrder="0" shrinkToFit="0" vertical="center" wrapText="1"/>
    </xf>
    <xf borderId="0" fillId="6" fontId="3" numFmtId="0" xfId="0" applyAlignment="1" applyFill="1" applyFont="1">
      <alignment horizontal="left" readingOrder="0" shrinkToFit="0" vertical="center" wrapText="1"/>
    </xf>
    <xf borderId="1" fillId="2" fontId="12" numFmtId="0" xfId="0" applyAlignment="1" applyBorder="1" applyFill="1" applyFont="1">
      <alignment readingOrder="0" vertical="center"/>
    </xf>
    <xf borderId="1" fillId="2" fontId="12" numFmtId="0" xfId="0" applyAlignment="1" applyBorder="1" applyFill="1" applyFont="1">
      <alignment shrinkToFit="0" vertical="center" wrapText="1"/>
    </xf>
    <xf borderId="1" fillId="2" fontId="4" numFmtId="168" xfId="0" applyAlignment="1" applyBorder="1" applyFill="1" applyFont="1" applyNumberFormat="1">
      <alignment horizontal="center" readingOrder="0" vertical="center"/>
    </xf>
    <xf borderId="9" fillId="6" fontId="40" numFmtId="0" xfId="0" applyAlignment="1" applyBorder="1" applyFill="1" applyFont="1">
      <alignment horizontal="center" readingOrder="0" vertical="bottom"/>
    </xf>
    <xf quotePrefix="1" borderId="1" fillId="2" fontId="4" numFmtId="0" xfId="0" applyAlignment="1" applyBorder="1" applyFill="1" applyFont="1">
      <alignment horizontal="center" readingOrder="0" vertical="center"/>
    </xf>
    <xf borderId="1" fillId="2" fontId="41" numFmtId="0" xfId="0" applyAlignment="1" applyBorder="1" applyFill="1" applyFont="1">
      <alignment readingOrder="0" shrinkToFit="0" vertical="center" wrapText="1"/>
    </xf>
    <xf quotePrefix="1" borderId="0" fillId="6" fontId="37" numFmtId="0" xfId="0" applyAlignment="1" applyFill="1" applyFont="1">
      <alignment horizontal="center" readingOrder="0" vertical="center"/>
    </xf>
    <xf borderId="1" fillId="6" fontId="42" numFmtId="0" xfId="0" applyAlignment="1" applyBorder="1" applyFill="1" applyFont="1">
      <alignment readingOrder="0" shrinkToFit="0" vertical="center" wrapText="1"/>
    </xf>
    <xf borderId="1" fillId="6" fontId="4" numFmtId="168" xfId="0" applyAlignment="1" applyBorder="1" applyFill="1" applyFont="1" applyNumberFormat="1">
      <alignment horizontal="center" readingOrder="0" vertical="center"/>
    </xf>
    <xf borderId="1" fillId="0" fontId="4" numFmtId="0" xfId="0" applyAlignment="1" applyBorder="1" applyFont="1">
      <alignment shrinkToFit="0" vertical="center" wrapText="1"/>
    </xf>
    <xf borderId="1" fillId="0" fontId="3" numFmtId="0" xfId="0" applyAlignment="1" applyBorder="1" applyFont="1">
      <alignment horizontal="left" readingOrder="0" shrinkToFit="0" vertical="center" wrapText="1"/>
    </xf>
    <xf borderId="0" fillId="2" fontId="43" numFmtId="0" xfId="0" applyAlignment="1" applyFill="1" applyFont="1">
      <alignment horizontal="left" readingOrder="0" shrinkToFit="0" vertical="center" wrapText="1"/>
    </xf>
    <xf borderId="1" fillId="2" fontId="12" numFmtId="0" xfId="0" applyAlignment="1" applyBorder="1" applyFill="1" applyFont="1">
      <alignment readingOrder="0" shrinkToFit="0" vertical="center" wrapText="1"/>
    </xf>
    <xf borderId="1" fillId="11" fontId="2" numFmtId="0" xfId="0" applyAlignment="1" applyBorder="1" applyFill="1" applyFont="1">
      <alignment horizontal="center" readingOrder="0" shrinkToFit="0" vertical="center" wrapText="1"/>
    </xf>
    <xf borderId="0" fillId="6" fontId="3" numFmtId="0" xfId="0" applyAlignment="1" applyFill="1" applyFont="1">
      <alignment horizontal="center" shrinkToFit="0" vertical="center" wrapText="1"/>
    </xf>
    <xf borderId="0" fillId="0" fontId="3" numFmtId="0" xfId="0" applyAlignment="1" applyFont="1">
      <alignment horizontal="center" readingOrder="0"/>
    </xf>
    <xf borderId="1" fillId="10" fontId="4" numFmtId="0" xfId="0" applyAlignment="1" applyBorder="1" applyFill="1" applyFont="1">
      <alignment horizontal="center" vertical="center"/>
    </xf>
    <xf borderId="0" fillId="0" fontId="3" numFmtId="0" xfId="0" applyAlignment="1" applyFont="1">
      <alignment horizontal="left" readingOrder="0"/>
    </xf>
    <xf borderId="1" fillId="0" fontId="3" numFmtId="0" xfId="0" applyAlignment="1" applyBorder="1" applyFont="1">
      <alignment horizontal="left" readingOrder="0" shrinkToFit="0" vertical="bottom" wrapText="1"/>
    </xf>
    <xf borderId="1" fillId="0" fontId="3" numFmtId="164" xfId="0" applyAlignment="1" applyBorder="1" applyFont="1" applyNumberFormat="1">
      <alignment horizontal="left" readingOrder="0" shrinkToFit="0" vertical="bottom" wrapText="1"/>
    </xf>
    <xf borderId="1" fillId="0" fontId="3" numFmtId="0" xfId="0" applyAlignment="1" applyBorder="1" applyFont="1">
      <alignment horizontal="left" readingOrder="0" vertical="bottom"/>
    </xf>
    <xf borderId="0" fillId="0" fontId="44" numFmtId="0" xfId="0" applyAlignment="1" applyFont="1">
      <alignment readingOrder="0"/>
    </xf>
    <xf borderId="0" fillId="2" fontId="3" numFmtId="0" xfId="0" applyAlignment="1" applyFill="1" applyFont="1">
      <alignment horizontal="left" shrinkToFit="0" vertical="center" wrapText="1"/>
    </xf>
    <xf borderId="1" fillId="0" fontId="45" numFmtId="0" xfId="0" applyAlignment="1" applyBorder="1" applyFont="1">
      <alignment readingOrder="0"/>
    </xf>
    <xf borderId="1" fillId="0" fontId="1" numFmtId="0" xfId="0" applyAlignment="1" applyBorder="1" applyFont="1">
      <alignment readingOrder="0" shrinkToFit="0" vertical="center" wrapText="1"/>
    </xf>
    <xf borderId="1" fillId="6" fontId="43" numFmtId="0" xfId="0" applyAlignment="1" applyBorder="1" applyFill="1" applyFont="1">
      <alignment horizontal="left" readingOrder="0" shrinkToFit="0" vertical="center" wrapText="1"/>
    </xf>
    <xf borderId="1" fillId="0" fontId="3" numFmtId="166" xfId="0" applyAlignment="1" applyBorder="1" applyFont="1" applyNumberFormat="1">
      <alignment horizontal="left" readingOrder="0" vertical="center"/>
    </xf>
    <xf borderId="1" fillId="0" fontId="3" numFmtId="0" xfId="0" applyAlignment="1" applyBorder="1" applyFont="1">
      <alignment horizontal="left" shrinkToFit="0" vertical="center" wrapText="1"/>
    </xf>
    <xf borderId="1" fillId="6" fontId="3" numFmtId="0" xfId="0" applyAlignment="1" applyBorder="1" applyFill="1" applyFont="1">
      <alignment horizontal="left" readingOrder="0" shrinkToFit="0" vertical="center" wrapText="1"/>
    </xf>
    <xf borderId="1" fillId="2" fontId="4" numFmtId="166" xfId="0" applyAlignment="1" applyBorder="1" applyFill="1" applyFont="1" applyNumberFormat="1">
      <alignment horizontal="center" readingOrder="0" vertical="center"/>
    </xf>
    <xf borderId="1" fillId="2" fontId="4" numFmtId="0" xfId="0" applyAlignment="1" applyBorder="1" applyFill="1" applyFont="1">
      <alignment shrinkToFit="0" vertical="center" wrapText="1"/>
    </xf>
    <xf borderId="1" fillId="0" fontId="3" numFmtId="166" xfId="0" applyAlignment="1" applyBorder="1" applyFont="1" applyNumberFormat="1">
      <alignment horizontal="right" readingOrder="0" shrinkToFit="0" vertical="center" wrapText="1"/>
    </xf>
    <xf borderId="1" fillId="7" fontId="3" numFmtId="0" xfId="0" applyAlignment="1" applyBorder="1" applyFill="1" applyFont="1">
      <alignment horizontal="left" shrinkToFit="0" vertical="center" wrapText="1"/>
    </xf>
    <xf borderId="1" fillId="7" fontId="3" numFmtId="0" xfId="0" applyAlignment="1" applyBorder="1" applyFill="1" applyFont="1">
      <alignment horizontal="center" shrinkToFit="0" vertical="center" wrapText="1"/>
    </xf>
    <xf borderId="0" fillId="7" fontId="3" numFmtId="0" xfId="0" applyAlignment="1" applyFill="1" applyFont="1">
      <alignment horizontal="left" shrinkToFit="0" vertical="center" wrapText="1"/>
    </xf>
    <xf borderId="0" fillId="7" fontId="3" numFmtId="0" xfId="0" applyAlignment="1" applyFill="1" applyFont="1">
      <alignment horizontal="center" shrinkToFit="0" vertical="center" wrapText="1"/>
    </xf>
    <xf borderId="1" fillId="2" fontId="4" numFmtId="0" xfId="0" applyAlignment="1" applyBorder="1" applyFill="1" applyFont="1">
      <alignment horizontal="center" readingOrder="0" vertical="center"/>
    </xf>
    <xf borderId="1" fillId="0" fontId="4" numFmtId="0" xfId="0" applyAlignment="1" applyBorder="1" applyFont="1">
      <alignment horizontal="center" readingOrder="0" vertical="center"/>
    </xf>
    <xf borderId="1" fillId="0" fontId="12" numFmtId="0" xfId="0" applyAlignment="1" applyBorder="1" applyFont="1">
      <alignment vertical="center"/>
    </xf>
    <xf borderId="1" fillId="6" fontId="4" numFmtId="0" xfId="0" applyAlignment="1" applyBorder="1" applyFill="1" applyFont="1">
      <alignment horizontal="center" readingOrder="0" vertical="center"/>
    </xf>
    <xf borderId="0" fillId="6" fontId="36" numFmtId="0" xfId="0" applyAlignment="1" applyFill="1" applyFont="1">
      <alignment horizontal="left" readingOrder="0" vertical="center"/>
    </xf>
    <xf borderId="0" fillId="0" fontId="18" numFmtId="0" xfId="0" applyAlignment="1" applyFont="1">
      <alignment readingOrder="0" shrinkToFit="0" vertical="center" wrapText="1"/>
    </xf>
    <xf borderId="1" fillId="6" fontId="43" numFmtId="0" xfId="0" applyAlignment="1" applyBorder="1" applyFill="1" applyFont="1">
      <alignment horizontal="left" readingOrder="0" vertical="center"/>
    </xf>
    <xf quotePrefix="1" borderId="0" fillId="2" fontId="37" numFmtId="0" xfId="0" applyAlignment="1" applyFill="1" applyFont="1">
      <alignment horizontal="center" readingOrder="0" vertical="center"/>
    </xf>
    <xf quotePrefix="1" borderId="0" fillId="0" fontId="3" numFmtId="0" xfId="0" applyAlignment="1" applyFont="1">
      <alignment horizontal="center" readingOrder="0" vertical="center"/>
    </xf>
    <xf quotePrefix="1" borderId="1" fillId="6" fontId="4" numFmtId="0" xfId="0" applyAlignment="1" applyBorder="1" applyFill="1" applyFont="1">
      <alignment horizontal="center" readingOrder="0" shrinkToFit="0" vertical="center" wrapText="1"/>
    </xf>
    <xf borderId="1" fillId="0" fontId="4" numFmtId="0" xfId="0" applyAlignment="1" applyBorder="1" applyFont="1">
      <alignment shrinkToFit="0" wrapText="1"/>
    </xf>
    <xf borderId="1" fillId="2" fontId="4" numFmtId="0" xfId="0" applyAlignment="1" applyBorder="1" applyFill="1" applyFont="1">
      <alignment shrinkToFit="0" wrapText="1"/>
    </xf>
    <xf borderId="1" fillId="2" fontId="4" numFmtId="0" xfId="0" applyAlignment="1" applyBorder="1" applyFill="1" applyFont="1">
      <alignment readingOrder="0" shrinkToFit="0" wrapText="1"/>
    </xf>
    <xf borderId="0" fillId="6" fontId="7" numFmtId="0" xfId="0" applyFill="1" applyFont="1"/>
    <xf borderId="0" fillId="2" fontId="43" numFmtId="0" xfId="0" applyAlignment="1" applyFill="1" applyFont="1">
      <alignment horizontal="left" readingOrder="0" vertical="center"/>
    </xf>
    <xf borderId="0" fillId="6" fontId="1" numFmtId="0" xfId="0" applyAlignment="1" applyFill="1" applyFont="1">
      <alignment readingOrder="0"/>
    </xf>
    <xf borderId="1" fillId="0" fontId="1" numFmtId="166" xfId="0" applyAlignment="1" applyBorder="1" applyFont="1" applyNumberFormat="1">
      <alignment readingOrder="0"/>
    </xf>
    <xf borderId="1" fillId="2" fontId="1" numFmtId="166" xfId="0" applyAlignment="1" applyBorder="1" applyFill="1" applyFont="1" applyNumberFormat="1">
      <alignment readingOrder="0"/>
    </xf>
    <xf borderId="0" fillId="0" fontId="46" numFmtId="0" xfId="0" applyAlignment="1" applyFont="1">
      <alignment horizontal="center" readingOrder="0" vertical="center"/>
    </xf>
    <xf borderId="0" fillId="0" fontId="2" numFmtId="0" xfId="0" applyAlignment="1" applyFont="1">
      <alignment horizontal="center" readingOrder="0" vertical="center"/>
    </xf>
    <xf borderId="0" fillId="6" fontId="2" numFmtId="0" xfId="0" applyAlignment="1" applyFill="1" applyFont="1">
      <alignment horizontal="center" shrinkToFit="0" vertical="center" wrapText="1"/>
    </xf>
    <xf borderId="0" fillId="6" fontId="13" numFmtId="0" xfId="0" applyAlignment="1" applyFill="1" applyFont="1">
      <alignment horizontal="center" shrinkToFit="0" vertical="center" wrapText="1"/>
    </xf>
    <xf borderId="2" fillId="3" fontId="2" numFmtId="0" xfId="0" applyAlignment="1" applyBorder="1" applyFill="1" applyFont="1">
      <alignment horizontal="center" readingOrder="0" vertical="center"/>
    </xf>
    <xf borderId="4" fillId="3" fontId="2" numFmtId="0" xfId="0" applyAlignment="1" applyBorder="1" applyFill="1" applyFont="1">
      <alignment horizontal="center" readingOrder="0" vertical="center"/>
    </xf>
    <xf borderId="2" fillId="3" fontId="2" numFmtId="0" xfId="0" applyAlignment="1" applyBorder="1" applyFill="1" applyFont="1">
      <alignment horizontal="center" shrinkToFit="0" vertical="center" wrapText="1"/>
    </xf>
    <xf borderId="2" fillId="3" fontId="2" numFmtId="0" xfId="0" applyAlignment="1" applyBorder="1" applyFill="1" applyFont="1">
      <alignment horizontal="center" readingOrder="0" shrinkToFit="0" vertical="center" wrapText="1"/>
    </xf>
    <xf borderId="2" fillId="3" fontId="13" numFmtId="0" xfId="0" applyAlignment="1" applyBorder="1" applyFill="1" applyFont="1">
      <alignment horizontal="center" shrinkToFit="0" vertical="center" wrapText="1"/>
    </xf>
    <xf borderId="1" fillId="3" fontId="2" numFmtId="0" xfId="0" applyAlignment="1" applyBorder="1" applyFill="1" applyFont="1">
      <alignment horizontal="center" readingOrder="0" vertical="center"/>
    </xf>
    <xf borderId="1" fillId="0" fontId="3" numFmtId="0" xfId="0" applyAlignment="1" applyBorder="1" applyFont="1">
      <alignment readingOrder="0"/>
    </xf>
    <xf borderId="1" fillId="6" fontId="3" numFmtId="0" xfId="0" applyBorder="1" applyFill="1" applyFont="1"/>
    <xf borderId="1" fillId="0" fontId="3" numFmtId="0" xfId="0" applyAlignment="1" applyBorder="1" applyFont="1">
      <alignment horizontal="center"/>
    </xf>
    <xf borderId="1" fillId="6" fontId="3" numFmtId="170" xfId="0" applyAlignment="1" applyBorder="1" applyFill="1" applyFont="1" applyNumberFormat="1">
      <alignment horizontal="center"/>
    </xf>
    <xf borderId="1" fillId="6" fontId="3" numFmtId="0" xfId="0" applyAlignment="1" applyBorder="1" applyFill="1" applyFont="1">
      <alignment horizontal="center" shrinkToFit="0" wrapText="1"/>
    </xf>
    <xf quotePrefix="1" borderId="1" fillId="6" fontId="3" numFmtId="0" xfId="0" applyBorder="1" applyFill="1" applyFont="1"/>
    <xf borderId="1" fillId="6" fontId="3" numFmtId="3" xfId="0" applyAlignment="1" applyBorder="1" applyFill="1" applyFont="1" applyNumberFormat="1">
      <alignment horizontal="center"/>
    </xf>
    <xf borderId="1" fillId="6" fontId="3" numFmtId="0" xfId="0" applyAlignment="1" applyBorder="1" applyFill="1" applyFont="1">
      <alignment horizontal="center" readingOrder="0" shrinkToFit="0" wrapText="1"/>
    </xf>
    <xf borderId="1" fillId="6" fontId="3" numFmtId="172" xfId="0" applyAlignment="1" applyBorder="1" applyFill="1" applyFont="1" applyNumberFormat="1">
      <alignment horizontal="center" readingOrder="0" shrinkToFit="0" wrapText="1"/>
    </xf>
    <xf borderId="1" fillId="0" fontId="12" numFmtId="0" xfId="0" applyAlignment="1" applyBorder="1" applyFont="1">
      <alignment readingOrder="0"/>
    </xf>
    <xf borderId="1" fillId="6" fontId="3" numFmtId="0" xfId="0" applyAlignment="1" applyBorder="1" applyFill="1" applyFont="1">
      <alignment horizontal="center"/>
    </xf>
    <xf borderId="1" fillId="0" fontId="3" numFmtId="166" xfId="0" applyAlignment="1" applyBorder="1" applyFont="1" applyNumberFormat="1">
      <alignment horizontal="center" readingOrder="0"/>
    </xf>
    <xf quotePrefix="1" borderId="1" fillId="0" fontId="3" numFmtId="0" xfId="0" applyAlignment="1" applyBorder="1" applyFont="1">
      <alignment readingOrder="0"/>
    </xf>
    <xf borderId="1" fillId="6" fontId="3" numFmtId="0" xfId="0" applyAlignment="1" applyBorder="1" applyFill="1" applyFont="1">
      <alignment readingOrder="0"/>
    </xf>
    <xf borderId="1" fillId="0" fontId="12" numFmtId="0" xfId="0" applyBorder="1" applyFont="1"/>
    <xf borderId="0" fillId="0" fontId="12" numFmtId="0" xfId="0" applyFont="1"/>
    <xf borderId="0" fillId="0" fontId="3" numFmtId="0" xfId="0" applyAlignment="1" applyFont="1">
      <alignment readingOrder="0"/>
    </xf>
    <xf borderId="1" fillId="0" fontId="4" numFmtId="0" xfId="0" applyAlignment="1" applyBorder="1" applyFont="1">
      <alignment horizontal="center"/>
    </xf>
    <xf borderId="1" fillId="2" fontId="4" numFmtId="0" xfId="0" applyAlignment="1" applyBorder="1" applyFill="1" applyFont="1">
      <alignment horizontal="center"/>
    </xf>
    <xf borderId="1" fillId="0" fontId="47" numFmtId="0" xfId="0" applyAlignment="1" applyBorder="1" applyFont="1">
      <alignment horizontal="center" readingOrder="0"/>
    </xf>
    <xf borderId="4" fillId="0" fontId="48" numFmtId="0" xfId="0" applyAlignment="1" applyBorder="1" applyFont="1">
      <alignment horizontal="center" readingOrder="0"/>
    </xf>
    <xf borderId="1" fillId="0" fontId="11" numFmtId="0" xfId="0" applyAlignment="1" applyBorder="1" applyFont="1">
      <alignment horizontal="center" readingOrder="0"/>
    </xf>
    <xf borderId="1" fillId="2" fontId="11" numFmtId="0" xfId="0" applyAlignment="1" applyBorder="1" applyFill="1" applyFont="1">
      <alignment horizontal="center" readingOrder="0"/>
    </xf>
    <xf borderId="1" fillId="0" fontId="13" numFmtId="0" xfId="0" applyAlignment="1" applyBorder="1" applyFont="1">
      <alignment readingOrder="0"/>
    </xf>
    <xf borderId="1" fillId="2" fontId="49" numFmtId="0" xfId="0" applyBorder="1" applyFill="1" applyFont="1"/>
    <xf borderId="0" fillId="2" fontId="49" numFmtId="0" xfId="0" applyFill="1" applyFont="1"/>
    <xf borderId="0" fillId="0" fontId="1" numFmtId="0" xfId="0" applyAlignment="1" applyFont="1">
      <alignment readingOrder="0" shrinkToFit="0" wrapText="1"/>
    </xf>
    <xf borderId="1" fillId="2" fontId="1" numFmtId="0" xfId="0" applyBorder="1" applyFill="1" applyFont="1"/>
    <xf quotePrefix="1" borderId="1" fillId="0" fontId="4" numFmtId="0" xfId="0" applyAlignment="1" applyBorder="1" applyFont="1">
      <alignment readingOrder="0" shrinkToFit="0" wrapText="1"/>
    </xf>
    <xf borderId="0" fillId="12" fontId="1" numFmtId="0" xfId="0" applyFill="1" applyFont="1"/>
    <xf borderId="0" fillId="0" fontId="4" numFmtId="0" xfId="0" applyAlignment="1" applyFont="1">
      <alignment shrinkToFit="0" vertical="center" wrapText="1"/>
    </xf>
    <xf borderId="0" fillId="6" fontId="4" numFmtId="0" xfId="0" applyAlignment="1" applyFill="1" applyFont="1">
      <alignment horizontal="center" vertical="center"/>
    </xf>
    <xf borderId="0" fillId="0" fontId="4" numFmtId="0" xfId="0" applyAlignment="1" applyFont="1">
      <alignment shrinkToFit="0" wrapText="1"/>
    </xf>
    <xf borderId="0" fillId="0" fontId="4" numFmtId="0" xfId="0" applyAlignment="1" applyFont="1">
      <alignment horizontal="center" vertical="center"/>
    </xf>
    <xf borderId="0" fillId="0" fontId="12" numFmtId="0" xfId="0" applyAlignment="1" applyFont="1">
      <alignment shrinkToFit="0" vertical="center" wrapText="1"/>
    </xf>
    <xf borderId="6" fillId="2" fontId="19" numFmtId="0" xfId="0" applyAlignment="1" applyBorder="1" applyFill="1" applyFont="1">
      <alignment horizontal="center" vertical="bottom"/>
    </xf>
    <xf borderId="0" fillId="6" fontId="3" numFmtId="0" xfId="0" applyAlignment="1" applyFill="1" applyFont="1">
      <alignment horizontal="center" vertical="center"/>
    </xf>
    <xf borderId="0" fillId="6" fontId="3" numFmtId="0" xfId="0" applyAlignment="1" applyFill="1" applyFont="1">
      <alignment shrinkToFit="0" vertical="bottom" wrapText="1"/>
    </xf>
    <xf borderId="0" fillId="0" fontId="3" numFmtId="0" xfId="0" applyAlignment="1" applyFont="1">
      <alignment horizontal="center" vertical="bottom"/>
    </xf>
    <xf borderId="0" fillId="0" fontId="3" numFmtId="0" xfId="0" applyAlignment="1" applyFont="1">
      <alignment vertical="bottom"/>
    </xf>
    <xf borderId="0" fillId="0" fontId="3" numFmtId="0" xfId="0" applyAlignment="1" applyFont="1">
      <alignment horizontal="center" vertical="center"/>
    </xf>
    <xf borderId="0" fillId="0" fontId="50" numFmtId="0" xfId="0" applyAlignment="1" applyFont="1">
      <alignment vertical="bottom"/>
    </xf>
    <xf borderId="0" fillId="0" fontId="48" numFmtId="0" xfId="0" applyAlignment="1" applyFont="1">
      <alignment horizontal="center" vertical="bottom"/>
    </xf>
    <xf borderId="0" fillId="0" fontId="2" numFmtId="0" xfId="0" applyAlignment="1" applyFont="1">
      <alignment horizontal="center" shrinkToFit="0" vertical="center" wrapText="1"/>
    </xf>
    <xf borderId="0" fillId="0" fontId="3" numFmtId="0" xfId="0" applyAlignment="1" applyFont="1">
      <alignment shrinkToFit="0" vertical="bottom" wrapText="1"/>
    </xf>
    <xf borderId="6" fillId="0" fontId="50" numFmtId="0" xfId="0" applyAlignment="1" applyBorder="1" applyFont="1">
      <alignment vertical="bottom"/>
    </xf>
    <xf borderId="0" fillId="0" fontId="3" numFmtId="0" xfId="0" applyFont="1"/>
    <xf borderId="1" fillId="2" fontId="12" numFmtId="0" xfId="0" applyAlignment="1" applyBorder="1" applyFill="1" applyFont="1">
      <alignment vertical="bottom"/>
    </xf>
    <xf borderId="1" fillId="0" fontId="50" numFmtId="0" xfId="0" applyAlignment="1" applyBorder="1" applyFont="1">
      <alignment vertical="bottom"/>
    </xf>
    <xf borderId="10" fillId="6" fontId="51" numFmtId="0" xfId="0" applyAlignment="1" applyBorder="1" applyFill="1" applyFont="1">
      <alignment horizontal="center" readingOrder="0" shrinkToFit="0" vertical="center" wrapText="1"/>
    </xf>
    <xf borderId="1" fillId="8" fontId="13" numFmtId="0" xfId="0" applyAlignment="1" applyBorder="1" applyFill="1" applyFont="1">
      <alignment vertical="bottom"/>
    </xf>
    <xf borderId="10" fillId="0" fontId="51" numFmtId="0" xfId="0" applyAlignment="1" applyBorder="1" applyFont="1">
      <alignment horizontal="center" readingOrder="0" shrinkToFit="0" vertical="center" wrapText="1"/>
    </xf>
    <xf borderId="0" fillId="0" fontId="3" numFmtId="0" xfId="0" applyAlignment="1" applyFont="1">
      <alignment vertical="center"/>
    </xf>
    <xf borderId="7" fillId="6" fontId="2" numFmtId="0" xfId="0" applyAlignment="1" applyBorder="1" applyFill="1" applyFont="1">
      <alignment horizontal="center" shrinkToFit="0" vertical="center" wrapText="1"/>
    </xf>
    <xf borderId="9" fillId="6" fontId="2" numFmtId="0" xfId="0" applyAlignment="1" applyBorder="1" applyFill="1" applyFont="1">
      <alignment horizontal="center" shrinkToFit="0" vertical="center" wrapText="1"/>
    </xf>
    <xf borderId="9"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vertical="center"/>
    </xf>
    <xf borderId="1" fillId="0" fontId="2" numFmtId="0" xfId="0" applyAlignment="1" applyBorder="1" applyFont="1">
      <alignment horizontal="left" shrinkToFit="0" vertical="center" wrapText="1"/>
    </xf>
    <xf borderId="1" fillId="2" fontId="12" numFmtId="0" xfId="0" applyAlignment="1" applyBorder="1" applyFill="1" applyFont="1">
      <alignment horizontal="center" vertical="bottom"/>
    </xf>
    <xf borderId="1" fillId="2" fontId="12" numFmtId="49" xfId="0" applyAlignment="1" applyBorder="1" applyFill="1" applyFont="1" applyNumberFormat="1">
      <alignment horizontal="center" vertical="bottom"/>
    </xf>
    <xf borderId="7" fillId="6" fontId="3" numFmtId="0" xfId="0" applyAlignment="1" applyBorder="1" applyFill="1" applyFont="1">
      <alignment horizontal="center" shrinkToFit="0" vertical="center" wrapText="1"/>
    </xf>
    <xf borderId="1" fillId="0" fontId="50" numFmtId="49" xfId="0" applyAlignment="1" applyBorder="1" applyFont="1" applyNumberFormat="1">
      <alignment vertical="bottom"/>
    </xf>
    <xf borderId="9" fillId="6" fontId="3" numFmtId="0" xfId="0" applyAlignment="1" applyBorder="1" applyFill="1" applyFont="1">
      <alignment shrinkToFit="0" vertical="center" wrapText="1"/>
    </xf>
    <xf borderId="9" fillId="6" fontId="3" numFmtId="0" xfId="0" applyAlignment="1" applyBorder="1" applyFill="1" applyFont="1">
      <alignment horizontal="center" shrinkToFit="0" vertical="center" wrapText="1"/>
    </xf>
    <xf borderId="9" fillId="6" fontId="3" numFmtId="3" xfId="0" applyAlignment="1" applyBorder="1" applyFill="1" applyFont="1" applyNumberFormat="1">
      <alignment horizontal="center" shrinkToFit="0" vertical="center" wrapText="1"/>
    </xf>
    <xf borderId="9" fillId="8" fontId="19" numFmtId="0" xfId="0" applyAlignment="1" applyBorder="1" applyFill="1" applyFont="1">
      <alignment horizontal="center" vertical="bottom"/>
    </xf>
    <xf borderId="9" fillId="13" fontId="3" numFmtId="0" xfId="0" applyAlignment="1" applyBorder="1" applyFill="1" applyFont="1">
      <alignment horizontal="center" vertical="center"/>
    </xf>
    <xf borderId="1" fillId="2" fontId="12" numFmtId="170" xfId="0" applyAlignment="1" applyBorder="1" applyFill="1" applyFont="1" applyNumberFormat="1">
      <alignment horizontal="center" vertical="bottom"/>
    </xf>
    <xf borderId="9" fillId="6" fontId="3" numFmtId="0" xfId="0" applyAlignment="1" applyBorder="1" applyFill="1" applyFont="1">
      <alignment horizontal="left" shrinkToFit="0" vertical="center" wrapText="1"/>
    </xf>
    <xf borderId="9" fillId="0" fontId="3" numFmtId="0" xfId="0" applyAlignment="1" applyBorder="1" applyFont="1">
      <alignment horizontal="center" shrinkToFit="0" vertical="center" wrapText="1"/>
    </xf>
    <xf borderId="1" fillId="0" fontId="50" numFmtId="49" xfId="0" applyAlignment="1" applyBorder="1" applyFont="1" applyNumberFormat="1">
      <alignment readingOrder="0" vertical="bottom"/>
    </xf>
    <xf borderId="9" fillId="0" fontId="3" numFmtId="3" xfId="0" applyAlignment="1" applyBorder="1" applyFont="1" applyNumberFormat="1">
      <alignment horizontal="center" shrinkToFit="0" vertical="center" wrapText="1"/>
    </xf>
    <xf borderId="1" fillId="0" fontId="3" numFmtId="0" xfId="0" applyAlignment="1" applyBorder="1" applyFont="1">
      <alignment horizontal="center" vertical="center"/>
    </xf>
    <xf borderId="9" fillId="0" fontId="3" numFmtId="0" xfId="0" applyAlignment="1" applyBorder="1" applyFont="1">
      <alignment horizontal="left" shrinkToFit="0" vertical="center" wrapText="1"/>
    </xf>
    <xf borderId="1" fillId="6" fontId="50" numFmtId="0" xfId="0" applyAlignment="1" applyBorder="1" applyFill="1" applyFont="1">
      <alignment vertical="bottom"/>
    </xf>
    <xf borderId="9" fillId="2" fontId="3" numFmtId="0" xfId="0" applyAlignment="1" applyBorder="1" applyFill="1" applyFont="1">
      <alignment horizontal="center" shrinkToFit="0" vertical="center" wrapText="1"/>
    </xf>
    <xf borderId="1" fillId="2" fontId="3" numFmtId="0" xfId="0" applyAlignment="1" applyBorder="1" applyFill="1" applyFont="1">
      <alignment horizontal="center" vertical="center"/>
    </xf>
    <xf borderId="0" fillId="0" fontId="24" numFmtId="0" xfId="0" applyAlignment="1" applyFont="1">
      <alignment vertical="bottom"/>
    </xf>
    <xf borderId="0" fillId="0" fontId="12" numFmtId="0" xfId="0" applyAlignment="1" applyFont="1">
      <alignment vertical="bottom"/>
    </xf>
    <xf borderId="0" fillId="6" fontId="50" numFmtId="0" xfId="0" applyAlignment="1" applyFill="1" applyFont="1">
      <alignment vertical="bottom"/>
    </xf>
    <xf borderId="0" fillId="6" fontId="3" numFmtId="0" xfId="0" applyAlignment="1" applyFill="1" applyFont="1">
      <alignment vertical="center"/>
    </xf>
    <xf borderId="9" fillId="6" fontId="20" numFmtId="0" xfId="0" applyAlignment="1" applyBorder="1" applyFill="1" applyFont="1">
      <alignment horizontal="right" vertical="bottom"/>
    </xf>
    <xf borderId="9" fillId="0" fontId="52" numFmtId="0" xfId="0" applyAlignment="1" applyBorder="1" applyFont="1">
      <alignment horizontal="center" shrinkToFit="0" vertical="center" wrapText="1"/>
    </xf>
    <xf borderId="1" fillId="13" fontId="3" numFmtId="0" xfId="0" applyAlignment="1" applyBorder="1" applyFill="1" applyFont="1">
      <alignment horizontal="center" vertical="center"/>
    </xf>
    <xf borderId="0" fillId="0" fontId="53" numFmtId="0" xfId="0" applyAlignment="1" applyFont="1">
      <alignment vertical="bottom"/>
    </xf>
    <xf borderId="1" fillId="6" fontId="3" numFmtId="0" xfId="0" applyAlignment="1" applyBorder="1" applyFill="1" applyFont="1">
      <alignment horizontal="center" vertical="center"/>
    </xf>
    <xf borderId="6" fillId="6" fontId="3" numFmtId="0" xfId="0" applyAlignment="1" applyBorder="1" applyFill="1" applyFont="1">
      <alignment shrinkToFit="0" vertical="center" wrapText="1"/>
    </xf>
    <xf borderId="6" fillId="6" fontId="3" numFmtId="0" xfId="0" applyAlignment="1" applyBorder="1" applyFill="1" applyFont="1">
      <alignment horizontal="center" shrinkToFit="0" vertical="center" wrapText="1"/>
    </xf>
    <xf borderId="6" fillId="6" fontId="3" numFmtId="3" xfId="0" applyAlignment="1" applyBorder="1" applyFill="1" applyFont="1" applyNumberFormat="1">
      <alignment horizontal="center" shrinkToFit="0" vertical="center" wrapText="1"/>
    </xf>
    <xf borderId="1" fillId="6" fontId="52" numFmtId="0" xfId="0" applyAlignment="1" applyBorder="1" applyFill="1" applyFont="1">
      <alignment horizontal="center" shrinkToFit="0" vertical="center" wrapText="1"/>
    </xf>
    <xf borderId="9" fillId="6" fontId="20" numFmtId="0" xfId="0" applyAlignment="1" applyBorder="1" applyFill="1" applyFont="1">
      <alignment horizontal="right" vertical="bottom"/>
    </xf>
    <xf borderId="1" fillId="6" fontId="2" numFmtId="0" xfId="0" applyAlignment="1" applyBorder="1" applyFill="1" applyFont="1">
      <alignment horizontal="center" shrinkToFit="0" vertical="center" wrapText="1"/>
    </xf>
    <xf borderId="1" fillId="6" fontId="3" numFmtId="3" xfId="0" applyAlignment="1" applyBorder="1" applyFill="1" applyFont="1" applyNumberFormat="1">
      <alignment horizontal="center" shrinkToFit="0" vertical="center" wrapText="1"/>
    </xf>
    <xf borderId="9" fillId="13" fontId="3" numFmtId="0" xfId="0" applyAlignment="1" applyBorder="1" applyFill="1" applyFont="1">
      <alignment vertical="center"/>
    </xf>
    <xf borderId="1" fillId="14" fontId="3" numFmtId="0" xfId="0" applyAlignment="1" applyBorder="1" applyFill="1" applyFont="1">
      <alignment horizontal="center" shrinkToFit="0" vertical="center" wrapText="1"/>
    </xf>
    <xf borderId="1" fillId="14" fontId="3" numFmtId="3" xfId="0" applyAlignment="1" applyBorder="1" applyFill="1" applyFont="1" applyNumberFormat="1">
      <alignment horizontal="center" shrinkToFit="0" vertical="center" wrapText="1"/>
    </xf>
    <xf borderId="1" fillId="14" fontId="3" numFmtId="4" xfId="0" applyAlignment="1" applyBorder="1" applyFill="1" applyFont="1" applyNumberFormat="1">
      <alignment horizontal="center" shrinkToFit="0" vertical="center" wrapText="1"/>
    </xf>
    <xf borderId="6" fillId="14" fontId="3" numFmtId="0" xfId="0" applyAlignment="1" applyBorder="1" applyFill="1" applyFont="1">
      <alignment horizontal="center" shrinkToFit="0" vertical="center" wrapText="1"/>
    </xf>
    <xf borderId="9" fillId="14" fontId="3" numFmtId="0" xfId="0" applyAlignment="1" applyBorder="1" applyFill="1" applyFont="1">
      <alignment horizontal="center" shrinkToFit="0" vertical="center" wrapText="1"/>
    </xf>
    <xf borderId="9" fillId="14" fontId="3" numFmtId="0" xfId="0" applyAlignment="1" applyBorder="1" applyFill="1" applyFont="1">
      <alignment horizontal="left" shrinkToFit="0" vertical="center" wrapText="1"/>
    </xf>
    <xf borderId="1" fillId="14" fontId="2" numFmtId="0" xfId="0" applyAlignment="1" applyBorder="1" applyFill="1" applyFont="1">
      <alignment horizontal="center" shrinkToFit="0" vertical="center" wrapText="1"/>
    </xf>
    <xf borderId="1" fillId="14" fontId="3" numFmtId="0" xfId="0" applyAlignment="1" applyBorder="1" applyFill="1" applyFont="1">
      <alignment shrinkToFit="0" vertical="center" wrapText="1"/>
    </xf>
    <xf borderId="0" fillId="14" fontId="3" numFmtId="0" xfId="0" applyAlignment="1" applyFill="1" applyFont="1">
      <alignment vertical="center"/>
    </xf>
    <xf borderId="1" fillId="0" fontId="3" numFmtId="3" xfId="0" applyAlignment="1" applyBorder="1" applyFont="1" applyNumberFormat="1">
      <alignment horizontal="center" shrinkToFit="0" vertical="center" wrapText="1"/>
    </xf>
    <xf borderId="1" fillId="0" fontId="3" numFmtId="4" xfId="0" applyAlignment="1" applyBorder="1" applyFont="1" applyNumberFormat="1">
      <alignment horizontal="center" shrinkToFit="0" vertical="center" wrapText="1"/>
    </xf>
    <xf borderId="1" fillId="0" fontId="52" numFmtId="0" xfId="0" applyAlignment="1" applyBorder="1" applyFont="1">
      <alignment horizontal="center" shrinkToFit="0" vertical="center" wrapText="1"/>
    </xf>
    <xf borderId="1" fillId="0" fontId="3" numFmtId="4" xfId="0" applyAlignment="1" applyBorder="1" applyFont="1" applyNumberFormat="1">
      <alignment horizontal="left" shrinkToFit="0" vertical="center" wrapText="1"/>
    </xf>
    <xf borderId="1" fillId="0" fontId="3" numFmtId="3" xfId="0" applyAlignment="1" applyBorder="1" applyFont="1" applyNumberFormat="1">
      <alignment horizontal="center" vertical="center"/>
    </xf>
    <xf borderId="1" fillId="2" fontId="3" numFmtId="0" xfId="0" applyAlignment="1" applyBorder="1" applyFill="1" applyFont="1">
      <alignment horizontal="center" shrinkToFit="0" vertical="center" wrapText="1"/>
    </xf>
    <xf borderId="1" fillId="2" fontId="3" numFmtId="0" xfId="0" applyAlignment="1" applyBorder="1" applyFill="1" applyFont="1">
      <alignment horizontal="left" shrinkToFit="0" vertical="center" wrapText="1"/>
    </xf>
    <xf borderId="11" fillId="0" fontId="3" numFmtId="0" xfId="0" applyAlignment="1" applyBorder="1" applyFont="1">
      <alignment vertical="center"/>
    </xf>
    <xf borderId="1" fillId="0" fontId="3" numFmtId="0" xfId="0" applyAlignment="1" applyBorder="1" applyFont="1">
      <alignment horizontal="center" readingOrder="0" vertical="center"/>
    </xf>
    <xf borderId="1" fillId="2" fontId="54" numFmtId="0" xfId="0" applyAlignment="1" applyBorder="1" applyFill="1" applyFont="1">
      <alignment horizontal="center" readingOrder="0"/>
    </xf>
    <xf borderId="2" fillId="2" fontId="54" numFmtId="0" xfId="0" applyAlignment="1" applyBorder="1" applyFill="1" applyFont="1">
      <alignment horizontal="center" readingOrder="0"/>
    </xf>
    <xf borderId="4" fillId="6" fontId="16" numFmtId="171" xfId="0" applyAlignment="1" applyBorder="1" applyFill="1" applyFont="1" applyNumberFormat="1">
      <alignment horizontal="center" vertical="bottom"/>
    </xf>
    <xf borderId="2" fillId="14" fontId="1" numFmtId="0" xfId="0" applyAlignment="1" applyBorder="1" applyFill="1" applyFont="1">
      <alignment readingOrder="0" vertical="center"/>
    </xf>
    <xf borderId="6" fillId="6" fontId="1" numFmtId="0" xfId="0" applyAlignment="1" applyBorder="1" applyFill="1" applyFont="1">
      <alignment readingOrder="0"/>
    </xf>
    <xf borderId="1" fillId="15" fontId="3" numFmtId="0" xfId="0" applyAlignment="1" applyBorder="1" applyFill="1" applyFont="1">
      <alignment horizontal="center" shrinkToFit="0" vertical="center" wrapText="1"/>
    </xf>
    <xf borderId="6" fillId="6" fontId="55" numFmtId="0" xfId="0" applyAlignment="1" applyBorder="1" applyFill="1" applyFont="1">
      <alignment readingOrder="0"/>
    </xf>
    <xf borderId="6" fillId="16" fontId="1" numFmtId="0" xfId="0" applyAlignment="1" applyBorder="1" applyFill="1" applyFont="1">
      <alignment readingOrder="0"/>
    </xf>
    <xf borderId="12" fillId="6" fontId="1" numFmtId="0" xfId="0" applyAlignment="1" applyBorder="1" applyFill="1" applyFont="1">
      <alignment readingOrder="0"/>
    </xf>
    <xf borderId="2" fillId="0" fontId="1" numFmtId="0" xfId="0" applyAlignment="1" applyBorder="1" applyFont="1">
      <alignment horizontal="center" readingOrder="0"/>
    </xf>
    <xf borderId="13" fillId="14" fontId="1" numFmtId="0" xfId="0" applyAlignment="1" applyBorder="1" applyFill="1" applyFont="1">
      <alignment readingOrder="0" vertical="center"/>
    </xf>
    <xf borderId="2" fillId="6" fontId="1" numFmtId="0" xfId="0" applyAlignment="1" applyBorder="1" applyFill="1" applyFont="1">
      <alignment readingOrder="0" vertical="center"/>
    </xf>
    <xf borderId="4" fillId="0" fontId="1" numFmtId="0" xfId="0" applyAlignment="1" applyBorder="1" applyFont="1">
      <alignment horizontal="center" readingOrder="0"/>
    </xf>
    <xf borderId="2" fillId="0" fontId="56" numFmtId="0" xfId="0" applyAlignment="1" applyBorder="1" applyFont="1">
      <alignment readingOrder="0"/>
    </xf>
    <xf borderId="11" fillId="0" fontId="6" numFmtId="0" xfId="0" applyBorder="1" applyFont="1"/>
    <xf borderId="14" fillId="0" fontId="1" numFmtId="0" xfId="0" applyBorder="1" applyFont="1"/>
    <xf borderId="2" fillId="0" fontId="1" numFmtId="0" xfId="0" applyBorder="1" applyFont="1"/>
    <xf borderId="3" fillId="6" fontId="1" numFmtId="0" xfId="0" applyAlignment="1" applyBorder="1" applyFill="1" applyFont="1">
      <alignment readingOrder="0" vertical="center"/>
    </xf>
    <xf borderId="10" fillId="0" fontId="6" numFmtId="0" xfId="0" applyBorder="1" applyFont="1"/>
    <xf borderId="13" fillId="0" fontId="1" numFmtId="0" xfId="0" applyAlignment="1" applyBorder="1" applyFont="1">
      <alignment readingOrder="0"/>
    </xf>
    <xf borderId="7" fillId="0" fontId="1" numFmtId="0" xfId="0" applyBorder="1" applyFont="1"/>
    <xf borderId="3" fillId="0" fontId="1" numFmtId="0" xfId="0" applyAlignment="1" applyBorder="1" applyFont="1">
      <alignment readingOrder="0"/>
    </xf>
    <xf borderId="13" fillId="14" fontId="1" numFmtId="0" xfId="0" applyAlignment="1" applyBorder="1" applyFill="1" applyFont="1">
      <alignment readingOrder="0"/>
    </xf>
    <xf borderId="1" fillId="6" fontId="52" numFmtId="0" xfId="0" applyAlignment="1" applyBorder="1" applyFill="1" applyFont="1">
      <alignment horizontal="center" shrinkToFit="0" wrapText="1"/>
    </xf>
    <xf borderId="12" fillId="0" fontId="1" numFmtId="0" xfId="0" applyBorder="1" applyFont="1"/>
    <xf borderId="11" fillId="14" fontId="1" numFmtId="0" xfId="0" applyBorder="1" applyFill="1" applyFont="1"/>
    <xf borderId="15" fillId="0" fontId="6" numFmtId="0" xfId="0" applyBorder="1" applyFont="1"/>
    <xf borderId="3" fillId="14" fontId="1" numFmtId="0" xfId="0" applyBorder="1" applyFill="1" applyFont="1"/>
    <xf borderId="7" fillId="14" fontId="1" numFmtId="0" xfId="0" applyBorder="1" applyFill="1" applyFont="1"/>
    <xf borderId="9" fillId="0" fontId="6" numFmtId="0" xfId="0" applyBorder="1" applyFont="1"/>
    <xf borderId="1" fillId="14" fontId="1" numFmtId="0" xfId="0" applyBorder="1" applyFill="1" applyFont="1"/>
    <xf borderId="4" fillId="6" fontId="1" numFmtId="171" xfId="0" applyAlignment="1" applyBorder="1" applyFill="1" applyFont="1" applyNumberFormat="1">
      <alignment horizontal="center" readingOrder="0"/>
    </xf>
    <xf borderId="1" fillId="16" fontId="3" numFmtId="0" xfId="0" applyAlignment="1" applyBorder="1" applyFill="1" applyFont="1">
      <alignment shrinkToFit="0" vertical="center" wrapText="1"/>
    </xf>
    <xf borderId="1" fillId="0" fontId="3" numFmtId="3" xfId="0" applyAlignment="1" applyBorder="1" applyFont="1" applyNumberFormat="1">
      <alignment horizontal="center" readingOrder="0" vertical="center"/>
    </xf>
    <xf borderId="1" fillId="0" fontId="3" numFmtId="3" xfId="0" applyAlignment="1" applyBorder="1" applyFont="1" applyNumberFormat="1">
      <alignment horizontal="center" readingOrder="0" shrinkToFit="0" vertical="center" wrapText="1"/>
    </xf>
    <xf borderId="1" fillId="0" fontId="57" numFmtId="0" xfId="0" applyAlignment="1" applyBorder="1" applyFont="1">
      <alignment horizontal="center" shrinkToFit="0" vertical="center" wrapText="1"/>
    </xf>
    <xf borderId="1" fillId="6" fontId="3" numFmtId="0" xfId="0" applyAlignment="1" applyBorder="1" applyFill="1" applyFont="1">
      <alignment vertical="center"/>
    </xf>
    <xf borderId="1" fillId="6" fontId="3" numFmtId="0" xfId="0" applyAlignment="1" applyBorder="1" applyFill="1" applyFont="1">
      <alignment readingOrder="0" shrinkToFit="0" vertical="center" wrapText="1"/>
    </xf>
    <xf borderId="1" fillId="0" fontId="35" numFmtId="0" xfId="0" applyAlignment="1" applyBorder="1" applyFont="1">
      <alignment horizontal="center" shrinkToFit="0" vertical="center" wrapText="1"/>
    </xf>
    <xf borderId="6" fillId="2" fontId="19" numFmtId="0" xfId="0" applyAlignment="1" applyBorder="1" applyFill="1" applyFont="1">
      <alignment horizontal="center" readingOrder="0" vertical="bottom"/>
    </xf>
    <xf borderId="1" fillId="0" fontId="3" numFmtId="4" xfId="0" applyAlignment="1" applyBorder="1" applyFont="1" applyNumberFormat="1">
      <alignment horizontal="left" readingOrder="0" shrinkToFit="0" vertical="center" wrapText="1"/>
    </xf>
    <xf borderId="1" fillId="0" fontId="58" numFmtId="0" xfId="0" applyAlignment="1" applyBorder="1" applyFont="1">
      <alignment horizontal="center" vertical="center"/>
    </xf>
    <xf borderId="0" fillId="0" fontId="16" numFmtId="0" xfId="0" applyAlignment="1" applyFont="1">
      <alignment vertical="center"/>
    </xf>
    <xf borderId="1" fillId="6" fontId="3" numFmtId="0" xfId="0" applyAlignment="1" applyBorder="1" applyFill="1" applyFont="1">
      <alignment horizontal="left" vertical="center"/>
    </xf>
    <xf borderId="1" fillId="0" fontId="16" numFmtId="0" xfId="0" applyAlignment="1" applyBorder="1" applyFont="1">
      <alignment horizontal="center" vertical="center"/>
    </xf>
    <xf borderId="0" fillId="0" fontId="16" numFmtId="0" xfId="0" applyAlignment="1" applyFont="1">
      <alignment horizontal="center" vertical="center"/>
    </xf>
    <xf borderId="1" fillId="0" fontId="3" numFmtId="0" xfId="0" applyAlignment="1" applyBorder="1" applyFont="1">
      <alignment vertical="center"/>
    </xf>
    <xf borderId="1" fillId="0" fontId="16" numFmtId="4" xfId="0" applyAlignment="1" applyBorder="1" applyFont="1" applyNumberFormat="1">
      <alignment horizontal="left" vertical="center"/>
    </xf>
    <xf borderId="1" fillId="6" fontId="3" numFmtId="0" xfId="0" applyAlignment="1" applyBorder="1" applyFill="1" applyFont="1">
      <alignment readingOrder="0" shrinkToFit="0" vertical="center" wrapText="0"/>
    </xf>
    <xf borderId="1" fillId="6" fontId="3" numFmtId="0" xfId="0" applyAlignment="1" applyBorder="1" applyFill="1" applyFont="1">
      <alignment readingOrder="0" vertical="center"/>
    </xf>
    <xf borderId="1" fillId="0" fontId="59" numFmtId="0" xfId="0" applyAlignment="1" applyBorder="1" applyFont="1">
      <alignment horizontal="center" shrinkToFit="0" vertical="center" wrapText="1"/>
    </xf>
    <xf borderId="1" fillId="6" fontId="3" numFmtId="3" xfId="0" applyAlignment="1" applyBorder="1" applyFill="1" applyFont="1" applyNumberFormat="1">
      <alignment horizontal="center" vertical="center"/>
    </xf>
    <xf borderId="1" fillId="6" fontId="59" numFmtId="0" xfId="0" applyAlignment="1" applyBorder="1" applyFill="1" applyFont="1">
      <alignment horizontal="center" shrinkToFit="0" vertical="center" wrapText="1"/>
    </xf>
    <xf borderId="1" fillId="6" fontId="3" numFmtId="3" xfId="0" applyAlignment="1" applyBorder="1" applyFill="1" applyFont="1" applyNumberFormat="1">
      <alignment horizontal="center" readingOrder="0" vertical="center"/>
    </xf>
    <xf borderId="9" fillId="6" fontId="20" numFmtId="0" xfId="0" applyAlignment="1" applyBorder="1" applyFill="1" applyFont="1">
      <alignment readingOrder="0" vertical="bottom"/>
    </xf>
    <xf borderId="1" fillId="6" fontId="57" numFmtId="0" xfId="0" applyAlignment="1" applyBorder="1" applyFill="1" applyFont="1">
      <alignment horizontal="center" shrinkToFit="0" vertical="center" wrapText="1"/>
    </xf>
    <xf borderId="1" fillId="6" fontId="60" numFmtId="0" xfId="0" applyAlignment="1" applyBorder="1" applyFill="1" applyFont="1">
      <alignment horizontal="center" shrinkToFit="0" vertical="center" wrapText="1"/>
    </xf>
    <xf borderId="1" fillId="6" fontId="35" numFmtId="0" xfId="0" applyAlignment="1" applyBorder="1" applyFill="1" applyFont="1">
      <alignment horizontal="center" shrinkToFit="0" vertical="center" wrapText="1"/>
    </xf>
    <xf borderId="0" fillId="0" fontId="1" numFmtId="0" xfId="0" applyAlignment="1" applyFont="1">
      <alignment horizontal="left" vertical="center"/>
    </xf>
    <xf borderId="1" fillId="6" fontId="60" numFmtId="0" xfId="0" applyAlignment="1" applyBorder="1" applyFill="1" applyFont="1">
      <alignment horizontal="center" readingOrder="0" shrinkToFit="0" vertical="center" wrapText="1"/>
    </xf>
    <xf borderId="1" fillId="0" fontId="60" numFmtId="0" xfId="0" applyAlignment="1" applyBorder="1" applyFont="1">
      <alignment horizontal="center" shrinkToFit="0" vertical="center" wrapText="1"/>
    </xf>
    <xf borderId="1" fillId="6" fontId="3" numFmtId="0" xfId="0" applyAlignment="1" applyBorder="1" applyFill="1" applyFont="1">
      <alignment horizontal="center" readingOrder="0" vertical="center"/>
    </xf>
    <xf borderId="1" fillId="3" fontId="61" numFmtId="0" xfId="0" applyAlignment="1" applyBorder="1" applyFill="1" applyFont="1">
      <alignment horizontal="center" readingOrder="0"/>
    </xf>
    <xf borderId="1" fillId="2" fontId="3" numFmtId="0" xfId="0" applyAlignment="1" applyBorder="1" applyFill="1" applyFont="1">
      <alignment horizontal="center" readingOrder="0" shrinkToFit="0" vertical="center" wrapText="1"/>
    </xf>
    <xf borderId="1" fillId="0" fontId="62" numFmtId="0" xfId="0" applyAlignment="1" applyBorder="1" applyFont="1">
      <alignment readingOrder="0"/>
    </xf>
    <xf borderId="1" fillId="0" fontId="62" numFmtId="0" xfId="0" applyBorder="1" applyFont="1"/>
    <xf borderId="0" fillId="0" fontId="3" numFmtId="3" xfId="0" applyAlignment="1" applyFont="1" applyNumberFormat="1">
      <alignment horizontal="center" readingOrder="0" vertical="center"/>
    </xf>
    <xf borderId="0" fillId="0" fontId="62" numFmtId="0" xfId="0" applyFont="1"/>
    <xf borderId="1" fillId="2" fontId="61" numFmtId="0" xfId="0" applyAlignment="1" applyBorder="1" applyFill="1" applyFont="1">
      <alignment readingOrder="0"/>
    </xf>
    <xf borderId="1" fillId="2" fontId="55" numFmtId="0" xfId="0" applyBorder="1" applyFill="1" applyFont="1"/>
    <xf borderId="1" fillId="0" fontId="63" numFmtId="0" xfId="0" applyAlignment="1" applyBorder="1" applyFont="1">
      <alignment readingOrder="0"/>
    </xf>
    <xf borderId="1" fillId="0" fontId="64" numFmtId="0" xfId="0" applyAlignment="1" applyBorder="1" applyFont="1">
      <alignment readingOrder="0"/>
    </xf>
    <xf borderId="1" fillId="10" fontId="57" numFmtId="0" xfId="0" applyAlignment="1" applyBorder="1" applyFill="1" applyFont="1">
      <alignment horizontal="center" shrinkToFit="0" vertical="center" wrapText="1"/>
    </xf>
    <xf borderId="1" fillId="10" fontId="3" numFmtId="3" xfId="0" applyAlignment="1" applyBorder="1" applyFill="1" applyFont="1" applyNumberFormat="1">
      <alignment horizontal="center" vertical="center"/>
    </xf>
    <xf borderId="1" fillId="10" fontId="3" numFmtId="0" xfId="0" applyAlignment="1" applyBorder="1" applyFill="1" applyFont="1">
      <alignment horizontal="center" shrinkToFit="0" vertical="center" wrapText="1"/>
    </xf>
    <xf borderId="1" fillId="10" fontId="3" numFmtId="0" xfId="0" applyAlignment="1" applyBorder="1" applyFill="1" applyFont="1">
      <alignment vertical="center"/>
    </xf>
    <xf borderId="1" fillId="10" fontId="3" numFmtId="0" xfId="0" applyAlignment="1" applyBorder="1" applyFill="1" applyFont="1">
      <alignment horizontal="left" shrinkToFit="0" vertical="center" wrapText="1"/>
    </xf>
    <xf borderId="1" fillId="10" fontId="3" numFmtId="0" xfId="0" applyAlignment="1" applyBorder="1" applyFill="1" applyFont="1">
      <alignment horizontal="center" readingOrder="0" shrinkToFit="0" vertical="center" wrapText="1"/>
    </xf>
    <xf borderId="1" fillId="10" fontId="2" numFmtId="0" xfId="0" applyAlignment="1" applyBorder="1" applyFill="1" applyFont="1">
      <alignment horizontal="center" shrinkToFit="0" vertical="center" wrapText="1"/>
    </xf>
    <xf borderId="1" fillId="10" fontId="3" numFmtId="0" xfId="0" applyAlignment="1" applyBorder="1" applyFill="1" applyFont="1">
      <alignment shrinkToFit="0" vertical="center" wrapText="1"/>
    </xf>
    <xf borderId="0" fillId="10" fontId="3" numFmtId="0" xfId="0" applyAlignment="1" applyFill="1" applyFont="1">
      <alignment vertical="center"/>
    </xf>
    <xf borderId="0" fillId="0" fontId="11" numFmtId="0" xfId="0" applyAlignment="1" applyFont="1">
      <alignment horizontal="center" readingOrder="0" shrinkToFit="0" vertical="center" wrapText="1"/>
    </xf>
    <xf borderId="0" fillId="0" fontId="65" numFmtId="0" xfId="0" applyAlignment="1" applyFont="1">
      <alignment horizontal="center" readingOrder="0" shrinkToFit="0" vertical="center" wrapText="1"/>
    </xf>
    <xf borderId="0" fillId="0" fontId="11" numFmtId="9" xfId="0" applyAlignment="1" applyFont="1" applyNumberFormat="1">
      <alignment horizontal="center" readingOrder="0" shrinkToFit="0" vertical="center" wrapText="1"/>
    </xf>
    <xf borderId="0" fillId="0" fontId="22" numFmtId="0" xfId="0" applyAlignment="1" applyFont="1">
      <alignment horizontal="center" readingOrder="0" shrinkToFit="0" vertical="center" wrapText="1"/>
    </xf>
    <xf borderId="1" fillId="6" fontId="16" numFmtId="0" xfId="0" applyAlignment="1" applyBorder="1" applyFill="1" applyFont="1">
      <alignment vertical="center"/>
    </xf>
    <xf borderId="1" fillId="6" fontId="3" numFmtId="0" xfId="0" applyAlignment="1" applyBorder="1" applyFill="1" applyFont="1">
      <alignment horizontal="left" readingOrder="0" vertical="center"/>
    </xf>
    <xf borderId="0" fillId="0" fontId="22" numFmtId="3" xfId="0" applyAlignment="1" applyFont="1" applyNumberFormat="1">
      <alignment horizontal="center" readingOrder="0" shrinkToFit="0" vertical="center" wrapText="1"/>
    </xf>
    <xf borderId="1" fillId="6" fontId="66" numFmtId="0" xfId="0" applyAlignment="1" applyBorder="1" applyFill="1" applyFont="1">
      <alignment horizontal="center" vertical="center"/>
    </xf>
    <xf borderId="0" fillId="6" fontId="16" numFmtId="0" xfId="0" applyAlignment="1" applyFill="1" applyFont="1">
      <alignment vertical="center"/>
    </xf>
    <xf borderId="0" fillId="0" fontId="22" numFmtId="10" xfId="0" applyAlignment="1" applyFont="1" applyNumberFormat="1">
      <alignment horizontal="center" readingOrder="0" shrinkToFit="0" vertical="center" wrapText="1"/>
    </xf>
    <xf borderId="0" fillId="0" fontId="55" numFmtId="0" xfId="0" applyAlignment="1" applyFont="1">
      <alignment horizontal="center" vertical="center"/>
    </xf>
    <xf borderId="1" fillId="6" fontId="16" numFmtId="0" xfId="0" applyAlignment="1" applyBorder="1" applyFill="1" applyFont="1">
      <alignment readingOrder="0" vertical="bottom"/>
    </xf>
    <xf borderId="2" fillId="0" fontId="11" numFmtId="0" xfId="0" applyAlignment="1" applyBorder="1" applyFont="1">
      <alignment horizontal="center" readingOrder="0" shrinkToFit="0" vertical="center" wrapText="1"/>
    </xf>
    <xf borderId="2" fillId="0" fontId="11" numFmtId="9" xfId="0" applyAlignment="1" applyBorder="1" applyFont="1" applyNumberFormat="1">
      <alignment horizontal="center" readingOrder="0" shrinkToFit="0" vertical="center" wrapText="1"/>
    </xf>
    <xf borderId="1" fillId="0" fontId="11" numFmtId="9" xfId="0" applyAlignment="1" applyBorder="1" applyFont="1" applyNumberFormat="1">
      <alignment horizontal="center" readingOrder="0" shrinkToFit="0" vertical="center" wrapText="1"/>
    </xf>
    <xf borderId="1" fillId="8" fontId="4" numFmtId="0" xfId="0" applyAlignment="1" applyBorder="1" applyFill="1" applyFont="1">
      <alignment horizontal="center" readingOrder="0"/>
    </xf>
    <xf borderId="2" fillId="8" fontId="4" numFmtId="0" xfId="0" applyAlignment="1" applyBorder="1" applyFill="1" applyFont="1">
      <alignment horizontal="left" readingOrder="0" shrinkToFit="0" vertical="center" wrapText="1"/>
    </xf>
    <xf borderId="2" fillId="8" fontId="4" numFmtId="0" xfId="0" applyAlignment="1" applyBorder="1" applyFill="1" applyFont="1">
      <alignment readingOrder="0" shrinkToFit="0" wrapText="1"/>
    </xf>
    <xf borderId="1" fillId="8" fontId="4" numFmtId="0" xfId="0" applyAlignment="1" applyBorder="1" applyFill="1" applyFont="1">
      <alignment readingOrder="0" shrinkToFit="0" wrapText="1"/>
    </xf>
    <xf borderId="1" fillId="8" fontId="4" numFmtId="0" xfId="0" applyAlignment="1" applyBorder="1" applyFill="1" applyFont="1">
      <alignment horizontal="center" readingOrder="0" shrinkToFit="0" wrapText="1"/>
    </xf>
    <xf borderId="1" fillId="8" fontId="4" numFmtId="3" xfId="0" applyAlignment="1" applyBorder="1" applyFill="1" applyFont="1" applyNumberFormat="1">
      <alignment horizontal="center" readingOrder="0" shrinkToFit="0" wrapText="1"/>
    </xf>
    <xf borderId="1" fillId="8" fontId="4" numFmtId="9" xfId="0" applyAlignment="1" applyBorder="1" applyFill="1" applyFont="1" applyNumberFormat="1">
      <alignment horizontal="center" shrinkToFit="0" wrapText="1"/>
    </xf>
    <xf borderId="1" fillId="0" fontId="67" numFmtId="0" xfId="0" applyAlignment="1" applyBorder="1" applyFont="1">
      <alignment horizontal="center" readingOrder="0" shrinkToFit="0" vertical="center" wrapText="1"/>
    </xf>
    <xf borderId="1" fillId="8" fontId="4" numFmtId="166" xfId="0" applyAlignment="1" applyBorder="1" applyFill="1" applyFont="1" applyNumberFormat="1">
      <alignment horizontal="center" readingOrder="0" shrinkToFit="0" wrapText="1"/>
    </xf>
    <xf borderId="1" fillId="8" fontId="4" numFmtId="0" xfId="0" applyAlignment="1" applyBorder="1" applyFill="1" applyFont="1">
      <alignment horizontal="center" shrinkToFit="0" wrapText="1"/>
    </xf>
    <xf borderId="1" fillId="8" fontId="4" numFmtId="168" xfId="0" applyAlignment="1" applyBorder="1" applyFill="1" applyFont="1" applyNumberFormat="1">
      <alignment horizontal="center" readingOrder="0" shrinkToFit="0" wrapText="1"/>
    </xf>
    <xf borderId="2" fillId="8" fontId="11" numFmtId="0" xfId="0" applyAlignment="1" applyBorder="1" applyFill="1" applyFont="1">
      <alignment readingOrder="0" shrinkToFit="0" vertical="center" wrapText="1"/>
    </xf>
    <xf borderId="0" fillId="8" fontId="68" numFmtId="0" xfId="0" applyAlignment="1" applyFill="1" applyFont="1">
      <alignment horizontal="left" readingOrder="0" shrinkToFit="0" wrapText="1"/>
    </xf>
    <xf borderId="1" fillId="8" fontId="4" numFmtId="9" xfId="0" applyAlignment="1" applyBorder="1" applyFill="1" applyFont="1" applyNumberFormat="1">
      <alignment horizontal="center" readingOrder="0" shrinkToFit="0" wrapText="1"/>
    </xf>
    <xf borderId="1" fillId="0" fontId="1" numFmtId="0" xfId="0" applyAlignment="1" applyBorder="1" applyFont="1">
      <alignment horizontal="left" vertical="center"/>
    </xf>
    <xf borderId="2" fillId="8" fontId="4" numFmtId="0" xfId="0" applyAlignment="1" applyBorder="1" applyFill="1" applyFont="1">
      <alignment horizontal="center" readingOrder="0" shrinkToFit="0" vertical="center" wrapText="1"/>
    </xf>
    <xf borderId="1" fillId="0" fontId="69" numFmtId="0" xfId="0" applyAlignment="1" applyBorder="1" applyFont="1">
      <alignment readingOrder="0"/>
    </xf>
    <xf borderId="1" fillId="14" fontId="3" numFmtId="0" xfId="0" applyAlignment="1" applyBorder="1" applyFill="1" applyFont="1">
      <alignment horizontal="center" readingOrder="0" shrinkToFit="0" vertical="center" wrapText="1"/>
    </xf>
    <xf borderId="0" fillId="0" fontId="1" numFmtId="0" xfId="0" applyAlignment="1" applyFont="1">
      <alignment horizontal="center" shrinkToFit="0" wrapText="1"/>
    </xf>
    <xf borderId="0" fillId="0" fontId="1" numFmtId="9" xfId="0" applyAlignment="1" applyFont="1" applyNumberFormat="1">
      <alignment horizontal="center" shrinkToFit="0" wrapText="1"/>
    </xf>
    <xf borderId="9" fillId="6" fontId="16" numFmtId="0" xfId="0" applyAlignment="1" applyBorder="1" applyFill="1" applyFont="1">
      <alignment horizontal="right" readingOrder="0" vertical="bottom"/>
    </xf>
    <xf borderId="0" fillId="0" fontId="70" numFmtId="0" xfId="0" applyAlignment="1" applyFont="1">
      <alignment readingOrder="0"/>
    </xf>
    <xf borderId="1" fillId="6" fontId="4" numFmtId="0" xfId="0" applyAlignment="1" applyBorder="1" applyFill="1" applyFont="1">
      <alignment horizontal="center" readingOrder="0"/>
    </xf>
    <xf borderId="2" fillId="6" fontId="4" numFmtId="0" xfId="0" applyAlignment="1" applyBorder="1" applyFill="1" applyFont="1">
      <alignment horizontal="left" readingOrder="0" shrinkToFit="0" vertical="center" wrapText="1"/>
    </xf>
    <xf borderId="2" fillId="6" fontId="11" numFmtId="0" xfId="0" applyAlignment="1" applyBorder="1" applyFill="1" applyFont="1">
      <alignment readingOrder="0" shrinkToFit="0" wrapText="1"/>
    </xf>
    <xf borderId="1" fillId="2" fontId="4" numFmtId="0" xfId="0" applyAlignment="1" applyBorder="1" applyFill="1" applyFont="1">
      <alignment horizontal="center" readingOrder="0" shrinkToFit="0" wrapText="1"/>
    </xf>
    <xf borderId="1" fillId="16" fontId="3" numFmtId="0" xfId="0" applyAlignment="1" applyBorder="1" applyFill="1" applyFont="1">
      <alignment horizontal="center" readingOrder="0" vertical="center"/>
    </xf>
    <xf borderId="1" fillId="2" fontId="4" numFmtId="3" xfId="0" applyAlignment="1" applyBorder="1" applyFill="1" applyFont="1" applyNumberFormat="1">
      <alignment horizontal="center" readingOrder="0" shrinkToFit="0" wrapText="1"/>
    </xf>
    <xf borderId="1" fillId="2" fontId="4" numFmtId="9" xfId="0" applyAlignment="1" applyBorder="1" applyFill="1" applyFont="1" applyNumberFormat="1">
      <alignment horizontal="center" shrinkToFit="0" wrapText="1"/>
    </xf>
    <xf borderId="1" fillId="6" fontId="4" numFmtId="0" xfId="0" applyAlignment="1" applyBorder="1" applyFill="1" applyFont="1">
      <alignment readingOrder="0" shrinkToFit="0" wrapText="1"/>
    </xf>
    <xf borderId="1" fillId="6" fontId="4" numFmtId="0" xfId="0" applyAlignment="1" applyBorder="1" applyFill="1" applyFont="1">
      <alignment horizontal="center" readingOrder="0" shrinkToFit="0" wrapText="1"/>
    </xf>
    <xf borderId="1" fillId="6" fontId="4" numFmtId="166" xfId="0" applyAlignment="1" applyBorder="1" applyFill="1" applyFont="1" applyNumberFormat="1">
      <alignment horizontal="center" readingOrder="0" shrinkToFit="0" wrapText="1"/>
    </xf>
    <xf borderId="1" fillId="6" fontId="4" numFmtId="3" xfId="0" applyAlignment="1" applyBorder="1" applyFill="1" applyFont="1" applyNumberFormat="1">
      <alignment horizontal="center" readingOrder="0" shrinkToFit="0" wrapText="1"/>
    </xf>
    <xf borderId="1" fillId="6" fontId="4" numFmtId="9" xfId="0" applyAlignment="1" applyBorder="1" applyFill="1" applyFont="1" applyNumberFormat="1">
      <alignment horizontal="center" shrinkToFit="0" wrapText="1"/>
    </xf>
    <xf borderId="1" fillId="6" fontId="4" numFmtId="168" xfId="0" applyAlignment="1" applyBorder="1" applyFill="1" applyFont="1" applyNumberFormat="1">
      <alignment horizontal="center" readingOrder="0" shrinkToFit="0" wrapText="1"/>
    </xf>
    <xf borderId="1" fillId="6" fontId="4" numFmtId="0" xfId="0" applyAlignment="1" applyBorder="1" applyFill="1" applyFont="1">
      <alignment horizontal="center" shrinkToFit="0" wrapText="1"/>
    </xf>
    <xf borderId="0" fillId="0" fontId="34" numFmtId="0" xfId="0" applyAlignment="1" applyFont="1">
      <alignment readingOrder="0"/>
    </xf>
    <xf borderId="1" fillId="6" fontId="34" numFmtId="0" xfId="0" applyAlignment="1" applyBorder="1" applyFill="1" applyFont="1">
      <alignment readingOrder="0" shrinkToFit="0" wrapText="1"/>
    </xf>
    <xf borderId="1" fillId="2" fontId="4" numFmtId="0" xfId="0" applyAlignment="1" applyBorder="1" applyFill="1" applyFont="1">
      <alignment horizontal="center" readingOrder="0"/>
    </xf>
    <xf borderId="1" fillId="2" fontId="34" numFmtId="0" xfId="0" applyAlignment="1" applyBorder="1" applyFill="1" applyFont="1">
      <alignment readingOrder="0" shrinkToFit="0" wrapText="1"/>
    </xf>
    <xf borderId="1" fillId="2" fontId="4" numFmtId="166" xfId="0" applyAlignment="1" applyBorder="1" applyFill="1" applyFont="1" applyNumberFormat="1">
      <alignment horizontal="center" readingOrder="0" shrinkToFit="0" wrapText="1"/>
    </xf>
    <xf borderId="2" fillId="6" fontId="11" numFmtId="0" xfId="0" applyAlignment="1" applyBorder="1" applyFill="1" applyFont="1">
      <alignment readingOrder="0" shrinkToFit="0" vertical="center" wrapText="1"/>
    </xf>
    <xf borderId="1" fillId="2" fontId="4" numFmtId="168" xfId="0" applyAlignment="1" applyBorder="1" applyFill="1" applyFont="1" applyNumberFormat="1">
      <alignment horizontal="center" readingOrder="0" shrinkToFit="0" wrapText="1"/>
    </xf>
    <xf borderId="0" fillId="6" fontId="68" numFmtId="0" xfId="0" applyAlignment="1" applyFill="1" applyFont="1">
      <alignment horizontal="left" readingOrder="0" shrinkToFit="0" wrapText="1"/>
    </xf>
    <xf borderId="1" fillId="6" fontId="4" numFmtId="9" xfId="0" applyAlignment="1" applyBorder="1" applyFill="1" applyFont="1" applyNumberFormat="1">
      <alignment horizontal="center" readingOrder="0" shrinkToFit="0" wrapText="1"/>
    </xf>
    <xf borderId="2" fillId="6" fontId="4" numFmtId="0" xfId="0" applyAlignment="1" applyBorder="1" applyFill="1" applyFont="1">
      <alignment horizontal="center" readingOrder="0" shrinkToFit="0" vertical="center" wrapText="1"/>
    </xf>
    <xf borderId="1" fillId="6" fontId="59" numFmtId="0" xfId="0" applyAlignment="1" applyBorder="1" applyFill="1" applyFont="1">
      <alignment horizontal="center" readingOrder="0" shrinkToFit="0" vertical="center" wrapText="1"/>
    </xf>
    <xf borderId="0" fillId="0" fontId="1" numFmtId="168" xfId="0" applyAlignment="1" applyFont="1" applyNumberFormat="1">
      <alignment horizontal="center" readingOrder="0" shrinkToFit="0" wrapText="1"/>
    </xf>
    <xf borderId="0" fillId="0" fontId="1" numFmtId="0" xfId="0" applyAlignment="1" applyFont="1">
      <alignment horizontal="left" readingOrder="0" shrinkToFit="0" wrapText="1"/>
    </xf>
    <xf borderId="0" fillId="0" fontId="1" numFmtId="0" xfId="0" applyAlignment="1" applyFont="1">
      <alignment horizontal="left" readingOrder="0"/>
    </xf>
    <xf borderId="1" fillId="0" fontId="69" numFmtId="0" xfId="0" applyAlignment="1" applyBorder="1" applyFont="1">
      <alignment readingOrder="0"/>
    </xf>
    <xf borderId="1" fillId="0" fontId="71" numFmtId="0" xfId="0" applyAlignment="1" applyBorder="1" applyFont="1">
      <alignment readingOrder="0"/>
    </xf>
    <xf borderId="1" fillId="0" fontId="72" numFmtId="0" xfId="0" applyAlignment="1" applyBorder="1" applyFont="1">
      <alignment readingOrder="0"/>
    </xf>
    <xf borderId="1" fillId="0" fontId="69" numFmtId="0" xfId="0" applyBorder="1" applyFont="1"/>
    <xf borderId="1" fillId="6" fontId="57" numFmtId="0" xfId="0" applyAlignment="1" applyBorder="1" applyFill="1" applyFont="1">
      <alignment horizontal="center" readingOrder="0" shrinkToFit="0" vertical="center" wrapText="1"/>
    </xf>
    <xf borderId="1" fillId="0" fontId="3" numFmtId="3" xfId="0" applyAlignment="1" applyBorder="1" applyFont="1" applyNumberFormat="1">
      <alignment horizontal="center" readingOrder="0" shrinkToFit="0" vertical="center" wrapText="1"/>
    </xf>
    <xf borderId="1" fillId="6" fontId="73" numFmtId="0" xfId="0" applyAlignment="1" applyBorder="1" applyFill="1" applyFont="1">
      <alignment readingOrder="0"/>
    </xf>
    <xf borderId="1" fillId="8" fontId="3" numFmtId="0" xfId="0" applyAlignment="1" applyBorder="1" applyFill="1" applyFont="1">
      <alignment readingOrder="0" shrinkToFit="0" wrapText="1"/>
    </xf>
    <xf borderId="1" fillId="6" fontId="59" numFmtId="0" xfId="0" applyAlignment="1" applyBorder="1" applyFill="1" applyFont="1">
      <alignment horizontal="center" shrinkToFit="0" wrapText="1"/>
    </xf>
    <xf borderId="1" fillId="0" fontId="3" numFmtId="173" xfId="0" applyAlignment="1" applyBorder="1" applyFont="1" applyNumberFormat="1">
      <alignment shrinkToFit="0" wrapText="1"/>
    </xf>
    <xf borderId="1" fillId="6" fontId="57" numFmtId="0" xfId="0" applyAlignment="1" applyBorder="1" applyFill="1" applyFont="1">
      <alignment horizontal="center" shrinkToFit="0" wrapText="1"/>
    </xf>
    <xf quotePrefix="1" borderId="1" fillId="0" fontId="3" numFmtId="173" xfId="0" applyAlignment="1" applyBorder="1" applyFont="1" applyNumberFormat="1">
      <alignment shrinkToFit="0" wrapText="1"/>
    </xf>
    <xf quotePrefix="1" borderId="1" fillId="0" fontId="3" numFmtId="0" xfId="0" applyAlignment="1" applyBorder="1" applyFont="1">
      <alignment shrinkToFit="0" wrapText="1"/>
    </xf>
    <xf borderId="1" fillId="0" fontId="3" numFmtId="173" xfId="0" applyAlignment="1" applyBorder="1" applyFont="1" applyNumberFormat="1">
      <alignment shrinkToFit="0" vertical="center" wrapText="1"/>
    </xf>
    <xf quotePrefix="1" borderId="1" fillId="0" fontId="3" numFmtId="173" xfId="0" applyAlignment="1" applyBorder="1" applyFont="1" applyNumberFormat="1">
      <alignment shrinkToFit="0" vertical="center" wrapText="1"/>
    </xf>
    <xf borderId="0" fillId="6" fontId="3" numFmtId="0" xfId="0" applyAlignment="1" applyFill="1" applyFont="1">
      <alignment shrinkToFit="0" wrapText="1"/>
    </xf>
    <xf borderId="0" fillId="0" fontId="3" numFmtId="0" xfId="0" applyAlignment="1" applyFont="1">
      <alignment horizontal="center"/>
    </xf>
    <xf borderId="13" fillId="6" fontId="74" numFmtId="0" xfId="0" applyAlignment="1" applyBorder="1" applyFill="1" applyFont="1">
      <alignment horizontal="center" readingOrder="0" vertical="center"/>
    </xf>
    <xf borderId="14" fillId="0" fontId="74" numFmtId="0" xfId="0" applyAlignment="1" applyBorder="1" applyFont="1">
      <alignment horizontal="center" readingOrder="0" vertical="center"/>
    </xf>
    <xf borderId="12" fillId="0" fontId="74" numFmtId="0" xfId="0" applyAlignment="1" applyBorder="1" applyFont="1">
      <alignment horizontal="center" readingOrder="0" vertical="center"/>
    </xf>
    <xf borderId="16" fillId="6" fontId="74" numFmtId="0" xfId="0" applyAlignment="1" applyBorder="1" applyFill="1" applyFont="1">
      <alignment horizontal="center" readingOrder="0" vertical="center"/>
    </xf>
    <xf borderId="10" fillId="0" fontId="74" numFmtId="0" xfId="0" applyAlignment="1" applyBorder="1" applyFont="1">
      <alignment horizontal="center" readingOrder="0" vertical="center"/>
    </xf>
    <xf borderId="9" fillId="0" fontId="74" numFmtId="0" xfId="0" applyAlignment="1" applyBorder="1" applyFont="1">
      <alignment horizontal="center" readingOrder="0" vertical="center"/>
    </xf>
    <xf borderId="1" fillId="6" fontId="74" numFmtId="0" xfId="0" applyAlignment="1" applyBorder="1" applyFill="1" applyFont="1">
      <alignment horizontal="center" readingOrder="0" vertical="center"/>
    </xf>
    <xf borderId="1" fillId="0" fontId="74" numFmtId="0" xfId="0" applyAlignment="1" applyBorder="1" applyFont="1">
      <alignment horizontal="center" readingOrder="0" vertical="center"/>
    </xf>
    <xf borderId="1" fillId="16" fontId="3" numFmtId="0" xfId="0" applyAlignment="1" applyBorder="1" applyFill="1" applyFont="1">
      <alignment vertical="center"/>
    </xf>
    <xf borderId="1" fillId="6" fontId="16" numFmtId="3" xfId="0" applyAlignment="1" applyBorder="1" applyFill="1" applyFont="1" applyNumberFormat="1">
      <alignment vertical="center"/>
    </xf>
    <xf borderId="1" fillId="17" fontId="35" numFmtId="0" xfId="0" applyAlignment="1" applyBorder="1" applyFill="1" applyFont="1">
      <alignment readingOrder="0" shrinkToFit="0" vertical="bottom" wrapText="1"/>
    </xf>
    <xf borderId="1" fillId="17" fontId="3" numFmtId="0" xfId="0" applyAlignment="1" applyBorder="1" applyFill="1" applyFont="1">
      <alignment readingOrder="0" shrinkToFit="0" wrapText="1"/>
    </xf>
    <xf borderId="1" fillId="6" fontId="3" numFmtId="3" xfId="0" applyAlignment="1" applyBorder="1" applyFill="1" applyFont="1" applyNumberFormat="1">
      <alignment horizontal="center" shrinkToFit="0" wrapText="1"/>
    </xf>
    <xf borderId="1" fillId="0" fontId="35" numFmtId="174" xfId="0" applyAlignment="1" applyBorder="1" applyFont="1" applyNumberFormat="1">
      <alignment readingOrder="0" shrinkToFit="0" vertical="bottom" wrapText="1"/>
    </xf>
    <xf borderId="1" fillId="0" fontId="35" numFmtId="0" xfId="0" applyAlignment="1" applyBorder="1" applyFont="1">
      <alignment readingOrder="0" shrinkToFit="0" vertical="bottom" wrapText="1"/>
    </xf>
    <xf borderId="1" fillId="0" fontId="35" numFmtId="0" xfId="0" applyAlignment="1" applyBorder="1" applyFont="1">
      <alignment shrinkToFit="0" vertical="bottom" wrapText="1"/>
    </xf>
    <xf borderId="1" fillId="8" fontId="3" numFmtId="0" xfId="0" applyAlignment="1" applyBorder="1" applyFill="1" applyFont="1">
      <alignment shrinkToFit="0" wrapText="1"/>
    </xf>
    <xf borderId="1" fillId="16" fontId="3" numFmtId="0" xfId="0" applyBorder="1" applyFill="1" applyFont="1"/>
    <xf borderId="1" fillId="0" fontId="75" numFmtId="0" xfId="0" applyAlignment="1" applyBorder="1" applyFont="1">
      <alignment readingOrder="0" shrinkToFit="0" vertical="bottom" wrapText="1"/>
    </xf>
    <xf borderId="1" fillId="6" fontId="12" numFmtId="0" xfId="0" applyAlignment="1" applyBorder="1" applyFill="1" applyFont="1">
      <alignment readingOrder="0"/>
    </xf>
    <xf borderId="1" fillId="6" fontId="76" numFmtId="0" xfId="0" applyAlignment="1" applyBorder="1" applyFill="1" applyFont="1">
      <alignment horizontal="center" shrinkToFit="0" wrapText="1"/>
    </xf>
    <xf borderId="1" fillId="6" fontId="77" numFmtId="0" xfId="0" applyAlignment="1" applyBorder="1" applyFill="1" applyFont="1">
      <alignment horizontal="center" shrinkToFit="0" wrapText="1"/>
    </xf>
    <xf borderId="1" fillId="6" fontId="78" numFmtId="0" xfId="0" applyBorder="1" applyFill="1" applyFont="1"/>
    <xf borderId="1" fillId="6" fontId="77" numFmtId="0" xfId="0" applyAlignment="1" applyBorder="1" applyFill="1" applyFont="1">
      <alignment horizontal="center" shrinkToFit="0" vertical="center" wrapText="1"/>
    </xf>
    <xf borderId="1" fillId="0" fontId="35" numFmtId="0" xfId="0" applyAlignment="1" applyBorder="1" applyFont="1">
      <alignment readingOrder="0" shrinkToFit="0" vertical="center" wrapText="1"/>
    </xf>
    <xf borderId="1" fillId="0" fontId="35" numFmtId="0" xfId="0" applyAlignment="1" applyBorder="1" applyFont="1">
      <alignment shrinkToFit="0" vertical="center" wrapText="1"/>
    </xf>
    <xf borderId="1" fillId="0" fontId="79" numFmtId="0" xfId="0" applyAlignment="1" applyBorder="1" applyFont="1">
      <alignment readingOrder="0" shrinkToFit="0" vertical="center" wrapText="1"/>
    </xf>
    <xf borderId="2" fillId="0" fontId="3" numFmtId="0" xfId="0" applyAlignment="1" applyBorder="1" applyFont="1">
      <alignment readingOrder="0" shrinkToFit="0" vertical="center" wrapText="1"/>
    </xf>
    <xf borderId="1" fillId="0" fontId="52" numFmtId="0" xfId="0" applyAlignment="1" applyBorder="1" applyFont="1">
      <alignment horizontal="center" readingOrder="0" shrinkToFit="0" vertical="center" wrapText="1"/>
    </xf>
    <xf borderId="1" fillId="17" fontId="3" numFmtId="0" xfId="0" applyAlignment="1" applyBorder="1" applyFill="1" applyFont="1">
      <alignment vertical="center"/>
    </xf>
    <xf borderId="1" fillId="0" fontId="1" numFmtId="0" xfId="0" applyAlignment="1" applyBorder="1" applyFont="1">
      <alignment readingOrder="0" shrinkToFit="0" vertical="top" wrapText="1"/>
    </xf>
    <xf borderId="1" fillId="17" fontId="3" numFmtId="0" xfId="0" applyBorder="1" applyFill="1" applyFont="1"/>
    <xf borderId="1" fillId="0" fontId="3" numFmtId="0" xfId="0" applyBorder="1" applyFont="1"/>
    <xf borderId="1" fillId="6" fontId="80" numFmtId="0" xfId="0" applyAlignment="1" applyBorder="1" applyFill="1" applyFont="1">
      <alignment horizontal="center" shrinkToFit="0" wrapText="1"/>
    </xf>
    <xf borderId="1" fillId="6" fontId="16" numFmtId="0" xfId="0" applyBorder="1" applyFill="1" applyFont="1"/>
    <xf borderId="1" fillId="0" fontId="3" numFmtId="3" xfId="0" applyAlignment="1" applyBorder="1" applyFont="1" applyNumberFormat="1">
      <alignment horizontal="center"/>
    </xf>
    <xf borderId="1" fillId="0" fontId="16" numFmtId="0" xfId="0" applyBorder="1" applyFont="1"/>
    <xf borderId="1" fillId="0" fontId="3" numFmtId="170" xfId="0" applyAlignment="1" applyBorder="1" applyFont="1" applyNumberFormat="1">
      <alignment horizontal="center"/>
    </xf>
    <xf borderId="0" fillId="16" fontId="3" numFmtId="0" xfId="0" applyFill="1" applyFont="1"/>
    <xf borderId="1" fillId="0" fontId="77" numFmtId="0" xfId="0" applyAlignment="1" applyBorder="1" applyFont="1">
      <alignment horizontal="center" shrinkToFit="0" wrapText="1"/>
    </xf>
    <xf quotePrefix="1" borderId="0" fillId="6" fontId="3" numFmtId="0" xfId="0" applyFill="1" applyFont="1"/>
    <xf borderId="1" fillId="6" fontId="3" numFmtId="175" xfId="0" applyBorder="1" applyFill="1" applyFont="1" applyNumberFormat="1"/>
    <xf quotePrefix="1" borderId="1" fillId="0" fontId="3" numFmtId="0" xfId="0" applyAlignment="1" applyBorder="1" applyFont="1">
      <alignment horizontal="center"/>
    </xf>
    <xf borderId="1" fillId="0" fontId="3" numFmtId="175" xfId="0" applyAlignment="1" applyBorder="1" applyFont="1" applyNumberFormat="1">
      <alignment horizontal="center"/>
    </xf>
    <xf borderId="1" fillId="16" fontId="3" numFmtId="0" xfId="0" applyAlignment="1" applyBorder="1" applyFill="1" applyFont="1">
      <alignment readingOrder="0" vertical="center"/>
    </xf>
    <xf borderId="1" fillId="0" fontId="77" numFmtId="0" xfId="0" applyAlignment="1" applyBorder="1" applyFont="1">
      <alignment horizontal="center" shrinkToFit="0" wrapText="1"/>
    </xf>
    <xf borderId="0" fillId="16" fontId="3" numFmtId="0" xfId="0" applyAlignment="1" applyFill="1" applyFont="1">
      <alignment readingOrder="0" shrinkToFit="0" wrapText="1"/>
    </xf>
    <xf borderId="0" fillId="0" fontId="81" numFmtId="0" xfId="0" applyAlignment="1" applyFont="1">
      <alignment horizontal="center" readingOrder="0" shrinkToFit="0" vertical="bottom" wrapText="1"/>
    </xf>
    <xf borderId="1" fillId="0" fontId="77" numFmtId="0" xfId="0" applyAlignment="1" applyBorder="1" applyFont="1">
      <alignment horizontal="center" shrinkToFit="0" vertical="center" wrapText="1"/>
    </xf>
    <xf borderId="1" fillId="0" fontId="3" numFmtId="175" xfId="0" applyAlignment="1" applyBorder="1" applyFont="1" applyNumberFormat="1">
      <alignment horizontal="center" readingOrder="0" vertical="center"/>
    </xf>
    <xf borderId="0" fillId="0" fontId="11" numFmtId="0" xfId="0" applyAlignment="1" applyFont="1">
      <alignment readingOrder="0"/>
    </xf>
    <xf borderId="0" fillId="6" fontId="81" numFmtId="0" xfId="0" applyAlignment="1" applyFill="1" applyFont="1">
      <alignment horizontal="center" readingOrder="0" shrinkToFit="0" vertical="bottom" wrapText="1"/>
    </xf>
    <xf borderId="0" fillId="6" fontId="81" numFmtId="0" xfId="0" applyAlignment="1" applyFill="1" applyFont="1">
      <alignment horizontal="center" readingOrder="0" shrinkToFit="0" wrapText="1"/>
    </xf>
    <xf borderId="0" fillId="6" fontId="17" numFmtId="0" xfId="0" applyAlignment="1" applyFill="1" applyFont="1">
      <alignment horizontal="center" readingOrder="0" shrinkToFit="0" vertical="bottom" wrapText="1"/>
    </xf>
    <xf borderId="0" fillId="0" fontId="81" numFmtId="9" xfId="0" applyAlignment="1" applyFont="1" applyNumberFormat="1">
      <alignment horizontal="center" readingOrder="0" shrinkToFit="0" vertical="bottom" wrapText="1"/>
    </xf>
    <xf borderId="1" fillId="0" fontId="81" numFmtId="0" xfId="0" applyAlignment="1" applyBorder="1" applyFont="1">
      <alignment horizontal="center" readingOrder="0" shrinkToFit="0" vertical="bottom" wrapText="1"/>
    </xf>
    <xf borderId="6" fillId="0" fontId="81" numFmtId="0" xfId="0" applyAlignment="1" applyBorder="1" applyFont="1">
      <alignment readingOrder="0" shrinkToFit="0" vertical="bottom" wrapText="1"/>
    </xf>
    <xf borderId="6" fillId="0" fontId="81" numFmtId="0" xfId="0" applyAlignment="1" applyBorder="1" applyFont="1">
      <alignment horizontal="center" readingOrder="0" shrinkToFit="0" vertical="bottom" wrapText="1"/>
    </xf>
    <xf borderId="6" fillId="18" fontId="81" numFmtId="0" xfId="0" applyAlignment="1" applyBorder="1" applyFill="1" applyFont="1">
      <alignment horizontal="center" readingOrder="0" shrinkToFit="0" vertical="bottom" wrapText="1"/>
    </xf>
    <xf borderId="6" fillId="0" fontId="81" numFmtId="0" xfId="0" applyAlignment="1" applyBorder="1" applyFont="1">
      <alignment horizontal="center" readingOrder="0" shrinkToFit="0" wrapText="1"/>
    </xf>
    <xf borderId="6" fillId="19" fontId="81" numFmtId="0" xfId="0" applyAlignment="1" applyBorder="1" applyFill="1" applyFont="1">
      <alignment horizontal="center" readingOrder="0" shrinkToFit="0" vertical="bottom" wrapText="1"/>
    </xf>
    <xf borderId="6" fillId="3" fontId="17" numFmtId="0" xfId="0" applyAlignment="1" applyBorder="1" applyFill="1" applyFont="1">
      <alignment horizontal="center" readingOrder="0" shrinkToFit="0" vertical="bottom" wrapText="1"/>
    </xf>
    <xf borderId="6" fillId="0" fontId="81" numFmtId="9" xfId="0" applyAlignment="1" applyBorder="1" applyFont="1" applyNumberFormat="1">
      <alignment horizontal="center" readingOrder="0" shrinkToFit="0" vertical="bottom" wrapText="1"/>
    </xf>
    <xf borderId="5" fillId="0" fontId="81" numFmtId="0" xfId="0" applyAlignment="1" applyBorder="1" applyFont="1">
      <alignment horizontal="center" readingOrder="0" shrinkToFit="0" vertical="bottom" wrapText="1"/>
    </xf>
    <xf borderId="5" fillId="0" fontId="81" numFmtId="0" xfId="0" applyAlignment="1" applyBorder="1" applyFont="1">
      <alignment horizontal="center" readingOrder="0" shrinkToFit="0" vertical="center" wrapText="1"/>
    </xf>
    <xf borderId="6" fillId="0" fontId="81" numFmtId="0" xfId="0" applyAlignment="1" applyBorder="1" applyFont="1">
      <alignment horizontal="center" readingOrder="0" shrinkToFit="0" vertical="center" wrapText="1"/>
    </xf>
    <xf borderId="7" fillId="0" fontId="37" numFmtId="0" xfId="0" applyAlignment="1" applyBorder="1" applyFont="1">
      <alignment horizontal="center" shrinkToFit="0" vertical="bottom" wrapText="1"/>
    </xf>
    <xf borderId="9" fillId="0" fontId="37" numFmtId="0" xfId="0" applyAlignment="1" applyBorder="1" applyFont="1">
      <alignment readingOrder="0" shrinkToFit="0" vertical="bottom" wrapText="1"/>
    </xf>
    <xf borderId="9" fillId="0" fontId="37" numFmtId="0" xfId="0" applyAlignment="1" applyBorder="1" applyFont="1">
      <alignment horizontal="center" shrinkToFit="0" vertical="bottom" wrapText="1"/>
    </xf>
    <xf borderId="9" fillId="0" fontId="37" numFmtId="49" xfId="0" applyAlignment="1" applyBorder="1" applyFont="1" applyNumberFormat="1">
      <alignment horizontal="center" readingOrder="0" shrinkToFit="0" vertical="bottom" wrapText="1"/>
    </xf>
    <xf borderId="9" fillId="18" fontId="37" numFmtId="0" xfId="0" applyAlignment="1" applyBorder="1" applyFill="1" applyFont="1">
      <alignment horizontal="center" shrinkToFit="0" vertical="bottom" wrapText="1"/>
    </xf>
    <xf borderId="9" fillId="0" fontId="37" numFmtId="0" xfId="0" applyAlignment="1" applyBorder="1" applyFont="1">
      <alignment horizontal="center" readingOrder="0" shrinkToFit="0" wrapText="1"/>
    </xf>
    <xf borderId="9" fillId="19" fontId="37" numFmtId="0" xfId="0" applyAlignment="1" applyBorder="1" applyFill="1" applyFont="1">
      <alignment horizontal="center" shrinkToFit="0" vertical="bottom" wrapText="1"/>
    </xf>
    <xf borderId="9" fillId="3" fontId="17" numFmtId="0" xfId="0" applyAlignment="1" applyBorder="1" applyFill="1" applyFont="1">
      <alignment horizontal="center" shrinkToFit="0" vertical="bottom" wrapText="1"/>
    </xf>
    <xf borderId="9" fillId="0" fontId="82" numFmtId="9" xfId="0" applyAlignment="1" applyBorder="1" applyFont="1" applyNumberFormat="1">
      <alignment horizontal="center" readingOrder="0" shrinkToFit="0" vertical="bottom" wrapText="1"/>
    </xf>
    <xf borderId="9" fillId="0" fontId="82" numFmtId="0" xfId="0" applyAlignment="1" applyBorder="1" applyFont="1">
      <alignment horizontal="center" readingOrder="0" shrinkToFit="0" vertical="bottom" wrapText="1"/>
    </xf>
    <xf borderId="7" fillId="0" fontId="37" numFmtId="0" xfId="0" applyAlignment="1" applyBorder="1" applyFont="1">
      <alignment horizontal="center" shrinkToFit="0" vertical="bottom" wrapText="0"/>
    </xf>
    <xf borderId="9" fillId="0" fontId="37" numFmtId="0" xfId="0" applyAlignment="1" applyBorder="1" applyFont="1">
      <alignment readingOrder="0" shrinkToFit="0" vertical="bottom" wrapText="0"/>
    </xf>
    <xf borderId="9" fillId="0" fontId="81" numFmtId="0" xfId="0" applyAlignment="1" applyBorder="1" applyFont="1">
      <alignment horizontal="center" readingOrder="0" shrinkToFit="0" vertical="bottom" wrapText="0"/>
    </xf>
    <xf borderId="9" fillId="18" fontId="81" numFmtId="0" xfId="0" applyAlignment="1" applyBorder="1" applyFill="1" applyFont="1">
      <alignment horizontal="center" readingOrder="0" shrinkToFit="0" vertical="bottom" wrapText="0"/>
    </xf>
    <xf borderId="9" fillId="6" fontId="37" numFmtId="9" xfId="0" applyAlignment="1" applyBorder="1" applyFill="1" applyFont="1" applyNumberFormat="1">
      <alignment horizontal="center" readingOrder="0" shrinkToFit="0" wrapText="0"/>
    </xf>
    <xf borderId="9" fillId="19" fontId="81" numFmtId="0" xfId="0" applyAlignment="1" applyBorder="1" applyFill="1" applyFont="1">
      <alignment horizontal="center" readingOrder="0" shrinkToFit="0" vertical="bottom" wrapText="0"/>
    </xf>
    <xf borderId="9" fillId="3" fontId="17" numFmtId="0" xfId="0" applyAlignment="1" applyBorder="1" applyFill="1" applyFont="1">
      <alignment horizontal="center" readingOrder="0" shrinkToFit="0" vertical="bottom" wrapText="0"/>
    </xf>
    <xf borderId="9" fillId="0" fontId="81" numFmtId="9" xfId="0" applyAlignment="1" applyBorder="1" applyFont="1" applyNumberFormat="1">
      <alignment horizontal="center" readingOrder="0" shrinkToFit="0" vertical="bottom" wrapText="0"/>
    </xf>
    <xf borderId="9" fillId="0" fontId="81" numFmtId="49" xfId="0" applyAlignment="1" applyBorder="1" applyFont="1" applyNumberFormat="1">
      <alignment horizontal="center" readingOrder="0" shrinkToFit="0" vertical="bottom" wrapText="0"/>
    </xf>
    <xf borderId="9" fillId="0" fontId="81" numFmtId="3" xfId="0" applyAlignment="1" applyBorder="1" applyFont="1" applyNumberFormat="1">
      <alignment horizontal="center" readingOrder="0" shrinkToFit="0" vertical="bottom" wrapText="0"/>
    </xf>
    <xf borderId="9" fillId="0" fontId="13" numFmtId="0" xfId="0" applyAlignment="1" applyBorder="1" applyFont="1">
      <alignment horizontal="center"/>
    </xf>
    <xf quotePrefix="1" borderId="1" fillId="0" fontId="3" numFmtId="0" xfId="0" applyAlignment="1" applyBorder="1" applyFont="1">
      <alignment horizontal="left"/>
    </xf>
    <xf borderId="9" fillId="0" fontId="81" numFmtId="0" xfId="0" applyAlignment="1" applyBorder="1" applyFont="1">
      <alignment horizontal="center" shrinkToFit="0" vertical="bottom" wrapText="0"/>
    </xf>
    <xf borderId="7" fillId="10" fontId="37" numFmtId="0" xfId="0" applyAlignment="1" applyBorder="1" applyFill="1" applyFont="1">
      <alignment horizontal="center" readingOrder="0" shrinkToFit="0" vertical="bottom" wrapText="0"/>
    </xf>
    <xf borderId="9" fillId="10" fontId="37" numFmtId="0" xfId="0" applyAlignment="1" applyBorder="1" applyFill="1" applyFont="1">
      <alignment readingOrder="0" shrinkToFit="0" vertical="bottom" wrapText="0"/>
    </xf>
    <xf borderId="1" fillId="16" fontId="3" numFmtId="0" xfId="0" applyBorder="1" applyFill="1" applyFont="1"/>
    <xf borderId="9" fillId="10" fontId="37" numFmtId="0" xfId="0" applyAlignment="1" applyBorder="1" applyFill="1" applyFont="1">
      <alignment horizontal="center" readingOrder="0" shrinkToFit="0" vertical="bottom" wrapText="0"/>
    </xf>
    <xf borderId="1" fillId="0" fontId="83" numFmtId="0" xfId="0" applyBorder="1" applyFont="1"/>
    <xf borderId="1" fillId="0" fontId="83" numFmtId="0" xfId="0" applyAlignment="1" applyBorder="1" applyFont="1">
      <alignment horizontal="center" vertical="center"/>
    </xf>
    <xf borderId="9" fillId="10" fontId="81" numFmtId="0" xfId="0" applyAlignment="1" applyBorder="1" applyFill="1" applyFont="1">
      <alignment horizontal="center" readingOrder="0" shrinkToFit="0" vertical="bottom" wrapText="0"/>
    </xf>
    <xf borderId="1" fillId="0" fontId="83" numFmtId="0" xfId="0" applyAlignment="1" applyBorder="1" applyFont="1">
      <alignment horizontal="left" shrinkToFit="0" vertical="center" wrapText="1"/>
    </xf>
    <xf borderId="1" fillId="0" fontId="24" numFmtId="0" xfId="0" applyAlignment="1" applyBorder="1" applyFont="1">
      <alignment horizontal="center" shrinkToFit="0" vertical="center" wrapText="1"/>
    </xf>
    <xf borderId="9" fillId="10" fontId="37" numFmtId="9" xfId="0" applyAlignment="1" applyBorder="1" applyFill="1" applyFont="1" applyNumberFormat="1">
      <alignment horizontal="center" readingOrder="0" shrinkToFit="0" wrapText="0"/>
    </xf>
    <xf borderId="1" fillId="0" fontId="83" numFmtId="0" xfId="0" applyAlignment="1" applyBorder="1" applyFont="1">
      <alignment shrinkToFit="0" wrapText="1"/>
    </xf>
    <xf borderId="9" fillId="10" fontId="17" numFmtId="0" xfId="0" applyAlignment="1" applyBorder="1" applyFill="1" applyFont="1">
      <alignment horizontal="center" readingOrder="0" shrinkToFit="0" vertical="bottom" wrapText="0"/>
    </xf>
    <xf borderId="1" fillId="6" fontId="3" numFmtId="0" xfId="0" applyBorder="1" applyFill="1" applyFont="1"/>
    <xf borderId="9" fillId="10" fontId="37" numFmtId="9" xfId="0" applyAlignment="1" applyBorder="1" applyFill="1" applyFont="1" applyNumberFormat="1">
      <alignment horizontal="center" readingOrder="0" shrinkToFit="0" vertical="bottom" wrapText="0"/>
    </xf>
    <xf borderId="9" fillId="10" fontId="37" numFmtId="49" xfId="0" applyAlignment="1" applyBorder="1" applyFill="1" applyFont="1" applyNumberFormat="1">
      <alignment horizontal="center" readingOrder="0" shrinkToFit="0" vertical="bottom" wrapText="0"/>
    </xf>
    <xf borderId="9" fillId="10" fontId="12" numFmtId="0" xfId="0" applyAlignment="1" applyBorder="1" applyFill="1" applyFont="1">
      <alignment horizontal="center" readingOrder="0"/>
    </xf>
    <xf borderId="9" fillId="10" fontId="37" numFmtId="0" xfId="0" applyAlignment="1" applyBorder="1" applyFill="1" applyFont="1">
      <alignment horizontal="center" shrinkToFit="0" vertical="bottom" wrapText="0"/>
    </xf>
    <xf borderId="7" fillId="0" fontId="37" numFmtId="0" xfId="0" applyAlignment="1" applyBorder="1" applyFont="1">
      <alignment horizontal="center" readingOrder="0" shrinkToFit="0" vertical="bottom" wrapText="0"/>
    </xf>
    <xf borderId="9" fillId="0" fontId="37" numFmtId="0" xfId="0" applyAlignment="1" applyBorder="1" applyFont="1">
      <alignment horizontal="center" readingOrder="0" shrinkToFit="0" vertical="bottom" wrapText="0"/>
    </xf>
    <xf borderId="9" fillId="0" fontId="37" numFmtId="9" xfId="0" applyAlignment="1" applyBorder="1" applyFont="1" applyNumberFormat="1">
      <alignment horizontal="center" readingOrder="0" shrinkToFit="0" wrapText="0"/>
    </xf>
    <xf borderId="9" fillId="19" fontId="37" numFmtId="0" xfId="0" applyAlignment="1" applyBorder="1" applyFill="1" applyFont="1">
      <alignment horizontal="center" readingOrder="0" shrinkToFit="0" vertical="bottom" wrapText="0"/>
    </xf>
    <xf borderId="9" fillId="0" fontId="37" numFmtId="9" xfId="0" applyAlignment="1" applyBorder="1" applyFont="1" applyNumberFormat="1">
      <alignment horizontal="center" readingOrder="0" shrinkToFit="0" vertical="bottom" wrapText="0"/>
    </xf>
    <xf borderId="9" fillId="0" fontId="37" numFmtId="49" xfId="0" applyAlignment="1" applyBorder="1" applyFont="1" applyNumberFormat="1">
      <alignment horizontal="center" readingOrder="0" shrinkToFit="0" vertical="bottom" wrapText="0"/>
    </xf>
    <xf borderId="9" fillId="0" fontId="12" numFmtId="0" xfId="0" applyAlignment="1" applyBorder="1" applyFont="1">
      <alignment horizontal="center" readingOrder="0"/>
    </xf>
    <xf borderId="9" fillId="0" fontId="37" numFmtId="0" xfId="0" applyAlignment="1" applyBorder="1" applyFont="1">
      <alignment horizontal="center" shrinkToFit="0" vertical="bottom" wrapText="0"/>
    </xf>
    <xf borderId="0" fillId="0" fontId="1" numFmtId="9" xfId="0" applyFont="1" applyNumberFormat="1"/>
    <xf borderId="0" fillId="0" fontId="1" numFmtId="0" xfId="0" applyAlignment="1" applyFont="1">
      <alignment horizontal="center"/>
    </xf>
    <xf borderId="0" fillId="0" fontId="12" numFmtId="0" xfId="0" applyAlignment="1" applyFont="1">
      <alignment horizontal="center"/>
    </xf>
    <xf borderId="1" fillId="0" fontId="13" numFmtId="0" xfId="0" applyAlignment="1" applyBorder="1" applyFont="1">
      <alignment horizontal="center" shrinkToFit="0" vertical="bottom" wrapText="1"/>
    </xf>
    <xf borderId="6" fillId="0" fontId="13" numFmtId="0" xfId="0" applyAlignment="1" applyBorder="1" applyFont="1">
      <alignment shrinkToFit="0" vertical="bottom" wrapText="1"/>
    </xf>
    <xf borderId="6" fillId="0" fontId="13" numFmtId="0" xfId="0" applyAlignment="1" applyBorder="1" applyFont="1">
      <alignment horizontal="center" shrinkToFit="0" vertical="bottom" wrapText="1"/>
    </xf>
    <xf borderId="6" fillId="18" fontId="13" numFmtId="0" xfId="0" applyAlignment="1" applyBorder="1" applyFill="1" applyFont="1">
      <alignment horizontal="center" shrinkToFit="0" vertical="bottom" wrapText="1"/>
    </xf>
    <xf borderId="6" fillId="19" fontId="13" numFmtId="0" xfId="0" applyAlignment="1" applyBorder="1" applyFill="1" applyFont="1">
      <alignment horizontal="center" shrinkToFit="0" vertical="bottom" wrapText="1"/>
    </xf>
    <xf borderId="6" fillId="0" fontId="13" numFmtId="9" xfId="0" applyAlignment="1" applyBorder="1" applyFont="1" applyNumberFormat="1">
      <alignment horizontal="center" readingOrder="0" shrinkToFit="0" vertical="bottom" wrapText="1"/>
    </xf>
    <xf borderId="7" fillId="0" fontId="16" numFmtId="0" xfId="0" applyAlignment="1" applyBorder="1" applyFont="1">
      <alignment vertical="bottom"/>
    </xf>
    <xf borderId="9" fillId="0" fontId="12" numFmtId="0" xfId="0" applyAlignment="1" applyBorder="1" applyFont="1">
      <alignment shrinkToFit="0" vertical="bottom" wrapText="1"/>
    </xf>
    <xf borderId="9" fillId="0" fontId="16" numFmtId="0" xfId="0" applyAlignment="1" applyBorder="1" applyFont="1">
      <alignment vertical="bottom"/>
    </xf>
    <xf borderId="9" fillId="0" fontId="12" numFmtId="49" xfId="0" applyAlignment="1" applyBorder="1" applyFont="1" applyNumberFormat="1">
      <alignment horizontal="center" shrinkToFit="0" vertical="bottom" wrapText="1"/>
    </xf>
    <xf borderId="9" fillId="18" fontId="16" numFmtId="0" xfId="0" applyAlignment="1" applyBorder="1" applyFill="1" applyFont="1">
      <alignment vertical="bottom"/>
    </xf>
    <xf borderId="9" fillId="0" fontId="12" numFmtId="0" xfId="0" applyAlignment="1" applyBorder="1" applyFont="1">
      <alignment horizontal="center" shrinkToFit="0" vertical="bottom" wrapText="1"/>
    </xf>
    <xf borderId="9" fillId="19" fontId="16" numFmtId="0" xfId="0" applyAlignment="1" applyBorder="1" applyFill="1" applyFont="1">
      <alignment vertical="bottom"/>
    </xf>
    <xf borderId="9" fillId="3" fontId="16" numFmtId="0" xfId="0" applyAlignment="1" applyBorder="1" applyFill="1" applyFont="1">
      <alignment vertical="bottom"/>
    </xf>
    <xf borderId="9" fillId="0" fontId="16" numFmtId="9" xfId="0" applyAlignment="1" applyBorder="1" applyFont="1" applyNumberFormat="1">
      <alignment vertical="bottom"/>
    </xf>
    <xf borderId="9" fillId="0" fontId="16" numFmtId="9" xfId="0" applyAlignment="1" applyBorder="1" applyFont="1" applyNumberFormat="1">
      <alignment horizontal="center" vertical="bottom"/>
    </xf>
    <xf borderId="9" fillId="0" fontId="12" numFmtId="0" xfId="0" applyAlignment="1" applyBorder="1" applyFont="1">
      <alignment horizontal="center" vertical="bottom"/>
    </xf>
    <xf borderId="9" fillId="0" fontId="12" numFmtId="0" xfId="0" applyAlignment="1" applyBorder="1" applyFont="1">
      <alignment vertical="bottom"/>
    </xf>
    <xf borderId="9" fillId="0" fontId="13" numFmtId="0" xfId="0" applyAlignment="1" applyBorder="1" applyFont="1">
      <alignment horizontal="center" vertical="bottom"/>
    </xf>
    <xf borderId="9" fillId="18" fontId="13" numFmtId="0" xfId="0" applyAlignment="1" applyBorder="1" applyFill="1" applyFont="1">
      <alignment horizontal="center" vertical="bottom"/>
    </xf>
    <xf borderId="1" fillId="16" fontId="83" numFmtId="0" xfId="0" applyAlignment="1" applyBorder="1" applyFill="1" applyFont="1">
      <alignment vertical="bottom"/>
    </xf>
    <xf borderId="1" fillId="0" fontId="84" numFmtId="0" xfId="0" applyAlignment="1" applyBorder="1" applyFont="1">
      <alignment horizontal="center" shrinkToFit="0" vertical="bottom" wrapText="1"/>
    </xf>
    <xf borderId="1" fillId="0" fontId="83" numFmtId="168" xfId="0" applyAlignment="1" applyBorder="1" applyFont="1" applyNumberFormat="1">
      <alignment vertical="bottom"/>
    </xf>
    <xf borderId="9" fillId="19" fontId="13" numFmtId="0" xfId="0" applyAlignment="1" applyBorder="1" applyFill="1" applyFont="1">
      <alignment horizontal="center" vertical="bottom"/>
    </xf>
    <xf borderId="1" fillId="0" fontId="83" numFmtId="0" xfId="0" applyAlignment="1" applyBorder="1" applyFont="1">
      <alignment horizontal="center" shrinkToFit="0" vertical="bottom" wrapText="1"/>
    </xf>
    <xf borderId="1" fillId="2" fontId="3" numFmtId="0" xfId="0" applyAlignment="1" applyBorder="1" applyFill="1" applyFont="1">
      <alignment horizontal="center"/>
    </xf>
    <xf borderId="9" fillId="3" fontId="17" numFmtId="0" xfId="0" applyAlignment="1" applyBorder="1" applyFill="1" applyFont="1">
      <alignment horizontal="center" vertical="bottom"/>
    </xf>
    <xf borderId="9" fillId="0" fontId="13" numFmtId="9" xfId="0" applyAlignment="1" applyBorder="1" applyFont="1" applyNumberFormat="1">
      <alignment horizontal="center" vertical="bottom"/>
    </xf>
    <xf borderId="9" fillId="0" fontId="13" numFmtId="49" xfId="0" applyAlignment="1" applyBorder="1" applyFont="1" applyNumberFormat="1">
      <alignment horizontal="center" vertical="bottom"/>
    </xf>
    <xf borderId="9" fillId="0" fontId="13" numFmtId="3" xfId="0" applyAlignment="1" applyBorder="1" applyFont="1" applyNumberFormat="1">
      <alignment horizontal="center" vertical="bottom"/>
    </xf>
    <xf borderId="9" fillId="0" fontId="13" numFmtId="0" xfId="0" applyAlignment="1" applyBorder="1" applyFont="1">
      <alignment horizontal="center" readingOrder="0" vertical="bottom"/>
    </xf>
    <xf borderId="9" fillId="0" fontId="13" numFmtId="0" xfId="0" applyAlignment="1" applyBorder="1" applyFont="1">
      <alignment horizontal="center" vertical="bottom"/>
    </xf>
    <xf borderId="7" fillId="0" fontId="12" numFmtId="0" xfId="0" applyAlignment="1" applyBorder="1" applyFont="1">
      <alignment horizontal="center" vertical="bottom"/>
    </xf>
    <xf borderId="9" fillId="0" fontId="12" numFmtId="0" xfId="0" applyAlignment="1" applyBorder="1" applyFont="1">
      <alignment horizontal="center" vertical="bottom"/>
    </xf>
    <xf borderId="9" fillId="19" fontId="12" numFmtId="0" xfId="0" applyAlignment="1" applyBorder="1" applyFill="1" applyFont="1">
      <alignment horizontal="center" vertical="bottom"/>
    </xf>
    <xf borderId="9" fillId="0" fontId="12" numFmtId="0" xfId="0" applyAlignment="1" applyBorder="1" applyFont="1">
      <alignment horizontal="center" readingOrder="0" vertical="bottom"/>
    </xf>
    <xf borderId="9" fillId="0" fontId="12" numFmtId="9" xfId="0" applyAlignment="1" applyBorder="1" applyFont="1" applyNumberFormat="1">
      <alignment horizontal="center" vertical="bottom"/>
    </xf>
    <xf borderId="9" fillId="0" fontId="12" numFmtId="49" xfId="0" applyAlignment="1" applyBorder="1" applyFont="1" applyNumberFormat="1">
      <alignment horizontal="center" readingOrder="0" vertical="bottom"/>
    </xf>
    <xf borderId="9" fillId="6" fontId="12" numFmtId="0" xfId="0" applyAlignment="1" applyBorder="1" applyFill="1" applyFont="1">
      <alignment horizontal="center" readingOrder="0"/>
    </xf>
    <xf borderId="1" fillId="0" fontId="12" numFmtId="0" xfId="0" applyAlignment="1" applyBorder="1" applyFont="1">
      <alignment readingOrder="0" vertical="bottom"/>
    </xf>
    <xf borderId="9" fillId="6" fontId="12" numFmtId="0" xfId="0" applyAlignment="1" applyBorder="1" applyFill="1" applyFont="1">
      <alignment horizontal="center" vertical="bottom"/>
    </xf>
    <xf borderId="9" fillId="6" fontId="12" numFmtId="0" xfId="0" applyAlignment="1" applyBorder="1" applyFill="1" applyFont="1">
      <alignment horizontal="center" readingOrder="0" vertical="bottom"/>
    </xf>
    <xf borderId="1" fillId="0" fontId="3" numFmtId="0" xfId="0" applyAlignment="1" applyBorder="1" applyFont="1">
      <alignment horizontal="center" readingOrder="0"/>
    </xf>
    <xf borderId="1" fillId="19" fontId="12" numFmtId="0" xfId="0" applyAlignment="1" applyBorder="1" applyFill="1" applyFont="1">
      <alignment horizontal="center" vertical="bottom"/>
    </xf>
    <xf borderId="1" fillId="3" fontId="17" numFmtId="0" xfId="0" applyAlignment="1" applyBorder="1" applyFill="1" applyFont="1">
      <alignment horizontal="center" vertical="bottom"/>
    </xf>
    <xf borderId="1" fillId="0" fontId="49" numFmtId="0" xfId="0" applyAlignment="1" applyBorder="1" applyFont="1">
      <alignment horizontal="center" readingOrder="0" vertical="bottom"/>
    </xf>
    <xf borderId="9" fillId="0" fontId="49" numFmtId="0" xfId="0" applyAlignment="1" applyBorder="1" applyFont="1">
      <alignment horizontal="center" readingOrder="0" vertical="bottom"/>
    </xf>
    <xf borderId="0" fillId="0" fontId="49" numFmtId="0" xfId="0" applyFont="1"/>
    <xf borderId="1" fillId="0" fontId="85" numFmtId="0" xfId="0" applyAlignment="1" applyBorder="1" applyFont="1">
      <alignment horizontal="center" readingOrder="0" shrinkToFit="0" vertical="bottom" wrapText="1"/>
    </xf>
    <xf borderId="6" fillId="0" fontId="85" numFmtId="0" xfId="0" applyAlignment="1" applyBorder="1" applyFont="1">
      <alignment readingOrder="0" shrinkToFit="0" vertical="bottom" wrapText="1"/>
    </xf>
    <xf borderId="1" fillId="16" fontId="3" numFmtId="0" xfId="0" applyAlignment="1" applyBorder="1" applyFill="1" applyFont="1">
      <alignment shrinkToFit="0" wrapText="1"/>
    </xf>
    <xf borderId="6" fillId="0" fontId="85" numFmtId="0" xfId="0" applyAlignment="1" applyBorder="1" applyFont="1">
      <alignment horizontal="center" readingOrder="0" shrinkToFit="0" vertical="bottom" wrapText="1"/>
    </xf>
    <xf borderId="6" fillId="18" fontId="85" numFmtId="0" xfId="0" applyAlignment="1" applyBorder="1" applyFill="1" applyFont="1">
      <alignment horizontal="center" readingOrder="0" shrinkToFit="0" vertical="bottom" wrapText="1"/>
    </xf>
    <xf borderId="6" fillId="0" fontId="85" numFmtId="0" xfId="0" applyAlignment="1" applyBorder="1" applyFont="1">
      <alignment horizontal="center" readingOrder="0" shrinkToFit="0" wrapText="1"/>
    </xf>
    <xf borderId="6" fillId="19" fontId="85" numFmtId="0" xfId="0" applyAlignment="1" applyBorder="1" applyFill="1" applyFont="1">
      <alignment horizontal="center" readingOrder="0" shrinkToFit="0" vertical="bottom" wrapText="1"/>
    </xf>
    <xf borderId="6" fillId="3" fontId="86" numFmtId="0" xfId="0" applyAlignment="1" applyBorder="1" applyFill="1" applyFont="1">
      <alignment horizontal="center" readingOrder="0" shrinkToFit="0" vertical="bottom" wrapText="1"/>
    </xf>
    <xf borderId="6" fillId="0" fontId="85" numFmtId="9" xfId="0" applyAlignment="1" applyBorder="1" applyFont="1" applyNumberFormat="1">
      <alignment horizontal="center" readingOrder="0" shrinkToFit="0" vertical="bottom" wrapText="1"/>
    </xf>
    <xf borderId="7" fillId="0" fontId="87" numFmtId="0" xfId="0" applyAlignment="1" applyBorder="1" applyFont="1">
      <alignment horizontal="center" shrinkToFit="0" vertical="bottom" wrapText="1"/>
    </xf>
    <xf borderId="9" fillId="0" fontId="87" numFmtId="0" xfId="0" applyAlignment="1" applyBorder="1" applyFont="1">
      <alignment readingOrder="0" shrinkToFit="0" vertical="bottom" wrapText="1"/>
    </xf>
    <xf borderId="9" fillId="0" fontId="87" numFmtId="0" xfId="0" applyAlignment="1" applyBorder="1" applyFont="1">
      <alignment horizontal="center" shrinkToFit="0" vertical="bottom" wrapText="1"/>
    </xf>
    <xf borderId="9" fillId="0" fontId="87" numFmtId="49" xfId="0" applyAlignment="1" applyBorder="1" applyFont="1" applyNumberFormat="1">
      <alignment horizontal="center" readingOrder="0" shrinkToFit="0" vertical="bottom" wrapText="1"/>
    </xf>
    <xf borderId="9" fillId="18" fontId="87" numFmtId="0" xfId="0" applyAlignment="1" applyBorder="1" applyFill="1" applyFont="1">
      <alignment horizontal="center" shrinkToFit="0" vertical="bottom" wrapText="1"/>
    </xf>
    <xf borderId="9" fillId="0" fontId="87" numFmtId="0" xfId="0" applyAlignment="1" applyBorder="1" applyFont="1">
      <alignment horizontal="center" readingOrder="0" shrinkToFit="0" wrapText="1"/>
    </xf>
    <xf borderId="9" fillId="19" fontId="87" numFmtId="0" xfId="0" applyAlignment="1" applyBorder="1" applyFill="1" applyFont="1">
      <alignment horizontal="center" shrinkToFit="0" vertical="bottom" wrapText="1"/>
    </xf>
    <xf borderId="9" fillId="3" fontId="86" numFmtId="0" xfId="0" applyAlignment="1" applyBorder="1" applyFill="1" applyFont="1">
      <alignment horizontal="center" shrinkToFit="0" vertical="bottom" wrapText="1"/>
    </xf>
    <xf borderId="9" fillId="0" fontId="88" numFmtId="9" xfId="0" applyAlignment="1" applyBorder="1" applyFont="1" applyNumberFormat="1">
      <alignment horizontal="center" readingOrder="0" shrinkToFit="0" vertical="bottom" wrapText="1"/>
    </xf>
    <xf borderId="7" fillId="0" fontId="87" numFmtId="0" xfId="0" applyAlignment="1" applyBorder="1" applyFont="1">
      <alignment horizontal="center" shrinkToFit="0" vertical="bottom" wrapText="0"/>
    </xf>
    <xf borderId="9" fillId="0" fontId="87" numFmtId="0" xfId="0" applyAlignment="1" applyBorder="1" applyFont="1">
      <alignment readingOrder="0" shrinkToFit="0" vertical="bottom" wrapText="0"/>
    </xf>
    <xf borderId="9" fillId="0" fontId="85" numFmtId="0" xfId="0" applyAlignment="1" applyBorder="1" applyFont="1">
      <alignment horizontal="center" readingOrder="0" shrinkToFit="0" vertical="bottom" wrapText="0"/>
    </xf>
    <xf borderId="1" fillId="6" fontId="80" numFmtId="0" xfId="0" applyAlignment="1" applyBorder="1" applyFill="1" applyFont="1">
      <alignment horizontal="center" shrinkToFit="0" vertical="center" wrapText="1"/>
    </xf>
    <xf borderId="9" fillId="18" fontId="85" numFmtId="0" xfId="0" applyAlignment="1" applyBorder="1" applyFill="1" applyFont="1">
      <alignment horizontal="center" readingOrder="0" shrinkToFit="0" vertical="bottom" wrapText="0"/>
    </xf>
    <xf borderId="9" fillId="19" fontId="85" numFmtId="0" xfId="0" applyAlignment="1" applyBorder="1" applyFill="1" applyFont="1">
      <alignment horizontal="center" readingOrder="0" shrinkToFit="0" vertical="bottom" wrapText="0"/>
    </xf>
    <xf borderId="9" fillId="3" fontId="86" numFmtId="0" xfId="0" applyAlignment="1" applyBorder="1" applyFill="1" applyFont="1">
      <alignment horizontal="center" readingOrder="0" shrinkToFit="0" vertical="bottom" wrapText="0"/>
    </xf>
    <xf borderId="9" fillId="0" fontId="85" numFmtId="9" xfId="0" applyAlignment="1" applyBorder="1" applyFont="1" applyNumberFormat="1">
      <alignment horizontal="center" readingOrder="0" shrinkToFit="0" vertical="bottom" wrapText="0"/>
    </xf>
    <xf borderId="9" fillId="0" fontId="85" numFmtId="3" xfId="0" applyAlignment="1" applyBorder="1" applyFont="1" applyNumberFormat="1">
      <alignment horizontal="center" readingOrder="0" shrinkToFit="0" vertical="bottom" wrapText="0"/>
    </xf>
    <xf borderId="7" fillId="0" fontId="87" numFmtId="0" xfId="0" applyAlignment="1" applyBorder="1" applyFont="1">
      <alignment horizontal="center" readingOrder="0" shrinkToFit="0" vertical="bottom" wrapText="0"/>
    </xf>
    <xf borderId="9" fillId="0" fontId="87" numFmtId="0" xfId="0" applyAlignment="1" applyBorder="1" applyFont="1">
      <alignment horizontal="center" readingOrder="0" shrinkToFit="0" vertical="bottom" wrapText="0"/>
    </xf>
    <xf borderId="9" fillId="19" fontId="87" numFmtId="0" xfId="0" applyAlignment="1" applyBorder="1" applyFill="1" applyFont="1">
      <alignment horizontal="center" readingOrder="0" shrinkToFit="0" vertical="bottom" wrapText="0"/>
    </xf>
    <xf borderId="9" fillId="0" fontId="87" numFmtId="9" xfId="0" applyAlignment="1" applyBorder="1" applyFont="1" applyNumberFormat="1">
      <alignment horizontal="center" readingOrder="0" shrinkToFit="0" vertical="bottom" wrapText="0"/>
    </xf>
    <xf borderId="9" fillId="0" fontId="87" numFmtId="49" xfId="0" applyAlignment="1" applyBorder="1" applyFont="1" applyNumberFormat="1">
      <alignment horizontal="center" readingOrder="0" shrinkToFit="0" vertical="bottom" wrapText="0"/>
    </xf>
    <xf borderId="1" fillId="0" fontId="12" numFmtId="0" xfId="0" applyAlignment="1" applyBorder="1" applyFont="1">
      <alignment horizontal="center" readingOrder="0"/>
    </xf>
    <xf borderId="9" fillId="6" fontId="37" numFmtId="0" xfId="0" applyAlignment="1" applyBorder="1" applyFill="1" applyFont="1">
      <alignment horizontal="center" readingOrder="0" shrinkToFit="0" vertical="bottom" wrapText="0"/>
    </xf>
    <xf borderId="1" fillId="19" fontId="12" numFmtId="0" xfId="0" applyAlignment="1" applyBorder="1" applyFill="1" applyFont="1">
      <alignment horizontal="center"/>
    </xf>
    <xf borderId="1" fillId="3" fontId="17" numFmtId="0" xfId="0" applyAlignment="1" applyBorder="1" applyFill="1" applyFont="1">
      <alignment horizontal="center" readingOrder="0"/>
    </xf>
    <xf borderId="12" fillId="8" fontId="19" numFmtId="0" xfId="0" applyAlignment="1" applyBorder="1" applyFill="1" applyFont="1">
      <alignment horizontal="center" vertical="bottom"/>
    </xf>
    <xf borderId="5" fillId="2" fontId="19" numFmtId="0" xfId="0" applyAlignment="1" applyBorder="1" applyFill="1" applyFont="1">
      <alignment horizontal="center" vertical="bottom"/>
    </xf>
    <xf borderId="7" fillId="0" fontId="3" numFmtId="0" xfId="0" applyAlignment="1" applyBorder="1" applyFont="1">
      <alignment shrinkToFit="0" wrapText="1"/>
    </xf>
    <xf borderId="9" fillId="2" fontId="19" numFmtId="49" xfId="0" applyAlignment="1" applyBorder="1" applyFill="1" applyFont="1" applyNumberFormat="1">
      <alignment horizontal="center" vertical="bottom"/>
    </xf>
    <xf borderId="1" fillId="16" fontId="3" numFmtId="0" xfId="0" applyAlignment="1" applyBorder="1" applyFill="1" applyFont="1">
      <alignment readingOrder="0" shrinkToFit="0" wrapText="1"/>
    </xf>
    <xf borderId="1" fillId="6" fontId="3" numFmtId="0" xfId="0" applyAlignment="1" applyBorder="1" applyFill="1" applyFont="1">
      <alignment horizontal="left" readingOrder="0" shrinkToFit="0" wrapText="1"/>
    </xf>
    <xf borderId="5" fillId="2" fontId="19" numFmtId="0" xfId="0" applyAlignment="1" applyBorder="1" applyFill="1" applyFont="1">
      <alignment horizontal="center" readingOrder="0" vertical="bottom"/>
    </xf>
    <xf borderId="0" fillId="0" fontId="3" numFmtId="0" xfId="0" applyAlignment="1" applyFont="1">
      <alignment horizontal="left" vertical="center"/>
    </xf>
    <xf borderId="1" fillId="0" fontId="3" numFmtId="0" xfId="0" applyAlignment="1" applyBorder="1" applyFont="1">
      <alignment horizontal="left" vertical="center"/>
    </xf>
    <xf borderId="1" fillId="6" fontId="4" numFmtId="0" xfId="0" applyAlignment="1" applyBorder="1" applyFill="1" applyFont="1">
      <alignment vertical="center"/>
    </xf>
    <xf borderId="1" fillId="0" fontId="4" numFmtId="3" xfId="0" applyAlignment="1" applyBorder="1" applyFont="1" applyNumberFormat="1">
      <alignment horizontal="center" vertical="center"/>
    </xf>
    <xf borderId="1" fillId="6" fontId="4" numFmtId="0" xfId="0" applyBorder="1" applyFill="1" applyFont="1"/>
    <xf borderId="1" fillId="0" fontId="4" numFmtId="3" xfId="0" applyAlignment="1" applyBorder="1" applyFont="1" applyNumberFormat="1">
      <alignment horizontal="center"/>
    </xf>
    <xf borderId="1" fillId="6" fontId="83" numFmtId="0" xfId="0" applyAlignment="1" applyBorder="1" applyFill="1" applyFont="1">
      <alignment vertical="bottom"/>
    </xf>
    <xf borderId="1" fillId="6" fontId="84" numFmtId="0" xfId="0" applyAlignment="1" applyBorder="1" applyFill="1" applyFont="1">
      <alignment horizontal="center" shrinkToFit="0" vertical="bottom" wrapText="1"/>
    </xf>
    <xf borderId="1" fillId="6" fontId="83" numFmtId="168" xfId="0" applyAlignment="1" applyBorder="1" applyFill="1" applyFont="1" applyNumberFormat="1">
      <alignment vertical="bottom"/>
    </xf>
    <xf borderId="1" fillId="6" fontId="83" numFmtId="0" xfId="0" applyAlignment="1" applyBorder="1" applyFill="1" applyFont="1">
      <alignment horizontal="center" shrinkToFit="0" vertical="bottom" wrapText="1"/>
    </xf>
    <xf borderId="1" fillId="6" fontId="77" numFmtId="0" xfId="0" applyAlignment="1" applyBorder="1" applyFill="1" applyFont="1">
      <alignment horizontal="center" shrinkToFit="0" vertical="bottom" wrapText="1"/>
    </xf>
    <xf borderId="1" fillId="6" fontId="3" numFmtId="0" xfId="0" applyAlignment="1" applyBorder="1" applyFill="1" applyFont="1">
      <alignment vertical="bottom"/>
    </xf>
    <xf borderId="1" fillId="6" fontId="80" numFmtId="0" xfId="0" applyAlignment="1" applyBorder="1" applyFill="1" applyFont="1">
      <alignment horizontal="center" shrinkToFit="0" vertical="bottom" wrapText="1"/>
    </xf>
    <xf borderId="0" fillId="6" fontId="2" numFmtId="0" xfId="0" applyAlignment="1" applyFill="1" applyFont="1">
      <alignment horizontal="center"/>
    </xf>
    <xf borderId="0" fillId="0" fontId="89" numFmtId="0" xfId="0" applyAlignment="1" applyFont="1">
      <alignment horizontal="center" vertical="bottom"/>
    </xf>
    <xf borderId="0" fillId="0" fontId="60" numFmtId="0" xfId="0" applyAlignment="1" applyFont="1">
      <alignment horizontal="center" vertical="top"/>
    </xf>
    <xf borderId="0" fillId="6" fontId="12" numFmtId="0" xfId="0" applyAlignment="1" applyFill="1" applyFont="1">
      <alignment vertical="bottom"/>
    </xf>
    <xf borderId="0" fillId="2" fontId="13" numFmtId="0" xfId="0" applyAlignment="1" applyFill="1" applyFont="1">
      <alignment vertical="bottom"/>
    </xf>
    <xf borderId="0" fillId="6" fontId="12" numFmtId="17" xfId="0" applyAlignment="1" applyFill="1" applyFont="1" applyNumberFormat="1">
      <alignment vertical="bottom"/>
    </xf>
    <xf borderId="0" fillId="6" fontId="60" numFmtId="0" xfId="0" applyAlignment="1" applyFill="1" applyFont="1">
      <alignment horizontal="center" readingOrder="0" vertical="center"/>
    </xf>
    <xf borderId="0" fillId="20" fontId="13" numFmtId="0" xfId="0" applyAlignment="1" applyFill="1" applyFont="1">
      <alignment horizontal="center" vertical="bottom"/>
    </xf>
    <xf borderId="0" fillId="6" fontId="2" numFmtId="0" xfId="0" applyAlignment="1" applyFill="1" applyFont="1">
      <alignment horizontal="center" shrinkToFit="0" wrapText="1"/>
    </xf>
    <xf borderId="0" fillId="6" fontId="2" numFmtId="0" xfId="0" applyAlignment="1" applyFill="1" applyFont="1">
      <alignment horizontal="center" readingOrder="0" shrinkToFit="0" wrapText="1"/>
    </xf>
    <xf borderId="0" fillId="20" fontId="90" numFmtId="17" xfId="0" applyAlignment="1" applyFill="1" applyFont="1" applyNumberFormat="1">
      <alignment horizontal="center" vertical="bottom"/>
    </xf>
    <xf borderId="0" fillId="0" fontId="2" numFmtId="0" xfId="0" applyAlignment="1" applyFont="1">
      <alignment horizontal="center" readingOrder="0" shrinkToFit="0" wrapText="1"/>
    </xf>
    <xf borderId="0" fillId="0" fontId="2" numFmtId="0" xfId="0" applyAlignment="1" applyFont="1">
      <alignment horizontal="right" shrinkToFit="0" wrapText="1"/>
    </xf>
    <xf borderId="0" fillId="21" fontId="8" numFmtId="3" xfId="0" applyAlignment="1" applyFill="1" applyFont="1" applyNumberFormat="1">
      <alignment vertical="bottom"/>
    </xf>
    <xf borderId="0" fillId="0" fontId="60" numFmtId="0" xfId="0" applyAlignment="1" applyFont="1">
      <alignment horizontal="center" readingOrder="0" vertical="top"/>
    </xf>
    <xf borderId="0" fillId="0" fontId="13" numFmtId="0" xfId="0" applyAlignment="1" applyFont="1">
      <alignment horizontal="center" shrinkToFit="0" wrapText="1"/>
    </xf>
    <xf borderId="0" fillId="0" fontId="12" numFmtId="0" xfId="0" applyAlignment="1" applyFont="1">
      <alignment horizontal="center" readingOrder="0" vertical="bottom"/>
    </xf>
    <xf borderId="0" fillId="0" fontId="81" numFmtId="0" xfId="0" applyAlignment="1" applyFont="1">
      <alignment horizontal="center" readingOrder="0" vertical="top"/>
    </xf>
    <xf borderId="0" fillId="0" fontId="60" numFmtId="0" xfId="0" applyAlignment="1" applyFont="1">
      <alignment horizontal="center" readingOrder="0" shrinkToFit="0" vertical="top" wrapText="1"/>
    </xf>
    <xf borderId="0" fillId="21" fontId="8" numFmtId="0" xfId="0" applyAlignment="1" applyFill="1" applyFont="1">
      <alignment horizontal="center" vertical="bottom"/>
    </xf>
    <xf borderId="0" fillId="0" fontId="81" numFmtId="0" xfId="0" applyAlignment="1" applyFont="1">
      <alignment horizontal="center" readingOrder="0" shrinkToFit="0" vertical="top" wrapText="1"/>
    </xf>
    <xf borderId="0" fillId="21" fontId="8" numFmtId="0" xfId="0" applyAlignment="1" applyFill="1" applyFont="1">
      <alignment vertical="bottom"/>
    </xf>
    <xf borderId="0" fillId="0" fontId="69" numFmtId="0" xfId="0" applyFont="1"/>
    <xf borderId="0" fillId="0" fontId="12" numFmtId="9" xfId="0" applyAlignment="1" applyFont="1" applyNumberFormat="1">
      <alignment horizontal="center" vertical="bottom"/>
    </xf>
    <xf borderId="0" fillId="21" fontId="8" numFmtId="9" xfId="0" applyAlignment="1" applyFill="1" applyFont="1" applyNumberFormat="1">
      <alignment horizontal="center" vertical="bottom"/>
    </xf>
    <xf borderId="0" fillId="0" fontId="12" numFmtId="0" xfId="0" applyAlignment="1" applyFont="1">
      <alignment horizontal="center" vertical="bottom"/>
    </xf>
    <xf borderId="0" fillId="0" fontId="37" numFmtId="0" xfId="0" applyAlignment="1" applyFont="1">
      <alignment horizontal="left" readingOrder="0" vertical="top"/>
    </xf>
    <xf borderId="0" fillId="0" fontId="2" numFmtId="0" xfId="0" applyAlignment="1" applyFont="1">
      <alignment horizontal="center" readingOrder="0"/>
    </xf>
    <xf borderId="0" fillId="0" fontId="13" numFmtId="0" xfId="0" applyAlignment="1" applyFont="1">
      <alignment horizontal="center" readingOrder="0" vertical="top"/>
    </xf>
    <xf borderId="0" fillId="0" fontId="13" numFmtId="0" xfId="0" applyAlignment="1" applyFont="1">
      <alignment horizontal="center" readingOrder="0" shrinkToFit="0" vertical="top" wrapText="1"/>
    </xf>
    <xf borderId="0" fillId="6" fontId="3" numFmtId="0" xfId="0" applyAlignment="1" applyFill="1" applyFont="1">
      <alignment horizontal="left" readingOrder="0"/>
    </xf>
    <xf borderId="0" fillId="0" fontId="37" numFmtId="0" xfId="0" applyAlignment="1" applyFont="1">
      <alignment horizontal="center" readingOrder="0" vertical="top"/>
    </xf>
    <xf borderId="0" fillId="6" fontId="3" numFmtId="0" xfId="0" applyAlignment="1" applyFill="1" applyFont="1">
      <alignment horizontal="center"/>
    </xf>
    <xf borderId="0" fillId="0" fontId="37" numFmtId="0" xfId="0" applyAlignment="1" applyFont="1">
      <alignment horizontal="center" shrinkToFit="0" vertical="top" wrapText="1"/>
    </xf>
    <xf borderId="0" fillId="21" fontId="8" numFmtId="9" xfId="0" applyAlignment="1" applyFill="1" applyFont="1" applyNumberFormat="1">
      <alignment vertical="bottom"/>
    </xf>
    <xf borderId="0" fillId="0" fontId="11" numFmtId="0" xfId="0" applyAlignment="1" applyFont="1">
      <alignment horizontal="center" readingOrder="0" vertical="bottom"/>
    </xf>
    <xf borderId="0" fillId="21" fontId="91" numFmtId="0" xfId="0" applyAlignment="1" applyFill="1" applyFont="1">
      <alignment horizontal="center" vertical="bottom"/>
    </xf>
    <xf borderId="0" fillId="21" fontId="8" numFmtId="0" xfId="0" applyAlignment="1" applyFill="1" applyFont="1">
      <alignment shrinkToFit="0" vertical="bottom" wrapText="1"/>
    </xf>
    <xf borderId="0" fillId="20" fontId="11" numFmtId="0" xfId="0" applyAlignment="1" applyFill="1" applyFont="1">
      <alignment horizontal="center" vertical="bottom"/>
    </xf>
    <xf borderId="0" fillId="0" fontId="60" numFmtId="0" xfId="0" applyAlignment="1" applyFont="1">
      <alignment horizontal="center" shrinkToFit="0" vertical="top" wrapText="1"/>
    </xf>
    <xf borderId="1" fillId="6" fontId="2" numFmtId="0" xfId="0" applyAlignment="1" applyBorder="1" applyFill="1" applyFont="1">
      <alignment horizontal="center"/>
    </xf>
    <xf borderId="1" fillId="22" fontId="60" numFmtId="0" xfId="0" applyAlignment="1" applyBorder="1" applyFill="1" applyFont="1">
      <alignment horizontal="center" vertical="top"/>
    </xf>
    <xf borderId="1" fillId="0" fontId="2" numFmtId="0" xfId="0" applyAlignment="1" applyBorder="1" applyFont="1">
      <alignment horizontal="center"/>
    </xf>
    <xf borderId="1" fillId="22" fontId="60" numFmtId="0" xfId="0" applyAlignment="1" applyBorder="1" applyFill="1" applyFont="1">
      <alignment horizontal="center" readingOrder="0" vertical="top"/>
    </xf>
    <xf borderId="1" fillId="6" fontId="60" numFmtId="0" xfId="0" applyAlignment="1" applyBorder="1" applyFill="1" applyFont="1">
      <alignment horizontal="center" readingOrder="0" vertical="center"/>
    </xf>
    <xf borderId="1" fillId="22" fontId="60" numFmtId="0" xfId="0" applyAlignment="1" applyBorder="1" applyFill="1" applyFont="1">
      <alignment horizontal="center" readingOrder="0" shrinkToFit="0" vertical="top" wrapText="1"/>
    </xf>
    <xf borderId="1" fillId="6" fontId="2" numFmtId="0" xfId="0" applyAlignment="1" applyBorder="1" applyFill="1" applyFont="1">
      <alignment horizontal="center" shrinkToFit="0" wrapText="1"/>
    </xf>
    <xf borderId="1" fillId="22" fontId="60" numFmtId="0" xfId="0" applyAlignment="1" applyBorder="1" applyFill="1" applyFont="1">
      <alignment horizontal="center" shrinkToFit="0" vertical="top" wrapText="1"/>
    </xf>
    <xf borderId="1" fillId="6" fontId="2" numFmtId="0" xfId="0" applyAlignment="1" applyBorder="1" applyFill="1" applyFont="1">
      <alignment horizontal="center" readingOrder="0" shrinkToFit="0" wrapText="1"/>
    </xf>
    <xf borderId="1" fillId="22" fontId="81" numFmtId="0" xfId="0" applyAlignment="1" applyBorder="1" applyFill="1" applyFont="1">
      <alignment horizontal="center" readingOrder="0" shrinkToFit="0" vertical="top" wrapText="1"/>
    </xf>
    <xf borderId="1" fillId="0" fontId="2" numFmtId="0" xfId="0" applyAlignment="1" applyBorder="1" applyFont="1">
      <alignment horizontal="right" shrinkToFit="0" wrapText="1"/>
    </xf>
    <xf borderId="0" fillId="22" fontId="69" numFmtId="0" xfId="0" applyFill="1" applyFont="1"/>
    <xf borderId="1" fillId="0" fontId="13" numFmtId="0" xfId="0" applyAlignment="1" applyBorder="1" applyFont="1">
      <alignment horizontal="center" shrinkToFit="0" wrapText="1"/>
    </xf>
    <xf borderId="1" fillId="0" fontId="1" numFmtId="0" xfId="0" applyAlignment="1" applyBorder="1" applyFont="1">
      <alignment readingOrder="0" vertical="top"/>
    </xf>
    <xf borderId="1" fillId="23" fontId="1" numFmtId="0" xfId="0" applyAlignment="1" applyBorder="1" applyFill="1" applyFont="1">
      <alignment readingOrder="0"/>
    </xf>
    <xf borderId="1" fillId="6" fontId="1" numFmtId="0" xfId="0" applyAlignment="1" applyBorder="1" applyFill="1" applyFont="1">
      <alignment readingOrder="0" shrinkToFit="0" wrapText="1"/>
    </xf>
    <xf borderId="1" fillId="0" fontId="92" numFmtId="0" xfId="0" applyAlignment="1" applyBorder="1" applyFont="1">
      <alignment readingOrder="0" shrinkToFit="0" vertical="top" wrapText="1"/>
    </xf>
    <xf quotePrefix="1" borderId="1" fillId="0" fontId="1" numFmtId="0" xfId="0" applyAlignment="1" applyBorder="1" applyFont="1">
      <alignment readingOrder="0" shrinkToFit="0" vertical="top" wrapText="1"/>
    </xf>
    <xf borderId="1" fillId="6" fontId="93" numFmtId="0" xfId="0" applyAlignment="1" applyBorder="1" applyFill="1" applyFont="1">
      <alignment readingOrder="0" shrinkToFit="0" wrapText="1"/>
    </xf>
    <xf borderId="1" fillId="0" fontId="1" numFmtId="0" xfId="0" applyAlignment="1" applyBorder="1" applyFont="1">
      <alignment vertical="top"/>
    </xf>
    <xf quotePrefix="1" borderId="1" fillId="6" fontId="1" numFmtId="0" xfId="0" applyAlignment="1" applyBorder="1" applyFill="1" applyFont="1">
      <alignment horizontal="right" readingOrder="0" shrinkToFit="0" wrapText="1"/>
    </xf>
    <xf borderId="1" fillId="6" fontId="1" numFmtId="0" xfId="0" applyAlignment="1" applyBorder="1" applyFill="1" applyFont="1">
      <alignment shrinkToFit="0" wrapText="1"/>
    </xf>
    <xf borderId="1" fillId="23" fontId="1" numFmtId="0" xfId="0" applyBorder="1" applyFill="1" applyFont="1"/>
    <xf borderId="1" fillId="6" fontId="94" numFmtId="0" xfId="0" applyAlignment="1" applyBorder="1" applyFill="1" applyFont="1">
      <alignment readingOrder="0" shrinkToFit="0" wrapText="1"/>
    </xf>
    <xf borderId="1" fillId="0" fontId="95" numFmtId="0" xfId="0" applyAlignment="1" applyBorder="1" applyFont="1">
      <alignment readingOrder="0" shrinkToFit="0" vertical="top" wrapText="1"/>
    </xf>
    <xf borderId="1" fillId="0" fontId="1" numFmtId="0" xfId="0" applyAlignment="1" applyBorder="1" applyFont="1">
      <alignment readingOrder="0" shrinkToFit="0" vertical="top" wrapText="1"/>
    </xf>
    <xf borderId="1" fillId="6" fontId="1" numFmtId="0" xfId="0" applyAlignment="1" applyBorder="1" applyFill="1" applyFont="1">
      <alignment horizontal="right" shrinkToFit="0" wrapText="1"/>
    </xf>
    <xf borderId="0" fillId="0" fontId="7" numFmtId="0" xfId="0" applyAlignment="1" applyFont="1">
      <alignment horizontal="center" shrinkToFit="0" wrapText="1"/>
    </xf>
    <xf borderId="1" fillId="0" fontId="4" numFmtId="0" xfId="0" applyBorder="1" applyFont="1"/>
    <xf borderId="1" fillId="6" fontId="1" numFmtId="0" xfId="0" applyAlignment="1" applyBorder="1" applyFill="1" applyFont="1">
      <alignment horizontal="right" readingOrder="0" shrinkToFit="0" wrapText="1"/>
    </xf>
    <xf borderId="1" fillId="0" fontId="1" numFmtId="0" xfId="0" applyAlignment="1" applyBorder="1" applyFont="1">
      <alignment shrinkToFit="0" wrapText="1"/>
    </xf>
    <xf borderId="1" fillId="6" fontId="96" numFmtId="0" xfId="0" applyAlignment="1" applyBorder="1" applyFill="1" applyFont="1">
      <alignment horizontal="left" readingOrder="0"/>
    </xf>
    <xf borderId="1" fillId="6" fontId="96" numFmtId="0" xfId="0" applyAlignment="1" applyBorder="1" applyFill="1" applyFont="1">
      <alignment horizontal="left" readingOrder="0" shrinkToFit="0" wrapText="1"/>
    </xf>
    <xf borderId="0" fillId="0" fontId="13" numFmtId="0" xfId="0" applyAlignment="1" applyFont="1">
      <alignment horizontal="center" readingOrder="0" vertical="bottom"/>
    </xf>
    <xf borderId="0" fillId="0" fontId="40" numFmtId="0" xfId="0" applyAlignment="1" applyFont="1">
      <alignment vertical="bottom"/>
    </xf>
    <xf borderId="0" fillId="0" fontId="97" numFmtId="0" xfId="0" applyFont="1"/>
    <xf borderId="0" fillId="0" fontId="13" numFmtId="0" xfId="0" applyAlignment="1" applyFont="1">
      <alignment vertical="bottom"/>
    </xf>
    <xf borderId="0" fillId="0" fontId="12" numFmtId="0" xfId="0" applyAlignment="1" applyFont="1">
      <alignment readingOrder="0" vertical="bottom"/>
    </xf>
    <xf borderId="0" fillId="0" fontId="98" numFmtId="0" xfId="0" applyAlignment="1" applyFont="1">
      <alignment readingOrder="0" vertical="bottom"/>
    </xf>
    <xf borderId="0" fillId="0" fontId="13" numFmtId="0" xfId="0" applyAlignment="1" applyFont="1">
      <alignment readingOrder="0"/>
    </xf>
    <xf borderId="0" fillId="0" fontId="12" numFmtId="0" xfId="0" applyAlignment="1" applyFont="1">
      <alignment readingOrder="0"/>
    </xf>
    <xf borderId="1" fillId="6" fontId="1" numFmtId="0" xfId="0" applyAlignment="1" applyBorder="1" applyFill="1" applyFont="1">
      <alignment readingOrder="0" shrinkToFit="0" wrapText="1"/>
    </xf>
    <xf borderId="1" fillId="15" fontId="1" numFmtId="0" xfId="0" applyBorder="1" applyFill="1" applyFont="1"/>
    <xf borderId="1" fillId="15" fontId="1" numFmtId="0" xfId="0" applyAlignment="1" applyBorder="1" applyFill="1" applyFont="1">
      <alignment readingOrder="0"/>
    </xf>
    <xf borderId="0" fillId="6" fontId="96" numFmtId="0" xfId="0" applyAlignment="1" applyFill="1" applyFont="1">
      <alignment horizontal="left" readingOrder="0" shrinkToFit="0" wrapText="1"/>
    </xf>
    <xf quotePrefix="1" borderId="1" fillId="0" fontId="1" numFmtId="0" xfId="0" applyAlignment="1" applyBorder="1" applyFont="1">
      <alignment readingOrder="0" vertical="top"/>
    </xf>
    <xf borderId="0" fillId="0" fontId="4" numFmtId="0" xfId="0" applyAlignment="1" applyFont="1">
      <alignment readingOrder="0" shrinkToFit="0" wrapText="1"/>
    </xf>
    <xf borderId="0" fillId="0" fontId="1" numFmtId="0" xfId="0" applyAlignment="1" applyFont="1">
      <alignment vertical="top"/>
    </xf>
    <xf borderId="0" fillId="0" fontId="48" numFmtId="0" xfId="0" applyAlignment="1" applyFont="1">
      <alignment horizontal="left" readingOrder="0"/>
    </xf>
    <xf borderId="0" fillId="0" fontId="48" numFmtId="0" xfId="0" applyAlignment="1" applyFont="1">
      <alignment horizontal="center" readingOrder="0"/>
    </xf>
    <xf borderId="1" fillId="24" fontId="1" numFmtId="0" xfId="0" applyBorder="1" applyFill="1" applyFont="1"/>
    <xf borderId="1" fillId="24" fontId="1" numFmtId="0" xfId="0" applyAlignment="1" applyBorder="1" applyFill="1" applyFont="1">
      <alignment readingOrder="0"/>
    </xf>
    <xf borderId="0" fillId="0" fontId="3" numFmtId="0" xfId="0" applyAlignment="1" applyFont="1">
      <alignment horizontal="right" readingOrder="0" shrinkToFit="0" wrapText="1"/>
    </xf>
    <xf borderId="1" fillId="3" fontId="1" numFmtId="0" xfId="0" applyBorder="1" applyFill="1" applyFont="1"/>
    <xf borderId="1" fillId="3" fontId="1" numFmtId="0" xfId="0" applyAlignment="1" applyBorder="1" applyFill="1" applyFont="1">
      <alignment readingOrder="0"/>
    </xf>
    <xf borderId="0" fillId="0" fontId="3" numFmtId="3" xfId="0" applyAlignment="1" applyFont="1" applyNumberFormat="1">
      <alignment horizontal="center" readingOrder="0" shrinkToFit="0" wrapText="1"/>
    </xf>
    <xf borderId="0" fillId="0" fontId="12" numFmtId="0" xfId="0" applyAlignment="1" applyFont="1">
      <alignment horizontal="center" shrinkToFit="0" wrapText="1"/>
    </xf>
    <xf borderId="4" fillId="0" fontId="2" numFmtId="0" xfId="0" applyAlignment="1" applyBorder="1" applyFont="1">
      <alignment readingOrder="0" shrinkToFit="0" wrapText="1"/>
    </xf>
    <xf borderId="5" fillId="0" fontId="2" numFmtId="0" xfId="0" applyAlignment="1" applyBorder="1" applyFont="1">
      <alignment readingOrder="0" shrinkToFit="0" wrapText="1"/>
    </xf>
    <xf borderId="6" fillId="0" fontId="2" numFmtId="0" xfId="0" applyAlignment="1" applyBorder="1" applyFont="1">
      <alignment readingOrder="0" shrinkToFit="0" wrapText="1"/>
    </xf>
    <xf borderId="1" fillId="8" fontId="2" numFmtId="3" xfId="0" applyAlignment="1" applyBorder="1" applyFill="1" applyFont="1" applyNumberFormat="1">
      <alignment horizontal="center" readingOrder="0" shrinkToFit="0" vertical="center" wrapText="1"/>
    </xf>
    <xf borderId="1" fillId="8" fontId="2" numFmtId="0" xfId="0" applyAlignment="1" applyBorder="1" applyFill="1" applyFont="1">
      <alignment horizontal="center" readingOrder="0" shrinkToFit="0" vertical="center" wrapText="1"/>
    </xf>
    <xf borderId="7" fillId="8" fontId="2" numFmtId="0" xfId="0" applyAlignment="1" applyBorder="1" applyFill="1" applyFont="1">
      <alignment horizontal="center" readingOrder="0" shrinkToFit="0" vertical="center" wrapText="1"/>
    </xf>
    <xf borderId="1" fillId="0" fontId="4" numFmtId="3" xfId="0" applyAlignment="1" applyBorder="1" applyFont="1" applyNumberFormat="1">
      <alignment horizontal="center" readingOrder="0" shrinkToFit="0" wrapText="1"/>
    </xf>
    <xf borderId="1" fillId="2" fontId="4" numFmtId="3" xfId="0" applyAlignment="1" applyBorder="1" applyFill="1" applyFont="1" applyNumberFormat="1">
      <alignment horizontal="center" shrinkToFit="0" wrapText="1"/>
    </xf>
    <xf borderId="1" fillId="18" fontId="1" numFmtId="0" xfId="0" applyBorder="1" applyFill="1" applyFont="1"/>
    <xf borderId="1" fillId="18" fontId="1" numFmtId="0" xfId="0" applyAlignment="1" applyBorder="1" applyFill="1" applyFont="1">
      <alignment readingOrder="0"/>
    </xf>
    <xf borderId="4" fillId="0" fontId="4" numFmtId="0" xfId="0" applyAlignment="1" applyBorder="1" applyFont="1">
      <alignment readingOrder="0" shrinkToFit="0" wrapText="1"/>
    </xf>
    <xf borderId="1" fillId="8" fontId="60" numFmtId="3" xfId="0" applyAlignment="1" applyBorder="1" applyFill="1" applyFont="1" applyNumberFormat="1">
      <alignment horizontal="center" readingOrder="0" vertical="center"/>
    </xf>
    <xf borderId="0" fillId="6" fontId="60" numFmtId="3" xfId="0" applyAlignment="1" applyFill="1" applyFont="1" applyNumberFormat="1">
      <alignment horizontal="center" readingOrder="0" vertical="center"/>
    </xf>
    <xf borderId="1" fillId="0" fontId="4" numFmtId="3" xfId="0" applyAlignment="1" applyBorder="1" applyFont="1" applyNumberFormat="1">
      <alignment horizontal="center" shrinkToFit="0" wrapText="1"/>
    </xf>
    <xf borderId="0" fillId="0" fontId="1" numFmtId="0" xfId="0" applyAlignment="1" applyFont="1">
      <alignment readingOrder="0"/>
    </xf>
    <xf borderId="0" fillId="6" fontId="4" numFmtId="3" xfId="0" applyAlignment="1" applyFill="1" applyFont="1" applyNumberFormat="1">
      <alignment horizontal="center" shrinkToFit="0" wrapText="1"/>
    </xf>
    <xf borderId="1" fillId="0" fontId="11" numFmtId="0" xfId="0" applyAlignment="1" applyBorder="1" applyFont="1">
      <alignment readingOrder="0" shrinkToFit="0" wrapText="1"/>
    </xf>
    <xf borderId="1" fillId="19" fontId="1" numFmtId="0" xfId="0" applyBorder="1" applyFill="1" applyFont="1"/>
    <xf borderId="1" fillId="19" fontId="1" numFmtId="0" xfId="0" applyAlignment="1" applyBorder="1" applyFill="1" applyFont="1">
      <alignment readingOrder="0"/>
    </xf>
    <xf borderId="1" fillId="11" fontId="1" numFmtId="0" xfId="0" applyBorder="1" applyFill="1" applyFont="1"/>
    <xf borderId="1" fillId="11" fontId="1" numFmtId="0" xfId="0" applyAlignment="1" applyBorder="1" applyFill="1" applyFont="1">
      <alignment readingOrder="0"/>
    </xf>
    <xf borderId="5" fillId="0" fontId="11" numFmtId="0" xfId="0" applyAlignment="1" applyBorder="1" applyFont="1">
      <alignment readingOrder="0" shrinkToFit="0" wrapText="1"/>
    </xf>
    <xf borderId="6" fillId="0" fontId="11" numFmtId="0" xfId="0" applyAlignment="1" applyBorder="1" applyFont="1">
      <alignment readingOrder="0" shrinkToFit="0" wrapText="1"/>
    </xf>
    <xf borderId="0" fillId="0" fontId="12" numFmtId="168" xfId="0" applyAlignment="1" applyFont="1" applyNumberFormat="1">
      <alignment horizontal="center" readingOrder="0" shrinkToFit="0" vertical="top" wrapText="1"/>
    </xf>
    <xf borderId="0" fillId="0" fontId="12" numFmtId="0" xfId="0" applyAlignment="1" applyFont="1">
      <alignment horizontal="center" readingOrder="0" shrinkToFit="0" vertical="top" wrapText="1"/>
    </xf>
    <xf borderId="0" fillId="0" fontId="1" numFmtId="176" xfId="0" applyAlignment="1" applyFont="1" applyNumberFormat="1">
      <alignment readingOrder="0"/>
    </xf>
    <xf borderId="0" fillId="0" fontId="1" numFmtId="0" xfId="0" applyFont="1"/>
    <xf borderId="1" fillId="25" fontId="1" numFmtId="0" xfId="0" applyBorder="1" applyFill="1" applyFont="1"/>
    <xf borderId="1" fillId="25" fontId="1" numFmtId="0" xfId="0" applyAlignment="1" applyBorder="1" applyFill="1" applyFont="1">
      <alignment readingOrder="0"/>
    </xf>
    <xf borderId="0" fillId="0" fontId="4" numFmtId="0" xfId="0" applyFont="1"/>
    <xf borderId="1" fillId="26" fontId="1" numFmtId="0" xfId="0" applyBorder="1" applyFill="1" applyFont="1"/>
    <xf borderId="1" fillId="26" fontId="1" numFmtId="0" xfId="0" applyAlignment="1" applyBorder="1" applyFill="1" applyFont="1">
      <alignment readingOrder="0"/>
    </xf>
    <xf borderId="1" fillId="27" fontId="1" numFmtId="0" xfId="0" applyBorder="1" applyFill="1" applyFont="1"/>
    <xf borderId="1" fillId="27" fontId="1" numFmtId="0" xfId="0" applyAlignment="1" applyBorder="1" applyFill="1" applyFont="1">
      <alignment readingOrder="0"/>
    </xf>
    <xf borderId="1" fillId="13" fontId="1" numFmtId="0" xfId="0" applyBorder="1" applyFill="1" applyFont="1"/>
    <xf borderId="1" fillId="13" fontId="1" numFmtId="0" xfId="0" applyAlignment="1" applyBorder="1" applyFill="1" applyFont="1">
      <alignment readingOrder="0"/>
    </xf>
    <xf borderId="1" fillId="28" fontId="1" numFmtId="0" xfId="0" applyBorder="1" applyFill="1" applyFont="1"/>
    <xf borderId="1" fillId="28" fontId="1" numFmtId="0" xfId="0" applyAlignment="1" applyBorder="1" applyFill="1" applyFont="1">
      <alignment readingOrder="0"/>
    </xf>
    <xf borderId="1" fillId="8" fontId="99" numFmtId="0" xfId="0" applyAlignment="1" applyBorder="1" applyFill="1" applyFont="1">
      <alignment readingOrder="0"/>
    </xf>
    <xf borderId="1" fillId="4" fontId="1" numFmtId="0" xfId="0" applyBorder="1" applyFill="1" applyFont="1"/>
    <xf borderId="1" fillId="4" fontId="1" numFmtId="0" xfId="0" applyAlignment="1" applyBorder="1" applyFill="1" applyFont="1">
      <alignment readingOrder="0"/>
    </xf>
    <xf borderId="1" fillId="6" fontId="100" numFmtId="0" xfId="0" applyBorder="1" applyFill="1" applyFont="1"/>
    <xf borderId="0" fillId="6" fontId="101" numFmtId="0" xfId="0" applyAlignment="1" applyFill="1" applyFont="1">
      <alignment readingOrder="0" vertical="top"/>
    </xf>
    <xf borderId="0" fillId="2" fontId="1" numFmtId="0" xfId="0" applyFill="1" applyFont="1"/>
    <xf borderId="1" fillId="0" fontId="1" numFmtId="0" xfId="0" applyAlignment="1" applyBorder="1" applyFont="1">
      <alignment shrinkToFit="0" vertical="top" wrapText="1"/>
    </xf>
    <xf borderId="1" fillId="29" fontId="1" numFmtId="0" xfId="0" applyBorder="1" applyFill="1" applyFont="1"/>
    <xf borderId="1" fillId="29" fontId="1" numFmtId="0" xfId="0" applyAlignment="1" applyBorder="1" applyFill="1" applyFont="1">
      <alignment readingOrder="0"/>
    </xf>
    <xf borderId="1" fillId="30" fontId="1" numFmtId="0" xfId="0" applyBorder="1" applyFill="1" applyFont="1"/>
    <xf borderId="1" fillId="30" fontId="1" numFmtId="0" xfId="0" applyAlignment="1" applyBorder="1" applyFill="1" applyFont="1">
      <alignment readingOrder="0"/>
    </xf>
    <xf borderId="1" fillId="10" fontId="1" numFmtId="0" xfId="0" applyBorder="1" applyFill="1" applyFont="1"/>
    <xf borderId="1" fillId="10" fontId="1" numFmtId="0" xfId="0" applyAlignment="1" applyBorder="1" applyFill="1" applyFont="1">
      <alignment readingOrder="0"/>
    </xf>
    <xf borderId="0" fillId="6" fontId="8" numFmtId="0" xfId="0" applyAlignment="1" applyFill="1" applyFont="1">
      <alignment horizontal="center" readingOrder="0"/>
    </xf>
    <xf borderId="4" fillId="2" fontId="81" numFmtId="0" xfId="0" applyAlignment="1" applyBorder="1" applyFill="1" applyFont="1">
      <alignment horizontal="center" readingOrder="0"/>
    </xf>
    <xf borderId="1" fillId="31" fontId="1" numFmtId="0" xfId="0" applyBorder="1" applyFill="1" applyFont="1"/>
    <xf borderId="1" fillId="31" fontId="1" numFmtId="0" xfId="0" applyAlignment="1" applyBorder="1" applyFill="1" applyFont="1">
      <alignment readingOrder="0"/>
    </xf>
    <xf borderId="2" fillId="6" fontId="13" numFmtId="0" xfId="0" applyAlignment="1" applyBorder="1" applyFill="1" applyFont="1">
      <alignment horizontal="center" readingOrder="0" shrinkToFit="0" wrapText="1"/>
    </xf>
    <xf borderId="4" fillId="13" fontId="13" numFmtId="0" xfId="0" applyAlignment="1" applyBorder="1" applyFill="1" applyFont="1">
      <alignment horizontal="center" readingOrder="0" shrinkToFit="0" wrapText="1"/>
    </xf>
    <xf borderId="1" fillId="32" fontId="1" numFmtId="0" xfId="0" applyBorder="1" applyFill="1" applyFont="1"/>
    <xf borderId="1" fillId="32" fontId="1" numFmtId="0" xfId="0" applyAlignment="1" applyBorder="1" applyFill="1" applyFont="1">
      <alignment readingOrder="0"/>
    </xf>
    <xf borderId="1" fillId="0" fontId="1" numFmtId="3" xfId="0" applyAlignment="1" applyBorder="1" applyFont="1" applyNumberFormat="1">
      <alignment readingOrder="0" shrinkToFit="0" vertical="top" wrapText="1"/>
    </xf>
    <xf borderId="1" fillId="33" fontId="1" numFmtId="0" xfId="0" applyBorder="1" applyFill="1" applyFont="1"/>
    <xf borderId="1" fillId="33" fontId="1" numFmtId="0" xfId="0" applyAlignment="1" applyBorder="1" applyFill="1" applyFont="1">
      <alignment readingOrder="0"/>
    </xf>
    <xf borderId="4" fillId="8" fontId="13" numFmtId="0" xfId="0" applyAlignment="1" applyBorder="1" applyFill="1" applyFont="1">
      <alignment horizontal="center" readingOrder="0" shrinkToFit="0" wrapText="1"/>
    </xf>
    <xf borderId="1" fillId="6" fontId="81" numFmtId="0" xfId="0" applyAlignment="1" applyBorder="1" applyFill="1" applyFont="1">
      <alignment horizontal="center" readingOrder="0"/>
    </xf>
    <xf borderId="5" fillId="34" fontId="81" numFmtId="0" xfId="0" applyAlignment="1" applyBorder="1" applyFill="1" applyFont="1">
      <alignment horizontal="center" readingOrder="0" vertical="center"/>
    </xf>
    <xf borderId="1" fillId="34" fontId="13" numFmtId="0" xfId="0" applyAlignment="1" applyBorder="1" applyFill="1" applyFont="1">
      <alignment horizontal="center" readingOrder="0" shrinkToFit="0" vertical="center" wrapText="1"/>
    </xf>
    <xf borderId="1" fillId="34" fontId="13" numFmtId="0" xfId="0" applyAlignment="1" applyBorder="1" applyFill="1" applyFont="1">
      <alignment horizontal="center" readingOrder="0" vertical="center"/>
    </xf>
    <xf borderId="3" fillId="0" fontId="37" numFmtId="0" xfId="0" applyAlignment="1" applyBorder="1" applyFont="1">
      <alignment horizontal="center" readingOrder="0"/>
    </xf>
    <xf borderId="1" fillId="20" fontId="1" numFmtId="0" xfId="0" applyBorder="1" applyFill="1" applyFont="1"/>
    <xf borderId="15" fillId="0" fontId="81" numFmtId="0" xfId="0" applyAlignment="1" applyBorder="1" applyFont="1">
      <alignment horizontal="left" readingOrder="0" shrinkToFit="0" vertical="center" wrapText="1"/>
    </xf>
    <xf borderId="1" fillId="20" fontId="1" numFmtId="0" xfId="0" applyAlignment="1" applyBorder="1" applyFill="1" applyFont="1">
      <alignment readingOrder="0"/>
    </xf>
    <xf borderId="9" fillId="0" fontId="37" numFmtId="0" xfId="0" applyAlignment="1" applyBorder="1" applyFont="1">
      <alignment horizontal="left" readingOrder="0" shrinkToFit="0" wrapText="1"/>
    </xf>
    <xf borderId="9" fillId="15" fontId="102" numFmtId="0" xfId="0" applyAlignment="1" applyBorder="1" applyFill="1" applyFont="1">
      <alignment horizontal="center" readingOrder="0" shrinkToFit="0" vertical="center" wrapText="1"/>
    </xf>
    <xf borderId="1" fillId="0" fontId="37" numFmtId="0" xfId="0" applyAlignment="1" applyBorder="1" applyFont="1">
      <alignment readingOrder="0" shrinkToFit="0" vertical="top" wrapText="1"/>
    </xf>
    <xf borderId="1" fillId="0" fontId="37" numFmtId="0" xfId="0" applyAlignment="1" applyBorder="1" applyFont="1">
      <alignment horizontal="center" readingOrder="0" shrinkToFit="0" vertical="center" wrapText="1"/>
    </xf>
    <xf borderId="1" fillId="0" fontId="81" numFmtId="0" xfId="0" applyAlignment="1" applyBorder="1" applyFont="1">
      <alignment horizontal="center" readingOrder="0" vertical="center"/>
    </xf>
    <xf borderId="2" fillId="0" fontId="12" numFmtId="0" xfId="0" applyAlignment="1" applyBorder="1" applyFont="1">
      <alignment readingOrder="0" shrinkToFit="0" vertical="top" wrapText="1"/>
    </xf>
    <xf borderId="1" fillId="0" fontId="12" numFmtId="0" xfId="0" applyAlignment="1" applyBorder="1" applyFont="1">
      <alignment readingOrder="0" shrinkToFit="0" wrapText="1"/>
    </xf>
    <xf borderId="1" fillId="0" fontId="12" numFmtId="49" xfId="0" applyAlignment="1" applyBorder="1" applyFont="1" applyNumberFormat="1">
      <alignment horizontal="center" readingOrder="0" shrinkToFit="0" vertical="center" wrapText="1"/>
    </xf>
    <xf borderId="1" fillId="0" fontId="12" numFmtId="0" xfId="0" applyAlignment="1" applyBorder="1" applyFont="1">
      <alignment horizontal="center" readingOrder="0" shrinkToFit="0" vertical="center" wrapText="1"/>
    </xf>
    <xf borderId="1" fillId="0" fontId="1" numFmtId="0" xfId="0" applyAlignment="1" applyBorder="1" applyFont="1">
      <alignment horizontal="right" shrinkToFit="0" wrapText="1"/>
    </xf>
    <xf borderId="7" fillId="0" fontId="37" numFmtId="0" xfId="0" applyAlignment="1" applyBorder="1" applyFont="1">
      <alignment horizontal="center" readingOrder="0"/>
    </xf>
    <xf borderId="9" fillId="0" fontId="81" numFmtId="0" xfId="0" applyAlignment="1" applyBorder="1" applyFont="1">
      <alignment horizontal="left" readingOrder="0" shrinkToFit="0" vertical="center" wrapText="1"/>
    </xf>
    <xf borderId="1" fillId="0" fontId="12" numFmtId="0" xfId="0" applyAlignment="1" applyBorder="1" applyFont="1">
      <alignment readingOrder="0" shrinkToFit="0" vertical="top" wrapText="1"/>
    </xf>
    <xf borderId="4" fillId="34" fontId="81" numFmtId="0" xfId="0" applyAlignment="1" applyBorder="1" applyFill="1" applyFont="1">
      <alignment horizontal="center" readingOrder="0" shrinkToFit="0" vertical="center" wrapText="1"/>
    </xf>
    <xf borderId="4" fillId="35" fontId="81" numFmtId="0" xfId="0" applyAlignment="1" applyBorder="1" applyFill="1" applyFont="1">
      <alignment horizontal="right" readingOrder="0" vertical="center"/>
    </xf>
    <xf borderId="1" fillId="0" fontId="17" numFmtId="3" xfId="0" applyAlignment="1" applyBorder="1" applyFont="1" applyNumberFormat="1">
      <alignment horizontal="center" readingOrder="0" shrinkToFit="0" vertical="center" wrapText="1"/>
    </xf>
    <xf borderId="1" fillId="0" fontId="81" numFmtId="0" xfId="0" applyAlignment="1" applyBorder="1" applyFont="1">
      <alignment horizontal="center" readingOrder="0" shrinkToFit="0" vertical="center" wrapText="1"/>
    </xf>
    <xf borderId="4" fillId="0" fontId="13" numFmtId="0" xfId="0" applyAlignment="1" applyBorder="1" applyFont="1">
      <alignment horizontal="center" shrinkToFit="0" vertical="center" wrapText="1"/>
    </xf>
    <xf borderId="0" fillId="0" fontId="12" numFmtId="0" xfId="0" applyAlignment="1" applyFont="1">
      <alignment shrinkToFit="0" wrapText="1"/>
    </xf>
    <xf borderId="1" fillId="0" fontId="17" numFmtId="0" xfId="0" applyAlignment="1" applyBorder="1" applyFont="1">
      <alignment readingOrder="0" shrinkToFit="0" vertical="center" wrapText="1"/>
    </xf>
    <xf borderId="1" fillId="0" fontId="17" numFmtId="0" xfId="0" applyAlignment="1" applyBorder="1" applyFont="1">
      <alignment horizontal="center" readingOrder="0" shrinkToFit="0" vertical="center" wrapText="1"/>
    </xf>
    <xf borderId="13" fillId="0" fontId="12" numFmtId="0" xfId="0" applyAlignment="1" applyBorder="1" applyFont="1">
      <alignment readingOrder="0" shrinkToFit="0" vertical="top" wrapText="1"/>
    </xf>
    <xf borderId="12" fillId="0" fontId="6" numFmtId="0" xfId="0" applyBorder="1" applyFont="1"/>
    <xf borderId="0" fillId="0" fontId="98" numFmtId="0" xfId="0" applyAlignment="1" applyFont="1">
      <alignment readingOrder="0" shrinkToFit="0" wrapText="1"/>
    </xf>
    <xf borderId="4" fillId="34" fontId="81" numFmtId="0" xfId="0" applyAlignment="1" applyBorder="1" applyFill="1" applyFont="1">
      <alignment horizontal="center" readingOrder="0"/>
    </xf>
    <xf borderId="1" fillId="0" fontId="81" numFmtId="0" xfId="0" applyAlignment="1" applyBorder="1" applyFont="1">
      <alignment readingOrder="0" shrinkToFit="0" vertical="center" wrapText="1"/>
    </xf>
    <xf borderId="3" fillId="15" fontId="103" numFmtId="0" xfId="0" applyAlignment="1" applyBorder="1" applyFill="1" applyFont="1">
      <alignment horizontal="center" readingOrder="0" shrinkToFit="0" vertical="center" wrapText="1"/>
    </xf>
    <xf borderId="9" fillId="15" fontId="103" numFmtId="0" xfId="0" applyAlignment="1" applyBorder="1" applyFill="1" applyFont="1">
      <alignment horizontal="center" readingOrder="0" shrinkToFit="0" vertical="center" wrapText="1"/>
    </xf>
    <xf borderId="3" fillId="15" fontId="102" numFmtId="0" xfId="0" applyAlignment="1" applyBorder="1" applyFill="1" applyFont="1">
      <alignment horizontal="center" readingOrder="0" shrinkToFit="0" vertical="center" wrapText="1"/>
    </xf>
    <xf borderId="16" fillId="0" fontId="6" numFmtId="0" xfId="0" applyBorder="1" applyFont="1"/>
    <xf borderId="4" fillId="35" fontId="81" numFmtId="0" xfId="0" applyAlignment="1" applyBorder="1" applyFill="1" applyFont="1">
      <alignment horizontal="right" readingOrder="0"/>
    </xf>
    <xf borderId="9" fillId="6" fontId="17" numFmtId="0" xfId="0" applyAlignment="1" applyBorder="1" applyFill="1" applyFont="1">
      <alignment horizontal="center" readingOrder="0" shrinkToFit="0" vertical="center" wrapText="1"/>
    </xf>
    <xf borderId="0" fillId="0" fontId="12" numFmtId="0" xfId="0" applyAlignment="1" applyFont="1">
      <alignment shrinkToFit="0" vertical="bottom" wrapText="1"/>
    </xf>
    <xf borderId="1" fillId="0" fontId="13" numFmtId="0" xfId="0" applyAlignment="1" applyBorder="1" applyFont="1">
      <alignment horizontal="center" readingOrder="0" vertical="center"/>
    </xf>
    <xf borderId="1" fillId="0" fontId="13" numFmtId="0" xfId="0" applyAlignment="1" applyBorder="1" applyFont="1">
      <alignment horizontal="left" readingOrder="0" shrinkToFit="0" vertical="center" wrapText="1"/>
    </xf>
    <xf borderId="1" fillId="0" fontId="12" numFmtId="0" xfId="0" applyAlignment="1" applyBorder="1" applyFont="1">
      <alignment horizontal="left" readingOrder="0" shrinkToFit="0" vertical="top" wrapText="1"/>
    </xf>
    <xf borderId="1" fillId="0" fontId="1" numFmtId="0" xfId="0" applyAlignment="1" applyBorder="1" applyFont="1">
      <alignment readingOrder="0" shrinkToFit="0" wrapText="1"/>
    </xf>
    <xf borderId="0" fillId="0" fontId="12" numFmtId="0" xfId="0" applyAlignment="1" applyFont="1">
      <alignment readingOrder="0" shrinkToFit="0" wrapText="1"/>
    </xf>
    <xf borderId="0" fillId="0" fontId="12" numFmtId="0" xfId="0" applyAlignment="1" applyFont="1">
      <alignment horizontal="center" shrinkToFit="0" vertical="center" wrapText="1"/>
    </xf>
    <xf borderId="0" fillId="0" fontId="12" numFmtId="0" xfId="0" applyAlignment="1" applyFont="1">
      <alignment horizontal="left" readingOrder="0" shrinkToFit="0" vertical="center" wrapText="1"/>
    </xf>
    <xf borderId="1" fillId="0" fontId="104" numFmtId="0" xfId="0" applyAlignment="1" applyBorder="1" applyFont="1">
      <alignment readingOrder="0" shrinkToFit="0" wrapText="1"/>
    </xf>
    <xf borderId="0" fillId="0" fontId="1" numFmtId="0" xfId="0" applyAlignment="1" applyFont="1">
      <alignment shrinkToFit="0" vertical="top" wrapText="1"/>
    </xf>
    <xf borderId="0" fillId="0" fontId="3" numFmtId="0" xfId="0" applyAlignment="1" applyFont="1">
      <alignment horizontal="left" readingOrder="0" shrinkToFit="0" wrapText="1"/>
    </xf>
    <xf borderId="0" fillId="0" fontId="2" numFmtId="3" xfId="0" applyAlignment="1" applyFont="1" applyNumberFormat="1">
      <alignment horizontal="center" readingOrder="0" shrinkToFit="0" wrapText="1"/>
    </xf>
    <xf borderId="0" fillId="0" fontId="3" numFmtId="3" xfId="0" applyAlignment="1" applyFont="1" applyNumberFormat="1">
      <alignment shrinkToFit="0" wrapText="1"/>
    </xf>
    <xf borderId="1" fillId="0" fontId="2" numFmtId="0" xfId="0" applyAlignment="1" applyBorder="1" applyFont="1">
      <alignment horizontal="left" readingOrder="0" shrinkToFit="0" vertical="center" wrapText="1"/>
    </xf>
    <xf borderId="1" fillId="6" fontId="2" numFmtId="0" xfId="0" applyAlignment="1" applyBorder="1" applyFill="1" applyFont="1">
      <alignment horizontal="center" readingOrder="0" shrinkToFit="0" vertical="center" wrapText="1"/>
    </xf>
    <xf borderId="1" fillId="8" fontId="3" numFmtId="0" xfId="0" applyAlignment="1" applyBorder="1" applyFill="1" applyFont="1">
      <alignment horizontal="center" readingOrder="0" shrinkToFit="0" wrapText="1"/>
    </xf>
    <xf borderId="1" fillId="8" fontId="35" numFmtId="177" xfId="0" applyAlignment="1" applyBorder="1" applyFill="1" applyFont="1" applyNumberFormat="1">
      <alignment horizontal="left" readingOrder="0" shrinkToFit="0" wrapText="1"/>
    </xf>
    <xf borderId="1" fillId="8" fontId="35" numFmtId="3" xfId="0" applyAlignment="1" applyBorder="1" applyFill="1" applyFont="1" applyNumberFormat="1">
      <alignment horizontal="center" readingOrder="0" shrinkToFit="0" wrapText="1"/>
    </xf>
    <xf borderId="1" fillId="8" fontId="3" numFmtId="178" xfId="0" applyAlignment="1" applyBorder="1" applyFill="1" applyFont="1" applyNumberFormat="1">
      <alignment horizontal="left" readingOrder="0" shrinkToFit="0" wrapText="1"/>
    </xf>
    <xf borderId="1" fillId="8" fontId="105" numFmtId="0" xfId="0" applyAlignment="1" applyBorder="1" applyFill="1" applyFont="1">
      <alignment horizontal="left" readingOrder="0" shrinkToFit="0" wrapText="1"/>
    </xf>
    <xf borderId="2" fillId="8" fontId="3" numFmtId="3" xfId="0" applyAlignment="1" applyBorder="1" applyFill="1" applyFont="1" applyNumberFormat="1">
      <alignment horizontal="center" readingOrder="0" shrinkToFit="0" vertical="center" wrapText="1"/>
    </xf>
    <xf borderId="2" fillId="8" fontId="2" numFmtId="0" xfId="0" applyAlignment="1" applyBorder="1" applyFill="1" applyFont="1">
      <alignment horizontal="center" readingOrder="0" shrinkToFit="0" vertical="center" wrapText="1"/>
    </xf>
    <xf borderId="1" fillId="8" fontId="35" numFmtId="177" xfId="0" applyAlignment="1" applyBorder="1" applyFill="1" applyFont="1" applyNumberFormat="1">
      <alignment horizontal="left" readingOrder="0" shrinkToFit="0" wrapText="1"/>
    </xf>
    <xf borderId="1" fillId="8" fontId="35" numFmtId="3" xfId="0" applyAlignment="1" applyBorder="1" applyFill="1" applyFont="1" applyNumberFormat="1">
      <alignment horizontal="center" readingOrder="0" shrinkToFit="0" wrapText="1"/>
    </xf>
    <xf borderId="2" fillId="8" fontId="3" numFmtId="0" xfId="0" applyAlignment="1" applyBorder="1" applyFill="1" applyFont="1">
      <alignment readingOrder="0" shrinkToFit="0" vertical="top" wrapText="1"/>
    </xf>
    <xf borderId="1" fillId="8" fontId="3" numFmtId="3" xfId="0" applyAlignment="1" applyBorder="1" applyFill="1" applyFont="1" applyNumberFormat="1">
      <alignment horizontal="center" readingOrder="0" shrinkToFit="0" wrapText="1"/>
    </xf>
    <xf borderId="2" fillId="8" fontId="2" numFmtId="0" xfId="0" applyAlignment="1" applyBorder="1" applyFill="1" applyFont="1">
      <alignment readingOrder="0" shrinkToFit="0" vertical="top" wrapText="1"/>
    </xf>
    <xf borderId="1" fillId="8" fontId="3" numFmtId="177" xfId="0" applyAlignment="1" applyBorder="1" applyFill="1" applyFont="1" applyNumberFormat="1">
      <alignment horizontal="left" readingOrder="0" shrinkToFit="0" wrapText="1"/>
    </xf>
    <xf borderId="0" fillId="0" fontId="3" numFmtId="0" xfId="0" applyAlignment="1" applyFont="1">
      <alignment shrinkToFit="0" vertical="top" wrapText="1"/>
    </xf>
    <xf borderId="3" fillId="8" fontId="3" numFmtId="3" xfId="0" applyAlignment="1" applyBorder="1" applyFill="1" applyFont="1" applyNumberFormat="1">
      <alignment horizontal="center" readingOrder="0" shrinkToFit="0" vertical="center" wrapText="1"/>
    </xf>
    <xf borderId="2" fillId="8" fontId="3" numFmtId="0" xfId="0" applyAlignment="1" applyBorder="1" applyFill="1" applyFont="1">
      <alignment readingOrder="0" shrinkToFit="0" vertical="top" wrapText="1"/>
    </xf>
    <xf borderId="1" fillId="8" fontId="106" numFmtId="0" xfId="0" applyAlignment="1" applyBorder="1" applyFill="1" applyFont="1">
      <alignment readingOrder="0" shrinkToFit="0" wrapText="1"/>
    </xf>
    <xf borderId="1" fillId="8" fontId="3" numFmtId="0" xfId="0" applyAlignment="1" applyBorder="1" applyFill="1" applyFont="1">
      <alignment horizontal="left" shrinkToFit="0" wrapText="1"/>
    </xf>
    <xf borderId="1" fillId="0" fontId="3" numFmtId="0" xfId="0" applyAlignment="1" applyBorder="1" applyFont="1">
      <alignment horizontal="left" shrinkToFit="0" wrapText="1"/>
    </xf>
    <xf borderId="0" fillId="0" fontId="3" numFmtId="0" xfId="0" applyAlignment="1" applyFont="1">
      <alignment horizontal="center" shrinkToFit="0" wrapText="1"/>
    </xf>
    <xf borderId="0" fillId="0" fontId="18" numFmtId="0" xfId="0" applyAlignment="1" applyFont="1">
      <alignment shrinkToFit="0" wrapText="1"/>
    </xf>
    <xf borderId="0" fillId="0" fontId="18" numFmtId="0" xfId="0" applyAlignment="1" applyFont="1">
      <alignment horizontal="center" shrinkToFit="0" wrapText="1"/>
    </xf>
    <xf borderId="0" fillId="0" fontId="107" numFmtId="0" xfId="0" applyAlignment="1" applyFont="1">
      <alignment horizontal="center"/>
    </xf>
    <xf borderId="0" fillId="0" fontId="18" numFmtId="0" xfId="0" applyAlignment="1" applyFont="1">
      <alignment horizontal="center"/>
    </xf>
    <xf borderId="1" fillId="0" fontId="18" numFmtId="0" xfId="0" applyAlignment="1" applyBorder="1" applyFont="1">
      <alignment shrinkToFit="0" vertical="center" wrapText="1"/>
    </xf>
    <xf borderId="0" fillId="6" fontId="18" numFmtId="0" xfId="0" applyFill="1" applyFont="1"/>
    <xf borderId="0" fillId="0" fontId="108" numFmtId="3" xfId="0" applyAlignment="1" applyFont="1" applyNumberFormat="1">
      <alignment horizontal="center" shrinkToFit="0" wrapText="1"/>
    </xf>
    <xf borderId="0" fillId="0" fontId="109" numFmtId="0" xfId="0" applyAlignment="1" applyFont="1">
      <alignment shrinkToFit="0" wrapText="1"/>
    </xf>
    <xf borderId="2" fillId="0" fontId="13" numFmtId="0" xfId="0" applyAlignment="1" applyBorder="1" applyFont="1">
      <alignment horizontal="center" readingOrder="0" shrinkToFit="0" vertical="center" wrapText="1"/>
    </xf>
    <xf borderId="2" fillId="0" fontId="81" numFmtId="0" xfId="0" applyAlignment="1" applyBorder="1" applyFont="1">
      <alignment horizontal="center" readingOrder="0" shrinkToFit="0" vertical="center" wrapText="1"/>
    </xf>
    <xf borderId="2" fillId="0" fontId="110" numFmtId="0" xfId="0" applyAlignment="1" applyBorder="1" applyFont="1">
      <alignment readingOrder="0" vertical="center"/>
    </xf>
    <xf borderId="0" fillId="6" fontId="12" numFmtId="0" xfId="0" applyAlignment="1" applyFill="1" applyFont="1">
      <alignment horizontal="center" readingOrder="0" shrinkToFit="0" vertical="center" wrapText="1"/>
    </xf>
    <xf borderId="0" fillId="6" fontId="12" numFmtId="0" xfId="0" applyAlignment="1" applyFill="1" applyFont="1">
      <alignment horizontal="left" readingOrder="0" shrinkToFit="0" vertical="center" wrapText="1"/>
    </xf>
    <xf borderId="0" fillId="13" fontId="108" numFmtId="3" xfId="0" applyAlignment="1" applyFill="1" applyFont="1" applyNumberFormat="1">
      <alignment horizontal="center" shrinkToFit="0" wrapText="1"/>
    </xf>
    <xf borderId="0" fillId="13" fontId="107" numFmtId="0" xfId="0" applyAlignment="1" applyFill="1" applyFont="1">
      <alignment horizontal="center" readingOrder="0" shrinkToFit="0" vertical="bottom" wrapText="1"/>
    </xf>
    <xf borderId="0" fillId="6" fontId="18" numFmtId="0" xfId="0" applyAlignment="1" applyFill="1" applyFont="1">
      <alignment horizontal="left" vertical="center"/>
    </xf>
    <xf borderId="1" fillId="6" fontId="18" numFmtId="0" xfId="0" applyAlignment="1" applyBorder="1" applyFill="1" applyFont="1">
      <alignment horizontal="left" shrinkToFit="0" vertical="center" wrapText="1"/>
    </xf>
    <xf borderId="0" fillId="6" fontId="107" numFmtId="0" xfId="0" applyAlignment="1" applyFill="1" applyFont="1">
      <alignment horizontal="center" readingOrder="0" shrinkToFit="0" vertical="bottom" wrapText="1"/>
    </xf>
    <xf borderId="2" fillId="0" fontId="12" numFmtId="0" xfId="0" applyAlignment="1" applyBorder="1" applyFont="1">
      <alignment horizontal="center" readingOrder="0" shrinkToFit="0" vertical="center" wrapText="1"/>
    </xf>
    <xf borderId="2" fillId="0" fontId="12" numFmtId="0" xfId="0" applyAlignment="1" applyBorder="1" applyFont="1">
      <alignment horizontal="left" readingOrder="0" shrinkToFit="0" vertical="center" wrapText="1"/>
    </xf>
    <xf borderId="1" fillId="0" fontId="12" numFmtId="0" xfId="0" applyAlignment="1" applyBorder="1" applyFont="1">
      <alignment horizontal="center" readingOrder="0" shrinkToFit="0" vertical="top" wrapText="1"/>
    </xf>
    <xf borderId="1" fillId="0" fontId="111" numFmtId="0" xfId="0" applyAlignment="1" applyBorder="1" applyFont="1">
      <alignment horizontal="left" readingOrder="0" shrinkToFit="0" vertical="top" wrapText="1"/>
    </xf>
    <xf borderId="1" fillId="0" fontId="12" numFmtId="166" xfId="0" applyAlignment="1" applyBorder="1" applyFont="1" applyNumberFormat="1">
      <alignment horizontal="center" readingOrder="0" shrinkToFit="0" vertical="top" wrapText="1"/>
    </xf>
    <xf borderId="1" fillId="0" fontId="107" numFmtId="3" xfId="0" applyAlignment="1" applyBorder="1" applyFont="1" applyNumberFormat="1">
      <alignment horizontal="center" shrinkToFit="0" vertical="top" wrapText="1"/>
    </xf>
    <xf borderId="1" fillId="0" fontId="18" numFmtId="0" xfId="0" applyAlignment="1" applyBorder="1" applyFont="1">
      <alignment horizontal="center" shrinkToFit="0" vertical="top" wrapText="1"/>
    </xf>
    <xf borderId="1" fillId="0" fontId="18" numFmtId="0" xfId="0" applyAlignment="1" applyBorder="1" applyFont="1">
      <alignment horizontal="center" shrinkToFit="0" vertical="top" wrapText="1"/>
    </xf>
    <xf borderId="1" fillId="0" fontId="107" numFmtId="0" xfId="0" applyAlignment="1" applyBorder="1" applyFont="1">
      <alignment horizontal="left" readingOrder="0" shrinkToFit="0" vertical="top" wrapText="1"/>
    </xf>
    <xf borderId="1" fillId="0" fontId="18" numFmtId="0" xfId="0" applyAlignment="1" applyBorder="1" applyFont="1">
      <alignment horizontal="left" vertical="top"/>
    </xf>
    <xf borderId="1" fillId="0" fontId="18" numFmtId="0" xfId="0" applyAlignment="1" applyBorder="1" applyFont="1">
      <alignment horizontal="left" shrinkToFit="0" vertical="center" wrapText="1"/>
    </xf>
    <xf borderId="0" fillId="6" fontId="18" numFmtId="0" xfId="0" applyAlignment="1" applyFill="1" applyFont="1">
      <alignment horizontal="left" vertical="top"/>
    </xf>
    <xf borderId="1" fillId="6" fontId="112" numFmtId="0" xfId="0" applyAlignment="1" applyBorder="1" applyFill="1" applyFont="1">
      <alignment readingOrder="0" shrinkToFit="0" wrapText="1"/>
    </xf>
    <xf borderId="1" fillId="0" fontId="107" numFmtId="0" xfId="0" applyAlignment="1" applyBorder="1" applyFont="1">
      <alignment horizontal="left" shrinkToFit="0" vertical="top" wrapText="1"/>
    </xf>
    <xf borderId="1" fillId="6" fontId="113" numFmtId="0" xfId="0" applyAlignment="1" applyBorder="1" applyFill="1" applyFont="1">
      <alignment readingOrder="0" shrinkToFit="0" wrapText="1"/>
    </xf>
    <xf borderId="1" fillId="0" fontId="114" numFmtId="0" xfId="0" applyAlignment="1" applyBorder="1" applyFont="1">
      <alignment horizontal="left" readingOrder="0" shrinkToFit="0" vertical="top" wrapText="1"/>
    </xf>
    <xf borderId="1" fillId="0" fontId="12" numFmtId="166" xfId="0" applyAlignment="1" applyBorder="1" applyFont="1" applyNumberFormat="1">
      <alignment horizontal="center" readingOrder="0" shrinkToFit="0" vertical="top" wrapText="1"/>
    </xf>
    <xf borderId="2" fillId="2" fontId="12" numFmtId="0" xfId="0" applyAlignment="1" applyBorder="1" applyFill="1" applyFont="1">
      <alignment horizontal="left" readingOrder="0" shrinkToFit="0" vertical="center" wrapText="1"/>
    </xf>
    <xf borderId="1" fillId="2" fontId="12" numFmtId="0" xfId="0" applyAlignment="1" applyBorder="1" applyFill="1" applyFont="1">
      <alignment horizontal="center" readingOrder="0" shrinkToFit="0" vertical="center" wrapText="1"/>
    </xf>
    <xf borderId="2" fillId="2" fontId="12" numFmtId="0" xfId="0" applyAlignment="1" applyBorder="1" applyFill="1" applyFont="1">
      <alignment horizontal="center" readingOrder="0" shrinkToFit="0" vertical="center" wrapText="1"/>
    </xf>
    <xf borderId="2" fillId="2" fontId="107" numFmtId="3" xfId="0" applyAlignment="1" applyBorder="1" applyFill="1" applyFont="1" applyNumberFormat="1">
      <alignment horizontal="center" readingOrder="0" shrinkToFit="0" vertical="center" wrapText="1"/>
    </xf>
    <xf borderId="2" fillId="2" fontId="18" numFmtId="0" xfId="0" applyAlignment="1" applyBorder="1" applyFill="1" applyFont="1">
      <alignment horizontal="center" readingOrder="0" shrinkToFit="0" vertical="center" wrapText="1"/>
    </xf>
    <xf borderId="2" fillId="2" fontId="18" numFmtId="3" xfId="0" applyAlignment="1" applyBorder="1" applyFill="1" applyFont="1" applyNumberFormat="1">
      <alignment horizontal="center" readingOrder="0" shrinkToFit="0" vertical="center" wrapText="1"/>
    </xf>
    <xf borderId="1" fillId="2" fontId="107" numFmtId="0" xfId="0" applyAlignment="1" applyBorder="1" applyFill="1" applyFont="1">
      <alignment horizontal="left" readingOrder="0" shrinkToFit="0" vertical="top" wrapText="1"/>
    </xf>
    <xf borderId="1" fillId="0" fontId="18" numFmtId="0" xfId="0" applyAlignment="1" applyBorder="1" applyFont="1">
      <alignment horizontal="left" readingOrder="0" shrinkToFit="0" vertical="center" wrapText="1"/>
    </xf>
    <xf borderId="2" fillId="0" fontId="12" numFmtId="0" xfId="0" applyAlignment="1" applyBorder="1" applyFont="1">
      <alignment readingOrder="0" shrinkToFit="0" vertical="center" wrapText="1"/>
    </xf>
    <xf borderId="1" fillId="6" fontId="115" numFmtId="0" xfId="0" applyAlignment="1" applyBorder="1" applyFill="1" applyFont="1">
      <alignment readingOrder="0" shrinkToFit="0" wrapText="1"/>
    </xf>
    <xf borderId="1" fillId="0" fontId="12" numFmtId="168" xfId="0" applyAlignment="1" applyBorder="1" applyFont="1" applyNumberFormat="1">
      <alignment horizontal="center" readingOrder="0" shrinkToFit="0" vertical="top" wrapText="1"/>
    </xf>
    <xf borderId="0" fillId="2" fontId="116" numFmtId="0" xfId="0" applyAlignment="1" applyFill="1" applyFont="1">
      <alignment readingOrder="0" shrinkToFit="0" wrapText="1"/>
    </xf>
    <xf borderId="1" fillId="2" fontId="12" numFmtId="0" xfId="0" applyAlignment="1" applyBorder="1" applyFill="1" applyFont="1">
      <alignment horizontal="center" readingOrder="0" shrinkToFit="0" vertical="top" wrapText="1"/>
    </xf>
    <xf borderId="1" fillId="2" fontId="12" numFmtId="0" xfId="0" applyAlignment="1" applyBorder="1" applyFill="1" applyFont="1">
      <alignment horizontal="left" readingOrder="0" shrinkToFit="0" vertical="top" wrapText="1"/>
    </xf>
    <xf borderId="1" fillId="2" fontId="107" numFmtId="3" xfId="0" applyAlignment="1" applyBorder="1" applyFill="1" applyFont="1" applyNumberFormat="1">
      <alignment horizontal="center" readingOrder="0" shrinkToFit="0" vertical="top" wrapText="1"/>
    </xf>
    <xf borderId="1" fillId="2" fontId="18" numFmtId="0" xfId="0" applyAlignment="1" applyBorder="1" applyFill="1" applyFont="1">
      <alignment horizontal="center" readingOrder="0" shrinkToFit="0" vertical="top" wrapText="1"/>
    </xf>
    <xf borderId="1" fillId="2" fontId="117" numFmtId="0" xfId="0" applyAlignment="1" applyBorder="1" applyFill="1" applyFont="1">
      <alignment readingOrder="0" shrinkToFit="0" wrapText="1"/>
    </xf>
    <xf borderId="1" fillId="2" fontId="18" numFmtId="3" xfId="0" applyAlignment="1" applyBorder="1" applyFill="1" applyFont="1" applyNumberFormat="1">
      <alignment horizontal="center" readingOrder="0" shrinkToFit="0" vertical="top" wrapText="1"/>
    </xf>
    <xf borderId="1" fillId="6" fontId="18" numFmtId="0" xfId="0" applyAlignment="1" applyBorder="1" applyFill="1" applyFont="1">
      <alignment horizontal="left" vertical="top"/>
    </xf>
    <xf borderId="1" fillId="0" fontId="12" numFmtId="0" xfId="0" applyAlignment="1" applyBorder="1" applyFont="1">
      <alignment horizontal="center" readingOrder="0" shrinkToFit="0" vertical="top" wrapText="1"/>
    </xf>
    <xf borderId="1" fillId="2" fontId="12" numFmtId="0" xfId="0" applyAlignment="1" applyBorder="1" applyFill="1" applyFont="1">
      <alignment readingOrder="0" shrinkToFit="0" wrapText="1"/>
    </xf>
    <xf borderId="1" fillId="2" fontId="118" numFmtId="0" xfId="0" applyAlignment="1" applyBorder="1" applyFill="1" applyFont="1">
      <alignment readingOrder="0" shrinkToFit="0" wrapText="1"/>
    </xf>
    <xf borderId="1" fillId="2" fontId="12" numFmtId="0" xfId="0" applyAlignment="1" applyBorder="1" applyFill="1" applyFont="1">
      <alignment horizontal="center" readingOrder="0" shrinkToFit="0" wrapText="1"/>
    </xf>
    <xf borderId="1" fillId="2" fontId="107" numFmtId="3" xfId="0" applyAlignment="1" applyBorder="1" applyFill="1" applyFont="1" applyNumberFormat="1">
      <alignment horizontal="center" readingOrder="0" shrinkToFit="0" wrapText="1"/>
    </xf>
    <xf borderId="1" fillId="2" fontId="18" numFmtId="0" xfId="0" applyAlignment="1" applyBorder="1" applyFill="1" applyFont="1">
      <alignment horizontal="center" readingOrder="0" shrinkToFit="0" wrapText="1"/>
    </xf>
    <xf borderId="1" fillId="0" fontId="18" numFmtId="0" xfId="0" applyBorder="1" applyFont="1"/>
    <xf borderId="1" fillId="0" fontId="18" numFmtId="0" xfId="0" applyAlignment="1" applyBorder="1" applyFont="1">
      <alignment readingOrder="0" shrinkToFit="0" vertical="center" wrapText="1"/>
    </xf>
    <xf borderId="1" fillId="0" fontId="119" numFmtId="0" xfId="0" applyAlignment="1" applyBorder="1" applyFont="1">
      <alignment readingOrder="0" shrinkToFit="0" wrapText="1"/>
    </xf>
    <xf borderId="1" fillId="0" fontId="12" numFmtId="168" xfId="0" applyAlignment="1" applyBorder="1" applyFont="1" applyNumberFormat="1">
      <alignment horizontal="center" readingOrder="0" shrinkToFit="0" wrapText="1"/>
    </xf>
    <xf borderId="1" fillId="0" fontId="107" numFmtId="3" xfId="0" applyAlignment="1" applyBorder="1" applyFont="1" applyNumberFormat="1">
      <alignment horizontal="center" shrinkToFit="0" wrapText="1"/>
    </xf>
    <xf borderId="1" fillId="0" fontId="18" numFmtId="0" xfId="0" applyAlignment="1" applyBorder="1" applyFont="1">
      <alignment horizontal="center" shrinkToFit="0" wrapText="1"/>
    </xf>
    <xf borderId="1" fillId="0" fontId="18" numFmtId="0" xfId="0" applyAlignment="1" applyBorder="1" applyFont="1">
      <alignment horizontal="center" shrinkToFit="0" wrapText="1"/>
    </xf>
    <xf borderId="1" fillId="0" fontId="107" numFmtId="0" xfId="0" applyAlignment="1" applyBorder="1" applyFont="1">
      <alignment shrinkToFit="0" wrapText="1"/>
    </xf>
    <xf borderId="2" fillId="0" fontId="18" numFmtId="0" xfId="0" applyAlignment="1" applyBorder="1" applyFont="1">
      <alignment horizontal="center" readingOrder="0" shrinkToFit="0" vertical="center" wrapText="1"/>
    </xf>
    <xf borderId="1" fillId="2" fontId="18" numFmtId="0" xfId="0" applyAlignment="1" applyBorder="1" applyFill="1" applyFont="1">
      <alignment readingOrder="0" shrinkToFit="0" wrapText="1"/>
    </xf>
    <xf borderId="1" fillId="2" fontId="120" numFmtId="0" xfId="0" applyAlignment="1" applyBorder="1" applyFill="1" applyFont="1">
      <alignment readingOrder="0" shrinkToFit="0" wrapText="1"/>
    </xf>
    <xf borderId="0" fillId="6" fontId="113" numFmtId="0" xfId="0" applyAlignment="1" applyFill="1" applyFont="1">
      <alignment readingOrder="0" shrinkToFit="0" wrapText="1"/>
    </xf>
    <xf borderId="1" fillId="0" fontId="121" numFmtId="0" xfId="0" applyAlignment="1" applyBorder="1" applyFont="1">
      <alignment readingOrder="0" shrinkToFit="0" wrapText="1"/>
    </xf>
    <xf borderId="1" fillId="0" fontId="18" numFmtId="168" xfId="0" applyAlignment="1" applyBorder="1" applyFont="1" applyNumberFormat="1">
      <alignment horizontal="center" readingOrder="0" shrinkToFit="0" wrapText="1"/>
    </xf>
    <xf borderId="1" fillId="0" fontId="18" numFmtId="0" xfId="0" applyAlignment="1" applyBorder="1" applyFont="1">
      <alignment readingOrder="0" shrinkToFit="0" wrapText="1"/>
    </xf>
    <xf borderId="1" fillId="0" fontId="18" numFmtId="0" xfId="0" applyAlignment="1" applyBorder="1" applyFont="1">
      <alignment horizontal="center" readingOrder="0" shrinkToFit="0" wrapText="1"/>
    </xf>
    <xf borderId="1" fillId="2" fontId="113" numFmtId="0" xfId="0" applyAlignment="1" applyBorder="1" applyFill="1" applyFont="1">
      <alignment readingOrder="0" shrinkToFit="0" wrapText="1"/>
    </xf>
    <xf borderId="3" fillId="0" fontId="18" numFmtId="0" xfId="0" applyAlignment="1" applyBorder="1" applyFont="1">
      <alignment horizontal="center" readingOrder="0" shrinkToFit="0" vertical="center" wrapText="1"/>
    </xf>
    <xf borderId="3" fillId="0" fontId="12" numFmtId="0" xfId="0" applyAlignment="1" applyBorder="1" applyFont="1">
      <alignment readingOrder="0" shrinkToFit="0" vertical="center" wrapText="1"/>
    </xf>
    <xf borderId="1" fillId="0" fontId="122" numFmtId="0" xfId="0" applyAlignment="1" applyBorder="1" applyFont="1">
      <alignment readingOrder="0" shrinkToFit="0" wrapText="1"/>
    </xf>
    <xf borderId="1" fillId="2" fontId="123" numFmtId="0" xfId="0" applyAlignment="1" applyBorder="1" applyFill="1" applyFont="1">
      <alignment readingOrder="0" shrinkToFit="0" wrapText="1"/>
    </xf>
    <xf borderId="1" fillId="2" fontId="18" numFmtId="0" xfId="0" applyAlignment="1" applyBorder="1" applyFill="1" applyFont="1">
      <alignment horizontal="center" readingOrder="0" shrinkToFit="0" wrapText="1"/>
    </xf>
    <xf borderId="1" fillId="2" fontId="17" numFmtId="3" xfId="0" applyAlignment="1" applyBorder="1" applyFill="1" applyFont="1" applyNumberFormat="1">
      <alignment horizontal="center" readingOrder="0" shrinkToFit="0" wrapText="1"/>
    </xf>
    <xf borderId="1" fillId="2" fontId="17" numFmtId="0" xfId="0" applyAlignment="1" applyBorder="1" applyFill="1" applyFont="1">
      <alignment horizontal="center" readingOrder="0" shrinkToFit="0" wrapText="1"/>
    </xf>
    <xf borderId="1" fillId="2" fontId="98" numFmtId="0" xfId="0" applyAlignment="1" applyBorder="1" applyFill="1" applyFont="1">
      <alignment readingOrder="0" shrinkToFit="0" wrapText="1"/>
    </xf>
    <xf borderId="1" fillId="0" fontId="12" numFmtId="0" xfId="0" applyAlignment="1" applyBorder="1" applyFont="1">
      <alignment horizontal="center" readingOrder="0" shrinkToFit="0" wrapText="1"/>
    </xf>
    <xf borderId="1" fillId="0" fontId="12" numFmtId="166" xfId="0" applyAlignment="1" applyBorder="1" applyFont="1" applyNumberFormat="1">
      <alignment horizontal="center" readingOrder="0" shrinkToFit="0" wrapText="1"/>
    </xf>
    <xf borderId="1" fillId="0" fontId="98" numFmtId="3" xfId="0" applyAlignment="1" applyBorder="1" applyFont="1" applyNumberFormat="1">
      <alignment horizontal="center" shrinkToFit="0" wrapText="1"/>
    </xf>
    <xf borderId="1" fillId="0" fontId="12" numFmtId="0" xfId="0" applyAlignment="1" applyBorder="1" applyFont="1">
      <alignment horizontal="center" shrinkToFit="0" wrapText="1"/>
    </xf>
    <xf borderId="1" fillId="0" fontId="12" numFmtId="0" xfId="0" applyAlignment="1" applyBorder="1" applyFont="1">
      <alignment horizontal="center" shrinkToFit="0" wrapText="1"/>
    </xf>
    <xf borderId="1" fillId="0" fontId="12" numFmtId="0" xfId="0" applyAlignment="1" applyBorder="1" applyFont="1">
      <alignment shrinkToFit="0" wrapText="1"/>
    </xf>
    <xf borderId="1" fillId="2" fontId="17" numFmtId="3" xfId="0" applyAlignment="1" applyBorder="1" applyFill="1" applyFont="1" applyNumberFormat="1">
      <alignment horizontal="center" readingOrder="0"/>
    </xf>
    <xf borderId="1" fillId="2" fontId="17" numFmtId="0" xfId="0" applyAlignment="1" applyBorder="1" applyFill="1" applyFont="1">
      <alignment horizontal="center" readingOrder="0"/>
    </xf>
    <xf borderId="1" fillId="0" fontId="4" numFmtId="0" xfId="0" applyAlignment="1" applyBorder="1" applyFont="1">
      <alignment horizontal="center" readingOrder="0" shrinkToFit="0" wrapText="1"/>
    </xf>
    <xf borderId="1" fillId="2" fontId="98" numFmtId="3" xfId="0" applyAlignment="1" applyBorder="1" applyFill="1" applyFont="1" applyNumberFormat="1">
      <alignment horizontal="center" readingOrder="0" shrinkToFit="0" wrapText="1"/>
    </xf>
    <xf borderId="1" fillId="2" fontId="12" numFmtId="3" xfId="0" applyAlignment="1" applyBorder="1" applyFill="1" applyFont="1" applyNumberFormat="1">
      <alignment horizontal="center" readingOrder="0" shrinkToFit="0" wrapText="1"/>
    </xf>
    <xf borderId="1" fillId="2" fontId="124" numFmtId="0" xfId="0" applyAlignment="1" applyBorder="1" applyFill="1" applyFont="1">
      <alignment readingOrder="0" shrinkToFit="0" wrapText="1"/>
    </xf>
    <xf borderId="1" fillId="6" fontId="12" numFmtId="0" xfId="0" applyAlignment="1" applyBorder="1" applyFill="1" applyFont="1">
      <alignment readingOrder="0" shrinkToFit="0" wrapText="1"/>
    </xf>
    <xf borderId="1" fillId="6" fontId="125" numFmtId="0" xfId="0" applyAlignment="1" applyBorder="1" applyFill="1" applyFont="1">
      <alignment readingOrder="0" shrinkToFit="0" wrapText="1"/>
    </xf>
    <xf borderId="1" fillId="6" fontId="12" numFmtId="168" xfId="0" applyAlignment="1" applyBorder="1" applyFill="1" applyFont="1" applyNumberFormat="1">
      <alignment horizontal="center" readingOrder="0" shrinkToFit="0" wrapText="1"/>
    </xf>
    <xf borderId="1" fillId="6" fontId="98" numFmtId="3" xfId="0" applyAlignment="1" applyBorder="1" applyFill="1" applyFont="1" applyNumberFormat="1">
      <alignment horizontal="center" shrinkToFit="0" wrapText="1"/>
    </xf>
    <xf borderId="1" fillId="6" fontId="12" numFmtId="0" xfId="0" applyAlignment="1" applyBorder="1" applyFill="1" applyFont="1">
      <alignment horizontal="center" shrinkToFit="0" wrapText="1"/>
    </xf>
    <xf borderId="1" fillId="6" fontId="12" numFmtId="0" xfId="0" applyAlignment="1" applyBorder="1" applyFill="1" applyFont="1">
      <alignment horizontal="center" shrinkToFit="0" wrapText="1"/>
    </xf>
    <xf borderId="1" fillId="6" fontId="12" numFmtId="0" xfId="0" applyAlignment="1" applyBorder="1" applyFill="1" applyFont="1">
      <alignment shrinkToFit="0" wrapText="1"/>
    </xf>
    <xf borderId="0" fillId="0" fontId="108" numFmtId="0" xfId="0" applyAlignment="1" applyFont="1">
      <alignment horizontal="center" shrinkToFit="0" wrapText="1"/>
    </xf>
    <xf borderId="1" fillId="0" fontId="13" numFmtId="0" xfId="0" applyAlignment="1" applyBorder="1" applyFont="1">
      <alignment horizontal="center" readingOrder="0" shrinkToFit="0" vertical="center" wrapText="1"/>
    </xf>
    <xf borderId="1" fillId="2" fontId="126" numFmtId="0" xfId="0" applyAlignment="1" applyBorder="1" applyFill="1" applyFont="1">
      <alignment horizontal="center" readingOrder="0" shrinkToFit="0" wrapText="1"/>
    </xf>
    <xf borderId="1" fillId="2" fontId="127" numFmtId="3" xfId="0" applyAlignment="1" applyBorder="1" applyFill="1" applyFont="1" applyNumberFormat="1">
      <alignment horizontal="center" readingOrder="0" shrinkToFit="0" wrapText="1"/>
    </xf>
    <xf borderId="1" fillId="6" fontId="128" numFmtId="0" xfId="0" applyAlignment="1" applyBorder="1" applyFill="1" applyFont="1">
      <alignment horizontal="center" readingOrder="0" shrinkToFit="0" wrapText="1"/>
    </xf>
    <xf borderId="1" fillId="6" fontId="127" numFmtId="0" xfId="0" applyAlignment="1" applyBorder="1" applyFill="1" applyFont="1">
      <alignment horizontal="center" readingOrder="0" shrinkToFit="0" wrapText="1"/>
    </xf>
    <xf borderId="1" fillId="6" fontId="127" numFmtId="0" xfId="0" applyAlignment="1" applyBorder="1" applyFill="1" applyFont="1">
      <alignment horizontal="center" shrinkToFit="0" wrapText="1"/>
    </xf>
    <xf borderId="4" fillId="6" fontId="4" numFmtId="0" xfId="0" applyAlignment="1" applyBorder="1" applyFill="1" applyFont="1">
      <alignment horizontal="center" shrinkToFit="0" wrapText="1"/>
    </xf>
    <xf borderId="1" fillId="6" fontId="18" numFmtId="0" xfId="0" applyAlignment="1" applyBorder="1" applyFill="1" applyFont="1">
      <alignment shrinkToFit="0" vertical="center" wrapText="1"/>
    </xf>
    <xf borderId="4" fillId="6" fontId="4" numFmtId="0" xfId="0" applyAlignment="1" applyBorder="1" applyFill="1" applyFont="1">
      <alignment horizontal="center" readingOrder="0" shrinkToFit="0" wrapText="1"/>
    </xf>
    <xf borderId="1" fillId="6" fontId="129" numFmtId="0" xfId="0" applyAlignment="1" applyBorder="1" applyFill="1" applyFont="1">
      <alignment horizontal="center" readingOrder="0" shrinkToFit="0" wrapText="1"/>
    </xf>
    <xf borderId="4" fillId="2" fontId="4" numFmtId="0" xfId="0" applyAlignment="1" applyBorder="1" applyFill="1" applyFont="1">
      <alignment horizontal="center" readingOrder="0" shrinkToFit="0" wrapText="1"/>
    </xf>
    <xf borderId="0" fillId="6" fontId="4" numFmtId="9" xfId="0" applyAlignment="1" applyFill="1" applyFont="1" applyNumberFormat="1">
      <alignment horizontal="center" shrinkToFit="0" wrapText="1"/>
    </xf>
    <xf borderId="1" fillId="2" fontId="130" numFmtId="0" xfId="0" applyAlignment="1" applyBorder="1" applyFill="1" applyFont="1">
      <alignment horizontal="center" readingOrder="0" shrinkToFit="0" wrapText="1"/>
    </xf>
    <xf borderId="0" fillId="2" fontId="68" numFmtId="0" xfId="0" applyAlignment="1" applyFill="1" applyFont="1">
      <alignment horizontal="left" readingOrder="0" shrinkToFit="0" wrapText="1"/>
    </xf>
    <xf borderId="0" fillId="0" fontId="12" numFmtId="0" xfId="0" applyAlignment="1" applyFont="1">
      <alignment horizontal="center"/>
    </xf>
    <xf borderId="0" fillId="0" fontId="1" numFmtId="0" xfId="0" applyAlignment="1" applyFont="1">
      <alignment horizontal="left" shrinkToFit="0" vertical="center" wrapText="1"/>
    </xf>
    <xf borderId="1" fillId="2" fontId="4" numFmtId="0" xfId="0" applyAlignment="1" applyBorder="1" applyFill="1" applyFont="1">
      <alignment horizontal="center" shrinkToFit="0" wrapText="1"/>
    </xf>
    <xf borderId="1" fillId="6" fontId="2" numFmtId="0" xfId="0" applyAlignment="1" applyBorder="1" applyFill="1" applyFont="1">
      <alignment horizontal="center" vertical="center"/>
    </xf>
    <xf borderId="1" fillId="6" fontId="2" numFmtId="0" xfId="0" applyAlignment="1" applyBorder="1" applyFill="1" applyFont="1">
      <alignment horizontal="center" shrinkToFit="0" vertical="center" wrapText="1"/>
    </xf>
    <xf borderId="1" fillId="0" fontId="2" numFmtId="0" xfId="0" applyAlignment="1" applyBorder="1" applyFont="1">
      <alignment horizontal="center" readingOrder="0" vertical="center"/>
    </xf>
    <xf borderId="1" fillId="0" fontId="131" numFmtId="0" xfId="0" applyAlignment="1" applyBorder="1" applyFont="1">
      <alignment horizontal="center" readingOrder="0" vertical="center"/>
    </xf>
    <xf borderId="1" fillId="6" fontId="12" numFmtId="0" xfId="0" applyAlignment="1" applyBorder="1" applyFill="1" applyFont="1">
      <alignment horizontal="center" readingOrder="0"/>
    </xf>
    <xf borderId="1" fillId="6" fontId="12" numFmtId="0" xfId="0" applyAlignment="1" applyBorder="1" applyFill="1" applyFont="1">
      <alignment horizontal="center" vertical="top"/>
    </xf>
    <xf borderId="1" fillId="2" fontId="4" numFmtId="0" xfId="0" applyAlignment="1" applyBorder="1" applyFill="1" applyFont="1">
      <alignment horizontal="left" readingOrder="0" shrinkToFit="0" wrapText="1"/>
    </xf>
    <xf borderId="1" fillId="6" fontId="12" numFmtId="0" xfId="0" applyAlignment="1" applyBorder="1" applyFill="1" applyFont="1">
      <alignment horizontal="center" readingOrder="0" shrinkToFit="0" vertical="top" wrapText="1"/>
    </xf>
    <xf borderId="1" fillId="6" fontId="18" numFmtId="0" xfId="0" applyAlignment="1" applyBorder="1" applyFill="1" applyFont="1">
      <alignment readingOrder="0" shrinkToFit="0" vertical="center" wrapText="1"/>
    </xf>
    <xf borderId="1" fillId="6" fontId="12" numFmtId="0" xfId="0" applyAlignment="1" applyBorder="1" applyFill="1" applyFont="1">
      <alignment shrinkToFit="0" vertical="top" wrapText="1"/>
    </xf>
    <xf borderId="1" fillId="6" fontId="12" numFmtId="0" xfId="0" applyAlignment="1" applyBorder="1" applyFill="1" applyFont="1">
      <alignment horizontal="center"/>
    </xf>
    <xf borderId="1" fillId="0" fontId="1" numFmtId="0" xfId="0" applyAlignment="1" applyBorder="1" applyFont="1">
      <alignment horizontal="left" shrinkToFit="0" vertical="center" wrapText="1"/>
    </xf>
    <xf borderId="1" fillId="6" fontId="12" numFmtId="0" xfId="0" applyAlignment="1" applyBorder="1" applyFill="1" applyFont="1">
      <alignment readingOrder="0" shrinkToFit="0" vertical="top" wrapText="1"/>
    </xf>
    <xf borderId="1" fillId="6" fontId="1" numFmtId="168" xfId="0" applyAlignment="1" applyBorder="1" applyFill="1" applyFont="1" applyNumberFormat="1">
      <alignment horizontal="left" readingOrder="0" shrinkToFit="0" vertical="center" wrapText="1"/>
    </xf>
    <xf borderId="1" fillId="6" fontId="1" numFmtId="0" xfId="0" applyAlignment="1" applyBorder="1" applyFill="1" applyFont="1">
      <alignment readingOrder="0" shrinkToFit="0" vertical="center" wrapText="1"/>
    </xf>
    <xf borderId="1" fillId="22" fontId="4" numFmtId="0" xfId="0" applyAlignment="1" applyBorder="1" applyFill="1" applyFont="1">
      <alignment readingOrder="0" shrinkToFit="0" wrapText="1"/>
    </xf>
    <xf borderId="1" fillId="8" fontId="12" numFmtId="0" xfId="0" applyAlignment="1" applyBorder="1" applyFill="1" applyFont="1">
      <alignment horizontal="center" readingOrder="0" vertical="center"/>
    </xf>
    <xf borderId="1" fillId="8" fontId="12" numFmtId="168" xfId="0" applyAlignment="1" applyBorder="1" applyFill="1" applyFont="1" applyNumberFormat="1">
      <alignment horizontal="left" readingOrder="0" shrinkToFit="0" vertical="center" wrapText="1"/>
    </xf>
    <xf borderId="1" fillId="8" fontId="1" numFmtId="0" xfId="0" applyAlignment="1" applyBorder="1" applyFill="1" applyFont="1">
      <alignment readingOrder="0" vertical="center"/>
    </xf>
    <xf borderId="1" fillId="8" fontId="12" numFmtId="0" xfId="0" applyAlignment="1" applyBorder="1" applyFill="1" applyFont="1">
      <alignment horizontal="center" vertical="center"/>
    </xf>
    <xf borderId="1" fillId="8" fontId="1" numFmtId="0" xfId="0" applyAlignment="1" applyBorder="1" applyFill="1" applyFont="1">
      <alignment horizontal="center" vertical="center"/>
    </xf>
    <xf borderId="1" fillId="8" fontId="1" numFmtId="168" xfId="0" applyAlignment="1" applyBorder="1" applyFill="1" applyFont="1" applyNumberFormat="1">
      <alignment horizontal="left" readingOrder="0" shrinkToFit="0" vertical="center" wrapText="1"/>
    </xf>
    <xf borderId="1" fillId="36" fontId="4" numFmtId="0" xfId="0" applyAlignment="1" applyBorder="1" applyFill="1" applyFont="1">
      <alignment readingOrder="0" shrinkToFit="0" wrapText="1"/>
    </xf>
    <xf borderId="1" fillId="8" fontId="1" numFmtId="0" xfId="0" applyAlignment="1" applyBorder="1" applyFill="1" applyFont="1">
      <alignment readingOrder="0" shrinkToFit="0" vertical="center" wrapText="1"/>
    </xf>
    <xf borderId="1" fillId="10" fontId="12" numFmtId="0" xfId="0" applyAlignment="1" applyBorder="1" applyFill="1" applyFont="1">
      <alignment horizontal="center" vertical="top"/>
    </xf>
    <xf borderId="1" fillId="10" fontId="12" numFmtId="0" xfId="0" applyAlignment="1" applyBorder="1" applyFill="1" applyFont="1">
      <alignment horizontal="center" readingOrder="0" shrinkToFit="0" vertical="top" wrapText="1"/>
    </xf>
    <xf borderId="1" fillId="10" fontId="12" numFmtId="0" xfId="0" applyAlignment="1" applyBorder="1" applyFill="1" applyFont="1">
      <alignment shrinkToFit="0" vertical="top" wrapText="1"/>
    </xf>
    <xf borderId="1" fillId="10" fontId="12" numFmtId="0" xfId="0" applyAlignment="1" applyBorder="1" applyFill="1" applyFont="1">
      <alignment horizontal="center" readingOrder="0"/>
    </xf>
    <xf borderId="1" fillId="10" fontId="12" numFmtId="0" xfId="0" applyAlignment="1" applyBorder="1" applyFill="1" applyFont="1">
      <alignment horizontal="center"/>
    </xf>
    <xf borderId="1" fillId="10" fontId="12" numFmtId="0" xfId="0" applyAlignment="1" applyBorder="1" applyFill="1" applyFont="1">
      <alignment readingOrder="0" shrinkToFit="0" wrapText="1"/>
    </xf>
    <xf borderId="1" fillId="10" fontId="1" numFmtId="0" xfId="0" applyAlignment="1" applyBorder="1" applyFill="1" applyFont="1">
      <alignment horizontal="center"/>
    </xf>
    <xf borderId="1" fillId="10" fontId="1" numFmtId="168" xfId="0" applyAlignment="1" applyBorder="1" applyFill="1" applyFont="1" applyNumberFormat="1">
      <alignment horizontal="left" readingOrder="0" shrinkToFit="0" vertical="center" wrapText="1"/>
    </xf>
    <xf borderId="1" fillId="10" fontId="1" numFmtId="0" xfId="0" applyAlignment="1" applyBorder="1" applyFill="1" applyFont="1">
      <alignment shrinkToFit="0" vertical="center" wrapText="1"/>
    </xf>
    <xf borderId="0" fillId="10" fontId="1" numFmtId="0" xfId="0" applyFill="1" applyFont="1"/>
    <xf borderId="1" fillId="6" fontId="1" numFmtId="0" xfId="0" applyAlignment="1" applyBorder="1" applyFill="1" applyFont="1">
      <alignment horizontal="left" shrinkToFit="0" vertical="center" wrapText="1"/>
    </xf>
    <xf borderId="1" fillId="6" fontId="1" numFmtId="0" xfId="0" applyAlignment="1" applyBorder="1" applyFill="1" applyFont="1">
      <alignment shrinkToFit="0" vertical="center" wrapText="1"/>
    </xf>
    <xf borderId="1" fillId="0" fontId="132" numFmtId="0" xfId="0" applyAlignment="1" applyBorder="1" applyFont="1">
      <alignment horizontal="left" readingOrder="0" shrinkToFit="0" wrapText="1"/>
    </xf>
    <xf borderId="1" fillId="0" fontId="12" numFmtId="0" xfId="0" applyAlignment="1" applyBorder="1" applyFont="1">
      <alignment horizontal="center"/>
    </xf>
    <xf borderId="0" fillId="0" fontId="1" numFmtId="168" xfId="0" applyAlignment="1" applyFont="1" applyNumberFormat="1">
      <alignment horizontal="left" readingOrder="0" shrinkToFit="0" vertical="center" wrapText="1"/>
    </xf>
    <xf borderId="0" fillId="10" fontId="1" numFmtId="0" xfId="0" applyAlignment="1" applyFill="1" applyFont="1">
      <alignment horizontal="left" readingOrder="0" shrinkToFit="0" vertical="center" wrapText="1"/>
    </xf>
    <xf borderId="1" fillId="10" fontId="101" numFmtId="168" xfId="0" applyAlignment="1" applyBorder="1" applyFill="1" applyFont="1" applyNumberFormat="1">
      <alignment horizontal="left" readingOrder="0"/>
    </xf>
    <xf borderId="1" fillId="6" fontId="12" numFmtId="0" xfId="0" applyAlignment="1" applyBorder="1" applyFill="1" applyFont="1">
      <alignment horizontal="center" vertical="center"/>
    </xf>
    <xf borderId="1" fillId="6" fontId="12" numFmtId="166" xfId="0" applyAlignment="1" applyBorder="1" applyFill="1" applyFont="1" applyNumberFormat="1">
      <alignment horizontal="center" readingOrder="0" shrinkToFit="0" vertical="center" wrapText="1"/>
    </xf>
    <xf borderId="1" fillId="6" fontId="12" numFmtId="0" xfId="0" applyAlignment="1" applyBorder="1" applyFill="1" applyFont="1">
      <alignment shrinkToFit="0" vertical="center" wrapText="1"/>
    </xf>
    <xf borderId="1" fillId="6" fontId="12" numFmtId="0" xfId="0" applyAlignment="1" applyBorder="1" applyFill="1" applyFont="1">
      <alignment horizontal="center" readingOrder="0" vertical="center"/>
    </xf>
    <xf borderId="1" fillId="6" fontId="16" numFmtId="0" xfId="0" applyAlignment="1" applyBorder="1" applyFill="1" applyFont="1">
      <alignment readingOrder="0" shrinkToFit="0" vertical="center" wrapText="1"/>
    </xf>
    <xf borderId="1" fillId="6" fontId="1" numFmtId="3" xfId="0" applyAlignment="1" applyBorder="1" applyFill="1" applyFont="1" applyNumberFormat="1">
      <alignment horizontal="center" readingOrder="0" vertical="center"/>
    </xf>
    <xf borderId="1" fillId="6" fontId="1" numFmtId="166" xfId="0" applyAlignment="1" applyBorder="1" applyFill="1" applyFont="1" applyNumberFormat="1">
      <alignment horizontal="left" readingOrder="0" shrinkToFit="0" vertical="center" wrapText="1"/>
    </xf>
    <xf borderId="1" fillId="6" fontId="1" numFmtId="0" xfId="0" applyAlignment="1" applyBorder="1" applyFill="1" applyFont="1">
      <alignment readingOrder="0" vertical="center"/>
    </xf>
    <xf borderId="1" fillId="0" fontId="12" numFmtId="0" xfId="0" applyAlignment="1" applyBorder="1" applyFont="1">
      <alignment horizontal="center" readingOrder="0" vertical="center"/>
    </xf>
    <xf borderId="1" fillId="0" fontId="12" numFmtId="0" xfId="0" applyAlignment="1" applyBorder="1" applyFont="1">
      <alignment horizontal="center" vertical="center"/>
    </xf>
    <xf borderId="1" fillId="0" fontId="1" numFmtId="3" xfId="0" applyAlignment="1" applyBorder="1" applyFont="1" applyNumberFormat="1">
      <alignment horizontal="center" readingOrder="0" vertical="center"/>
    </xf>
    <xf borderId="1" fillId="0" fontId="1" numFmtId="166" xfId="0" applyAlignment="1" applyBorder="1" applyFont="1" applyNumberFormat="1">
      <alignment horizontal="left" readingOrder="0" shrinkToFit="0" vertical="center" wrapText="1"/>
    </xf>
    <xf borderId="1" fillId="0" fontId="1" numFmtId="0" xfId="0" applyAlignment="1" applyBorder="1" applyFont="1">
      <alignment horizontal="left" readingOrder="0" shrinkToFit="0" vertical="center" wrapText="1"/>
    </xf>
    <xf borderId="1" fillId="10" fontId="1" numFmtId="166" xfId="0" applyAlignment="1" applyBorder="1" applyFill="1" applyFont="1" applyNumberFormat="1">
      <alignment horizontal="left" readingOrder="0" shrinkToFit="0" vertical="center" wrapText="1"/>
    </xf>
    <xf borderId="1" fillId="6" fontId="12" numFmtId="0" xfId="0" applyAlignment="1" applyBorder="1" applyFill="1" applyFont="1">
      <alignment horizontal="center" shrinkToFit="0" vertical="top" wrapText="1"/>
    </xf>
    <xf borderId="1" fillId="6" fontId="12" numFmtId="166" xfId="0" applyAlignment="1" applyBorder="1" applyFill="1" applyFont="1" applyNumberFormat="1">
      <alignment horizontal="center" readingOrder="0" shrinkToFit="0" vertical="top" wrapText="1"/>
    </xf>
    <xf borderId="1" fillId="6" fontId="12" numFmtId="0" xfId="0" applyAlignment="1" applyBorder="1" applyFill="1" applyFont="1">
      <alignment horizontal="center" readingOrder="0" vertical="top"/>
    </xf>
    <xf borderId="1" fillId="6" fontId="16" numFmtId="0" xfId="0" applyAlignment="1" applyBorder="1" applyFill="1" applyFont="1">
      <alignment readingOrder="0" shrinkToFit="0" vertical="top" wrapText="1"/>
    </xf>
    <xf borderId="1" fillId="6" fontId="1" numFmtId="3" xfId="0" applyAlignment="1" applyBorder="1" applyFill="1" applyFont="1" applyNumberFormat="1">
      <alignment horizontal="center" readingOrder="0" vertical="top"/>
    </xf>
    <xf borderId="1" fillId="6" fontId="12" numFmtId="166" xfId="0" applyAlignment="1" applyBorder="1" applyFill="1" applyFont="1" applyNumberFormat="1">
      <alignment horizontal="left" readingOrder="0" shrinkToFit="0" vertical="top" wrapText="1"/>
    </xf>
    <xf borderId="1" fillId="6" fontId="1" numFmtId="0" xfId="0" applyAlignment="1" applyBorder="1" applyFill="1" applyFont="1">
      <alignment readingOrder="0" vertical="top"/>
    </xf>
    <xf borderId="1" fillId="8" fontId="12" numFmtId="0" xfId="0" applyAlignment="1" applyBorder="1" applyFill="1" applyFont="1">
      <alignment horizontal="center" vertical="top"/>
    </xf>
    <xf borderId="1" fillId="8" fontId="12" numFmtId="0" xfId="0" applyAlignment="1" applyBorder="1" applyFill="1" applyFont="1">
      <alignment horizontal="center" readingOrder="0" shrinkToFit="0" vertical="top" wrapText="1"/>
    </xf>
    <xf borderId="1" fillId="8" fontId="12" numFmtId="0" xfId="0" applyAlignment="1" applyBorder="1" applyFill="1" applyFont="1">
      <alignment shrinkToFit="0" vertical="top" wrapText="1"/>
    </xf>
    <xf borderId="1" fillId="8" fontId="12" numFmtId="0" xfId="0" applyAlignment="1" applyBorder="1" applyFill="1" applyFont="1">
      <alignment horizontal="center" readingOrder="0"/>
    </xf>
    <xf borderId="1" fillId="8" fontId="12" numFmtId="0" xfId="0" applyAlignment="1" applyBorder="1" applyFill="1" applyFont="1">
      <alignment horizontal="center"/>
    </xf>
    <xf borderId="1" fillId="8" fontId="12" numFmtId="0" xfId="0" applyAlignment="1" applyBorder="1" applyFill="1" applyFont="1">
      <alignment readingOrder="0" shrinkToFit="0" wrapText="1"/>
    </xf>
    <xf borderId="1" fillId="8" fontId="1" numFmtId="0" xfId="0" applyAlignment="1" applyBorder="1" applyFill="1" applyFont="1">
      <alignment horizontal="center"/>
    </xf>
    <xf borderId="1" fillId="0" fontId="1" numFmtId="168" xfId="0" applyAlignment="1" applyBorder="1" applyFont="1" applyNumberFormat="1">
      <alignment horizontal="left" readingOrder="0" shrinkToFit="0" vertical="center" wrapText="1"/>
    </xf>
    <xf borderId="1" fillId="8" fontId="12" numFmtId="166" xfId="0" applyAlignment="1" applyBorder="1" applyFill="1" applyFont="1" applyNumberFormat="1">
      <alignment horizontal="center" readingOrder="0" shrinkToFit="0" vertical="top" wrapText="1"/>
    </xf>
    <xf borderId="1" fillId="8" fontId="12" numFmtId="166" xfId="0" applyAlignment="1" applyBorder="1" applyFill="1" applyFont="1" applyNumberFormat="1">
      <alignment horizontal="left" readingOrder="0" shrinkToFit="0" vertical="top" wrapText="1"/>
    </xf>
    <xf borderId="0" fillId="6" fontId="133" numFmtId="0" xfId="0" applyAlignment="1" applyFill="1" applyFont="1">
      <alignment readingOrder="0" shrinkToFit="0" wrapText="1"/>
    </xf>
    <xf borderId="1" fillId="6" fontId="16" numFmtId="0" xfId="0" applyAlignment="1" applyBorder="1" applyFill="1" applyFont="1">
      <alignment readingOrder="0" shrinkToFit="0" wrapText="1"/>
    </xf>
    <xf borderId="1" fillId="6" fontId="37" numFmtId="0" xfId="0" applyAlignment="1" applyBorder="1" applyFill="1" applyFont="1">
      <alignment horizontal="center" vertical="top"/>
    </xf>
    <xf borderId="1" fillId="6" fontId="37" numFmtId="0" xfId="0" applyAlignment="1" applyBorder="1" applyFill="1" applyFont="1">
      <alignment horizontal="center" shrinkToFit="0" vertical="top" wrapText="1"/>
    </xf>
    <xf borderId="1" fillId="6" fontId="37" numFmtId="0" xfId="0" applyAlignment="1" applyBorder="1" applyFill="1" applyFont="1">
      <alignment shrinkToFit="0" vertical="top" wrapText="1"/>
    </xf>
    <xf borderId="1" fillId="6" fontId="37" numFmtId="0" xfId="0" applyAlignment="1" applyBorder="1" applyFill="1" applyFont="1">
      <alignment horizontal="center" readingOrder="0"/>
    </xf>
    <xf borderId="1" fillId="6" fontId="37" numFmtId="0" xfId="0" applyAlignment="1" applyBorder="1" applyFill="1" applyFont="1">
      <alignment horizontal="center"/>
    </xf>
    <xf borderId="1" fillId="6" fontId="37" numFmtId="0" xfId="0" applyAlignment="1" applyBorder="1" applyFill="1" applyFont="1">
      <alignment readingOrder="0" shrinkToFit="0" wrapText="1"/>
    </xf>
    <xf borderId="1" fillId="6" fontId="12" numFmtId="0" xfId="0" applyAlignment="1" applyBorder="1" applyFill="1" applyFont="1">
      <alignment horizontal="left" readingOrder="0" vertical="center"/>
    </xf>
    <xf borderId="1" fillId="6" fontId="12" numFmtId="168" xfId="0" applyAlignment="1" applyBorder="1" applyFill="1" applyFont="1" applyNumberFormat="1">
      <alignment horizontal="left" readingOrder="0" shrinkToFit="0" vertical="center" wrapText="1"/>
    </xf>
    <xf borderId="1" fillId="0" fontId="1" numFmtId="0" xfId="0" applyAlignment="1" applyBorder="1" applyFont="1">
      <alignment horizontal="left" readingOrder="0" vertical="center"/>
    </xf>
    <xf borderId="1" fillId="0" fontId="12" numFmtId="0" xfId="0" applyAlignment="1" applyBorder="1" applyFont="1">
      <alignment horizontal="left" vertical="center"/>
    </xf>
    <xf borderId="1" fillId="0" fontId="12" numFmtId="0" xfId="0" applyAlignment="1" applyBorder="1" applyFont="1">
      <alignment horizontal="center" vertical="top"/>
    </xf>
    <xf borderId="1" fillId="0" fontId="12" numFmtId="0" xfId="0" applyAlignment="1" applyBorder="1" applyFont="1">
      <alignment shrinkToFit="0" vertical="top" wrapText="1"/>
    </xf>
    <xf borderId="1" fillId="8" fontId="12" numFmtId="0" xfId="0" applyAlignment="1" applyBorder="1" applyFill="1" applyFont="1">
      <alignment horizontal="center" readingOrder="0" vertical="top"/>
    </xf>
    <xf borderId="1" fillId="8" fontId="12" numFmtId="0" xfId="0" applyAlignment="1" applyBorder="1" applyFill="1" applyFont="1">
      <alignment readingOrder="0" shrinkToFit="0" vertical="top" wrapText="1"/>
    </xf>
    <xf borderId="1" fillId="8" fontId="1" numFmtId="171" xfId="0" applyAlignment="1" applyBorder="1" applyFill="1" applyFont="1" applyNumberFormat="1">
      <alignment horizontal="left" readingOrder="0" shrinkToFit="0" vertical="center" wrapText="1"/>
    </xf>
    <xf borderId="1" fillId="8" fontId="1" numFmtId="0" xfId="0" applyAlignment="1" applyBorder="1" applyFill="1" applyFont="1">
      <alignment readingOrder="0"/>
    </xf>
    <xf borderId="1" fillId="6" fontId="12" numFmtId="0" xfId="0" applyAlignment="1" applyBorder="1" applyFill="1" applyFont="1">
      <alignment horizontal="left" readingOrder="0" shrinkToFit="0" vertical="center" wrapText="1"/>
    </xf>
    <xf borderId="1" fillId="6" fontId="1" numFmtId="3" xfId="0" applyAlignment="1" applyBorder="1" applyFill="1" applyFont="1" applyNumberFormat="1">
      <alignment horizontal="center" readingOrder="0"/>
    </xf>
    <xf borderId="1" fillId="6" fontId="1" numFmtId="0" xfId="0" applyAlignment="1" applyBorder="1" applyFill="1" applyFont="1">
      <alignment horizontal="left" readingOrder="0" shrinkToFit="0" vertical="center" wrapText="1"/>
    </xf>
    <xf borderId="1" fillId="11" fontId="12" numFmtId="0" xfId="0" applyAlignment="1" applyBorder="1" applyFill="1" applyFont="1">
      <alignment horizontal="center" vertical="top"/>
    </xf>
    <xf borderId="1" fillId="11" fontId="12" numFmtId="0" xfId="0" applyAlignment="1" applyBorder="1" applyFill="1" applyFont="1">
      <alignment horizontal="center" readingOrder="0" shrinkToFit="0" vertical="top" wrapText="1"/>
    </xf>
    <xf borderId="1" fillId="11" fontId="12" numFmtId="0" xfId="0" applyAlignment="1" applyBorder="1" applyFill="1" applyFont="1">
      <alignment shrinkToFit="0" vertical="top" wrapText="1"/>
    </xf>
    <xf borderId="1" fillId="11" fontId="12" numFmtId="0" xfId="0" applyAlignment="1" applyBorder="1" applyFill="1" applyFont="1">
      <alignment horizontal="center" readingOrder="0"/>
    </xf>
    <xf borderId="1" fillId="11" fontId="12" numFmtId="0" xfId="0" applyAlignment="1" applyBorder="1" applyFill="1" applyFont="1">
      <alignment horizontal="center"/>
    </xf>
    <xf borderId="1" fillId="11" fontId="12" numFmtId="0" xfId="0" applyAlignment="1" applyBorder="1" applyFill="1" applyFont="1">
      <alignment readingOrder="0" shrinkToFit="0" wrapText="1"/>
    </xf>
    <xf borderId="0" fillId="11" fontId="12" numFmtId="0" xfId="0" applyAlignment="1" applyFill="1" applyFont="1">
      <alignment horizontal="center" readingOrder="0" shrinkToFit="0" vertical="top" wrapText="1"/>
    </xf>
    <xf borderId="0" fillId="37" fontId="1" numFmtId="0" xfId="0" applyFill="1" applyFont="1"/>
    <xf borderId="1" fillId="6" fontId="87" numFmtId="0" xfId="0" applyAlignment="1" applyBorder="1" applyFill="1" applyFont="1">
      <alignment horizontal="left" readingOrder="0"/>
    </xf>
    <xf borderId="1" fillId="6" fontId="12" numFmtId="0" xfId="0" applyAlignment="1" applyBorder="1" applyFill="1" applyFont="1">
      <alignment horizontal="center" readingOrder="0" shrinkToFit="0" vertical="center" wrapText="1"/>
    </xf>
    <xf borderId="1" fillId="6" fontId="1" numFmtId="0" xfId="0" applyAlignment="1" applyBorder="1" applyFill="1" applyFont="1">
      <alignment horizontal="center" vertical="center"/>
    </xf>
    <xf borderId="1" fillId="37" fontId="12" numFmtId="0" xfId="0" applyAlignment="1" applyBorder="1" applyFill="1" applyFont="1">
      <alignment horizontal="center" vertical="top"/>
    </xf>
    <xf borderId="0" fillId="37" fontId="132" numFmtId="0" xfId="0" applyAlignment="1" applyFill="1" applyFont="1">
      <alignment horizontal="left" readingOrder="0" shrinkToFit="0" wrapText="1"/>
    </xf>
    <xf borderId="1" fillId="37" fontId="12" numFmtId="0" xfId="0" applyAlignment="1" applyBorder="1" applyFill="1" applyFont="1">
      <alignment shrinkToFit="0" vertical="top" wrapText="1"/>
    </xf>
    <xf borderId="1" fillId="37" fontId="12" numFmtId="0" xfId="0" applyAlignment="1" applyBorder="1" applyFill="1" applyFont="1">
      <alignment horizontal="center" readingOrder="0"/>
    </xf>
    <xf borderId="1" fillId="37" fontId="12" numFmtId="0" xfId="0" applyAlignment="1" applyBorder="1" applyFill="1" applyFont="1">
      <alignment horizontal="center"/>
    </xf>
    <xf borderId="1" fillId="37" fontId="12" numFmtId="0" xfId="0" applyAlignment="1" applyBorder="1" applyFill="1" applyFont="1">
      <alignment readingOrder="0" shrinkToFit="0" wrapText="1"/>
    </xf>
    <xf borderId="1" fillId="37" fontId="1" numFmtId="0" xfId="0" applyAlignment="1" applyBorder="1" applyFill="1" applyFont="1">
      <alignment horizontal="center"/>
    </xf>
    <xf borderId="1" fillId="37" fontId="1" numFmtId="168" xfId="0" applyAlignment="1" applyBorder="1" applyFill="1" applyFont="1" applyNumberFormat="1">
      <alignment horizontal="left" readingOrder="0" shrinkToFit="0" vertical="center" wrapText="1"/>
    </xf>
    <xf borderId="1" fillId="37" fontId="1" numFmtId="0" xfId="0" applyAlignment="1" applyBorder="1" applyFill="1" applyFont="1">
      <alignment shrinkToFit="0" vertical="center" wrapText="1"/>
    </xf>
    <xf borderId="1" fillId="37" fontId="1" numFmtId="0" xfId="0" applyBorder="1" applyFill="1" applyFont="1"/>
    <xf borderId="1" fillId="6" fontId="132" numFmtId="0" xfId="0" applyAlignment="1" applyBorder="1" applyFill="1" applyFont="1">
      <alignment horizontal="left" readingOrder="0" shrinkToFit="0" wrapText="1"/>
    </xf>
    <xf borderId="1" fillId="2" fontId="1" numFmtId="0" xfId="0" applyAlignment="1" applyBorder="1" applyFill="1" applyFont="1">
      <alignment readingOrder="0"/>
    </xf>
    <xf borderId="1" fillId="6" fontId="134" numFmtId="0" xfId="0" applyAlignment="1" applyBorder="1" applyFill="1" applyFont="1">
      <alignment horizontal="left" readingOrder="0" shrinkToFit="0" wrapText="1"/>
    </xf>
    <xf borderId="1" fillId="6" fontId="37" numFmtId="166" xfId="0" applyAlignment="1" applyBorder="1" applyFill="1" applyFont="1" applyNumberFormat="1">
      <alignment horizontal="left" readingOrder="0" shrinkToFit="0" vertical="center" wrapText="1"/>
    </xf>
    <xf borderId="0" fillId="6" fontId="12" numFmtId="0" xfId="0" applyAlignment="1" applyFill="1" applyFont="1">
      <alignment vertical="center"/>
    </xf>
    <xf borderId="0" fillId="6" fontId="12" numFmtId="0" xfId="0" applyAlignment="1" applyFill="1" applyFont="1">
      <alignment horizontal="center" readingOrder="0"/>
    </xf>
    <xf borderId="0" fillId="6" fontId="12" numFmtId="0" xfId="0" applyAlignment="1" applyFill="1" applyFont="1">
      <alignment horizontal="center" vertical="top"/>
    </xf>
    <xf borderId="0" fillId="6" fontId="12" numFmtId="0" xfId="0" applyAlignment="1" applyFill="1" applyFont="1">
      <alignment horizontal="center" shrinkToFit="0" vertical="top" wrapText="1"/>
    </xf>
    <xf borderId="0" fillId="0" fontId="12" numFmtId="0" xfId="0" applyAlignment="1" applyFont="1">
      <alignment horizontal="center" readingOrder="0"/>
    </xf>
    <xf borderId="0" fillId="0" fontId="13" numFmtId="0" xfId="0" applyAlignment="1" applyFont="1">
      <alignment horizontal="center"/>
    </xf>
    <xf borderId="0" fillId="0" fontId="13" numFmtId="0" xfId="0" applyAlignment="1" applyFont="1">
      <alignment shrinkToFit="0" wrapText="1"/>
    </xf>
    <xf borderId="0" fillId="0" fontId="7" numFmtId="179" xfId="0" applyAlignment="1" applyFont="1" applyNumberFormat="1">
      <alignment horizontal="center"/>
    </xf>
    <xf borderId="0" fillId="6" fontId="11" numFmtId="0" xfId="0" applyAlignment="1" applyFill="1" applyFont="1">
      <alignment horizontal="center" readingOrder="0" shrinkToFit="0" vertical="center" wrapText="1"/>
    </xf>
    <xf borderId="0" fillId="0" fontId="51" numFmtId="49" xfId="0" applyAlignment="1" applyFont="1" applyNumberFormat="1">
      <alignment horizontal="center" readingOrder="0" shrinkToFit="0" vertical="center" wrapText="1"/>
    </xf>
    <xf borderId="0" fillId="6" fontId="11" numFmtId="9" xfId="0" applyAlignment="1" applyFill="1" applyFont="1" applyNumberFormat="1">
      <alignment horizontal="center" readingOrder="0" shrinkToFit="0" vertical="center" wrapText="1"/>
    </xf>
    <xf borderId="4" fillId="6" fontId="51" numFmtId="0" xfId="0" applyAlignment="1" applyBorder="1" applyFill="1" applyFont="1">
      <alignment horizontal="center" readingOrder="0" shrinkToFit="0" vertical="center" wrapText="1"/>
    </xf>
    <xf borderId="13" fillId="6" fontId="24" numFmtId="0" xfId="0" applyAlignment="1" applyBorder="1" applyFill="1" applyFont="1">
      <alignment horizontal="center" readingOrder="0" shrinkToFit="0" vertical="center" wrapText="1"/>
    </xf>
    <xf borderId="14" fillId="0" fontId="6" numFmtId="0" xfId="0" applyBorder="1" applyFont="1"/>
    <xf borderId="1" fillId="0" fontId="108" numFmtId="3" xfId="0" applyAlignment="1" applyBorder="1" applyFont="1" applyNumberFormat="1">
      <alignment horizontal="center" readingOrder="0" shrinkToFit="0" vertical="center" wrapText="1"/>
    </xf>
    <xf borderId="4" fillId="0" fontId="108" numFmtId="3" xfId="0" applyAlignment="1" applyBorder="1" applyFont="1" applyNumberFormat="1">
      <alignment horizontal="center" readingOrder="0" shrinkToFit="0" vertical="center" wrapText="1"/>
    </xf>
    <xf borderId="1" fillId="0" fontId="108" numFmtId="10" xfId="0" applyAlignment="1" applyBorder="1" applyFont="1" applyNumberFormat="1">
      <alignment horizontal="center" readingOrder="0" shrinkToFit="0" vertical="center" wrapText="1"/>
    </xf>
    <xf borderId="0" fillId="6" fontId="108" numFmtId="10" xfId="0" applyAlignment="1" applyFill="1" applyFont="1" applyNumberFormat="1">
      <alignment horizontal="center" readingOrder="0" shrinkToFit="0" vertical="center" wrapText="1"/>
    </xf>
    <xf borderId="13" fillId="0" fontId="11" numFmtId="0" xfId="0" applyAlignment="1" applyBorder="1" applyFont="1">
      <alignment horizontal="center" readingOrder="0" shrinkToFit="0" vertical="center" wrapText="1"/>
    </xf>
    <xf borderId="4" fillId="11" fontId="135" numFmtId="0" xfId="0" applyAlignment="1" applyBorder="1" applyFill="1" applyFont="1">
      <alignment horizontal="left" readingOrder="0" shrinkToFit="0" vertical="center" wrapText="1"/>
    </xf>
    <xf borderId="0" fillId="6" fontId="135" numFmtId="0" xfId="0" applyAlignment="1" applyFill="1" applyFont="1">
      <alignment horizontal="left" readingOrder="0" shrinkToFit="0" vertical="center" wrapText="1"/>
    </xf>
    <xf borderId="13" fillId="6" fontId="136" numFmtId="0" xfId="0" applyAlignment="1" applyBorder="1" applyFill="1" applyFont="1">
      <alignment horizontal="center" readingOrder="0" shrinkToFit="0" vertical="center" wrapText="1"/>
    </xf>
    <xf borderId="1" fillId="0" fontId="137" numFmtId="3" xfId="0" applyAlignment="1" applyBorder="1" applyFont="1" applyNumberFormat="1">
      <alignment horizontal="center" readingOrder="0" shrinkToFit="0" vertical="center" wrapText="1"/>
    </xf>
    <xf borderId="1" fillId="0" fontId="137" numFmtId="0" xfId="0" applyAlignment="1" applyBorder="1" applyFont="1">
      <alignment horizontal="center" readingOrder="0" shrinkToFit="0" vertical="center" wrapText="1"/>
    </xf>
    <xf borderId="1" fillId="6" fontId="52" numFmtId="0" xfId="0" applyAlignment="1" applyBorder="1" applyFill="1" applyFont="1">
      <alignment horizontal="left" readingOrder="0" shrinkToFit="0" wrapText="1"/>
    </xf>
    <xf borderId="1" fillId="0" fontId="137" numFmtId="10" xfId="0" applyAlignment="1" applyBorder="1" applyFont="1" applyNumberFormat="1">
      <alignment horizontal="center" readingOrder="0" shrinkToFit="0" vertical="center" wrapText="1"/>
    </xf>
    <xf borderId="0" fillId="6" fontId="137" numFmtId="10" xfId="0" applyAlignment="1" applyFill="1" applyFont="1" applyNumberFormat="1">
      <alignment horizontal="center" readingOrder="0" shrinkToFit="0" vertical="center" wrapText="1"/>
    </xf>
    <xf borderId="1" fillId="6" fontId="52" numFmtId="0" xfId="0" applyAlignment="1" applyBorder="1" applyFill="1" applyFont="1">
      <alignment horizontal="left" readingOrder="0" shrinkToFit="0" vertical="center" wrapText="1"/>
    </xf>
    <xf borderId="2" fillId="6" fontId="11" numFmtId="0" xfId="0" applyAlignment="1" applyBorder="1" applyFill="1" applyFont="1">
      <alignment horizontal="center" readingOrder="0" shrinkToFit="0" vertical="center" wrapText="1"/>
    </xf>
    <xf borderId="2" fillId="0" fontId="11" numFmtId="49" xfId="0" applyAlignment="1" applyBorder="1" applyFont="1" applyNumberFormat="1">
      <alignment horizontal="center" readingOrder="0" shrinkToFit="0" vertical="center" wrapText="1"/>
    </xf>
    <xf borderId="1" fillId="2" fontId="4" numFmtId="49" xfId="0" applyAlignment="1" applyBorder="1" applyFill="1" applyFont="1" applyNumberFormat="1">
      <alignment horizontal="center" readingOrder="0" shrinkToFit="0" vertical="center" wrapText="1"/>
    </xf>
    <xf borderId="1" fillId="2" fontId="4" numFmtId="0" xfId="0" applyAlignment="1" applyBorder="1" applyFill="1" applyFont="1">
      <alignment horizontal="center" readingOrder="0" shrinkToFit="0" vertical="center" wrapText="1"/>
    </xf>
    <xf borderId="1" fillId="2" fontId="4" numFmtId="3" xfId="0" applyAlignment="1" applyBorder="1" applyFill="1" applyFont="1" applyNumberFormat="1">
      <alignment horizontal="center" readingOrder="0" shrinkToFit="0" vertical="center" wrapText="1"/>
    </xf>
    <xf borderId="1" fillId="2" fontId="4" numFmtId="0" xfId="0" applyAlignment="1" applyBorder="1" applyFill="1" applyFont="1">
      <alignment horizontal="left" readingOrder="0" shrinkToFit="0" vertical="center" wrapText="1"/>
    </xf>
    <xf borderId="1" fillId="2" fontId="4" numFmtId="9" xfId="0" applyAlignment="1" applyBorder="1" applyFill="1" applyFont="1" applyNumberFormat="1">
      <alignment horizontal="center" vertical="center"/>
    </xf>
    <xf borderId="0" fillId="6" fontId="4" numFmtId="9" xfId="0" applyAlignment="1" applyFill="1" applyFont="1" applyNumberFormat="1">
      <alignment horizontal="center" vertical="center"/>
    </xf>
    <xf borderId="1" fillId="2" fontId="138" numFmtId="0" xfId="0" applyAlignment="1" applyBorder="1" applyFill="1" applyFont="1">
      <alignment horizontal="center" readingOrder="0" shrinkToFit="0" vertical="center" wrapText="1"/>
    </xf>
    <xf borderId="1" fillId="6" fontId="4" numFmtId="49" xfId="0" applyAlignment="1" applyBorder="1" applyFill="1" applyFont="1" applyNumberFormat="1">
      <alignment horizontal="center" readingOrder="0" shrinkToFit="0" vertical="center" wrapText="1"/>
    </xf>
    <xf borderId="1" fillId="6" fontId="4" numFmtId="0" xfId="0" applyAlignment="1" applyBorder="1" applyFill="1" applyFont="1">
      <alignment horizontal="left" readingOrder="0" shrinkToFit="0" wrapText="1"/>
    </xf>
    <xf borderId="1" fillId="6" fontId="4" numFmtId="0" xfId="0" applyAlignment="1" applyBorder="1" applyFill="1" applyFont="1">
      <alignment horizontal="center" readingOrder="0" shrinkToFit="0" vertical="center" wrapText="1"/>
    </xf>
    <xf borderId="1" fillId="6" fontId="139" numFmtId="0" xfId="0" applyAlignment="1" applyBorder="1" applyFill="1" applyFont="1">
      <alignment horizontal="center" readingOrder="0" shrinkToFit="0" vertical="center" wrapText="1"/>
    </xf>
    <xf borderId="1" fillId="6" fontId="4" numFmtId="168" xfId="0" applyAlignment="1" applyBorder="1" applyFill="1" applyFont="1" applyNumberFormat="1">
      <alignment horizontal="center" readingOrder="0" shrinkToFit="0" vertical="center" wrapText="1"/>
    </xf>
    <xf borderId="1" fillId="6" fontId="4" numFmtId="3" xfId="0" applyAlignment="1" applyBorder="1" applyFill="1" applyFont="1" applyNumberFormat="1">
      <alignment horizontal="center" readingOrder="0" shrinkToFit="0" vertical="center" wrapText="1"/>
    </xf>
    <xf borderId="1" fillId="6" fontId="4" numFmtId="0" xfId="0" applyAlignment="1" applyBorder="1" applyFill="1" applyFont="1">
      <alignment horizontal="left" readingOrder="0" shrinkToFit="0" vertical="center" wrapText="1"/>
    </xf>
    <xf borderId="1" fillId="6" fontId="4" numFmtId="9" xfId="0" applyAlignment="1" applyBorder="1" applyFill="1" applyFont="1" applyNumberFormat="1">
      <alignment horizontal="center" shrinkToFit="0" vertical="center" wrapText="1"/>
    </xf>
    <xf borderId="1" fillId="6" fontId="4" numFmtId="0" xfId="0" applyAlignment="1" applyBorder="1" applyFill="1" applyFont="1">
      <alignment horizontal="left" shrinkToFit="0" wrapText="1"/>
    </xf>
    <xf borderId="1" fillId="6" fontId="4" numFmtId="0" xfId="0" applyAlignment="1" applyBorder="1" applyFill="1" applyFont="1">
      <alignment horizontal="center" shrinkToFit="0" vertical="center" wrapText="1"/>
    </xf>
    <xf borderId="1" fillId="6" fontId="4" numFmtId="0" xfId="0" applyAlignment="1" applyBorder="1" applyFill="1" applyFont="1">
      <alignment horizontal="left" shrinkToFit="0" vertical="center" wrapText="1"/>
    </xf>
    <xf borderId="1" fillId="2" fontId="4" numFmtId="0" xfId="0" applyAlignment="1" applyBorder="1" applyFill="1" applyFont="1">
      <alignment shrinkToFit="0" vertical="center" wrapText="1"/>
    </xf>
    <xf borderId="1" fillId="2" fontId="4" numFmtId="0" xfId="0" applyAlignment="1" applyBorder="1" applyFill="1" applyFont="1">
      <alignment horizontal="center" shrinkToFit="0" vertical="bottom" wrapText="1"/>
    </xf>
    <xf borderId="1" fillId="2" fontId="4" numFmtId="0" xfId="0" applyAlignment="1" applyBorder="1" applyFill="1" applyFont="1">
      <alignment horizontal="center" vertical="bottom"/>
    </xf>
    <xf borderId="1" fillId="2" fontId="4" numFmtId="3" xfId="0" applyAlignment="1" applyBorder="1" applyFill="1" applyFont="1" applyNumberFormat="1">
      <alignment horizontal="center" readingOrder="0" shrinkToFit="0" vertical="bottom" wrapText="1"/>
    </xf>
    <xf borderId="1" fillId="2" fontId="4" numFmtId="0" xfId="0" applyAlignment="1" applyBorder="1" applyFill="1" applyFont="1">
      <alignment horizontal="center" readingOrder="0" shrinkToFit="0" vertical="bottom" wrapText="1"/>
    </xf>
    <xf borderId="1" fillId="2" fontId="4" numFmtId="0" xfId="0" applyAlignment="1" applyBorder="1" applyFill="1" applyFont="1">
      <alignment horizontal="center" readingOrder="0" vertical="bottom"/>
    </xf>
    <xf borderId="1" fillId="2" fontId="4" numFmtId="9" xfId="0" applyAlignment="1" applyBorder="1" applyFill="1" applyFont="1" applyNumberFormat="1">
      <alignment horizontal="center" vertical="bottom"/>
    </xf>
    <xf borderId="0" fillId="6" fontId="4" numFmtId="9" xfId="0" applyAlignment="1" applyFill="1" applyFont="1" applyNumberFormat="1">
      <alignment horizontal="center" vertical="bottom"/>
    </xf>
    <xf borderId="1" fillId="2" fontId="4" numFmtId="0" xfId="0" applyAlignment="1" applyBorder="1" applyFill="1" applyFont="1">
      <alignment horizontal="center" shrinkToFit="0" vertical="center" wrapText="1"/>
    </xf>
    <xf borderId="1" fillId="2" fontId="4" numFmtId="168" xfId="0" applyAlignment="1" applyBorder="1" applyFill="1" applyFont="1" applyNumberFormat="1">
      <alignment horizontal="center" readingOrder="0" shrinkToFit="0" vertical="center" wrapText="1"/>
    </xf>
    <xf borderId="1" fillId="2" fontId="4" numFmtId="9" xfId="0" applyAlignment="1" applyBorder="1" applyFill="1" applyFont="1" applyNumberFormat="1">
      <alignment horizontal="center" shrinkToFit="0" vertical="center" wrapText="1"/>
    </xf>
    <xf borderId="1" fillId="0" fontId="4" numFmtId="0" xfId="0" applyAlignment="1" applyBorder="1" applyFont="1">
      <alignment horizontal="center" shrinkToFit="0" wrapText="1"/>
    </xf>
    <xf borderId="1" fillId="0" fontId="4" numFmtId="0" xfId="0" applyAlignment="1" applyBorder="1" applyFont="1">
      <alignment horizontal="left" shrinkToFit="0" wrapText="1"/>
    </xf>
    <xf borderId="0" fillId="6" fontId="4" numFmtId="0" xfId="0" applyAlignment="1" applyFill="1" applyFont="1">
      <alignment shrinkToFit="0" wrapText="1"/>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horizontal="left" shrinkToFit="0" vertical="center" wrapText="1"/>
    </xf>
    <xf borderId="1" fillId="2" fontId="4" numFmtId="0" xfId="0" applyAlignment="1" applyBorder="1" applyFill="1" applyFont="1">
      <alignment horizontal="center" vertical="center"/>
    </xf>
    <xf borderId="0" fillId="6" fontId="4" numFmtId="0" xfId="0" applyFill="1" applyFont="1"/>
    <xf borderId="1" fillId="6" fontId="4" numFmtId="166" xfId="0" applyAlignment="1" applyBorder="1" applyFill="1" applyFont="1" applyNumberFormat="1">
      <alignment horizontal="center" readingOrder="0" shrinkToFit="0" vertical="center" wrapText="1"/>
    </xf>
    <xf borderId="1" fillId="0" fontId="4" numFmtId="0" xfId="0" applyAlignment="1" applyBorder="1" applyFont="1">
      <alignment vertical="center"/>
    </xf>
    <xf borderId="1" fillId="2" fontId="4" numFmtId="49" xfId="0" applyAlignment="1" applyBorder="1" applyFill="1" applyFont="1" applyNumberFormat="1">
      <alignment horizontal="center" readingOrder="0" vertical="center"/>
    </xf>
    <xf borderId="1" fillId="2" fontId="4" numFmtId="0" xfId="0" applyAlignment="1" applyBorder="1" applyFill="1" applyFont="1">
      <alignment horizontal="center" shrinkToFit="0" vertical="center" wrapText="1"/>
    </xf>
    <xf borderId="1" fillId="2" fontId="4" numFmtId="0" xfId="0" applyAlignment="1" applyBorder="1" applyFill="1" applyFont="1">
      <alignment horizontal="center" vertical="center"/>
    </xf>
    <xf borderId="1" fillId="6" fontId="4" numFmtId="0" xfId="0" applyAlignment="1" applyBorder="1" applyFill="1" applyFont="1">
      <alignment horizontal="center" readingOrder="0" shrinkToFit="0" vertical="bottom" wrapText="1"/>
    </xf>
    <xf borderId="1" fillId="6" fontId="4" numFmtId="0" xfId="0" applyAlignment="1" applyBorder="1" applyFill="1" applyFont="1">
      <alignment horizontal="center" readingOrder="0" vertical="bottom"/>
    </xf>
    <xf borderId="1" fillId="6" fontId="4" numFmtId="9" xfId="0" applyAlignment="1" applyBorder="1" applyFill="1" applyFont="1" applyNumberFormat="1">
      <alignment horizontal="center" vertical="bottom"/>
    </xf>
    <xf borderId="4" fillId="6" fontId="136" numFmtId="0" xfId="0" applyAlignment="1" applyBorder="1" applyFill="1" applyFont="1">
      <alignment horizontal="center" readingOrder="0" shrinkToFit="0" vertical="center" wrapText="1"/>
    </xf>
    <xf borderId="1" fillId="0" fontId="108" numFmtId="3" xfId="0" applyAlignment="1" applyBorder="1" applyFont="1" applyNumberFormat="1">
      <alignment horizontal="center" shrinkToFit="0" wrapText="1"/>
    </xf>
    <xf borderId="1" fillId="0" fontId="108" numFmtId="0" xfId="0" applyAlignment="1" applyBorder="1" applyFont="1">
      <alignment horizontal="center" shrinkToFit="0" wrapText="1"/>
    </xf>
    <xf borderId="1" fillId="0" fontId="108" numFmtId="0" xfId="0" applyAlignment="1" applyBorder="1" applyFont="1">
      <alignment horizontal="left" shrinkToFit="0" wrapText="1"/>
    </xf>
    <xf borderId="1" fillId="0" fontId="108" numFmtId="10" xfId="0" applyAlignment="1" applyBorder="1" applyFont="1" applyNumberFormat="1">
      <alignment horizontal="center" shrinkToFit="0" wrapText="1"/>
    </xf>
    <xf borderId="0" fillId="6" fontId="108" numFmtId="10" xfId="0" applyAlignment="1" applyFill="1" applyFont="1" applyNumberFormat="1">
      <alignment horizontal="center" shrinkToFit="0" wrapText="1"/>
    </xf>
    <xf borderId="1" fillId="0" fontId="108" numFmtId="3" xfId="0" applyAlignment="1" applyBorder="1" applyFont="1" applyNumberFormat="1">
      <alignment horizontal="center" shrinkToFit="0" vertical="center" wrapText="1"/>
    </xf>
    <xf borderId="1" fillId="0" fontId="108" numFmtId="0" xfId="0" applyAlignment="1" applyBorder="1" applyFont="1">
      <alignment horizontal="center" shrinkToFit="0" vertical="center" wrapText="1"/>
    </xf>
    <xf borderId="1" fillId="0" fontId="108" numFmtId="0" xfId="0" applyAlignment="1" applyBorder="1" applyFont="1">
      <alignment horizontal="left" shrinkToFit="0" vertical="center" wrapText="1"/>
    </xf>
    <xf borderId="1" fillId="0" fontId="108" numFmtId="10" xfId="0" applyAlignment="1" applyBorder="1" applyFont="1" applyNumberFormat="1">
      <alignment horizontal="center" shrinkToFit="0" vertical="center" wrapText="1"/>
    </xf>
    <xf borderId="1" fillId="0" fontId="11" numFmtId="49" xfId="0" applyAlignment="1" applyBorder="1" applyFont="1" applyNumberFormat="1">
      <alignment horizontal="center" readingOrder="0" shrinkToFit="0" vertical="center" wrapText="1"/>
    </xf>
    <xf borderId="2" fillId="0" fontId="4" numFmtId="0" xfId="0" applyAlignment="1" applyBorder="1" applyFont="1">
      <alignment readingOrder="0" shrinkToFit="0" vertical="center" wrapText="1"/>
    </xf>
    <xf borderId="1" fillId="6" fontId="1" numFmtId="0" xfId="0" applyAlignment="1" applyBorder="1" applyFill="1" applyFont="1">
      <alignment horizontal="center" readingOrder="0"/>
    </xf>
    <xf borderId="2" fillId="6" fontId="4" numFmtId="9" xfId="0" applyAlignment="1" applyBorder="1" applyFill="1" applyFont="1" applyNumberFormat="1">
      <alignment horizontal="center" shrinkToFit="0" vertical="center" wrapText="1"/>
    </xf>
    <xf borderId="0" fillId="6" fontId="4" numFmtId="9" xfId="0" applyAlignment="1" applyFill="1" applyFont="1" applyNumberFormat="1">
      <alignment horizontal="center" shrinkToFit="0" vertical="center" wrapText="1"/>
    </xf>
    <xf borderId="1" fillId="2" fontId="1" numFmtId="0" xfId="0" applyAlignment="1" applyBorder="1" applyFill="1" applyFont="1">
      <alignment horizontal="center" readingOrder="0" vertical="center"/>
    </xf>
    <xf borderId="1" fillId="6" fontId="4" numFmtId="0" xfId="0" applyAlignment="1" applyBorder="1" applyFill="1" applyFont="1">
      <alignment horizontal="center" readingOrder="0" shrinkToFit="0" vertical="center" wrapText="1"/>
    </xf>
    <xf borderId="0" fillId="0" fontId="4" numFmtId="0" xfId="0" applyAlignment="1" applyFont="1">
      <alignment readingOrder="0" shrinkToFit="0" vertical="center" wrapText="1"/>
    </xf>
    <xf borderId="1" fillId="2" fontId="1" numFmtId="0" xfId="0" applyAlignment="1" applyBorder="1" applyFill="1" applyFont="1">
      <alignment horizontal="center" readingOrder="0"/>
    </xf>
    <xf borderId="1" fillId="0" fontId="13" numFmtId="0" xfId="0" applyAlignment="1" applyBorder="1" applyFont="1">
      <alignment horizontal="center" readingOrder="0" shrinkToFit="0" vertical="top" wrapText="1"/>
    </xf>
    <xf borderId="1" fillId="2" fontId="2" numFmtId="0" xfId="0" applyAlignment="1" applyBorder="1" applyFill="1" applyFont="1">
      <alignment horizontal="left" readingOrder="0" shrinkToFit="0" vertical="center" wrapText="1"/>
    </xf>
    <xf borderId="1" fillId="2" fontId="2" numFmtId="0" xfId="0" applyAlignment="1" applyBorder="1" applyFill="1" applyFont="1">
      <alignment horizontal="left" shrinkToFit="0" vertical="center" wrapText="1"/>
    </xf>
    <xf borderId="2" fillId="0" fontId="13" numFmtId="0" xfId="0" applyAlignment="1" applyBorder="1" applyFont="1">
      <alignment readingOrder="0" shrinkToFit="0" vertical="center" wrapText="1"/>
    </xf>
    <xf borderId="1" fillId="2" fontId="2" numFmtId="164" xfId="0" applyAlignment="1" applyBorder="1" applyFill="1" applyFont="1" applyNumberFormat="1">
      <alignment horizontal="center" shrinkToFit="0" vertical="center" wrapText="1"/>
    </xf>
    <xf borderId="1" fillId="0" fontId="13" numFmtId="0" xfId="0" applyAlignment="1" applyBorder="1" applyFont="1">
      <alignment readingOrder="0" shrinkToFit="0" vertical="center" wrapText="1"/>
    </xf>
    <xf quotePrefix="1" borderId="1" fillId="2" fontId="3" numFmtId="0" xfId="0" applyAlignment="1" applyBorder="1" applyFill="1" applyFont="1">
      <alignment horizontal="center" shrinkToFit="0" vertical="center" wrapText="1"/>
    </xf>
    <xf quotePrefix="1" borderId="1" fillId="6" fontId="3" numFmtId="0" xfId="0" applyAlignment="1" applyBorder="1" applyFill="1" applyFont="1">
      <alignment horizontal="center" shrinkToFit="0" vertical="center" wrapText="1"/>
    </xf>
    <xf quotePrefix="1" borderId="1" fillId="10" fontId="3" numFmtId="0" xfId="0" applyAlignment="1" applyBorder="1" applyFill="1" applyFont="1">
      <alignment horizontal="center" shrinkToFit="0" vertical="center" wrapText="1"/>
    </xf>
    <xf borderId="1" fillId="10" fontId="3" numFmtId="0" xfId="0" applyAlignment="1" applyBorder="1" applyFill="1" applyFont="1">
      <alignment horizontal="left" readingOrder="0" shrinkToFit="0" vertical="center" wrapText="1"/>
    </xf>
    <xf borderId="1" fillId="8" fontId="3" numFmtId="0" xfId="0" applyAlignment="1" applyBorder="1" applyFill="1" applyFont="1">
      <alignment horizontal="left" shrinkToFit="0" vertical="center" wrapText="1"/>
    </xf>
    <xf quotePrefix="1" borderId="1" fillId="8" fontId="3" numFmtId="0" xfId="0" applyAlignment="1" applyBorder="1" applyFill="1" applyFont="1">
      <alignment horizontal="center" shrinkToFit="0" vertical="center" wrapText="1"/>
    </xf>
    <xf borderId="1" fillId="8" fontId="3" numFmtId="0" xfId="0" applyAlignment="1" applyBorder="1" applyFill="1" applyFont="1">
      <alignment horizontal="left" readingOrder="0" shrinkToFit="0" vertical="center" wrapText="1"/>
    </xf>
    <xf borderId="1" fillId="8" fontId="3" numFmtId="0" xfId="0" applyAlignment="1" applyBorder="1" applyFill="1" applyFont="1">
      <alignment horizontal="center" shrinkToFit="0" vertical="center" wrapText="1"/>
    </xf>
    <xf borderId="0" fillId="0" fontId="12" numFmtId="0" xfId="0" applyAlignment="1" applyFont="1">
      <alignment readingOrder="0" shrinkToFit="0" vertical="top" wrapText="1"/>
    </xf>
    <xf borderId="0" fillId="8" fontId="3" numFmtId="0" xfId="0" applyAlignment="1" applyFill="1" applyFont="1">
      <alignment horizontal="left" shrinkToFit="0" vertical="center" wrapText="1"/>
    </xf>
    <xf quotePrefix="1" borderId="0" fillId="8" fontId="3" numFmtId="0" xfId="0" applyAlignment="1" applyFill="1" applyFont="1">
      <alignment horizontal="center" shrinkToFit="0" vertical="center" wrapText="1"/>
    </xf>
    <xf borderId="0" fillId="0" fontId="12" numFmtId="0" xfId="0" applyAlignment="1" applyFont="1">
      <alignment readingOrder="0" shrinkToFit="0" vertical="center" wrapText="1"/>
    </xf>
    <xf borderId="1" fillId="0" fontId="13" numFmtId="0" xfId="0" applyAlignment="1" applyBorder="1" applyFont="1">
      <alignment readingOrder="0" vertical="center"/>
    </xf>
    <xf borderId="1" fillId="0" fontId="13" numFmtId="0" xfId="0" applyAlignment="1" applyBorder="1" applyFont="1">
      <alignment readingOrder="0" shrinkToFit="0" vertical="top" wrapText="1"/>
    </xf>
    <xf borderId="4" fillId="0" fontId="12" numFmtId="0" xfId="0" applyAlignment="1" applyBorder="1" applyFont="1">
      <alignment horizontal="center" readingOrder="0" vertical="center"/>
    </xf>
    <xf borderId="0" fillId="0" fontId="13" numFmtId="0" xfId="0" applyAlignment="1" applyFont="1">
      <alignment readingOrder="0" shrinkToFit="0" vertical="center" wrapText="1"/>
    </xf>
    <xf borderId="6" fillId="0" fontId="13" numFmtId="0" xfId="0" applyAlignment="1" applyBorder="1" applyFont="1">
      <alignment readingOrder="0" shrinkToFit="0" vertical="center" wrapText="1"/>
    </xf>
    <xf quotePrefix="1" borderId="0" fillId="2" fontId="3" numFmtId="0" xfId="0" applyAlignment="1" applyFill="1" applyFont="1">
      <alignment horizontal="center" shrinkToFit="0" vertical="center" wrapText="1"/>
    </xf>
    <xf borderId="1" fillId="0" fontId="137" numFmtId="3" xfId="0" applyAlignment="1" applyBorder="1" applyFont="1" applyNumberFormat="1">
      <alignment horizontal="center" readingOrder="0"/>
    </xf>
    <xf borderId="1" fillId="0" fontId="137" numFmtId="10" xfId="0" applyAlignment="1" applyBorder="1" applyFont="1" applyNumberFormat="1">
      <alignment horizontal="center"/>
    </xf>
    <xf borderId="0" fillId="6" fontId="137" numFmtId="10" xfId="0" applyAlignment="1" applyFill="1" applyFont="1" applyNumberFormat="1">
      <alignment horizontal="center"/>
    </xf>
    <xf borderId="1" fillId="0" fontId="137" numFmtId="3" xfId="0" applyAlignment="1" applyBorder="1" applyFont="1" applyNumberFormat="1">
      <alignment horizontal="center" readingOrder="0" vertical="center"/>
    </xf>
    <xf borderId="1" fillId="0" fontId="137" numFmtId="10" xfId="0" applyAlignment="1" applyBorder="1" applyFont="1" applyNumberFormat="1">
      <alignment horizontal="center" vertical="center"/>
    </xf>
    <xf borderId="1" fillId="6" fontId="11" numFmtId="0" xfId="0" applyAlignment="1" applyBorder="1" applyFill="1" applyFont="1">
      <alignment horizontal="center" readingOrder="0" shrinkToFit="0" vertical="center" wrapText="1"/>
    </xf>
    <xf borderId="1" fillId="2" fontId="3" numFmtId="169" xfId="0" applyAlignment="1" applyBorder="1" applyFill="1" applyFont="1" applyNumberFormat="1">
      <alignment horizontal="left" shrinkToFit="0" vertical="center" wrapText="1"/>
    </xf>
    <xf borderId="1" fillId="6" fontId="11" numFmtId="49" xfId="0" applyAlignment="1" applyBorder="1" applyFill="1" applyFont="1" applyNumberFormat="1">
      <alignment horizontal="center" readingOrder="0" shrinkToFit="0" vertical="center" wrapText="1"/>
    </xf>
    <xf borderId="1" fillId="6" fontId="11" numFmtId="9" xfId="0" applyAlignment="1" applyBorder="1" applyFill="1" applyFont="1" applyNumberFormat="1">
      <alignment horizontal="center" readingOrder="0" shrinkToFit="0" vertical="center" wrapText="1"/>
    </xf>
    <xf borderId="0" fillId="38" fontId="33" numFmtId="0" xfId="0" applyAlignment="1" applyFill="1" applyFont="1">
      <alignment horizontal="left" shrinkToFit="0" vertical="center" wrapText="1"/>
    </xf>
    <xf borderId="4" fillId="0" fontId="12" numFmtId="0" xfId="0" applyAlignment="1" applyBorder="1" applyFont="1">
      <alignment horizontal="center" readingOrder="0"/>
    </xf>
    <xf borderId="10" fillId="0" fontId="13" numFmtId="0" xfId="0" applyAlignment="1" applyBorder="1" applyFont="1">
      <alignment shrinkToFit="0" wrapText="1"/>
    </xf>
    <xf borderId="6" fillId="0" fontId="13" numFmtId="0" xfId="0" applyAlignment="1" applyBorder="1" applyFont="1">
      <alignment readingOrder="0" shrinkToFit="0" wrapText="1"/>
    </xf>
    <xf borderId="1" fillId="0" fontId="12" numFmtId="0" xfId="0" applyAlignment="1" applyBorder="1" applyFont="1">
      <alignment horizontal="left" readingOrder="0" shrinkToFit="0" wrapText="1"/>
    </xf>
    <xf borderId="2" fillId="6" fontId="4" numFmtId="0" xfId="0" applyAlignment="1" applyBorder="1" applyFill="1" applyFont="1">
      <alignment horizontal="center" readingOrder="0" shrinkToFit="0" vertical="top" wrapText="1"/>
    </xf>
    <xf borderId="2" fillId="6" fontId="4" numFmtId="9" xfId="0" applyAlignment="1" applyBorder="1" applyFill="1" applyFont="1" applyNumberFormat="1">
      <alignment horizontal="center" shrinkToFit="0" vertical="top" wrapText="1"/>
    </xf>
    <xf borderId="0" fillId="6" fontId="4" numFmtId="9" xfId="0" applyAlignment="1" applyFill="1" applyFont="1" applyNumberFormat="1">
      <alignment horizontal="center" shrinkToFit="0" vertical="top" wrapText="1"/>
    </xf>
    <xf borderId="0" fillId="0" fontId="7" numFmtId="0" xfId="0" applyAlignment="1" applyFont="1">
      <alignment shrinkToFit="0" wrapText="1"/>
    </xf>
    <xf borderId="1" fillId="2" fontId="3" numFmtId="170" xfId="0" applyAlignment="1" applyBorder="1" applyFill="1" applyFont="1" applyNumberFormat="1">
      <alignment horizontal="left" shrinkToFit="0" vertical="center" wrapText="1"/>
    </xf>
    <xf quotePrefix="1" borderId="0" fillId="10" fontId="3" numFmtId="0" xfId="0" applyAlignment="1" applyFill="1" applyFont="1">
      <alignment horizontal="center" shrinkToFit="0" vertical="center" wrapText="1"/>
    </xf>
    <xf borderId="15" fillId="0" fontId="4" numFmtId="0" xfId="0" applyAlignment="1" applyBorder="1" applyFont="1">
      <alignment readingOrder="0" shrinkToFit="0" vertical="center" wrapText="1"/>
    </xf>
    <xf quotePrefix="1" borderId="0" fillId="0" fontId="3" numFmtId="0" xfId="0" applyAlignment="1" applyFont="1">
      <alignment horizontal="center" shrinkToFit="0" vertical="center" wrapText="1"/>
    </xf>
    <xf borderId="1" fillId="2" fontId="4" numFmtId="0" xfId="0" applyAlignment="1" applyBorder="1" applyFill="1" applyFont="1">
      <alignment horizontal="left" shrinkToFit="0" vertical="center" wrapText="1"/>
    </xf>
    <xf borderId="1" fillId="13" fontId="3" numFmtId="0" xfId="0" applyAlignment="1" applyBorder="1" applyFill="1" applyFont="1">
      <alignment horizontal="left" shrinkToFit="0" vertical="center" wrapText="1"/>
    </xf>
    <xf borderId="1" fillId="13" fontId="3" numFmtId="0" xfId="0" applyAlignment="1" applyBorder="1" applyFill="1" applyFont="1">
      <alignment horizontal="left" readingOrder="0" shrinkToFit="0" vertical="center" wrapText="1"/>
    </xf>
    <xf borderId="0" fillId="13" fontId="3" numFmtId="0" xfId="0" applyAlignment="1" applyFill="1" applyFont="1">
      <alignment horizontal="left" readingOrder="0" shrinkToFit="0" vertical="center" wrapText="1"/>
    </xf>
    <xf borderId="2" fillId="0" fontId="4" numFmtId="10" xfId="0" applyAlignment="1" applyBorder="1" applyFont="1" applyNumberFormat="1">
      <alignment horizontal="center" vertical="top"/>
    </xf>
    <xf borderId="0" fillId="6" fontId="4" numFmtId="10" xfId="0" applyAlignment="1" applyFill="1" applyFont="1" applyNumberFormat="1">
      <alignment horizontal="center" vertical="top"/>
    </xf>
    <xf borderId="9" fillId="0" fontId="4" numFmtId="0" xfId="0" applyAlignment="1" applyBorder="1" applyFont="1">
      <alignment readingOrder="0" shrinkToFit="0" vertical="center" wrapText="1"/>
    </xf>
    <xf borderId="1" fillId="0" fontId="4" numFmtId="10" xfId="0" applyAlignment="1" applyBorder="1" applyFont="1" applyNumberFormat="1">
      <alignment horizontal="center" vertical="center"/>
    </xf>
    <xf quotePrefix="1" borderId="0" fillId="13" fontId="33" numFmtId="0" xfId="0" applyAlignment="1" applyFill="1" applyFont="1">
      <alignment horizontal="center" readingOrder="0" shrinkToFit="0" vertical="center" wrapText="1"/>
    </xf>
    <xf borderId="1" fillId="13" fontId="3" numFmtId="0" xfId="0" applyAlignment="1" applyBorder="1" applyFill="1" applyFont="1">
      <alignment horizontal="center" readingOrder="0" shrinkToFit="0" vertical="center" wrapText="1"/>
    </xf>
    <xf borderId="1" fillId="13" fontId="3" numFmtId="170" xfId="0" applyAlignment="1" applyBorder="1" applyFill="1" applyFont="1" applyNumberFormat="1">
      <alignment horizontal="left" shrinkToFit="0" vertical="center" wrapText="1"/>
    </xf>
    <xf borderId="2" fillId="0" fontId="4" numFmtId="10" xfId="0" applyAlignment="1" applyBorder="1" applyFont="1" applyNumberFormat="1">
      <alignment horizontal="center" vertical="center"/>
    </xf>
    <xf quotePrefix="1" borderId="1" fillId="13" fontId="3" numFmtId="0" xfId="0" applyAlignment="1" applyBorder="1" applyFill="1" applyFont="1">
      <alignment horizontal="center" readingOrder="0" shrinkToFit="0" vertical="center" wrapText="1"/>
    </xf>
    <xf quotePrefix="1" borderId="1" fillId="10" fontId="3" numFmtId="0" xfId="0" applyAlignment="1" applyBorder="1" applyFill="1" applyFont="1">
      <alignment horizontal="center" readingOrder="0" shrinkToFit="0" vertical="center" wrapText="1"/>
    </xf>
    <xf borderId="1" fillId="10" fontId="3" numFmtId="170" xfId="0" applyAlignment="1" applyBorder="1" applyFill="1" applyFont="1" applyNumberFormat="1">
      <alignment horizontal="left" shrinkToFit="0" vertical="center" wrapText="1"/>
    </xf>
    <xf borderId="1" fillId="10" fontId="3" numFmtId="166" xfId="0" applyAlignment="1" applyBorder="1" applyFill="1" applyFont="1" applyNumberFormat="1">
      <alignment horizontal="left" readingOrder="0" shrinkToFit="0" vertical="center" wrapText="1"/>
    </xf>
    <xf quotePrefix="1" borderId="1" fillId="10" fontId="35" numFmtId="0" xfId="0" applyAlignment="1" applyBorder="1" applyFill="1" applyFont="1">
      <alignment horizontal="center" readingOrder="0" shrinkToFit="0" vertical="center" wrapText="1"/>
    </xf>
    <xf borderId="1" fillId="10" fontId="3" numFmtId="168" xfId="0" applyAlignment="1" applyBorder="1" applyFill="1" applyFont="1" applyNumberFormat="1">
      <alignment horizontal="left" readingOrder="0" shrinkToFit="0" vertical="center" wrapText="1"/>
    </xf>
    <xf quotePrefix="1" borderId="1" fillId="0" fontId="35" numFmtId="0" xfId="0" applyAlignment="1" applyBorder="1" applyFont="1">
      <alignment horizontal="center" readingOrder="0" shrinkToFit="0" vertical="center" wrapText="1"/>
    </xf>
    <xf quotePrefix="1" borderId="1" fillId="38" fontId="33" numFmtId="0" xfId="0" applyAlignment="1" applyBorder="1" applyFill="1" applyFont="1">
      <alignment horizontal="center" readingOrder="0" shrinkToFit="0" vertical="center" wrapText="1"/>
    </xf>
    <xf borderId="1" fillId="2" fontId="4" numFmtId="0" xfId="0" applyAlignment="1" applyBorder="1" applyFill="1" applyFont="1">
      <alignment horizontal="left" shrinkToFit="0" wrapText="1"/>
    </xf>
    <xf borderId="1" fillId="10" fontId="35" numFmtId="0" xfId="0" applyAlignment="1" applyBorder="1" applyFill="1" applyFont="1">
      <alignment horizontal="left" readingOrder="0" shrinkToFit="0" vertical="center" wrapText="1"/>
    </xf>
    <xf borderId="1" fillId="2" fontId="35" numFmtId="0" xfId="0" applyAlignment="1" applyBorder="1" applyFill="1" applyFont="1">
      <alignment horizontal="left" readingOrder="0" shrinkToFit="0" vertical="center" wrapText="1"/>
    </xf>
    <xf borderId="1" fillId="2" fontId="3" numFmtId="168" xfId="0" applyAlignment="1" applyBorder="1" applyFill="1" applyFont="1" applyNumberFormat="1">
      <alignment horizontal="left" readingOrder="0" shrinkToFit="0" vertical="center" wrapText="1"/>
    </xf>
    <xf quotePrefix="1" borderId="1" fillId="2" fontId="3" numFmtId="0" xfId="0" applyAlignment="1" applyBorder="1" applyFill="1" applyFont="1">
      <alignment horizontal="center" readingOrder="0" shrinkToFit="0" vertical="center" wrapText="1"/>
    </xf>
    <xf borderId="1" fillId="2" fontId="3" numFmtId="166" xfId="0" applyAlignment="1" applyBorder="1" applyFill="1" applyFont="1" applyNumberFormat="1">
      <alignment horizontal="left" readingOrder="0" shrinkToFit="0" vertical="center" wrapText="1"/>
    </xf>
    <xf borderId="1" fillId="0" fontId="3" numFmtId="164" xfId="0" applyAlignment="1" applyBorder="1" applyFont="1" applyNumberFormat="1">
      <alignment horizontal="left" shrinkToFit="0" vertical="center" wrapText="1"/>
    </xf>
    <xf borderId="1" fillId="13" fontId="3" numFmtId="168" xfId="0" applyAlignment="1" applyBorder="1" applyFill="1" applyFont="1" applyNumberFormat="1">
      <alignment horizontal="left" readingOrder="0" shrinkToFit="0" vertical="center" wrapText="1"/>
    </xf>
    <xf quotePrefix="1" borderId="1" fillId="6" fontId="3" numFmtId="0" xfId="0" applyAlignment="1" applyBorder="1" applyFill="1" applyFont="1">
      <alignment horizontal="center" readingOrder="0" shrinkToFit="0" vertical="center" wrapText="1"/>
    </xf>
    <xf borderId="1" fillId="6" fontId="3" numFmtId="168" xfId="0" applyAlignment="1" applyBorder="1" applyFill="1" applyFont="1" applyNumberFormat="1">
      <alignment horizontal="left" readingOrder="0" shrinkToFit="0" vertical="center" wrapText="1"/>
    </xf>
    <xf quotePrefix="1" borderId="1" fillId="2" fontId="33" numFmtId="0" xfId="0" applyAlignment="1" applyBorder="1" applyFill="1" applyFont="1">
      <alignment horizontal="center" shrinkToFit="0" vertical="center" wrapText="1"/>
    </xf>
    <xf borderId="1" fillId="2" fontId="33" numFmtId="0" xfId="0" applyAlignment="1" applyBorder="1" applyFill="1" applyFont="1">
      <alignment horizontal="left" readingOrder="0" shrinkToFit="0" vertical="center" wrapText="1"/>
    </xf>
    <xf borderId="1" fillId="2" fontId="3" numFmtId="171" xfId="0" applyAlignment="1" applyBorder="1" applyFill="1" applyFont="1" applyNumberFormat="1">
      <alignment horizontal="left" readingOrder="0" shrinkToFit="0" vertical="center" wrapText="1"/>
    </xf>
    <xf borderId="1" fillId="6" fontId="3" numFmtId="171" xfId="0" applyAlignment="1" applyBorder="1" applyFill="1" applyFont="1" applyNumberFormat="1">
      <alignment horizontal="left" readingOrder="0" shrinkToFit="0" vertical="center" wrapText="1"/>
    </xf>
    <xf borderId="0" fillId="0" fontId="4" numFmtId="49" xfId="0" applyAlignment="1" applyFont="1" applyNumberFormat="1">
      <alignment horizontal="center" vertical="center"/>
    </xf>
    <xf borderId="0" fillId="0" fontId="4" numFmtId="0" xfId="0" applyAlignment="1" applyFont="1">
      <alignment vertical="center"/>
    </xf>
    <xf borderId="0" fillId="0" fontId="4" numFmtId="0" xfId="0" applyAlignment="1" applyFont="1">
      <alignment horizontal="center"/>
    </xf>
    <xf quotePrefix="1" borderId="0" fillId="10" fontId="35" numFmtId="0" xfId="0" applyAlignment="1" applyFill="1" applyFont="1">
      <alignment horizontal="center" readingOrder="0" shrinkToFit="0" vertical="center" wrapText="1"/>
    </xf>
    <xf borderId="0" fillId="0" fontId="4" numFmtId="0" xfId="0" applyAlignment="1" applyFont="1">
      <alignment horizontal="left"/>
    </xf>
    <xf borderId="1" fillId="10" fontId="3" numFmtId="171" xfId="0" applyAlignment="1" applyBorder="1" applyFill="1" applyFont="1" applyNumberFormat="1">
      <alignment horizontal="left" readingOrder="0" shrinkToFit="0" vertical="center" wrapText="1"/>
    </xf>
    <xf borderId="0" fillId="6" fontId="4" numFmtId="0" xfId="0" applyAlignment="1" applyFill="1" applyFont="1">
      <alignment shrinkToFit="0" vertical="center" wrapText="1"/>
    </xf>
    <xf borderId="2" fillId="23" fontId="4" numFmtId="0" xfId="0" applyAlignment="1" applyBorder="1" applyFill="1" applyFont="1">
      <alignment readingOrder="0" shrinkToFit="0" vertical="center" wrapText="1"/>
    </xf>
    <xf borderId="1" fillId="15" fontId="11" numFmtId="49" xfId="0" applyAlignment="1" applyBorder="1" applyFill="1" applyFont="1" applyNumberFormat="1">
      <alignment horizontal="center" readingOrder="0" shrinkToFit="0" vertical="center" wrapText="1"/>
    </xf>
    <xf borderId="0" fillId="12" fontId="35" numFmtId="0" xfId="0" applyAlignment="1" applyFill="1" applyFont="1">
      <alignment horizontal="left" readingOrder="0" shrinkToFit="0" vertical="center" wrapText="1"/>
    </xf>
    <xf borderId="0" fillId="0" fontId="4" numFmtId="0" xfId="0" applyAlignment="1" applyFont="1">
      <alignment horizontal="center" shrinkToFit="0" wrapText="1"/>
    </xf>
    <xf borderId="0" fillId="38" fontId="38" numFmtId="0" xfId="0" applyAlignment="1" applyFill="1" applyFont="1">
      <alignment horizontal="center" readingOrder="0" shrinkToFit="0" vertical="center" wrapText="1"/>
    </xf>
    <xf borderId="0" fillId="0" fontId="4" numFmtId="49" xfId="0" applyAlignment="1" applyFont="1" applyNumberFormat="1">
      <alignment horizontal="center" readingOrder="0" vertical="center"/>
    </xf>
    <xf borderId="1" fillId="15" fontId="4" numFmtId="49" xfId="0" applyAlignment="1" applyBorder="1" applyFill="1" applyFont="1" applyNumberFormat="1">
      <alignment horizontal="center" shrinkToFit="0" vertical="bottom" wrapText="1"/>
    </xf>
    <xf borderId="1" fillId="6" fontId="4" numFmtId="0" xfId="0" applyAlignment="1" applyBorder="1" applyFill="1" applyFont="1">
      <alignment shrinkToFit="0" vertical="bottom" wrapText="1"/>
    </xf>
    <xf borderId="0" fillId="6" fontId="16" numFmtId="9" xfId="0" applyAlignment="1" applyFill="1" applyFont="1" applyNumberFormat="1">
      <alignment vertical="bottom"/>
    </xf>
    <xf borderId="0" fillId="0" fontId="4" numFmtId="1" xfId="0" applyAlignment="1" applyFont="1" applyNumberFormat="1">
      <alignment horizontal="left"/>
    </xf>
    <xf borderId="0" fillId="6" fontId="4" numFmtId="0" xfId="0" applyAlignment="1" applyFill="1" applyFont="1">
      <alignment shrinkToFit="0" vertical="bottom" wrapText="1"/>
    </xf>
    <xf borderId="0" fillId="0" fontId="4" numFmtId="0" xfId="0" applyAlignment="1" applyFont="1">
      <alignment horizontal="center" readingOrder="0"/>
    </xf>
    <xf borderId="0" fillId="0" fontId="4" numFmtId="3" xfId="0" applyAlignment="1" applyFont="1" applyNumberFormat="1">
      <alignment readingOrder="0" shrinkToFit="0" vertical="center" wrapText="1"/>
    </xf>
    <xf borderId="0" fillId="0" fontId="4" numFmtId="9" xfId="0" applyAlignment="1" applyFont="1" applyNumberFormat="1">
      <alignment readingOrder="0" vertical="center"/>
    </xf>
    <xf borderId="1" fillId="13" fontId="3" numFmtId="166" xfId="0" applyAlignment="1" applyBorder="1" applyFill="1" applyFont="1" applyNumberFormat="1">
      <alignment horizontal="left" readingOrder="0" shrinkToFit="0" vertical="center" wrapText="1"/>
    </xf>
    <xf borderId="1" fillId="2" fontId="140" numFmtId="0" xfId="0" applyAlignment="1" applyBorder="1" applyFill="1" applyFont="1">
      <alignment horizontal="center" readingOrder="0" shrinkToFit="0" vertical="center" wrapText="1"/>
    </xf>
    <xf borderId="1" fillId="0" fontId="141" numFmtId="0" xfId="0" applyAlignment="1" applyBorder="1" applyFont="1">
      <alignment horizontal="center" readingOrder="0" shrinkToFit="0" vertical="center" wrapText="1"/>
    </xf>
    <xf borderId="0" fillId="0" fontId="17" numFmtId="0" xfId="0" applyAlignment="1" applyFont="1">
      <alignment readingOrder="0"/>
    </xf>
    <xf borderId="0" fillId="0" fontId="7" numFmtId="0" xfId="0" applyFont="1"/>
    <xf borderId="0" fillId="0" fontId="98" numFmtId="0" xfId="0" applyFont="1"/>
    <xf borderId="0" fillId="0" fontId="81" numFmtId="0" xfId="0" applyAlignment="1" applyFont="1">
      <alignment readingOrder="0"/>
    </xf>
    <xf borderId="0" fillId="0" fontId="37" numFmtId="0" xfId="0" applyAlignment="1" applyFont="1">
      <alignment readingOrder="0"/>
    </xf>
    <xf borderId="0" fillId="0" fontId="37" numFmtId="0" xfId="0" applyFont="1"/>
    <xf quotePrefix="1" borderId="1" fillId="13" fontId="3" numFmtId="0" xfId="0" applyAlignment="1" applyBorder="1" applyFill="1" applyFont="1">
      <alignment horizontal="left" readingOrder="0" shrinkToFit="0" vertical="center" wrapText="1"/>
    </xf>
    <xf borderId="1" fillId="0" fontId="142" numFmtId="0" xfId="0" applyAlignment="1" applyBorder="1" applyFont="1">
      <alignment horizontal="left" readingOrder="0" shrinkToFit="0" vertical="center" wrapText="1"/>
    </xf>
    <xf borderId="1" fillId="13" fontId="143" numFmtId="0" xfId="0" applyAlignment="1" applyBorder="1" applyFill="1" applyFont="1">
      <alignment horizontal="left" readingOrder="0" shrinkToFit="0" vertical="center" wrapText="1"/>
    </xf>
    <xf borderId="1" fillId="7" fontId="3" numFmtId="0" xfId="0" applyAlignment="1" applyBorder="1" applyFill="1" applyFont="1">
      <alignment horizontal="left" readingOrder="0" shrinkToFit="0" vertical="center" wrapText="1"/>
    </xf>
    <xf quotePrefix="1" borderId="1" fillId="7" fontId="3" numFmtId="0" xfId="0" applyAlignment="1" applyBorder="1" applyFill="1" applyFont="1">
      <alignment horizontal="center" readingOrder="0" shrinkToFit="0" vertical="center" wrapText="1"/>
    </xf>
    <xf borderId="1" fillId="7" fontId="3" numFmtId="166" xfId="0" applyAlignment="1" applyBorder="1" applyFill="1" applyFont="1" applyNumberFormat="1">
      <alignment horizontal="left" readingOrder="0" shrinkToFit="0" vertical="center" wrapText="1"/>
    </xf>
    <xf borderId="0" fillId="0" fontId="13" numFmtId="180" xfId="0" applyAlignment="1" applyFont="1" applyNumberFormat="1">
      <alignment horizontal="center" readingOrder="0"/>
    </xf>
    <xf borderId="0" fillId="0" fontId="13" numFmtId="49" xfId="0" applyAlignment="1" applyFont="1" applyNumberFormat="1">
      <alignment horizontal="center" readingOrder="0"/>
    </xf>
    <xf borderId="0" fillId="0" fontId="13" numFmtId="180" xfId="0" applyAlignment="1" applyFont="1" applyNumberFormat="1">
      <alignment horizontal="center"/>
    </xf>
    <xf borderId="1" fillId="2" fontId="12" numFmtId="0" xfId="0" applyBorder="1" applyFill="1" applyFont="1"/>
    <xf borderId="1" fillId="2" fontId="12" numFmtId="49" xfId="0" applyAlignment="1" applyBorder="1" applyFill="1" applyFont="1" applyNumberFormat="1">
      <alignment readingOrder="0"/>
    </xf>
    <xf borderId="1" fillId="2" fontId="12" numFmtId="0" xfId="0" applyAlignment="1" applyBorder="1" applyFill="1" applyFont="1">
      <alignment readingOrder="0"/>
    </xf>
    <xf borderId="0" fillId="0" fontId="12" numFmtId="49" xfId="0" applyAlignment="1" applyFont="1" applyNumberFormat="1">
      <alignment horizontal="center" readingOrder="0"/>
    </xf>
    <xf borderId="0" fillId="0" fontId="12" numFmtId="49" xfId="0" applyAlignment="1" applyFont="1" applyNumberFormat="1">
      <alignment horizontal="center"/>
    </xf>
    <xf borderId="0" fillId="0" fontId="1" numFmtId="49" xfId="0" applyFont="1" applyNumberFormat="1"/>
    <xf borderId="1" fillId="7" fontId="3" numFmtId="0" xfId="0" applyAlignment="1" applyBorder="1" applyFill="1" applyFont="1">
      <alignment horizontal="center" readingOrder="0" shrinkToFit="0" vertical="center" wrapText="1"/>
    </xf>
    <xf borderId="1" fillId="7" fontId="144" numFmtId="0" xfId="0" applyAlignment="1" applyBorder="1" applyFill="1" applyFont="1">
      <alignment horizontal="left" readingOrder="0" shrinkToFit="0" vertical="center" wrapText="1"/>
    </xf>
    <xf borderId="1" fillId="7" fontId="3" numFmtId="168" xfId="0" applyAlignment="1" applyBorder="1" applyFill="1" applyFont="1" applyNumberFormat="1">
      <alignment horizontal="left" readingOrder="0" shrinkToFit="0" vertical="center" wrapText="1"/>
    </xf>
    <xf borderId="1" fillId="2" fontId="145" numFmtId="0" xfId="0" applyAlignment="1" applyBorder="1" applyFill="1" applyFont="1">
      <alignment horizontal="left" readingOrder="0" shrinkToFit="0" vertical="center" wrapText="1"/>
    </xf>
    <xf quotePrefix="1" borderId="0" fillId="2" fontId="3" numFmtId="0" xfId="0" applyAlignment="1" applyFill="1" applyFont="1">
      <alignment horizontal="center" readingOrder="0"/>
    </xf>
    <xf borderId="0" fillId="2" fontId="3" numFmtId="0" xfId="0" applyAlignment="1" applyFill="1" applyFont="1">
      <alignment horizontal="left" readingOrder="0"/>
    </xf>
    <xf borderId="0" fillId="0" fontId="83" numFmtId="0" xfId="0" applyAlignment="1" applyFont="1">
      <alignment horizontal="center" readingOrder="0"/>
    </xf>
    <xf borderId="1" fillId="0" fontId="83" numFmtId="0" xfId="0" applyAlignment="1" applyBorder="1" applyFont="1">
      <alignment horizontal="center" readingOrder="0"/>
    </xf>
    <xf borderId="1" fillId="0" fontId="24" numFmtId="0" xfId="0" applyAlignment="1" applyBorder="1" applyFont="1">
      <alignment horizontal="center" readingOrder="0"/>
    </xf>
    <xf borderId="0" fillId="0" fontId="83" numFmtId="0" xfId="0" applyFont="1"/>
    <xf borderId="1" fillId="6" fontId="3" numFmtId="166" xfId="0" applyAlignment="1" applyBorder="1" applyFill="1" applyFont="1" applyNumberFormat="1">
      <alignment horizontal="left" readingOrder="0" shrinkToFit="0" vertical="center" wrapText="1"/>
    </xf>
    <xf borderId="0" fillId="0" fontId="24" numFmtId="0" xfId="0" applyAlignment="1" applyFont="1">
      <alignment readingOrder="0"/>
    </xf>
    <xf borderId="1" fillId="0" fontId="83" numFmtId="10" xfId="0" applyAlignment="1" applyBorder="1" applyFont="1" applyNumberFormat="1">
      <alignment horizontal="center"/>
    </xf>
    <xf borderId="1" fillId="0" fontId="3" numFmtId="164" xfId="0" applyAlignment="1" applyBorder="1" applyFont="1" applyNumberFormat="1">
      <alignment horizontal="left" shrinkToFit="0" vertical="bottom" wrapText="1"/>
    </xf>
    <xf borderId="1" fillId="0" fontId="83" numFmtId="3" xfId="0" applyAlignment="1" applyBorder="1" applyFont="1" applyNumberFormat="1">
      <alignment horizontal="center" readingOrder="0"/>
    </xf>
    <xf borderId="1" fillId="0" fontId="83" numFmtId="0" xfId="0" applyAlignment="1" applyBorder="1" applyFont="1">
      <alignment readingOrder="0"/>
    </xf>
    <xf quotePrefix="1" borderId="1" fillId="0" fontId="3" numFmtId="0" xfId="0" applyAlignment="1" applyBorder="1" applyFont="1">
      <alignment horizontal="center" readingOrder="0" shrinkToFit="0" vertical="bottom" wrapText="1"/>
    </xf>
    <xf borderId="1" fillId="13" fontId="3" numFmtId="0" xfId="0" applyAlignment="1" applyBorder="1" applyFill="1" applyFont="1">
      <alignment horizontal="left" readingOrder="0" vertical="bottom"/>
    </xf>
    <xf borderId="0" fillId="0" fontId="1" numFmtId="181" xfId="0" applyFont="1" applyNumberFormat="1"/>
    <xf borderId="1" fillId="13" fontId="3" numFmtId="0" xfId="0" applyAlignment="1" applyBorder="1" applyFill="1" applyFont="1">
      <alignment horizontal="left" vertical="bottom"/>
    </xf>
    <xf quotePrefix="1" borderId="1" fillId="13" fontId="3" numFmtId="0" xfId="0" applyAlignment="1" applyBorder="1" applyFill="1" applyFont="1">
      <alignment horizontal="center" readingOrder="0" shrinkToFit="0" vertical="bottom" wrapText="1"/>
    </xf>
    <xf borderId="1" fillId="0" fontId="3" numFmtId="0" xfId="0" applyAlignment="1" applyBorder="1" applyFont="1">
      <alignment horizontal="left" vertical="bottom"/>
    </xf>
    <xf borderId="1" fillId="7" fontId="3" numFmtId="0" xfId="0" applyAlignment="1" applyBorder="1" applyFill="1" applyFont="1">
      <alignment horizontal="left" readingOrder="0" shrinkToFit="0" vertical="center" wrapText="1"/>
    </xf>
    <xf borderId="1" fillId="7" fontId="146" numFmtId="0" xfId="0" applyAlignment="1" applyBorder="1" applyFill="1" applyFont="1">
      <alignment horizontal="center" readingOrder="0" shrinkToFit="0" vertical="center" wrapText="1"/>
    </xf>
    <xf borderId="1" fillId="7" fontId="3" numFmtId="0" xfId="0" applyAlignment="1" applyBorder="1" applyFill="1" applyFont="1">
      <alignment horizontal="center" shrinkToFit="0" wrapText="1"/>
    </xf>
    <xf borderId="1" fillId="6" fontId="45" numFmtId="0" xfId="0" applyAlignment="1" applyBorder="1" applyFill="1" applyFont="1">
      <alignment readingOrder="0"/>
    </xf>
    <xf borderId="1" fillId="39" fontId="3" numFmtId="0" xfId="0" applyAlignment="1" applyBorder="1" applyFill="1" applyFont="1">
      <alignment horizontal="left" readingOrder="0" shrinkToFit="0" vertical="center" wrapText="1"/>
    </xf>
    <xf borderId="1" fillId="2" fontId="3" numFmtId="0" xfId="0" applyAlignment="1" applyBorder="1" applyFill="1" applyFont="1">
      <alignment horizontal="left" shrinkToFit="0" vertical="center" wrapText="1"/>
    </xf>
    <xf quotePrefix="1" borderId="1" fillId="2" fontId="3" numFmtId="0" xfId="0" applyAlignment="1" applyBorder="1" applyFill="1" applyFont="1">
      <alignment horizontal="center" shrinkToFit="0" vertical="center" wrapText="1"/>
    </xf>
    <xf borderId="1" fillId="2" fontId="3"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7" Type="http://schemas.openxmlformats.org/officeDocument/2006/relationships/worksheet" Target="worksheets/sheet43.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share/p/ZyEheo9n2UBDA825/" TargetMode="External"/><Relationship Id="rId2" Type="http://schemas.openxmlformats.org/officeDocument/2006/relationships/hyperlink" Target="https://www.facebook.com/share/p/ZyEheo9n2UBDA825/" TargetMode="External"/><Relationship Id="rId3" Type="http://schemas.openxmlformats.org/officeDocument/2006/relationships/hyperlink" Target="https://www.facebook.com/share/p/xFPat3mhqV6en4W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file/d/1a9x2oCVgrtPiWzxnlD_rPPookqDHvfCV/view?usp=sharing" TargetMode="External"/><Relationship Id="rId11" Type="http://schemas.openxmlformats.org/officeDocument/2006/relationships/hyperlink" Target="https://drive.google.com/file/d/13Oo534CT4EnUIkEE9fJbWR5jWiphNEzX/view?usp=drive_link" TargetMode="External"/><Relationship Id="rId22" Type="http://schemas.openxmlformats.org/officeDocument/2006/relationships/drawing" Target="../drawings/drawing3.xml"/><Relationship Id="rId10" Type="http://schemas.openxmlformats.org/officeDocument/2006/relationships/hyperlink" Target="https://drive.google.com/file/d/1KvxChfOTq6-oZ_jDBBFHkyXN57TahYyv/view?usp=sharing" TargetMode="External"/><Relationship Id="rId21" Type="http://schemas.openxmlformats.org/officeDocument/2006/relationships/hyperlink" Target="https://drive.google.com/file/d/1qirS6aJk7OZnbMTZPdGoburzBBaaFByf/view?usp=sharing" TargetMode="External"/><Relationship Id="rId13" Type="http://schemas.openxmlformats.org/officeDocument/2006/relationships/hyperlink" Target="https://drive.google.com/file/d/1x8HvLwDzBk7dT68JvXBY_NycTZP9xdSZ/view?usp=drive_link" TargetMode="External"/><Relationship Id="rId12" Type="http://schemas.openxmlformats.org/officeDocument/2006/relationships/hyperlink" Target="https://drive.google.com/file/d/1pP9ab3iasMIvSwtqJRZ0Gx-iv_5hoZ8W/view?usp=drive_link" TargetMode="External"/><Relationship Id="rId1" Type="http://schemas.openxmlformats.org/officeDocument/2006/relationships/hyperlink" Target="https://drive.google.com/file/d/1G2wmuRTg5r0lqZKcuzBONYmeOXAXu5ee/view?usp=drive_link" TargetMode="External"/><Relationship Id="rId2" Type="http://schemas.openxmlformats.org/officeDocument/2006/relationships/hyperlink" Target="https://drive.google.com/file/d/1oaJRTUMxW__PQ5JjJBGWCPjFB8l2IDwW/view?usp=drive_link" TargetMode="External"/><Relationship Id="rId3" Type="http://schemas.openxmlformats.org/officeDocument/2006/relationships/hyperlink" Target="https://drive.google.com/file/d/1nc6jlsvYmidrUQOzKP9PMioYu17NsULD/view?usp=drive_link" TargetMode="External"/><Relationship Id="rId4" Type="http://schemas.openxmlformats.org/officeDocument/2006/relationships/hyperlink" Target="https://drive.google.com/file/d/1aY64OD5FoD3ybavuAWfU_OzNGpIobjNM/view?usp=drive_link" TargetMode="External"/><Relationship Id="rId9" Type="http://schemas.openxmlformats.org/officeDocument/2006/relationships/hyperlink" Target="https://drive.google.com/file/d/1zpd0J47K0u1ZRHqmXVZW81kCt4AN-CYT/view?usp=sharing" TargetMode="External"/><Relationship Id="rId15" Type="http://schemas.openxmlformats.org/officeDocument/2006/relationships/hyperlink" Target="https://drive.google.com/file/d/1y6HNvXC4zhcn4E1wjdHySj6-fpcWfvYa/view?usp=sharing" TargetMode="External"/><Relationship Id="rId14" Type="http://schemas.openxmlformats.org/officeDocument/2006/relationships/hyperlink" Target="https://drive.google.com/file/d/1SCup6l2aI8Xj7R_n5nk_1CgFsl1OhuDa/view?usp=drive_link" TargetMode="External"/><Relationship Id="rId17" Type="http://schemas.openxmlformats.org/officeDocument/2006/relationships/hyperlink" Target="https://drive.google.com/file/d/1ffTBrZPa2wTL1LUk8VqHu8v0_bJXKsyI/view?usp=drive_link" TargetMode="External"/><Relationship Id="rId16" Type="http://schemas.openxmlformats.org/officeDocument/2006/relationships/hyperlink" Target="https://drive.google.com/file/d/1LgcCUdIpjoEgO-OhxPUn1_lHHkDGFNk-/view?usp=drive_link" TargetMode="External"/><Relationship Id="rId5" Type="http://schemas.openxmlformats.org/officeDocument/2006/relationships/hyperlink" Target="https://drive.google.com/file/d/1RLoxzk6wQAh0nY2i7f0RnmJZU9xz6LCx/view?usp=drive_link" TargetMode="External"/><Relationship Id="rId19" Type="http://schemas.openxmlformats.org/officeDocument/2006/relationships/hyperlink" Target="https://drive.google.com/file/d/1Log6FyvCIjF-IEXnUs-H1ELc2Fj5WJga/view?usp=sharing" TargetMode="External"/><Relationship Id="rId6" Type="http://schemas.openxmlformats.org/officeDocument/2006/relationships/hyperlink" Target="https://drive.google.com/file/d/15murLd6h0Z53DkkB4Fv5UhmYiTEV8pwY/view?usp=drive_link" TargetMode="External"/><Relationship Id="rId18" Type="http://schemas.openxmlformats.org/officeDocument/2006/relationships/hyperlink" Target="https://drive.google.com/file/d/1-jG7BI3XljrBJ7Lg_o04ZaBlB5Pn7Ue9/view?usp=sharing" TargetMode="External"/><Relationship Id="rId7" Type="http://schemas.openxmlformats.org/officeDocument/2006/relationships/hyperlink" Target="https://drive.google.com/file/d/1jJCAC7SJBmBVyXDXqvU-dXG9du1V0Mdw/view?usp=drive_link" TargetMode="External"/><Relationship Id="rId8" Type="http://schemas.openxmlformats.org/officeDocument/2006/relationships/hyperlink" Target="https://drive.google.com/file/d/1-Wf9NT6l-U8NNyCzq-Yq5mwwvQkbXJQZ/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facebook.com/profile.php?id=100004520138897" TargetMode="External"/><Relationship Id="rId42" Type="http://schemas.openxmlformats.org/officeDocument/2006/relationships/hyperlink" Target="https://www.facebook.com/ThanhhungIELTS" TargetMode="External"/><Relationship Id="rId41" Type="http://schemas.openxmlformats.org/officeDocument/2006/relationships/hyperlink" Target="https://www.facebook.com/profile.php?id=100092422842542" TargetMode="External"/><Relationship Id="rId44" Type="http://schemas.openxmlformats.org/officeDocument/2006/relationships/hyperlink" Target="https://www.facebook.com/sannguyenbmfbverri" TargetMode="External"/><Relationship Id="rId43" Type="http://schemas.openxmlformats.org/officeDocument/2006/relationships/hyperlink" Target="https://www.facebook.com/profile.php?id=100024253427954" TargetMode="External"/><Relationship Id="rId46" Type="http://schemas.openxmlformats.org/officeDocument/2006/relationships/hyperlink" Target="https://www.facebook.com/profile.php?id=61552700438162" TargetMode="External"/><Relationship Id="rId45" Type="http://schemas.openxmlformats.org/officeDocument/2006/relationships/hyperlink" Target="https://www.facebook.com/thang.phamtrung.50" TargetMode="External"/><Relationship Id="rId107" Type="http://schemas.openxmlformats.org/officeDocument/2006/relationships/hyperlink" Target="https://www.facebook.com/profile.php?id=100072208851546" TargetMode="External"/><Relationship Id="rId106" Type="http://schemas.openxmlformats.org/officeDocument/2006/relationships/hyperlink" Target="https://www.facebook.com/huu.vo.355" TargetMode="External"/><Relationship Id="rId105" Type="http://schemas.openxmlformats.org/officeDocument/2006/relationships/hyperlink" Target="https://www.facebook.com/vinhdoanh.nguyen" TargetMode="External"/><Relationship Id="rId104" Type="http://schemas.openxmlformats.org/officeDocument/2006/relationships/hyperlink" Target="https://www.facebook.com/my.nguyen.859287" TargetMode="External"/><Relationship Id="rId109" Type="http://schemas.openxmlformats.org/officeDocument/2006/relationships/hyperlink" Target="https://www.facebook.com/profile.php?id=100015224646409" TargetMode="External"/><Relationship Id="rId108" Type="http://schemas.openxmlformats.org/officeDocument/2006/relationships/hyperlink" Target="https://www.facebook.com/leon.thanh.2024" TargetMode="External"/><Relationship Id="rId48" Type="http://schemas.openxmlformats.org/officeDocument/2006/relationships/hyperlink" Target="https://www.facebook.com/minhkhanh2111" TargetMode="External"/><Relationship Id="rId47" Type="http://schemas.openxmlformats.org/officeDocument/2006/relationships/hyperlink" Target="https://www.facebook.com/Oliuhoangdai" TargetMode="External"/><Relationship Id="rId49" Type="http://schemas.openxmlformats.org/officeDocument/2006/relationships/hyperlink" Target="https://www.facebook.com/hoa.luongthi.16906715" TargetMode="External"/><Relationship Id="rId103" Type="http://schemas.openxmlformats.org/officeDocument/2006/relationships/hyperlink" Target="https://www.facebook.com/linh.nguyen.593710" TargetMode="External"/><Relationship Id="rId102" Type="http://schemas.openxmlformats.org/officeDocument/2006/relationships/hyperlink" Target="https://www.facebook.com/profile.php?id=100083025855937" TargetMode="External"/><Relationship Id="rId101" Type="http://schemas.openxmlformats.org/officeDocument/2006/relationships/hyperlink" Target="https://www.facebook.com/vphucduc" TargetMode="External"/><Relationship Id="rId100" Type="http://schemas.openxmlformats.org/officeDocument/2006/relationships/hyperlink" Target="https://www.facebook.com/profile.php?id=61560072711403" TargetMode="External"/><Relationship Id="rId31" Type="http://schemas.openxmlformats.org/officeDocument/2006/relationships/hyperlink" Target="https://www.facebook.com/jack.nguyen.3348390" TargetMode="External"/><Relationship Id="rId30" Type="http://schemas.openxmlformats.org/officeDocument/2006/relationships/hyperlink" Target="https://www.facebook.com/hieu.hoc.54" TargetMode="External"/><Relationship Id="rId33" Type="http://schemas.openxmlformats.org/officeDocument/2006/relationships/hyperlink" Target="https://www.facebook.com/huy.dangxuan" TargetMode="External"/><Relationship Id="rId32" Type="http://schemas.openxmlformats.org/officeDocument/2006/relationships/hyperlink" Target="https://www.facebook.com/profile.php?id=100032527667399" TargetMode="External"/><Relationship Id="rId35" Type="http://schemas.openxmlformats.org/officeDocument/2006/relationships/hyperlink" Target="https://www.facebook.com/nguyenquocvuong2021" TargetMode="External"/><Relationship Id="rId34" Type="http://schemas.openxmlformats.org/officeDocument/2006/relationships/hyperlink" Target="https://www.facebook.com/anhbinn2001" TargetMode="External"/><Relationship Id="rId37" Type="http://schemas.openxmlformats.org/officeDocument/2006/relationships/hyperlink" Target="https://www.facebook.com/profile.php?id=100037887170434" TargetMode="External"/><Relationship Id="rId36" Type="http://schemas.openxmlformats.org/officeDocument/2006/relationships/hyperlink" Target="https://www.facebook.com/profile.php?id=100084900576485" TargetMode="External"/><Relationship Id="rId39" Type="http://schemas.openxmlformats.org/officeDocument/2006/relationships/hyperlink" Target="https://www.facebook.com/p/tr%E1%BA%A7n-em-100058378170791/" TargetMode="External"/><Relationship Id="rId38" Type="http://schemas.openxmlformats.org/officeDocument/2006/relationships/hyperlink" Target="https://www.facebook.com/profile.php?id=100072712628269" TargetMode="External"/><Relationship Id="rId20" Type="http://schemas.openxmlformats.org/officeDocument/2006/relationships/hyperlink" Target="https://www.facebook.com/profile.php?id=100086113816237" TargetMode="External"/><Relationship Id="rId22" Type="http://schemas.openxmlformats.org/officeDocument/2006/relationships/hyperlink" Target="https://www.facebook.com/profile.php?id=100007986225624" TargetMode="External"/><Relationship Id="rId21" Type="http://schemas.openxmlformats.org/officeDocument/2006/relationships/hyperlink" Target="https://www.facebook.com/pt.vanvay" TargetMode="External"/><Relationship Id="rId24" Type="http://schemas.openxmlformats.org/officeDocument/2006/relationships/hyperlink" Target="https://www.facebook.com/profile.php?id=100071941753071" TargetMode="External"/><Relationship Id="rId23" Type="http://schemas.openxmlformats.org/officeDocument/2006/relationships/hyperlink" Target="https://www.facebook.com/profile.php?id=100081586286598" TargetMode="External"/><Relationship Id="rId129" Type="http://schemas.openxmlformats.org/officeDocument/2006/relationships/hyperlink" Target="https://www.facebook.com/pham.nghuyet" TargetMode="External"/><Relationship Id="rId128" Type="http://schemas.openxmlformats.org/officeDocument/2006/relationships/hyperlink" Target="https://www.facebook.com/ominhuc.413732" TargetMode="External"/><Relationship Id="rId127" Type="http://schemas.openxmlformats.org/officeDocument/2006/relationships/hyperlink" Target="https://www.facebook.com/hang.pe.7946" TargetMode="External"/><Relationship Id="rId126" Type="http://schemas.openxmlformats.org/officeDocument/2006/relationships/hyperlink" Target="https://www.facebook.com/le.thi.phuong.663322" TargetMode="External"/><Relationship Id="rId26" Type="http://schemas.openxmlformats.org/officeDocument/2006/relationships/hyperlink" Target="https://www.facebook.com/QuocHunghun" TargetMode="External"/><Relationship Id="rId121" Type="http://schemas.openxmlformats.org/officeDocument/2006/relationships/hyperlink" Target="https://www.facebook.com/profile.php?id=100055284024543" TargetMode="External"/><Relationship Id="rId25" Type="http://schemas.openxmlformats.org/officeDocument/2006/relationships/hyperlink" Target="https://www.facebook.com/profile.php?id=100011061879523" TargetMode="External"/><Relationship Id="rId120" Type="http://schemas.openxmlformats.org/officeDocument/2006/relationships/hyperlink" Target="https://www.facebook.com/pham.thien.kien" TargetMode="External"/><Relationship Id="rId28" Type="http://schemas.openxmlformats.org/officeDocument/2006/relationships/hyperlink" Target="https://www.facebook.com/NguyeenxAnhTus" TargetMode="External"/><Relationship Id="rId27" Type="http://schemas.openxmlformats.org/officeDocument/2006/relationships/hyperlink" Target="https://www.facebook.com/profile.php?id=61556308790516" TargetMode="External"/><Relationship Id="rId125" Type="http://schemas.openxmlformats.org/officeDocument/2006/relationships/hyperlink" Target="https://www.facebook.com/toanlinh.le.71" TargetMode="External"/><Relationship Id="rId29" Type="http://schemas.openxmlformats.org/officeDocument/2006/relationships/hyperlink" Target="https://www.facebook.com/profile.php?id=100008772099892" TargetMode="External"/><Relationship Id="rId124" Type="http://schemas.openxmlformats.org/officeDocument/2006/relationships/hyperlink" Target="https://www.facebook.com/ruby.bong.503" TargetMode="External"/><Relationship Id="rId123" Type="http://schemas.openxmlformats.org/officeDocument/2006/relationships/hyperlink" Target="https://www.facebook.com/huynhhtrunggg" TargetMode="External"/><Relationship Id="rId122" Type="http://schemas.openxmlformats.org/officeDocument/2006/relationships/hyperlink" Target="https://www.facebook.com/thach.vu.264343" TargetMode="External"/><Relationship Id="rId95" Type="http://schemas.openxmlformats.org/officeDocument/2006/relationships/hyperlink" Target="https://www.facebook.com/thien.tam.970852" TargetMode="External"/><Relationship Id="rId94" Type="http://schemas.openxmlformats.org/officeDocument/2006/relationships/hyperlink" Target="https://www.facebook.com/profile.php?id=100088174331370" TargetMode="External"/><Relationship Id="rId97" Type="http://schemas.openxmlformats.org/officeDocument/2006/relationships/hyperlink" Target="https://www.facebook.com/vx.long2605" TargetMode="External"/><Relationship Id="rId96" Type="http://schemas.openxmlformats.org/officeDocument/2006/relationships/hyperlink" Target="https://www.facebook.com/profile.php?id=100028829768917" TargetMode="External"/><Relationship Id="rId11" Type="http://schemas.openxmlformats.org/officeDocument/2006/relationships/hyperlink" Target="https://www.facebook.com/profile.php?id=100048224805536" TargetMode="External"/><Relationship Id="rId99" Type="http://schemas.openxmlformats.org/officeDocument/2006/relationships/hyperlink" Target="https://www.facebook.com/trumsimyphamhochiminh" TargetMode="External"/><Relationship Id="rId10" Type="http://schemas.openxmlformats.org/officeDocument/2006/relationships/hyperlink" Target="https://www.facebook.com/profile.php?id=100038154203334" TargetMode="External"/><Relationship Id="rId98" Type="http://schemas.openxmlformats.org/officeDocument/2006/relationships/hyperlink" Target="https://www.facebook.com/profile.php?id=100027313465992" TargetMode="External"/><Relationship Id="rId13" Type="http://schemas.openxmlformats.org/officeDocument/2006/relationships/hyperlink" Target="https://www.facebook.com/profile.php?id=100072186097825" TargetMode="External"/><Relationship Id="rId12" Type="http://schemas.openxmlformats.org/officeDocument/2006/relationships/hyperlink" Target="https://www.facebook.com/ng.phuc.huy.141203" TargetMode="External"/><Relationship Id="rId91" Type="http://schemas.openxmlformats.org/officeDocument/2006/relationships/hyperlink" Target="https://www.facebook.com/ngnguyetks" TargetMode="External"/><Relationship Id="rId90" Type="http://schemas.openxmlformats.org/officeDocument/2006/relationships/hyperlink" Target="https://www.facebook.com/hoan.hoang.832078" TargetMode="External"/><Relationship Id="rId93" Type="http://schemas.openxmlformats.org/officeDocument/2006/relationships/hyperlink" Target="https://www.facebook.com/nghiatridang" TargetMode="External"/><Relationship Id="rId92" Type="http://schemas.openxmlformats.org/officeDocument/2006/relationships/hyperlink" Target="https://www.facebook.com/nham.vung" TargetMode="External"/><Relationship Id="rId118" Type="http://schemas.openxmlformats.org/officeDocument/2006/relationships/hyperlink" Target="https://www.facebook.com/profile.php?id=100080882905888" TargetMode="External"/><Relationship Id="rId117" Type="http://schemas.openxmlformats.org/officeDocument/2006/relationships/hyperlink" Target="https://www.facebook.com/ut.ayun.501" TargetMode="External"/><Relationship Id="rId116" Type="http://schemas.openxmlformats.org/officeDocument/2006/relationships/hyperlink" Target="https://www.facebook.com/pham.tung.764969" TargetMode="External"/><Relationship Id="rId115" Type="http://schemas.openxmlformats.org/officeDocument/2006/relationships/hyperlink" Target="https://www.facebook.com/h13utrung" TargetMode="External"/><Relationship Id="rId119" Type="http://schemas.openxmlformats.org/officeDocument/2006/relationships/hyperlink" Target="https://www.facebook.com/thanh.nguyenviet.731135" TargetMode="External"/><Relationship Id="rId15" Type="http://schemas.openxmlformats.org/officeDocument/2006/relationships/hyperlink" Target="https://www.facebook.com/profile.php?id=100088203714108" TargetMode="External"/><Relationship Id="rId110" Type="http://schemas.openxmlformats.org/officeDocument/2006/relationships/hyperlink" Target="https://www.facebook.com/long.nguyen.838257" TargetMode="External"/><Relationship Id="rId14" Type="http://schemas.openxmlformats.org/officeDocument/2006/relationships/hyperlink" Target="https://www.facebook.com/Paint0601" TargetMode="External"/><Relationship Id="rId17" Type="http://schemas.openxmlformats.org/officeDocument/2006/relationships/hyperlink" Target="https://www.facebook.com/bimm.tinn" TargetMode="External"/><Relationship Id="rId16" Type="http://schemas.openxmlformats.org/officeDocument/2006/relationships/hyperlink" Target="https://www.facebook.com/profile.php?id=100028187509619" TargetMode="External"/><Relationship Id="rId19" Type="http://schemas.openxmlformats.org/officeDocument/2006/relationships/hyperlink" Target="https://www.facebook.com/profile.php?id=100057310631335" TargetMode="External"/><Relationship Id="rId114" Type="http://schemas.openxmlformats.org/officeDocument/2006/relationships/hyperlink" Target="https://www.facebook.com/hieu.hoc.54" TargetMode="External"/><Relationship Id="rId18" Type="http://schemas.openxmlformats.org/officeDocument/2006/relationships/hyperlink" Target="https://www.facebook.com/suka.luong.79" TargetMode="External"/><Relationship Id="rId113" Type="http://schemas.openxmlformats.org/officeDocument/2006/relationships/hyperlink" Target="https://www.facebook.com/profile.php?id=100088839555522" TargetMode="External"/><Relationship Id="rId112" Type="http://schemas.openxmlformats.org/officeDocument/2006/relationships/hyperlink" Target="https://www.facebook.com/chau.nguyen.776760" TargetMode="External"/><Relationship Id="rId111" Type="http://schemas.openxmlformats.org/officeDocument/2006/relationships/hyperlink" Target="https://www.facebook.com/@vongockimngan89/" TargetMode="External"/><Relationship Id="rId84" Type="http://schemas.openxmlformats.org/officeDocument/2006/relationships/hyperlink" Target="https://www.facebook.com/profile.php?id=100030565882039" TargetMode="External"/><Relationship Id="rId83" Type="http://schemas.openxmlformats.org/officeDocument/2006/relationships/hyperlink" Target="https://www.facebook.com/le.thi.thanh.diem.905473" TargetMode="External"/><Relationship Id="rId86" Type="http://schemas.openxmlformats.org/officeDocument/2006/relationships/hyperlink" Target="https://www.facebook.com/vanthien.lam.902" TargetMode="External"/><Relationship Id="rId85" Type="http://schemas.openxmlformats.org/officeDocument/2006/relationships/hyperlink" Target="https://www.facebook.com/phat.nguyen.73313" TargetMode="External"/><Relationship Id="rId88" Type="http://schemas.openxmlformats.org/officeDocument/2006/relationships/hyperlink" Target="https://www.facebook.com/loan.nguyen.361263" TargetMode="External"/><Relationship Id="rId150" Type="http://schemas.openxmlformats.org/officeDocument/2006/relationships/hyperlink" Target="https://www.facebook.com/kani.bui.3" TargetMode="External"/><Relationship Id="rId87" Type="http://schemas.openxmlformats.org/officeDocument/2006/relationships/hyperlink" Target="https://www.facebook.com/bui.thi.phuong.994261" TargetMode="External"/><Relationship Id="rId89" Type="http://schemas.openxmlformats.org/officeDocument/2006/relationships/hyperlink" Target="https://www.facebook.com/thuy.nguyen.429739" TargetMode="External"/><Relationship Id="rId80" Type="http://schemas.openxmlformats.org/officeDocument/2006/relationships/hyperlink" Target="https://www.facebook.com/profile.php?id=100045566684031" TargetMode="External"/><Relationship Id="rId82" Type="http://schemas.openxmlformats.org/officeDocument/2006/relationships/hyperlink" Target="https://www.facebook.com/anewme.75874" TargetMode="External"/><Relationship Id="rId81" Type="http://schemas.openxmlformats.org/officeDocument/2006/relationships/hyperlink" Target="https://www.facebook.com/profile.php?id=61557083451069" TargetMode="External"/><Relationship Id="rId1" Type="http://schemas.openxmlformats.org/officeDocument/2006/relationships/hyperlink" Target="https://www.facebook.com/profile.php?id=100052142799772" TargetMode="External"/><Relationship Id="rId2" Type="http://schemas.openxmlformats.org/officeDocument/2006/relationships/hyperlink" Target="https://www.facebook.com/manhhung.chu.35380399" TargetMode="External"/><Relationship Id="rId3" Type="http://schemas.openxmlformats.org/officeDocument/2006/relationships/hyperlink" Target="https://www.facebook.com/davidhuy93" TargetMode="External"/><Relationship Id="rId149" Type="http://schemas.openxmlformats.org/officeDocument/2006/relationships/hyperlink" Target="https://www.facebook.com/xin.van.thanh.2024" TargetMode="External"/><Relationship Id="rId4" Type="http://schemas.openxmlformats.org/officeDocument/2006/relationships/hyperlink" Target="https://www.facebook.com/babi42.cobe.150799" TargetMode="External"/><Relationship Id="rId148" Type="http://schemas.openxmlformats.org/officeDocument/2006/relationships/hyperlink" Target="https://www.facebook.com/quynh.huong.9809672" TargetMode="External"/><Relationship Id="rId9" Type="http://schemas.openxmlformats.org/officeDocument/2006/relationships/hyperlink" Target="https://www.facebook.com/profile.php?id=100032880374129" TargetMode="External"/><Relationship Id="rId143" Type="http://schemas.openxmlformats.org/officeDocument/2006/relationships/hyperlink" Target="https://www.facebook.com/vi.hong.lien.281350" TargetMode="External"/><Relationship Id="rId142" Type="http://schemas.openxmlformats.org/officeDocument/2006/relationships/hyperlink" Target="https://www.facebook.com/profile.php?id=61563549006641" TargetMode="External"/><Relationship Id="rId141" Type="http://schemas.openxmlformats.org/officeDocument/2006/relationships/hyperlink" Target="https://www.facebook.com/hoang.gioi.421614" TargetMode="External"/><Relationship Id="rId140" Type="http://schemas.openxmlformats.org/officeDocument/2006/relationships/hyperlink" Target="https://www.facebook.com/huynh.tan.at.941543" TargetMode="External"/><Relationship Id="rId5" Type="http://schemas.openxmlformats.org/officeDocument/2006/relationships/hyperlink" Target="https://www.facebook.com/imp.btm" TargetMode="External"/><Relationship Id="rId147" Type="http://schemas.openxmlformats.org/officeDocument/2006/relationships/hyperlink" Target="https://www.facebook.com/ban.oi.738658" TargetMode="External"/><Relationship Id="rId6" Type="http://schemas.openxmlformats.org/officeDocument/2006/relationships/hyperlink" Target="https://www.facebook.com/kanenguyen69" TargetMode="External"/><Relationship Id="rId146" Type="http://schemas.openxmlformats.org/officeDocument/2006/relationships/hyperlink" Target="https://www.facebook.com/profile.php?id=100057727934042" TargetMode="External"/><Relationship Id="rId7" Type="http://schemas.openxmlformats.org/officeDocument/2006/relationships/hyperlink" Target="https://www.facebook.com/so.giaba" TargetMode="External"/><Relationship Id="rId145" Type="http://schemas.openxmlformats.org/officeDocument/2006/relationships/hyperlink" Target="https://www.facebook.com/profile.php?id=100076390010146" TargetMode="External"/><Relationship Id="rId8" Type="http://schemas.openxmlformats.org/officeDocument/2006/relationships/hyperlink" Target="https://www.facebook.com/profile.php?id=100030287920840" TargetMode="External"/><Relationship Id="rId144" Type="http://schemas.openxmlformats.org/officeDocument/2006/relationships/hyperlink" Target="https://www.facebook.com/minh.huyen.870039" TargetMode="External"/><Relationship Id="rId73" Type="http://schemas.openxmlformats.org/officeDocument/2006/relationships/hyperlink" Target="https://www.facebook.com/profile.php?id=100087552948278" TargetMode="External"/><Relationship Id="rId72" Type="http://schemas.openxmlformats.org/officeDocument/2006/relationships/hyperlink" Target="https://www.facebook.com/profile.php?id=100027579311508" TargetMode="External"/><Relationship Id="rId75" Type="http://schemas.openxmlformats.org/officeDocument/2006/relationships/hyperlink" Target="https://www.facebook.com/nguyen.hai.8725" TargetMode="External"/><Relationship Id="rId74" Type="http://schemas.openxmlformats.org/officeDocument/2006/relationships/hyperlink" Target="https://www.facebook.com/profile.php?id=100071232578650" TargetMode="External"/><Relationship Id="rId77" Type="http://schemas.openxmlformats.org/officeDocument/2006/relationships/hyperlink" Target="https://www.facebook.com/profile.php?id=100054048727107" TargetMode="External"/><Relationship Id="rId76" Type="http://schemas.openxmlformats.org/officeDocument/2006/relationships/hyperlink" Target="https://www.facebook.com/profile.php?id=100015168750322" TargetMode="External"/><Relationship Id="rId79" Type="http://schemas.openxmlformats.org/officeDocument/2006/relationships/hyperlink" Target="https://www.facebook.com/profile.php?id=100015224646409" TargetMode="External"/><Relationship Id="rId78" Type="http://schemas.openxmlformats.org/officeDocument/2006/relationships/hyperlink" Target="https://www.facebook.com/profile.php?id=100003726782711" TargetMode="External"/><Relationship Id="rId71" Type="http://schemas.openxmlformats.org/officeDocument/2006/relationships/hyperlink" Target="https://www.facebook.com/le.lengochien.hien" TargetMode="External"/><Relationship Id="rId70" Type="http://schemas.openxmlformats.org/officeDocument/2006/relationships/hyperlink" Target="https://www.facebook.com/phannguyen.baoquynh.3" TargetMode="External"/><Relationship Id="rId139" Type="http://schemas.openxmlformats.org/officeDocument/2006/relationships/hyperlink" Target="https://www.facebook.com/profile.php?id=100090452563163" TargetMode="External"/><Relationship Id="rId138" Type="http://schemas.openxmlformats.org/officeDocument/2006/relationships/hyperlink" Target="https://www.facebook.com/xwb.hlub.koj.803970" TargetMode="External"/><Relationship Id="rId137" Type="http://schemas.openxmlformats.org/officeDocument/2006/relationships/hyperlink" Target="https://www.facebook.com/profile.php?id=61566601443531" TargetMode="External"/><Relationship Id="rId132" Type="http://schemas.openxmlformats.org/officeDocument/2006/relationships/hyperlink" Target="https://www.facebook.com/nguoi.ang.em.115525" TargetMode="External"/><Relationship Id="rId131" Type="http://schemas.openxmlformats.org/officeDocument/2006/relationships/hyperlink" Target="https://www.facebook.com/profile.php?id=100093715755657" TargetMode="External"/><Relationship Id="rId130" Type="http://schemas.openxmlformats.org/officeDocument/2006/relationships/hyperlink" Target="https://www.facebook.com/mb.khu.2024" TargetMode="External"/><Relationship Id="rId136" Type="http://schemas.openxmlformats.org/officeDocument/2006/relationships/hyperlink" Target="https://www.facebook.com/phuoc.an.595465" TargetMode="External"/><Relationship Id="rId135" Type="http://schemas.openxmlformats.org/officeDocument/2006/relationships/hyperlink" Target="https://www.facebook.com/hong.quan.595776" TargetMode="External"/><Relationship Id="rId134" Type="http://schemas.openxmlformats.org/officeDocument/2006/relationships/hyperlink" Target="https://www.facebook.com/profile.php?id=100078632372544" TargetMode="External"/><Relationship Id="rId133" Type="http://schemas.openxmlformats.org/officeDocument/2006/relationships/hyperlink" Target="https://www.facebook.com/nhung.cham.287016" TargetMode="External"/><Relationship Id="rId62" Type="http://schemas.openxmlformats.org/officeDocument/2006/relationships/hyperlink" Target="https://www.facebook.com/profile.php?id=100038957812710" TargetMode="External"/><Relationship Id="rId61" Type="http://schemas.openxmlformats.org/officeDocument/2006/relationships/hyperlink" Target="https://www.facebook.com/profile.php?id=100080258104403" TargetMode="External"/><Relationship Id="rId64" Type="http://schemas.openxmlformats.org/officeDocument/2006/relationships/hyperlink" Target="https://www.facebook.com/hp.vanchung" TargetMode="External"/><Relationship Id="rId63" Type="http://schemas.openxmlformats.org/officeDocument/2006/relationships/hyperlink" Target="https://www.facebook.com/profile.php?id=61555053606439" TargetMode="External"/><Relationship Id="rId66" Type="http://schemas.openxmlformats.org/officeDocument/2006/relationships/hyperlink" Target="https://www.facebook.com/profile.php?id=61565887138654" TargetMode="External"/><Relationship Id="rId65" Type="http://schemas.openxmlformats.org/officeDocument/2006/relationships/hyperlink" Target="https://www.facebook.com/profile.php?id=100077491644395" TargetMode="External"/><Relationship Id="rId68" Type="http://schemas.openxmlformats.org/officeDocument/2006/relationships/hyperlink" Target="https://www.facebook.com/tiep.nguyenthi.79025" TargetMode="External"/><Relationship Id="rId67" Type="http://schemas.openxmlformats.org/officeDocument/2006/relationships/hyperlink" Target="https://www.facebook.com/profile.php?id=100092398201902" TargetMode="External"/><Relationship Id="rId60" Type="http://schemas.openxmlformats.org/officeDocument/2006/relationships/hyperlink" Target="https://www.facebook.com/profile.php?id=100087009714006" TargetMode="External"/><Relationship Id="rId69" Type="http://schemas.openxmlformats.org/officeDocument/2006/relationships/hyperlink" Target="https://www.facebook.com/ti.mer.391" TargetMode="External"/><Relationship Id="rId51" Type="http://schemas.openxmlformats.org/officeDocument/2006/relationships/hyperlink" Target="https://www.facebook.com/profile.php?id=100059610588551" TargetMode="External"/><Relationship Id="rId50" Type="http://schemas.openxmlformats.org/officeDocument/2006/relationships/hyperlink" Target="https://www.facebook.com/profile.php?id=100083632418430" TargetMode="External"/><Relationship Id="rId53" Type="http://schemas.openxmlformats.org/officeDocument/2006/relationships/hyperlink" Target="https://www.facebook.com/profile.php?id=100090856544727" TargetMode="External"/><Relationship Id="rId52" Type="http://schemas.openxmlformats.org/officeDocument/2006/relationships/hyperlink" Target="https://www.facebook.com/profile.php?id=100084432586996" TargetMode="External"/><Relationship Id="rId55" Type="http://schemas.openxmlformats.org/officeDocument/2006/relationships/hyperlink" Target="https://www.facebook.com/profile.php?id=100084455063825" TargetMode="External"/><Relationship Id="rId54" Type="http://schemas.openxmlformats.org/officeDocument/2006/relationships/hyperlink" Target="https://www.facebook.com/lac.vuduc" TargetMode="External"/><Relationship Id="rId57" Type="http://schemas.openxmlformats.org/officeDocument/2006/relationships/hyperlink" Target="https://www.facebook.com/profile.php?id=61554929693990" TargetMode="External"/><Relationship Id="rId56" Type="http://schemas.openxmlformats.org/officeDocument/2006/relationships/hyperlink" Target="https://www.facebook.com/profile.php?id=61564423839192" TargetMode="External"/><Relationship Id="rId59" Type="http://schemas.openxmlformats.org/officeDocument/2006/relationships/hyperlink" Target="https://www.facebook.com/profile.php?id=100093991951445" TargetMode="External"/><Relationship Id="rId58" Type="http://schemas.openxmlformats.org/officeDocument/2006/relationships/hyperlink" Target="https://www.facebook.com/profile.php?id=100029709572478" TargetMode="External"/><Relationship Id="rId152" Type="http://schemas.openxmlformats.org/officeDocument/2006/relationships/drawing" Target="../drawings/drawing6.xml"/><Relationship Id="rId151" Type="http://schemas.openxmlformats.org/officeDocument/2006/relationships/hyperlink" Target="https://www.facebook.com/nguyen.thuy.trang.392618"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1.xml"/><Relationship Id="rId3"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2.xml"/><Relationship Id="rId3"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facebook.com/groups/626345761057990/" TargetMode="External"/><Relationship Id="rId2" Type="http://schemas.openxmlformats.org/officeDocument/2006/relationships/hyperlink" Target="https://www.facebook.com/groups/1028600831903399/"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document/d/1wE3i8KYf6xkQ1wR1LiOjYlhmyAzwETe8/edit?usp=sharing&amp;ouid=117446081259550763408&amp;rtpof=true&amp;sd=true"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40" Type="http://schemas.openxmlformats.org/officeDocument/2006/relationships/hyperlink" Target="https://www.facebook.com/groups/3558903397705210/" TargetMode="External"/><Relationship Id="rId42" Type="http://schemas.openxmlformats.org/officeDocument/2006/relationships/hyperlink" Target="https://www.facebook.com/groups/325033468084051/" TargetMode="External"/><Relationship Id="rId41" Type="http://schemas.openxmlformats.org/officeDocument/2006/relationships/hyperlink" Target="https://www.facebook.com/groups/325033468084051/" TargetMode="External"/><Relationship Id="rId44" Type="http://schemas.openxmlformats.org/officeDocument/2006/relationships/hyperlink" Target="https://www.facebook.com/groups/1081901961850878/" TargetMode="External"/><Relationship Id="rId43" Type="http://schemas.openxmlformats.org/officeDocument/2006/relationships/hyperlink" Target="https://www.facebook.com/groups/ttsvj/" TargetMode="External"/><Relationship Id="rId46" Type="http://schemas.openxmlformats.org/officeDocument/2006/relationships/hyperlink" Target="https://www.facebook.com/groups/dldnbvn/" TargetMode="External"/><Relationship Id="rId45" Type="http://schemas.openxmlformats.org/officeDocument/2006/relationships/hyperlink" Target="https://www.facebook.com/groups/dldnbvn/" TargetMode="External"/><Relationship Id="rId106" Type="http://schemas.openxmlformats.org/officeDocument/2006/relationships/drawing" Target="../drawings/drawing16.xml"/><Relationship Id="rId105" Type="http://schemas.openxmlformats.org/officeDocument/2006/relationships/hyperlink" Target="https://www.facebook.com/groups/tiengnhatanlien" TargetMode="External"/><Relationship Id="rId104" Type="http://schemas.openxmlformats.org/officeDocument/2006/relationships/hyperlink" Target="https://www.facebook.com/groups/1443884802436353/members/" TargetMode="External"/><Relationship Id="rId48" Type="http://schemas.openxmlformats.org/officeDocument/2006/relationships/hyperlink" Target="https://www.facebook.com/groups/173007451600506/" TargetMode="External"/><Relationship Id="rId47" Type="http://schemas.openxmlformats.org/officeDocument/2006/relationships/hyperlink" Target="https://www.facebook.com/groups/1114991948979509/" TargetMode="External"/><Relationship Id="rId49" Type="http://schemas.openxmlformats.org/officeDocument/2006/relationships/hyperlink" Target="https://www.facebook.com/groups/365643434109026/" TargetMode="External"/><Relationship Id="rId103" Type="http://schemas.openxmlformats.org/officeDocument/2006/relationships/hyperlink" Target="https://www.facebook.com/groups/tiengnhatanlien/" TargetMode="External"/><Relationship Id="rId102" Type="http://schemas.openxmlformats.org/officeDocument/2006/relationships/hyperlink" Target="https://www.facebook.com/groups/382232796905420/?action_source=group_mall_recommendation_affordance" TargetMode="External"/><Relationship Id="rId101" Type="http://schemas.openxmlformats.org/officeDocument/2006/relationships/hyperlink" Target="https://www.facebook.com/groups/382232796905420/members/" TargetMode="External"/><Relationship Id="rId100" Type="http://schemas.openxmlformats.org/officeDocument/2006/relationships/hyperlink" Target="https://www.facebook.com/groups/382232796905420/" TargetMode="External"/><Relationship Id="rId31" Type="http://schemas.openxmlformats.org/officeDocument/2006/relationships/hyperlink" Target="https://www.facebook.com/groups/ctyxuatkhaulaodong/" TargetMode="External"/><Relationship Id="rId30" Type="http://schemas.openxmlformats.org/officeDocument/2006/relationships/hyperlink" Target="https://www.facebook.com/groups/ctyxuatkhaulaodong/" TargetMode="External"/><Relationship Id="rId33" Type="http://schemas.openxmlformats.org/officeDocument/2006/relationships/hyperlink" Target="https://www.facebook.com/groups/xkldvj/" TargetMode="External"/><Relationship Id="rId32" Type="http://schemas.openxmlformats.org/officeDocument/2006/relationships/hyperlink" Target="https://www.facebook.com/groups/571517997705419/" TargetMode="External"/><Relationship Id="rId35" Type="http://schemas.openxmlformats.org/officeDocument/2006/relationships/hyperlink" Target="https://www.facebook.com/groups/xuatkhaulaodongnhatban12/" TargetMode="External"/><Relationship Id="rId34" Type="http://schemas.openxmlformats.org/officeDocument/2006/relationships/hyperlink" Target="https://www.facebook.com/groups/xuatkhaulaodongnhatban13/" TargetMode="External"/><Relationship Id="rId37" Type="http://schemas.openxmlformats.org/officeDocument/2006/relationships/hyperlink" Target="https://www.facebook.com/groups/256507325621910/" TargetMode="External"/><Relationship Id="rId36" Type="http://schemas.openxmlformats.org/officeDocument/2006/relationships/hyperlink" Target="https://www.facebook.com/groups/723427252825576/" TargetMode="External"/><Relationship Id="rId39" Type="http://schemas.openxmlformats.org/officeDocument/2006/relationships/hyperlink" Target="https://www.facebook.com/groups/xuatkhaulaodongnhatbansangnhat.vn/" TargetMode="External"/><Relationship Id="rId38" Type="http://schemas.openxmlformats.org/officeDocument/2006/relationships/hyperlink" Target="https://www.facebook.com/groups/xuatkhaulaodongnhatban14/" TargetMode="External"/><Relationship Id="rId20" Type="http://schemas.openxmlformats.org/officeDocument/2006/relationships/hyperlink" Target="https://www.facebook.com/groups/339773032889222/" TargetMode="External"/><Relationship Id="rId22" Type="http://schemas.openxmlformats.org/officeDocument/2006/relationships/hyperlink" Target="https://www.facebook.com/groups/1997753457144856/" TargetMode="External"/><Relationship Id="rId21" Type="http://schemas.openxmlformats.org/officeDocument/2006/relationships/hyperlink" Target="https://www.facebook.com/groups/503293257433924/" TargetMode="External"/><Relationship Id="rId24" Type="http://schemas.openxmlformats.org/officeDocument/2006/relationships/hyperlink" Target="https://www.facebook.com/groups/293074431471265/" TargetMode="External"/><Relationship Id="rId23" Type="http://schemas.openxmlformats.org/officeDocument/2006/relationships/hyperlink" Target="https://www.facebook.com/groups/nihongotobetonamugo/" TargetMode="External"/><Relationship Id="rId26" Type="http://schemas.openxmlformats.org/officeDocument/2006/relationships/hyperlink" Target="https://www.facebook.com/groups/1955821318034342/" TargetMode="External"/><Relationship Id="rId25" Type="http://schemas.openxmlformats.org/officeDocument/2006/relationships/hyperlink" Target="https://www.facebook.com/groups/239023300170837/" TargetMode="External"/><Relationship Id="rId28" Type="http://schemas.openxmlformats.org/officeDocument/2006/relationships/hyperlink" Target="https://www.facebook.com/groups/525505744175912/user/100066279236380/" TargetMode="External"/><Relationship Id="rId27" Type="http://schemas.openxmlformats.org/officeDocument/2006/relationships/hyperlink" Target="https://www.facebook.com/groups/227760704264135/" TargetMode="External"/><Relationship Id="rId29" Type="http://schemas.openxmlformats.org/officeDocument/2006/relationships/hyperlink" Target="https://www.facebook.com/groups/525505744175912/" TargetMode="External"/><Relationship Id="rId95" Type="http://schemas.openxmlformats.org/officeDocument/2006/relationships/hyperlink" Target="https://www.facebook.com/groups/929469464476819/members/" TargetMode="External"/><Relationship Id="rId94" Type="http://schemas.openxmlformats.org/officeDocument/2006/relationships/hyperlink" Target="https://www.facebook.com/groups/929469464476819/" TargetMode="External"/><Relationship Id="rId97" Type="http://schemas.openxmlformats.org/officeDocument/2006/relationships/hyperlink" Target="https://www.facebook.com/groups/TiengNhatOnlineN54321/" TargetMode="External"/><Relationship Id="rId96" Type="http://schemas.openxmlformats.org/officeDocument/2006/relationships/hyperlink" Target="https://www.facebook.com/groups/929469464476819" TargetMode="External"/><Relationship Id="rId11" Type="http://schemas.openxmlformats.org/officeDocument/2006/relationships/hyperlink" Target="https://www.facebook.com/groups/669386771588159/" TargetMode="External"/><Relationship Id="rId99" Type="http://schemas.openxmlformats.org/officeDocument/2006/relationships/hyperlink" Target="https://www.facebook.com/groups/312823509672033/?action_source=group_mall_recommendation_affordance" TargetMode="External"/><Relationship Id="rId10" Type="http://schemas.openxmlformats.org/officeDocument/2006/relationships/hyperlink" Target="https://www.facebook.com/groups/322501461234145/" TargetMode="External"/><Relationship Id="rId98" Type="http://schemas.openxmlformats.org/officeDocument/2006/relationships/hyperlink" Target="https://www.facebook.com/groups/312823509672033/members/" TargetMode="External"/><Relationship Id="rId13" Type="http://schemas.openxmlformats.org/officeDocument/2006/relationships/hyperlink" Target="https://www.facebook.com/groups/1356861551023824/" TargetMode="External"/><Relationship Id="rId12" Type="http://schemas.openxmlformats.org/officeDocument/2006/relationships/hyperlink" Target="https://www.facebook.com/groups/453873915025927/" TargetMode="External"/><Relationship Id="rId91" Type="http://schemas.openxmlformats.org/officeDocument/2006/relationships/hyperlink" Target="https://www.facebook.com/groups/2222396964688573/" TargetMode="External"/><Relationship Id="rId90" Type="http://schemas.openxmlformats.org/officeDocument/2006/relationships/hyperlink" Target="https://www.facebook.com/groups/189700198763177" TargetMode="External"/><Relationship Id="rId93" Type="http://schemas.openxmlformats.org/officeDocument/2006/relationships/hyperlink" Target="https://www.facebook.com/groups/2222396964688573" TargetMode="External"/><Relationship Id="rId92" Type="http://schemas.openxmlformats.org/officeDocument/2006/relationships/hyperlink" Target="https://www.facebook.com/groups/2222396964688573/members/" TargetMode="External"/><Relationship Id="rId15" Type="http://schemas.openxmlformats.org/officeDocument/2006/relationships/hyperlink" Target="https://www.facebook.com/groups/yokonguyen1012/" TargetMode="External"/><Relationship Id="rId14" Type="http://schemas.openxmlformats.org/officeDocument/2006/relationships/hyperlink" Target="https://www.facebook.com/groups/204741684245626/" TargetMode="External"/><Relationship Id="rId17" Type="http://schemas.openxmlformats.org/officeDocument/2006/relationships/hyperlink" Target="https://www.facebook.com/groups/1421322351378889/" TargetMode="External"/><Relationship Id="rId16" Type="http://schemas.openxmlformats.org/officeDocument/2006/relationships/hyperlink" Target="https://www.facebook.com/groups/betonamukai.ryoubivn/" TargetMode="External"/><Relationship Id="rId19" Type="http://schemas.openxmlformats.org/officeDocument/2006/relationships/hyperlink" Target="https://www.facebook.com/groups/285123879110853/" TargetMode="External"/><Relationship Id="rId18" Type="http://schemas.openxmlformats.org/officeDocument/2006/relationships/hyperlink" Target="https://www.facebook.com/groups/425426148239309/" TargetMode="External"/><Relationship Id="rId84" Type="http://schemas.openxmlformats.org/officeDocument/2006/relationships/hyperlink" Target="https://www.facebook.com/groups/533652470598666/members/" TargetMode="External"/><Relationship Id="rId83" Type="http://schemas.openxmlformats.org/officeDocument/2006/relationships/hyperlink" Target="https://www.facebook.com/groups/533652470598666/members/" TargetMode="External"/><Relationship Id="rId86" Type="http://schemas.openxmlformats.org/officeDocument/2006/relationships/hyperlink" Target="https://www.facebook.com/groups/490840565218584/members/" TargetMode="External"/><Relationship Id="rId85" Type="http://schemas.openxmlformats.org/officeDocument/2006/relationships/hyperlink" Target="https://www.facebook.com/groups/hoctiengnhatthuvi/" TargetMode="External"/><Relationship Id="rId88" Type="http://schemas.openxmlformats.org/officeDocument/2006/relationships/hyperlink" Target="https://www.facebook.com/groups/189700198763177/" TargetMode="External"/><Relationship Id="rId87" Type="http://schemas.openxmlformats.org/officeDocument/2006/relationships/hyperlink" Target="https://www.facebook.com/groups/hoctiengnhatthuvi" TargetMode="External"/><Relationship Id="rId89" Type="http://schemas.openxmlformats.org/officeDocument/2006/relationships/hyperlink" Target="https://www.facebook.com/groups/189700198763177/members/" TargetMode="External"/><Relationship Id="rId80" Type="http://schemas.openxmlformats.org/officeDocument/2006/relationships/hyperlink" Target="https://www.facebook.com/groups/1646559848905892/members/" TargetMode="External"/><Relationship Id="rId82" Type="http://schemas.openxmlformats.org/officeDocument/2006/relationships/hyperlink" Target="https://www.facebook.com/groups/533652470598666/" TargetMode="External"/><Relationship Id="rId81" Type="http://schemas.openxmlformats.org/officeDocument/2006/relationships/hyperlink" Target="https://www.facebook.com/groups/hoctiengnhattaitphcm" TargetMode="External"/><Relationship Id="rId1" Type="http://schemas.openxmlformats.org/officeDocument/2006/relationships/hyperlink" Target="https://www.facebook.com/groups/vjbusinessnetwork/" TargetMode="External"/><Relationship Id="rId2" Type="http://schemas.openxmlformats.org/officeDocument/2006/relationships/hyperlink" Target="https://www.facebook.com/groups/1187108634687535/" TargetMode="External"/><Relationship Id="rId3" Type="http://schemas.openxmlformats.org/officeDocument/2006/relationships/hyperlink" Target="https://www.facebook.com/groups/994060868889860/" TargetMode="External"/><Relationship Id="rId4" Type="http://schemas.openxmlformats.org/officeDocument/2006/relationships/hyperlink" Target="https://www.facebook.com/groups/289823468913716/" TargetMode="External"/><Relationship Id="rId9" Type="http://schemas.openxmlformats.org/officeDocument/2006/relationships/hyperlink" Target="https://www.facebook.com/groups/344778726038784/" TargetMode="External"/><Relationship Id="rId5" Type="http://schemas.openxmlformats.org/officeDocument/2006/relationships/hyperlink" Target="https://www.facebook.com/groups/289823468913716/" TargetMode="External"/><Relationship Id="rId6" Type="http://schemas.openxmlformats.org/officeDocument/2006/relationships/hyperlink" Target="https://jcchvn.org/vietnamese/index.html" TargetMode="External"/><Relationship Id="rId7" Type="http://schemas.openxmlformats.org/officeDocument/2006/relationships/hyperlink" Target="https://www.facebook.com/JCCH.ORG/photos" TargetMode="External"/><Relationship Id="rId8" Type="http://schemas.openxmlformats.org/officeDocument/2006/relationships/hyperlink" Target="https://www.facebook.com/groups/3502760519818170/" TargetMode="External"/><Relationship Id="rId73" Type="http://schemas.openxmlformats.org/officeDocument/2006/relationships/hyperlink" Target="https://www.facebook.com/groups/1204177453936503" TargetMode="External"/><Relationship Id="rId72" Type="http://schemas.openxmlformats.org/officeDocument/2006/relationships/hyperlink" Target="https://www.facebook.com/groups/1204177453936503/members/" TargetMode="External"/><Relationship Id="rId75" Type="http://schemas.openxmlformats.org/officeDocument/2006/relationships/hyperlink" Target="https://www.facebook.com/groups/hoctiengnhat.n5n2" TargetMode="External"/><Relationship Id="rId74" Type="http://schemas.openxmlformats.org/officeDocument/2006/relationships/hyperlink" Target="https://www.facebook.com/groups/hoctiengnhat.n5n2/" TargetMode="External"/><Relationship Id="rId77" Type="http://schemas.openxmlformats.org/officeDocument/2006/relationships/hyperlink" Target="https://www.facebook.com/groups/325352477654426/members/" TargetMode="External"/><Relationship Id="rId76" Type="http://schemas.openxmlformats.org/officeDocument/2006/relationships/hyperlink" Target="https://www.facebook.com/groups/kimora.vn/" TargetMode="External"/><Relationship Id="rId79" Type="http://schemas.openxmlformats.org/officeDocument/2006/relationships/hyperlink" Target="https://www.facebook.com/groups/hoctiengnhattaitphcm/" TargetMode="External"/><Relationship Id="rId78" Type="http://schemas.openxmlformats.org/officeDocument/2006/relationships/hyperlink" Target="https://www.facebook.com/groups/kimora.vn" TargetMode="External"/><Relationship Id="rId71" Type="http://schemas.openxmlformats.org/officeDocument/2006/relationships/hyperlink" Target="https://www.facebook.com/groups/1204177453936503/" TargetMode="External"/><Relationship Id="rId70" Type="http://schemas.openxmlformats.org/officeDocument/2006/relationships/hyperlink" Target="https://www.facebook.com/groups/625764812001562" TargetMode="External"/><Relationship Id="rId62" Type="http://schemas.openxmlformats.org/officeDocument/2006/relationships/hyperlink" Target="https://www.facebook.com/groups/aanime.biz/" TargetMode="External"/><Relationship Id="rId61" Type="http://schemas.openxmlformats.org/officeDocument/2006/relationships/hyperlink" Target="https://www.facebook.com/groups/484054949890339/" TargetMode="External"/><Relationship Id="rId64" Type="http://schemas.openxmlformats.org/officeDocument/2006/relationships/hyperlink" Target="https://www.facebook.com/groups/aanime.biz" TargetMode="External"/><Relationship Id="rId63" Type="http://schemas.openxmlformats.org/officeDocument/2006/relationships/hyperlink" Target="https://www.facebook.com/groups/1294048227899564/members/" TargetMode="External"/><Relationship Id="rId66" Type="http://schemas.openxmlformats.org/officeDocument/2006/relationships/hyperlink" Target="https://www.facebook.com/groups/359120564597464/members/" TargetMode="External"/><Relationship Id="rId65" Type="http://schemas.openxmlformats.org/officeDocument/2006/relationships/hyperlink" Target="https://www.facebook.com/groups/359120564597464/" TargetMode="External"/><Relationship Id="rId68" Type="http://schemas.openxmlformats.org/officeDocument/2006/relationships/hyperlink" Target="https://www.facebook.com/groups/625764812001562/" TargetMode="External"/><Relationship Id="rId67" Type="http://schemas.openxmlformats.org/officeDocument/2006/relationships/hyperlink" Target="https://www.facebook.com/groups/359120564597464" TargetMode="External"/><Relationship Id="rId60" Type="http://schemas.openxmlformats.org/officeDocument/2006/relationships/hyperlink" Target="https://www.facebook.com/groups/tuyendungxuatkhaulaodongnhatban/" TargetMode="External"/><Relationship Id="rId69" Type="http://schemas.openxmlformats.org/officeDocument/2006/relationships/hyperlink" Target="https://www.facebook.com/groups/625764812001562/members/" TargetMode="External"/><Relationship Id="rId51" Type="http://schemas.openxmlformats.org/officeDocument/2006/relationships/hyperlink" Target="https://www.facebook.com/groups/5434393019974891/" TargetMode="External"/><Relationship Id="rId50" Type="http://schemas.openxmlformats.org/officeDocument/2006/relationships/hyperlink" Target="https://www.facebook.com/groups/365643434109026/" TargetMode="External"/><Relationship Id="rId53" Type="http://schemas.openxmlformats.org/officeDocument/2006/relationships/hyperlink" Target="https://www.facebook.com/groups/617109337075483/" TargetMode="External"/><Relationship Id="rId52" Type="http://schemas.openxmlformats.org/officeDocument/2006/relationships/hyperlink" Target="https://www.facebook.com/groups/xuatkhaulaodongnhatbannhanhnhat/" TargetMode="External"/><Relationship Id="rId55" Type="http://schemas.openxmlformats.org/officeDocument/2006/relationships/hyperlink" Target="https://www.facebook.com/groups/xkldjp24/" TargetMode="External"/><Relationship Id="rId54" Type="http://schemas.openxmlformats.org/officeDocument/2006/relationships/hyperlink" Target="https://www.facebook.com/groups/617109337075483/" TargetMode="External"/><Relationship Id="rId57" Type="http://schemas.openxmlformats.org/officeDocument/2006/relationships/hyperlink" Target="https://www.facebook.com/groups/1216970571704532/" TargetMode="External"/><Relationship Id="rId56" Type="http://schemas.openxmlformats.org/officeDocument/2006/relationships/hyperlink" Target="https://www.facebook.com/groups/xuatkhaulaodongnhatbanuytin.vn/" TargetMode="External"/><Relationship Id="rId59" Type="http://schemas.openxmlformats.org/officeDocument/2006/relationships/hyperlink" Target="https://www.facebook.com/groups/1421017222011892/" TargetMode="External"/><Relationship Id="rId58" Type="http://schemas.openxmlformats.org/officeDocument/2006/relationships/hyperlink" Target="https://www.facebook.com/groups/487719054707394/"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1" Type="http://schemas.openxmlformats.org/officeDocument/2006/relationships/hyperlink" Target="https://fb.com/100003716171474" TargetMode="External"/><Relationship Id="rId10" Type="http://schemas.openxmlformats.org/officeDocument/2006/relationships/hyperlink" Target="https://fb.com/100017442257148" TargetMode="External"/><Relationship Id="rId13" Type="http://schemas.openxmlformats.org/officeDocument/2006/relationships/hyperlink" Target="https://fb.com/100004273447591" TargetMode="External"/><Relationship Id="rId12" Type="http://schemas.openxmlformats.org/officeDocument/2006/relationships/hyperlink" Target="https://fb.com/100006050445483" TargetMode="External"/><Relationship Id="rId15" Type="http://schemas.openxmlformats.org/officeDocument/2006/relationships/hyperlink" Target="https://fb.com/100004022452768" TargetMode="External"/><Relationship Id="rId14" Type="http://schemas.openxmlformats.org/officeDocument/2006/relationships/hyperlink" Target="https://fb.com/100005491963700" TargetMode="External"/><Relationship Id="rId17" Type="http://schemas.openxmlformats.org/officeDocument/2006/relationships/hyperlink" Target="https://fb.com/100008186077410" TargetMode="External"/><Relationship Id="rId16" Type="http://schemas.openxmlformats.org/officeDocument/2006/relationships/hyperlink" Target="https://fb.com/100004209370071" TargetMode="External"/><Relationship Id="rId18" Type="http://schemas.openxmlformats.org/officeDocument/2006/relationships/drawing" Target="../drawings/drawing18.xml"/><Relationship Id="rId1" Type="http://schemas.openxmlformats.org/officeDocument/2006/relationships/hyperlink" Target="https://fb.com/100005858050051" TargetMode="External"/><Relationship Id="rId2" Type="http://schemas.openxmlformats.org/officeDocument/2006/relationships/hyperlink" Target="https://fb.com/100005866574379" TargetMode="External"/><Relationship Id="rId3" Type="http://schemas.openxmlformats.org/officeDocument/2006/relationships/hyperlink" Target="https://fb.com/100005130517741" TargetMode="External"/><Relationship Id="rId4" Type="http://schemas.openxmlformats.org/officeDocument/2006/relationships/hyperlink" Target="https://fb.com/100017359891542" TargetMode="External"/><Relationship Id="rId9" Type="http://schemas.openxmlformats.org/officeDocument/2006/relationships/hyperlink" Target="https://fb.com/100004722963404" TargetMode="External"/><Relationship Id="rId5" Type="http://schemas.openxmlformats.org/officeDocument/2006/relationships/hyperlink" Target="https://fb.com/100005181905261" TargetMode="External"/><Relationship Id="rId6" Type="http://schemas.openxmlformats.org/officeDocument/2006/relationships/hyperlink" Target="https://fb.com/100008931120386" TargetMode="External"/><Relationship Id="rId7" Type="http://schemas.openxmlformats.org/officeDocument/2006/relationships/hyperlink" Target="https://fb.com/100018031656457" TargetMode="External"/><Relationship Id="rId8" Type="http://schemas.openxmlformats.org/officeDocument/2006/relationships/hyperlink" Target="https://fb.com/100004230486663" TargetMode="External"/></Relationships>
</file>

<file path=xl/worksheets/_rels/sheet1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9.xml"/><Relationship Id="rId3" Type="http://schemas.openxmlformats.org/officeDocument/2006/relationships/vmlDrawing" Target="../drawings/vmlDrawing5.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40" Type="http://schemas.openxmlformats.org/officeDocument/2006/relationships/hyperlink" Target="http://ttgdtxtv.edu.vn/" TargetMode="External"/><Relationship Id="rId42" Type="http://schemas.openxmlformats.org/officeDocument/2006/relationships/hyperlink" Target="https://caodangluatmiennam.edu.vn/" TargetMode="External"/><Relationship Id="rId41" Type="http://schemas.openxmlformats.org/officeDocument/2006/relationships/hyperlink" Target="https://www.hgcc.edu.vn/" TargetMode="External"/><Relationship Id="rId44" Type="http://schemas.openxmlformats.org/officeDocument/2006/relationships/hyperlink" Target="https://www.agvc.edu.vn/" TargetMode="External"/><Relationship Id="rId43" Type="http://schemas.openxmlformats.org/officeDocument/2006/relationships/hyperlink" Target="http://gdtxtinh.haugiang.edu.vn/" TargetMode="External"/><Relationship Id="rId46" Type="http://schemas.openxmlformats.org/officeDocument/2006/relationships/hyperlink" Target="https://agts.edu.vn/" TargetMode="External"/><Relationship Id="rId45" Type="http://schemas.openxmlformats.org/officeDocument/2006/relationships/hyperlink" Target="http://ahc.edu.vn/" TargetMode="External"/><Relationship Id="rId107" Type="http://schemas.openxmlformats.org/officeDocument/2006/relationships/hyperlink" Target="http://cdnghetayninh.edu.vn/" TargetMode="External"/><Relationship Id="rId106" Type="http://schemas.openxmlformats.org/officeDocument/2006/relationships/hyperlink" Target="http://gdnn-gdtxcammy.edu.vn/" TargetMode="External"/><Relationship Id="rId105" Type="http://schemas.openxmlformats.org/officeDocument/2006/relationships/hyperlink" Target="http://trungtamgdnn-gdtxdinhquan.edu.vn/" TargetMode="External"/><Relationship Id="rId104" Type="http://schemas.openxmlformats.org/officeDocument/2006/relationships/hyperlink" Target="https://tanphu.dongnai.gov.vn/Pages/newsdetail.aspx?NewsId=4583&amp;CatId=75" TargetMode="External"/><Relationship Id="rId109" Type="http://schemas.openxmlformats.org/officeDocument/2006/relationships/hyperlink" Target="https://truongtcktkttayninh.giaoductayninh.vn/" TargetMode="External"/><Relationship Id="rId108" Type="http://schemas.openxmlformats.org/officeDocument/2006/relationships/hyperlink" Target="https://www.acv.edu.vn/" TargetMode="External"/><Relationship Id="rId48" Type="http://schemas.openxmlformats.org/officeDocument/2006/relationships/hyperlink" Target="http://trungtamgdtxag.angiang.edu.vn/" TargetMode="External"/><Relationship Id="rId47" Type="http://schemas.openxmlformats.org/officeDocument/2006/relationships/hyperlink" Target="https://trungcapquoctesaigon.edu.vn/gioi-thieu/" TargetMode="External"/><Relationship Id="rId49" Type="http://schemas.openxmlformats.org/officeDocument/2006/relationships/hyperlink" Target="https://www.stcc.edu.vn/" TargetMode="External"/><Relationship Id="rId103" Type="http://schemas.openxmlformats.org/officeDocument/2006/relationships/hyperlink" Target="https://www.facebook.com/p/%C4%90o%C3%A0n-ttgdnn-gdtx-Xu%C3%A2n-L%E1%BB%99c-100063703650488/" TargetMode="External"/><Relationship Id="rId102" Type="http://schemas.openxmlformats.org/officeDocument/2006/relationships/hyperlink" Target="http://gdtxdongnai.edu.vn/" TargetMode="External"/><Relationship Id="rId101" Type="http://schemas.openxmlformats.org/officeDocument/2006/relationships/hyperlink" Target="https://ktktso2.edu.vn/" TargetMode="External"/><Relationship Id="rId100" Type="http://schemas.openxmlformats.org/officeDocument/2006/relationships/hyperlink" Target="http://www.mlc.edu.vn" TargetMode="External"/><Relationship Id="rId31" Type="http://schemas.openxmlformats.org/officeDocument/2006/relationships/hyperlink" Target="http://ttcnthanhbinhdt.edu.vn/" TargetMode="External"/><Relationship Id="rId30" Type="http://schemas.openxmlformats.org/officeDocument/2006/relationships/hyperlink" Target="https://dtcc.edu.vn/" TargetMode="External"/><Relationship Id="rId33" Type="http://schemas.openxmlformats.org/officeDocument/2006/relationships/hyperlink" Target="https://www.facebook.com/trungcapthapmuoi/" TargetMode="External"/><Relationship Id="rId32" Type="http://schemas.openxmlformats.org/officeDocument/2006/relationships/hyperlink" Target="http://trungcaphongngu.edu.vn/" TargetMode="External"/><Relationship Id="rId35" Type="http://schemas.openxmlformats.org/officeDocument/2006/relationships/hyperlink" Target="http://www.cdvl.edu.vn/" TargetMode="External"/><Relationship Id="rId34" Type="http://schemas.openxmlformats.org/officeDocument/2006/relationships/hyperlink" Target="http://ttgdtxdongthap.edu.vn/" TargetMode="External"/><Relationship Id="rId37" Type="http://schemas.openxmlformats.org/officeDocument/2006/relationships/hyperlink" Target="https://ttgdtxtpvinhlong.vinhlong.edu.vn/" TargetMode="External"/><Relationship Id="rId36" Type="http://schemas.openxmlformats.org/officeDocument/2006/relationships/hyperlink" Target="https://vlvc.edu.vn/" TargetMode="External"/><Relationship Id="rId39" Type="http://schemas.openxmlformats.org/officeDocument/2006/relationships/hyperlink" Target="http://www.tvmc.edu.vn/" TargetMode="External"/><Relationship Id="rId38" Type="http://schemas.openxmlformats.org/officeDocument/2006/relationships/hyperlink" Target="https://cdntv.edu.vn/" TargetMode="External"/><Relationship Id="rId20" Type="http://schemas.openxmlformats.org/officeDocument/2006/relationships/hyperlink" Target="https://svct.edu.vn/" TargetMode="External"/><Relationship Id="rId22" Type="http://schemas.openxmlformats.org/officeDocument/2006/relationships/hyperlink" Target="https://www.facebook.com/tcktkt.tiengiang.edu.vn/" TargetMode="External"/><Relationship Id="rId21" Type="http://schemas.openxmlformats.org/officeDocument/2006/relationships/hyperlink" Target="http://tgc.edu.vn/" TargetMode="External"/><Relationship Id="rId24" Type="http://schemas.openxmlformats.org/officeDocument/2006/relationships/hyperlink" Target="https://tcngocong.edu.vn/" TargetMode="External"/><Relationship Id="rId23" Type="http://schemas.openxmlformats.org/officeDocument/2006/relationships/hyperlink" Target="http://tccailay.tiengiang.edu.vn/" TargetMode="External"/><Relationship Id="rId26" Type="http://schemas.openxmlformats.org/officeDocument/2006/relationships/hyperlink" Target="http://cdbt.edu.vn/" TargetMode="External"/><Relationship Id="rId25" Type="http://schemas.openxmlformats.org/officeDocument/2006/relationships/hyperlink" Target="https://trungcapcaibe.edu.vn/" TargetMode="External"/><Relationship Id="rId28" Type="http://schemas.openxmlformats.org/officeDocument/2006/relationships/hyperlink" Target="https://congnghebentre.edu.vn/" TargetMode="External"/><Relationship Id="rId27" Type="http://schemas.openxmlformats.org/officeDocument/2006/relationships/hyperlink" Target="https://dkc.edu.vn/" TargetMode="External"/><Relationship Id="rId29" Type="http://schemas.openxmlformats.org/officeDocument/2006/relationships/hyperlink" Target="http://ttgdtxtinh.bentre.edu.vn/" TargetMode="External"/><Relationship Id="rId95" Type="http://schemas.openxmlformats.org/officeDocument/2006/relationships/hyperlink" Target="https://lqd.edu.vn/" TargetMode="External"/><Relationship Id="rId94" Type="http://schemas.openxmlformats.org/officeDocument/2006/relationships/hyperlink" Target="http://cdktdn.edu.vn/" TargetMode="External"/><Relationship Id="rId97" Type="http://schemas.openxmlformats.org/officeDocument/2006/relationships/hyperlink" Target="https://lilama2.edu.vn/" TargetMode="External"/><Relationship Id="rId96" Type="http://schemas.openxmlformats.org/officeDocument/2006/relationships/hyperlink" Target="https://tuyensinh.sonadezi.edu.vn/" TargetMode="External"/><Relationship Id="rId11" Type="http://schemas.openxmlformats.org/officeDocument/2006/relationships/hyperlink" Target="https://mtpc.edu.vn" TargetMode="External"/><Relationship Id="rId99" Type="http://schemas.openxmlformats.org/officeDocument/2006/relationships/hyperlink" Target="https://truongmiendong.edu.vn/" TargetMode="External"/><Relationship Id="rId10" Type="http://schemas.openxmlformats.org/officeDocument/2006/relationships/hyperlink" Target="http://phamngocthachct.edu.vn/" TargetMode="External"/><Relationship Id="rId98" Type="http://schemas.openxmlformats.org/officeDocument/2006/relationships/hyperlink" Target="https://dnp.edu.vn/" TargetMode="External"/><Relationship Id="rId13" Type="http://schemas.openxmlformats.org/officeDocument/2006/relationships/hyperlink" Target="https://honghacantho.edu.vn" TargetMode="External"/><Relationship Id="rId12" Type="http://schemas.openxmlformats.org/officeDocument/2006/relationships/hyperlink" Target="https://daivietcantho.edu.vn/" TargetMode="External"/><Relationship Id="rId91" Type="http://schemas.openxmlformats.org/officeDocument/2006/relationships/hyperlink" Target="https://www.gdtxbencat.edu.vn/" TargetMode="External"/><Relationship Id="rId90" Type="http://schemas.openxmlformats.org/officeDocument/2006/relationships/hyperlink" Target="https://www.gdtx-bdnvbinhduong.edu.vn/" TargetMode="External"/><Relationship Id="rId93" Type="http://schemas.openxmlformats.org/officeDocument/2006/relationships/hyperlink" Target="https://dcoht.edu.vn/" TargetMode="External"/><Relationship Id="rId92" Type="http://schemas.openxmlformats.org/officeDocument/2006/relationships/hyperlink" Target="https://www.trungtamgdnn-gdtxdautieng.edu.vn/" TargetMode="External"/><Relationship Id="rId118" Type="http://schemas.openxmlformats.org/officeDocument/2006/relationships/drawing" Target="../drawings/drawing21.xml"/><Relationship Id="rId117" Type="http://schemas.openxmlformats.org/officeDocument/2006/relationships/hyperlink" Target="https://budang.binhphuoc.gov.vn/" TargetMode="External"/><Relationship Id="rId116" Type="http://schemas.openxmlformats.org/officeDocument/2006/relationships/hyperlink" Target="http://gdtxbinhphuoc.edu.vn/" TargetMode="External"/><Relationship Id="rId115" Type="http://schemas.openxmlformats.org/officeDocument/2006/relationships/hyperlink" Target="http://cdmd.edu.vn/?fbclid=IwZXh0bgNhZW0CMTAAAR0VYGd8vHlOIb37kwxKA67WdLBo5UPUS6D-CpnNEhsLXGLTK1yh090kAFc_aem_0rzVC8rAJVdEg4dwpgfyoQ" TargetMode="External"/><Relationship Id="rId15" Type="http://schemas.openxmlformats.org/officeDocument/2006/relationships/hyperlink" Target="http://www.tcktktct.edu.vn" TargetMode="External"/><Relationship Id="rId110" Type="http://schemas.openxmlformats.org/officeDocument/2006/relationships/hyperlink" Target="http://ttgdtxtayninh.edu.vn/" TargetMode="External"/><Relationship Id="rId14" Type="http://schemas.openxmlformats.org/officeDocument/2006/relationships/hyperlink" Target="https://ydmekong.edu.vn" TargetMode="External"/><Relationship Id="rId17" Type="http://schemas.openxmlformats.org/officeDocument/2006/relationships/hyperlink" Target="https://lac.edu.vn/" TargetMode="External"/><Relationship Id="rId16" Type="http://schemas.openxmlformats.org/officeDocument/2006/relationships/hyperlink" Target="http://truongbachnghecantho.edu.vn/" TargetMode="External"/><Relationship Id="rId19" Type="http://schemas.openxmlformats.org/officeDocument/2006/relationships/hyperlink" Target="http://www.truongvietnhat.edu.vn/" TargetMode="External"/><Relationship Id="rId114" Type="http://schemas.openxmlformats.org/officeDocument/2006/relationships/hyperlink" Target="https://cdbp.edu.vn/" TargetMode="External"/><Relationship Id="rId18" Type="http://schemas.openxmlformats.org/officeDocument/2006/relationships/hyperlink" Target="http://ktktlongan.edu.vn/Detail/5177/Gioi-thieu-Truong-TCKTKT-Long-An" TargetMode="External"/><Relationship Id="rId113" Type="http://schemas.openxmlformats.org/officeDocument/2006/relationships/hyperlink" Target="http://gdtxgodau.giaoductayninh.vn/" TargetMode="External"/><Relationship Id="rId112" Type="http://schemas.openxmlformats.org/officeDocument/2006/relationships/hyperlink" Target="http://gdtxduongminhchau.giaoductayninh.vn/" TargetMode="External"/><Relationship Id="rId111" Type="http://schemas.openxmlformats.org/officeDocument/2006/relationships/hyperlink" Target="http://gdtxtanbien.giaoductayninh.vn/" TargetMode="External"/><Relationship Id="rId84" Type="http://schemas.openxmlformats.org/officeDocument/2006/relationships/hyperlink" Target="https://truongdayngheso22boquocphong.com/" TargetMode="External"/><Relationship Id="rId83" Type="http://schemas.openxmlformats.org/officeDocument/2006/relationships/hyperlink" Target="https://dongan.edu.vn/" TargetMode="External"/><Relationship Id="rId86" Type="http://schemas.openxmlformats.org/officeDocument/2006/relationships/hyperlink" Target="https://tcktbinhduong.edu.vn/" TargetMode="External"/><Relationship Id="rId85" Type="http://schemas.openxmlformats.org/officeDocument/2006/relationships/hyperlink" Target="https://nghiepvubinhduong.edu.vn/" TargetMode="External"/><Relationship Id="rId88" Type="http://schemas.openxmlformats.org/officeDocument/2006/relationships/hyperlink" Target="https://bdi.edu.vn/" TargetMode="External"/><Relationship Id="rId87" Type="http://schemas.openxmlformats.org/officeDocument/2006/relationships/hyperlink" Target="https://thpt-trungcapkythuatphugiao-binhduong.violet.vn/" TargetMode="External"/><Relationship Id="rId89" Type="http://schemas.openxmlformats.org/officeDocument/2006/relationships/hyperlink" Target="https://www.facebook.com/TU.VAN.HUONG.NGHIEP.TUYEN.SINH.2018/?locale=vi_VN" TargetMode="External"/><Relationship Id="rId80" Type="http://schemas.openxmlformats.org/officeDocument/2006/relationships/hyperlink" Target="https://viethanbd.edu.vn/" TargetMode="External"/><Relationship Id="rId82" Type="http://schemas.openxmlformats.org/officeDocument/2006/relationships/hyperlink" Target="https://cnnlnb.edu.vn/" TargetMode="External"/><Relationship Id="rId81" Type="http://schemas.openxmlformats.org/officeDocument/2006/relationships/hyperlink" Target="https://vsvc.edu.vn/" TargetMode="External"/><Relationship Id="rId1" Type="http://schemas.openxmlformats.org/officeDocument/2006/relationships/hyperlink" Target="http://sv1.cdct.edu.vn/" TargetMode="External"/><Relationship Id="rId2" Type="http://schemas.openxmlformats.org/officeDocument/2006/relationships/hyperlink" Target="https://www.ctec.edu.vn/ctec/index.php" TargetMode="External"/><Relationship Id="rId3" Type="http://schemas.openxmlformats.org/officeDocument/2006/relationships/hyperlink" Target="https://ctc.edu.vn" TargetMode="External"/><Relationship Id="rId4" Type="http://schemas.openxmlformats.org/officeDocument/2006/relationships/hyperlink" Target="http://www.hcmct3.edu.vn/" TargetMode="External"/><Relationship Id="rId9" Type="http://schemas.openxmlformats.org/officeDocument/2006/relationships/hyperlink" Target="https://caodangtaydo.edu.vn/" TargetMode="External"/><Relationship Id="rId5" Type="http://schemas.openxmlformats.org/officeDocument/2006/relationships/hyperlink" Target="http://daivietcantho.edu.vn" TargetMode="External"/><Relationship Id="rId6" Type="http://schemas.openxmlformats.org/officeDocument/2006/relationships/hyperlink" Target="http://ttgdtxcantho.edu.vn/" TargetMode="External"/><Relationship Id="rId7" Type="http://schemas.openxmlformats.org/officeDocument/2006/relationships/hyperlink" Target="http://www.cofer.edu.vn/" TargetMode="External"/><Relationship Id="rId8" Type="http://schemas.openxmlformats.org/officeDocument/2006/relationships/hyperlink" Target="https://ctvc.edu.vn" TargetMode="External"/><Relationship Id="rId73" Type="http://schemas.openxmlformats.org/officeDocument/2006/relationships/hyperlink" Target="https://caodangtueduc.edu.vn/" TargetMode="External"/><Relationship Id="rId72" Type="http://schemas.openxmlformats.org/officeDocument/2006/relationships/hyperlink" Target="https://vtvc.edu.vn/" TargetMode="External"/><Relationship Id="rId75" Type="http://schemas.openxmlformats.org/officeDocument/2006/relationships/hyperlink" Target="https://www.dbphuoclocedu.com/" TargetMode="External"/><Relationship Id="rId74" Type="http://schemas.openxmlformats.org/officeDocument/2006/relationships/hyperlink" Target="https://iihc.edu.vn/en/" TargetMode="External"/><Relationship Id="rId77" Type="http://schemas.openxmlformats.org/officeDocument/2006/relationships/hyperlink" Target="https://gdnncongdoanbrvt.edu.vn/" TargetMode="External"/><Relationship Id="rId76" Type="http://schemas.openxmlformats.org/officeDocument/2006/relationships/hyperlink" Target="https://bachkhoahb.edu.vn/" TargetMode="External"/><Relationship Id="rId79" Type="http://schemas.openxmlformats.org/officeDocument/2006/relationships/hyperlink" Target="https://gdtx-brvt.bariavungtau.edu.vn/" TargetMode="External"/><Relationship Id="rId78" Type="http://schemas.openxmlformats.org/officeDocument/2006/relationships/hyperlink" Target="http://brc.edu.vn/" TargetMode="External"/><Relationship Id="rId71" Type="http://schemas.openxmlformats.org/officeDocument/2006/relationships/hyperlink" Target="https://www.bctech.edu.vn/" TargetMode="External"/><Relationship Id="rId70" Type="http://schemas.openxmlformats.org/officeDocument/2006/relationships/hyperlink" Target="http://ttgdtxcamau.edu.vn" TargetMode="External"/><Relationship Id="rId62" Type="http://schemas.openxmlformats.org/officeDocument/2006/relationships/hyperlink" Target="http://vumt.edu.vn/" TargetMode="External"/><Relationship Id="rId61" Type="http://schemas.openxmlformats.org/officeDocument/2006/relationships/hyperlink" Target="https://www.facebook.com/pages/Trung-T%C3%A2m-Gi%C3%A1o-D%E1%BB%A5c-Th%C6%B0%E1%BB%9Dng-Xuy%C3%AAn-Ph%C3%BA-Qu%E1%BB%91c/1661418487496349" TargetMode="External"/><Relationship Id="rId64" Type="http://schemas.openxmlformats.org/officeDocument/2006/relationships/hyperlink" Target="http://www.cdnbl.edu.vn/Default.aspx" TargetMode="External"/><Relationship Id="rId63" Type="http://schemas.openxmlformats.org/officeDocument/2006/relationships/hyperlink" Target="https://khanhttdn.violet.vn/" TargetMode="External"/><Relationship Id="rId66" Type="http://schemas.openxmlformats.org/officeDocument/2006/relationships/hyperlink" Target="https://ttgdtxhnbaclieu.edu.vn/" TargetMode="External"/><Relationship Id="rId65" Type="http://schemas.openxmlformats.org/officeDocument/2006/relationships/hyperlink" Target="http://ktktbl.edu.vn/" TargetMode="External"/><Relationship Id="rId68" Type="http://schemas.openxmlformats.org/officeDocument/2006/relationships/hyperlink" Target="https://caodangcongdong.camau.gov.vn/" TargetMode="External"/><Relationship Id="rId67" Type="http://schemas.openxmlformats.org/officeDocument/2006/relationships/hyperlink" Target="https://ttgdnngdtxphuoclong.sgddtbaclieu.edu.vn/" TargetMode="External"/><Relationship Id="rId60" Type="http://schemas.openxmlformats.org/officeDocument/2006/relationships/hyperlink" Target="https://viethanpq.edu.vn/" TargetMode="External"/><Relationship Id="rId69" Type="http://schemas.openxmlformats.org/officeDocument/2006/relationships/hyperlink" Target="http://camauvkc.edu.vn/" TargetMode="External"/><Relationship Id="rId51" Type="http://schemas.openxmlformats.org/officeDocument/2006/relationships/hyperlink" Target="https://ktktsaigon.edu.vn/news/trang-4.html" TargetMode="External"/><Relationship Id="rId50" Type="http://schemas.openxmlformats.org/officeDocument/2006/relationships/hyperlink" Target="http://www.svc.edu.vn/" TargetMode="External"/><Relationship Id="rId53" Type="http://schemas.openxmlformats.org/officeDocument/2006/relationships/hyperlink" Target="https://www.kgc.edu.vn/" TargetMode="External"/><Relationship Id="rId52" Type="http://schemas.openxmlformats.org/officeDocument/2006/relationships/hyperlink" Target="http://ttgdtxsoctrang.edu.vn/" TargetMode="External"/><Relationship Id="rId55" Type="http://schemas.openxmlformats.org/officeDocument/2006/relationships/hyperlink" Target="https://www.cdspkg.edu.vn/" TargetMode="External"/><Relationship Id="rId54" Type="http://schemas.openxmlformats.org/officeDocument/2006/relationships/hyperlink" Target="https://kgmc.edu.vn/" TargetMode="External"/><Relationship Id="rId57" Type="http://schemas.openxmlformats.org/officeDocument/2006/relationships/hyperlink" Target="https://tcktnvkg.edu.vn/" TargetMode="External"/><Relationship Id="rId56" Type="http://schemas.openxmlformats.org/officeDocument/2006/relationships/hyperlink" Target="https://www.facebook.com/caodangnghekg/?locale=vi_VN" TargetMode="External"/><Relationship Id="rId59" Type="http://schemas.openxmlformats.org/officeDocument/2006/relationships/hyperlink" Target="https://tcntanhiep.edu.vn/" TargetMode="External"/><Relationship Id="rId58" Type="http://schemas.openxmlformats.org/officeDocument/2006/relationships/hyperlink" Target="https://www.dtnt.edu.vn/" TargetMode="External"/></Relationships>
</file>

<file path=xl/worksheets/_rels/sheet22.xml.rels><?xml version="1.0" encoding="UTF-8" standalone="yes"?><Relationships xmlns="http://schemas.openxmlformats.org/package/2006/relationships"><Relationship Id="rId40" Type="http://schemas.openxmlformats.org/officeDocument/2006/relationships/hyperlink" Target="http://www.phuongnam-et.edu.vn/" TargetMode="External"/><Relationship Id="rId42" Type="http://schemas.openxmlformats.org/officeDocument/2006/relationships/hyperlink" Target="https://www.cofer.edu.vn/" TargetMode="External"/><Relationship Id="rId41" Type="http://schemas.openxmlformats.org/officeDocument/2006/relationships/hyperlink" Target="http://ttgdnngdtxqtanphu.hcm.edu.vn/" TargetMode="External"/><Relationship Id="rId44" Type="http://schemas.openxmlformats.org/officeDocument/2006/relationships/hyperlink" Target="https://gdnngdtxphunhuan.edu.vn/" TargetMode="External"/><Relationship Id="rId43" Type="http://schemas.openxmlformats.org/officeDocument/2006/relationships/hyperlink" Target="https://kent.edu.vn/" TargetMode="External"/><Relationship Id="rId46" Type="http://schemas.openxmlformats.org/officeDocument/2006/relationships/hyperlink" Target="https://vetc.edu.vn/" TargetMode="External"/><Relationship Id="rId45" Type="http://schemas.openxmlformats.org/officeDocument/2006/relationships/hyperlink" Target="http://www.tdc.edu.vn/" TargetMode="External"/><Relationship Id="rId48" Type="http://schemas.openxmlformats.org/officeDocument/2006/relationships/hyperlink" Target="http://www.hitu.edu.vn/" TargetMode="External"/><Relationship Id="rId47" Type="http://schemas.openxmlformats.org/officeDocument/2006/relationships/hyperlink" Target="http://www.caodangnghehcm.edu.vn/" TargetMode="External"/><Relationship Id="rId49" Type="http://schemas.openxmlformats.org/officeDocument/2006/relationships/hyperlink" Target="http://caodangdulichtphcm.com/" TargetMode="External"/><Relationship Id="rId31" Type="http://schemas.openxmlformats.org/officeDocument/2006/relationships/hyperlink" Target="https://mlc.edu.vn/" TargetMode="External"/><Relationship Id="rId30" Type="http://schemas.openxmlformats.org/officeDocument/2006/relationships/hyperlink" Target="http://dnacollege.edu.vn/" TargetMode="External"/><Relationship Id="rId33" Type="http://schemas.openxmlformats.org/officeDocument/2006/relationships/hyperlink" Target="https://lttc.edu.vn/" TargetMode="External"/><Relationship Id="rId32" Type="http://schemas.openxmlformats.org/officeDocument/2006/relationships/hyperlink" Target="http://tcnbinhthanh.edu.vn/" TargetMode="External"/><Relationship Id="rId35" Type="http://schemas.openxmlformats.org/officeDocument/2006/relationships/hyperlink" Target="http://tonghopsaigon.edu.vn/" TargetMode="External"/><Relationship Id="rId34" Type="http://schemas.openxmlformats.org/officeDocument/2006/relationships/hyperlink" Target="https://aurora.edu.vn/" TargetMode="External"/><Relationship Id="rId37" Type="http://schemas.openxmlformats.org/officeDocument/2006/relationships/hyperlink" Target="http://vci.edu.vn/" TargetMode="External"/><Relationship Id="rId36" Type="http://schemas.openxmlformats.org/officeDocument/2006/relationships/hyperlink" Target="https://itc.edu.vn/" TargetMode="External"/><Relationship Id="rId39" Type="http://schemas.openxmlformats.org/officeDocument/2006/relationships/hyperlink" Target="https://hcst2.edu.vn/" TargetMode="External"/><Relationship Id="rId38" Type="http://schemas.openxmlformats.org/officeDocument/2006/relationships/hyperlink" Target="https://caodangquoctesaigon.vn/" TargetMode="External"/><Relationship Id="rId20" Type="http://schemas.openxmlformats.org/officeDocument/2006/relationships/hyperlink" Target="http://www.vov.edu.vn/" TargetMode="External"/><Relationship Id="rId22" Type="http://schemas.openxmlformats.org/officeDocument/2006/relationships/hyperlink" Target="https://caodangsaigon.edu.vn/" TargetMode="External"/><Relationship Id="rId21" Type="http://schemas.openxmlformats.org/officeDocument/2006/relationships/hyperlink" Target="https://www.viendong.edu.vn/" TargetMode="External"/><Relationship Id="rId24" Type="http://schemas.openxmlformats.org/officeDocument/2006/relationships/hyperlink" Target="https://stc.edu.vn/" TargetMode="External"/><Relationship Id="rId23" Type="http://schemas.openxmlformats.org/officeDocument/2006/relationships/hyperlink" Target="http://dttec.edu.vn/" TargetMode="External"/><Relationship Id="rId26" Type="http://schemas.openxmlformats.org/officeDocument/2006/relationships/hyperlink" Target="https://trungcapquoctesaigon.qtsg.vn/" TargetMode="External"/><Relationship Id="rId25" Type="http://schemas.openxmlformats.org/officeDocument/2006/relationships/hyperlink" Target="https://www.hoasen.edu.vn/" TargetMode="External"/><Relationship Id="rId28" Type="http://schemas.openxmlformats.org/officeDocument/2006/relationships/hyperlink" Target="https://www.bachkhoahcm.edu.vn/" TargetMode="External"/><Relationship Id="rId27" Type="http://schemas.openxmlformats.org/officeDocument/2006/relationships/hyperlink" Target="https://ngocphuoc.edu.vn/" TargetMode="External"/><Relationship Id="rId29" Type="http://schemas.openxmlformats.org/officeDocument/2006/relationships/hyperlink" Target="https://imc.edu.vn/" TargetMode="External"/><Relationship Id="rId11" Type="http://schemas.openxmlformats.org/officeDocument/2006/relationships/hyperlink" Target="https://trungcapcuulong.edu.vn/" TargetMode="External"/><Relationship Id="rId10" Type="http://schemas.openxmlformats.org/officeDocument/2006/relationships/hyperlink" Target="http://quangtrungtech.edu.vn/" TargetMode="External"/><Relationship Id="rId13" Type="http://schemas.openxmlformats.org/officeDocument/2006/relationships/hyperlink" Target="https://bachkhoasaigon.edu.vn/" TargetMode="External"/><Relationship Id="rId12" Type="http://schemas.openxmlformats.org/officeDocument/2006/relationships/hyperlink" Target="https://www.ktktsaigon.edu.vn/" TargetMode="External"/><Relationship Id="rId15" Type="http://schemas.openxmlformats.org/officeDocument/2006/relationships/hyperlink" Target="https://www.cet.edu.vn/" TargetMode="External"/><Relationship Id="rId14" Type="http://schemas.openxmlformats.org/officeDocument/2006/relationships/hyperlink" Target="https://trungcapbachkhoa.edu.vn/" TargetMode="External"/><Relationship Id="rId17" Type="http://schemas.openxmlformats.org/officeDocument/2006/relationships/hyperlink" Target="https://trungcapquoctesaigon.edu.vn/" TargetMode="External"/><Relationship Id="rId16" Type="http://schemas.openxmlformats.org/officeDocument/2006/relationships/hyperlink" Target="https://trungcapdonga.edu.vn/" TargetMode="External"/><Relationship Id="rId19" Type="http://schemas.openxmlformats.org/officeDocument/2006/relationships/hyperlink" Target="http://hcmct.edu.vn/" TargetMode="External"/><Relationship Id="rId18" Type="http://schemas.openxmlformats.org/officeDocument/2006/relationships/hyperlink" Target="https://tuyensinh.hiast.edu.vn/" TargetMode="External"/><Relationship Id="rId84" Type="http://schemas.openxmlformats.org/officeDocument/2006/relationships/hyperlink" Target="https://saigon3.edu.vn/trang-chu/" TargetMode="External"/><Relationship Id="rId83" Type="http://schemas.openxmlformats.org/officeDocument/2006/relationships/hyperlink" Target="http://truongtrandainghia.edu.vn/" TargetMode="External"/><Relationship Id="rId86" Type="http://schemas.openxmlformats.org/officeDocument/2006/relationships/hyperlink" Target="https://gdnn-gdtxcangio.hcm.edu.vn/bando" TargetMode="External"/><Relationship Id="rId85" Type="http://schemas.openxmlformats.org/officeDocument/2006/relationships/hyperlink" Target="http://gdnngdtxbc.edu.vn/" TargetMode="External"/><Relationship Id="rId87" Type="http://schemas.openxmlformats.org/officeDocument/2006/relationships/drawing" Target="../drawings/drawing22.xml"/><Relationship Id="rId80" Type="http://schemas.openxmlformats.org/officeDocument/2006/relationships/hyperlink" Target="http://trungcapnghecuchi.edu.vn/" TargetMode="External"/><Relationship Id="rId82" Type="http://schemas.openxmlformats.org/officeDocument/2006/relationships/hyperlink" Target="http://ttdnnhabe.edu.vn/" TargetMode="External"/><Relationship Id="rId81" Type="http://schemas.openxmlformats.org/officeDocument/2006/relationships/hyperlink" Target="http://www.trungcapsaigon.edu.vn/" TargetMode="External"/><Relationship Id="rId1" Type="http://schemas.openxmlformats.org/officeDocument/2006/relationships/hyperlink" Target="https://caodang21.edu.vn/" TargetMode="External"/><Relationship Id="rId2" Type="http://schemas.openxmlformats.org/officeDocument/2006/relationships/hyperlink" Target="http://cdmiennam.edu.vn/" TargetMode="External"/><Relationship Id="rId3" Type="http://schemas.openxmlformats.org/officeDocument/2006/relationships/hyperlink" Target="https://huni.edu.vn/" TargetMode="External"/><Relationship Id="rId4" Type="http://schemas.openxmlformats.org/officeDocument/2006/relationships/hyperlink" Target="https://vanlangsaigon.edu.vn/" TargetMode="External"/><Relationship Id="rId9" Type="http://schemas.openxmlformats.org/officeDocument/2006/relationships/hyperlink" Target="https://www.caodangvietmy.edu.vn/" TargetMode="External"/><Relationship Id="rId5" Type="http://schemas.openxmlformats.org/officeDocument/2006/relationships/hyperlink" Target="https://www.bachvietpolytechnic.edu.vn/" TargetMode="External"/><Relationship Id="rId6" Type="http://schemas.openxmlformats.org/officeDocument/2006/relationships/hyperlink" Target="https://www.sgc.edu.vn/" TargetMode="External"/><Relationship Id="rId7" Type="http://schemas.openxmlformats.org/officeDocument/2006/relationships/hyperlink" Target="http://daivietsaigon.edu.vn/" TargetMode="External"/><Relationship Id="rId8" Type="http://schemas.openxmlformats.org/officeDocument/2006/relationships/hyperlink" Target="https://bkc.edu.vn/" TargetMode="External"/><Relationship Id="rId73" Type="http://schemas.openxmlformats.org/officeDocument/2006/relationships/hyperlink" Target="https://www.sitc.edu.vn/" TargetMode="External"/><Relationship Id="rId72" Type="http://schemas.openxmlformats.org/officeDocument/2006/relationships/hyperlink" Target="https://ktkthcm.edu.vn/" TargetMode="External"/><Relationship Id="rId75" Type="http://schemas.openxmlformats.org/officeDocument/2006/relationships/hyperlink" Target="https://ttgdnngdtxq6.com.vn/" TargetMode="External"/><Relationship Id="rId74" Type="http://schemas.openxmlformats.org/officeDocument/2006/relationships/hyperlink" Target="http://benthanh.edu.vn/" TargetMode="External"/><Relationship Id="rId77" Type="http://schemas.openxmlformats.org/officeDocument/2006/relationships/hyperlink" Target="http://www.ttgdnngdtxq7.edu.vn/" TargetMode="External"/><Relationship Id="rId76" Type="http://schemas.openxmlformats.org/officeDocument/2006/relationships/hyperlink" Target="http://duongthuy.edu.vn/" TargetMode="External"/><Relationship Id="rId79" Type="http://schemas.openxmlformats.org/officeDocument/2006/relationships/hyperlink" Target="https://namsaigon.edu.vn/" TargetMode="External"/><Relationship Id="rId78" Type="http://schemas.openxmlformats.org/officeDocument/2006/relationships/hyperlink" Target="http://cfi.edu.vn/" TargetMode="External"/><Relationship Id="rId71" Type="http://schemas.openxmlformats.org/officeDocument/2006/relationships/hyperlink" Target="http://ttgdnn-gdtxquan11.edu.vn/" TargetMode="External"/><Relationship Id="rId70" Type="http://schemas.openxmlformats.org/officeDocument/2006/relationships/hyperlink" Target="http://gdnngdtxq10.edu.vn/" TargetMode="External"/><Relationship Id="rId62" Type="http://schemas.openxmlformats.org/officeDocument/2006/relationships/hyperlink" Target="http://truongnhandao.edu.vn/" TargetMode="External"/><Relationship Id="rId61" Type="http://schemas.openxmlformats.org/officeDocument/2006/relationships/hyperlink" Target="http://giaoducnghenghiepquan1.edu.vn/" TargetMode="External"/><Relationship Id="rId64" Type="http://schemas.openxmlformats.org/officeDocument/2006/relationships/hyperlink" Target="http://hungvuongtech.edu.vn/" TargetMode="External"/><Relationship Id="rId63" Type="http://schemas.openxmlformats.org/officeDocument/2006/relationships/hyperlink" Target="https://www.dulichsaigon.edu.vn/" TargetMode="External"/><Relationship Id="rId66" Type="http://schemas.openxmlformats.org/officeDocument/2006/relationships/hyperlink" Target="https://gdtxq5.hcm.edu.vn/" TargetMode="External"/><Relationship Id="rId65" Type="http://schemas.openxmlformats.org/officeDocument/2006/relationships/hyperlink" Target="https://amcollege.edu.vn/" TargetMode="External"/><Relationship Id="rId68" Type="http://schemas.openxmlformats.org/officeDocument/2006/relationships/hyperlink" Target="http://www.vietgiao.edu.vn/" TargetMode="External"/><Relationship Id="rId67" Type="http://schemas.openxmlformats.org/officeDocument/2006/relationships/hyperlink" Target="http://www.kthcm.edu.vn/" TargetMode="External"/><Relationship Id="rId60" Type="http://schemas.openxmlformats.org/officeDocument/2006/relationships/hyperlink" Target="http://caothang.edu.vn/" TargetMode="External"/><Relationship Id="rId69" Type="http://schemas.openxmlformats.org/officeDocument/2006/relationships/hyperlink" Target="http://tonducthang.edu.vn/" TargetMode="External"/><Relationship Id="rId51" Type="http://schemas.openxmlformats.org/officeDocument/2006/relationships/hyperlink" Target="https://caodangthuthiem-hcm.edu.vn/" TargetMode="External"/><Relationship Id="rId50" Type="http://schemas.openxmlformats.org/officeDocument/2006/relationships/hyperlink" Target="http://truongdaiviet.edu.vn/" TargetMode="External"/><Relationship Id="rId53" Type="http://schemas.openxmlformats.org/officeDocument/2006/relationships/hyperlink" Target="http://quangtrungco.edu.vn/" TargetMode="External"/><Relationship Id="rId52" Type="http://schemas.openxmlformats.org/officeDocument/2006/relationships/hyperlink" Target="https://gdtxthuduc.violet.vn/" TargetMode="External"/><Relationship Id="rId55" Type="http://schemas.openxmlformats.org/officeDocument/2006/relationships/hyperlink" Target="http://ich.edu.vn/" TargetMode="External"/><Relationship Id="rId54" Type="http://schemas.openxmlformats.org/officeDocument/2006/relationships/hyperlink" Target="https://tuyensinhsafi.edu.vn/" TargetMode="External"/><Relationship Id="rId57" Type="http://schemas.openxmlformats.org/officeDocument/2006/relationships/hyperlink" Target="https://trungcapbachnghe.edu.vn/" TargetMode="External"/><Relationship Id="rId56" Type="http://schemas.openxmlformats.org/officeDocument/2006/relationships/hyperlink" Target="http://gdnn-gdtxbinhtan.hcm.edu.vn/" TargetMode="External"/><Relationship Id="rId59" Type="http://schemas.openxmlformats.org/officeDocument/2006/relationships/hyperlink" Target="http://www.nguyentruongto.edu.vn/" TargetMode="External"/><Relationship Id="rId58" Type="http://schemas.openxmlformats.org/officeDocument/2006/relationships/hyperlink" Target="https://gdtxhocmon.hcm.edu.vn/"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1" Type="http://schemas.openxmlformats.org/officeDocument/2006/relationships/hyperlink" Target="https://hoavanshz.com/gioi-thieu/" TargetMode="External"/><Relationship Id="rId10" Type="http://schemas.openxmlformats.org/officeDocument/2006/relationships/hyperlink" Target="https://online.dungmori.com/official?utm_source=Google&amp;utm_medium=DM&amp;utm_campaign=onvip&amp;gad_source=1&amp;gclid=CjwKCAiAjeW6BhBAEiwAdKltMms824sKrv_JBKhUZzovc7-mkanhUIRZw49fIEXon98XOp4uLb7jvRoCax0QAvD_BwE" TargetMode="External"/><Relationship Id="rId13" Type="http://schemas.openxmlformats.org/officeDocument/2006/relationships/hyperlink" Target="https://hanngutrankien.edu.vn/" TargetMode="External"/><Relationship Id="rId12" Type="http://schemas.openxmlformats.org/officeDocument/2006/relationships/hyperlink" Target="https://thanhmaihsk.edu.vn/hoc-tieng-trung-truc-tuyen-tai-thanhmaihsk/" TargetMode="External"/><Relationship Id="rId15" Type="http://schemas.openxmlformats.org/officeDocument/2006/relationships/drawing" Target="../drawings/drawing31.xml"/><Relationship Id="rId14" Type="http://schemas.openxmlformats.org/officeDocument/2006/relationships/hyperlink" Target="https://www.tiengtrungnihao.com/khoa-hoc-tieng-trung-giao-tiep?gad_source=1&amp;gclid=CjwKCAiAjeW6BhBAEiwAdKltMnt3HIMao5gM2Oc5fw55Lx7KTd-du2X-ZUUp_pDboaXywCgpKyKTYhoCp_YQAvD_BwE" TargetMode="External"/><Relationship Id="rId1" Type="http://schemas.openxmlformats.org/officeDocument/2006/relationships/hyperlink" Target="https://nhatngusakura.com/" TargetMode="External"/><Relationship Id="rId2" Type="http://schemas.openxmlformats.org/officeDocument/2006/relationships/hyperlink" Target="https://riki.edu.vn/" TargetMode="External"/><Relationship Id="rId3" Type="http://schemas.openxmlformats.org/officeDocument/2006/relationships/hyperlink" Target="https://sakae.edu.vn/" TargetMode="External"/><Relationship Id="rId4" Type="http://schemas.openxmlformats.org/officeDocument/2006/relationships/hyperlink" Target="https://tiengnhat.newsky.edu.vn/?gad_source=1&amp;gclid=CjwKCAiAjeW6BhBAEiwAdKltMkpddzP5S-OD9P8_ZIrFj6OCMvJqPlz7CJ5EKtgKzIlILq7mObGEqhoC6o0QAvD_BwE" TargetMode="External"/><Relationship Id="rId9" Type="http://schemas.openxmlformats.org/officeDocument/2006/relationships/hyperlink" Target="https://kohi.vn/intro/courses" TargetMode="External"/><Relationship Id="rId5" Type="http://schemas.openxmlformats.org/officeDocument/2006/relationships/hyperlink" Target="https://www.dongdu.edu.vn/" TargetMode="External"/><Relationship Id="rId6" Type="http://schemas.openxmlformats.org/officeDocument/2006/relationships/hyperlink" Target="https://unica.vn/khoa-hoc-tieng-nhat-so-cap-cho-nguoi-moi-bat-dau" TargetMode="External"/><Relationship Id="rId7" Type="http://schemas.openxmlformats.org/officeDocument/2006/relationships/hyperlink" Target="https://akira.edu.vn/du-hoc-nhat-ban-du-hoc-cung-akira/?utm_source=website&amp;utm_medium=megamenu&amp;utm_campaign=megamenu1" TargetMode="External"/><Relationship Id="rId8" Type="http://schemas.openxmlformats.org/officeDocument/2006/relationships/hyperlink" Target="https://dekiru.vn/study-route" TargetMode="External"/></Relationships>
</file>

<file path=xl/worksheets/_rels/sheet32.xml.rels><?xml version="1.0" encoding="UTF-8" standalone="yes"?><Relationships xmlns="http://schemas.openxmlformats.org/package/2006/relationships"><Relationship Id="rId11" Type="http://schemas.openxmlformats.org/officeDocument/2006/relationships/hyperlink" Target="https://drive.google.com/file/d/1OCVqqzRHretTPXR-Xp9cK-1r899N4-Et/view?usp=drive_link" TargetMode="External"/><Relationship Id="rId10" Type="http://schemas.openxmlformats.org/officeDocument/2006/relationships/hyperlink" Target="https://drive.google.com/file/d/1EYbfCftcUOmS5Za5YMXXIOB2QY3s8FI6/view?usp=drive_link" TargetMode="External"/><Relationship Id="rId13" Type="http://schemas.openxmlformats.org/officeDocument/2006/relationships/hyperlink" Target="https://drive.google.com/file/d/149JpxuiAPaTumErbish677cj2czrif9o/view?usp=drive_link" TargetMode="External"/><Relationship Id="rId12" Type="http://schemas.openxmlformats.org/officeDocument/2006/relationships/hyperlink" Target="https://drive.google.com/file/d/1v8v5cAjlpScQvRaB0fC7_3IfaXnq2Bwh/view?usp=drive_link" TargetMode="External"/><Relationship Id="rId15" Type="http://schemas.openxmlformats.org/officeDocument/2006/relationships/drawing" Target="../drawings/drawing32.xml"/><Relationship Id="rId14" Type="http://schemas.openxmlformats.org/officeDocument/2006/relationships/hyperlink" Target="https://drive.google.com/file/d/1mr2g7BheBSy34KLfgzdRRr8ho2B3JRig/view?usp=drive_link" TargetMode="External"/><Relationship Id="rId1" Type="http://schemas.openxmlformats.org/officeDocument/2006/relationships/hyperlink" Target="https://drive.google.com/file/d/1iQ9pnAPClzbpghMbIe8HUU7H-j2nYTiY/view?usp=drive_link" TargetMode="External"/><Relationship Id="rId2" Type="http://schemas.openxmlformats.org/officeDocument/2006/relationships/hyperlink" Target="https://drive.google.com/file/d/1oriElX9JY5kyGfBdRvMnqMEl0NREd6q2/view?usp=drive_link" TargetMode="External"/><Relationship Id="rId3" Type="http://schemas.openxmlformats.org/officeDocument/2006/relationships/hyperlink" Target="https://drive.google.com/file/d/1zOPMpyDUqki1ifA1787IbvOPKVeU46Mr/view?usp=drive_link" TargetMode="External"/><Relationship Id="rId4" Type="http://schemas.openxmlformats.org/officeDocument/2006/relationships/hyperlink" Target="https://drive.google.com/file/d/1ZnFXtXJnDQnY1TGNxIX4BNVgdcbK1gw9/view?usp=drive_link" TargetMode="External"/><Relationship Id="rId9" Type="http://schemas.openxmlformats.org/officeDocument/2006/relationships/hyperlink" Target="https://drive.google.com/file/d/1iI4t4JpOI3AfW32PdXk7l5RdeeVxAJWe/view?usp=drive_link" TargetMode="External"/><Relationship Id="rId5" Type="http://schemas.openxmlformats.org/officeDocument/2006/relationships/hyperlink" Target="https://drive.google.com/file/d/1SwDFTOvpA266fMzdfl4Lvm0J2Ysxu2gP/view?usp=drive_link" TargetMode="External"/><Relationship Id="rId6" Type="http://schemas.openxmlformats.org/officeDocument/2006/relationships/hyperlink" Target="https://drive.google.com/file/d/1KB4zpLr2Hj_sxiJ2yi8OcvNMqNLtApqs/view?usp=drive_link" TargetMode="External"/><Relationship Id="rId7" Type="http://schemas.openxmlformats.org/officeDocument/2006/relationships/hyperlink" Target="https://drive.google.com/file/d/1IW9ak4yDddYIr9eKRQx8ia3oAuduckhM/view?usp=drive_link" TargetMode="External"/><Relationship Id="rId8" Type="http://schemas.openxmlformats.org/officeDocument/2006/relationships/hyperlink" Target="https://drive.google.com/file/d/1sVoUVVimb59VD23dtLjS4JUxz1A6z0ej/view?usp=drive_link" TargetMode="Externa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40" Type="http://schemas.openxmlformats.org/officeDocument/2006/relationships/hyperlink" Target="https://www.facebook.com/share/p/1AWkwWyhkw/" TargetMode="External"/><Relationship Id="rId42" Type="http://schemas.openxmlformats.org/officeDocument/2006/relationships/hyperlink" Target="https://www.facebook.com/share/p/19XVz9cxfN/" TargetMode="External"/><Relationship Id="rId41" Type="http://schemas.openxmlformats.org/officeDocument/2006/relationships/hyperlink" Target="https://www.facebook.com/share/v/1GYnCwfuTs/" TargetMode="External"/><Relationship Id="rId44" Type="http://schemas.openxmlformats.org/officeDocument/2006/relationships/hyperlink" Target="https://www.facebook.com/share/p/18z26s3ESy/" TargetMode="External"/><Relationship Id="rId43" Type="http://schemas.openxmlformats.org/officeDocument/2006/relationships/hyperlink" Target="https://www.facebook.com/share/p/1DqndsJ3Np/" TargetMode="External"/><Relationship Id="rId46" Type="http://schemas.openxmlformats.org/officeDocument/2006/relationships/hyperlink" Target="https://www.facebook.com/share/v/1GVFifMTSH/" TargetMode="External"/><Relationship Id="rId45" Type="http://schemas.openxmlformats.org/officeDocument/2006/relationships/hyperlink" Target="https://www.facebook.com/share/p/1Aom94QSjp/" TargetMode="External"/><Relationship Id="rId48" Type="http://schemas.openxmlformats.org/officeDocument/2006/relationships/hyperlink" Target="https://www.facebook.com/share/p/1FhyU6ZpmN/" TargetMode="External"/><Relationship Id="rId47" Type="http://schemas.openxmlformats.org/officeDocument/2006/relationships/hyperlink" Target="https://www.facebook.com/share/p/1XJZkvAdga/" TargetMode="External"/><Relationship Id="rId49" Type="http://schemas.openxmlformats.org/officeDocument/2006/relationships/hyperlink" Target="https://www.facebook.com/share/p/19mF777SPi/" TargetMode="External"/><Relationship Id="rId31" Type="http://schemas.openxmlformats.org/officeDocument/2006/relationships/hyperlink" Target="https://www.facebook.com/share/p/1EfcqzMnFm/" TargetMode="External"/><Relationship Id="rId30" Type="http://schemas.openxmlformats.org/officeDocument/2006/relationships/hyperlink" Target="https://www.facebook.com/share/p/1NMfCGeFpX/" TargetMode="External"/><Relationship Id="rId33" Type="http://schemas.openxmlformats.org/officeDocument/2006/relationships/hyperlink" Target="https://www.facebook.com/share/p/1DDGeNeRNe/" TargetMode="External"/><Relationship Id="rId32" Type="http://schemas.openxmlformats.org/officeDocument/2006/relationships/hyperlink" Target="https://www.facebook.com/share/p/1EfcqzMnFm/" TargetMode="External"/><Relationship Id="rId35" Type="http://schemas.openxmlformats.org/officeDocument/2006/relationships/hyperlink" Target="https://www.facebook.com/share/p/1zBsdruC9v/" TargetMode="External"/><Relationship Id="rId34" Type="http://schemas.openxmlformats.org/officeDocument/2006/relationships/hyperlink" Target="https://www.facebook.com/share/p/1B4CFMA9Le/" TargetMode="External"/><Relationship Id="rId37" Type="http://schemas.openxmlformats.org/officeDocument/2006/relationships/hyperlink" Target="https://www.facebook.com/share/p/1CkuzELiNC/" TargetMode="External"/><Relationship Id="rId36" Type="http://schemas.openxmlformats.org/officeDocument/2006/relationships/hyperlink" Target="https://www.facebook.com/share/p/19HzFYsjtc/" TargetMode="External"/><Relationship Id="rId39" Type="http://schemas.openxmlformats.org/officeDocument/2006/relationships/hyperlink" Target="https://www.facebook.com/share/v/1Ahy5JKBGr/" TargetMode="External"/><Relationship Id="rId38" Type="http://schemas.openxmlformats.org/officeDocument/2006/relationships/hyperlink" Target="https://www.facebook.com/share/r/184sSdYKVt/" TargetMode="External"/><Relationship Id="rId20" Type="http://schemas.openxmlformats.org/officeDocument/2006/relationships/hyperlink" Target="https://www.facebook.com/share/p/AUSruaeYnSbvn3fV/" TargetMode="External"/><Relationship Id="rId22" Type="http://schemas.openxmlformats.org/officeDocument/2006/relationships/hyperlink" Target="https://www.facebook.com/share/p/ib4y3yspTJqSj2AP/" TargetMode="External"/><Relationship Id="rId21" Type="http://schemas.openxmlformats.org/officeDocument/2006/relationships/hyperlink" Target="https://www.facebook.com/share/v/aX5gfccimyDwCuQw/" TargetMode="External"/><Relationship Id="rId24" Type="http://schemas.openxmlformats.org/officeDocument/2006/relationships/hyperlink" Target="https://www.facebook.com/share/p/17bD2tQC13/" TargetMode="External"/><Relationship Id="rId23" Type="http://schemas.openxmlformats.org/officeDocument/2006/relationships/hyperlink" Target="https://www.facebook.com/share/p/skn72YYQ1kAwfX8C/" TargetMode="External"/><Relationship Id="rId26" Type="http://schemas.openxmlformats.org/officeDocument/2006/relationships/hyperlink" Target="https://www.facebook.com/share/p/cBQZEa4VNiD4YeBF/" TargetMode="External"/><Relationship Id="rId25" Type="http://schemas.openxmlformats.org/officeDocument/2006/relationships/hyperlink" Target="https://www.facebook.com/share/p/pLa9KhMr3GpPPQPE/" TargetMode="External"/><Relationship Id="rId28" Type="http://schemas.openxmlformats.org/officeDocument/2006/relationships/hyperlink" Target="https://www.facebook.com/viencongnghe.kinhdoanhnbs/videos/907409404278375/" TargetMode="External"/><Relationship Id="rId27" Type="http://schemas.openxmlformats.org/officeDocument/2006/relationships/hyperlink" Target="https://www.facebook.com/share/v/12DKcgaBFke/" TargetMode="External"/><Relationship Id="rId29" Type="http://schemas.openxmlformats.org/officeDocument/2006/relationships/hyperlink" Target="https://www.facebook.com/share/p/15SA1vJxLm/" TargetMode="External"/><Relationship Id="rId11" Type="http://schemas.openxmlformats.org/officeDocument/2006/relationships/hyperlink" Target="https://www.facebook.com/share/v/XH3wisQZYtSCAeTV/" TargetMode="External"/><Relationship Id="rId10" Type="http://schemas.openxmlformats.org/officeDocument/2006/relationships/hyperlink" Target="https://www.facebook.com/share/r/7P7679etcTJ9Rvbg/" TargetMode="External"/><Relationship Id="rId13" Type="http://schemas.openxmlformats.org/officeDocument/2006/relationships/hyperlink" Target="https://work.equest.vn/social/group?ID=19" TargetMode="External"/><Relationship Id="rId12" Type="http://schemas.openxmlformats.org/officeDocument/2006/relationships/hyperlink" Target="https://www.facebook.com/share/p/hMfzsYT4Ypr5J4Ab/" TargetMode="External"/><Relationship Id="rId15" Type="http://schemas.openxmlformats.org/officeDocument/2006/relationships/hyperlink" Target="https://www.facebook.com/share/p/Q3j58jSxdxpzJUy9/" TargetMode="External"/><Relationship Id="rId14" Type="http://schemas.openxmlformats.org/officeDocument/2006/relationships/hyperlink" Target="https://www.facebook.com/share/r/UG6uwH6FkYqnXTCL/" TargetMode="External"/><Relationship Id="rId17" Type="http://schemas.openxmlformats.org/officeDocument/2006/relationships/hyperlink" Target="https://www.facebook.com/share/v/QKpaGPJbWHgCps6z/" TargetMode="External"/><Relationship Id="rId16" Type="http://schemas.openxmlformats.org/officeDocument/2006/relationships/hyperlink" Target="https://www.facebook.com/share/p/U5SJbBQoJypiFhrW/" TargetMode="External"/><Relationship Id="rId19" Type="http://schemas.openxmlformats.org/officeDocument/2006/relationships/hyperlink" Target="https://www.facebook.com/share/p/VJtD46LrHb1SoPQZ/" TargetMode="External"/><Relationship Id="rId18" Type="http://schemas.openxmlformats.org/officeDocument/2006/relationships/hyperlink" Target="https://www.facebook.com/share/p/3tG6guU4mXkHMq7n/" TargetMode="External"/><Relationship Id="rId1" Type="http://schemas.openxmlformats.org/officeDocument/2006/relationships/hyperlink" Target="https://www.facebook.com/viencongnghe.kinhdoanhnbs/posts/pfbid0FJ2qHas7VhgvEzuH23o5sS3TScRat9PhpqmEu68Kh5UmrEYVoXCtcCJdXepmM1YUl" TargetMode="External"/><Relationship Id="rId2" Type="http://schemas.openxmlformats.org/officeDocument/2006/relationships/hyperlink" Target="https://www.facebook.com/share/p/CSADW7erS17ErThG/" TargetMode="External"/><Relationship Id="rId3" Type="http://schemas.openxmlformats.org/officeDocument/2006/relationships/hyperlink" Target="https://www.facebook.com/share/p/yYM4KQZnFvvaWtrY/" TargetMode="External"/><Relationship Id="rId4" Type="http://schemas.openxmlformats.org/officeDocument/2006/relationships/hyperlink" Target="https://www.facebook.com/reel/2561380797382083" TargetMode="External"/><Relationship Id="rId9" Type="http://schemas.openxmlformats.org/officeDocument/2006/relationships/hyperlink" Target="https://www.facebook.com/share/p/BoxW5XKzBvqbMdRE/" TargetMode="External"/><Relationship Id="rId5" Type="http://schemas.openxmlformats.org/officeDocument/2006/relationships/hyperlink" Target="https://www.facebook.com/photo/?fbid=122174827124175238&amp;set=a.122113830842175238" TargetMode="External"/><Relationship Id="rId6" Type="http://schemas.openxmlformats.org/officeDocument/2006/relationships/hyperlink" Target="https://www.facebook.com/share/v/in5a5S8kiQTpCt5A/" TargetMode="External"/><Relationship Id="rId7" Type="http://schemas.openxmlformats.org/officeDocument/2006/relationships/hyperlink" Target="https://www.facebook.com/share/p/L3iw9WH4246Q5V6r/" TargetMode="External"/><Relationship Id="rId8" Type="http://schemas.openxmlformats.org/officeDocument/2006/relationships/hyperlink" Target="https://www.facebook.com/share/v/ooUB9w6CqJbFt12H/" TargetMode="External"/><Relationship Id="rId62" Type="http://schemas.openxmlformats.org/officeDocument/2006/relationships/hyperlink" Target="https://www.facebook.com/share/p/1BbNosDn1v/" TargetMode="External"/><Relationship Id="rId61" Type="http://schemas.openxmlformats.org/officeDocument/2006/relationships/hyperlink" Target="https://www.facebook.com/share/v/167s4KpvFx/" TargetMode="External"/><Relationship Id="rId64" Type="http://schemas.openxmlformats.org/officeDocument/2006/relationships/hyperlink" Target="https://www.facebook.com/share/p/15qAJMzr2g/" TargetMode="External"/><Relationship Id="rId63" Type="http://schemas.openxmlformats.org/officeDocument/2006/relationships/hyperlink" Target="https://www.facebook.com/share/p/1BbNosDn1v/" TargetMode="External"/><Relationship Id="rId66" Type="http://schemas.openxmlformats.org/officeDocument/2006/relationships/drawing" Target="../drawings/drawing34.xml"/><Relationship Id="rId65" Type="http://schemas.openxmlformats.org/officeDocument/2006/relationships/hyperlink" Target="https://www.facebook.com/share/r/1DmyzQ48kP/" TargetMode="External"/><Relationship Id="rId60" Type="http://schemas.openxmlformats.org/officeDocument/2006/relationships/hyperlink" Target="https://www.facebook.com/share/p/1B6r6stpw5/" TargetMode="External"/><Relationship Id="rId51" Type="http://schemas.openxmlformats.org/officeDocument/2006/relationships/hyperlink" Target="https://www.facebook.com/share/p/1Ffr4bcykB/" TargetMode="External"/><Relationship Id="rId50" Type="http://schemas.openxmlformats.org/officeDocument/2006/relationships/hyperlink" Target="https://www.facebook.com/share/p/19VmJ2uQHU/" TargetMode="External"/><Relationship Id="rId53" Type="http://schemas.openxmlformats.org/officeDocument/2006/relationships/hyperlink" Target="https://www.facebook.com/share/p/15BgPXWWfW/" TargetMode="External"/><Relationship Id="rId52" Type="http://schemas.openxmlformats.org/officeDocument/2006/relationships/hyperlink" Target="https://www.facebook.com/share/v/19Zf5K9WhU/" TargetMode="External"/><Relationship Id="rId55" Type="http://schemas.openxmlformats.org/officeDocument/2006/relationships/hyperlink" Target="https://www.facebook.com/share/p/1BjtNYudL4/" TargetMode="External"/><Relationship Id="rId54" Type="http://schemas.openxmlformats.org/officeDocument/2006/relationships/hyperlink" Target="https://www.facebook.com/share/p/1Ee6bKG9Ym/" TargetMode="External"/><Relationship Id="rId57" Type="http://schemas.openxmlformats.org/officeDocument/2006/relationships/hyperlink" Target="https://www.facebook.com/share/p/1DoADoYQsc/" TargetMode="External"/><Relationship Id="rId56" Type="http://schemas.openxmlformats.org/officeDocument/2006/relationships/hyperlink" Target="https://www.facebook.com/share/v/19qqTcENKx/" TargetMode="External"/><Relationship Id="rId59" Type="http://schemas.openxmlformats.org/officeDocument/2006/relationships/hyperlink" Target="https://www.facebook.com/share/p/17rkghnv3V/" TargetMode="External"/><Relationship Id="rId58" Type="http://schemas.openxmlformats.org/officeDocument/2006/relationships/hyperlink" Target="https://www.facebook.com/share/p/1Ap3x37W2G/"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meet.google.com/opi-purb-qzy" TargetMode="External"/><Relationship Id="rId2" Type="http://schemas.openxmlformats.org/officeDocument/2006/relationships/hyperlink" Target="http://meet.google.com/baz-gbxc-yhy" TargetMode="External"/><Relationship Id="rId3" Type="http://schemas.openxmlformats.org/officeDocument/2006/relationships/hyperlink" Target="http://meet.google.com/uwe-upvz-eiv" TargetMode="External"/><Relationship Id="rId4"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1" Type="http://schemas.openxmlformats.org/officeDocument/2006/relationships/hyperlink" Target="https://www.facebook.com/share/p/15VZR9L6re/" TargetMode="External"/><Relationship Id="rId10" Type="http://schemas.openxmlformats.org/officeDocument/2006/relationships/hyperlink" Target="https://www.facebook.com/share/p/18TVP2SLbo/" TargetMode="External"/><Relationship Id="rId13" Type="http://schemas.openxmlformats.org/officeDocument/2006/relationships/hyperlink" Target="https://www.facebook.com/share/p/15t7DojAhG/" TargetMode="External"/><Relationship Id="rId12" Type="http://schemas.openxmlformats.org/officeDocument/2006/relationships/hyperlink" Target="https://www.facebook.com/share/p/1YAvUQ6MGG/" TargetMode="External"/><Relationship Id="rId15" Type="http://schemas.openxmlformats.org/officeDocument/2006/relationships/hyperlink" Target="https://www.tiktok.com/@nbs.daihoctructuyen/video/7449354189169331474?is_from_webapp=1&amp;sender_device=pc&amp;web_id=7408821184185861649" TargetMode="External"/><Relationship Id="rId14" Type="http://schemas.openxmlformats.org/officeDocument/2006/relationships/hyperlink" Target="https://www.tiktok.com/@nbs.daihoctructuyen/video/7449254791173246216?is_from_webapp=1&amp;sender_device=pc&amp;web_id=7408821184185861649" TargetMode="External"/><Relationship Id="rId16" Type="http://schemas.openxmlformats.org/officeDocument/2006/relationships/drawing" Target="../drawings/drawing37.xml"/><Relationship Id="rId1" Type="http://schemas.openxmlformats.org/officeDocument/2006/relationships/hyperlink" Target="https://fb.watch/wyjANwDZjG/" TargetMode="External"/><Relationship Id="rId2" Type="http://schemas.openxmlformats.org/officeDocument/2006/relationships/hyperlink" Target="https://www.facebook.com/share/p/15saH29vLd/" TargetMode="External"/><Relationship Id="rId3" Type="http://schemas.openxmlformats.org/officeDocument/2006/relationships/hyperlink" Target="https://www.facebook.com/share/p/1D8Kro31xU/" TargetMode="External"/><Relationship Id="rId4" Type="http://schemas.openxmlformats.org/officeDocument/2006/relationships/hyperlink" Target="https://www.facebook.com/share/r/1TdNe4qEhd/" TargetMode="External"/><Relationship Id="rId9" Type="http://schemas.openxmlformats.org/officeDocument/2006/relationships/hyperlink" Target="https://www.facebook.com/share/p/14jQsQvWTn/" TargetMode="External"/><Relationship Id="rId5" Type="http://schemas.openxmlformats.org/officeDocument/2006/relationships/hyperlink" Target="https://www.facebook.com/share/r/1CrEQSdEJJ/" TargetMode="External"/><Relationship Id="rId6" Type="http://schemas.openxmlformats.org/officeDocument/2006/relationships/hyperlink" Target="https://www.facebook.com/share/p/15t5LjG78c/" TargetMode="External"/><Relationship Id="rId7" Type="http://schemas.openxmlformats.org/officeDocument/2006/relationships/hyperlink" Target="https://www.facebook.com/share/r/1AyYAPofVp/" TargetMode="External"/><Relationship Id="rId8" Type="http://schemas.openxmlformats.org/officeDocument/2006/relationships/hyperlink" Target="https://www.facebook.com/share/p/1B5sJiSekb/" TargetMode="Externa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20" Type="http://schemas.openxmlformats.org/officeDocument/2006/relationships/hyperlink" Target="https://www.facebook.com/danghuynhdieuvubonnie" TargetMode="External"/><Relationship Id="rId22" Type="http://schemas.openxmlformats.org/officeDocument/2006/relationships/hyperlink" Target="https://www.facebook.com/su.ying.486199" TargetMode="External"/><Relationship Id="rId21" Type="http://schemas.openxmlformats.org/officeDocument/2006/relationships/hyperlink" Target="https://www.facebook.com/huong.la/reels/" TargetMode="External"/><Relationship Id="rId24" Type="http://schemas.openxmlformats.org/officeDocument/2006/relationships/drawing" Target="../drawings/drawing40.xml"/><Relationship Id="rId23" Type="http://schemas.openxmlformats.org/officeDocument/2006/relationships/hyperlink" Target="https://www.facebook.com/nguyen.bao.lan.352140" TargetMode="External"/><Relationship Id="rId11" Type="http://schemas.openxmlformats.org/officeDocument/2006/relationships/hyperlink" Target="https://www.facebook.com/hao.dah168" TargetMode="External"/><Relationship Id="rId10" Type="http://schemas.openxmlformats.org/officeDocument/2006/relationships/hyperlink" Target="https://www.facebook.com/nhatha198" TargetMode="External"/><Relationship Id="rId13" Type="http://schemas.openxmlformats.org/officeDocument/2006/relationships/hyperlink" Target="https://www.facebook.com/hainhi.nguyenhoang.94" TargetMode="External"/><Relationship Id="rId12" Type="http://schemas.openxmlformats.org/officeDocument/2006/relationships/hyperlink" Target="https://www.facebook.com/Sangnguyen11321" TargetMode="External"/><Relationship Id="rId15" Type="http://schemas.openxmlformats.org/officeDocument/2006/relationships/hyperlink" Target="https://www.facebook.com/thu.thuy.663829" TargetMode="External"/><Relationship Id="rId14" Type="http://schemas.openxmlformats.org/officeDocument/2006/relationships/hyperlink" Target="https://www.facebook.com/nguyen.truong.796453" TargetMode="External"/><Relationship Id="rId17" Type="http://schemas.openxmlformats.org/officeDocument/2006/relationships/hyperlink" Target="https://www.facebook.com/hienzoey" TargetMode="External"/><Relationship Id="rId16" Type="http://schemas.openxmlformats.org/officeDocument/2006/relationships/hyperlink" Target="https://www.facebook.com/dthanhhuyen.25" TargetMode="External"/><Relationship Id="rId19" Type="http://schemas.openxmlformats.org/officeDocument/2006/relationships/hyperlink" Target="https://www.facebook.com/punpunbenho" TargetMode="External"/><Relationship Id="rId18" Type="http://schemas.openxmlformats.org/officeDocument/2006/relationships/hyperlink" Target="https://www.facebook.com/tydu2627" TargetMode="External"/><Relationship Id="rId1" Type="http://schemas.openxmlformats.org/officeDocument/2006/relationships/hyperlink" Target="https://www.facebook.com/lam.khanh.68219" TargetMode="External"/><Relationship Id="rId2" Type="http://schemas.openxmlformats.org/officeDocument/2006/relationships/hyperlink" Target="https://www.facebook.com/trieutudieu/photos" TargetMode="External"/><Relationship Id="rId3" Type="http://schemas.openxmlformats.org/officeDocument/2006/relationships/hyperlink" Target="https://www.facebook.com/dthanhhuyen.25" TargetMode="External"/><Relationship Id="rId4" Type="http://schemas.openxmlformats.org/officeDocument/2006/relationships/hyperlink" Target="https://www.facebook.com/bibitruongad" TargetMode="External"/><Relationship Id="rId9" Type="http://schemas.openxmlformats.org/officeDocument/2006/relationships/hyperlink" Target="https://www.facebook.com/profile.php?id=100058125265184" TargetMode="External"/><Relationship Id="rId5" Type="http://schemas.openxmlformats.org/officeDocument/2006/relationships/hyperlink" Target="https://www.facebook.com/bienluan.nhuoc" TargetMode="External"/><Relationship Id="rId6" Type="http://schemas.openxmlformats.org/officeDocument/2006/relationships/hyperlink" Target="https://www.facebook.com/thanh.xuan.2694" TargetMode="External"/><Relationship Id="rId7" Type="http://schemas.openxmlformats.org/officeDocument/2006/relationships/hyperlink" Target="https://www.facebook.com/ThuyMin1121" TargetMode="External"/><Relationship Id="rId8" Type="http://schemas.openxmlformats.org/officeDocument/2006/relationships/hyperlink" Target="https://www.facebook.com/pham.ang.khoa.56980" TargetMode="Externa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8.0"/>
    <col customWidth="1" min="2" max="2" width="18.88"/>
    <col customWidth="1" min="3" max="3" width="22.5"/>
    <col customWidth="1" min="4" max="4" width="61.5"/>
    <col customWidth="1" min="5" max="5" width="29.0"/>
    <col customWidth="1" min="6" max="6" width="59.75"/>
  </cols>
  <sheetData>
    <row r="1">
      <c r="A1" s="1"/>
      <c r="D1" s="3"/>
      <c r="E1" s="3"/>
    </row>
    <row r="2">
      <c r="A2" s="1"/>
      <c r="D2" s="3"/>
      <c r="E2" s="3"/>
    </row>
    <row r="3">
      <c r="A3" s="6" t="s">
        <v>0</v>
      </c>
      <c r="B3" s="6" t="s">
        <v>5</v>
      </c>
      <c r="C3" s="6" t="s">
        <v>6</v>
      </c>
      <c r="D3" s="8" t="s">
        <v>8</v>
      </c>
      <c r="E3" s="8" t="s">
        <v>11</v>
      </c>
      <c r="F3" s="6" t="s">
        <v>13</v>
      </c>
      <c r="G3" s="1"/>
      <c r="H3" s="1"/>
      <c r="I3" s="1"/>
      <c r="J3" s="1"/>
      <c r="K3" s="1"/>
      <c r="L3" s="1"/>
      <c r="M3" s="1"/>
      <c r="N3" s="1"/>
      <c r="O3" s="1"/>
      <c r="P3" s="1"/>
      <c r="Q3" s="1"/>
      <c r="R3" s="1"/>
      <c r="S3" s="1"/>
      <c r="T3" s="1"/>
      <c r="U3" s="1"/>
      <c r="V3" s="1"/>
      <c r="W3" s="1"/>
      <c r="X3" s="1"/>
      <c r="Y3" s="1"/>
    </row>
    <row r="4">
      <c r="A4" s="14">
        <v>1.0</v>
      </c>
      <c r="B4" s="15" t="s">
        <v>17</v>
      </c>
      <c r="C4" s="15" t="s">
        <v>18</v>
      </c>
      <c r="D4" s="17" t="s">
        <v>19</v>
      </c>
      <c r="E4" s="17" t="s">
        <v>21</v>
      </c>
      <c r="F4" s="19" t="s">
        <v>22</v>
      </c>
    </row>
    <row r="5">
      <c r="A5" s="20"/>
      <c r="B5" s="20"/>
      <c r="C5" s="20"/>
      <c r="D5" s="17" t="s">
        <v>24</v>
      </c>
      <c r="E5" s="17" t="s">
        <v>25</v>
      </c>
      <c r="F5" s="19" t="s">
        <v>26</v>
      </c>
    </row>
    <row r="6">
      <c r="A6" s="20"/>
      <c r="B6" s="20"/>
      <c r="C6" s="20"/>
      <c r="D6" s="17" t="s">
        <v>27</v>
      </c>
      <c r="E6" s="17" t="s">
        <v>28</v>
      </c>
      <c r="F6" s="19" t="s">
        <v>29</v>
      </c>
    </row>
    <row r="7">
      <c r="A7" s="20"/>
      <c r="B7" s="20"/>
      <c r="C7" s="20"/>
      <c r="D7" s="17" t="s">
        <v>30</v>
      </c>
      <c r="E7" s="17" t="s">
        <v>31</v>
      </c>
      <c r="F7" s="19" t="s">
        <v>32</v>
      </c>
    </row>
    <row r="8">
      <c r="A8" s="20"/>
      <c r="B8" s="24"/>
      <c r="C8" s="24"/>
      <c r="D8" s="17" t="s">
        <v>35</v>
      </c>
      <c r="E8" s="17" t="s">
        <v>36</v>
      </c>
      <c r="F8" s="19" t="s">
        <v>37</v>
      </c>
    </row>
    <row r="9">
      <c r="A9" s="20"/>
      <c r="B9" s="15" t="s">
        <v>38</v>
      </c>
      <c r="C9" s="15" t="s">
        <v>18</v>
      </c>
      <c r="D9" s="17" t="s">
        <v>19</v>
      </c>
      <c r="E9" s="17" t="s">
        <v>21</v>
      </c>
      <c r="F9" s="19" t="s">
        <v>22</v>
      </c>
    </row>
    <row r="10">
      <c r="A10" s="20"/>
      <c r="B10" s="20"/>
      <c r="C10" s="20"/>
      <c r="D10" s="17" t="s">
        <v>24</v>
      </c>
      <c r="E10" s="17" t="s">
        <v>25</v>
      </c>
      <c r="F10" s="19" t="s">
        <v>26</v>
      </c>
    </row>
    <row r="11">
      <c r="A11" s="20"/>
      <c r="B11" s="20"/>
      <c r="C11" s="20"/>
      <c r="D11" s="17" t="s">
        <v>27</v>
      </c>
      <c r="E11" s="17" t="s">
        <v>28</v>
      </c>
      <c r="F11" s="19" t="s">
        <v>29</v>
      </c>
    </row>
    <row r="12">
      <c r="A12" s="20"/>
      <c r="B12" s="20"/>
      <c r="C12" s="20"/>
      <c r="D12" s="17" t="s">
        <v>41</v>
      </c>
      <c r="E12" s="17" t="s">
        <v>42</v>
      </c>
      <c r="F12" s="19" t="s">
        <v>26</v>
      </c>
    </row>
    <row r="13">
      <c r="A13" s="20"/>
      <c r="B13" s="20"/>
      <c r="C13" s="20"/>
      <c r="D13" s="17" t="s">
        <v>43</v>
      </c>
      <c r="E13" s="17" t="s">
        <v>44</v>
      </c>
      <c r="F13" s="19" t="s">
        <v>26</v>
      </c>
    </row>
    <row r="14">
      <c r="A14" s="20"/>
      <c r="B14" s="24"/>
      <c r="C14" s="24"/>
      <c r="D14" s="17" t="s">
        <v>35</v>
      </c>
      <c r="E14" s="17" t="s">
        <v>46</v>
      </c>
      <c r="F14" s="19" t="s">
        <v>37</v>
      </c>
    </row>
    <row r="15" ht="32.25" customHeight="1">
      <c r="A15" s="20"/>
      <c r="B15" s="15" t="s">
        <v>47</v>
      </c>
      <c r="C15" s="15" t="s">
        <v>18</v>
      </c>
      <c r="D15" s="17" t="s">
        <v>50</v>
      </c>
      <c r="E15" s="17" t="s">
        <v>51</v>
      </c>
      <c r="F15" s="30"/>
    </row>
    <row r="16" ht="21.75" customHeight="1">
      <c r="A16" s="20"/>
      <c r="B16" s="20"/>
      <c r="C16" s="20"/>
      <c r="D16" s="17" t="s">
        <v>52</v>
      </c>
      <c r="E16" s="17" t="s">
        <v>53</v>
      </c>
      <c r="F16" s="19" t="s">
        <v>26</v>
      </c>
    </row>
    <row r="17" ht="35.25" customHeight="1">
      <c r="A17" s="20"/>
      <c r="B17" s="20"/>
      <c r="C17" s="20"/>
      <c r="D17" s="17" t="s">
        <v>54</v>
      </c>
      <c r="E17" s="17" t="s">
        <v>55</v>
      </c>
      <c r="F17" s="19" t="s">
        <v>26</v>
      </c>
    </row>
    <row r="18" ht="21.0" customHeight="1">
      <c r="A18" s="20"/>
      <c r="B18" s="20"/>
      <c r="C18" s="20"/>
      <c r="D18" s="17" t="s">
        <v>57</v>
      </c>
      <c r="E18" s="17" t="s">
        <v>58</v>
      </c>
      <c r="F18" s="19" t="s">
        <v>26</v>
      </c>
    </row>
    <row r="19" ht="31.5" customHeight="1">
      <c r="A19" s="20"/>
      <c r="B19" s="20"/>
      <c r="C19" s="20"/>
      <c r="D19" s="17" t="s">
        <v>61</v>
      </c>
      <c r="E19" s="17" t="s">
        <v>62</v>
      </c>
      <c r="F19" s="19" t="s">
        <v>32</v>
      </c>
    </row>
    <row r="20" ht="48.75" customHeight="1">
      <c r="A20" s="20"/>
      <c r="B20" s="20"/>
      <c r="C20" s="20"/>
      <c r="D20" s="17" t="s">
        <v>66</v>
      </c>
      <c r="E20" s="17" t="s">
        <v>36</v>
      </c>
      <c r="F20" s="19" t="s">
        <v>37</v>
      </c>
    </row>
    <row r="21">
      <c r="A21" s="20"/>
      <c r="B21" s="20"/>
      <c r="C21" s="20"/>
      <c r="D21" s="17" t="s">
        <v>69</v>
      </c>
      <c r="E21" s="17" t="s">
        <v>53</v>
      </c>
      <c r="F21" s="19" t="s">
        <v>32</v>
      </c>
    </row>
    <row r="22">
      <c r="A22" s="20"/>
      <c r="B22" s="20"/>
      <c r="C22" s="20"/>
      <c r="D22" s="17" t="s">
        <v>73</v>
      </c>
      <c r="E22" s="17" t="s">
        <v>53</v>
      </c>
      <c r="F22" s="19" t="s">
        <v>37</v>
      </c>
    </row>
    <row r="23">
      <c r="A23" s="20"/>
      <c r="B23" s="20"/>
      <c r="C23" s="20"/>
      <c r="D23" s="17" t="s">
        <v>74</v>
      </c>
      <c r="E23" s="17" t="s">
        <v>75</v>
      </c>
      <c r="F23" s="19" t="s">
        <v>26</v>
      </c>
    </row>
    <row r="24">
      <c r="A24" s="20"/>
      <c r="B24" s="20"/>
      <c r="C24" s="20"/>
      <c r="D24" s="17" t="s">
        <v>76</v>
      </c>
      <c r="E24" s="17" t="s">
        <v>77</v>
      </c>
      <c r="F24" s="19" t="s">
        <v>26</v>
      </c>
    </row>
    <row r="25">
      <c r="A25" s="20"/>
      <c r="B25" s="20"/>
      <c r="C25" s="20"/>
      <c r="D25" s="17" t="s">
        <v>79</v>
      </c>
      <c r="E25" s="17" t="s">
        <v>80</v>
      </c>
      <c r="F25" s="19" t="s">
        <v>32</v>
      </c>
    </row>
    <row r="26">
      <c r="A26" s="24"/>
      <c r="B26" s="24"/>
      <c r="C26" s="24"/>
      <c r="D26" s="17" t="s">
        <v>82</v>
      </c>
      <c r="E26" s="17" t="s">
        <v>83</v>
      </c>
      <c r="F26" s="19" t="s">
        <v>32</v>
      </c>
    </row>
    <row r="27">
      <c r="A27" s="14">
        <v>2.0</v>
      </c>
      <c r="B27" s="15" t="s">
        <v>17</v>
      </c>
      <c r="C27" s="15" t="s">
        <v>86</v>
      </c>
      <c r="D27" s="17" t="s">
        <v>24</v>
      </c>
      <c r="E27" s="17" t="s">
        <v>88</v>
      </c>
      <c r="F27" s="30"/>
    </row>
    <row r="28">
      <c r="A28" s="20"/>
      <c r="B28" s="20"/>
      <c r="C28" s="20"/>
      <c r="D28" s="17" t="s">
        <v>30</v>
      </c>
      <c r="E28" s="17" t="s">
        <v>31</v>
      </c>
      <c r="F28" s="30"/>
    </row>
    <row r="29">
      <c r="A29" s="20"/>
      <c r="B29" s="20"/>
      <c r="C29" s="20"/>
      <c r="D29" s="17" t="s">
        <v>90</v>
      </c>
      <c r="E29" s="17" t="s">
        <v>91</v>
      </c>
      <c r="F29" s="30"/>
    </row>
    <row r="30">
      <c r="A30" s="20"/>
      <c r="B30" s="24"/>
      <c r="C30" s="24"/>
      <c r="D30" s="17" t="s">
        <v>93</v>
      </c>
      <c r="E30" s="17" t="s">
        <v>94</v>
      </c>
      <c r="F30" s="30"/>
    </row>
    <row r="31">
      <c r="A31" s="20"/>
      <c r="B31" s="15" t="s">
        <v>38</v>
      </c>
      <c r="C31" s="15" t="s">
        <v>86</v>
      </c>
      <c r="D31" s="17" t="s">
        <v>24</v>
      </c>
      <c r="E31" s="17" t="s">
        <v>88</v>
      </c>
      <c r="F31" s="30"/>
    </row>
    <row r="32">
      <c r="A32" s="20"/>
      <c r="B32" s="20"/>
      <c r="C32" s="20"/>
      <c r="D32" s="17" t="s">
        <v>95</v>
      </c>
      <c r="E32" s="17" t="s">
        <v>96</v>
      </c>
      <c r="F32" s="30"/>
    </row>
    <row r="33">
      <c r="A33" s="20"/>
      <c r="B33" s="20"/>
      <c r="C33" s="20"/>
      <c r="D33" s="17" t="s">
        <v>98</v>
      </c>
      <c r="E33" s="17" t="s">
        <v>99</v>
      </c>
      <c r="F33" s="30"/>
    </row>
    <row r="34">
      <c r="A34" s="20"/>
      <c r="B34" s="24"/>
      <c r="C34" s="24"/>
      <c r="D34" s="17" t="s">
        <v>100</v>
      </c>
      <c r="E34" s="17" t="s">
        <v>101</v>
      </c>
      <c r="F34" s="30"/>
    </row>
    <row r="35">
      <c r="A35" s="20"/>
      <c r="B35" s="15" t="s">
        <v>47</v>
      </c>
      <c r="C35" s="15" t="s">
        <v>86</v>
      </c>
      <c r="D35" s="17" t="s">
        <v>50</v>
      </c>
      <c r="E35" s="17" t="s">
        <v>51</v>
      </c>
      <c r="F35" s="30"/>
    </row>
    <row r="36">
      <c r="A36" s="20"/>
      <c r="B36" s="20"/>
      <c r="C36" s="20"/>
      <c r="D36" s="52" t="s">
        <v>103</v>
      </c>
      <c r="E36" s="17" t="s">
        <v>58</v>
      </c>
      <c r="F36" s="30"/>
    </row>
    <row r="37">
      <c r="A37" s="20"/>
      <c r="B37" s="20"/>
      <c r="C37" s="20"/>
      <c r="D37" s="17" t="s">
        <v>106</v>
      </c>
      <c r="E37" s="17" t="s">
        <v>58</v>
      </c>
      <c r="F37" s="30"/>
    </row>
    <row r="38">
      <c r="A38" s="20"/>
      <c r="B38" s="20"/>
      <c r="C38" s="20"/>
      <c r="D38" s="17" t="s">
        <v>108</v>
      </c>
      <c r="E38" s="17" t="s">
        <v>58</v>
      </c>
      <c r="F38" s="30"/>
    </row>
    <row r="39">
      <c r="A39" s="20"/>
      <c r="B39" s="20"/>
      <c r="C39" s="20"/>
      <c r="D39" s="17" t="s">
        <v>109</v>
      </c>
      <c r="E39" s="17" t="s">
        <v>111</v>
      </c>
      <c r="F39" s="30"/>
    </row>
    <row r="40">
      <c r="A40" s="20"/>
      <c r="B40" s="20"/>
      <c r="C40" s="20"/>
      <c r="D40" s="17" t="s">
        <v>69</v>
      </c>
      <c r="E40" s="17" t="s">
        <v>53</v>
      </c>
      <c r="F40" s="30"/>
    </row>
    <row r="41">
      <c r="A41" s="20"/>
      <c r="B41" s="20"/>
      <c r="C41" s="20"/>
      <c r="D41" s="17" t="s">
        <v>112</v>
      </c>
      <c r="E41" s="17" t="s">
        <v>113</v>
      </c>
      <c r="F41" s="30"/>
    </row>
    <row r="42">
      <c r="A42" s="20"/>
      <c r="B42" s="20"/>
      <c r="C42" s="20"/>
      <c r="D42" s="17" t="s">
        <v>79</v>
      </c>
      <c r="E42" s="17" t="s">
        <v>80</v>
      </c>
      <c r="F42" s="30"/>
    </row>
    <row r="43">
      <c r="A43" s="20"/>
      <c r="B43" s="20"/>
      <c r="C43" s="20"/>
      <c r="D43" s="17" t="s">
        <v>116</v>
      </c>
      <c r="E43" s="17" t="s">
        <v>83</v>
      </c>
      <c r="F43" s="30"/>
    </row>
    <row r="44">
      <c r="A44" s="20"/>
      <c r="B44" s="20"/>
      <c r="C44" s="20"/>
      <c r="D44" s="17" t="s">
        <v>117</v>
      </c>
      <c r="E44" s="17" t="s">
        <v>118</v>
      </c>
      <c r="F44" s="30"/>
    </row>
    <row r="45">
      <c r="A45" s="20"/>
      <c r="B45" s="20"/>
      <c r="C45" s="20"/>
      <c r="D45" s="17" t="s">
        <v>120</v>
      </c>
      <c r="E45" s="17" t="s">
        <v>122</v>
      </c>
      <c r="F45" s="30"/>
    </row>
    <row r="46">
      <c r="A46" s="24"/>
      <c r="B46" s="24"/>
      <c r="C46" s="24"/>
      <c r="D46" s="17" t="s">
        <v>126</v>
      </c>
      <c r="E46" s="17" t="s">
        <v>58</v>
      </c>
      <c r="F46" s="30"/>
    </row>
    <row r="47">
      <c r="A47" s="14">
        <v>3.0</v>
      </c>
      <c r="B47" s="15" t="s">
        <v>17</v>
      </c>
      <c r="C47" s="15" t="s">
        <v>132</v>
      </c>
      <c r="D47" s="17" t="s">
        <v>134</v>
      </c>
      <c r="E47" s="17" t="s">
        <v>88</v>
      </c>
      <c r="F47" s="30"/>
    </row>
    <row r="48">
      <c r="A48" s="20"/>
      <c r="B48" s="20"/>
      <c r="C48" s="20"/>
      <c r="D48" s="17" t="s">
        <v>30</v>
      </c>
      <c r="E48" s="17" t="s">
        <v>31</v>
      </c>
      <c r="F48" s="30"/>
    </row>
    <row r="49">
      <c r="A49" s="20"/>
      <c r="B49" s="20"/>
      <c r="C49" s="20"/>
      <c r="D49" s="17" t="s">
        <v>90</v>
      </c>
      <c r="E49" s="17" t="s">
        <v>136</v>
      </c>
      <c r="F49" s="30"/>
    </row>
    <row r="50">
      <c r="A50" s="20"/>
      <c r="B50" s="20"/>
      <c r="C50" s="20"/>
      <c r="D50" s="17" t="s">
        <v>140</v>
      </c>
      <c r="E50" s="17" t="s">
        <v>141</v>
      </c>
      <c r="F50" s="30"/>
    </row>
    <row r="51">
      <c r="A51" s="20"/>
      <c r="B51" s="24"/>
      <c r="C51" s="24"/>
      <c r="D51" s="17" t="s">
        <v>142</v>
      </c>
      <c r="E51" s="17" t="s">
        <v>143</v>
      </c>
      <c r="F51" s="30"/>
    </row>
    <row r="52">
      <c r="A52" s="20"/>
      <c r="B52" s="15" t="s">
        <v>38</v>
      </c>
      <c r="C52" s="15" t="s">
        <v>132</v>
      </c>
      <c r="D52" s="17" t="s">
        <v>147</v>
      </c>
      <c r="E52" s="17" t="s">
        <v>148</v>
      </c>
      <c r="F52" s="30"/>
    </row>
    <row r="53">
      <c r="A53" s="20"/>
      <c r="B53" s="20"/>
      <c r="C53" s="20"/>
      <c r="D53" s="17" t="s">
        <v>95</v>
      </c>
      <c r="E53" s="17" t="s">
        <v>149</v>
      </c>
      <c r="F53" s="30"/>
    </row>
    <row r="54">
      <c r="A54" s="20"/>
      <c r="B54" s="20"/>
      <c r="C54" s="20"/>
      <c r="D54" s="17" t="s">
        <v>142</v>
      </c>
      <c r="E54" s="17" t="s">
        <v>143</v>
      </c>
      <c r="F54" s="30"/>
    </row>
    <row r="55">
      <c r="A55" s="20"/>
      <c r="B55" s="24"/>
      <c r="C55" s="24"/>
      <c r="D55" s="17" t="s">
        <v>98</v>
      </c>
      <c r="E55" s="17" t="s">
        <v>99</v>
      </c>
      <c r="F55" s="30"/>
    </row>
    <row r="56">
      <c r="A56" s="20"/>
      <c r="B56" s="15" t="s">
        <v>47</v>
      </c>
      <c r="C56" s="15" t="s">
        <v>132</v>
      </c>
      <c r="D56" s="17" t="s">
        <v>50</v>
      </c>
      <c r="E56" s="17" t="s">
        <v>51</v>
      </c>
      <c r="F56" s="30"/>
    </row>
    <row r="57">
      <c r="A57" s="20"/>
      <c r="B57" s="20"/>
      <c r="C57" s="20"/>
      <c r="D57" s="17" t="s">
        <v>158</v>
      </c>
      <c r="E57" s="17"/>
      <c r="F57" s="30"/>
    </row>
    <row r="58">
      <c r="A58" s="20"/>
      <c r="B58" s="20"/>
      <c r="C58" s="20"/>
      <c r="D58" s="17" t="s">
        <v>159</v>
      </c>
      <c r="E58" s="17"/>
      <c r="F58" s="30"/>
    </row>
    <row r="59">
      <c r="A59" s="20"/>
      <c r="B59" s="20"/>
      <c r="C59" s="20"/>
      <c r="D59" s="17" t="s">
        <v>161</v>
      </c>
      <c r="E59" s="17"/>
      <c r="F59" s="30"/>
    </row>
    <row r="60">
      <c r="A60" s="20"/>
      <c r="B60" s="20"/>
      <c r="C60" s="20"/>
      <c r="D60" s="17" t="s">
        <v>162</v>
      </c>
      <c r="E60" s="17"/>
      <c r="F60" s="30"/>
    </row>
    <row r="61">
      <c r="A61" s="20"/>
      <c r="B61" s="20"/>
      <c r="C61" s="20"/>
      <c r="D61" s="17" t="s">
        <v>164</v>
      </c>
      <c r="E61" s="17"/>
      <c r="F61" s="30"/>
    </row>
    <row r="62">
      <c r="A62" s="20"/>
      <c r="B62" s="20"/>
      <c r="C62" s="20"/>
      <c r="D62" s="17" t="s">
        <v>166</v>
      </c>
      <c r="E62" s="17"/>
      <c r="F62" s="30"/>
    </row>
    <row r="63">
      <c r="A63" s="20"/>
      <c r="B63" s="20"/>
      <c r="C63" s="20"/>
      <c r="D63" s="17" t="s">
        <v>167</v>
      </c>
      <c r="E63" s="17"/>
      <c r="F63" s="30"/>
    </row>
    <row r="64">
      <c r="A64" s="20"/>
      <c r="B64" s="20"/>
      <c r="C64" s="20"/>
      <c r="D64" s="17" t="s">
        <v>117</v>
      </c>
      <c r="E64" s="17"/>
      <c r="F64" s="30"/>
    </row>
    <row r="65">
      <c r="A65" s="20"/>
      <c r="B65" s="20"/>
      <c r="C65" s="20"/>
      <c r="D65" s="17" t="s">
        <v>169</v>
      </c>
      <c r="E65" s="17" t="s">
        <v>171</v>
      </c>
      <c r="F65" s="30"/>
    </row>
    <row r="66">
      <c r="A66" s="24"/>
      <c r="B66" s="24"/>
      <c r="C66" s="24"/>
      <c r="D66" s="17" t="s">
        <v>174</v>
      </c>
      <c r="E66" s="17"/>
      <c r="F66" s="30"/>
    </row>
    <row r="67">
      <c r="A67" s="14">
        <v>4.0</v>
      </c>
      <c r="B67" s="15" t="s">
        <v>17</v>
      </c>
      <c r="C67" s="15" t="s">
        <v>179</v>
      </c>
      <c r="D67" s="17" t="s">
        <v>180</v>
      </c>
      <c r="E67" s="17" t="s">
        <v>91</v>
      </c>
      <c r="F67" s="30"/>
    </row>
    <row r="68">
      <c r="A68" s="20"/>
      <c r="B68" s="20"/>
      <c r="C68" s="20"/>
      <c r="D68" s="17" t="s">
        <v>182</v>
      </c>
      <c r="E68" s="17" t="s">
        <v>141</v>
      </c>
      <c r="F68" s="30"/>
    </row>
    <row r="69">
      <c r="A69" s="20"/>
      <c r="B69" s="20"/>
      <c r="C69" s="20"/>
      <c r="D69" s="17" t="s">
        <v>30</v>
      </c>
      <c r="E69" s="17" t="s">
        <v>31</v>
      </c>
      <c r="F69" s="30"/>
    </row>
    <row r="70">
      <c r="A70" s="20"/>
      <c r="B70" s="24"/>
      <c r="C70" s="24"/>
      <c r="D70" s="17" t="s">
        <v>142</v>
      </c>
      <c r="E70" s="17" t="s">
        <v>143</v>
      </c>
      <c r="F70" s="30"/>
    </row>
    <row r="71">
      <c r="A71" s="20"/>
      <c r="B71" s="15" t="s">
        <v>38</v>
      </c>
      <c r="C71" s="15" t="s">
        <v>179</v>
      </c>
      <c r="D71" s="17" t="s">
        <v>188</v>
      </c>
      <c r="E71" s="17" t="s">
        <v>101</v>
      </c>
      <c r="F71" s="30"/>
    </row>
    <row r="72">
      <c r="A72" s="20"/>
      <c r="B72" s="20"/>
      <c r="C72" s="20"/>
      <c r="D72" s="17" t="s">
        <v>95</v>
      </c>
      <c r="E72" s="17" t="s">
        <v>149</v>
      </c>
      <c r="F72" s="30"/>
    </row>
    <row r="73">
      <c r="A73" s="20"/>
      <c r="B73" s="20"/>
      <c r="C73" s="20"/>
      <c r="D73" s="17" t="s">
        <v>142</v>
      </c>
      <c r="E73" s="17" t="s">
        <v>143</v>
      </c>
      <c r="F73" s="30"/>
    </row>
    <row r="74">
      <c r="A74" s="20"/>
      <c r="B74" s="20"/>
      <c r="C74" s="20"/>
      <c r="D74" s="17" t="s">
        <v>190</v>
      </c>
      <c r="E74" s="17"/>
      <c r="F74" s="70" t="s">
        <v>193</v>
      </c>
    </row>
    <row r="75">
      <c r="A75" s="20"/>
      <c r="B75" s="24"/>
      <c r="C75" s="24"/>
      <c r="D75" s="17" t="s">
        <v>98</v>
      </c>
      <c r="E75" s="17" t="s">
        <v>99</v>
      </c>
      <c r="F75" s="30"/>
    </row>
    <row r="76">
      <c r="A76" s="20"/>
      <c r="B76" s="72" t="s">
        <v>47</v>
      </c>
      <c r="C76" s="15" t="s">
        <v>179</v>
      </c>
      <c r="D76" s="17" t="s">
        <v>50</v>
      </c>
      <c r="E76" s="17" t="s">
        <v>51</v>
      </c>
      <c r="F76" s="30"/>
    </row>
    <row r="77">
      <c r="A77" s="20"/>
      <c r="B77" s="20"/>
      <c r="C77" s="20"/>
      <c r="D77" s="17" t="s">
        <v>210</v>
      </c>
      <c r="E77" s="75"/>
      <c r="F77" s="30"/>
    </row>
    <row r="78">
      <c r="A78" s="20"/>
      <c r="B78" s="20"/>
      <c r="C78" s="20"/>
      <c r="D78" s="17" t="s">
        <v>211</v>
      </c>
      <c r="E78" s="17" t="s">
        <v>213</v>
      </c>
      <c r="F78" s="76" t="s">
        <v>214</v>
      </c>
    </row>
    <row r="79">
      <c r="A79" s="20"/>
      <c r="B79" s="20"/>
      <c r="C79" s="20"/>
      <c r="D79" s="17" t="s">
        <v>217</v>
      </c>
      <c r="E79" s="75"/>
      <c r="F79" s="70" t="s">
        <v>218</v>
      </c>
    </row>
    <row r="80">
      <c r="A80" s="20"/>
      <c r="B80" s="20"/>
      <c r="C80" s="20"/>
      <c r="D80" s="17" t="s">
        <v>223</v>
      </c>
      <c r="E80" s="75"/>
      <c r="F80" s="30"/>
    </row>
    <row r="81">
      <c r="A81" s="20"/>
      <c r="B81" s="20"/>
      <c r="C81" s="20"/>
      <c r="D81" s="17" t="s">
        <v>224</v>
      </c>
      <c r="E81" s="75"/>
      <c r="F81" s="30"/>
    </row>
    <row r="82">
      <c r="A82" s="20"/>
      <c r="B82" s="20"/>
      <c r="C82" s="20"/>
      <c r="D82" s="17" t="s">
        <v>226</v>
      </c>
      <c r="E82" s="75"/>
      <c r="F82" s="30"/>
    </row>
    <row r="83">
      <c r="A83" s="20"/>
      <c r="B83" s="20"/>
      <c r="C83" s="20"/>
      <c r="D83" s="17" t="s">
        <v>227</v>
      </c>
      <c r="E83" s="75"/>
      <c r="F83" s="30"/>
    </row>
    <row r="84">
      <c r="A84" s="20"/>
      <c r="B84" s="20"/>
      <c r="C84" s="20"/>
      <c r="D84" s="17" t="s">
        <v>231</v>
      </c>
      <c r="E84" s="75"/>
      <c r="F84" s="30"/>
    </row>
    <row r="85">
      <c r="A85" s="20"/>
      <c r="B85" s="20"/>
      <c r="C85" s="20"/>
      <c r="D85" s="17" t="s">
        <v>232</v>
      </c>
      <c r="E85" s="75"/>
      <c r="F85" s="30"/>
    </row>
    <row r="86">
      <c r="A86" s="20"/>
      <c r="B86" s="20"/>
      <c r="C86" s="20"/>
      <c r="D86" s="17" t="s">
        <v>233</v>
      </c>
      <c r="E86" s="75"/>
      <c r="F86" s="30"/>
    </row>
    <row r="87">
      <c r="A87" s="24"/>
      <c r="B87" s="24"/>
      <c r="C87" s="24"/>
      <c r="D87" s="17" t="s">
        <v>174</v>
      </c>
      <c r="E87" s="75"/>
      <c r="F87" s="30"/>
    </row>
    <row r="88">
      <c r="A88" s="14">
        <v>4.0</v>
      </c>
      <c r="B88" s="15" t="s">
        <v>17</v>
      </c>
      <c r="C88" s="15" t="s">
        <v>236</v>
      </c>
      <c r="D88" s="17" t="s">
        <v>238</v>
      </c>
      <c r="E88" s="17"/>
      <c r="F88" s="30"/>
    </row>
    <row r="89">
      <c r="A89" s="20"/>
      <c r="B89" s="20"/>
      <c r="C89" s="20"/>
      <c r="D89" s="17" t="s">
        <v>239</v>
      </c>
      <c r="E89" s="17"/>
      <c r="F89" s="30"/>
    </row>
    <row r="90">
      <c r="A90" s="20"/>
      <c r="B90" s="20"/>
      <c r="C90" s="20"/>
      <c r="D90" s="17" t="s">
        <v>241</v>
      </c>
      <c r="E90" s="17"/>
      <c r="F90" s="30"/>
    </row>
    <row r="91">
      <c r="A91" s="20"/>
      <c r="B91" s="20"/>
      <c r="C91" s="20"/>
      <c r="D91" s="17" t="s">
        <v>242</v>
      </c>
      <c r="E91" s="17"/>
      <c r="F91" s="30"/>
    </row>
    <row r="92">
      <c r="A92" s="20"/>
      <c r="B92" s="24"/>
      <c r="C92" s="24"/>
      <c r="D92" s="17" t="s">
        <v>243</v>
      </c>
      <c r="E92" s="17"/>
      <c r="F92" s="30"/>
    </row>
    <row r="93">
      <c r="A93" s="20"/>
      <c r="B93" s="15" t="s">
        <v>38</v>
      </c>
      <c r="C93" s="15" t="s">
        <v>236</v>
      </c>
      <c r="D93" s="17" t="s">
        <v>248</v>
      </c>
      <c r="E93" s="17"/>
      <c r="F93" s="30"/>
    </row>
    <row r="94">
      <c r="A94" s="20"/>
      <c r="B94" s="20"/>
      <c r="C94" s="20"/>
      <c r="D94" s="17" t="s">
        <v>95</v>
      </c>
      <c r="E94" s="17"/>
      <c r="F94" s="30"/>
    </row>
    <row r="95">
      <c r="A95" s="20"/>
      <c r="B95" s="20"/>
      <c r="C95" s="20"/>
      <c r="D95" s="17" t="s">
        <v>243</v>
      </c>
      <c r="E95" s="17"/>
      <c r="F95" s="30"/>
    </row>
    <row r="96">
      <c r="A96" s="20"/>
      <c r="B96" s="20"/>
      <c r="C96" s="20"/>
      <c r="D96" s="17" t="s">
        <v>249</v>
      </c>
      <c r="E96" s="17"/>
      <c r="F96" s="87"/>
    </row>
    <row r="97">
      <c r="A97" s="20"/>
      <c r="B97" s="20"/>
      <c r="C97" s="20"/>
      <c r="D97" s="17" t="s">
        <v>242</v>
      </c>
      <c r="E97" s="17"/>
      <c r="F97" s="30"/>
    </row>
    <row r="98">
      <c r="A98" s="20"/>
      <c r="B98" s="24"/>
      <c r="C98" s="24"/>
      <c r="D98" s="17" t="s">
        <v>251</v>
      </c>
      <c r="E98" s="17"/>
      <c r="F98" s="30"/>
    </row>
    <row r="99">
      <c r="A99" s="20"/>
      <c r="B99" s="72" t="s">
        <v>47</v>
      </c>
      <c r="C99" s="15" t="s">
        <v>236</v>
      </c>
      <c r="D99" s="17" t="s">
        <v>50</v>
      </c>
      <c r="E99" s="17"/>
      <c r="F99" s="30"/>
    </row>
    <row r="100">
      <c r="A100" s="20"/>
      <c r="B100" s="20"/>
      <c r="C100" s="20"/>
      <c r="D100" s="17" t="s">
        <v>255</v>
      </c>
      <c r="E100" s="75"/>
      <c r="F100" s="30"/>
    </row>
    <row r="101">
      <c r="A101" s="20"/>
      <c r="B101" s="20"/>
      <c r="C101" s="20"/>
      <c r="D101" s="17" t="s">
        <v>256</v>
      </c>
      <c r="E101" s="17"/>
      <c r="F101" s="19"/>
    </row>
    <row r="102">
      <c r="A102" s="20"/>
      <c r="B102" s="20"/>
      <c r="C102" s="20"/>
      <c r="D102" s="17" t="s">
        <v>224</v>
      </c>
      <c r="E102" s="75"/>
      <c r="F102" s="87"/>
    </row>
    <row r="103">
      <c r="A103" s="20"/>
      <c r="B103" s="20"/>
      <c r="C103" s="20"/>
      <c r="D103" s="17" t="s">
        <v>258</v>
      </c>
      <c r="E103" s="75"/>
      <c r="F103" s="30"/>
    </row>
    <row r="104">
      <c r="A104" s="20"/>
      <c r="B104" s="20"/>
      <c r="C104" s="20"/>
      <c r="D104" s="17" t="s">
        <v>261</v>
      </c>
      <c r="E104" s="75"/>
      <c r="F104" s="30"/>
    </row>
    <row r="105">
      <c r="A105" s="20"/>
      <c r="B105" s="20"/>
      <c r="C105" s="20"/>
      <c r="D105" s="17" t="s">
        <v>263</v>
      </c>
      <c r="E105" s="75"/>
      <c r="F105" s="30"/>
    </row>
    <row r="106">
      <c r="A106" s="20"/>
      <c r="B106" s="20"/>
      <c r="C106" s="20"/>
      <c r="D106" s="17" t="s">
        <v>266</v>
      </c>
      <c r="E106" s="75"/>
      <c r="F106" s="30"/>
    </row>
    <row r="107">
      <c r="A107" s="20"/>
      <c r="B107" s="20"/>
      <c r="C107" s="20"/>
      <c r="D107" s="17" t="s">
        <v>269</v>
      </c>
      <c r="E107" s="75"/>
      <c r="F107" s="30"/>
    </row>
    <row r="108">
      <c r="A108" s="20"/>
      <c r="B108" s="20"/>
      <c r="C108" s="20"/>
      <c r="D108" s="17" t="s">
        <v>270</v>
      </c>
      <c r="E108" s="75"/>
      <c r="F108" s="30"/>
    </row>
    <row r="109">
      <c r="A109" s="20"/>
      <c r="B109" s="20"/>
      <c r="C109" s="20"/>
      <c r="D109" s="17" t="s">
        <v>271</v>
      </c>
      <c r="E109" s="75"/>
      <c r="F109" s="30"/>
    </row>
    <row r="110">
      <c r="A110" s="20"/>
      <c r="B110" s="20"/>
      <c r="C110" s="20"/>
      <c r="D110" s="17" t="s">
        <v>273</v>
      </c>
      <c r="E110" s="75"/>
      <c r="F110" s="30"/>
    </row>
    <row r="111">
      <c r="A111" s="20"/>
      <c r="B111" s="20"/>
      <c r="C111" s="20"/>
      <c r="D111" s="17" t="s">
        <v>275</v>
      </c>
      <c r="E111" s="75"/>
      <c r="F111" s="30"/>
    </row>
    <row r="112">
      <c r="A112" s="24"/>
      <c r="B112" s="24"/>
      <c r="C112" s="24"/>
      <c r="D112" s="17" t="s">
        <v>277</v>
      </c>
      <c r="E112" s="75"/>
      <c r="F112" s="30"/>
    </row>
    <row r="113">
      <c r="A113" s="14">
        <v>4.0</v>
      </c>
      <c r="B113" s="15" t="s">
        <v>17</v>
      </c>
      <c r="C113" s="15" t="s">
        <v>281</v>
      </c>
      <c r="D113" s="17" t="s">
        <v>238</v>
      </c>
      <c r="E113" s="17"/>
      <c r="F113" s="30"/>
    </row>
    <row r="114">
      <c r="A114" s="20"/>
      <c r="B114" s="20"/>
      <c r="C114" s="20"/>
      <c r="D114" s="17" t="s">
        <v>282</v>
      </c>
      <c r="E114" s="17"/>
      <c r="F114" s="30"/>
    </row>
    <row r="115">
      <c r="A115" s="20"/>
      <c r="B115" s="24"/>
      <c r="C115" s="24"/>
      <c r="D115" s="17" t="s">
        <v>243</v>
      </c>
      <c r="E115" s="17"/>
      <c r="F115" s="30"/>
    </row>
    <row r="116">
      <c r="A116" s="20"/>
      <c r="B116" s="15" t="s">
        <v>38</v>
      </c>
      <c r="C116" s="15" t="s">
        <v>281</v>
      </c>
      <c r="D116" s="17" t="s">
        <v>283</v>
      </c>
      <c r="E116" s="17"/>
      <c r="F116" s="30"/>
    </row>
    <row r="117">
      <c r="A117" s="20"/>
      <c r="B117" s="20"/>
      <c r="C117" s="20"/>
      <c r="D117" s="17" t="s">
        <v>95</v>
      </c>
      <c r="E117" s="17"/>
      <c r="F117" s="30"/>
    </row>
    <row r="118">
      <c r="A118" s="20"/>
      <c r="B118" s="20"/>
      <c r="C118" s="20"/>
      <c r="D118" s="17" t="s">
        <v>243</v>
      </c>
      <c r="E118" s="17"/>
      <c r="F118" s="30"/>
    </row>
    <row r="119">
      <c r="A119" s="20"/>
      <c r="B119" s="20"/>
      <c r="C119" s="20"/>
      <c r="D119" s="17" t="s">
        <v>285</v>
      </c>
      <c r="E119" s="17"/>
      <c r="F119" s="87"/>
    </row>
    <row r="120">
      <c r="A120" s="20"/>
      <c r="B120" s="20"/>
      <c r="C120" s="20"/>
      <c r="D120" s="17" t="s">
        <v>282</v>
      </c>
      <c r="E120" s="17"/>
      <c r="F120" s="30"/>
    </row>
    <row r="121">
      <c r="A121" s="20"/>
      <c r="B121" s="20"/>
      <c r="C121" s="20"/>
      <c r="D121" s="17" t="s">
        <v>287</v>
      </c>
      <c r="E121" s="17"/>
      <c r="F121" s="30"/>
    </row>
    <row r="122">
      <c r="A122" s="20"/>
      <c r="B122" s="24"/>
      <c r="C122" s="24"/>
      <c r="D122" s="17" t="s">
        <v>289</v>
      </c>
      <c r="E122" s="17"/>
      <c r="F122" s="30"/>
    </row>
    <row r="123">
      <c r="A123" s="20"/>
      <c r="B123" s="72" t="s">
        <v>47</v>
      </c>
      <c r="C123" s="15" t="s">
        <v>281</v>
      </c>
      <c r="D123" s="17" t="s">
        <v>50</v>
      </c>
      <c r="E123" s="17"/>
      <c r="F123" s="30"/>
    </row>
    <row r="124">
      <c r="A124" s="20"/>
      <c r="B124" s="20"/>
      <c r="C124" s="20"/>
      <c r="D124" s="17" t="s">
        <v>292</v>
      </c>
      <c r="E124" s="17"/>
      <c r="F124" s="30"/>
    </row>
    <row r="125">
      <c r="A125" s="20"/>
      <c r="B125" s="20"/>
      <c r="C125" s="20"/>
      <c r="D125" s="17" t="s">
        <v>294</v>
      </c>
      <c r="E125" s="75"/>
      <c r="F125" s="30"/>
    </row>
    <row r="126">
      <c r="A126" s="20"/>
      <c r="B126" s="20"/>
      <c r="C126" s="20"/>
      <c r="D126" s="17" t="s">
        <v>298</v>
      </c>
      <c r="E126" s="17"/>
      <c r="F126" s="19"/>
    </row>
    <row r="127">
      <c r="A127" s="20"/>
      <c r="B127" s="20"/>
      <c r="C127" s="20"/>
      <c r="D127" s="17" t="s">
        <v>299</v>
      </c>
      <c r="E127" s="75"/>
      <c r="F127" s="30"/>
    </row>
    <row r="128">
      <c r="A128" s="20"/>
      <c r="B128" s="20"/>
      <c r="C128" s="20"/>
      <c r="D128" s="17" t="s">
        <v>282</v>
      </c>
      <c r="E128" s="75"/>
      <c r="F128" s="30"/>
    </row>
    <row r="129">
      <c r="A129" s="20"/>
      <c r="B129" s="20"/>
      <c r="C129" s="20"/>
      <c r="D129" s="17" t="s">
        <v>302</v>
      </c>
      <c r="E129" s="75"/>
      <c r="F129" s="30"/>
    </row>
    <row r="130">
      <c r="A130" s="20"/>
      <c r="B130" s="20"/>
      <c r="C130" s="20"/>
      <c r="D130" s="17" t="s">
        <v>270</v>
      </c>
      <c r="E130" s="75"/>
      <c r="F130" s="30"/>
    </row>
    <row r="131">
      <c r="A131" s="20"/>
      <c r="B131" s="20"/>
      <c r="C131" s="20"/>
      <c r="D131" s="17" t="s">
        <v>271</v>
      </c>
      <c r="E131" s="75"/>
      <c r="F131" s="30"/>
    </row>
    <row r="132">
      <c r="A132" s="20"/>
      <c r="B132" s="20"/>
      <c r="C132" s="20"/>
      <c r="D132" s="17" t="s">
        <v>305</v>
      </c>
      <c r="E132" s="75"/>
      <c r="F132" s="30"/>
    </row>
    <row r="133">
      <c r="A133" s="20"/>
      <c r="B133" s="20"/>
      <c r="C133" s="20"/>
      <c r="D133" s="17" t="s">
        <v>306</v>
      </c>
      <c r="E133" s="75"/>
      <c r="F133" s="30"/>
    </row>
    <row r="134">
      <c r="A134" s="20"/>
      <c r="B134" s="20"/>
      <c r="C134" s="20"/>
      <c r="D134" s="17" t="s">
        <v>307</v>
      </c>
      <c r="E134" s="75"/>
      <c r="F134" s="30"/>
    </row>
    <row r="135">
      <c r="A135" s="20"/>
      <c r="B135" s="20"/>
      <c r="C135" s="20"/>
      <c r="D135" s="17" t="s">
        <v>308</v>
      </c>
      <c r="E135" s="75"/>
      <c r="F135" s="30"/>
    </row>
    <row r="136">
      <c r="A136" s="24"/>
      <c r="B136" s="24"/>
      <c r="C136" s="24"/>
      <c r="D136" s="17" t="s">
        <v>310</v>
      </c>
      <c r="E136" s="75"/>
      <c r="F136" s="30"/>
    </row>
    <row r="137">
      <c r="A137" s="14">
        <v>5.0</v>
      </c>
      <c r="B137" s="92" t="s">
        <v>38</v>
      </c>
      <c r="C137" s="15" t="s">
        <v>316</v>
      </c>
      <c r="D137" s="95" t="s">
        <v>283</v>
      </c>
      <c r="E137" s="97"/>
      <c r="F137" s="97"/>
    </row>
    <row r="138">
      <c r="A138" s="20"/>
      <c r="B138" s="20"/>
      <c r="C138" s="20"/>
      <c r="D138" s="95" t="s">
        <v>95</v>
      </c>
      <c r="E138" s="97"/>
      <c r="F138" s="97"/>
    </row>
    <row r="139">
      <c r="A139" s="20"/>
      <c r="B139" s="20"/>
      <c r="C139" s="20"/>
      <c r="D139" s="98" t="s">
        <v>285</v>
      </c>
      <c r="E139" s="97"/>
      <c r="F139" s="97"/>
    </row>
    <row r="140">
      <c r="A140" s="20"/>
      <c r="B140" s="20"/>
      <c r="C140" s="20"/>
      <c r="D140" s="98" t="s">
        <v>243</v>
      </c>
      <c r="E140" s="97"/>
      <c r="F140" s="97"/>
    </row>
    <row r="141">
      <c r="A141" s="20"/>
      <c r="B141" s="20"/>
      <c r="C141" s="20"/>
      <c r="D141" s="98" t="s">
        <v>330</v>
      </c>
      <c r="E141" s="97"/>
      <c r="F141" s="97"/>
    </row>
    <row r="142">
      <c r="A142" s="20"/>
      <c r="B142" s="20"/>
      <c r="C142" s="20"/>
      <c r="D142" s="98" t="s">
        <v>331</v>
      </c>
      <c r="E142" s="97"/>
      <c r="F142" s="97"/>
    </row>
    <row r="143">
      <c r="A143" s="20"/>
      <c r="B143" s="24"/>
      <c r="C143" s="24"/>
      <c r="D143" s="95" t="s">
        <v>289</v>
      </c>
      <c r="E143" s="97"/>
      <c r="F143" s="97"/>
    </row>
    <row r="144">
      <c r="A144" s="20"/>
      <c r="B144" s="92" t="s">
        <v>47</v>
      </c>
      <c r="C144" s="15" t="s">
        <v>316</v>
      </c>
      <c r="D144" s="98" t="s">
        <v>333</v>
      </c>
      <c r="E144" s="97"/>
      <c r="F144" s="97"/>
    </row>
    <row r="145">
      <c r="A145" s="20"/>
      <c r="B145" s="20"/>
      <c r="C145" s="20"/>
      <c r="D145" s="98" t="s">
        <v>334</v>
      </c>
      <c r="E145" s="97"/>
      <c r="F145" s="97"/>
    </row>
    <row r="146">
      <c r="A146" s="20"/>
      <c r="B146" s="20"/>
      <c r="C146" s="20"/>
      <c r="D146" s="98" t="s">
        <v>335</v>
      </c>
      <c r="E146" s="97"/>
      <c r="F146" s="97"/>
    </row>
    <row r="147">
      <c r="A147" s="20"/>
      <c r="B147" s="20"/>
      <c r="C147" s="20"/>
      <c r="D147" s="98" t="s">
        <v>336</v>
      </c>
      <c r="E147" s="97"/>
      <c r="F147" s="97"/>
    </row>
    <row r="148">
      <c r="A148" s="20"/>
      <c r="B148" s="20"/>
      <c r="C148" s="20"/>
      <c r="D148" s="95" t="s">
        <v>302</v>
      </c>
      <c r="E148" s="97"/>
      <c r="F148" s="97"/>
    </row>
    <row r="149">
      <c r="A149" s="20"/>
      <c r="B149" s="20"/>
      <c r="C149" s="20"/>
      <c r="D149" s="95" t="s">
        <v>270</v>
      </c>
      <c r="E149" s="97"/>
      <c r="F149" s="97"/>
    </row>
    <row r="150">
      <c r="A150" s="20"/>
      <c r="B150" s="20"/>
      <c r="C150" s="20"/>
      <c r="D150" s="98" t="s">
        <v>340</v>
      </c>
      <c r="E150" s="97"/>
      <c r="F150" s="97"/>
    </row>
    <row r="151">
      <c r="A151" s="20"/>
      <c r="B151" s="20"/>
      <c r="C151" s="20"/>
      <c r="D151" s="98" t="s">
        <v>341</v>
      </c>
      <c r="E151" s="97"/>
      <c r="F151" s="97"/>
    </row>
    <row r="152">
      <c r="A152" s="20"/>
      <c r="B152" s="20"/>
      <c r="C152" s="20"/>
      <c r="D152" s="98" t="s">
        <v>342</v>
      </c>
      <c r="E152" s="97"/>
      <c r="F152" s="97"/>
    </row>
    <row r="153">
      <c r="A153" s="20"/>
      <c r="B153" s="20"/>
      <c r="C153" s="20"/>
      <c r="D153" s="98" t="s">
        <v>344</v>
      </c>
      <c r="E153" s="97"/>
      <c r="F153" s="97"/>
    </row>
    <row r="154">
      <c r="A154" s="20"/>
      <c r="B154" s="20"/>
      <c r="C154" s="20"/>
      <c r="D154" s="95" t="s">
        <v>307</v>
      </c>
      <c r="E154" s="97"/>
      <c r="F154" s="97"/>
    </row>
    <row r="155">
      <c r="A155" s="20"/>
      <c r="B155" s="20"/>
      <c r="C155" s="20"/>
      <c r="D155" s="98" t="s">
        <v>345</v>
      </c>
      <c r="E155" s="97"/>
      <c r="F155" s="97"/>
    </row>
    <row r="156">
      <c r="A156" s="24"/>
      <c r="B156" s="24"/>
      <c r="C156" s="24"/>
      <c r="D156" s="95" t="s">
        <v>310</v>
      </c>
      <c r="E156" s="97"/>
      <c r="F156" s="97"/>
    </row>
    <row r="157">
      <c r="A157" s="14">
        <v>6.0</v>
      </c>
      <c r="B157" s="92" t="s">
        <v>38</v>
      </c>
      <c r="C157" s="15" t="s">
        <v>353</v>
      </c>
      <c r="D157" s="98" t="s">
        <v>354</v>
      </c>
      <c r="E157" s="97"/>
      <c r="F157" s="97"/>
    </row>
    <row r="158">
      <c r="A158" s="20"/>
      <c r="B158" s="20"/>
      <c r="C158" s="20"/>
      <c r="D158" s="95" t="s">
        <v>95</v>
      </c>
      <c r="E158" s="97"/>
      <c r="F158" s="97"/>
    </row>
    <row r="159">
      <c r="A159" s="20"/>
      <c r="B159" s="20"/>
      <c r="C159" s="20"/>
      <c r="D159" s="95" t="s">
        <v>243</v>
      </c>
      <c r="E159" s="97"/>
      <c r="F159" s="97"/>
    </row>
    <row r="160">
      <c r="A160" s="20"/>
      <c r="B160" s="20"/>
      <c r="C160" s="20"/>
      <c r="D160" s="98" t="s">
        <v>359</v>
      </c>
      <c r="E160" s="97"/>
      <c r="F160" s="97"/>
    </row>
    <row r="161">
      <c r="A161" s="20"/>
      <c r="B161" s="20"/>
      <c r="C161" s="20"/>
      <c r="D161" s="95" t="s">
        <v>287</v>
      </c>
      <c r="E161" s="97"/>
      <c r="F161" s="97"/>
    </row>
    <row r="162">
      <c r="A162" s="20"/>
      <c r="B162" s="20"/>
      <c r="C162" s="20"/>
      <c r="D162" s="98" t="s">
        <v>362</v>
      </c>
      <c r="E162" s="97"/>
      <c r="F162" s="97"/>
    </row>
    <row r="163">
      <c r="A163" s="20"/>
      <c r="B163" s="20"/>
      <c r="C163" s="20"/>
      <c r="D163" s="98" t="s">
        <v>366</v>
      </c>
      <c r="E163" s="97"/>
      <c r="F163" s="97"/>
    </row>
    <row r="164">
      <c r="A164" s="20"/>
      <c r="B164" s="20"/>
      <c r="C164" s="20"/>
      <c r="D164" s="98" t="s">
        <v>367</v>
      </c>
      <c r="E164" s="97"/>
      <c r="F164" s="97"/>
    </row>
    <row r="165">
      <c r="A165" s="20"/>
      <c r="B165" s="20"/>
      <c r="C165" s="20"/>
      <c r="D165" s="98" t="s">
        <v>369</v>
      </c>
      <c r="E165" s="97"/>
      <c r="F165" s="97"/>
    </row>
    <row r="166">
      <c r="A166" s="20"/>
      <c r="B166" s="20"/>
      <c r="C166" s="20"/>
      <c r="D166" s="112" t="s">
        <v>371</v>
      </c>
      <c r="E166" s="97"/>
      <c r="F166" s="97"/>
    </row>
    <row r="167">
      <c r="A167" s="20"/>
      <c r="B167" s="24"/>
      <c r="C167" s="24"/>
      <c r="D167" s="52" t="s">
        <v>373</v>
      </c>
      <c r="E167" s="97"/>
      <c r="F167" s="97"/>
    </row>
    <row r="168">
      <c r="A168" s="20"/>
      <c r="B168" s="92" t="s">
        <v>47</v>
      </c>
      <c r="C168" s="15" t="s">
        <v>353</v>
      </c>
      <c r="D168" s="98" t="s">
        <v>333</v>
      </c>
      <c r="E168" s="97"/>
      <c r="F168" s="97"/>
    </row>
    <row r="169">
      <c r="A169" s="20"/>
      <c r="B169" s="20"/>
      <c r="C169" s="20"/>
      <c r="D169" s="98" t="s">
        <v>334</v>
      </c>
      <c r="E169" s="97"/>
      <c r="F169" s="97"/>
    </row>
    <row r="170">
      <c r="A170" s="20"/>
      <c r="B170" s="20"/>
      <c r="C170" s="20"/>
      <c r="D170" s="98" t="s">
        <v>379</v>
      </c>
      <c r="E170" s="97"/>
      <c r="F170" s="97"/>
    </row>
    <row r="171">
      <c r="A171" s="20"/>
      <c r="B171" s="20"/>
      <c r="C171" s="20"/>
      <c r="D171" s="98" t="s">
        <v>380</v>
      </c>
      <c r="E171" s="97"/>
      <c r="F171" s="97"/>
    </row>
    <row r="172">
      <c r="A172" s="20"/>
      <c r="B172" s="20"/>
      <c r="C172" s="20"/>
      <c r="D172" s="98" t="s">
        <v>381</v>
      </c>
      <c r="E172" s="97"/>
      <c r="F172" s="97"/>
    </row>
    <row r="173">
      <c r="A173" s="20"/>
      <c r="B173" s="20"/>
      <c r="C173" s="20"/>
      <c r="D173" s="98" t="s">
        <v>383</v>
      </c>
      <c r="E173" s="97"/>
      <c r="F173" s="97"/>
    </row>
    <row r="174">
      <c r="A174" s="20"/>
      <c r="B174" s="20"/>
      <c r="C174" s="20"/>
      <c r="D174" s="98" t="s">
        <v>384</v>
      </c>
      <c r="E174" s="97"/>
      <c r="F174" s="97"/>
    </row>
    <row r="175">
      <c r="A175" s="20"/>
      <c r="B175" s="20"/>
      <c r="C175" s="20"/>
      <c r="D175" s="98" t="s">
        <v>388</v>
      </c>
      <c r="E175" s="97"/>
      <c r="F175" s="97"/>
    </row>
    <row r="176">
      <c r="A176" s="20"/>
      <c r="B176" s="20"/>
      <c r="C176" s="20"/>
      <c r="D176" s="98" t="s">
        <v>389</v>
      </c>
      <c r="E176" s="97"/>
      <c r="F176" s="97"/>
    </row>
    <row r="177">
      <c r="A177" s="20"/>
      <c r="B177" s="20"/>
      <c r="C177" s="20"/>
      <c r="D177" s="98" t="s">
        <v>390</v>
      </c>
      <c r="E177" s="97"/>
      <c r="F177" s="97"/>
    </row>
    <row r="178">
      <c r="A178" s="20"/>
      <c r="B178" s="20"/>
      <c r="C178" s="20"/>
      <c r="D178" s="98" t="s">
        <v>391</v>
      </c>
      <c r="E178" s="97"/>
      <c r="F178" s="97"/>
    </row>
    <row r="179">
      <c r="A179" s="20"/>
      <c r="B179" s="20"/>
      <c r="C179" s="20"/>
      <c r="D179" s="98" t="s">
        <v>393</v>
      </c>
      <c r="E179" s="97"/>
      <c r="F179" s="97"/>
    </row>
    <row r="180">
      <c r="A180" s="20"/>
      <c r="B180" s="20"/>
      <c r="C180" s="20"/>
      <c r="D180" s="98" t="s">
        <v>396</v>
      </c>
      <c r="E180" s="97"/>
      <c r="F180" s="97"/>
    </row>
    <row r="181">
      <c r="A181" s="20"/>
      <c r="B181" s="20"/>
      <c r="C181" s="20"/>
      <c r="D181" s="98" t="s">
        <v>397</v>
      </c>
      <c r="E181" s="97"/>
      <c r="F181" s="97"/>
    </row>
    <row r="182">
      <c r="A182" s="20"/>
      <c r="B182" s="20"/>
      <c r="C182" s="20"/>
      <c r="D182" s="98" t="s">
        <v>398</v>
      </c>
      <c r="E182" s="97"/>
      <c r="F182" s="97"/>
    </row>
    <row r="183">
      <c r="A183" s="24"/>
      <c r="B183" s="24"/>
      <c r="C183" s="24"/>
      <c r="D183" s="98" t="s">
        <v>400</v>
      </c>
      <c r="E183" s="97"/>
      <c r="F183" s="98" t="s">
        <v>403</v>
      </c>
    </row>
    <row r="184">
      <c r="A184" s="1"/>
      <c r="D184" s="3"/>
      <c r="E184" s="3"/>
    </row>
    <row r="185">
      <c r="A185" s="1"/>
      <c r="D185" s="3"/>
      <c r="E185" s="3"/>
    </row>
    <row r="186">
      <c r="A186" s="1"/>
      <c r="D186" s="3"/>
      <c r="E186" s="3"/>
    </row>
    <row r="187">
      <c r="A187" s="1"/>
      <c r="D187" s="3"/>
      <c r="E187" s="3"/>
    </row>
    <row r="188">
      <c r="A188" s="1"/>
      <c r="D188" s="3"/>
      <c r="E188" s="3"/>
    </row>
    <row r="189">
      <c r="A189" s="1"/>
      <c r="D189" s="3"/>
      <c r="E189" s="3"/>
    </row>
    <row r="190">
      <c r="A190" s="1"/>
      <c r="D190" s="3"/>
      <c r="E190" s="3"/>
    </row>
    <row r="191">
      <c r="A191" s="1"/>
      <c r="D191" s="3"/>
      <c r="E191" s="3"/>
    </row>
    <row r="192">
      <c r="A192" s="1"/>
      <c r="D192" s="3"/>
      <c r="E192" s="3"/>
    </row>
    <row r="193">
      <c r="A193" s="1"/>
      <c r="D193" s="3"/>
      <c r="E193" s="3"/>
    </row>
    <row r="194">
      <c r="A194" s="1"/>
      <c r="D194" s="3"/>
      <c r="E194" s="3"/>
    </row>
    <row r="195">
      <c r="A195" s="1"/>
      <c r="D195" s="3"/>
      <c r="E195" s="3"/>
    </row>
    <row r="196">
      <c r="A196" s="1"/>
      <c r="D196" s="3"/>
      <c r="E196" s="3"/>
    </row>
    <row r="197">
      <c r="A197" s="1"/>
      <c r="D197" s="3"/>
      <c r="E197" s="3"/>
    </row>
    <row r="198">
      <c r="A198" s="1"/>
      <c r="D198" s="3"/>
      <c r="E198" s="3"/>
    </row>
    <row r="199">
      <c r="A199" s="1"/>
      <c r="D199" s="3"/>
      <c r="E199" s="3"/>
    </row>
    <row r="200">
      <c r="A200" s="1"/>
      <c r="D200" s="3"/>
      <c r="E200" s="3"/>
    </row>
    <row r="201">
      <c r="A201" s="1"/>
      <c r="D201" s="3"/>
      <c r="E201" s="3"/>
    </row>
    <row r="202">
      <c r="A202" s="1"/>
      <c r="D202" s="3"/>
      <c r="E202" s="3"/>
    </row>
    <row r="203">
      <c r="A203" s="1"/>
      <c r="D203" s="3"/>
      <c r="E203" s="3"/>
    </row>
    <row r="204">
      <c r="A204" s="1"/>
      <c r="D204" s="3"/>
      <c r="E204" s="3"/>
    </row>
    <row r="205">
      <c r="A205" s="1"/>
      <c r="D205" s="3"/>
      <c r="E205" s="3"/>
    </row>
    <row r="206">
      <c r="A206" s="1"/>
      <c r="D206" s="3"/>
      <c r="E206" s="3"/>
    </row>
    <row r="207">
      <c r="A207" s="1"/>
      <c r="D207" s="3"/>
      <c r="E207" s="3"/>
    </row>
    <row r="208">
      <c r="A208" s="1"/>
      <c r="D208" s="3"/>
      <c r="E208" s="3"/>
    </row>
    <row r="209">
      <c r="A209" s="1"/>
      <c r="D209" s="3"/>
      <c r="E209" s="3"/>
    </row>
    <row r="210">
      <c r="A210" s="1"/>
      <c r="D210" s="3"/>
      <c r="E210" s="3"/>
    </row>
    <row r="211">
      <c r="A211" s="1"/>
      <c r="D211" s="3"/>
      <c r="E211" s="3"/>
    </row>
    <row r="212">
      <c r="A212" s="1"/>
      <c r="D212" s="3"/>
      <c r="E212" s="3"/>
    </row>
    <row r="213">
      <c r="A213" s="1"/>
      <c r="D213" s="3"/>
      <c r="E213" s="3"/>
    </row>
    <row r="214">
      <c r="A214" s="1"/>
      <c r="D214" s="3"/>
      <c r="E214" s="3"/>
    </row>
    <row r="215">
      <c r="A215" s="1"/>
      <c r="D215" s="3"/>
      <c r="E215" s="3"/>
    </row>
    <row r="216">
      <c r="A216" s="1"/>
      <c r="D216" s="3"/>
      <c r="E216" s="3"/>
    </row>
    <row r="217">
      <c r="A217" s="1"/>
      <c r="D217" s="3"/>
      <c r="E217" s="3"/>
    </row>
    <row r="218">
      <c r="A218" s="1"/>
      <c r="D218" s="3"/>
      <c r="E218" s="3"/>
    </row>
    <row r="219">
      <c r="A219" s="1"/>
      <c r="D219" s="3"/>
      <c r="E219" s="3"/>
    </row>
    <row r="220">
      <c r="A220" s="1"/>
      <c r="D220" s="3"/>
      <c r="E220" s="3"/>
    </row>
    <row r="221">
      <c r="A221" s="1"/>
      <c r="D221" s="3"/>
      <c r="E221" s="3"/>
    </row>
    <row r="222">
      <c r="A222" s="1"/>
      <c r="D222" s="3"/>
      <c r="E222" s="3"/>
    </row>
    <row r="223">
      <c r="A223" s="1"/>
      <c r="D223" s="3"/>
      <c r="E223" s="3"/>
    </row>
    <row r="224">
      <c r="A224" s="1"/>
      <c r="D224" s="3"/>
      <c r="E224" s="3"/>
    </row>
    <row r="225">
      <c r="A225" s="1"/>
      <c r="D225" s="3"/>
      <c r="E225" s="3"/>
    </row>
    <row r="226">
      <c r="A226" s="1"/>
      <c r="D226" s="3"/>
      <c r="E226" s="3"/>
    </row>
    <row r="227">
      <c r="A227" s="1"/>
      <c r="D227" s="3"/>
      <c r="E227" s="3"/>
    </row>
    <row r="228">
      <c r="A228" s="1"/>
      <c r="D228" s="3"/>
      <c r="E228" s="3"/>
    </row>
    <row r="229">
      <c r="A229" s="1"/>
      <c r="D229" s="3"/>
      <c r="E229" s="3"/>
    </row>
    <row r="230">
      <c r="A230" s="1"/>
      <c r="D230" s="3"/>
      <c r="E230" s="3"/>
    </row>
    <row r="231">
      <c r="A231" s="1"/>
      <c r="D231" s="3"/>
      <c r="E231" s="3"/>
    </row>
    <row r="232">
      <c r="A232" s="1"/>
      <c r="D232" s="3"/>
      <c r="E232" s="3"/>
    </row>
    <row r="233">
      <c r="A233" s="1"/>
      <c r="D233" s="3"/>
      <c r="E233" s="3"/>
    </row>
    <row r="234">
      <c r="A234" s="1"/>
      <c r="D234" s="3"/>
      <c r="E234" s="3"/>
    </row>
    <row r="235">
      <c r="A235" s="1"/>
      <c r="D235" s="3"/>
      <c r="E235" s="3"/>
    </row>
    <row r="236">
      <c r="A236" s="1"/>
      <c r="D236" s="3"/>
      <c r="E236" s="3"/>
    </row>
    <row r="237">
      <c r="A237" s="1"/>
      <c r="D237" s="3"/>
      <c r="E237" s="3"/>
    </row>
    <row r="238">
      <c r="A238" s="1"/>
      <c r="D238" s="3"/>
      <c r="E238" s="3"/>
    </row>
    <row r="239">
      <c r="A239" s="1"/>
      <c r="D239" s="3"/>
      <c r="E239" s="3"/>
    </row>
    <row r="240">
      <c r="A240" s="1"/>
      <c r="D240" s="3"/>
      <c r="E240" s="3"/>
    </row>
    <row r="241">
      <c r="A241" s="1"/>
      <c r="D241" s="3"/>
      <c r="E241" s="3"/>
    </row>
    <row r="242">
      <c r="A242" s="1"/>
      <c r="D242" s="3"/>
      <c r="E242" s="3"/>
    </row>
    <row r="243">
      <c r="A243" s="1"/>
      <c r="D243" s="3"/>
      <c r="E243" s="3"/>
    </row>
    <row r="244">
      <c r="A244" s="1"/>
      <c r="D244" s="3"/>
      <c r="E244" s="3"/>
    </row>
    <row r="245">
      <c r="A245" s="1"/>
      <c r="D245" s="3"/>
      <c r="E245" s="3"/>
    </row>
    <row r="246">
      <c r="A246" s="1"/>
      <c r="D246" s="3"/>
      <c r="E246" s="3"/>
    </row>
    <row r="247">
      <c r="A247" s="1"/>
      <c r="D247" s="3"/>
      <c r="E247" s="3"/>
    </row>
    <row r="248">
      <c r="A248" s="1"/>
      <c r="D248" s="3"/>
      <c r="E248" s="3"/>
    </row>
    <row r="249">
      <c r="A249" s="1"/>
      <c r="D249" s="3"/>
      <c r="E249" s="3"/>
    </row>
    <row r="250">
      <c r="A250" s="1"/>
      <c r="D250" s="3"/>
      <c r="E250" s="3"/>
    </row>
    <row r="251">
      <c r="A251" s="1"/>
      <c r="D251" s="3"/>
      <c r="E251" s="3"/>
    </row>
    <row r="252">
      <c r="A252" s="1"/>
      <c r="D252" s="3"/>
      <c r="E252" s="3"/>
    </row>
    <row r="253">
      <c r="A253" s="1"/>
      <c r="D253" s="3"/>
      <c r="E253" s="3"/>
    </row>
    <row r="254">
      <c r="A254" s="1"/>
      <c r="D254" s="3"/>
      <c r="E254" s="3"/>
    </row>
    <row r="255">
      <c r="A255" s="1"/>
      <c r="D255" s="3"/>
      <c r="E255" s="3"/>
    </row>
    <row r="256">
      <c r="A256" s="1"/>
      <c r="D256" s="3"/>
      <c r="E256" s="3"/>
    </row>
    <row r="257">
      <c r="A257" s="1"/>
      <c r="D257" s="3"/>
      <c r="E257" s="3"/>
    </row>
    <row r="258">
      <c r="A258" s="1"/>
      <c r="D258" s="3"/>
      <c r="E258" s="3"/>
    </row>
    <row r="259">
      <c r="A259" s="1"/>
      <c r="D259" s="3"/>
      <c r="E259" s="3"/>
    </row>
    <row r="260">
      <c r="A260" s="1"/>
      <c r="D260" s="3"/>
      <c r="E260" s="3"/>
    </row>
    <row r="261">
      <c r="A261" s="1"/>
      <c r="D261" s="3"/>
      <c r="E261" s="3"/>
    </row>
    <row r="262">
      <c r="A262" s="1"/>
      <c r="D262" s="3"/>
      <c r="E262" s="3"/>
    </row>
    <row r="263">
      <c r="A263" s="1"/>
      <c r="D263" s="3"/>
      <c r="E263" s="3"/>
    </row>
    <row r="264">
      <c r="A264" s="1"/>
      <c r="D264" s="3"/>
      <c r="E264" s="3"/>
    </row>
    <row r="265">
      <c r="A265" s="1"/>
      <c r="D265" s="3"/>
      <c r="E265" s="3"/>
    </row>
    <row r="266">
      <c r="A266" s="1"/>
      <c r="D266" s="3"/>
      <c r="E266" s="3"/>
    </row>
    <row r="267">
      <c r="A267" s="1"/>
      <c r="D267" s="3"/>
      <c r="E267" s="3"/>
    </row>
    <row r="268">
      <c r="A268" s="1"/>
      <c r="D268" s="3"/>
      <c r="E268" s="3"/>
    </row>
    <row r="269">
      <c r="A269" s="1"/>
      <c r="D269" s="3"/>
      <c r="E269" s="3"/>
    </row>
    <row r="270">
      <c r="A270" s="1"/>
      <c r="D270" s="3"/>
      <c r="E270" s="3"/>
    </row>
    <row r="271">
      <c r="A271" s="1"/>
      <c r="D271" s="3"/>
      <c r="E271" s="3"/>
    </row>
    <row r="272">
      <c r="A272" s="1"/>
      <c r="D272" s="3"/>
      <c r="E272" s="3"/>
    </row>
    <row r="273">
      <c r="A273" s="1"/>
      <c r="D273" s="3"/>
      <c r="E273" s="3"/>
    </row>
    <row r="274">
      <c r="A274" s="1"/>
      <c r="D274" s="3"/>
      <c r="E274" s="3"/>
    </row>
    <row r="275">
      <c r="A275" s="1"/>
      <c r="D275" s="3"/>
      <c r="E275" s="3"/>
    </row>
    <row r="276">
      <c r="A276" s="1"/>
      <c r="D276" s="3"/>
      <c r="E276" s="3"/>
    </row>
    <row r="277">
      <c r="A277" s="1"/>
      <c r="D277" s="3"/>
      <c r="E277" s="3"/>
    </row>
    <row r="278">
      <c r="A278" s="1"/>
      <c r="D278" s="3"/>
      <c r="E278" s="3"/>
    </row>
    <row r="279">
      <c r="A279" s="1"/>
      <c r="D279" s="3"/>
      <c r="E279" s="3"/>
    </row>
    <row r="280">
      <c r="A280" s="1"/>
      <c r="D280" s="3"/>
      <c r="E280" s="3"/>
    </row>
    <row r="281">
      <c r="A281" s="1"/>
      <c r="D281" s="3"/>
      <c r="E281" s="3"/>
    </row>
    <row r="282">
      <c r="A282" s="1"/>
      <c r="D282" s="3"/>
      <c r="E282" s="3"/>
    </row>
    <row r="283">
      <c r="A283" s="1"/>
      <c r="D283" s="3"/>
      <c r="E283" s="3"/>
    </row>
    <row r="284">
      <c r="A284" s="1"/>
      <c r="D284" s="3"/>
      <c r="E284" s="3"/>
    </row>
    <row r="285">
      <c r="A285" s="1"/>
      <c r="D285" s="3"/>
      <c r="E285" s="3"/>
    </row>
    <row r="286">
      <c r="A286" s="1"/>
      <c r="D286" s="3"/>
      <c r="E286" s="3"/>
    </row>
    <row r="287">
      <c r="A287" s="1"/>
      <c r="D287" s="3"/>
      <c r="E287" s="3"/>
    </row>
    <row r="288">
      <c r="A288" s="1"/>
      <c r="D288" s="3"/>
      <c r="E288" s="3"/>
    </row>
    <row r="289">
      <c r="A289" s="1"/>
      <c r="D289" s="3"/>
      <c r="E289" s="3"/>
    </row>
    <row r="290">
      <c r="A290" s="1"/>
      <c r="D290" s="3"/>
      <c r="E290" s="3"/>
    </row>
    <row r="291">
      <c r="A291" s="1"/>
      <c r="D291" s="3"/>
      <c r="E291" s="3"/>
    </row>
    <row r="292">
      <c r="A292" s="1"/>
      <c r="D292" s="3"/>
      <c r="E292" s="3"/>
    </row>
    <row r="293">
      <c r="A293" s="1"/>
      <c r="D293" s="3"/>
      <c r="E293" s="3"/>
    </row>
    <row r="294">
      <c r="A294" s="1"/>
      <c r="D294" s="3"/>
      <c r="E294" s="3"/>
    </row>
    <row r="295">
      <c r="A295" s="1"/>
      <c r="D295" s="3"/>
      <c r="E295" s="3"/>
    </row>
    <row r="296">
      <c r="A296" s="1"/>
      <c r="D296" s="3"/>
      <c r="E296" s="3"/>
    </row>
    <row r="297">
      <c r="A297" s="1"/>
      <c r="D297" s="3"/>
      <c r="E297" s="3"/>
    </row>
    <row r="298">
      <c r="A298" s="1"/>
      <c r="D298" s="3"/>
      <c r="E298" s="3"/>
    </row>
    <row r="299">
      <c r="A299" s="1"/>
      <c r="D299" s="3"/>
      <c r="E299" s="3"/>
    </row>
    <row r="300">
      <c r="A300" s="1"/>
      <c r="D300" s="3"/>
      <c r="E300" s="3"/>
    </row>
    <row r="301">
      <c r="A301" s="1"/>
      <c r="D301" s="3"/>
      <c r="E301" s="3"/>
    </row>
    <row r="302">
      <c r="A302" s="1"/>
      <c r="D302" s="3"/>
      <c r="E302" s="3"/>
    </row>
    <row r="303">
      <c r="A303" s="1"/>
      <c r="D303" s="3"/>
      <c r="E303" s="3"/>
    </row>
    <row r="304">
      <c r="A304" s="1"/>
      <c r="D304" s="3"/>
      <c r="E304" s="3"/>
    </row>
    <row r="305">
      <c r="A305" s="1"/>
      <c r="D305" s="3"/>
      <c r="E305" s="3"/>
    </row>
    <row r="306">
      <c r="A306" s="1"/>
      <c r="D306" s="3"/>
      <c r="E306" s="3"/>
    </row>
    <row r="307">
      <c r="A307" s="1"/>
      <c r="D307" s="3"/>
      <c r="E307" s="3"/>
    </row>
    <row r="308">
      <c r="A308" s="1"/>
      <c r="D308" s="3"/>
      <c r="E308" s="3"/>
    </row>
    <row r="309">
      <c r="A309" s="1"/>
      <c r="D309" s="3"/>
      <c r="E309" s="3"/>
    </row>
    <row r="310">
      <c r="A310" s="1"/>
      <c r="D310" s="3"/>
      <c r="E310" s="3"/>
    </row>
    <row r="311">
      <c r="A311" s="1"/>
      <c r="D311" s="3"/>
      <c r="E311" s="3"/>
    </row>
    <row r="312">
      <c r="A312" s="1"/>
      <c r="D312" s="3"/>
      <c r="E312" s="3"/>
    </row>
    <row r="313">
      <c r="A313" s="1"/>
      <c r="D313" s="3"/>
      <c r="E313" s="3"/>
    </row>
    <row r="314">
      <c r="A314" s="1"/>
      <c r="D314" s="3"/>
      <c r="E314" s="3"/>
    </row>
    <row r="315">
      <c r="A315" s="1"/>
      <c r="D315" s="3"/>
      <c r="E315" s="3"/>
    </row>
    <row r="316">
      <c r="A316" s="1"/>
      <c r="D316" s="3"/>
      <c r="E316" s="3"/>
    </row>
    <row r="317">
      <c r="A317" s="1"/>
      <c r="D317" s="3"/>
      <c r="E317" s="3"/>
    </row>
    <row r="318">
      <c r="A318" s="1"/>
      <c r="D318" s="3"/>
      <c r="E318" s="3"/>
    </row>
    <row r="319">
      <c r="A319" s="1"/>
      <c r="D319" s="3"/>
      <c r="E319" s="3"/>
    </row>
    <row r="320">
      <c r="A320" s="1"/>
      <c r="D320" s="3"/>
      <c r="E320" s="3"/>
    </row>
    <row r="321">
      <c r="A321" s="1"/>
      <c r="D321" s="3"/>
      <c r="E321" s="3"/>
    </row>
    <row r="322">
      <c r="A322" s="1"/>
      <c r="D322" s="3"/>
      <c r="E322" s="3"/>
    </row>
    <row r="323">
      <c r="A323" s="1"/>
      <c r="D323" s="3"/>
      <c r="E323" s="3"/>
    </row>
    <row r="324">
      <c r="A324" s="1"/>
      <c r="D324" s="3"/>
      <c r="E324" s="3"/>
    </row>
    <row r="325">
      <c r="A325" s="1"/>
      <c r="D325" s="3"/>
      <c r="E325" s="3"/>
    </row>
    <row r="326">
      <c r="A326" s="1"/>
      <c r="D326" s="3"/>
      <c r="E326" s="3"/>
    </row>
    <row r="327">
      <c r="A327" s="1"/>
      <c r="D327" s="3"/>
      <c r="E327" s="3"/>
    </row>
    <row r="328">
      <c r="A328" s="1"/>
      <c r="D328" s="3"/>
      <c r="E328" s="3"/>
    </row>
    <row r="329">
      <c r="A329" s="1"/>
      <c r="D329" s="3"/>
      <c r="E329" s="3"/>
    </row>
    <row r="330">
      <c r="A330" s="1"/>
      <c r="D330" s="3"/>
      <c r="E330" s="3"/>
    </row>
    <row r="331">
      <c r="A331" s="1"/>
      <c r="D331" s="3"/>
      <c r="E331" s="3"/>
    </row>
    <row r="332">
      <c r="A332" s="1"/>
      <c r="D332" s="3"/>
      <c r="E332" s="3"/>
    </row>
    <row r="333">
      <c r="A333" s="1"/>
      <c r="D333" s="3"/>
      <c r="E333" s="3"/>
    </row>
    <row r="334">
      <c r="A334" s="1"/>
      <c r="D334" s="3"/>
      <c r="E334" s="3"/>
    </row>
    <row r="335">
      <c r="A335" s="1"/>
      <c r="D335" s="3"/>
      <c r="E335" s="3"/>
    </row>
    <row r="336">
      <c r="A336" s="1"/>
      <c r="D336" s="3"/>
      <c r="E336" s="3"/>
    </row>
    <row r="337">
      <c r="A337" s="1"/>
      <c r="D337" s="3"/>
      <c r="E337" s="3"/>
    </row>
    <row r="338">
      <c r="A338" s="1"/>
      <c r="D338" s="3"/>
      <c r="E338" s="3"/>
    </row>
    <row r="339">
      <c r="A339" s="1"/>
      <c r="D339" s="3"/>
      <c r="E339" s="3"/>
    </row>
    <row r="340">
      <c r="A340" s="1"/>
      <c r="D340" s="3"/>
      <c r="E340" s="3"/>
    </row>
    <row r="341">
      <c r="A341" s="1"/>
      <c r="D341" s="3"/>
      <c r="E341" s="3"/>
    </row>
    <row r="342">
      <c r="A342" s="1"/>
      <c r="D342" s="3"/>
      <c r="E342" s="3"/>
    </row>
    <row r="343">
      <c r="A343" s="1"/>
      <c r="D343" s="3"/>
      <c r="E343" s="3"/>
    </row>
    <row r="344">
      <c r="A344" s="1"/>
      <c r="D344" s="3"/>
      <c r="E344" s="3"/>
    </row>
    <row r="345">
      <c r="A345" s="1"/>
      <c r="D345" s="3"/>
      <c r="E345" s="3"/>
    </row>
    <row r="346">
      <c r="A346" s="1"/>
      <c r="D346" s="3"/>
      <c r="E346" s="3"/>
    </row>
    <row r="347">
      <c r="A347" s="1"/>
      <c r="D347" s="3"/>
      <c r="E347" s="3"/>
    </row>
    <row r="348">
      <c r="A348" s="1"/>
      <c r="D348" s="3"/>
      <c r="E348" s="3"/>
    </row>
    <row r="349">
      <c r="A349" s="1"/>
      <c r="D349" s="3"/>
      <c r="E349" s="3"/>
    </row>
    <row r="350">
      <c r="A350" s="1"/>
      <c r="D350" s="3"/>
      <c r="E350" s="3"/>
    </row>
    <row r="351">
      <c r="A351" s="1"/>
      <c r="D351" s="3"/>
      <c r="E351" s="3"/>
    </row>
    <row r="352">
      <c r="A352" s="1"/>
      <c r="D352" s="3"/>
      <c r="E352" s="3"/>
    </row>
    <row r="353">
      <c r="A353" s="1"/>
      <c r="D353" s="3"/>
      <c r="E353" s="3"/>
    </row>
    <row r="354">
      <c r="A354" s="1"/>
      <c r="D354" s="3"/>
      <c r="E354" s="3"/>
    </row>
    <row r="355">
      <c r="A355" s="1"/>
      <c r="D355" s="3"/>
      <c r="E355" s="3"/>
    </row>
    <row r="356">
      <c r="A356" s="1"/>
      <c r="D356" s="3"/>
      <c r="E356" s="3"/>
    </row>
    <row r="357">
      <c r="A357" s="1"/>
      <c r="D357" s="3"/>
      <c r="E357" s="3"/>
    </row>
    <row r="358">
      <c r="A358" s="1"/>
      <c r="D358" s="3"/>
      <c r="E358" s="3"/>
    </row>
    <row r="359">
      <c r="A359" s="1"/>
      <c r="D359" s="3"/>
      <c r="E359" s="3"/>
    </row>
    <row r="360">
      <c r="A360" s="1"/>
      <c r="D360" s="3"/>
      <c r="E360" s="3"/>
    </row>
    <row r="361">
      <c r="A361" s="1"/>
      <c r="D361" s="3"/>
      <c r="E361" s="3"/>
    </row>
    <row r="362">
      <c r="A362" s="1"/>
      <c r="D362" s="3"/>
      <c r="E362" s="3"/>
    </row>
    <row r="363">
      <c r="A363" s="1"/>
      <c r="D363" s="3"/>
      <c r="E363" s="3"/>
    </row>
    <row r="364">
      <c r="A364" s="1"/>
      <c r="D364" s="3"/>
      <c r="E364" s="3"/>
    </row>
    <row r="365">
      <c r="A365" s="1"/>
      <c r="D365" s="3"/>
      <c r="E365" s="3"/>
    </row>
    <row r="366">
      <c r="A366" s="1"/>
      <c r="D366" s="3"/>
      <c r="E366" s="3"/>
    </row>
    <row r="367">
      <c r="A367" s="1"/>
      <c r="D367" s="3"/>
      <c r="E367" s="3"/>
    </row>
    <row r="368">
      <c r="A368" s="1"/>
      <c r="D368" s="3"/>
      <c r="E368" s="3"/>
    </row>
    <row r="369">
      <c r="A369" s="1"/>
      <c r="D369" s="3"/>
      <c r="E369" s="3"/>
    </row>
    <row r="370">
      <c r="A370" s="1"/>
      <c r="D370" s="3"/>
      <c r="E370" s="3"/>
    </row>
    <row r="371">
      <c r="A371" s="1"/>
      <c r="D371" s="3"/>
      <c r="E371" s="3"/>
    </row>
    <row r="372">
      <c r="A372" s="1"/>
      <c r="D372" s="3"/>
      <c r="E372" s="3"/>
    </row>
    <row r="373">
      <c r="A373" s="1"/>
      <c r="D373" s="3"/>
      <c r="E373" s="3"/>
    </row>
    <row r="374">
      <c r="A374" s="1"/>
      <c r="D374" s="3"/>
      <c r="E374" s="3"/>
    </row>
    <row r="375">
      <c r="A375" s="1"/>
      <c r="D375" s="3"/>
      <c r="E375" s="3"/>
    </row>
    <row r="376">
      <c r="A376" s="1"/>
      <c r="D376" s="3"/>
      <c r="E376" s="3"/>
    </row>
    <row r="377">
      <c r="A377" s="1"/>
      <c r="D377" s="3"/>
      <c r="E377" s="3"/>
    </row>
    <row r="378">
      <c r="A378" s="1"/>
      <c r="D378" s="3"/>
      <c r="E378" s="3"/>
    </row>
    <row r="379">
      <c r="A379" s="1"/>
      <c r="D379" s="3"/>
      <c r="E379" s="3"/>
    </row>
    <row r="380">
      <c r="A380" s="1"/>
      <c r="D380" s="3"/>
      <c r="E380" s="3"/>
    </row>
    <row r="381">
      <c r="A381" s="1"/>
      <c r="D381" s="3"/>
      <c r="E381" s="3"/>
    </row>
    <row r="382">
      <c r="A382" s="1"/>
      <c r="D382" s="3"/>
      <c r="E382" s="3"/>
    </row>
    <row r="383">
      <c r="A383" s="1"/>
      <c r="D383" s="3"/>
      <c r="E383" s="3"/>
    </row>
    <row r="384">
      <c r="A384" s="1"/>
      <c r="D384" s="3"/>
      <c r="E384" s="3"/>
    </row>
    <row r="385">
      <c r="A385" s="1"/>
      <c r="D385" s="3"/>
      <c r="E385" s="3"/>
    </row>
    <row r="386">
      <c r="A386" s="1"/>
      <c r="D386" s="3"/>
      <c r="E386" s="3"/>
    </row>
    <row r="387">
      <c r="A387" s="1"/>
      <c r="D387" s="3"/>
      <c r="E387" s="3"/>
    </row>
    <row r="388">
      <c r="A388" s="1"/>
      <c r="D388" s="3"/>
      <c r="E388" s="3"/>
    </row>
    <row r="389">
      <c r="A389" s="1"/>
      <c r="D389" s="3"/>
      <c r="E389" s="3"/>
    </row>
    <row r="390">
      <c r="A390" s="1"/>
      <c r="D390" s="3"/>
      <c r="E390" s="3"/>
    </row>
    <row r="391">
      <c r="A391" s="1"/>
      <c r="D391" s="3"/>
      <c r="E391" s="3"/>
    </row>
    <row r="392">
      <c r="A392" s="1"/>
      <c r="D392" s="3"/>
      <c r="E392" s="3"/>
    </row>
    <row r="393">
      <c r="A393" s="1"/>
      <c r="D393" s="3"/>
      <c r="E393" s="3"/>
    </row>
    <row r="394">
      <c r="A394" s="1"/>
      <c r="D394" s="3"/>
      <c r="E394" s="3"/>
    </row>
    <row r="395">
      <c r="A395" s="1"/>
      <c r="D395" s="3"/>
      <c r="E395" s="3"/>
    </row>
    <row r="396">
      <c r="A396" s="1"/>
      <c r="D396" s="3"/>
      <c r="E396" s="3"/>
    </row>
    <row r="397">
      <c r="A397" s="1"/>
      <c r="D397" s="3"/>
      <c r="E397" s="3"/>
    </row>
    <row r="398">
      <c r="A398" s="1"/>
      <c r="D398" s="3"/>
      <c r="E398" s="3"/>
    </row>
    <row r="399">
      <c r="A399" s="1"/>
      <c r="D399" s="3"/>
      <c r="E399" s="3"/>
    </row>
    <row r="400">
      <c r="A400" s="1"/>
      <c r="D400" s="3"/>
      <c r="E400" s="3"/>
    </row>
    <row r="401">
      <c r="A401" s="1"/>
      <c r="D401" s="3"/>
      <c r="E401" s="3"/>
    </row>
    <row r="402">
      <c r="A402" s="1"/>
      <c r="D402" s="3"/>
      <c r="E402" s="3"/>
    </row>
    <row r="403">
      <c r="A403" s="1"/>
      <c r="D403" s="3"/>
      <c r="E403" s="3"/>
    </row>
    <row r="404">
      <c r="A404" s="1"/>
      <c r="D404" s="3"/>
      <c r="E404" s="3"/>
    </row>
    <row r="405">
      <c r="A405" s="1"/>
      <c r="D405" s="3"/>
      <c r="E405" s="3"/>
    </row>
    <row r="406">
      <c r="A406" s="1"/>
      <c r="D406" s="3"/>
      <c r="E406" s="3"/>
    </row>
    <row r="407">
      <c r="A407" s="1"/>
      <c r="D407" s="3"/>
      <c r="E407" s="3"/>
    </row>
    <row r="408">
      <c r="A408" s="1"/>
      <c r="D408" s="3"/>
      <c r="E408" s="3"/>
    </row>
    <row r="409">
      <c r="A409" s="1"/>
      <c r="D409" s="3"/>
      <c r="E409" s="3"/>
    </row>
    <row r="410">
      <c r="A410" s="1"/>
      <c r="D410" s="3"/>
      <c r="E410" s="3"/>
    </row>
    <row r="411">
      <c r="A411" s="1"/>
      <c r="D411" s="3"/>
      <c r="E411" s="3"/>
    </row>
    <row r="412">
      <c r="A412" s="1"/>
      <c r="D412" s="3"/>
      <c r="E412" s="3"/>
    </row>
    <row r="413">
      <c r="A413" s="1"/>
      <c r="D413" s="3"/>
      <c r="E413" s="3"/>
    </row>
    <row r="414">
      <c r="A414" s="1"/>
      <c r="D414" s="3"/>
      <c r="E414" s="3"/>
    </row>
    <row r="415">
      <c r="A415" s="1"/>
      <c r="D415" s="3"/>
      <c r="E415" s="3"/>
    </row>
    <row r="416">
      <c r="A416" s="1"/>
      <c r="D416" s="3"/>
      <c r="E416" s="3"/>
    </row>
    <row r="417">
      <c r="A417" s="1"/>
      <c r="D417" s="3"/>
      <c r="E417" s="3"/>
    </row>
    <row r="418">
      <c r="A418" s="1"/>
      <c r="D418" s="3"/>
      <c r="E418" s="3"/>
    </row>
    <row r="419">
      <c r="A419" s="1"/>
      <c r="D419" s="3"/>
      <c r="E419" s="3"/>
    </row>
    <row r="420">
      <c r="A420" s="1"/>
      <c r="D420" s="3"/>
      <c r="E420" s="3"/>
    </row>
    <row r="421">
      <c r="A421" s="1"/>
      <c r="D421" s="3"/>
      <c r="E421" s="3"/>
    </row>
    <row r="422">
      <c r="A422" s="1"/>
      <c r="D422" s="3"/>
      <c r="E422" s="3"/>
    </row>
    <row r="423">
      <c r="A423" s="1"/>
      <c r="D423" s="3"/>
      <c r="E423" s="3"/>
    </row>
    <row r="424">
      <c r="A424" s="1"/>
      <c r="D424" s="3"/>
      <c r="E424" s="3"/>
    </row>
    <row r="425">
      <c r="A425" s="1"/>
      <c r="D425" s="3"/>
      <c r="E425" s="3"/>
    </row>
    <row r="426">
      <c r="A426" s="1"/>
      <c r="D426" s="3"/>
      <c r="E426" s="3"/>
    </row>
    <row r="427">
      <c r="A427" s="1"/>
      <c r="D427" s="3"/>
      <c r="E427" s="3"/>
    </row>
    <row r="428">
      <c r="A428" s="1"/>
      <c r="D428" s="3"/>
      <c r="E428" s="3"/>
    </row>
    <row r="429">
      <c r="A429" s="1"/>
      <c r="D429" s="3"/>
      <c r="E429" s="3"/>
    </row>
    <row r="430">
      <c r="A430" s="1"/>
      <c r="D430" s="3"/>
      <c r="E430" s="3"/>
    </row>
    <row r="431">
      <c r="A431" s="1"/>
      <c r="D431" s="3"/>
      <c r="E431" s="3"/>
    </row>
    <row r="432">
      <c r="A432" s="1"/>
      <c r="D432" s="3"/>
      <c r="E432" s="3"/>
    </row>
    <row r="433">
      <c r="A433" s="1"/>
      <c r="D433" s="3"/>
      <c r="E433" s="3"/>
    </row>
    <row r="434">
      <c r="A434" s="1"/>
      <c r="D434" s="3"/>
      <c r="E434" s="3"/>
    </row>
    <row r="435">
      <c r="A435" s="1"/>
      <c r="D435" s="3"/>
      <c r="E435" s="3"/>
    </row>
    <row r="436">
      <c r="A436" s="1"/>
      <c r="D436" s="3"/>
      <c r="E436" s="3"/>
    </row>
    <row r="437">
      <c r="A437" s="1"/>
      <c r="D437" s="3"/>
      <c r="E437" s="3"/>
    </row>
    <row r="438">
      <c r="A438" s="1"/>
      <c r="D438" s="3"/>
      <c r="E438" s="3"/>
    </row>
    <row r="439">
      <c r="A439" s="1"/>
      <c r="D439" s="3"/>
      <c r="E439" s="3"/>
    </row>
    <row r="440">
      <c r="A440" s="1"/>
      <c r="D440" s="3"/>
      <c r="E440" s="3"/>
    </row>
    <row r="441">
      <c r="A441" s="1"/>
      <c r="D441" s="3"/>
      <c r="E441" s="3"/>
    </row>
    <row r="442">
      <c r="A442" s="1"/>
      <c r="D442" s="3"/>
      <c r="E442" s="3"/>
    </row>
    <row r="443">
      <c r="A443" s="1"/>
      <c r="D443" s="3"/>
      <c r="E443" s="3"/>
    </row>
    <row r="444">
      <c r="A444" s="1"/>
      <c r="D444" s="3"/>
      <c r="E444" s="3"/>
    </row>
    <row r="445">
      <c r="A445" s="1"/>
      <c r="D445" s="3"/>
      <c r="E445" s="3"/>
    </row>
    <row r="446">
      <c r="A446" s="1"/>
      <c r="D446" s="3"/>
      <c r="E446" s="3"/>
    </row>
    <row r="447">
      <c r="A447" s="1"/>
      <c r="D447" s="3"/>
      <c r="E447" s="3"/>
    </row>
    <row r="448">
      <c r="A448" s="1"/>
      <c r="D448" s="3"/>
      <c r="E448" s="3"/>
    </row>
    <row r="449">
      <c r="A449" s="1"/>
      <c r="D449" s="3"/>
      <c r="E449" s="3"/>
    </row>
    <row r="450">
      <c r="A450" s="1"/>
      <c r="D450" s="3"/>
      <c r="E450" s="3"/>
    </row>
    <row r="451">
      <c r="A451" s="1"/>
      <c r="D451" s="3"/>
      <c r="E451" s="3"/>
    </row>
    <row r="452">
      <c r="A452" s="1"/>
      <c r="D452" s="3"/>
      <c r="E452" s="3"/>
    </row>
    <row r="453">
      <c r="A453" s="1"/>
      <c r="D453" s="3"/>
      <c r="E453" s="3"/>
    </row>
    <row r="454">
      <c r="A454" s="1"/>
      <c r="D454" s="3"/>
      <c r="E454" s="3"/>
    </row>
    <row r="455">
      <c r="A455" s="1"/>
      <c r="D455" s="3"/>
      <c r="E455" s="3"/>
    </row>
    <row r="456">
      <c r="A456" s="1"/>
      <c r="D456" s="3"/>
      <c r="E456" s="3"/>
    </row>
    <row r="457">
      <c r="A457" s="1"/>
      <c r="D457" s="3"/>
      <c r="E457" s="3"/>
    </row>
    <row r="458">
      <c r="A458" s="1"/>
      <c r="D458" s="3"/>
      <c r="E458" s="3"/>
    </row>
    <row r="459">
      <c r="A459" s="1"/>
      <c r="D459" s="3"/>
      <c r="E459" s="3"/>
    </row>
    <row r="460">
      <c r="A460" s="1"/>
      <c r="D460" s="3"/>
      <c r="E460" s="3"/>
    </row>
    <row r="461">
      <c r="A461" s="1"/>
      <c r="D461" s="3"/>
      <c r="E461" s="3"/>
    </row>
    <row r="462">
      <c r="A462" s="1"/>
      <c r="D462" s="3"/>
      <c r="E462" s="3"/>
    </row>
    <row r="463">
      <c r="A463" s="1"/>
      <c r="D463" s="3"/>
      <c r="E463" s="3"/>
    </row>
    <row r="464">
      <c r="A464" s="1"/>
      <c r="D464" s="3"/>
      <c r="E464" s="3"/>
    </row>
    <row r="465">
      <c r="A465" s="1"/>
      <c r="D465" s="3"/>
      <c r="E465" s="3"/>
    </row>
    <row r="466">
      <c r="A466" s="1"/>
      <c r="D466" s="3"/>
      <c r="E466" s="3"/>
    </row>
    <row r="467">
      <c r="A467" s="1"/>
      <c r="D467" s="3"/>
      <c r="E467" s="3"/>
    </row>
    <row r="468">
      <c r="A468" s="1"/>
      <c r="D468" s="3"/>
      <c r="E468" s="3"/>
    </row>
    <row r="469">
      <c r="A469" s="1"/>
      <c r="D469" s="3"/>
      <c r="E469" s="3"/>
    </row>
    <row r="470">
      <c r="A470" s="1"/>
      <c r="D470" s="3"/>
      <c r="E470" s="3"/>
    </row>
    <row r="471">
      <c r="A471" s="1"/>
      <c r="D471" s="3"/>
      <c r="E471" s="3"/>
    </row>
    <row r="472">
      <c r="A472" s="1"/>
      <c r="D472" s="3"/>
      <c r="E472" s="3"/>
    </row>
    <row r="473">
      <c r="A473" s="1"/>
      <c r="D473" s="3"/>
      <c r="E473" s="3"/>
    </row>
    <row r="474">
      <c r="A474" s="1"/>
      <c r="D474" s="3"/>
      <c r="E474" s="3"/>
    </row>
    <row r="475">
      <c r="A475" s="1"/>
      <c r="D475" s="3"/>
      <c r="E475" s="3"/>
    </row>
    <row r="476">
      <c r="A476" s="1"/>
      <c r="D476" s="3"/>
      <c r="E476" s="3"/>
    </row>
    <row r="477">
      <c r="A477" s="1"/>
      <c r="D477" s="3"/>
      <c r="E477" s="3"/>
    </row>
    <row r="478">
      <c r="A478" s="1"/>
      <c r="D478" s="3"/>
      <c r="E478" s="3"/>
    </row>
    <row r="479">
      <c r="A479" s="1"/>
      <c r="D479" s="3"/>
      <c r="E479" s="3"/>
    </row>
    <row r="480">
      <c r="A480" s="1"/>
      <c r="D480" s="3"/>
      <c r="E480" s="3"/>
    </row>
    <row r="481">
      <c r="A481" s="1"/>
      <c r="D481" s="3"/>
      <c r="E481" s="3"/>
    </row>
    <row r="482">
      <c r="A482" s="1"/>
      <c r="D482" s="3"/>
      <c r="E482" s="3"/>
    </row>
    <row r="483">
      <c r="A483" s="1"/>
      <c r="D483" s="3"/>
      <c r="E483" s="3"/>
    </row>
    <row r="484">
      <c r="A484" s="1"/>
      <c r="D484" s="3"/>
      <c r="E484" s="3"/>
    </row>
    <row r="485">
      <c r="A485" s="1"/>
      <c r="D485" s="3"/>
      <c r="E485" s="3"/>
    </row>
    <row r="486">
      <c r="A486" s="1"/>
      <c r="D486" s="3"/>
      <c r="E486" s="3"/>
    </row>
    <row r="487">
      <c r="A487" s="1"/>
      <c r="D487" s="3"/>
      <c r="E487" s="3"/>
    </row>
    <row r="488">
      <c r="A488" s="1"/>
      <c r="D488" s="3"/>
      <c r="E488" s="3"/>
    </row>
    <row r="489">
      <c r="A489" s="1"/>
      <c r="D489" s="3"/>
      <c r="E489" s="3"/>
    </row>
    <row r="490">
      <c r="A490" s="1"/>
      <c r="D490" s="3"/>
      <c r="E490" s="3"/>
    </row>
    <row r="491">
      <c r="A491" s="1"/>
      <c r="D491" s="3"/>
      <c r="E491" s="3"/>
    </row>
    <row r="492">
      <c r="A492" s="1"/>
      <c r="D492" s="3"/>
      <c r="E492" s="3"/>
    </row>
    <row r="493">
      <c r="A493" s="1"/>
      <c r="D493" s="3"/>
      <c r="E493" s="3"/>
    </row>
    <row r="494">
      <c r="A494" s="1"/>
      <c r="D494" s="3"/>
      <c r="E494" s="3"/>
    </row>
    <row r="495">
      <c r="A495" s="1"/>
      <c r="D495" s="3"/>
      <c r="E495" s="3"/>
    </row>
    <row r="496">
      <c r="A496" s="1"/>
      <c r="D496" s="3"/>
      <c r="E496" s="3"/>
    </row>
    <row r="497">
      <c r="A497" s="1"/>
      <c r="D497" s="3"/>
      <c r="E497" s="3"/>
    </row>
    <row r="498">
      <c r="A498" s="1"/>
      <c r="D498" s="3"/>
      <c r="E498" s="3"/>
    </row>
    <row r="499">
      <c r="A499" s="1"/>
      <c r="D499" s="3"/>
      <c r="E499" s="3"/>
    </row>
    <row r="500">
      <c r="A500" s="1"/>
      <c r="D500" s="3"/>
      <c r="E500" s="3"/>
    </row>
    <row r="501">
      <c r="A501" s="1"/>
      <c r="D501" s="3"/>
      <c r="E501" s="3"/>
    </row>
    <row r="502">
      <c r="A502" s="1"/>
      <c r="D502" s="3"/>
      <c r="E502" s="3"/>
    </row>
    <row r="503">
      <c r="A503" s="1"/>
      <c r="D503" s="3"/>
      <c r="E503" s="3"/>
    </row>
    <row r="504">
      <c r="A504" s="1"/>
      <c r="D504" s="3"/>
      <c r="E504" s="3"/>
    </row>
    <row r="505">
      <c r="A505" s="1"/>
      <c r="D505" s="3"/>
      <c r="E505" s="3"/>
    </row>
    <row r="506">
      <c r="A506" s="1"/>
      <c r="D506" s="3"/>
      <c r="E506" s="3"/>
    </row>
    <row r="507">
      <c r="A507" s="1"/>
      <c r="D507" s="3"/>
      <c r="E507" s="3"/>
    </row>
    <row r="508">
      <c r="A508" s="1"/>
      <c r="D508" s="3"/>
      <c r="E508" s="3"/>
    </row>
    <row r="509">
      <c r="A509" s="1"/>
      <c r="D509" s="3"/>
      <c r="E509" s="3"/>
    </row>
    <row r="510">
      <c r="A510" s="1"/>
      <c r="D510" s="3"/>
      <c r="E510" s="3"/>
    </row>
    <row r="511">
      <c r="A511" s="1"/>
      <c r="D511" s="3"/>
      <c r="E511" s="3"/>
    </row>
    <row r="512">
      <c r="A512" s="1"/>
      <c r="D512" s="3"/>
      <c r="E512" s="3"/>
    </row>
    <row r="513">
      <c r="A513" s="1"/>
      <c r="D513" s="3"/>
      <c r="E513" s="3"/>
    </row>
    <row r="514">
      <c r="A514" s="1"/>
      <c r="D514" s="3"/>
      <c r="E514" s="3"/>
    </row>
    <row r="515">
      <c r="A515" s="1"/>
      <c r="D515" s="3"/>
      <c r="E515" s="3"/>
    </row>
    <row r="516">
      <c r="A516" s="1"/>
      <c r="D516" s="3"/>
      <c r="E516" s="3"/>
    </row>
    <row r="517">
      <c r="A517" s="1"/>
      <c r="D517" s="3"/>
      <c r="E517" s="3"/>
    </row>
    <row r="518">
      <c r="A518" s="1"/>
      <c r="D518" s="3"/>
      <c r="E518" s="3"/>
    </row>
    <row r="519">
      <c r="A519" s="1"/>
      <c r="D519" s="3"/>
      <c r="E519" s="3"/>
    </row>
    <row r="520">
      <c r="A520" s="1"/>
      <c r="D520" s="3"/>
      <c r="E520" s="3"/>
    </row>
    <row r="521">
      <c r="A521" s="1"/>
      <c r="D521" s="3"/>
      <c r="E521" s="3"/>
    </row>
    <row r="522">
      <c r="A522" s="1"/>
      <c r="D522" s="3"/>
      <c r="E522" s="3"/>
    </row>
    <row r="523">
      <c r="A523" s="1"/>
      <c r="D523" s="3"/>
      <c r="E523" s="3"/>
    </row>
    <row r="524">
      <c r="A524" s="1"/>
      <c r="D524" s="3"/>
      <c r="E524" s="3"/>
    </row>
    <row r="525">
      <c r="A525" s="1"/>
      <c r="D525" s="3"/>
      <c r="E525" s="3"/>
    </row>
    <row r="526">
      <c r="A526" s="1"/>
      <c r="D526" s="3"/>
      <c r="E526" s="3"/>
    </row>
    <row r="527">
      <c r="A527" s="1"/>
      <c r="D527" s="3"/>
      <c r="E527" s="3"/>
    </row>
    <row r="528">
      <c r="A528" s="1"/>
      <c r="D528" s="3"/>
      <c r="E528" s="3"/>
    </row>
    <row r="529">
      <c r="A529" s="1"/>
      <c r="D529" s="3"/>
      <c r="E529" s="3"/>
    </row>
    <row r="530">
      <c r="A530" s="1"/>
      <c r="D530" s="3"/>
      <c r="E530" s="3"/>
    </row>
    <row r="531">
      <c r="A531" s="1"/>
      <c r="D531" s="3"/>
      <c r="E531" s="3"/>
    </row>
    <row r="532">
      <c r="A532" s="1"/>
      <c r="D532" s="3"/>
      <c r="E532" s="3"/>
    </row>
    <row r="533">
      <c r="A533" s="1"/>
      <c r="D533" s="3"/>
      <c r="E533" s="3"/>
    </row>
    <row r="534">
      <c r="A534" s="1"/>
      <c r="D534" s="3"/>
      <c r="E534" s="3"/>
    </row>
    <row r="535">
      <c r="A535" s="1"/>
      <c r="D535" s="3"/>
      <c r="E535" s="3"/>
    </row>
    <row r="536">
      <c r="A536" s="1"/>
      <c r="D536" s="3"/>
      <c r="E536" s="3"/>
    </row>
    <row r="537">
      <c r="A537" s="1"/>
      <c r="D537" s="3"/>
      <c r="E537" s="3"/>
    </row>
    <row r="538">
      <c r="A538" s="1"/>
      <c r="D538" s="3"/>
      <c r="E538" s="3"/>
    </row>
    <row r="539">
      <c r="A539" s="1"/>
      <c r="D539" s="3"/>
      <c r="E539" s="3"/>
    </row>
    <row r="540">
      <c r="A540" s="1"/>
      <c r="D540" s="3"/>
      <c r="E540" s="3"/>
    </row>
    <row r="541">
      <c r="A541" s="1"/>
      <c r="D541" s="3"/>
      <c r="E541" s="3"/>
    </row>
    <row r="542">
      <c r="A542" s="1"/>
      <c r="D542" s="3"/>
      <c r="E542" s="3"/>
    </row>
    <row r="543">
      <c r="A543" s="1"/>
      <c r="D543" s="3"/>
      <c r="E543" s="3"/>
    </row>
    <row r="544">
      <c r="A544" s="1"/>
      <c r="D544" s="3"/>
      <c r="E544" s="3"/>
    </row>
    <row r="545">
      <c r="A545" s="1"/>
      <c r="D545" s="3"/>
      <c r="E545" s="3"/>
    </row>
    <row r="546">
      <c r="A546" s="1"/>
      <c r="D546" s="3"/>
      <c r="E546" s="3"/>
    </row>
    <row r="547">
      <c r="A547" s="1"/>
      <c r="D547" s="3"/>
      <c r="E547" s="3"/>
    </row>
    <row r="548">
      <c r="A548" s="1"/>
      <c r="D548" s="3"/>
      <c r="E548" s="3"/>
    </row>
    <row r="549">
      <c r="A549" s="1"/>
      <c r="D549" s="3"/>
      <c r="E549" s="3"/>
    </row>
    <row r="550">
      <c r="A550" s="1"/>
      <c r="D550" s="3"/>
      <c r="E550" s="3"/>
    </row>
    <row r="551">
      <c r="A551" s="1"/>
      <c r="D551" s="3"/>
      <c r="E551" s="3"/>
    </row>
    <row r="552">
      <c r="A552" s="1"/>
      <c r="D552" s="3"/>
      <c r="E552" s="3"/>
    </row>
    <row r="553">
      <c r="A553" s="1"/>
      <c r="D553" s="3"/>
      <c r="E553" s="3"/>
    </row>
    <row r="554">
      <c r="A554" s="1"/>
      <c r="D554" s="3"/>
      <c r="E554" s="3"/>
    </row>
    <row r="555">
      <c r="A555" s="1"/>
      <c r="D555" s="3"/>
      <c r="E555" s="3"/>
    </row>
    <row r="556">
      <c r="A556" s="1"/>
      <c r="D556" s="3"/>
      <c r="E556" s="3"/>
    </row>
    <row r="557">
      <c r="A557" s="1"/>
      <c r="D557" s="3"/>
      <c r="E557" s="3"/>
    </row>
    <row r="558">
      <c r="A558" s="1"/>
      <c r="D558" s="3"/>
      <c r="E558" s="3"/>
    </row>
    <row r="559">
      <c r="A559" s="1"/>
      <c r="D559" s="3"/>
      <c r="E559" s="3"/>
    </row>
    <row r="560">
      <c r="A560" s="1"/>
      <c r="D560" s="3"/>
      <c r="E560" s="3"/>
    </row>
    <row r="561">
      <c r="A561" s="1"/>
      <c r="D561" s="3"/>
      <c r="E561" s="3"/>
    </row>
    <row r="562">
      <c r="A562" s="1"/>
      <c r="D562" s="3"/>
      <c r="E562" s="3"/>
    </row>
    <row r="563">
      <c r="A563" s="1"/>
      <c r="D563" s="3"/>
      <c r="E563" s="3"/>
    </row>
    <row r="564">
      <c r="A564" s="1"/>
      <c r="D564" s="3"/>
      <c r="E564" s="3"/>
    </row>
    <row r="565">
      <c r="A565" s="1"/>
      <c r="D565" s="3"/>
      <c r="E565" s="3"/>
    </row>
    <row r="566">
      <c r="A566" s="1"/>
      <c r="D566" s="3"/>
      <c r="E566" s="3"/>
    </row>
    <row r="567">
      <c r="A567" s="1"/>
      <c r="D567" s="3"/>
      <c r="E567" s="3"/>
    </row>
    <row r="568">
      <c r="A568" s="1"/>
      <c r="D568" s="3"/>
      <c r="E568" s="3"/>
    </row>
    <row r="569">
      <c r="A569" s="1"/>
      <c r="D569" s="3"/>
      <c r="E569" s="3"/>
    </row>
    <row r="570">
      <c r="A570" s="1"/>
      <c r="D570" s="3"/>
      <c r="E570" s="3"/>
    </row>
    <row r="571">
      <c r="A571" s="1"/>
      <c r="D571" s="3"/>
      <c r="E571" s="3"/>
    </row>
    <row r="572">
      <c r="A572" s="1"/>
      <c r="D572" s="3"/>
      <c r="E572" s="3"/>
    </row>
    <row r="573">
      <c r="A573" s="1"/>
      <c r="D573" s="3"/>
      <c r="E573" s="3"/>
    </row>
    <row r="574">
      <c r="A574" s="1"/>
      <c r="D574" s="3"/>
      <c r="E574" s="3"/>
    </row>
    <row r="575">
      <c r="A575" s="1"/>
      <c r="D575" s="3"/>
      <c r="E575" s="3"/>
    </row>
    <row r="576">
      <c r="A576" s="1"/>
      <c r="D576" s="3"/>
      <c r="E576" s="3"/>
    </row>
    <row r="577">
      <c r="A577" s="1"/>
      <c r="D577" s="3"/>
      <c r="E577" s="3"/>
    </row>
    <row r="578">
      <c r="A578" s="1"/>
      <c r="D578" s="3"/>
      <c r="E578" s="3"/>
    </row>
    <row r="579">
      <c r="A579" s="1"/>
      <c r="D579" s="3"/>
      <c r="E579" s="3"/>
    </row>
    <row r="580">
      <c r="A580" s="1"/>
      <c r="D580" s="3"/>
      <c r="E580" s="3"/>
    </row>
    <row r="581">
      <c r="A581" s="1"/>
      <c r="D581" s="3"/>
      <c r="E581" s="3"/>
    </row>
    <row r="582">
      <c r="A582" s="1"/>
      <c r="D582" s="3"/>
      <c r="E582" s="3"/>
    </row>
    <row r="583">
      <c r="A583" s="1"/>
      <c r="D583" s="3"/>
      <c r="E583" s="3"/>
    </row>
    <row r="584">
      <c r="A584" s="1"/>
      <c r="D584" s="3"/>
      <c r="E584" s="3"/>
    </row>
    <row r="585">
      <c r="A585" s="1"/>
      <c r="D585" s="3"/>
      <c r="E585" s="3"/>
    </row>
    <row r="586">
      <c r="A586" s="1"/>
      <c r="D586" s="3"/>
      <c r="E586" s="3"/>
    </row>
    <row r="587">
      <c r="A587" s="1"/>
      <c r="D587" s="3"/>
      <c r="E587" s="3"/>
    </row>
    <row r="588">
      <c r="A588" s="1"/>
      <c r="D588" s="3"/>
      <c r="E588" s="3"/>
    </row>
    <row r="589">
      <c r="A589" s="1"/>
      <c r="D589" s="3"/>
      <c r="E589" s="3"/>
    </row>
    <row r="590">
      <c r="A590" s="1"/>
      <c r="D590" s="3"/>
      <c r="E590" s="3"/>
    </row>
    <row r="591">
      <c r="A591" s="1"/>
      <c r="D591" s="3"/>
      <c r="E591" s="3"/>
    </row>
    <row r="592">
      <c r="A592" s="1"/>
      <c r="D592" s="3"/>
      <c r="E592" s="3"/>
    </row>
    <row r="593">
      <c r="A593" s="1"/>
      <c r="D593" s="3"/>
      <c r="E593" s="3"/>
    </row>
    <row r="594">
      <c r="A594" s="1"/>
      <c r="D594" s="3"/>
      <c r="E594" s="3"/>
    </row>
    <row r="595">
      <c r="A595" s="1"/>
      <c r="D595" s="3"/>
      <c r="E595" s="3"/>
    </row>
    <row r="596">
      <c r="A596" s="1"/>
      <c r="D596" s="3"/>
      <c r="E596" s="3"/>
    </row>
    <row r="597">
      <c r="A597" s="1"/>
      <c r="D597" s="3"/>
      <c r="E597" s="3"/>
    </row>
    <row r="598">
      <c r="A598" s="1"/>
      <c r="D598" s="3"/>
      <c r="E598" s="3"/>
    </row>
    <row r="599">
      <c r="A599" s="1"/>
      <c r="D599" s="3"/>
      <c r="E599" s="3"/>
    </row>
    <row r="600">
      <c r="A600" s="1"/>
      <c r="D600" s="3"/>
      <c r="E600" s="3"/>
    </row>
    <row r="601">
      <c r="A601" s="1"/>
      <c r="D601" s="3"/>
      <c r="E601" s="3"/>
    </row>
    <row r="602">
      <c r="A602" s="1"/>
      <c r="D602" s="3"/>
      <c r="E602" s="3"/>
    </row>
    <row r="603">
      <c r="A603" s="1"/>
      <c r="D603" s="3"/>
      <c r="E603" s="3"/>
    </row>
    <row r="604">
      <c r="A604" s="1"/>
      <c r="D604" s="3"/>
      <c r="E604" s="3"/>
    </row>
    <row r="605">
      <c r="A605" s="1"/>
      <c r="D605" s="3"/>
      <c r="E605" s="3"/>
    </row>
    <row r="606">
      <c r="A606" s="1"/>
      <c r="D606" s="3"/>
      <c r="E606" s="3"/>
    </row>
    <row r="607">
      <c r="A607" s="1"/>
      <c r="D607" s="3"/>
      <c r="E607" s="3"/>
    </row>
    <row r="608">
      <c r="A608" s="1"/>
      <c r="D608" s="3"/>
      <c r="E608" s="3"/>
    </row>
    <row r="609">
      <c r="A609" s="1"/>
      <c r="D609" s="3"/>
      <c r="E609" s="3"/>
    </row>
    <row r="610">
      <c r="A610" s="1"/>
      <c r="D610" s="3"/>
      <c r="E610" s="3"/>
    </row>
    <row r="611">
      <c r="A611" s="1"/>
      <c r="D611" s="3"/>
      <c r="E611" s="3"/>
    </row>
    <row r="612">
      <c r="A612" s="1"/>
      <c r="D612" s="3"/>
      <c r="E612" s="3"/>
    </row>
    <row r="613">
      <c r="A613" s="1"/>
      <c r="D613" s="3"/>
      <c r="E613" s="3"/>
    </row>
    <row r="614">
      <c r="A614" s="1"/>
      <c r="D614" s="3"/>
      <c r="E614" s="3"/>
    </row>
    <row r="615">
      <c r="A615" s="1"/>
      <c r="D615" s="3"/>
      <c r="E615" s="3"/>
    </row>
    <row r="616">
      <c r="A616" s="1"/>
      <c r="D616" s="3"/>
      <c r="E616" s="3"/>
    </row>
    <row r="617">
      <c r="A617" s="1"/>
      <c r="D617" s="3"/>
      <c r="E617" s="3"/>
    </row>
    <row r="618">
      <c r="A618" s="1"/>
      <c r="D618" s="3"/>
      <c r="E618" s="3"/>
    </row>
    <row r="619">
      <c r="A619" s="1"/>
      <c r="D619" s="3"/>
      <c r="E619" s="3"/>
    </row>
    <row r="620">
      <c r="A620" s="1"/>
      <c r="D620" s="3"/>
      <c r="E620" s="3"/>
    </row>
    <row r="621">
      <c r="A621" s="1"/>
      <c r="D621" s="3"/>
      <c r="E621" s="3"/>
    </row>
    <row r="622">
      <c r="A622" s="1"/>
      <c r="D622" s="3"/>
      <c r="E622" s="3"/>
    </row>
    <row r="623">
      <c r="A623" s="1"/>
      <c r="D623" s="3"/>
      <c r="E623" s="3"/>
    </row>
    <row r="624">
      <c r="A624" s="1"/>
      <c r="D624" s="3"/>
      <c r="E624" s="3"/>
    </row>
    <row r="625">
      <c r="A625" s="1"/>
      <c r="D625" s="3"/>
      <c r="E625" s="3"/>
    </row>
    <row r="626">
      <c r="A626" s="1"/>
      <c r="D626" s="3"/>
      <c r="E626" s="3"/>
    </row>
    <row r="627">
      <c r="A627" s="1"/>
      <c r="D627" s="3"/>
      <c r="E627" s="3"/>
    </row>
    <row r="628">
      <c r="A628" s="1"/>
      <c r="D628" s="3"/>
      <c r="E628" s="3"/>
    </row>
    <row r="629">
      <c r="A629" s="1"/>
      <c r="D629" s="3"/>
      <c r="E629" s="3"/>
    </row>
    <row r="630">
      <c r="A630" s="1"/>
      <c r="D630" s="3"/>
      <c r="E630" s="3"/>
    </row>
    <row r="631">
      <c r="A631" s="1"/>
      <c r="D631" s="3"/>
      <c r="E631" s="3"/>
    </row>
    <row r="632">
      <c r="A632" s="1"/>
      <c r="D632" s="3"/>
      <c r="E632" s="3"/>
    </row>
    <row r="633">
      <c r="A633" s="1"/>
      <c r="D633" s="3"/>
      <c r="E633" s="3"/>
    </row>
    <row r="634">
      <c r="A634" s="1"/>
      <c r="D634" s="3"/>
      <c r="E634" s="3"/>
    </row>
    <row r="635">
      <c r="A635" s="1"/>
      <c r="D635" s="3"/>
      <c r="E635" s="3"/>
    </row>
    <row r="636">
      <c r="A636" s="1"/>
      <c r="D636" s="3"/>
      <c r="E636" s="3"/>
    </row>
    <row r="637">
      <c r="A637" s="1"/>
      <c r="D637" s="3"/>
      <c r="E637" s="3"/>
    </row>
    <row r="638">
      <c r="A638" s="1"/>
      <c r="D638" s="3"/>
      <c r="E638" s="3"/>
    </row>
    <row r="639">
      <c r="A639" s="1"/>
      <c r="D639" s="3"/>
      <c r="E639" s="3"/>
    </row>
    <row r="640">
      <c r="A640" s="1"/>
      <c r="D640" s="3"/>
      <c r="E640" s="3"/>
    </row>
    <row r="641">
      <c r="A641" s="1"/>
      <c r="D641" s="3"/>
      <c r="E641" s="3"/>
    </row>
    <row r="642">
      <c r="A642" s="1"/>
      <c r="D642" s="3"/>
      <c r="E642" s="3"/>
    </row>
    <row r="643">
      <c r="A643" s="1"/>
      <c r="D643" s="3"/>
      <c r="E643" s="3"/>
    </row>
    <row r="644">
      <c r="A644" s="1"/>
      <c r="D644" s="3"/>
      <c r="E644" s="3"/>
    </row>
    <row r="645">
      <c r="A645" s="1"/>
      <c r="D645" s="3"/>
      <c r="E645" s="3"/>
    </row>
    <row r="646">
      <c r="A646" s="1"/>
      <c r="D646" s="3"/>
      <c r="E646" s="3"/>
    </row>
    <row r="647">
      <c r="A647" s="1"/>
      <c r="D647" s="3"/>
      <c r="E647" s="3"/>
    </row>
    <row r="648">
      <c r="A648" s="1"/>
      <c r="D648" s="3"/>
      <c r="E648" s="3"/>
    </row>
    <row r="649">
      <c r="A649" s="1"/>
      <c r="D649" s="3"/>
      <c r="E649" s="3"/>
    </row>
    <row r="650">
      <c r="A650" s="1"/>
      <c r="D650" s="3"/>
      <c r="E650" s="3"/>
    </row>
    <row r="651">
      <c r="A651" s="1"/>
      <c r="D651" s="3"/>
      <c r="E651" s="3"/>
    </row>
    <row r="652">
      <c r="A652" s="1"/>
      <c r="D652" s="3"/>
      <c r="E652" s="3"/>
    </row>
    <row r="653">
      <c r="A653" s="1"/>
      <c r="D653" s="3"/>
      <c r="E653" s="3"/>
    </row>
    <row r="654">
      <c r="A654" s="1"/>
      <c r="D654" s="3"/>
      <c r="E654" s="3"/>
    </row>
    <row r="655">
      <c r="A655" s="1"/>
      <c r="D655" s="3"/>
      <c r="E655" s="3"/>
    </row>
    <row r="656">
      <c r="A656" s="1"/>
      <c r="D656" s="3"/>
      <c r="E656" s="3"/>
    </row>
    <row r="657">
      <c r="A657" s="1"/>
      <c r="D657" s="3"/>
      <c r="E657" s="3"/>
    </row>
    <row r="658">
      <c r="A658" s="1"/>
      <c r="D658" s="3"/>
      <c r="E658" s="3"/>
    </row>
    <row r="659">
      <c r="A659" s="1"/>
      <c r="D659" s="3"/>
      <c r="E659" s="3"/>
    </row>
    <row r="660">
      <c r="A660" s="1"/>
      <c r="D660" s="3"/>
      <c r="E660" s="3"/>
    </row>
    <row r="661">
      <c r="A661" s="1"/>
      <c r="D661" s="3"/>
      <c r="E661" s="3"/>
    </row>
    <row r="662">
      <c r="A662" s="1"/>
      <c r="D662" s="3"/>
      <c r="E662" s="3"/>
    </row>
    <row r="663">
      <c r="A663" s="1"/>
      <c r="D663" s="3"/>
      <c r="E663" s="3"/>
    </row>
    <row r="664">
      <c r="A664" s="1"/>
      <c r="D664" s="3"/>
      <c r="E664" s="3"/>
    </row>
    <row r="665">
      <c r="A665" s="1"/>
      <c r="D665" s="3"/>
      <c r="E665" s="3"/>
    </row>
    <row r="666">
      <c r="A666" s="1"/>
      <c r="D666" s="3"/>
      <c r="E666" s="3"/>
    </row>
    <row r="667">
      <c r="A667" s="1"/>
      <c r="D667" s="3"/>
      <c r="E667" s="3"/>
    </row>
    <row r="668">
      <c r="A668" s="1"/>
      <c r="D668" s="3"/>
      <c r="E668" s="3"/>
    </row>
    <row r="669">
      <c r="A669" s="1"/>
      <c r="D669" s="3"/>
      <c r="E669" s="3"/>
    </row>
    <row r="670">
      <c r="A670" s="1"/>
      <c r="D670" s="3"/>
      <c r="E670" s="3"/>
    </row>
    <row r="671">
      <c r="A671" s="1"/>
      <c r="D671" s="3"/>
      <c r="E671" s="3"/>
    </row>
    <row r="672">
      <c r="A672" s="1"/>
      <c r="D672" s="3"/>
      <c r="E672" s="3"/>
    </row>
    <row r="673">
      <c r="A673" s="1"/>
      <c r="D673" s="3"/>
      <c r="E673" s="3"/>
    </row>
    <row r="674">
      <c r="A674" s="1"/>
      <c r="D674" s="3"/>
      <c r="E674" s="3"/>
    </row>
    <row r="675">
      <c r="A675" s="1"/>
      <c r="D675" s="3"/>
      <c r="E675" s="3"/>
    </row>
    <row r="676">
      <c r="A676" s="1"/>
      <c r="D676" s="3"/>
      <c r="E676" s="3"/>
    </row>
    <row r="677">
      <c r="A677" s="1"/>
      <c r="D677" s="3"/>
      <c r="E677" s="3"/>
    </row>
    <row r="678">
      <c r="A678" s="1"/>
      <c r="D678" s="3"/>
      <c r="E678" s="3"/>
    </row>
    <row r="679">
      <c r="A679" s="1"/>
      <c r="D679" s="3"/>
      <c r="E679" s="3"/>
    </row>
    <row r="680">
      <c r="A680" s="1"/>
      <c r="D680" s="3"/>
      <c r="E680" s="3"/>
    </row>
    <row r="681">
      <c r="A681" s="1"/>
      <c r="D681" s="3"/>
      <c r="E681" s="3"/>
    </row>
    <row r="682">
      <c r="A682" s="1"/>
      <c r="D682" s="3"/>
      <c r="E682" s="3"/>
    </row>
    <row r="683">
      <c r="A683" s="1"/>
      <c r="D683" s="3"/>
      <c r="E683" s="3"/>
    </row>
    <row r="684">
      <c r="A684" s="1"/>
      <c r="D684" s="3"/>
      <c r="E684" s="3"/>
    </row>
    <row r="685">
      <c r="A685" s="1"/>
      <c r="D685" s="3"/>
      <c r="E685" s="3"/>
    </row>
    <row r="686">
      <c r="A686" s="1"/>
      <c r="D686" s="3"/>
      <c r="E686" s="3"/>
    </row>
    <row r="687">
      <c r="A687" s="1"/>
      <c r="D687" s="3"/>
      <c r="E687" s="3"/>
    </row>
    <row r="688">
      <c r="A688" s="1"/>
      <c r="D688" s="3"/>
      <c r="E688" s="3"/>
    </row>
    <row r="689">
      <c r="A689" s="1"/>
      <c r="D689" s="3"/>
      <c r="E689" s="3"/>
    </row>
    <row r="690">
      <c r="A690" s="1"/>
      <c r="D690" s="3"/>
      <c r="E690" s="3"/>
    </row>
    <row r="691">
      <c r="A691" s="1"/>
      <c r="D691" s="3"/>
      <c r="E691" s="3"/>
    </row>
    <row r="692">
      <c r="A692" s="1"/>
      <c r="D692" s="3"/>
      <c r="E692" s="3"/>
    </row>
    <row r="693">
      <c r="A693" s="1"/>
      <c r="D693" s="3"/>
      <c r="E693" s="3"/>
    </row>
    <row r="694">
      <c r="A694" s="1"/>
      <c r="D694" s="3"/>
      <c r="E694" s="3"/>
    </row>
    <row r="695">
      <c r="A695" s="1"/>
      <c r="D695" s="3"/>
      <c r="E695" s="3"/>
    </row>
    <row r="696">
      <c r="A696" s="1"/>
      <c r="D696" s="3"/>
      <c r="E696" s="3"/>
    </row>
    <row r="697">
      <c r="A697" s="1"/>
      <c r="D697" s="3"/>
      <c r="E697" s="3"/>
    </row>
    <row r="698">
      <c r="A698" s="1"/>
      <c r="D698" s="3"/>
      <c r="E698" s="3"/>
    </row>
    <row r="699">
      <c r="A699" s="1"/>
      <c r="D699" s="3"/>
      <c r="E699" s="3"/>
    </row>
    <row r="700">
      <c r="A700" s="1"/>
      <c r="D700" s="3"/>
      <c r="E700" s="3"/>
    </row>
    <row r="701">
      <c r="A701" s="1"/>
      <c r="D701" s="3"/>
      <c r="E701" s="3"/>
    </row>
    <row r="702">
      <c r="A702" s="1"/>
      <c r="D702" s="3"/>
      <c r="E702" s="3"/>
    </row>
    <row r="703">
      <c r="A703" s="1"/>
      <c r="D703" s="3"/>
      <c r="E703" s="3"/>
    </row>
    <row r="704">
      <c r="A704" s="1"/>
      <c r="D704" s="3"/>
      <c r="E704" s="3"/>
    </row>
    <row r="705">
      <c r="A705" s="1"/>
      <c r="D705" s="3"/>
      <c r="E705" s="3"/>
    </row>
    <row r="706">
      <c r="A706" s="1"/>
      <c r="D706" s="3"/>
      <c r="E706" s="3"/>
    </row>
    <row r="707">
      <c r="A707" s="1"/>
      <c r="D707" s="3"/>
      <c r="E707" s="3"/>
    </row>
    <row r="708">
      <c r="A708" s="1"/>
      <c r="D708" s="3"/>
      <c r="E708" s="3"/>
    </row>
    <row r="709">
      <c r="A709" s="1"/>
      <c r="D709" s="3"/>
      <c r="E709" s="3"/>
    </row>
    <row r="710">
      <c r="A710" s="1"/>
      <c r="D710" s="3"/>
      <c r="E710" s="3"/>
    </row>
    <row r="711">
      <c r="A711" s="1"/>
      <c r="D711" s="3"/>
      <c r="E711" s="3"/>
    </row>
    <row r="712">
      <c r="A712" s="1"/>
      <c r="D712" s="3"/>
      <c r="E712" s="3"/>
    </row>
    <row r="713">
      <c r="A713" s="1"/>
      <c r="D713" s="3"/>
      <c r="E713" s="3"/>
    </row>
    <row r="714">
      <c r="A714" s="1"/>
      <c r="D714" s="3"/>
      <c r="E714" s="3"/>
    </row>
    <row r="715">
      <c r="A715" s="1"/>
      <c r="D715" s="3"/>
      <c r="E715" s="3"/>
    </row>
    <row r="716">
      <c r="A716" s="1"/>
      <c r="D716" s="3"/>
      <c r="E716" s="3"/>
    </row>
    <row r="717">
      <c r="A717" s="1"/>
      <c r="D717" s="3"/>
      <c r="E717" s="3"/>
    </row>
    <row r="718">
      <c r="A718" s="1"/>
      <c r="D718" s="3"/>
      <c r="E718" s="3"/>
    </row>
    <row r="719">
      <c r="A719" s="1"/>
      <c r="D719" s="3"/>
      <c r="E719" s="3"/>
    </row>
    <row r="720">
      <c r="A720" s="1"/>
      <c r="D720" s="3"/>
      <c r="E720" s="3"/>
    </row>
    <row r="721">
      <c r="A721" s="1"/>
      <c r="D721" s="3"/>
      <c r="E721" s="3"/>
    </row>
    <row r="722">
      <c r="A722" s="1"/>
      <c r="D722" s="3"/>
      <c r="E722" s="3"/>
    </row>
    <row r="723">
      <c r="A723" s="1"/>
      <c r="D723" s="3"/>
      <c r="E723" s="3"/>
    </row>
    <row r="724">
      <c r="A724" s="1"/>
      <c r="D724" s="3"/>
      <c r="E724" s="3"/>
    </row>
    <row r="725">
      <c r="A725" s="1"/>
      <c r="D725" s="3"/>
      <c r="E725" s="3"/>
    </row>
    <row r="726">
      <c r="A726" s="1"/>
      <c r="D726" s="3"/>
      <c r="E726" s="3"/>
    </row>
    <row r="727">
      <c r="A727" s="1"/>
      <c r="D727" s="3"/>
      <c r="E727" s="3"/>
    </row>
    <row r="728">
      <c r="A728" s="1"/>
      <c r="D728" s="3"/>
      <c r="E728" s="3"/>
    </row>
    <row r="729">
      <c r="A729" s="1"/>
      <c r="D729" s="3"/>
      <c r="E729" s="3"/>
    </row>
    <row r="730">
      <c r="A730" s="1"/>
      <c r="D730" s="3"/>
      <c r="E730" s="3"/>
    </row>
    <row r="731">
      <c r="A731" s="1"/>
      <c r="D731" s="3"/>
      <c r="E731" s="3"/>
    </row>
    <row r="732">
      <c r="A732" s="1"/>
      <c r="D732" s="3"/>
      <c r="E732" s="3"/>
    </row>
    <row r="733">
      <c r="A733" s="1"/>
      <c r="D733" s="3"/>
      <c r="E733" s="3"/>
    </row>
    <row r="734">
      <c r="A734" s="1"/>
      <c r="D734" s="3"/>
      <c r="E734" s="3"/>
    </row>
    <row r="735">
      <c r="A735" s="1"/>
      <c r="D735" s="3"/>
      <c r="E735" s="3"/>
    </row>
    <row r="736">
      <c r="A736" s="1"/>
      <c r="D736" s="3"/>
      <c r="E736" s="3"/>
    </row>
    <row r="737">
      <c r="A737" s="1"/>
      <c r="D737" s="3"/>
      <c r="E737" s="3"/>
    </row>
    <row r="738">
      <c r="A738" s="1"/>
      <c r="D738" s="3"/>
      <c r="E738" s="3"/>
    </row>
    <row r="739">
      <c r="A739" s="1"/>
      <c r="D739" s="3"/>
      <c r="E739" s="3"/>
    </row>
    <row r="740">
      <c r="A740" s="1"/>
      <c r="D740" s="3"/>
      <c r="E740" s="3"/>
    </row>
    <row r="741">
      <c r="A741" s="1"/>
      <c r="D741" s="3"/>
      <c r="E741" s="3"/>
    </row>
    <row r="742">
      <c r="A742" s="1"/>
      <c r="D742" s="3"/>
      <c r="E742" s="3"/>
    </row>
    <row r="743">
      <c r="A743" s="1"/>
      <c r="D743" s="3"/>
      <c r="E743" s="3"/>
    </row>
    <row r="744">
      <c r="A744" s="1"/>
      <c r="D744" s="3"/>
      <c r="E744" s="3"/>
    </row>
    <row r="745">
      <c r="A745" s="1"/>
      <c r="D745" s="3"/>
      <c r="E745" s="3"/>
    </row>
    <row r="746">
      <c r="A746" s="1"/>
      <c r="D746" s="3"/>
      <c r="E746" s="3"/>
    </row>
    <row r="747">
      <c r="A747" s="1"/>
      <c r="D747" s="3"/>
      <c r="E747" s="3"/>
    </row>
    <row r="748">
      <c r="A748" s="1"/>
      <c r="D748" s="3"/>
      <c r="E748" s="3"/>
    </row>
    <row r="749">
      <c r="A749" s="1"/>
      <c r="D749" s="3"/>
      <c r="E749" s="3"/>
    </row>
    <row r="750">
      <c r="A750" s="1"/>
      <c r="D750" s="3"/>
      <c r="E750" s="3"/>
    </row>
    <row r="751">
      <c r="A751" s="1"/>
      <c r="D751" s="3"/>
      <c r="E751" s="3"/>
    </row>
    <row r="752">
      <c r="A752" s="1"/>
      <c r="D752" s="3"/>
      <c r="E752" s="3"/>
    </row>
    <row r="753">
      <c r="A753" s="1"/>
      <c r="D753" s="3"/>
      <c r="E753" s="3"/>
    </row>
    <row r="754">
      <c r="A754" s="1"/>
      <c r="D754" s="3"/>
      <c r="E754" s="3"/>
    </row>
    <row r="755">
      <c r="A755" s="1"/>
      <c r="D755" s="3"/>
      <c r="E755" s="3"/>
    </row>
    <row r="756">
      <c r="A756" s="1"/>
      <c r="D756" s="3"/>
      <c r="E756" s="3"/>
    </row>
    <row r="757">
      <c r="A757" s="1"/>
      <c r="D757" s="3"/>
      <c r="E757" s="3"/>
    </row>
    <row r="758">
      <c r="A758" s="1"/>
      <c r="D758" s="3"/>
      <c r="E758" s="3"/>
    </row>
    <row r="759">
      <c r="A759" s="1"/>
      <c r="D759" s="3"/>
      <c r="E759" s="3"/>
    </row>
    <row r="760">
      <c r="A760" s="1"/>
      <c r="D760" s="3"/>
      <c r="E760" s="3"/>
    </row>
    <row r="761">
      <c r="A761" s="1"/>
      <c r="D761" s="3"/>
      <c r="E761" s="3"/>
    </row>
    <row r="762">
      <c r="A762" s="1"/>
      <c r="D762" s="3"/>
      <c r="E762" s="3"/>
    </row>
    <row r="763">
      <c r="A763" s="1"/>
      <c r="D763" s="3"/>
      <c r="E763" s="3"/>
    </row>
    <row r="764">
      <c r="A764" s="1"/>
      <c r="D764" s="3"/>
      <c r="E764" s="3"/>
    </row>
    <row r="765">
      <c r="A765" s="1"/>
      <c r="D765" s="3"/>
      <c r="E765" s="3"/>
    </row>
    <row r="766">
      <c r="A766" s="1"/>
      <c r="D766" s="3"/>
      <c r="E766" s="3"/>
    </row>
    <row r="767">
      <c r="A767" s="1"/>
      <c r="D767" s="3"/>
      <c r="E767" s="3"/>
    </row>
    <row r="768">
      <c r="A768" s="1"/>
      <c r="D768" s="3"/>
      <c r="E768" s="3"/>
    </row>
    <row r="769">
      <c r="A769" s="1"/>
      <c r="D769" s="3"/>
      <c r="E769" s="3"/>
    </row>
    <row r="770">
      <c r="A770" s="1"/>
      <c r="D770" s="3"/>
      <c r="E770" s="3"/>
    </row>
    <row r="771">
      <c r="A771" s="1"/>
      <c r="D771" s="3"/>
      <c r="E771" s="3"/>
    </row>
    <row r="772">
      <c r="A772" s="1"/>
      <c r="D772" s="3"/>
      <c r="E772" s="3"/>
    </row>
    <row r="773">
      <c r="A773" s="1"/>
      <c r="D773" s="3"/>
      <c r="E773" s="3"/>
    </row>
    <row r="774">
      <c r="A774" s="1"/>
      <c r="D774" s="3"/>
      <c r="E774" s="3"/>
    </row>
    <row r="775">
      <c r="A775" s="1"/>
      <c r="D775" s="3"/>
      <c r="E775" s="3"/>
    </row>
    <row r="776">
      <c r="A776" s="1"/>
      <c r="D776" s="3"/>
      <c r="E776" s="3"/>
    </row>
    <row r="777">
      <c r="A777" s="1"/>
      <c r="D777" s="3"/>
      <c r="E777" s="3"/>
    </row>
    <row r="778">
      <c r="A778" s="1"/>
      <c r="D778" s="3"/>
      <c r="E778" s="3"/>
    </row>
    <row r="779">
      <c r="A779" s="1"/>
      <c r="D779" s="3"/>
      <c r="E779" s="3"/>
    </row>
    <row r="780">
      <c r="A780" s="1"/>
      <c r="D780" s="3"/>
      <c r="E780" s="3"/>
    </row>
    <row r="781">
      <c r="A781" s="1"/>
      <c r="D781" s="3"/>
      <c r="E781" s="3"/>
    </row>
    <row r="782">
      <c r="A782" s="1"/>
      <c r="D782" s="3"/>
      <c r="E782" s="3"/>
    </row>
    <row r="783">
      <c r="A783" s="1"/>
      <c r="D783" s="3"/>
      <c r="E783" s="3"/>
    </row>
    <row r="784">
      <c r="A784" s="1"/>
      <c r="D784" s="3"/>
      <c r="E784" s="3"/>
    </row>
    <row r="785">
      <c r="A785" s="1"/>
      <c r="D785" s="3"/>
      <c r="E785" s="3"/>
    </row>
    <row r="786">
      <c r="A786" s="1"/>
      <c r="D786" s="3"/>
      <c r="E786" s="3"/>
    </row>
    <row r="787">
      <c r="A787" s="1"/>
      <c r="D787" s="3"/>
      <c r="E787" s="3"/>
    </row>
    <row r="788">
      <c r="A788" s="1"/>
      <c r="D788" s="3"/>
      <c r="E788" s="3"/>
    </row>
    <row r="789">
      <c r="A789" s="1"/>
      <c r="D789" s="3"/>
      <c r="E789" s="3"/>
    </row>
    <row r="790">
      <c r="A790" s="1"/>
      <c r="D790" s="3"/>
      <c r="E790" s="3"/>
    </row>
    <row r="791">
      <c r="A791" s="1"/>
      <c r="D791" s="3"/>
      <c r="E791" s="3"/>
    </row>
    <row r="792">
      <c r="A792" s="1"/>
      <c r="D792" s="3"/>
      <c r="E792" s="3"/>
    </row>
    <row r="793">
      <c r="A793" s="1"/>
      <c r="D793" s="3"/>
      <c r="E793" s="3"/>
    </row>
    <row r="794">
      <c r="A794" s="1"/>
      <c r="D794" s="3"/>
      <c r="E794" s="3"/>
    </row>
    <row r="795">
      <c r="A795" s="1"/>
      <c r="D795" s="3"/>
      <c r="E795" s="3"/>
    </row>
    <row r="796">
      <c r="A796" s="1"/>
      <c r="D796" s="3"/>
      <c r="E796" s="3"/>
    </row>
    <row r="797">
      <c r="A797" s="1"/>
      <c r="D797" s="3"/>
      <c r="E797" s="3"/>
    </row>
    <row r="798">
      <c r="A798" s="1"/>
      <c r="D798" s="3"/>
      <c r="E798" s="3"/>
    </row>
    <row r="799">
      <c r="A799" s="1"/>
      <c r="D799" s="3"/>
      <c r="E799" s="3"/>
    </row>
    <row r="800">
      <c r="A800" s="1"/>
      <c r="D800" s="3"/>
      <c r="E800" s="3"/>
    </row>
    <row r="801">
      <c r="A801" s="1"/>
      <c r="D801" s="3"/>
      <c r="E801" s="3"/>
    </row>
    <row r="802">
      <c r="A802" s="1"/>
      <c r="D802" s="3"/>
      <c r="E802" s="3"/>
    </row>
    <row r="803">
      <c r="A803" s="1"/>
      <c r="D803" s="3"/>
      <c r="E803" s="3"/>
    </row>
    <row r="804">
      <c r="A804" s="1"/>
      <c r="D804" s="3"/>
      <c r="E804" s="3"/>
    </row>
    <row r="805">
      <c r="A805" s="1"/>
      <c r="D805" s="3"/>
      <c r="E805" s="3"/>
    </row>
    <row r="806">
      <c r="A806" s="1"/>
      <c r="D806" s="3"/>
      <c r="E806" s="3"/>
    </row>
    <row r="807">
      <c r="A807" s="1"/>
      <c r="D807" s="3"/>
      <c r="E807" s="3"/>
    </row>
    <row r="808">
      <c r="A808" s="1"/>
      <c r="D808" s="3"/>
      <c r="E808" s="3"/>
    </row>
    <row r="809">
      <c r="A809" s="1"/>
      <c r="D809" s="3"/>
      <c r="E809" s="3"/>
    </row>
    <row r="810">
      <c r="A810" s="1"/>
      <c r="D810" s="3"/>
      <c r="E810" s="3"/>
    </row>
    <row r="811">
      <c r="A811" s="1"/>
      <c r="D811" s="3"/>
      <c r="E811" s="3"/>
    </row>
    <row r="812">
      <c r="A812" s="1"/>
      <c r="D812" s="3"/>
      <c r="E812" s="3"/>
    </row>
    <row r="813">
      <c r="A813" s="1"/>
      <c r="D813" s="3"/>
      <c r="E813" s="3"/>
    </row>
    <row r="814">
      <c r="A814" s="1"/>
      <c r="D814" s="3"/>
      <c r="E814" s="3"/>
    </row>
    <row r="815">
      <c r="A815" s="1"/>
      <c r="D815" s="3"/>
      <c r="E815" s="3"/>
    </row>
    <row r="816">
      <c r="A816" s="1"/>
      <c r="D816" s="3"/>
      <c r="E816" s="3"/>
    </row>
    <row r="817">
      <c r="A817" s="1"/>
      <c r="D817" s="3"/>
      <c r="E817" s="3"/>
    </row>
    <row r="818">
      <c r="A818" s="1"/>
      <c r="D818" s="3"/>
      <c r="E818" s="3"/>
    </row>
    <row r="819">
      <c r="A819" s="1"/>
      <c r="D819" s="3"/>
      <c r="E819" s="3"/>
    </row>
    <row r="820">
      <c r="A820" s="1"/>
      <c r="D820" s="3"/>
      <c r="E820" s="3"/>
    </row>
    <row r="821">
      <c r="A821" s="1"/>
      <c r="D821" s="3"/>
      <c r="E821" s="3"/>
    </row>
    <row r="822">
      <c r="A822" s="1"/>
      <c r="D822" s="3"/>
      <c r="E822" s="3"/>
    </row>
    <row r="823">
      <c r="A823" s="1"/>
      <c r="D823" s="3"/>
      <c r="E823" s="3"/>
    </row>
    <row r="824">
      <c r="A824" s="1"/>
      <c r="D824" s="3"/>
      <c r="E824" s="3"/>
    </row>
    <row r="825">
      <c r="A825" s="1"/>
      <c r="D825" s="3"/>
      <c r="E825" s="3"/>
    </row>
    <row r="826">
      <c r="A826" s="1"/>
      <c r="D826" s="3"/>
      <c r="E826" s="3"/>
    </row>
    <row r="827">
      <c r="A827" s="1"/>
      <c r="D827" s="3"/>
      <c r="E827" s="3"/>
    </row>
    <row r="828">
      <c r="A828" s="1"/>
      <c r="D828" s="3"/>
      <c r="E828" s="3"/>
    </row>
    <row r="829">
      <c r="A829" s="1"/>
      <c r="D829" s="3"/>
      <c r="E829" s="3"/>
    </row>
    <row r="830">
      <c r="A830" s="1"/>
      <c r="D830" s="3"/>
      <c r="E830" s="3"/>
    </row>
    <row r="831">
      <c r="A831" s="1"/>
      <c r="D831" s="3"/>
      <c r="E831" s="3"/>
    </row>
    <row r="832">
      <c r="A832" s="1"/>
      <c r="D832" s="3"/>
      <c r="E832" s="3"/>
    </row>
    <row r="833">
      <c r="A833" s="1"/>
      <c r="D833" s="3"/>
      <c r="E833" s="3"/>
    </row>
    <row r="834">
      <c r="A834" s="1"/>
      <c r="D834" s="3"/>
      <c r="E834" s="3"/>
    </row>
    <row r="835">
      <c r="A835" s="1"/>
      <c r="D835" s="3"/>
      <c r="E835" s="3"/>
    </row>
    <row r="836">
      <c r="A836" s="1"/>
      <c r="D836" s="3"/>
      <c r="E836" s="3"/>
    </row>
    <row r="837">
      <c r="A837" s="1"/>
      <c r="D837" s="3"/>
      <c r="E837" s="3"/>
    </row>
    <row r="838">
      <c r="A838" s="1"/>
      <c r="D838" s="3"/>
      <c r="E838" s="3"/>
    </row>
    <row r="839">
      <c r="A839" s="1"/>
      <c r="D839" s="3"/>
      <c r="E839" s="3"/>
    </row>
    <row r="840">
      <c r="A840" s="1"/>
      <c r="D840" s="3"/>
      <c r="E840" s="3"/>
    </row>
    <row r="841">
      <c r="A841" s="1"/>
      <c r="D841" s="3"/>
      <c r="E841" s="3"/>
    </row>
    <row r="842">
      <c r="A842" s="1"/>
      <c r="D842" s="3"/>
      <c r="E842" s="3"/>
    </row>
    <row r="843">
      <c r="A843" s="1"/>
      <c r="D843" s="3"/>
      <c r="E843" s="3"/>
    </row>
    <row r="844">
      <c r="A844" s="1"/>
      <c r="D844" s="3"/>
      <c r="E844" s="3"/>
    </row>
    <row r="845">
      <c r="A845" s="1"/>
      <c r="D845" s="3"/>
      <c r="E845" s="3"/>
    </row>
    <row r="846">
      <c r="A846" s="1"/>
      <c r="D846" s="3"/>
      <c r="E846" s="3"/>
    </row>
    <row r="847">
      <c r="A847" s="1"/>
      <c r="D847" s="3"/>
      <c r="E847" s="3"/>
    </row>
    <row r="848">
      <c r="A848" s="1"/>
      <c r="D848" s="3"/>
      <c r="E848" s="3"/>
    </row>
    <row r="849">
      <c r="A849" s="1"/>
      <c r="D849" s="3"/>
      <c r="E849" s="3"/>
    </row>
    <row r="850">
      <c r="A850" s="1"/>
      <c r="D850" s="3"/>
      <c r="E850" s="3"/>
    </row>
    <row r="851">
      <c r="A851" s="1"/>
      <c r="D851" s="3"/>
      <c r="E851" s="3"/>
    </row>
    <row r="852">
      <c r="A852" s="1"/>
      <c r="D852" s="3"/>
      <c r="E852" s="3"/>
    </row>
    <row r="853">
      <c r="A853" s="1"/>
      <c r="D853" s="3"/>
      <c r="E853" s="3"/>
    </row>
    <row r="854">
      <c r="A854" s="1"/>
      <c r="D854" s="3"/>
      <c r="E854" s="3"/>
    </row>
    <row r="855">
      <c r="A855" s="1"/>
      <c r="D855" s="3"/>
      <c r="E855" s="3"/>
    </row>
    <row r="856">
      <c r="A856" s="1"/>
      <c r="D856" s="3"/>
      <c r="E856" s="3"/>
    </row>
    <row r="857">
      <c r="A857" s="1"/>
      <c r="D857" s="3"/>
      <c r="E857" s="3"/>
    </row>
    <row r="858">
      <c r="A858" s="1"/>
      <c r="D858" s="3"/>
      <c r="E858" s="3"/>
    </row>
    <row r="859">
      <c r="A859" s="1"/>
      <c r="D859" s="3"/>
      <c r="E859" s="3"/>
    </row>
    <row r="860">
      <c r="A860" s="1"/>
      <c r="D860" s="3"/>
      <c r="E860" s="3"/>
    </row>
    <row r="861">
      <c r="A861" s="1"/>
      <c r="D861" s="3"/>
      <c r="E861" s="3"/>
    </row>
    <row r="862">
      <c r="A862" s="1"/>
      <c r="D862" s="3"/>
      <c r="E862" s="3"/>
    </row>
    <row r="863">
      <c r="A863" s="1"/>
      <c r="D863" s="3"/>
      <c r="E863" s="3"/>
    </row>
    <row r="864">
      <c r="A864" s="1"/>
      <c r="D864" s="3"/>
      <c r="E864" s="3"/>
    </row>
    <row r="865">
      <c r="A865" s="1"/>
      <c r="D865" s="3"/>
      <c r="E865" s="3"/>
    </row>
    <row r="866">
      <c r="A866" s="1"/>
      <c r="D866" s="3"/>
      <c r="E866" s="3"/>
    </row>
    <row r="867">
      <c r="A867" s="1"/>
      <c r="D867" s="3"/>
      <c r="E867" s="3"/>
    </row>
    <row r="868">
      <c r="A868" s="1"/>
      <c r="D868" s="3"/>
      <c r="E868" s="3"/>
    </row>
    <row r="869">
      <c r="A869" s="1"/>
      <c r="D869" s="3"/>
      <c r="E869" s="3"/>
    </row>
    <row r="870">
      <c r="A870" s="1"/>
      <c r="D870" s="3"/>
      <c r="E870" s="3"/>
    </row>
    <row r="871">
      <c r="A871" s="1"/>
      <c r="D871" s="3"/>
      <c r="E871" s="3"/>
    </row>
    <row r="872">
      <c r="A872" s="1"/>
      <c r="D872" s="3"/>
      <c r="E872" s="3"/>
    </row>
    <row r="873">
      <c r="A873" s="1"/>
      <c r="D873" s="3"/>
      <c r="E873" s="3"/>
    </row>
    <row r="874">
      <c r="A874" s="1"/>
      <c r="D874" s="3"/>
      <c r="E874" s="3"/>
    </row>
    <row r="875">
      <c r="A875" s="1"/>
      <c r="D875" s="3"/>
      <c r="E875" s="3"/>
    </row>
    <row r="876">
      <c r="A876" s="1"/>
      <c r="D876" s="3"/>
      <c r="E876" s="3"/>
    </row>
    <row r="877">
      <c r="A877" s="1"/>
      <c r="D877" s="3"/>
      <c r="E877" s="3"/>
    </row>
    <row r="878">
      <c r="A878" s="1"/>
      <c r="D878" s="3"/>
      <c r="E878" s="3"/>
    </row>
    <row r="879">
      <c r="A879" s="1"/>
      <c r="D879" s="3"/>
      <c r="E879" s="3"/>
    </row>
    <row r="880">
      <c r="A880" s="1"/>
      <c r="D880" s="3"/>
      <c r="E880" s="3"/>
    </row>
    <row r="881">
      <c r="A881" s="1"/>
      <c r="D881" s="3"/>
      <c r="E881" s="3"/>
    </row>
    <row r="882">
      <c r="A882" s="1"/>
      <c r="D882" s="3"/>
      <c r="E882" s="3"/>
    </row>
    <row r="883">
      <c r="A883" s="1"/>
      <c r="D883" s="3"/>
      <c r="E883" s="3"/>
    </row>
    <row r="884">
      <c r="A884" s="1"/>
      <c r="D884" s="3"/>
      <c r="E884" s="3"/>
    </row>
    <row r="885">
      <c r="A885" s="1"/>
      <c r="D885" s="3"/>
      <c r="E885" s="3"/>
    </row>
    <row r="886">
      <c r="A886" s="1"/>
      <c r="D886" s="3"/>
      <c r="E886" s="3"/>
    </row>
    <row r="887">
      <c r="A887" s="1"/>
      <c r="D887" s="3"/>
      <c r="E887" s="3"/>
    </row>
    <row r="888">
      <c r="A888" s="1"/>
      <c r="D888" s="3"/>
      <c r="E888" s="3"/>
    </row>
    <row r="889">
      <c r="A889" s="1"/>
      <c r="D889" s="3"/>
      <c r="E889" s="3"/>
    </row>
    <row r="890">
      <c r="A890" s="1"/>
      <c r="D890" s="3"/>
      <c r="E890" s="3"/>
    </row>
    <row r="891">
      <c r="A891" s="1"/>
      <c r="D891" s="3"/>
      <c r="E891" s="3"/>
    </row>
    <row r="892">
      <c r="A892" s="1"/>
      <c r="D892" s="3"/>
      <c r="E892" s="3"/>
    </row>
    <row r="893">
      <c r="A893" s="1"/>
      <c r="D893" s="3"/>
      <c r="E893" s="3"/>
    </row>
    <row r="894">
      <c r="A894" s="1"/>
      <c r="D894" s="3"/>
      <c r="E894" s="3"/>
    </row>
    <row r="895">
      <c r="A895" s="1"/>
      <c r="D895" s="3"/>
      <c r="E895" s="3"/>
    </row>
    <row r="896">
      <c r="A896" s="1"/>
      <c r="D896" s="3"/>
      <c r="E896" s="3"/>
    </row>
    <row r="897">
      <c r="A897" s="1"/>
      <c r="D897" s="3"/>
      <c r="E897" s="3"/>
    </row>
    <row r="898">
      <c r="A898" s="1"/>
      <c r="D898" s="3"/>
      <c r="E898" s="3"/>
    </row>
    <row r="899">
      <c r="A899" s="1"/>
      <c r="D899" s="3"/>
      <c r="E899" s="3"/>
    </row>
    <row r="900">
      <c r="A900" s="1"/>
      <c r="D900" s="3"/>
      <c r="E900" s="3"/>
    </row>
    <row r="901">
      <c r="A901" s="1"/>
      <c r="D901" s="3"/>
      <c r="E901" s="3"/>
    </row>
    <row r="902">
      <c r="A902" s="1"/>
      <c r="D902" s="3"/>
      <c r="E902" s="3"/>
    </row>
    <row r="903">
      <c r="A903" s="1"/>
      <c r="D903" s="3"/>
      <c r="E903" s="3"/>
    </row>
    <row r="904">
      <c r="A904" s="1"/>
      <c r="D904" s="3"/>
      <c r="E904" s="3"/>
    </row>
    <row r="905">
      <c r="A905" s="1"/>
      <c r="D905" s="3"/>
      <c r="E905" s="3"/>
    </row>
    <row r="906">
      <c r="A906" s="1"/>
      <c r="D906" s="3"/>
      <c r="E906" s="3"/>
    </row>
    <row r="907">
      <c r="A907" s="1"/>
      <c r="D907" s="3"/>
      <c r="E907" s="3"/>
    </row>
    <row r="908">
      <c r="A908" s="1"/>
      <c r="D908" s="3"/>
      <c r="E908" s="3"/>
    </row>
    <row r="909">
      <c r="A909" s="1"/>
      <c r="D909" s="3"/>
      <c r="E909" s="3"/>
    </row>
    <row r="910">
      <c r="A910" s="1"/>
      <c r="D910" s="3"/>
      <c r="E910" s="3"/>
    </row>
    <row r="911">
      <c r="A911" s="1"/>
      <c r="D911" s="3"/>
      <c r="E911" s="3"/>
    </row>
    <row r="912">
      <c r="A912" s="1"/>
      <c r="D912" s="3"/>
      <c r="E912" s="3"/>
    </row>
    <row r="913">
      <c r="A913" s="1"/>
      <c r="D913" s="3"/>
      <c r="E913" s="3"/>
    </row>
    <row r="914">
      <c r="A914" s="1"/>
      <c r="D914" s="3"/>
      <c r="E914" s="3"/>
    </row>
    <row r="915">
      <c r="A915" s="1"/>
      <c r="D915" s="3"/>
      <c r="E915" s="3"/>
    </row>
    <row r="916">
      <c r="A916" s="1"/>
      <c r="D916" s="3"/>
      <c r="E916" s="3"/>
    </row>
    <row r="917">
      <c r="A917" s="1"/>
      <c r="D917" s="3"/>
      <c r="E917" s="3"/>
    </row>
    <row r="918">
      <c r="A918" s="1"/>
      <c r="D918" s="3"/>
      <c r="E918" s="3"/>
    </row>
    <row r="919">
      <c r="A919" s="1"/>
      <c r="D919" s="3"/>
      <c r="E919" s="3"/>
    </row>
    <row r="920">
      <c r="A920" s="1"/>
      <c r="D920" s="3"/>
      <c r="E920" s="3"/>
    </row>
    <row r="921">
      <c r="A921" s="1"/>
      <c r="D921" s="3"/>
      <c r="E921" s="3"/>
    </row>
    <row r="922">
      <c r="A922" s="1"/>
      <c r="D922" s="3"/>
      <c r="E922" s="3"/>
    </row>
    <row r="923">
      <c r="A923" s="1"/>
      <c r="D923" s="3"/>
      <c r="E923" s="3"/>
    </row>
    <row r="924">
      <c r="A924" s="1"/>
      <c r="D924" s="3"/>
      <c r="E924" s="3"/>
    </row>
    <row r="925">
      <c r="A925" s="1"/>
      <c r="D925" s="3"/>
      <c r="E925" s="3"/>
    </row>
    <row r="926">
      <c r="A926" s="1"/>
      <c r="D926" s="3"/>
      <c r="E926" s="3"/>
    </row>
    <row r="927">
      <c r="A927" s="1"/>
      <c r="D927" s="3"/>
      <c r="E927" s="3"/>
    </row>
    <row r="928">
      <c r="A928" s="1"/>
      <c r="D928" s="3"/>
      <c r="E928" s="3"/>
    </row>
    <row r="929">
      <c r="A929" s="1"/>
      <c r="D929" s="3"/>
      <c r="E929" s="3"/>
    </row>
    <row r="930">
      <c r="A930" s="1"/>
      <c r="D930" s="3"/>
      <c r="E930" s="3"/>
    </row>
    <row r="931">
      <c r="A931" s="1"/>
      <c r="D931" s="3"/>
      <c r="E931" s="3"/>
    </row>
    <row r="932">
      <c r="A932" s="1"/>
      <c r="D932" s="3"/>
      <c r="E932" s="3"/>
    </row>
    <row r="933">
      <c r="A933" s="1"/>
      <c r="D933" s="3"/>
      <c r="E933" s="3"/>
    </row>
    <row r="934">
      <c r="A934" s="1"/>
      <c r="D934" s="3"/>
      <c r="E934" s="3"/>
    </row>
    <row r="935">
      <c r="A935" s="1"/>
      <c r="D935" s="3"/>
      <c r="E935" s="3"/>
    </row>
    <row r="936">
      <c r="A936" s="1"/>
      <c r="D936" s="3"/>
      <c r="E936" s="3"/>
    </row>
    <row r="937">
      <c r="A937" s="1"/>
      <c r="D937" s="3"/>
      <c r="E937" s="3"/>
    </row>
    <row r="938">
      <c r="A938" s="1"/>
      <c r="D938" s="3"/>
      <c r="E938" s="3"/>
    </row>
    <row r="939">
      <c r="A939" s="1"/>
      <c r="D939" s="3"/>
      <c r="E939" s="3"/>
    </row>
    <row r="940">
      <c r="A940" s="1"/>
      <c r="D940" s="3"/>
      <c r="E940" s="3"/>
    </row>
    <row r="941">
      <c r="A941" s="1"/>
      <c r="D941" s="3"/>
      <c r="E941" s="3"/>
    </row>
    <row r="942">
      <c r="A942" s="1"/>
      <c r="D942" s="3"/>
      <c r="E942" s="3"/>
    </row>
    <row r="943">
      <c r="A943" s="1"/>
      <c r="D943" s="3"/>
      <c r="E943" s="3"/>
    </row>
    <row r="944">
      <c r="A944" s="1"/>
      <c r="D944" s="3"/>
      <c r="E944" s="3"/>
    </row>
    <row r="945">
      <c r="A945" s="1"/>
      <c r="D945" s="3"/>
      <c r="E945" s="3"/>
    </row>
    <row r="946">
      <c r="A946" s="1"/>
      <c r="D946" s="3"/>
      <c r="E946" s="3"/>
    </row>
    <row r="947">
      <c r="A947" s="1"/>
      <c r="D947" s="3"/>
      <c r="E947" s="3"/>
    </row>
    <row r="948">
      <c r="A948" s="1"/>
      <c r="D948" s="3"/>
      <c r="E948" s="3"/>
    </row>
    <row r="949">
      <c r="A949" s="1"/>
      <c r="D949" s="3"/>
      <c r="E949" s="3"/>
    </row>
    <row r="950">
      <c r="A950" s="1"/>
      <c r="D950" s="3"/>
      <c r="E950" s="3"/>
    </row>
    <row r="951">
      <c r="A951" s="1"/>
      <c r="D951" s="3"/>
      <c r="E951" s="3"/>
    </row>
    <row r="952">
      <c r="A952" s="1"/>
      <c r="D952" s="3"/>
      <c r="E952" s="3"/>
    </row>
    <row r="953">
      <c r="A953" s="1"/>
      <c r="D953" s="3"/>
      <c r="E953" s="3"/>
    </row>
    <row r="954">
      <c r="A954" s="1"/>
      <c r="D954" s="3"/>
      <c r="E954" s="3"/>
    </row>
    <row r="955">
      <c r="A955" s="1"/>
      <c r="D955" s="3"/>
      <c r="E955" s="3"/>
    </row>
    <row r="956">
      <c r="A956" s="1"/>
      <c r="D956" s="3"/>
      <c r="E956" s="3"/>
    </row>
    <row r="957">
      <c r="A957" s="1"/>
      <c r="D957" s="3"/>
      <c r="E957" s="3"/>
    </row>
    <row r="958">
      <c r="A958" s="1"/>
      <c r="D958" s="3"/>
      <c r="E958" s="3"/>
    </row>
    <row r="959">
      <c r="A959" s="1"/>
      <c r="D959" s="3"/>
      <c r="E959" s="3"/>
    </row>
    <row r="960">
      <c r="A960" s="1"/>
      <c r="D960" s="3"/>
      <c r="E960" s="3"/>
    </row>
    <row r="961">
      <c r="A961" s="1"/>
      <c r="D961" s="3"/>
      <c r="E961" s="3"/>
    </row>
    <row r="962">
      <c r="A962" s="1"/>
      <c r="D962" s="3"/>
      <c r="E962" s="3"/>
    </row>
    <row r="963">
      <c r="A963" s="1"/>
      <c r="D963" s="3"/>
      <c r="E963" s="3"/>
    </row>
    <row r="964">
      <c r="A964" s="1"/>
      <c r="D964" s="3"/>
      <c r="E964" s="3"/>
    </row>
    <row r="965">
      <c r="A965" s="1"/>
      <c r="D965" s="3"/>
      <c r="E965" s="3"/>
    </row>
    <row r="966">
      <c r="A966" s="1"/>
      <c r="D966" s="3"/>
      <c r="E966" s="3"/>
    </row>
    <row r="967">
      <c r="A967" s="1"/>
      <c r="D967" s="3"/>
      <c r="E967" s="3"/>
    </row>
    <row r="968">
      <c r="A968" s="1"/>
      <c r="D968" s="3"/>
      <c r="E968" s="3"/>
    </row>
    <row r="969">
      <c r="A969" s="1"/>
      <c r="D969" s="3"/>
      <c r="E969" s="3"/>
    </row>
    <row r="970">
      <c r="A970" s="1"/>
      <c r="D970" s="3"/>
      <c r="E970" s="3"/>
    </row>
    <row r="971">
      <c r="A971" s="1"/>
      <c r="D971" s="3"/>
      <c r="E971" s="3"/>
    </row>
    <row r="972">
      <c r="A972" s="1"/>
      <c r="D972" s="3"/>
      <c r="E972" s="3"/>
    </row>
    <row r="973">
      <c r="A973" s="1"/>
      <c r="D973" s="3"/>
      <c r="E973" s="3"/>
    </row>
    <row r="974">
      <c r="A974" s="1"/>
      <c r="D974" s="3"/>
      <c r="E974" s="3"/>
    </row>
    <row r="975">
      <c r="A975" s="1"/>
      <c r="D975" s="3"/>
      <c r="E975" s="3"/>
    </row>
    <row r="976">
      <c r="A976" s="1"/>
      <c r="D976" s="3"/>
      <c r="E976" s="3"/>
    </row>
    <row r="977">
      <c r="A977" s="1"/>
      <c r="D977" s="3"/>
      <c r="E977" s="3"/>
    </row>
    <row r="978">
      <c r="A978" s="1"/>
      <c r="D978" s="3"/>
      <c r="E978" s="3"/>
    </row>
    <row r="979">
      <c r="A979" s="1"/>
      <c r="D979" s="3"/>
      <c r="E979" s="3"/>
    </row>
    <row r="980">
      <c r="A980" s="1"/>
      <c r="D980" s="3"/>
      <c r="E980" s="3"/>
    </row>
    <row r="981">
      <c r="A981" s="1"/>
      <c r="D981" s="3"/>
      <c r="E981" s="3"/>
    </row>
    <row r="982">
      <c r="A982" s="1"/>
      <c r="D982" s="3"/>
      <c r="E982" s="3"/>
    </row>
    <row r="983">
      <c r="A983" s="1"/>
      <c r="D983" s="3"/>
      <c r="E983" s="3"/>
    </row>
    <row r="984">
      <c r="A984" s="1"/>
      <c r="D984" s="3"/>
      <c r="E984" s="3"/>
    </row>
    <row r="985">
      <c r="A985" s="1"/>
      <c r="D985" s="3"/>
      <c r="E985" s="3"/>
    </row>
    <row r="986">
      <c r="A986" s="1"/>
      <c r="D986" s="3"/>
      <c r="E986" s="3"/>
    </row>
    <row r="987">
      <c r="A987" s="1"/>
      <c r="D987" s="3"/>
      <c r="E987" s="3"/>
    </row>
    <row r="988">
      <c r="A988" s="1"/>
      <c r="D988" s="3"/>
      <c r="E988" s="3"/>
    </row>
    <row r="989">
      <c r="A989" s="1"/>
      <c r="D989" s="3"/>
      <c r="E989" s="3"/>
    </row>
    <row r="990">
      <c r="A990" s="1"/>
      <c r="D990" s="3"/>
      <c r="E990" s="3"/>
    </row>
    <row r="991">
      <c r="A991" s="1"/>
      <c r="D991" s="3"/>
      <c r="E991" s="3"/>
    </row>
    <row r="992">
      <c r="A992" s="1"/>
      <c r="D992" s="3"/>
      <c r="E992" s="3"/>
    </row>
    <row r="993">
      <c r="A993" s="1"/>
      <c r="D993" s="3"/>
      <c r="E993" s="3"/>
    </row>
    <row r="994">
      <c r="A994" s="1"/>
      <c r="D994" s="3"/>
      <c r="E994" s="3"/>
    </row>
    <row r="995">
      <c r="A995" s="1"/>
      <c r="D995" s="3"/>
      <c r="E995" s="3"/>
    </row>
    <row r="996">
      <c r="A996" s="1"/>
      <c r="D996" s="3"/>
      <c r="E996" s="3"/>
    </row>
    <row r="997">
      <c r="A997" s="1"/>
      <c r="D997" s="3"/>
      <c r="E997" s="3"/>
    </row>
    <row r="998">
      <c r="A998" s="1"/>
      <c r="D998" s="3"/>
      <c r="E998" s="3"/>
    </row>
    <row r="999">
      <c r="A999" s="1"/>
      <c r="D999" s="3"/>
      <c r="E999" s="3"/>
    </row>
    <row r="1000">
      <c r="A1000" s="1"/>
      <c r="D1000" s="3"/>
      <c r="E1000" s="3"/>
    </row>
    <row r="1001">
      <c r="A1001" s="1"/>
      <c r="D1001" s="3"/>
      <c r="E1001" s="3"/>
    </row>
    <row r="1002">
      <c r="A1002" s="1"/>
      <c r="D1002" s="3"/>
      <c r="E1002" s="3"/>
    </row>
    <row r="1003">
      <c r="A1003" s="1"/>
      <c r="D1003" s="3"/>
      <c r="E1003" s="3"/>
    </row>
    <row r="1004">
      <c r="A1004" s="1"/>
      <c r="D1004" s="3"/>
      <c r="E1004" s="3"/>
    </row>
    <row r="1005">
      <c r="A1005" s="1"/>
      <c r="D1005" s="3"/>
      <c r="E1005" s="3"/>
    </row>
    <row r="1006">
      <c r="A1006" s="1"/>
      <c r="D1006" s="3"/>
      <c r="E1006" s="3"/>
    </row>
    <row r="1007">
      <c r="A1007" s="1"/>
      <c r="D1007" s="3"/>
      <c r="E1007" s="3"/>
    </row>
    <row r="1008">
      <c r="A1008" s="1"/>
      <c r="D1008" s="3"/>
      <c r="E1008" s="3"/>
    </row>
    <row r="1009">
      <c r="A1009" s="1"/>
      <c r="D1009" s="3"/>
      <c r="E1009" s="3"/>
    </row>
    <row r="1010">
      <c r="A1010" s="1"/>
      <c r="D1010" s="3"/>
      <c r="E1010" s="3"/>
    </row>
    <row r="1011">
      <c r="A1011" s="1"/>
      <c r="D1011" s="3"/>
      <c r="E1011" s="3"/>
    </row>
    <row r="1012">
      <c r="A1012" s="1"/>
      <c r="D1012" s="3"/>
      <c r="E1012" s="3"/>
    </row>
    <row r="1013">
      <c r="A1013" s="1"/>
      <c r="D1013" s="3"/>
      <c r="E1013" s="3"/>
    </row>
    <row r="1014">
      <c r="A1014" s="1"/>
      <c r="D1014" s="3"/>
      <c r="E1014" s="3"/>
    </row>
    <row r="1015">
      <c r="A1015" s="1"/>
      <c r="D1015" s="3"/>
      <c r="E1015" s="3"/>
    </row>
    <row r="1016">
      <c r="A1016" s="1"/>
      <c r="D1016" s="3"/>
      <c r="E1016" s="3"/>
    </row>
    <row r="1017">
      <c r="A1017" s="1"/>
      <c r="D1017" s="3"/>
      <c r="E1017" s="3"/>
    </row>
    <row r="1018">
      <c r="A1018" s="1"/>
      <c r="D1018" s="3"/>
      <c r="E1018" s="3"/>
    </row>
    <row r="1019">
      <c r="A1019" s="1"/>
      <c r="D1019" s="3"/>
      <c r="E1019" s="3"/>
    </row>
    <row r="1020">
      <c r="A1020" s="1"/>
      <c r="D1020" s="3"/>
      <c r="E1020" s="3"/>
    </row>
    <row r="1021">
      <c r="A1021" s="1"/>
      <c r="D1021" s="3"/>
      <c r="E1021" s="3"/>
    </row>
    <row r="1022">
      <c r="A1022" s="1"/>
      <c r="D1022" s="3"/>
      <c r="E1022" s="3"/>
    </row>
    <row r="1023">
      <c r="A1023" s="1"/>
      <c r="D1023" s="3"/>
      <c r="E1023" s="3"/>
    </row>
    <row r="1024">
      <c r="A1024" s="1"/>
      <c r="D1024" s="3"/>
      <c r="E1024" s="3"/>
    </row>
    <row r="1025">
      <c r="A1025" s="1"/>
      <c r="D1025" s="3"/>
      <c r="E1025" s="3"/>
    </row>
    <row r="1026">
      <c r="A1026" s="1"/>
      <c r="D1026" s="3"/>
      <c r="E1026" s="3"/>
    </row>
    <row r="1027">
      <c r="A1027" s="1"/>
      <c r="D1027" s="3"/>
      <c r="E1027" s="3"/>
    </row>
    <row r="1028">
      <c r="A1028" s="1"/>
      <c r="D1028" s="3"/>
      <c r="E1028" s="3"/>
    </row>
    <row r="1029">
      <c r="A1029" s="1"/>
      <c r="D1029" s="3"/>
      <c r="E1029" s="3"/>
    </row>
    <row r="1030">
      <c r="A1030" s="1"/>
      <c r="D1030" s="3"/>
      <c r="E1030" s="3"/>
    </row>
    <row r="1031">
      <c r="A1031" s="1"/>
      <c r="D1031" s="3"/>
      <c r="E1031" s="3"/>
    </row>
    <row r="1032">
      <c r="A1032" s="1"/>
      <c r="D1032" s="3"/>
      <c r="E1032" s="3"/>
    </row>
    <row r="1033">
      <c r="A1033" s="1"/>
      <c r="D1033" s="3"/>
      <c r="E1033" s="3"/>
    </row>
    <row r="1034">
      <c r="A1034" s="1"/>
      <c r="D1034" s="3"/>
      <c r="E1034" s="3"/>
    </row>
    <row r="1035">
      <c r="A1035" s="1"/>
      <c r="D1035" s="3"/>
      <c r="E1035" s="3"/>
    </row>
    <row r="1036">
      <c r="A1036" s="1"/>
      <c r="D1036" s="3"/>
      <c r="E1036" s="3"/>
    </row>
    <row r="1037">
      <c r="A1037" s="1"/>
      <c r="D1037" s="3"/>
      <c r="E1037" s="3"/>
    </row>
    <row r="1038">
      <c r="A1038" s="1"/>
      <c r="D1038" s="3"/>
      <c r="E1038" s="3"/>
    </row>
    <row r="1039">
      <c r="A1039" s="1"/>
      <c r="D1039" s="3"/>
      <c r="E1039" s="3"/>
    </row>
    <row r="1040">
      <c r="A1040" s="1"/>
      <c r="D1040" s="3"/>
      <c r="E1040" s="3"/>
    </row>
    <row r="1041">
      <c r="A1041" s="1"/>
      <c r="D1041" s="3"/>
      <c r="E1041" s="3"/>
    </row>
    <row r="1042">
      <c r="A1042" s="1"/>
      <c r="D1042" s="3"/>
      <c r="E1042" s="3"/>
    </row>
    <row r="1043">
      <c r="A1043" s="1"/>
      <c r="D1043" s="3"/>
      <c r="E1043" s="3"/>
    </row>
    <row r="1044">
      <c r="A1044" s="1"/>
      <c r="D1044" s="3"/>
      <c r="E1044" s="3"/>
    </row>
    <row r="1045">
      <c r="A1045" s="1"/>
      <c r="D1045" s="3"/>
      <c r="E1045" s="3"/>
    </row>
    <row r="1046">
      <c r="A1046" s="1"/>
      <c r="D1046" s="3"/>
      <c r="E1046" s="3"/>
    </row>
    <row r="1047">
      <c r="A1047" s="1"/>
      <c r="D1047" s="3"/>
      <c r="E1047" s="3"/>
    </row>
    <row r="1048">
      <c r="A1048" s="1"/>
      <c r="D1048" s="3"/>
      <c r="E1048" s="3"/>
    </row>
    <row r="1049">
      <c r="A1049" s="1"/>
      <c r="D1049" s="3"/>
      <c r="E1049" s="3"/>
    </row>
    <row r="1050">
      <c r="A1050" s="1"/>
      <c r="D1050" s="3"/>
      <c r="E1050" s="3"/>
    </row>
    <row r="1051">
      <c r="A1051" s="1"/>
      <c r="D1051" s="3"/>
      <c r="E1051" s="3"/>
    </row>
    <row r="1052">
      <c r="A1052" s="1"/>
      <c r="D1052" s="3"/>
      <c r="E1052" s="3"/>
    </row>
    <row r="1053">
      <c r="A1053" s="1"/>
      <c r="D1053" s="3"/>
      <c r="E1053" s="3"/>
    </row>
    <row r="1054">
      <c r="A1054" s="1"/>
      <c r="D1054" s="3"/>
      <c r="E1054" s="3"/>
    </row>
    <row r="1055">
      <c r="A1055" s="1"/>
      <c r="D1055" s="3"/>
      <c r="E1055" s="3"/>
    </row>
    <row r="1056">
      <c r="A1056" s="1"/>
      <c r="D1056" s="3"/>
      <c r="E1056" s="3"/>
    </row>
    <row r="1057">
      <c r="A1057" s="1"/>
      <c r="D1057" s="3"/>
      <c r="E1057" s="3"/>
    </row>
  </sheetData>
  <mergeCells count="52">
    <mergeCell ref="A47:A66"/>
    <mergeCell ref="B47:B51"/>
    <mergeCell ref="B52:B55"/>
    <mergeCell ref="B56:B66"/>
    <mergeCell ref="C56:C66"/>
    <mergeCell ref="C67:C70"/>
    <mergeCell ref="C71:C75"/>
    <mergeCell ref="A67:A87"/>
    <mergeCell ref="B76:B87"/>
    <mergeCell ref="C76:C87"/>
    <mergeCell ref="A88:A112"/>
    <mergeCell ref="B88:B92"/>
    <mergeCell ref="C88:C92"/>
    <mergeCell ref="C93:C98"/>
    <mergeCell ref="B137:B143"/>
    <mergeCell ref="B144:B156"/>
    <mergeCell ref="B93:B98"/>
    <mergeCell ref="B99:B112"/>
    <mergeCell ref="A113:A136"/>
    <mergeCell ref="B113:B115"/>
    <mergeCell ref="B116:B122"/>
    <mergeCell ref="B123:B136"/>
    <mergeCell ref="A137:A156"/>
    <mergeCell ref="B15:B26"/>
    <mergeCell ref="B27:B30"/>
    <mergeCell ref="C27:C30"/>
    <mergeCell ref="B31:B34"/>
    <mergeCell ref="C31:C34"/>
    <mergeCell ref="B35:B46"/>
    <mergeCell ref="C35:C46"/>
    <mergeCell ref="C47:C51"/>
    <mergeCell ref="C52:C55"/>
    <mergeCell ref="A4:A26"/>
    <mergeCell ref="B4:B8"/>
    <mergeCell ref="C4:C8"/>
    <mergeCell ref="B9:B14"/>
    <mergeCell ref="C9:C14"/>
    <mergeCell ref="C15:C26"/>
    <mergeCell ref="A27:A46"/>
    <mergeCell ref="B67:B70"/>
    <mergeCell ref="B71:B75"/>
    <mergeCell ref="C99:C112"/>
    <mergeCell ref="C113:C115"/>
    <mergeCell ref="C116:C122"/>
    <mergeCell ref="C123:C136"/>
    <mergeCell ref="C137:C143"/>
    <mergeCell ref="C144:C156"/>
    <mergeCell ref="C157:C167"/>
    <mergeCell ref="C168:C183"/>
    <mergeCell ref="A157:A183"/>
    <mergeCell ref="B157:B167"/>
    <mergeCell ref="B168:B183"/>
  </mergeCells>
  <hyperlinks>
    <hyperlink r:id="rId1" ref="F74"/>
    <hyperlink r:id="rId2" ref="F78"/>
    <hyperlink r:id="rId3" ref="F79"/>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6.88"/>
    <col customWidth="1" min="2" max="2" width="18.13"/>
    <col customWidth="1" min="3" max="3" width="19.75"/>
    <col customWidth="1" min="7" max="7" width="12.38"/>
    <col customWidth="1" min="14" max="14" width="8.88"/>
    <col customWidth="1" min="15" max="15" width="7.25"/>
    <col customWidth="1" min="16" max="16" width="7.88"/>
    <col customWidth="1" min="17" max="17" width="7.75"/>
  </cols>
  <sheetData>
    <row r="1">
      <c r="D1" s="1"/>
      <c r="G1" s="1">
        <f>C48+C54+C60+C66+C73+C79+C84</f>
        <v>81</v>
      </c>
      <c r="J1" s="25"/>
      <c r="N1" s="1"/>
      <c r="O1" s="1"/>
      <c r="P1" s="1"/>
      <c r="X1" s="1"/>
      <c r="AD1" s="1"/>
      <c r="AN1" s="1"/>
      <c r="BJ1" s="1"/>
      <c r="BK1" s="1"/>
      <c r="BL1" s="1"/>
      <c r="BM1" s="1"/>
    </row>
    <row r="2" ht="29.25" customHeight="1">
      <c r="A2" s="31" t="s">
        <v>48</v>
      </c>
      <c r="B2" s="32" t="s">
        <v>56</v>
      </c>
      <c r="C2" s="23"/>
      <c r="D2" s="34" t="s">
        <v>65</v>
      </c>
      <c r="E2" s="37" t="s">
        <v>71</v>
      </c>
      <c r="F2" s="22"/>
      <c r="G2" s="23"/>
      <c r="H2" s="39" t="s">
        <v>78</v>
      </c>
      <c r="I2" s="22"/>
      <c r="J2" s="23"/>
      <c r="K2" s="39" t="s">
        <v>84</v>
      </c>
      <c r="L2" s="22"/>
      <c r="M2" s="23"/>
      <c r="N2" s="1"/>
      <c r="O2" s="1"/>
      <c r="P2" s="1"/>
      <c r="X2" s="1"/>
      <c r="AD2" s="1"/>
      <c r="AN2" s="1"/>
      <c r="BJ2" s="1"/>
      <c r="BK2" s="1"/>
      <c r="BL2" s="1"/>
      <c r="BM2" s="1"/>
    </row>
    <row r="3" ht="32.25" customHeight="1">
      <c r="A3" s="45"/>
      <c r="B3" s="46" t="s">
        <v>38</v>
      </c>
      <c r="C3" s="46" t="s">
        <v>92</v>
      </c>
      <c r="D3" s="20"/>
      <c r="E3" s="47" t="s">
        <v>38</v>
      </c>
      <c r="F3" s="47" t="s">
        <v>92</v>
      </c>
      <c r="G3" s="48" t="s">
        <v>97</v>
      </c>
      <c r="H3" s="50" t="s">
        <v>38</v>
      </c>
      <c r="I3" s="48" t="s">
        <v>92</v>
      </c>
      <c r="J3" s="48" t="s">
        <v>97</v>
      </c>
      <c r="K3" s="53" t="s">
        <v>38</v>
      </c>
      <c r="L3" s="53" t="s">
        <v>92</v>
      </c>
      <c r="M3" s="53" t="s">
        <v>97</v>
      </c>
      <c r="N3" s="1"/>
      <c r="O3" s="1"/>
      <c r="P3" s="1"/>
      <c r="X3" s="1"/>
      <c r="AD3" s="1"/>
      <c r="AN3" s="1"/>
      <c r="BJ3" s="1"/>
      <c r="BK3" s="1"/>
      <c r="BL3" s="1"/>
      <c r="BM3" s="1"/>
    </row>
    <row r="4">
      <c r="A4" s="57">
        <v>1.0</v>
      </c>
      <c r="B4" s="59">
        <v>5.0</v>
      </c>
      <c r="C4" s="59">
        <v>5.0</v>
      </c>
      <c r="D4" s="60">
        <v>10.0</v>
      </c>
      <c r="E4" s="61">
        <f>C21</f>
        <v>6</v>
      </c>
      <c r="F4" s="61">
        <f>C22</f>
        <v>1</v>
      </c>
      <c r="G4" s="62">
        <f>C21+C22</f>
        <v>7</v>
      </c>
      <c r="H4" s="63">
        <f t="shared" ref="H4:J4" si="1">B4-E4</f>
        <v>-1</v>
      </c>
      <c r="I4" s="64">
        <f t="shared" si="1"/>
        <v>4</v>
      </c>
      <c r="J4" s="65">
        <f t="shared" si="1"/>
        <v>3</v>
      </c>
      <c r="K4" s="67">
        <f t="shared" ref="K4:M4" si="2">E4*100%/B4</f>
        <v>1.2</v>
      </c>
      <c r="L4" s="67">
        <f t="shared" si="2"/>
        <v>0.2</v>
      </c>
      <c r="M4" s="68">
        <f t="shared" si="2"/>
        <v>0.7</v>
      </c>
      <c r="N4" s="25">
        <v>10.0</v>
      </c>
      <c r="O4" s="25">
        <v>6.0</v>
      </c>
      <c r="P4" s="25">
        <v>10.0</v>
      </c>
      <c r="Q4" s="25">
        <v>2.0</v>
      </c>
      <c r="X4" s="1"/>
      <c r="AD4" s="1"/>
      <c r="AN4" s="1"/>
      <c r="BJ4" s="1"/>
      <c r="BK4" s="1"/>
      <c r="BL4" s="1"/>
      <c r="BM4" s="1"/>
    </row>
    <row r="5">
      <c r="A5" s="57">
        <v>2.0</v>
      </c>
      <c r="B5" s="59">
        <v>5.0</v>
      </c>
      <c r="C5" s="59">
        <v>5.0</v>
      </c>
      <c r="D5" s="60">
        <v>10.0</v>
      </c>
      <c r="E5" s="61">
        <f>C26</f>
        <v>2</v>
      </c>
      <c r="F5" s="61">
        <f>C27</f>
        <v>3</v>
      </c>
      <c r="G5" s="62">
        <f>C26+C27</f>
        <v>5</v>
      </c>
      <c r="H5" s="69">
        <f t="shared" ref="H5:J5" si="3">B5-E5</f>
        <v>3</v>
      </c>
      <c r="I5" s="64">
        <f t="shared" si="3"/>
        <v>2</v>
      </c>
      <c r="J5" s="65">
        <f t="shared" si="3"/>
        <v>5</v>
      </c>
      <c r="K5" s="67">
        <f t="shared" ref="K5:M5" si="4">E5*100%/B5</f>
        <v>0.4</v>
      </c>
      <c r="L5" s="67">
        <f t="shared" si="4"/>
        <v>0.6</v>
      </c>
      <c r="M5" s="68">
        <f t="shared" si="4"/>
        <v>0.5</v>
      </c>
      <c r="N5" s="25">
        <v>10.0</v>
      </c>
      <c r="O5" s="25">
        <v>1.0</v>
      </c>
      <c r="P5" s="25">
        <v>10.0</v>
      </c>
      <c r="Q5" s="25">
        <v>3.0</v>
      </c>
      <c r="X5" s="1"/>
      <c r="AD5" s="1"/>
      <c r="AN5" s="1"/>
      <c r="BJ5" s="1"/>
      <c r="BK5" s="1"/>
      <c r="BL5" s="1"/>
      <c r="BM5" s="1"/>
    </row>
    <row r="6">
      <c r="A6" s="57">
        <v>3.0</v>
      </c>
      <c r="B6" s="59">
        <v>5.0</v>
      </c>
      <c r="C6" s="59">
        <v>5.0</v>
      </c>
      <c r="D6" s="60">
        <v>10.0</v>
      </c>
      <c r="E6" s="61">
        <f>C31</f>
        <v>5</v>
      </c>
      <c r="F6" s="61">
        <f>C32</f>
        <v>2</v>
      </c>
      <c r="G6" s="62">
        <f>C31+C32</f>
        <v>7</v>
      </c>
      <c r="H6" s="69">
        <f t="shared" ref="H6:J6" si="5">B6-E6</f>
        <v>0</v>
      </c>
      <c r="I6" s="64">
        <f t="shared" si="5"/>
        <v>3</v>
      </c>
      <c r="J6" s="65">
        <f t="shared" si="5"/>
        <v>3</v>
      </c>
      <c r="K6" s="67">
        <f t="shared" ref="K6:M6" si="6">E6*100%/B6</f>
        <v>1</v>
      </c>
      <c r="L6" s="67">
        <f t="shared" si="6"/>
        <v>0.4</v>
      </c>
      <c r="M6" s="68">
        <f t="shared" si="6"/>
        <v>0.7</v>
      </c>
      <c r="N6" s="25">
        <v>10.0</v>
      </c>
      <c r="O6" s="25">
        <v>5.0</v>
      </c>
      <c r="P6" s="25">
        <v>10.0</v>
      </c>
      <c r="Q6" s="25">
        <v>2.0</v>
      </c>
      <c r="X6" s="1"/>
      <c r="AD6" s="1"/>
      <c r="AN6" s="1"/>
      <c r="BJ6" s="1"/>
      <c r="BK6" s="1"/>
      <c r="BL6" s="1"/>
      <c r="BM6" s="1"/>
    </row>
    <row r="7">
      <c r="A7" s="57">
        <v>4.0</v>
      </c>
      <c r="B7" s="59">
        <v>5.0</v>
      </c>
      <c r="C7" s="59">
        <v>5.0</v>
      </c>
      <c r="D7" s="60">
        <v>10.0</v>
      </c>
      <c r="E7" s="61">
        <f>C36</f>
        <v>4</v>
      </c>
      <c r="F7" s="61">
        <f>C37</f>
        <v>4</v>
      </c>
      <c r="G7" s="62">
        <f>C36+C37</f>
        <v>8</v>
      </c>
      <c r="H7" s="69">
        <f t="shared" ref="H7:J7" si="7">B7-E7</f>
        <v>1</v>
      </c>
      <c r="I7" s="64">
        <f t="shared" si="7"/>
        <v>1</v>
      </c>
      <c r="J7" s="65">
        <f t="shared" si="7"/>
        <v>2</v>
      </c>
      <c r="K7" s="67">
        <f t="shared" ref="K7:M7" si="8">E7*100%/B7</f>
        <v>0.8</v>
      </c>
      <c r="L7" s="67">
        <f t="shared" si="8"/>
        <v>0.8</v>
      </c>
      <c r="M7" s="68">
        <f t="shared" si="8"/>
        <v>0.8</v>
      </c>
      <c r="N7" s="25">
        <v>10.0</v>
      </c>
      <c r="O7" s="25">
        <v>4.0</v>
      </c>
      <c r="P7" s="25">
        <v>10.0</v>
      </c>
      <c r="Q7" s="25">
        <v>1.0</v>
      </c>
      <c r="X7" s="1"/>
      <c r="AD7" s="1"/>
      <c r="AN7" s="1"/>
      <c r="BJ7" s="1"/>
      <c r="BK7" s="1"/>
      <c r="BL7" s="1"/>
      <c r="BM7" s="1"/>
    </row>
    <row r="8">
      <c r="A8" s="57">
        <v>5.0</v>
      </c>
      <c r="B8" s="59">
        <v>10.0</v>
      </c>
      <c r="C8" s="59">
        <v>10.0</v>
      </c>
      <c r="D8" s="60">
        <v>20.0</v>
      </c>
      <c r="E8" s="61">
        <f>C41</f>
        <v>7</v>
      </c>
      <c r="F8" s="61">
        <f>C42</f>
        <v>3</v>
      </c>
      <c r="G8" s="62">
        <f>C41+C42</f>
        <v>10</v>
      </c>
      <c r="H8" s="69">
        <f t="shared" ref="H8:J8" si="9">B8-E8</f>
        <v>3</v>
      </c>
      <c r="I8" s="64">
        <f t="shared" si="9"/>
        <v>7</v>
      </c>
      <c r="J8" s="65">
        <f t="shared" si="9"/>
        <v>10</v>
      </c>
      <c r="K8" s="67">
        <f t="shared" ref="K8:M8" si="10">E8*100%/B8</f>
        <v>0.7</v>
      </c>
      <c r="L8" s="67">
        <f t="shared" si="10"/>
        <v>0.3</v>
      </c>
      <c r="M8" s="68">
        <f t="shared" si="10"/>
        <v>0.5</v>
      </c>
      <c r="N8" s="25">
        <v>20.0</v>
      </c>
      <c r="O8" s="25">
        <v>7.0</v>
      </c>
      <c r="P8" s="1"/>
      <c r="X8" s="1"/>
      <c r="AD8" s="1"/>
      <c r="AN8" s="1"/>
      <c r="BJ8" s="1"/>
      <c r="BK8" s="1"/>
      <c r="BL8" s="1"/>
      <c r="BM8" s="1"/>
    </row>
    <row r="9">
      <c r="A9" s="57">
        <v>6.0</v>
      </c>
      <c r="B9" s="59">
        <v>10.0</v>
      </c>
      <c r="C9" s="59">
        <v>10.0</v>
      </c>
      <c r="D9" s="60">
        <v>20.0</v>
      </c>
      <c r="E9" s="61">
        <f>C46</f>
        <v>8</v>
      </c>
      <c r="F9" s="61">
        <f>C47</f>
        <v>6</v>
      </c>
      <c r="G9" s="62">
        <f>C46+C47+C48</f>
        <v>17</v>
      </c>
      <c r="H9" s="69">
        <f t="shared" ref="H9:J9" si="11">B9-E9</f>
        <v>2</v>
      </c>
      <c r="I9" s="64">
        <f t="shared" si="11"/>
        <v>4</v>
      </c>
      <c r="J9" s="65">
        <f t="shared" si="11"/>
        <v>3</v>
      </c>
      <c r="K9" s="67">
        <f t="shared" ref="K9:M9" si="12">E9*100%/B9</f>
        <v>0.8</v>
      </c>
      <c r="L9" s="67">
        <f t="shared" si="12"/>
        <v>0.6</v>
      </c>
      <c r="M9" s="68">
        <f t="shared" si="12"/>
        <v>0.85</v>
      </c>
      <c r="N9" s="25">
        <v>20.0</v>
      </c>
      <c r="O9" s="25">
        <v>9.0</v>
      </c>
      <c r="P9" s="1"/>
      <c r="X9" s="1"/>
      <c r="AD9" s="1"/>
      <c r="AN9" s="1"/>
      <c r="BJ9" s="1"/>
      <c r="BK9" s="1"/>
      <c r="BL9" s="1"/>
      <c r="BM9" s="1"/>
    </row>
    <row r="10">
      <c r="A10" s="57">
        <v>7.0</v>
      </c>
      <c r="B10" s="59">
        <v>10.0</v>
      </c>
      <c r="C10" s="59">
        <v>10.0</v>
      </c>
      <c r="D10" s="60">
        <v>20.0</v>
      </c>
      <c r="E10" s="61">
        <f>C52</f>
        <v>9</v>
      </c>
      <c r="F10" s="61">
        <f>C53</f>
        <v>9</v>
      </c>
      <c r="G10" s="62">
        <f>C52+C53+C54</f>
        <v>20</v>
      </c>
      <c r="H10" s="69">
        <f t="shared" ref="H10:J10" si="13">B10-E10</f>
        <v>1</v>
      </c>
      <c r="I10" s="64">
        <f t="shared" si="13"/>
        <v>1</v>
      </c>
      <c r="J10" s="65">
        <f t="shared" si="13"/>
        <v>0</v>
      </c>
      <c r="K10" s="67">
        <f t="shared" ref="K10:M10" si="14">E10*100%/B10</f>
        <v>0.9</v>
      </c>
      <c r="L10" s="67">
        <f t="shared" si="14"/>
        <v>0.9</v>
      </c>
      <c r="M10" s="68">
        <f t="shared" si="14"/>
        <v>1</v>
      </c>
      <c r="N10" s="25">
        <v>20.0</v>
      </c>
      <c r="O10" s="25">
        <v>10.0</v>
      </c>
      <c r="P10" s="1"/>
      <c r="X10" s="1"/>
      <c r="AD10" s="1"/>
      <c r="AN10" s="1"/>
      <c r="BJ10" s="1"/>
      <c r="BK10" s="1"/>
      <c r="BL10" s="1"/>
      <c r="BM10" s="1"/>
    </row>
    <row r="11">
      <c r="A11" s="57">
        <v>8.0</v>
      </c>
      <c r="B11" s="59">
        <v>23.0</v>
      </c>
      <c r="C11" s="59">
        <v>23.0</v>
      </c>
      <c r="D11" s="60">
        <v>45.0</v>
      </c>
      <c r="E11" s="61">
        <f>C58</f>
        <v>14</v>
      </c>
      <c r="F11" s="61">
        <f>C59</f>
        <v>13</v>
      </c>
      <c r="G11" s="62">
        <f>C58+C59+C60</f>
        <v>35</v>
      </c>
      <c r="H11" s="69">
        <f t="shared" ref="H11:J11" si="15">B11-E11</f>
        <v>9</v>
      </c>
      <c r="I11" s="64">
        <f t="shared" si="15"/>
        <v>10</v>
      </c>
      <c r="J11" s="65">
        <f t="shared" si="15"/>
        <v>10</v>
      </c>
      <c r="K11" s="67">
        <f t="shared" ref="K11:M11" si="16">E11*100%/B11</f>
        <v>0.6086956522</v>
      </c>
      <c r="L11" s="67">
        <f t="shared" si="16"/>
        <v>0.5652173913</v>
      </c>
      <c r="M11" s="68">
        <f t="shared" si="16"/>
        <v>0.7777777778</v>
      </c>
      <c r="N11" s="25">
        <v>30.0</v>
      </c>
      <c r="O11" s="25">
        <v>15.0</v>
      </c>
      <c r="P11" s="1"/>
      <c r="X11" s="1"/>
      <c r="AD11" s="1"/>
      <c r="AN11" s="1"/>
      <c r="BJ11" s="1"/>
      <c r="BK11" s="1"/>
      <c r="BL11" s="1"/>
      <c r="BM11" s="1"/>
    </row>
    <row r="12">
      <c r="A12" s="57">
        <v>9.0</v>
      </c>
      <c r="B12" s="59">
        <v>28.0</v>
      </c>
      <c r="C12" s="59">
        <v>28.0</v>
      </c>
      <c r="D12" s="60">
        <v>55.0</v>
      </c>
      <c r="E12" s="61">
        <f>C64</f>
        <v>11</v>
      </c>
      <c r="F12" s="61">
        <f>C65</f>
        <v>9</v>
      </c>
      <c r="G12" s="62">
        <f>C64+C65+C66</f>
        <v>28</v>
      </c>
      <c r="H12" s="69">
        <f t="shared" ref="H12:J12" si="17">B12-E12</f>
        <v>17</v>
      </c>
      <c r="I12" s="64">
        <f t="shared" si="17"/>
        <v>19</v>
      </c>
      <c r="J12" s="65">
        <f t="shared" si="17"/>
        <v>27</v>
      </c>
      <c r="K12" s="67">
        <f t="shared" ref="K12:M12" si="18">E12*100%/B12</f>
        <v>0.3928571429</v>
      </c>
      <c r="L12" s="67">
        <f t="shared" si="18"/>
        <v>0.3214285714</v>
      </c>
      <c r="M12" s="68">
        <f t="shared" si="18"/>
        <v>0.5090909091</v>
      </c>
      <c r="N12" s="25">
        <v>30.0</v>
      </c>
      <c r="O12" s="1"/>
      <c r="P12" s="1"/>
      <c r="X12" s="1"/>
      <c r="AD12" s="1"/>
      <c r="AN12" s="1"/>
      <c r="BJ12" s="1"/>
      <c r="BK12" s="1"/>
      <c r="BL12" s="1"/>
      <c r="BM12" s="1"/>
    </row>
    <row r="13">
      <c r="A13" s="57">
        <v>10.0</v>
      </c>
      <c r="B13" s="59">
        <v>15.0</v>
      </c>
      <c r="C13" s="59">
        <v>15.0</v>
      </c>
      <c r="D13" s="60">
        <v>30.0</v>
      </c>
      <c r="E13" s="61">
        <f>C70</f>
        <v>11</v>
      </c>
      <c r="F13" s="61">
        <f>C71</f>
        <v>9</v>
      </c>
      <c r="G13" s="62">
        <f>C70+C71+C72</f>
        <v>30</v>
      </c>
      <c r="H13" s="69">
        <f t="shared" ref="H13:J13" si="19">B13-E13</f>
        <v>4</v>
      </c>
      <c r="I13" s="64">
        <f t="shared" si="19"/>
        <v>6</v>
      </c>
      <c r="J13" s="65">
        <f t="shared" si="19"/>
        <v>0</v>
      </c>
      <c r="K13" s="67">
        <f t="shared" ref="K13:M13" si="20">E13*100%/B13</f>
        <v>0.7333333333</v>
      </c>
      <c r="L13" s="67">
        <f t="shared" si="20"/>
        <v>0.6</v>
      </c>
      <c r="M13" s="68">
        <f t="shared" si="20"/>
        <v>1</v>
      </c>
      <c r="N13" s="1"/>
      <c r="O13" s="99" t="s">
        <v>325</v>
      </c>
      <c r="P13" s="100">
        <v>45900.0</v>
      </c>
      <c r="X13" s="1"/>
      <c r="AD13" s="1"/>
      <c r="AN13" s="1"/>
      <c r="BJ13" s="1"/>
      <c r="BK13" s="1"/>
      <c r="BL13" s="1"/>
      <c r="BM13" s="1"/>
    </row>
    <row r="14">
      <c r="A14" s="57">
        <v>11.0</v>
      </c>
      <c r="B14" s="59">
        <v>10.0</v>
      </c>
      <c r="C14" s="59">
        <v>10.0</v>
      </c>
      <c r="D14" s="60">
        <v>20.0</v>
      </c>
      <c r="E14" s="61">
        <f>C76</f>
        <v>7</v>
      </c>
      <c r="F14" s="61">
        <f>C77</f>
        <v>5</v>
      </c>
      <c r="G14" s="62">
        <f>C76+C77+C78</f>
        <v>24</v>
      </c>
      <c r="H14" s="69">
        <f t="shared" ref="H14:J14" si="21">B14-E14</f>
        <v>3</v>
      </c>
      <c r="I14" s="64">
        <f t="shared" si="21"/>
        <v>5</v>
      </c>
      <c r="J14" s="65">
        <f t="shared" si="21"/>
        <v>-4</v>
      </c>
      <c r="K14" s="67">
        <f t="shared" ref="K14:M14" si="22">E14*100%/B14</f>
        <v>0.7</v>
      </c>
      <c r="L14" s="67">
        <f t="shared" si="22"/>
        <v>0.5</v>
      </c>
      <c r="M14" s="68">
        <f t="shared" si="22"/>
        <v>1.2</v>
      </c>
      <c r="N14" s="1"/>
      <c r="O14" s="1"/>
      <c r="P14" s="1"/>
      <c r="X14" s="1"/>
      <c r="AD14" s="1"/>
      <c r="AN14" s="1"/>
      <c r="BJ14" s="1"/>
      <c r="BK14" s="1"/>
      <c r="BL14" s="1"/>
      <c r="BM14" s="1"/>
    </row>
    <row r="15">
      <c r="A15" s="109">
        <v>12.0</v>
      </c>
      <c r="B15" s="59">
        <v>10.0</v>
      </c>
      <c r="C15" s="59">
        <v>10.0</v>
      </c>
      <c r="D15" s="60">
        <v>20.0</v>
      </c>
      <c r="E15" s="61">
        <f>C82</f>
        <v>8</v>
      </c>
      <c r="F15" s="61">
        <f>C83</f>
        <v>7</v>
      </c>
      <c r="G15" s="62">
        <f>C82+C83+C84</f>
        <v>75</v>
      </c>
      <c r="H15" s="69">
        <f t="shared" ref="H15:J15" si="23">B15-E15</f>
        <v>2</v>
      </c>
      <c r="I15" s="64">
        <f t="shared" si="23"/>
        <v>3</v>
      </c>
      <c r="J15" s="65">
        <f t="shared" si="23"/>
        <v>-55</v>
      </c>
      <c r="K15" s="67">
        <f t="shared" ref="K15:M15" si="24">E15*100%/B15</f>
        <v>0.8</v>
      </c>
      <c r="L15" s="67">
        <f t="shared" si="24"/>
        <v>0.7</v>
      </c>
      <c r="M15" s="68">
        <f t="shared" si="24"/>
        <v>3.75</v>
      </c>
      <c r="N15" s="1"/>
      <c r="O15" s="1"/>
      <c r="P15" s="1"/>
      <c r="X15" s="1"/>
      <c r="AD15" s="1"/>
      <c r="AN15" s="1"/>
      <c r="BJ15" s="1"/>
      <c r="BK15" s="1"/>
      <c r="BL15" s="1"/>
      <c r="BM15" s="1"/>
    </row>
    <row r="16">
      <c r="A16" s="110" t="s">
        <v>370</v>
      </c>
      <c r="B16" s="114">
        <f t="shared" ref="B16:F16" si="25">SUM(B4:B15)</f>
        <v>136</v>
      </c>
      <c r="C16" s="114">
        <f t="shared" si="25"/>
        <v>136</v>
      </c>
      <c r="D16" s="110">
        <f t="shared" si="25"/>
        <v>270</v>
      </c>
      <c r="E16" s="110">
        <f t="shared" si="25"/>
        <v>92</v>
      </c>
      <c r="F16" s="110">
        <f t="shared" si="25"/>
        <v>71</v>
      </c>
      <c r="G16" s="119">
        <f>SUM(G4:G15)+36</f>
        <v>302</v>
      </c>
      <c r="H16" s="122">
        <f t="shared" ref="H16:I16" si="26">SUM(H4:H15)</f>
        <v>44</v>
      </c>
      <c r="I16" s="122">
        <f t="shared" si="26"/>
        <v>65</v>
      </c>
      <c r="J16" s="122">
        <f>SUM(J4:J15)-36-G1</f>
        <v>-113</v>
      </c>
      <c r="K16" s="125">
        <f t="shared" ref="K16:M16" si="27">E16*100%/B16</f>
        <v>0.6764705882</v>
      </c>
      <c r="L16" s="125">
        <f t="shared" si="27"/>
        <v>0.5220588235</v>
      </c>
      <c r="M16" s="125">
        <f t="shared" si="27"/>
        <v>1.118518519</v>
      </c>
      <c r="N16" s="126"/>
      <c r="O16" s="126"/>
      <c r="P16" s="126"/>
      <c r="Q16" s="127"/>
      <c r="R16" s="127"/>
      <c r="S16" s="127"/>
      <c r="T16" s="127"/>
      <c r="U16" s="127"/>
      <c r="V16" s="127"/>
      <c r="W16" s="127"/>
      <c r="X16" s="126"/>
      <c r="Y16" s="127"/>
      <c r="Z16" s="127"/>
      <c r="AA16" s="127"/>
      <c r="AB16" s="127"/>
      <c r="AC16" s="127"/>
      <c r="AD16" s="126"/>
      <c r="AE16" s="127"/>
      <c r="AF16" s="127"/>
      <c r="AG16" s="127"/>
      <c r="AH16" s="127"/>
      <c r="AI16" s="127"/>
      <c r="AJ16" s="127"/>
      <c r="AK16" s="127"/>
      <c r="AL16" s="127"/>
      <c r="AM16" s="127"/>
      <c r="AN16" s="126"/>
      <c r="AO16" s="127"/>
      <c r="AP16" s="127"/>
      <c r="AQ16" s="127"/>
      <c r="AR16" s="127"/>
      <c r="AS16" s="127"/>
      <c r="AT16" s="127"/>
      <c r="AU16" s="127"/>
      <c r="AV16" s="127"/>
      <c r="AW16" s="127"/>
      <c r="AX16" s="127"/>
      <c r="AY16" s="127"/>
      <c r="AZ16" s="127"/>
      <c r="BA16" s="127"/>
      <c r="BB16" s="127"/>
      <c r="BC16" s="127"/>
      <c r="BD16" s="127"/>
      <c r="BE16" s="127"/>
      <c r="BF16" s="127"/>
      <c r="BG16" s="127"/>
      <c r="BH16" s="127"/>
      <c r="BI16" s="127"/>
      <c r="BJ16" s="126"/>
      <c r="BK16" s="126"/>
      <c r="BL16" s="126"/>
      <c r="BM16" s="126"/>
      <c r="BN16" s="127"/>
      <c r="BO16" s="127"/>
      <c r="BP16" s="127"/>
      <c r="BQ16" s="127"/>
      <c r="BR16" s="127"/>
      <c r="BS16" s="127"/>
      <c r="BT16" s="127"/>
      <c r="BU16" s="127"/>
      <c r="BV16" s="127"/>
      <c r="BW16" s="127"/>
      <c r="BX16" s="127"/>
      <c r="BY16" s="127"/>
      <c r="BZ16" s="127"/>
      <c r="CA16" s="127"/>
      <c r="CB16" s="127"/>
      <c r="CC16" s="127"/>
    </row>
    <row r="17">
      <c r="D17" s="1"/>
      <c r="G17" s="1"/>
      <c r="N17" s="1"/>
      <c r="O17" s="1"/>
      <c r="P17" s="1"/>
      <c r="X17" s="1"/>
      <c r="AD17" s="1"/>
      <c r="AN17" s="1"/>
      <c r="BJ17" s="1"/>
      <c r="BK17" s="1"/>
      <c r="BL17" s="1"/>
      <c r="BM17" s="1"/>
    </row>
    <row r="18">
      <c r="D18" s="1"/>
      <c r="G18" s="1"/>
      <c r="N18" s="1"/>
      <c r="O18" s="1"/>
      <c r="P18" s="1"/>
      <c r="X18" s="1"/>
      <c r="AD18" s="1"/>
      <c r="AN18" s="1"/>
      <c r="BJ18" s="1"/>
      <c r="BK18" s="1"/>
      <c r="BL18" s="1"/>
      <c r="BM18" s="1"/>
    </row>
    <row r="19">
      <c r="A19" s="132" t="s">
        <v>0</v>
      </c>
      <c r="B19" s="134" t="s">
        <v>413</v>
      </c>
      <c r="C19" s="23"/>
      <c r="D19" s="135"/>
      <c r="E19" s="23"/>
      <c r="G19" s="1"/>
      <c r="N19" s="1"/>
      <c r="O19" s="1"/>
      <c r="P19" s="1"/>
      <c r="X19" s="1"/>
      <c r="AD19" s="1"/>
      <c r="AN19" s="1"/>
      <c r="BJ19" s="1"/>
      <c r="BK19" s="1"/>
      <c r="BL19" s="1"/>
      <c r="BM19" s="1"/>
    </row>
    <row r="20">
      <c r="A20" s="24"/>
      <c r="B20" s="136" t="s">
        <v>9</v>
      </c>
      <c r="C20" s="137" t="s">
        <v>419</v>
      </c>
      <c r="D20" s="137" t="s">
        <v>422</v>
      </c>
      <c r="E20" s="137" t="s">
        <v>423</v>
      </c>
      <c r="G20" s="1"/>
      <c r="N20" s="1"/>
      <c r="O20" s="1"/>
      <c r="P20" s="1"/>
      <c r="X20" s="1"/>
      <c r="AD20" s="1"/>
      <c r="AN20" s="1"/>
      <c r="BJ20" s="1"/>
      <c r="BK20" s="1"/>
      <c r="BL20" s="1"/>
      <c r="BM20" s="1"/>
    </row>
    <row r="21">
      <c r="A21" s="138">
        <v>1.0</v>
      </c>
      <c r="B21" s="139" t="s">
        <v>38</v>
      </c>
      <c r="C21" s="141">
        <f t="shared" ref="C21:C22" si="28">sum(D21,H21,J21,F21,L21,N21,P21,R21,T21,V21,X21,Z21,CE21,CG21,CI21,CK21,CM21,CO21,CQ21,CS21,CU21,CW21,CY21,DA21,DC21,DE21,DG21,DI21,DK21,DM21,DO21)</f>
        <v>6</v>
      </c>
      <c r="D21" s="142">
        <v>6.0</v>
      </c>
      <c r="E21" s="143"/>
      <c r="G21" s="1"/>
      <c r="N21" s="1"/>
      <c r="O21" s="1"/>
      <c r="P21" s="1"/>
      <c r="X21" s="1"/>
      <c r="AD21" s="1"/>
      <c r="AN21" s="1"/>
      <c r="BJ21" s="1"/>
      <c r="BK21" s="1"/>
      <c r="BL21" s="1"/>
      <c r="BM21" s="1"/>
    </row>
    <row r="22">
      <c r="A22" s="138">
        <v>2.0</v>
      </c>
      <c r="B22" s="139" t="s">
        <v>92</v>
      </c>
      <c r="C22" s="141">
        <f t="shared" si="28"/>
        <v>1</v>
      </c>
      <c r="D22" s="142">
        <v>1.0</v>
      </c>
      <c r="E22" s="143"/>
      <c r="G22" s="1"/>
      <c r="N22" s="1"/>
      <c r="O22" s="1"/>
      <c r="P22" s="1"/>
      <c r="X22" s="1"/>
      <c r="AD22" s="1"/>
      <c r="AN22" s="1"/>
      <c r="BJ22" s="1"/>
      <c r="BK22" s="1"/>
      <c r="BL22" s="1"/>
      <c r="BM22" s="1"/>
    </row>
    <row r="23">
      <c r="D23" s="1"/>
      <c r="G23" s="1"/>
      <c r="N23" s="1"/>
      <c r="O23" s="1"/>
      <c r="P23" s="1"/>
      <c r="X23" s="1"/>
      <c r="AD23" s="1"/>
      <c r="AN23" s="1"/>
      <c r="BJ23" s="1"/>
      <c r="BK23" s="1"/>
      <c r="BL23" s="1"/>
      <c r="BM23" s="1"/>
    </row>
    <row r="24">
      <c r="A24" s="132" t="s">
        <v>0</v>
      </c>
      <c r="B24" s="134" t="s">
        <v>445</v>
      </c>
      <c r="C24" s="23"/>
      <c r="D24" s="135">
        <v>1.0</v>
      </c>
      <c r="E24" s="23"/>
      <c r="F24" s="135">
        <v>2.0</v>
      </c>
      <c r="G24" s="23"/>
      <c r="H24" s="135">
        <v>3.0</v>
      </c>
      <c r="I24" s="23"/>
      <c r="J24" s="135">
        <v>4.0</v>
      </c>
      <c r="K24" s="23"/>
      <c r="L24" s="135">
        <v>5.0</v>
      </c>
      <c r="M24" s="23"/>
      <c r="N24" s="135">
        <v>6.0</v>
      </c>
      <c r="O24" s="23"/>
      <c r="P24" s="135">
        <v>7.0</v>
      </c>
      <c r="Q24" s="23"/>
      <c r="R24" s="135">
        <v>8.0</v>
      </c>
      <c r="S24" s="23"/>
      <c r="T24" s="135">
        <v>9.0</v>
      </c>
      <c r="U24" s="23"/>
      <c r="V24" s="135">
        <v>10.0</v>
      </c>
      <c r="W24" s="23"/>
      <c r="X24" s="135">
        <v>11.0</v>
      </c>
      <c r="Y24" s="23"/>
      <c r="Z24" s="135">
        <v>12.0</v>
      </c>
      <c r="AA24" s="23"/>
      <c r="AB24" s="135">
        <v>13.0</v>
      </c>
      <c r="AC24" s="23"/>
      <c r="AD24" s="135">
        <v>14.0</v>
      </c>
      <c r="AE24" s="23"/>
      <c r="AF24" s="135">
        <v>15.0</v>
      </c>
      <c r="AG24" s="23"/>
      <c r="AH24" s="135">
        <v>16.0</v>
      </c>
      <c r="AI24" s="23"/>
      <c r="AJ24" s="135">
        <v>17.0</v>
      </c>
      <c r="AK24" s="23"/>
      <c r="AL24" s="135">
        <v>18.0</v>
      </c>
      <c r="AM24" s="23"/>
      <c r="AN24" s="135">
        <v>19.0</v>
      </c>
      <c r="AO24" s="23"/>
      <c r="AP24" s="135">
        <v>20.0</v>
      </c>
      <c r="AQ24" s="23"/>
      <c r="AR24" s="135">
        <v>21.0</v>
      </c>
      <c r="AS24" s="23"/>
      <c r="AT24" s="135">
        <v>22.0</v>
      </c>
      <c r="AU24" s="23"/>
      <c r="AV24" s="135">
        <v>23.0</v>
      </c>
      <c r="AW24" s="23"/>
      <c r="AX24" s="135">
        <v>24.0</v>
      </c>
      <c r="AY24" s="23"/>
      <c r="AZ24" s="135">
        <v>25.0</v>
      </c>
      <c r="BA24" s="23"/>
      <c r="BB24" s="135">
        <v>26.0</v>
      </c>
      <c r="BC24" s="23"/>
      <c r="BD24" s="135">
        <v>27.0</v>
      </c>
      <c r="BE24" s="23"/>
      <c r="BF24" s="135">
        <v>28.0</v>
      </c>
      <c r="BG24" s="23"/>
      <c r="BJ24" s="1"/>
      <c r="BK24" s="1"/>
      <c r="BL24" s="1"/>
      <c r="BM24" s="1"/>
    </row>
    <row r="25">
      <c r="A25" s="24"/>
      <c r="B25" s="136" t="s">
        <v>9</v>
      </c>
      <c r="C25" s="137" t="s">
        <v>419</v>
      </c>
      <c r="D25" s="144" t="s">
        <v>422</v>
      </c>
      <c r="E25" s="144" t="s">
        <v>423</v>
      </c>
      <c r="F25" s="144" t="s">
        <v>422</v>
      </c>
      <c r="G25" s="144" t="s">
        <v>423</v>
      </c>
      <c r="H25" s="144" t="s">
        <v>422</v>
      </c>
      <c r="I25" s="144" t="s">
        <v>423</v>
      </c>
      <c r="J25" s="144" t="s">
        <v>422</v>
      </c>
      <c r="K25" s="144" t="s">
        <v>423</v>
      </c>
      <c r="L25" s="144" t="s">
        <v>422</v>
      </c>
      <c r="M25" s="144" t="s">
        <v>423</v>
      </c>
      <c r="N25" s="144" t="s">
        <v>422</v>
      </c>
      <c r="O25" s="144" t="s">
        <v>423</v>
      </c>
      <c r="P25" s="144" t="s">
        <v>422</v>
      </c>
      <c r="Q25" s="144" t="s">
        <v>423</v>
      </c>
      <c r="R25" s="144" t="s">
        <v>422</v>
      </c>
      <c r="S25" s="144" t="s">
        <v>423</v>
      </c>
      <c r="T25" s="144" t="s">
        <v>422</v>
      </c>
      <c r="U25" s="144" t="s">
        <v>423</v>
      </c>
      <c r="V25" s="144" t="s">
        <v>422</v>
      </c>
      <c r="W25" s="144" t="s">
        <v>423</v>
      </c>
      <c r="X25" s="144" t="s">
        <v>422</v>
      </c>
      <c r="Y25" s="144" t="s">
        <v>423</v>
      </c>
      <c r="Z25" s="144" t="s">
        <v>422</v>
      </c>
      <c r="AA25" s="144" t="s">
        <v>423</v>
      </c>
      <c r="AB25" s="144" t="s">
        <v>422</v>
      </c>
      <c r="AC25" s="144" t="s">
        <v>423</v>
      </c>
      <c r="AD25" s="144" t="s">
        <v>422</v>
      </c>
      <c r="AE25" s="144" t="s">
        <v>423</v>
      </c>
      <c r="AF25" s="144" t="s">
        <v>422</v>
      </c>
      <c r="AG25" s="144" t="s">
        <v>423</v>
      </c>
      <c r="AH25" s="144" t="s">
        <v>422</v>
      </c>
      <c r="AI25" s="144" t="s">
        <v>423</v>
      </c>
      <c r="AJ25" s="144" t="s">
        <v>422</v>
      </c>
      <c r="AK25" s="144" t="s">
        <v>423</v>
      </c>
      <c r="AL25" s="144" t="s">
        <v>422</v>
      </c>
      <c r="AM25" s="144" t="s">
        <v>423</v>
      </c>
      <c r="AN25" s="144" t="s">
        <v>422</v>
      </c>
      <c r="AO25" s="144" t="s">
        <v>423</v>
      </c>
      <c r="AP25" s="144" t="s">
        <v>422</v>
      </c>
      <c r="AQ25" s="144" t="s">
        <v>423</v>
      </c>
      <c r="AR25" s="144" t="s">
        <v>422</v>
      </c>
      <c r="AS25" s="144" t="s">
        <v>423</v>
      </c>
      <c r="AT25" s="144" t="s">
        <v>422</v>
      </c>
      <c r="AU25" s="144" t="s">
        <v>423</v>
      </c>
      <c r="AV25" s="144" t="s">
        <v>422</v>
      </c>
      <c r="AW25" s="144" t="s">
        <v>423</v>
      </c>
      <c r="AX25" s="144" t="s">
        <v>422</v>
      </c>
      <c r="AY25" s="144" t="s">
        <v>423</v>
      </c>
      <c r="AZ25" s="144" t="s">
        <v>422</v>
      </c>
      <c r="BA25" s="144" t="s">
        <v>423</v>
      </c>
      <c r="BB25" s="144" t="s">
        <v>422</v>
      </c>
      <c r="BC25" s="144" t="s">
        <v>423</v>
      </c>
      <c r="BD25" s="144" t="s">
        <v>422</v>
      </c>
      <c r="BE25" s="144" t="s">
        <v>423</v>
      </c>
      <c r="BF25" s="144" t="s">
        <v>422</v>
      </c>
      <c r="BG25" s="144" t="s">
        <v>423</v>
      </c>
      <c r="BJ25" s="1"/>
      <c r="BK25" s="1"/>
      <c r="BL25" s="1"/>
      <c r="BM25" s="1"/>
    </row>
    <row r="26">
      <c r="A26" s="138">
        <v>1.0</v>
      </c>
      <c r="B26" s="145" t="s">
        <v>38</v>
      </c>
      <c r="C26" s="141">
        <f t="shared" ref="C26:C27" si="29">D26+F26+H26+J26+L26+N26+P26+R26+T26+V26+X26+Z26+AB26+AD26+AF26+AH26+AJ26+AL26+AN26+AP26+AR26+AT26+AV26+AX26+AZ26+BB26+BD26+BF26+BH26+BJ26+BL26</f>
        <v>2</v>
      </c>
      <c r="D26" s="142"/>
      <c r="E26" s="143"/>
      <c r="F26" s="143"/>
      <c r="G26" s="143"/>
      <c r="H26" s="143"/>
      <c r="I26" s="143"/>
      <c r="J26" s="143"/>
      <c r="K26" s="143"/>
      <c r="L26" s="143"/>
      <c r="M26" s="143"/>
      <c r="N26" s="143"/>
      <c r="O26" s="143"/>
      <c r="P26" s="143"/>
      <c r="Q26" s="143"/>
      <c r="R26" s="143"/>
      <c r="S26" s="143"/>
      <c r="T26" s="143"/>
      <c r="U26" s="143"/>
      <c r="V26" s="143"/>
      <c r="W26" s="143"/>
      <c r="X26" s="143"/>
      <c r="Y26" s="143"/>
      <c r="Z26" s="142"/>
      <c r="AA26" s="143"/>
      <c r="AB26" s="143"/>
      <c r="AC26" s="143"/>
      <c r="AD26" s="143"/>
      <c r="AE26" s="143"/>
      <c r="AF26" s="143"/>
      <c r="AG26" s="143"/>
      <c r="AH26" s="142">
        <v>1.0</v>
      </c>
      <c r="AI26" s="143"/>
      <c r="AJ26" s="143"/>
      <c r="AK26" s="143"/>
      <c r="AL26" s="143"/>
      <c r="AM26" s="143"/>
      <c r="AN26" s="142">
        <v>1.0</v>
      </c>
      <c r="AO26" s="143"/>
      <c r="AP26" s="143"/>
      <c r="AQ26" s="143"/>
      <c r="AR26" s="143"/>
      <c r="AS26" s="143"/>
      <c r="AT26" s="143"/>
      <c r="AU26" s="143"/>
      <c r="AV26" s="143"/>
      <c r="AW26" s="143"/>
      <c r="AX26" s="143"/>
      <c r="AY26" s="143"/>
      <c r="AZ26" s="143"/>
      <c r="BA26" s="143"/>
      <c r="BB26" s="143"/>
      <c r="BC26" s="143"/>
      <c r="BD26" s="143"/>
      <c r="BE26" s="143"/>
      <c r="BF26" s="142"/>
      <c r="BG26" s="143"/>
      <c r="BH26" s="1"/>
      <c r="BI26" s="1"/>
      <c r="BJ26" s="1"/>
      <c r="BK26" s="1"/>
      <c r="BL26" s="1"/>
      <c r="BM26" s="1"/>
      <c r="BN26" s="1"/>
      <c r="BO26" s="1"/>
      <c r="BP26" s="1"/>
      <c r="BQ26" s="1"/>
      <c r="BR26" s="1"/>
      <c r="BS26" s="1"/>
      <c r="BT26" s="1"/>
      <c r="BU26" s="1"/>
      <c r="BV26" s="1"/>
      <c r="BW26" s="1"/>
      <c r="BX26" s="1"/>
      <c r="BY26" s="1"/>
      <c r="BZ26" s="1"/>
      <c r="CA26" s="1"/>
      <c r="CB26" s="1"/>
      <c r="CC26" s="1"/>
    </row>
    <row r="27">
      <c r="A27" s="138">
        <v>2.0</v>
      </c>
      <c r="B27" s="145" t="s">
        <v>92</v>
      </c>
      <c r="C27" s="141">
        <f t="shared" si="29"/>
        <v>3</v>
      </c>
      <c r="D27" s="142"/>
      <c r="E27" s="143"/>
      <c r="F27" s="143"/>
      <c r="G27" s="143"/>
      <c r="H27" s="143"/>
      <c r="I27" s="143"/>
      <c r="J27" s="143"/>
      <c r="K27" s="143"/>
      <c r="L27" s="143"/>
      <c r="M27" s="143"/>
      <c r="N27" s="143"/>
      <c r="O27" s="143"/>
      <c r="P27" s="143"/>
      <c r="Q27" s="143"/>
      <c r="R27" s="143"/>
      <c r="S27" s="143"/>
      <c r="T27" s="143"/>
      <c r="U27" s="143"/>
      <c r="V27" s="143"/>
      <c r="W27" s="143"/>
      <c r="X27" s="143"/>
      <c r="Y27" s="143"/>
      <c r="Z27" s="142">
        <v>1.0</v>
      </c>
      <c r="AA27" s="143"/>
      <c r="AB27" s="143"/>
      <c r="AC27" s="143"/>
      <c r="AD27" s="143"/>
      <c r="AE27" s="143"/>
      <c r="AF27" s="142">
        <v>1.0</v>
      </c>
      <c r="AG27" s="143"/>
      <c r="AH27" s="143"/>
      <c r="AI27" s="143"/>
      <c r="AJ27" s="143"/>
      <c r="AK27" s="143"/>
      <c r="AL27" s="143"/>
      <c r="AM27" s="143"/>
      <c r="AN27" s="143"/>
      <c r="AO27" s="143"/>
      <c r="AP27" s="143"/>
      <c r="AQ27" s="143"/>
      <c r="AR27" s="143"/>
      <c r="AS27" s="143"/>
      <c r="AT27" s="143"/>
      <c r="AU27" s="143"/>
      <c r="AV27" s="143"/>
      <c r="AW27" s="143"/>
      <c r="AX27" s="142">
        <v>1.0</v>
      </c>
      <c r="AY27" s="143"/>
      <c r="AZ27" s="143"/>
      <c r="BA27" s="143"/>
      <c r="BB27" s="143"/>
      <c r="BC27" s="143"/>
      <c r="BD27" s="143"/>
      <c r="BE27" s="143"/>
      <c r="BF27" s="142"/>
      <c r="BG27" s="143"/>
      <c r="BH27" s="1"/>
      <c r="BI27" s="1"/>
      <c r="BJ27" s="1"/>
      <c r="BK27" s="1"/>
      <c r="BL27" s="1"/>
      <c r="BM27" s="1"/>
      <c r="BN27" s="1"/>
      <c r="BO27" s="1"/>
      <c r="BP27" s="1"/>
      <c r="BQ27" s="1"/>
      <c r="BR27" s="1"/>
      <c r="BS27" s="1"/>
      <c r="BT27" s="1"/>
      <c r="BU27" s="1"/>
      <c r="BV27" s="1"/>
      <c r="BW27" s="1"/>
      <c r="BX27" s="1"/>
      <c r="BY27" s="1"/>
      <c r="BZ27" s="1"/>
      <c r="CA27" s="1"/>
      <c r="CB27" s="1"/>
      <c r="CC27" s="1"/>
    </row>
    <row r="28">
      <c r="B28" s="146"/>
      <c r="C28" s="147"/>
      <c r="D28" s="148"/>
      <c r="G28" s="1"/>
      <c r="N28" s="1"/>
      <c r="O28" s="1"/>
      <c r="P28" s="1"/>
      <c r="X28" s="1"/>
      <c r="AD28" s="1"/>
      <c r="AN28" s="1"/>
      <c r="BJ28" s="1"/>
      <c r="BK28" s="1"/>
      <c r="BL28" s="1"/>
      <c r="BM28" s="1"/>
    </row>
    <row r="29">
      <c r="A29" s="132" t="s">
        <v>0</v>
      </c>
      <c r="B29" s="134" t="s">
        <v>516</v>
      </c>
      <c r="C29" s="23"/>
      <c r="D29" s="135">
        <v>1.0</v>
      </c>
      <c r="E29" s="23"/>
      <c r="F29" s="135">
        <v>2.0</v>
      </c>
      <c r="G29" s="23"/>
      <c r="H29" s="135">
        <v>3.0</v>
      </c>
      <c r="I29" s="23"/>
      <c r="J29" s="135">
        <v>4.0</v>
      </c>
      <c r="K29" s="23"/>
      <c r="L29" s="135">
        <v>5.0</v>
      </c>
      <c r="M29" s="23"/>
      <c r="N29" s="135">
        <v>6.0</v>
      </c>
      <c r="O29" s="23"/>
      <c r="P29" s="135">
        <v>7.0</v>
      </c>
      <c r="Q29" s="23"/>
      <c r="R29" s="135">
        <v>8.0</v>
      </c>
      <c r="S29" s="23"/>
      <c r="T29" s="135">
        <v>9.0</v>
      </c>
      <c r="U29" s="23"/>
      <c r="V29" s="135">
        <v>10.0</v>
      </c>
      <c r="W29" s="23"/>
      <c r="X29" s="135">
        <v>11.0</v>
      </c>
      <c r="Y29" s="23"/>
      <c r="Z29" s="135">
        <v>12.0</v>
      </c>
      <c r="AA29" s="23"/>
      <c r="AB29" s="135">
        <v>13.0</v>
      </c>
      <c r="AC29" s="23"/>
      <c r="AD29" s="135">
        <v>14.0</v>
      </c>
      <c r="AE29" s="23"/>
      <c r="AF29" s="135">
        <v>15.0</v>
      </c>
      <c r="AG29" s="23"/>
      <c r="AH29" s="135">
        <v>16.0</v>
      </c>
      <c r="AI29" s="23"/>
      <c r="AJ29" s="135">
        <v>17.0</v>
      </c>
      <c r="AK29" s="23"/>
      <c r="AL29" s="135">
        <v>18.0</v>
      </c>
      <c r="AM29" s="23"/>
      <c r="AN29" s="135">
        <v>19.0</v>
      </c>
      <c r="AO29" s="23"/>
      <c r="AP29" s="135">
        <v>20.0</v>
      </c>
      <c r="AQ29" s="23"/>
      <c r="AR29" s="135">
        <v>21.0</v>
      </c>
      <c r="AS29" s="23"/>
      <c r="AT29" s="135">
        <v>22.0</v>
      </c>
      <c r="AU29" s="23"/>
      <c r="AV29" s="135">
        <v>23.0</v>
      </c>
      <c r="AW29" s="23"/>
      <c r="AX29" s="135">
        <v>24.0</v>
      </c>
      <c r="AY29" s="23"/>
      <c r="AZ29" s="135">
        <v>25.0</v>
      </c>
      <c r="BA29" s="23"/>
      <c r="BB29" s="135">
        <v>26.0</v>
      </c>
      <c r="BC29" s="23"/>
      <c r="BD29" s="135">
        <v>27.0</v>
      </c>
      <c r="BE29" s="23"/>
      <c r="BF29" s="135">
        <v>28.0</v>
      </c>
      <c r="BG29" s="23"/>
      <c r="BJ29" s="1"/>
      <c r="BK29" s="1"/>
      <c r="BL29" s="1"/>
      <c r="BM29" s="1"/>
    </row>
    <row r="30">
      <c r="A30" s="24"/>
      <c r="B30" s="136" t="s">
        <v>9</v>
      </c>
      <c r="C30" s="137" t="s">
        <v>419</v>
      </c>
      <c r="D30" s="144" t="s">
        <v>422</v>
      </c>
      <c r="E30" s="144" t="s">
        <v>423</v>
      </c>
      <c r="F30" s="144" t="s">
        <v>422</v>
      </c>
      <c r="G30" s="144" t="s">
        <v>423</v>
      </c>
      <c r="H30" s="144" t="s">
        <v>422</v>
      </c>
      <c r="I30" s="144" t="s">
        <v>423</v>
      </c>
      <c r="J30" s="144" t="s">
        <v>422</v>
      </c>
      <c r="K30" s="144" t="s">
        <v>423</v>
      </c>
      <c r="L30" s="144" t="s">
        <v>422</v>
      </c>
      <c r="M30" s="144" t="s">
        <v>423</v>
      </c>
      <c r="N30" s="144" t="s">
        <v>422</v>
      </c>
      <c r="O30" s="144" t="s">
        <v>423</v>
      </c>
      <c r="P30" s="144" t="s">
        <v>422</v>
      </c>
      <c r="Q30" s="144" t="s">
        <v>423</v>
      </c>
      <c r="R30" s="144" t="s">
        <v>422</v>
      </c>
      <c r="S30" s="144" t="s">
        <v>423</v>
      </c>
      <c r="T30" s="144" t="s">
        <v>422</v>
      </c>
      <c r="U30" s="144" t="s">
        <v>423</v>
      </c>
      <c r="V30" s="144" t="s">
        <v>422</v>
      </c>
      <c r="W30" s="144" t="s">
        <v>423</v>
      </c>
      <c r="X30" s="144" t="s">
        <v>422</v>
      </c>
      <c r="Y30" s="144" t="s">
        <v>423</v>
      </c>
      <c r="Z30" s="144" t="s">
        <v>422</v>
      </c>
      <c r="AA30" s="144" t="s">
        <v>423</v>
      </c>
      <c r="AB30" s="144" t="s">
        <v>422</v>
      </c>
      <c r="AC30" s="144" t="s">
        <v>423</v>
      </c>
      <c r="AD30" s="144" t="s">
        <v>422</v>
      </c>
      <c r="AE30" s="144" t="s">
        <v>423</v>
      </c>
      <c r="AF30" s="144" t="s">
        <v>422</v>
      </c>
      <c r="AG30" s="144" t="s">
        <v>423</v>
      </c>
      <c r="AH30" s="144" t="s">
        <v>422</v>
      </c>
      <c r="AI30" s="144" t="s">
        <v>423</v>
      </c>
      <c r="AJ30" s="144" t="s">
        <v>422</v>
      </c>
      <c r="AK30" s="144" t="s">
        <v>423</v>
      </c>
      <c r="AL30" s="144" t="s">
        <v>422</v>
      </c>
      <c r="AM30" s="144" t="s">
        <v>423</v>
      </c>
      <c r="AN30" s="144" t="s">
        <v>422</v>
      </c>
      <c r="AO30" s="144" t="s">
        <v>423</v>
      </c>
      <c r="AP30" s="144" t="s">
        <v>422</v>
      </c>
      <c r="AQ30" s="144" t="s">
        <v>423</v>
      </c>
      <c r="AR30" s="144" t="s">
        <v>422</v>
      </c>
      <c r="AS30" s="144" t="s">
        <v>423</v>
      </c>
      <c r="AT30" s="144" t="s">
        <v>422</v>
      </c>
      <c r="AU30" s="144" t="s">
        <v>423</v>
      </c>
      <c r="AV30" s="144" t="s">
        <v>422</v>
      </c>
      <c r="AW30" s="144" t="s">
        <v>423</v>
      </c>
      <c r="AX30" s="144" t="s">
        <v>422</v>
      </c>
      <c r="AY30" s="144" t="s">
        <v>423</v>
      </c>
      <c r="AZ30" s="144" t="s">
        <v>422</v>
      </c>
      <c r="BA30" s="144" t="s">
        <v>423</v>
      </c>
      <c r="BB30" s="144" t="s">
        <v>422</v>
      </c>
      <c r="BC30" s="144" t="s">
        <v>423</v>
      </c>
      <c r="BD30" s="144" t="s">
        <v>422</v>
      </c>
      <c r="BE30" s="144" t="s">
        <v>423</v>
      </c>
      <c r="BF30" s="144" t="s">
        <v>422</v>
      </c>
      <c r="BG30" s="144" t="s">
        <v>423</v>
      </c>
      <c r="BJ30" s="1"/>
      <c r="BK30" s="1"/>
      <c r="BL30" s="1"/>
      <c r="BM30" s="1"/>
    </row>
    <row r="31">
      <c r="A31" s="138">
        <v>1.0</v>
      </c>
      <c r="B31" s="145" t="s">
        <v>38</v>
      </c>
      <c r="C31" s="141">
        <f t="shared" ref="C31:C32" si="30">sum(D31:BG31)</f>
        <v>5</v>
      </c>
      <c r="D31" s="142"/>
      <c r="E31" s="143"/>
      <c r="F31" s="143"/>
      <c r="G31" s="143"/>
      <c r="H31" s="143"/>
      <c r="I31" s="143"/>
      <c r="J31" s="143"/>
      <c r="K31" s="143"/>
      <c r="L31" s="143"/>
      <c r="M31" s="143"/>
      <c r="N31" s="143"/>
      <c r="O31" s="143"/>
      <c r="P31" s="143"/>
      <c r="Q31" s="143"/>
      <c r="R31" s="143"/>
      <c r="S31" s="143"/>
      <c r="T31" s="143"/>
      <c r="U31" s="143"/>
      <c r="V31" s="143"/>
      <c r="W31" s="143"/>
      <c r="X31" s="142">
        <v>2.0</v>
      </c>
      <c r="Y31" s="143"/>
      <c r="Z31" s="143"/>
      <c r="AA31" s="143"/>
      <c r="AB31" s="143"/>
      <c r="AC31" s="143"/>
      <c r="AD31" s="142"/>
      <c r="AE31" s="143"/>
      <c r="AF31" s="142">
        <v>1.0</v>
      </c>
      <c r="AG31" s="143"/>
      <c r="AH31" s="143"/>
      <c r="AI31" s="143"/>
      <c r="AJ31" s="143"/>
      <c r="AK31" s="143"/>
      <c r="AL31" s="142">
        <v>1.0</v>
      </c>
      <c r="AM31" s="143"/>
      <c r="AN31" s="143"/>
      <c r="AO31" s="143"/>
      <c r="AP31" s="143"/>
      <c r="AQ31" s="143"/>
      <c r="AR31" s="143"/>
      <c r="AS31" s="143"/>
      <c r="AT31" s="143"/>
      <c r="AU31" s="143"/>
      <c r="AV31" s="143"/>
      <c r="AW31" s="143"/>
      <c r="AX31" s="143"/>
      <c r="AY31" s="143"/>
      <c r="AZ31" s="142">
        <v>1.0</v>
      </c>
      <c r="BA31" s="143"/>
      <c r="BB31" s="143"/>
      <c r="BC31" s="143"/>
      <c r="BD31" s="143"/>
      <c r="BE31" s="143"/>
      <c r="BF31" s="143"/>
      <c r="BG31" s="143"/>
      <c r="BH31" s="1"/>
      <c r="BI31" s="1"/>
      <c r="BJ31" s="1"/>
      <c r="BK31" s="1"/>
      <c r="BL31" s="1"/>
      <c r="BM31" s="1"/>
      <c r="BN31" s="1"/>
      <c r="BO31" s="1"/>
      <c r="BP31" s="1"/>
      <c r="BQ31" s="1"/>
      <c r="BR31" s="1"/>
      <c r="BS31" s="1"/>
      <c r="BT31" s="1"/>
      <c r="BU31" s="1"/>
      <c r="BV31" s="1"/>
      <c r="BW31" s="1"/>
      <c r="BX31" s="1"/>
      <c r="BY31" s="1"/>
      <c r="BZ31" s="1"/>
      <c r="CA31" s="1"/>
      <c r="CB31" s="1"/>
      <c r="CC31" s="1"/>
    </row>
    <row r="32">
      <c r="A32" s="138">
        <v>2.0</v>
      </c>
      <c r="B32" s="145" t="s">
        <v>92</v>
      </c>
      <c r="C32" s="141">
        <f t="shared" si="30"/>
        <v>2</v>
      </c>
      <c r="D32" s="142"/>
      <c r="E32" s="143"/>
      <c r="F32" s="143"/>
      <c r="G32" s="143"/>
      <c r="H32" s="143"/>
      <c r="I32" s="143"/>
      <c r="J32" s="142"/>
      <c r="K32" s="143"/>
      <c r="L32" s="143"/>
      <c r="M32" s="143"/>
      <c r="N32" s="143"/>
      <c r="O32" s="143"/>
      <c r="P32" s="143"/>
      <c r="Q32" s="143"/>
      <c r="R32" s="143"/>
      <c r="S32" s="143"/>
      <c r="T32" s="143"/>
      <c r="U32" s="143"/>
      <c r="V32" s="143"/>
      <c r="W32" s="143"/>
      <c r="X32" s="143"/>
      <c r="Y32" s="143"/>
      <c r="Z32" s="143"/>
      <c r="AA32" s="143"/>
      <c r="AB32" s="143"/>
      <c r="AC32" s="143"/>
      <c r="AD32" s="142">
        <v>1.0</v>
      </c>
      <c r="AE32" s="143"/>
      <c r="AF32" s="143"/>
      <c r="AG32" s="143"/>
      <c r="AH32" s="143"/>
      <c r="AI32" s="143"/>
      <c r="AJ32" s="143"/>
      <c r="AK32" s="143"/>
      <c r="AL32" s="142">
        <v>1.0</v>
      </c>
      <c r="AM32" s="143"/>
      <c r="AN32" s="143"/>
      <c r="AO32" s="143"/>
      <c r="AP32" s="143"/>
      <c r="AQ32" s="143"/>
      <c r="AR32" s="143"/>
      <c r="AS32" s="143"/>
      <c r="AT32" s="143"/>
      <c r="AU32" s="143"/>
      <c r="AV32" s="143"/>
      <c r="AW32" s="143"/>
      <c r="AX32" s="143"/>
      <c r="AY32" s="143"/>
      <c r="AZ32" s="143"/>
      <c r="BA32" s="143"/>
      <c r="BB32" s="143"/>
      <c r="BC32" s="143"/>
      <c r="BD32" s="143"/>
      <c r="BE32" s="143"/>
      <c r="BF32" s="143"/>
      <c r="BG32" s="143"/>
      <c r="BH32" s="1"/>
      <c r="BI32" s="1"/>
      <c r="BJ32" s="1"/>
      <c r="BK32" s="1"/>
      <c r="BL32" s="1"/>
      <c r="BM32" s="1"/>
      <c r="BN32" s="1"/>
      <c r="BO32" s="1"/>
      <c r="BP32" s="1"/>
      <c r="BQ32" s="1"/>
      <c r="BR32" s="1"/>
      <c r="BS32" s="1"/>
      <c r="BT32" s="1"/>
      <c r="BU32" s="1"/>
      <c r="BV32" s="1"/>
      <c r="BW32" s="1"/>
      <c r="BX32" s="1"/>
      <c r="BY32" s="1"/>
      <c r="BZ32" s="1"/>
      <c r="CA32" s="1"/>
      <c r="CB32" s="1"/>
      <c r="CC32" s="1"/>
    </row>
    <row r="33">
      <c r="B33" s="146"/>
      <c r="C33" s="147"/>
      <c r="D33" s="148"/>
      <c r="G33" s="1"/>
      <c r="N33" s="1"/>
      <c r="O33" s="1"/>
      <c r="P33" s="1"/>
      <c r="X33" s="1"/>
      <c r="AD33" s="1"/>
      <c r="AN33" s="1"/>
      <c r="BJ33" s="1"/>
      <c r="BK33" s="1"/>
      <c r="BL33" s="1"/>
      <c r="BM33" s="1"/>
    </row>
    <row r="34">
      <c r="A34" s="132" t="s">
        <v>0</v>
      </c>
      <c r="B34" s="134" t="s">
        <v>564</v>
      </c>
      <c r="C34" s="23"/>
      <c r="D34" s="135">
        <v>1.0</v>
      </c>
      <c r="E34" s="23"/>
      <c r="F34" s="135">
        <v>2.0</v>
      </c>
      <c r="G34" s="23"/>
      <c r="H34" s="135">
        <v>3.0</v>
      </c>
      <c r="I34" s="23"/>
      <c r="J34" s="135">
        <v>4.0</v>
      </c>
      <c r="K34" s="23"/>
      <c r="L34" s="135">
        <v>5.0</v>
      </c>
      <c r="M34" s="23"/>
      <c r="N34" s="135">
        <v>6.0</v>
      </c>
      <c r="O34" s="23"/>
      <c r="P34" s="135">
        <v>7.0</v>
      </c>
      <c r="Q34" s="23"/>
      <c r="R34" s="135">
        <v>8.0</v>
      </c>
      <c r="S34" s="23"/>
      <c r="T34" s="135">
        <v>9.0</v>
      </c>
      <c r="U34" s="23"/>
      <c r="V34" s="135">
        <v>10.0</v>
      </c>
      <c r="W34" s="23"/>
      <c r="X34" s="135">
        <v>11.0</v>
      </c>
      <c r="Y34" s="23"/>
      <c r="Z34" s="135">
        <v>12.0</v>
      </c>
      <c r="AA34" s="23"/>
      <c r="AB34" s="135">
        <v>13.0</v>
      </c>
      <c r="AC34" s="23"/>
      <c r="AD34" s="135">
        <v>14.0</v>
      </c>
      <c r="AE34" s="23"/>
      <c r="AF34" s="135">
        <v>15.0</v>
      </c>
      <c r="AG34" s="23"/>
      <c r="AH34" s="135">
        <v>16.0</v>
      </c>
      <c r="AI34" s="23"/>
      <c r="AJ34" s="135">
        <v>17.0</v>
      </c>
      <c r="AK34" s="23"/>
      <c r="AL34" s="135">
        <v>18.0</v>
      </c>
      <c r="AM34" s="23"/>
      <c r="AN34" s="135">
        <v>19.0</v>
      </c>
      <c r="AO34" s="23"/>
      <c r="AP34" s="135">
        <v>20.0</v>
      </c>
      <c r="AQ34" s="23"/>
      <c r="AR34" s="135">
        <v>21.0</v>
      </c>
      <c r="AS34" s="23"/>
      <c r="AT34" s="135">
        <v>22.0</v>
      </c>
      <c r="AU34" s="23"/>
      <c r="AV34" s="135">
        <v>23.0</v>
      </c>
      <c r="AW34" s="23"/>
      <c r="AX34" s="135">
        <v>24.0</v>
      </c>
      <c r="AY34" s="23"/>
      <c r="AZ34" s="135">
        <v>25.0</v>
      </c>
      <c r="BA34" s="23"/>
      <c r="BB34" s="135">
        <v>26.0</v>
      </c>
      <c r="BC34" s="23"/>
      <c r="BD34" s="135">
        <v>27.0</v>
      </c>
      <c r="BE34" s="23"/>
      <c r="BF34" s="135">
        <v>28.0</v>
      </c>
      <c r="BG34" s="23"/>
      <c r="BJ34" s="1"/>
      <c r="BK34" s="1"/>
      <c r="BL34" s="1"/>
      <c r="BM34" s="1"/>
    </row>
    <row r="35">
      <c r="A35" s="24"/>
      <c r="B35" s="136" t="s">
        <v>9</v>
      </c>
      <c r="C35" s="137" t="s">
        <v>419</v>
      </c>
      <c r="D35" s="144" t="s">
        <v>422</v>
      </c>
      <c r="E35" s="144" t="s">
        <v>423</v>
      </c>
      <c r="F35" s="144" t="s">
        <v>422</v>
      </c>
      <c r="G35" s="144" t="s">
        <v>423</v>
      </c>
      <c r="H35" s="144" t="s">
        <v>422</v>
      </c>
      <c r="I35" s="144" t="s">
        <v>423</v>
      </c>
      <c r="J35" s="144" t="s">
        <v>422</v>
      </c>
      <c r="K35" s="144" t="s">
        <v>423</v>
      </c>
      <c r="L35" s="144" t="s">
        <v>422</v>
      </c>
      <c r="M35" s="144" t="s">
        <v>423</v>
      </c>
      <c r="N35" s="144" t="s">
        <v>422</v>
      </c>
      <c r="O35" s="144" t="s">
        <v>423</v>
      </c>
      <c r="P35" s="144" t="s">
        <v>422</v>
      </c>
      <c r="Q35" s="144" t="s">
        <v>423</v>
      </c>
      <c r="R35" s="144" t="s">
        <v>422</v>
      </c>
      <c r="S35" s="144" t="s">
        <v>423</v>
      </c>
      <c r="T35" s="144" t="s">
        <v>422</v>
      </c>
      <c r="U35" s="144" t="s">
        <v>423</v>
      </c>
      <c r="V35" s="144" t="s">
        <v>422</v>
      </c>
      <c r="W35" s="144" t="s">
        <v>423</v>
      </c>
      <c r="X35" s="144" t="s">
        <v>422</v>
      </c>
      <c r="Y35" s="144" t="s">
        <v>423</v>
      </c>
      <c r="Z35" s="144" t="s">
        <v>422</v>
      </c>
      <c r="AA35" s="144" t="s">
        <v>423</v>
      </c>
      <c r="AB35" s="144" t="s">
        <v>422</v>
      </c>
      <c r="AC35" s="144" t="s">
        <v>423</v>
      </c>
      <c r="AD35" s="144" t="s">
        <v>422</v>
      </c>
      <c r="AE35" s="144" t="s">
        <v>423</v>
      </c>
      <c r="AF35" s="144" t="s">
        <v>422</v>
      </c>
      <c r="AG35" s="144" t="s">
        <v>423</v>
      </c>
      <c r="AH35" s="144" t="s">
        <v>422</v>
      </c>
      <c r="AI35" s="144" t="s">
        <v>423</v>
      </c>
      <c r="AJ35" s="144" t="s">
        <v>422</v>
      </c>
      <c r="AK35" s="144" t="s">
        <v>423</v>
      </c>
      <c r="AL35" s="144" t="s">
        <v>422</v>
      </c>
      <c r="AM35" s="144" t="s">
        <v>423</v>
      </c>
      <c r="AN35" s="144" t="s">
        <v>422</v>
      </c>
      <c r="AO35" s="144" t="s">
        <v>423</v>
      </c>
      <c r="AP35" s="144" t="s">
        <v>422</v>
      </c>
      <c r="AQ35" s="144" t="s">
        <v>423</v>
      </c>
      <c r="AR35" s="144" t="s">
        <v>422</v>
      </c>
      <c r="AS35" s="144" t="s">
        <v>423</v>
      </c>
      <c r="AT35" s="144" t="s">
        <v>422</v>
      </c>
      <c r="AU35" s="144" t="s">
        <v>423</v>
      </c>
      <c r="AV35" s="144" t="s">
        <v>422</v>
      </c>
      <c r="AW35" s="144" t="s">
        <v>423</v>
      </c>
      <c r="AX35" s="144" t="s">
        <v>422</v>
      </c>
      <c r="AY35" s="144" t="s">
        <v>423</v>
      </c>
      <c r="AZ35" s="144" t="s">
        <v>422</v>
      </c>
      <c r="BA35" s="144" t="s">
        <v>423</v>
      </c>
      <c r="BB35" s="144" t="s">
        <v>422</v>
      </c>
      <c r="BC35" s="144" t="s">
        <v>423</v>
      </c>
      <c r="BD35" s="144" t="s">
        <v>422</v>
      </c>
      <c r="BE35" s="144" t="s">
        <v>423</v>
      </c>
      <c r="BF35" s="144" t="s">
        <v>422</v>
      </c>
      <c r="BG35" s="144" t="s">
        <v>423</v>
      </c>
      <c r="BJ35" s="1"/>
      <c r="BK35" s="1"/>
      <c r="BL35" s="1"/>
      <c r="BM35" s="1"/>
    </row>
    <row r="36">
      <c r="A36" s="138">
        <v>1.0</v>
      </c>
      <c r="B36" s="145" t="s">
        <v>38</v>
      </c>
      <c r="C36" s="141">
        <f t="shared" ref="C36:C37" si="31">sum(D36:BG36)</f>
        <v>4</v>
      </c>
      <c r="D36" s="142">
        <v>2.0</v>
      </c>
      <c r="E36" s="143"/>
      <c r="F36" s="143"/>
      <c r="G36" s="143"/>
      <c r="H36" s="143"/>
      <c r="I36" s="143"/>
      <c r="J36" s="143"/>
      <c r="K36" s="143"/>
      <c r="L36" s="143"/>
      <c r="M36" s="143"/>
      <c r="N36" s="143"/>
      <c r="O36" s="143"/>
      <c r="P36" s="143"/>
      <c r="Q36" s="143"/>
      <c r="R36" s="143"/>
      <c r="S36" s="143"/>
      <c r="T36" s="142">
        <v>1.0</v>
      </c>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43"/>
      <c r="AX36" s="143"/>
      <c r="AY36" s="143"/>
      <c r="AZ36" s="142">
        <v>1.0</v>
      </c>
      <c r="BA36" s="143"/>
      <c r="BB36" s="143"/>
      <c r="BC36" s="143"/>
      <c r="BD36" s="143"/>
      <c r="BE36" s="143"/>
      <c r="BF36" s="143"/>
      <c r="BG36" s="143"/>
      <c r="BH36" s="1"/>
      <c r="BI36" s="1"/>
      <c r="BJ36" s="1"/>
      <c r="BK36" s="1"/>
      <c r="BL36" s="1"/>
      <c r="BM36" s="1"/>
      <c r="BN36" s="1"/>
      <c r="BO36" s="1"/>
      <c r="BP36" s="1"/>
      <c r="BQ36" s="1"/>
      <c r="BR36" s="1"/>
      <c r="BS36" s="1"/>
      <c r="BT36" s="1"/>
      <c r="BU36" s="1"/>
      <c r="BV36" s="1"/>
      <c r="BW36" s="1"/>
      <c r="BX36" s="1"/>
      <c r="BY36" s="1"/>
      <c r="BZ36" s="1"/>
      <c r="CA36" s="1"/>
      <c r="CB36" s="1"/>
      <c r="CC36" s="1"/>
    </row>
    <row r="37">
      <c r="A37" s="138">
        <v>2.0</v>
      </c>
      <c r="B37" s="145" t="s">
        <v>92</v>
      </c>
      <c r="C37" s="141">
        <f t="shared" si="31"/>
        <v>4</v>
      </c>
      <c r="D37" s="142"/>
      <c r="E37" s="143"/>
      <c r="F37" s="143"/>
      <c r="G37" s="143"/>
      <c r="H37" s="143"/>
      <c r="I37" s="143"/>
      <c r="J37" s="142">
        <v>1.0</v>
      </c>
      <c r="K37" s="143"/>
      <c r="L37" s="143"/>
      <c r="M37" s="143"/>
      <c r="N37" s="143"/>
      <c r="O37" s="143"/>
      <c r="P37" s="143"/>
      <c r="Q37" s="143"/>
      <c r="R37" s="143"/>
      <c r="S37" s="143"/>
      <c r="T37" s="142">
        <v>1.0</v>
      </c>
      <c r="U37" s="143"/>
      <c r="V37" s="142">
        <v>1.0</v>
      </c>
      <c r="W37" s="143"/>
      <c r="X37" s="142">
        <v>1.0</v>
      </c>
      <c r="Y37" s="143"/>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3"/>
      <c r="AX37" s="143"/>
      <c r="AY37" s="143"/>
      <c r="AZ37" s="143"/>
      <c r="BA37" s="143"/>
      <c r="BB37" s="143"/>
      <c r="BC37" s="143"/>
      <c r="BD37" s="143"/>
      <c r="BE37" s="143"/>
      <c r="BF37" s="143"/>
      <c r="BG37" s="143"/>
      <c r="BH37" s="1"/>
      <c r="BI37" s="1"/>
      <c r="BJ37" s="1"/>
      <c r="BK37" s="1"/>
      <c r="BL37" s="1"/>
      <c r="BM37" s="1"/>
      <c r="BN37" s="1"/>
      <c r="BO37" s="1"/>
      <c r="BP37" s="1"/>
      <c r="BQ37" s="1"/>
      <c r="BR37" s="1"/>
      <c r="BS37" s="1"/>
      <c r="BT37" s="1"/>
      <c r="BU37" s="1"/>
      <c r="BV37" s="1"/>
      <c r="BW37" s="1"/>
      <c r="BX37" s="1"/>
      <c r="BY37" s="1"/>
      <c r="BZ37" s="1"/>
      <c r="CA37" s="1"/>
      <c r="CB37" s="1"/>
      <c r="CC37" s="1"/>
    </row>
    <row r="38">
      <c r="B38" s="146"/>
      <c r="C38" s="147"/>
      <c r="D38" s="148"/>
      <c r="G38" s="1"/>
      <c r="N38" s="1"/>
      <c r="O38" s="1"/>
      <c r="P38" s="1"/>
      <c r="X38" s="1"/>
      <c r="AD38" s="1"/>
      <c r="AN38" s="1"/>
      <c r="BJ38" s="1"/>
      <c r="BK38" s="1"/>
      <c r="BL38" s="1"/>
      <c r="BM38" s="1"/>
    </row>
    <row r="39">
      <c r="A39" s="132" t="s">
        <v>0</v>
      </c>
      <c r="B39" s="134" t="s">
        <v>615</v>
      </c>
      <c r="C39" s="23"/>
      <c r="D39" s="135">
        <v>1.0</v>
      </c>
      <c r="E39" s="23"/>
      <c r="F39" s="135">
        <v>2.0</v>
      </c>
      <c r="G39" s="23"/>
      <c r="H39" s="135">
        <v>3.0</v>
      </c>
      <c r="I39" s="23"/>
      <c r="J39" s="135">
        <v>4.0</v>
      </c>
      <c r="K39" s="23"/>
      <c r="L39" s="135">
        <v>5.0</v>
      </c>
      <c r="M39" s="23"/>
      <c r="N39" s="135">
        <v>6.0</v>
      </c>
      <c r="O39" s="23"/>
      <c r="P39" s="135">
        <v>7.0</v>
      </c>
      <c r="Q39" s="23"/>
      <c r="R39" s="135">
        <v>8.0</v>
      </c>
      <c r="S39" s="23"/>
      <c r="T39" s="135">
        <v>9.0</v>
      </c>
      <c r="U39" s="23"/>
      <c r="V39" s="135">
        <v>10.0</v>
      </c>
      <c r="W39" s="23"/>
      <c r="X39" s="135">
        <v>11.0</v>
      </c>
      <c r="Y39" s="23"/>
      <c r="Z39" s="135">
        <v>12.0</v>
      </c>
      <c r="AA39" s="23"/>
      <c r="AB39" s="135">
        <v>13.0</v>
      </c>
      <c r="AC39" s="23"/>
      <c r="AD39" s="135">
        <v>14.0</v>
      </c>
      <c r="AE39" s="23"/>
      <c r="AF39" s="135">
        <v>15.0</v>
      </c>
      <c r="AG39" s="23"/>
      <c r="AH39" s="135">
        <v>16.0</v>
      </c>
      <c r="AI39" s="23"/>
      <c r="AJ39" s="135">
        <v>17.0</v>
      </c>
      <c r="AK39" s="23"/>
      <c r="AL39" s="135">
        <v>18.0</v>
      </c>
      <c r="AM39" s="23"/>
      <c r="AN39" s="135">
        <v>19.0</v>
      </c>
      <c r="AO39" s="23"/>
      <c r="AP39" s="135">
        <v>20.0</v>
      </c>
      <c r="AQ39" s="23"/>
      <c r="AR39" s="135">
        <v>21.0</v>
      </c>
      <c r="AS39" s="23"/>
      <c r="AT39" s="135">
        <v>22.0</v>
      </c>
      <c r="AU39" s="23"/>
      <c r="AV39" s="135">
        <v>23.0</v>
      </c>
      <c r="AW39" s="23"/>
      <c r="AX39" s="135">
        <v>24.0</v>
      </c>
      <c r="AY39" s="23"/>
      <c r="AZ39" s="135">
        <v>25.0</v>
      </c>
      <c r="BA39" s="23"/>
      <c r="BB39" s="135">
        <v>26.0</v>
      </c>
      <c r="BC39" s="23"/>
      <c r="BD39" s="135">
        <v>27.0</v>
      </c>
      <c r="BE39" s="23"/>
      <c r="BF39" s="135">
        <v>28.0</v>
      </c>
      <c r="BG39" s="23"/>
      <c r="BH39" s="167">
        <v>29.0</v>
      </c>
      <c r="BI39" s="23"/>
      <c r="BJ39" s="167">
        <v>30.0</v>
      </c>
      <c r="BK39" s="23"/>
      <c r="BL39" s="167">
        <v>31.0</v>
      </c>
      <c r="BM39" s="23"/>
    </row>
    <row r="40">
      <c r="A40" s="24"/>
      <c r="B40" s="136" t="s">
        <v>9</v>
      </c>
      <c r="C40" s="137" t="s">
        <v>419</v>
      </c>
      <c r="D40" s="144" t="s">
        <v>422</v>
      </c>
      <c r="E40" s="144" t="s">
        <v>423</v>
      </c>
      <c r="F40" s="144" t="s">
        <v>422</v>
      </c>
      <c r="G40" s="144" t="s">
        <v>423</v>
      </c>
      <c r="H40" s="144" t="s">
        <v>422</v>
      </c>
      <c r="I40" s="144" t="s">
        <v>423</v>
      </c>
      <c r="J40" s="144" t="s">
        <v>422</v>
      </c>
      <c r="K40" s="144" t="s">
        <v>423</v>
      </c>
      <c r="L40" s="144" t="s">
        <v>422</v>
      </c>
      <c r="M40" s="144" t="s">
        <v>423</v>
      </c>
      <c r="N40" s="144" t="s">
        <v>422</v>
      </c>
      <c r="O40" s="144" t="s">
        <v>423</v>
      </c>
      <c r="P40" s="144" t="s">
        <v>422</v>
      </c>
      <c r="Q40" s="144" t="s">
        <v>423</v>
      </c>
      <c r="R40" s="144" t="s">
        <v>422</v>
      </c>
      <c r="S40" s="144" t="s">
        <v>423</v>
      </c>
      <c r="T40" s="144" t="s">
        <v>422</v>
      </c>
      <c r="U40" s="144" t="s">
        <v>423</v>
      </c>
      <c r="V40" s="144" t="s">
        <v>422</v>
      </c>
      <c r="W40" s="144" t="s">
        <v>423</v>
      </c>
      <c r="X40" s="144" t="s">
        <v>422</v>
      </c>
      <c r="Y40" s="144" t="s">
        <v>423</v>
      </c>
      <c r="Z40" s="144" t="s">
        <v>422</v>
      </c>
      <c r="AA40" s="144" t="s">
        <v>423</v>
      </c>
      <c r="AB40" s="144" t="s">
        <v>422</v>
      </c>
      <c r="AC40" s="144" t="s">
        <v>423</v>
      </c>
      <c r="AD40" s="144" t="s">
        <v>422</v>
      </c>
      <c r="AE40" s="144" t="s">
        <v>423</v>
      </c>
      <c r="AF40" s="144" t="s">
        <v>422</v>
      </c>
      <c r="AG40" s="144" t="s">
        <v>423</v>
      </c>
      <c r="AH40" s="144" t="s">
        <v>422</v>
      </c>
      <c r="AI40" s="144" t="s">
        <v>423</v>
      </c>
      <c r="AJ40" s="144" t="s">
        <v>422</v>
      </c>
      <c r="AK40" s="144" t="s">
        <v>423</v>
      </c>
      <c r="AL40" s="144" t="s">
        <v>422</v>
      </c>
      <c r="AM40" s="144" t="s">
        <v>423</v>
      </c>
      <c r="AN40" s="144" t="s">
        <v>422</v>
      </c>
      <c r="AO40" s="144" t="s">
        <v>423</v>
      </c>
      <c r="AP40" s="144" t="s">
        <v>422</v>
      </c>
      <c r="AQ40" s="144" t="s">
        <v>423</v>
      </c>
      <c r="AR40" s="144" t="s">
        <v>422</v>
      </c>
      <c r="AS40" s="144" t="s">
        <v>423</v>
      </c>
      <c r="AT40" s="144" t="s">
        <v>422</v>
      </c>
      <c r="AU40" s="144" t="s">
        <v>423</v>
      </c>
      <c r="AV40" s="144" t="s">
        <v>422</v>
      </c>
      <c r="AW40" s="144" t="s">
        <v>423</v>
      </c>
      <c r="AX40" s="144" t="s">
        <v>422</v>
      </c>
      <c r="AY40" s="144" t="s">
        <v>423</v>
      </c>
      <c r="AZ40" s="144" t="s">
        <v>422</v>
      </c>
      <c r="BA40" s="144" t="s">
        <v>423</v>
      </c>
      <c r="BB40" s="144" t="s">
        <v>422</v>
      </c>
      <c r="BC40" s="144" t="s">
        <v>423</v>
      </c>
      <c r="BD40" s="144" t="s">
        <v>422</v>
      </c>
      <c r="BE40" s="144" t="s">
        <v>423</v>
      </c>
      <c r="BF40" s="144" t="s">
        <v>422</v>
      </c>
      <c r="BG40" s="144" t="s">
        <v>423</v>
      </c>
      <c r="BH40" s="144" t="s">
        <v>422</v>
      </c>
      <c r="BI40" s="144" t="s">
        <v>423</v>
      </c>
      <c r="BJ40" s="144" t="s">
        <v>422</v>
      </c>
      <c r="BK40" s="144" t="s">
        <v>423</v>
      </c>
      <c r="BL40" s="144" t="s">
        <v>422</v>
      </c>
      <c r="BM40" s="144" t="s">
        <v>423</v>
      </c>
    </row>
    <row r="41">
      <c r="A41" s="138">
        <v>1.0</v>
      </c>
      <c r="B41" s="145" t="s">
        <v>38</v>
      </c>
      <c r="C41" s="141">
        <f>sum(D41:BM41)</f>
        <v>7</v>
      </c>
      <c r="D41" s="142"/>
      <c r="E41" s="143"/>
      <c r="F41" s="143"/>
      <c r="G41" s="143"/>
      <c r="H41" s="143"/>
      <c r="I41" s="143"/>
      <c r="J41" s="143"/>
      <c r="K41" s="143"/>
      <c r="L41" s="143"/>
      <c r="M41" s="143"/>
      <c r="N41" s="143"/>
      <c r="O41" s="143"/>
      <c r="P41" s="143"/>
      <c r="Q41" s="143"/>
      <c r="R41" s="143"/>
      <c r="S41" s="143"/>
      <c r="T41" s="142">
        <v>1.0</v>
      </c>
      <c r="U41" s="143"/>
      <c r="V41" s="142"/>
      <c r="W41" s="142"/>
      <c r="X41" s="142">
        <v>1.0</v>
      </c>
      <c r="Y41" s="142">
        <v>1.0</v>
      </c>
      <c r="Z41" s="143"/>
      <c r="AA41" s="142">
        <v>1.0</v>
      </c>
      <c r="AB41" s="143"/>
      <c r="AC41" s="142">
        <v>1.0</v>
      </c>
      <c r="AD41" s="143"/>
      <c r="AE41" s="143"/>
      <c r="AF41" s="143"/>
      <c r="AG41" s="143"/>
      <c r="AH41" s="143"/>
      <c r="AI41" s="143"/>
      <c r="AJ41" s="143"/>
      <c r="AK41" s="143"/>
      <c r="AL41" s="143"/>
      <c r="AM41" s="143"/>
      <c r="AN41" s="143"/>
      <c r="AO41" s="142">
        <v>1.0</v>
      </c>
      <c r="AP41" s="143"/>
      <c r="AQ41" s="143"/>
      <c r="AR41" s="143"/>
      <c r="AS41" s="143"/>
      <c r="AT41" s="143"/>
      <c r="AU41" s="143"/>
      <c r="AV41" s="143"/>
      <c r="AW41" s="143"/>
      <c r="AX41" s="143"/>
      <c r="AY41" s="143"/>
      <c r="AZ41" s="143"/>
      <c r="BA41" s="143"/>
      <c r="BB41" s="143"/>
      <c r="BC41" s="143"/>
      <c r="BD41" s="143"/>
      <c r="BE41" s="143"/>
      <c r="BF41" s="143"/>
      <c r="BG41" s="143"/>
      <c r="BH41" s="143"/>
      <c r="BI41" s="143"/>
      <c r="BJ41" s="143"/>
      <c r="BK41" s="142">
        <v>1.0</v>
      </c>
      <c r="BL41" s="143"/>
      <c r="BM41" s="143"/>
      <c r="BN41" s="1"/>
      <c r="BO41" s="1"/>
      <c r="BP41" s="1"/>
      <c r="BQ41" s="1"/>
      <c r="BR41" s="1"/>
      <c r="BS41" s="1"/>
      <c r="BT41" s="1"/>
      <c r="BU41" s="1"/>
      <c r="BV41" s="1"/>
      <c r="BW41" s="1"/>
      <c r="BX41" s="1"/>
      <c r="BY41" s="1"/>
      <c r="BZ41" s="1"/>
      <c r="CA41" s="1"/>
      <c r="CB41" s="1"/>
      <c r="CC41" s="1"/>
    </row>
    <row r="42">
      <c r="A42" s="138">
        <v>2.0</v>
      </c>
      <c r="B42" s="145" t="s">
        <v>92</v>
      </c>
      <c r="C42" s="141">
        <f>sum(D42:BG42)</f>
        <v>3</v>
      </c>
      <c r="D42" s="142"/>
      <c r="E42" s="143"/>
      <c r="F42" s="143"/>
      <c r="G42" s="143"/>
      <c r="H42" s="143"/>
      <c r="I42" s="143"/>
      <c r="J42" s="143"/>
      <c r="K42" s="143"/>
      <c r="L42" s="143"/>
      <c r="M42" s="143"/>
      <c r="N42" s="142"/>
      <c r="O42" s="143"/>
      <c r="P42" s="142">
        <v>1.0</v>
      </c>
      <c r="Q42" s="143"/>
      <c r="R42" s="143"/>
      <c r="S42" s="143"/>
      <c r="T42" s="142">
        <v>1.0</v>
      </c>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2">
        <v>1.0</v>
      </c>
      <c r="AS42" s="143"/>
      <c r="AT42" s="143"/>
      <c r="AU42" s="143"/>
      <c r="AV42" s="143"/>
      <c r="AW42" s="143"/>
      <c r="AX42" s="143"/>
      <c r="AY42" s="143"/>
      <c r="AZ42" s="143"/>
      <c r="BA42" s="143"/>
      <c r="BB42" s="143"/>
      <c r="BC42" s="143"/>
      <c r="BD42" s="143"/>
      <c r="BE42" s="143"/>
      <c r="BF42" s="143"/>
      <c r="BG42" s="143"/>
      <c r="BH42" s="143"/>
      <c r="BI42" s="143"/>
      <c r="BJ42" s="143"/>
      <c r="BK42" s="143"/>
      <c r="BL42" s="143"/>
      <c r="BM42" s="143"/>
      <c r="BN42" s="1"/>
      <c r="BO42" s="1"/>
      <c r="BP42" s="1"/>
      <c r="BQ42" s="1"/>
      <c r="BR42" s="1"/>
      <c r="BS42" s="1"/>
      <c r="BT42" s="1"/>
      <c r="BU42" s="1"/>
      <c r="BV42" s="1"/>
      <c r="BW42" s="1"/>
      <c r="BX42" s="1"/>
      <c r="BY42" s="1"/>
      <c r="BZ42" s="1"/>
      <c r="CA42" s="1"/>
      <c r="CB42" s="1"/>
      <c r="CC42" s="1"/>
    </row>
    <row r="43">
      <c r="B43" s="146"/>
      <c r="C43" s="147"/>
      <c r="D43" s="148"/>
      <c r="G43" s="1"/>
      <c r="N43" s="1"/>
      <c r="O43" s="1"/>
      <c r="P43" s="1"/>
      <c r="X43" s="1"/>
      <c r="AD43" s="1"/>
      <c r="AN43" s="1"/>
      <c r="BJ43" s="1"/>
      <c r="BK43" s="1"/>
      <c r="BL43" s="1"/>
      <c r="BM43" s="1"/>
    </row>
    <row r="44">
      <c r="A44" s="132" t="s">
        <v>0</v>
      </c>
      <c r="B44" s="134" t="s">
        <v>663</v>
      </c>
      <c r="C44" s="23"/>
      <c r="D44" s="135">
        <v>1.0</v>
      </c>
      <c r="E44" s="23"/>
      <c r="F44" s="135">
        <v>2.0</v>
      </c>
      <c r="G44" s="23"/>
      <c r="H44" s="135">
        <v>3.0</v>
      </c>
      <c r="I44" s="23"/>
      <c r="J44" s="135">
        <v>4.0</v>
      </c>
      <c r="K44" s="23"/>
      <c r="L44" s="135">
        <v>5.0</v>
      </c>
      <c r="M44" s="23"/>
      <c r="N44" s="135">
        <v>6.0</v>
      </c>
      <c r="O44" s="23"/>
      <c r="P44" s="135">
        <v>7.0</v>
      </c>
      <c r="Q44" s="23"/>
      <c r="R44" s="135">
        <v>8.0</v>
      </c>
      <c r="S44" s="23"/>
      <c r="T44" s="135">
        <v>9.0</v>
      </c>
      <c r="U44" s="23"/>
      <c r="V44" s="135">
        <v>10.0</v>
      </c>
      <c r="W44" s="23"/>
      <c r="X44" s="135">
        <v>11.0</v>
      </c>
      <c r="Y44" s="23"/>
      <c r="Z44" s="135">
        <v>12.0</v>
      </c>
      <c r="AA44" s="23"/>
      <c r="AB44" s="135">
        <v>13.0</v>
      </c>
      <c r="AC44" s="23"/>
      <c r="AD44" s="135">
        <v>14.0</v>
      </c>
      <c r="AE44" s="23"/>
      <c r="AF44" s="135">
        <v>15.0</v>
      </c>
      <c r="AG44" s="23"/>
      <c r="AH44" s="135">
        <v>16.0</v>
      </c>
      <c r="AI44" s="23"/>
      <c r="AJ44" s="135">
        <v>17.0</v>
      </c>
      <c r="AK44" s="23"/>
      <c r="AL44" s="135">
        <v>18.0</v>
      </c>
      <c r="AM44" s="23"/>
      <c r="AN44" s="135">
        <v>19.0</v>
      </c>
      <c r="AO44" s="23"/>
      <c r="AP44" s="135">
        <v>20.0</v>
      </c>
      <c r="AQ44" s="23"/>
      <c r="AR44" s="135">
        <v>21.0</v>
      </c>
      <c r="AS44" s="23"/>
      <c r="AT44" s="135">
        <v>22.0</v>
      </c>
      <c r="AU44" s="23"/>
      <c r="AV44" s="135">
        <v>23.0</v>
      </c>
      <c r="AW44" s="23"/>
      <c r="AX44" s="135">
        <v>24.0</v>
      </c>
      <c r="AY44" s="23"/>
      <c r="AZ44" s="135">
        <v>25.0</v>
      </c>
      <c r="BA44" s="23"/>
      <c r="BB44" s="135">
        <v>26.0</v>
      </c>
      <c r="BC44" s="23"/>
      <c r="BD44" s="135">
        <v>27.0</v>
      </c>
      <c r="BE44" s="23"/>
      <c r="BF44" s="135">
        <v>28.0</v>
      </c>
      <c r="BG44" s="23"/>
      <c r="BH44" s="167">
        <v>29.0</v>
      </c>
      <c r="BI44" s="23"/>
      <c r="BJ44" s="167">
        <v>30.0</v>
      </c>
      <c r="BK44" s="23"/>
      <c r="BL44" s="1"/>
      <c r="BM44" s="1"/>
    </row>
    <row r="45">
      <c r="A45" s="24"/>
      <c r="B45" s="136" t="s">
        <v>9</v>
      </c>
      <c r="C45" s="137" t="s">
        <v>419</v>
      </c>
      <c r="D45" s="144" t="s">
        <v>422</v>
      </c>
      <c r="E45" s="144" t="s">
        <v>423</v>
      </c>
      <c r="F45" s="144" t="s">
        <v>422</v>
      </c>
      <c r="G45" s="144" t="s">
        <v>423</v>
      </c>
      <c r="H45" s="144" t="s">
        <v>422</v>
      </c>
      <c r="I45" s="144" t="s">
        <v>423</v>
      </c>
      <c r="J45" s="144" t="s">
        <v>422</v>
      </c>
      <c r="K45" s="144" t="s">
        <v>423</v>
      </c>
      <c r="L45" s="144" t="s">
        <v>422</v>
      </c>
      <c r="M45" s="144" t="s">
        <v>423</v>
      </c>
      <c r="N45" s="144" t="s">
        <v>422</v>
      </c>
      <c r="O45" s="144" t="s">
        <v>423</v>
      </c>
      <c r="P45" s="144" t="s">
        <v>422</v>
      </c>
      <c r="Q45" s="144" t="s">
        <v>423</v>
      </c>
      <c r="R45" s="144" t="s">
        <v>422</v>
      </c>
      <c r="S45" s="144" t="s">
        <v>423</v>
      </c>
      <c r="T45" s="144" t="s">
        <v>422</v>
      </c>
      <c r="U45" s="144" t="s">
        <v>423</v>
      </c>
      <c r="V45" s="144" t="s">
        <v>422</v>
      </c>
      <c r="W45" s="144" t="s">
        <v>423</v>
      </c>
      <c r="X45" s="144" t="s">
        <v>422</v>
      </c>
      <c r="Y45" s="144" t="s">
        <v>423</v>
      </c>
      <c r="Z45" s="144" t="s">
        <v>422</v>
      </c>
      <c r="AA45" s="144" t="s">
        <v>423</v>
      </c>
      <c r="AB45" s="144" t="s">
        <v>422</v>
      </c>
      <c r="AC45" s="144" t="s">
        <v>423</v>
      </c>
      <c r="AD45" s="144" t="s">
        <v>422</v>
      </c>
      <c r="AE45" s="144" t="s">
        <v>423</v>
      </c>
      <c r="AF45" s="144" t="s">
        <v>422</v>
      </c>
      <c r="AG45" s="144" t="s">
        <v>423</v>
      </c>
      <c r="AH45" s="144" t="s">
        <v>422</v>
      </c>
      <c r="AI45" s="144" t="s">
        <v>423</v>
      </c>
      <c r="AJ45" s="144" t="s">
        <v>422</v>
      </c>
      <c r="AK45" s="144" t="s">
        <v>423</v>
      </c>
      <c r="AL45" s="144" t="s">
        <v>422</v>
      </c>
      <c r="AM45" s="144" t="s">
        <v>423</v>
      </c>
      <c r="AN45" s="144" t="s">
        <v>422</v>
      </c>
      <c r="AO45" s="144" t="s">
        <v>423</v>
      </c>
      <c r="AP45" s="144" t="s">
        <v>422</v>
      </c>
      <c r="AQ45" s="144" t="s">
        <v>423</v>
      </c>
      <c r="AR45" s="144" t="s">
        <v>422</v>
      </c>
      <c r="AS45" s="144" t="s">
        <v>423</v>
      </c>
      <c r="AT45" s="144" t="s">
        <v>422</v>
      </c>
      <c r="AU45" s="144" t="s">
        <v>423</v>
      </c>
      <c r="AV45" s="144" t="s">
        <v>422</v>
      </c>
      <c r="AW45" s="144" t="s">
        <v>423</v>
      </c>
      <c r="AX45" s="144" t="s">
        <v>422</v>
      </c>
      <c r="AY45" s="144" t="s">
        <v>423</v>
      </c>
      <c r="AZ45" s="144" t="s">
        <v>422</v>
      </c>
      <c r="BA45" s="144" t="s">
        <v>423</v>
      </c>
      <c r="BB45" s="144" t="s">
        <v>422</v>
      </c>
      <c r="BC45" s="144" t="s">
        <v>423</v>
      </c>
      <c r="BD45" s="144" t="s">
        <v>422</v>
      </c>
      <c r="BE45" s="144" t="s">
        <v>423</v>
      </c>
      <c r="BF45" s="144" t="s">
        <v>422</v>
      </c>
      <c r="BG45" s="144" t="s">
        <v>423</v>
      </c>
      <c r="BH45" s="144" t="s">
        <v>422</v>
      </c>
      <c r="BI45" s="144" t="s">
        <v>423</v>
      </c>
      <c r="BJ45" s="144" t="s">
        <v>422</v>
      </c>
      <c r="BK45" s="144" t="s">
        <v>423</v>
      </c>
      <c r="BL45" s="1"/>
      <c r="BM45" s="1"/>
    </row>
    <row r="46">
      <c r="A46" s="138">
        <v>1.0</v>
      </c>
      <c r="B46" s="145" t="s">
        <v>38</v>
      </c>
      <c r="C46" s="141">
        <f t="shared" ref="C46:C48" si="32">sum(D46:BM46)</f>
        <v>8</v>
      </c>
      <c r="D46" s="142"/>
      <c r="E46" s="143"/>
      <c r="F46" s="143"/>
      <c r="G46" s="143"/>
      <c r="H46" s="143"/>
      <c r="I46" s="143"/>
      <c r="J46" s="143"/>
      <c r="K46" s="143"/>
      <c r="L46" s="143"/>
      <c r="M46" s="143"/>
      <c r="N46" s="142">
        <v>1.0</v>
      </c>
      <c r="O46" s="143"/>
      <c r="P46" s="143"/>
      <c r="Q46" s="143"/>
      <c r="R46" s="143"/>
      <c r="S46" s="143"/>
      <c r="T46" s="143"/>
      <c r="U46" s="143"/>
      <c r="V46" s="143"/>
      <c r="W46" s="142">
        <v>1.0</v>
      </c>
      <c r="X46" s="143"/>
      <c r="Y46" s="143"/>
      <c r="Z46" s="143"/>
      <c r="AA46" s="142">
        <v>1.0</v>
      </c>
      <c r="AB46" s="142">
        <v>1.0</v>
      </c>
      <c r="AC46" s="143"/>
      <c r="AD46" s="143"/>
      <c r="AE46" s="143"/>
      <c r="AF46" s="143"/>
      <c r="AG46" s="143"/>
      <c r="AH46" s="143"/>
      <c r="AI46" s="143"/>
      <c r="AJ46" s="142">
        <v>1.0</v>
      </c>
      <c r="AK46" s="143"/>
      <c r="AL46" s="143"/>
      <c r="AM46" s="143"/>
      <c r="AN46" s="143"/>
      <c r="AO46" s="143"/>
      <c r="AP46" s="143"/>
      <c r="AQ46" s="143"/>
      <c r="AR46" s="143"/>
      <c r="AS46" s="143"/>
      <c r="AT46" s="143"/>
      <c r="AU46" s="143"/>
      <c r="AV46" s="143"/>
      <c r="AW46" s="143"/>
      <c r="AX46" s="143"/>
      <c r="AY46" s="143"/>
      <c r="AZ46" s="142">
        <v>1.0</v>
      </c>
      <c r="BA46" s="143"/>
      <c r="BB46" s="142">
        <v>1.0</v>
      </c>
      <c r="BC46" s="143"/>
      <c r="BD46" s="143"/>
      <c r="BE46" s="143"/>
      <c r="BF46" s="143"/>
      <c r="BG46" s="143"/>
      <c r="BH46" s="143"/>
      <c r="BI46" s="143"/>
      <c r="BJ46" s="142">
        <v>1.0</v>
      </c>
      <c r="BK46" s="175"/>
      <c r="BL46" s="1"/>
      <c r="BM46" s="1"/>
      <c r="BN46" s="1"/>
      <c r="BO46" s="1"/>
      <c r="BP46" s="1"/>
      <c r="BQ46" s="1"/>
      <c r="BR46" s="1"/>
      <c r="BS46" s="1"/>
      <c r="BT46" s="1"/>
      <c r="BU46" s="1"/>
      <c r="BV46" s="1"/>
      <c r="BW46" s="1"/>
      <c r="BX46" s="1"/>
      <c r="BY46" s="1"/>
      <c r="BZ46" s="1"/>
      <c r="CA46" s="1"/>
      <c r="CB46" s="1"/>
      <c r="CC46" s="1"/>
    </row>
    <row r="47">
      <c r="A47" s="138">
        <v>2.0</v>
      </c>
      <c r="B47" s="145" t="s">
        <v>92</v>
      </c>
      <c r="C47" s="141">
        <f t="shared" si="32"/>
        <v>6</v>
      </c>
      <c r="D47" s="142"/>
      <c r="E47" s="143"/>
      <c r="F47" s="143"/>
      <c r="G47" s="143"/>
      <c r="H47" s="143"/>
      <c r="I47" s="143"/>
      <c r="J47" s="143"/>
      <c r="K47" s="143"/>
      <c r="L47" s="143"/>
      <c r="M47" s="143"/>
      <c r="N47" s="143"/>
      <c r="O47" s="143"/>
      <c r="P47" s="143"/>
      <c r="Q47" s="143"/>
      <c r="R47" s="143"/>
      <c r="S47" s="143"/>
      <c r="T47" s="142">
        <v>1.0</v>
      </c>
      <c r="U47" s="143"/>
      <c r="V47" s="143"/>
      <c r="W47" s="143"/>
      <c r="X47" s="143"/>
      <c r="Y47" s="142">
        <v>1.0</v>
      </c>
      <c r="Z47" s="143"/>
      <c r="AA47" s="143"/>
      <c r="AB47" s="143"/>
      <c r="AC47" s="143"/>
      <c r="AD47" s="143"/>
      <c r="AE47" s="143"/>
      <c r="AF47" s="143"/>
      <c r="AG47" s="143"/>
      <c r="AH47" s="143"/>
      <c r="AI47" s="143"/>
      <c r="AJ47" s="143"/>
      <c r="AK47" s="143"/>
      <c r="AL47" s="143"/>
      <c r="AM47" s="142">
        <v>1.0</v>
      </c>
      <c r="AN47" s="143"/>
      <c r="AO47" s="143"/>
      <c r="AP47" s="143"/>
      <c r="AQ47" s="143"/>
      <c r="AR47" s="143"/>
      <c r="AS47" s="143"/>
      <c r="AT47" s="143"/>
      <c r="AU47" s="143"/>
      <c r="AV47" s="143"/>
      <c r="AW47" s="143"/>
      <c r="AX47" s="142"/>
      <c r="AY47" s="142">
        <v>1.0</v>
      </c>
      <c r="AZ47" s="143"/>
      <c r="BA47" s="143"/>
      <c r="BB47" s="143"/>
      <c r="BC47" s="143"/>
      <c r="BD47" s="142">
        <v>1.0</v>
      </c>
      <c r="BE47" s="143"/>
      <c r="BF47" s="143"/>
      <c r="BG47" s="143"/>
      <c r="BH47" s="143"/>
      <c r="BI47" s="143"/>
      <c r="BJ47" s="142">
        <v>1.0</v>
      </c>
      <c r="BK47" s="180"/>
      <c r="BL47" s="1"/>
      <c r="BM47" s="1"/>
      <c r="BN47" s="1"/>
      <c r="BO47" s="1"/>
      <c r="BP47" s="1"/>
      <c r="BQ47" s="1"/>
      <c r="BR47" s="1"/>
      <c r="BS47" s="1"/>
      <c r="BT47" s="1"/>
      <c r="BU47" s="1"/>
      <c r="BV47" s="1"/>
      <c r="BW47" s="1"/>
      <c r="BX47" s="1"/>
      <c r="BY47" s="1"/>
      <c r="BZ47" s="1"/>
      <c r="CA47" s="1"/>
      <c r="CB47" s="1"/>
      <c r="CC47" s="1"/>
    </row>
    <row r="48">
      <c r="A48" s="181"/>
      <c r="B48" s="182"/>
      <c r="C48" s="141">
        <f t="shared" si="32"/>
        <v>3</v>
      </c>
      <c r="D48" s="175"/>
      <c r="E48" s="180"/>
      <c r="F48" s="180"/>
      <c r="G48" s="180"/>
      <c r="H48" s="180"/>
      <c r="I48" s="180"/>
      <c r="J48" s="180"/>
      <c r="K48" s="180"/>
      <c r="L48" s="180"/>
      <c r="M48" s="180"/>
      <c r="N48" s="180"/>
      <c r="O48" s="180"/>
      <c r="P48" s="175">
        <v>1.0</v>
      </c>
      <c r="Q48" s="180"/>
      <c r="R48" s="180"/>
      <c r="S48" s="180"/>
      <c r="T48" s="175"/>
      <c r="U48" s="180"/>
      <c r="V48" s="180"/>
      <c r="W48" s="180"/>
      <c r="X48" s="180"/>
      <c r="Y48" s="180"/>
      <c r="Z48" s="180"/>
      <c r="AA48" s="180"/>
      <c r="AB48" s="180"/>
      <c r="AC48" s="180"/>
      <c r="AD48" s="180"/>
      <c r="AE48" s="180"/>
      <c r="AF48" s="180"/>
      <c r="AG48" s="180"/>
      <c r="AH48" s="180"/>
      <c r="AI48" s="180"/>
      <c r="AJ48" s="180"/>
      <c r="AK48" s="180"/>
      <c r="AL48" s="180"/>
      <c r="AM48" s="180"/>
      <c r="AN48" s="180"/>
      <c r="AO48" s="180"/>
      <c r="AP48" s="180"/>
      <c r="AQ48" s="180"/>
      <c r="AR48" s="180"/>
      <c r="AS48" s="180"/>
      <c r="AT48" s="180"/>
      <c r="AU48" s="180"/>
      <c r="AV48" s="180"/>
      <c r="AW48" s="180"/>
      <c r="AX48" s="180"/>
      <c r="AY48" s="180"/>
      <c r="AZ48" s="175">
        <v>1.0</v>
      </c>
      <c r="BA48" s="180"/>
      <c r="BB48" s="180"/>
      <c r="BC48" s="180"/>
      <c r="BD48" s="180"/>
      <c r="BE48" s="180"/>
      <c r="BF48" s="180"/>
      <c r="BG48" s="180"/>
      <c r="BH48" s="186"/>
      <c r="BI48" s="186"/>
      <c r="BJ48" s="186"/>
      <c r="BK48" s="187">
        <v>1.0</v>
      </c>
      <c r="BL48" s="1"/>
      <c r="BM48" s="1"/>
      <c r="BN48" s="1"/>
      <c r="BO48" s="1"/>
      <c r="BP48" s="1"/>
      <c r="BQ48" s="1"/>
      <c r="BR48" s="1"/>
      <c r="BS48" s="1"/>
      <c r="BT48" s="1"/>
      <c r="BU48" s="1"/>
      <c r="BV48" s="1"/>
      <c r="BW48" s="1"/>
      <c r="BX48" s="1"/>
      <c r="BY48" s="1"/>
      <c r="BZ48" s="1"/>
      <c r="CA48" s="1"/>
      <c r="CB48" s="189"/>
      <c r="CC48" s="186"/>
    </row>
    <row r="49">
      <c r="B49" s="146"/>
      <c r="C49" s="147"/>
      <c r="D49" s="148"/>
      <c r="G49" s="1"/>
      <c r="N49" s="1"/>
      <c r="O49" s="1"/>
      <c r="P49" s="1"/>
      <c r="X49" s="1"/>
      <c r="AD49" s="1"/>
      <c r="AN49" s="1"/>
      <c r="BJ49" s="1"/>
      <c r="BK49" s="1"/>
      <c r="BL49" s="1"/>
      <c r="BM49" s="1"/>
    </row>
    <row r="50">
      <c r="A50" s="132" t="s">
        <v>0</v>
      </c>
      <c r="B50" s="134" t="s">
        <v>701</v>
      </c>
      <c r="C50" s="23"/>
      <c r="D50" s="135">
        <v>1.0</v>
      </c>
      <c r="E50" s="23"/>
      <c r="F50" s="135">
        <v>2.0</v>
      </c>
      <c r="G50" s="23"/>
      <c r="H50" s="135">
        <v>3.0</v>
      </c>
      <c r="I50" s="23"/>
      <c r="J50" s="135">
        <v>4.0</v>
      </c>
      <c r="K50" s="23"/>
      <c r="L50" s="135">
        <v>5.0</v>
      </c>
      <c r="M50" s="23"/>
      <c r="N50" s="135">
        <v>6.0</v>
      </c>
      <c r="O50" s="23"/>
      <c r="P50" s="135">
        <v>7.0</v>
      </c>
      <c r="Q50" s="23"/>
      <c r="R50" s="135">
        <v>8.0</v>
      </c>
      <c r="S50" s="23"/>
      <c r="T50" s="135">
        <v>9.0</v>
      </c>
      <c r="U50" s="23"/>
      <c r="V50" s="135">
        <v>10.0</v>
      </c>
      <c r="W50" s="23"/>
      <c r="X50" s="135">
        <v>11.0</v>
      </c>
      <c r="Y50" s="23"/>
      <c r="Z50" s="135">
        <v>12.0</v>
      </c>
      <c r="AA50" s="23"/>
      <c r="AB50" s="135">
        <v>13.0</v>
      </c>
      <c r="AC50" s="23"/>
      <c r="AD50" s="135">
        <v>14.0</v>
      </c>
      <c r="AE50" s="23"/>
      <c r="AF50" s="135">
        <v>15.0</v>
      </c>
      <c r="AG50" s="23"/>
      <c r="AH50" s="135">
        <v>16.0</v>
      </c>
      <c r="AI50" s="23"/>
      <c r="AJ50" s="135">
        <v>17.0</v>
      </c>
      <c r="AK50" s="23"/>
      <c r="AL50" s="135">
        <v>18.0</v>
      </c>
      <c r="AM50" s="23"/>
      <c r="AN50" s="135">
        <v>19.0</v>
      </c>
      <c r="AO50" s="23"/>
      <c r="AP50" s="135">
        <v>20.0</v>
      </c>
      <c r="AQ50" s="23"/>
      <c r="AR50" s="135">
        <v>21.0</v>
      </c>
      <c r="AS50" s="23"/>
      <c r="AT50" s="135">
        <v>22.0</v>
      </c>
      <c r="AU50" s="23"/>
      <c r="AV50" s="135">
        <v>23.0</v>
      </c>
      <c r="AW50" s="23"/>
      <c r="AX50" s="135">
        <v>24.0</v>
      </c>
      <c r="AY50" s="23"/>
      <c r="AZ50" s="135">
        <v>25.0</v>
      </c>
      <c r="BA50" s="23"/>
      <c r="BB50" s="135">
        <v>26.0</v>
      </c>
      <c r="BC50" s="23"/>
      <c r="BD50" s="135">
        <v>27.0</v>
      </c>
      <c r="BE50" s="23"/>
      <c r="BF50" s="135">
        <v>28.0</v>
      </c>
      <c r="BG50" s="23"/>
      <c r="BH50" s="167">
        <v>29.0</v>
      </c>
      <c r="BI50" s="23"/>
      <c r="BJ50" s="167">
        <v>30.0</v>
      </c>
      <c r="BK50" s="23"/>
      <c r="BL50" s="167">
        <v>31.0</v>
      </c>
      <c r="BM50" s="23"/>
    </row>
    <row r="51">
      <c r="A51" s="24"/>
      <c r="B51" s="136" t="s">
        <v>9</v>
      </c>
      <c r="C51" s="137" t="s">
        <v>419</v>
      </c>
      <c r="D51" s="144" t="s">
        <v>422</v>
      </c>
      <c r="E51" s="144" t="s">
        <v>423</v>
      </c>
      <c r="F51" s="144" t="s">
        <v>422</v>
      </c>
      <c r="G51" s="144" t="s">
        <v>423</v>
      </c>
      <c r="H51" s="144" t="s">
        <v>422</v>
      </c>
      <c r="I51" s="144" t="s">
        <v>423</v>
      </c>
      <c r="J51" s="144" t="s">
        <v>422</v>
      </c>
      <c r="K51" s="144" t="s">
        <v>423</v>
      </c>
      <c r="L51" s="144" t="s">
        <v>422</v>
      </c>
      <c r="M51" s="144" t="s">
        <v>423</v>
      </c>
      <c r="N51" s="144" t="s">
        <v>422</v>
      </c>
      <c r="O51" s="144" t="s">
        <v>423</v>
      </c>
      <c r="P51" s="144" t="s">
        <v>422</v>
      </c>
      <c r="Q51" s="144" t="s">
        <v>423</v>
      </c>
      <c r="R51" s="144" t="s">
        <v>422</v>
      </c>
      <c r="S51" s="144" t="s">
        <v>423</v>
      </c>
      <c r="T51" s="144" t="s">
        <v>422</v>
      </c>
      <c r="U51" s="144" t="s">
        <v>423</v>
      </c>
      <c r="V51" s="144" t="s">
        <v>422</v>
      </c>
      <c r="W51" s="144" t="s">
        <v>423</v>
      </c>
      <c r="X51" s="144" t="s">
        <v>422</v>
      </c>
      <c r="Y51" s="144" t="s">
        <v>423</v>
      </c>
      <c r="Z51" s="144" t="s">
        <v>422</v>
      </c>
      <c r="AA51" s="144" t="s">
        <v>423</v>
      </c>
      <c r="AB51" s="144" t="s">
        <v>422</v>
      </c>
      <c r="AC51" s="144" t="s">
        <v>423</v>
      </c>
      <c r="AD51" s="144" t="s">
        <v>422</v>
      </c>
      <c r="AE51" s="144" t="s">
        <v>423</v>
      </c>
      <c r="AF51" s="144" t="s">
        <v>422</v>
      </c>
      <c r="AG51" s="144" t="s">
        <v>423</v>
      </c>
      <c r="AH51" s="144" t="s">
        <v>422</v>
      </c>
      <c r="AI51" s="144" t="s">
        <v>423</v>
      </c>
      <c r="AJ51" s="144" t="s">
        <v>422</v>
      </c>
      <c r="AK51" s="144" t="s">
        <v>423</v>
      </c>
      <c r="AL51" s="144" t="s">
        <v>422</v>
      </c>
      <c r="AM51" s="144" t="s">
        <v>423</v>
      </c>
      <c r="AN51" s="144" t="s">
        <v>422</v>
      </c>
      <c r="AO51" s="144" t="s">
        <v>423</v>
      </c>
      <c r="AP51" s="144" t="s">
        <v>422</v>
      </c>
      <c r="AQ51" s="144" t="s">
        <v>423</v>
      </c>
      <c r="AR51" s="144" t="s">
        <v>422</v>
      </c>
      <c r="AS51" s="144" t="s">
        <v>423</v>
      </c>
      <c r="AT51" s="144" t="s">
        <v>422</v>
      </c>
      <c r="AU51" s="144" t="s">
        <v>423</v>
      </c>
      <c r="AV51" s="144" t="s">
        <v>422</v>
      </c>
      <c r="AW51" s="144" t="s">
        <v>423</v>
      </c>
      <c r="AX51" s="144" t="s">
        <v>422</v>
      </c>
      <c r="AY51" s="144" t="s">
        <v>423</v>
      </c>
      <c r="AZ51" s="144" t="s">
        <v>422</v>
      </c>
      <c r="BA51" s="144" t="s">
        <v>423</v>
      </c>
      <c r="BB51" s="144" t="s">
        <v>422</v>
      </c>
      <c r="BC51" s="144" t="s">
        <v>423</v>
      </c>
      <c r="BD51" s="144" t="s">
        <v>422</v>
      </c>
      <c r="BE51" s="144" t="s">
        <v>423</v>
      </c>
      <c r="BF51" s="144" t="s">
        <v>422</v>
      </c>
      <c r="BG51" s="144" t="s">
        <v>423</v>
      </c>
      <c r="BH51" s="144" t="s">
        <v>422</v>
      </c>
      <c r="BI51" s="144" t="s">
        <v>423</v>
      </c>
      <c r="BJ51" s="144" t="s">
        <v>422</v>
      </c>
      <c r="BK51" s="144" t="s">
        <v>423</v>
      </c>
      <c r="BL51" s="144" t="s">
        <v>422</v>
      </c>
      <c r="BM51" s="144" t="s">
        <v>423</v>
      </c>
    </row>
    <row r="52">
      <c r="A52" s="138">
        <v>1.0</v>
      </c>
      <c r="B52" s="145" t="s">
        <v>38</v>
      </c>
      <c r="C52" s="141">
        <f t="shared" ref="C52:C54" si="33">sum(D52:BM52)</f>
        <v>9</v>
      </c>
      <c r="D52" s="142">
        <v>3.0</v>
      </c>
      <c r="E52" s="143"/>
      <c r="F52" s="142"/>
      <c r="G52" s="143"/>
      <c r="H52" s="143"/>
      <c r="I52" s="143"/>
      <c r="J52" s="142">
        <v>1.0</v>
      </c>
      <c r="K52" s="143"/>
      <c r="L52" s="143"/>
      <c r="M52" s="143"/>
      <c r="N52" s="143"/>
      <c r="O52" s="143"/>
      <c r="P52" s="143"/>
      <c r="Q52" s="143"/>
      <c r="R52" s="143"/>
      <c r="S52" s="143"/>
      <c r="T52" s="143"/>
      <c r="U52" s="143"/>
      <c r="V52" s="143"/>
      <c r="W52" s="143"/>
      <c r="X52" s="143"/>
      <c r="Y52" s="143"/>
      <c r="Z52" s="143"/>
      <c r="AA52" s="143"/>
      <c r="AB52" s="143"/>
      <c r="AC52" s="143"/>
      <c r="AD52" s="143"/>
      <c r="AE52" s="143"/>
      <c r="AF52" s="143"/>
      <c r="AG52" s="143"/>
      <c r="AH52" s="142"/>
      <c r="AI52" s="142">
        <v>1.0</v>
      </c>
      <c r="AJ52" s="143"/>
      <c r="AK52" s="143"/>
      <c r="AL52" s="143"/>
      <c r="AM52" s="143"/>
      <c r="AN52" s="143"/>
      <c r="AO52" s="143"/>
      <c r="AP52" s="143"/>
      <c r="AQ52" s="143"/>
      <c r="AR52" s="143"/>
      <c r="AS52" s="143"/>
      <c r="AT52" s="142"/>
      <c r="AU52" s="143"/>
      <c r="AV52" s="143"/>
      <c r="AW52" s="142">
        <v>1.0</v>
      </c>
      <c r="AX52" s="143"/>
      <c r="AY52" s="143"/>
      <c r="AZ52" s="143"/>
      <c r="BA52" s="143"/>
      <c r="BB52" s="143"/>
      <c r="BC52" s="143"/>
      <c r="BD52" s="143"/>
      <c r="BE52" s="143"/>
      <c r="BF52" s="143"/>
      <c r="BG52" s="142">
        <v>1.0</v>
      </c>
      <c r="BH52" s="186"/>
      <c r="BI52" s="187">
        <v>1.0</v>
      </c>
      <c r="BJ52" s="186"/>
      <c r="BK52" s="186"/>
      <c r="BL52" s="187">
        <v>1.0</v>
      </c>
      <c r="BM52" s="186"/>
      <c r="BN52" s="1"/>
      <c r="BO52" s="1"/>
      <c r="BP52" s="1"/>
      <c r="BQ52" s="1"/>
      <c r="BR52" s="1"/>
      <c r="BS52" s="1"/>
      <c r="BT52" s="1"/>
      <c r="BU52" s="1"/>
      <c r="BV52" s="1"/>
      <c r="BW52" s="1"/>
      <c r="BX52" s="1"/>
      <c r="BY52" s="1"/>
      <c r="BZ52" s="1"/>
      <c r="CA52" s="1"/>
      <c r="CB52" s="1"/>
      <c r="CC52" s="1"/>
    </row>
    <row r="53">
      <c r="A53" s="138">
        <v>2.0</v>
      </c>
      <c r="B53" s="145" t="s">
        <v>92</v>
      </c>
      <c r="C53" s="141">
        <f t="shared" si="33"/>
        <v>9</v>
      </c>
      <c r="D53" s="142"/>
      <c r="E53" s="143"/>
      <c r="F53" s="142">
        <v>1.0</v>
      </c>
      <c r="G53" s="143"/>
      <c r="H53" s="142">
        <v>1.0</v>
      </c>
      <c r="I53" s="143"/>
      <c r="J53" s="142">
        <v>1.0</v>
      </c>
      <c r="K53" s="143"/>
      <c r="L53" s="143"/>
      <c r="M53" s="143"/>
      <c r="N53" s="143"/>
      <c r="O53" s="143"/>
      <c r="P53" s="143"/>
      <c r="Q53" s="143"/>
      <c r="R53" s="143"/>
      <c r="S53" s="143"/>
      <c r="T53" s="143"/>
      <c r="U53" s="143"/>
      <c r="V53" s="143"/>
      <c r="W53" s="143"/>
      <c r="X53" s="143"/>
      <c r="Y53" s="143"/>
      <c r="Z53" s="143"/>
      <c r="AA53" s="143"/>
      <c r="AB53" s="143"/>
      <c r="AC53" s="143"/>
      <c r="AD53" s="143"/>
      <c r="AE53" s="142">
        <v>1.0</v>
      </c>
      <c r="AF53" s="143"/>
      <c r="AG53" s="143"/>
      <c r="AH53" s="142">
        <v>1.0</v>
      </c>
      <c r="AI53" s="142"/>
      <c r="AJ53" s="142">
        <v>1.0</v>
      </c>
      <c r="AK53" s="143"/>
      <c r="AL53" s="142">
        <v>1.0</v>
      </c>
      <c r="AM53" s="143"/>
      <c r="AN53" s="143"/>
      <c r="AO53" s="143"/>
      <c r="AP53" s="143"/>
      <c r="AQ53" s="143"/>
      <c r="AR53" s="143"/>
      <c r="AS53" s="143"/>
      <c r="AT53" s="143"/>
      <c r="AU53" s="143"/>
      <c r="AV53" s="143"/>
      <c r="AW53" s="143"/>
      <c r="AX53" s="142"/>
      <c r="AY53" s="142">
        <v>1.0</v>
      </c>
      <c r="AZ53" s="143"/>
      <c r="BA53" s="143"/>
      <c r="BB53" s="143"/>
      <c r="BC53" s="143"/>
      <c r="BD53" s="143"/>
      <c r="BE53" s="143"/>
      <c r="BF53" s="143"/>
      <c r="BG53" s="143"/>
      <c r="BH53" s="186"/>
      <c r="BI53" s="186"/>
      <c r="BJ53" s="187">
        <v>1.0</v>
      </c>
      <c r="BK53" s="186"/>
      <c r="BL53" s="186"/>
      <c r="BM53" s="186"/>
      <c r="BN53" s="1"/>
      <c r="BO53" s="1"/>
      <c r="BP53" s="1"/>
      <c r="BQ53" s="1"/>
      <c r="BR53" s="1"/>
      <c r="BS53" s="1"/>
      <c r="BT53" s="1"/>
      <c r="BU53" s="1"/>
      <c r="BV53" s="1"/>
      <c r="BW53" s="1"/>
      <c r="BX53" s="1"/>
      <c r="BY53" s="1"/>
      <c r="BZ53" s="1"/>
      <c r="CA53" s="1"/>
      <c r="CB53" s="1"/>
      <c r="CC53" s="1"/>
    </row>
    <row r="54">
      <c r="A54" s="194"/>
      <c r="B54" s="195"/>
      <c r="C54" s="196">
        <f t="shared" si="33"/>
        <v>2</v>
      </c>
      <c r="D54" s="197"/>
      <c r="E54" s="194"/>
      <c r="F54" s="194"/>
      <c r="G54" s="186"/>
      <c r="H54" s="194"/>
      <c r="I54" s="194"/>
      <c r="J54" s="194"/>
      <c r="K54" s="194"/>
      <c r="L54" s="194"/>
      <c r="M54" s="194"/>
      <c r="N54" s="186"/>
      <c r="O54" s="186"/>
      <c r="P54" s="186"/>
      <c r="Q54" s="194"/>
      <c r="R54" s="194"/>
      <c r="S54" s="194"/>
      <c r="T54" s="194"/>
      <c r="U54" s="194"/>
      <c r="V54" s="194"/>
      <c r="W54" s="194"/>
      <c r="X54" s="186"/>
      <c r="Y54" s="194"/>
      <c r="Z54" s="194"/>
      <c r="AA54" s="194"/>
      <c r="AB54" s="194"/>
      <c r="AC54" s="194"/>
      <c r="AD54" s="186"/>
      <c r="AE54" s="194"/>
      <c r="AF54" s="194"/>
      <c r="AG54" s="194"/>
      <c r="AH54" s="194"/>
      <c r="AI54" s="194"/>
      <c r="AJ54" s="194"/>
      <c r="AK54" s="194"/>
      <c r="AL54" s="187">
        <v>1.0</v>
      </c>
      <c r="AM54" s="194"/>
      <c r="AN54" s="186"/>
      <c r="AO54" s="194"/>
      <c r="AP54" s="194"/>
      <c r="AQ54" s="194"/>
      <c r="AR54" s="194"/>
      <c r="AS54" s="194"/>
      <c r="AT54" s="187">
        <v>1.0</v>
      </c>
      <c r="AU54" s="194"/>
      <c r="AV54" s="194"/>
      <c r="AW54" s="194"/>
      <c r="AX54" s="194"/>
      <c r="AY54" s="194"/>
      <c r="AZ54" s="194"/>
      <c r="BA54" s="194"/>
      <c r="BB54" s="194"/>
      <c r="BC54" s="194"/>
      <c r="BD54" s="194"/>
      <c r="BE54" s="194"/>
      <c r="BF54" s="194"/>
      <c r="BG54" s="194"/>
      <c r="BH54" s="194"/>
      <c r="BI54" s="194"/>
      <c r="BJ54" s="187"/>
      <c r="BK54" s="186"/>
      <c r="BL54" s="186"/>
      <c r="BM54" s="186"/>
      <c r="CB54" s="199"/>
      <c r="CC54" s="194"/>
    </row>
    <row r="55">
      <c r="B55" s="146"/>
      <c r="C55" s="147"/>
      <c r="D55" s="148"/>
      <c r="G55" s="1"/>
      <c r="N55" s="1"/>
      <c r="O55" s="1"/>
      <c r="P55" s="1"/>
      <c r="X55" s="1"/>
      <c r="AD55" s="1"/>
      <c r="AN55" s="1"/>
      <c r="BJ55" s="1"/>
      <c r="BK55" s="1"/>
      <c r="BL55" s="1"/>
      <c r="BM55" s="1"/>
    </row>
    <row r="56">
      <c r="A56" s="132" t="s">
        <v>0</v>
      </c>
      <c r="B56" s="134" t="s">
        <v>741</v>
      </c>
      <c r="C56" s="23"/>
      <c r="D56" s="135">
        <v>1.0</v>
      </c>
      <c r="E56" s="23"/>
      <c r="F56" s="135">
        <v>2.0</v>
      </c>
      <c r="G56" s="23"/>
      <c r="H56" s="135">
        <v>3.0</v>
      </c>
      <c r="I56" s="23"/>
      <c r="J56" s="135">
        <v>4.0</v>
      </c>
      <c r="K56" s="23"/>
      <c r="L56" s="135">
        <v>5.0</v>
      </c>
      <c r="M56" s="23"/>
      <c r="N56" s="135">
        <v>6.0</v>
      </c>
      <c r="O56" s="23"/>
      <c r="P56" s="135">
        <v>7.0</v>
      </c>
      <c r="Q56" s="23"/>
      <c r="R56" s="135">
        <v>8.0</v>
      </c>
      <c r="S56" s="23"/>
      <c r="T56" s="135">
        <v>9.0</v>
      </c>
      <c r="U56" s="23"/>
      <c r="V56" s="135">
        <v>10.0</v>
      </c>
      <c r="W56" s="23"/>
      <c r="X56" s="135">
        <v>11.0</v>
      </c>
      <c r="Y56" s="23"/>
      <c r="Z56" s="135">
        <v>12.0</v>
      </c>
      <c r="AA56" s="23"/>
      <c r="AB56" s="135">
        <v>13.0</v>
      </c>
      <c r="AC56" s="23"/>
      <c r="AD56" s="135">
        <v>14.0</v>
      </c>
      <c r="AE56" s="23"/>
      <c r="AF56" s="135">
        <v>15.0</v>
      </c>
      <c r="AG56" s="23"/>
      <c r="AH56" s="135">
        <v>16.0</v>
      </c>
      <c r="AI56" s="23"/>
      <c r="AJ56" s="135">
        <v>17.0</v>
      </c>
      <c r="AK56" s="23"/>
      <c r="AL56" s="135">
        <v>18.0</v>
      </c>
      <c r="AM56" s="23"/>
      <c r="AN56" s="135">
        <v>19.0</v>
      </c>
      <c r="AO56" s="23"/>
      <c r="AP56" s="135">
        <v>20.0</v>
      </c>
      <c r="AQ56" s="23"/>
      <c r="AR56" s="135">
        <v>21.0</v>
      </c>
      <c r="AS56" s="23"/>
      <c r="AT56" s="135">
        <v>22.0</v>
      </c>
      <c r="AU56" s="23"/>
      <c r="AV56" s="135">
        <v>23.0</v>
      </c>
      <c r="AW56" s="23"/>
      <c r="AX56" s="135">
        <v>24.0</v>
      </c>
      <c r="AY56" s="23"/>
      <c r="AZ56" s="135">
        <v>25.0</v>
      </c>
      <c r="BA56" s="23"/>
      <c r="BB56" s="135">
        <v>26.0</v>
      </c>
      <c r="BC56" s="23"/>
      <c r="BD56" s="135">
        <v>27.0</v>
      </c>
      <c r="BE56" s="23"/>
      <c r="BF56" s="135">
        <v>28.0</v>
      </c>
      <c r="BG56" s="23"/>
      <c r="BH56" s="167">
        <v>29.0</v>
      </c>
      <c r="BI56" s="23"/>
      <c r="BJ56" s="167">
        <v>30.0</v>
      </c>
      <c r="BK56" s="23"/>
      <c r="BL56" s="167">
        <v>31.0</v>
      </c>
      <c r="BM56" s="23"/>
    </row>
    <row r="57">
      <c r="A57" s="24"/>
      <c r="B57" s="136" t="s">
        <v>9</v>
      </c>
      <c r="C57" s="137" t="s">
        <v>419</v>
      </c>
      <c r="D57" s="144" t="s">
        <v>422</v>
      </c>
      <c r="E57" s="144" t="s">
        <v>423</v>
      </c>
      <c r="F57" s="144" t="s">
        <v>422</v>
      </c>
      <c r="G57" s="144" t="s">
        <v>423</v>
      </c>
      <c r="H57" s="144" t="s">
        <v>422</v>
      </c>
      <c r="I57" s="144" t="s">
        <v>423</v>
      </c>
      <c r="J57" s="144" t="s">
        <v>422</v>
      </c>
      <c r="K57" s="144" t="s">
        <v>423</v>
      </c>
      <c r="L57" s="144" t="s">
        <v>422</v>
      </c>
      <c r="M57" s="144" t="s">
        <v>423</v>
      </c>
      <c r="N57" s="144" t="s">
        <v>422</v>
      </c>
      <c r="O57" s="144" t="s">
        <v>423</v>
      </c>
      <c r="P57" s="144" t="s">
        <v>422</v>
      </c>
      <c r="Q57" s="144" t="s">
        <v>423</v>
      </c>
      <c r="R57" s="144" t="s">
        <v>422</v>
      </c>
      <c r="S57" s="144" t="s">
        <v>423</v>
      </c>
      <c r="T57" s="144" t="s">
        <v>422</v>
      </c>
      <c r="U57" s="144" t="s">
        <v>423</v>
      </c>
      <c r="V57" s="144" t="s">
        <v>422</v>
      </c>
      <c r="W57" s="144" t="s">
        <v>423</v>
      </c>
      <c r="X57" s="144" t="s">
        <v>422</v>
      </c>
      <c r="Y57" s="144" t="s">
        <v>423</v>
      </c>
      <c r="Z57" s="144" t="s">
        <v>422</v>
      </c>
      <c r="AA57" s="144" t="s">
        <v>423</v>
      </c>
      <c r="AB57" s="144" t="s">
        <v>422</v>
      </c>
      <c r="AC57" s="144" t="s">
        <v>423</v>
      </c>
      <c r="AD57" s="144" t="s">
        <v>422</v>
      </c>
      <c r="AE57" s="144" t="s">
        <v>423</v>
      </c>
      <c r="AF57" s="144" t="s">
        <v>422</v>
      </c>
      <c r="AG57" s="144" t="s">
        <v>423</v>
      </c>
      <c r="AH57" s="144" t="s">
        <v>422</v>
      </c>
      <c r="AI57" s="144" t="s">
        <v>423</v>
      </c>
      <c r="AJ57" s="144" t="s">
        <v>422</v>
      </c>
      <c r="AK57" s="144" t="s">
        <v>423</v>
      </c>
      <c r="AL57" s="144" t="s">
        <v>422</v>
      </c>
      <c r="AM57" s="144" t="s">
        <v>423</v>
      </c>
      <c r="AN57" s="144" t="s">
        <v>422</v>
      </c>
      <c r="AO57" s="144" t="s">
        <v>423</v>
      </c>
      <c r="AP57" s="144" t="s">
        <v>422</v>
      </c>
      <c r="AQ57" s="144" t="s">
        <v>423</v>
      </c>
      <c r="AR57" s="144" t="s">
        <v>422</v>
      </c>
      <c r="AS57" s="144" t="s">
        <v>423</v>
      </c>
      <c r="AT57" s="144" t="s">
        <v>422</v>
      </c>
      <c r="AU57" s="144" t="s">
        <v>423</v>
      </c>
      <c r="AV57" s="144" t="s">
        <v>422</v>
      </c>
      <c r="AW57" s="144" t="s">
        <v>423</v>
      </c>
      <c r="AX57" s="144" t="s">
        <v>422</v>
      </c>
      <c r="AY57" s="144" t="s">
        <v>423</v>
      </c>
      <c r="AZ57" s="144" t="s">
        <v>422</v>
      </c>
      <c r="BA57" s="144" t="s">
        <v>423</v>
      </c>
      <c r="BB57" s="144" t="s">
        <v>422</v>
      </c>
      <c r="BC57" s="144" t="s">
        <v>423</v>
      </c>
      <c r="BD57" s="144" t="s">
        <v>422</v>
      </c>
      <c r="BE57" s="144" t="s">
        <v>423</v>
      </c>
      <c r="BF57" s="144" t="s">
        <v>422</v>
      </c>
      <c r="BG57" s="144" t="s">
        <v>423</v>
      </c>
      <c r="BH57" s="144" t="s">
        <v>422</v>
      </c>
      <c r="BI57" s="144" t="s">
        <v>423</v>
      </c>
      <c r="BJ57" s="144" t="s">
        <v>422</v>
      </c>
      <c r="BK57" s="144" t="s">
        <v>423</v>
      </c>
      <c r="BL57" s="144" t="s">
        <v>422</v>
      </c>
      <c r="BM57" s="144" t="s">
        <v>423</v>
      </c>
    </row>
    <row r="58">
      <c r="A58" s="142"/>
      <c r="B58" s="145" t="s">
        <v>38</v>
      </c>
      <c r="C58" s="141">
        <f t="shared" ref="C58:C60" si="34">sum(D58:BM58)</f>
        <v>14</v>
      </c>
      <c r="D58" s="187">
        <v>1.0</v>
      </c>
      <c r="E58" s="143"/>
      <c r="F58" s="143"/>
      <c r="G58" s="143"/>
      <c r="H58" s="143"/>
      <c r="I58" s="143"/>
      <c r="J58" s="142"/>
      <c r="K58" s="142">
        <v>1.0</v>
      </c>
      <c r="L58" s="143"/>
      <c r="M58" s="142"/>
      <c r="N58" s="142"/>
      <c r="O58" s="142">
        <v>1.0</v>
      </c>
      <c r="P58" s="142"/>
      <c r="Q58" s="143"/>
      <c r="R58" s="142">
        <v>1.0</v>
      </c>
      <c r="S58" s="143"/>
      <c r="T58" s="143"/>
      <c r="U58" s="143"/>
      <c r="V58" s="143"/>
      <c r="W58" s="143"/>
      <c r="X58" s="142">
        <v>1.0</v>
      </c>
      <c r="Y58" s="143"/>
      <c r="Z58" s="142">
        <v>2.0</v>
      </c>
      <c r="AA58" s="143"/>
      <c r="AB58" s="143"/>
      <c r="AC58" s="143"/>
      <c r="AD58" s="143"/>
      <c r="AE58" s="143"/>
      <c r="AF58" s="143"/>
      <c r="AG58" s="143"/>
      <c r="AH58" s="142">
        <v>1.0</v>
      </c>
      <c r="AI58" s="143"/>
      <c r="AJ58" s="143"/>
      <c r="AK58" s="143"/>
      <c r="AL58" s="142">
        <v>1.0</v>
      </c>
      <c r="AM58" s="143"/>
      <c r="AN58" s="143"/>
      <c r="AO58" s="143"/>
      <c r="AP58" s="142">
        <v>1.0</v>
      </c>
      <c r="AQ58" s="142">
        <v>1.0</v>
      </c>
      <c r="AR58" s="143"/>
      <c r="AS58" s="143"/>
      <c r="AT58" s="143"/>
      <c r="AU58" s="143"/>
      <c r="AV58" s="143"/>
      <c r="AW58" s="143"/>
      <c r="AX58" s="143"/>
      <c r="AY58" s="143"/>
      <c r="AZ58" s="143"/>
      <c r="BA58" s="143"/>
      <c r="BB58" s="143"/>
      <c r="BC58" s="143"/>
      <c r="BD58" s="142">
        <v>1.0</v>
      </c>
      <c r="BE58" s="142">
        <v>1.0</v>
      </c>
      <c r="BF58" s="143"/>
      <c r="BG58" s="143"/>
      <c r="BH58" s="186"/>
      <c r="BI58" s="187"/>
      <c r="BJ58" s="186"/>
      <c r="BK58" s="186"/>
      <c r="BL58" s="187">
        <v>1.0</v>
      </c>
      <c r="BM58" s="186"/>
      <c r="BN58" s="1"/>
      <c r="BO58" s="1"/>
      <c r="BP58" s="1"/>
      <c r="BQ58" s="1"/>
      <c r="BR58" s="1"/>
      <c r="BS58" s="1"/>
      <c r="BT58" s="1"/>
      <c r="BU58" s="1"/>
      <c r="BV58" s="1"/>
      <c r="BW58" s="1"/>
      <c r="BX58" s="1"/>
      <c r="BY58" s="1"/>
      <c r="BZ58" s="1"/>
      <c r="CA58" s="1"/>
      <c r="CB58" s="1"/>
      <c r="CC58" s="1"/>
    </row>
    <row r="59">
      <c r="A59" s="138">
        <v>2.0</v>
      </c>
      <c r="B59" s="145" t="s">
        <v>92</v>
      </c>
      <c r="C59" s="141">
        <f t="shared" si="34"/>
        <v>13</v>
      </c>
      <c r="D59" s="175">
        <v>1.0</v>
      </c>
      <c r="E59" s="143"/>
      <c r="F59" s="143"/>
      <c r="G59" s="143"/>
      <c r="H59" s="143"/>
      <c r="I59" s="143"/>
      <c r="J59" s="142">
        <v>2.0</v>
      </c>
      <c r="K59" s="143"/>
      <c r="L59" s="143"/>
      <c r="M59" s="143"/>
      <c r="N59" s="142"/>
      <c r="O59" s="143"/>
      <c r="P59" s="143"/>
      <c r="Q59" s="143"/>
      <c r="R59" s="142">
        <v>1.0</v>
      </c>
      <c r="S59" s="143"/>
      <c r="T59" s="143"/>
      <c r="U59" s="143"/>
      <c r="V59" s="143"/>
      <c r="W59" s="143"/>
      <c r="X59" s="143"/>
      <c r="Y59" s="143"/>
      <c r="Z59" s="143"/>
      <c r="AA59" s="143"/>
      <c r="AB59" s="142">
        <v>2.0</v>
      </c>
      <c r="AC59" s="143"/>
      <c r="AD59" s="143"/>
      <c r="AE59" s="143"/>
      <c r="AF59" s="142">
        <v>1.0</v>
      </c>
      <c r="AG59" s="142">
        <v>1.0</v>
      </c>
      <c r="AH59" s="143"/>
      <c r="AI59" s="143"/>
      <c r="AJ59" s="143"/>
      <c r="AK59" s="143"/>
      <c r="AL59" s="142">
        <v>2.0</v>
      </c>
      <c r="AM59" s="143"/>
      <c r="AN59" s="143"/>
      <c r="AO59" s="143"/>
      <c r="AP59" s="143"/>
      <c r="AQ59" s="143"/>
      <c r="AR59" s="142">
        <v>1.0</v>
      </c>
      <c r="AS59" s="143"/>
      <c r="AT59" s="143"/>
      <c r="AU59" s="143"/>
      <c r="AV59" s="142">
        <v>1.0</v>
      </c>
      <c r="AW59" s="143"/>
      <c r="AX59" s="143"/>
      <c r="AY59" s="143"/>
      <c r="AZ59" s="143"/>
      <c r="BA59" s="143"/>
      <c r="BB59" s="143"/>
      <c r="BC59" s="143"/>
      <c r="BD59" s="143"/>
      <c r="BE59" s="143"/>
      <c r="BF59" s="143"/>
      <c r="BG59" s="142">
        <v>1.0</v>
      </c>
      <c r="BH59" s="186"/>
      <c r="BI59" s="186"/>
      <c r="BJ59" s="187"/>
      <c r="BK59" s="186"/>
      <c r="BL59" s="186"/>
      <c r="BM59" s="186"/>
      <c r="BN59" s="1"/>
      <c r="BO59" s="1"/>
      <c r="BP59" s="1"/>
      <c r="BQ59" s="1"/>
      <c r="BR59" s="1"/>
      <c r="BS59" s="1"/>
      <c r="BT59" s="1"/>
      <c r="BU59" s="1"/>
      <c r="BV59" s="1"/>
      <c r="BW59" s="1"/>
      <c r="BX59" s="1"/>
      <c r="BY59" s="1"/>
      <c r="BZ59" s="1"/>
      <c r="CA59" s="1"/>
      <c r="CB59" s="1"/>
      <c r="CC59" s="1"/>
    </row>
    <row r="60">
      <c r="A60" s="194"/>
      <c r="B60" s="195"/>
      <c r="C60" s="141">
        <f t="shared" si="34"/>
        <v>8</v>
      </c>
      <c r="D60" s="197"/>
      <c r="E60" s="194"/>
      <c r="F60" s="194"/>
      <c r="G60" s="186"/>
      <c r="H60" s="194"/>
      <c r="I60" s="194"/>
      <c r="J60" s="194"/>
      <c r="K60" s="194"/>
      <c r="L60" s="194"/>
      <c r="M60" s="194"/>
      <c r="N60" s="186"/>
      <c r="O60" s="186"/>
      <c r="P60" s="186"/>
      <c r="Q60" s="194"/>
      <c r="R60" s="194"/>
      <c r="S60" s="194"/>
      <c r="T60" s="187">
        <v>1.0</v>
      </c>
      <c r="U60" s="186"/>
      <c r="V60" s="186"/>
      <c r="W60" s="187">
        <v>1.0</v>
      </c>
      <c r="X60" s="187">
        <v>1.0</v>
      </c>
      <c r="Y60" s="194"/>
      <c r="Z60" s="194"/>
      <c r="AA60" s="194"/>
      <c r="AB60" s="194"/>
      <c r="AC60" s="194"/>
      <c r="AD60" s="187">
        <v>1.0</v>
      </c>
      <c r="AE60" s="194"/>
      <c r="AF60" s="194"/>
      <c r="AG60" s="194"/>
      <c r="AH60" s="194"/>
      <c r="AI60" s="194"/>
      <c r="AJ60" s="194"/>
      <c r="AK60" s="194"/>
      <c r="AL60" s="187"/>
      <c r="AM60" s="194"/>
      <c r="AN60" s="187">
        <v>2.0</v>
      </c>
      <c r="AO60" s="194"/>
      <c r="AP60" s="194"/>
      <c r="AQ60" s="194"/>
      <c r="AR60" s="194"/>
      <c r="AS60" s="194"/>
      <c r="AT60" s="187"/>
      <c r="AU60" s="194"/>
      <c r="AV60" s="194"/>
      <c r="AW60" s="194"/>
      <c r="AX60" s="194"/>
      <c r="AY60" s="194"/>
      <c r="AZ60" s="194"/>
      <c r="BA60" s="194"/>
      <c r="BB60" s="194"/>
      <c r="BC60" s="194"/>
      <c r="BD60" s="194"/>
      <c r="BE60" s="194"/>
      <c r="BF60" s="194"/>
      <c r="BG60" s="194"/>
      <c r="BH60" s="194"/>
      <c r="BI60" s="194"/>
      <c r="BJ60" s="187">
        <v>2.0</v>
      </c>
      <c r="BK60" s="186"/>
      <c r="BL60" s="186"/>
      <c r="BM60" s="186"/>
      <c r="CB60" s="199"/>
      <c r="CC60" s="194"/>
    </row>
    <row r="61">
      <c r="B61" s="146"/>
      <c r="C61" s="147"/>
      <c r="D61" s="148"/>
      <c r="G61" s="1"/>
      <c r="N61" s="1"/>
      <c r="O61" s="1"/>
      <c r="P61" s="1"/>
      <c r="X61" s="1"/>
      <c r="AD61" s="1"/>
      <c r="AN61" s="1"/>
      <c r="BJ61" s="1"/>
      <c r="BK61" s="1"/>
      <c r="BL61" s="1"/>
      <c r="BM61" s="1"/>
    </row>
    <row r="62">
      <c r="A62" s="132" t="s">
        <v>0</v>
      </c>
      <c r="B62" s="134" t="s">
        <v>775</v>
      </c>
      <c r="C62" s="23"/>
      <c r="D62" s="135">
        <v>1.0</v>
      </c>
      <c r="E62" s="23"/>
      <c r="F62" s="135">
        <v>2.0</v>
      </c>
      <c r="G62" s="23"/>
      <c r="H62" s="135">
        <v>3.0</v>
      </c>
      <c r="I62" s="23"/>
      <c r="J62" s="135">
        <v>4.0</v>
      </c>
      <c r="K62" s="23"/>
      <c r="L62" s="135">
        <v>5.0</v>
      </c>
      <c r="M62" s="23"/>
      <c r="N62" s="135">
        <v>6.0</v>
      </c>
      <c r="O62" s="23"/>
      <c r="P62" s="135">
        <v>7.0</v>
      </c>
      <c r="Q62" s="23"/>
      <c r="R62" s="135">
        <v>8.0</v>
      </c>
      <c r="S62" s="23"/>
      <c r="T62" s="135">
        <v>9.0</v>
      </c>
      <c r="U62" s="23"/>
      <c r="V62" s="135">
        <v>10.0</v>
      </c>
      <c r="W62" s="23"/>
      <c r="X62" s="135">
        <v>11.0</v>
      </c>
      <c r="Y62" s="23"/>
      <c r="Z62" s="135">
        <v>12.0</v>
      </c>
      <c r="AA62" s="23"/>
      <c r="AB62" s="135">
        <v>13.0</v>
      </c>
      <c r="AC62" s="23"/>
      <c r="AD62" s="135">
        <v>14.0</v>
      </c>
      <c r="AE62" s="23"/>
      <c r="AF62" s="135">
        <v>15.0</v>
      </c>
      <c r="AG62" s="23"/>
      <c r="AH62" s="135">
        <v>16.0</v>
      </c>
      <c r="AI62" s="23"/>
      <c r="AJ62" s="135">
        <v>17.0</v>
      </c>
      <c r="AK62" s="23"/>
      <c r="AL62" s="135">
        <v>18.0</v>
      </c>
      <c r="AM62" s="23"/>
      <c r="AN62" s="135">
        <v>19.0</v>
      </c>
      <c r="AO62" s="23"/>
      <c r="AP62" s="135">
        <v>20.0</v>
      </c>
      <c r="AQ62" s="23"/>
      <c r="AR62" s="135">
        <v>21.0</v>
      </c>
      <c r="AS62" s="23"/>
      <c r="AT62" s="135">
        <v>22.0</v>
      </c>
      <c r="AU62" s="23"/>
      <c r="AV62" s="135">
        <v>23.0</v>
      </c>
      <c r="AW62" s="23"/>
      <c r="AX62" s="135">
        <v>24.0</v>
      </c>
      <c r="AY62" s="23"/>
      <c r="AZ62" s="135">
        <v>25.0</v>
      </c>
      <c r="BA62" s="23"/>
      <c r="BB62" s="135">
        <v>26.0</v>
      </c>
      <c r="BC62" s="23"/>
      <c r="BD62" s="135">
        <v>27.0</v>
      </c>
      <c r="BE62" s="23"/>
      <c r="BF62" s="135">
        <v>28.0</v>
      </c>
      <c r="BG62" s="23"/>
      <c r="BH62" s="167">
        <v>29.0</v>
      </c>
      <c r="BI62" s="23"/>
      <c r="BJ62" s="167">
        <v>30.0</v>
      </c>
      <c r="BK62" s="23"/>
      <c r="BL62" s="211"/>
    </row>
    <row r="63">
      <c r="A63" s="24"/>
      <c r="B63" s="136" t="s">
        <v>9</v>
      </c>
      <c r="C63" s="137" t="s">
        <v>419</v>
      </c>
      <c r="D63" s="144" t="s">
        <v>422</v>
      </c>
      <c r="E63" s="144" t="s">
        <v>423</v>
      </c>
      <c r="F63" s="144" t="s">
        <v>422</v>
      </c>
      <c r="G63" s="144" t="s">
        <v>423</v>
      </c>
      <c r="H63" s="144" t="s">
        <v>422</v>
      </c>
      <c r="I63" s="144" t="s">
        <v>423</v>
      </c>
      <c r="J63" s="144" t="s">
        <v>422</v>
      </c>
      <c r="K63" s="144" t="s">
        <v>423</v>
      </c>
      <c r="L63" s="144" t="s">
        <v>422</v>
      </c>
      <c r="M63" s="144" t="s">
        <v>423</v>
      </c>
      <c r="N63" s="144" t="s">
        <v>422</v>
      </c>
      <c r="O63" s="144" t="s">
        <v>423</v>
      </c>
      <c r="P63" s="144" t="s">
        <v>422</v>
      </c>
      <c r="Q63" s="144" t="s">
        <v>423</v>
      </c>
      <c r="R63" s="144" t="s">
        <v>422</v>
      </c>
      <c r="S63" s="144" t="s">
        <v>423</v>
      </c>
      <c r="T63" s="144" t="s">
        <v>422</v>
      </c>
      <c r="U63" s="144" t="s">
        <v>423</v>
      </c>
      <c r="V63" s="144" t="s">
        <v>422</v>
      </c>
      <c r="W63" s="144" t="s">
        <v>423</v>
      </c>
      <c r="X63" s="144" t="s">
        <v>422</v>
      </c>
      <c r="Y63" s="144" t="s">
        <v>423</v>
      </c>
      <c r="Z63" s="144" t="s">
        <v>422</v>
      </c>
      <c r="AA63" s="144" t="s">
        <v>423</v>
      </c>
      <c r="AB63" s="144" t="s">
        <v>422</v>
      </c>
      <c r="AC63" s="144" t="s">
        <v>423</v>
      </c>
      <c r="AD63" s="144" t="s">
        <v>422</v>
      </c>
      <c r="AE63" s="144" t="s">
        <v>423</v>
      </c>
      <c r="AF63" s="144" t="s">
        <v>422</v>
      </c>
      <c r="AG63" s="144" t="s">
        <v>423</v>
      </c>
      <c r="AH63" s="144" t="s">
        <v>422</v>
      </c>
      <c r="AI63" s="144" t="s">
        <v>423</v>
      </c>
      <c r="AJ63" s="144" t="s">
        <v>422</v>
      </c>
      <c r="AK63" s="144" t="s">
        <v>423</v>
      </c>
      <c r="AL63" s="144" t="s">
        <v>422</v>
      </c>
      <c r="AM63" s="144" t="s">
        <v>423</v>
      </c>
      <c r="AN63" s="144" t="s">
        <v>422</v>
      </c>
      <c r="AO63" s="144" t="s">
        <v>423</v>
      </c>
      <c r="AP63" s="144" t="s">
        <v>422</v>
      </c>
      <c r="AQ63" s="144" t="s">
        <v>423</v>
      </c>
      <c r="AR63" s="144" t="s">
        <v>422</v>
      </c>
      <c r="AS63" s="144" t="s">
        <v>423</v>
      </c>
      <c r="AT63" s="144" t="s">
        <v>422</v>
      </c>
      <c r="AU63" s="144" t="s">
        <v>423</v>
      </c>
      <c r="AV63" s="144" t="s">
        <v>422</v>
      </c>
      <c r="AW63" s="144" t="s">
        <v>423</v>
      </c>
      <c r="AX63" s="144" t="s">
        <v>422</v>
      </c>
      <c r="AY63" s="144" t="s">
        <v>423</v>
      </c>
      <c r="AZ63" s="144" t="s">
        <v>422</v>
      </c>
      <c r="BA63" s="144" t="s">
        <v>423</v>
      </c>
      <c r="BB63" s="144" t="s">
        <v>422</v>
      </c>
      <c r="BC63" s="144" t="s">
        <v>423</v>
      </c>
      <c r="BD63" s="144" t="s">
        <v>422</v>
      </c>
      <c r="BE63" s="144" t="s">
        <v>423</v>
      </c>
      <c r="BF63" s="144" t="s">
        <v>422</v>
      </c>
      <c r="BG63" s="144" t="s">
        <v>423</v>
      </c>
      <c r="BH63" s="144" t="s">
        <v>422</v>
      </c>
      <c r="BI63" s="144" t="s">
        <v>423</v>
      </c>
      <c r="BJ63" s="144" t="s">
        <v>422</v>
      </c>
      <c r="BK63" s="144" t="s">
        <v>423</v>
      </c>
      <c r="BL63" s="213"/>
      <c r="BM63" s="213"/>
    </row>
    <row r="64">
      <c r="A64" s="138">
        <v>1.0</v>
      </c>
      <c r="B64" s="145" t="s">
        <v>38</v>
      </c>
      <c r="C64" s="141">
        <f t="shared" ref="C64:C66" si="35">sum(D64:BM64)</f>
        <v>11</v>
      </c>
      <c r="D64" s="142"/>
      <c r="E64" s="143"/>
      <c r="F64" s="143"/>
      <c r="G64" s="143"/>
      <c r="H64" s="142">
        <v>1.0</v>
      </c>
      <c r="I64" s="143"/>
      <c r="J64" s="142">
        <v>1.0</v>
      </c>
      <c r="K64" s="143"/>
      <c r="L64" s="143"/>
      <c r="M64" s="143"/>
      <c r="N64" s="143"/>
      <c r="O64" s="143"/>
      <c r="P64" s="143"/>
      <c r="Q64" s="143"/>
      <c r="R64" s="143"/>
      <c r="S64" s="143"/>
      <c r="T64" s="143"/>
      <c r="U64" s="143"/>
      <c r="V64" s="143"/>
      <c r="W64" s="142">
        <v>1.0</v>
      </c>
      <c r="X64" s="143"/>
      <c r="Y64" s="143"/>
      <c r="Z64" s="143"/>
      <c r="AA64" s="143"/>
      <c r="AB64" s="143"/>
      <c r="AC64" s="143"/>
      <c r="AD64" s="143"/>
      <c r="AE64" s="143"/>
      <c r="AF64" s="142">
        <v>1.0</v>
      </c>
      <c r="AG64" s="143"/>
      <c r="AH64" s="143"/>
      <c r="AI64" s="142">
        <v>1.0</v>
      </c>
      <c r="AJ64" s="143"/>
      <c r="AK64" s="143"/>
      <c r="AL64" s="143"/>
      <c r="AM64" s="143"/>
      <c r="AN64" s="142">
        <v>1.0</v>
      </c>
      <c r="AO64" s="143"/>
      <c r="AP64" s="143"/>
      <c r="AQ64" s="142">
        <v>1.0</v>
      </c>
      <c r="AR64" s="143"/>
      <c r="AS64" s="143"/>
      <c r="AT64" s="143"/>
      <c r="AU64" s="143"/>
      <c r="AV64" s="142">
        <v>1.0</v>
      </c>
      <c r="AW64" s="143"/>
      <c r="AX64" s="143"/>
      <c r="AY64" s="143"/>
      <c r="AZ64" s="143"/>
      <c r="BA64" s="143"/>
      <c r="BB64" s="142">
        <v>1.0</v>
      </c>
      <c r="BC64" s="143"/>
      <c r="BD64" s="143"/>
      <c r="BE64" s="143"/>
      <c r="BF64" s="143"/>
      <c r="BG64" s="143"/>
      <c r="BH64" s="186"/>
      <c r="BI64" s="187"/>
      <c r="BJ64" s="186"/>
      <c r="BK64" s="187">
        <v>2.0</v>
      </c>
      <c r="BL64" s="214"/>
      <c r="BM64" s="148"/>
      <c r="BN64" s="1"/>
      <c r="BO64" s="1"/>
      <c r="BP64" s="1"/>
      <c r="BQ64" s="1"/>
      <c r="BR64" s="1"/>
      <c r="BS64" s="1"/>
      <c r="BT64" s="1"/>
      <c r="BU64" s="1"/>
      <c r="BV64" s="1"/>
      <c r="BW64" s="1"/>
      <c r="BX64" s="1"/>
      <c r="BY64" s="1"/>
      <c r="BZ64" s="1"/>
      <c r="CA64" s="1"/>
      <c r="CB64" s="1"/>
      <c r="CC64" s="1"/>
    </row>
    <row r="65">
      <c r="A65" s="138">
        <v>2.0</v>
      </c>
      <c r="B65" s="145" t="s">
        <v>92</v>
      </c>
      <c r="C65" s="141">
        <f t="shared" si="35"/>
        <v>9</v>
      </c>
      <c r="D65" s="142"/>
      <c r="E65" s="143"/>
      <c r="F65" s="143"/>
      <c r="G65" s="143"/>
      <c r="H65" s="143"/>
      <c r="I65" s="143"/>
      <c r="J65" s="143"/>
      <c r="K65" s="143"/>
      <c r="L65" s="143"/>
      <c r="M65" s="143"/>
      <c r="N65" s="143"/>
      <c r="O65" s="142">
        <v>1.0</v>
      </c>
      <c r="P65" s="143"/>
      <c r="Q65" s="143"/>
      <c r="R65" s="143"/>
      <c r="S65" s="143"/>
      <c r="T65" s="142">
        <v>1.0</v>
      </c>
      <c r="U65" s="143"/>
      <c r="V65" s="143"/>
      <c r="W65" s="142">
        <v>1.0</v>
      </c>
      <c r="X65" s="143"/>
      <c r="Y65" s="143"/>
      <c r="Z65" s="143"/>
      <c r="AA65" s="143"/>
      <c r="AB65" s="143"/>
      <c r="AC65" s="143"/>
      <c r="AD65" s="143"/>
      <c r="AE65" s="143"/>
      <c r="AF65" s="143"/>
      <c r="AG65" s="143"/>
      <c r="AH65" s="143"/>
      <c r="AI65" s="143"/>
      <c r="AJ65" s="143"/>
      <c r="AK65" s="143"/>
      <c r="AL65" s="143"/>
      <c r="AM65" s="143"/>
      <c r="AN65" s="142">
        <v>1.0</v>
      </c>
      <c r="AO65" s="143"/>
      <c r="AP65" s="143"/>
      <c r="AQ65" s="143"/>
      <c r="AR65" s="143"/>
      <c r="AS65" s="143"/>
      <c r="AT65" s="143"/>
      <c r="AU65" s="143"/>
      <c r="AV65" s="143"/>
      <c r="AW65" s="143"/>
      <c r="AX65" s="142">
        <v>1.0</v>
      </c>
      <c r="AY65" s="143"/>
      <c r="AZ65" s="143"/>
      <c r="BA65" s="143"/>
      <c r="BB65" s="142">
        <v>3.0</v>
      </c>
      <c r="BC65" s="143"/>
      <c r="BD65" s="143"/>
      <c r="BE65" s="143"/>
      <c r="BF65" s="143"/>
      <c r="BG65" s="180"/>
      <c r="BH65" s="187">
        <v>1.0</v>
      </c>
      <c r="BI65" s="186"/>
      <c r="BJ65" s="187"/>
      <c r="BK65" s="186"/>
      <c r="BL65" s="148"/>
      <c r="BM65" s="148"/>
      <c r="BN65" s="1"/>
      <c r="BO65" s="1"/>
      <c r="BP65" s="1"/>
      <c r="BQ65" s="1"/>
      <c r="BR65" s="1"/>
      <c r="BS65" s="1"/>
      <c r="BT65" s="1"/>
      <c r="BU65" s="1"/>
      <c r="BV65" s="1"/>
      <c r="BW65" s="1"/>
      <c r="BX65" s="1"/>
      <c r="BY65" s="1"/>
      <c r="BZ65" s="1"/>
      <c r="CA65" s="1"/>
      <c r="CB65" s="1"/>
      <c r="CC65" s="1"/>
    </row>
    <row r="66">
      <c r="A66" s="215"/>
      <c r="B66" s="216"/>
      <c r="C66" s="196">
        <f t="shared" si="35"/>
        <v>8</v>
      </c>
      <c r="D66" s="175"/>
      <c r="E66" s="180"/>
      <c r="F66" s="180"/>
      <c r="G66" s="180"/>
      <c r="H66" s="180"/>
      <c r="I66" s="180"/>
      <c r="J66" s="180"/>
      <c r="K66" s="180"/>
      <c r="L66" s="180"/>
      <c r="M66" s="180"/>
      <c r="N66" s="180"/>
      <c r="O66" s="180"/>
      <c r="P66" s="180"/>
      <c r="Q66" s="180"/>
      <c r="R66" s="175">
        <v>1.0</v>
      </c>
      <c r="S66" s="180"/>
      <c r="T66" s="180"/>
      <c r="U66" s="180"/>
      <c r="V66" s="180"/>
      <c r="W66" s="180"/>
      <c r="X66" s="180"/>
      <c r="Y66" s="180"/>
      <c r="Z66" s="175">
        <v>1.0</v>
      </c>
      <c r="AA66" s="180"/>
      <c r="AB66" s="180"/>
      <c r="AC66" s="180"/>
      <c r="AD66" s="180"/>
      <c r="AE66" s="180"/>
      <c r="AF66" s="180"/>
      <c r="AG66" s="180"/>
      <c r="AH66" s="180"/>
      <c r="AI66" s="180"/>
      <c r="AJ66" s="180"/>
      <c r="AK66" s="180"/>
      <c r="AL66" s="180"/>
      <c r="AM66" s="180"/>
      <c r="AN66" s="180"/>
      <c r="AO66" s="180"/>
      <c r="AP66" s="180"/>
      <c r="AQ66" s="180"/>
      <c r="AR66" s="180"/>
      <c r="AS66" s="180"/>
      <c r="AT66" s="175">
        <v>1.0</v>
      </c>
      <c r="AU66" s="180"/>
      <c r="AV66" s="180"/>
      <c r="AW66" s="180"/>
      <c r="AX66" s="180"/>
      <c r="AY66" s="180"/>
      <c r="AZ66" s="180"/>
      <c r="BA66" s="180"/>
      <c r="BB66" s="180"/>
      <c r="BC66" s="180"/>
      <c r="BD66" s="175"/>
      <c r="BE66" s="180"/>
      <c r="BF66" s="175">
        <v>1.0</v>
      </c>
      <c r="BG66" s="180"/>
      <c r="BH66" s="187">
        <v>1.0</v>
      </c>
      <c r="BI66" s="187">
        <v>2.0</v>
      </c>
      <c r="BJ66" s="187">
        <v>1.0</v>
      </c>
      <c r="BK66" s="186"/>
      <c r="BL66" s="148"/>
      <c r="BM66" s="148"/>
      <c r="BN66" s="1"/>
      <c r="BO66" s="1"/>
      <c r="BP66" s="1"/>
      <c r="BQ66" s="1"/>
      <c r="BR66" s="1"/>
      <c r="BS66" s="1"/>
      <c r="BT66" s="1"/>
      <c r="BU66" s="1"/>
      <c r="BV66" s="1"/>
      <c r="BW66" s="1"/>
      <c r="BX66" s="1"/>
      <c r="BY66" s="1"/>
      <c r="BZ66" s="1"/>
      <c r="CA66" s="1"/>
      <c r="CB66" s="1"/>
      <c r="CC66" s="1"/>
    </row>
    <row r="67">
      <c r="B67" s="146"/>
      <c r="C67" s="147"/>
      <c r="D67" s="148"/>
      <c r="E67" s="146"/>
      <c r="G67" s="1"/>
      <c r="N67" s="1"/>
      <c r="O67" s="1"/>
      <c r="P67" s="1"/>
      <c r="X67" s="1"/>
      <c r="AD67" s="1"/>
      <c r="AN67" s="1"/>
      <c r="BJ67" s="25"/>
      <c r="BK67" s="1"/>
      <c r="BL67" s="1"/>
      <c r="BM67" s="1"/>
    </row>
    <row r="68">
      <c r="A68" s="132" t="s">
        <v>0</v>
      </c>
      <c r="B68" s="134" t="s">
        <v>817</v>
      </c>
      <c r="C68" s="23"/>
      <c r="D68" s="135">
        <v>1.0</v>
      </c>
      <c r="E68" s="23"/>
      <c r="F68" s="135">
        <v>2.0</v>
      </c>
      <c r="G68" s="23"/>
      <c r="H68" s="135">
        <v>3.0</v>
      </c>
      <c r="I68" s="23"/>
      <c r="J68" s="135">
        <v>4.0</v>
      </c>
      <c r="K68" s="23"/>
      <c r="L68" s="135">
        <v>5.0</v>
      </c>
      <c r="M68" s="23"/>
      <c r="N68" s="135">
        <v>6.0</v>
      </c>
      <c r="O68" s="23"/>
      <c r="P68" s="135">
        <v>7.0</v>
      </c>
      <c r="Q68" s="23"/>
      <c r="R68" s="135">
        <v>8.0</v>
      </c>
      <c r="S68" s="23"/>
      <c r="T68" s="135">
        <v>9.0</v>
      </c>
      <c r="U68" s="23"/>
      <c r="V68" s="135">
        <v>10.0</v>
      </c>
      <c r="W68" s="23"/>
      <c r="X68" s="135">
        <v>11.0</v>
      </c>
      <c r="Y68" s="23"/>
      <c r="Z68" s="135">
        <v>12.0</v>
      </c>
      <c r="AA68" s="23"/>
      <c r="AB68" s="135">
        <v>13.0</v>
      </c>
      <c r="AC68" s="23"/>
      <c r="AD68" s="135">
        <v>14.0</v>
      </c>
      <c r="AE68" s="23"/>
      <c r="AF68" s="135">
        <v>15.0</v>
      </c>
      <c r="AG68" s="23"/>
      <c r="AH68" s="135">
        <v>16.0</v>
      </c>
      <c r="AI68" s="23"/>
      <c r="AJ68" s="135">
        <v>17.0</v>
      </c>
      <c r="AK68" s="23"/>
      <c r="AL68" s="135">
        <v>18.0</v>
      </c>
      <c r="AM68" s="23"/>
      <c r="AN68" s="135">
        <v>19.0</v>
      </c>
      <c r="AO68" s="23"/>
      <c r="AP68" s="135">
        <v>20.0</v>
      </c>
      <c r="AQ68" s="23"/>
      <c r="AR68" s="135">
        <v>21.0</v>
      </c>
      <c r="AS68" s="23"/>
      <c r="AT68" s="135">
        <v>22.0</v>
      </c>
      <c r="AU68" s="23"/>
      <c r="AV68" s="135">
        <v>23.0</v>
      </c>
      <c r="AW68" s="23"/>
      <c r="AX68" s="135">
        <v>24.0</v>
      </c>
      <c r="AY68" s="23"/>
      <c r="AZ68" s="135">
        <v>25.0</v>
      </c>
      <c r="BA68" s="23"/>
      <c r="BB68" s="135">
        <v>26.0</v>
      </c>
      <c r="BC68" s="23"/>
      <c r="BD68" s="135">
        <v>27.0</v>
      </c>
      <c r="BE68" s="23"/>
      <c r="BF68" s="135">
        <v>28.0</v>
      </c>
      <c r="BG68" s="23"/>
      <c r="BH68" s="167">
        <v>29.0</v>
      </c>
      <c r="BI68" s="23"/>
      <c r="BJ68" s="167">
        <v>30.0</v>
      </c>
      <c r="BK68" s="23"/>
      <c r="BL68" s="167">
        <v>31.0</v>
      </c>
      <c r="BM68" s="23"/>
    </row>
    <row r="69">
      <c r="A69" s="24"/>
      <c r="B69" s="136" t="s">
        <v>9</v>
      </c>
      <c r="C69" s="137" t="s">
        <v>419</v>
      </c>
      <c r="D69" s="144" t="s">
        <v>422</v>
      </c>
      <c r="E69" s="144" t="s">
        <v>423</v>
      </c>
      <c r="F69" s="144" t="s">
        <v>422</v>
      </c>
      <c r="G69" s="144" t="s">
        <v>423</v>
      </c>
      <c r="H69" s="144" t="s">
        <v>422</v>
      </c>
      <c r="I69" s="144" t="s">
        <v>423</v>
      </c>
      <c r="J69" s="144" t="s">
        <v>422</v>
      </c>
      <c r="K69" s="144" t="s">
        <v>423</v>
      </c>
      <c r="L69" s="144" t="s">
        <v>422</v>
      </c>
      <c r="M69" s="144" t="s">
        <v>423</v>
      </c>
      <c r="N69" s="144" t="s">
        <v>422</v>
      </c>
      <c r="O69" s="144" t="s">
        <v>423</v>
      </c>
      <c r="P69" s="144" t="s">
        <v>422</v>
      </c>
      <c r="Q69" s="144" t="s">
        <v>423</v>
      </c>
      <c r="R69" s="144" t="s">
        <v>422</v>
      </c>
      <c r="S69" s="144" t="s">
        <v>423</v>
      </c>
      <c r="T69" s="144" t="s">
        <v>422</v>
      </c>
      <c r="U69" s="144" t="s">
        <v>423</v>
      </c>
      <c r="V69" s="144" t="s">
        <v>422</v>
      </c>
      <c r="W69" s="144" t="s">
        <v>423</v>
      </c>
      <c r="X69" s="144" t="s">
        <v>422</v>
      </c>
      <c r="Y69" s="144" t="s">
        <v>423</v>
      </c>
      <c r="Z69" s="144" t="s">
        <v>422</v>
      </c>
      <c r="AA69" s="144" t="s">
        <v>423</v>
      </c>
      <c r="AB69" s="144" t="s">
        <v>422</v>
      </c>
      <c r="AC69" s="144" t="s">
        <v>423</v>
      </c>
      <c r="AD69" s="144" t="s">
        <v>422</v>
      </c>
      <c r="AE69" s="144" t="s">
        <v>423</v>
      </c>
      <c r="AF69" s="144" t="s">
        <v>422</v>
      </c>
      <c r="AG69" s="144" t="s">
        <v>423</v>
      </c>
      <c r="AH69" s="144" t="s">
        <v>422</v>
      </c>
      <c r="AI69" s="144" t="s">
        <v>423</v>
      </c>
      <c r="AJ69" s="144" t="s">
        <v>422</v>
      </c>
      <c r="AK69" s="144" t="s">
        <v>423</v>
      </c>
      <c r="AL69" s="144" t="s">
        <v>422</v>
      </c>
      <c r="AM69" s="144" t="s">
        <v>423</v>
      </c>
      <c r="AN69" s="144" t="s">
        <v>422</v>
      </c>
      <c r="AO69" s="144" t="s">
        <v>423</v>
      </c>
      <c r="AP69" s="144" t="s">
        <v>422</v>
      </c>
      <c r="AQ69" s="144" t="s">
        <v>423</v>
      </c>
      <c r="AR69" s="144" t="s">
        <v>422</v>
      </c>
      <c r="AS69" s="144" t="s">
        <v>423</v>
      </c>
      <c r="AT69" s="144" t="s">
        <v>422</v>
      </c>
      <c r="AU69" s="144" t="s">
        <v>423</v>
      </c>
      <c r="AV69" s="144" t="s">
        <v>422</v>
      </c>
      <c r="AW69" s="144" t="s">
        <v>423</v>
      </c>
      <c r="AX69" s="144" t="s">
        <v>422</v>
      </c>
      <c r="AY69" s="144" t="s">
        <v>423</v>
      </c>
      <c r="AZ69" s="144" t="s">
        <v>422</v>
      </c>
      <c r="BA69" s="144" t="s">
        <v>423</v>
      </c>
      <c r="BB69" s="144" t="s">
        <v>422</v>
      </c>
      <c r="BC69" s="144" t="s">
        <v>423</v>
      </c>
      <c r="BD69" s="144" t="s">
        <v>422</v>
      </c>
      <c r="BE69" s="144" t="s">
        <v>423</v>
      </c>
      <c r="BF69" s="144" t="s">
        <v>422</v>
      </c>
      <c r="BG69" s="144" t="s">
        <v>423</v>
      </c>
      <c r="BH69" s="144" t="s">
        <v>422</v>
      </c>
      <c r="BI69" s="144" t="s">
        <v>423</v>
      </c>
      <c r="BJ69" s="144" t="s">
        <v>422</v>
      </c>
      <c r="BK69" s="144" t="s">
        <v>423</v>
      </c>
      <c r="BL69" s="144" t="s">
        <v>422</v>
      </c>
      <c r="BM69" s="144" t="s">
        <v>423</v>
      </c>
    </row>
    <row r="70">
      <c r="A70" s="138">
        <v>1.0</v>
      </c>
      <c r="B70" s="145" t="s">
        <v>38</v>
      </c>
      <c r="C70" s="196">
        <f t="shared" ref="C70:C72" si="36">sum(D70:BM70)</f>
        <v>11</v>
      </c>
      <c r="D70" s="142"/>
      <c r="E70" s="143"/>
      <c r="F70" s="143"/>
      <c r="G70" s="143"/>
      <c r="H70" s="143"/>
      <c r="I70" s="143"/>
      <c r="J70" s="142"/>
      <c r="K70" s="143"/>
      <c r="L70" s="143"/>
      <c r="M70" s="143"/>
      <c r="N70" s="142"/>
      <c r="O70" s="143"/>
      <c r="P70" s="142">
        <v>1.0</v>
      </c>
      <c r="Q70" s="143"/>
      <c r="R70" s="142">
        <v>1.0</v>
      </c>
      <c r="S70" s="143"/>
      <c r="T70" s="142">
        <v>1.0</v>
      </c>
      <c r="U70" s="143"/>
      <c r="V70" s="143"/>
      <c r="W70" s="143"/>
      <c r="X70" s="143"/>
      <c r="Y70" s="143"/>
      <c r="Z70" s="143"/>
      <c r="AA70" s="143"/>
      <c r="AB70" s="143"/>
      <c r="AC70" s="143"/>
      <c r="AD70" s="143"/>
      <c r="AE70" s="142">
        <v>1.0</v>
      </c>
      <c r="AF70" s="143"/>
      <c r="AG70" s="143"/>
      <c r="AH70" s="143"/>
      <c r="AI70" s="143"/>
      <c r="AJ70" s="142">
        <v>1.0</v>
      </c>
      <c r="AK70" s="143"/>
      <c r="AL70" s="142">
        <v>1.0</v>
      </c>
      <c r="AM70" s="143"/>
      <c r="AN70" s="143"/>
      <c r="AO70" s="143"/>
      <c r="AP70" s="142">
        <v>1.0</v>
      </c>
      <c r="AQ70" s="143"/>
      <c r="AR70" s="142">
        <v>1.0</v>
      </c>
      <c r="AS70" s="143"/>
      <c r="AT70" s="142">
        <v>1.0</v>
      </c>
      <c r="AU70" s="143"/>
      <c r="AV70" s="143"/>
      <c r="AW70" s="143"/>
      <c r="AX70" s="143"/>
      <c r="AY70" s="143"/>
      <c r="AZ70" s="143"/>
      <c r="BA70" s="143"/>
      <c r="BB70" s="143"/>
      <c r="BC70" s="143"/>
      <c r="BD70" s="142">
        <v>1.0</v>
      </c>
      <c r="BE70" s="143"/>
      <c r="BF70" s="143"/>
      <c r="BG70" s="143"/>
      <c r="BH70" s="186"/>
      <c r="BI70" s="187"/>
      <c r="BJ70" s="187">
        <v>1.0</v>
      </c>
      <c r="BK70" s="186"/>
      <c r="BL70" s="187"/>
      <c r="BM70" s="186"/>
      <c r="BN70" s="1"/>
      <c r="BO70" s="1"/>
      <c r="BP70" s="1"/>
      <c r="BQ70" s="1"/>
      <c r="BR70" s="1"/>
      <c r="BS70" s="1"/>
      <c r="BT70" s="1"/>
      <c r="BU70" s="1"/>
      <c r="BV70" s="1"/>
      <c r="BW70" s="1"/>
      <c r="BX70" s="1"/>
      <c r="BY70" s="1"/>
      <c r="BZ70" s="1"/>
      <c r="CA70" s="1"/>
      <c r="CB70" s="1"/>
      <c r="CC70" s="1"/>
    </row>
    <row r="71">
      <c r="A71" s="138">
        <v>2.0</v>
      </c>
      <c r="B71" s="145" t="s">
        <v>92</v>
      </c>
      <c r="C71" s="196">
        <f t="shared" si="36"/>
        <v>9</v>
      </c>
      <c r="D71" s="142"/>
      <c r="E71" s="142">
        <v>1.0</v>
      </c>
      <c r="F71" s="142"/>
      <c r="G71" s="143"/>
      <c r="H71" s="143"/>
      <c r="I71" s="143"/>
      <c r="J71" s="143"/>
      <c r="K71" s="143"/>
      <c r="L71" s="143"/>
      <c r="M71" s="143"/>
      <c r="N71" s="143"/>
      <c r="O71" s="143"/>
      <c r="P71" s="143"/>
      <c r="Q71" s="143"/>
      <c r="R71" s="143"/>
      <c r="S71" s="143"/>
      <c r="T71" s="143"/>
      <c r="U71" s="143"/>
      <c r="V71" s="142">
        <v>1.0</v>
      </c>
      <c r="W71" s="143"/>
      <c r="X71" s="143"/>
      <c r="Y71" s="143"/>
      <c r="Z71" s="143"/>
      <c r="AA71" s="143"/>
      <c r="AB71" s="142">
        <v>1.0</v>
      </c>
      <c r="AC71" s="143"/>
      <c r="AD71" s="143"/>
      <c r="AE71" s="143"/>
      <c r="AF71" s="143"/>
      <c r="AG71" s="143"/>
      <c r="AH71" s="142">
        <v>1.0</v>
      </c>
      <c r="AI71" s="143"/>
      <c r="AJ71" s="142">
        <v>2.0</v>
      </c>
      <c r="AK71" s="143"/>
      <c r="AL71" s="143"/>
      <c r="AM71" s="143"/>
      <c r="AN71" s="143"/>
      <c r="AO71" s="143"/>
      <c r="AP71" s="143"/>
      <c r="AQ71" s="143"/>
      <c r="AR71" s="143"/>
      <c r="AS71" s="143"/>
      <c r="AT71" s="143"/>
      <c r="AU71" s="143"/>
      <c r="AV71" s="143"/>
      <c r="AW71" s="142">
        <v>1.0</v>
      </c>
      <c r="AX71" s="142">
        <v>1.0</v>
      </c>
      <c r="AY71" s="143"/>
      <c r="AZ71" s="143"/>
      <c r="BA71" s="143"/>
      <c r="BB71" s="143"/>
      <c r="BC71" s="142">
        <v>1.0</v>
      </c>
      <c r="BD71" s="143"/>
      <c r="BE71" s="143"/>
      <c r="BF71" s="143"/>
      <c r="BG71" s="143"/>
      <c r="BH71" s="186"/>
      <c r="BI71" s="186"/>
      <c r="BJ71" s="187"/>
      <c r="BK71" s="186"/>
      <c r="BL71" s="186"/>
      <c r="BM71" s="186"/>
      <c r="BN71" s="1"/>
      <c r="BO71" s="1"/>
      <c r="BP71" s="1"/>
      <c r="BQ71" s="1"/>
      <c r="BR71" s="1"/>
      <c r="BS71" s="1"/>
      <c r="BT71" s="1"/>
      <c r="BU71" s="1"/>
      <c r="BV71" s="1"/>
      <c r="BW71" s="1"/>
      <c r="BX71" s="1"/>
      <c r="BY71" s="1"/>
      <c r="BZ71" s="1"/>
      <c r="CA71" s="1"/>
      <c r="CB71" s="1"/>
      <c r="CC71" s="1"/>
    </row>
    <row r="72">
      <c r="A72" s="215"/>
      <c r="B72" s="216"/>
      <c r="C72" s="196">
        <f t="shared" si="36"/>
        <v>10</v>
      </c>
      <c r="D72" s="175">
        <v>2.0</v>
      </c>
      <c r="E72" s="175"/>
      <c r="F72" s="175"/>
      <c r="G72" s="180"/>
      <c r="H72" s="180"/>
      <c r="I72" s="180"/>
      <c r="J72" s="175">
        <v>1.0</v>
      </c>
      <c r="K72" s="175">
        <v>1.0</v>
      </c>
      <c r="L72" s="180"/>
      <c r="M72" s="180"/>
      <c r="N72" s="180"/>
      <c r="O72" s="180"/>
      <c r="P72" s="175"/>
      <c r="Q72" s="180"/>
      <c r="R72" s="175">
        <v>1.0</v>
      </c>
      <c r="S72" s="175">
        <v>1.0</v>
      </c>
      <c r="T72" s="180"/>
      <c r="U72" s="180"/>
      <c r="V72" s="175">
        <v>1.0</v>
      </c>
      <c r="W72" s="180"/>
      <c r="X72" s="175">
        <v>1.0</v>
      </c>
      <c r="Y72" s="180"/>
      <c r="Z72" s="180"/>
      <c r="AA72" s="180"/>
      <c r="AB72" s="180"/>
      <c r="AC72" s="180"/>
      <c r="AD72" s="180"/>
      <c r="AE72" s="180"/>
      <c r="AF72" s="180"/>
      <c r="AG72" s="180"/>
      <c r="AH72" s="180"/>
      <c r="AI72" s="180"/>
      <c r="AJ72" s="180"/>
      <c r="AK72" s="180"/>
      <c r="AL72" s="180"/>
      <c r="AM72" s="180"/>
      <c r="AN72" s="180"/>
      <c r="AO72" s="180"/>
      <c r="AP72" s="180"/>
      <c r="AQ72" s="180"/>
      <c r="AR72" s="180"/>
      <c r="AS72" s="180"/>
      <c r="AT72" s="180"/>
      <c r="AU72" s="180"/>
      <c r="AV72" s="180"/>
      <c r="AW72" s="180"/>
      <c r="AX72" s="175">
        <v>1.0</v>
      </c>
      <c r="AY72" s="180"/>
      <c r="AZ72" s="175">
        <v>1.0</v>
      </c>
      <c r="BA72" s="180"/>
      <c r="BB72" s="180"/>
      <c r="BC72" s="180"/>
      <c r="BD72" s="180"/>
      <c r="BE72" s="180"/>
      <c r="BF72" s="180"/>
      <c r="BG72" s="180"/>
      <c r="BH72" s="186"/>
      <c r="BI72" s="186"/>
      <c r="BJ72" s="187"/>
      <c r="BK72" s="186"/>
      <c r="BL72" s="186"/>
      <c r="BM72" s="186"/>
      <c r="BN72" s="1"/>
      <c r="BO72" s="1"/>
      <c r="BP72" s="1"/>
      <c r="BQ72" s="1"/>
      <c r="BR72" s="1"/>
      <c r="BS72" s="1"/>
      <c r="BT72" s="1"/>
      <c r="BU72" s="1"/>
      <c r="BV72" s="1"/>
      <c r="BW72" s="1"/>
      <c r="BX72" s="1"/>
      <c r="BY72" s="1"/>
      <c r="BZ72" s="1"/>
      <c r="CA72" s="1"/>
      <c r="CB72" s="1"/>
      <c r="CC72" s="1"/>
    </row>
    <row r="73">
      <c r="B73" s="146"/>
      <c r="C73" s="147"/>
      <c r="D73" s="148"/>
      <c r="G73" s="1"/>
      <c r="N73" s="1"/>
      <c r="O73" s="1"/>
      <c r="P73" s="1"/>
      <c r="X73" s="1"/>
      <c r="AD73" s="1"/>
      <c r="AN73" s="1"/>
      <c r="BJ73" s="1"/>
      <c r="BK73" s="1"/>
      <c r="BL73" s="1"/>
      <c r="BM73" s="1"/>
    </row>
    <row r="74">
      <c r="A74" s="132" t="s">
        <v>0</v>
      </c>
      <c r="B74" s="134" t="s">
        <v>844</v>
      </c>
      <c r="C74" s="23"/>
      <c r="D74" s="135">
        <v>1.0</v>
      </c>
      <c r="E74" s="23"/>
      <c r="F74" s="135">
        <v>2.0</v>
      </c>
      <c r="G74" s="23"/>
      <c r="H74" s="135">
        <v>3.0</v>
      </c>
      <c r="I74" s="23"/>
      <c r="J74" s="135">
        <v>4.0</v>
      </c>
      <c r="K74" s="23"/>
      <c r="L74" s="135">
        <v>5.0</v>
      </c>
      <c r="M74" s="23"/>
      <c r="N74" s="135">
        <v>6.0</v>
      </c>
      <c r="O74" s="23"/>
      <c r="P74" s="135">
        <v>7.0</v>
      </c>
      <c r="Q74" s="23"/>
      <c r="R74" s="135">
        <v>8.0</v>
      </c>
      <c r="S74" s="23"/>
      <c r="T74" s="135">
        <v>9.0</v>
      </c>
      <c r="U74" s="23"/>
      <c r="V74" s="135">
        <v>10.0</v>
      </c>
      <c r="W74" s="23"/>
      <c r="X74" s="135">
        <v>11.0</v>
      </c>
      <c r="Y74" s="23"/>
      <c r="Z74" s="135">
        <v>12.0</v>
      </c>
      <c r="AA74" s="23"/>
      <c r="AB74" s="135">
        <v>13.0</v>
      </c>
      <c r="AC74" s="23"/>
      <c r="AD74" s="135">
        <v>14.0</v>
      </c>
      <c r="AE74" s="23"/>
      <c r="AF74" s="135">
        <v>15.0</v>
      </c>
      <c r="AG74" s="23"/>
      <c r="AH74" s="135">
        <v>16.0</v>
      </c>
      <c r="AI74" s="23"/>
      <c r="AJ74" s="135">
        <v>17.0</v>
      </c>
      <c r="AK74" s="23"/>
      <c r="AL74" s="135">
        <v>18.0</v>
      </c>
      <c r="AM74" s="23"/>
      <c r="AN74" s="135">
        <v>19.0</v>
      </c>
      <c r="AO74" s="23"/>
      <c r="AP74" s="135">
        <v>20.0</v>
      </c>
      <c r="AQ74" s="23"/>
      <c r="AR74" s="135">
        <v>21.0</v>
      </c>
      <c r="AS74" s="23"/>
      <c r="AT74" s="135">
        <v>22.0</v>
      </c>
      <c r="AU74" s="23"/>
      <c r="AV74" s="135">
        <v>23.0</v>
      </c>
      <c r="AW74" s="23"/>
      <c r="AX74" s="135">
        <v>24.0</v>
      </c>
      <c r="AY74" s="23"/>
      <c r="AZ74" s="135">
        <v>25.0</v>
      </c>
      <c r="BA74" s="23"/>
      <c r="BB74" s="135">
        <v>26.0</v>
      </c>
      <c r="BC74" s="23"/>
      <c r="BD74" s="135">
        <v>27.0</v>
      </c>
      <c r="BE74" s="23"/>
      <c r="BF74" s="135">
        <v>28.0</v>
      </c>
      <c r="BG74" s="23"/>
      <c r="BH74" s="167">
        <v>29.0</v>
      </c>
      <c r="BI74" s="23"/>
      <c r="BJ74" s="167">
        <v>30.0</v>
      </c>
      <c r="BK74" s="23"/>
      <c r="BL74" s="211"/>
      <c r="BM74" s="211"/>
    </row>
    <row r="75">
      <c r="A75" s="24"/>
      <c r="B75" s="136" t="s">
        <v>9</v>
      </c>
      <c r="C75" s="137" t="s">
        <v>419</v>
      </c>
      <c r="D75" s="144" t="s">
        <v>422</v>
      </c>
      <c r="E75" s="144" t="s">
        <v>423</v>
      </c>
      <c r="F75" s="144" t="s">
        <v>422</v>
      </c>
      <c r="G75" s="144" t="s">
        <v>423</v>
      </c>
      <c r="H75" s="144" t="s">
        <v>422</v>
      </c>
      <c r="I75" s="144" t="s">
        <v>423</v>
      </c>
      <c r="J75" s="144" t="s">
        <v>422</v>
      </c>
      <c r="K75" s="144" t="s">
        <v>423</v>
      </c>
      <c r="L75" s="144" t="s">
        <v>422</v>
      </c>
      <c r="M75" s="144" t="s">
        <v>423</v>
      </c>
      <c r="N75" s="144" t="s">
        <v>422</v>
      </c>
      <c r="O75" s="144" t="s">
        <v>423</v>
      </c>
      <c r="P75" s="144" t="s">
        <v>422</v>
      </c>
      <c r="Q75" s="144" t="s">
        <v>423</v>
      </c>
      <c r="R75" s="144" t="s">
        <v>422</v>
      </c>
      <c r="S75" s="144" t="s">
        <v>423</v>
      </c>
      <c r="T75" s="144" t="s">
        <v>422</v>
      </c>
      <c r="U75" s="144" t="s">
        <v>423</v>
      </c>
      <c r="V75" s="144" t="s">
        <v>422</v>
      </c>
      <c r="W75" s="144" t="s">
        <v>423</v>
      </c>
      <c r="X75" s="144" t="s">
        <v>422</v>
      </c>
      <c r="Y75" s="144" t="s">
        <v>423</v>
      </c>
      <c r="Z75" s="144" t="s">
        <v>422</v>
      </c>
      <c r="AA75" s="144" t="s">
        <v>423</v>
      </c>
      <c r="AB75" s="144" t="s">
        <v>422</v>
      </c>
      <c r="AC75" s="144" t="s">
        <v>423</v>
      </c>
      <c r="AD75" s="144" t="s">
        <v>422</v>
      </c>
      <c r="AE75" s="144" t="s">
        <v>423</v>
      </c>
      <c r="AF75" s="144" t="s">
        <v>422</v>
      </c>
      <c r="AG75" s="144" t="s">
        <v>423</v>
      </c>
      <c r="AH75" s="144" t="s">
        <v>422</v>
      </c>
      <c r="AI75" s="144" t="s">
        <v>423</v>
      </c>
      <c r="AJ75" s="144" t="s">
        <v>422</v>
      </c>
      <c r="AK75" s="144" t="s">
        <v>423</v>
      </c>
      <c r="AL75" s="144" t="s">
        <v>422</v>
      </c>
      <c r="AM75" s="144" t="s">
        <v>423</v>
      </c>
      <c r="AN75" s="144" t="s">
        <v>422</v>
      </c>
      <c r="AO75" s="144" t="s">
        <v>423</v>
      </c>
      <c r="AP75" s="144" t="s">
        <v>422</v>
      </c>
      <c r="AQ75" s="144" t="s">
        <v>423</v>
      </c>
      <c r="AR75" s="144" t="s">
        <v>422</v>
      </c>
      <c r="AS75" s="144" t="s">
        <v>423</v>
      </c>
      <c r="AT75" s="144" t="s">
        <v>422</v>
      </c>
      <c r="AU75" s="144" t="s">
        <v>423</v>
      </c>
      <c r="AV75" s="144" t="s">
        <v>422</v>
      </c>
      <c r="AW75" s="144" t="s">
        <v>423</v>
      </c>
      <c r="AX75" s="144" t="s">
        <v>422</v>
      </c>
      <c r="AY75" s="144" t="s">
        <v>423</v>
      </c>
      <c r="AZ75" s="144" t="s">
        <v>422</v>
      </c>
      <c r="BA75" s="144" t="s">
        <v>423</v>
      </c>
      <c r="BB75" s="144" t="s">
        <v>422</v>
      </c>
      <c r="BC75" s="144" t="s">
        <v>423</v>
      </c>
      <c r="BD75" s="144" t="s">
        <v>422</v>
      </c>
      <c r="BE75" s="144" t="s">
        <v>423</v>
      </c>
      <c r="BF75" s="144" t="s">
        <v>422</v>
      </c>
      <c r="BG75" s="144" t="s">
        <v>423</v>
      </c>
      <c r="BH75" s="144" t="s">
        <v>422</v>
      </c>
      <c r="BI75" s="144" t="s">
        <v>423</v>
      </c>
      <c r="BJ75" s="144" t="s">
        <v>422</v>
      </c>
      <c r="BK75" s="144" t="s">
        <v>423</v>
      </c>
      <c r="BL75" s="213"/>
      <c r="BM75" s="213"/>
    </row>
    <row r="76">
      <c r="A76" s="138">
        <v>1.0</v>
      </c>
      <c r="B76" s="145" t="s">
        <v>38</v>
      </c>
      <c r="C76" s="141">
        <f t="shared" ref="C76:C78" si="37">sum(D76:BM76)</f>
        <v>7</v>
      </c>
      <c r="D76" s="142"/>
      <c r="E76" s="143"/>
      <c r="F76" s="143"/>
      <c r="G76" s="143"/>
      <c r="H76" s="143"/>
      <c r="I76" s="143"/>
      <c r="J76" s="143"/>
      <c r="K76" s="143"/>
      <c r="L76" s="142">
        <v>1.0</v>
      </c>
      <c r="M76" s="142">
        <v>1.0</v>
      </c>
      <c r="N76" s="143"/>
      <c r="O76" s="143"/>
      <c r="P76" s="142">
        <v>1.0</v>
      </c>
      <c r="Q76" s="143"/>
      <c r="R76" s="142">
        <v>1.0</v>
      </c>
      <c r="S76" s="143"/>
      <c r="T76" s="143"/>
      <c r="U76" s="143"/>
      <c r="V76" s="143"/>
      <c r="W76" s="143"/>
      <c r="X76" s="143"/>
      <c r="Y76" s="143"/>
      <c r="Z76" s="143"/>
      <c r="AA76" s="143"/>
      <c r="AB76" s="143"/>
      <c r="AC76" s="143"/>
      <c r="AD76" s="142">
        <v>1.0</v>
      </c>
      <c r="AE76" s="143"/>
      <c r="AF76" s="143"/>
      <c r="AG76" s="143"/>
      <c r="AH76" s="143"/>
      <c r="AI76" s="143"/>
      <c r="AJ76" s="143"/>
      <c r="AK76" s="143"/>
      <c r="AL76" s="143"/>
      <c r="AM76" s="143"/>
      <c r="AN76" s="143"/>
      <c r="AO76" s="143"/>
      <c r="AP76" s="143"/>
      <c r="AQ76" s="142">
        <v>1.0</v>
      </c>
      <c r="AR76" s="143"/>
      <c r="AS76" s="143"/>
      <c r="AT76" s="143"/>
      <c r="AU76" s="143"/>
      <c r="AV76" s="143"/>
      <c r="AW76" s="143"/>
      <c r="AX76" s="143"/>
      <c r="AY76" s="143"/>
      <c r="AZ76" s="143"/>
      <c r="BA76" s="143"/>
      <c r="BB76" s="143"/>
      <c r="BC76" s="143"/>
      <c r="BD76" s="142">
        <v>1.0</v>
      </c>
      <c r="BE76" s="143"/>
      <c r="BF76" s="143"/>
      <c r="BG76" s="143"/>
      <c r="BH76" s="186"/>
      <c r="BI76" s="187"/>
      <c r="BJ76" s="186"/>
      <c r="BK76" s="186"/>
      <c r="BL76" s="214"/>
      <c r="BM76" s="148"/>
      <c r="BN76" s="1"/>
      <c r="BO76" s="1"/>
      <c r="BP76" s="1"/>
      <c r="BQ76" s="1"/>
      <c r="BR76" s="1"/>
      <c r="BS76" s="1"/>
      <c r="BT76" s="1"/>
      <c r="BU76" s="1"/>
      <c r="BV76" s="1"/>
      <c r="BW76" s="1"/>
      <c r="BX76" s="1"/>
      <c r="BY76" s="1"/>
      <c r="BZ76" s="1"/>
      <c r="CA76" s="1"/>
      <c r="CB76" s="1"/>
      <c r="CC76" s="1"/>
    </row>
    <row r="77">
      <c r="A77" s="138">
        <v>2.0</v>
      </c>
      <c r="B77" s="145" t="s">
        <v>92</v>
      </c>
      <c r="C77" s="141">
        <f t="shared" si="37"/>
        <v>5</v>
      </c>
      <c r="D77" s="142"/>
      <c r="E77" s="143"/>
      <c r="F77" s="143"/>
      <c r="G77" s="143"/>
      <c r="H77" s="142">
        <v>1.0</v>
      </c>
      <c r="I77" s="143"/>
      <c r="J77" s="143"/>
      <c r="K77" s="143"/>
      <c r="L77" s="143"/>
      <c r="M77" s="143"/>
      <c r="N77" s="143"/>
      <c r="O77" s="142">
        <v>1.0</v>
      </c>
      <c r="P77" s="143"/>
      <c r="Q77" s="143"/>
      <c r="R77" s="143"/>
      <c r="S77" s="143"/>
      <c r="T77" s="143"/>
      <c r="U77" s="143"/>
      <c r="V77" s="143"/>
      <c r="W77" s="143"/>
      <c r="X77" s="143"/>
      <c r="Y77" s="143"/>
      <c r="Z77" s="143"/>
      <c r="AA77" s="143"/>
      <c r="AB77" s="143"/>
      <c r="AC77" s="143"/>
      <c r="AD77" s="143"/>
      <c r="AE77" s="143"/>
      <c r="AF77" s="143"/>
      <c r="AG77" s="143"/>
      <c r="AH77" s="143"/>
      <c r="AI77" s="143"/>
      <c r="AJ77" s="143"/>
      <c r="AK77" s="143"/>
      <c r="AL77" s="143"/>
      <c r="AM77" s="143"/>
      <c r="AN77" s="143"/>
      <c r="AO77" s="143"/>
      <c r="AP77" s="143"/>
      <c r="AQ77" s="143"/>
      <c r="AR77" s="143"/>
      <c r="AS77" s="143"/>
      <c r="AT77" s="143"/>
      <c r="AU77" s="143"/>
      <c r="AV77" s="143"/>
      <c r="AW77" s="143"/>
      <c r="AX77" s="143"/>
      <c r="AY77" s="143"/>
      <c r="AZ77" s="142">
        <v>1.0</v>
      </c>
      <c r="BA77" s="143"/>
      <c r="BB77" s="142">
        <v>1.0</v>
      </c>
      <c r="BC77" s="143"/>
      <c r="BD77" s="143"/>
      <c r="BE77" s="143"/>
      <c r="BF77" s="143"/>
      <c r="BG77" s="143"/>
      <c r="BH77" s="186"/>
      <c r="BI77" s="187">
        <v>1.0</v>
      </c>
      <c r="BJ77" s="187"/>
      <c r="BK77" s="186"/>
      <c r="BL77" s="148"/>
      <c r="BM77" s="148"/>
      <c r="BN77" s="1"/>
      <c r="BO77" s="1"/>
      <c r="BP77" s="1"/>
      <c r="BQ77" s="1"/>
      <c r="BR77" s="1"/>
      <c r="BS77" s="1"/>
      <c r="BT77" s="1"/>
      <c r="BU77" s="1"/>
      <c r="BV77" s="1"/>
      <c r="BW77" s="1"/>
      <c r="BX77" s="1"/>
      <c r="BY77" s="1"/>
      <c r="BZ77" s="1"/>
      <c r="CA77" s="1"/>
      <c r="CB77" s="1"/>
      <c r="CC77" s="1"/>
    </row>
    <row r="78">
      <c r="A78" s="215"/>
      <c r="B78" s="216"/>
      <c r="C78" s="141">
        <f t="shared" si="37"/>
        <v>12</v>
      </c>
      <c r="D78" s="175"/>
      <c r="E78" s="180"/>
      <c r="F78" s="175">
        <v>1.0</v>
      </c>
      <c r="G78" s="180"/>
      <c r="H78" s="180"/>
      <c r="I78" s="180"/>
      <c r="J78" s="180"/>
      <c r="K78" s="180"/>
      <c r="L78" s="180"/>
      <c r="M78" s="180"/>
      <c r="N78" s="180"/>
      <c r="O78" s="180"/>
      <c r="P78" s="175">
        <v>1.0</v>
      </c>
      <c r="Q78" s="180"/>
      <c r="R78" s="180"/>
      <c r="S78" s="180"/>
      <c r="T78" s="180"/>
      <c r="U78" s="180"/>
      <c r="V78" s="180"/>
      <c r="W78" s="180"/>
      <c r="X78" s="180"/>
      <c r="Y78" s="180"/>
      <c r="Z78" s="180"/>
      <c r="AA78" s="180"/>
      <c r="AB78" s="175">
        <v>1.0</v>
      </c>
      <c r="AC78" s="180"/>
      <c r="AD78" s="175">
        <v>1.0</v>
      </c>
      <c r="AE78" s="180"/>
      <c r="AF78" s="180"/>
      <c r="AG78" s="180"/>
      <c r="AH78" s="180"/>
      <c r="AI78" s="180"/>
      <c r="AJ78" s="180"/>
      <c r="AK78" s="180"/>
      <c r="AL78" s="180"/>
      <c r="AM78" s="180"/>
      <c r="AN78" s="180"/>
      <c r="AO78" s="180"/>
      <c r="AP78" s="180"/>
      <c r="AQ78" s="180"/>
      <c r="AR78" s="175">
        <v>1.0</v>
      </c>
      <c r="AS78" s="180"/>
      <c r="AT78" s="180"/>
      <c r="AU78" s="180"/>
      <c r="AV78" s="180"/>
      <c r="AW78" s="180"/>
      <c r="AX78" s="180"/>
      <c r="AY78" s="180"/>
      <c r="AZ78" s="180"/>
      <c r="BA78" s="180"/>
      <c r="BB78" s="180"/>
      <c r="BC78" s="180"/>
      <c r="BD78" s="175">
        <v>1.0</v>
      </c>
      <c r="BE78" s="180"/>
      <c r="BF78" s="180"/>
      <c r="BG78" s="180"/>
      <c r="BH78" s="187">
        <v>1.0</v>
      </c>
      <c r="BI78" s="186"/>
      <c r="BJ78" s="187">
        <v>5.0</v>
      </c>
      <c r="BK78" s="186"/>
      <c r="BL78" s="148"/>
      <c r="BM78" s="148"/>
      <c r="BN78" s="1"/>
      <c r="BO78" s="1"/>
      <c r="BP78" s="1"/>
      <c r="BQ78" s="1"/>
      <c r="BR78" s="1"/>
      <c r="BS78" s="1"/>
      <c r="BT78" s="1"/>
      <c r="BU78" s="1"/>
      <c r="BV78" s="1"/>
      <c r="BW78" s="1"/>
      <c r="BX78" s="1"/>
      <c r="BY78" s="1"/>
      <c r="BZ78" s="1"/>
      <c r="CA78" s="1"/>
      <c r="CB78" s="1"/>
      <c r="CC78" s="1"/>
    </row>
    <row r="79">
      <c r="B79" s="146"/>
      <c r="C79" s="147"/>
      <c r="D79" s="148"/>
      <c r="G79" s="1"/>
      <c r="N79" s="1"/>
      <c r="O79" s="1"/>
      <c r="P79" s="1"/>
      <c r="X79" s="1"/>
      <c r="AD79" s="1"/>
      <c r="AN79" s="1"/>
      <c r="BJ79" s="1"/>
      <c r="BK79" s="1"/>
      <c r="BL79" s="1"/>
      <c r="BM79" s="1"/>
    </row>
    <row r="80">
      <c r="A80" s="132" t="s">
        <v>0</v>
      </c>
      <c r="B80" s="134" t="s">
        <v>881</v>
      </c>
      <c r="C80" s="23"/>
      <c r="D80" s="135">
        <v>1.0</v>
      </c>
      <c r="E80" s="23"/>
      <c r="F80" s="135">
        <v>2.0</v>
      </c>
      <c r="G80" s="23"/>
      <c r="H80" s="135">
        <v>3.0</v>
      </c>
      <c r="I80" s="23"/>
      <c r="J80" s="135">
        <v>4.0</v>
      </c>
      <c r="K80" s="23"/>
      <c r="L80" s="135">
        <v>5.0</v>
      </c>
      <c r="M80" s="23"/>
      <c r="N80" s="135">
        <v>6.0</v>
      </c>
      <c r="O80" s="23"/>
      <c r="P80" s="135">
        <v>7.0</v>
      </c>
      <c r="Q80" s="23"/>
      <c r="R80" s="135">
        <v>8.0</v>
      </c>
      <c r="S80" s="23"/>
      <c r="T80" s="135">
        <v>9.0</v>
      </c>
      <c r="U80" s="23"/>
      <c r="V80" s="135">
        <v>10.0</v>
      </c>
      <c r="W80" s="23"/>
      <c r="X80" s="135">
        <v>11.0</v>
      </c>
      <c r="Y80" s="23"/>
      <c r="Z80" s="135">
        <v>12.0</v>
      </c>
      <c r="AA80" s="23"/>
      <c r="AB80" s="135">
        <v>13.0</v>
      </c>
      <c r="AC80" s="23"/>
      <c r="AD80" s="135">
        <v>14.0</v>
      </c>
      <c r="AE80" s="23"/>
      <c r="AF80" s="135">
        <v>15.0</v>
      </c>
      <c r="AG80" s="23"/>
      <c r="AH80" s="135">
        <v>16.0</v>
      </c>
      <c r="AI80" s="23"/>
      <c r="AJ80" s="135">
        <v>17.0</v>
      </c>
      <c r="AK80" s="23"/>
      <c r="AL80" s="135">
        <v>18.0</v>
      </c>
      <c r="AM80" s="23"/>
      <c r="AN80" s="135">
        <v>19.0</v>
      </c>
      <c r="AO80" s="23"/>
      <c r="AP80" s="135">
        <v>20.0</v>
      </c>
      <c r="AQ80" s="23"/>
      <c r="AR80" s="135">
        <v>21.0</v>
      </c>
      <c r="AS80" s="23"/>
      <c r="AT80" s="135">
        <v>22.0</v>
      </c>
      <c r="AU80" s="23"/>
      <c r="AV80" s="135">
        <v>23.0</v>
      </c>
      <c r="AW80" s="23"/>
      <c r="AX80" s="135">
        <v>24.0</v>
      </c>
      <c r="AY80" s="23"/>
      <c r="AZ80" s="135">
        <v>25.0</v>
      </c>
      <c r="BA80" s="23"/>
      <c r="BB80" s="135">
        <v>26.0</v>
      </c>
      <c r="BC80" s="23"/>
      <c r="BD80" s="135">
        <v>27.0</v>
      </c>
      <c r="BE80" s="23"/>
      <c r="BF80" s="135">
        <v>28.0</v>
      </c>
      <c r="BG80" s="23"/>
      <c r="BH80" s="167">
        <v>29.0</v>
      </c>
      <c r="BI80" s="23"/>
      <c r="BJ80" s="167">
        <v>30.0</v>
      </c>
      <c r="BK80" s="23"/>
      <c r="BL80" s="167">
        <v>31.0</v>
      </c>
      <c r="BM80" s="23"/>
    </row>
    <row r="81">
      <c r="A81" s="24"/>
      <c r="B81" s="136" t="s">
        <v>9</v>
      </c>
      <c r="C81" s="137" t="s">
        <v>419</v>
      </c>
      <c r="D81" s="144" t="s">
        <v>422</v>
      </c>
      <c r="E81" s="144" t="s">
        <v>423</v>
      </c>
      <c r="F81" s="144" t="s">
        <v>422</v>
      </c>
      <c r="G81" s="144" t="s">
        <v>423</v>
      </c>
      <c r="H81" s="144" t="s">
        <v>422</v>
      </c>
      <c r="I81" s="144" t="s">
        <v>423</v>
      </c>
      <c r="J81" s="144" t="s">
        <v>422</v>
      </c>
      <c r="K81" s="144" t="s">
        <v>423</v>
      </c>
      <c r="L81" s="144" t="s">
        <v>422</v>
      </c>
      <c r="M81" s="144" t="s">
        <v>423</v>
      </c>
      <c r="N81" s="144" t="s">
        <v>422</v>
      </c>
      <c r="O81" s="144" t="s">
        <v>423</v>
      </c>
      <c r="P81" s="144" t="s">
        <v>422</v>
      </c>
      <c r="Q81" s="144" t="s">
        <v>423</v>
      </c>
      <c r="R81" s="144" t="s">
        <v>422</v>
      </c>
      <c r="S81" s="144" t="s">
        <v>423</v>
      </c>
      <c r="T81" s="144" t="s">
        <v>422</v>
      </c>
      <c r="U81" s="144" t="s">
        <v>423</v>
      </c>
      <c r="V81" s="144" t="s">
        <v>422</v>
      </c>
      <c r="W81" s="144" t="s">
        <v>423</v>
      </c>
      <c r="X81" s="144" t="s">
        <v>422</v>
      </c>
      <c r="Y81" s="144" t="s">
        <v>423</v>
      </c>
      <c r="Z81" s="144" t="s">
        <v>422</v>
      </c>
      <c r="AA81" s="144" t="s">
        <v>423</v>
      </c>
      <c r="AB81" s="144" t="s">
        <v>422</v>
      </c>
      <c r="AC81" s="144" t="s">
        <v>423</v>
      </c>
      <c r="AD81" s="144" t="s">
        <v>422</v>
      </c>
      <c r="AE81" s="144" t="s">
        <v>423</v>
      </c>
      <c r="AF81" s="144" t="s">
        <v>422</v>
      </c>
      <c r="AG81" s="144" t="s">
        <v>423</v>
      </c>
      <c r="AH81" s="144" t="s">
        <v>422</v>
      </c>
      <c r="AI81" s="144" t="s">
        <v>423</v>
      </c>
      <c r="AJ81" s="144" t="s">
        <v>422</v>
      </c>
      <c r="AK81" s="144" t="s">
        <v>423</v>
      </c>
      <c r="AL81" s="144" t="s">
        <v>422</v>
      </c>
      <c r="AM81" s="144" t="s">
        <v>423</v>
      </c>
      <c r="AN81" s="144" t="s">
        <v>422</v>
      </c>
      <c r="AO81" s="144" t="s">
        <v>423</v>
      </c>
      <c r="AP81" s="144" t="s">
        <v>422</v>
      </c>
      <c r="AQ81" s="144" t="s">
        <v>423</v>
      </c>
      <c r="AR81" s="144" t="s">
        <v>422</v>
      </c>
      <c r="AS81" s="144" t="s">
        <v>423</v>
      </c>
      <c r="AT81" s="144" t="s">
        <v>422</v>
      </c>
      <c r="AU81" s="144" t="s">
        <v>423</v>
      </c>
      <c r="AV81" s="144" t="s">
        <v>422</v>
      </c>
      <c r="AW81" s="144" t="s">
        <v>423</v>
      </c>
      <c r="AX81" s="144" t="s">
        <v>422</v>
      </c>
      <c r="AY81" s="144" t="s">
        <v>423</v>
      </c>
      <c r="AZ81" s="144" t="s">
        <v>422</v>
      </c>
      <c r="BA81" s="144" t="s">
        <v>423</v>
      </c>
      <c r="BB81" s="144" t="s">
        <v>422</v>
      </c>
      <c r="BC81" s="144" t="s">
        <v>423</v>
      </c>
      <c r="BD81" s="144" t="s">
        <v>422</v>
      </c>
      <c r="BE81" s="144" t="s">
        <v>423</v>
      </c>
      <c r="BF81" s="144" t="s">
        <v>422</v>
      </c>
      <c r="BG81" s="144" t="s">
        <v>423</v>
      </c>
      <c r="BH81" s="144" t="s">
        <v>422</v>
      </c>
      <c r="BI81" s="144" t="s">
        <v>423</v>
      </c>
      <c r="BJ81" s="144" t="s">
        <v>422</v>
      </c>
      <c r="BK81" s="144" t="s">
        <v>423</v>
      </c>
      <c r="BL81" s="144" t="s">
        <v>422</v>
      </c>
      <c r="BM81" s="144" t="s">
        <v>423</v>
      </c>
    </row>
    <row r="82">
      <c r="A82" s="138">
        <v>1.0</v>
      </c>
      <c r="B82" s="145" t="s">
        <v>38</v>
      </c>
      <c r="C82" s="141">
        <f t="shared" ref="C82:C84" si="38">sum(D82:BM82)</f>
        <v>8</v>
      </c>
      <c r="D82" s="142">
        <v>1.0</v>
      </c>
      <c r="E82" s="143"/>
      <c r="F82" s="142">
        <v>1.0</v>
      </c>
      <c r="G82" s="143"/>
      <c r="H82" s="143"/>
      <c r="I82" s="143"/>
      <c r="J82" s="143"/>
      <c r="K82" s="142">
        <v>1.0</v>
      </c>
      <c r="L82" s="143"/>
      <c r="M82" s="142">
        <v>1.0</v>
      </c>
      <c r="N82" s="143"/>
      <c r="O82" s="143"/>
      <c r="P82" s="143"/>
      <c r="Q82" s="143"/>
      <c r="R82" s="142">
        <v>1.0</v>
      </c>
      <c r="S82" s="143"/>
      <c r="T82" s="143"/>
      <c r="U82" s="143"/>
      <c r="V82" s="143"/>
      <c r="W82" s="143"/>
      <c r="X82" s="143"/>
      <c r="Y82" s="143"/>
      <c r="Z82" s="143"/>
      <c r="AA82" s="143"/>
      <c r="AB82" s="143"/>
      <c r="AC82" s="143"/>
      <c r="AD82" s="143"/>
      <c r="AE82" s="143"/>
      <c r="AF82" s="143"/>
      <c r="AG82" s="143"/>
      <c r="AH82" s="143"/>
      <c r="AI82" s="143"/>
      <c r="AJ82" s="142">
        <v>1.0</v>
      </c>
      <c r="AK82" s="143"/>
      <c r="AL82" s="143"/>
      <c r="AM82" s="143"/>
      <c r="AN82" s="142">
        <v>1.0</v>
      </c>
      <c r="AO82" s="143"/>
      <c r="AP82" s="143"/>
      <c r="AQ82" s="143"/>
      <c r="AR82" s="143"/>
      <c r="AS82" s="143"/>
      <c r="AT82" s="143"/>
      <c r="AU82" s="143"/>
      <c r="AV82" s="143"/>
      <c r="AW82" s="143"/>
      <c r="AX82" s="143"/>
      <c r="AY82" s="143"/>
      <c r="AZ82" s="143"/>
      <c r="BA82" s="143"/>
      <c r="BB82" s="143"/>
      <c r="BC82" s="143"/>
      <c r="BD82" s="143"/>
      <c r="BE82" s="143"/>
      <c r="BF82" s="143"/>
      <c r="BG82" s="143"/>
      <c r="BH82" s="186"/>
      <c r="BI82" s="187"/>
      <c r="BJ82" s="186"/>
      <c r="BK82" s="186"/>
      <c r="BL82" s="187">
        <v>1.0</v>
      </c>
      <c r="BM82" s="186"/>
      <c r="BN82" s="1"/>
      <c r="BO82" s="1"/>
      <c r="BP82" s="1"/>
      <c r="BQ82" s="1"/>
      <c r="BR82" s="1"/>
      <c r="BS82" s="1"/>
      <c r="BT82" s="1"/>
      <c r="BU82" s="1"/>
      <c r="BV82" s="1"/>
      <c r="BW82" s="1"/>
      <c r="BX82" s="1"/>
      <c r="BY82" s="1"/>
      <c r="BZ82" s="1"/>
      <c r="CA82" s="1"/>
      <c r="CB82" s="1"/>
      <c r="CC82" s="1"/>
    </row>
    <row r="83">
      <c r="A83" s="138">
        <v>2.0</v>
      </c>
      <c r="B83" s="145" t="s">
        <v>92</v>
      </c>
      <c r="C83" s="141">
        <f t="shared" si="38"/>
        <v>7</v>
      </c>
      <c r="D83" s="142"/>
      <c r="E83" s="143"/>
      <c r="F83" s="143"/>
      <c r="G83" s="143"/>
      <c r="H83" s="142">
        <v>1.0</v>
      </c>
      <c r="I83" s="143"/>
      <c r="J83" s="143"/>
      <c r="K83" s="143"/>
      <c r="L83" s="142"/>
      <c r="M83" s="143"/>
      <c r="N83" s="143"/>
      <c r="O83" s="143"/>
      <c r="P83" s="143"/>
      <c r="Q83" s="143"/>
      <c r="R83" s="143"/>
      <c r="S83" s="143"/>
      <c r="T83" s="143"/>
      <c r="U83" s="142">
        <v>1.0</v>
      </c>
      <c r="V83" s="143"/>
      <c r="W83" s="143"/>
      <c r="X83" s="142">
        <v>1.0</v>
      </c>
      <c r="Y83" s="143"/>
      <c r="Z83" s="143"/>
      <c r="AA83" s="143"/>
      <c r="AB83" s="143"/>
      <c r="AC83" s="143"/>
      <c r="AD83" s="143"/>
      <c r="AE83" s="143"/>
      <c r="AF83" s="143"/>
      <c r="AG83" s="143"/>
      <c r="AH83" s="143"/>
      <c r="AI83" s="143"/>
      <c r="AJ83" s="143"/>
      <c r="AK83" s="143"/>
      <c r="AL83" s="143"/>
      <c r="AM83" s="142">
        <v>1.0</v>
      </c>
      <c r="AN83" s="143"/>
      <c r="AO83" s="143"/>
      <c r="AP83" s="143"/>
      <c r="AQ83" s="143"/>
      <c r="AR83" s="143"/>
      <c r="AS83" s="143"/>
      <c r="AT83" s="143"/>
      <c r="AU83" s="142">
        <v>1.0</v>
      </c>
      <c r="AV83" s="142">
        <v>1.0</v>
      </c>
      <c r="AW83" s="143"/>
      <c r="AX83" s="143"/>
      <c r="AY83" s="143"/>
      <c r="AZ83" s="143"/>
      <c r="BA83" s="143"/>
      <c r="BB83" s="143"/>
      <c r="BC83" s="143"/>
      <c r="BD83" s="143"/>
      <c r="BE83" s="143"/>
      <c r="BF83" s="143"/>
      <c r="BG83" s="143"/>
      <c r="BH83" s="186"/>
      <c r="BI83" s="186"/>
      <c r="BJ83" s="187"/>
      <c r="BK83" s="186"/>
      <c r="BL83" s="186"/>
      <c r="BM83" s="187">
        <v>1.0</v>
      </c>
      <c r="BN83" s="1"/>
      <c r="BO83" s="1"/>
      <c r="BP83" s="1"/>
      <c r="BQ83" s="1"/>
      <c r="BR83" s="1"/>
      <c r="BS83" s="1"/>
      <c r="BT83" s="1"/>
      <c r="BU83" s="1"/>
      <c r="BV83" s="1"/>
      <c r="BW83" s="1"/>
      <c r="BX83" s="1"/>
      <c r="BY83" s="1"/>
      <c r="BZ83" s="1"/>
      <c r="CA83" s="1"/>
      <c r="CB83" s="1"/>
      <c r="CC83" s="1"/>
    </row>
    <row r="84">
      <c r="A84" s="1"/>
      <c r="B84" s="1"/>
      <c r="C84" s="141">
        <f t="shared" si="38"/>
        <v>60</v>
      </c>
      <c r="D84" s="186"/>
      <c r="E84" s="186"/>
      <c r="F84" s="187">
        <v>1.0</v>
      </c>
      <c r="G84" s="186"/>
      <c r="H84" s="186"/>
      <c r="I84" s="186"/>
      <c r="J84" s="186"/>
      <c r="K84" s="186"/>
      <c r="L84" s="187">
        <v>1.0</v>
      </c>
      <c r="M84" s="186"/>
      <c r="N84" s="187">
        <v>1.0</v>
      </c>
      <c r="O84" s="186"/>
      <c r="P84" s="186"/>
      <c r="Q84" s="186"/>
      <c r="R84" s="186"/>
      <c r="S84" s="186"/>
      <c r="T84" s="187">
        <v>24.0</v>
      </c>
      <c r="U84" s="186"/>
      <c r="V84" s="187">
        <v>1.0</v>
      </c>
      <c r="W84" s="187">
        <v>1.0</v>
      </c>
      <c r="X84" s="186"/>
      <c r="Y84" s="186"/>
      <c r="Z84" s="186"/>
      <c r="AA84" s="186"/>
      <c r="AB84" s="186"/>
      <c r="AC84" s="186"/>
      <c r="AD84" s="186"/>
      <c r="AE84" s="186"/>
      <c r="AF84" s="187">
        <v>1.0</v>
      </c>
      <c r="AG84" s="186"/>
      <c r="AH84" s="186"/>
      <c r="AI84" s="186"/>
      <c r="AJ84" s="187">
        <v>1.0</v>
      </c>
      <c r="AK84" s="186"/>
      <c r="AL84" s="187">
        <v>1.0</v>
      </c>
      <c r="AM84" s="186"/>
      <c r="AN84" s="187">
        <v>2.0</v>
      </c>
      <c r="AO84" s="186"/>
      <c r="AP84" s="187">
        <v>6.0</v>
      </c>
      <c r="AQ84" s="186"/>
      <c r="AR84" s="187">
        <v>6.0</v>
      </c>
      <c r="AS84" s="186"/>
      <c r="AT84" s="187">
        <v>7.0</v>
      </c>
      <c r="AU84" s="186"/>
      <c r="AV84" s="187">
        <v>2.0</v>
      </c>
      <c r="AW84" s="186"/>
      <c r="AX84" s="187">
        <v>2.0</v>
      </c>
      <c r="AY84" s="186"/>
      <c r="AZ84" s="187">
        <v>1.0</v>
      </c>
      <c r="BA84" s="186"/>
      <c r="BB84" s="187">
        <v>1.0</v>
      </c>
      <c r="BC84" s="186"/>
      <c r="BD84" s="187">
        <v>1.0</v>
      </c>
      <c r="BE84" s="186"/>
      <c r="BF84" s="186"/>
      <c r="BG84" s="186"/>
      <c r="BH84" s="186"/>
      <c r="BI84" s="186"/>
      <c r="BJ84" s="186"/>
      <c r="BK84" s="186"/>
      <c r="BL84" s="186"/>
      <c r="BM84" s="186"/>
      <c r="BN84" s="1"/>
      <c r="BO84" s="1"/>
      <c r="BP84" s="1"/>
      <c r="BQ84" s="1"/>
      <c r="BR84" s="1"/>
      <c r="BS84" s="1"/>
      <c r="BT84" s="1"/>
      <c r="BU84" s="1"/>
      <c r="BV84" s="1"/>
      <c r="BW84" s="1"/>
      <c r="BX84" s="1"/>
      <c r="BY84" s="1"/>
      <c r="BZ84" s="1"/>
      <c r="CA84" s="1"/>
      <c r="CB84" s="1"/>
      <c r="CC84" s="1"/>
    </row>
    <row r="85">
      <c r="D85" s="1"/>
      <c r="G85" s="1"/>
      <c r="N85" s="1"/>
      <c r="O85" s="1"/>
      <c r="P85" s="1"/>
      <c r="X85" s="1"/>
      <c r="AD85" s="1"/>
      <c r="AN85" s="1"/>
      <c r="BJ85" s="1"/>
      <c r="BK85" s="1"/>
      <c r="BL85" s="1"/>
      <c r="BM85" s="1"/>
    </row>
    <row r="86">
      <c r="D86" s="1"/>
      <c r="G86" s="1"/>
      <c r="N86" s="1"/>
      <c r="O86" s="1"/>
      <c r="P86" s="1"/>
      <c r="X86" s="1"/>
      <c r="AD86" s="1"/>
      <c r="AN86" s="1"/>
      <c r="BJ86" s="1"/>
      <c r="BK86" s="1"/>
      <c r="BL86" s="1"/>
      <c r="BM86" s="1"/>
    </row>
    <row r="87">
      <c r="D87" s="1"/>
      <c r="G87" s="1"/>
      <c r="N87" s="1"/>
      <c r="O87" s="1"/>
      <c r="P87" s="1"/>
      <c r="X87" s="1"/>
      <c r="AD87" s="1"/>
      <c r="AN87" s="1"/>
      <c r="BJ87" s="1"/>
      <c r="BK87" s="1"/>
      <c r="BL87" s="1"/>
      <c r="BM87" s="1"/>
    </row>
    <row r="88">
      <c r="D88" s="1"/>
      <c r="G88" s="1"/>
      <c r="N88" s="1"/>
      <c r="O88" s="1"/>
      <c r="P88" s="1"/>
      <c r="X88" s="1"/>
      <c r="AD88" s="1"/>
      <c r="AN88" s="1"/>
      <c r="BJ88" s="1"/>
      <c r="BK88" s="1"/>
      <c r="BL88" s="1"/>
      <c r="BM88" s="1"/>
    </row>
    <row r="89">
      <c r="D89" s="1"/>
      <c r="G89" s="1"/>
      <c r="N89" s="1"/>
      <c r="O89" s="1"/>
      <c r="P89" s="1"/>
      <c r="X89" s="1"/>
      <c r="AD89" s="1"/>
      <c r="AN89" s="1"/>
      <c r="BJ89" s="1"/>
      <c r="BK89" s="1"/>
      <c r="BL89" s="1"/>
      <c r="BM89" s="1"/>
    </row>
    <row r="90">
      <c r="D90" s="1"/>
      <c r="G90" s="1"/>
      <c r="N90" s="1"/>
      <c r="O90" s="1"/>
      <c r="P90" s="1"/>
      <c r="X90" s="1"/>
      <c r="AD90" s="1"/>
      <c r="AN90" s="1"/>
      <c r="BJ90" s="1"/>
      <c r="BK90" s="1"/>
      <c r="BL90" s="1"/>
      <c r="BM90" s="1"/>
    </row>
    <row r="91">
      <c r="D91" s="1"/>
      <c r="G91" s="1"/>
      <c r="N91" s="1"/>
      <c r="O91" s="1"/>
      <c r="P91" s="1"/>
      <c r="X91" s="1"/>
      <c r="AD91" s="1"/>
      <c r="AN91" s="1"/>
      <c r="BJ91" s="1"/>
      <c r="BK91" s="1"/>
      <c r="BL91" s="1"/>
      <c r="BM91" s="1"/>
    </row>
    <row r="92">
      <c r="D92" s="1"/>
      <c r="G92" s="1"/>
      <c r="N92" s="1"/>
      <c r="O92" s="1"/>
      <c r="P92" s="1"/>
      <c r="X92" s="1"/>
      <c r="AD92" s="1"/>
      <c r="AN92" s="1"/>
      <c r="BJ92" s="1"/>
      <c r="BK92" s="1"/>
      <c r="BL92" s="1"/>
      <c r="BM92" s="1"/>
    </row>
    <row r="93">
      <c r="D93" s="1"/>
      <c r="G93" s="1"/>
      <c r="N93" s="1"/>
      <c r="O93" s="1"/>
      <c r="P93" s="1"/>
      <c r="X93" s="1"/>
      <c r="AD93" s="1"/>
      <c r="AN93" s="1"/>
      <c r="BJ93" s="1"/>
      <c r="BK93" s="1"/>
      <c r="BL93" s="1"/>
      <c r="BM93" s="1"/>
    </row>
    <row r="94">
      <c r="D94" s="1"/>
      <c r="G94" s="1"/>
      <c r="N94" s="1"/>
      <c r="O94" s="1"/>
      <c r="P94" s="1"/>
      <c r="X94" s="1"/>
      <c r="AD94" s="1"/>
      <c r="AN94" s="1"/>
      <c r="BJ94" s="1"/>
      <c r="BK94" s="1"/>
      <c r="BL94" s="1"/>
      <c r="BM94" s="1"/>
    </row>
    <row r="95">
      <c r="D95" s="1"/>
      <c r="G95" s="1"/>
      <c r="N95" s="1"/>
      <c r="O95" s="1"/>
      <c r="P95" s="1"/>
      <c r="X95" s="1"/>
      <c r="AD95" s="1"/>
      <c r="AN95" s="1"/>
      <c r="BJ95" s="1"/>
      <c r="BK95" s="1"/>
      <c r="BL95" s="1"/>
      <c r="BM95" s="1"/>
    </row>
    <row r="96">
      <c r="D96" s="1"/>
      <c r="G96" s="1"/>
      <c r="N96" s="1"/>
      <c r="O96" s="1"/>
      <c r="P96" s="1"/>
      <c r="X96" s="1"/>
      <c r="AD96" s="1"/>
      <c r="AN96" s="1"/>
      <c r="BJ96" s="1"/>
      <c r="BK96" s="1"/>
      <c r="BL96" s="1"/>
      <c r="BM96" s="1"/>
    </row>
    <row r="97">
      <c r="D97" s="1"/>
      <c r="G97" s="1"/>
      <c r="N97" s="1"/>
      <c r="O97" s="1"/>
      <c r="P97" s="1"/>
      <c r="X97" s="1"/>
      <c r="AD97" s="1"/>
      <c r="AN97" s="1"/>
      <c r="BJ97" s="1"/>
      <c r="BK97" s="1"/>
      <c r="BL97" s="1"/>
      <c r="BM97" s="1"/>
    </row>
    <row r="98">
      <c r="D98" s="1"/>
      <c r="G98" s="1"/>
      <c r="N98" s="1"/>
      <c r="O98" s="1"/>
      <c r="P98" s="1"/>
      <c r="X98" s="1"/>
      <c r="AD98" s="1"/>
      <c r="AN98" s="1"/>
      <c r="BJ98" s="1"/>
      <c r="BK98" s="1"/>
      <c r="BL98" s="1"/>
      <c r="BM98" s="1"/>
    </row>
    <row r="99">
      <c r="D99" s="1"/>
      <c r="G99" s="1"/>
      <c r="N99" s="1"/>
      <c r="O99" s="1"/>
      <c r="P99" s="1"/>
      <c r="X99" s="1"/>
      <c r="AD99" s="1"/>
      <c r="AN99" s="1"/>
      <c r="BJ99" s="1"/>
      <c r="BK99" s="1"/>
      <c r="BL99" s="1"/>
      <c r="BM99" s="1"/>
    </row>
    <row r="100">
      <c r="D100" s="1"/>
      <c r="G100" s="1"/>
      <c r="N100" s="1"/>
      <c r="O100" s="1"/>
      <c r="P100" s="1"/>
      <c r="X100" s="1"/>
      <c r="AD100" s="1"/>
      <c r="AN100" s="1"/>
      <c r="BJ100" s="1"/>
      <c r="BK100" s="1"/>
      <c r="BL100" s="1"/>
      <c r="BM100" s="1"/>
    </row>
    <row r="101">
      <c r="D101" s="1"/>
      <c r="G101" s="1"/>
      <c r="N101" s="1"/>
      <c r="O101" s="1"/>
      <c r="P101" s="1"/>
      <c r="X101" s="1"/>
      <c r="AD101" s="1"/>
      <c r="AN101" s="1"/>
      <c r="BJ101" s="1"/>
      <c r="BK101" s="1"/>
      <c r="BL101" s="1"/>
      <c r="BM101" s="1"/>
    </row>
    <row r="102">
      <c r="D102" s="1"/>
      <c r="G102" s="1"/>
      <c r="N102" s="1"/>
      <c r="O102" s="1"/>
      <c r="P102" s="1"/>
      <c r="X102" s="1"/>
      <c r="AD102" s="1"/>
      <c r="AN102" s="1"/>
      <c r="BJ102" s="1"/>
      <c r="BK102" s="1"/>
      <c r="BL102" s="1"/>
      <c r="BM102" s="1"/>
    </row>
    <row r="103">
      <c r="D103" s="1"/>
      <c r="G103" s="1"/>
      <c r="N103" s="1"/>
      <c r="O103" s="1"/>
      <c r="P103" s="1"/>
      <c r="X103" s="1"/>
      <c r="AD103" s="1"/>
      <c r="AN103" s="1"/>
      <c r="BJ103" s="1"/>
      <c r="BK103" s="1"/>
      <c r="BL103" s="1"/>
      <c r="BM103" s="1"/>
    </row>
    <row r="104">
      <c r="D104" s="1"/>
      <c r="G104" s="1"/>
      <c r="N104" s="1"/>
      <c r="O104" s="1"/>
      <c r="P104" s="1"/>
      <c r="X104" s="1"/>
      <c r="AD104" s="1"/>
      <c r="AN104" s="1"/>
      <c r="BJ104" s="1"/>
      <c r="BK104" s="1"/>
      <c r="BL104" s="1"/>
      <c r="BM104" s="1"/>
    </row>
    <row r="105">
      <c r="D105" s="1"/>
      <c r="G105" s="1"/>
      <c r="N105" s="1"/>
      <c r="O105" s="1"/>
      <c r="P105" s="1"/>
      <c r="X105" s="1"/>
      <c r="AD105" s="1"/>
      <c r="AN105" s="1"/>
      <c r="BJ105" s="1"/>
      <c r="BK105" s="1"/>
      <c r="BL105" s="1"/>
      <c r="BM105" s="1"/>
    </row>
    <row r="106">
      <c r="D106" s="1"/>
      <c r="G106" s="1"/>
      <c r="N106" s="1"/>
      <c r="O106" s="1"/>
      <c r="P106" s="1"/>
      <c r="X106" s="1"/>
      <c r="AD106" s="1"/>
      <c r="AN106" s="1"/>
      <c r="BJ106" s="1"/>
      <c r="BK106" s="1"/>
      <c r="BL106" s="1"/>
      <c r="BM106" s="1"/>
    </row>
    <row r="107">
      <c r="D107" s="1"/>
      <c r="G107" s="1"/>
      <c r="N107" s="1"/>
      <c r="O107" s="1"/>
      <c r="P107" s="1"/>
      <c r="X107" s="1"/>
      <c r="AD107" s="1"/>
      <c r="AN107" s="1"/>
      <c r="BJ107" s="1"/>
      <c r="BK107" s="1"/>
      <c r="BL107" s="1"/>
      <c r="BM107" s="1"/>
    </row>
    <row r="108">
      <c r="D108" s="1"/>
      <c r="G108" s="1"/>
      <c r="N108" s="1"/>
      <c r="O108" s="1"/>
      <c r="P108" s="1"/>
      <c r="X108" s="1"/>
      <c r="AD108" s="1"/>
      <c r="AN108" s="1"/>
      <c r="BJ108" s="1"/>
      <c r="BK108" s="1"/>
      <c r="BL108" s="1"/>
      <c r="BM108" s="1"/>
    </row>
    <row r="109">
      <c r="D109" s="1"/>
      <c r="G109" s="1"/>
      <c r="N109" s="1"/>
      <c r="O109" s="1"/>
      <c r="P109" s="1"/>
      <c r="X109" s="1"/>
      <c r="AD109" s="1"/>
      <c r="AN109" s="1"/>
      <c r="BJ109" s="1"/>
      <c r="BK109" s="1"/>
      <c r="BL109" s="1"/>
      <c r="BM109" s="1"/>
    </row>
    <row r="110">
      <c r="D110" s="1"/>
      <c r="G110" s="1"/>
      <c r="N110" s="1"/>
      <c r="O110" s="1"/>
      <c r="P110" s="1"/>
      <c r="X110" s="1"/>
      <c r="AD110" s="1"/>
      <c r="AN110" s="1"/>
      <c r="BJ110" s="1"/>
      <c r="BK110" s="1"/>
      <c r="BL110" s="1"/>
      <c r="BM110" s="1"/>
    </row>
    <row r="111">
      <c r="D111" s="1"/>
      <c r="G111" s="1"/>
      <c r="N111" s="1"/>
      <c r="O111" s="1"/>
      <c r="P111" s="1"/>
      <c r="X111" s="1"/>
      <c r="AD111" s="1"/>
      <c r="AN111" s="1"/>
      <c r="BJ111" s="1"/>
      <c r="BK111" s="1"/>
      <c r="BL111" s="1"/>
      <c r="BM111" s="1"/>
    </row>
    <row r="112">
      <c r="D112" s="1"/>
      <c r="G112" s="1"/>
      <c r="N112" s="1"/>
      <c r="O112" s="1"/>
      <c r="P112" s="1"/>
      <c r="X112" s="1"/>
      <c r="AD112" s="1"/>
      <c r="AN112" s="1"/>
      <c r="BJ112" s="1"/>
      <c r="BK112" s="1"/>
      <c r="BL112" s="1"/>
      <c r="BM112" s="1"/>
    </row>
    <row r="113">
      <c r="D113" s="1"/>
      <c r="G113" s="1"/>
      <c r="N113" s="1"/>
      <c r="O113" s="1"/>
      <c r="P113" s="1"/>
      <c r="X113" s="1"/>
      <c r="AD113" s="1"/>
      <c r="AN113" s="1"/>
      <c r="BJ113" s="1"/>
      <c r="BK113" s="1"/>
      <c r="BL113" s="1"/>
      <c r="BM113" s="1"/>
    </row>
    <row r="114">
      <c r="D114" s="1"/>
      <c r="G114" s="1"/>
      <c r="N114" s="1"/>
      <c r="O114" s="1"/>
      <c r="P114" s="1"/>
      <c r="X114" s="1"/>
      <c r="AD114" s="1"/>
      <c r="AN114" s="1"/>
      <c r="BJ114" s="1"/>
      <c r="BK114" s="1"/>
      <c r="BL114" s="1"/>
      <c r="BM114" s="1"/>
    </row>
    <row r="115">
      <c r="D115" s="1"/>
      <c r="G115" s="1"/>
      <c r="N115" s="1"/>
      <c r="O115" s="1"/>
      <c r="P115" s="1"/>
      <c r="X115" s="1"/>
      <c r="AD115" s="1"/>
      <c r="AN115" s="1"/>
      <c r="BJ115" s="1"/>
      <c r="BK115" s="1"/>
      <c r="BL115" s="1"/>
      <c r="BM115" s="1"/>
    </row>
    <row r="116">
      <c r="D116" s="1"/>
      <c r="G116" s="1"/>
      <c r="N116" s="1"/>
      <c r="O116" s="1"/>
      <c r="P116" s="1"/>
      <c r="X116" s="1"/>
      <c r="AD116" s="1"/>
      <c r="AN116" s="1"/>
      <c r="BJ116" s="1"/>
      <c r="BK116" s="1"/>
      <c r="BL116" s="1"/>
      <c r="BM116" s="1"/>
    </row>
    <row r="117">
      <c r="D117" s="1"/>
      <c r="G117" s="1"/>
      <c r="N117" s="1"/>
      <c r="O117" s="1"/>
      <c r="P117" s="1"/>
      <c r="X117" s="1"/>
      <c r="AD117" s="1"/>
      <c r="AN117" s="1"/>
      <c r="BJ117" s="1"/>
      <c r="BK117" s="1"/>
      <c r="BL117" s="1"/>
      <c r="BM117" s="1"/>
    </row>
    <row r="118">
      <c r="D118" s="1"/>
      <c r="G118" s="1"/>
      <c r="N118" s="1"/>
      <c r="O118" s="1"/>
      <c r="P118" s="1"/>
      <c r="X118" s="1"/>
      <c r="AD118" s="1"/>
      <c r="AN118" s="1"/>
      <c r="BJ118" s="1"/>
      <c r="BK118" s="1"/>
      <c r="BL118" s="1"/>
      <c r="BM118" s="1"/>
    </row>
    <row r="119">
      <c r="D119" s="1"/>
      <c r="G119" s="1"/>
      <c r="N119" s="1"/>
      <c r="O119" s="1"/>
      <c r="P119" s="1"/>
      <c r="X119" s="1"/>
      <c r="AD119" s="1"/>
      <c r="AN119" s="1"/>
      <c r="BJ119" s="1"/>
      <c r="BK119" s="1"/>
      <c r="BL119" s="1"/>
      <c r="BM119" s="1"/>
    </row>
    <row r="120">
      <c r="D120" s="1"/>
      <c r="G120" s="1"/>
      <c r="N120" s="1"/>
      <c r="O120" s="1"/>
      <c r="P120" s="1"/>
      <c r="X120" s="1"/>
      <c r="AD120" s="1"/>
      <c r="AN120" s="1"/>
      <c r="BJ120" s="1"/>
      <c r="BK120" s="1"/>
      <c r="BL120" s="1"/>
      <c r="BM120" s="1"/>
    </row>
    <row r="121">
      <c r="D121" s="1"/>
      <c r="G121" s="1"/>
      <c r="N121" s="1"/>
      <c r="O121" s="1"/>
      <c r="P121" s="1"/>
      <c r="X121" s="1"/>
      <c r="AD121" s="1"/>
      <c r="AN121" s="1"/>
      <c r="BJ121" s="1"/>
      <c r="BK121" s="1"/>
      <c r="BL121" s="1"/>
      <c r="BM121" s="1"/>
    </row>
    <row r="122">
      <c r="D122" s="1"/>
      <c r="G122" s="1"/>
      <c r="N122" s="1"/>
      <c r="O122" s="1"/>
      <c r="P122" s="1"/>
      <c r="X122" s="1"/>
      <c r="AD122" s="1"/>
      <c r="AN122" s="1"/>
      <c r="BJ122" s="1"/>
      <c r="BK122" s="1"/>
      <c r="BL122" s="1"/>
      <c r="BM122" s="1"/>
    </row>
    <row r="123">
      <c r="D123" s="1"/>
      <c r="G123" s="1"/>
      <c r="N123" s="1"/>
      <c r="O123" s="1"/>
      <c r="P123" s="1"/>
      <c r="X123" s="1"/>
      <c r="AD123" s="1"/>
      <c r="AN123" s="1"/>
      <c r="BJ123" s="1"/>
      <c r="BK123" s="1"/>
      <c r="BL123" s="1"/>
      <c r="BM123" s="1"/>
    </row>
    <row r="124">
      <c r="D124" s="1"/>
      <c r="G124" s="1"/>
      <c r="N124" s="1"/>
      <c r="O124" s="1"/>
      <c r="P124" s="1"/>
      <c r="X124" s="1"/>
      <c r="AD124" s="1"/>
      <c r="AN124" s="1"/>
      <c r="BJ124" s="1"/>
      <c r="BK124" s="1"/>
      <c r="BL124" s="1"/>
      <c r="BM124" s="1"/>
    </row>
    <row r="125">
      <c r="D125" s="1"/>
      <c r="G125" s="1"/>
      <c r="N125" s="1"/>
      <c r="O125" s="1"/>
      <c r="P125" s="1"/>
      <c r="X125" s="1"/>
      <c r="AD125" s="1"/>
      <c r="AN125" s="1"/>
      <c r="BJ125" s="1"/>
      <c r="BK125" s="1"/>
      <c r="BL125" s="1"/>
      <c r="BM125" s="1"/>
    </row>
    <row r="126">
      <c r="D126" s="1"/>
      <c r="G126" s="1"/>
      <c r="N126" s="1"/>
      <c r="O126" s="1"/>
      <c r="P126" s="1"/>
      <c r="X126" s="1"/>
      <c r="AD126" s="1"/>
      <c r="AN126" s="1"/>
      <c r="BJ126" s="1"/>
      <c r="BK126" s="1"/>
      <c r="BL126" s="1"/>
      <c r="BM126" s="1"/>
    </row>
    <row r="127">
      <c r="D127" s="1"/>
      <c r="G127" s="1"/>
      <c r="N127" s="1"/>
      <c r="O127" s="1"/>
      <c r="P127" s="1"/>
      <c r="X127" s="1"/>
      <c r="AD127" s="1"/>
      <c r="AN127" s="1"/>
      <c r="BJ127" s="1"/>
      <c r="BK127" s="1"/>
      <c r="BL127" s="1"/>
      <c r="BM127" s="1"/>
    </row>
    <row r="128">
      <c r="D128" s="1"/>
      <c r="G128" s="1"/>
      <c r="N128" s="1"/>
      <c r="O128" s="1"/>
      <c r="P128" s="1"/>
      <c r="X128" s="1"/>
      <c r="AD128" s="1"/>
      <c r="AN128" s="1"/>
      <c r="BJ128" s="1"/>
      <c r="BK128" s="1"/>
      <c r="BL128" s="1"/>
      <c r="BM128" s="1"/>
    </row>
    <row r="129">
      <c r="D129" s="1"/>
      <c r="G129" s="1"/>
      <c r="N129" s="1"/>
      <c r="O129" s="1"/>
      <c r="P129" s="1"/>
      <c r="X129" s="1"/>
      <c r="AD129" s="1"/>
      <c r="AN129" s="1"/>
      <c r="BJ129" s="1"/>
      <c r="BK129" s="1"/>
      <c r="BL129" s="1"/>
      <c r="BM129" s="1"/>
    </row>
    <row r="130">
      <c r="D130" s="1"/>
      <c r="G130" s="1"/>
      <c r="N130" s="1"/>
      <c r="O130" s="1"/>
      <c r="P130" s="1"/>
      <c r="X130" s="1"/>
      <c r="AD130" s="1"/>
      <c r="AN130" s="1"/>
      <c r="BJ130" s="1"/>
      <c r="BK130" s="1"/>
      <c r="BL130" s="1"/>
      <c r="BM130" s="1"/>
    </row>
    <row r="131">
      <c r="D131" s="1"/>
      <c r="G131" s="1"/>
      <c r="N131" s="1"/>
      <c r="O131" s="1"/>
      <c r="P131" s="1"/>
      <c r="X131" s="1"/>
      <c r="AD131" s="1"/>
      <c r="AN131" s="1"/>
      <c r="BJ131" s="1"/>
      <c r="BK131" s="1"/>
      <c r="BL131" s="1"/>
      <c r="BM131" s="1"/>
    </row>
    <row r="132">
      <c r="D132" s="1"/>
      <c r="G132" s="1"/>
      <c r="N132" s="1"/>
      <c r="O132" s="1"/>
      <c r="P132" s="1"/>
      <c r="X132" s="1"/>
      <c r="AD132" s="1"/>
      <c r="AN132" s="1"/>
      <c r="BJ132" s="1"/>
      <c r="BK132" s="1"/>
      <c r="BL132" s="1"/>
      <c r="BM132" s="1"/>
    </row>
    <row r="133">
      <c r="D133" s="1"/>
      <c r="G133" s="1"/>
      <c r="N133" s="1"/>
      <c r="O133" s="1"/>
      <c r="P133" s="1"/>
      <c r="X133" s="1"/>
      <c r="AD133" s="1"/>
      <c r="AN133" s="1"/>
      <c r="BJ133" s="1"/>
      <c r="BK133" s="1"/>
      <c r="BL133" s="1"/>
      <c r="BM133" s="1"/>
    </row>
    <row r="134">
      <c r="D134" s="1"/>
      <c r="G134" s="1"/>
      <c r="N134" s="1"/>
      <c r="O134" s="1"/>
      <c r="P134" s="1"/>
      <c r="X134" s="1"/>
      <c r="AD134" s="1"/>
      <c r="AN134" s="1"/>
      <c r="BJ134" s="1"/>
      <c r="BK134" s="1"/>
      <c r="BL134" s="1"/>
      <c r="BM134" s="1"/>
    </row>
    <row r="135">
      <c r="D135" s="1"/>
      <c r="G135" s="1"/>
      <c r="N135" s="1"/>
      <c r="O135" s="1"/>
      <c r="P135" s="1"/>
      <c r="X135" s="1"/>
      <c r="AD135" s="1"/>
      <c r="AN135" s="1"/>
      <c r="BJ135" s="1"/>
      <c r="BK135" s="1"/>
      <c r="BL135" s="1"/>
      <c r="BM135" s="1"/>
    </row>
    <row r="136">
      <c r="D136" s="1"/>
      <c r="G136" s="1"/>
      <c r="N136" s="1"/>
      <c r="O136" s="1"/>
      <c r="P136" s="1"/>
      <c r="X136" s="1"/>
      <c r="AD136" s="1"/>
      <c r="AN136" s="1"/>
      <c r="BJ136" s="1"/>
      <c r="BK136" s="1"/>
      <c r="BL136" s="1"/>
      <c r="BM136" s="1"/>
    </row>
    <row r="137">
      <c r="D137" s="1"/>
      <c r="G137" s="1"/>
      <c r="N137" s="1"/>
      <c r="O137" s="1"/>
      <c r="P137" s="1"/>
      <c r="X137" s="1"/>
      <c r="AD137" s="1"/>
      <c r="AN137" s="1"/>
      <c r="BJ137" s="1"/>
      <c r="BK137" s="1"/>
      <c r="BL137" s="1"/>
      <c r="BM137" s="1"/>
    </row>
    <row r="138">
      <c r="D138" s="1"/>
      <c r="G138" s="1"/>
      <c r="N138" s="1"/>
      <c r="O138" s="1"/>
      <c r="P138" s="1"/>
      <c r="X138" s="1"/>
      <c r="AD138" s="1"/>
      <c r="AN138" s="1"/>
      <c r="BJ138" s="1"/>
      <c r="BK138" s="1"/>
      <c r="BL138" s="1"/>
      <c r="BM138" s="1"/>
    </row>
    <row r="139">
      <c r="D139" s="1"/>
      <c r="G139" s="1"/>
      <c r="N139" s="1"/>
      <c r="O139" s="1"/>
      <c r="P139" s="1"/>
      <c r="X139" s="1"/>
      <c r="AD139" s="1"/>
      <c r="AN139" s="1"/>
      <c r="BJ139" s="1"/>
      <c r="BK139" s="1"/>
      <c r="BL139" s="1"/>
      <c r="BM139" s="1"/>
    </row>
    <row r="140">
      <c r="D140" s="1"/>
      <c r="G140" s="1"/>
      <c r="N140" s="1"/>
      <c r="O140" s="1"/>
      <c r="P140" s="1"/>
      <c r="X140" s="1"/>
      <c r="AD140" s="1"/>
      <c r="AN140" s="1"/>
      <c r="BJ140" s="1"/>
      <c r="BK140" s="1"/>
      <c r="BL140" s="1"/>
      <c r="BM140" s="1"/>
    </row>
    <row r="141">
      <c r="D141" s="1"/>
      <c r="G141" s="1"/>
      <c r="N141" s="1"/>
      <c r="O141" s="1"/>
      <c r="P141" s="1"/>
      <c r="X141" s="1"/>
      <c r="AD141" s="1"/>
      <c r="AN141" s="1"/>
      <c r="BJ141" s="1"/>
      <c r="BK141" s="1"/>
      <c r="BL141" s="1"/>
      <c r="BM141" s="1"/>
    </row>
    <row r="142">
      <c r="D142" s="1"/>
      <c r="G142" s="1"/>
      <c r="N142" s="1"/>
      <c r="O142" s="1"/>
      <c r="P142" s="1"/>
      <c r="X142" s="1"/>
      <c r="AD142" s="1"/>
      <c r="AN142" s="1"/>
      <c r="BJ142" s="1"/>
      <c r="BK142" s="1"/>
      <c r="BL142" s="1"/>
      <c r="BM142" s="1"/>
    </row>
    <row r="143">
      <c r="D143" s="1"/>
      <c r="G143" s="1"/>
      <c r="N143" s="1"/>
      <c r="O143" s="1"/>
      <c r="P143" s="1"/>
      <c r="X143" s="1"/>
      <c r="AD143" s="1"/>
      <c r="AN143" s="1"/>
      <c r="BJ143" s="1"/>
      <c r="BK143" s="1"/>
      <c r="BL143" s="1"/>
      <c r="BM143" s="1"/>
    </row>
    <row r="144">
      <c r="D144" s="1"/>
      <c r="G144" s="1"/>
      <c r="N144" s="1"/>
      <c r="O144" s="1"/>
      <c r="P144" s="1"/>
      <c r="X144" s="1"/>
      <c r="AD144" s="1"/>
      <c r="AN144" s="1"/>
      <c r="BJ144" s="1"/>
      <c r="BK144" s="1"/>
      <c r="BL144" s="1"/>
      <c r="BM144" s="1"/>
    </row>
    <row r="145">
      <c r="D145" s="1"/>
      <c r="G145" s="1"/>
      <c r="N145" s="1"/>
      <c r="O145" s="1"/>
      <c r="P145" s="1"/>
      <c r="X145" s="1"/>
      <c r="AD145" s="1"/>
      <c r="AN145" s="1"/>
      <c r="BJ145" s="1"/>
      <c r="BK145" s="1"/>
      <c r="BL145" s="1"/>
      <c r="BM145" s="1"/>
    </row>
    <row r="146">
      <c r="D146" s="1"/>
      <c r="G146" s="1"/>
      <c r="N146" s="1"/>
      <c r="O146" s="1"/>
      <c r="P146" s="1"/>
      <c r="X146" s="1"/>
      <c r="AD146" s="1"/>
      <c r="AN146" s="1"/>
      <c r="BJ146" s="1"/>
      <c r="BK146" s="1"/>
      <c r="BL146" s="1"/>
      <c r="BM146" s="1"/>
    </row>
    <row r="147">
      <c r="D147" s="1"/>
      <c r="G147" s="1"/>
      <c r="N147" s="1"/>
      <c r="O147" s="1"/>
      <c r="P147" s="1"/>
      <c r="X147" s="1"/>
      <c r="AD147" s="1"/>
      <c r="AN147" s="1"/>
      <c r="BJ147" s="1"/>
      <c r="BK147" s="1"/>
      <c r="BL147" s="1"/>
      <c r="BM147" s="1"/>
    </row>
    <row r="148">
      <c r="D148" s="1"/>
      <c r="G148" s="1"/>
      <c r="N148" s="1"/>
      <c r="O148" s="1"/>
      <c r="P148" s="1"/>
      <c r="X148" s="1"/>
      <c r="AD148" s="1"/>
      <c r="AN148" s="1"/>
      <c r="BJ148" s="1"/>
      <c r="BK148" s="1"/>
      <c r="BL148" s="1"/>
      <c r="BM148" s="1"/>
    </row>
    <row r="149">
      <c r="D149" s="1"/>
      <c r="G149" s="1"/>
      <c r="N149" s="1"/>
      <c r="O149" s="1"/>
      <c r="P149" s="1"/>
      <c r="X149" s="1"/>
      <c r="AD149" s="1"/>
      <c r="AN149" s="1"/>
      <c r="BJ149" s="1"/>
      <c r="BK149" s="1"/>
      <c r="BL149" s="1"/>
      <c r="BM149" s="1"/>
    </row>
    <row r="150">
      <c r="D150" s="1"/>
      <c r="G150" s="1"/>
      <c r="N150" s="1"/>
      <c r="O150" s="1"/>
      <c r="P150" s="1"/>
      <c r="X150" s="1"/>
      <c r="AD150" s="1"/>
      <c r="AN150" s="1"/>
      <c r="BJ150" s="1"/>
      <c r="BK150" s="1"/>
      <c r="BL150" s="1"/>
      <c r="BM150" s="1"/>
    </row>
    <row r="151">
      <c r="D151" s="1"/>
      <c r="G151" s="1"/>
      <c r="N151" s="1"/>
      <c r="O151" s="1"/>
      <c r="P151" s="1"/>
      <c r="X151" s="1"/>
      <c r="AD151" s="1"/>
      <c r="AN151" s="1"/>
      <c r="BJ151" s="1"/>
      <c r="BK151" s="1"/>
      <c r="BL151" s="1"/>
      <c r="BM151" s="1"/>
    </row>
    <row r="152">
      <c r="D152" s="1"/>
      <c r="G152" s="1"/>
      <c r="N152" s="1"/>
      <c r="O152" s="1"/>
      <c r="P152" s="1"/>
      <c r="X152" s="1"/>
      <c r="AD152" s="1"/>
      <c r="AN152" s="1"/>
      <c r="BJ152" s="1"/>
      <c r="BK152" s="1"/>
      <c r="BL152" s="1"/>
      <c r="BM152" s="1"/>
    </row>
    <row r="153">
      <c r="D153" s="1"/>
      <c r="G153" s="1"/>
      <c r="N153" s="1"/>
      <c r="O153" s="1"/>
      <c r="P153" s="1"/>
      <c r="X153" s="1"/>
      <c r="AD153" s="1"/>
      <c r="AN153" s="1"/>
      <c r="BJ153" s="1"/>
      <c r="BK153" s="1"/>
      <c r="BL153" s="1"/>
      <c r="BM153" s="1"/>
    </row>
    <row r="154">
      <c r="D154" s="1"/>
      <c r="G154" s="1"/>
      <c r="N154" s="1"/>
      <c r="O154" s="1"/>
      <c r="P154" s="1"/>
      <c r="X154" s="1"/>
      <c r="AD154" s="1"/>
      <c r="AN154" s="1"/>
      <c r="BJ154" s="1"/>
      <c r="BK154" s="1"/>
      <c r="BL154" s="1"/>
      <c r="BM154" s="1"/>
    </row>
    <row r="155">
      <c r="D155" s="1"/>
      <c r="G155" s="1"/>
      <c r="N155" s="1"/>
      <c r="O155" s="1"/>
      <c r="P155" s="1"/>
      <c r="X155" s="1"/>
      <c r="AD155" s="1"/>
      <c r="AN155" s="1"/>
      <c r="BJ155" s="1"/>
      <c r="BK155" s="1"/>
      <c r="BL155" s="1"/>
      <c r="BM155" s="1"/>
    </row>
    <row r="156">
      <c r="D156" s="1"/>
      <c r="G156" s="1"/>
      <c r="N156" s="1"/>
      <c r="O156" s="1"/>
      <c r="P156" s="1"/>
      <c r="X156" s="1"/>
      <c r="AD156" s="1"/>
      <c r="AN156" s="1"/>
      <c r="BJ156" s="1"/>
      <c r="BK156" s="1"/>
      <c r="BL156" s="1"/>
      <c r="BM156" s="1"/>
    </row>
    <row r="157">
      <c r="D157" s="1"/>
      <c r="G157" s="1"/>
      <c r="N157" s="1"/>
      <c r="O157" s="1"/>
      <c r="P157" s="1"/>
      <c r="X157" s="1"/>
      <c r="AD157" s="1"/>
      <c r="AN157" s="1"/>
      <c r="BJ157" s="1"/>
      <c r="BK157" s="1"/>
      <c r="BL157" s="1"/>
      <c r="BM157" s="1"/>
    </row>
    <row r="158">
      <c r="D158" s="1"/>
      <c r="G158" s="1"/>
      <c r="N158" s="1"/>
      <c r="O158" s="1"/>
      <c r="P158" s="1"/>
      <c r="X158" s="1"/>
      <c r="AD158" s="1"/>
      <c r="AN158" s="1"/>
      <c r="BJ158" s="1"/>
      <c r="BK158" s="1"/>
      <c r="BL158" s="1"/>
      <c r="BM158" s="1"/>
    </row>
    <row r="159">
      <c r="D159" s="1"/>
      <c r="G159" s="1"/>
      <c r="N159" s="1"/>
      <c r="O159" s="1"/>
      <c r="P159" s="1"/>
      <c r="X159" s="1"/>
      <c r="AD159" s="1"/>
      <c r="AN159" s="1"/>
      <c r="BJ159" s="1"/>
      <c r="BK159" s="1"/>
      <c r="BL159" s="1"/>
      <c r="BM159" s="1"/>
    </row>
    <row r="160">
      <c r="D160" s="1"/>
      <c r="G160" s="1"/>
      <c r="N160" s="1"/>
      <c r="O160" s="1"/>
      <c r="P160" s="1"/>
      <c r="X160" s="1"/>
      <c r="AD160" s="1"/>
      <c r="AN160" s="1"/>
      <c r="BJ160" s="1"/>
      <c r="BK160" s="1"/>
      <c r="BL160" s="1"/>
      <c r="BM160" s="1"/>
    </row>
    <row r="161">
      <c r="D161" s="1"/>
      <c r="G161" s="1"/>
      <c r="N161" s="1"/>
      <c r="O161" s="1"/>
      <c r="P161" s="1"/>
      <c r="X161" s="1"/>
      <c r="AD161" s="1"/>
      <c r="AN161" s="1"/>
      <c r="BJ161" s="1"/>
      <c r="BK161" s="1"/>
      <c r="BL161" s="1"/>
      <c r="BM161" s="1"/>
    </row>
    <row r="162">
      <c r="D162" s="1"/>
      <c r="G162" s="1"/>
      <c r="N162" s="1"/>
      <c r="O162" s="1"/>
      <c r="P162" s="1"/>
      <c r="X162" s="1"/>
      <c r="AD162" s="1"/>
      <c r="AN162" s="1"/>
      <c r="BJ162" s="1"/>
      <c r="BK162" s="1"/>
      <c r="BL162" s="1"/>
      <c r="BM162" s="1"/>
    </row>
    <row r="163">
      <c r="D163" s="1"/>
      <c r="G163" s="1"/>
      <c r="N163" s="1"/>
      <c r="O163" s="1"/>
      <c r="P163" s="1"/>
      <c r="X163" s="1"/>
      <c r="AD163" s="1"/>
      <c r="AN163" s="1"/>
      <c r="BJ163" s="1"/>
      <c r="BK163" s="1"/>
      <c r="BL163" s="1"/>
      <c r="BM163" s="1"/>
    </row>
    <row r="164">
      <c r="D164" s="1"/>
      <c r="G164" s="1"/>
      <c r="N164" s="1"/>
      <c r="O164" s="1"/>
      <c r="P164" s="1"/>
      <c r="X164" s="1"/>
      <c r="AD164" s="1"/>
      <c r="AN164" s="1"/>
      <c r="BJ164" s="1"/>
      <c r="BK164" s="1"/>
      <c r="BL164" s="1"/>
      <c r="BM164" s="1"/>
    </row>
    <row r="165">
      <c r="D165" s="1"/>
      <c r="G165" s="1"/>
      <c r="N165" s="1"/>
      <c r="O165" s="1"/>
      <c r="P165" s="1"/>
      <c r="X165" s="1"/>
      <c r="AD165" s="1"/>
      <c r="AN165" s="1"/>
      <c r="BJ165" s="1"/>
      <c r="BK165" s="1"/>
      <c r="BL165" s="1"/>
      <c r="BM165" s="1"/>
    </row>
    <row r="166">
      <c r="D166" s="1"/>
      <c r="G166" s="1"/>
      <c r="N166" s="1"/>
      <c r="O166" s="1"/>
      <c r="P166" s="1"/>
      <c r="X166" s="1"/>
      <c r="AD166" s="1"/>
      <c r="AN166" s="1"/>
      <c r="BJ166" s="1"/>
      <c r="BK166" s="1"/>
      <c r="BL166" s="1"/>
      <c r="BM166" s="1"/>
    </row>
    <row r="167">
      <c r="D167" s="1"/>
      <c r="G167" s="1"/>
      <c r="N167" s="1"/>
      <c r="O167" s="1"/>
      <c r="P167" s="1"/>
      <c r="X167" s="1"/>
      <c r="AD167" s="1"/>
      <c r="AN167" s="1"/>
      <c r="BJ167" s="1"/>
      <c r="BK167" s="1"/>
      <c r="BL167" s="1"/>
      <c r="BM167" s="1"/>
    </row>
    <row r="168">
      <c r="D168" s="1"/>
      <c r="G168" s="1"/>
      <c r="N168" s="1"/>
      <c r="O168" s="1"/>
      <c r="P168" s="1"/>
      <c r="X168" s="1"/>
      <c r="AD168" s="1"/>
      <c r="AN168" s="1"/>
      <c r="BJ168" s="1"/>
      <c r="BK168" s="1"/>
      <c r="BL168" s="1"/>
      <c r="BM168" s="1"/>
    </row>
    <row r="169">
      <c r="D169" s="1"/>
      <c r="G169" s="1"/>
      <c r="N169" s="1"/>
      <c r="O169" s="1"/>
      <c r="P169" s="1"/>
      <c r="X169" s="1"/>
      <c r="AD169" s="1"/>
      <c r="AN169" s="1"/>
      <c r="BJ169" s="1"/>
      <c r="BK169" s="1"/>
      <c r="BL169" s="1"/>
      <c r="BM169" s="1"/>
    </row>
    <row r="170">
      <c r="D170" s="1"/>
      <c r="G170" s="1"/>
      <c r="N170" s="1"/>
      <c r="O170" s="1"/>
      <c r="P170" s="1"/>
      <c r="X170" s="1"/>
      <c r="AD170" s="1"/>
      <c r="AN170" s="1"/>
      <c r="BJ170" s="1"/>
      <c r="BK170" s="1"/>
      <c r="BL170" s="1"/>
      <c r="BM170" s="1"/>
    </row>
    <row r="171">
      <c r="D171" s="1"/>
      <c r="G171" s="1"/>
      <c r="N171" s="1"/>
      <c r="O171" s="1"/>
      <c r="P171" s="1"/>
      <c r="X171" s="1"/>
      <c r="AD171" s="1"/>
      <c r="AN171" s="1"/>
      <c r="BJ171" s="1"/>
      <c r="BK171" s="1"/>
      <c r="BL171" s="1"/>
      <c r="BM171" s="1"/>
    </row>
    <row r="172">
      <c r="D172" s="1"/>
      <c r="G172" s="1"/>
      <c r="N172" s="1"/>
      <c r="O172" s="1"/>
      <c r="P172" s="1"/>
      <c r="X172" s="1"/>
      <c r="AD172" s="1"/>
      <c r="AN172" s="1"/>
      <c r="BJ172" s="1"/>
      <c r="BK172" s="1"/>
      <c r="BL172" s="1"/>
      <c r="BM172" s="1"/>
    </row>
    <row r="173">
      <c r="D173" s="1"/>
      <c r="G173" s="1"/>
      <c r="N173" s="1"/>
      <c r="O173" s="1"/>
      <c r="P173" s="1"/>
      <c r="X173" s="1"/>
      <c r="AD173" s="1"/>
      <c r="AN173" s="1"/>
      <c r="BJ173" s="1"/>
      <c r="BK173" s="1"/>
      <c r="BL173" s="1"/>
      <c r="BM173" s="1"/>
    </row>
    <row r="174">
      <c r="D174" s="1"/>
      <c r="G174" s="1"/>
      <c r="N174" s="1"/>
      <c r="O174" s="1"/>
      <c r="P174" s="1"/>
      <c r="X174" s="1"/>
      <c r="AD174" s="1"/>
      <c r="AN174" s="1"/>
      <c r="BJ174" s="1"/>
      <c r="BK174" s="1"/>
      <c r="BL174" s="1"/>
      <c r="BM174" s="1"/>
    </row>
    <row r="175">
      <c r="D175" s="1"/>
      <c r="G175" s="1"/>
      <c r="N175" s="1"/>
      <c r="O175" s="1"/>
      <c r="P175" s="1"/>
      <c r="X175" s="1"/>
      <c r="AD175" s="1"/>
      <c r="AN175" s="1"/>
      <c r="BJ175" s="1"/>
      <c r="BK175" s="1"/>
      <c r="BL175" s="1"/>
      <c r="BM175" s="1"/>
    </row>
    <row r="176">
      <c r="D176" s="1"/>
      <c r="G176" s="1"/>
      <c r="N176" s="1"/>
      <c r="O176" s="1"/>
      <c r="P176" s="1"/>
      <c r="X176" s="1"/>
      <c r="AD176" s="1"/>
      <c r="AN176" s="1"/>
      <c r="BJ176" s="1"/>
      <c r="BK176" s="1"/>
      <c r="BL176" s="1"/>
      <c r="BM176" s="1"/>
    </row>
    <row r="177">
      <c r="D177" s="1"/>
      <c r="G177" s="1"/>
      <c r="N177" s="1"/>
      <c r="O177" s="1"/>
      <c r="P177" s="1"/>
      <c r="X177" s="1"/>
      <c r="AD177" s="1"/>
      <c r="AN177" s="1"/>
      <c r="BJ177" s="1"/>
      <c r="BK177" s="1"/>
      <c r="BL177" s="1"/>
      <c r="BM177" s="1"/>
    </row>
    <row r="178">
      <c r="D178" s="1"/>
      <c r="G178" s="1"/>
      <c r="N178" s="1"/>
      <c r="O178" s="1"/>
      <c r="P178" s="1"/>
      <c r="X178" s="1"/>
      <c r="AD178" s="1"/>
      <c r="AN178" s="1"/>
      <c r="BJ178" s="1"/>
      <c r="BK178" s="1"/>
      <c r="BL178" s="1"/>
      <c r="BM178" s="1"/>
    </row>
    <row r="179">
      <c r="D179" s="1"/>
      <c r="G179" s="1"/>
      <c r="N179" s="1"/>
      <c r="O179" s="1"/>
      <c r="P179" s="1"/>
      <c r="X179" s="1"/>
      <c r="AD179" s="1"/>
      <c r="AN179" s="1"/>
      <c r="BJ179" s="1"/>
      <c r="BK179" s="1"/>
      <c r="BL179" s="1"/>
      <c r="BM179" s="1"/>
    </row>
    <row r="180">
      <c r="D180" s="1"/>
      <c r="G180" s="1"/>
      <c r="N180" s="1"/>
      <c r="O180" s="1"/>
      <c r="P180" s="1"/>
      <c r="X180" s="1"/>
      <c r="AD180" s="1"/>
      <c r="AN180" s="1"/>
      <c r="BJ180" s="1"/>
      <c r="BK180" s="1"/>
      <c r="BL180" s="1"/>
      <c r="BM180" s="1"/>
    </row>
    <row r="181">
      <c r="D181" s="1"/>
      <c r="G181" s="1"/>
      <c r="N181" s="1"/>
      <c r="O181" s="1"/>
      <c r="P181" s="1"/>
      <c r="X181" s="1"/>
      <c r="AD181" s="1"/>
      <c r="AN181" s="1"/>
      <c r="BJ181" s="1"/>
      <c r="BK181" s="1"/>
      <c r="BL181" s="1"/>
      <c r="BM181" s="1"/>
    </row>
    <row r="182">
      <c r="D182" s="1"/>
      <c r="G182" s="1"/>
      <c r="N182" s="1"/>
      <c r="O182" s="1"/>
      <c r="P182" s="1"/>
      <c r="X182" s="1"/>
      <c r="AD182" s="1"/>
      <c r="AN182" s="1"/>
      <c r="BJ182" s="1"/>
      <c r="BK182" s="1"/>
      <c r="BL182" s="1"/>
      <c r="BM182" s="1"/>
    </row>
    <row r="183">
      <c r="D183" s="1"/>
      <c r="G183" s="1"/>
      <c r="N183" s="1"/>
      <c r="O183" s="1"/>
      <c r="P183" s="1"/>
      <c r="X183" s="1"/>
      <c r="AD183" s="1"/>
      <c r="AN183" s="1"/>
      <c r="BJ183" s="1"/>
      <c r="BK183" s="1"/>
      <c r="BL183" s="1"/>
      <c r="BM183" s="1"/>
    </row>
    <row r="184">
      <c r="D184" s="1"/>
      <c r="G184" s="1"/>
      <c r="N184" s="1"/>
      <c r="O184" s="1"/>
      <c r="P184" s="1"/>
      <c r="X184" s="1"/>
      <c r="AD184" s="1"/>
      <c r="AN184" s="1"/>
      <c r="BJ184" s="1"/>
      <c r="BK184" s="1"/>
      <c r="BL184" s="1"/>
      <c r="BM184" s="1"/>
    </row>
    <row r="185">
      <c r="D185" s="1"/>
      <c r="G185" s="1"/>
      <c r="N185" s="1"/>
      <c r="O185" s="1"/>
      <c r="P185" s="1"/>
      <c r="X185" s="1"/>
      <c r="AD185" s="1"/>
      <c r="AN185" s="1"/>
      <c r="BJ185" s="1"/>
      <c r="BK185" s="1"/>
      <c r="BL185" s="1"/>
      <c r="BM185" s="1"/>
    </row>
    <row r="186">
      <c r="D186" s="1"/>
      <c r="G186" s="1"/>
      <c r="N186" s="1"/>
      <c r="O186" s="1"/>
      <c r="P186" s="1"/>
      <c r="X186" s="1"/>
      <c r="AD186" s="1"/>
      <c r="AN186" s="1"/>
      <c r="BJ186" s="1"/>
      <c r="BK186" s="1"/>
      <c r="BL186" s="1"/>
      <c r="BM186" s="1"/>
    </row>
    <row r="187">
      <c r="D187" s="1"/>
      <c r="G187" s="1"/>
      <c r="N187" s="1"/>
      <c r="O187" s="1"/>
      <c r="P187" s="1"/>
      <c r="X187" s="1"/>
      <c r="AD187" s="1"/>
      <c r="AN187" s="1"/>
      <c r="BJ187" s="1"/>
      <c r="BK187" s="1"/>
      <c r="BL187" s="1"/>
      <c r="BM187" s="1"/>
    </row>
    <row r="188">
      <c r="D188" s="1"/>
      <c r="G188" s="1"/>
      <c r="N188" s="1"/>
      <c r="O188" s="1"/>
      <c r="P188" s="1"/>
      <c r="X188" s="1"/>
      <c r="AD188" s="1"/>
      <c r="AN188" s="1"/>
      <c r="BJ188" s="1"/>
      <c r="BK188" s="1"/>
      <c r="BL188" s="1"/>
      <c r="BM188" s="1"/>
    </row>
    <row r="189">
      <c r="D189" s="1"/>
      <c r="G189" s="1"/>
      <c r="N189" s="1"/>
      <c r="O189" s="1"/>
      <c r="P189" s="1"/>
      <c r="X189" s="1"/>
      <c r="AD189" s="1"/>
      <c r="AN189" s="1"/>
      <c r="BJ189" s="1"/>
      <c r="BK189" s="1"/>
      <c r="BL189" s="1"/>
      <c r="BM189" s="1"/>
    </row>
    <row r="190">
      <c r="D190" s="1"/>
      <c r="G190" s="1"/>
      <c r="N190" s="1"/>
      <c r="O190" s="1"/>
      <c r="P190" s="1"/>
      <c r="X190" s="1"/>
      <c r="AD190" s="1"/>
      <c r="AN190" s="1"/>
      <c r="BJ190" s="1"/>
      <c r="BK190" s="1"/>
      <c r="BL190" s="1"/>
      <c r="BM190" s="1"/>
    </row>
    <row r="191">
      <c r="D191" s="1"/>
      <c r="G191" s="1"/>
      <c r="N191" s="1"/>
      <c r="O191" s="1"/>
      <c r="P191" s="1"/>
      <c r="X191" s="1"/>
      <c r="AD191" s="1"/>
      <c r="AN191" s="1"/>
      <c r="BJ191" s="1"/>
      <c r="BK191" s="1"/>
      <c r="BL191" s="1"/>
      <c r="BM191" s="1"/>
    </row>
    <row r="192">
      <c r="D192" s="1"/>
      <c r="G192" s="1"/>
      <c r="N192" s="1"/>
      <c r="O192" s="1"/>
      <c r="P192" s="1"/>
      <c r="X192" s="1"/>
      <c r="AD192" s="1"/>
      <c r="AN192" s="1"/>
      <c r="BJ192" s="1"/>
      <c r="BK192" s="1"/>
      <c r="BL192" s="1"/>
      <c r="BM192" s="1"/>
    </row>
    <row r="193">
      <c r="D193" s="1"/>
      <c r="G193" s="1"/>
      <c r="N193" s="1"/>
      <c r="O193" s="1"/>
      <c r="P193" s="1"/>
      <c r="X193" s="1"/>
      <c r="AD193" s="1"/>
      <c r="AN193" s="1"/>
      <c r="BJ193" s="1"/>
      <c r="BK193" s="1"/>
      <c r="BL193" s="1"/>
      <c r="BM193" s="1"/>
    </row>
    <row r="194">
      <c r="D194" s="1"/>
      <c r="G194" s="1"/>
      <c r="N194" s="1"/>
      <c r="O194" s="1"/>
      <c r="P194" s="1"/>
      <c r="X194" s="1"/>
      <c r="AD194" s="1"/>
      <c r="AN194" s="1"/>
      <c r="BJ194" s="1"/>
      <c r="BK194" s="1"/>
      <c r="BL194" s="1"/>
      <c r="BM194" s="1"/>
    </row>
    <row r="195">
      <c r="D195" s="1"/>
      <c r="G195" s="1"/>
      <c r="N195" s="1"/>
      <c r="O195" s="1"/>
      <c r="P195" s="1"/>
      <c r="X195" s="1"/>
      <c r="AD195" s="1"/>
      <c r="AN195" s="1"/>
      <c r="BJ195" s="1"/>
      <c r="BK195" s="1"/>
      <c r="BL195" s="1"/>
      <c r="BM195" s="1"/>
    </row>
    <row r="196">
      <c r="D196" s="1"/>
      <c r="G196" s="1"/>
      <c r="N196" s="1"/>
      <c r="O196" s="1"/>
      <c r="P196" s="1"/>
      <c r="X196" s="1"/>
      <c r="AD196" s="1"/>
      <c r="AN196" s="1"/>
      <c r="BJ196" s="1"/>
      <c r="BK196" s="1"/>
      <c r="BL196" s="1"/>
      <c r="BM196" s="1"/>
    </row>
    <row r="197">
      <c r="D197" s="1"/>
      <c r="G197" s="1"/>
      <c r="N197" s="1"/>
      <c r="O197" s="1"/>
      <c r="P197" s="1"/>
      <c r="X197" s="1"/>
      <c r="AD197" s="1"/>
      <c r="AN197" s="1"/>
      <c r="BJ197" s="1"/>
      <c r="BK197" s="1"/>
      <c r="BL197" s="1"/>
      <c r="BM197" s="1"/>
    </row>
    <row r="198">
      <c r="D198" s="1"/>
      <c r="G198" s="1"/>
      <c r="N198" s="1"/>
      <c r="O198" s="1"/>
      <c r="P198" s="1"/>
      <c r="X198" s="1"/>
      <c r="AD198" s="1"/>
      <c r="AN198" s="1"/>
      <c r="BJ198" s="1"/>
      <c r="BK198" s="1"/>
      <c r="BL198" s="1"/>
      <c r="BM198" s="1"/>
    </row>
    <row r="199">
      <c r="D199" s="1"/>
      <c r="G199" s="1"/>
      <c r="N199" s="1"/>
      <c r="O199" s="1"/>
      <c r="P199" s="1"/>
      <c r="X199" s="1"/>
      <c r="AD199" s="1"/>
      <c r="AN199" s="1"/>
      <c r="BJ199" s="1"/>
      <c r="BK199" s="1"/>
      <c r="BL199" s="1"/>
      <c r="BM199" s="1"/>
    </row>
    <row r="200">
      <c r="D200" s="1"/>
      <c r="G200" s="1"/>
      <c r="N200" s="1"/>
      <c r="O200" s="1"/>
      <c r="P200" s="1"/>
      <c r="X200" s="1"/>
      <c r="AD200" s="1"/>
      <c r="AN200" s="1"/>
      <c r="BJ200" s="1"/>
      <c r="BK200" s="1"/>
      <c r="BL200" s="1"/>
      <c r="BM200" s="1"/>
    </row>
    <row r="201">
      <c r="D201" s="1"/>
      <c r="G201" s="1"/>
      <c r="N201" s="1"/>
      <c r="O201" s="1"/>
      <c r="P201" s="1"/>
      <c r="X201" s="1"/>
      <c r="AD201" s="1"/>
      <c r="AN201" s="1"/>
      <c r="BJ201" s="1"/>
      <c r="BK201" s="1"/>
      <c r="BL201" s="1"/>
      <c r="BM201" s="1"/>
    </row>
    <row r="202">
      <c r="D202" s="1"/>
      <c r="G202" s="1"/>
      <c r="N202" s="1"/>
      <c r="O202" s="1"/>
      <c r="P202" s="1"/>
      <c r="X202" s="1"/>
      <c r="AD202" s="1"/>
      <c r="AN202" s="1"/>
      <c r="BJ202" s="1"/>
      <c r="BK202" s="1"/>
      <c r="BL202" s="1"/>
      <c r="BM202" s="1"/>
    </row>
    <row r="203">
      <c r="D203" s="1"/>
      <c r="G203" s="1"/>
      <c r="N203" s="1"/>
      <c r="O203" s="1"/>
      <c r="P203" s="1"/>
      <c r="X203" s="1"/>
      <c r="AD203" s="1"/>
      <c r="AN203" s="1"/>
      <c r="BJ203" s="1"/>
      <c r="BK203" s="1"/>
      <c r="BL203" s="1"/>
      <c r="BM203" s="1"/>
    </row>
    <row r="204">
      <c r="D204" s="1"/>
      <c r="G204" s="1"/>
      <c r="N204" s="1"/>
      <c r="O204" s="1"/>
      <c r="P204" s="1"/>
      <c r="X204" s="1"/>
      <c r="AD204" s="1"/>
      <c r="AN204" s="1"/>
      <c r="BJ204" s="1"/>
      <c r="BK204" s="1"/>
      <c r="BL204" s="1"/>
      <c r="BM204" s="1"/>
    </row>
    <row r="205">
      <c r="D205" s="1"/>
      <c r="G205" s="1"/>
      <c r="N205" s="1"/>
      <c r="O205" s="1"/>
      <c r="P205" s="1"/>
      <c r="X205" s="1"/>
      <c r="AD205" s="1"/>
      <c r="AN205" s="1"/>
      <c r="BJ205" s="1"/>
      <c r="BK205" s="1"/>
      <c r="BL205" s="1"/>
      <c r="BM205" s="1"/>
    </row>
    <row r="206">
      <c r="D206" s="1"/>
      <c r="G206" s="1"/>
      <c r="N206" s="1"/>
      <c r="O206" s="1"/>
      <c r="P206" s="1"/>
      <c r="X206" s="1"/>
      <c r="AD206" s="1"/>
      <c r="AN206" s="1"/>
      <c r="BJ206" s="1"/>
      <c r="BK206" s="1"/>
      <c r="BL206" s="1"/>
      <c r="BM206" s="1"/>
    </row>
    <row r="207">
      <c r="D207" s="1"/>
      <c r="G207" s="1"/>
      <c r="N207" s="1"/>
      <c r="O207" s="1"/>
      <c r="P207" s="1"/>
      <c r="X207" s="1"/>
      <c r="AD207" s="1"/>
      <c r="AN207" s="1"/>
      <c r="BJ207" s="1"/>
      <c r="BK207" s="1"/>
      <c r="BL207" s="1"/>
      <c r="BM207" s="1"/>
    </row>
    <row r="208">
      <c r="D208" s="1"/>
      <c r="G208" s="1"/>
      <c r="N208" s="1"/>
      <c r="O208" s="1"/>
      <c r="P208" s="1"/>
      <c r="X208" s="1"/>
      <c r="AD208" s="1"/>
      <c r="AN208" s="1"/>
      <c r="BJ208" s="1"/>
      <c r="BK208" s="1"/>
      <c r="BL208" s="1"/>
      <c r="BM208" s="1"/>
    </row>
    <row r="209">
      <c r="D209" s="1"/>
      <c r="G209" s="1"/>
      <c r="N209" s="1"/>
      <c r="O209" s="1"/>
      <c r="P209" s="1"/>
      <c r="X209" s="1"/>
      <c r="AD209" s="1"/>
      <c r="AN209" s="1"/>
      <c r="BJ209" s="1"/>
      <c r="BK209" s="1"/>
      <c r="BL209" s="1"/>
      <c r="BM209" s="1"/>
    </row>
    <row r="210">
      <c r="D210" s="1"/>
      <c r="G210" s="1"/>
      <c r="N210" s="1"/>
      <c r="O210" s="1"/>
      <c r="P210" s="1"/>
      <c r="X210" s="1"/>
      <c r="AD210" s="1"/>
      <c r="AN210" s="1"/>
      <c r="BJ210" s="1"/>
      <c r="BK210" s="1"/>
      <c r="BL210" s="1"/>
      <c r="BM210" s="1"/>
    </row>
    <row r="211">
      <c r="D211" s="1"/>
      <c r="G211" s="1"/>
      <c r="N211" s="1"/>
      <c r="O211" s="1"/>
      <c r="P211" s="1"/>
      <c r="X211" s="1"/>
      <c r="AD211" s="1"/>
      <c r="AN211" s="1"/>
      <c r="BJ211" s="1"/>
      <c r="BK211" s="1"/>
      <c r="BL211" s="1"/>
      <c r="BM211" s="1"/>
    </row>
    <row r="212">
      <c r="D212" s="1"/>
      <c r="G212" s="1"/>
      <c r="N212" s="1"/>
      <c r="O212" s="1"/>
      <c r="P212" s="1"/>
      <c r="X212" s="1"/>
      <c r="AD212" s="1"/>
      <c r="AN212" s="1"/>
      <c r="BJ212" s="1"/>
      <c r="BK212" s="1"/>
      <c r="BL212" s="1"/>
      <c r="BM212" s="1"/>
    </row>
    <row r="213">
      <c r="D213" s="1"/>
      <c r="G213" s="1"/>
      <c r="N213" s="1"/>
      <c r="O213" s="1"/>
      <c r="P213" s="1"/>
      <c r="X213" s="1"/>
      <c r="AD213" s="1"/>
      <c r="AN213" s="1"/>
      <c r="BJ213" s="1"/>
      <c r="BK213" s="1"/>
      <c r="BL213" s="1"/>
      <c r="BM213" s="1"/>
    </row>
    <row r="214">
      <c r="D214" s="1"/>
      <c r="G214" s="1"/>
      <c r="N214" s="1"/>
      <c r="O214" s="1"/>
      <c r="P214" s="1"/>
      <c r="X214" s="1"/>
      <c r="AD214" s="1"/>
      <c r="AN214" s="1"/>
      <c r="BJ214" s="1"/>
      <c r="BK214" s="1"/>
      <c r="BL214" s="1"/>
      <c r="BM214" s="1"/>
    </row>
    <row r="215">
      <c r="D215" s="1"/>
      <c r="G215" s="1"/>
      <c r="N215" s="1"/>
      <c r="O215" s="1"/>
      <c r="P215" s="1"/>
      <c r="X215" s="1"/>
      <c r="AD215" s="1"/>
      <c r="AN215" s="1"/>
      <c r="BJ215" s="1"/>
      <c r="BK215" s="1"/>
      <c r="BL215" s="1"/>
      <c r="BM215" s="1"/>
    </row>
    <row r="216">
      <c r="D216" s="1"/>
      <c r="G216" s="1"/>
      <c r="N216" s="1"/>
      <c r="O216" s="1"/>
      <c r="P216" s="1"/>
      <c r="X216" s="1"/>
      <c r="AD216" s="1"/>
      <c r="AN216" s="1"/>
      <c r="BJ216" s="1"/>
      <c r="BK216" s="1"/>
      <c r="BL216" s="1"/>
      <c r="BM216" s="1"/>
    </row>
    <row r="217">
      <c r="D217" s="1"/>
      <c r="G217" s="1"/>
      <c r="N217" s="1"/>
      <c r="O217" s="1"/>
      <c r="P217" s="1"/>
      <c r="X217" s="1"/>
      <c r="AD217" s="1"/>
      <c r="AN217" s="1"/>
      <c r="BJ217" s="1"/>
      <c r="BK217" s="1"/>
      <c r="BL217" s="1"/>
      <c r="BM217" s="1"/>
    </row>
    <row r="218">
      <c r="D218" s="1"/>
      <c r="G218" s="1"/>
      <c r="N218" s="1"/>
      <c r="O218" s="1"/>
      <c r="P218" s="1"/>
      <c r="X218" s="1"/>
      <c r="AD218" s="1"/>
      <c r="AN218" s="1"/>
      <c r="BJ218" s="1"/>
      <c r="BK218" s="1"/>
      <c r="BL218" s="1"/>
      <c r="BM218" s="1"/>
    </row>
    <row r="219">
      <c r="D219" s="1"/>
      <c r="G219" s="1"/>
      <c r="N219" s="1"/>
      <c r="O219" s="1"/>
      <c r="P219" s="1"/>
      <c r="X219" s="1"/>
      <c r="AD219" s="1"/>
      <c r="AN219" s="1"/>
      <c r="BJ219" s="1"/>
      <c r="BK219" s="1"/>
      <c r="BL219" s="1"/>
      <c r="BM219" s="1"/>
    </row>
    <row r="220">
      <c r="D220" s="1"/>
      <c r="G220" s="1"/>
      <c r="N220" s="1"/>
      <c r="O220" s="1"/>
      <c r="P220" s="1"/>
      <c r="X220" s="1"/>
      <c r="AD220" s="1"/>
      <c r="AN220" s="1"/>
      <c r="BJ220" s="1"/>
      <c r="BK220" s="1"/>
      <c r="BL220" s="1"/>
      <c r="BM220" s="1"/>
    </row>
    <row r="221">
      <c r="D221" s="1"/>
      <c r="G221" s="1"/>
      <c r="N221" s="1"/>
      <c r="O221" s="1"/>
      <c r="P221" s="1"/>
      <c r="X221" s="1"/>
      <c r="AD221" s="1"/>
      <c r="AN221" s="1"/>
      <c r="BJ221" s="1"/>
      <c r="BK221" s="1"/>
      <c r="BL221" s="1"/>
      <c r="BM221" s="1"/>
    </row>
    <row r="222">
      <c r="D222" s="1"/>
      <c r="G222" s="1"/>
      <c r="N222" s="1"/>
      <c r="O222" s="1"/>
      <c r="P222" s="1"/>
      <c r="X222" s="1"/>
      <c r="AD222" s="1"/>
      <c r="AN222" s="1"/>
      <c r="BJ222" s="1"/>
      <c r="BK222" s="1"/>
      <c r="BL222" s="1"/>
      <c r="BM222" s="1"/>
    </row>
    <row r="223">
      <c r="D223" s="1"/>
      <c r="G223" s="1"/>
      <c r="N223" s="1"/>
      <c r="O223" s="1"/>
      <c r="P223" s="1"/>
      <c r="X223" s="1"/>
      <c r="AD223" s="1"/>
      <c r="AN223" s="1"/>
      <c r="BJ223" s="1"/>
      <c r="BK223" s="1"/>
      <c r="BL223" s="1"/>
      <c r="BM223" s="1"/>
    </row>
    <row r="224">
      <c r="D224" s="1"/>
      <c r="G224" s="1"/>
      <c r="N224" s="1"/>
      <c r="O224" s="1"/>
      <c r="P224" s="1"/>
      <c r="X224" s="1"/>
      <c r="AD224" s="1"/>
      <c r="AN224" s="1"/>
      <c r="BJ224" s="1"/>
      <c r="BK224" s="1"/>
      <c r="BL224" s="1"/>
      <c r="BM224" s="1"/>
    </row>
    <row r="225">
      <c r="D225" s="1"/>
      <c r="G225" s="1"/>
      <c r="N225" s="1"/>
      <c r="O225" s="1"/>
      <c r="P225" s="1"/>
      <c r="X225" s="1"/>
      <c r="AD225" s="1"/>
      <c r="AN225" s="1"/>
      <c r="BJ225" s="1"/>
      <c r="BK225" s="1"/>
      <c r="BL225" s="1"/>
      <c r="BM225" s="1"/>
    </row>
    <row r="226">
      <c r="D226" s="1"/>
      <c r="G226" s="1"/>
      <c r="N226" s="1"/>
      <c r="O226" s="1"/>
      <c r="P226" s="1"/>
      <c r="X226" s="1"/>
      <c r="AD226" s="1"/>
      <c r="AN226" s="1"/>
      <c r="BJ226" s="1"/>
      <c r="BK226" s="1"/>
      <c r="BL226" s="1"/>
      <c r="BM226" s="1"/>
    </row>
    <row r="227">
      <c r="D227" s="1"/>
      <c r="G227" s="1"/>
      <c r="N227" s="1"/>
      <c r="O227" s="1"/>
      <c r="P227" s="1"/>
      <c r="X227" s="1"/>
      <c r="AD227" s="1"/>
      <c r="AN227" s="1"/>
      <c r="BJ227" s="1"/>
      <c r="BK227" s="1"/>
      <c r="BL227" s="1"/>
      <c r="BM227" s="1"/>
    </row>
    <row r="228">
      <c r="D228" s="1"/>
      <c r="G228" s="1"/>
      <c r="N228" s="1"/>
      <c r="O228" s="1"/>
      <c r="P228" s="1"/>
      <c r="X228" s="1"/>
      <c r="AD228" s="1"/>
      <c r="AN228" s="1"/>
      <c r="BJ228" s="1"/>
      <c r="BK228" s="1"/>
      <c r="BL228" s="1"/>
      <c r="BM228" s="1"/>
    </row>
    <row r="229">
      <c r="D229" s="1"/>
      <c r="G229" s="1"/>
      <c r="N229" s="1"/>
      <c r="O229" s="1"/>
      <c r="P229" s="1"/>
      <c r="X229" s="1"/>
      <c r="AD229" s="1"/>
      <c r="AN229" s="1"/>
      <c r="BJ229" s="1"/>
      <c r="BK229" s="1"/>
      <c r="BL229" s="1"/>
      <c r="BM229" s="1"/>
    </row>
    <row r="230">
      <c r="D230" s="1"/>
      <c r="G230" s="1"/>
      <c r="N230" s="1"/>
      <c r="O230" s="1"/>
      <c r="P230" s="1"/>
      <c r="X230" s="1"/>
      <c r="AD230" s="1"/>
      <c r="AN230" s="1"/>
      <c r="BJ230" s="1"/>
      <c r="BK230" s="1"/>
      <c r="BL230" s="1"/>
      <c r="BM230" s="1"/>
    </row>
    <row r="231">
      <c r="D231" s="1"/>
      <c r="G231" s="1"/>
      <c r="N231" s="1"/>
      <c r="O231" s="1"/>
      <c r="P231" s="1"/>
      <c r="X231" s="1"/>
      <c r="AD231" s="1"/>
      <c r="AN231" s="1"/>
      <c r="BJ231" s="1"/>
      <c r="BK231" s="1"/>
      <c r="BL231" s="1"/>
      <c r="BM231" s="1"/>
    </row>
    <row r="232">
      <c r="D232" s="1"/>
      <c r="G232" s="1"/>
      <c r="N232" s="1"/>
      <c r="O232" s="1"/>
      <c r="P232" s="1"/>
      <c r="X232" s="1"/>
      <c r="AD232" s="1"/>
      <c r="AN232" s="1"/>
      <c r="BJ232" s="1"/>
      <c r="BK232" s="1"/>
      <c r="BL232" s="1"/>
      <c r="BM232" s="1"/>
    </row>
    <row r="233">
      <c r="D233" s="1"/>
      <c r="G233" s="1"/>
      <c r="N233" s="1"/>
      <c r="O233" s="1"/>
      <c r="P233" s="1"/>
      <c r="X233" s="1"/>
      <c r="AD233" s="1"/>
      <c r="AN233" s="1"/>
      <c r="BJ233" s="1"/>
      <c r="BK233" s="1"/>
      <c r="BL233" s="1"/>
      <c r="BM233" s="1"/>
    </row>
    <row r="234">
      <c r="D234" s="1"/>
      <c r="G234" s="1"/>
      <c r="N234" s="1"/>
      <c r="O234" s="1"/>
      <c r="P234" s="1"/>
      <c r="X234" s="1"/>
      <c r="AD234" s="1"/>
      <c r="AN234" s="1"/>
      <c r="BJ234" s="1"/>
      <c r="BK234" s="1"/>
      <c r="BL234" s="1"/>
      <c r="BM234" s="1"/>
    </row>
    <row r="235">
      <c r="D235" s="1"/>
      <c r="G235" s="1"/>
      <c r="N235" s="1"/>
      <c r="O235" s="1"/>
      <c r="P235" s="1"/>
      <c r="X235" s="1"/>
      <c r="AD235" s="1"/>
      <c r="AN235" s="1"/>
      <c r="BJ235" s="1"/>
      <c r="BK235" s="1"/>
      <c r="BL235" s="1"/>
      <c r="BM235" s="1"/>
    </row>
    <row r="236">
      <c r="D236" s="1"/>
      <c r="G236" s="1"/>
      <c r="N236" s="1"/>
      <c r="O236" s="1"/>
      <c r="P236" s="1"/>
      <c r="X236" s="1"/>
      <c r="AD236" s="1"/>
      <c r="AN236" s="1"/>
      <c r="BJ236" s="1"/>
      <c r="BK236" s="1"/>
      <c r="BL236" s="1"/>
      <c r="BM236" s="1"/>
    </row>
    <row r="237">
      <c r="D237" s="1"/>
      <c r="G237" s="1"/>
      <c r="N237" s="1"/>
      <c r="O237" s="1"/>
      <c r="P237" s="1"/>
      <c r="X237" s="1"/>
      <c r="AD237" s="1"/>
      <c r="AN237" s="1"/>
      <c r="BJ237" s="1"/>
      <c r="BK237" s="1"/>
      <c r="BL237" s="1"/>
      <c r="BM237" s="1"/>
    </row>
    <row r="238">
      <c r="D238" s="1"/>
      <c r="G238" s="1"/>
      <c r="N238" s="1"/>
      <c r="O238" s="1"/>
      <c r="P238" s="1"/>
      <c r="X238" s="1"/>
      <c r="AD238" s="1"/>
      <c r="AN238" s="1"/>
      <c r="BJ238" s="1"/>
      <c r="BK238" s="1"/>
      <c r="BL238" s="1"/>
      <c r="BM238" s="1"/>
    </row>
    <row r="239">
      <c r="D239" s="1"/>
      <c r="G239" s="1"/>
      <c r="N239" s="1"/>
      <c r="O239" s="1"/>
      <c r="P239" s="1"/>
      <c r="X239" s="1"/>
      <c r="AD239" s="1"/>
      <c r="AN239" s="1"/>
      <c r="BJ239" s="1"/>
      <c r="BK239" s="1"/>
      <c r="BL239" s="1"/>
      <c r="BM239" s="1"/>
    </row>
    <row r="240">
      <c r="D240" s="1"/>
      <c r="G240" s="1"/>
      <c r="N240" s="1"/>
      <c r="O240" s="1"/>
      <c r="P240" s="1"/>
      <c r="X240" s="1"/>
      <c r="AD240" s="1"/>
      <c r="AN240" s="1"/>
      <c r="BJ240" s="1"/>
      <c r="BK240" s="1"/>
      <c r="BL240" s="1"/>
      <c r="BM240" s="1"/>
    </row>
    <row r="241">
      <c r="D241" s="1"/>
      <c r="G241" s="1"/>
      <c r="N241" s="1"/>
      <c r="O241" s="1"/>
      <c r="P241" s="1"/>
      <c r="X241" s="1"/>
      <c r="AD241" s="1"/>
      <c r="AN241" s="1"/>
      <c r="BJ241" s="1"/>
      <c r="BK241" s="1"/>
      <c r="BL241" s="1"/>
      <c r="BM241" s="1"/>
    </row>
    <row r="242">
      <c r="D242" s="1"/>
      <c r="G242" s="1"/>
      <c r="N242" s="1"/>
      <c r="O242" s="1"/>
      <c r="P242" s="1"/>
      <c r="X242" s="1"/>
      <c r="AD242" s="1"/>
      <c r="AN242" s="1"/>
      <c r="BJ242" s="1"/>
      <c r="BK242" s="1"/>
      <c r="BL242" s="1"/>
      <c r="BM242" s="1"/>
    </row>
    <row r="243">
      <c r="D243" s="1"/>
      <c r="G243" s="1"/>
      <c r="N243" s="1"/>
      <c r="O243" s="1"/>
      <c r="P243" s="1"/>
      <c r="X243" s="1"/>
      <c r="AD243" s="1"/>
      <c r="AN243" s="1"/>
      <c r="BJ243" s="1"/>
      <c r="BK243" s="1"/>
      <c r="BL243" s="1"/>
      <c r="BM243" s="1"/>
    </row>
    <row r="244">
      <c r="D244" s="1"/>
      <c r="G244" s="1"/>
      <c r="N244" s="1"/>
      <c r="O244" s="1"/>
      <c r="P244" s="1"/>
      <c r="X244" s="1"/>
      <c r="AD244" s="1"/>
      <c r="AN244" s="1"/>
      <c r="BJ244" s="1"/>
      <c r="BK244" s="1"/>
      <c r="BL244" s="1"/>
      <c r="BM244" s="1"/>
    </row>
    <row r="245">
      <c r="D245" s="1"/>
      <c r="G245" s="1"/>
      <c r="N245" s="1"/>
      <c r="O245" s="1"/>
      <c r="P245" s="1"/>
      <c r="X245" s="1"/>
      <c r="AD245" s="1"/>
      <c r="AN245" s="1"/>
      <c r="BJ245" s="1"/>
      <c r="BK245" s="1"/>
      <c r="BL245" s="1"/>
      <c r="BM245" s="1"/>
    </row>
    <row r="246">
      <c r="D246" s="1"/>
      <c r="G246" s="1"/>
      <c r="N246" s="1"/>
      <c r="O246" s="1"/>
      <c r="P246" s="1"/>
      <c r="X246" s="1"/>
      <c r="AD246" s="1"/>
      <c r="AN246" s="1"/>
      <c r="BJ246" s="1"/>
      <c r="BK246" s="1"/>
      <c r="BL246" s="1"/>
      <c r="BM246" s="1"/>
    </row>
    <row r="247">
      <c r="D247" s="1"/>
      <c r="G247" s="1"/>
      <c r="N247" s="1"/>
      <c r="O247" s="1"/>
      <c r="P247" s="1"/>
      <c r="X247" s="1"/>
      <c r="AD247" s="1"/>
      <c r="AN247" s="1"/>
      <c r="BJ247" s="1"/>
      <c r="BK247" s="1"/>
      <c r="BL247" s="1"/>
      <c r="BM247" s="1"/>
    </row>
    <row r="248">
      <c r="D248" s="1"/>
      <c r="G248" s="1"/>
      <c r="N248" s="1"/>
      <c r="O248" s="1"/>
      <c r="P248" s="1"/>
      <c r="X248" s="1"/>
      <c r="AD248" s="1"/>
      <c r="AN248" s="1"/>
      <c r="BJ248" s="1"/>
      <c r="BK248" s="1"/>
      <c r="BL248" s="1"/>
      <c r="BM248" s="1"/>
    </row>
    <row r="249">
      <c r="D249" s="1"/>
      <c r="G249" s="1"/>
      <c r="N249" s="1"/>
      <c r="O249" s="1"/>
      <c r="P249" s="1"/>
      <c r="X249" s="1"/>
      <c r="AD249" s="1"/>
      <c r="AN249" s="1"/>
      <c r="BJ249" s="1"/>
      <c r="BK249" s="1"/>
      <c r="BL249" s="1"/>
      <c r="BM249" s="1"/>
    </row>
    <row r="250">
      <c r="D250" s="1"/>
      <c r="G250" s="1"/>
      <c r="N250" s="1"/>
      <c r="O250" s="1"/>
      <c r="P250" s="1"/>
      <c r="X250" s="1"/>
      <c r="AD250" s="1"/>
      <c r="AN250" s="1"/>
      <c r="BJ250" s="1"/>
      <c r="BK250" s="1"/>
      <c r="BL250" s="1"/>
      <c r="BM250" s="1"/>
    </row>
    <row r="251">
      <c r="D251" s="1"/>
      <c r="G251" s="1"/>
      <c r="N251" s="1"/>
      <c r="O251" s="1"/>
      <c r="P251" s="1"/>
      <c r="X251" s="1"/>
      <c r="AD251" s="1"/>
      <c r="AN251" s="1"/>
      <c r="BJ251" s="1"/>
      <c r="BK251" s="1"/>
      <c r="BL251" s="1"/>
      <c r="BM251" s="1"/>
    </row>
    <row r="252">
      <c r="D252" s="1"/>
      <c r="G252" s="1"/>
      <c r="N252" s="1"/>
      <c r="O252" s="1"/>
      <c r="P252" s="1"/>
      <c r="X252" s="1"/>
      <c r="AD252" s="1"/>
      <c r="AN252" s="1"/>
      <c r="BJ252" s="1"/>
      <c r="BK252" s="1"/>
      <c r="BL252" s="1"/>
      <c r="BM252" s="1"/>
    </row>
    <row r="253">
      <c r="D253" s="1"/>
      <c r="G253" s="1"/>
      <c r="N253" s="1"/>
      <c r="O253" s="1"/>
      <c r="P253" s="1"/>
      <c r="X253" s="1"/>
      <c r="AD253" s="1"/>
      <c r="AN253" s="1"/>
      <c r="BJ253" s="1"/>
      <c r="BK253" s="1"/>
      <c r="BL253" s="1"/>
      <c r="BM253" s="1"/>
    </row>
    <row r="254">
      <c r="D254" s="1"/>
      <c r="G254" s="1"/>
      <c r="N254" s="1"/>
      <c r="O254" s="1"/>
      <c r="P254" s="1"/>
      <c r="X254" s="1"/>
      <c r="AD254" s="1"/>
      <c r="AN254" s="1"/>
      <c r="BJ254" s="1"/>
      <c r="BK254" s="1"/>
      <c r="BL254" s="1"/>
      <c r="BM254" s="1"/>
    </row>
    <row r="255">
      <c r="D255" s="1"/>
      <c r="G255" s="1"/>
      <c r="N255" s="1"/>
      <c r="O255" s="1"/>
      <c r="P255" s="1"/>
      <c r="X255" s="1"/>
      <c r="AD255" s="1"/>
      <c r="AN255" s="1"/>
      <c r="BJ255" s="1"/>
      <c r="BK255" s="1"/>
      <c r="BL255" s="1"/>
      <c r="BM255" s="1"/>
    </row>
    <row r="256">
      <c r="D256" s="1"/>
      <c r="G256" s="1"/>
      <c r="N256" s="1"/>
      <c r="O256" s="1"/>
      <c r="P256" s="1"/>
      <c r="X256" s="1"/>
      <c r="AD256" s="1"/>
      <c r="AN256" s="1"/>
      <c r="BJ256" s="1"/>
      <c r="BK256" s="1"/>
      <c r="BL256" s="1"/>
      <c r="BM256" s="1"/>
    </row>
    <row r="257">
      <c r="D257" s="1"/>
      <c r="G257" s="1"/>
      <c r="N257" s="1"/>
      <c r="O257" s="1"/>
      <c r="P257" s="1"/>
      <c r="X257" s="1"/>
      <c r="AD257" s="1"/>
      <c r="AN257" s="1"/>
      <c r="BJ257" s="1"/>
      <c r="BK257" s="1"/>
      <c r="BL257" s="1"/>
      <c r="BM257" s="1"/>
    </row>
    <row r="258">
      <c r="D258" s="1"/>
      <c r="G258" s="1"/>
      <c r="N258" s="1"/>
      <c r="O258" s="1"/>
      <c r="P258" s="1"/>
      <c r="X258" s="1"/>
      <c r="AD258" s="1"/>
      <c r="AN258" s="1"/>
      <c r="BJ258" s="1"/>
      <c r="BK258" s="1"/>
      <c r="BL258" s="1"/>
      <c r="BM258" s="1"/>
    </row>
    <row r="259">
      <c r="D259" s="1"/>
      <c r="G259" s="1"/>
      <c r="N259" s="1"/>
      <c r="O259" s="1"/>
      <c r="P259" s="1"/>
      <c r="X259" s="1"/>
      <c r="AD259" s="1"/>
      <c r="AN259" s="1"/>
      <c r="BJ259" s="1"/>
      <c r="BK259" s="1"/>
      <c r="BL259" s="1"/>
      <c r="BM259" s="1"/>
    </row>
    <row r="260">
      <c r="D260" s="1"/>
      <c r="G260" s="1"/>
      <c r="N260" s="1"/>
      <c r="O260" s="1"/>
      <c r="P260" s="1"/>
      <c r="X260" s="1"/>
      <c r="AD260" s="1"/>
      <c r="AN260" s="1"/>
      <c r="BJ260" s="1"/>
      <c r="BK260" s="1"/>
      <c r="BL260" s="1"/>
      <c r="BM260" s="1"/>
    </row>
    <row r="261">
      <c r="D261" s="1"/>
      <c r="G261" s="1"/>
      <c r="N261" s="1"/>
      <c r="O261" s="1"/>
      <c r="P261" s="1"/>
      <c r="X261" s="1"/>
      <c r="AD261" s="1"/>
      <c r="AN261" s="1"/>
      <c r="BJ261" s="1"/>
      <c r="BK261" s="1"/>
      <c r="BL261" s="1"/>
      <c r="BM261" s="1"/>
    </row>
    <row r="262">
      <c r="D262" s="1"/>
      <c r="G262" s="1"/>
      <c r="N262" s="1"/>
      <c r="O262" s="1"/>
      <c r="P262" s="1"/>
      <c r="X262" s="1"/>
      <c r="AD262" s="1"/>
      <c r="AN262" s="1"/>
      <c r="BJ262" s="1"/>
      <c r="BK262" s="1"/>
      <c r="BL262" s="1"/>
      <c r="BM262" s="1"/>
    </row>
    <row r="263">
      <c r="D263" s="1"/>
      <c r="G263" s="1"/>
      <c r="N263" s="1"/>
      <c r="O263" s="1"/>
      <c r="P263" s="1"/>
      <c r="X263" s="1"/>
      <c r="AD263" s="1"/>
      <c r="AN263" s="1"/>
      <c r="BJ263" s="1"/>
      <c r="BK263" s="1"/>
      <c r="BL263" s="1"/>
      <c r="BM263" s="1"/>
    </row>
    <row r="264">
      <c r="D264" s="1"/>
      <c r="G264" s="1"/>
      <c r="N264" s="1"/>
      <c r="O264" s="1"/>
      <c r="P264" s="1"/>
      <c r="X264" s="1"/>
      <c r="AD264" s="1"/>
      <c r="AN264" s="1"/>
      <c r="BJ264" s="1"/>
      <c r="BK264" s="1"/>
      <c r="BL264" s="1"/>
      <c r="BM264" s="1"/>
    </row>
    <row r="265">
      <c r="D265" s="1"/>
      <c r="G265" s="1"/>
      <c r="N265" s="1"/>
      <c r="O265" s="1"/>
      <c r="P265" s="1"/>
      <c r="X265" s="1"/>
      <c r="AD265" s="1"/>
      <c r="AN265" s="1"/>
      <c r="BJ265" s="1"/>
      <c r="BK265" s="1"/>
      <c r="BL265" s="1"/>
      <c r="BM265" s="1"/>
    </row>
    <row r="266">
      <c r="D266" s="1"/>
      <c r="G266" s="1"/>
      <c r="N266" s="1"/>
      <c r="O266" s="1"/>
      <c r="P266" s="1"/>
      <c r="X266" s="1"/>
      <c r="AD266" s="1"/>
      <c r="AN266" s="1"/>
      <c r="BJ266" s="1"/>
      <c r="BK266" s="1"/>
      <c r="BL266" s="1"/>
      <c r="BM266" s="1"/>
    </row>
    <row r="267">
      <c r="D267" s="1"/>
      <c r="G267" s="1"/>
      <c r="N267" s="1"/>
      <c r="O267" s="1"/>
      <c r="P267" s="1"/>
      <c r="X267" s="1"/>
      <c r="AD267" s="1"/>
      <c r="AN267" s="1"/>
      <c r="BJ267" s="1"/>
      <c r="BK267" s="1"/>
      <c r="BL267" s="1"/>
      <c r="BM267" s="1"/>
    </row>
    <row r="268">
      <c r="D268" s="1"/>
      <c r="G268" s="1"/>
      <c r="N268" s="1"/>
      <c r="O268" s="1"/>
      <c r="P268" s="1"/>
      <c r="X268" s="1"/>
      <c r="AD268" s="1"/>
      <c r="AN268" s="1"/>
      <c r="BJ268" s="1"/>
      <c r="BK268" s="1"/>
      <c r="BL268" s="1"/>
      <c r="BM268" s="1"/>
    </row>
    <row r="269">
      <c r="D269" s="1"/>
      <c r="G269" s="1"/>
      <c r="N269" s="1"/>
      <c r="O269" s="1"/>
      <c r="P269" s="1"/>
      <c r="X269" s="1"/>
      <c r="AD269" s="1"/>
      <c r="AN269" s="1"/>
      <c r="BJ269" s="1"/>
      <c r="BK269" s="1"/>
      <c r="BL269" s="1"/>
      <c r="BM269" s="1"/>
    </row>
    <row r="270">
      <c r="D270" s="1"/>
      <c r="G270" s="1"/>
      <c r="N270" s="1"/>
      <c r="O270" s="1"/>
      <c r="P270" s="1"/>
      <c r="X270" s="1"/>
      <c r="AD270" s="1"/>
      <c r="AN270" s="1"/>
      <c r="BJ270" s="1"/>
      <c r="BK270" s="1"/>
      <c r="BL270" s="1"/>
      <c r="BM270" s="1"/>
    </row>
    <row r="271">
      <c r="D271" s="1"/>
      <c r="G271" s="1"/>
      <c r="N271" s="1"/>
      <c r="O271" s="1"/>
      <c r="P271" s="1"/>
      <c r="X271" s="1"/>
      <c r="AD271" s="1"/>
      <c r="AN271" s="1"/>
      <c r="BJ271" s="1"/>
      <c r="BK271" s="1"/>
      <c r="BL271" s="1"/>
      <c r="BM271" s="1"/>
    </row>
    <row r="272">
      <c r="D272" s="1"/>
      <c r="G272" s="1"/>
      <c r="N272" s="1"/>
      <c r="O272" s="1"/>
      <c r="P272" s="1"/>
      <c r="X272" s="1"/>
      <c r="AD272" s="1"/>
      <c r="AN272" s="1"/>
      <c r="BJ272" s="1"/>
      <c r="BK272" s="1"/>
      <c r="BL272" s="1"/>
      <c r="BM272" s="1"/>
    </row>
    <row r="273">
      <c r="D273" s="1"/>
      <c r="G273" s="1"/>
      <c r="N273" s="1"/>
      <c r="O273" s="1"/>
      <c r="P273" s="1"/>
      <c r="X273" s="1"/>
      <c r="AD273" s="1"/>
      <c r="AN273" s="1"/>
      <c r="BJ273" s="1"/>
      <c r="BK273" s="1"/>
      <c r="BL273" s="1"/>
      <c r="BM273" s="1"/>
    </row>
    <row r="274">
      <c r="D274" s="1"/>
      <c r="G274" s="1"/>
      <c r="N274" s="1"/>
      <c r="O274" s="1"/>
      <c r="P274" s="1"/>
      <c r="X274" s="1"/>
      <c r="AD274" s="1"/>
      <c r="AN274" s="1"/>
      <c r="BJ274" s="1"/>
      <c r="BK274" s="1"/>
      <c r="BL274" s="1"/>
      <c r="BM274" s="1"/>
    </row>
    <row r="275">
      <c r="D275" s="1"/>
      <c r="G275" s="1"/>
      <c r="N275" s="1"/>
      <c r="O275" s="1"/>
      <c r="P275" s="1"/>
      <c r="X275" s="1"/>
      <c r="AD275" s="1"/>
      <c r="AN275" s="1"/>
      <c r="BJ275" s="1"/>
      <c r="BK275" s="1"/>
      <c r="BL275" s="1"/>
      <c r="BM275" s="1"/>
    </row>
    <row r="276">
      <c r="D276" s="1"/>
      <c r="G276" s="1"/>
      <c r="N276" s="1"/>
      <c r="O276" s="1"/>
      <c r="P276" s="1"/>
      <c r="X276" s="1"/>
      <c r="AD276" s="1"/>
      <c r="AN276" s="1"/>
      <c r="BJ276" s="1"/>
      <c r="BK276" s="1"/>
      <c r="BL276" s="1"/>
      <c r="BM276" s="1"/>
    </row>
    <row r="277">
      <c r="D277" s="1"/>
      <c r="G277" s="1"/>
      <c r="N277" s="1"/>
      <c r="O277" s="1"/>
      <c r="P277" s="1"/>
      <c r="X277" s="1"/>
      <c r="AD277" s="1"/>
      <c r="AN277" s="1"/>
      <c r="BJ277" s="1"/>
      <c r="BK277" s="1"/>
      <c r="BL277" s="1"/>
      <c r="BM277" s="1"/>
    </row>
    <row r="278">
      <c r="D278" s="1"/>
      <c r="G278" s="1"/>
      <c r="N278" s="1"/>
      <c r="O278" s="1"/>
      <c r="P278" s="1"/>
      <c r="X278" s="1"/>
      <c r="AD278" s="1"/>
      <c r="AN278" s="1"/>
      <c r="BJ278" s="1"/>
      <c r="BK278" s="1"/>
      <c r="BL278" s="1"/>
      <c r="BM278" s="1"/>
    </row>
    <row r="279">
      <c r="D279" s="1"/>
      <c r="G279" s="1"/>
      <c r="N279" s="1"/>
      <c r="O279" s="1"/>
      <c r="P279" s="1"/>
      <c r="X279" s="1"/>
      <c r="AD279" s="1"/>
      <c r="AN279" s="1"/>
      <c r="BJ279" s="1"/>
      <c r="BK279" s="1"/>
      <c r="BL279" s="1"/>
      <c r="BM279" s="1"/>
    </row>
    <row r="280">
      <c r="D280" s="1"/>
      <c r="G280" s="1"/>
      <c r="N280" s="1"/>
      <c r="O280" s="1"/>
      <c r="P280" s="1"/>
      <c r="X280" s="1"/>
      <c r="AD280" s="1"/>
      <c r="AN280" s="1"/>
      <c r="BJ280" s="1"/>
      <c r="BK280" s="1"/>
      <c r="BL280" s="1"/>
      <c r="BM280" s="1"/>
    </row>
    <row r="281">
      <c r="D281" s="1"/>
      <c r="G281" s="1"/>
      <c r="N281" s="1"/>
      <c r="O281" s="1"/>
      <c r="P281" s="1"/>
      <c r="X281" s="1"/>
      <c r="AD281" s="1"/>
      <c r="AN281" s="1"/>
      <c r="BJ281" s="1"/>
      <c r="BK281" s="1"/>
      <c r="BL281" s="1"/>
      <c r="BM281" s="1"/>
    </row>
    <row r="282">
      <c r="D282" s="1"/>
      <c r="G282" s="1"/>
      <c r="N282" s="1"/>
      <c r="O282" s="1"/>
      <c r="P282" s="1"/>
      <c r="X282" s="1"/>
      <c r="AD282" s="1"/>
      <c r="AN282" s="1"/>
      <c r="BJ282" s="1"/>
      <c r="BK282" s="1"/>
      <c r="BL282" s="1"/>
      <c r="BM282" s="1"/>
    </row>
    <row r="283">
      <c r="D283" s="1"/>
      <c r="G283" s="1"/>
      <c r="N283" s="1"/>
      <c r="O283" s="1"/>
      <c r="P283" s="1"/>
      <c r="X283" s="1"/>
      <c r="AD283" s="1"/>
      <c r="AN283" s="1"/>
      <c r="BJ283" s="1"/>
      <c r="BK283" s="1"/>
      <c r="BL283" s="1"/>
      <c r="BM283" s="1"/>
    </row>
    <row r="284">
      <c r="D284" s="1"/>
      <c r="G284" s="1"/>
      <c r="N284" s="1"/>
      <c r="O284" s="1"/>
      <c r="P284" s="1"/>
      <c r="X284" s="1"/>
      <c r="AD284" s="1"/>
      <c r="AN284" s="1"/>
      <c r="BJ284" s="1"/>
      <c r="BK284" s="1"/>
      <c r="BL284" s="1"/>
      <c r="BM284" s="1"/>
    </row>
    <row r="285">
      <c r="D285" s="1"/>
      <c r="G285" s="1"/>
      <c r="N285" s="1"/>
      <c r="O285" s="1"/>
      <c r="P285" s="1"/>
      <c r="X285" s="1"/>
      <c r="AD285" s="1"/>
      <c r="AN285" s="1"/>
      <c r="BJ285" s="1"/>
      <c r="BK285" s="1"/>
      <c r="BL285" s="1"/>
      <c r="BM285" s="1"/>
    </row>
    <row r="286">
      <c r="D286" s="1"/>
      <c r="G286" s="1"/>
      <c r="N286" s="1"/>
      <c r="O286" s="1"/>
      <c r="P286" s="1"/>
      <c r="X286" s="1"/>
      <c r="AD286" s="1"/>
      <c r="AN286" s="1"/>
      <c r="BJ286" s="1"/>
      <c r="BK286" s="1"/>
      <c r="BL286" s="1"/>
      <c r="BM286" s="1"/>
    </row>
    <row r="287">
      <c r="D287" s="1"/>
      <c r="G287" s="1"/>
      <c r="N287" s="1"/>
      <c r="O287" s="1"/>
      <c r="P287" s="1"/>
      <c r="X287" s="1"/>
      <c r="AD287" s="1"/>
      <c r="AN287" s="1"/>
      <c r="BJ287" s="1"/>
      <c r="BK287" s="1"/>
      <c r="BL287" s="1"/>
      <c r="BM287" s="1"/>
    </row>
    <row r="288">
      <c r="D288" s="1"/>
      <c r="G288" s="1"/>
      <c r="N288" s="1"/>
      <c r="O288" s="1"/>
      <c r="P288" s="1"/>
      <c r="X288" s="1"/>
      <c r="AD288" s="1"/>
      <c r="AN288" s="1"/>
      <c r="BJ288" s="1"/>
      <c r="BK288" s="1"/>
      <c r="BL288" s="1"/>
      <c r="BM288" s="1"/>
    </row>
    <row r="289">
      <c r="D289" s="1"/>
      <c r="G289" s="1"/>
      <c r="N289" s="1"/>
      <c r="O289" s="1"/>
      <c r="P289" s="1"/>
      <c r="X289" s="1"/>
      <c r="AD289" s="1"/>
      <c r="AN289" s="1"/>
      <c r="BJ289" s="1"/>
      <c r="BK289" s="1"/>
      <c r="BL289" s="1"/>
      <c r="BM289" s="1"/>
    </row>
    <row r="290">
      <c r="D290" s="1"/>
      <c r="G290" s="1"/>
      <c r="N290" s="1"/>
      <c r="O290" s="1"/>
      <c r="P290" s="1"/>
      <c r="X290" s="1"/>
      <c r="AD290" s="1"/>
      <c r="AN290" s="1"/>
      <c r="BJ290" s="1"/>
      <c r="BK290" s="1"/>
      <c r="BL290" s="1"/>
      <c r="BM290" s="1"/>
    </row>
    <row r="291">
      <c r="D291" s="1"/>
      <c r="G291" s="1"/>
      <c r="N291" s="1"/>
      <c r="O291" s="1"/>
      <c r="P291" s="1"/>
      <c r="X291" s="1"/>
      <c r="AD291" s="1"/>
      <c r="AN291" s="1"/>
      <c r="BJ291" s="1"/>
      <c r="BK291" s="1"/>
      <c r="BL291" s="1"/>
      <c r="BM291" s="1"/>
    </row>
    <row r="292">
      <c r="D292" s="1"/>
      <c r="G292" s="1"/>
      <c r="N292" s="1"/>
      <c r="O292" s="1"/>
      <c r="P292" s="1"/>
      <c r="X292" s="1"/>
      <c r="AD292" s="1"/>
      <c r="AN292" s="1"/>
      <c r="BJ292" s="1"/>
      <c r="BK292" s="1"/>
      <c r="BL292" s="1"/>
      <c r="BM292" s="1"/>
    </row>
    <row r="293">
      <c r="D293" s="1"/>
      <c r="G293" s="1"/>
      <c r="N293" s="1"/>
      <c r="O293" s="1"/>
      <c r="P293" s="1"/>
      <c r="X293" s="1"/>
      <c r="AD293" s="1"/>
      <c r="AN293" s="1"/>
      <c r="BJ293" s="1"/>
      <c r="BK293" s="1"/>
      <c r="BL293" s="1"/>
      <c r="BM293" s="1"/>
    </row>
    <row r="294">
      <c r="D294" s="1"/>
      <c r="G294" s="1"/>
      <c r="N294" s="1"/>
      <c r="O294" s="1"/>
      <c r="P294" s="1"/>
      <c r="X294" s="1"/>
      <c r="AD294" s="1"/>
      <c r="AN294" s="1"/>
      <c r="BJ294" s="1"/>
      <c r="BK294" s="1"/>
      <c r="BL294" s="1"/>
      <c r="BM294" s="1"/>
    </row>
    <row r="295">
      <c r="D295" s="1"/>
      <c r="G295" s="1"/>
      <c r="N295" s="1"/>
      <c r="O295" s="1"/>
      <c r="P295" s="1"/>
      <c r="X295" s="1"/>
      <c r="AD295" s="1"/>
      <c r="AN295" s="1"/>
      <c r="BJ295" s="1"/>
      <c r="BK295" s="1"/>
      <c r="BL295" s="1"/>
      <c r="BM295" s="1"/>
    </row>
    <row r="296">
      <c r="D296" s="1"/>
      <c r="G296" s="1"/>
      <c r="N296" s="1"/>
      <c r="O296" s="1"/>
      <c r="P296" s="1"/>
      <c r="X296" s="1"/>
      <c r="AD296" s="1"/>
      <c r="AN296" s="1"/>
      <c r="BJ296" s="1"/>
      <c r="BK296" s="1"/>
      <c r="BL296" s="1"/>
      <c r="BM296" s="1"/>
    </row>
    <row r="297">
      <c r="D297" s="1"/>
      <c r="G297" s="1"/>
      <c r="N297" s="1"/>
      <c r="O297" s="1"/>
      <c r="P297" s="1"/>
      <c r="X297" s="1"/>
      <c r="AD297" s="1"/>
      <c r="AN297" s="1"/>
      <c r="BJ297" s="1"/>
      <c r="BK297" s="1"/>
      <c r="BL297" s="1"/>
      <c r="BM297" s="1"/>
    </row>
    <row r="298">
      <c r="D298" s="1"/>
      <c r="G298" s="1"/>
      <c r="N298" s="1"/>
      <c r="O298" s="1"/>
      <c r="P298" s="1"/>
      <c r="X298" s="1"/>
      <c r="AD298" s="1"/>
      <c r="AN298" s="1"/>
      <c r="BJ298" s="1"/>
      <c r="BK298" s="1"/>
      <c r="BL298" s="1"/>
      <c r="BM298" s="1"/>
    </row>
    <row r="299">
      <c r="D299" s="1"/>
      <c r="G299" s="1"/>
      <c r="N299" s="1"/>
      <c r="O299" s="1"/>
      <c r="P299" s="1"/>
      <c r="X299" s="1"/>
      <c r="AD299" s="1"/>
      <c r="AN299" s="1"/>
      <c r="BJ299" s="1"/>
      <c r="BK299" s="1"/>
      <c r="BL299" s="1"/>
      <c r="BM299" s="1"/>
    </row>
    <row r="300">
      <c r="D300" s="1"/>
      <c r="G300" s="1"/>
      <c r="N300" s="1"/>
      <c r="O300" s="1"/>
      <c r="P300" s="1"/>
      <c r="X300" s="1"/>
      <c r="AD300" s="1"/>
      <c r="AN300" s="1"/>
      <c r="BJ300" s="1"/>
      <c r="BK300" s="1"/>
      <c r="BL300" s="1"/>
      <c r="BM300" s="1"/>
    </row>
    <row r="301">
      <c r="D301" s="1"/>
      <c r="G301" s="1"/>
      <c r="N301" s="1"/>
      <c r="O301" s="1"/>
      <c r="P301" s="1"/>
      <c r="X301" s="1"/>
      <c r="AD301" s="1"/>
      <c r="AN301" s="1"/>
      <c r="BJ301" s="1"/>
      <c r="BK301" s="1"/>
      <c r="BL301" s="1"/>
      <c r="BM301" s="1"/>
    </row>
    <row r="302">
      <c r="D302" s="1"/>
      <c r="G302" s="1"/>
      <c r="N302" s="1"/>
      <c r="O302" s="1"/>
      <c r="P302" s="1"/>
      <c r="X302" s="1"/>
      <c r="AD302" s="1"/>
      <c r="AN302" s="1"/>
      <c r="BJ302" s="1"/>
      <c r="BK302" s="1"/>
      <c r="BL302" s="1"/>
      <c r="BM302" s="1"/>
    </row>
    <row r="303">
      <c r="D303" s="1"/>
      <c r="G303" s="1"/>
      <c r="N303" s="1"/>
      <c r="O303" s="1"/>
      <c r="P303" s="1"/>
      <c r="X303" s="1"/>
      <c r="AD303" s="1"/>
      <c r="AN303" s="1"/>
      <c r="BJ303" s="1"/>
      <c r="BK303" s="1"/>
      <c r="BL303" s="1"/>
      <c r="BM303" s="1"/>
    </row>
    <row r="304">
      <c r="D304" s="1"/>
      <c r="G304" s="1"/>
      <c r="N304" s="1"/>
      <c r="O304" s="1"/>
      <c r="P304" s="1"/>
      <c r="X304" s="1"/>
      <c r="AD304" s="1"/>
      <c r="AN304" s="1"/>
      <c r="BJ304" s="1"/>
      <c r="BK304" s="1"/>
      <c r="BL304" s="1"/>
      <c r="BM304" s="1"/>
    </row>
    <row r="305">
      <c r="D305" s="1"/>
      <c r="G305" s="1"/>
      <c r="N305" s="1"/>
      <c r="O305" s="1"/>
      <c r="P305" s="1"/>
      <c r="X305" s="1"/>
      <c r="AD305" s="1"/>
      <c r="AN305" s="1"/>
      <c r="BJ305" s="1"/>
      <c r="BK305" s="1"/>
      <c r="BL305" s="1"/>
      <c r="BM305" s="1"/>
    </row>
    <row r="306">
      <c r="D306" s="1"/>
      <c r="G306" s="1"/>
      <c r="N306" s="1"/>
      <c r="O306" s="1"/>
      <c r="P306" s="1"/>
      <c r="X306" s="1"/>
      <c r="AD306" s="1"/>
      <c r="AN306" s="1"/>
      <c r="BJ306" s="1"/>
      <c r="BK306" s="1"/>
      <c r="BL306" s="1"/>
      <c r="BM306" s="1"/>
    </row>
    <row r="307">
      <c r="D307" s="1"/>
      <c r="G307" s="1"/>
      <c r="N307" s="1"/>
      <c r="O307" s="1"/>
      <c r="P307" s="1"/>
      <c r="X307" s="1"/>
      <c r="AD307" s="1"/>
      <c r="AN307" s="1"/>
      <c r="BJ307" s="1"/>
      <c r="BK307" s="1"/>
      <c r="BL307" s="1"/>
      <c r="BM307" s="1"/>
    </row>
    <row r="308">
      <c r="D308" s="1"/>
      <c r="G308" s="1"/>
      <c r="N308" s="1"/>
      <c r="O308" s="1"/>
      <c r="P308" s="1"/>
      <c r="X308" s="1"/>
      <c r="AD308" s="1"/>
      <c r="AN308" s="1"/>
      <c r="BJ308" s="1"/>
      <c r="BK308" s="1"/>
      <c r="BL308" s="1"/>
      <c r="BM308" s="1"/>
    </row>
    <row r="309">
      <c r="D309" s="1"/>
      <c r="G309" s="1"/>
      <c r="N309" s="1"/>
      <c r="O309" s="1"/>
      <c r="P309" s="1"/>
      <c r="X309" s="1"/>
      <c r="AD309" s="1"/>
      <c r="AN309" s="1"/>
      <c r="BJ309" s="1"/>
      <c r="BK309" s="1"/>
      <c r="BL309" s="1"/>
      <c r="BM309" s="1"/>
    </row>
    <row r="310">
      <c r="D310" s="1"/>
      <c r="G310" s="1"/>
      <c r="N310" s="1"/>
      <c r="O310" s="1"/>
      <c r="P310" s="1"/>
      <c r="X310" s="1"/>
      <c r="AD310" s="1"/>
      <c r="AN310" s="1"/>
      <c r="BJ310" s="1"/>
      <c r="BK310" s="1"/>
      <c r="BL310" s="1"/>
      <c r="BM310" s="1"/>
    </row>
    <row r="311">
      <c r="D311" s="1"/>
      <c r="G311" s="1"/>
      <c r="N311" s="1"/>
      <c r="O311" s="1"/>
      <c r="P311" s="1"/>
      <c r="X311" s="1"/>
      <c r="AD311" s="1"/>
      <c r="AN311" s="1"/>
      <c r="BJ311" s="1"/>
      <c r="BK311" s="1"/>
      <c r="BL311" s="1"/>
      <c r="BM311" s="1"/>
    </row>
    <row r="312">
      <c r="D312" s="1"/>
      <c r="G312" s="1"/>
      <c r="N312" s="1"/>
      <c r="O312" s="1"/>
      <c r="P312" s="1"/>
      <c r="X312" s="1"/>
      <c r="AD312" s="1"/>
      <c r="AN312" s="1"/>
      <c r="BJ312" s="1"/>
      <c r="BK312" s="1"/>
      <c r="BL312" s="1"/>
      <c r="BM312" s="1"/>
    </row>
    <row r="313">
      <c r="D313" s="1"/>
      <c r="G313" s="1"/>
      <c r="N313" s="1"/>
      <c r="O313" s="1"/>
      <c r="P313" s="1"/>
      <c r="X313" s="1"/>
      <c r="AD313" s="1"/>
      <c r="AN313" s="1"/>
      <c r="BJ313" s="1"/>
      <c r="BK313" s="1"/>
      <c r="BL313" s="1"/>
      <c r="BM313" s="1"/>
    </row>
    <row r="314">
      <c r="D314" s="1"/>
      <c r="G314" s="1"/>
      <c r="N314" s="1"/>
      <c r="O314" s="1"/>
      <c r="P314" s="1"/>
      <c r="X314" s="1"/>
      <c r="AD314" s="1"/>
      <c r="AN314" s="1"/>
      <c r="BJ314" s="1"/>
      <c r="BK314" s="1"/>
      <c r="BL314" s="1"/>
      <c r="BM314" s="1"/>
    </row>
    <row r="315">
      <c r="D315" s="1"/>
      <c r="G315" s="1"/>
      <c r="N315" s="1"/>
      <c r="O315" s="1"/>
      <c r="P315" s="1"/>
      <c r="X315" s="1"/>
      <c r="AD315" s="1"/>
      <c r="AN315" s="1"/>
      <c r="BJ315" s="1"/>
      <c r="BK315" s="1"/>
      <c r="BL315" s="1"/>
      <c r="BM315" s="1"/>
    </row>
    <row r="316">
      <c r="D316" s="1"/>
      <c r="G316" s="1"/>
      <c r="N316" s="1"/>
      <c r="O316" s="1"/>
      <c r="P316" s="1"/>
      <c r="X316" s="1"/>
      <c r="AD316" s="1"/>
      <c r="AN316" s="1"/>
      <c r="BJ316" s="1"/>
      <c r="BK316" s="1"/>
      <c r="BL316" s="1"/>
      <c r="BM316" s="1"/>
    </row>
    <row r="317">
      <c r="D317" s="1"/>
      <c r="G317" s="1"/>
      <c r="N317" s="1"/>
      <c r="O317" s="1"/>
      <c r="P317" s="1"/>
      <c r="X317" s="1"/>
      <c r="AD317" s="1"/>
      <c r="AN317" s="1"/>
      <c r="BJ317" s="1"/>
      <c r="BK317" s="1"/>
      <c r="BL317" s="1"/>
      <c r="BM317" s="1"/>
    </row>
    <row r="318">
      <c r="D318" s="1"/>
      <c r="G318" s="1"/>
      <c r="N318" s="1"/>
      <c r="O318" s="1"/>
      <c r="P318" s="1"/>
      <c r="X318" s="1"/>
      <c r="AD318" s="1"/>
      <c r="AN318" s="1"/>
      <c r="BJ318" s="1"/>
      <c r="BK318" s="1"/>
      <c r="BL318" s="1"/>
      <c r="BM318" s="1"/>
    </row>
    <row r="319">
      <c r="D319" s="1"/>
      <c r="G319" s="1"/>
      <c r="N319" s="1"/>
      <c r="O319" s="1"/>
      <c r="P319" s="1"/>
      <c r="X319" s="1"/>
      <c r="AD319" s="1"/>
      <c r="AN319" s="1"/>
      <c r="BJ319" s="1"/>
      <c r="BK319" s="1"/>
      <c r="BL319" s="1"/>
      <c r="BM319" s="1"/>
    </row>
    <row r="320">
      <c r="D320" s="1"/>
      <c r="G320" s="1"/>
      <c r="N320" s="1"/>
      <c r="O320" s="1"/>
      <c r="P320" s="1"/>
      <c r="X320" s="1"/>
      <c r="AD320" s="1"/>
      <c r="AN320" s="1"/>
      <c r="BJ320" s="1"/>
      <c r="BK320" s="1"/>
      <c r="BL320" s="1"/>
      <c r="BM320" s="1"/>
    </row>
    <row r="321">
      <c r="D321" s="1"/>
      <c r="G321" s="1"/>
      <c r="N321" s="1"/>
      <c r="O321" s="1"/>
      <c r="P321" s="1"/>
      <c r="X321" s="1"/>
      <c r="AD321" s="1"/>
      <c r="AN321" s="1"/>
      <c r="BJ321" s="1"/>
      <c r="BK321" s="1"/>
      <c r="BL321" s="1"/>
      <c r="BM321" s="1"/>
    </row>
    <row r="322">
      <c r="D322" s="1"/>
      <c r="G322" s="1"/>
      <c r="N322" s="1"/>
      <c r="O322" s="1"/>
      <c r="P322" s="1"/>
      <c r="X322" s="1"/>
      <c r="AD322" s="1"/>
      <c r="AN322" s="1"/>
      <c r="BJ322" s="1"/>
      <c r="BK322" s="1"/>
      <c r="BL322" s="1"/>
      <c r="BM322" s="1"/>
    </row>
    <row r="323">
      <c r="D323" s="1"/>
      <c r="G323" s="1"/>
      <c r="N323" s="1"/>
      <c r="O323" s="1"/>
      <c r="P323" s="1"/>
      <c r="X323" s="1"/>
      <c r="AD323" s="1"/>
      <c r="AN323" s="1"/>
      <c r="BJ323" s="1"/>
      <c r="BK323" s="1"/>
      <c r="BL323" s="1"/>
      <c r="BM323" s="1"/>
    </row>
    <row r="324">
      <c r="D324" s="1"/>
      <c r="G324" s="1"/>
      <c r="N324" s="1"/>
      <c r="O324" s="1"/>
      <c r="P324" s="1"/>
      <c r="X324" s="1"/>
      <c r="AD324" s="1"/>
      <c r="AN324" s="1"/>
      <c r="BJ324" s="1"/>
      <c r="BK324" s="1"/>
      <c r="BL324" s="1"/>
      <c r="BM324" s="1"/>
    </row>
    <row r="325">
      <c r="D325" s="1"/>
      <c r="G325" s="1"/>
      <c r="N325" s="1"/>
      <c r="O325" s="1"/>
      <c r="P325" s="1"/>
      <c r="X325" s="1"/>
      <c r="AD325" s="1"/>
      <c r="AN325" s="1"/>
      <c r="BJ325" s="1"/>
      <c r="BK325" s="1"/>
      <c r="BL325" s="1"/>
      <c r="BM325" s="1"/>
    </row>
    <row r="326">
      <c r="D326" s="1"/>
      <c r="G326" s="1"/>
      <c r="N326" s="1"/>
      <c r="O326" s="1"/>
      <c r="P326" s="1"/>
      <c r="X326" s="1"/>
      <c r="AD326" s="1"/>
      <c r="AN326" s="1"/>
      <c r="BJ326" s="1"/>
      <c r="BK326" s="1"/>
      <c r="BL326" s="1"/>
      <c r="BM326" s="1"/>
    </row>
    <row r="327">
      <c r="D327" s="1"/>
      <c r="G327" s="1"/>
      <c r="N327" s="1"/>
      <c r="O327" s="1"/>
      <c r="P327" s="1"/>
      <c r="X327" s="1"/>
      <c r="AD327" s="1"/>
      <c r="AN327" s="1"/>
      <c r="BJ327" s="1"/>
      <c r="BK327" s="1"/>
      <c r="BL327" s="1"/>
      <c r="BM327" s="1"/>
    </row>
    <row r="328">
      <c r="D328" s="1"/>
      <c r="G328" s="1"/>
      <c r="N328" s="1"/>
      <c r="O328" s="1"/>
      <c r="P328" s="1"/>
      <c r="X328" s="1"/>
      <c r="AD328" s="1"/>
      <c r="AN328" s="1"/>
      <c r="BJ328" s="1"/>
      <c r="BK328" s="1"/>
      <c r="BL328" s="1"/>
      <c r="BM328" s="1"/>
    </row>
    <row r="329">
      <c r="D329" s="1"/>
      <c r="G329" s="1"/>
      <c r="N329" s="1"/>
      <c r="O329" s="1"/>
      <c r="P329" s="1"/>
      <c r="X329" s="1"/>
      <c r="AD329" s="1"/>
      <c r="AN329" s="1"/>
      <c r="BJ329" s="1"/>
      <c r="BK329" s="1"/>
      <c r="BL329" s="1"/>
      <c r="BM329" s="1"/>
    </row>
    <row r="330">
      <c r="D330" s="1"/>
      <c r="G330" s="1"/>
      <c r="N330" s="1"/>
      <c r="O330" s="1"/>
      <c r="P330" s="1"/>
      <c r="X330" s="1"/>
      <c r="AD330" s="1"/>
      <c r="AN330" s="1"/>
      <c r="BJ330" s="1"/>
      <c r="BK330" s="1"/>
      <c r="BL330" s="1"/>
      <c r="BM330" s="1"/>
    </row>
    <row r="331">
      <c r="D331" s="1"/>
      <c r="G331" s="1"/>
      <c r="N331" s="1"/>
      <c r="O331" s="1"/>
      <c r="P331" s="1"/>
      <c r="X331" s="1"/>
      <c r="AD331" s="1"/>
      <c r="AN331" s="1"/>
      <c r="BJ331" s="1"/>
      <c r="BK331" s="1"/>
      <c r="BL331" s="1"/>
      <c r="BM331" s="1"/>
    </row>
    <row r="332">
      <c r="D332" s="1"/>
      <c r="G332" s="1"/>
      <c r="N332" s="1"/>
      <c r="O332" s="1"/>
      <c r="P332" s="1"/>
      <c r="X332" s="1"/>
      <c r="AD332" s="1"/>
      <c r="AN332" s="1"/>
      <c r="BJ332" s="1"/>
      <c r="BK332" s="1"/>
      <c r="BL332" s="1"/>
      <c r="BM332" s="1"/>
    </row>
    <row r="333">
      <c r="D333" s="1"/>
      <c r="G333" s="1"/>
      <c r="N333" s="1"/>
      <c r="O333" s="1"/>
      <c r="P333" s="1"/>
      <c r="X333" s="1"/>
      <c r="AD333" s="1"/>
      <c r="AN333" s="1"/>
      <c r="BJ333" s="1"/>
      <c r="BK333" s="1"/>
      <c r="BL333" s="1"/>
      <c r="BM333" s="1"/>
    </row>
    <row r="334">
      <c r="D334" s="1"/>
      <c r="G334" s="1"/>
      <c r="N334" s="1"/>
      <c r="O334" s="1"/>
      <c r="P334" s="1"/>
      <c r="X334" s="1"/>
      <c r="AD334" s="1"/>
      <c r="AN334" s="1"/>
      <c r="BJ334" s="1"/>
      <c r="BK334" s="1"/>
      <c r="BL334" s="1"/>
      <c r="BM334" s="1"/>
    </row>
    <row r="335">
      <c r="D335" s="1"/>
      <c r="G335" s="1"/>
      <c r="N335" s="1"/>
      <c r="O335" s="1"/>
      <c r="P335" s="1"/>
      <c r="X335" s="1"/>
      <c r="AD335" s="1"/>
      <c r="AN335" s="1"/>
      <c r="BJ335" s="1"/>
      <c r="BK335" s="1"/>
      <c r="BL335" s="1"/>
      <c r="BM335" s="1"/>
    </row>
    <row r="336">
      <c r="D336" s="1"/>
      <c r="G336" s="1"/>
      <c r="N336" s="1"/>
      <c r="O336" s="1"/>
      <c r="P336" s="1"/>
      <c r="X336" s="1"/>
      <c r="AD336" s="1"/>
      <c r="AN336" s="1"/>
      <c r="BJ336" s="1"/>
      <c r="BK336" s="1"/>
      <c r="BL336" s="1"/>
      <c r="BM336" s="1"/>
    </row>
    <row r="337">
      <c r="D337" s="1"/>
      <c r="G337" s="1"/>
      <c r="N337" s="1"/>
      <c r="O337" s="1"/>
      <c r="P337" s="1"/>
      <c r="X337" s="1"/>
      <c r="AD337" s="1"/>
      <c r="AN337" s="1"/>
      <c r="BJ337" s="1"/>
      <c r="BK337" s="1"/>
      <c r="BL337" s="1"/>
      <c r="BM337" s="1"/>
    </row>
    <row r="338">
      <c r="D338" s="1"/>
      <c r="G338" s="1"/>
      <c r="N338" s="1"/>
      <c r="O338" s="1"/>
      <c r="P338" s="1"/>
      <c r="X338" s="1"/>
      <c r="AD338" s="1"/>
      <c r="AN338" s="1"/>
      <c r="BJ338" s="1"/>
      <c r="BK338" s="1"/>
      <c r="BL338" s="1"/>
      <c r="BM338" s="1"/>
    </row>
    <row r="339">
      <c r="D339" s="1"/>
      <c r="G339" s="1"/>
      <c r="N339" s="1"/>
      <c r="O339" s="1"/>
      <c r="P339" s="1"/>
      <c r="X339" s="1"/>
      <c r="AD339" s="1"/>
      <c r="AN339" s="1"/>
      <c r="BJ339" s="1"/>
      <c r="BK339" s="1"/>
      <c r="BL339" s="1"/>
      <c r="BM339" s="1"/>
    </row>
    <row r="340">
      <c r="D340" s="1"/>
      <c r="G340" s="1"/>
      <c r="N340" s="1"/>
      <c r="O340" s="1"/>
      <c r="P340" s="1"/>
      <c r="X340" s="1"/>
      <c r="AD340" s="1"/>
      <c r="AN340" s="1"/>
      <c r="BJ340" s="1"/>
      <c r="BK340" s="1"/>
      <c r="BL340" s="1"/>
      <c r="BM340" s="1"/>
    </row>
    <row r="341">
      <c r="D341" s="1"/>
      <c r="G341" s="1"/>
      <c r="N341" s="1"/>
      <c r="O341" s="1"/>
      <c r="P341" s="1"/>
      <c r="X341" s="1"/>
      <c r="AD341" s="1"/>
      <c r="AN341" s="1"/>
      <c r="BJ341" s="1"/>
      <c r="BK341" s="1"/>
      <c r="BL341" s="1"/>
      <c r="BM341" s="1"/>
    </row>
    <row r="342">
      <c r="D342" s="1"/>
      <c r="G342" s="1"/>
      <c r="N342" s="1"/>
      <c r="O342" s="1"/>
      <c r="P342" s="1"/>
      <c r="X342" s="1"/>
      <c r="AD342" s="1"/>
      <c r="AN342" s="1"/>
      <c r="BJ342" s="1"/>
      <c r="BK342" s="1"/>
      <c r="BL342" s="1"/>
      <c r="BM342" s="1"/>
    </row>
    <row r="343">
      <c r="D343" s="1"/>
      <c r="G343" s="1"/>
      <c r="N343" s="1"/>
      <c r="O343" s="1"/>
      <c r="P343" s="1"/>
      <c r="X343" s="1"/>
      <c r="AD343" s="1"/>
      <c r="AN343" s="1"/>
      <c r="BJ343" s="1"/>
      <c r="BK343" s="1"/>
      <c r="BL343" s="1"/>
      <c r="BM343" s="1"/>
    </row>
    <row r="344">
      <c r="D344" s="1"/>
      <c r="G344" s="1"/>
      <c r="N344" s="1"/>
      <c r="O344" s="1"/>
      <c r="P344" s="1"/>
      <c r="X344" s="1"/>
      <c r="AD344" s="1"/>
      <c r="AN344" s="1"/>
      <c r="BJ344" s="1"/>
      <c r="BK344" s="1"/>
      <c r="BL344" s="1"/>
      <c r="BM344" s="1"/>
    </row>
    <row r="345">
      <c r="D345" s="1"/>
      <c r="G345" s="1"/>
      <c r="N345" s="1"/>
      <c r="O345" s="1"/>
      <c r="P345" s="1"/>
      <c r="X345" s="1"/>
      <c r="AD345" s="1"/>
      <c r="AN345" s="1"/>
      <c r="BJ345" s="1"/>
      <c r="BK345" s="1"/>
      <c r="BL345" s="1"/>
      <c r="BM345" s="1"/>
    </row>
    <row r="346">
      <c r="D346" s="1"/>
      <c r="G346" s="1"/>
      <c r="N346" s="1"/>
      <c r="O346" s="1"/>
      <c r="P346" s="1"/>
      <c r="X346" s="1"/>
      <c r="AD346" s="1"/>
      <c r="AN346" s="1"/>
      <c r="BJ346" s="1"/>
      <c r="BK346" s="1"/>
      <c r="BL346" s="1"/>
      <c r="BM346" s="1"/>
    </row>
    <row r="347">
      <c r="D347" s="1"/>
      <c r="G347" s="1"/>
      <c r="N347" s="1"/>
      <c r="O347" s="1"/>
      <c r="P347" s="1"/>
      <c r="X347" s="1"/>
      <c r="AD347" s="1"/>
      <c r="AN347" s="1"/>
      <c r="BJ347" s="1"/>
      <c r="BK347" s="1"/>
      <c r="BL347" s="1"/>
      <c r="BM347" s="1"/>
    </row>
    <row r="348">
      <c r="D348" s="1"/>
      <c r="G348" s="1"/>
      <c r="N348" s="1"/>
      <c r="O348" s="1"/>
      <c r="P348" s="1"/>
      <c r="X348" s="1"/>
      <c r="AD348" s="1"/>
      <c r="AN348" s="1"/>
      <c r="BJ348" s="1"/>
      <c r="BK348" s="1"/>
      <c r="BL348" s="1"/>
      <c r="BM348" s="1"/>
    </row>
    <row r="349">
      <c r="D349" s="1"/>
      <c r="G349" s="1"/>
      <c r="N349" s="1"/>
      <c r="O349" s="1"/>
      <c r="P349" s="1"/>
      <c r="X349" s="1"/>
      <c r="AD349" s="1"/>
      <c r="AN349" s="1"/>
      <c r="BJ349" s="1"/>
      <c r="BK349" s="1"/>
      <c r="BL349" s="1"/>
      <c r="BM349" s="1"/>
    </row>
    <row r="350">
      <c r="D350" s="1"/>
      <c r="G350" s="1"/>
      <c r="N350" s="1"/>
      <c r="O350" s="1"/>
      <c r="P350" s="1"/>
      <c r="X350" s="1"/>
      <c r="AD350" s="1"/>
      <c r="AN350" s="1"/>
      <c r="BJ350" s="1"/>
      <c r="BK350" s="1"/>
      <c r="BL350" s="1"/>
      <c r="BM350" s="1"/>
    </row>
    <row r="351">
      <c r="D351" s="1"/>
      <c r="G351" s="1"/>
      <c r="N351" s="1"/>
      <c r="O351" s="1"/>
      <c r="P351" s="1"/>
      <c r="X351" s="1"/>
      <c r="AD351" s="1"/>
      <c r="AN351" s="1"/>
      <c r="BJ351" s="1"/>
      <c r="BK351" s="1"/>
      <c r="BL351" s="1"/>
      <c r="BM351" s="1"/>
    </row>
    <row r="352">
      <c r="D352" s="1"/>
      <c r="G352" s="1"/>
      <c r="N352" s="1"/>
      <c r="O352" s="1"/>
      <c r="P352" s="1"/>
      <c r="X352" s="1"/>
      <c r="AD352" s="1"/>
      <c r="AN352" s="1"/>
      <c r="BJ352" s="1"/>
      <c r="BK352" s="1"/>
      <c r="BL352" s="1"/>
      <c r="BM352" s="1"/>
    </row>
    <row r="353">
      <c r="D353" s="1"/>
      <c r="G353" s="1"/>
      <c r="N353" s="1"/>
      <c r="O353" s="1"/>
      <c r="P353" s="1"/>
      <c r="X353" s="1"/>
      <c r="AD353" s="1"/>
      <c r="AN353" s="1"/>
      <c r="BJ353" s="1"/>
      <c r="BK353" s="1"/>
      <c r="BL353" s="1"/>
      <c r="BM353" s="1"/>
    </row>
    <row r="354">
      <c r="D354" s="1"/>
      <c r="G354" s="1"/>
      <c r="N354" s="1"/>
      <c r="O354" s="1"/>
      <c r="P354" s="1"/>
      <c r="X354" s="1"/>
      <c r="AD354" s="1"/>
      <c r="AN354" s="1"/>
      <c r="BJ354" s="1"/>
      <c r="BK354" s="1"/>
      <c r="BL354" s="1"/>
      <c r="BM354" s="1"/>
    </row>
    <row r="355">
      <c r="D355" s="1"/>
      <c r="G355" s="1"/>
      <c r="N355" s="1"/>
      <c r="O355" s="1"/>
      <c r="P355" s="1"/>
      <c r="X355" s="1"/>
      <c r="AD355" s="1"/>
      <c r="AN355" s="1"/>
      <c r="BJ355" s="1"/>
      <c r="BK355" s="1"/>
      <c r="BL355" s="1"/>
      <c r="BM355" s="1"/>
    </row>
    <row r="356">
      <c r="D356" s="1"/>
      <c r="G356" s="1"/>
      <c r="N356" s="1"/>
      <c r="O356" s="1"/>
      <c r="P356" s="1"/>
      <c r="X356" s="1"/>
      <c r="AD356" s="1"/>
      <c r="AN356" s="1"/>
      <c r="BJ356" s="1"/>
      <c r="BK356" s="1"/>
      <c r="BL356" s="1"/>
      <c r="BM356" s="1"/>
    </row>
    <row r="357">
      <c r="D357" s="1"/>
      <c r="G357" s="1"/>
      <c r="N357" s="1"/>
      <c r="O357" s="1"/>
      <c r="P357" s="1"/>
      <c r="X357" s="1"/>
      <c r="AD357" s="1"/>
      <c r="AN357" s="1"/>
      <c r="BJ357" s="1"/>
      <c r="BK357" s="1"/>
      <c r="BL357" s="1"/>
      <c r="BM357" s="1"/>
    </row>
    <row r="358">
      <c r="D358" s="1"/>
      <c r="G358" s="1"/>
      <c r="N358" s="1"/>
      <c r="O358" s="1"/>
      <c r="P358" s="1"/>
      <c r="X358" s="1"/>
      <c r="AD358" s="1"/>
      <c r="AN358" s="1"/>
      <c r="BJ358" s="1"/>
      <c r="BK358" s="1"/>
      <c r="BL358" s="1"/>
      <c r="BM358" s="1"/>
    </row>
    <row r="359">
      <c r="D359" s="1"/>
      <c r="G359" s="1"/>
      <c r="N359" s="1"/>
      <c r="O359" s="1"/>
      <c r="P359" s="1"/>
      <c r="X359" s="1"/>
      <c r="AD359" s="1"/>
      <c r="AN359" s="1"/>
      <c r="BJ359" s="1"/>
      <c r="BK359" s="1"/>
      <c r="BL359" s="1"/>
      <c r="BM359" s="1"/>
    </row>
    <row r="360">
      <c r="D360" s="1"/>
      <c r="G360" s="1"/>
      <c r="N360" s="1"/>
      <c r="O360" s="1"/>
      <c r="P360" s="1"/>
      <c r="X360" s="1"/>
      <c r="AD360" s="1"/>
      <c r="AN360" s="1"/>
      <c r="BJ360" s="1"/>
      <c r="BK360" s="1"/>
      <c r="BL360" s="1"/>
      <c r="BM360" s="1"/>
    </row>
    <row r="361">
      <c r="D361" s="1"/>
      <c r="G361" s="1"/>
      <c r="N361" s="1"/>
      <c r="O361" s="1"/>
      <c r="P361" s="1"/>
      <c r="X361" s="1"/>
      <c r="AD361" s="1"/>
      <c r="AN361" s="1"/>
      <c r="BJ361" s="1"/>
      <c r="BK361" s="1"/>
      <c r="BL361" s="1"/>
      <c r="BM361" s="1"/>
    </row>
    <row r="362">
      <c r="D362" s="1"/>
      <c r="G362" s="1"/>
      <c r="N362" s="1"/>
      <c r="O362" s="1"/>
      <c r="P362" s="1"/>
      <c r="X362" s="1"/>
      <c r="AD362" s="1"/>
      <c r="AN362" s="1"/>
      <c r="BJ362" s="1"/>
      <c r="BK362" s="1"/>
      <c r="BL362" s="1"/>
      <c r="BM362" s="1"/>
    </row>
    <row r="363">
      <c r="D363" s="1"/>
      <c r="G363" s="1"/>
      <c r="N363" s="1"/>
      <c r="O363" s="1"/>
      <c r="P363" s="1"/>
      <c r="X363" s="1"/>
      <c r="AD363" s="1"/>
      <c r="AN363" s="1"/>
      <c r="BJ363" s="1"/>
      <c r="BK363" s="1"/>
      <c r="BL363" s="1"/>
      <c r="BM363" s="1"/>
    </row>
    <row r="364">
      <c r="D364" s="1"/>
      <c r="G364" s="1"/>
      <c r="N364" s="1"/>
      <c r="O364" s="1"/>
      <c r="P364" s="1"/>
      <c r="X364" s="1"/>
      <c r="AD364" s="1"/>
      <c r="AN364" s="1"/>
      <c r="BJ364" s="1"/>
      <c r="BK364" s="1"/>
      <c r="BL364" s="1"/>
      <c r="BM364" s="1"/>
    </row>
    <row r="365">
      <c r="D365" s="1"/>
      <c r="G365" s="1"/>
      <c r="N365" s="1"/>
      <c r="O365" s="1"/>
      <c r="P365" s="1"/>
      <c r="X365" s="1"/>
      <c r="AD365" s="1"/>
      <c r="AN365" s="1"/>
      <c r="BJ365" s="1"/>
      <c r="BK365" s="1"/>
      <c r="BL365" s="1"/>
      <c r="BM365" s="1"/>
    </row>
    <row r="366">
      <c r="D366" s="1"/>
      <c r="G366" s="1"/>
      <c r="N366" s="1"/>
      <c r="O366" s="1"/>
      <c r="P366" s="1"/>
      <c r="X366" s="1"/>
      <c r="AD366" s="1"/>
      <c r="AN366" s="1"/>
      <c r="BJ366" s="1"/>
      <c r="BK366" s="1"/>
      <c r="BL366" s="1"/>
      <c r="BM366" s="1"/>
    </row>
    <row r="367">
      <c r="D367" s="1"/>
      <c r="G367" s="1"/>
      <c r="N367" s="1"/>
      <c r="O367" s="1"/>
      <c r="P367" s="1"/>
      <c r="X367" s="1"/>
      <c r="AD367" s="1"/>
      <c r="AN367" s="1"/>
      <c r="BJ367" s="1"/>
      <c r="BK367" s="1"/>
      <c r="BL367" s="1"/>
      <c r="BM367" s="1"/>
    </row>
    <row r="368">
      <c r="D368" s="1"/>
      <c r="G368" s="1"/>
      <c r="N368" s="1"/>
      <c r="O368" s="1"/>
      <c r="P368" s="1"/>
      <c r="X368" s="1"/>
      <c r="AD368" s="1"/>
      <c r="AN368" s="1"/>
      <c r="BJ368" s="1"/>
      <c r="BK368" s="1"/>
      <c r="BL368" s="1"/>
      <c r="BM368" s="1"/>
    </row>
    <row r="369">
      <c r="D369" s="1"/>
      <c r="G369" s="1"/>
      <c r="N369" s="1"/>
      <c r="O369" s="1"/>
      <c r="P369" s="1"/>
      <c r="X369" s="1"/>
      <c r="AD369" s="1"/>
      <c r="AN369" s="1"/>
      <c r="BJ369" s="1"/>
      <c r="BK369" s="1"/>
      <c r="BL369" s="1"/>
      <c r="BM369" s="1"/>
    </row>
    <row r="370">
      <c r="D370" s="1"/>
      <c r="G370" s="1"/>
      <c r="N370" s="1"/>
      <c r="O370" s="1"/>
      <c r="P370" s="1"/>
      <c r="X370" s="1"/>
      <c r="AD370" s="1"/>
      <c r="AN370" s="1"/>
      <c r="BJ370" s="1"/>
      <c r="BK370" s="1"/>
      <c r="BL370" s="1"/>
      <c r="BM370" s="1"/>
    </row>
    <row r="371">
      <c r="D371" s="1"/>
      <c r="G371" s="1"/>
      <c r="N371" s="1"/>
      <c r="O371" s="1"/>
      <c r="P371" s="1"/>
      <c r="X371" s="1"/>
      <c r="AD371" s="1"/>
      <c r="AN371" s="1"/>
      <c r="BJ371" s="1"/>
      <c r="BK371" s="1"/>
      <c r="BL371" s="1"/>
      <c r="BM371" s="1"/>
    </row>
    <row r="372">
      <c r="D372" s="1"/>
      <c r="G372" s="1"/>
      <c r="N372" s="1"/>
      <c r="O372" s="1"/>
      <c r="P372" s="1"/>
      <c r="X372" s="1"/>
      <c r="AD372" s="1"/>
      <c r="AN372" s="1"/>
      <c r="BJ372" s="1"/>
      <c r="BK372" s="1"/>
      <c r="BL372" s="1"/>
      <c r="BM372" s="1"/>
    </row>
    <row r="373">
      <c r="D373" s="1"/>
      <c r="G373" s="1"/>
      <c r="N373" s="1"/>
      <c r="O373" s="1"/>
      <c r="P373" s="1"/>
      <c r="X373" s="1"/>
      <c r="AD373" s="1"/>
      <c r="AN373" s="1"/>
      <c r="BJ373" s="1"/>
      <c r="BK373" s="1"/>
      <c r="BL373" s="1"/>
      <c r="BM373" s="1"/>
    </row>
    <row r="374">
      <c r="D374" s="1"/>
      <c r="G374" s="1"/>
      <c r="N374" s="1"/>
      <c r="O374" s="1"/>
      <c r="P374" s="1"/>
      <c r="X374" s="1"/>
      <c r="AD374" s="1"/>
      <c r="AN374" s="1"/>
      <c r="BJ374" s="1"/>
      <c r="BK374" s="1"/>
      <c r="BL374" s="1"/>
      <c r="BM374" s="1"/>
    </row>
    <row r="375">
      <c r="D375" s="1"/>
      <c r="G375" s="1"/>
      <c r="N375" s="1"/>
      <c r="O375" s="1"/>
      <c r="P375" s="1"/>
      <c r="X375" s="1"/>
      <c r="AD375" s="1"/>
      <c r="AN375" s="1"/>
      <c r="BJ375" s="1"/>
      <c r="BK375" s="1"/>
      <c r="BL375" s="1"/>
      <c r="BM375" s="1"/>
    </row>
    <row r="376">
      <c r="D376" s="1"/>
      <c r="G376" s="1"/>
      <c r="N376" s="1"/>
      <c r="O376" s="1"/>
      <c r="P376" s="1"/>
      <c r="X376" s="1"/>
      <c r="AD376" s="1"/>
      <c r="AN376" s="1"/>
      <c r="BJ376" s="1"/>
      <c r="BK376" s="1"/>
      <c r="BL376" s="1"/>
      <c r="BM376" s="1"/>
    </row>
    <row r="377">
      <c r="D377" s="1"/>
      <c r="G377" s="1"/>
      <c r="N377" s="1"/>
      <c r="O377" s="1"/>
      <c r="P377" s="1"/>
      <c r="X377" s="1"/>
      <c r="AD377" s="1"/>
      <c r="AN377" s="1"/>
      <c r="BJ377" s="1"/>
      <c r="BK377" s="1"/>
      <c r="BL377" s="1"/>
      <c r="BM377" s="1"/>
    </row>
    <row r="378">
      <c r="D378" s="1"/>
      <c r="G378" s="1"/>
      <c r="N378" s="1"/>
      <c r="O378" s="1"/>
      <c r="P378" s="1"/>
      <c r="X378" s="1"/>
      <c r="AD378" s="1"/>
      <c r="AN378" s="1"/>
      <c r="BJ378" s="1"/>
      <c r="BK378" s="1"/>
      <c r="BL378" s="1"/>
      <c r="BM378" s="1"/>
    </row>
    <row r="379">
      <c r="D379" s="1"/>
      <c r="G379" s="1"/>
      <c r="N379" s="1"/>
      <c r="O379" s="1"/>
      <c r="P379" s="1"/>
      <c r="X379" s="1"/>
      <c r="AD379" s="1"/>
      <c r="AN379" s="1"/>
      <c r="BJ379" s="1"/>
      <c r="BK379" s="1"/>
      <c r="BL379" s="1"/>
      <c r="BM379" s="1"/>
    </row>
    <row r="380">
      <c r="D380" s="1"/>
      <c r="G380" s="1"/>
      <c r="N380" s="1"/>
      <c r="O380" s="1"/>
      <c r="P380" s="1"/>
      <c r="X380" s="1"/>
      <c r="AD380" s="1"/>
      <c r="AN380" s="1"/>
      <c r="BJ380" s="1"/>
      <c r="BK380" s="1"/>
      <c r="BL380" s="1"/>
      <c r="BM380" s="1"/>
    </row>
    <row r="381">
      <c r="D381" s="1"/>
      <c r="G381" s="1"/>
      <c r="N381" s="1"/>
      <c r="O381" s="1"/>
      <c r="P381" s="1"/>
      <c r="X381" s="1"/>
      <c r="AD381" s="1"/>
      <c r="AN381" s="1"/>
      <c r="BJ381" s="1"/>
      <c r="BK381" s="1"/>
      <c r="BL381" s="1"/>
      <c r="BM381" s="1"/>
    </row>
    <row r="382">
      <c r="D382" s="1"/>
      <c r="G382" s="1"/>
      <c r="N382" s="1"/>
      <c r="O382" s="1"/>
      <c r="P382" s="1"/>
      <c r="X382" s="1"/>
      <c r="AD382" s="1"/>
      <c r="AN382" s="1"/>
      <c r="BJ382" s="1"/>
      <c r="BK382" s="1"/>
      <c r="BL382" s="1"/>
      <c r="BM382" s="1"/>
    </row>
    <row r="383">
      <c r="D383" s="1"/>
      <c r="G383" s="1"/>
      <c r="N383" s="1"/>
      <c r="O383" s="1"/>
      <c r="P383" s="1"/>
      <c r="X383" s="1"/>
      <c r="AD383" s="1"/>
      <c r="AN383" s="1"/>
      <c r="BJ383" s="1"/>
      <c r="BK383" s="1"/>
      <c r="BL383" s="1"/>
      <c r="BM383" s="1"/>
    </row>
    <row r="384">
      <c r="D384" s="1"/>
      <c r="G384" s="1"/>
      <c r="N384" s="1"/>
      <c r="O384" s="1"/>
      <c r="P384" s="1"/>
      <c r="X384" s="1"/>
      <c r="AD384" s="1"/>
      <c r="AN384" s="1"/>
      <c r="BJ384" s="1"/>
      <c r="BK384" s="1"/>
      <c r="BL384" s="1"/>
      <c r="BM384" s="1"/>
    </row>
    <row r="385">
      <c r="D385" s="1"/>
      <c r="G385" s="1"/>
      <c r="N385" s="1"/>
      <c r="O385" s="1"/>
      <c r="P385" s="1"/>
      <c r="X385" s="1"/>
      <c r="AD385" s="1"/>
      <c r="AN385" s="1"/>
      <c r="BJ385" s="1"/>
      <c r="BK385" s="1"/>
      <c r="BL385" s="1"/>
      <c r="BM385" s="1"/>
    </row>
    <row r="386">
      <c r="D386" s="1"/>
      <c r="G386" s="1"/>
      <c r="N386" s="1"/>
      <c r="O386" s="1"/>
      <c r="P386" s="1"/>
      <c r="X386" s="1"/>
      <c r="AD386" s="1"/>
      <c r="AN386" s="1"/>
      <c r="BJ386" s="1"/>
      <c r="BK386" s="1"/>
      <c r="BL386" s="1"/>
      <c r="BM386" s="1"/>
    </row>
    <row r="387">
      <c r="D387" s="1"/>
      <c r="G387" s="1"/>
      <c r="N387" s="1"/>
      <c r="O387" s="1"/>
      <c r="P387" s="1"/>
      <c r="X387" s="1"/>
      <c r="AD387" s="1"/>
      <c r="AN387" s="1"/>
      <c r="BJ387" s="1"/>
      <c r="BK387" s="1"/>
      <c r="BL387" s="1"/>
      <c r="BM387" s="1"/>
    </row>
    <row r="388">
      <c r="D388" s="1"/>
      <c r="G388" s="1"/>
      <c r="N388" s="1"/>
      <c r="O388" s="1"/>
      <c r="P388" s="1"/>
      <c r="X388" s="1"/>
      <c r="AD388" s="1"/>
      <c r="AN388" s="1"/>
      <c r="BJ388" s="1"/>
      <c r="BK388" s="1"/>
      <c r="BL388" s="1"/>
      <c r="BM388" s="1"/>
    </row>
    <row r="389">
      <c r="D389" s="1"/>
      <c r="G389" s="1"/>
      <c r="N389" s="1"/>
      <c r="O389" s="1"/>
      <c r="P389" s="1"/>
      <c r="X389" s="1"/>
      <c r="AD389" s="1"/>
      <c r="AN389" s="1"/>
      <c r="BJ389" s="1"/>
      <c r="BK389" s="1"/>
      <c r="BL389" s="1"/>
      <c r="BM389" s="1"/>
    </row>
    <row r="390">
      <c r="D390" s="1"/>
      <c r="G390" s="1"/>
      <c r="N390" s="1"/>
      <c r="O390" s="1"/>
      <c r="P390" s="1"/>
      <c r="X390" s="1"/>
      <c r="AD390" s="1"/>
      <c r="AN390" s="1"/>
      <c r="BJ390" s="1"/>
      <c r="BK390" s="1"/>
      <c r="BL390" s="1"/>
      <c r="BM390" s="1"/>
    </row>
    <row r="391">
      <c r="D391" s="1"/>
      <c r="G391" s="1"/>
      <c r="N391" s="1"/>
      <c r="O391" s="1"/>
      <c r="P391" s="1"/>
      <c r="X391" s="1"/>
      <c r="AD391" s="1"/>
      <c r="AN391" s="1"/>
      <c r="BJ391" s="1"/>
      <c r="BK391" s="1"/>
      <c r="BL391" s="1"/>
      <c r="BM391" s="1"/>
    </row>
    <row r="392">
      <c r="D392" s="1"/>
      <c r="G392" s="1"/>
      <c r="N392" s="1"/>
      <c r="O392" s="1"/>
      <c r="P392" s="1"/>
      <c r="X392" s="1"/>
      <c r="AD392" s="1"/>
      <c r="AN392" s="1"/>
      <c r="BJ392" s="1"/>
      <c r="BK392" s="1"/>
      <c r="BL392" s="1"/>
      <c r="BM392" s="1"/>
    </row>
    <row r="393">
      <c r="D393" s="1"/>
      <c r="G393" s="1"/>
      <c r="N393" s="1"/>
      <c r="O393" s="1"/>
      <c r="P393" s="1"/>
      <c r="X393" s="1"/>
      <c r="AD393" s="1"/>
      <c r="AN393" s="1"/>
      <c r="BJ393" s="1"/>
      <c r="BK393" s="1"/>
      <c r="BL393" s="1"/>
      <c r="BM393" s="1"/>
    </row>
    <row r="394">
      <c r="D394" s="1"/>
      <c r="G394" s="1"/>
      <c r="N394" s="1"/>
      <c r="O394" s="1"/>
      <c r="P394" s="1"/>
      <c r="X394" s="1"/>
      <c r="AD394" s="1"/>
      <c r="AN394" s="1"/>
      <c r="BJ394" s="1"/>
      <c r="BK394" s="1"/>
      <c r="BL394" s="1"/>
      <c r="BM394" s="1"/>
    </row>
    <row r="395">
      <c r="D395" s="1"/>
      <c r="G395" s="1"/>
      <c r="N395" s="1"/>
      <c r="O395" s="1"/>
      <c r="P395" s="1"/>
      <c r="X395" s="1"/>
      <c r="AD395" s="1"/>
      <c r="AN395" s="1"/>
      <c r="BJ395" s="1"/>
      <c r="BK395" s="1"/>
      <c r="BL395" s="1"/>
      <c r="BM395" s="1"/>
    </row>
    <row r="396">
      <c r="D396" s="1"/>
      <c r="G396" s="1"/>
      <c r="N396" s="1"/>
      <c r="O396" s="1"/>
      <c r="P396" s="1"/>
      <c r="X396" s="1"/>
      <c r="AD396" s="1"/>
      <c r="AN396" s="1"/>
      <c r="BJ396" s="1"/>
      <c r="BK396" s="1"/>
      <c r="BL396" s="1"/>
      <c r="BM396" s="1"/>
    </row>
    <row r="397">
      <c r="D397" s="1"/>
      <c r="G397" s="1"/>
      <c r="N397" s="1"/>
      <c r="O397" s="1"/>
      <c r="P397" s="1"/>
      <c r="X397" s="1"/>
      <c r="AD397" s="1"/>
      <c r="AN397" s="1"/>
      <c r="BJ397" s="1"/>
      <c r="BK397" s="1"/>
      <c r="BL397" s="1"/>
      <c r="BM397" s="1"/>
    </row>
    <row r="398">
      <c r="D398" s="1"/>
      <c r="G398" s="1"/>
      <c r="N398" s="1"/>
      <c r="O398" s="1"/>
      <c r="P398" s="1"/>
      <c r="X398" s="1"/>
      <c r="AD398" s="1"/>
      <c r="AN398" s="1"/>
      <c r="BJ398" s="1"/>
      <c r="BK398" s="1"/>
      <c r="BL398" s="1"/>
      <c r="BM398" s="1"/>
    </row>
    <row r="399">
      <c r="D399" s="1"/>
      <c r="G399" s="1"/>
      <c r="N399" s="1"/>
      <c r="O399" s="1"/>
      <c r="P399" s="1"/>
      <c r="X399" s="1"/>
      <c r="AD399" s="1"/>
      <c r="AN399" s="1"/>
      <c r="BJ399" s="1"/>
      <c r="BK399" s="1"/>
      <c r="BL399" s="1"/>
      <c r="BM399" s="1"/>
    </row>
    <row r="400">
      <c r="D400" s="1"/>
      <c r="G400" s="1"/>
      <c r="N400" s="1"/>
      <c r="O400" s="1"/>
      <c r="P400" s="1"/>
      <c r="X400" s="1"/>
      <c r="AD400" s="1"/>
      <c r="AN400" s="1"/>
      <c r="BJ400" s="1"/>
      <c r="BK400" s="1"/>
      <c r="BL400" s="1"/>
      <c r="BM400" s="1"/>
    </row>
    <row r="401">
      <c r="D401" s="1"/>
      <c r="G401" s="1"/>
      <c r="N401" s="1"/>
      <c r="O401" s="1"/>
      <c r="P401" s="1"/>
      <c r="X401" s="1"/>
      <c r="AD401" s="1"/>
      <c r="AN401" s="1"/>
      <c r="BJ401" s="1"/>
      <c r="BK401" s="1"/>
      <c r="BL401" s="1"/>
      <c r="BM401" s="1"/>
    </row>
    <row r="402">
      <c r="D402" s="1"/>
      <c r="G402" s="1"/>
      <c r="N402" s="1"/>
      <c r="O402" s="1"/>
      <c r="P402" s="1"/>
      <c r="X402" s="1"/>
      <c r="AD402" s="1"/>
      <c r="AN402" s="1"/>
      <c r="BJ402" s="1"/>
      <c r="BK402" s="1"/>
      <c r="BL402" s="1"/>
      <c r="BM402" s="1"/>
    </row>
    <row r="403">
      <c r="D403" s="1"/>
      <c r="G403" s="1"/>
      <c r="N403" s="1"/>
      <c r="O403" s="1"/>
      <c r="P403" s="1"/>
      <c r="X403" s="1"/>
      <c r="AD403" s="1"/>
      <c r="AN403" s="1"/>
      <c r="BJ403" s="1"/>
      <c r="BK403" s="1"/>
      <c r="BL403" s="1"/>
      <c r="BM403" s="1"/>
    </row>
    <row r="404">
      <c r="D404" s="1"/>
      <c r="G404" s="1"/>
      <c r="N404" s="1"/>
      <c r="O404" s="1"/>
      <c r="P404" s="1"/>
      <c r="X404" s="1"/>
      <c r="AD404" s="1"/>
      <c r="AN404" s="1"/>
      <c r="BJ404" s="1"/>
      <c r="BK404" s="1"/>
      <c r="BL404" s="1"/>
      <c r="BM404" s="1"/>
    </row>
    <row r="405">
      <c r="D405" s="1"/>
      <c r="G405" s="1"/>
      <c r="N405" s="1"/>
      <c r="O405" s="1"/>
      <c r="P405" s="1"/>
      <c r="X405" s="1"/>
      <c r="AD405" s="1"/>
      <c r="AN405" s="1"/>
      <c r="BJ405" s="1"/>
      <c r="BK405" s="1"/>
      <c r="BL405" s="1"/>
      <c r="BM405" s="1"/>
    </row>
    <row r="406">
      <c r="D406" s="1"/>
      <c r="G406" s="1"/>
      <c r="N406" s="1"/>
      <c r="O406" s="1"/>
      <c r="P406" s="1"/>
      <c r="X406" s="1"/>
      <c r="AD406" s="1"/>
      <c r="AN406" s="1"/>
      <c r="BJ406" s="1"/>
      <c r="BK406" s="1"/>
      <c r="BL406" s="1"/>
      <c r="BM406" s="1"/>
    </row>
    <row r="407">
      <c r="D407" s="1"/>
      <c r="G407" s="1"/>
      <c r="N407" s="1"/>
      <c r="O407" s="1"/>
      <c r="P407" s="1"/>
      <c r="X407" s="1"/>
      <c r="AD407" s="1"/>
      <c r="AN407" s="1"/>
      <c r="BJ407" s="1"/>
      <c r="BK407" s="1"/>
      <c r="BL407" s="1"/>
      <c r="BM407" s="1"/>
    </row>
    <row r="408">
      <c r="D408" s="1"/>
      <c r="G408" s="1"/>
      <c r="N408" s="1"/>
      <c r="O408" s="1"/>
      <c r="P408" s="1"/>
      <c r="X408" s="1"/>
      <c r="AD408" s="1"/>
      <c r="AN408" s="1"/>
      <c r="BJ408" s="1"/>
      <c r="BK408" s="1"/>
      <c r="BL408" s="1"/>
      <c r="BM408" s="1"/>
    </row>
    <row r="409">
      <c r="D409" s="1"/>
      <c r="G409" s="1"/>
      <c r="N409" s="1"/>
      <c r="O409" s="1"/>
      <c r="P409" s="1"/>
      <c r="X409" s="1"/>
      <c r="AD409" s="1"/>
      <c r="AN409" s="1"/>
      <c r="BJ409" s="1"/>
      <c r="BK409" s="1"/>
      <c r="BL409" s="1"/>
      <c r="BM409" s="1"/>
    </row>
    <row r="410">
      <c r="D410" s="1"/>
      <c r="G410" s="1"/>
      <c r="N410" s="1"/>
      <c r="O410" s="1"/>
      <c r="P410" s="1"/>
      <c r="X410" s="1"/>
      <c r="AD410" s="1"/>
      <c r="AN410" s="1"/>
      <c r="BJ410" s="1"/>
      <c r="BK410" s="1"/>
      <c r="BL410" s="1"/>
      <c r="BM410" s="1"/>
    </row>
    <row r="411">
      <c r="D411" s="1"/>
      <c r="G411" s="1"/>
      <c r="N411" s="1"/>
      <c r="O411" s="1"/>
      <c r="P411" s="1"/>
      <c r="X411" s="1"/>
      <c r="AD411" s="1"/>
      <c r="AN411" s="1"/>
      <c r="BJ411" s="1"/>
      <c r="BK411" s="1"/>
      <c r="BL411" s="1"/>
      <c r="BM411" s="1"/>
    </row>
    <row r="412">
      <c r="D412" s="1"/>
      <c r="G412" s="1"/>
      <c r="N412" s="1"/>
      <c r="O412" s="1"/>
      <c r="P412" s="1"/>
      <c r="X412" s="1"/>
      <c r="AD412" s="1"/>
      <c r="AN412" s="1"/>
      <c r="BJ412" s="1"/>
      <c r="BK412" s="1"/>
      <c r="BL412" s="1"/>
      <c r="BM412" s="1"/>
    </row>
    <row r="413">
      <c r="D413" s="1"/>
      <c r="G413" s="1"/>
      <c r="N413" s="1"/>
      <c r="O413" s="1"/>
      <c r="P413" s="1"/>
      <c r="X413" s="1"/>
      <c r="AD413" s="1"/>
      <c r="AN413" s="1"/>
      <c r="BJ413" s="1"/>
      <c r="BK413" s="1"/>
      <c r="BL413" s="1"/>
      <c r="BM413" s="1"/>
    </row>
    <row r="414">
      <c r="D414" s="1"/>
      <c r="G414" s="1"/>
      <c r="N414" s="1"/>
      <c r="O414" s="1"/>
      <c r="P414" s="1"/>
      <c r="X414" s="1"/>
      <c r="AD414" s="1"/>
      <c r="AN414" s="1"/>
      <c r="BJ414" s="1"/>
      <c r="BK414" s="1"/>
      <c r="BL414" s="1"/>
      <c r="BM414" s="1"/>
    </row>
    <row r="415">
      <c r="D415" s="1"/>
      <c r="G415" s="1"/>
      <c r="N415" s="1"/>
      <c r="O415" s="1"/>
      <c r="P415" s="1"/>
      <c r="X415" s="1"/>
      <c r="AD415" s="1"/>
      <c r="AN415" s="1"/>
      <c r="BJ415" s="1"/>
      <c r="BK415" s="1"/>
      <c r="BL415" s="1"/>
      <c r="BM415" s="1"/>
    </row>
    <row r="416">
      <c r="D416" s="1"/>
      <c r="G416" s="1"/>
      <c r="N416" s="1"/>
      <c r="O416" s="1"/>
      <c r="P416" s="1"/>
      <c r="X416" s="1"/>
      <c r="AD416" s="1"/>
      <c r="AN416" s="1"/>
      <c r="BJ416" s="1"/>
      <c r="BK416" s="1"/>
      <c r="BL416" s="1"/>
      <c r="BM416" s="1"/>
    </row>
    <row r="417">
      <c r="D417" s="1"/>
      <c r="G417" s="1"/>
      <c r="N417" s="1"/>
      <c r="O417" s="1"/>
      <c r="P417" s="1"/>
      <c r="X417" s="1"/>
      <c r="AD417" s="1"/>
      <c r="AN417" s="1"/>
      <c r="BJ417" s="1"/>
      <c r="BK417" s="1"/>
      <c r="BL417" s="1"/>
      <c r="BM417" s="1"/>
    </row>
    <row r="418">
      <c r="D418" s="1"/>
      <c r="G418" s="1"/>
      <c r="N418" s="1"/>
      <c r="O418" s="1"/>
      <c r="P418" s="1"/>
      <c r="X418" s="1"/>
      <c r="AD418" s="1"/>
      <c r="AN418" s="1"/>
      <c r="BJ418" s="1"/>
      <c r="BK418" s="1"/>
      <c r="BL418" s="1"/>
      <c r="BM418" s="1"/>
    </row>
    <row r="419">
      <c r="D419" s="1"/>
      <c r="G419" s="1"/>
      <c r="N419" s="1"/>
      <c r="O419" s="1"/>
      <c r="P419" s="1"/>
      <c r="X419" s="1"/>
      <c r="AD419" s="1"/>
      <c r="AN419" s="1"/>
      <c r="BJ419" s="1"/>
      <c r="BK419" s="1"/>
      <c r="BL419" s="1"/>
      <c r="BM419" s="1"/>
    </row>
    <row r="420">
      <c r="D420" s="1"/>
      <c r="G420" s="1"/>
      <c r="N420" s="1"/>
      <c r="O420" s="1"/>
      <c r="P420" s="1"/>
      <c r="X420" s="1"/>
      <c r="AD420" s="1"/>
      <c r="AN420" s="1"/>
      <c r="BJ420" s="1"/>
      <c r="BK420" s="1"/>
      <c r="BL420" s="1"/>
      <c r="BM420" s="1"/>
    </row>
    <row r="421">
      <c r="D421" s="1"/>
      <c r="G421" s="1"/>
      <c r="N421" s="1"/>
      <c r="O421" s="1"/>
      <c r="P421" s="1"/>
      <c r="X421" s="1"/>
      <c r="AD421" s="1"/>
      <c r="AN421" s="1"/>
      <c r="BJ421" s="1"/>
      <c r="BK421" s="1"/>
      <c r="BL421" s="1"/>
      <c r="BM421" s="1"/>
    </row>
    <row r="422">
      <c r="D422" s="1"/>
      <c r="G422" s="1"/>
      <c r="N422" s="1"/>
      <c r="O422" s="1"/>
      <c r="P422" s="1"/>
      <c r="X422" s="1"/>
      <c r="AD422" s="1"/>
      <c r="AN422" s="1"/>
      <c r="BJ422" s="1"/>
      <c r="BK422" s="1"/>
      <c r="BL422" s="1"/>
      <c r="BM422" s="1"/>
    </row>
    <row r="423">
      <c r="D423" s="1"/>
      <c r="G423" s="1"/>
      <c r="N423" s="1"/>
      <c r="O423" s="1"/>
      <c r="P423" s="1"/>
      <c r="X423" s="1"/>
      <c r="AD423" s="1"/>
      <c r="AN423" s="1"/>
      <c r="BJ423" s="1"/>
      <c r="BK423" s="1"/>
      <c r="BL423" s="1"/>
      <c r="BM423" s="1"/>
    </row>
    <row r="424">
      <c r="D424" s="1"/>
      <c r="G424" s="1"/>
      <c r="N424" s="1"/>
      <c r="O424" s="1"/>
      <c r="P424" s="1"/>
      <c r="X424" s="1"/>
      <c r="AD424" s="1"/>
      <c r="AN424" s="1"/>
      <c r="BJ424" s="1"/>
      <c r="BK424" s="1"/>
      <c r="BL424" s="1"/>
      <c r="BM424" s="1"/>
    </row>
    <row r="425">
      <c r="D425" s="1"/>
      <c r="G425" s="1"/>
      <c r="N425" s="1"/>
      <c r="O425" s="1"/>
      <c r="P425" s="1"/>
      <c r="X425" s="1"/>
      <c r="AD425" s="1"/>
      <c r="AN425" s="1"/>
      <c r="BJ425" s="1"/>
      <c r="BK425" s="1"/>
      <c r="BL425" s="1"/>
      <c r="BM425" s="1"/>
    </row>
    <row r="426">
      <c r="D426" s="1"/>
      <c r="G426" s="1"/>
      <c r="N426" s="1"/>
      <c r="O426" s="1"/>
      <c r="P426" s="1"/>
      <c r="X426" s="1"/>
      <c r="AD426" s="1"/>
      <c r="AN426" s="1"/>
      <c r="BJ426" s="1"/>
      <c r="BK426" s="1"/>
      <c r="BL426" s="1"/>
      <c r="BM426" s="1"/>
    </row>
    <row r="427">
      <c r="D427" s="1"/>
      <c r="G427" s="1"/>
      <c r="N427" s="1"/>
      <c r="O427" s="1"/>
      <c r="P427" s="1"/>
      <c r="X427" s="1"/>
      <c r="AD427" s="1"/>
      <c r="AN427" s="1"/>
      <c r="BJ427" s="1"/>
      <c r="BK427" s="1"/>
      <c r="BL427" s="1"/>
      <c r="BM427" s="1"/>
    </row>
    <row r="428">
      <c r="D428" s="1"/>
      <c r="G428" s="1"/>
      <c r="N428" s="1"/>
      <c r="O428" s="1"/>
      <c r="P428" s="1"/>
      <c r="X428" s="1"/>
      <c r="AD428" s="1"/>
      <c r="AN428" s="1"/>
      <c r="BJ428" s="1"/>
      <c r="BK428" s="1"/>
      <c r="BL428" s="1"/>
      <c r="BM428" s="1"/>
    </row>
    <row r="429">
      <c r="D429" s="1"/>
      <c r="G429" s="1"/>
      <c r="N429" s="1"/>
      <c r="O429" s="1"/>
      <c r="P429" s="1"/>
      <c r="X429" s="1"/>
      <c r="AD429" s="1"/>
      <c r="AN429" s="1"/>
      <c r="BJ429" s="1"/>
      <c r="BK429" s="1"/>
      <c r="BL429" s="1"/>
      <c r="BM429" s="1"/>
    </row>
    <row r="430">
      <c r="D430" s="1"/>
      <c r="G430" s="1"/>
      <c r="N430" s="1"/>
      <c r="O430" s="1"/>
      <c r="P430" s="1"/>
      <c r="X430" s="1"/>
      <c r="AD430" s="1"/>
      <c r="AN430" s="1"/>
      <c r="BJ430" s="1"/>
      <c r="BK430" s="1"/>
      <c r="BL430" s="1"/>
      <c r="BM430" s="1"/>
    </row>
    <row r="431">
      <c r="D431" s="1"/>
      <c r="G431" s="1"/>
      <c r="N431" s="1"/>
      <c r="O431" s="1"/>
      <c r="P431" s="1"/>
      <c r="X431" s="1"/>
      <c r="AD431" s="1"/>
      <c r="AN431" s="1"/>
      <c r="BJ431" s="1"/>
      <c r="BK431" s="1"/>
      <c r="BL431" s="1"/>
      <c r="BM431" s="1"/>
    </row>
    <row r="432">
      <c r="D432" s="1"/>
      <c r="G432" s="1"/>
      <c r="N432" s="1"/>
      <c r="O432" s="1"/>
      <c r="P432" s="1"/>
      <c r="X432" s="1"/>
      <c r="AD432" s="1"/>
      <c r="AN432" s="1"/>
      <c r="BJ432" s="1"/>
      <c r="BK432" s="1"/>
      <c r="BL432" s="1"/>
      <c r="BM432" s="1"/>
    </row>
    <row r="433">
      <c r="D433" s="1"/>
      <c r="G433" s="1"/>
      <c r="N433" s="1"/>
      <c r="O433" s="1"/>
      <c r="P433" s="1"/>
      <c r="X433" s="1"/>
      <c r="AD433" s="1"/>
      <c r="AN433" s="1"/>
      <c r="BJ433" s="1"/>
      <c r="BK433" s="1"/>
      <c r="BL433" s="1"/>
      <c r="BM433" s="1"/>
    </row>
    <row r="434">
      <c r="D434" s="1"/>
      <c r="G434" s="1"/>
      <c r="N434" s="1"/>
      <c r="O434" s="1"/>
      <c r="P434" s="1"/>
      <c r="X434" s="1"/>
      <c r="AD434" s="1"/>
      <c r="AN434" s="1"/>
      <c r="BJ434" s="1"/>
      <c r="BK434" s="1"/>
      <c r="BL434" s="1"/>
      <c r="BM434" s="1"/>
    </row>
    <row r="435">
      <c r="D435" s="1"/>
      <c r="G435" s="1"/>
      <c r="N435" s="1"/>
      <c r="O435" s="1"/>
      <c r="P435" s="1"/>
      <c r="X435" s="1"/>
      <c r="AD435" s="1"/>
      <c r="AN435" s="1"/>
      <c r="BJ435" s="1"/>
      <c r="BK435" s="1"/>
      <c r="BL435" s="1"/>
      <c r="BM435" s="1"/>
    </row>
    <row r="436">
      <c r="D436" s="1"/>
      <c r="G436" s="1"/>
      <c r="N436" s="1"/>
      <c r="O436" s="1"/>
      <c r="P436" s="1"/>
      <c r="X436" s="1"/>
      <c r="AD436" s="1"/>
      <c r="AN436" s="1"/>
      <c r="BJ436" s="1"/>
      <c r="BK436" s="1"/>
      <c r="BL436" s="1"/>
      <c r="BM436" s="1"/>
    </row>
    <row r="437">
      <c r="D437" s="1"/>
      <c r="G437" s="1"/>
      <c r="N437" s="1"/>
      <c r="O437" s="1"/>
      <c r="P437" s="1"/>
      <c r="X437" s="1"/>
      <c r="AD437" s="1"/>
      <c r="AN437" s="1"/>
      <c r="BJ437" s="1"/>
      <c r="BK437" s="1"/>
      <c r="BL437" s="1"/>
      <c r="BM437" s="1"/>
    </row>
    <row r="438">
      <c r="D438" s="1"/>
      <c r="G438" s="1"/>
      <c r="N438" s="1"/>
      <c r="O438" s="1"/>
      <c r="P438" s="1"/>
      <c r="X438" s="1"/>
      <c r="AD438" s="1"/>
      <c r="AN438" s="1"/>
      <c r="BJ438" s="1"/>
      <c r="BK438" s="1"/>
      <c r="BL438" s="1"/>
      <c r="BM438" s="1"/>
    </row>
    <row r="439">
      <c r="D439" s="1"/>
      <c r="G439" s="1"/>
      <c r="N439" s="1"/>
      <c r="O439" s="1"/>
      <c r="P439" s="1"/>
      <c r="X439" s="1"/>
      <c r="AD439" s="1"/>
      <c r="AN439" s="1"/>
      <c r="BJ439" s="1"/>
      <c r="BK439" s="1"/>
      <c r="BL439" s="1"/>
      <c r="BM439" s="1"/>
    </row>
    <row r="440">
      <c r="D440" s="1"/>
      <c r="G440" s="1"/>
      <c r="N440" s="1"/>
      <c r="O440" s="1"/>
      <c r="P440" s="1"/>
      <c r="X440" s="1"/>
      <c r="AD440" s="1"/>
      <c r="AN440" s="1"/>
      <c r="BJ440" s="1"/>
      <c r="BK440" s="1"/>
      <c r="BL440" s="1"/>
      <c r="BM440" s="1"/>
    </row>
    <row r="441">
      <c r="D441" s="1"/>
      <c r="G441" s="1"/>
      <c r="N441" s="1"/>
      <c r="O441" s="1"/>
      <c r="P441" s="1"/>
      <c r="X441" s="1"/>
      <c r="AD441" s="1"/>
      <c r="AN441" s="1"/>
      <c r="BJ441" s="1"/>
      <c r="BK441" s="1"/>
      <c r="BL441" s="1"/>
      <c r="BM441" s="1"/>
    </row>
    <row r="442">
      <c r="D442" s="1"/>
      <c r="G442" s="1"/>
      <c r="N442" s="1"/>
      <c r="O442" s="1"/>
      <c r="P442" s="1"/>
      <c r="X442" s="1"/>
      <c r="AD442" s="1"/>
      <c r="AN442" s="1"/>
      <c r="BJ442" s="1"/>
      <c r="BK442" s="1"/>
      <c r="BL442" s="1"/>
      <c r="BM442" s="1"/>
    </row>
    <row r="443">
      <c r="D443" s="1"/>
      <c r="G443" s="1"/>
      <c r="N443" s="1"/>
      <c r="O443" s="1"/>
      <c r="P443" s="1"/>
      <c r="X443" s="1"/>
      <c r="AD443" s="1"/>
      <c r="AN443" s="1"/>
      <c r="BJ443" s="1"/>
      <c r="BK443" s="1"/>
      <c r="BL443" s="1"/>
      <c r="BM443" s="1"/>
    </row>
    <row r="444">
      <c r="D444" s="1"/>
      <c r="G444" s="1"/>
      <c r="N444" s="1"/>
      <c r="O444" s="1"/>
      <c r="P444" s="1"/>
      <c r="X444" s="1"/>
      <c r="AD444" s="1"/>
      <c r="AN444" s="1"/>
      <c r="BJ444" s="1"/>
      <c r="BK444" s="1"/>
      <c r="BL444" s="1"/>
      <c r="BM444" s="1"/>
    </row>
    <row r="445">
      <c r="D445" s="1"/>
      <c r="G445" s="1"/>
      <c r="N445" s="1"/>
      <c r="O445" s="1"/>
      <c r="P445" s="1"/>
      <c r="X445" s="1"/>
      <c r="AD445" s="1"/>
      <c r="AN445" s="1"/>
      <c r="BJ445" s="1"/>
      <c r="BK445" s="1"/>
      <c r="BL445" s="1"/>
      <c r="BM445" s="1"/>
    </row>
    <row r="446">
      <c r="D446" s="1"/>
      <c r="G446" s="1"/>
      <c r="N446" s="1"/>
      <c r="O446" s="1"/>
      <c r="P446" s="1"/>
      <c r="X446" s="1"/>
      <c r="AD446" s="1"/>
      <c r="AN446" s="1"/>
      <c r="BJ446" s="1"/>
      <c r="BK446" s="1"/>
      <c r="BL446" s="1"/>
      <c r="BM446" s="1"/>
    </row>
    <row r="447">
      <c r="D447" s="1"/>
      <c r="G447" s="1"/>
      <c r="N447" s="1"/>
      <c r="O447" s="1"/>
      <c r="P447" s="1"/>
      <c r="X447" s="1"/>
      <c r="AD447" s="1"/>
      <c r="AN447" s="1"/>
      <c r="BJ447" s="1"/>
      <c r="BK447" s="1"/>
      <c r="BL447" s="1"/>
      <c r="BM447" s="1"/>
    </row>
    <row r="448">
      <c r="D448" s="1"/>
      <c r="G448" s="1"/>
      <c r="N448" s="1"/>
      <c r="O448" s="1"/>
      <c r="P448" s="1"/>
      <c r="X448" s="1"/>
      <c r="AD448" s="1"/>
      <c r="AN448" s="1"/>
      <c r="BJ448" s="1"/>
      <c r="BK448" s="1"/>
      <c r="BL448" s="1"/>
      <c r="BM448" s="1"/>
    </row>
    <row r="449">
      <c r="D449" s="1"/>
      <c r="G449" s="1"/>
      <c r="N449" s="1"/>
      <c r="O449" s="1"/>
      <c r="P449" s="1"/>
      <c r="X449" s="1"/>
      <c r="AD449" s="1"/>
      <c r="AN449" s="1"/>
      <c r="BJ449" s="1"/>
      <c r="BK449" s="1"/>
      <c r="BL449" s="1"/>
      <c r="BM449" s="1"/>
    </row>
    <row r="450">
      <c r="D450" s="1"/>
      <c r="G450" s="1"/>
      <c r="N450" s="1"/>
      <c r="O450" s="1"/>
      <c r="P450" s="1"/>
      <c r="X450" s="1"/>
      <c r="AD450" s="1"/>
      <c r="AN450" s="1"/>
      <c r="BJ450" s="1"/>
      <c r="BK450" s="1"/>
      <c r="BL450" s="1"/>
      <c r="BM450" s="1"/>
    </row>
    <row r="451">
      <c r="D451" s="1"/>
      <c r="G451" s="1"/>
      <c r="N451" s="1"/>
      <c r="O451" s="1"/>
      <c r="P451" s="1"/>
      <c r="X451" s="1"/>
      <c r="AD451" s="1"/>
      <c r="AN451" s="1"/>
      <c r="BJ451" s="1"/>
      <c r="BK451" s="1"/>
      <c r="BL451" s="1"/>
      <c r="BM451" s="1"/>
    </row>
    <row r="452">
      <c r="D452" s="1"/>
      <c r="G452" s="1"/>
      <c r="N452" s="1"/>
      <c r="O452" s="1"/>
      <c r="P452" s="1"/>
      <c r="X452" s="1"/>
      <c r="AD452" s="1"/>
      <c r="AN452" s="1"/>
      <c r="BJ452" s="1"/>
      <c r="BK452" s="1"/>
      <c r="BL452" s="1"/>
      <c r="BM452" s="1"/>
    </row>
    <row r="453">
      <c r="D453" s="1"/>
      <c r="G453" s="1"/>
      <c r="N453" s="1"/>
      <c r="O453" s="1"/>
      <c r="P453" s="1"/>
      <c r="X453" s="1"/>
      <c r="AD453" s="1"/>
      <c r="AN453" s="1"/>
      <c r="BJ453" s="1"/>
      <c r="BK453" s="1"/>
      <c r="BL453" s="1"/>
      <c r="BM453" s="1"/>
    </row>
    <row r="454">
      <c r="D454" s="1"/>
      <c r="G454" s="1"/>
      <c r="N454" s="1"/>
      <c r="O454" s="1"/>
      <c r="P454" s="1"/>
      <c r="X454" s="1"/>
      <c r="AD454" s="1"/>
      <c r="AN454" s="1"/>
      <c r="BJ454" s="1"/>
      <c r="BK454" s="1"/>
      <c r="BL454" s="1"/>
      <c r="BM454" s="1"/>
    </row>
    <row r="455">
      <c r="D455" s="1"/>
      <c r="G455" s="1"/>
      <c r="N455" s="1"/>
      <c r="O455" s="1"/>
      <c r="P455" s="1"/>
      <c r="X455" s="1"/>
      <c r="AD455" s="1"/>
      <c r="AN455" s="1"/>
      <c r="BJ455" s="1"/>
      <c r="BK455" s="1"/>
      <c r="BL455" s="1"/>
      <c r="BM455" s="1"/>
    </row>
    <row r="456">
      <c r="D456" s="1"/>
      <c r="G456" s="1"/>
      <c r="N456" s="1"/>
      <c r="O456" s="1"/>
      <c r="P456" s="1"/>
      <c r="X456" s="1"/>
      <c r="AD456" s="1"/>
      <c r="AN456" s="1"/>
      <c r="BJ456" s="1"/>
      <c r="BK456" s="1"/>
      <c r="BL456" s="1"/>
      <c r="BM456" s="1"/>
    </row>
    <row r="457">
      <c r="D457" s="1"/>
      <c r="G457" s="1"/>
      <c r="N457" s="1"/>
      <c r="O457" s="1"/>
      <c r="P457" s="1"/>
      <c r="X457" s="1"/>
      <c r="AD457" s="1"/>
      <c r="AN457" s="1"/>
      <c r="BJ457" s="1"/>
      <c r="BK457" s="1"/>
      <c r="BL457" s="1"/>
      <c r="BM457" s="1"/>
    </row>
    <row r="458">
      <c r="D458" s="1"/>
      <c r="G458" s="1"/>
      <c r="N458" s="1"/>
      <c r="O458" s="1"/>
      <c r="P458" s="1"/>
      <c r="X458" s="1"/>
      <c r="AD458" s="1"/>
      <c r="AN458" s="1"/>
      <c r="BJ458" s="1"/>
      <c r="BK458" s="1"/>
      <c r="BL458" s="1"/>
      <c r="BM458" s="1"/>
    </row>
    <row r="459">
      <c r="D459" s="1"/>
      <c r="G459" s="1"/>
      <c r="N459" s="1"/>
      <c r="O459" s="1"/>
      <c r="P459" s="1"/>
      <c r="X459" s="1"/>
      <c r="AD459" s="1"/>
      <c r="AN459" s="1"/>
      <c r="BJ459" s="1"/>
      <c r="BK459" s="1"/>
      <c r="BL459" s="1"/>
      <c r="BM459" s="1"/>
    </row>
    <row r="460">
      <c r="D460" s="1"/>
      <c r="G460" s="1"/>
      <c r="N460" s="1"/>
      <c r="O460" s="1"/>
      <c r="P460" s="1"/>
      <c r="X460" s="1"/>
      <c r="AD460" s="1"/>
      <c r="AN460" s="1"/>
      <c r="BJ460" s="1"/>
      <c r="BK460" s="1"/>
      <c r="BL460" s="1"/>
      <c r="BM460" s="1"/>
    </row>
    <row r="461">
      <c r="D461" s="1"/>
      <c r="G461" s="1"/>
      <c r="N461" s="1"/>
      <c r="O461" s="1"/>
      <c r="P461" s="1"/>
      <c r="X461" s="1"/>
      <c r="AD461" s="1"/>
      <c r="AN461" s="1"/>
      <c r="BJ461" s="1"/>
      <c r="BK461" s="1"/>
      <c r="BL461" s="1"/>
      <c r="BM461" s="1"/>
    </row>
    <row r="462">
      <c r="D462" s="1"/>
      <c r="G462" s="1"/>
      <c r="N462" s="1"/>
      <c r="O462" s="1"/>
      <c r="P462" s="1"/>
      <c r="X462" s="1"/>
      <c r="AD462" s="1"/>
      <c r="AN462" s="1"/>
      <c r="BJ462" s="1"/>
      <c r="BK462" s="1"/>
      <c r="BL462" s="1"/>
      <c r="BM462" s="1"/>
    </row>
    <row r="463">
      <c r="D463" s="1"/>
      <c r="G463" s="1"/>
      <c r="N463" s="1"/>
      <c r="O463" s="1"/>
      <c r="P463" s="1"/>
      <c r="X463" s="1"/>
      <c r="AD463" s="1"/>
      <c r="AN463" s="1"/>
      <c r="BJ463" s="1"/>
      <c r="BK463" s="1"/>
      <c r="BL463" s="1"/>
      <c r="BM463" s="1"/>
    </row>
    <row r="464">
      <c r="D464" s="1"/>
      <c r="G464" s="1"/>
      <c r="N464" s="1"/>
      <c r="O464" s="1"/>
      <c r="P464" s="1"/>
      <c r="X464" s="1"/>
      <c r="AD464" s="1"/>
      <c r="AN464" s="1"/>
      <c r="BJ464" s="1"/>
      <c r="BK464" s="1"/>
      <c r="BL464" s="1"/>
      <c r="BM464" s="1"/>
    </row>
    <row r="465">
      <c r="D465" s="1"/>
      <c r="G465" s="1"/>
      <c r="N465" s="1"/>
      <c r="O465" s="1"/>
      <c r="P465" s="1"/>
      <c r="X465" s="1"/>
      <c r="AD465" s="1"/>
      <c r="AN465" s="1"/>
      <c r="BJ465" s="1"/>
      <c r="BK465" s="1"/>
      <c r="BL465" s="1"/>
      <c r="BM465" s="1"/>
    </row>
    <row r="466">
      <c r="D466" s="1"/>
      <c r="G466" s="1"/>
      <c r="N466" s="1"/>
      <c r="O466" s="1"/>
      <c r="P466" s="1"/>
      <c r="X466" s="1"/>
      <c r="AD466" s="1"/>
      <c r="AN466" s="1"/>
      <c r="BJ466" s="1"/>
      <c r="BK466" s="1"/>
      <c r="BL466" s="1"/>
      <c r="BM466" s="1"/>
    </row>
    <row r="467">
      <c r="D467" s="1"/>
      <c r="G467" s="1"/>
      <c r="N467" s="1"/>
      <c r="O467" s="1"/>
      <c r="P467" s="1"/>
      <c r="X467" s="1"/>
      <c r="AD467" s="1"/>
      <c r="AN467" s="1"/>
      <c r="BJ467" s="1"/>
      <c r="BK467" s="1"/>
      <c r="BL467" s="1"/>
      <c r="BM467" s="1"/>
    </row>
    <row r="468">
      <c r="D468" s="1"/>
      <c r="G468" s="1"/>
      <c r="N468" s="1"/>
      <c r="O468" s="1"/>
      <c r="P468" s="1"/>
      <c r="X468" s="1"/>
      <c r="AD468" s="1"/>
      <c r="AN468" s="1"/>
      <c r="BJ468" s="1"/>
      <c r="BK468" s="1"/>
      <c r="BL468" s="1"/>
      <c r="BM468" s="1"/>
    </row>
    <row r="469">
      <c r="D469" s="1"/>
      <c r="G469" s="1"/>
      <c r="N469" s="1"/>
      <c r="O469" s="1"/>
      <c r="P469" s="1"/>
      <c r="X469" s="1"/>
      <c r="AD469" s="1"/>
      <c r="AN469" s="1"/>
      <c r="BJ469" s="1"/>
      <c r="BK469" s="1"/>
      <c r="BL469" s="1"/>
      <c r="BM469" s="1"/>
    </row>
    <row r="470">
      <c r="D470" s="1"/>
      <c r="G470" s="1"/>
      <c r="N470" s="1"/>
      <c r="O470" s="1"/>
      <c r="P470" s="1"/>
      <c r="X470" s="1"/>
      <c r="AD470" s="1"/>
      <c r="AN470" s="1"/>
      <c r="BJ470" s="1"/>
      <c r="BK470" s="1"/>
      <c r="BL470" s="1"/>
      <c r="BM470" s="1"/>
    </row>
    <row r="471">
      <c r="D471" s="1"/>
      <c r="G471" s="1"/>
      <c r="N471" s="1"/>
      <c r="O471" s="1"/>
      <c r="P471" s="1"/>
      <c r="X471" s="1"/>
      <c r="AD471" s="1"/>
      <c r="AN471" s="1"/>
      <c r="BJ471" s="1"/>
      <c r="BK471" s="1"/>
      <c r="BL471" s="1"/>
      <c r="BM471" s="1"/>
    </row>
    <row r="472">
      <c r="D472" s="1"/>
      <c r="G472" s="1"/>
      <c r="N472" s="1"/>
      <c r="O472" s="1"/>
      <c r="P472" s="1"/>
      <c r="X472" s="1"/>
      <c r="AD472" s="1"/>
      <c r="AN472" s="1"/>
      <c r="BJ472" s="1"/>
      <c r="BK472" s="1"/>
      <c r="BL472" s="1"/>
      <c r="BM472" s="1"/>
    </row>
    <row r="473">
      <c r="D473" s="1"/>
      <c r="G473" s="1"/>
      <c r="N473" s="1"/>
      <c r="O473" s="1"/>
      <c r="P473" s="1"/>
      <c r="X473" s="1"/>
      <c r="AD473" s="1"/>
      <c r="AN473" s="1"/>
      <c r="BJ473" s="1"/>
      <c r="BK473" s="1"/>
      <c r="BL473" s="1"/>
      <c r="BM473" s="1"/>
    </row>
    <row r="474">
      <c r="D474" s="1"/>
      <c r="G474" s="1"/>
      <c r="N474" s="1"/>
      <c r="O474" s="1"/>
      <c r="P474" s="1"/>
      <c r="X474" s="1"/>
      <c r="AD474" s="1"/>
      <c r="AN474" s="1"/>
      <c r="BJ474" s="1"/>
      <c r="BK474" s="1"/>
      <c r="BL474" s="1"/>
      <c r="BM474" s="1"/>
    </row>
    <row r="475">
      <c r="D475" s="1"/>
      <c r="G475" s="1"/>
      <c r="N475" s="1"/>
      <c r="O475" s="1"/>
      <c r="P475" s="1"/>
      <c r="X475" s="1"/>
      <c r="AD475" s="1"/>
      <c r="AN475" s="1"/>
      <c r="BJ475" s="1"/>
      <c r="BK475" s="1"/>
      <c r="BL475" s="1"/>
      <c r="BM475" s="1"/>
    </row>
    <row r="476">
      <c r="D476" s="1"/>
      <c r="G476" s="1"/>
      <c r="N476" s="1"/>
      <c r="O476" s="1"/>
      <c r="P476" s="1"/>
      <c r="X476" s="1"/>
      <c r="AD476" s="1"/>
      <c r="AN476" s="1"/>
      <c r="BJ476" s="1"/>
      <c r="BK476" s="1"/>
      <c r="BL476" s="1"/>
      <c r="BM476" s="1"/>
    </row>
    <row r="477">
      <c r="D477" s="1"/>
      <c r="G477" s="1"/>
      <c r="N477" s="1"/>
      <c r="O477" s="1"/>
      <c r="P477" s="1"/>
      <c r="X477" s="1"/>
      <c r="AD477" s="1"/>
      <c r="AN477" s="1"/>
      <c r="BJ477" s="1"/>
      <c r="BK477" s="1"/>
      <c r="BL477" s="1"/>
      <c r="BM477" s="1"/>
    </row>
    <row r="478">
      <c r="D478" s="1"/>
      <c r="G478" s="1"/>
      <c r="N478" s="1"/>
      <c r="O478" s="1"/>
      <c r="P478" s="1"/>
      <c r="X478" s="1"/>
      <c r="AD478" s="1"/>
      <c r="AN478" s="1"/>
      <c r="BJ478" s="1"/>
      <c r="BK478" s="1"/>
      <c r="BL478" s="1"/>
      <c r="BM478" s="1"/>
    </row>
    <row r="479">
      <c r="D479" s="1"/>
      <c r="G479" s="1"/>
      <c r="N479" s="1"/>
      <c r="O479" s="1"/>
      <c r="P479" s="1"/>
      <c r="X479" s="1"/>
      <c r="AD479" s="1"/>
      <c r="AN479" s="1"/>
      <c r="BJ479" s="1"/>
      <c r="BK479" s="1"/>
      <c r="BL479" s="1"/>
      <c r="BM479" s="1"/>
    </row>
    <row r="480">
      <c r="D480" s="1"/>
      <c r="G480" s="1"/>
      <c r="N480" s="1"/>
      <c r="O480" s="1"/>
      <c r="P480" s="1"/>
      <c r="X480" s="1"/>
      <c r="AD480" s="1"/>
      <c r="AN480" s="1"/>
      <c r="BJ480" s="1"/>
      <c r="BK480" s="1"/>
      <c r="BL480" s="1"/>
      <c r="BM480" s="1"/>
    </row>
    <row r="481">
      <c r="D481" s="1"/>
      <c r="G481" s="1"/>
      <c r="N481" s="1"/>
      <c r="O481" s="1"/>
      <c r="P481" s="1"/>
      <c r="X481" s="1"/>
      <c r="AD481" s="1"/>
      <c r="AN481" s="1"/>
      <c r="BJ481" s="1"/>
      <c r="BK481" s="1"/>
      <c r="BL481" s="1"/>
      <c r="BM481" s="1"/>
    </row>
    <row r="482">
      <c r="D482" s="1"/>
      <c r="G482" s="1"/>
      <c r="N482" s="1"/>
      <c r="O482" s="1"/>
      <c r="P482" s="1"/>
      <c r="X482" s="1"/>
      <c r="AD482" s="1"/>
      <c r="AN482" s="1"/>
      <c r="BJ482" s="1"/>
      <c r="BK482" s="1"/>
      <c r="BL482" s="1"/>
      <c r="BM482" s="1"/>
    </row>
    <row r="483">
      <c r="D483" s="1"/>
      <c r="G483" s="1"/>
      <c r="N483" s="1"/>
      <c r="O483" s="1"/>
      <c r="P483" s="1"/>
      <c r="X483" s="1"/>
      <c r="AD483" s="1"/>
      <c r="AN483" s="1"/>
      <c r="BJ483" s="1"/>
      <c r="BK483" s="1"/>
      <c r="BL483" s="1"/>
      <c r="BM483" s="1"/>
    </row>
    <row r="484">
      <c r="D484" s="1"/>
      <c r="G484" s="1"/>
      <c r="N484" s="1"/>
      <c r="O484" s="1"/>
      <c r="P484" s="1"/>
      <c r="X484" s="1"/>
      <c r="AD484" s="1"/>
      <c r="AN484" s="1"/>
      <c r="BJ484" s="1"/>
      <c r="BK484" s="1"/>
      <c r="BL484" s="1"/>
      <c r="BM484" s="1"/>
    </row>
    <row r="485">
      <c r="D485" s="1"/>
      <c r="G485" s="1"/>
      <c r="N485" s="1"/>
      <c r="O485" s="1"/>
      <c r="P485" s="1"/>
      <c r="X485" s="1"/>
      <c r="AD485" s="1"/>
      <c r="AN485" s="1"/>
      <c r="BJ485" s="1"/>
      <c r="BK485" s="1"/>
      <c r="BL485" s="1"/>
      <c r="BM485" s="1"/>
    </row>
    <row r="486">
      <c r="D486" s="1"/>
      <c r="G486" s="1"/>
      <c r="N486" s="1"/>
      <c r="O486" s="1"/>
      <c r="P486" s="1"/>
      <c r="X486" s="1"/>
      <c r="AD486" s="1"/>
      <c r="AN486" s="1"/>
      <c r="BJ486" s="1"/>
      <c r="BK486" s="1"/>
      <c r="BL486" s="1"/>
      <c r="BM486" s="1"/>
    </row>
    <row r="487">
      <c r="D487" s="1"/>
      <c r="G487" s="1"/>
      <c r="N487" s="1"/>
      <c r="O487" s="1"/>
      <c r="P487" s="1"/>
      <c r="X487" s="1"/>
      <c r="AD487" s="1"/>
      <c r="AN487" s="1"/>
      <c r="BJ487" s="1"/>
      <c r="BK487" s="1"/>
      <c r="BL487" s="1"/>
      <c r="BM487" s="1"/>
    </row>
    <row r="488">
      <c r="D488" s="1"/>
      <c r="G488" s="1"/>
      <c r="N488" s="1"/>
      <c r="O488" s="1"/>
      <c r="P488" s="1"/>
      <c r="X488" s="1"/>
      <c r="AD488" s="1"/>
      <c r="AN488" s="1"/>
      <c r="BJ488" s="1"/>
      <c r="BK488" s="1"/>
      <c r="BL488" s="1"/>
      <c r="BM488" s="1"/>
    </row>
    <row r="489">
      <c r="D489" s="1"/>
      <c r="G489" s="1"/>
      <c r="N489" s="1"/>
      <c r="O489" s="1"/>
      <c r="P489" s="1"/>
      <c r="X489" s="1"/>
      <c r="AD489" s="1"/>
      <c r="AN489" s="1"/>
      <c r="BJ489" s="1"/>
      <c r="BK489" s="1"/>
      <c r="BL489" s="1"/>
      <c r="BM489" s="1"/>
    </row>
    <row r="490">
      <c r="D490" s="1"/>
      <c r="G490" s="1"/>
      <c r="N490" s="1"/>
      <c r="O490" s="1"/>
      <c r="P490" s="1"/>
      <c r="X490" s="1"/>
      <c r="AD490" s="1"/>
      <c r="AN490" s="1"/>
      <c r="BJ490" s="1"/>
      <c r="BK490" s="1"/>
      <c r="BL490" s="1"/>
      <c r="BM490" s="1"/>
    </row>
    <row r="491">
      <c r="D491" s="1"/>
      <c r="G491" s="1"/>
      <c r="N491" s="1"/>
      <c r="O491" s="1"/>
      <c r="P491" s="1"/>
      <c r="X491" s="1"/>
      <c r="AD491" s="1"/>
      <c r="AN491" s="1"/>
      <c r="BJ491" s="1"/>
      <c r="BK491" s="1"/>
      <c r="BL491" s="1"/>
      <c r="BM491" s="1"/>
    </row>
    <row r="492">
      <c r="D492" s="1"/>
      <c r="G492" s="1"/>
      <c r="N492" s="1"/>
      <c r="O492" s="1"/>
      <c r="P492" s="1"/>
      <c r="X492" s="1"/>
      <c r="AD492" s="1"/>
      <c r="AN492" s="1"/>
      <c r="BJ492" s="1"/>
      <c r="BK492" s="1"/>
      <c r="BL492" s="1"/>
      <c r="BM492" s="1"/>
    </row>
    <row r="493">
      <c r="D493" s="1"/>
      <c r="G493" s="1"/>
      <c r="N493" s="1"/>
      <c r="O493" s="1"/>
      <c r="P493" s="1"/>
      <c r="X493" s="1"/>
      <c r="AD493" s="1"/>
      <c r="AN493" s="1"/>
      <c r="BJ493" s="1"/>
      <c r="BK493" s="1"/>
      <c r="BL493" s="1"/>
      <c r="BM493" s="1"/>
    </row>
    <row r="494">
      <c r="D494" s="1"/>
      <c r="G494" s="1"/>
      <c r="N494" s="1"/>
      <c r="O494" s="1"/>
      <c r="P494" s="1"/>
      <c r="X494" s="1"/>
      <c r="AD494" s="1"/>
      <c r="AN494" s="1"/>
      <c r="BJ494" s="1"/>
      <c r="BK494" s="1"/>
      <c r="BL494" s="1"/>
      <c r="BM494" s="1"/>
    </row>
    <row r="495">
      <c r="D495" s="1"/>
      <c r="G495" s="1"/>
      <c r="N495" s="1"/>
      <c r="O495" s="1"/>
      <c r="P495" s="1"/>
      <c r="X495" s="1"/>
      <c r="AD495" s="1"/>
      <c r="AN495" s="1"/>
      <c r="BJ495" s="1"/>
      <c r="BK495" s="1"/>
      <c r="BL495" s="1"/>
      <c r="BM495" s="1"/>
    </row>
    <row r="496">
      <c r="D496" s="1"/>
      <c r="G496" s="1"/>
      <c r="N496" s="1"/>
      <c r="O496" s="1"/>
      <c r="P496" s="1"/>
      <c r="X496" s="1"/>
      <c r="AD496" s="1"/>
      <c r="AN496" s="1"/>
      <c r="BJ496" s="1"/>
      <c r="BK496" s="1"/>
      <c r="BL496" s="1"/>
      <c r="BM496" s="1"/>
    </row>
    <row r="497">
      <c r="D497" s="1"/>
      <c r="G497" s="1"/>
      <c r="N497" s="1"/>
      <c r="O497" s="1"/>
      <c r="P497" s="1"/>
      <c r="X497" s="1"/>
      <c r="AD497" s="1"/>
      <c r="AN497" s="1"/>
      <c r="BJ497" s="1"/>
      <c r="BK497" s="1"/>
      <c r="BL497" s="1"/>
      <c r="BM497" s="1"/>
    </row>
    <row r="498">
      <c r="D498" s="1"/>
      <c r="G498" s="1"/>
      <c r="N498" s="1"/>
      <c r="O498" s="1"/>
      <c r="P498" s="1"/>
      <c r="X498" s="1"/>
      <c r="AD498" s="1"/>
      <c r="AN498" s="1"/>
      <c r="BJ498" s="1"/>
      <c r="BK498" s="1"/>
      <c r="BL498" s="1"/>
      <c r="BM498" s="1"/>
    </row>
    <row r="499">
      <c r="D499" s="1"/>
      <c r="G499" s="1"/>
      <c r="N499" s="1"/>
      <c r="O499" s="1"/>
      <c r="P499" s="1"/>
      <c r="X499" s="1"/>
      <c r="AD499" s="1"/>
      <c r="AN499" s="1"/>
      <c r="BJ499" s="1"/>
      <c r="BK499" s="1"/>
      <c r="BL499" s="1"/>
      <c r="BM499" s="1"/>
    </row>
    <row r="500">
      <c r="D500" s="1"/>
      <c r="G500" s="1"/>
      <c r="N500" s="1"/>
      <c r="O500" s="1"/>
      <c r="P500" s="1"/>
      <c r="X500" s="1"/>
      <c r="AD500" s="1"/>
      <c r="AN500" s="1"/>
      <c r="BJ500" s="1"/>
      <c r="BK500" s="1"/>
      <c r="BL500" s="1"/>
      <c r="BM500" s="1"/>
    </row>
    <row r="501">
      <c r="D501" s="1"/>
      <c r="G501" s="1"/>
      <c r="N501" s="1"/>
      <c r="O501" s="1"/>
      <c r="P501" s="1"/>
      <c r="X501" s="1"/>
      <c r="AD501" s="1"/>
      <c r="AN501" s="1"/>
      <c r="BJ501" s="1"/>
      <c r="BK501" s="1"/>
      <c r="BL501" s="1"/>
      <c r="BM501" s="1"/>
    </row>
    <row r="502">
      <c r="D502" s="1"/>
      <c r="G502" s="1"/>
      <c r="N502" s="1"/>
      <c r="O502" s="1"/>
      <c r="P502" s="1"/>
      <c r="X502" s="1"/>
      <c r="AD502" s="1"/>
      <c r="AN502" s="1"/>
      <c r="BJ502" s="1"/>
      <c r="BK502" s="1"/>
      <c r="BL502" s="1"/>
      <c r="BM502" s="1"/>
    </row>
    <row r="503">
      <c r="D503" s="1"/>
      <c r="G503" s="1"/>
      <c r="N503" s="1"/>
      <c r="O503" s="1"/>
      <c r="P503" s="1"/>
      <c r="X503" s="1"/>
      <c r="AD503" s="1"/>
      <c r="AN503" s="1"/>
      <c r="BJ503" s="1"/>
      <c r="BK503" s="1"/>
      <c r="BL503" s="1"/>
      <c r="BM503" s="1"/>
    </row>
    <row r="504">
      <c r="D504" s="1"/>
      <c r="G504" s="1"/>
      <c r="N504" s="1"/>
      <c r="O504" s="1"/>
      <c r="P504" s="1"/>
      <c r="X504" s="1"/>
      <c r="AD504" s="1"/>
      <c r="AN504" s="1"/>
      <c r="BJ504" s="1"/>
      <c r="BK504" s="1"/>
      <c r="BL504" s="1"/>
      <c r="BM504" s="1"/>
    </row>
    <row r="505">
      <c r="D505" s="1"/>
      <c r="G505" s="1"/>
      <c r="N505" s="1"/>
      <c r="O505" s="1"/>
      <c r="P505" s="1"/>
      <c r="X505" s="1"/>
      <c r="AD505" s="1"/>
      <c r="AN505" s="1"/>
      <c r="BJ505" s="1"/>
      <c r="BK505" s="1"/>
      <c r="BL505" s="1"/>
      <c r="BM505" s="1"/>
    </row>
    <row r="506">
      <c r="D506" s="1"/>
      <c r="G506" s="1"/>
      <c r="N506" s="1"/>
      <c r="O506" s="1"/>
      <c r="P506" s="1"/>
      <c r="X506" s="1"/>
      <c r="AD506" s="1"/>
      <c r="AN506" s="1"/>
      <c r="BJ506" s="1"/>
      <c r="BK506" s="1"/>
      <c r="BL506" s="1"/>
      <c r="BM506" s="1"/>
    </row>
    <row r="507">
      <c r="D507" s="1"/>
      <c r="G507" s="1"/>
      <c r="N507" s="1"/>
      <c r="O507" s="1"/>
      <c r="P507" s="1"/>
      <c r="X507" s="1"/>
      <c r="AD507" s="1"/>
      <c r="AN507" s="1"/>
      <c r="BJ507" s="1"/>
      <c r="BK507" s="1"/>
      <c r="BL507" s="1"/>
      <c r="BM507" s="1"/>
    </row>
    <row r="508">
      <c r="D508" s="1"/>
      <c r="G508" s="1"/>
      <c r="N508" s="1"/>
      <c r="O508" s="1"/>
      <c r="P508" s="1"/>
      <c r="X508" s="1"/>
      <c r="AD508" s="1"/>
      <c r="AN508" s="1"/>
      <c r="BJ508" s="1"/>
      <c r="BK508" s="1"/>
      <c r="BL508" s="1"/>
      <c r="BM508" s="1"/>
    </row>
    <row r="509">
      <c r="D509" s="1"/>
      <c r="G509" s="1"/>
      <c r="N509" s="1"/>
      <c r="O509" s="1"/>
      <c r="P509" s="1"/>
      <c r="X509" s="1"/>
      <c r="AD509" s="1"/>
      <c r="AN509" s="1"/>
      <c r="BJ509" s="1"/>
      <c r="BK509" s="1"/>
      <c r="BL509" s="1"/>
      <c r="BM509" s="1"/>
    </row>
    <row r="510">
      <c r="D510" s="1"/>
      <c r="G510" s="1"/>
      <c r="N510" s="1"/>
      <c r="O510" s="1"/>
      <c r="P510" s="1"/>
      <c r="X510" s="1"/>
      <c r="AD510" s="1"/>
      <c r="AN510" s="1"/>
      <c r="BJ510" s="1"/>
      <c r="BK510" s="1"/>
      <c r="BL510" s="1"/>
      <c r="BM510" s="1"/>
    </row>
    <row r="511">
      <c r="D511" s="1"/>
      <c r="G511" s="1"/>
      <c r="N511" s="1"/>
      <c r="O511" s="1"/>
      <c r="P511" s="1"/>
      <c r="X511" s="1"/>
      <c r="AD511" s="1"/>
      <c r="AN511" s="1"/>
      <c r="BJ511" s="1"/>
      <c r="BK511" s="1"/>
      <c r="BL511" s="1"/>
      <c r="BM511" s="1"/>
    </row>
    <row r="512">
      <c r="D512" s="1"/>
      <c r="G512" s="1"/>
      <c r="N512" s="1"/>
      <c r="O512" s="1"/>
      <c r="P512" s="1"/>
      <c r="X512" s="1"/>
      <c r="AD512" s="1"/>
      <c r="AN512" s="1"/>
      <c r="BJ512" s="1"/>
      <c r="BK512" s="1"/>
      <c r="BL512" s="1"/>
      <c r="BM512" s="1"/>
    </row>
    <row r="513">
      <c r="D513" s="1"/>
      <c r="G513" s="1"/>
      <c r="N513" s="1"/>
      <c r="O513" s="1"/>
      <c r="P513" s="1"/>
      <c r="X513" s="1"/>
      <c r="AD513" s="1"/>
      <c r="AN513" s="1"/>
      <c r="BJ513" s="1"/>
      <c r="BK513" s="1"/>
      <c r="BL513" s="1"/>
      <c r="BM513" s="1"/>
    </row>
    <row r="514">
      <c r="D514" s="1"/>
      <c r="G514" s="1"/>
      <c r="N514" s="1"/>
      <c r="O514" s="1"/>
      <c r="P514" s="1"/>
      <c r="X514" s="1"/>
      <c r="AD514" s="1"/>
      <c r="AN514" s="1"/>
      <c r="BJ514" s="1"/>
      <c r="BK514" s="1"/>
      <c r="BL514" s="1"/>
      <c r="BM514" s="1"/>
    </row>
    <row r="515">
      <c r="D515" s="1"/>
      <c r="G515" s="1"/>
      <c r="N515" s="1"/>
      <c r="O515" s="1"/>
      <c r="P515" s="1"/>
      <c r="X515" s="1"/>
      <c r="AD515" s="1"/>
      <c r="AN515" s="1"/>
      <c r="BJ515" s="1"/>
      <c r="BK515" s="1"/>
      <c r="BL515" s="1"/>
      <c r="BM515" s="1"/>
    </row>
    <row r="516">
      <c r="D516" s="1"/>
      <c r="G516" s="1"/>
      <c r="N516" s="1"/>
      <c r="O516" s="1"/>
      <c r="P516" s="1"/>
      <c r="X516" s="1"/>
      <c r="AD516" s="1"/>
      <c r="AN516" s="1"/>
      <c r="BJ516" s="1"/>
      <c r="BK516" s="1"/>
      <c r="BL516" s="1"/>
      <c r="BM516" s="1"/>
    </row>
    <row r="517">
      <c r="D517" s="1"/>
      <c r="G517" s="1"/>
      <c r="N517" s="1"/>
      <c r="O517" s="1"/>
      <c r="P517" s="1"/>
      <c r="X517" s="1"/>
      <c r="AD517" s="1"/>
      <c r="AN517" s="1"/>
      <c r="BJ517" s="1"/>
      <c r="BK517" s="1"/>
      <c r="BL517" s="1"/>
      <c r="BM517" s="1"/>
    </row>
    <row r="518">
      <c r="D518" s="1"/>
      <c r="G518" s="1"/>
      <c r="N518" s="1"/>
      <c r="O518" s="1"/>
      <c r="P518" s="1"/>
      <c r="X518" s="1"/>
      <c r="AD518" s="1"/>
      <c r="AN518" s="1"/>
      <c r="BJ518" s="1"/>
      <c r="BK518" s="1"/>
      <c r="BL518" s="1"/>
      <c r="BM518" s="1"/>
    </row>
    <row r="519">
      <c r="D519" s="1"/>
      <c r="G519" s="1"/>
      <c r="N519" s="1"/>
      <c r="O519" s="1"/>
      <c r="P519" s="1"/>
      <c r="X519" s="1"/>
      <c r="AD519" s="1"/>
      <c r="AN519" s="1"/>
      <c r="BJ519" s="1"/>
      <c r="BK519" s="1"/>
      <c r="BL519" s="1"/>
      <c r="BM519" s="1"/>
    </row>
    <row r="520">
      <c r="D520" s="1"/>
      <c r="G520" s="1"/>
      <c r="N520" s="1"/>
      <c r="O520" s="1"/>
      <c r="P520" s="1"/>
      <c r="X520" s="1"/>
      <c r="AD520" s="1"/>
      <c r="AN520" s="1"/>
      <c r="BJ520" s="1"/>
      <c r="BK520" s="1"/>
      <c r="BL520" s="1"/>
      <c r="BM520" s="1"/>
    </row>
    <row r="521">
      <c r="D521" s="1"/>
      <c r="G521" s="1"/>
      <c r="N521" s="1"/>
      <c r="O521" s="1"/>
      <c r="P521" s="1"/>
      <c r="X521" s="1"/>
      <c r="AD521" s="1"/>
      <c r="AN521" s="1"/>
      <c r="BJ521" s="1"/>
      <c r="BK521" s="1"/>
      <c r="BL521" s="1"/>
      <c r="BM521" s="1"/>
    </row>
    <row r="522">
      <c r="D522" s="1"/>
      <c r="G522" s="1"/>
      <c r="N522" s="1"/>
      <c r="O522" s="1"/>
      <c r="P522" s="1"/>
      <c r="X522" s="1"/>
      <c r="AD522" s="1"/>
      <c r="AN522" s="1"/>
      <c r="BJ522" s="1"/>
      <c r="BK522" s="1"/>
      <c r="BL522" s="1"/>
      <c r="BM522" s="1"/>
    </row>
    <row r="523">
      <c r="D523" s="1"/>
      <c r="G523" s="1"/>
      <c r="N523" s="1"/>
      <c r="O523" s="1"/>
      <c r="P523" s="1"/>
      <c r="X523" s="1"/>
      <c r="AD523" s="1"/>
      <c r="AN523" s="1"/>
      <c r="BJ523" s="1"/>
      <c r="BK523" s="1"/>
      <c r="BL523" s="1"/>
      <c r="BM523" s="1"/>
    </row>
    <row r="524">
      <c r="D524" s="1"/>
      <c r="G524" s="1"/>
      <c r="N524" s="1"/>
      <c r="O524" s="1"/>
      <c r="P524" s="1"/>
      <c r="X524" s="1"/>
      <c r="AD524" s="1"/>
      <c r="AN524" s="1"/>
      <c r="BJ524" s="1"/>
      <c r="BK524" s="1"/>
      <c r="BL524" s="1"/>
      <c r="BM524" s="1"/>
    </row>
    <row r="525">
      <c r="D525" s="1"/>
      <c r="G525" s="1"/>
      <c r="N525" s="1"/>
      <c r="O525" s="1"/>
      <c r="P525" s="1"/>
      <c r="X525" s="1"/>
      <c r="AD525" s="1"/>
      <c r="AN525" s="1"/>
      <c r="BJ525" s="1"/>
      <c r="BK525" s="1"/>
      <c r="BL525" s="1"/>
      <c r="BM525" s="1"/>
    </row>
    <row r="526">
      <c r="D526" s="1"/>
      <c r="G526" s="1"/>
      <c r="N526" s="1"/>
      <c r="O526" s="1"/>
      <c r="P526" s="1"/>
      <c r="X526" s="1"/>
      <c r="AD526" s="1"/>
      <c r="AN526" s="1"/>
      <c r="BJ526" s="1"/>
      <c r="BK526" s="1"/>
      <c r="BL526" s="1"/>
      <c r="BM526" s="1"/>
    </row>
    <row r="527">
      <c r="D527" s="1"/>
      <c r="G527" s="1"/>
      <c r="N527" s="1"/>
      <c r="O527" s="1"/>
      <c r="P527" s="1"/>
      <c r="X527" s="1"/>
      <c r="AD527" s="1"/>
      <c r="AN527" s="1"/>
      <c r="BJ527" s="1"/>
      <c r="BK527" s="1"/>
      <c r="BL527" s="1"/>
      <c r="BM527" s="1"/>
    </row>
    <row r="528">
      <c r="D528" s="1"/>
      <c r="G528" s="1"/>
      <c r="N528" s="1"/>
      <c r="O528" s="1"/>
      <c r="P528" s="1"/>
      <c r="X528" s="1"/>
      <c r="AD528" s="1"/>
      <c r="AN528" s="1"/>
      <c r="BJ528" s="1"/>
      <c r="BK528" s="1"/>
      <c r="BL528" s="1"/>
      <c r="BM528" s="1"/>
    </row>
    <row r="529">
      <c r="D529" s="1"/>
      <c r="G529" s="1"/>
      <c r="N529" s="1"/>
      <c r="O529" s="1"/>
      <c r="P529" s="1"/>
      <c r="X529" s="1"/>
      <c r="AD529" s="1"/>
      <c r="AN529" s="1"/>
      <c r="BJ529" s="1"/>
      <c r="BK529" s="1"/>
      <c r="BL529" s="1"/>
      <c r="BM529" s="1"/>
    </row>
    <row r="530">
      <c r="D530" s="1"/>
      <c r="G530" s="1"/>
      <c r="N530" s="1"/>
      <c r="O530" s="1"/>
      <c r="P530" s="1"/>
      <c r="X530" s="1"/>
      <c r="AD530" s="1"/>
      <c r="AN530" s="1"/>
      <c r="BJ530" s="1"/>
      <c r="BK530" s="1"/>
      <c r="BL530" s="1"/>
      <c r="BM530" s="1"/>
    </row>
    <row r="531">
      <c r="D531" s="1"/>
      <c r="G531" s="1"/>
      <c r="N531" s="1"/>
      <c r="O531" s="1"/>
      <c r="P531" s="1"/>
      <c r="X531" s="1"/>
      <c r="AD531" s="1"/>
      <c r="AN531" s="1"/>
      <c r="BJ531" s="1"/>
      <c r="BK531" s="1"/>
      <c r="BL531" s="1"/>
      <c r="BM531" s="1"/>
    </row>
    <row r="532">
      <c r="D532" s="1"/>
      <c r="G532" s="1"/>
      <c r="N532" s="1"/>
      <c r="O532" s="1"/>
      <c r="P532" s="1"/>
      <c r="X532" s="1"/>
      <c r="AD532" s="1"/>
      <c r="AN532" s="1"/>
      <c r="BJ532" s="1"/>
      <c r="BK532" s="1"/>
      <c r="BL532" s="1"/>
      <c r="BM532" s="1"/>
    </row>
    <row r="533">
      <c r="D533" s="1"/>
      <c r="G533" s="1"/>
      <c r="N533" s="1"/>
      <c r="O533" s="1"/>
      <c r="P533" s="1"/>
      <c r="X533" s="1"/>
      <c r="AD533" s="1"/>
      <c r="AN533" s="1"/>
      <c r="BJ533" s="1"/>
      <c r="BK533" s="1"/>
      <c r="BL533" s="1"/>
      <c r="BM533" s="1"/>
    </row>
    <row r="534">
      <c r="D534" s="1"/>
      <c r="G534" s="1"/>
      <c r="N534" s="1"/>
      <c r="O534" s="1"/>
      <c r="P534" s="1"/>
      <c r="X534" s="1"/>
      <c r="AD534" s="1"/>
      <c r="AN534" s="1"/>
      <c r="BJ534" s="1"/>
      <c r="BK534" s="1"/>
      <c r="BL534" s="1"/>
      <c r="BM534" s="1"/>
    </row>
    <row r="535">
      <c r="D535" s="1"/>
      <c r="G535" s="1"/>
      <c r="N535" s="1"/>
      <c r="O535" s="1"/>
      <c r="P535" s="1"/>
      <c r="X535" s="1"/>
      <c r="AD535" s="1"/>
      <c r="AN535" s="1"/>
      <c r="BJ535" s="1"/>
      <c r="BK535" s="1"/>
      <c r="BL535" s="1"/>
      <c r="BM535" s="1"/>
    </row>
    <row r="536">
      <c r="D536" s="1"/>
      <c r="G536" s="1"/>
      <c r="N536" s="1"/>
      <c r="O536" s="1"/>
      <c r="P536" s="1"/>
      <c r="X536" s="1"/>
      <c r="AD536" s="1"/>
      <c r="AN536" s="1"/>
      <c r="BJ536" s="1"/>
      <c r="BK536" s="1"/>
      <c r="BL536" s="1"/>
      <c r="BM536" s="1"/>
    </row>
    <row r="537">
      <c r="D537" s="1"/>
      <c r="G537" s="1"/>
      <c r="N537" s="1"/>
      <c r="O537" s="1"/>
      <c r="P537" s="1"/>
      <c r="X537" s="1"/>
      <c r="AD537" s="1"/>
      <c r="AN537" s="1"/>
      <c r="BJ537" s="1"/>
      <c r="BK537" s="1"/>
      <c r="BL537" s="1"/>
      <c r="BM537" s="1"/>
    </row>
    <row r="538">
      <c r="D538" s="1"/>
      <c r="G538" s="1"/>
      <c r="N538" s="1"/>
      <c r="O538" s="1"/>
      <c r="P538" s="1"/>
      <c r="X538" s="1"/>
      <c r="AD538" s="1"/>
      <c r="AN538" s="1"/>
      <c r="BJ538" s="1"/>
      <c r="BK538" s="1"/>
      <c r="BL538" s="1"/>
      <c r="BM538" s="1"/>
    </row>
    <row r="539">
      <c r="D539" s="1"/>
      <c r="G539" s="1"/>
      <c r="N539" s="1"/>
      <c r="O539" s="1"/>
      <c r="P539" s="1"/>
      <c r="X539" s="1"/>
      <c r="AD539" s="1"/>
      <c r="AN539" s="1"/>
      <c r="BJ539" s="1"/>
      <c r="BK539" s="1"/>
      <c r="BL539" s="1"/>
      <c r="BM539" s="1"/>
    </row>
    <row r="540">
      <c r="D540" s="1"/>
      <c r="G540" s="1"/>
      <c r="N540" s="1"/>
      <c r="O540" s="1"/>
      <c r="P540" s="1"/>
      <c r="X540" s="1"/>
      <c r="AD540" s="1"/>
      <c r="AN540" s="1"/>
      <c r="BJ540" s="1"/>
      <c r="BK540" s="1"/>
      <c r="BL540" s="1"/>
      <c r="BM540" s="1"/>
    </row>
    <row r="541">
      <c r="D541" s="1"/>
      <c r="G541" s="1"/>
      <c r="N541" s="1"/>
      <c r="O541" s="1"/>
      <c r="P541" s="1"/>
      <c r="X541" s="1"/>
      <c r="AD541" s="1"/>
      <c r="AN541" s="1"/>
      <c r="BJ541" s="1"/>
      <c r="BK541" s="1"/>
      <c r="BL541" s="1"/>
      <c r="BM541" s="1"/>
    </row>
    <row r="542">
      <c r="D542" s="1"/>
      <c r="G542" s="1"/>
      <c r="N542" s="1"/>
      <c r="O542" s="1"/>
      <c r="P542" s="1"/>
      <c r="X542" s="1"/>
      <c r="AD542" s="1"/>
      <c r="AN542" s="1"/>
      <c r="BJ542" s="1"/>
      <c r="BK542" s="1"/>
      <c r="BL542" s="1"/>
      <c r="BM542" s="1"/>
    </row>
    <row r="543">
      <c r="D543" s="1"/>
      <c r="G543" s="1"/>
      <c r="N543" s="1"/>
      <c r="O543" s="1"/>
      <c r="P543" s="1"/>
      <c r="X543" s="1"/>
      <c r="AD543" s="1"/>
      <c r="AN543" s="1"/>
      <c r="BJ543" s="1"/>
      <c r="BK543" s="1"/>
      <c r="BL543" s="1"/>
      <c r="BM543" s="1"/>
    </row>
    <row r="544">
      <c r="D544" s="1"/>
      <c r="G544" s="1"/>
      <c r="N544" s="1"/>
      <c r="O544" s="1"/>
      <c r="P544" s="1"/>
      <c r="X544" s="1"/>
      <c r="AD544" s="1"/>
      <c r="AN544" s="1"/>
      <c r="BJ544" s="1"/>
      <c r="BK544" s="1"/>
      <c r="BL544" s="1"/>
      <c r="BM544" s="1"/>
    </row>
    <row r="545">
      <c r="D545" s="1"/>
      <c r="G545" s="1"/>
      <c r="N545" s="1"/>
      <c r="O545" s="1"/>
      <c r="P545" s="1"/>
      <c r="X545" s="1"/>
      <c r="AD545" s="1"/>
      <c r="AN545" s="1"/>
      <c r="BJ545" s="1"/>
      <c r="BK545" s="1"/>
      <c r="BL545" s="1"/>
      <c r="BM545" s="1"/>
    </row>
    <row r="546">
      <c r="D546" s="1"/>
      <c r="G546" s="1"/>
      <c r="N546" s="1"/>
      <c r="O546" s="1"/>
      <c r="P546" s="1"/>
      <c r="X546" s="1"/>
      <c r="AD546" s="1"/>
      <c r="AN546" s="1"/>
      <c r="BJ546" s="1"/>
      <c r="BK546" s="1"/>
      <c r="BL546" s="1"/>
      <c r="BM546" s="1"/>
    </row>
    <row r="547">
      <c r="D547" s="1"/>
      <c r="G547" s="1"/>
      <c r="N547" s="1"/>
      <c r="O547" s="1"/>
      <c r="P547" s="1"/>
      <c r="X547" s="1"/>
      <c r="AD547" s="1"/>
      <c r="AN547" s="1"/>
      <c r="BJ547" s="1"/>
      <c r="BK547" s="1"/>
      <c r="BL547" s="1"/>
      <c r="BM547" s="1"/>
    </row>
    <row r="548">
      <c r="D548" s="1"/>
      <c r="G548" s="1"/>
      <c r="N548" s="1"/>
      <c r="O548" s="1"/>
      <c r="P548" s="1"/>
      <c r="X548" s="1"/>
      <c r="AD548" s="1"/>
      <c r="AN548" s="1"/>
      <c r="BJ548" s="1"/>
      <c r="BK548" s="1"/>
      <c r="BL548" s="1"/>
      <c r="BM548" s="1"/>
    </row>
    <row r="549">
      <c r="D549" s="1"/>
      <c r="G549" s="1"/>
      <c r="N549" s="1"/>
      <c r="O549" s="1"/>
      <c r="P549" s="1"/>
      <c r="X549" s="1"/>
      <c r="AD549" s="1"/>
      <c r="AN549" s="1"/>
      <c r="BJ549" s="1"/>
      <c r="BK549" s="1"/>
      <c r="BL549" s="1"/>
      <c r="BM549" s="1"/>
    </row>
    <row r="550">
      <c r="D550" s="1"/>
      <c r="G550" s="1"/>
      <c r="N550" s="1"/>
      <c r="O550" s="1"/>
      <c r="P550" s="1"/>
      <c r="X550" s="1"/>
      <c r="AD550" s="1"/>
      <c r="AN550" s="1"/>
      <c r="BJ550" s="1"/>
      <c r="BK550" s="1"/>
      <c r="BL550" s="1"/>
      <c r="BM550" s="1"/>
    </row>
    <row r="551">
      <c r="D551" s="1"/>
      <c r="G551" s="1"/>
      <c r="N551" s="1"/>
      <c r="O551" s="1"/>
      <c r="P551" s="1"/>
      <c r="X551" s="1"/>
      <c r="AD551" s="1"/>
      <c r="AN551" s="1"/>
      <c r="BJ551" s="1"/>
      <c r="BK551" s="1"/>
      <c r="BL551" s="1"/>
      <c r="BM551" s="1"/>
    </row>
    <row r="552">
      <c r="D552" s="1"/>
      <c r="G552" s="1"/>
      <c r="N552" s="1"/>
      <c r="O552" s="1"/>
      <c r="P552" s="1"/>
      <c r="X552" s="1"/>
      <c r="AD552" s="1"/>
      <c r="AN552" s="1"/>
      <c r="BJ552" s="1"/>
      <c r="BK552" s="1"/>
      <c r="BL552" s="1"/>
      <c r="BM552" s="1"/>
    </row>
    <row r="553">
      <c r="D553" s="1"/>
      <c r="G553" s="1"/>
      <c r="N553" s="1"/>
      <c r="O553" s="1"/>
      <c r="P553" s="1"/>
      <c r="X553" s="1"/>
      <c r="AD553" s="1"/>
      <c r="AN553" s="1"/>
      <c r="BJ553" s="1"/>
      <c r="BK553" s="1"/>
      <c r="BL553" s="1"/>
      <c r="BM553" s="1"/>
    </row>
    <row r="554">
      <c r="D554" s="1"/>
      <c r="G554" s="1"/>
      <c r="N554" s="1"/>
      <c r="O554" s="1"/>
      <c r="P554" s="1"/>
      <c r="X554" s="1"/>
      <c r="AD554" s="1"/>
      <c r="AN554" s="1"/>
      <c r="BJ554" s="1"/>
      <c r="BK554" s="1"/>
      <c r="BL554" s="1"/>
      <c r="BM554" s="1"/>
    </row>
    <row r="555">
      <c r="D555" s="1"/>
      <c r="G555" s="1"/>
      <c r="N555" s="1"/>
      <c r="O555" s="1"/>
      <c r="P555" s="1"/>
      <c r="X555" s="1"/>
      <c r="AD555" s="1"/>
      <c r="AN555" s="1"/>
      <c r="BJ555" s="1"/>
      <c r="BK555" s="1"/>
      <c r="BL555" s="1"/>
      <c r="BM555" s="1"/>
    </row>
    <row r="556">
      <c r="D556" s="1"/>
      <c r="G556" s="1"/>
      <c r="N556" s="1"/>
      <c r="O556" s="1"/>
      <c r="P556" s="1"/>
      <c r="X556" s="1"/>
      <c r="AD556" s="1"/>
      <c r="AN556" s="1"/>
      <c r="BJ556" s="1"/>
      <c r="BK556" s="1"/>
      <c r="BL556" s="1"/>
      <c r="BM556" s="1"/>
    </row>
    <row r="557">
      <c r="D557" s="1"/>
      <c r="G557" s="1"/>
      <c r="N557" s="1"/>
      <c r="O557" s="1"/>
      <c r="P557" s="1"/>
      <c r="X557" s="1"/>
      <c r="AD557" s="1"/>
      <c r="AN557" s="1"/>
      <c r="BJ557" s="1"/>
      <c r="BK557" s="1"/>
      <c r="BL557" s="1"/>
      <c r="BM557" s="1"/>
    </row>
    <row r="558">
      <c r="D558" s="1"/>
      <c r="G558" s="1"/>
      <c r="N558" s="1"/>
      <c r="O558" s="1"/>
      <c r="P558" s="1"/>
      <c r="X558" s="1"/>
      <c r="AD558" s="1"/>
      <c r="AN558" s="1"/>
      <c r="BJ558" s="1"/>
      <c r="BK558" s="1"/>
      <c r="BL558" s="1"/>
      <c r="BM558" s="1"/>
    </row>
    <row r="559">
      <c r="D559" s="1"/>
      <c r="G559" s="1"/>
      <c r="N559" s="1"/>
      <c r="O559" s="1"/>
      <c r="P559" s="1"/>
      <c r="X559" s="1"/>
      <c r="AD559" s="1"/>
      <c r="AN559" s="1"/>
      <c r="BJ559" s="1"/>
      <c r="BK559" s="1"/>
      <c r="BL559" s="1"/>
      <c r="BM559" s="1"/>
    </row>
    <row r="560">
      <c r="D560" s="1"/>
      <c r="G560" s="1"/>
      <c r="N560" s="1"/>
      <c r="O560" s="1"/>
      <c r="P560" s="1"/>
      <c r="X560" s="1"/>
      <c r="AD560" s="1"/>
      <c r="AN560" s="1"/>
      <c r="BJ560" s="1"/>
      <c r="BK560" s="1"/>
      <c r="BL560" s="1"/>
      <c r="BM560" s="1"/>
    </row>
    <row r="561">
      <c r="D561" s="1"/>
      <c r="G561" s="1"/>
      <c r="N561" s="1"/>
      <c r="O561" s="1"/>
      <c r="P561" s="1"/>
      <c r="X561" s="1"/>
      <c r="AD561" s="1"/>
      <c r="AN561" s="1"/>
      <c r="BJ561" s="1"/>
      <c r="BK561" s="1"/>
      <c r="BL561" s="1"/>
      <c r="BM561" s="1"/>
    </row>
    <row r="562">
      <c r="D562" s="1"/>
      <c r="G562" s="1"/>
      <c r="N562" s="1"/>
      <c r="O562" s="1"/>
      <c r="P562" s="1"/>
      <c r="X562" s="1"/>
      <c r="AD562" s="1"/>
      <c r="AN562" s="1"/>
      <c r="BJ562" s="1"/>
      <c r="BK562" s="1"/>
      <c r="BL562" s="1"/>
      <c r="BM562" s="1"/>
    </row>
    <row r="563">
      <c r="D563" s="1"/>
      <c r="G563" s="1"/>
      <c r="N563" s="1"/>
      <c r="O563" s="1"/>
      <c r="P563" s="1"/>
      <c r="X563" s="1"/>
      <c r="AD563" s="1"/>
      <c r="AN563" s="1"/>
      <c r="BJ563" s="1"/>
      <c r="BK563" s="1"/>
      <c r="BL563" s="1"/>
      <c r="BM563" s="1"/>
    </row>
    <row r="564">
      <c r="D564" s="1"/>
      <c r="G564" s="1"/>
      <c r="N564" s="1"/>
      <c r="O564" s="1"/>
      <c r="P564" s="1"/>
      <c r="X564" s="1"/>
      <c r="AD564" s="1"/>
      <c r="AN564" s="1"/>
      <c r="BJ564" s="1"/>
      <c r="BK564" s="1"/>
      <c r="BL564" s="1"/>
      <c r="BM564" s="1"/>
    </row>
    <row r="565">
      <c r="D565" s="1"/>
      <c r="G565" s="1"/>
      <c r="N565" s="1"/>
      <c r="O565" s="1"/>
      <c r="P565" s="1"/>
      <c r="X565" s="1"/>
      <c r="AD565" s="1"/>
      <c r="AN565" s="1"/>
      <c r="BJ565" s="1"/>
      <c r="BK565" s="1"/>
      <c r="BL565" s="1"/>
      <c r="BM565" s="1"/>
    </row>
    <row r="566">
      <c r="D566" s="1"/>
      <c r="G566" s="1"/>
      <c r="N566" s="1"/>
      <c r="O566" s="1"/>
      <c r="P566" s="1"/>
      <c r="X566" s="1"/>
      <c r="AD566" s="1"/>
      <c r="AN566" s="1"/>
      <c r="BJ566" s="1"/>
      <c r="BK566" s="1"/>
      <c r="BL566" s="1"/>
      <c r="BM566" s="1"/>
    </row>
    <row r="567">
      <c r="D567" s="1"/>
      <c r="G567" s="1"/>
      <c r="N567" s="1"/>
      <c r="O567" s="1"/>
      <c r="P567" s="1"/>
      <c r="X567" s="1"/>
      <c r="AD567" s="1"/>
      <c r="AN567" s="1"/>
      <c r="BJ567" s="1"/>
      <c r="BK567" s="1"/>
      <c r="BL567" s="1"/>
      <c r="BM567" s="1"/>
    </row>
    <row r="568">
      <c r="D568" s="1"/>
      <c r="G568" s="1"/>
      <c r="N568" s="1"/>
      <c r="O568" s="1"/>
      <c r="P568" s="1"/>
      <c r="X568" s="1"/>
      <c r="AD568" s="1"/>
      <c r="AN568" s="1"/>
      <c r="BJ568" s="1"/>
      <c r="BK568" s="1"/>
      <c r="BL568" s="1"/>
      <c r="BM568" s="1"/>
    </row>
    <row r="569">
      <c r="D569" s="1"/>
      <c r="G569" s="1"/>
      <c r="N569" s="1"/>
      <c r="O569" s="1"/>
      <c r="P569" s="1"/>
      <c r="X569" s="1"/>
      <c r="AD569" s="1"/>
      <c r="AN569" s="1"/>
      <c r="BJ569" s="1"/>
      <c r="BK569" s="1"/>
      <c r="BL569" s="1"/>
      <c r="BM569" s="1"/>
    </row>
    <row r="570">
      <c r="D570" s="1"/>
      <c r="G570" s="1"/>
      <c r="N570" s="1"/>
      <c r="O570" s="1"/>
      <c r="P570" s="1"/>
      <c r="X570" s="1"/>
      <c r="AD570" s="1"/>
      <c r="AN570" s="1"/>
      <c r="BJ570" s="1"/>
      <c r="BK570" s="1"/>
      <c r="BL570" s="1"/>
      <c r="BM570" s="1"/>
    </row>
    <row r="571">
      <c r="D571" s="1"/>
      <c r="G571" s="1"/>
      <c r="N571" s="1"/>
      <c r="O571" s="1"/>
      <c r="P571" s="1"/>
      <c r="X571" s="1"/>
      <c r="AD571" s="1"/>
      <c r="AN571" s="1"/>
      <c r="BJ571" s="1"/>
      <c r="BK571" s="1"/>
      <c r="BL571" s="1"/>
      <c r="BM571" s="1"/>
    </row>
    <row r="572">
      <c r="D572" s="1"/>
      <c r="G572" s="1"/>
      <c r="N572" s="1"/>
      <c r="O572" s="1"/>
      <c r="P572" s="1"/>
      <c r="X572" s="1"/>
      <c r="AD572" s="1"/>
      <c r="AN572" s="1"/>
      <c r="BJ572" s="1"/>
      <c r="BK572" s="1"/>
      <c r="BL572" s="1"/>
      <c r="BM572" s="1"/>
    </row>
    <row r="573">
      <c r="D573" s="1"/>
      <c r="G573" s="1"/>
      <c r="N573" s="1"/>
      <c r="O573" s="1"/>
      <c r="P573" s="1"/>
      <c r="X573" s="1"/>
      <c r="AD573" s="1"/>
      <c r="AN573" s="1"/>
      <c r="BJ573" s="1"/>
      <c r="BK573" s="1"/>
      <c r="BL573" s="1"/>
      <c r="BM573" s="1"/>
    </row>
    <row r="574">
      <c r="D574" s="1"/>
      <c r="G574" s="1"/>
      <c r="N574" s="1"/>
      <c r="O574" s="1"/>
      <c r="P574" s="1"/>
      <c r="X574" s="1"/>
      <c r="AD574" s="1"/>
      <c r="AN574" s="1"/>
      <c r="BJ574" s="1"/>
      <c r="BK574" s="1"/>
      <c r="BL574" s="1"/>
      <c r="BM574" s="1"/>
    </row>
    <row r="575">
      <c r="D575" s="1"/>
      <c r="G575" s="1"/>
      <c r="N575" s="1"/>
      <c r="O575" s="1"/>
      <c r="P575" s="1"/>
      <c r="X575" s="1"/>
      <c r="AD575" s="1"/>
      <c r="AN575" s="1"/>
      <c r="BJ575" s="1"/>
      <c r="BK575" s="1"/>
      <c r="BL575" s="1"/>
      <c r="BM575" s="1"/>
    </row>
    <row r="576">
      <c r="D576" s="1"/>
      <c r="G576" s="1"/>
      <c r="N576" s="1"/>
      <c r="O576" s="1"/>
      <c r="P576" s="1"/>
      <c r="X576" s="1"/>
      <c r="AD576" s="1"/>
      <c r="AN576" s="1"/>
      <c r="BJ576" s="1"/>
      <c r="BK576" s="1"/>
      <c r="BL576" s="1"/>
      <c r="BM576" s="1"/>
    </row>
    <row r="577">
      <c r="D577" s="1"/>
      <c r="G577" s="1"/>
      <c r="N577" s="1"/>
      <c r="O577" s="1"/>
      <c r="P577" s="1"/>
      <c r="X577" s="1"/>
      <c r="AD577" s="1"/>
      <c r="AN577" s="1"/>
      <c r="BJ577" s="1"/>
      <c r="BK577" s="1"/>
      <c r="BL577" s="1"/>
      <c r="BM577" s="1"/>
    </row>
    <row r="578">
      <c r="D578" s="1"/>
      <c r="G578" s="1"/>
      <c r="N578" s="1"/>
      <c r="O578" s="1"/>
      <c r="P578" s="1"/>
      <c r="X578" s="1"/>
      <c r="AD578" s="1"/>
      <c r="AN578" s="1"/>
      <c r="BJ578" s="1"/>
      <c r="BK578" s="1"/>
      <c r="BL578" s="1"/>
      <c r="BM578" s="1"/>
    </row>
    <row r="579">
      <c r="D579" s="1"/>
      <c r="G579" s="1"/>
      <c r="N579" s="1"/>
      <c r="O579" s="1"/>
      <c r="P579" s="1"/>
      <c r="X579" s="1"/>
      <c r="AD579" s="1"/>
      <c r="AN579" s="1"/>
      <c r="BJ579" s="1"/>
      <c r="BK579" s="1"/>
      <c r="BL579" s="1"/>
      <c r="BM579" s="1"/>
    </row>
    <row r="580">
      <c r="D580" s="1"/>
      <c r="G580" s="1"/>
      <c r="N580" s="1"/>
      <c r="O580" s="1"/>
      <c r="P580" s="1"/>
      <c r="X580" s="1"/>
      <c r="AD580" s="1"/>
      <c r="AN580" s="1"/>
      <c r="BJ580" s="1"/>
      <c r="BK580" s="1"/>
      <c r="BL580" s="1"/>
      <c r="BM580" s="1"/>
    </row>
    <row r="581">
      <c r="D581" s="1"/>
      <c r="G581" s="1"/>
      <c r="N581" s="1"/>
      <c r="O581" s="1"/>
      <c r="P581" s="1"/>
      <c r="X581" s="1"/>
      <c r="AD581" s="1"/>
      <c r="AN581" s="1"/>
      <c r="BJ581" s="1"/>
      <c r="BK581" s="1"/>
      <c r="BL581" s="1"/>
      <c r="BM581" s="1"/>
    </row>
    <row r="582">
      <c r="D582" s="1"/>
      <c r="G582" s="1"/>
      <c r="N582" s="1"/>
      <c r="O582" s="1"/>
      <c r="P582" s="1"/>
      <c r="X582" s="1"/>
      <c r="AD582" s="1"/>
      <c r="AN582" s="1"/>
      <c r="BJ582" s="1"/>
      <c r="BK582" s="1"/>
      <c r="BL582" s="1"/>
      <c r="BM582" s="1"/>
    </row>
    <row r="583">
      <c r="D583" s="1"/>
      <c r="G583" s="1"/>
      <c r="N583" s="1"/>
      <c r="O583" s="1"/>
      <c r="P583" s="1"/>
      <c r="X583" s="1"/>
      <c r="AD583" s="1"/>
      <c r="AN583" s="1"/>
      <c r="BJ583" s="1"/>
      <c r="BK583" s="1"/>
      <c r="BL583" s="1"/>
      <c r="BM583" s="1"/>
    </row>
    <row r="584">
      <c r="D584" s="1"/>
      <c r="G584" s="1"/>
      <c r="N584" s="1"/>
      <c r="O584" s="1"/>
      <c r="P584" s="1"/>
      <c r="X584" s="1"/>
      <c r="AD584" s="1"/>
      <c r="AN584" s="1"/>
      <c r="BJ584" s="1"/>
      <c r="BK584" s="1"/>
      <c r="BL584" s="1"/>
      <c r="BM584" s="1"/>
    </row>
    <row r="585">
      <c r="D585" s="1"/>
      <c r="G585" s="1"/>
      <c r="N585" s="1"/>
      <c r="O585" s="1"/>
      <c r="P585" s="1"/>
      <c r="X585" s="1"/>
      <c r="AD585" s="1"/>
      <c r="AN585" s="1"/>
      <c r="BJ585" s="1"/>
      <c r="BK585" s="1"/>
      <c r="BL585" s="1"/>
      <c r="BM585" s="1"/>
    </row>
    <row r="586">
      <c r="D586" s="1"/>
      <c r="G586" s="1"/>
      <c r="N586" s="1"/>
      <c r="O586" s="1"/>
      <c r="P586" s="1"/>
      <c r="X586" s="1"/>
      <c r="AD586" s="1"/>
      <c r="AN586" s="1"/>
      <c r="BJ586" s="1"/>
      <c r="BK586" s="1"/>
      <c r="BL586" s="1"/>
      <c r="BM586" s="1"/>
    </row>
    <row r="587">
      <c r="D587" s="1"/>
      <c r="G587" s="1"/>
      <c r="N587" s="1"/>
      <c r="O587" s="1"/>
      <c r="P587" s="1"/>
      <c r="X587" s="1"/>
      <c r="AD587" s="1"/>
      <c r="AN587" s="1"/>
      <c r="BJ587" s="1"/>
      <c r="BK587" s="1"/>
      <c r="BL587" s="1"/>
      <c r="BM587" s="1"/>
    </row>
    <row r="588">
      <c r="D588" s="1"/>
      <c r="G588" s="1"/>
      <c r="N588" s="1"/>
      <c r="O588" s="1"/>
      <c r="P588" s="1"/>
      <c r="X588" s="1"/>
      <c r="AD588" s="1"/>
      <c r="AN588" s="1"/>
      <c r="BJ588" s="1"/>
      <c r="BK588" s="1"/>
      <c r="BL588" s="1"/>
      <c r="BM588" s="1"/>
    </row>
    <row r="589">
      <c r="D589" s="1"/>
      <c r="G589" s="1"/>
      <c r="N589" s="1"/>
      <c r="O589" s="1"/>
      <c r="P589" s="1"/>
      <c r="X589" s="1"/>
      <c r="AD589" s="1"/>
      <c r="AN589" s="1"/>
      <c r="BJ589" s="1"/>
      <c r="BK589" s="1"/>
      <c r="BL589" s="1"/>
      <c r="BM589" s="1"/>
    </row>
    <row r="590">
      <c r="D590" s="1"/>
      <c r="G590" s="1"/>
      <c r="N590" s="1"/>
      <c r="O590" s="1"/>
      <c r="P590" s="1"/>
      <c r="X590" s="1"/>
      <c r="AD590" s="1"/>
      <c r="AN590" s="1"/>
      <c r="BJ590" s="1"/>
      <c r="BK590" s="1"/>
      <c r="BL590" s="1"/>
      <c r="BM590" s="1"/>
    </row>
    <row r="591">
      <c r="D591" s="1"/>
      <c r="G591" s="1"/>
      <c r="N591" s="1"/>
      <c r="O591" s="1"/>
      <c r="P591" s="1"/>
      <c r="X591" s="1"/>
      <c r="AD591" s="1"/>
      <c r="AN591" s="1"/>
      <c r="BJ591" s="1"/>
      <c r="BK591" s="1"/>
      <c r="BL591" s="1"/>
      <c r="BM591" s="1"/>
    </row>
    <row r="592">
      <c r="D592" s="1"/>
      <c r="G592" s="1"/>
      <c r="N592" s="1"/>
      <c r="O592" s="1"/>
      <c r="P592" s="1"/>
      <c r="X592" s="1"/>
      <c r="AD592" s="1"/>
      <c r="AN592" s="1"/>
      <c r="BJ592" s="1"/>
      <c r="BK592" s="1"/>
      <c r="BL592" s="1"/>
      <c r="BM592" s="1"/>
    </row>
    <row r="593">
      <c r="D593" s="1"/>
      <c r="G593" s="1"/>
      <c r="N593" s="1"/>
      <c r="O593" s="1"/>
      <c r="P593" s="1"/>
      <c r="X593" s="1"/>
      <c r="AD593" s="1"/>
      <c r="AN593" s="1"/>
      <c r="BJ593" s="1"/>
      <c r="BK593" s="1"/>
      <c r="BL593" s="1"/>
      <c r="BM593" s="1"/>
    </row>
    <row r="594">
      <c r="D594" s="1"/>
      <c r="G594" s="1"/>
      <c r="N594" s="1"/>
      <c r="O594" s="1"/>
      <c r="P594" s="1"/>
      <c r="X594" s="1"/>
      <c r="AD594" s="1"/>
      <c r="AN594" s="1"/>
      <c r="BJ594" s="1"/>
      <c r="BK594" s="1"/>
      <c r="BL594" s="1"/>
      <c r="BM594" s="1"/>
    </row>
    <row r="595">
      <c r="D595" s="1"/>
      <c r="G595" s="1"/>
      <c r="N595" s="1"/>
      <c r="O595" s="1"/>
      <c r="P595" s="1"/>
      <c r="X595" s="1"/>
      <c r="AD595" s="1"/>
      <c r="AN595" s="1"/>
      <c r="BJ595" s="1"/>
      <c r="BK595" s="1"/>
      <c r="BL595" s="1"/>
      <c r="BM595" s="1"/>
    </row>
    <row r="596">
      <c r="D596" s="1"/>
      <c r="G596" s="1"/>
      <c r="N596" s="1"/>
      <c r="O596" s="1"/>
      <c r="P596" s="1"/>
      <c r="X596" s="1"/>
      <c r="AD596" s="1"/>
      <c r="AN596" s="1"/>
      <c r="BJ596" s="1"/>
      <c r="BK596" s="1"/>
      <c r="BL596" s="1"/>
      <c r="BM596" s="1"/>
    </row>
    <row r="597">
      <c r="D597" s="1"/>
      <c r="G597" s="1"/>
      <c r="N597" s="1"/>
      <c r="O597" s="1"/>
      <c r="P597" s="1"/>
      <c r="X597" s="1"/>
      <c r="AD597" s="1"/>
      <c r="AN597" s="1"/>
      <c r="BJ597" s="1"/>
      <c r="BK597" s="1"/>
      <c r="BL597" s="1"/>
      <c r="BM597" s="1"/>
    </row>
    <row r="598">
      <c r="D598" s="1"/>
      <c r="G598" s="1"/>
      <c r="N598" s="1"/>
      <c r="O598" s="1"/>
      <c r="P598" s="1"/>
      <c r="X598" s="1"/>
      <c r="AD598" s="1"/>
      <c r="AN598" s="1"/>
      <c r="BJ598" s="1"/>
      <c r="BK598" s="1"/>
      <c r="BL598" s="1"/>
      <c r="BM598" s="1"/>
    </row>
    <row r="599">
      <c r="D599" s="1"/>
      <c r="G599" s="1"/>
      <c r="N599" s="1"/>
      <c r="O599" s="1"/>
      <c r="P599" s="1"/>
      <c r="X599" s="1"/>
      <c r="AD599" s="1"/>
      <c r="AN599" s="1"/>
      <c r="BJ599" s="1"/>
      <c r="BK599" s="1"/>
      <c r="BL599" s="1"/>
      <c r="BM599" s="1"/>
    </row>
    <row r="600">
      <c r="D600" s="1"/>
      <c r="G600" s="1"/>
      <c r="N600" s="1"/>
      <c r="O600" s="1"/>
      <c r="P600" s="1"/>
      <c r="X600" s="1"/>
      <c r="AD600" s="1"/>
      <c r="AN600" s="1"/>
      <c r="BJ600" s="1"/>
      <c r="BK600" s="1"/>
      <c r="BL600" s="1"/>
      <c r="BM600" s="1"/>
    </row>
    <row r="601">
      <c r="D601" s="1"/>
      <c r="G601" s="1"/>
      <c r="N601" s="1"/>
      <c r="O601" s="1"/>
      <c r="P601" s="1"/>
      <c r="X601" s="1"/>
      <c r="AD601" s="1"/>
      <c r="AN601" s="1"/>
      <c r="BJ601" s="1"/>
      <c r="BK601" s="1"/>
      <c r="BL601" s="1"/>
      <c r="BM601" s="1"/>
    </row>
    <row r="602">
      <c r="D602" s="1"/>
      <c r="G602" s="1"/>
      <c r="N602" s="1"/>
      <c r="O602" s="1"/>
      <c r="P602" s="1"/>
      <c r="X602" s="1"/>
      <c r="AD602" s="1"/>
      <c r="AN602" s="1"/>
      <c r="BJ602" s="1"/>
      <c r="BK602" s="1"/>
      <c r="BL602" s="1"/>
      <c r="BM602" s="1"/>
    </row>
    <row r="603">
      <c r="D603" s="1"/>
      <c r="G603" s="1"/>
      <c r="N603" s="1"/>
      <c r="O603" s="1"/>
      <c r="P603" s="1"/>
      <c r="X603" s="1"/>
      <c r="AD603" s="1"/>
      <c r="AN603" s="1"/>
      <c r="BJ603" s="1"/>
      <c r="BK603" s="1"/>
      <c r="BL603" s="1"/>
      <c r="BM603" s="1"/>
    </row>
    <row r="604">
      <c r="D604" s="1"/>
      <c r="G604" s="1"/>
      <c r="N604" s="1"/>
      <c r="O604" s="1"/>
      <c r="P604" s="1"/>
      <c r="X604" s="1"/>
      <c r="AD604" s="1"/>
      <c r="AN604" s="1"/>
      <c r="BJ604" s="1"/>
      <c r="BK604" s="1"/>
      <c r="BL604" s="1"/>
      <c r="BM604" s="1"/>
    </row>
    <row r="605">
      <c r="D605" s="1"/>
      <c r="G605" s="1"/>
      <c r="N605" s="1"/>
      <c r="O605" s="1"/>
      <c r="P605" s="1"/>
      <c r="X605" s="1"/>
      <c r="AD605" s="1"/>
      <c r="AN605" s="1"/>
      <c r="BJ605" s="1"/>
      <c r="BK605" s="1"/>
      <c r="BL605" s="1"/>
      <c r="BM605" s="1"/>
    </row>
    <row r="606">
      <c r="D606" s="1"/>
      <c r="G606" s="1"/>
      <c r="N606" s="1"/>
      <c r="O606" s="1"/>
      <c r="P606" s="1"/>
      <c r="X606" s="1"/>
      <c r="AD606" s="1"/>
      <c r="AN606" s="1"/>
      <c r="BJ606" s="1"/>
      <c r="BK606" s="1"/>
      <c r="BL606" s="1"/>
      <c r="BM606" s="1"/>
    </row>
    <row r="607">
      <c r="D607" s="1"/>
      <c r="G607" s="1"/>
      <c r="N607" s="1"/>
      <c r="O607" s="1"/>
      <c r="P607" s="1"/>
      <c r="X607" s="1"/>
      <c r="AD607" s="1"/>
      <c r="AN607" s="1"/>
      <c r="BJ607" s="1"/>
      <c r="BK607" s="1"/>
      <c r="BL607" s="1"/>
      <c r="BM607" s="1"/>
    </row>
    <row r="608">
      <c r="D608" s="1"/>
      <c r="G608" s="1"/>
      <c r="N608" s="1"/>
      <c r="O608" s="1"/>
      <c r="P608" s="1"/>
      <c r="X608" s="1"/>
      <c r="AD608" s="1"/>
      <c r="AN608" s="1"/>
      <c r="BJ608" s="1"/>
      <c r="BK608" s="1"/>
      <c r="BL608" s="1"/>
      <c r="BM608" s="1"/>
    </row>
    <row r="609">
      <c r="D609" s="1"/>
      <c r="G609" s="1"/>
      <c r="N609" s="1"/>
      <c r="O609" s="1"/>
      <c r="P609" s="1"/>
      <c r="X609" s="1"/>
      <c r="AD609" s="1"/>
      <c r="AN609" s="1"/>
      <c r="BJ609" s="1"/>
      <c r="BK609" s="1"/>
      <c r="BL609" s="1"/>
      <c r="BM609" s="1"/>
    </row>
    <row r="610">
      <c r="D610" s="1"/>
      <c r="G610" s="1"/>
      <c r="N610" s="1"/>
      <c r="O610" s="1"/>
      <c r="P610" s="1"/>
      <c r="X610" s="1"/>
      <c r="AD610" s="1"/>
      <c r="AN610" s="1"/>
      <c r="BJ610" s="1"/>
      <c r="BK610" s="1"/>
      <c r="BL610" s="1"/>
      <c r="BM610" s="1"/>
    </row>
    <row r="611">
      <c r="D611" s="1"/>
      <c r="G611" s="1"/>
      <c r="N611" s="1"/>
      <c r="O611" s="1"/>
      <c r="P611" s="1"/>
      <c r="X611" s="1"/>
      <c r="AD611" s="1"/>
      <c r="AN611" s="1"/>
      <c r="BJ611" s="1"/>
      <c r="BK611" s="1"/>
      <c r="BL611" s="1"/>
      <c r="BM611" s="1"/>
    </row>
    <row r="612">
      <c r="D612" s="1"/>
      <c r="G612" s="1"/>
      <c r="N612" s="1"/>
      <c r="O612" s="1"/>
      <c r="P612" s="1"/>
      <c r="X612" s="1"/>
      <c r="AD612" s="1"/>
      <c r="AN612" s="1"/>
      <c r="BJ612" s="1"/>
      <c r="BK612" s="1"/>
      <c r="BL612" s="1"/>
      <c r="BM612" s="1"/>
    </row>
    <row r="613">
      <c r="D613" s="1"/>
      <c r="G613" s="1"/>
      <c r="N613" s="1"/>
      <c r="O613" s="1"/>
      <c r="P613" s="1"/>
      <c r="X613" s="1"/>
      <c r="AD613" s="1"/>
      <c r="AN613" s="1"/>
      <c r="BJ613" s="1"/>
      <c r="BK613" s="1"/>
      <c r="BL613" s="1"/>
      <c r="BM613" s="1"/>
    </row>
    <row r="614">
      <c r="D614" s="1"/>
      <c r="G614" s="1"/>
      <c r="N614" s="1"/>
      <c r="O614" s="1"/>
      <c r="P614" s="1"/>
      <c r="X614" s="1"/>
      <c r="AD614" s="1"/>
      <c r="AN614" s="1"/>
      <c r="BJ614" s="1"/>
      <c r="BK614" s="1"/>
      <c r="BL614" s="1"/>
      <c r="BM614" s="1"/>
    </row>
    <row r="615">
      <c r="D615" s="1"/>
      <c r="G615" s="1"/>
      <c r="N615" s="1"/>
      <c r="O615" s="1"/>
      <c r="P615" s="1"/>
      <c r="X615" s="1"/>
      <c r="AD615" s="1"/>
      <c r="AN615" s="1"/>
      <c r="BJ615" s="1"/>
      <c r="BK615" s="1"/>
      <c r="BL615" s="1"/>
      <c r="BM615" s="1"/>
    </row>
    <row r="616">
      <c r="D616" s="1"/>
      <c r="G616" s="1"/>
      <c r="N616" s="1"/>
      <c r="O616" s="1"/>
      <c r="P616" s="1"/>
      <c r="X616" s="1"/>
      <c r="AD616" s="1"/>
      <c r="AN616" s="1"/>
      <c r="BJ616" s="1"/>
      <c r="BK616" s="1"/>
      <c r="BL616" s="1"/>
      <c r="BM616" s="1"/>
    </row>
    <row r="617">
      <c r="D617" s="1"/>
      <c r="G617" s="1"/>
      <c r="N617" s="1"/>
      <c r="O617" s="1"/>
      <c r="P617" s="1"/>
      <c r="X617" s="1"/>
      <c r="AD617" s="1"/>
      <c r="AN617" s="1"/>
      <c r="BJ617" s="1"/>
      <c r="BK617" s="1"/>
      <c r="BL617" s="1"/>
      <c r="BM617" s="1"/>
    </row>
    <row r="618">
      <c r="D618" s="1"/>
      <c r="G618" s="1"/>
      <c r="N618" s="1"/>
      <c r="O618" s="1"/>
      <c r="P618" s="1"/>
      <c r="X618" s="1"/>
      <c r="AD618" s="1"/>
      <c r="AN618" s="1"/>
      <c r="BJ618" s="1"/>
      <c r="BK618" s="1"/>
      <c r="BL618" s="1"/>
      <c r="BM618" s="1"/>
    </row>
    <row r="619">
      <c r="D619" s="1"/>
      <c r="G619" s="1"/>
      <c r="N619" s="1"/>
      <c r="O619" s="1"/>
      <c r="P619" s="1"/>
      <c r="X619" s="1"/>
      <c r="AD619" s="1"/>
      <c r="AN619" s="1"/>
      <c r="BJ619" s="1"/>
      <c r="BK619" s="1"/>
      <c r="BL619" s="1"/>
      <c r="BM619" s="1"/>
    </row>
    <row r="620">
      <c r="D620" s="1"/>
      <c r="G620" s="1"/>
      <c r="N620" s="1"/>
      <c r="O620" s="1"/>
      <c r="P620" s="1"/>
      <c r="X620" s="1"/>
      <c r="AD620" s="1"/>
      <c r="AN620" s="1"/>
      <c r="BJ620" s="1"/>
      <c r="BK620" s="1"/>
      <c r="BL620" s="1"/>
      <c r="BM620" s="1"/>
    </row>
    <row r="621">
      <c r="D621" s="1"/>
      <c r="G621" s="1"/>
      <c r="N621" s="1"/>
      <c r="O621" s="1"/>
      <c r="P621" s="1"/>
      <c r="X621" s="1"/>
      <c r="AD621" s="1"/>
      <c r="AN621" s="1"/>
      <c r="BJ621" s="1"/>
      <c r="BK621" s="1"/>
      <c r="BL621" s="1"/>
      <c r="BM621" s="1"/>
    </row>
    <row r="622">
      <c r="D622" s="1"/>
      <c r="G622" s="1"/>
      <c r="N622" s="1"/>
      <c r="O622" s="1"/>
      <c r="P622" s="1"/>
      <c r="X622" s="1"/>
      <c r="AD622" s="1"/>
      <c r="AN622" s="1"/>
      <c r="BJ622" s="1"/>
      <c r="BK622" s="1"/>
      <c r="BL622" s="1"/>
      <c r="BM622" s="1"/>
    </row>
    <row r="623">
      <c r="D623" s="1"/>
      <c r="G623" s="1"/>
      <c r="N623" s="1"/>
      <c r="O623" s="1"/>
      <c r="P623" s="1"/>
      <c r="X623" s="1"/>
      <c r="AD623" s="1"/>
      <c r="AN623" s="1"/>
      <c r="BJ623" s="1"/>
      <c r="BK623" s="1"/>
      <c r="BL623" s="1"/>
      <c r="BM623" s="1"/>
    </row>
    <row r="624">
      <c r="D624" s="1"/>
      <c r="G624" s="1"/>
      <c r="N624" s="1"/>
      <c r="O624" s="1"/>
      <c r="P624" s="1"/>
      <c r="X624" s="1"/>
      <c r="AD624" s="1"/>
      <c r="AN624" s="1"/>
      <c r="BJ624" s="1"/>
      <c r="BK624" s="1"/>
      <c r="BL624" s="1"/>
      <c r="BM624" s="1"/>
    </row>
    <row r="625">
      <c r="D625" s="1"/>
      <c r="G625" s="1"/>
      <c r="N625" s="1"/>
      <c r="O625" s="1"/>
      <c r="P625" s="1"/>
      <c r="X625" s="1"/>
      <c r="AD625" s="1"/>
      <c r="AN625" s="1"/>
      <c r="BJ625" s="1"/>
      <c r="BK625" s="1"/>
      <c r="BL625" s="1"/>
      <c r="BM625" s="1"/>
    </row>
    <row r="626">
      <c r="D626" s="1"/>
      <c r="G626" s="1"/>
      <c r="N626" s="1"/>
      <c r="O626" s="1"/>
      <c r="P626" s="1"/>
      <c r="X626" s="1"/>
      <c r="AD626" s="1"/>
      <c r="AN626" s="1"/>
      <c r="BJ626" s="1"/>
      <c r="BK626" s="1"/>
      <c r="BL626" s="1"/>
      <c r="BM626" s="1"/>
    </row>
    <row r="627">
      <c r="D627" s="1"/>
      <c r="G627" s="1"/>
      <c r="N627" s="1"/>
      <c r="O627" s="1"/>
      <c r="P627" s="1"/>
      <c r="X627" s="1"/>
      <c r="AD627" s="1"/>
      <c r="AN627" s="1"/>
      <c r="BJ627" s="1"/>
      <c r="BK627" s="1"/>
      <c r="BL627" s="1"/>
      <c r="BM627" s="1"/>
    </row>
    <row r="628">
      <c r="D628" s="1"/>
      <c r="G628" s="1"/>
      <c r="N628" s="1"/>
      <c r="O628" s="1"/>
      <c r="P628" s="1"/>
      <c r="X628" s="1"/>
      <c r="AD628" s="1"/>
      <c r="AN628" s="1"/>
      <c r="BJ628" s="1"/>
      <c r="BK628" s="1"/>
      <c r="BL628" s="1"/>
      <c r="BM628" s="1"/>
    </row>
    <row r="629">
      <c r="D629" s="1"/>
      <c r="G629" s="1"/>
      <c r="N629" s="1"/>
      <c r="O629" s="1"/>
      <c r="P629" s="1"/>
      <c r="X629" s="1"/>
      <c r="AD629" s="1"/>
      <c r="AN629" s="1"/>
      <c r="BJ629" s="1"/>
      <c r="BK629" s="1"/>
      <c r="BL629" s="1"/>
      <c r="BM629" s="1"/>
    </row>
    <row r="630">
      <c r="D630" s="1"/>
      <c r="G630" s="1"/>
      <c r="N630" s="1"/>
      <c r="O630" s="1"/>
      <c r="P630" s="1"/>
      <c r="X630" s="1"/>
      <c r="AD630" s="1"/>
      <c r="AN630" s="1"/>
      <c r="BJ630" s="1"/>
      <c r="BK630" s="1"/>
      <c r="BL630" s="1"/>
      <c r="BM630" s="1"/>
    </row>
    <row r="631">
      <c r="D631" s="1"/>
      <c r="G631" s="1"/>
      <c r="N631" s="1"/>
      <c r="O631" s="1"/>
      <c r="P631" s="1"/>
      <c r="X631" s="1"/>
      <c r="AD631" s="1"/>
      <c r="AN631" s="1"/>
      <c r="BJ631" s="1"/>
      <c r="BK631" s="1"/>
      <c r="BL631" s="1"/>
      <c r="BM631" s="1"/>
    </row>
    <row r="632">
      <c r="D632" s="1"/>
      <c r="G632" s="1"/>
      <c r="N632" s="1"/>
      <c r="O632" s="1"/>
      <c r="P632" s="1"/>
      <c r="X632" s="1"/>
      <c r="AD632" s="1"/>
      <c r="AN632" s="1"/>
      <c r="BJ632" s="1"/>
      <c r="BK632" s="1"/>
      <c r="BL632" s="1"/>
      <c r="BM632" s="1"/>
    </row>
    <row r="633">
      <c r="D633" s="1"/>
      <c r="G633" s="1"/>
      <c r="N633" s="1"/>
      <c r="O633" s="1"/>
      <c r="P633" s="1"/>
      <c r="X633" s="1"/>
      <c r="AD633" s="1"/>
      <c r="AN633" s="1"/>
      <c r="BJ633" s="1"/>
      <c r="BK633" s="1"/>
      <c r="BL633" s="1"/>
      <c r="BM633" s="1"/>
    </row>
    <row r="634">
      <c r="D634" s="1"/>
      <c r="G634" s="1"/>
      <c r="N634" s="1"/>
      <c r="O634" s="1"/>
      <c r="P634" s="1"/>
      <c r="X634" s="1"/>
      <c r="AD634" s="1"/>
      <c r="AN634" s="1"/>
      <c r="BJ634" s="1"/>
      <c r="BK634" s="1"/>
      <c r="BL634" s="1"/>
      <c r="BM634" s="1"/>
    </row>
    <row r="635">
      <c r="D635" s="1"/>
      <c r="G635" s="1"/>
      <c r="N635" s="1"/>
      <c r="O635" s="1"/>
      <c r="P635" s="1"/>
      <c r="X635" s="1"/>
      <c r="AD635" s="1"/>
      <c r="AN635" s="1"/>
      <c r="BJ635" s="1"/>
      <c r="BK635" s="1"/>
      <c r="BL635" s="1"/>
      <c r="BM635" s="1"/>
    </row>
    <row r="636">
      <c r="D636" s="1"/>
      <c r="G636" s="1"/>
      <c r="N636" s="1"/>
      <c r="O636" s="1"/>
      <c r="P636" s="1"/>
      <c r="X636" s="1"/>
      <c r="AD636" s="1"/>
      <c r="AN636" s="1"/>
      <c r="BJ636" s="1"/>
      <c r="BK636" s="1"/>
      <c r="BL636" s="1"/>
      <c r="BM636" s="1"/>
    </row>
    <row r="637">
      <c r="D637" s="1"/>
      <c r="G637" s="1"/>
      <c r="N637" s="1"/>
      <c r="O637" s="1"/>
      <c r="P637" s="1"/>
      <c r="X637" s="1"/>
      <c r="AD637" s="1"/>
      <c r="AN637" s="1"/>
      <c r="BJ637" s="1"/>
      <c r="BK637" s="1"/>
      <c r="BL637" s="1"/>
      <c r="BM637" s="1"/>
    </row>
    <row r="638">
      <c r="D638" s="1"/>
      <c r="G638" s="1"/>
      <c r="N638" s="1"/>
      <c r="O638" s="1"/>
      <c r="P638" s="1"/>
      <c r="X638" s="1"/>
      <c r="AD638" s="1"/>
      <c r="AN638" s="1"/>
      <c r="BJ638" s="1"/>
      <c r="BK638" s="1"/>
      <c r="BL638" s="1"/>
      <c r="BM638" s="1"/>
    </row>
    <row r="639">
      <c r="D639" s="1"/>
      <c r="G639" s="1"/>
      <c r="N639" s="1"/>
      <c r="O639" s="1"/>
      <c r="P639" s="1"/>
      <c r="X639" s="1"/>
      <c r="AD639" s="1"/>
      <c r="AN639" s="1"/>
      <c r="BJ639" s="1"/>
      <c r="BK639" s="1"/>
      <c r="BL639" s="1"/>
      <c r="BM639" s="1"/>
    </row>
    <row r="640">
      <c r="D640" s="1"/>
      <c r="G640" s="1"/>
      <c r="N640" s="1"/>
      <c r="O640" s="1"/>
      <c r="P640" s="1"/>
      <c r="X640" s="1"/>
      <c r="AD640" s="1"/>
      <c r="AN640" s="1"/>
      <c r="BJ640" s="1"/>
      <c r="BK640" s="1"/>
      <c r="BL640" s="1"/>
      <c r="BM640" s="1"/>
    </row>
    <row r="641">
      <c r="D641" s="1"/>
      <c r="G641" s="1"/>
      <c r="N641" s="1"/>
      <c r="O641" s="1"/>
      <c r="P641" s="1"/>
      <c r="X641" s="1"/>
      <c r="AD641" s="1"/>
      <c r="AN641" s="1"/>
      <c r="BJ641" s="1"/>
      <c r="BK641" s="1"/>
      <c r="BL641" s="1"/>
      <c r="BM641" s="1"/>
    </row>
    <row r="642">
      <c r="D642" s="1"/>
      <c r="G642" s="1"/>
      <c r="N642" s="1"/>
      <c r="O642" s="1"/>
      <c r="P642" s="1"/>
      <c r="X642" s="1"/>
      <c r="AD642" s="1"/>
      <c r="AN642" s="1"/>
      <c r="BJ642" s="1"/>
      <c r="BK642" s="1"/>
      <c r="BL642" s="1"/>
      <c r="BM642" s="1"/>
    </row>
    <row r="643">
      <c r="D643" s="1"/>
      <c r="G643" s="1"/>
      <c r="N643" s="1"/>
      <c r="O643" s="1"/>
      <c r="P643" s="1"/>
      <c r="X643" s="1"/>
      <c r="AD643" s="1"/>
      <c r="AN643" s="1"/>
      <c r="BJ643" s="1"/>
      <c r="BK643" s="1"/>
      <c r="BL643" s="1"/>
      <c r="BM643" s="1"/>
    </row>
    <row r="644">
      <c r="D644" s="1"/>
      <c r="G644" s="1"/>
      <c r="N644" s="1"/>
      <c r="O644" s="1"/>
      <c r="P644" s="1"/>
      <c r="X644" s="1"/>
      <c r="AD644" s="1"/>
      <c r="AN644" s="1"/>
      <c r="BJ644" s="1"/>
      <c r="BK644" s="1"/>
      <c r="BL644" s="1"/>
      <c r="BM644" s="1"/>
    </row>
    <row r="645">
      <c r="D645" s="1"/>
      <c r="G645" s="1"/>
      <c r="N645" s="1"/>
      <c r="O645" s="1"/>
      <c r="P645" s="1"/>
      <c r="X645" s="1"/>
      <c r="AD645" s="1"/>
      <c r="AN645" s="1"/>
      <c r="BJ645" s="1"/>
      <c r="BK645" s="1"/>
      <c r="BL645" s="1"/>
      <c r="BM645" s="1"/>
    </row>
    <row r="646">
      <c r="D646" s="1"/>
      <c r="G646" s="1"/>
      <c r="N646" s="1"/>
      <c r="O646" s="1"/>
      <c r="P646" s="1"/>
      <c r="X646" s="1"/>
      <c r="AD646" s="1"/>
      <c r="AN646" s="1"/>
      <c r="BJ646" s="1"/>
      <c r="BK646" s="1"/>
      <c r="BL646" s="1"/>
      <c r="BM646" s="1"/>
    </row>
    <row r="647">
      <c r="D647" s="1"/>
      <c r="G647" s="1"/>
      <c r="N647" s="1"/>
      <c r="O647" s="1"/>
      <c r="P647" s="1"/>
      <c r="X647" s="1"/>
      <c r="AD647" s="1"/>
      <c r="AN647" s="1"/>
      <c r="BJ647" s="1"/>
      <c r="BK647" s="1"/>
      <c r="BL647" s="1"/>
      <c r="BM647" s="1"/>
    </row>
    <row r="648">
      <c r="D648" s="1"/>
      <c r="G648" s="1"/>
      <c r="N648" s="1"/>
      <c r="O648" s="1"/>
      <c r="P648" s="1"/>
      <c r="X648" s="1"/>
      <c r="AD648" s="1"/>
      <c r="AN648" s="1"/>
      <c r="BJ648" s="1"/>
      <c r="BK648" s="1"/>
      <c r="BL648" s="1"/>
      <c r="BM648" s="1"/>
    </row>
    <row r="649">
      <c r="D649" s="1"/>
      <c r="G649" s="1"/>
      <c r="N649" s="1"/>
      <c r="O649" s="1"/>
      <c r="P649" s="1"/>
      <c r="X649" s="1"/>
      <c r="AD649" s="1"/>
      <c r="AN649" s="1"/>
      <c r="BJ649" s="1"/>
      <c r="BK649" s="1"/>
      <c r="BL649" s="1"/>
      <c r="BM649" s="1"/>
    </row>
    <row r="650">
      <c r="D650" s="1"/>
      <c r="G650" s="1"/>
      <c r="N650" s="1"/>
      <c r="O650" s="1"/>
      <c r="P650" s="1"/>
      <c r="X650" s="1"/>
      <c r="AD650" s="1"/>
      <c r="AN650" s="1"/>
      <c r="BJ650" s="1"/>
      <c r="BK650" s="1"/>
      <c r="BL650" s="1"/>
      <c r="BM650" s="1"/>
    </row>
    <row r="651">
      <c r="D651" s="1"/>
      <c r="G651" s="1"/>
      <c r="N651" s="1"/>
      <c r="O651" s="1"/>
      <c r="P651" s="1"/>
      <c r="X651" s="1"/>
      <c r="AD651" s="1"/>
      <c r="AN651" s="1"/>
      <c r="BJ651" s="1"/>
      <c r="BK651" s="1"/>
      <c r="BL651" s="1"/>
      <c r="BM651" s="1"/>
    </row>
    <row r="652">
      <c r="D652" s="1"/>
      <c r="G652" s="1"/>
      <c r="N652" s="1"/>
      <c r="O652" s="1"/>
      <c r="P652" s="1"/>
      <c r="X652" s="1"/>
      <c r="AD652" s="1"/>
      <c r="AN652" s="1"/>
      <c r="BJ652" s="1"/>
      <c r="BK652" s="1"/>
      <c r="BL652" s="1"/>
      <c r="BM652" s="1"/>
    </row>
    <row r="653">
      <c r="D653" s="1"/>
      <c r="G653" s="1"/>
      <c r="N653" s="1"/>
      <c r="O653" s="1"/>
      <c r="P653" s="1"/>
      <c r="X653" s="1"/>
      <c r="AD653" s="1"/>
      <c r="AN653" s="1"/>
      <c r="BJ653" s="1"/>
      <c r="BK653" s="1"/>
      <c r="BL653" s="1"/>
      <c r="BM653" s="1"/>
    </row>
    <row r="654">
      <c r="D654" s="1"/>
      <c r="G654" s="1"/>
      <c r="N654" s="1"/>
      <c r="O654" s="1"/>
      <c r="P654" s="1"/>
      <c r="X654" s="1"/>
      <c r="AD654" s="1"/>
      <c r="AN654" s="1"/>
      <c r="BJ654" s="1"/>
      <c r="BK654" s="1"/>
      <c r="BL654" s="1"/>
      <c r="BM654" s="1"/>
    </row>
    <row r="655">
      <c r="D655" s="1"/>
      <c r="G655" s="1"/>
      <c r="N655" s="1"/>
      <c r="O655" s="1"/>
      <c r="P655" s="1"/>
      <c r="X655" s="1"/>
      <c r="AD655" s="1"/>
      <c r="AN655" s="1"/>
      <c r="BJ655" s="1"/>
      <c r="BK655" s="1"/>
      <c r="BL655" s="1"/>
      <c r="BM655" s="1"/>
    </row>
    <row r="656">
      <c r="D656" s="1"/>
      <c r="G656" s="1"/>
      <c r="N656" s="1"/>
      <c r="O656" s="1"/>
      <c r="P656" s="1"/>
      <c r="X656" s="1"/>
      <c r="AD656" s="1"/>
      <c r="AN656" s="1"/>
      <c r="BJ656" s="1"/>
      <c r="BK656" s="1"/>
      <c r="BL656" s="1"/>
      <c r="BM656" s="1"/>
    </row>
    <row r="657">
      <c r="D657" s="1"/>
      <c r="G657" s="1"/>
      <c r="N657" s="1"/>
      <c r="O657" s="1"/>
      <c r="P657" s="1"/>
      <c r="X657" s="1"/>
      <c r="AD657" s="1"/>
      <c r="AN657" s="1"/>
      <c r="BJ657" s="1"/>
      <c r="BK657" s="1"/>
      <c r="BL657" s="1"/>
      <c r="BM657" s="1"/>
    </row>
    <row r="658">
      <c r="D658" s="1"/>
      <c r="G658" s="1"/>
      <c r="N658" s="1"/>
      <c r="O658" s="1"/>
      <c r="P658" s="1"/>
      <c r="X658" s="1"/>
      <c r="AD658" s="1"/>
      <c r="AN658" s="1"/>
      <c r="BJ658" s="1"/>
      <c r="BK658" s="1"/>
      <c r="BL658" s="1"/>
      <c r="BM658" s="1"/>
    </row>
    <row r="659">
      <c r="D659" s="1"/>
      <c r="G659" s="1"/>
      <c r="N659" s="1"/>
      <c r="O659" s="1"/>
      <c r="P659" s="1"/>
      <c r="X659" s="1"/>
      <c r="AD659" s="1"/>
      <c r="AN659" s="1"/>
      <c r="BJ659" s="1"/>
      <c r="BK659" s="1"/>
      <c r="BL659" s="1"/>
      <c r="BM659" s="1"/>
    </row>
    <row r="660">
      <c r="D660" s="1"/>
      <c r="G660" s="1"/>
      <c r="N660" s="1"/>
      <c r="O660" s="1"/>
      <c r="P660" s="1"/>
      <c r="X660" s="1"/>
      <c r="AD660" s="1"/>
      <c r="AN660" s="1"/>
      <c r="BJ660" s="1"/>
      <c r="BK660" s="1"/>
      <c r="BL660" s="1"/>
      <c r="BM660" s="1"/>
    </row>
    <row r="661">
      <c r="D661" s="1"/>
      <c r="G661" s="1"/>
      <c r="N661" s="1"/>
      <c r="O661" s="1"/>
      <c r="P661" s="1"/>
      <c r="X661" s="1"/>
      <c r="AD661" s="1"/>
      <c r="AN661" s="1"/>
      <c r="BJ661" s="1"/>
      <c r="BK661" s="1"/>
      <c r="BL661" s="1"/>
      <c r="BM661" s="1"/>
    </row>
    <row r="662">
      <c r="D662" s="1"/>
      <c r="G662" s="1"/>
      <c r="N662" s="1"/>
      <c r="O662" s="1"/>
      <c r="P662" s="1"/>
      <c r="X662" s="1"/>
      <c r="AD662" s="1"/>
      <c r="AN662" s="1"/>
      <c r="BJ662" s="1"/>
      <c r="BK662" s="1"/>
      <c r="BL662" s="1"/>
      <c r="BM662" s="1"/>
    </row>
    <row r="663">
      <c r="D663" s="1"/>
      <c r="G663" s="1"/>
      <c r="N663" s="1"/>
      <c r="O663" s="1"/>
      <c r="P663" s="1"/>
      <c r="X663" s="1"/>
      <c r="AD663" s="1"/>
      <c r="AN663" s="1"/>
      <c r="BJ663" s="1"/>
      <c r="BK663" s="1"/>
      <c r="BL663" s="1"/>
      <c r="BM663" s="1"/>
    </row>
    <row r="664">
      <c r="D664" s="1"/>
      <c r="G664" s="1"/>
      <c r="N664" s="1"/>
      <c r="O664" s="1"/>
      <c r="P664" s="1"/>
      <c r="X664" s="1"/>
      <c r="AD664" s="1"/>
      <c r="AN664" s="1"/>
      <c r="BJ664" s="1"/>
      <c r="BK664" s="1"/>
      <c r="BL664" s="1"/>
      <c r="BM664" s="1"/>
    </row>
    <row r="665">
      <c r="D665" s="1"/>
      <c r="G665" s="1"/>
      <c r="N665" s="1"/>
      <c r="O665" s="1"/>
      <c r="P665" s="1"/>
      <c r="X665" s="1"/>
      <c r="AD665" s="1"/>
      <c r="AN665" s="1"/>
      <c r="BJ665" s="1"/>
      <c r="BK665" s="1"/>
      <c r="BL665" s="1"/>
      <c r="BM665" s="1"/>
    </row>
    <row r="666">
      <c r="D666" s="1"/>
      <c r="G666" s="1"/>
      <c r="N666" s="1"/>
      <c r="O666" s="1"/>
      <c r="P666" s="1"/>
      <c r="X666" s="1"/>
      <c r="AD666" s="1"/>
      <c r="AN666" s="1"/>
      <c r="BJ666" s="1"/>
      <c r="BK666" s="1"/>
      <c r="BL666" s="1"/>
      <c r="BM666" s="1"/>
    </row>
    <row r="667">
      <c r="D667" s="1"/>
      <c r="G667" s="1"/>
      <c r="N667" s="1"/>
      <c r="O667" s="1"/>
      <c r="P667" s="1"/>
      <c r="X667" s="1"/>
      <c r="AD667" s="1"/>
      <c r="AN667" s="1"/>
      <c r="BJ667" s="1"/>
      <c r="BK667" s="1"/>
      <c r="BL667" s="1"/>
      <c r="BM667" s="1"/>
    </row>
    <row r="668">
      <c r="D668" s="1"/>
      <c r="G668" s="1"/>
      <c r="N668" s="1"/>
      <c r="O668" s="1"/>
      <c r="P668" s="1"/>
      <c r="X668" s="1"/>
      <c r="AD668" s="1"/>
      <c r="AN668" s="1"/>
      <c r="BJ668" s="1"/>
      <c r="BK668" s="1"/>
      <c r="BL668" s="1"/>
      <c r="BM668" s="1"/>
    </row>
    <row r="669">
      <c r="D669" s="1"/>
      <c r="G669" s="1"/>
      <c r="N669" s="1"/>
      <c r="O669" s="1"/>
      <c r="P669" s="1"/>
      <c r="X669" s="1"/>
      <c r="AD669" s="1"/>
      <c r="AN669" s="1"/>
      <c r="BJ669" s="1"/>
      <c r="BK669" s="1"/>
      <c r="BL669" s="1"/>
      <c r="BM669" s="1"/>
    </row>
    <row r="670">
      <c r="D670" s="1"/>
      <c r="G670" s="1"/>
      <c r="N670" s="1"/>
      <c r="O670" s="1"/>
      <c r="P670" s="1"/>
      <c r="X670" s="1"/>
      <c r="AD670" s="1"/>
      <c r="AN670" s="1"/>
      <c r="BJ670" s="1"/>
      <c r="BK670" s="1"/>
      <c r="BL670" s="1"/>
      <c r="BM670" s="1"/>
    </row>
    <row r="671">
      <c r="D671" s="1"/>
      <c r="G671" s="1"/>
      <c r="N671" s="1"/>
      <c r="O671" s="1"/>
      <c r="P671" s="1"/>
      <c r="X671" s="1"/>
      <c r="AD671" s="1"/>
      <c r="AN671" s="1"/>
      <c r="BJ671" s="1"/>
      <c r="BK671" s="1"/>
      <c r="BL671" s="1"/>
      <c r="BM671" s="1"/>
    </row>
    <row r="672">
      <c r="D672" s="1"/>
      <c r="G672" s="1"/>
      <c r="N672" s="1"/>
      <c r="O672" s="1"/>
      <c r="P672" s="1"/>
      <c r="X672" s="1"/>
      <c r="AD672" s="1"/>
      <c r="AN672" s="1"/>
      <c r="BJ672" s="1"/>
      <c r="BK672" s="1"/>
      <c r="BL672" s="1"/>
      <c r="BM672" s="1"/>
    </row>
    <row r="673">
      <c r="D673" s="1"/>
      <c r="G673" s="1"/>
      <c r="N673" s="1"/>
      <c r="O673" s="1"/>
      <c r="P673" s="1"/>
      <c r="X673" s="1"/>
      <c r="AD673" s="1"/>
      <c r="AN673" s="1"/>
      <c r="BJ673" s="1"/>
      <c r="BK673" s="1"/>
      <c r="BL673" s="1"/>
      <c r="BM673" s="1"/>
    </row>
    <row r="674">
      <c r="D674" s="1"/>
      <c r="G674" s="1"/>
      <c r="N674" s="1"/>
      <c r="O674" s="1"/>
      <c r="P674" s="1"/>
      <c r="X674" s="1"/>
      <c r="AD674" s="1"/>
      <c r="AN674" s="1"/>
      <c r="BJ674" s="1"/>
      <c r="BK674" s="1"/>
      <c r="BL674" s="1"/>
      <c r="BM674" s="1"/>
    </row>
    <row r="675">
      <c r="D675" s="1"/>
      <c r="G675" s="1"/>
      <c r="N675" s="1"/>
      <c r="O675" s="1"/>
      <c r="P675" s="1"/>
      <c r="X675" s="1"/>
      <c r="AD675" s="1"/>
      <c r="AN675" s="1"/>
      <c r="BJ675" s="1"/>
      <c r="BK675" s="1"/>
      <c r="BL675" s="1"/>
      <c r="BM675" s="1"/>
    </row>
    <row r="676">
      <c r="D676" s="1"/>
      <c r="G676" s="1"/>
      <c r="N676" s="1"/>
      <c r="O676" s="1"/>
      <c r="P676" s="1"/>
      <c r="X676" s="1"/>
      <c r="AD676" s="1"/>
      <c r="AN676" s="1"/>
      <c r="BJ676" s="1"/>
      <c r="BK676" s="1"/>
      <c r="BL676" s="1"/>
      <c r="BM676" s="1"/>
    </row>
    <row r="677">
      <c r="D677" s="1"/>
      <c r="G677" s="1"/>
      <c r="N677" s="1"/>
      <c r="O677" s="1"/>
      <c r="P677" s="1"/>
      <c r="X677" s="1"/>
      <c r="AD677" s="1"/>
      <c r="AN677" s="1"/>
      <c r="BJ677" s="1"/>
      <c r="BK677" s="1"/>
      <c r="BL677" s="1"/>
      <c r="BM677" s="1"/>
    </row>
    <row r="678">
      <c r="D678" s="1"/>
      <c r="G678" s="1"/>
      <c r="N678" s="1"/>
      <c r="O678" s="1"/>
      <c r="P678" s="1"/>
      <c r="X678" s="1"/>
      <c r="AD678" s="1"/>
      <c r="AN678" s="1"/>
      <c r="BJ678" s="1"/>
      <c r="BK678" s="1"/>
      <c r="BL678" s="1"/>
      <c r="BM678" s="1"/>
    </row>
    <row r="679">
      <c r="D679" s="1"/>
      <c r="G679" s="1"/>
      <c r="N679" s="1"/>
      <c r="O679" s="1"/>
      <c r="P679" s="1"/>
      <c r="X679" s="1"/>
      <c r="AD679" s="1"/>
      <c r="AN679" s="1"/>
      <c r="BJ679" s="1"/>
      <c r="BK679" s="1"/>
      <c r="BL679" s="1"/>
      <c r="BM679" s="1"/>
    </row>
    <row r="680">
      <c r="D680" s="1"/>
      <c r="G680" s="1"/>
      <c r="N680" s="1"/>
      <c r="O680" s="1"/>
      <c r="P680" s="1"/>
      <c r="X680" s="1"/>
      <c r="AD680" s="1"/>
      <c r="AN680" s="1"/>
      <c r="BJ680" s="1"/>
      <c r="BK680" s="1"/>
      <c r="BL680" s="1"/>
      <c r="BM680" s="1"/>
    </row>
    <row r="681">
      <c r="D681" s="1"/>
      <c r="G681" s="1"/>
      <c r="N681" s="1"/>
      <c r="O681" s="1"/>
      <c r="P681" s="1"/>
      <c r="X681" s="1"/>
      <c r="AD681" s="1"/>
      <c r="AN681" s="1"/>
      <c r="BJ681" s="1"/>
      <c r="BK681" s="1"/>
      <c r="BL681" s="1"/>
      <c r="BM681" s="1"/>
    </row>
    <row r="682">
      <c r="D682" s="1"/>
      <c r="G682" s="1"/>
      <c r="N682" s="1"/>
      <c r="O682" s="1"/>
      <c r="P682" s="1"/>
      <c r="X682" s="1"/>
      <c r="AD682" s="1"/>
      <c r="AN682" s="1"/>
      <c r="BJ682" s="1"/>
      <c r="BK682" s="1"/>
      <c r="BL682" s="1"/>
      <c r="BM682" s="1"/>
    </row>
    <row r="683">
      <c r="D683" s="1"/>
      <c r="G683" s="1"/>
      <c r="N683" s="1"/>
      <c r="O683" s="1"/>
      <c r="P683" s="1"/>
      <c r="X683" s="1"/>
      <c r="AD683" s="1"/>
      <c r="AN683" s="1"/>
      <c r="BJ683" s="1"/>
      <c r="BK683" s="1"/>
      <c r="BL683" s="1"/>
      <c r="BM683" s="1"/>
    </row>
    <row r="684">
      <c r="D684" s="1"/>
      <c r="G684" s="1"/>
      <c r="N684" s="1"/>
      <c r="O684" s="1"/>
      <c r="P684" s="1"/>
      <c r="X684" s="1"/>
      <c r="AD684" s="1"/>
      <c r="AN684" s="1"/>
      <c r="BJ684" s="1"/>
      <c r="BK684" s="1"/>
      <c r="BL684" s="1"/>
      <c r="BM684" s="1"/>
    </row>
    <row r="685">
      <c r="D685" s="1"/>
      <c r="G685" s="1"/>
      <c r="N685" s="1"/>
      <c r="O685" s="1"/>
      <c r="P685" s="1"/>
      <c r="X685" s="1"/>
      <c r="AD685" s="1"/>
      <c r="AN685" s="1"/>
      <c r="BJ685" s="1"/>
      <c r="BK685" s="1"/>
      <c r="BL685" s="1"/>
      <c r="BM685" s="1"/>
    </row>
    <row r="686">
      <c r="D686" s="1"/>
      <c r="G686" s="1"/>
      <c r="N686" s="1"/>
      <c r="O686" s="1"/>
      <c r="P686" s="1"/>
      <c r="X686" s="1"/>
      <c r="AD686" s="1"/>
      <c r="AN686" s="1"/>
      <c r="BJ686" s="1"/>
      <c r="BK686" s="1"/>
      <c r="BL686" s="1"/>
      <c r="BM686" s="1"/>
    </row>
    <row r="687">
      <c r="D687" s="1"/>
      <c r="G687" s="1"/>
      <c r="N687" s="1"/>
      <c r="O687" s="1"/>
      <c r="P687" s="1"/>
      <c r="X687" s="1"/>
      <c r="AD687" s="1"/>
      <c r="AN687" s="1"/>
      <c r="BJ687" s="1"/>
      <c r="BK687" s="1"/>
      <c r="BL687" s="1"/>
      <c r="BM687" s="1"/>
    </row>
    <row r="688">
      <c r="D688" s="1"/>
      <c r="G688" s="1"/>
      <c r="N688" s="1"/>
      <c r="O688" s="1"/>
      <c r="P688" s="1"/>
      <c r="X688" s="1"/>
      <c r="AD688" s="1"/>
      <c r="AN688" s="1"/>
      <c r="BJ688" s="1"/>
      <c r="BK688" s="1"/>
      <c r="BL688" s="1"/>
      <c r="BM688" s="1"/>
    </row>
    <row r="689">
      <c r="D689" s="1"/>
      <c r="G689" s="1"/>
      <c r="N689" s="1"/>
      <c r="O689" s="1"/>
      <c r="P689" s="1"/>
      <c r="X689" s="1"/>
      <c r="AD689" s="1"/>
      <c r="AN689" s="1"/>
      <c r="BJ689" s="1"/>
      <c r="BK689" s="1"/>
      <c r="BL689" s="1"/>
      <c r="BM689" s="1"/>
    </row>
    <row r="690">
      <c r="D690" s="1"/>
      <c r="G690" s="1"/>
      <c r="N690" s="1"/>
      <c r="O690" s="1"/>
      <c r="P690" s="1"/>
      <c r="X690" s="1"/>
      <c r="AD690" s="1"/>
      <c r="AN690" s="1"/>
      <c r="BJ690" s="1"/>
      <c r="BK690" s="1"/>
      <c r="BL690" s="1"/>
      <c r="BM690" s="1"/>
    </row>
    <row r="691">
      <c r="D691" s="1"/>
      <c r="G691" s="1"/>
      <c r="N691" s="1"/>
      <c r="O691" s="1"/>
      <c r="P691" s="1"/>
      <c r="X691" s="1"/>
      <c r="AD691" s="1"/>
      <c r="AN691" s="1"/>
      <c r="BJ691" s="1"/>
      <c r="BK691" s="1"/>
      <c r="BL691" s="1"/>
      <c r="BM691" s="1"/>
    </row>
    <row r="692">
      <c r="D692" s="1"/>
      <c r="G692" s="1"/>
      <c r="N692" s="1"/>
      <c r="O692" s="1"/>
      <c r="P692" s="1"/>
      <c r="X692" s="1"/>
      <c r="AD692" s="1"/>
      <c r="AN692" s="1"/>
      <c r="BJ692" s="1"/>
      <c r="BK692" s="1"/>
      <c r="BL692" s="1"/>
      <c r="BM692" s="1"/>
    </row>
    <row r="693">
      <c r="D693" s="1"/>
      <c r="G693" s="1"/>
      <c r="N693" s="1"/>
      <c r="O693" s="1"/>
      <c r="P693" s="1"/>
      <c r="X693" s="1"/>
      <c r="AD693" s="1"/>
      <c r="AN693" s="1"/>
      <c r="BJ693" s="1"/>
      <c r="BK693" s="1"/>
      <c r="BL693" s="1"/>
      <c r="BM693" s="1"/>
    </row>
    <row r="694">
      <c r="D694" s="1"/>
      <c r="G694" s="1"/>
      <c r="N694" s="1"/>
      <c r="O694" s="1"/>
      <c r="P694" s="1"/>
      <c r="X694" s="1"/>
      <c r="AD694" s="1"/>
      <c r="AN694" s="1"/>
      <c r="BJ694" s="1"/>
      <c r="BK694" s="1"/>
      <c r="BL694" s="1"/>
      <c r="BM694" s="1"/>
    </row>
    <row r="695">
      <c r="D695" s="1"/>
      <c r="G695" s="1"/>
      <c r="N695" s="1"/>
      <c r="O695" s="1"/>
      <c r="P695" s="1"/>
      <c r="X695" s="1"/>
      <c r="AD695" s="1"/>
      <c r="AN695" s="1"/>
      <c r="BJ695" s="1"/>
      <c r="BK695" s="1"/>
      <c r="BL695" s="1"/>
      <c r="BM695" s="1"/>
    </row>
    <row r="696">
      <c r="D696" s="1"/>
      <c r="G696" s="1"/>
      <c r="N696" s="1"/>
      <c r="O696" s="1"/>
      <c r="P696" s="1"/>
      <c r="X696" s="1"/>
      <c r="AD696" s="1"/>
      <c r="AN696" s="1"/>
      <c r="BJ696" s="1"/>
      <c r="BK696" s="1"/>
      <c r="BL696" s="1"/>
      <c r="BM696" s="1"/>
    </row>
    <row r="697">
      <c r="D697" s="1"/>
      <c r="G697" s="1"/>
      <c r="N697" s="1"/>
      <c r="O697" s="1"/>
      <c r="P697" s="1"/>
      <c r="X697" s="1"/>
      <c r="AD697" s="1"/>
      <c r="AN697" s="1"/>
      <c r="BJ697" s="1"/>
      <c r="BK697" s="1"/>
      <c r="BL697" s="1"/>
      <c r="BM697" s="1"/>
    </row>
    <row r="698">
      <c r="D698" s="1"/>
      <c r="G698" s="1"/>
      <c r="N698" s="1"/>
      <c r="O698" s="1"/>
      <c r="P698" s="1"/>
      <c r="X698" s="1"/>
      <c r="AD698" s="1"/>
      <c r="AN698" s="1"/>
      <c r="BJ698" s="1"/>
      <c r="BK698" s="1"/>
      <c r="BL698" s="1"/>
      <c r="BM698" s="1"/>
    </row>
    <row r="699">
      <c r="D699" s="1"/>
      <c r="G699" s="1"/>
      <c r="N699" s="1"/>
      <c r="O699" s="1"/>
      <c r="P699" s="1"/>
      <c r="X699" s="1"/>
      <c r="AD699" s="1"/>
      <c r="AN699" s="1"/>
      <c r="BJ699" s="1"/>
      <c r="BK699" s="1"/>
      <c r="BL699" s="1"/>
      <c r="BM699" s="1"/>
    </row>
    <row r="700">
      <c r="D700" s="1"/>
      <c r="G700" s="1"/>
      <c r="N700" s="1"/>
      <c r="O700" s="1"/>
      <c r="P700" s="1"/>
      <c r="X700" s="1"/>
      <c r="AD700" s="1"/>
      <c r="AN700" s="1"/>
      <c r="BJ700" s="1"/>
      <c r="BK700" s="1"/>
      <c r="BL700" s="1"/>
      <c r="BM700" s="1"/>
    </row>
    <row r="701">
      <c r="D701" s="1"/>
      <c r="G701" s="1"/>
      <c r="N701" s="1"/>
      <c r="O701" s="1"/>
      <c r="P701" s="1"/>
      <c r="X701" s="1"/>
      <c r="AD701" s="1"/>
      <c r="AN701" s="1"/>
      <c r="BJ701" s="1"/>
      <c r="BK701" s="1"/>
      <c r="BL701" s="1"/>
      <c r="BM701" s="1"/>
    </row>
    <row r="702">
      <c r="D702" s="1"/>
      <c r="G702" s="1"/>
      <c r="N702" s="1"/>
      <c r="O702" s="1"/>
      <c r="P702" s="1"/>
      <c r="X702" s="1"/>
      <c r="AD702" s="1"/>
      <c r="AN702" s="1"/>
      <c r="BJ702" s="1"/>
      <c r="BK702" s="1"/>
      <c r="BL702" s="1"/>
      <c r="BM702" s="1"/>
    </row>
    <row r="703">
      <c r="D703" s="1"/>
      <c r="G703" s="1"/>
      <c r="N703" s="1"/>
      <c r="O703" s="1"/>
      <c r="P703" s="1"/>
      <c r="X703" s="1"/>
      <c r="AD703" s="1"/>
      <c r="AN703" s="1"/>
      <c r="BJ703" s="1"/>
      <c r="BK703" s="1"/>
      <c r="BL703" s="1"/>
      <c r="BM703" s="1"/>
    </row>
    <row r="704">
      <c r="D704" s="1"/>
      <c r="G704" s="1"/>
      <c r="N704" s="1"/>
      <c r="O704" s="1"/>
      <c r="P704" s="1"/>
      <c r="X704" s="1"/>
      <c r="AD704" s="1"/>
      <c r="AN704" s="1"/>
      <c r="BJ704" s="1"/>
      <c r="BK704" s="1"/>
      <c r="BL704" s="1"/>
      <c r="BM704" s="1"/>
    </row>
    <row r="705">
      <c r="D705" s="1"/>
      <c r="G705" s="1"/>
      <c r="N705" s="1"/>
      <c r="O705" s="1"/>
      <c r="P705" s="1"/>
      <c r="X705" s="1"/>
      <c r="AD705" s="1"/>
      <c r="AN705" s="1"/>
      <c r="BJ705" s="1"/>
      <c r="BK705" s="1"/>
      <c r="BL705" s="1"/>
      <c r="BM705" s="1"/>
    </row>
    <row r="706">
      <c r="D706" s="1"/>
      <c r="G706" s="1"/>
      <c r="N706" s="1"/>
      <c r="O706" s="1"/>
      <c r="P706" s="1"/>
      <c r="X706" s="1"/>
      <c r="AD706" s="1"/>
      <c r="AN706" s="1"/>
      <c r="BJ706" s="1"/>
      <c r="BK706" s="1"/>
      <c r="BL706" s="1"/>
      <c r="BM706" s="1"/>
    </row>
    <row r="707">
      <c r="D707" s="1"/>
      <c r="G707" s="1"/>
      <c r="N707" s="1"/>
      <c r="O707" s="1"/>
      <c r="P707" s="1"/>
      <c r="X707" s="1"/>
      <c r="AD707" s="1"/>
      <c r="AN707" s="1"/>
      <c r="BJ707" s="1"/>
      <c r="BK707" s="1"/>
      <c r="BL707" s="1"/>
      <c r="BM707" s="1"/>
    </row>
    <row r="708">
      <c r="D708" s="1"/>
      <c r="G708" s="1"/>
      <c r="N708" s="1"/>
      <c r="O708" s="1"/>
      <c r="P708" s="1"/>
      <c r="X708" s="1"/>
      <c r="AD708" s="1"/>
      <c r="AN708" s="1"/>
      <c r="BJ708" s="1"/>
      <c r="BK708" s="1"/>
      <c r="BL708" s="1"/>
      <c r="BM708" s="1"/>
    </row>
    <row r="709">
      <c r="D709" s="1"/>
      <c r="G709" s="1"/>
      <c r="N709" s="1"/>
      <c r="O709" s="1"/>
      <c r="P709" s="1"/>
      <c r="X709" s="1"/>
      <c r="AD709" s="1"/>
      <c r="AN709" s="1"/>
      <c r="BJ709" s="1"/>
      <c r="BK709" s="1"/>
      <c r="BL709" s="1"/>
      <c r="BM709" s="1"/>
    </row>
    <row r="710">
      <c r="D710" s="1"/>
      <c r="G710" s="1"/>
      <c r="N710" s="1"/>
      <c r="O710" s="1"/>
      <c r="P710" s="1"/>
      <c r="X710" s="1"/>
      <c r="AD710" s="1"/>
      <c r="AN710" s="1"/>
      <c r="BJ710" s="1"/>
      <c r="BK710" s="1"/>
      <c r="BL710" s="1"/>
      <c r="BM710" s="1"/>
    </row>
    <row r="711">
      <c r="D711" s="1"/>
      <c r="G711" s="1"/>
      <c r="N711" s="1"/>
      <c r="O711" s="1"/>
      <c r="P711" s="1"/>
      <c r="X711" s="1"/>
      <c r="AD711" s="1"/>
      <c r="AN711" s="1"/>
      <c r="BJ711" s="1"/>
      <c r="BK711" s="1"/>
      <c r="BL711" s="1"/>
      <c r="BM711" s="1"/>
    </row>
    <row r="712">
      <c r="D712" s="1"/>
      <c r="G712" s="1"/>
      <c r="N712" s="1"/>
      <c r="O712" s="1"/>
      <c r="P712" s="1"/>
      <c r="X712" s="1"/>
      <c r="AD712" s="1"/>
      <c r="AN712" s="1"/>
      <c r="BJ712" s="1"/>
      <c r="BK712" s="1"/>
      <c r="BL712" s="1"/>
      <c r="BM712" s="1"/>
    </row>
    <row r="713">
      <c r="D713" s="1"/>
      <c r="G713" s="1"/>
      <c r="N713" s="1"/>
      <c r="O713" s="1"/>
      <c r="P713" s="1"/>
      <c r="X713" s="1"/>
      <c r="AD713" s="1"/>
      <c r="AN713" s="1"/>
      <c r="BJ713" s="1"/>
      <c r="BK713" s="1"/>
      <c r="BL713" s="1"/>
      <c r="BM713" s="1"/>
    </row>
    <row r="714">
      <c r="D714" s="1"/>
      <c r="G714" s="1"/>
      <c r="N714" s="1"/>
      <c r="O714" s="1"/>
      <c r="P714" s="1"/>
      <c r="X714" s="1"/>
      <c r="AD714" s="1"/>
      <c r="AN714" s="1"/>
      <c r="BJ714" s="1"/>
      <c r="BK714" s="1"/>
      <c r="BL714" s="1"/>
      <c r="BM714" s="1"/>
    </row>
    <row r="715">
      <c r="D715" s="1"/>
      <c r="G715" s="1"/>
      <c r="N715" s="1"/>
      <c r="O715" s="1"/>
      <c r="P715" s="1"/>
      <c r="X715" s="1"/>
      <c r="AD715" s="1"/>
      <c r="AN715" s="1"/>
      <c r="BJ715" s="1"/>
      <c r="BK715" s="1"/>
      <c r="BL715" s="1"/>
      <c r="BM715" s="1"/>
    </row>
    <row r="716">
      <c r="D716" s="1"/>
      <c r="G716" s="1"/>
      <c r="N716" s="1"/>
      <c r="O716" s="1"/>
      <c r="P716" s="1"/>
      <c r="X716" s="1"/>
      <c r="AD716" s="1"/>
      <c r="AN716" s="1"/>
      <c r="BJ716" s="1"/>
      <c r="BK716" s="1"/>
      <c r="BL716" s="1"/>
      <c r="BM716" s="1"/>
    </row>
    <row r="717">
      <c r="D717" s="1"/>
      <c r="G717" s="1"/>
      <c r="N717" s="1"/>
      <c r="O717" s="1"/>
      <c r="P717" s="1"/>
      <c r="X717" s="1"/>
      <c r="AD717" s="1"/>
      <c r="AN717" s="1"/>
      <c r="BJ717" s="1"/>
      <c r="BK717" s="1"/>
      <c r="BL717" s="1"/>
      <c r="BM717" s="1"/>
    </row>
    <row r="718">
      <c r="D718" s="1"/>
      <c r="G718" s="1"/>
      <c r="N718" s="1"/>
      <c r="O718" s="1"/>
      <c r="P718" s="1"/>
      <c r="X718" s="1"/>
      <c r="AD718" s="1"/>
      <c r="AN718" s="1"/>
      <c r="BJ718" s="1"/>
      <c r="BK718" s="1"/>
      <c r="BL718" s="1"/>
      <c r="BM718" s="1"/>
    </row>
    <row r="719">
      <c r="D719" s="1"/>
      <c r="G719" s="1"/>
      <c r="N719" s="1"/>
      <c r="O719" s="1"/>
      <c r="P719" s="1"/>
      <c r="X719" s="1"/>
      <c r="AD719" s="1"/>
      <c r="AN719" s="1"/>
      <c r="BJ719" s="1"/>
      <c r="BK719" s="1"/>
      <c r="BL719" s="1"/>
      <c r="BM719" s="1"/>
    </row>
    <row r="720">
      <c r="D720" s="1"/>
      <c r="G720" s="1"/>
      <c r="N720" s="1"/>
      <c r="O720" s="1"/>
      <c r="P720" s="1"/>
      <c r="X720" s="1"/>
      <c r="AD720" s="1"/>
      <c r="AN720" s="1"/>
      <c r="BJ720" s="1"/>
      <c r="BK720" s="1"/>
      <c r="BL720" s="1"/>
      <c r="BM720" s="1"/>
    </row>
    <row r="721">
      <c r="D721" s="1"/>
      <c r="G721" s="1"/>
      <c r="N721" s="1"/>
      <c r="O721" s="1"/>
      <c r="P721" s="1"/>
      <c r="X721" s="1"/>
      <c r="AD721" s="1"/>
      <c r="AN721" s="1"/>
      <c r="BJ721" s="1"/>
      <c r="BK721" s="1"/>
      <c r="BL721" s="1"/>
      <c r="BM721" s="1"/>
    </row>
    <row r="722">
      <c r="D722" s="1"/>
      <c r="G722" s="1"/>
      <c r="N722" s="1"/>
      <c r="O722" s="1"/>
      <c r="P722" s="1"/>
      <c r="X722" s="1"/>
      <c r="AD722" s="1"/>
      <c r="AN722" s="1"/>
      <c r="BJ722" s="1"/>
      <c r="BK722" s="1"/>
      <c r="BL722" s="1"/>
      <c r="BM722" s="1"/>
    </row>
    <row r="723">
      <c r="D723" s="1"/>
      <c r="G723" s="1"/>
      <c r="N723" s="1"/>
      <c r="O723" s="1"/>
      <c r="P723" s="1"/>
      <c r="X723" s="1"/>
      <c r="AD723" s="1"/>
      <c r="AN723" s="1"/>
      <c r="BJ723" s="1"/>
      <c r="BK723" s="1"/>
      <c r="BL723" s="1"/>
      <c r="BM723" s="1"/>
    </row>
    <row r="724">
      <c r="D724" s="1"/>
      <c r="G724" s="1"/>
      <c r="N724" s="1"/>
      <c r="O724" s="1"/>
      <c r="P724" s="1"/>
      <c r="X724" s="1"/>
      <c r="AD724" s="1"/>
      <c r="AN724" s="1"/>
      <c r="BJ724" s="1"/>
      <c r="BK724" s="1"/>
      <c r="BL724" s="1"/>
      <c r="BM724" s="1"/>
    </row>
    <row r="725">
      <c r="D725" s="1"/>
      <c r="G725" s="1"/>
      <c r="N725" s="1"/>
      <c r="O725" s="1"/>
      <c r="P725" s="1"/>
      <c r="X725" s="1"/>
      <c r="AD725" s="1"/>
      <c r="AN725" s="1"/>
      <c r="BJ725" s="1"/>
      <c r="BK725" s="1"/>
      <c r="BL725" s="1"/>
      <c r="BM725" s="1"/>
    </row>
    <row r="726">
      <c r="D726" s="1"/>
      <c r="G726" s="1"/>
      <c r="N726" s="1"/>
      <c r="O726" s="1"/>
      <c r="P726" s="1"/>
      <c r="X726" s="1"/>
      <c r="AD726" s="1"/>
      <c r="AN726" s="1"/>
      <c r="BJ726" s="1"/>
      <c r="BK726" s="1"/>
      <c r="BL726" s="1"/>
      <c r="BM726" s="1"/>
    </row>
    <row r="727">
      <c r="D727" s="1"/>
      <c r="G727" s="1"/>
      <c r="N727" s="1"/>
      <c r="O727" s="1"/>
      <c r="P727" s="1"/>
      <c r="X727" s="1"/>
      <c r="AD727" s="1"/>
      <c r="AN727" s="1"/>
      <c r="BJ727" s="1"/>
      <c r="BK727" s="1"/>
      <c r="BL727" s="1"/>
      <c r="BM727" s="1"/>
    </row>
    <row r="728">
      <c r="D728" s="1"/>
      <c r="G728" s="1"/>
      <c r="N728" s="1"/>
      <c r="O728" s="1"/>
      <c r="P728" s="1"/>
      <c r="X728" s="1"/>
      <c r="AD728" s="1"/>
      <c r="AN728" s="1"/>
      <c r="BJ728" s="1"/>
      <c r="BK728" s="1"/>
      <c r="BL728" s="1"/>
      <c r="BM728" s="1"/>
    </row>
    <row r="729">
      <c r="D729" s="1"/>
      <c r="G729" s="1"/>
      <c r="N729" s="1"/>
      <c r="O729" s="1"/>
      <c r="P729" s="1"/>
      <c r="X729" s="1"/>
      <c r="AD729" s="1"/>
      <c r="AN729" s="1"/>
      <c r="BJ729" s="1"/>
      <c r="BK729" s="1"/>
      <c r="BL729" s="1"/>
      <c r="BM729" s="1"/>
    </row>
    <row r="730">
      <c r="D730" s="1"/>
      <c r="G730" s="1"/>
      <c r="N730" s="1"/>
      <c r="O730" s="1"/>
      <c r="P730" s="1"/>
      <c r="X730" s="1"/>
      <c r="AD730" s="1"/>
      <c r="AN730" s="1"/>
      <c r="BJ730" s="1"/>
      <c r="BK730" s="1"/>
      <c r="BL730" s="1"/>
      <c r="BM730" s="1"/>
    </row>
    <row r="731">
      <c r="D731" s="1"/>
      <c r="G731" s="1"/>
      <c r="N731" s="1"/>
      <c r="O731" s="1"/>
      <c r="P731" s="1"/>
      <c r="X731" s="1"/>
      <c r="AD731" s="1"/>
      <c r="AN731" s="1"/>
      <c r="BJ731" s="1"/>
      <c r="BK731" s="1"/>
      <c r="BL731" s="1"/>
      <c r="BM731" s="1"/>
    </row>
    <row r="732">
      <c r="D732" s="1"/>
      <c r="G732" s="1"/>
      <c r="N732" s="1"/>
      <c r="O732" s="1"/>
      <c r="P732" s="1"/>
      <c r="X732" s="1"/>
      <c r="AD732" s="1"/>
      <c r="AN732" s="1"/>
      <c r="BJ732" s="1"/>
      <c r="BK732" s="1"/>
      <c r="BL732" s="1"/>
      <c r="BM732" s="1"/>
    </row>
    <row r="733">
      <c r="D733" s="1"/>
      <c r="G733" s="1"/>
      <c r="N733" s="1"/>
      <c r="O733" s="1"/>
      <c r="P733" s="1"/>
      <c r="X733" s="1"/>
      <c r="AD733" s="1"/>
      <c r="AN733" s="1"/>
      <c r="BJ733" s="1"/>
      <c r="BK733" s="1"/>
      <c r="BL733" s="1"/>
      <c r="BM733" s="1"/>
    </row>
    <row r="734">
      <c r="D734" s="1"/>
      <c r="G734" s="1"/>
      <c r="N734" s="1"/>
      <c r="O734" s="1"/>
      <c r="P734" s="1"/>
      <c r="X734" s="1"/>
      <c r="AD734" s="1"/>
      <c r="AN734" s="1"/>
      <c r="BJ734" s="1"/>
      <c r="BK734" s="1"/>
      <c r="BL734" s="1"/>
      <c r="BM734" s="1"/>
    </row>
    <row r="735">
      <c r="D735" s="1"/>
      <c r="G735" s="1"/>
      <c r="N735" s="1"/>
      <c r="O735" s="1"/>
      <c r="P735" s="1"/>
      <c r="X735" s="1"/>
      <c r="AD735" s="1"/>
      <c r="AN735" s="1"/>
      <c r="BJ735" s="1"/>
      <c r="BK735" s="1"/>
      <c r="BL735" s="1"/>
      <c r="BM735" s="1"/>
    </row>
    <row r="736">
      <c r="D736" s="1"/>
      <c r="G736" s="1"/>
      <c r="N736" s="1"/>
      <c r="O736" s="1"/>
      <c r="P736" s="1"/>
      <c r="X736" s="1"/>
      <c r="AD736" s="1"/>
      <c r="AN736" s="1"/>
      <c r="BJ736" s="1"/>
      <c r="BK736" s="1"/>
      <c r="BL736" s="1"/>
      <c r="BM736" s="1"/>
    </row>
    <row r="737">
      <c r="D737" s="1"/>
      <c r="G737" s="1"/>
      <c r="N737" s="1"/>
      <c r="O737" s="1"/>
      <c r="P737" s="1"/>
      <c r="X737" s="1"/>
      <c r="AD737" s="1"/>
      <c r="AN737" s="1"/>
      <c r="BJ737" s="1"/>
      <c r="BK737" s="1"/>
      <c r="BL737" s="1"/>
      <c r="BM737" s="1"/>
    </row>
    <row r="738">
      <c r="D738" s="1"/>
      <c r="G738" s="1"/>
      <c r="N738" s="1"/>
      <c r="O738" s="1"/>
      <c r="P738" s="1"/>
      <c r="X738" s="1"/>
      <c r="AD738" s="1"/>
      <c r="AN738" s="1"/>
      <c r="BJ738" s="1"/>
      <c r="BK738" s="1"/>
      <c r="BL738" s="1"/>
      <c r="BM738" s="1"/>
    </row>
    <row r="739">
      <c r="D739" s="1"/>
      <c r="G739" s="1"/>
      <c r="N739" s="1"/>
      <c r="O739" s="1"/>
      <c r="P739" s="1"/>
      <c r="X739" s="1"/>
      <c r="AD739" s="1"/>
      <c r="AN739" s="1"/>
      <c r="BJ739" s="1"/>
      <c r="BK739" s="1"/>
      <c r="BL739" s="1"/>
      <c r="BM739" s="1"/>
    </row>
    <row r="740">
      <c r="D740" s="1"/>
      <c r="G740" s="1"/>
      <c r="N740" s="1"/>
      <c r="O740" s="1"/>
      <c r="P740" s="1"/>
      <c r="X740" s="1"/>
      <c r="AD740" s="1"/>
      <c r="AN740" s="1"/>
      <c r="BJ740" s="1"/>
      <c r="BK740" s="1"/>
      <c r="BL740" s="1"/>
      <c r="BM740" s="1"/>
    </row>
    <row r="741">
      <c r="D741" s="1"/>
      <c r="G741" s="1"/>
      <c r="N741" s="1"/>
      <c r="O741" s="1"/>
      <c r="P741" s="1"/>
      <c r="X741" s="1"/>
      <c r="AD741" s="1"/>
      <c r="AN741" s="1"/>
      <c r="BJ741" s="1"/>
      <c r="BK741" s="1"/>
      <c r="BL741" s="1"/>
      <c r="BM741" s="1"/>
    </row>
    <row r="742">
      <c r="D742" s="1"/>
      <c r="G742" s="1"/>
      <c r="N742" s="1"/>
      <c r="O742" s="1"/>
      <c r="P742" s="1"/>
      <c r="X742" s="1"/>
      <c r="AD742" s="1"/>
      <c r="AN742" s="1"/>
      <c r="BJ742" s="1"/>
      <c r="BK742" s="1"/>
      <c r="BL742" s="1"/>
      <c r="BM742" s="1"/>
    </row>
    <row r="743">
      <c r="D743" s="1"/>
      <c r="G743" s="1"/>
      <c r="N743" s="1"/>
      <c r="O743" s="1"/>
      <c r="P743" s="1"/>
      <c r="X743" s="1"/>
      <c r="AD743" s="1"/>
      <c r="AN743" s="1"/>
      <c r="BJ743" s="1"/>
      <c r="BK743" s="1"/>
      <c r="BL743" s="1"/>
      <c r="BM743" s="1"/>
    </row>
    <row r="744">
      <c r="D744" s="1"/>
      <c r="G744" s="1"/>
      <c r="N744" s="1"/>
      <c r="O744" s="1"/>
      <c r="P744" s="1"/>
      <c r="X744" s="1"/>
      <c r="AD744" s="1"/>
      <c r="AN744" s="1"/>
      <c r="BJ744" s="1"/>
      <c r="BK744" s="1"/>
      <c r="BL744" s="1"/>
      <c r="BM744" s="1"/>
    </row>
    <row r="745">
      <c r="D745" s="1"/>
      <c r="G745" s="1"/>
      <c r="N745" s="1"/>
      <c r="O745" s="1"/>
      <c r="P745" s="1"/>
      <c r="X745" s="1"/>
      <c r="AD745" s="1"/>
      <c r="AN745" s="1"/>
      <c r="BJ745" s="1"/>
      <c r="BK745" s="1"/>
      <c r="BL745" s="1"/>
      <c r="BM745" s="1"/>
    </row>
    <row r="746">
      <c r="D746" s="1"/>
      <c r="G746" s="1"/>
      <c r="N746" s="1"/>
      <c r="O746" s="1"/>
      <c r="P746" s="1"/>
      <c r="X746" s="1"/>
      <c r="AD746" s="1"/>
      <c r="AN746" s="1"/>
      <c r="BJ746" s="1"/>
      <c r="BK746" s="1"/>
      <c r="BL746" s="1"/>
      <c r="BM746" s="1"/>
    </row>
    <row r="747">
      <c r="D747" s="1"/>
      <c r="G747" s="1"/>
      <c r="N747" s="1"/>
      <c r="O747" s="1"/>
      <c r="P747" s="1"/>
      <c r="X747" s="1"/>
      <c r="AD747" s="1"/>
      <c r="AN747" s="1"/>
      <c r="BJ747" s="1"/>
      <c r="BK747" s="1"/>
      <c r="BL747" s="1"/>
      <c r="BM747" s="1"/>
    </row>
    <row r="748">
      <c r="D748" s="1"/>
      <c r="G748" s="1"/>
      <c r="N748" s="1"/>
      <c r="O748" s="1"/>
      <c r="P748" s="1"/>
      <c r="X748" s="1"/>
      <c r="AD748" s="1"/>
      <c r="AN748" s="1"/>
      <c r="BJ748" s="1"/>
      <c r="BK748" s="1"/>
      <c r="BL748" s="1"/>
      <c r="BM748" s="1"/>
    </row>
    <row r="749">
      <c r="D749" s="1"/>
      <c r="G749" s="1"/>
      <c r="N749" s="1"/>
      <c r="O749" s="1"/>
      <c r="P749" s="1"/>
      <c r="X749" s="1"/>
      <c r="AD749" s="1"/>
      <c r="AN749" s="1"/>
      <c r="BJ749" s="1"/>
      <c r="BK749" s="1"/>
      <c r="BL749" s="1"/>
      <c r="BM749" s="1"/>
    </row>
    <row r="750">
      <c r="D750" s="1"/>
      <c r="G750" s="1"/>
      <c r="N750" s="1"/>
      <c r="O750" s="1"/>
      <c r="P750" s="1"/>
      <c r="X750" s="1"/>
      <c r="AD750" s="1"/>
      <c r="AN750" s="1"/>
      <c r="BJ750" s="1"/>
      <c r="BK750" s="1"/>
      <c r="BL750" s="1"/>
      <c r="BM750" s="1"/>
    </row>
    <row r="751">
      <c r="D751" s="1"/>
      <c r="G751" s="1"/>
      <c r="N751" s="1"/>
      <c r="O751" s="1"/>
      <c r="P751" s="1"/>
      <c r="X751" s="1"/>
      <c r="AD751" s="1"/>
      <c r="AN751" s="1"/>
      <c r="BJ751" s="1"/>
      <c r="BK751" s="1"/>
      <c r="BL751" s="1"/>
      <c r="BM751" s="1"/>
    </row>
    <row r="752">
      <c r="D752" s="1"/>
      <c r="G752" s="1"/>
      <c r="N752" s="1"/>
      <c r="O752" s="1"/>
      <c r="P752" s="1"/>
      <c r="X752" s="1"/>
      <c r="AD752" s="1"/>
      <c r="AN752" s="1"/>
      <c r="BJ752" s="1"/>
      <c r="BK752" s="1"/>
      <c r="BL752" s="1"/>
      <c r="BM752" s="1"/>
    </row>
    <row r="753">
      <c r="D753" s="1"/>
      <c r="G753" s="1"/>
      <c r="N753" s="1"/>
      <c r="O753" s="1"/>
      <c r="P753" s="1"/>
      <c r="X753" s="1"/>
      <c r="AD753" s="1"/>
      <c r="AN753" s="1"/>
      <c r="BJ753" s="1"/>
      <c r="BK753" s="1"/>
      <c r="BL753" s="1"/>
      <c r="BM753" s="1"/>
    </row>
    <row r="754">
      <c r="D754" s="1"/>
      <c r="G754" s="1"/>
      <c r="N754" s="1"/>
      <c r="O754" s="1"/>
      <c r="P754" s="1"/>
      <c r="X754" s="1"/>
      <c r="AD754" s="1"/>
      <c r="AN754" s="1"/>
      <c r="BJ754" s="1"/>
      <c r="BK754" s="1"/>
      <c r="BL754" s="1"/>
      <c r="BM754" s="1"/>
    </row>
    <row r="755">
      <c r="D755" s="1"/>
      <c r="G755" s="1"/>
      <c r="N755" s="1"/>
      <c r="O755" s="1"/>
      <c r="P755" s="1"/>
      <c r="X755" s="1"/>
      <c r="AD755" s="1"/>
      <c r="AN755" s="1"/>
      <c r="BJ755" s="1"/>
      <c r="BK755" s="1"/>
      <c r="BL755" s="1"/>
      <c r="BM755" s="1"/>
    </row>
    <row r="756">
      <c r="D756" s="1"/>
      <c r="G756" s="1"/>
      <c r="N756" s="1"/>
      <c r="O756" s="1"/>
      <c r="P756" s="1"/>
      <c r="X756" s="1"/>
      <c r="AD756" s="1"/>
      <c r="AN756" s="1"/>
      <c r="BJ756" s="1"/>
      <c r="BK756" s="1"/>
      <c r="BL756" s="1"/>
      <c r="BM756" s="1"/>
    </row>
    <row r="757">
      <c r="D757" s="1"/>
      <c r="G757" s="1"/>
      <c r="N757" s="1"/>
      <c r="O757" s="1"/>
      <c r="P757" s="1"/>
      <c r="X757" s="1"/>
      <c r="AD757" s="1"/>
      <c r="AN757" s="1"/>
      <c r="BJ757" s="1"/>
      <c r="BK757" s="1"/>
      <c r="BL757" s="1"/>
      <c r="BM757" s="1"/>
    </row>
    <row r="758">
      <c r="D758" s="1"/>
      <c r="G758" s="1"/>
      <c r="N758" s="1"/>
      <c r="O758" s="1"/>
      <c r="P758" s="1"/>
      <c r="X758" s="1"/>
      <c r="AD758" s="1"/>
      <c r="AN758" s="1"/>
      <c r="BJ758" s="1"/>
      <c r="BK758" s="1"/>
      <c r="BL758" s="1"/>
      <c r="BM758" s="1"/>
    </row>
    <row r="759">
      <c r="D759" s="1"/>
      <c r="G759" s="1"/>
      <c r="N759" s="1"/>
      <c r="O759" s="1"/>
      <c r="P759" s="1"/>
      <c r="X759" s="1"/>
      <c r="AD759" s="1"/>
      <c r="AN759" s="1"/>
      <c r="BJ759" s="1"/>
      <c r="BK759" s="1"/>
      <c r="BL759" s="1"/>
      <c r="BM759" s="1"/>
    </row>
    <row r="760">
      <c r="D760" s="1"/>
      <c r="G760" s="1"/>
      <c r="N760" s="1"/>
      <c r="O760" s="1"/>
      <c r="P760" s="1"/>
      <c r="X760" s="1"/>
      <c r="AD760" s="1"/>
      <c r="AN760" s="1"/>
      <c r="BJ760" s="1"/>
      <c r="BK760" s="1"/>
      <c r="BL760" s="1"/>
      <c r="BM760" s="1"/>
    </row>
    <row r="761">
      <c r="D761" s="1"/>
      <c r="G761" s="1"/>
      <c r="N761" s="1"/>
      <c r="O761" s="1"/>
      <c r="P761" s="1"/>
      <c r="X761" s="1"/>
      <c r="AD761" s="1"/>
      <c r="AN761" s="1"/>
      <c r="BJ761" s="1"/>
      <c r="BK761" s="1"/>
      <c r="BL761" s="1"/>
      <c r="BM761" s="1"/>
    </row>
    <row r="762">
      <c r="D762" s="1"/>
      <c r="G762" s="1"/>
      <c r="N762" s="1"/>
      <c r="O762" s="1"/>
      <c r="P762" s="1"/>
      <c r="X762" s="1"/>
      <c r="AD762" s="1"/>
      <c r="AN762" s="1"/>
      <c r="BJ762" s="1"/>
      <c r="BK762" s="1"/>
      <c r="BL762" s="1"/>
      <c r="BM762" s="1"/>
    </row>
    <row r="763">
      <c r="D763" s="1"/>
      <c r="G763" s="1"/>
      <c r="N763" s="1"/>
      <c r="O763" s="1"/>
      <c r="P763" s="1"/>
      <c r="X763" s="1"/>
      <c r="AD763" s="1"/>
      <c r="AN763" s="1"/>
      <c r="BJ763" s="1"/>
      <c r="BK763" s="1"/>
      <c r="BL763" s="1"/>
      <c r="BM763" s="1"/>
    </row>
    <row r="764">
      <c r="D764" s="1"/>
      <c r="G764" s="1"/>
      <c r="N764" s="1"/>
      <c r="O764" s="1"/>
      <c r="P764" s="1"/>
      <c r="X764" s="1"/>
      <c r="AD764" s="1"/>
      <c r="AN764" s="1"/>
      <c r="BJ764" s="1"/>
      <c r="BK764" s="1"/>
      <c r="BL764" s="1"/>
      <c r="BM764" s="1"/>
    </row>
    <row r="765">
      <c r="D765" s="1"/>
      <c r="G765" s="1"/>
      <c r="N765" s="1"/>
      <c r="O765" s="1"/>
      <c r="P765" s="1"/>
      <c r="X765" s="1"/>
      <c r="AD765" s="1"/>
      <c r="AN765" s="1"/>
      <c r="BJ765" s="1"/>
      <c r="BK765" s="1"/>
      <c r="BL765" s="1"/>
      <c r="BM765" s="1"/>
    </row>
    <row r="766">
      <c r="D766" s="1"/>
      <c r="G766" s="1"/>
      <c r="N766" s="1"/>
      <c r="O766" s="1"/>
      <c r="P766" s="1"/>
      <c r="X766" s="1"/>
      <c r="AD766" s="1"/>
      <c r="AN766" s="1"/>
      <c r="BJ766" s="1"/>
      <c r="BK766" s="1"/>
      <c r="BL766" s="1"/>
      <c r="BM766" s="1"/>
    </row>
    <row r="767">
      <c r="D767" s="1"/>
      <c r="G767" s="1"/>
      <c r="N767" s="1"/>
      <c r="O767" s="1"/>
      <c r="P767" s="1"/>
      <c r="X767" s="1"/>
      <c r="AD767" s="1"/>
      <c r="AN767" s="1"/>
      <c r="BJ767" s="1"/>
      <c r="BK767" s="1"/>
      <c r="BL767" s="1"/>
      <c r="BM767" s="1"/>
    </row>
    <row r="768">
      <c r="D768" s="1"/>
      <c r="G768" s="1"/>
      <c r="N768" s="1"/>
      <c r="O768" s="1"/>
      <c r="P768" s="1"/>
      <c r="X768" s="1"/>
      <c r="AD768" s="1"/>
      <c r="AN768" s="1"/>
      <c r="BJ768" s="1"/>
      <c r="BK768" s="1"/>
      <c r="BL768" s="1"/>
      <c r="BM768" s="1"/>
    </row>
    <row r="769">
      <c r="D769" s="1"/>
      <c r="G769" s="1"/>
      <c r="N769" s="1"/>
      <c r="O769" s="1"/>
      <c r="P769" s="1"/>
      <c r="X769" s="1"/>
      <c r="AD769" s="1"/>
      <c r="AN769" s="1"/>
      <c r="BJ769" s="1"/>
      <c r="BK769" s="1"/>
      <c r="BL769" s="1"/>
      <c r="BM769" s="1"/>
    </row>
    <row r="770">
      <c r="D770" s="1"/>
      <c r="G770" s="1"/>
      <c r="N770" s="1"/>
      <c r="O770" s="1"/>
      <c r="P770" s="1"/>
      <c r="X770" s="1"/>
      <c r="AD770" s="1"/>
      <c r="AN770" s="1"/>
      <c r="BJ770" s="1"/>
      <c r="BK770" s="1"/>
      <c r="BL770" s="1"/>
      <c r="BM770" s="1"/>
    </row>
    <row r="771">
      <c r="D771" s="1"/>
      <c r="G771" s="1"/>
      <c r="N771" s="1"/>
      <c r="O771" s="1"/>
      <c r="P771" s="1"/>
      <c r="X771" s="1"/>
      <c r="AD771" s="1"/>
      <c r="AN771" s="1"/>
      <c r="BJ771" s="1"/>
      <c r="BK771" s="1"/>
      <c r="BL771" s="1"/>
      <c r="BM771" s="1"/>
    </row>
    <row r="772">
      <c r="D772" s="1"/>
      <c r="G772" s="1"/>
      <c r="N772" s="1"/>
      <c r="O772" s="1"/>
      <c r="P772" s="1"/>
      <c r="X772" s="1"/>
      <c r="AD772" s="1"/>
      <c r="AN772" s="1"/>
      <c r="BJ772" s="1"/>
      <c r="BK772" s="1"/>
      <c r="BL772" s="1"/>
      <c r="BM772" s="1"/>
    </row>
    <row r="773">
      <c r="D773" s="1"/>
      <c r="G773" s="1"/>
      <c r="N773" s="1"/>
      <c r="O773" s="1"/>
      <c r="P773" s="1"/>
      <c r="X773" s="1"/>
      <c r="AD773" s="1"/>
      <c r="AN773" s="1"/>
      <c r="BJ773" s="1"/>
      <c r="BK773" s="1"/>
      <c r="BL773" s="1"/>
      <c r="BM773" s="1"/>
    </row>
    <row r="774">
      <c r="D774" s="1"/>
      <c r="G774" s="1"/>
      <c r="N774" s="1"/>
      <c r="O774" s="1"/>
      <c r="P774" s="1"/>
      <c r="X774" s="1"/>
      <c r="AD774" s="1"/>
      <c r="AN774" s="1"/>
      <c r="BJ774" s="1"/>
      <c r="BK774" s="1"/>
      <c r="BL774" s="1"/>
      <c r="BM774" s="1"/>
    </row>
    <row r="775">
      <c r="D775" s="1"/>
      <c r="G775" s="1"/>
      <c r="N775" s="1"/>
      <c r="O775" s="1"/>
      <c r="P775" s="1"/>
      <c r="X775" s="1"/>
      <c r="AD775" s="1"/>
      <c r="AN775" s="1"/>
      <c r="BJ775" s="1"/>
      <c r="BK775" s="1"/>
      <c r="BL775" s="1"/>
      <c r="BM775" s="1"/>
    </row>
    <row r="776">
      <c r="D776" s="1"/>
      <c r="G776" s="1"/>
      <c r="N776" s="1"/>
      <c r="O776" s="1"/>
      <c r="P776" s="1"/>
      <c r="X776" s="1"/>
      <c r="AD776" s="1"/>
      <c r="AN776" s="1"/>
      <c r="BJ776" s="1"/>
      <c r="BK776" s="1"/>
      <c r="BL776" s="1"/>
      <c r="BM776" s="1"/>
    </row>
    <row r="777">
      <c r="D777" s="1"/>
      <c r="G777" s="1"/>
      <c r="N777" s="1"/>
      <c r="O777" s="1"/>
      <c r="P777" s="1"/>
      <c r="X777" s="1"/>
      <c r="AD777" s="1"/>
      <c r="AN777" s="1"/>
      <c r="BJ777" s="1"/>
      <c r="BK777" s="1"/>
      <c r="BL777" s="1"/>
      <c r="BM777" s="1"/>
    </row>
    <row r="778">
      <c r="D778" s="1"/>
      <c r="G778" s="1"/>
      <c r="N778" s="1"/>
      <c r="O778" s="1"/>
      <c r="P778" s="1"/>
      <c r="X778" s="1"/>
      <c r="AD778" s="1"/>
      <c r="AN778" s="1"/>
      <c r="BJ778" s="1"/>
      <c r="BK778" s="1"/>
      <c r="BL778" s="1"/>
      <c r="BM778" s="1"/>
    </row>
    <row r="779">
      <c r="D779" s="1"/>
      <c r="G779" s="1"/>
      <c r="N779" s="1"/>
      <c r="O779" s="1"/>
      <c r="P779" s="1"/>
      <c r="X779" s="1"/>
      <c r="AD779" s="1"/>
      <c r="AN779" s="1"/>
      <c r="BJ779" s="1"/>
      <c r="BK779" s="1"/>
      <c r="BL779" s="1"/>
      <c r="BM779" s="1"/>
    </row>
    <row r="780">
      <c r="D780" s="1"/>
      <c r="G780" s="1"/>
      <c r="N780" s="1"/>
      <c r="O780" s="1"/>
      <c r="P780" s="1"/>
      <c r="X780" s="1"/>
      <c r="AD780" s="1"/>
      <c r="AN780" s="1"/>
      <c r="BJ780" s="1"/>
      <c r="BK780" s="1"/>
      <c r="BL780" s="1"/>
      <c r="BM780" s="1"/>
    </row>
    <row r="781">
      <c r="D781" s="1"/>
      <c r="G781" s="1"/>
      <c r="N781" s="1"/>
      <c r="O781" s="1"/>
      <c r="P781" s="1"/>
      <c r="X781" s="1"/>
      <c r="AD781" s="1"/>
      <c r="AN781" s="1"/>
      <c r="BJ781" s="1"/>
      <c r="BK781" s="1"/>
      <c r="BL781" s="1"/>
      <c r="BM781" s="1"/>
    </row>
    <row r="782">
      <c r="D782" s="1"/>
      <c r="G782" s="1"/>
      <c r="N782" s="1"/>
      <c r="O782" s="1"/>
      <c r="P782" s="1"/>
      <c r="X782" s="1"/>
      <c r="AD782" s="1"/>
      <c r="AN782" s="1"/>
      <c r="BJ782" s="1"/>
      <c r="BK782" s="1"/>
      <c r="BL782" s="1"/>
      <c r="BM782" s="1"/>
    </row>
    <row r="783">
      <c r="D783" s="1"/>
      <c r="G783" s="1"/>
      <c r="N783" s="1"/>
      <c r="O783" s="1"/>
      <c r="P783" s="1"/>
      <c r="X783" s="1"/>
      <c r="AD783" s="1"/>
      <c r="AN783" s="1"/>
      <c r="BJ783" s="1"/>
      <c r="BK783" s="1"/>
      <c r="BL783" s="1"/>
      <c r="BM783" s="1"/>
    </row>
    <row r="784">
      <c r="D784" s="1"/>
      <c r="G784" s="1"/>
      <c r="N784" s="1"/>
      <c r="O784" s="1"/>
      <c r="P784" s="1"/>
      <c r="X784" s="1"/>
      <c r="AD784" s="1"/>
      <c r="AN784" s="1"/>
      <c r="BJ784" s="1"/>
      <c r="BK784" s="1"/>
      <c r="BL784" s="1"/>
      <c r="BM784" s="1"/>
    </row>
    <row r="785">
      <c r="D785" s="1"/>
      <c r="G785" s="1"/>
      <c r="N785" s="1"/>
      <c r="O785" s="1"/>
      <c r="P785" s="1"/>
      <c r="X785" s="1"/>
      <c r="AD785" s="1"/>
      <c r="AN785" s="1"/>
      <c r="BJ785" s="1"/>
      <c r="BK785" s="1"/>
      <c r="BL785" s="1"/>
      <c r="BM785" s="1"/>
    </row>
    <row r="786">
      <c r="D786" s="1"/>
      <c r="G786" s="1"/>
      <c r="N786" s="1"/>
      <c r="O786" s="1"/>
      <c r="P786" s="1"/>
      <c r="X786" s="1"/>
      <c r="AD786" s="1"/>
      <c r="AN786" s="1"/>
      <c r="BJ786" s="1"/>
      <c r="BK786" s="1"/>
      <c r="BL786" s="1"/>
      <c r="BM786" s="1"/>
    </row>
    <row r="787">
      <c r="D787" s="1"/>
      <c r="G787" s="1"/>
      <c r="N787" s="1"/>
      <c r="O787" s="1"/>
      <c r="P787" s="1"/>
      <c r="X787" s="1"/>
      <c r="AD787" s="1"/>
      <c r="AN787" s="1"/>
      <c r="BJ787" s="1"/>
      <c r="BK787" s="1"/>
      <c r="BL787" s="1"/>
      <c r="BM787" s="1"/>
    </row>
    <row r="788">
      <c r="D788" s="1"/>
      <c r="G788" s="1"/>
      <c r="N788" s="1"/>
      <c r="O788" s="1"/>
      <c r="P788" s="1"/>
      <c r="X788" s="1"/>
      <c r="AD788" s="1"/>
      <c r="AN788" s="1"/>
      <c r="BJ788" s="1"/>
      <c r="BK788" s="1"/>
      <c r="BL788" s="1"/>
      <c r="BM788" s="1"/>
    </row>
    <row r="789">
      <c r="D789" s="1"/>
      <c r="G789" s="1"/>
      <c r="N789" s="1"/>
      <c r="O789" s="1"/>
      <c r="P789" s="1"/>
      <c r="X789" s="1"/>
      <c r="AD789" s="1"/>
      <c r="AN789" s="1"/>
      <c r="BJ789" s="1"/>
      <c r="BK789" s="1"/>
      <c r="BL789" s="1"/>
      <c r="BM789" s="1"/>
    </row>
    <row r="790">
      <c r="D790" s="1"/>
      <c r="G790" s="1"/>
      <c r="N790" s="1"/>
      <c r="O790" s="1"/>
      <c r="P790" s="1"/>
      <c r="X790" s="1"/>
      <c r="AD790" s="1"/>
      <c r="AN790" s="1"/>
      <c r="BJ790" s="1"/>
      <c r="BK790" s="1"/>
      <c r="BL790" s="1"/>
      <c r="BM790" s="1"/>
    </row>
    <row r="791">
      <c r="D791" s="1"/>
      <c r="G791" s="1"/>
      <c r="N791" s="1"/>
      <c r="O791" s="1"/>
      <c r="P791" s="1"/>
      <c r="X791" s="1"/>
      <c r="AD791" s="1"/>
      <c r="AN791" s="1"/>
      <c r="BJ791" s="1"/>
      <c r="BK791" s="1"/>
      <c r="BL791" s="1"/>
      <c r="BM791" s="1"/>
    </row>
    <row r="792">
      <c r="D792" s="1"/>
      <c r="G792" s="1"/>
      <c r="N792" s="1"/>
      <c r="O792" s="1"/>
      <c r="P792" s="1"/>
      <c r="X792" s="1"/>
      <c r="AD792" s="1"/>
      <c r="AN792" s="1"/>
      <c r="BJ792" s="1"/>
      <c r="BK792" s="1"/>
      <c r="BL792" s="1"/>
      <c r="BM792" s="1"/>
    </row>
    <row r="793">
      <c r="D793" s="1"/>
      <c r="G793" s="1"/>
      <c r="N793" s="1"/>
      <c r="O793" s="1"/>
      <c r="P793" s="1"/>
      <c r="X793" s="1"/>
      <c r="AD793" s="1"/>
      <c r="AN793" s="1"/>
      <c r="BJ793" s="1"/>
      <c r="BK793" s="1"/>
      <c r="BL793" s="1"/>
      <c r="BM793" s="1"/>
    </row>
    <row r="794">
      <c r="D794" s="1"/>
      <c r="G794" s="1"/>
      <c r="N794" s="1"/>
      <c r="O794" s="1"/>
      <c r="P794" s="1"/>
      <c r="X794" s="1"/>
      <c r="AD794" s="1"/>
      <c r="AN794" s="1"/>
      <c r="BJ794" s="1"/>
      <c r="BK794" s="1"/>
      <c r="BL794" s="1"/>
      <c r="BM794" s="1"/>
    </row>
    <row r="795">
      <c r="D795" s="1"/>
      <c r="G795" s="1"/>
      <c r="N795" s="1"/>
      <c r="O795" s="1"/>
      <c r="P795" s="1"/>
      <c r="X795" s="1"/>
      <c r="AD795" s="1"/>
      <c r="AN795" s="1"/>
      <c r="BJ795" s="1"/>
      <c r="BK795" s="1"/>
      <c r="BL795" s="1"/>
      <c r="BM795" s="1"/>
    </row>
    <row r="796">
      <c r="D796" s="1"/>
      <c r="G796" s="1"/>
      <c r="N796" s="1"/>
      <c r="O796" s="1"/>
      <c r="P796" s="1"/>
      <c r="X796" s="1"/>
      <c r="AD796" s="1"/>
      <c r="AN796" s="1"/>
      <c r="BJ796" s="1"/>
      <c r="BK796" s="1"/>
      <c r="BL796" s="1"/>
      <c r="BM796" s="1"/>
    </row>
    <row r="797">
      <c r="D797" s="1"/>
      <c r="G797" s="1"/>
      <c r="N797" s="1"/>
      <c r="O797" s="1"/>
      <c r="P797" s="1"/>
      <c r="X797" s="1"/>
      <c r="AD797" s="1"/>
      <c r="AN797" s="1"/>
      <c r="BJ797" s="1"/>
      <c r="BK797" s="1"/>
      <c r="BL797" s="1"/>
      <c r="BM797" s="1"/>
    </row>
    <row r="798">
      <c r="D798" s="1"/>
      <c r="G798" s="1"/>
      <c r="N798" s="1"/>
      <c r="O798" s="1"/>
      <c r="P798" s="1"/>
      <c r="X798" s="1"/>
      <c r="AD798" s="1"/>
      <c r="AN798" s="1"/>
      <c r="BJ798" s="1"/>
      <c r="BK798" s="1"/>
      <c r="BL798" s="1"/>
      <c r="BM798" s="1"/>
    </row>
    <row r="799">
      <c r="D799" s="1"/>
      <c r="G799" s="1"/>
      <c r="N799" s="1"/>
      <c r="O799" s="1"/>
      <c r="P799" s="1"/>
      <c r="X799" s="1"/>
      <c r="AD799" s="1"/>
      <c r="AN799" s="1"/>
      <c r="BJ799" s="1"/>
      <c r="BK799" s="1"/>
      <c r="BL799" s="1"/>
      <c r="BM799" s="1"/>
    </row>
    <row r="800">
      <c r="D800" s="1"/>
      <c r="G800" s="1"/>
      <c r="N800" s="1"/>
      <c r="O800" s="1"/>
      <c r="P800" s="1"/>
      <c r="X800" s="1"/>
      <c r="AD800" s="1"/>
      <c r="AN800" s="1"/>
      <c r="BJ800" s="1"/>
      <c r="BK800" s="1"/>
      <c r="BL800" s="1"/>
      <c r="BM800" s="1"/>
    </row>
    <row r="801">
      <c r="D801" s="1"/>
      <c r="G801" s="1"/>
      <c r="N801" s="1"/>
      <c r="O801" s="1"/>
      <c r="P801" s="1"/>
      <c r="X801" s="1"/>
      <c r="AD801" s="1"/>
      <c r="AN801" s="1"/>
      <c r="BJ801" s="1"/>
      <c r="BK801" s="1"/>
      <c r="BL801" s="1"/>
      <c r="BM801" s="1"/>
    </row>
    <row r="802">
      <c r="D802" s="1"/>
      <c r="G802" s="1"/>
      <c r="N802" s="1"/>
      <c r="O802" s="1"/>
      <c r="P802" s="1"/>
      <c r="X802" s="1"/>
      <c r="AD802" s="1"/>
      <c r="AN802" s="1"/>
      <c r="BJ802" s="1"/>
      <c r="BK802" s="1"/>
      <c r="BL802" s="1"/>
      <c r="BM802" s="1"/>
    </row>
    <row r="803">
      <c r="D803" s="1"/>
      <c r="G803" s="1"/>
      <c r="N803" s="1"/>
      <c r="O803" s="1"/>
      <c r="P803" s="1"/>
      <c r="X803" s="1"/>
      <c r="AD803" s="1"/>
      <c r="AN803" s="1"/>
      <c r="BJ803" s="1"/>
      <c r="BK803" s="1"/>
      <c r="BL803" s="1"/>
      <c r="BM803" s="1"/>
    </row>
    <row r="804">
      <c r="D804" s="1"/>
      <c r="G804" s="1"/>
      <c r="N804" s="1"/>
      <c r="O804" s="1"/>
      <c r="P804" s="1"/>
      <c r="X804" s="1"/>
      <c r="AD804" s="1"/>
      <c r="AN804" s="1"/>
      <c r="BJ804" s="1"/>
      <c r="BK804" s="1"/>
      <c r="BL804" s="1"/>
      <c r="BM804" s="1"/>
    </row>
    <row r="805">
      <c r="D805" s="1"/>
      <c r="G805" s="1"/>
      <c r="N805" s="1"/>
      <c r="O805" s="1"/>
      <c r="P805" s="1"/>
      <c r="X805" s="1"/>
      <c r="AD805" s="1"/>
      <c r="AN805" s="1"/>
      <c r="BJ805" s="1"/>
      <c r="BK805" s="1"/>
      <c r="BL805" s="1"/>
      <c r="BM805" s="1"/>
    </row>
    <row r="806">
      <c r="D806" s="1"/>
      <c r="G806" s="1"/>
      <c r="N806" s="1"/>
      <c r="O806" s="1"/>
      <c r="P806" s="1"/>
      <c r="X806" s="1"/>
      <c r="AD806" s="1"/>
      <c r="AN806" s="1"/>
      <c r="BJ806" s="1"/>
      <c r="BK806" s="1"/>
      <c r="BL806" s="1"/>
      <c r="BM806" s="1"/>
    </row>
    <row r="807">
      <c r="D807" s="1"/>
      <c r="G807" s="1"/>
      <c r="N807" s="1"/>
      <c r="O807" s="1"/>
      <c r="P807" s="1"/>
      <c r="X807" s="1"/>
      <c r="AD807" s="1"/>
      <c r="AN807" s="1"/>
      <c r="BJ807" s="1"/>
      <c r="BK807" s="1"/>
      <c r="BL807" s="1"/>
      <c r="BM807" s="1"/>
    </row>
    <row r="808">
      <c r="D808" s="1"/>
      <c r="G808" s="1"/>
      <c r="N808" s="1"/>
      <c r="O808" s="1"/>
      <c r="P808" s="1"/>
      <c r="X808" s="1"/>
      <c r="AD808" s="1"/>
      <c r="AN808" s="1"/>
      <c r="BJ808" s="1"/>
      <c r="BK808" s="1"/>
      <c r="BL808" s="1"/>
      <c r="BM808" s="1"/>
    </row>
    <row r="809">
      <c r="D809" s="1"/>
      <c r="G809" s="1"/>
      <c r="N809" s="1"/>
      <c r="O809" s="1"/>
      <c r="P809" s="1"/>
      <c r="X809" s="1"/>
      <c r="AD809" s="1"/>
      <c r="AN809" s="1"/>
      <c r="BJ809" s="1"/>
      <c r="BK809" s="1"/>
      <c r="BL809" s="1"/>
      <c r="BM809" s="1"/>
    </row>
    <row r="810">
      <c r="D810" s="1"/>
      <c r="G810" s="1"/>
      <c r="N810" s="1"/>
      <c r="O810" s="1"/>
      <c r="P810" s="1"/>
      <c r="X810" s="1"/>
      <c r="AD810" s="1"/>
      <c r="AN810" s="1"/>
      <c r="BJ810" s="1"/>
      <c r="BK810" s="1"/>
      <c r="BL810" s="1"/>
      <c r="BM810" s="1"/>
    </row>
    <row r="811">
      <c r="D811" s="1"/>
      <c r="G811" s="1"/>
      <c r="N811" s="1"/>
      <c r="O811" s="1"/>
      <c r="P811" s="1"/>
      <c r="X811" s="1"/>
      <c r="AD811" s="1"/>
      <c r="AN811" s="1"/>
      <c r="BJ811" s="1"/>
      <c r="BK811" s="1"/>
      <c r="BL811" s="1"/>
      <c r="BM811" s="1"/>
    </row>
    <row r="812">
      <c r="D812" s="1"/>
      <c r="G812" s="1"/>
      <c r="N812" s="1"/>
      <c r="O812" s="1"/>
      <c r="P812" s="1"/>
      <c r="X812" s="1"/>
      <c r="AD812" s="1"/>
      <c r="AN812" s="1"/>
      <c r="BJ812" s="1"/>
      <c r="BK812" s="1"/>
      <c r="BL812" s="1"/>
      <c r="BM812" s="1"/>
    </row>
    <row r="813">
      <c r="D813" s="1"/>
      <c r="G813" s="1"/>
      <c r="N813" s="1"/>
      <c r="O813" s="1"/>
      <c r="P813" s="1"/>
      <c r="X813" s="1"/>
      <c r="AD813" s="1"/>
      <c r="AN813" s="1"/>
      <c r="BJ813" s="1"/>
      <c r="BK813" s="1"/>
      <c r="BL813" s="1"/>
      <c r="BM813" s="1"/>
    </row>
    <row r="814">
      <c r="D814" s="1"/>
      <c r="G814" s="1"/>
      <c r="N814" s="1"/>
      <c r="O814" s="1"/>
      <c r="P814" s="1"/>
      <c r="X814" s="1"/>
      <c r="AD814" s="1"/>
      <c r="AN814" s="1"/>
      <c r="BJ814" s="1"/>
      <c r="BK814" s="1"/>
      <c r="BL814" s="1"/>
      <c r="BM814" s="1"/>
    </row>
    <row r="815">
      <c r="D815" s="1"/>
      <c r="G815" s="1"/>
      <c r="N815" s="1"/>
      <c r="O815" s="1"/>
      <c r="P815" s="1"/>
      <c r="X815" s="1"/>
      <c r="AD815" s="1"/>
      <c r="AN815" s="1"/>
      <c r="BJ815" s="1"/>
      <c r="BK815" s="1"/>
      <c r="BL815" s="1"/>
      <c r="BM815" s="1"/>
    </row>
    <row r="816">
      <c r="D816" s="1"/>
      <c r="G816" s="1"/>
      <c r="N816" s="1"/>
      <c r="O816" s="1"/>
      <c r="P816" s="1"/>
      <c r="X816" s="1"/>
      <c r="AD816" s="1"/>
      <c r="AN816" s="1"/>
      <c r="BJ816" s="1"/>
      <c r="BK816" s="1"/>
      <c r="BL816" s="1"/>
      <c r="BM816" s="1"/>
    </row>
    <row r="817">
      <c r="D817" s="1"/>
      <c r="G817" s="1"/>
      <c r="N817" s="1"/>
      <c r="O817" s="1"/>
      <c r="P817" s="1"/>
      <c r="X817" s="1"/>
      <c r="AD817" s="1"/>
      <c r="AN817" s="1"/>
      <c r="BJ817" s="1"/>
      <c r="BK817" s="1"/>
      <c r="BL817" s="1"/>
      <c r="BM817" s="1"/>
    </row>
    <row r="818">
      <c r="D818" s="1"/>
      <c r="G818" s="1"/>
      <c r="N818" s="1"/>
      <c r="O818" s="1"/>
      <c r="P818" s="1"/>
      <c r="X818" s="1"/>
      <c r="AD818" s="1"/>
      <c r="AN818" s="1"/>
      <c r="BJ818" s="1"/>
      <c r="BK818" s="1"/>
      <c r="BL818" s="1"/>
      <c r="BM818" s="1"/>
    </row>
    <row r="819">
      <c r="D819" s="1"/>
      <c r="G819" s="1"/>
      <c r="N819" s="1"/>
      <c r="O819" s="1"/>
      <c r="P819" s="1"/>
      <c r="X819" s="1"/>
      <c r="AD819" s="1"/>
      <c r="AN819" s="1"/>
      <c r="BJ819" s="1"/>
      <c r="BK819" s="1"/>
      <c r="BL819" s="1"/>
      <c r="BM819" s="1"/>
    </row>
    <row r="820">
      <c r="D820" s="1"/>
      <c r="G820" s="1"/>
      <c r="N820" s="1"/>
      <c r="O820" s="1"/>
      <c r="P820" s="1"/>
      <c r="X820" s="1"/>
      <c r="AD820" s="1"/>
      <c r="AN820" s="1"/>
      <c r="BJ820" s="1"/>
      <c r="BK820" s="1"/>
      <c r="BL820" s="1"/>
      <c r="BM820" s="1"/>
    </row>
    <row r="821">
      <c r="D821" s="1"/>
      <c r="G821" s="1"/>
      <c r="N821" s="1"/>
      <c r="O821" s="1"/>
      <c r="P821" s="1"/>
      <c r="X821" s="1"/>
      <c r="AD821" s="1"/>
      <c r="AN821" s="1"/>
      <c r="BJ821" s="1"/>
      <c r="BK821" s="1"/>
      <c r="BL821" s="1"/>
      <c r="BM821" s="1"/>
    </row>
    <row r="822">
      <c r="D822" s="1"/>
      <c r="G822" s="1"/>
      <c r="N822" s="1"/>
      <c r="O822" s="1"/>
      <c r="P822" s="1"/>
      <c r="X822" s="1"/>
      <c r="AD822" s="1"/>
      <c r="AN822" s="1"/>
      <c r="BJ822" s="1"/>
      <c r="BK822" s="1"/>
      <c r="BL822" s="1"/>
      <c r="BM822" s="1"/>
    </row>
    <row r="823">
      <c r="D823" s="1"/>
      <c r="G823" s="1"/>
      <c r="N823" s="1"/>
      <c r="O823" s="1"/>
      <c r="P823" s="1"/>
      <c r="X823" s="1"/>
      <c r="AD823" s="1"/>
      <c r="AN823" s="1"/>
      <c r="BJ823" s="1"/>
      <c r="BK823" s="1"/>
      <c r="BL823" s="1"/>
      <c r="BM823" s="1"/>
    </row>
    <row r="824">
      <c r="D824" s="1"/>
      <c r="G824" s="1"/>
      <c r="N824" s="1"/>
      <c r="O824" s="1"/>
      <c r="P824" s="1"/>
      <c r="X824" s="1"/>
      <c r="AD824" s="1"/>
      <c r="AN824" s="1"/>
      <c r="BJ824" s="1"/>
      <c r="BK824" s="1"/>
      <c r="BL824" s="1"/>
      <c r="BM824" s="1"/>
    </row>
    <row r="825">
      <c r="D825" s="1"/>
      <c r="G825" s="1"/>
      <c r="N825" s="1"/>
      <c r="O825" s="1"/>
      <c r="P825" s="1"/>
      <c r="X825" s="1"/>
      <c r="AD825" s="1"/>
      <c r="AN825" s="1"/>
      <c r="BJ825" s="1"/>
      <c r="BK825" s="1"/>
      <c r="BL825" s="1"/>
      <c r="BM825" s="1"/>
    </row>
    <row r="826">
      <c r="D826" s="1"/>
      <c r="G826" s="1"/>
      <c r="N826" s="1"/>
      <c r="O826" s="1"/>
      <c r="P826" s="1"/>
      <c r="X826" s="1"/>
      <c r="AD826" s="1"/>
      <c r="AN826" s="1"/>
      <c r="BJ826" s="1"/>
      <c r="BK826" s="1"/>
      <c r="BL826" s="1"/>
      <c r="BM826" s="1"/>
    </row>
    <row r="827">
      <c r="D827" s="1"/>
      <c r="G827" s="1"/>
      <c r="N827" s="1"/>
      <c r="O827" s="1"/>
      <c r="P827" s="1"/>
      <c r="X827" s="1"/>
      <c r="AD827" s="1"/>
      <c r="AN827" s="1"/>
      <c r="BJ827" s="1"/>
      <c r="BK827" s="1"/>
      <c r="BL827" s="1"/>
      <c r="BM827" s="1"/>
    </row>
    <row r="828">
      <c r="D828" s="1"/>
      <c r="G828" s="1"/>
      <c r="N828" s="1"/>
      <c r="O828" s="1"/>
      <c r="P828" s="1"/>
      <c r="X828" s="1"/>
      <c r="AD828" s="1"/>
      <c r="AN828" s="1"/>
      <c r="BJ828" s="1"/>
      <c r="BK828" s="1"/>
      <c r="BL828" s="1"/>
      <c r="BM828" s="1"/>
    </row>
    <row r="829">
      <c r="D829" s="1"/>
      <c r="G829" s="1"/>
      <c r="N829" s="1"/>
      <c r="O829" s="1"/>
      <c r="P829" s="1"/>
      <c r="X829" s="1"/>
      <c r="AD829" s="1"/>
      <c r="AN829" s="1"/>
      <c r="BJ829" s="1"/>
      <c r="BK829" s="1"/>
      <c r="BL829" s="1"/>
      <c r="BM829" s="1"/>
    </row>
    <row r="830">
      <c r="D830" s="1"/>
      <c r="G830" s="1"/>
      <c r="N830" s="1"/>
      <c r="O830" s="1"/>
      <c r="P830" s="1"/>
      <c r="X830" s="1"/>
      <c r="AD830" s="1"/>
      <c r="AN830" s="1"/>
      <c r="BJ830" s="1"/>
      <c r="BK830" s="1"/>
      <c r="BL830" s="1"/>
      <c r="BM830" s="1"/>
    </row>
    <row r="831">
      <c r="D831" s="1"/>
      <c r="G831" s="1"/>
      <c r="N831" s="1"/>
      <c r="O831" s="1"/>
      <c r="P831" s="1"/>
      <c r="X831" s="1"/>
      <c r="AD831" s="1"/>
      <c r="AN831" s="1"/>
      <c r="BJ831" s="1"/>
      <c r="BK831" s="1"/>
      <c r="BL831" s="1"/>
      <c r="BM831" s="1"/>
    </row>
    <row r="832">
      <c r="D832" s="1"/>
      <c r="G832" s="1"/>
      <c r="N832" s="1"/>
      <c r="O832" s="1"/>
      <c r="P832" s="1"/>
      <c r="X832" s="1"/>
      <c r="AD832" s="1"/>
      <c r="AN832" s="1"/>
      <c r="BJ832" s="1"/>
      <c r="BK832" s="1"/>
      <c r="BL832" s="1"/>
      <c r="BM832" s="1"/>
    </row>
    <row r="833">
      <c r="D833" s="1"/>
      <c r="G833" s="1"/>
      <c r="N833" s="1"/>
      <c r="O833" s="1"/>
      <c r="P833" s="1"/>
      <c r="X833" s="1"/>
      <c r="AD833" s="1"/>
      <c r="AN833" s="1"/>
      <c r="BJ833" s="1"/>
      <c r="BK833" s="1"/>
      <c r="BL833" s="1"/>
      <c r="BM833" s="1"/>
    </row>
    <row r="834">
      <c r="D834" s="1"/>
      <c r="G834" s="1"/>
      <c r="N834" s="1"/>
      <c r="O834" s="1"/>
      <c r="P834" s="1"/>
      <c r="X834" s="1"/>
      <c r="AD834" s="1"/>
      <c r="AN834" s="1"/>
      <c r="BJ834" s="1"/>
      <c r="BK834" s="1"/>
      <c r="BL834" s="1"/>
      <c r="BM834" s="1"/>
    </row>
    <row r="835">
      <c r="D835" s="1"/>
      <c r="G835" s="1"/>
      <c r="N835" s="1"/>
      <c r="O835" s="1"/>
      <c r="P835" s="1"/>
      <c r="X835" s="1"/>
      <c r="AD835" s="1"/>
      <c r="AN835" s="1"/>
      <c r="BJ835" s="1"/>
      <c r="BK835" s="1"/>
      <c r="BL835" s="1"/>
      <c r="BM835" s="1"/>
    </row>
    <row r="836">
      <c r="D836" s="1"/>
      <c r="G836" s="1"/>
      <c r="N836" s="1"/>
      <c r="O836" s="1"/>
      <c r="P836" s="1"/>
      <c r="X836" s="1"/>
      <c r="AD836" s="1"/>
      <c r="AN836" s="1"/>
      <c r="BJ836" s="1"/>
      <c r="BK836" s="1"/>
      <c r="BL836" s="1"/>
      <c r="BM836" s="1"/>
    </row>
    <row r="837">
      <c r="D837" s="1"/>
      <c r="G837" s="1"/>
      <c r="N837" s="1"/>
      <c r="O837" s="1"/>
      <c r="P837" s="1"/>
      <c r="X837" s="1"/>
      <c r="AD837" s="1"/>
      <c r="AN837" s="1"/>
      <c r="BJ837" s="1"/>
      <c r="BK837" s="1"/>
      <c r="BL837" s="1"/>
      <c r="BM837" s="1"/>
    </row>
    <row r="838">
      <c r="D838" s="1"/>
      <c r="G838" s="1"/>
      <c r="N838" s="1"/>
      <c r="O838" s="1"/>
      <c r="P838" s="1"/>
      <c r="X838" s="1"/>
      <c r="AD838" s="1"/>
      <c r="AN838" s="1"/>
      <c r="BJ838" s="1"/>
      <c r="BK838" s="1"/>
      <c r="BL838" s="1"/>
      <c r="BM838" s="1"/>
    </row>
    <row r="839">
      <c r="D839" s="1"/>
      <c r="G839" s="1"/>
      <c r="N839" s="1"/>
      <c r="O839" s="1"/>
      <c r="P839" s="1"/>
      <c r="X839" s="1"/>
      <c r="AD839" s="1"/>
      <c r="AN839" s="1"/>
      <c r="BJ839" s="1"/>
      <c r="BK839" s="1"/>
      <c r="BL839" s="1"/>
      <c r="BM839" s="1"/>
    </row>
    <row r="840">
      <c r="D840" s="1"/>
      <c r="G840" s="1"/>
      <c r="N840" s="1"/>
      <c r="O840" s="1"/>
      <c r="P840" s="1"/>
      <c r="X840" s="1"/>
      <c r="AD840" s="1"/>
      <c r="AN840" s="1"/>
      <c r="BJ840" s="1"/>
      <c r="BK840" s="1"/>
      <c r="BL840" s="1"/>
      <c r="BM840" s="1"/>
    </row>
    <row r="841">
      <c r="D841" s="1"/>
      <c r="G841" s="1"/>
      <c r="N841" s="1"/>
      <c r="O841" s="1"/>
      <c r="P841" s="1"/>
      <c r="X841" s="1"/>
      <c r="AD841" s="1"/>
      <c r="AN841" s="1"/>
      <c r="BJ841" s="1"/>
      <c r="BK841" s="1"/>
      <c r="BL841" s="1"/>
      <c r="BM841" s="1"/>
    </row>
    <row r="842">
      <c r="D842" s="1"/>
      <c r="G842" s="1"/>
      <c r="N842" s="1"/>
      <c r="O842" s="1"/>
      <c r="P842" s="1"/>
      <c r="X842" s="1"/>
      <c r="AD842" s="1"/>
      <c r="AN842" s="1"/>
      <c r="BJ842" s="1"/>
      <c r="BK842" s="1"/>
      <c r="BL842" s="1"/>
      <c r="BM842" s="1"/>
    </row>
    <row r="843">
      <c r="D843" s="1"/>
      <c r="G843" s="1"/>
      <c r="N843" s="1"/>
      <c r="O843" s="1"/>
      <c r="P843" s="1"/>
      <c r="X843" s="1"/>
      <c r="AD843" s="1"/>
      <c r="AN843" s="1"/>
      <c r="BJ843" s="1"/>
      <c r="BK843" s="1"/>
      <c r="BL843" s="1"/>
      <c r="BM843" s="1"/>
    </row>
    <row r="844">
      <c r="D844" s="1"/>
      <c r="G844" s="1"/>
      <c r="N844" s="1"/>
      <c r="O844" s="1"/>
      <c r="P844" s="1"/>
      <c r="X844" s="1"/>
      <c r="AD844" s="1"/>
      <c r="AN844" s="1"/>
      <c r="BJ844" s="1"/>
      <c r="BK844" s="1"/>
      <c r="BL844" s="1"/>
      <c r="BM844" s="1"/>
    </row>
    <row r="845">
      <c r="D845" s="1"/>
      <c r="G845" s="1"/>
      <c r="N845" s="1"/>
      <c r="O845" s="1"/>
      <c r="P845" s="1"/>
      <c r="X845" s="1"/>
      <c r="AD845" s="1"/>
      <c r="AN845" s="1"/>
      <c r="BJ845" s="1"/>
      <c r="BK845" s="1"/>
      <c r="BL845" s="1"/>
      <c r="BM845" s="1"/>
    </row>
    <row r="846">
      <c r="D846" s="1"/>
      <c r="G846" s="1"/>
      <c r="N846" s="1"/>
      <c r="O846" s="1"/>
      <c r="P846" s="1"/>
      <c r="X846" s="1"/>
      <c r="AD846" s="1"/>
      <c r="AN846" s="1"/>
      <c r="BJ846" s="1"/>
      <c r="BK846" s="1"/>
      <c r="BL846" s="1"/>
      <c r="BM846" s="1"/>
    </row>
    <row r="847">
      <c r="D847" s="1"/>
      <c r="G847" s="1"/>
      <c r="N847" s="1"/>
      <c r="O847" s="1"/>
      <c r="P847" s="1"/>
      <c r="X847" s="1"/>
      <c r="AD847" s="1"/>
      <c r="AN847" s="1"/>
      <c r="BJ847" s="1"/>
      <c r="BK847" s="1"/>
      <c r="BL847" s="1"/>
      <c r="BM847" s="1"/>
    </row>
    <row r="848">
      <c r="D848" s="1"/>
      <c r="G848" s="1"/>
      <c r="N848" s="1"/>
      <c r="O848" s="1"/>
      <c r="P848" s="1"/>
      <c r="X848" s="1"/>
      <c r="AD848" s="1"/>
      <c r="AN848" s="1"/>
      <c r="BJ848" s="1"/>
      <c r="BK848" s="1"/>
      <c r="BL848" s="1"/>
      <c r="BM848" s="1"/>
    </row>
    <row r="849">
      <c r="D849" s="1"/>
      <c r="G849" s="1"/>
      <c r="N849" s="1"/>
      <c r="O849" s="1"/>
      <c r="P849" s="1"/>
      <c r="X849" s="1"/>
      <c r="AD849" s="1"/>
      <c r="AN849" s="1"/>
      <c r="BJ849" s="1"/>
      <c r="BK849" s="1"/>
      <c r="BL849" s="1"/>
      <c r="BM849" s="1"/>
    </row>
    <row r="850">
      <c r="D850" s="1"/>
      <c r="G850" s="1"/>
      <c r="N850" s="1"/>
      <c r="O850" s="1"/>
      <c r="P850" s="1"/>
      <c r="X850" s="1"/>
      <c r="AD850" s="1"/>
      <c r="AN850" s="1"/>
      <c r="BJ850" s="1"/>
      <c r="BK850" s="1"/>
      <c r="BL850" s="1"/>
      <c r="BM850" s="1"/>
    </row>
    <row r="851">
      <c r="D851" s="1"/>
      <c r="G851" s="1"/>
      <c r="N851" s="1"/>
      <c r="O851" s="1"/>
      <c r="P851" s="1"/>
      <c r="X851" s="1"/>
      <c r="AD851" s="1"/>
      <c r="AN851" s="1"/>
      <c r="BJ851" s="1"/>
      <c r="BK851" s="1"/>
      <c r="BL851" s="1"/>
      <c r="BM851" s="1"/>
    </row>
    <row r="852">
      <c r="D852" s="1"/>
      <c r="G852" s="1"/>
      <c r="N852" s="1"/>
      <c r="O852" s="1"/>
      <c r="P852" s="1"/>
      <c r="X852" s="1"/>
      <c r="AD852" s="1"/>
      <c r="AN852" s="1"/>
      <c r="BJ852" s="1"/>
      <c r="BK852" s="1"/>
      <c r="BL852" s="1"/>
      <c r="BM852" s="1"/>
    </row>
    <row r="853">
      <c r="D853" s="1"/>
      <c r="G853" s="1"/>
      <c r="N853" s="1"/>
      <c r="O853" s="1"/>
      <c r="P853" s="1"/>
      <c r="X853" s="1"/>
      <c r="AD853" s="1"/>
      <c r="AN853" s="1"/>
      <c r="BJ853" s="1"/>
      <c r="BK853" s="1"/>
      <c r="BL853" s="1"/>
      <c r="BM853" s="1"/>
    </row>
    <row r="854">
      <c r="D854" s="1"/>
      <c r="G854" s="1"/>
      <c r="N854" s="1"/>
      <c r="O854" s="1"/>
      <c r="P854" s="1"/>
      <c r="X854" s="1"/>
      <c r="AD854" s="1"/>
      <c r="AN854" s="1"/>
      <c r="BJ854" s="1"/>
      <c r="BK854" s="1"/>
      <c r="BL854" s="1"/>
      <c r="BM854" s="1"/>
    </row>
    <row r="855">
      <c r="D855" s="1"/>
      <c r="G855" s="1"/>
      <c r="N855" s="1"/>
      <c r="O855" s="1"/>
      <c r="P855" s="1"/>
      <c r="X855" s="1"/>
      <c r="AD855" s="1"/>
      <c r="AN855" s="1"/>
      <c r="BJ855" s="1"/>
      <c r="BK855" s="1"/>
      <c r="BL855" s="1"/>
      <c r="BM855" s="1"/>
    </row>
    <row r="856">
      <c r="D856" s="1"/>
      <c r="G856" s="1"/>
      <c r="N856" s="1"/>
      <c r="O856" s="1"/>
      <c r="P856" s="1"/>
      <c r="X856" s="1"/>
      <c r="AD856" s="1"/>
      <c r="AN856" s="1"/>
      <c r="BJ856" s="1"/>
      <c r="BK856" s="1"/>
      <c r="BL856" s="1"/>
      <c r="BM856" s="1"/>
    </row>
    <row r="857">
      <c r="D857" s="1"/>
      <c r="G857" s="1"/>
      <c r="N857" s="1"/>
      <c r="O857" s="1"/>
      <c r="P857" s="1"/>
      <c r="X857" s="1"/>
      <c r="AD857" s="1"/>
      <c r="AN857" s="1"/>
      <c r="BJ857" s="1"/>
      <c r="BK857" s="1"/>
      <c r="BL857" s="1"/>
      <c r="BM857" s="1"/>
    </row>
    <row r="858">
      <c r="D858" s="1"/>
      <c r="G858" s="1"/>
      <c r="N858" s="1"/>
      <c r="O858" s="1"/>
      <c r="P858" s="1"/>
      <c r="X858" s="1"/>
      <c r="AD858" s="1"/>
      <c r="AN858" s="1"/>
      <c r="BJ858" s="1"/>
      <c r="BK858" s="1"/>
      <c r="BL858" s="1"/>
      <c r="BM858" s="1"/>
    </row>
    <row r="859">
      <c r="D859" s="1"/>
      <c r="G859" s="1"/>
      <c r="N859" s="1"/>
      <c r="O859" s="1"/>
      <c r="P859" s="1"/>
      <c r="X859" s="1"/>
      <c r="AD859" s="1"/>
      <c r="AN859" s="1"/>
      <c r="BJ859" s="1"/>
      <c r="BK859" s="1"/>
      <c r="BL859" s="1"/>
      <c r="BM859" s="1"/>
    </row>
    <row r="860">
      <c r="D860" s="1"/>
      <c r="G860" s="1"/>
      <c r="N860" s="1"/>
      <c r="O860" s="1"/>
      <c r="P860" s="1"/>
      <c r="X860" s="1"/>
      <c r="AD860" s="1"/>
      <c r="AN860" s="1"/>
      <c r="BJ860" s="1"/>
      <c r="BK860" s="1"/>
      <c r="BL860" s="1"/>
      <c r="BM860" s="1"/>
    </row>
    <row r="861">
      <c r="D861" s="1"/>
      <c r="G861" s="1"/>
      <c r="N861" s="1"/>
      <c r="O861" s="1"/>
      <c r="P861" s="1"/>
      <c r="X861" s="1"/>
      <c r="AD861" s="1"/>
      <c r="AN861" s="1"/>
      <c r="BJ861" s="1"/>
      <c r="BK861" s="1"/>
      <c r="BL861" s="1"/>
      <c r="BM861" s="1"/>
    </row>
    <row r="862">
      <c r="D862" s="1"/>
      <c r="G862" s="1"/>
      <c r="N862" s="1"/>
      <c r="O862" s="1"/>
      <c r="P862" s="1"/>
      <c r="X862" s="1"/>
      <c r="AD862" s="1"/>
      <c r="AN862" s="1"/>
      <c r="BJ862" s="1"/>
      <c r="BK862" s="1"/>
      <c r="BL862" s="1"/>
      <c r="BM862" s="1"/>
    </row>
    <row r="863">
      <c r="D863" s="1"/>
      <c r="G863" s="1"/>
      <c r="N863" s="1"/>
      <c r="O863" s="1"/>
      <c r="P863" s="1"/>
      <c r="X863" s="1"/>
      <c r="AD863" s="1"/>
      <c r="AN863" s="1"/>
      <c r="BJ863" s="1"/>
      <c r="BK863" s="1"/>
      <c r="BL863" s="1"/>
      <c r="BM863" s="1"/>
    </row>
    <row r="864">
      <c r="D864" s="1"/>
      <c r="G864" s="1"/>
      <c r="N864" s="1"/>
      <c r="O864" s="1"/>
      <c r="P864" s="1"/>
      <c r="X864" s="1"/>
      <c r="AD864" s="1"/>
      <c r="AN864" s="1"/>
      <c r="BJ864" s="1"/>
      <c r="BK864" s="1"/>
      <c r="BL864" s="1"/>
      <c r="BM864" s="1"/>
    </row>
    <row r="865">
      <c r="D865" s="1"/>
      <c r="G865" s="1"/>
      <c r="N865" s="1"/>
      <c r="O865" s="1"/>
      <c r="P865" s="1"/>
      <c r="X865" s="1"/>
      <c r="AD865" s="1"/>
      <c r="AN865" s="1"/>
      <c r="BJ865" s="1"/>
      <c r="BK865" s="1"/>
      <c r="BL865" s="1"/>
      <c r="BM865" s="1"/>
    </row>
    <row r="866">
      <c r="D866" s="1"/>
      <c r="G866" s="1"/>
      <c r="N866" s="1"/>
      <c r="O866" s="1"/>
      <c r="P866" s="1"/>
      <c r="X866" s="1"/>
      <c r="AD866" s="1"/>
      <c r="AN866" s="1"/>
      <c r="BJ866" s="1"/>
      <c r="BK866" s="1"/>
      <c r="BL866" s="1"/>
      <c r="BM866" s="1"/>
    </row>
    <row r="867">
      <c r="D867" s="1"/>
      <c r="G867" s="1"/>
      <c r="N867" s="1"/>
      <c r="O867" s="1"/>
      <c r="P867" s="1"/>
      <c r="X867" s="1"/>
      <c r="AD867" s="1"/>
      <c r="AN867" s="1"/>
      <c r="BJ867" s="1"/>
      <c r="BK867" s="1"/>
      <c r="BL867" s="1"/>
      <c r="BM867" s="1"/>
    </row>
    <row r="868">
      <c r="D868" s="1"/>
      <c r="G868" s="1"/>
      <c r="N868" s="1"/>
      <c r="O868" s="1"/>
      <c r="P868" s="1"/>
      <c r="X868" s="1"/>
      <c r="AD868" s="1"/>
      <c r="AN868" s="1"/>
      <c r="BJ868" s="1"/>
      <c r="BK868" s="1"/>
      <c r="BL868" s="1"/>
      <c r="BM868" s="1"/>
    </row>
    <row r="869">
      <c r="D869" s="1"/>
      <c r="G869" s="1"/>
      <c r="N869" s="1"/>
      <c r="O869" s="1"/>
      <c r="P869" s="1"/>
      <c r="X869" s="1"/>
      <c r="AD869" s="1"/>
      <c r="AN869" s="1"/>
      <c r="BJ869" s="1"/>
      <c r="BK869" s="1"/>
      <c r="BL869" s="1"/>
      <c r="BM869" s="1"/>
    </row>
    <row r="870">
      <c r="D870" s="1"/>
      <c r="G870" s="1"/>
      <c r="N870" s="1"/>
      <c r="O870" s="1"/>
      <c r="P870" s="1"/>
      <c r="X870" s="1"/>
      <c r="AD870" s="1"/>
      <c r="AN870" s="1"/>
      <c r="BJ870" s="1"/>
      <c r="BK870" s="1"/>
      <c r="BL870" s="1"/>
      <c r="BM870" s="1"/>
    </row>
    <row r="871">
      <c r="D871" s="1"/>
      <c r="G871" s="1"/>
      <c r="N871" s="1"/>
      <c r="O871" s="1"/>
      <c r="P871" s="1"/>
      <c r="X871" s="1"/>
      <c r="AD871" s="1"/>
      <c r="AN871" s="1"/>
      <c r="BJ871" s="1"/>
      <c r="BK871" s="1"/>
      <c r="BL871" s="1"/>
      <c r="BM871" s="1"/>
    </row>
    <row r="872">
      <c r="D872" s="1"/>
      <c r="G872" s="1"/>
      <c r="N872" s="1"/>
      <c r="O872" s="1"/>
      <c r="P872" s="1"/>
      <c r="X872" s="1"/>
      <c r="AD872" s="1"/>
      <c r="AN872" s="1"/>
      <c r="BJ872" s="1"/>
      <c r="BK872" s="1"/>
      <c r="BL872" s="1"/>
      <c r="BM872" s="1"/>
    </row>
    <row r="873">
      <c r="D873" s="1"/>
      <c r="G873" s="1"/>
      <c r="N873" s="1"/>
      <c r="O873" s="1"/>
      <c r="P873" s="1"/>
      <c r="X873" s="1"/>
      <c r="AD873" s="1"/>
      <c r="AN873" s="1"/>
      <c r="BJ873" s="1"/>
      <c r="BK873" s="1"/>
      <c r="BL873" s="1"/>
      <c r="BM873" s="1"/>
    </row>
    <row r="874">
      <c r="D874" s="1"/>
      <c r="G874" s="1"/>
      <c r="N874" s="1"/>
      <c r="O874" s="1"/>
      <c r="P874" s="1"/>
      <c r="X874" s="1"/>
      <c r="AD874" s="1"/>
      <c r="AN874" s="1"/>
      <c r="BJ874" s="1"/>
      <c r="BK874" s="1"/>
      <c r="BL874" s="1"/>
      <c r="BM874" s="1"/>
    </row>
    <row r="875">
      <c r="D875" s="1"/>
      <c r="G875" s="1"/>
      <c r="N875" s="1"/>
      <c r="O875" s="1"/>
      <c r="P875" s="1"/>
      <c r="X875" s="1"/>
      <c r="AD875" s="1"/>
      <c r="AN875" s="1"/>
      <c r="BJ875" s="1"/>
      <c r="BK875" s="1"/>
      <c r="BL875" s="1"/>
      <c r="BM875" s="1"/>
    </row>
    <row r="876">
      <c r="D876" s="1"/>
      <c r="G876" s="1"/>
      <c r="N876" s="1"/>
      <c r="O876" s="1"/>
      <c r="P876" s="1"/>
      <c r="X876" s="1"/>
      <c r="AD876" s="1"/>
      <c r="AN876" s="1"/>
      <c r="BJ876" s="1"/>
      <c r="BK876" s="1"/>
      <c r="BL876" s="1"/>
      <c r="BM876" s="1"/>
    </row>
    <row r="877">
      <c r="D877" s="1"/>
      <c r="G877" s="1"/>
      <c r="N877" s="1"/>
      <c r="O877" s="1"/>
      <c r="P877" s="1"/>
      <c r="X877" s="1"/>
      <c r="AD877" s="1"/>
      <c r="AN877" s="1"/>
      <c r="BJ877" s="1"/>
      <c r="BK877" s="1"/>
      <c r="BL877" s="1"/>
      <c r="BM877" s="1"/>
    </row>
    <row r="878">
      <c r="D878" s="1"/>
      <c r="G878" s="1"/>
      <c r="N878" s="1"/>
      <c r="O878" s="1"/>
      <c r="P878" s="1"/>
      <c r="X878" s="1"/>
      <c r="AD878" s="1"/>
      <c r="AN878" s="1"/>
      <c r="BJ878" s="1"/>
      <c r="BK878" s="1"/>
      <c r="BL878" s="1"/>
      <c r="BM878" s="1"/>
    </row>
    <row r="879">
      <c r="D879" s="1"/>
      <c r="G879" s="1"/>
      <c r="N879" s="1"/>
      <c r="O879" s="1"/>
      <c r="P879" s="1"/>
      <c r="X879" s="1"/>
      <c r="AD879" s="1"/>
      <c r="AN879" s="1"/>
      <c r="BJ879" s="1"/>
      <c r="BK879" s="1"/>
      <c r="BL879" s="1"/>
      <c r="BM879" s="1"/>
    </row>
    <row r="880">
      <c r="D880" s="1"/>
      <c r="G880" s="1"/>
      <c r="N880" s="1"/>
      <c r="O880" s="1"/>
      <c r="P880" s="1"/>
      <c r="X880" s="1"/>
      <c r="AD880" s="1"/>
      <c r="AN880" s="1"/>
      <c r="BJ880" s="1"/>
      <c r="BK880" s="1"/>
      <c r="BL880" s="1"/>
      <c r="BM880" s="1"/>
    </row>
    <row r="881">
      <c r="D881" s="1"/>
      <c r="G881" s="1"/>
      <c r="N881" s="1"/>
      <c r="O881" s="1"/>
      <c r="P881" s="1"/>
      <c r="X881" s="1"/>
      <c r="AD881" s="1"/>
      <c r="AN881" s="1"/>
      <c r="BJ881" s="1"/>
      <c r="BK881" s="1"/>
      <c r="BL881" s="1"/>
      <c r="BM881" s="1"/>
    </row>
    <row r="882">
      <c r="D882" s="1"/>
      <c r="G882" s="1"/>
      <c r="N882" s="1"/>
      <c r="O882" s="1"/>
      <c r="P882" s="1"/>
      <c r="X882" s="1"/>
      <c r="AD882" s="1"/>
      <c r="AN882" s="1"/>
      <c r="BJ882" s="1"/>
      <c r="BK882" s="1"/>
      <c r="BL882" s="1"/>
      <c r="BM882" s="1"/>
    </row>
    <row r="883">
      <c r="D883" s="1"/>
      <c r="G883" s="1"/>
      <c r="N883" s="1"/>
      <c r="O883" s="1"/>
      <c r="P883" s="1"/>
      <c r="X883" s="1"/>
      <c r="AD883" s="1"/>
      <c r="AN883" s="1"/>
      <c r="BJ883" s="1"/>
      <c r="BK883" s="1"/>
      <c r="BL883" s="1"/>
      <c r="BM883" s="1"/>
    </row>
    <row r="884">
      <c r="D884" s="1"/>
      <c r="G884" s="1"/>
      <c r="N884" s="1"/>
      <c r="O884" s="1"/>
      <c r="P884" s="1"/>
      <c r="X884" s="1"/>
      <c r="AD884" s="1"/>
      <c r="AN884" s="1"/>
      <c r="BJ884" s="1"/>
      <c r="BK884" s="1"/>
      <c r="BL884" s="1"/>
      <c r="BM884" s="1"/>
    </row>
    <row r="885">
      <c r="D885" s="1"/>
      <c r="G885" s="1"/>
      <c r="N885" s="1"/>
      <c r="O885" s="1"/>
      <c r="P885" s="1"/>
      <c r="X885" s="1"/>
      <c r="AD885" s="1"/>
      <c r="AN885" s="1"/>
      <c r="BJ885" s="1"/>
      <c r="BK885" s="1"/>
      <c r="BL885" s="1"/>
      <c r="BM885" s="1"/>
    </row>
    <row r="886">
      <c r="D886" s="1"/>
      <c r="G886" s="1"/>
      <c r="N886" s="1"/>
      <c r="O886" s="1"/>
      <c r="P886" s="1"/>
      <c r="X886" s="1"/>
      <c r="AD886" s="1"/>
      <c r="AN886" s="1"/>
      <c r="BJ886" s="1"/>
      <c r="BK886" s="1"/>
      <c r="BL886" s="1"/>
      <c r="BM886" s="1"/>
    </row>
    <row r="887">
      <c r="D887" s="1"/>
      <c r="G887" s="1"/>
      <c r="N887" s="1"/>
      <c r="O887" s="1"/>
      <c r="P887" s="1"/>
      <c r="X887" s="1"/>
      <c r="AD887" s="1"/>
      <c r="AN887" s="1"/>
      <c r="BJ887" s="1"/>
      <c r="BK887" s="1"/>
      <c r="BL887" s="1"/>
      <c r="BM887" s="1"/>
    </row>
    <row r="888">
      <c r="D888" s="1"/>
      <c r="G888" s="1"/>
      <c r="N888" s="1"/>
      <c r="O888" s="1"/>
      <c r="P888" s="1"/>
      <c r="X888" s="1"/>
      <c r="AD888" s="1"/>
      <c r="AN888" s="1"/>
      <c r="BJ888" s="1"/>
      <c r="BK888" s="1"/>
      <c r="BL888" s="1"/>
      <c r="BM888" s="1"/>
    </row>
    <row r="889">
      <c r="D889" s="1"/>
      <c r="G889" s="1"/>
      <c r="N889" s="1"/>
      <c r="O889" s="1"/>
      <c r="P889" s="1"/>
      <c r="X889" s="1"/>
      <c r="AD889" s="1"/>
      <c r="AN889" s="1"/>
      <c r="BJ889" s="1"/>
      <c r="BK889" s="1"/>
      <c r="BL889" s="1"/>
      <c r="BM889" s="1"/>
    </row>
    <row r="890">
      <c r="D890" s="1"/>
      <c r="G890" s="1"/>
      <c r="N890" s="1"/>
      <c r="O890" s="1"/>
      <c r="P890" s="1"/>
      <c r="X890" s="1"/>
      <c r="AD890" s="1"/>
      <c r="AN890" s="1"/>
      <c r="BJ890" s="1"/>
      <c r="BK890" s="1"/>
      <c r="BL890" s="1"/>
      <c r="BM890" s="1"/>
    </row>
    <row r="891">
      <c r="D891" s="1"/>
      <c r="G891" s="1"/>
      <c r="N891" s="1"/>
      <c r="O891" s="1"/>
      <c r="P891" s="1"/>
      <c r="X891" s="1"/>
      <c r="AD891" s="1"/>
      <c r="AN891" s="1"/>
      <c r="BJ891" s="1"/>
      <c r="BK891" s="1"/>
      <c r="BL891" s="1"/>
      <c r="BM891" s="1"/>
    </row>
    <row r="892">
      <c r="D892" s="1"/>
      <c r="G892" s="1"/>
      <c r="N892" s="1"/>
      <c r="O892" s="1"/>
      <c r="P892" s="1"/>
      <c r="X892" s="1"/>
      <c r="AD892" s="1"/>
      <c r="AN892" s="1"/>
      <c r="BJ892" s="1"/>
      <c r="BK892" s="1"/>
      <c r="BL892" s="1"/>
      <c r="BM892" s="1"/>
    </row>
    <row r="893">
      <c r="D893" s="1"/>
      <c r="G893" s="1"/>
      <c r="N893" s="1"/>
      <c r="O893" s="1"/>
      <c r="P893" s="1"/>
      <c r="X893" s="1"/>
      <c r="AD893" s="1"/>
      <c r="AN893" s="1"/>
      <c r="BJ893" s="1"/>
      <c r="BK893" s="1"/>
      <c r="BL893" s="1"/>
      <c r="BM893" s="1"/>
    </row>
    <row r="894">
      <c r="D894" s="1"/>
      <c r="G894" s="1"/>
      <c r="N894" s="1"/>
      <c r="O894" s="1"/>
      <c r="P894" s="1"/>
      <c r="X894" s="1"/>
      <c r="AD894" s="1"/>
      <c r="AN894" s="1"/>
      <c r="BJ894" s="1"/>
      <c r="BK894" s="1"/>
      <c r="BL894" s="1"/>
      <c r="BM894" s="1"/>
    </row>
    <row r="895">
      <c r="D895" s="1"/>
      <c r="G895" s="1"/>
      <c r="N895" s="1"/>
      <c r="O895" s="1"/>
      <c r="P895" s="1"/>
      <c r="X895" s="1"/>
      <c r="AD895" s="1"/>
      <c r="AN895" s="1"/>
      <c r="BJ895" s="1"/>
      <c r="BK895" s="1"/>
      <c r="BL895" s="1"/>
      <c r="BM895" s="1"/>
    </row>
    <row r="896">
      <c r="D896" s="1"/>
      <c r="G896" s="1"/>
      <c r="N896" s="1"/>
      <c r="O896" s="1"/>
      <c r="P896" s="1"/>
      <c r="X896" s="1"/>
      <c r="AD896" s="1"/>
      <c r="AN896" s="1"/>
      <c r="BJ896" s="1"/>
      <c r="BK896" s="1"/>
      <c r="BL896" s="1"/>
      <c r="BM896" s="1"/>
    </row>
    <row r="897">
      <c r="D897" s="1"/>
      <c r="G897" s="1"/>
      <c r="N897" s="1"/>
      <c r="O897" s="1"/>
      <c r="P897" s="1"/>
      <c r="X897" s="1"/>
      <c r="AD897" s="1"/>
      <c r="AN897" s="1"/>
      <c r="BJ897" s="1"/>
      <c r="BK897" s="1"/>
      <c r="BL897" s="1"/>
      <c r="BM897" s="1"/>
    </row>
    <row r="898">
      <c r="D898" s="1"/>
      <c r="G898" s="1"/>
      <c r="N898" s="1"/>
      <c r="O898" s="1"/>
      <c r="P898" s="1"/>
      <c r="X898" s="1"/>
      <c r="AD898" s="1"/>
      <c r="AN898" s="1"/>
      <c r="BJ898" s="1"/>
      <c r="BK898" s="1"/>
      <c r="BL898" s="1"/>
      <c r="BM898" s="1"/>
    </row>
    <row r="899">
      <c r="D899" s="1"/>
      <c r="G899" s="1"/>
      <c r="N899" s="1"/>
      <c r="O899" s="1"/>
      <c r="P899" s="1"/>
      <c r="X899" s="1"/>
      <c r="AD899" s="1"/>
      <c r="AN899" s="1"/>
      <c r="BJ899" s="1"/>
      <c r="BK899" s="1"/>
      <c r="BL899" s="1"/>
      <c r="BM899" s="1"/>
    </row>
    <row r="900">
      <c r="D900" s="1"/>
      <c r="G900" s="1"/>
      <c r="N900" s="1"/>
      <c r="O900" s="1"/>
      <c r="P900" s="1"/>
      <c r="X900" s="1"/>
      <c r="AD900" s="1"/>
      <c r="AN900" s="1"/>
      <c r="BJ900" s="1"/>
      <c r="BK900" s="1"/>
      <c r="BL900" s="1"/>
      <c r="BM900" s="1"/>
    </row>
    <row r="901">
      <c r="D901" s="1"/>
      <c r="G901" s="1"/>
      <c r="N901" s="1"/>
      <c r="O901" s="1"/>
      <c r="P901" s="1"/>
      <c r="X901" s="1"/>
      <c r="AD901" s="1"/>
      <c r="AN901" s="1"/>
      <c r="BJ901" s="1"/>
      <c r="BK901" s="1"/>
      <c r="BL901" s="1"/>
      <c r="BM901" s="1"/>
    </row>
    <row r="902">
      <c r="D902" s="1"/>
      <c r="G902" s="1"/>
      <c r="N902" s="1"/>
      <c r="O902" s="1"/>
      <c r="P902" s="1"/>
      <c r="X902" s="1"/>
      <c r="AD902" s="1"/>
      <c r="AN902" s="1"/>
      <c r="BJ902" s="1"/>
      <c r="BK902" s="1"/>
      <c r="BL902" s="1"/>
      <c r="BM902" s="1"/>
    </row>
    <row r="903">
      <c r="D903" s="1"/>
      <c r="G903" s="1"/>
      <c r="N903" s="1"/>
      <c r="O903" s="1"/>
      <c r="P903" s="1"/>
      <c r="X903" s="1"/>
      <c r="AD903" s="1"/>
      <c r="AN903" s="1"/>
      <c r="BJ903" s="1"/>
      <c r="BK903" s="1"/>
      <c r="BL903" s="1"/>
      <c r="BM903" s="1"/>
    </row>
    <row r="904">
      <c r="D904" s="1"/>
      <c r="G904" s="1"/>
      <c r="N904" s="1"/>
      <c r="O904" s="1"/>
      <c r="P904" s="1"/>
      <c r="X904" s="1"/>
      <c r="AD904" s="1"/>
      <c r="AN904" s="1"/>
      <c r="BJ904" s="1"/>
      <c r="BK904" s="1"/>
      <c r="BL904" s="1"/>
      <c r="BM904" s="1"/>
    </row>
    <row r="905">
      <c r="D905" s="1"/>
      <c r="G905" s="1"/>
      <c r="N905" s="1"/>
      <c r="O905" s="1"/>
      <c r="P905" s="1"/>
      <c r="X905" s="1"/>
      <c r="AD905" s="1"/>
      <c r="AN905" s="1"/>
      <c r="BJ905" s="1"/>
      <c r="BK905" s="1"/>
      <c r="BL905" s="1"/>
      <c r="BM905" s="1"/>
    </row>
    <row r="906">
      <c r="D906" s="1"/>
      <c r="G906" s="1"/>
      <c r="N906" s="1"/>
      <c r="O906" s="1"/>
      <c r="P906" s="1"/>
      <c r="X906" s="1"/>
      <c r="AD906" s="1"/>
      <c r="AN906" s="1"/>
      <c r="BJ906" s="1"/>
      <c r="BK906" s="1"/>
      <c r="BL906" s="1"/>
      <c r="BM906" s="1"/>
    </row>
    <row r="907">
      <c r="D907" s="1"/>
      <c r="G907" s="1"/>
      <c r="N907" s="1"/>
      <c r="O907" s="1"/>
      <c r="P907" s="1"/>
      <c r="X907" s="1"/>
      <c r="AD907" s="1"/>
      <c r="AN907" s="1"/>
      <c r="BJ907" s="1"/>
      <c r="BK907" s="1"/>
      <c r="BL907" s="1"/>
      <c r="BM907" s="1"/>
    </row>
    <row r="908">
      <c r="D908" s="1"/>
      <c r="G908" s="1"/>
      <c r="N908" s="1"/>
      <c r="O908" s="1"/>
      <c r="P908" s="1"/>
      <c r="X908" s="1"/>
      <c r="AD908" s="1"/>
      <c r="AN908" s="1"/>
      <c r="BJ908" s="1"/>
      <c r="BK908" s="1"/>
      <c r="BL908" s="1"/>
      <c r="BM908" s="1"/>
    </row>
    <row r="909">
      <c r="D909" s="1"/>
      <c r="G909" s="1"/>
      <c r="N909" s="1"/>
      <c r="O909" s="1"/>
      <c r="P909" s="1"/>
      <c r="X909" s="1"/>
      <c r="AD909" s="1"/>
      <c r="AN909" s="1"/>
      <c r="BJ909" s="1"/>
      <c r="BK909" s="1"/>
      <c r="BL909" s="1"/>
      <c r="BM909" s="1"/>
    </row>
    <row r="910">
      <c r="D910" s="1"/>
      <c r="G910" s="1"/>
      <c r="N910" s="1"/>
      <c r="O910" s="1"/>
      <c r="P910" s="1"/>
      <c r="X910" s="1"/>
      <c r="AD910" s="1"/>
      <c r="AN910" s="1"/>
      <c r="BJ910" s="1"/>
      <c r="BK910" s="1"/>
      <c r="BL910" s="1"/>
      <c r="BM910" s="1"/>
    </row>
    <row r="911">
      <c r="D911" s="1"/>
      <c r="G911" s="1"/>
      <c r="N911" s="1"/>
      <c r="O911" s="1"/>
      <c r="P911" s="1"/>
      <c r="X911" s="1"/>
      <c r="AD911" s="1"/>
      <c r="AN911" s="1"/>
      <c r="BJ911" s="1"/>
      <c r="BK911" s="1"/>
      <c r="BL911" s="1"/>
      <c r="BM911" s="1"/>
    </row>
    <row r="912">
      <c r="D912" s="1"/>
      <c r="G912" s="1"/>
      <c r="N912" s="1"/>
      <c r="O912" s="1"/>
      <c r="P912" s="1"/>
      <c r="X912" s="1"/>
      <c r="AD912" s="1"/>
      <c r="AN912" s="1"/>
      <c r="BJ912" s="1"/>
      <c r="BK912" s="1"/>
      <c r="BL912" s="1"/>
      <c r="BM912" s="1"/>
    </row>
    <row r="913">
      <c r="D913" s="1"/>
      <c r="G913" s="1"/>
      <c r="N913" s="1"/>
      <c r="O913" s="1"/>
      <c r="P913" s="1"/>
      <c r="X913" s="1"/>
      <c r="AD913" s="1"/>
      <c r="AN913" s="1"/>
      <c r="BJ913" s="1"/>
      <c r="BK913" s="1"/>
      <c r="BL913" s="1"/>
      <c r="BM913" s="1"/>
    </row>
    <row r="914">
      <c r="D914" s="1"/>
      <c r="G914" s="1"/>
      <c r="N914" s="1"/>
      <c r="O914" s="1"/>
      <c r="P914" s="1"/>
      <c r="X914" s="1"/>
      <c r="AD914" s="1"/>
      <c r="AN914" s="1"/>
      <c r="BJ914" s="1"/>
      <c r="BK914" s="1"/>
      <c r="BL914" s="1"/>
      <c r="BM914" s="1"/>
    </row>
    <row r="915">
      <c r="D915" s="1"/>
      <c r="G915" s="1"/>
      <c r="N915" s="1"/>
      <c r="O915" s="1"/>
      <c r="P915" s="1"/>
      <c r="X915" s="1"/>
      <c r="AD915" s="1"/>
      <c r="AN915" s="1"/>
      <c r="BJ915" s="1"/>
      <c r="BK915" s="1"/>
      <c r="BL915" s="1"/>
      <c r="BM915" s="1"/>
    </row>
    <row r="916">
      <c r="D916" s="1"/>
      <c r="G916" s="1"/>
      <c r="N916" s="1"/>
      <c r="O916" s="1"/>
      <c r="P916" s="1"/>
      <c r="X916" s="1"/>
      <c r="AD916" s="1"/>
      <c r="AN916" s="1"/>
      <c r="BJ916" s="1"/>
      <c r="BK916" s="1"/>
      <c r="BL916" s="1"/>
      <c r="BM916" s="1"/>
    </row>
    <row r="917">
      <c r="D917" s="1"/>
      <c r="G917" s="1"/>
      <c r="N917" s="1"/>
      <c r="O917" s="1"/>
      <c r="P917" s="1"/>
      <c r="X917" s="1"/>
      <c r="AD917" s="1"/>
      <c r="AN917" s="1"/>
      <c r="BJ917" s="1"/>
      <c r="BK917" s="1"/>
      <c r="BL917" s="1"/>
      <c r="BM917" s="1"/>
    </row>
    <row r="918">
      <c r="D918" s="1"/>
      <c r="G918" s="1"/>
      <c r="N918" s="1"/>
      <c r="O918" s="1"/>
      <c r="P918" s="1"/>
      <c r="X918" s="1"/>
      <c r="AD918" s="1"/>
      <c r="AN918" s="1"/>
      <c r="BJ918" s="1"/>
      <c r="BK918" s="1"/>
      <c r="BL918" s="1"/>
      <c r="BM918" s="1"/>
    </row>
    <row r="919">
      <c r="D919" s="1"/>
      <c r="G919" s="1"/>
      <c r="N919" s="1"/>
      <c r="O919" s="1"/>
      <c r="P919" s="1"/>
      <c r="X919" s="1"/>
      <c r="AD919" s="1"/>
      <c r="AN919" s="1"/>
      <c r="BJ919" s="1"/>
      <c r="BK919" s="1"/>
      <c r="BL919" s="1"/>
      <c r="BM919" s="1"/>
    </row>
    <row r="920">
      <c r="D920" s="1"/>
      <c r="G920" s="1"/>
      <c r="N920" s="1"/>
      <c r="O920" s="1"/>
      <c r="P920" s="1"/>
      <c r="X920" s="1"/>
      <c r="AD920" s="1"/>
      <c r="AN920" s="1"/>
      <c r="BJ920" s="1"/>
      <c r="BK920" s="1"/>
      <c r="BL920" s="1"/>
      <c r="BM920" s="1"/>
    </row>
    <row r="921">
      <c r="D921" s="1"/>
      <c r="G921" s="1"/>
      <c r="N921" s="1"/>
      <c r="O921" s="1"/>
      <c r="P921" s="1"/>
      <c r="X921" s="1"/>
      <c r="AD921" s="1"/>
      <c r="AN921" s="1"/>
      <c r="BJ921" s="1"/>
      <c r="BK921" s="1"/>
      <c r="BL921" s="1"/>
      <c r="BM921" s="1"/>
    </row>
    <row r="922">
      <c r="D922" s="1"/>
      <c r="G922" s="1"/>
      <c r="N922" s="1"/>
      <c r="O922" s="1"/>
      <c r="P922" s="1"/>
      <c r="X922" s="1"/>
      <c r="AD922" s="1"/>
      <c r="AN922" s="1"/>
      <c r="BJ922" s="1"/>
      <c r="BK922" s="1"/>
      <c r="BL922" s="1"/>
      <c r="BM922" s="1"/>
    </row>
    <row r="923">
      <c r="D923" s="1"/>
      <c r="G923" s="1"/>
      <c r="N923" s="1"/>
      <c r="O923" s="1"/>
      <c r="P923" s="1"/>
      <c r="X923" s="1"/>
      <c r="AD923" s="1"/>
      <c r="AN923" s="1"/>
      <c r="BJ923" s="1"/>
      <c r="BK923" s="1"/>
      <c r="BL923" s="1"/>
      <c r="BM923" s="1"/>
    </row>
    <row r="924">
      <c r="D924" s="1"/>
      <c r="G924" s="1"/>
      <c r="N924" s="1"/>
      <c r="O924" s="1"/>
      <c r="P924" s="1"/>
      <c r="X924" s="1"/>
      <c r="AD924" s="1"/>
      <c r="AN924" s="1"/>
      <c r="BJ924" s="1"/>
      <c r="BK924" s="1"/>
      <c r="BL924" s="1"/>
      <c r="BM924" s="1"/>
    </row>
    <row r="925">
      <c r="D925" s="1"/>
      <c r="G925" s="1"/>
      <c r="N925" s="1"/>
      <c r="O925" s="1"/>
      <c r="P925" s="1"/>
      <c r="X925" s="1"/>
      <c r="AD925" s="1"/>
      <c r="AN925" s="1"/>
      <c r="BJ925" s="1"/>
      <c r="BK925" s="1"/>
      <c r="BL925" s="1"/>
      <c r="BM925" s="1"/>
    </row>
    <row r="926">
      <c r="D926" s="1"/>
      <c r="G926" s="1"/>
      <c r="N926" s="1"/>
      <c r="O926" s="1"/>
      <c r="P926" s="1"/>
      <c r="X926" s="1"/>
      <c r="AD926" s="1"/>
      <c r="AN926" s="1"/>
      <c r="BJ926" s="1"/>
      <c r="BK926" s="1"/>
      <c r="BL926" s="1"/>
      <c r="BM926" s="1"/>
    </row>
    <row r="927">
      <c r="D927" s="1"/>
      <c r="G927" s="1"/>
      <c r="N927" s="1"/>
      <c r="O927" s="1"/>
      <c r="P927" s="1"/>
      <c r="X927" s="1"/>
      <c r="AD927" s="1"/>
      <c r="AN927" s="1"/>
      <c r="BJ927" s="1"/>
      <c r="BK927" s="1"/>
      <c r="BL927" s="1"/>
      <c r="BM927" s="1"/>
    </row>
    <row r="928">
      <c r="D928" s="1"/>
      <c r="G928" s="1"/>
      <c r="N928" s="1"/>
      <c r="O928" s="1"/>
      <c r="P928" s="1"/>
      <c r="X928" s="1"/>
      <c r="AD928" s="1"/>
      <c r="AN928" s="1"/>
      <c r="BJ928" s="1"/>
      <c r="BK928" s="1"/>
      <c r="BL928" s="1"/>
      <c r="BM928" s="1"/>
    </row>
    <row r="929">
      <c r="D929" s="1"/>
      <c r="G929" s="1"/>
      <c r="N929" s="1"/>
      <c r="O929" s="1"/>
      <c r="P929" s="1"/>
      <c r="X929" s="1"/>
      <c r="AD929" s="1"/>
      <c r="AN929" s="1"/>
      <c r="BJ929" s="1"/>
      <c r="BK929" s="1"/>
      <c r="BL929" s="1"/>
      <c r="BM929" s="1"/>
    </row>
    <row r="930">
      <c r="D930" s="1"/>
      <c r="G930" s="1"/>
      <c r="N930" s="1"/>
      <c r="O930" s="1"/>
      <c r="P930" s="1"/>
      <c r="X930" s="1"/>
      <c r="AD930" s="1"/>
      <c r="AN930" s="1"/>
      <c r="BJ930" s="1"/>
      <c r="BK930" s="1"/>
      <c r="BL930" s="1"/>
      <c r="BM930" s="1"/>
    </row>
    <row r="931">
      <c r="D931" s="1"/>
      <c r="G931" s="1"/>
      <c r="N931" s="1"/>
      <c r="O931" s="1"/>
      <c r="P931" s="1"/>
      <c r="X931" s="1"/>
      <c r="AD931" s="1"/>
      <c r="AN931" s="1"/>
      <c r="BJ931" s="1"/>
      <c r="BK931" s="1"/>
      <c r="BL931" s="1"/>
      <c r="BM931" s="1"/>
    </row>
    <row r="932">
      <c r="D932" s="1"/>
      <c r="G932" s="1"/>
      <c r="N932" s="1"/>
      <c r="O932" s="1"/>
      <c r="P932" s="1"/>
      <c r="X932" s="1"/>
      <c r="AD932" s="1"/>
      <c r="AN932" s="1"/>
      <c r="BJ932" s="1"/>
      <c r="BK932" s="1"/>
      <c r="BL932" s="1"/>
      <c r="BM932" s="1"/>
    </row>
    <row r="933">
      <c r="D933" s="1"/>
      <c r="G933" s="1"/>
      <c r="N933" s="1"/>
      <c r="O933" s="1"/>
      <c r="P933" s="1"/>
      <c r="X933" s="1"/>
      <c r="AD933" s="1"/>
      <c r="AN933" s="1"/>
      <c r="BJ933" s="1"/>
      <c r="BK933" s="1"/>
      <c r="BL933" s="1"/>
      <c r="BM933" s="1"/>
    </row>
    <row r="934">
      <c r="D934" s="1"/>
      <c r="G934" s="1"/>
      <c r="N934" s="1"/>
      <c r="O934" s="1"/>
      <c r="P934" s="1"/>
      <c r="X934" s="1"/>
      <c r="AD934" s="1"/>
      <c r="AN934" s="1"/>
      <c r="BJ934" s="1"/>
      <c r="BK934" s="1"/>
      <c r="BL934" s="1"/>
      <c r="BM934" s="1"/>
    </row>
    <row r="935">
      <c r="D935" s="1"/>
      <c r="G935" s="1"/>
      <c r="N935" s="1"/>
      <c r="O935" s="1"/>
      <c r="P935" s="1"/>
      <c r="X935" s="1"/>
      <c r="AD935" s="1"/>
      <c r="AN935" s="1"/>
      <c r="BJ935" s="1"/>
      <c r="BK935" s="1"/>
      <c r="BL935" s="1"/>
      <c r="BM935" s="1"/>
    </row>
    <row r="936">
      <c r="D936" s="1"/>
      <c r="G936" s="1"/>
      <c r="N936" s="1"/>
      <c r="O936" s="1"/>
      <c r="P936" s="1"/>
      <c r="X936" s="1"/>
      <c r="AD936" s="1"/>
      <c r="AN936" s="1"/>
      <c r="BJ936" s="1"/>
      <c r="BK936" s="1"/>
      <c r="BL936" s="1"/>
      <c r="BM936" s="1"/>
    </row>
    <row r="937">
      <c r="D937" s="1"/>
      <c r="G937" s="1"/>
      <c r="N937" s="1"/>
      <c r="O937" s="1"/>
      <c r="P937" s="1"/>
      <c r="X937" s="1"/>
      <c r="AD937" s="1"/>
      <c r="AN937" s="1"/>
      <c r="BJ937" s="1"/>
      <c r="BK937" s="1"/>
      <c r="BL937" s="1"/>
      <c r="BM937" s="1"/>
    </row>
    <row r="938">
      <c r="D938" s="1"/>
      <c r="G938" s="1"/>
      <c r="N938" s="1"/>
      <c r="O938" s="1"/>
      <c r="P938" s="1"/>
      <c r="X938" s="1"/>
      <c r="AD938" s="1"/>
      <c r="AN938" s="1"/>
      <c r="BJ938" s="1"/>
      <c r="BK938" s="1"/>
      <c r="BL938" s="1"/>
      <c r="BM938" s="1"/>
    </row>
    <row r="939">
      <c r="D939" s="1"/>
      <c r="G939" s="1"/>
      <c r="N939" s="1"/>
      <c r="O939" s="1"/>
      <c r="P939" s="1"/>
      <c r="X939" s="1"/>
      <c r="AD939" s="1"/>
      <c r="AN939" s="1"/>
      <c r="BJ939" s="1"/>
      <c r="BK939" s="1"/>
      <c r="BL939" s="1"/>
      <c r="BM939" s="1"/>
    </row>
    <row r="940">
      <c r="D940" s="1"/>
      <c r="G940" s="1"/>
      <c r="N940" s="1"/>
      <c r="O940" s="1"/>
      <c r="P940" s="1"/>
      <c r="X940" s="1"/>
      <c r="AD940" s="1"/>
      <c r="AN940" s="1"/>
      <c r="BJ940" s="1"/>
      <c r="BK940" s="1"/>
      <c r="BL940" s="1"/>
      <c r="BM940" s="1"/>
    </row>
    <row r="941">
      <c r="D941" s="1"/>
      <c r="G941" s="1"/>
      <c r="N941" s="1"/>
      <c r="O941" s="1"/>
      <c r="P941" s="1"/>
      <c r="X941" s="1"/>
      <c r="AD941" s="1"/>
      <c r="AN941" s="1"/>
      <c r="BJ941" s="1"/>
      <c r="BK941" s="1"/>
      <c r="BL941" s="1"/>
      <c r="BM941" s="1"/>
    </row>
    <row r="942">
      <c r="D942" s="1"/>
      <c r="G942" s="1"/>
      <c r="N942" s="1"/>
      <c r="O942" s="1"/>
      <c r="P942" s="1"/>
      <c r="X942" s="1"/>
      <c r="AD942" s="1"/>
      <c r="AN942" s="1"/>
      <c r="BJ942" s="1"/>
      <c r="BK942" s="1"/>
      <c r="BL942" s="1"/>
      <c r="BM942" s="1"/>
    </row>
    <row r="943">
      <c r="D943" s="1"/>
      <c r="G943" s="1"/>
      <c r="N943" s="1"/>
      <c r="O943" s="1"/>
      <c r="P943" s="1"/>
      <c r="X943" s="1"/>
      <c r="AD943" s="1"/>
      <c r="AN943" s="1"/>
      <c r="BJ943" s="1"/>
      <c r="BK943" s="1"/>
      <c r="BL943" s="1"/>
      <c r="BM943" s="1"/>
    </row>
    <row r="944">
      <c r="D944" s="1"/>
      <c r="G944" s="1"/>
      <c r="N944" s="1"/>
      <c r="O944" s="1"/>
      <c r="P944" s="1"/>
      <c r="X944" s="1"/>
      <c r="AD944" s="1"/>
      <c r="AN944" s="1"/>
      <c r="BJ944" s="1"/>
      <c r="BK944" s="1"/>
      <c r="BL944" s="1"/>
      <c r="BM944" s="1"/>
    </row>
    <row r="945">
      <c r="D945" s="1"/>
      <c r="G945" s="1"/>
      <c r="N945" s="1"/>
      <c r="O945" s="1"/>
      <c r="P945" s="1"/>
      <c r="X945" s="1"/>
      <c r="AD945" s="1"/>
      <c r="AN945" s="1"/>
      <c r="BJ945" s="1"/>
      <c r="BK945" s="1"/>
      <c r="BL945" s="1"/>
      <c r="BM945" s="1"/>
    </row>
    <row r="946">
      <c r="D946" s="1"/>
      <c r="G946" s="1"/>
      <c r="N946" s="1"/>
      <c r="O946" s="1"/>
      <c r="P946" s="1"/>
      <c r="X946" s="1"/>
      <c r="AD946" s="1"/>
      <c r="AN946" s="1"/>
      <c r="BJ946" s="1"/>
      <c r="BK946" s="1"/>
      <c r="BL946" s="1"/>
      <c r="BM946" s="1"/>
    </row>
    <row r="947">
      <c r="D947" s="1"/>
      <c r="G947" s="1"/>
      <c r="N947" s="1"/>
      <c r="O947" s="1"/>
      <c r="P947" s="1"/>
      <c r="X947" s="1"/>
      <c r="AD947" s="1"/>
      <c r="AN947" s="1"/>
      <c r="BJ947" s="1"/>
      <c r="BK947" s="1"/>
      <c r="BL947" s="1"/>
      <c r="BM947" s="1"/>
    </row>
    <row r="948">
      <c r="D948" s="1"/>
      <c r="G948" s="1"/>
      <c r="N948" s="1"/>
      <c r="O948" s="1"/>
      <c r="P948" s="1"/>
      <c r="X948" s="1"/>
      <c r="AD948" s="1"/>
      <c r="AN948" s="1"/>
      <c r="BJ948" s="1"/>
      <c r="BK948" s="1"/>
      <c r="BL948" s="1"/>
      <c r="BM948" s="1"/>
    </row>
    <row r="949">
      <c r="D949" s="1"/>
      <c r="G949" s="1"/>
      <c r="N949" s="1"/>
      <c r="O949" s="1"/>
      <c r="P949" s="1"/>
      <c r="X949" s="1"/>
      <c r="AD949" s="1"/>
      <c r="AN949" s="1"/>
      <c r="BJ949" s="1"/>
      <c r="BK949" s="1"/>
      <c r="BL949" s="1"/>
      <c r="BM949" s="1"/>
    </row>
    <row r="950">
      <c r="D950" s="1"/>
      <c r="G950" s="1"/>
      <c r="N950" s="1"/>
      <c r="O950" s="1"/>
      <c r="P950" s="1"/>
      <c r="X950" s="1"/>
      <c r="AD950" s="1"/>
      <c r="AN950" s="1"/>
      <c r="BJ950" s="1"/>
      <c r="BK950" s="1"/>
      <c r="BL950" s="1"/>
      <c r="BM950" s="1"/>
    </row>
    <row r="951">
      <c r="D951" s="1"/>
      <c r="G951" s="1"/>
      <c r="N951" s="1"/>
      <c r="O951" s="1"/>
      <c r="P951" s="1"/>
      <c r="X951" s="1"/>
      <c r="AD951" s="1"/>
      <c r="AN951" s="1"/>
      <c r="BJ951" s="1"/>
      <c r="BK951" s="1"/>
      <c r="BL951" s="1"/>
      <c r="BM951" s="1"/>
    </row>
    <row r="952">
      <c r="D952" s="1"/>
      <c r="G952" s="1"/>
      <c r="N952" s="1"/>
      <c r="O952" s="1"/>
      <c r="P952" s="1"/>
      <c r="X952" s="1"/>
      <c r="AD952" s="1"/>
      <c r="AN952" s="1"/>
      <c r="BJ952" s="1"/>
      <c r="BK952" s="1"/>
      <c r="BL952" s="1"/>
      <c r="BM952" s="1"/>
    </row>
    <row r="953">
      <c r="D953" s="1"/>
      <c r="G953" s="1"/>
      <c r="N953" s="1"/>
      <c r="O953" s="1"/>
      <c r="P953" s="1"/>
      <c r="X953" s="1"/>
      <c r="AD953" s="1"/>
      <c r="AN953" s="1"/>
      <c r="BJ953" s="1"/>
      <c r="BK953" s="1"/>
      <c r="BL953" s="1"/>
      <c r="BM953" s="1"/>
    </row>
    <row r="954">
      <c r="D954" s="1"/>
      <c r="G954" s="1"/>
      <c r="N954" s="1"/>
      <c r="O954" s="1"/>
      <c r="P954" s="1"/>
      <c r="X954" s="1"/>
      <c r="AD954" s="1"/>
      <c r="AN954" s="1"/>
      <c r="BJ954" s="1"/>
      <c r="BK954" s="1"/>
      <c r="BL954" s="1"/>
      <c r="BM954" s="1"/>
    </row>
    <row r="955">
      <c r="D955" s="1"/>
      <c r="G955" s="1"/>
      <c r="N955" s="1"/>
      <c r="O955" s="1"/>
      <c r="P955" s="1"/>
      <c r="X955" s="1"/>
      <c r="AD955" s="1"/>
      <c r="AN955" s="1"/>
      <c r="BJ955" s="1"/>
      <c r="BK955" s="1"/>
      <c r="BL955" s="1"/>
      <c r="BM955" s="1"/>
    </row>
    <row r="956">
      <c r="D956" s="1"/>
      <c r="G956" s="1"/>
      <c r="N956" s="1"/>
      <c r="O956" s="1"/>
      <c r="P956" s="1"/>
      <c r="X956" s="1"/>
      <c r="AD956" s="1"/>
      <c r="AN956" s="1"/>
      <c r="BJ956" s="1"/>
      <c r="BK956" s="1"/>
      <c r="BL956" s="1"/>
      <c r="BM956" s="1"/>
    </row>
    <row r="957">
      <c r="D957" s="1"/>
      <c r="G957" s="1"/>
      <c r="N957" s="1"/>
      <c r="O957" s="1"/>
      <c r="P957" s="1"/>
      <c r="X957" s="1"/>
      <c r="AD957" s="1"/>
      <c r="AN957" s="1"/>
      <c r="BJ957" s="1"/>
      <c r="BK957" s="1"/>
      <c r="BL957" s="1"/>
      <c r="BM957" s="1"/>
    </row>
    <row r="958">
      <c r="D958" s="1"/>
      <c r="G958" s="1"/>
      <c r="N958" s="1"/>
      <c r="O958" s="1"/>
      <c r="P958" s="1"/>
      <c r="X958" s="1"/>
      <c r="AD958" s="1"/>
      <c r="AN958" s="1"/>
      <c r="BJ958" s="1"/>
      <c r="BK958" s="1"/>
      <c r="BL958" s="1"/>
      <c r="BM958" s="1"/>
    </row>
    <row r="959">
      <c r="D959" s="1"/>
      <c r="G959" s="1"/>
      <c r="N959" s="1"/>
      <c r="O959" s="1"/>
      <c r="P959" s="1"/>
      <c r="X959" s="1"/>
      <c r="AD959" s="1"/>
      <c r="AN959" s="1"/>
      <c r="BJ959" s="1"/>
      <c r="BK959" s="1"/>
      <c r="BL959" s="1"/>
      <c r="BM959" s="1"/>
    </row>
    <row r="960">
      <c r="D960" s="1"/>
      <c r="G960" s="1"/>
      <c r="N960" s="1"/>
      <c r="O960" s="1"/>
      <c r="P960" s="1"/>
      <c r="X960" s="1"/>
      <c r="AD960" s="1"/>
      <c r="AN960" s="1"/>
      <c r="BJ960" s="1"/>
      <c r="BK960" s="1"/>
      <c r="BL960" s="1"/>
      <c r="BM960" s="1"/>
    </row>
    <row r="961">
      <c r="D961" s="1"/>
      <c r="G961" s="1"/>
      <c r="N961" s="1"/>
      <c r="O961" s="1"/>
      <c r="P961" s="1"/>
      <c r="X961" s="1"/>
      <c r="AD961" s="1"/>
      <c r="AN961" s="1"/>
      <c r="BJ961" s="1"/>
      <c r="BK961" s="1"/>
      <c r="BL961" s="1"/>
      <c r="BM961" s="1"/>
    </row>
    <row r="962">
      <c r="D962" s="1"/>
      <c r="G962" s="1"/>
      <c r="N962" s="1"/>
      <c r="O962" s="1"/>
      <c r="P962" s="1"/>
      <c r="X962" s="1"/>
      <c r="AD962" s="1"/>
      <c r="AN962" s="1"/>
      <c r="BJ962" s="1"/>
      <c r="BK962" s="1"/>
      <c r="BL962" s="1"/>
      <c r="BM962" s="1"/>
    </row>
    <row r="963">
      <c r="D963" s="1"/>
      <c r="G963" s="1"/>
      <c r="N963" s="1"/>
      <c r="O963" s="1"/>
      <c r="P963" s="1"/>
      <c r="X963" s="1"/>
      <c r="AD963" s="1"/>
      <c r="AN963" s="1"/>
      <c r="BJ963" s="1"/>
      <c r="BK963" s="1"/>
      <c r="BL963" s="1"/>
      <c r="BM963" s="1"/>
    </row>
    <row r="964">
      <c r="D964" s="1"/>
      <c r="G964" s="1"/>
      <c r="N964" s="1"/>
      <c r="O964" s="1"/>
      <c r="P964" s="1"/>
      <c r="X964" s="1"/>
      <c r="AD964" s="1"/>
      <c r="AN964" s="1"/>
      <c r="BJ964" s="1"/>
      <c r="BK964" s="1"/>
      <c r="BL964" s="1"/>
      <c r="BM964" s="1"/>
    </row>
    <row r="965">
      <c r="D965" s="1"/>
      <c r="G965" s="1"/>
      <c r="N965" s="1"/>
      <c r="O965" s="1"/>
      <c r="P965" s="1"/>
      <c r="X965" s="1"/>
      <c r="AD965" s="1"/>
      <c r="AN965" s="1"/>
      <c r="BJ965" s="1"/>
      <c r="BK965" s="1"/>
      <c r="BL965" s="1"/>
      <c r="BM965" s="1"/>
    </row>
    <row r="966">
      <c r="D966" s="1"/>
      <c r="G966" s="1"/>
      <c r="N966" s="1"/>
      <c r="O966" s="1"/>
      <c r="P966" s="1"/>
      <c r="X966" s="1"/>
      <c r="AD966" s="1"/>
      <c r="AN966" s="1"/>
      <c r="BJ966" s="1"/>
      <c r="BK966" s="1"/>
      <c r="BL966" s="1"/>
      <c r="BM966" s="1"/>
    </row>
    <row r="967">
      <c r="D967" s="1"/>
      <c r="G967" s="1"/>
      <c r="N967" s="1"/>
      <c r="O967" s="1"/>
      <c r="P967" s="1"/>
      <c r="X967" s="1"/>
      <c r="AD967" s="1"/>
      <c r="AN967" s="1"/>
      <c r="BJ967" s="1"/>
      <c r="BK967" s="1"/>
      <c r="BL967" s="1"/>
      <c r="BM967" s="1"/>
    </row>
    <row r="968">
      <c r="D968" s="1"/>
      <c r="G968" s="1"/>
      <c r="N968" s="1"/>
      <c r="O968" s="1"/>
      <c r="P968" s="1"/>
      <c r="X968" s="1"/>
      <c r="AD968" s="1"/>
      <c r="AN968" s="1"/>
      <c r="BJ968" s="1"/>
      <c r="BK968" s="1"/>
      <c r="BL968" s="1"/>
      <c r="BM968" s="1"/>
    </row>
    <row r="969">
      <c r="D969" s="1"/>
      <c r="G969" s="1"/>
      <c r="N969" s="1"/>
      <c r="O969" s="1"/>
      <c r="P969" s="1"/>
      <c r="X969" s="1"/>
      <c r="AD969" s="1"/>
      <c r="AN969" s="1"/>
      <c r="BJ969" s="1"/>
      <c r="BK969" s="1"/>
      <c r="BL969" s="1"/>
      <c r="BM969" s="1"/>
    </row>
    <row r="970">
      <c r="D970" s="1"/>
      <c r="G970" s="1"/>
      <c r="N970" s="1"/>
      <c r="O970" s="1"/>
      <c r="P970" s="1"/>
      <c r="X970" s="1"/>
      <c r="AD970" s="1"/>
      <c r="AN970" s="1"/>
      <c r="BJ970" s="1"/>
      <c r="BK970" s="1"/>
      <c r="BL970" s="1"/>
      <c r="BM970" s="1"/>
    </row>
    <row r="971">
      <c r="D971" s="1"/>
      <c r="G971" s="1"/>
      <c r="N971" s="1"/>
      <c r="O971" s="1"/>
      <c r="P971" s="1"/>
      <c r="X971" s="1"/>
      <c r="AD971" s="1"/>
      <c r="AN971" s="1"/>
      <c r="BJ971" s="1"/>
      <c r="BK971" s="1"/>
      <c r="BL971" s="1"/>
      <c r="BM971" s="1"/>
    </row>
    <row r="972">
      <c r="D972" s="1"/>
      <c r="G972" s="1"/>
      <c r="N972" s="1"/>
      <c r="O972" s="1"/>
      <c r="P972" s="1"/>
      <c r="X972" s="1"/>
      <c r="AD972" s="1"/>
      <c r="AN972" s="1"/>
      <c r="BJ972" s="1"/>
      <c r="BK972" s="1"/>
      <c r="BL972" s="1"/>
      <c r="BM972" s="1"/>
    </row>
    <row r="973">
      <c r="D973" s="1"/>
      <c r="G973" s="1"/>
      <c r="N973" s="1"/>
      <c r="O973" s="1"/>
      <c r="P973" s="1"/>
      <c r="X973" s="1"/>
      <c r="AD973" s="1"/>
      <c r="AN973" s="1"/>
      <c r="BJ973" s="1"/>
      <c r="BK973" s="1"/>
      <c r="BL973" s="1"/>
      <c r="BM973" s="1"/>
    </row>
    <row r="974">
      <c r="D974" s="1"/>
      <c r="G974" s="1"/>
      <c r="N974" s="1"/>
      <c r="O974" s="1"/>
      <c r="P974" s="1"/>
      <c r="X974" s="1"/>
      <c r="AD974" s="1"/>
      <c r="AN974" s="1"/>
      <c r="BJ974" s="1"/>
      <c r="BK974" s="1"/>
      <c r="BL974" s="1"/>
      <c r="BM974" s="1"/>
    </row>
    <row r="975">
      <c r="D975" s="1"/>
      <c r="G975" s="1"/>
      <c r="N975" s="1"/>
      <c r="O975" s="1"/>
      <c r="P975" s="1"/>
      <c r="X975" s="1"/>
      <c r="AD975" s="1"/>
      <c r="AN975" s="1"/>
      <c r="BJ975" s="1"/>
      <c r="BK975" s="1"/>
      <c r="BL975" s="1"/>
      <c r="BM975" s="1"/>
    </row>
    <row r="976">
      <c r="D976" s="1"/>
      <c r="G976" s="1"/>
      <c r="N976" s="1"/>
      <c r="O976" s="1"/>
      <c r="P976" s="1"/>
      <c r="X976" s="1"/>
      <c r="AD976" s="1"/>
      <c r="AN976" s="1"/>
      <c r="BJ976" s="1"/>
      <c r="BK976" s="1"/>
      <c r="BL976" s="1"/>
      <c r="BM976" s="1"/>
    </row>
    <row r="977">
      <c r="D977" s="1"/>
      <c r="G977" s="1"/>
      <c r="N977" s="1"/>
      <c r="O977" s="1"/>
      <c r="P977" s="1"/>
      <c r="X977" s="1"/>
      <c r="AD977" s="1"/>
      <c r="AN977" s="1"/>
      <c r="BJ977" s="1"/>
      <c r="BK977" s="1"/>
      <c r="BL977" s="1"/>
      <c r="BM977" s="1"/>
    </row>
    <row r="978">
      <c r="D978" s="1"/>
      <c r="G978" s="1"/>
      <c r="N978" s="1"/>
      <c r="O978" s="1"/>
      <c r="P978" s="1"/>
      <c r="X978" s="1"/>
      <c r="AD978" s="1"/>
      <c r="AN978" s="1"/>
      <c r="BJ978" s="1"/>
      <c r="BK978" s="1"/>
      <c r="BL978" s="1"/>
      <c r="BM978" s="1"/>
    </row>
    <row r="979">
      <c r="D979" s="1"/>
      <c r="G979" s="1"/>
      <c r="N979" s="1"/>
      <c r="O979" s="1"/>
      <c r="P979" s="1"/>
      <c r="X979" s="1"/>
      <c r="AD979" s="1"/>
      <c r="AN979" s="1"/>
      <c r="BJ979" s="1"/>
      <c r="BK979" s="1"/>
      <c r="BL979" s="1"/>
      <c r="BM979" s="1"/>
    </row>
    <row r="980">
      <c r="D980" s="1"/>
      <c r="G980" s="1"/>
      <c r="N980" s="1"/>
      <c r="O980" s="1"/>
      <c r="P980" s="1"/>
      <c r="X980" s="1"/>
      <c r="AD980" s="1"/>
      <c r="AN980" s="1"/>
      <c r="BJ980" s="1"/>
      <c r="BK980" s="1"/>
      <c r="BL980" s="1"/>
      <c r="BM980" s="1"/>
    </row>
    <row r="981">
      <c r="D981" s="1"/>
      <c r="G981" s="1"/>
      <c r="N981" s="1"/>
      <c r="O981" s="1"/>
      <c r="P981" s="1"/>
      <c r="X981" s="1"/>
      <c r="AD981" s="1"/>
      <c r="AN981" s="1"/>
      <c r="BJ981" s="1"/>
      <c r="BK981" s="1"/>
      <c r="BL981" s="1"/>
      <c r="BM981" s="1"/>
    </row>
    <row r="982">
      <c r="D982" s="1"/>
      <c r="G982" s="1"/>
      <c r="N982" s="1"/>
      <c r="O982" s="1"/>
      <c r="P982" s="1"/>
      <c r="X982" s="1"/>
      <c r="AD982" s="1"/>
      <c r="AN982" s="1"/>
      <c r="BJ982" s="1"/>
      <c r="BK982" s="1"/>
      <c r="BL982" s="1"/>
      <c r="BM982" s="1"/>
    </row>
    <row r="983">
      <c r="D983" s="1"/>
      <c r="G983" s="1"/>
      <c r="N983" s="1"/>
      <c r="O983" s="1"/>
      <c r="P983" s="1"/>
      <c r="X983" s="1"/>
      <c r="AD983" s="1"/>
      <c r="AN983" s="1"/>
      <c r="BJ983" s="1"/>
      <c r="BK983" s="1"/>
      <c r="BL983" s="1"/>
      <c r="BM983" s="1"/>
    </row>
    <row r="984">
      <c r="D984" s="1"/>
      <c r="G984" s="1"/>
      <c r="N984" s="1"/>
      <c r="O984" s="1"/>
      <c r="P984" s="1"/>
      <c r="X984" s="1"/>
      <c r="AD984" s="1"/>
      <c r="AN984" s="1"/>
      <c r="BJ984" s="1"/>
      <c r="BK984" s="1"/>
      <c r="BL984" s="1"/>
      <c r="BM984" s="1"/>
    </row>
    <row r="985">
      <c r="D985" s="1"/>
      <c r="G985" s="1"/>
      <c r="N985" s="1"/>
      <c r="O985" s="1"/>
      <c r="P985" s="1"/>
      <c r="X985" s="1"/>
      <c r="AD985" s="1"/>
      <c r="AN985" s="1"/>
      <c r="BJ985" s="1"/>
      <c r="BK985" s="1"/>
      <c r="BL985" s="1"/>
      <c r="BM985" s="1"/>
    </row>
    <row r="986">
      <c r="D986" s="1"/>
      <c r="G986" s="1"/>
      <c r="N986" s="1"/>
      <c r="O986" s="1"/>
      <c r="P986" s="1"/>
      <c r="X986" s="1"/>
      <c r="AD986" s="1"/>
      <c r="AN986" s="1"/>
      <c r="BJ986" s="1"/>
      <c r="BK986" s="1"/>
      <c r="BL986" s="1"/>
      <c r="BM986" s="1"/>
    </row>
    <row r="987">
      <c r="D987" s="1"/>
      <c r="G987" s="1"/>
      <c r="N987" s="1"/>
      <c r="O987" s="1"/>
      <c r="P987" s="1"/>
      <c r="X987" s="1"/>
      <c r="AD987" s="1"/>
      <c r="AN987" s="1"/>
      <c r="BJ987" s="1"/>
      <c r="BK987" s="1"/>
      <c r="BL987" s="1"/>
      <c r="BM987" s="1"/>
    </row>
    <row r="988">
      <c r="D988" s="1"/>
      <c r="G988" s="1"/>
      <c r="N988" s="1"/>
      <c r="O988" s="1"/>
      <c r="P988" s="1"/>
      <c r="X988" s="1"/>
      <c r="AD988" s="1"/>
      <c r="AN988" s="1"/>
      <c r="BJ988" s="1"/>
      <c r="BK988" s="1"/>
      <c r="BL988" s="1"/>
      <c r="BM988" s="1"/>
    </row>
    <row r="989">
      <c r="D989" s="1"/>
      <c r="G989" s="1"/>
      <c r="N989" s="1"/>
      <c r="O989" s="1"/>
      <c r="P989" s="1"/>
      <c r="X989" s="1"/>
      <c r="AD989" s="1"/>
      <c r="AN989" s="1"/>
      <c r="BJ989" s="1"/>
      <c r="BK989" s="1"/>
      <c r="BL989" s="1"/>
      <c r="BM989" s="1"/>
    </row>
    <row r="990">
      <c r="D990" s="1"/>
      <c r="G990" s="1"/>
      <c r="N990" s="1"/>
      <c r="O990" s="1"/>
      <c r="P990" s="1"/>
      <c r="X990" s="1"/>
      <c r="AD990" s="1"/>
      <c r="AN990" s="1"/>
      <c r="BJ990" s="1"/>
      <c r="BK990" s="1"/>
      <c r="BL990" s="1"/>
      <c r="BM990" s="1"/>
    </row>
    <row r="991">
      <c r="D991" s="1"/>
      <c r="G991" s="1"/>
      <c r="N991" s="1"/>
      <c r="O991" s="1"/>
      <c r="P991" s="1"/>
      <c r="X991" s="1"/>
      <c r="AD991" s="1"/>
      <c r="AN991" s="1"/>
      <c r="BJ991" s="1"/>
      <c r="BK991" s="1"/>
      <c r="BL991" s="1"/>
      <c r="BM991" s="1"/>
    </row>
    <row r="992">
      <c r="D992" s="1"/>
      <c r="G992" s="1"/>
      <c r="N992" s="1"/>
      <c r="O992" s="1"/>
      <c r="P992" s="1"/>
      <c r="X992" s="1"/>
      <c r="AD992" s="1"/>
      <c r="AN992" s="1"/>
      <c r="BJ992" s="1"/>
      <c r="BK992" s="1"/>
      <c r="BL992" s="1"/>
      <c r="BM992" s="1"/>
    </row>
    <row r="993">
      <c r="D993" s="1"/>
      <c r="G993" s="1"/>
      <c r="N993" s="1"/>
      <c r="O993" s="1"/>
      <c r="P993" s="1"/>
      <c r="X993" s="1"/>
      <c r="AD993" s="1"/>
      <c r="AN993" s="1"/>
      <c r="BJ993" s="1"/>
      <c r="BK993" s="1"/>
      <c r="BL993" s="1"/>
      <c r="BM993" s="1"/>
    </row>
    <row r="994">
      <c r="D994" s="1"/>
      <c r="G994" s="1"/>
      <c r="N994" s="1"/>
      <c r="O994" s="1"/>
      <c r="P994" s="1"/>
      <c r="X994" s="1"/>
      <c r="AD994" s="1"/>
      <c r="AN994" s="1"/>
      <c r="BJ994" s="1"/>
      <c r="BK994" s="1"/>
      <c r="BL994" s="1"/>
      <c r="BM994" s="1"/>
    </row>
    <row r="995">
      <c r="D995" s="1"/>
      <c r="G995" s="1"/>
      <c r="N995" s="1"/>
      <c r="O995" s="1"/>
      <c r="P995" s="1"/>
      <c r="X995" s="1"/>
      <c r="AD995" s="1"/>
      <c r="AN995" s="1"/>
      <c r="BJ995" s="1"/>
      <c r="BK995" s="1"/>
      <c r="BL995" s="1"/>
      <c r="BM995" s="1"/>
    </row>
    <row r="996">
      <c r="D996" s="1"/>
      <c r="G996" s="1"/>
      <c r="N996" s="1"/>
      <c r="O996" s="1"/>
      <c r="P996" s="1"/>
      <c r="X996" s="1"/>
      <c r="AD996" s="1"/>
      <c r="AN996" s="1"/>
      <c r="BJ996" s="1"/>
      <c r="BK996" s="1"/>
      <c r="BL996" s="1"/>
      <c r="BM996" s="1"/>
    </row>
    <row r="997">
      <c r="D997" s="1"/>
      <c r="G997" s="1"/>
      <c r="N997" s="1"/>
      <c r="O997" s="1"/>
      <c r="P997" s="1"/>
      <c r="X997" s="1"/>
      <c r="AD997" s="1"/>
      <c r="AN997" s="1"/>
      <c r="BJ997" s="1"/>
      <c r="BK997" s="1"/>
      <c r="BL997" s="1"/>
      <c r="BM997" s="1"/>
    </row>
    <row r="998">
      <c r="D998" s="1"/>
      <c r="G998" s="1"/>
      <c r="N998" s="1"/>
      <c r="O998" s="1"/>
      <c r="P998" s="1"/>
      <c r="X998" s="1"/>
      <c r="AD998" s="1"/>
      <c r="AN998" s="1"/>
      <c r="BJ998" s="1"/>
      <c r="BK998" s="1"/>
      <c r="BL998" s="1"/>
      <c r="BM998" s="1"/>
    </row>
    <row r="999">
      <c r="D999" s="1"/>
      <c r="G999" s="1"/>
      <c r="N999" s="1"/>
      <c r="O999" s="1"/>
      <c r="P999" s="1"/>
      <c r="X999" s="1"/>
      <c r="AD999" s="1"/>
      <c r="AN999" s="1"/>
      <c r="BJ999" s="1"/>
      <c r="BK999" s="1"/>
      <c r="BL999" s="1"/>
      <c r="BM999" s="1"/>
    </row>
    <row r="1000">
      <c r="D1000" s="1"/>
      <c r="G1000" s="1"/>
      <c r="N1000" s="1"/>
      <c r="O1000" s="1"/>
      <c r="P1000" s="1"/>
      <c r="X1000" s="1"/>
      <c r="AD1000" s="1"/>
      <c r="AN1000" s="1"/>
      <c r="BJ1000" s="1"/>
      <c r="BK1000" s="1"/>
      <c r="BL1000" s="1"/>
      <c r="BM1000" s="1"/>
    </row>
    <row r="1001">
      <c r="D1001" s="1"/>
      <c r="G1001" s="1"/>
      <c r="N1001" s="1"/>
      <c r="O1001" s="1"/>
      <c r="P1001" s="1"/>
      <c r="X1001" s="1"/>
      <c r="AD1001" s="1"/>
      <c r="AN1001" s="1"/>
      <c r="BJ1001" s="1"/>
      <c r="BK1001" s="1"/>
      <c r="BL1001" s="1"/>
      <c r="BM1001" s="1"/>
    </row>
    <row r="1002">
      <c r="D1002" s="1"/>
      <c r="G1002" s="1"/>
      <c r="N1002" s="1"/>
      <c r="O1002" s="1"/>
      <c r="P1002" s="1"/>
      <c r="X1002" s="1"/>
      <c r="AD1002" s="1"/>
      <c r="AN1002" s="1"/>
      <c r="BJ1002" s="1"/>
      <c r="BK1002" s="1"/>
      <c r="BL1002" s="1"/>
      <c r="BM1002" s="1"/>
    </row>
    <row r="1003">
      <c r="D1003" s="1"/>
      <c r="G1003" s="1"/>
      <c r="N1003" s="1"/>
      <c r="O1003" s="1"/>
      <c r="P1003" s="1"/>
      <c r="X1003" s="1"/>
      <c r="AD1003" s="1"/>
      <c r="AN1003" s="1"/>
      <c r="BJ1003" s="1"/>
      <c r="BK1003" s="1"/>
      <c r="BL1003" s="1"/>
      <c r="BM1003" s="1"/>
    </row>
    <row r="1004">
      <c r="D1004" s="1"/>
      <c r="G1004" s="1"/>
      <c r="N1004" s="1"/>
      <c r="O1004" s="1"/>
      <c r="P1004" s="1"/>
      <c r="X1004" s="1"/>
      <c r="AD1004" s="1"/>
      <c r="AN1004" s="1"/>
      <c r="BJ1004" s="1"/>
      <c r="BK1004" s="1"/>
      <c r="BL1004" s="1"/>
      <c r="BM1004" s="1"/>
    </row>
    <row r="1005">
      <c r="D1005" s="1"/>
      <c r="G1005" s="1"/>
      <c r="N1005" s="1"/>
      <c r="O1005" s="1"/>
      <c r="P1005" s="1"/>
      <c r="X1005" s="1"/>
      <c r="AD1005" s="1"/>
      <c r="AN1005" s="1"/>
      <c r="BJ1005" s="1"/>
      <c r="BK1005" s="1"/>
      <c r="BL1005" s="1"/>
      <c r="BM1005" s="1"/>
    </row>
    <row r="1006">
      <c r="D1006" s="1"/>
      <c r="G1006" s="1"/>
      <c r="N1006" s="1"/>
      <c r="O1006" s="1"/>
      <c r="P1006" s="1"/>
      <c r="X1006" s="1"/>
      <c r="AD1006" s="1"/>
      <c r="AN1006" s="1"/>
      <c r="BJ1006" s="1"/>
      <c r="BK1006" s="1"/>
      <c r="BL1006" s="1"/>
      <c r="BM1006" s="1"/>
    </row>
    <row r="1007">
      <c r="D1007" s="1"/>
      <c r="G1007" s="1"/>
      <c r="N1007" s="1"/>
      <c r="O1007" s="1"/>
      <c r="P1007" s="1"/>
      <c r="X1007" s="1"/>
      <c r="AD1007" s="1"/>
      <c r="AN1007" s="1"/>
      <c r="BJ1007" s="1"/>
      <c r="BK1007" s="1"/>
      <c r="BL1007" s="1"/>
      <c r="BM1007" s="1"/>
    </row>
    <row r="1008">
      <c r="D1008" s="1"/>
      <c r="G1008" s="1"/>
      <c r="N1008" s="1"/>
      <c r="O1008" s="1"/>
      <c r="P1008" s="1"/>
      <c r="X1008" s="1"/>
      <c r="AD1008" s="1"/>
      <c r="AN1008" s="1"/>
      <c r="BJ1008" s="1"/>
      <c r="BK1008" s="1"/>
      <c r="BL1008" s="1"/>
      <c r="BM1008" s="1"/>
    </row>
    <row r="1009">
      <c r="D1009" s="1"/>
      <c r="G1009" s="1"/>
      <c r="N1009" s="1"/>
      <c r="O1009" s="1"/>
      <c r="P1009" s="1"/>
      <c r="X1009" s="1"/>
      <c r="AD1009" s="1"/>
      <c r="AN1009" s="1"/>
      <c r="BJ1009" s="1"/>
      <c r="BK1009" s="1"/>
      <c r="BL1009" s="1"/>
      <c r="BM1009" s="1"/>
    </row>
    <row r="1010">
      <c r="D1010" s="1"/>
      <c r="G1010" s="1"/>
      <c r="N1010" s="1"/>
      <c r="O1010" s="1"/>
      <c r="P1010" s="1"/>
      <c r="X1010" s="1"/>
      <c r="AD1010" s="1"/>
      <c r="AN1010" s="1"/>
      <c r="BJ1010" s="1"/>
      <c r="BK1010" s="1"/>
      <c r="BL1010" s="1"/>
      <c r="BM1010" s="1"/>
    </row>
    <row r="1011">
      <c r="D1011" s="1"/>
      <c r="G1011" s="1"/>
      <c r="N1011" s="1"/>
      <c r="O1011" s="1"/>
      <c r="P1011" s="1"/>
      <c r="X1011" s="1"/>
      <c r="AD1011" s="1"/>
      <c r="AN1011" s="1"/>
      <c r="BJ1011" s="1"/>
      <c r="BK1011" s="1"/>
      <c r="BL1011" s="1"/>
      <c r="BM1011" s="1"/>
    </row>
    <row r="1012">
      <c r="D1012" s="1"/>
      <c r="G1012" s="1"/>
      <c r="N1012" s="1"/>
      <c r="O1012" s="1"/>
      <c r="P1012" s="1"/>
      <c r="X1012" s="1"/>
      <c r="AD1012" s="1"/>
      <c r="AN1012" s="1"/>
      <c r="BJ1012" s="1"/>
      <c r="BK1012" s="1"/>
      <c r="BL1012" s="1"/>
      <c r="BM1012" s="1"/>
    </row>
    <row r="1013">
      <c r="D1013" s="1"/>
      <c r="G1013" s="1"/>
      <c r="N1013" s="1"/>
      <c r="O1013" s="1"/>
      <c r="P1013" s="1"/>
      <c r="X1013" s="1"/>
      <c r="AD1013" s="1"/>
      <c r="AN1013" s="1"/>
      <c r="BJ1013" s="1"/>
      <c r="BK1013" s="1"/>
      <c r="BL1013" s="1"/>
      <c r="BM1013" s="1"/>
    </row>
    <row r="1014">
      <c r="D1014" s="1"/>
      <c r="G1014" s="1"/>
      <c r="N1014" s="1"/>
      <c r="O1014" s="1"/>
      <c r="P1014" s="1"/>
      <c r="X1014" s="1"/>
      <c r="AD1014" s="1"/>
      <c r="AN1014" s="1"/>
      <c r="BJ1014" s="1"/>
      <c r="BK1014" s="1"/>
      <c r="BL1014" s="1"/>
      <c r="BM1014" s="1"/>
    </row>
    <row r="1015">
      <c r="D1015" s="1"/>
      <c r="G1015" s="1"/>
      <c r="N1015" s="1"/>
      <c r="O1015" s="1"/>
      <c r="P1015" s="1"/>
      <c r="X1015" s="1"/>
      <c r="AD1015" s="1"/>
      <c r="AN1015" s="1"/>
      <c r="BJ1015" s="1"/>
      <c r="BK1015" s="1"/>
      <c r="BL1015" s="1"/>
      <c r="BM1015" s="1"/>
    </row>
    <row r="1016">
      <c r="D1016" s="1"/>
      <c r="G1016" s="1"/>
      <c r="N1016" s="1"/>
      <c r="O1016" s="1"/>
      <c r="P1016" s="1"/>
      <c r="X1016" s="1"/>
      <c r="AD1016" s="1"/>
      <c r="AN1016" s="1"/>
      <c r="BJ1016" s="1"/>
      <c r="BK1016" s="1"/>
      <c r="BL1016" s="1"/>
      <c r="BM1016" s="1"/>
    </row>
    <row r="1017">
      <c r="D1017" s="1"/>
      <c r="G1017" s="1"/>
      <c r="N1017" s="1"/>
      <c r="O1017" s="1"/>
      <c r="P1017" s="1"/>
      <c r="X1017" s="1"/>
      <c r="AD1017" s="1"/>
      <c r="AN1017" s="1"/>
      <c r="BJ1017" s="1"/>
      <c r="BK1017" s="1"/>
      <c r="BL1017" s="1"/>
      <c r="BM1017" s="1"/>
    </row>
    <row r="1018">
      <c r="D1018" s="1"/>
      <c r="G1018" s="1"/>
      <c r="N1018" s="1"/>
      <c r="O1018" s="1"/>
      <c r="P1018" s="1"/>
      <c r="X1018" s="1"/>
      <c r="AD1018" s="1"/>
      <c r="AN1018" s="1"/>
      <c r="BJ1018" s="1"/>
      <c r="BK1018" s="1"/>
      <c r="BL1018" s="1"/>
      <c r="BM1018" s="1"/>
    </row>
    <row r="1019">
      <c r="D1019" s="1"/>
      <c r="G1019" s="1"/>
      <c r="N1019" s="1"/>
      <c r="O1019" s="1"/>
      <c r="P1019" s="1"/>
      <c r="X1019" s="1"/>
      <c r="AD1019" s="1"/>
      <c r="AN1019" s="1"/>
      <c r="BJ1019" s="1"/>
      <c r="BK1019" s="1"/>
      <c r="BL1019" s="1"/>
      <c r="BM1019" s="1"/>
    </row>
    <row r="1020">
      <c r="D1020" s="1"/>
      <c r="G1020" s="1"/>
      <c r="N1020" s="1"/>
      <c r="O1020" s="1"/>
      <c r="P1020" s="1"/>
      <c r="X1020" s="1"/>
      <c r="AD1020" s="1"/>
      <c r="AN1020" s="1"/>
      <c r="BJ1020" s="1"/>
      <c r="BK1020" s="1"/>
      <c r="BL1020" s="1"/>
      <c r="BM1020" s="1"/>
    </row>
    <row r="1021">
      <c r="D1021" s="1"/>
      <c r="G1021" s="1"/>
      <c r="N1021" s="1"/>
      <c r="O1021" s="1"/>
      <c r="P1021" s="1"/>
      <c r="X1021" s="1"/>
      <c r="AD1021" s="1"/>
      <c r="AN1021" s="1"/>
      <c r="BJ1021" s="1"/>
      <c r="BK1021" s="1"/>
      <c r="BL1021" s="1"/>
      <c r="BM1021" s="1"/>
    </row>
    <row r="1022">
      <c r="D1022" s="1"/>
      <c r="G1022" s="1"/>
      <c r="N1022" s="1"/>
      <c r="O1022" s="1"/>
      <c r="P1022" s="1"/>
      <c r="X1022" s="1"/>
      <c r="AD1022" s="1"/>
      <c r="AN1022" s="1"/>
      <c r="BJ1022" s="1"/>
      <c r="BK1022" s="1"/>
      <c r="BL1022" s="1"/>
      <c r="BM1022" s="1"/>
    </row>
    <row r="1023">
      <c r="D1023" s="1"/>
      <c r="G1023" s="1"/>
      <c r="N1023" s="1"/>
      <c r="O1023" s="1"/>
      <c r="P1023" s="1"/>
      <c r="X1023" s="1"/>
      <c r="AD1023" s="1"/>
      <c r="AN1023" s="1"/>
      <c r="BJ1023" s="1"/>
      <c r="BK1023" s="1"/>
      <c r="BL1023" s="1"/>
      <c r="BM1023" s="1"/>
    </row>
    <row r="1024">
      <c r="D1024" s="1"/>
      <c r="G1024" s="1"/>
      <c r="N1024" s="1"/>
      <c r="O1024" s="1"/>
      <c r="P1024" s="1"/>
      <c r="X1024" s="1"/>
      <c r="AD1024" s="1"/>
      <c r="AN1024" s="1"/>
      <c r="BJ1024" s="1"/>
      <c r="BK1024" s="1"/>
      <c r="BL1024" s="1"/>
      <c r="BM1024" s="1"/>
    </row>
    <row r="1025">
      <c r="D1025" s="1"/>
      <c r="G1025" s="1"/>
      <c r="N1025" s="1"/>
      <c r="O1025" s="1"/>
      <c r="P1025" s="1"/>
      <c r="X1025" s="1"/>
      <c r="AD1025" s="1"/>
      <c r="AN1025" s="1"/>
      <c r="BJ1025" s="1"/>
      <c r="BK1025" s="1"/>
      <c r="BL1025" s="1"/>
      <c r="BM1025" s="1"/>
    </row>
    <row r="1026">
      <c r="D1026" s="1"/>
      <c r="G1026" s="1"/>
      <c r="N1026" s="1"/>
      <c r="O1026" s="1"/>
      <c r="P1026" s="1"/>
      <c r="X1026" s="1"/>
      <c r="AD1026" s="1"/>
      <c r="AN1026" s="1"/>
      <c r="BJ1026" s="1"/>
      <c r="BK1026" s="1"/>
      <c r="BL1026" s="1"/>
      <c r="BM1026" s="1"/>
    </row>
    <row r="1027">
      <c r="D1027" s="1"/>
      <c r="G1027" s="1"/>
      <c r="N1027" s="1"/>
      <c r="O1027" s="1"/>
      <c r="P1027" s="1"/>
      <c r="X1027" s="1"/>
      <c r="AD1027" s="1"/>
      <c r="AN1027" s="1"/>
      <c r="BJ1027" s="1"/>
      <c r="BK1027" s="1"/>
      <c r="BL1027" s="1"/>
      <c r="BM1027" s="1"/>
    </row>
  </sheetData>
  <mergeCells count="361">
    <mergeCell ref="BH62:BI62"/>
    <mergeCell ref="BJ62:BK62"/>
    <mergeCell ref="AT62:AU62"/>
    <mergeCell ref="AV62:AW62"/>
    <mergeCell ref="AX62:AY62"/>
    <mergeCell ref="AZ62:BA62"/>
    <mergeCell ref="BB62:BC62"/>
    <mergeCell ref="BD62:BE62"/>
    <mergeCell ref="BF62:BG62"/>
    <mergeCell ref="N56:O56"/>
    <mergeCell ref="P56:Q56"/>
    <mergeCell ref="R56:S56"/>
    <mergeCell ref="T56:U56"/>
    <mergeCell ref="V56:W56"/>
    <mergeCell ref="X56:Y56"/>
    <mergeCell ref="Z56:AA56"/>
    <mergeCell ref="AB56:AC56"/>
    <mergeCell ref="AD56:AE56"/>
    <mergeCell ref="AF56:AG56"/>
    <mergeCell ref="AH56:AI56"/>
    <mergeCell ref="AJ56:AK56"/>
    <mergeCell ref="AL56:AM56"/>
    <mergeCell ref="AN56:AO56"/>
    <mergeCell ref="BD56:BE56"/>
    <mergeCell ref="BF56:BG56"/>
    <mergeCell ref="BH56:BI56"/>
    <mergeCell ref="BJ56:BK56"/>
    <mergeCell ref="BL56:BM56"/>
    <mergeCell ref="AP56:AQ56"/>
    <mergeCell ref="AR56:AS56"/>
    <mergeCell ref="AT56:AU56"/>
    <mergeCell ref="AV56:AW56"/>
    <mergeCell ref="AX56:AY56"/>
    <mergeCell ref="AZ56:BA56"/>
    <mergeCell ref="BB56:BC56"/>
    <mergeCell ref="A56:A57"/>
    <mergeCell ref="B56:C56"/>
    <mergeCell ref="D56:E56"/>
    <mergeCell ref="F56:G56"/>
    <mergeCell ref="H56:I56"/>
    <mergeCell ref="J56:K56"/>
    <mergeCell ref="L56:M56"/>
    <mergeCell ref="N62:O62"/>
    <mergeCell ref="P62:Q62"/>
    <mergeCell ref="R62:S62"/>
    <mergeCell ref="T62:U62"/>
    <mergeCell ref="V62:W62"/>
    <mergeCell ref="X62:Y62"/>
    <mergeCell ref="Z62:AA62"/>
    <mergeCell ref="BL62:BM62"/>
    <mergeCell ref="A62:A63"/>
    <mergeCell ref="B62:C62"/>
    <mergeCell ref="D62:E62"/>
    <mergeCell ref="F62:G62"/>
    <mergeCell ref="H62:I62"/>
    <mergeCell ref="J62:K62"/>
    <mergeCell ref="L62:M62"/>
    <mergeCell ref="AP74:AQ74"/>
    <mergeCell ref="AR74:AS74"/>
    <mergeCell ref="AB74:AC74"/>
    <mergeCell ref="AD74:AE74"/>
    <mergeCell ref="AF74:AG74"/>
    <mergeCell ref="AH74:AI74"/>
    <mergeCell ref="AJ74:AK74"/>
    <mergeCell ref="AL74:AM74"/>
    <mergeCell ref="AN74:AO74"/>
    <mergeCell ref="A80:A81"/>
    <mergeCell ref="B80:C80"/>
    <mergeCell ref="D80:E80"/>
    <mergeCell ref="F80:G80"/>
    <mergeCell ref="H80:I80"/>
    <mergeCell ref="J80:K80"/>
    <mergeCell ref="L80:M80"/>
    <mergeCell ref="N80:O80"/>
    <mergeCell ref="P80:Q80"/>
    <mergeCell ref="R80:S80"/>
    <mergeCell ref="T80:U80"/>
    <mergeCell ref="V80:W80"/>
    <mergeCell ref="X80:Y80"/>
    <mergeCell ref="Z80:AA80"/>
    <mergeCell ref="AB80:AC80"/>
    <mergeCell ref="AD80:AE80"/>
    <mergeCell ref="AF80:AG80"/>
    <mergeCell ref="AH80:AI80"/>
    <mergeCell ref="AJ80:AK80"/>
    <mergeCell ref="AL80:AM80"/>
    <mergeCell ref="AN80:AO80"/>
    <mergeCell ref="BD80:BE80"/>
    <mergeCell ref="BF80:BG80"/>
    <mergeCell ref="BH80:BI80"/>
    <mergeCell ref="BJ80:BK80"/>
    <mergeCell ref="BL80:BM80"/>
    <mergeCell ref="AP80:AQ80"/>
    <mergeCell ref="AR80:AS80"/>
    <mergeCell ref="AT80:AU80"/>
    <mergeCell ref="AV80:AW80"/>
    <mergeCell ref="AX80:AY80"/>
    <mergeCell ref="AZ80:BA80"/>
    <mergeCell ref="BB80:BC80"/>
    <mergeCell ref="BH74:BI74"/>
    <mergeCell ref="BJ74:BK74"/>
    <mergeCell ref="AT74:AU74"/>
    <mergeCell ref="AV74:AW74"/>
    <mergeCell ref="AX74:AY74"/>
    <mergeCell ref="AZ74:BA74"/>
    <mergeCell ref="BB74:BC74"/>
    <mergeCell ref="BD74:BE74"/>
    <mergeCell ref="BF74:BG74"/>
    <mergeCell ref="N68:O68"/>
    <mergeCell ref="P68:Q68"/>
    <mergeCell ref="R68:S68"/>
    <mergeCell ref="T68:U68"/>
    <mergeCell ref="V68:W68"/>
    <mergeCell ref="X68:Y68"/>
    <mergeCell ref="Z68:AA68"/>
    <mergeCell ref="AB68:AC68"/>
    <mergeCell ref="AD68:AE68"/>
    <mergeCell ref="AF68:AG68"/>
    <mergeCell ref="AH68:AI68"/>
    <mergeCell ref="AJ68:AK68"/>
    <mergeCell ref="AL68:AM68"/>
    <mergeCell ref="AN68:AO68"/>
    <mergeCell ref="BD68:BE68"/>
    <mergeCell ref="BF68:BG68"/>
    <mergeCell ref="BH68:BI68"/>
    <mergeCell ref="BJ68:BK68"/>
    <mergeCell ref="BL68:BM68"/>
    <mergeCell ref="AP68:AQ68"/>
    <mergeCell ref="AR68:AS68"/>
    <mergeCell ref="AT68:AU68"/>
    <mergeCell ref="AV68:AW68"/>
    <mergeCell ref="AX68:AY68"/>
    <mergeCell ref="AZ68:BA68"/>
    <mergeCell ref="BB68:BC68"/>
    <mergeCell ref="A68:A69"/>
    <mergeCell ref="B68:C68"/>
    <mergeCell ref="D68:E68"/>
    <mergeCell ref="F68:G68"/>
    <mergeCell ref="H68:I68"/>
    <mergeCell ref="J68:K68"/>
    <mergeCell ref="L68:M68"/>
    <mergeCell ref="A74:A75"/>
    <mergeCell ref="B74:C74"/>
    <mergeCell ref="D74:E74"/>
    <mergeCell ref="F74:G74"/>
    <mergeCell ref="H74:I74"/>
    <mergeCell ref="J74:K74"/>
    <mergeCell ref="L74:M74"/>
    <mergeCell ref="N74:O74"/>
    <mergeCell ref="P74:Q74"/>
    <mergeCell ref="R74:S74"/>
    <mergeCell ref="T74:U74"/>
    <mergeCell ref="V74:W74"/>
    <mergeCell ref="X74:Y74"/>
    <mergeCell ref="Z74:AA74"/>
    <mergeCell ref="AT29:AU29"/>
    <mergeCell ref="AV29:AW29"/>
    <mergeCell ref="AF29:AG29"/>
    <mergeCell ref="AH29:AI29"/>
    <mergeCell ref="AJ29:AK29"/>
    <mergeCell ref="AL29:AM29"/>
    <mergeCell ref="AN29:AO29"/>
    <mergeCell ref="AP29:AQ29"/>
    <mergeCell ref="AR29:AS29"/>
    <mergeCell ref="A2:A3"/>
    <mergeCell ref="B2:C2"/>
    <mergeCell ref="D2:D3"/>
    <mergeCell ref="E2:G2"/>
    <mergeCell ref="H2:J2"/>
    <mergeCell ref="K2:M2"/>
    <mergeCell ref="A19:A20"/>
    <mergeCell ref="J24:K24"/>
    <mergeCell ref="L24:M24"/>
    <mergeCell ref="N24:O24"/>
    <mergeCell ref="P24:Q24"/>
    <mergeCell ref="R24:S24"/>
    <mergeCell ref="T24:U24"/>
    <mergeCell ref="V24:W24"/>
    <mergeCell ref="X24:Y24"/>
    <mergeCell ref="Z24:AA24"/>
    <mergeCell ref="AB24:AC24"/>
    <mergeCell ref="AD24:AE24"/>
    <mergeCell ref="AF24:AG24"/>
    <mergeCell ref="AH24:AI24"/>
    <mergeCell ref="AJ24:AK24"/>
    <mergeCell ref="AL24:AM24"/>
    <mergeCell ref="AN24:AO24"/>
    <mergeCell ref="AP24:AQ24"/>
    <mergeCell ref="AR24:AS24"/>
    <mergeCell ref="AT24:AU24"/>
    <mergeCell ref="AV24:AW24"/>
    <mergeCell ref="AX24:AY24"/>
    <mergeCell ref="B19:C19"/>
    <mergeCell ref="D19:E19"/>
    <mergeCell ref="A24:A25"/>
    <mergeCell ref="B24:C24"/>
    <mergeCell ref="D24:E24"/>
    <mergeCell ref="F24:G24"/>
    <mergeCell ref="H24:I24"/>
    <mergeCell ref="A29:A30"/>
    <mergeCell ref="B29:C29"/>
    <mergeCell ref="D29:E29"/>
    <mergeCell ref="F29:G29"/>
    <mergeCell ref="H29:I29"/>
    <mergeCell ref="J29:K29"/>
    <mergeCell ref="L29:M29"/>
    <mergeCell ref="BD29:BE29"/>
    <mergeCell ref="BF29:BG29"/>
    <mergeCell ref="AZ24:BA24"/>
    <mergeCell ref="BB24:BC24"/>
    <mergeCell ref="BD24:BE24"/>
    <mergeCell ref="BF24:BG24"/>
    <mergeCell ref="AX29:AY29"/>
    <mergeCell ref="AZ29:BA29"/>
    <mergeCell ref="BB29:BC29"/>
    <mergeCell ref="AB29:AC29"/>
    <mergeCell ref="AD29:AE29"/>
    <mergeCell ref="N29:O29"/>
    <mergeCell ref="P29:Q29"/>
    <mergeCell ref="R29:S29"/>
    <mergeCell ref="T29:U29"/>
    <mergeCell ref="V29:W29"/>
    <mergeCell ref="X29:Y29"/>
    <mergeCell ref="Z29:AA29"/>
    <mergeCell ref="N34:O34"/>
    <mergeCell ref="P34:Q34"/>
    <mergeCell ref="R34:S34"/>
    <mergeCell ref="T34:U34"/>
    <mergeCell ref="V34:W34"/>
    <mergeCell ref="X34:Y34"/>
    <mergeCell ref="Z34:AA34"/>
    <mergeCell ref="AB34:AC34"/>
    <mergeCell ref="AD34:AE34"/>
    <mergeCell ref="AF34:AG34"/>
    <mergeCell ref="AH34:AI34"/>
    <mergeCell ref="AJ34:AK34"/>
    <mergeCell ref="AL34:AM34"/>
    <mergeCell ref="AN34:AO34"/>
    <mergeCell ref="BD34:BE34"/>
    <mergeCell ref="BF34:BG34"/>
    <mergeCell ref="AP34:AQ34"/>
    <mergeCell ref="AR34:AS34"/>
    <mergeCell ref="AT34:AU34"/>
    <mergeCell ref="AV34:AW34"/>
    <mergeCell ref="AX34:AY34"/>
    <mergeCell ref="AZ34:BA34"/>
    <mergeCell ref="BB34:BC34"/>
    <mergeCell ref="A34:A35"/>
    <mergeCell ref="B34:C34"/>
    <mergeCell ref="D34:E34"/>
    <mergeCell ref="F34:G34"/>
    <mergeCell ref="H34:I34"/>
    <mergeCell ref="J34:K34"/>
    <mergeCell ref="L34:M34"/>
    <mergeCell ref="BH44:BI44"/>
    <mergeCell ref="BJ44:BK44"/>
    <mergeCell ref="AT44:AU44"/>
    <mergeCell ref="AV44:AW44"/>
    <mergeCell ref="AX44:AY44"/>
    <mergeCell ref="AZ44:BA44"/>
    <mergeCell ref="BB44:BC44"/>
    <mergeCell ref="BD44:BE44"/>
    <mergeCell ref="BF44:BG44"/>
    <mergeCell ref="N39:O39"/>
    <mergeCell ref="P39:Q39"/>
    <mergeCell ref="R39:S39"/>
    <mergeCell ref="T39:U39"/>
    <mergeCell ref="V39:W39"/>
    <mergeCell ref="X39:Y39"/>
    <mergeCell ref="Z39:AA39"/>
    <mergeCell ref="AB39:AC39"/>
    <mergeCell ref="AD39:AE39"/>
    <mergeCell ref="AF39:AG39"/>
    <mergeCell ref="AH39:AI39"/>
    <mergeCell ref="AJ39:AK39"/>
    <mergeCell ref="AL39:AM39"/>
    <mergeCell ref="AN39:AO39"/>
    <mergeCell ref="BD39:BE39"/>
    <mergeCell ref="BF39:BG39"/>
    <mergeCell ref="BH39:BI39"/>
    <mergeCell ref="BJ39:BK39"/>
    <mergeCell ref="BL39:BM39"/>
    <mergeCell ref="AP39:AQ39"/>
    <mergeCell ref="AR39:AS39"/>
    <mergeCell ref="AT39:AU39"/>
    <mergeCell ref="AV39:AW39"/>
    <mergeCell ref="AX39:AY39"/>
    <mergeCell ref="AZ39:BA39"/>
    <mergeCell ref="BB39:BC39"/>
    <mergeCell ref="A39:A40"/>
    <mergeCell ref="B39:C39"/>
    <mergeCell ref="D39:E39"/>
    <mergeCell ref="F39:G39"/>
    <mergeCell ref="H39:I39"/>
    <mergeCell ref="J39:K39"/>
    <mergeCell ref="L39:M39"/>
    <mergeCell ref="A44:A45"/>
    <mergeCell ref="B44:C44"/>
    <mergeCell ref="D44:E44"/>
    <mergeCell ref="F44:G44"/>
    <mergeCell ref="H44:I44"/>
    <mergeCell ref="J44:K44"/>
    <mergeCell ref="L44:M44"/>
    <mergeCell ref="N44:O44"/>
    <mergeCell ref="P44:Q44"/>
    <mergeCell ref="R44:S44"/>
    <mergeCell ref="T44:U44"/>
    <mergeCell ref="V44:W44"/>
    <mergeCell ref="X44:Y44"/>
    <mergeCell ref="Z44:AA44"/>
    <mergeCell ref="AP44:AQ44"/>
    <mergeCell ref="AR44:AS44"/>
    <mergeCell ref="AB44:AC44"/>
    <mergeCell ref="AD44:AE44"/>
    <mergeCell ref="AF44:AG44"/>
    <mergeCell ref="AH44:AI44"/>
    <mergeCell ref="AJ44:AK44"/>
    <mergeCell ref="AL44:AM44"/>
    <mergeCell ref="AN44:AO44"/>
    <mergeCell ref="N50:O50"/>
    <mergeCell ref="P50:Q50"/>
    <mergeCell ref="R50:S50"/>
    <mergeCell ref="T50:U50"/>
    <mergeCell ref="V50:W50"/>
    <mergeCell ref="X50:Y50"/>
    <mergeCell ref="Z50:AA50"/>
    <mergeCell ref="AB50:AC50"/>
    <mergeCell ref="AD50:AE50"/>
    <mergeCell ref="AF50:AG50"/>
    <mergeCell ref="AH50:AI50"/>
    <mergeCell ref="AJ50:AK50"/>
    <mergeCell ref="AL50:AM50"/>
    <mergeCell ref="AN50:AO50"/>
    <mergeCell ref="BD50:BE50"/>
    <mergeCell ref="BF50:BG50"/>
    <mergeCell ref="BH50:BI50"/>
    <mergeCell ref="BJ50:BK50"/>
    <mergeCell ref="BL50:BM50"/>
    <mergeCell ref="AP50:AQ50"/>
    <mergeCell ref="AR50:AS50"/>
    <mergeCell ref="AT50:AU50"/>
    <mergeCell ref="AV50:AW50"/>
    <mergeCell ref="AX50:AY50"/>
    <mergeCell ref="AZ50:BA50"/>
    <mergeCell ref="BB50:BC50"/>
    <mergeCell ref="A50:A51"/>
    <mergeCell ref="B50:C50"/>
    <mergeCell ref="D50:E50"/>
    <mergeCell ref="F50:G50"/>
    <mergeCell ref="H50:I50"/>
    <mergeCell ref="J50:K50"/>
    <mergeCell ref="L50:M50"/>
    <mergeCell ref="AP62:AQ62"/>
    <mergeCell ref="AR62:AS62"/>
    <mergeCell ref="AB62:AC62"/>
    <mergeCell ref="AD62:AE62"/>
    <mergeCell ref="AF62:AG62"/>
    <mergeCell ref="AH62:AI62"/>
    <mergeCell ref="AJ62:AK62"/>
    <mergeCell ref="AL62:AM62"/>
    <mergeCell ref="AN62:AO62"/>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29.63"/>
    <col customWidth="1" min="4" max="4" width="15.5"/>
    <col customWidth="1" min="5" max="5" width="13.5"/>
    <col customWidth="1" min="7" max="7" width="17.38"/>
    <col customWidth="1" min="8" max="8" width="27.63"/>
  </cols>
  <sheetData>
    <row r="1" ht="26.25" customHeight="1">
      <c r="A1" s="21" t="s">
        <v>23</v>
      </c>
      <c r="B1" s="22"/>
      <c r="C1" s="22"/>
      <c r="D1" s="22"/>
      <c r="E1" s="22"/>
      <c r="F1" s="22"/>
      <c r="G1" s="22"/>
      <c r="H1" s="23"/>
      <c r="I1" s="27"/>
      <c r="J1" s="27"/>
      <c r="K1" s="27"/>
      <c r="L1" s="27"/>
      <c r="M1" s="27"/>
      <c r="N1" s="27"/>
      <c r="O1" s="27"/>
      <c r="P1" s="27"/>
      <c r="Q1" s="27"/>
      <c r="R1" s="27"/>
      <c r="S1" s="27"/>
      <c r="T1" s="27"/>
      <c r="U1" s="27"/>
      <c r="V1" s="27"/>
      <c r="W1" s="27"/>
      <c r="X1" s="27"/>
      <c r="Y1" s="27"/>
      <c r="Z1" s="27"/>
      <c r="AA1" s="27"/>
      <c r="AB1" s="27"/>
    </row>
    <row r="2" ht="26.25" customHeight="1">
      <c r="A2" s="29" t="s">
        <v>49</v>
      </c>
      <c r="B2" s="29" t="s">
        <v>59</v>
      </c>
      <c r="C2" s="29" t="s">
        <v>60</v>
      </c>
      <c r="D2" s="29" t="s">
        <v>63</v>
      </c>
      <c r="E2" s="29" t="s">
        <v>64</v>
      </c>
      <c r="F2" s="33" t="s">
        <v>67</v>
      </c>
      <c r="G2" s="33" t="s">
        <v>70</v>
      </c>
      <c r="H2" s="29" t="s">
        <v>72</v>
      </c>
      <c r="I2" s="36"/>
      <c r="J2" s="36"/>
      <c r="K2" s="36"/>
      <c r="L2" s="36"/>
      <c r="M2" s="36"/>
      <c r="N2" s="36"/>
      <c r="O2" s="36"/>
      <c r="P2" s="36"/>
      <c r="Q2" s="36"/>
      <c r="R2" s="36"/>
      <c r="S2" s="36"/>
      <c r="T2" s="36"/>
      <c r="U2" s="36"/>
      <c r="V2" s="36"/>
      <c r="W2" s="36"/>
      <c r="X2" s="36"/>
      <c r="Y2" s="36"/>
      <c r="Z2" s="36"/>
      <c r="AA2" s="36"/>
      <c r="AB2" s="36"/>
    </row>
    <row r="3" ht="26.25" customHeight="1">
      <c r="A3" s="38">
        <v>1.0</v>
      </c>
      <c r="B3" s="40" t="s">
        <v>81</v>
      </c>
      <c r="C3" s="42"/>
      <c r="D3" s="40" t="s">
        <v>87</v>
      </c>
      <c r="E3" s="40">
        <v>9.19047195E8</v>
      </c>
      <c r="F3" s="44"/>
      <c r="G3" s="55" t="s">
        <v>89</v>
      </c>
      <c r="H3" s="42"/>
      <c r="I3" s="27"/>
      <c r="J3" s="27"/>
      <c r="K3" s="27"/>
      <c r="L3" s="27"/>
      <c r="M3" s="27"/>
      <c r="N3" s="27"/>
      <c r="O3" s="27"/>
      <c r="P3" s="27"/>
      <c r="Q3" s="27"/>
      <c r="R3" s="27"/>
      <c r="S3" s="27"/>
      <c r="T3" s="27"/>
      <c r="U3" s="27"/>
      <c r="V3" s="27"/>
      <c r="W3" s="27"/>
      <c r="X3" s="27"/>
      <c r="Y3" s="27"/>
      <c r="Z3" s="27"/>
      <c r="AA3" s="27"/>
      <c r="AB3" s="27"/>
    </row>
    <row r="4" ht="26.25" customHeight="1">
      <c r="A4" s="38">
        <v>2.0</v>
      </c>
      <c r="B4" s="40" t="s">
        <v>115</v>
      </c>
      <c r="C4" s="42"/>
      <c r="D4" s="40" t="s">
        <v>87</v>
      </c>
      <c r="E4" s="40">
        <v>3.38615497E8</v>
      </c>
      <c r="F4" s="44"/>
      <c r="G4" s="55" t="s">
        <v>89</v>
      </c>
      <c r="H4" s="42"/>
      <c r="I4" s="27"/>
      <c r="J4" s="27"/>
      <c r="K4" s="27"/>
      <c r="L4" s="27"/>
      <c r="M4" s="27"/>
      <c r="N4" s="27"/>
      <c r="O4" s="27"/>
      <c r="P4" s="27"/>
      <c r="Q4" s="27"/>
      <c r="R4" s="27"/>
      <c r="S4" s="27"/>
      <c r="T4" s="27"/>
      <c r="U4" s="27"/>
      <c r="V4" s="27"/>
      <c r="W4" s="27"/>
      <c r="X4" s="27"/>
      <c r="Y4" s="27"/>
      <c r="Z4" s="27"/>
      <c r="AA4" s="27"/>
      <c r="AB4" s="27"/>
    </row>
    <row r="5" ht="26.25" customHeight="1">
      <c r="A5" s="38">
        <v>3.0</v>
      </c>
      <c r="B5" s="40" t="s">
        <v>133</v>
      </c>
      <c r="C5" s="42"/>
      <c r="D5" s="40" t="s">
        <v>87</v>
      </c>
      <c r="E5" s="40">
        <v>9.89119163E8</v>
      </c>
      <c r="F5" s="44"/>
      <c r="G5" s="55" t="s">
        <v>89</v>
      </c>
      <c r="H5" s="42"/>
      <c r="I5" s="27"/>
      <c r="J5" s="27"/>
      <c r="K5" s="27"/>
      <c r="L5" s="27"/>
      <c r="M5" s="27"/>
      <c r="N5" s="27"/>
      <c r="O5" s="27"/>
      <c r="P5" s="27"/>
      <c r="Q5" s="27"/>
      <c r="R5" s="27"/>
      <c r="S5" s="27"/>
      <c r="T5" s="27"/>
      <c r="U5" s="27"/>
      <c r="V5" s="27"/>
      <c r="W5" s="27"/>
      <c r="X5" s="27"/>
      <c r="Y5" s="27"/>
      <c r="Z5" s="27"/>
      <c r="AA5" s="27"/>
      <c r="AB5" s="27"/>
    </row>
    <row r="6" ht="26.25" customHeight="1">
      <c r="A6" s="38">
        <v>4.0</v>
      </c>
      <c r="B6" s="40" t="s">
        <v>150</v>
      </c>
      <c r="C6" s="42"/>
      <c r="D6" s="40" t="s">
        <v>87</v>
      </c>
      <c r="E6" s="40">
        <v>7.64175619E8</v>
      </c>
      <c r="F6" s="66">
        <v>45726.0</v>
      </c>
      <c r="G6" s="55" t="s">
        <v>89</v>
      </c>
      <c r="H6" s="42"/>
      <c r="I6" s="27"/>
      <c r="J6" s="27"/>
      <c r="K6" s="27"/>
      <c r="L6" s="27"/>
      <c r="M6" s="27"/>
      <c r="N6" s="27"/>
      <c r="O6" s="27"/>
      <c r="P6" s="27"/>
      <c r="Q6" s="27"/>
      <c r="R6" s="27"/>
      <c r="S6" s="27"/>
      <c r="T6" s="27"/>
      <c r="U6" s="27"/>
      <c r="V6" s="27"/>
      <c r="W6" s="27"/>
      <c r="X6" s="27"/>
      <c r="Y6" s="27"/>
      <c r="Z6" s="27"/>
      <c r="AA6" s="27"/>
      <c r="AB6" s="27"/>
    </row>
    <row r="7" ht="26.25" customHeight="1">
      <c r="A7" s="38">
        <v>5.0</v>
      </c>
      <c r="B7" s="40" t="s">
        <v>168</v>
      </c>
      <c r="C7" s="42"/>
      <c r="D7" s="40" t="s">
        <v>87</v>
      </c>
      <c r="E7" s="40">
        <v>9.39938089E8</v>
      </c>
      <c r="F7" s="44"/>
      <c r="G7" s="55" t="s">
        <v>89</v>
      </c>
      <c r="H7" s="42"/>
      <c r="I7" s="27"/>
      <c r="J7" s="27"/>
      <c r="K7" s="27"/>
      <c r="L7" s="27"/>
      <c r="M7" s="27"/>
      <c r="N7" s="27"/>
      <c r="O7" s="27"/>
      <c r="P7" s="27"/>
      <c r="Q7" s="27"/>
      <c r="R7" s="27"/>
      <c r="S7" s="27"/>
      <c r="T7" s="27"/>
      <c r="U7" s="27"/>
      <c r="V7" s="27"/>
      <c r="W7" s="27"/>
      <c r="X7" s="27"/>
      <c r="Y7" s="27"/>
      <c r="Z7" s="27"/>
      <c r="AA7" s="27"/>
      <c r="AB7" s="27"/>
    </row>
    <row r="8" ht="26.25" customHeight="1">
      <c r="A8" s="38">
        <v>6.0</v>
      </c>
      <c r="B8" s="40" t="s">
        <v>181</v>
      </c>
      <c r="C8" s="42"/>
      <c r="D8" s="40" t="s">
        <v>87</v>
      </c>
      <c r="E8" s="40">
        <v>3.63482859E8</v>
      </c>
      <c r="F8" s="44"/>
      <c r="G8" s="55" t="s">
        <v>89</v>
      </c>
      <c r="H8" s="42"/>
      <c r="I8" s="27"/>
      <c r="J8" s="27"/>
      <c r="K8" s="27"/>
      <c r="L8" s="27"/>
      <c r="M8" s="27"/>
      <c r="N8" s="27"/>
      <c r="O8" s="27"/>
      <c r="P8" s="27"/>
      <c r="Q8" s="27"/>
      <c r="R8" s="27"/>
      <c r="S8" s="27"/>
      <c r="T8" s="27"/>
      <c r="U8" s="27"/>
      <c r="V8" s="27"/>
      <c r="W8" s="27"/>
      <c r="X8" s="27"/>
      <c r="Y8" s="27"/>
      <c r="Z8" s="27"/>
      <c r="AA8" s="27"/>
      <c r="AB8" s="27"/>
    </row>
    <row r="9" ht="26.25" customHeight="1">
      <c r="A9" s="38">
        <v>7.0</v>
      </c>
      <c r="B9" s="40" t="s">
        <v>192</v>
      </c>
      <c r="C9" s="42"/>
      <c r="D9" s="40" t="s">
        <v>87</v>
      </c>
      <c r="E9" s="40">
        <v>3.78710704E8</v>
      </c>
      <c r="F9" s="44"/>
      <c r="G9" s="55" t="s">
        <v>89</v>
      </c>
      <c r="H9" s="42"/>
      <c r="I9" s="27"/>
      <c r="J9" s="27"/>
      <c r="K9" s="27"/>
      <c r="L9" s="27"/>
      <c r="M9" s="27"/>
      <c r="N9" s="27"/>
      <c r="O9" s="27"/>
      <c r="P9" s="27"/>
      <c r="Q9" s="27"/>
      <c r="R9" s="27"/>
      <c r="S9" s="27"/>
      <c r="T9" s="27"/>
      <c r="U9" s="27"/>
      <c r="V9" s="27"/>
      <c r="W9" s="27"/>
      <c r="X9" s="27"/>
      <c r="Y9" s="27"/>
      <c r="Z9" s="27"/>
      <c r="AA9" s="27"/>
      <c r="AB9" s="27"/>
    </row>
    <row r="10" ht="26.25" customHeight="1">
      <c r="A10" s="38">
        <v>8.0</v>
      </c>
      <c r="B10" s="40" t="s">
        <v>202</v>
      </c>
      <c r="C10" s="42"/>
      <c r="D10" s="40" t="s">
        <v>87</v>
      </c>
      <c r="E10" s="40">
        <v>3.56258136E8</v>
      </c>
      <c r="F10" s="44"/>
      <c r="G10" s="55" t="s">
        <v>89</v>
      </c>
      <c r="H10" s="42"/>
      <c r="I10" s="27"/>
      <c r="J10" s="27"/>
      <c r="K10" s="27"/>
      <c r="L10" s="27"/>
      <c r="M10" s="27"/>
      <c r="N10" s="27"/>
      <c r="O10" s="27"/>
      <c r="P10" s="27"/>
      <c r="Q10" s="27"/>
      <c r="R10" s="27"/>
      <c r="S10" s="27"/>
      <c r="T10" s="27"/>
      <c r="U10" s="27"/>
      <c r="V10" s="27"/>
      <c r="W10" s="27"/>
      <c r="X10" s="27"/>
      <c r="Y10" s="27"/>
      <c r="Z10" s="27"/>
      <c r="AA10" s="27"/>
      <c r="AB10" s="27"/>
    </row>
    <row r="11" ht="26.25" customHeight="1">
      <c r="A11" s="38">
        <v>9.0</v>
      </c>
      <c r="B11" s="40" t="s">
        <v>209</v>
      </c>
      <c r="C11" s="42"/>
      <c r="D11" s="40" t="s">
        <v>87</v>
      </c>
      <c r="E11" s="40">
        <v>3.55312771E8</v>
      </c>
      <c r="F11" s="66">
        <v>46117.0</v>
      </c>
      <c r="G11" s="55" t="s">
        <v>89</v>
      </c>
      <c r="H11" s="42"/>
      <c r="I11" s="27"/>
      <c r="J11" s="27"/>
      <c r="K11" s="27"/>
      <c r="L11" s="27"/>
      <c r="M11" s="27"/>
      <c r="N11" s="27"/>
      <c r="O11" s="27"/>
      <c r="P11" s="27"/>
      <c r="Q11" s="27"/>
      <c r="R11" s="27"/>
      <c r="S11" s="27"/>
      <c r="T11" s="27"/>
      <c r="U11" s="27"/>
      <c r="V11" s="27"/>
      <c r="W11" s="27"/>
      <c r="X11" s="27"/>
      <c r="Y11" s="27"/>
      <c r="Z11" s="27"/>
      <c r="AA11" s="27"/>
      <c r="AB11" s="27"/>
    </row>
    <row r="12" ht="26.25" customHeight="1">
      <c r="A12" s="38">
        <v>10.0</v>
      </c>
      <c r="B12" s="40" t="s">
        <v>219</v>
      </c>
      <c r="C12" s="42"/>
      <c r="D12" s="40" t="s">
        <v>87</v>
      </c>
      <c r="E12" s="40">
        <v>8.28147597E8</v>
      </c>
      <c r="F12" s="66">
        <v>46188.0</v>
      </c>
      <c r="G12" s="55" t="s">
        <v>89</v>
      </c>
      <c r="H12" s="42"/>
      <c r="I12" s="27"/>
      <c r="J12" s="27"/>
      <c r="K12" s="27"/>
      <c r="L12" s="27"/>
      <c r="M12" s="27"/>
      <c r="N12" s="27"/>
      <c r="O12" s="27"/>
      <c r="P12" s="27"/>
      <c r="Q12" s="27"/>
      <c r="R12" s="27"/>
      <c r="S12" s="27"/>
      <c r="T12" s="27"/>
      <c r="U12" s="27"/>
      <c r="V12" s="27"/>
      <c r="W12" s="27"/>
      <c r="X12" s="27"/>
      <c r="Y12" s="27"/>
      <c r="Z12" s="27"/>
      <c r="AA12" s="27"/>
      <c r="AB12" s="27"/>
    </row>
    <row r="13" ht="26.25" customHeight="1">
      <c r="A13" s="38">
        <v>11.0</v>
      </c>
      <c r="B13" s="40" t="s">
        <v>229</v>
      </c>
      <c r="C13" s="42"/>
      <c r="D13" s="40" t="s">
        <v>87</v>
      </c>
      <c r="E13" s="40">
        <v>9.37833559E8</v>
      </c>
      <c r="F13" s="44"/>
      <c r="G13" s="55" t="s">
        <v>89</v>
      </c>
      <c r="H13" s="42"/>
      <c r="I13" s="27"/>
      <c r="J13" s="27"/>
      <c r="K13" s="27"/>
      <c r="L13" s="27"/>
      <c r="M13" s="27"/>
      <c r="N13" s="27"/>
      <c r="O13" s="27"/>
      <c r="P13" s="27"/>
      <c r="Q13" s="27"/>
      <c r="R13" s="27"/>
      <c r="S13" s="27"/>
      <c r="T13" s="27"/>
      <c r="U13" s="27"/>
      <c r="V13" s="27"/>
      <c r="W13" s="27"/>
      <c r="X13" s="27"/>
      <c r="Y13" s="27"/>
      <c r="Z13" s="27"/>
      <c r="AA13" s="27"/>
      <c r="AB13" s="27"/>
    </row>
    <row r="14" ht="26.25" customHeight="1">
      <c r="A14" s="38">
        <v>12.0</v>
      </c>
      <c r="B14" s="40" t="s">
        <v>240</v>
      </c>
      <c r="C14" s="42"/>
      <c r="D14" s="40" t="s">
        <v>87</v>
      </c>
      <c r="E14" s="40">
        <v>7.72320637E8</v>
      </c>
      <c r="F14" s="44"/>
      <c r="G14" s="55" t="s">
        <v>89</v>
      </c>
      <c r="H14" s="42"/>
      <c r="I14" s="27"/>
      <c r="J14" s="27"/>
      <c r="K14" s="27"/>
      <c r="L14" s="27"/>
      <c r="M14" s="27"/>
      <c r="N14" s="27"/>
      <c r="O14" s="27"/>
      <c r="P14" s="27"/>
      <c r="Q14" s="27"/>
      <c r="R14" s="27"/>
      <c r="S14" s="27"/>
      <c r="T14" s="27"/>
      <c r="U14" s="27"/>
      <c r="V14" s="27"/>
      <c r="W14" s="27"/>
      <c r="X14" s="27"/>
      <c r="Y14" s="27"/>
      <c r="Z14" s="27"/>
      <c r="AA14" s="27"/>
      <c r="AB14" s="27"/>
    </row>
    <row r="15" ht="26.25" customHeight="1">
      <c r="A15" s="38">
        <v>13.0</v>
      </c>
      <c r="B15" s="40" t="s">
        <v>250</v>
      </c>
      <c r="C15" s="42"/>
      <c r="D15" s="40" t="s">
        <v>87</v>
      </c>
      <c r="E15" s="42"/>
      <c r="F15" s="44"/>
      <c r="G15" s="55" t="s">
        <v>89</v>
      </c>
      <c r="H15" s="42"/>
      <c r="I15" s="27"/>
      <c r="J15" s="27"/>
      <c r="K15" s="27"/>
      <c r="L15" s="27"/>
      <c r="M15" s="27"/>
      <c r="N15" s="27"/>
      <c r="O15" s="27"/>
      <c r="P15" s="27"/>
      <c r="Q15" s="27"/>
      <c r="R15" s="27"/>
      <c r="S15" s="27"/>
      <c r="T15" s="27"/>
      <c r="U15" s="27"/>
      <c r="V15" s="27"/>
      <c r="W15" s="27"/>
      <c r="X15" s="27"/>
      <c r="Y15" s="27"/>
      <c r="Z15" s="27"/>
      <c r="AA15" s="27"/>
      <c r="AB15" s="27"/>
    </row>
    <row r="16" ht="26.25" customHeight="1">
      <c r="A16" s="38">
        <v>14.0</v>
      </c>
      <c r="B16" s="40" t="s">
        <v>265</v>
      </c>
      <c r="C16" s="42"/>
      <c r="D16" s="40" t="s">
        <v>87</v>
      </c>
      <c r="E16" s="42"/>
      <c r="F16" s="44"/>
      <c r="G16" s="55" t="s">
        <v>89</v>
      </c>
      <c r="H16" s="42"/>
      <c r="I16" s="27"/>
      <c r="J16" s="27"/>
      <c r="K16" s="27"/>
      <c r="L16" s="27"/>
      <c r="M16" s="27"/>
      <c r="N16" s="27"/>
      <c r="O16" s="27"/>
      <c r="P16" s="27"/>
      <c r="Q16" s="27"/>
      <c r="R16" s="27"/>
      <c r="S16" s="27"/>
      <c r="T16" s="27"/>
      <c r="U16" s="27"/>
      <c r="V16" s="27"/>
      <c r="W16" s="27"/>
      <c r="X16" s="27"/>
      <c r="Y16" s="27"/>
      <c r="Z16" s="27"/>
      <c r="AA16" s="27"/>
      <c r="AB16" s="27"/>
    </row>
    <row r="17" ht="26.25" customHeight="1">
      <c r="A17" s="38">
        <v>15.0</v>
      </c>
      <c r="B17" s="40" t="s">
        <v>280</v>
      </c>
      <c r="C17" s="42"/>
      <c r="D17" s="40" t="s">
        <v>87</v>
      </c>
      <c r="E17" s="40">
        <v>9.05758222E8</v>
      </c>
      <c r="F17" s="44"/>
      <c r="G17" s="55" t="s">
        <v>89</v>
      </c>
      <c r="H17" s="42"/>
      <c r="I17" s="27"/>
      <c r="J17" s="27"/>
      <c r="K17" s="27"/>
      <c r="L17" s="27"/>
      <c r="M17" s="27"/>
      <c r="N17" s="27"/>
      <c r="O17" s="27"/>
      <c r="P17" s="27"/>
      <c r="Q17" s="27"/>
      <c r="R17" s="27"/>
      <c r="S17" s="27"/>
      <c r="T17" s="27"/>
      <c r="U17" s="27"/>
      <c r="V17" s="27"/>
      <c r="W17" s="27"/>
      <c r="X17" s="27"/>
      <c r="Y17" s="27"/>
      <c r="Z17" s="27"/>
      <c r="AA17" s="27"/>
      <c r="AB17" s="27"/>
    </row>
    <row r="18" ht="26.25" customHeight="1">
      <c r="A18" s="38">
        <v>16.0</v>
      </c>
      <c r="B18" s="40" t="s">
        <v>284</v>
      </c>
      <c r="C18" s="42"/>
      <c r="D18" s="40" t="s">
        <v>87</v>
      </c>
      <c r="E18" s="40">
        <v>7.7457293E8</v>
      </c>
      <c r="F18" s="44"/>
      <c r="G18" s="90" t="s">
        <v>89</v>
      </c>
      <c r="H18" s="42"/>
      <c r="I18" s="27"/>
      <c r="J18" s="27"/>
      <c r="K18" s="27"/>
      <c r="L18" s="27"/>
      <c r="M18" s="27"/>
      <c r="N18" s="27"/>
      <c r="O18" s="27"/>
      <c r="P18" s="27"/>
      <c r="Q18" s="27"/>
      <c r="R18" s="27"/>
      <c r="S18" s="27"/>
      <c r="T18" s="27"/>
      <c r="U18" s="27"/>
      <c r="V18" s="27"/>
      <c r="W18" s="27"/>
      <c r="X18" s="27"/>
      <c r="Y18" s="27"/>
      <c r="Z18" s="27"/>
      <c r="AA18" s="27"/>
      <c r="AB18" s="27"/>
    </row>
    <row r="19" ht="26.25" customHeight="1">
      <c r="A19" s="38">
        <v>17.0</v>
      </c>
      <c r="B19" s="40" t="s">
        <v>291</v>
      </c>
      <c r="C19" s="42"/>
      <c r="D19" s="40" t="s">
        <v>87</v>
      </c>
      <c r="E19" s="40">
        <v>3.73018968E8</v>
      </c>
      <c r="F19" s="44"/>
      <c r="G19" s="55" t="s">
        <v>89</v>
      </c>
      <c r="H19" s="42"/>
      <c r="I19" s="27"/>
      <c r="J19" s="27"/>
      <c r="K19" s="27"/>
      <c r="L19" s="27"/>
      <c r="M19" s="27"/>
      <c r="N19" s="27"/>
      <c r="O19" s="27"/>
      <c r="P19" s="27"/>
      <c r="Q19" s="27"/>
      <c r="R19" s="27"/>
      <c r="S19" s="27"/>
      <c r="T19" s="27"/>
      <c r="U19" s="27"/>
      <c r="V19" s="27"/>
      <c r="W19" s="27"/>
      <c r="X19" s="27"/>
      <c r="Y19" s="27"/>
      <c r="Z19" s="27"/>
      <c r="AA19" s="27"/>
      <c r="AB19" s="27"/>
    </row>
    <row r="20" ht="26.25" customHeight="1">
      <c r="A20" s="38">
        <v>18.0</v>
      </c>
      <c r="B20" s="40" t="s">
        <v>300</v>
      </c>
      <c r="C20" s="42"/>
      <c r="D20" s="40" t="s">
        <v>87</v>
      </c>
      <c r="E20" s="40">
        <v>9.43823879E8</v>
      </c>
      <c r="F20" s="44"/>
      <c r="G20" s="55" t="s">
        <v>89</v>
      </c>
      <c r="H20" s="42"/>
      <c r="I20" s="27"/>
      <c r="J20" s="27"/>
      <c r="K20" s="27"/>
      <c r="L20" s="27"/>
      <c r="M20" s="27"/>
      <c r="N20" s="27"/>
      <c r="O20" s="27"/>
      <c r="P20" s="27"/>
      <c r="Q20" s="27"/>
      <c r="R20" s="27"/>
      <c r="S20" s="27"/>
      <c r="T20" s="27"/>
      <c r="U20" s="27"/>
      <c r="V20" s="27"/>
      <c r="W20" s="27"/>
      <c r="X20" s="27"/>
      <c r="Y20" s="27"/>
      <c r="Z20" s="27"/>
      <c r="AA20" s="27"/>
      <c r="AB20" s="27"/>
    </row>
    <row r="21" ht="26.25" customHeight="1">
      <c r="A21" s="38">
        <v>19.0</v>
      </c>
      <c r="B21" s="40" t="s">
        <v>312</v>
      </c>
      <c r="C21" s="42"/>
      <c r="D21" s="40" t="s">
        <v>87</v>
      </c>
      <c r="E21" s="93" t="s">
        <v>314</v>
      </c>
      <c r="F21" s="44"/>
      <c r="G21" s="90" t="s">
        <v>89</v>
      </c>
      <c r="H21" s="42"/>
      <c r="I21" s="27"/>
      <c r="J21" s="27"/>
      <c r="K21" s="27"/>
      <c r="L21" s="27"/>
      <c r="M21" s="27"/>
      <c r="N21" s="27"/>
      <c r="O21" s="27"/>
      <c r="P21" s="27"/>
      <c r="Q21" s="27"/>
      <c r="R21" s="27"/>
      <c r="S21" s="27"/>
      <c r="T21" s="27"/>
      <c r="U21" s="27"/>
      <c r="V21" s="27"/>
      <c r="W21" s="27"/>
      <c r="X21" s="27"/>
      <c r="Y21" s="27"/>
      <c r="Z21" s="27"/>
      <c r="AA21" s="27"/>
      <c r="AB21" s="27"/>
    </row>
    <row r="22" ht="26.25" customHeight="1">
      <c r="A22" s="38">
        <v>20.0</v>
      </c>
      <c r="B22" s="40" t="s">
        <v>318</v>
      </c>
      <c r="C22" s="42"/>
      <c r="D22" s="40" t="s">
        <v>87</v>
      </c>
      <c r="E22" s="40">
        <v>9.13417143E8</v>
      </c>
      <c r="F22" s="66">
        <v>46174.0</v>
      </c>
      <c r="G22" s="55" t="s">
        <v>89</v>
      </c>
      <c r="H22" s="40" t="s">
        <v>323</v>
      </c>
      <c r="I22" s="27"/>
      <c r="J22" s="27"/>
      <c r="K22" s="27"/>
      <c r="L22" s="27"/>
      <c r="M22" s="27"/>
      <c r="N22" s="27"/>
      <c r="O22" s="27"/>
      <c r="P22" s="27"/>
      <c r="Q22" s="27"/>
      <c r="R22" s="27"/>
      <c r="S22" s="27"/>
      <c r="T22" s="27"/>
      <c r="U22" s="27"/>
      <c r="V22" s="27"/>
      <c r="W22" s="27"/>
      <c r="X22" s="27"/>
      <c r="Y22" s="27"/>
      <c r="Z22" s="27"/>
      <c r="AA22" s="27"/>
      <c r="AB22" s="27"/>
    </row>
    <row r="23" ht="26.25" customHeight="1">
      <c r="A23" s="38">
        <v>21.0</v>
      </c>
      <c r="B23" s="40" t="s">
        <v>326</v>
      </c>
      <c r="C23" s="42"/>
      <c r="D23" s="40" t="s">
        <v>87</v>
      </c>
      <c r="E23" s="40">
        <v>7.08462857E8</v>
      </c>
      <c r="F23" s="66">
        <v>46174.0</v>
      </c>
      <c r="G23" s="55" t="s">
        <v>89</v>
      </c>
      <c r="H23" s="40" t="s">
        <v>323</v>
      </c>
      <c r="I23" s="27"/>
      <c r="J23" s="27"/>
      <c r="K23" s="27"/>
      <c r="L23" s="27"/>
      <c r="M23" s="27"/>
      <c r="N23" s="27"/>
      <c r="O23" s="27"/>
      <c r="P23" s="27"/>
      <c r="Q23" s="27"/>
      <c r="R23" s="27"/>
      <c r="S23" s="27"/>
      <c r="T23" s="27"/>
      <c r="U23" s="27"/>
      <c r="V23" s="27"/>
      <c r="W23" s="27"/>
      <c r="X23" s="27"/>
      <c r="Y23" s="27"/>
      <c r="Z23" s="27"/>
      <c r="AA23" s="27"/>
      <c r="AB23" s="27"/>
    </row>
    <row r="24" ht="26.25" customHeight="1">
      <c r="A24" s="38">
        <v>22.0</v>
      </c>
      <c r="B24" s="40" t="s">
        <v>332</v>
      </c>
      <c r="C24" s="42"/>
      <c r="D24" s="40" t="s">
        <v>87</v>
      </c>
      <c r="E24" s="40">
        <v>3.69646987E8</v>
      </c>
      <c r="F24" s="66">
        <v>46174.0</v>
      </c>
      <c r="G24" s="55" t="s">
        <v>89</v>
      </c>
      <c r="H24" s="40" t="s">
        <v>323</v>
      </c>
      <c r="I24" s="27"/>
      <c r="J24" s="27"/>
      <c r="K24" s="27"/>
      <c r="L24" s="27"/>
      <c r="M24" s="27"/>
      <c r="N24" s="27"/>
      <c r="O24" s="27"/>
      <c r="P24" s="27"/>
      <c r="Q24" s="27"/>
      <c r="R24" s="27"/>
      <c r="S24" s="27"/>
      <c r="T24" s="27"/>
      <c r="U24" s="27"/>
      <c r="V24" s="27"/>
      <c r="W24" s="27"/>
      <c r="X24" s="27"/>
      <c r="Y24" s="27"/>
      <c r="Z24" s="27"/>
      <c r="AA24" s="27"/>
      <c r="AB24" s="27"/>
    </row>
    <row r="25" ht="26.25" customHeight="1">
      <c r="A25" s="38">
        <v>23.0</v>
      </c>
      <c r="B25" s="40" t="s">
        <v>343</v>
      </c>
      <c r="C25" s="42"/>
      <c r="D25" s="40" t="s">
        <v>87</v>
      </c>
      <c r="E25" s="40">
        <v>9.01941513E8</v>
      </c>
      <c r="F25" s="66">
        <v>46174.0</v>
      </c>
      <c r="G25" s="55" t="s">
        <v>89</v>
      </c>
      <c r="H25" s="40" t="s">
        <v>323</v>
      </c>
      <c r="I25" s="27"/>
      <c r="J25" s="27"/>
      <c r="K25" s="27"/>
      <c r="L25" s="27"/>
      <c r="M25" s="27"/>
      <c r="N25" s="27"/>
      <c r="O25" s="27"/>
      <c r="P25" s="27"/>
      <c r="Q25" s="27"/>
      <c r="R25" s="27"/>
      <c r="S25" s="27"/>
      <c r="T25" s="27"/>
      <c r="U25" s="27"/>
      <c r="V25" s="27"/>
      <c r="W25" s="27"/>
      <c r="X25" s="27"/>
      <c r="Y25" s="27"/>
      <c r="Z25" s="27"/>
      <c r="AA25" s="27"/>
      <c r="AB25" s="27"/>
    </row>
    <row r="26" ht="26.25" customHeight="1">
      <c r="A26" s="38">
        <v>24.0</v>
      </c>
      <c r="B26" s="40" t="s">
        <v>352</v>
      </c>
      <c r="C26" s="42"/>
      <c r="D26" s="40" t="s">
        <v>87</v>
      </c>
      <c r="E26" s="42"/>
      <c r="F26" s="66">
        <v>46223.0</v>
      </c>
      <c r="G26" s="90" t="s">
        <v>89</v>
      </c>
      <c r="H26" s="42"/>
      <c r="I26" s="27"/>
      <c r="J26" s="27"/>
      <c r="K26" s="27"/>
      <c r="L26" s="27"/>
      <c r="M26" s="27"/>
      <c r="N26" s="27"/>
      <c r="O26" s="27"/>
      <c r="P26" s="27"/>
      <c r="Q26" s="27"/>
      <c r="R26" s="27"/>
      <c r="S26" s="27"/>
      <c r="T26" s="27"/>
      <c r="U26" s="27"/>
      <c r="V26" s="27"/>
      <c r="W26" s="27"/>
      <c r="X26" s="27"/>
      <c r="Y26" s="27"/>
      <c r="Z26" s="27"/>
      <c r="AA26" s="27"/>
      <c r="AB26" s="27"/>
    </row>
    <row r="27" ht="26.25" customHeight="1">
      <c r="A27" s="38">
        <v>25.0</v>
      </c>
      <c r="B27" s="40" t="s">
        <v>356</v>
      </c>
      <c r="C27" s="42"/>
      <c r="D27" s="40" t="s">
        <v>87</v>
      </c>
      <c r="E27" s="42"/>
      <c r="F27" s="66">
        <v>46228.0</v>
      </c>
      <c r="G27" s="90" t="s">
        <v>89</v>
      </c>
      <c r="H27" s="42"/>
      <c r="I27" s="27"/>
      <c r="J27" s="27"/>
      <c r="K27" s="27"/>
      <c r="L27" s="27"/>
      <c r="M27" s="27"/>
      <c r="N27" s="27"/>
      <c r="O27" s="27"/>
      <c r="P27" s="27"/>
      <c r="Q27" s="27"/>
      <c r="R27" s="27"/>
      <c r="S27" s="27"/>
      <c r="T27" s="27"/>
      <c r="U27" s="27"/>
      <c r="V27" s="27"/>
      <c r="W27" s="27"/>
      <c r="X27" s="27"/>
      <c r="Y27" s="27"/>
      <c r="Z27" s="27"/>
      <c r="AA27" s="27"/>
      <c r="AB27" s="27"/>
    </row>
    <row r="28" ht="26.25" customHeight="1">
      <c r="A28" s="38">
        <v>26.0</v>
      </c>
      <c r="B28" s="40" t="s">
        <v>360</v>
      </c>
      <c r="C28" s="42"/>
      <c r="D28" s="40" t="s">
        <v>87</v>
      </c>
      <c r="E28" s="42"/>
      <c r="F28" s="66">
        <v>46174.0</v>
      </c>
      <c r="G28" s="90" t="s">
        <v>89</v>
      </c>
      <c r="H28" s="42"/>
      <c r="I28" s="27"/>
      <c r="J28" s="27"/>
      <c r="K28" s="27"/>
      <c r="L28" s="27"/>
      <c r="M28" s="27"/>
      <c r="N28" s="27"/>
      <c r="O28" s="27"/>
      <c r="P28" s="27"/>
      <c r="Q28" s="27"/>
      <c r="R28" s="27"/>
      <c r="S28" s="27"/>
      <c r="T28" s="27"/>
      <c r="U28" s="27"/>
      <c r="V28" s="27"/>
      <c r="W28" s="27"/>
      <c r="X28" s="27"/>
      <c r="Y28" s="27"/>
      <c r="Z28" s="27"/>
      <c r="AA28" s="27"/>
      <c r="AB28" s="27"/>
    </row>
    <row r="29" ht="26.25" customHeight="1">
      <c r="A29" s="38">
        <v>27.0</v>
      </c>
      <c r="B29" s="40" t="s">
        <v>363</v>
      </c>
      <c r="C29" s="42"/>
      <c r="D29" s="40" t="s">
        <v>87</v>
      </c>
      <c r="E29" s="42"/>
      <c r="F29" s="66">
        <v>46174.0</v>
      </c>
      <c r="G29" s="90" t="s">
        <v>89</v>
      </c>
      <c r="H29" s="40" t="s">
        <v>323</v>
      </c>
      <c r="I29" s="27"/>
      <c r="J29" s="27"/>
      <c r="K29" s="27"/>
      <c r="L29" s="27"/>
      <c r="M29" s="27"/>
      <c r="N29" s="27"/>
      <c r="O29" s="27"/>
      <c r="P29" s="27"/>
      <c r="Q29" s="27"/>
      <c r="R29" s="27"/>
      <c r="S29" s="27"/>
      <c r="T29" s="27"/>
      <c r="U29" s="27"/>
      <c r="V29" s="27"/>
      <c r="W29" s="27"/>
      <c r="X29" s="27"/>
      <c r="Y29" s="27"/>
      <c r="Z29" s="27"/>
      <c r="AA29" s="27"/>
      <c r="AB29" s="27"/>
    </row>
    <row r="30" ht="26.25" customHeight="1">
      <c r="A30" s="38">
        <v>28.0</v>
      </c>
      <c r="B30" s="40" t="s">
        <v>368</v>
      </c>
      <c r="C30" s="42"/>
      <c r="D30" s="40" t="s">
        <v>87</v>
      </c>
      <c r="E30" s="42"/>
      <c r="F30" s="44"/>
      <c r="G30" s="90" t="s">
        <v>89</v>
      </c>
      <c r="H30" s="40" t="s">
        <v>323</v>
      </c>
      <c r="I30" s="27"/>
      <c r="J30" s="27"/>
      <c r="K30" s="27"/>
      <c r="L30" s="27"/>
      <c r="M30" s="27"/>
      <c r="N30" s="27"/>
      <c r="O30" s="27"/>
      <c r="P30" s="27"/>
      <c r="Q30" s="27"/>
      <c r="R30" s="27"/>
      <c r="S30" s="27"/>
      <c r="T30" s="27"/>
      <c r="U30" s="27"/>
      <c r="V30" s="27"/>
      <c r="W30" s="27"/>
      <c r="X30" s="27"/>
      <c r="Y30" s="27"/>
      <c r="Z30" s="27"/>
      <c r="AA30" s="27"/>
      <c r="AB30" s="27"/>
    </row>
    <row r="31" ht="26.25" customHeight="1">
      <c r="A31" s="38">
        <v>29.0</v>
      </c>
      <c r="B31" s="40" t="s">
        <v>372</v>
      </c>
      <c r="C31" s="42"/>
      <c r="D31" s="40" t="s">
        <v>87</v>
      </c>
      <c r="E31" s="42"/>
      <c r="F31" s="44"/>
      <c r="G31" s="90" t="s">
        <v>89</v>
      </c>
      <c r="H31" s="40"/>
      <c r="I31" s="27"/>
      <c r="J31" s="27"/>
      <c r="K31" s="27"/>
      <c r="L31" s="27"/>
      <c r="M31" s="27"/>
      <c r="N31" s="27"/>
      <c r="O31" s="27"/>
      <c r="P31" s="27"/>
      <c r="Q31" s="27"/>
      <c r="R31" s="27"/>
      <c r="S31" s="27"/>
      <c r="T31" s="27"/>
      <c r="U31" s="27"/>
      <c r="V31" s="27"/>
      <c r="W31" s="27"/>
      <c r="X31" s="27"/>
      <c r="Y31" s="27"/>
      <c r="Z31" s="27"/>
      <c r="AA31" s="27"/>
      <c r="AB31" s="27"/>
    </row>
    <row r="32" ht="26.25" customHeight="1">
      <c r="A32" s="38">
        <v>30.0</v>
      </c>
      <c r="B32" s="40" t="s">
        <v>374</v>
      </c>
      <c r="C32" s="42"/>
      <c r="D32" s="40" t="s">
        <v>87</v>
      </c>
      <c r="E32" s="42"/>
      <c r="F32" s="44"/>
      <c r="G32" s="90" t="s">
        <v>89</v>
      </c>
      <c r="H32" s="40"/>
      <c r="I32" s="27"/>
      <c r="J32" s="27"/>
      <c r="K32" s="27"/>
      <c r="L32" s="27"/>
      <c r="M32" s="27"/>
      <c r="N32" s="27"/>
      <c r="O32" s="27"/>
      <c r="P32" s="27"/>
      <c r="Q32" s="27"/>
      <c r="R32" s="27"/>
      <c r="S32" s="27"/>
      <c r="T32" s="27"/>
      <c r="U32" s="27"/>
      <c r="V32" s="27"/>
      <c r="W32" s="27"/>
      <c r="X32" s="27"/>
      <c r="Y32" s="27"/>
      <c r="Z32" s="27"/>
      <c r="AA32" s="27"/>
      <c r="AB32" s="27"/>
    </row>
    <row r="33" ht="26.25" customHeight="1">
      <c r="A33" s="38">
        <v>31.0</v>
      </c>
      <c r="B33" s="40" t="s">
        <v>378</v>
      </c>
      <c r="C33" s="42"/>
      <c r="D33" s="40" t="s">
        <v>87</v>
      </c>
      <c r="E33" s="42"/>
      <c r="F33" s="44"/>
      <c r="G33" s="90" t="s">
        <v>89</v>
      </c>
      <c r="H33" s="40"/>
      <c r="I33" s="27"/>
      <c r="J33" s="27"/>
      <c r="K33" s="27"/>
      <c r="L33" s="27"/>
      <c r="M33" s="27"/>
      <c r="N33" s="27"/>
      <c r="O33" s="27"/>
      <c r="P33" s="27"/>
      <c r="Q33" s="27"/>
      <c r="R33" s="27"/>
      <c r="S33" s="27"/>
      <c r="T33" s="27"/>
      <c r="U33" s="27"/>
      <c r="V33" s="27"/>
      <c r="W33" s="27"/>
      <c r="X33" s="27"/>
      <c r="Y33" s="27"/>
      <c r="Z33" s="27"/>
      <c r="AA33" s="27"/>
      <c r="AB33" s="27"/>
    </row>
    <row r="34" ht="26.25" customHeight="1">
      <c r="A34" s="118"/>
      <c r="B34" s="42"/>
      <c r="C34" s="42"/>
      <c r="D34" s="42"/>
      <c r="E34" s="42"/>
      <c r="F34" s="44"/>
      <c r="G34" s="44"/>
      <c r="H34" s="42"/>
      <c r="I34" s="27"/>
      <c r="J34" s="27"/>
      <c r="K34" s="27"/>
      <c r="L34" s="27"/>
      <c r="M34" s="27"/>
      <c r="N34" s="27"/>
      <c r="O34" s="27"/>
      <c r="P34" s="27"/>
      <c r="Q34" s="27"/>
      <c r="R34" s="27"/>
      <c r="S34" s="27"/>
      <c r="T34" s="27"/>
      <c r="U34" s="27"/>
      <c r="V34" s="27"/>
      <c r="W34" s="27"/>
      <c r="X34" s="27"/>
      <c r="Y34" s="27"/>
      <c r="Z34" s="27"/>
      <c r="AA34" s="27"/>
      <c r="AB34" s="27"/>
    </row>
    <row r="35" ht="26.25" customHeight="1">
      <c r="A35" s="118"/>
      <c r="B35" s="42"/>
      <c r="C35" s="42"/>
      <c r="D35" s="42"/>
      <c r="E35" s="42"/>
      <c r="F35" s="44"/>
      <c r="G35" s="44"/>
      <c r="H35" s="42"/>
      <c r="I35" s="27"/>
      <c r="J35" s="27"/>
      <c r="K35" s="27"/>
      <c r="L35" s="27"/>
      <c r="M35" s="27"/>
      <c r="N35" s="27"/>
      <c r="O35" s="27"/>
      <c r="P35" s="27"/>
      <c r="Q35" s="27"/>
      <c r="R35" s="27"/>
      <c r="S35" s="27"/>
      <c r="T35" s="27"/>
      <c r="U35" s="27"/>
      <c r="V35" s="27"/>
      <c r="W35" s="27"/>
      <c r="X35" s="27"/>
      <c r="Y35" s="27"/>
      <c r="Z35" s="27"/>
      <c r="AA35" s="27"/>
      <c r="AB35" s="27"/>
    </row>
    <row r="36" ht="26.25" customHeight="1">
      <c r="A36" s="118"/>
      <c r="B36" s="42"/>
      <c r="C36" s="42"/>
      <c r="D36" s="42"/>
      <c r="E36" s="42"/>
      <c r="F36" s="44"/>
      <c r="G36" s="44"/>
      <c r="H36" s="42"/>
      <c r="I36" s="27"/>
      <c r="J36" s="27"/>
      <c r="K36" s="27"/>
      <c r="L36" s="27"/>
      <c r="M36" s="27"/>
      <c r="N36" s="27"/>
      <c r="O36" s="27"/>
      <c r="P36" s="27"/>
      <c r="Q36" s="27"/>
      <c r="R36" s="27"/>
      <c r="S36" s="27"/>
      <c r="T36" s="27"/>
      <c r="U36" s="27"/>
      <c r="V36" s="27"/>
      <c r="W36" s="27"/>
      <c r="X36" s="27"/>
      <c r="Y36" s="27"/>
      <c r="Z36" s="27"/>
      <c r="AA36" s="27"/>
      <c r="AB36" s="27"/>
    </row>
    <row r="37" ht="26.25" customHeight="1">
      <c r="A37" s="118"/>
      <c r="B37" s="42"/>
      <c r="C37" s="42"/>
      <c r="D37" s="42"/>
      <c r="E37" s="42"/>
      <c r="F37" s="44"/>
      <c r="G37" s="44"/>
      <c r="H37" s="42"/>
      <c r="I37" s="27"/>
      <c r="J37" s="27"/>
      <c r="K37" s="27"/>
      <c r="L37" s="27"/>
      <c r="M37" s="27"/>
      <c r="N37" s="27"/>
      <c r="O37" s="27"/>
      <c r="P37" s="27"/>
      <c r="Q37" s="27"/>
      <c r="R37" s="27"/>
      <c r="S37" s="27"/>
      <c r="T37" s="27"/>
      <c r="U37" s="27"/>
      <c r="V37" s="27"/>
      <c r="W37" s="27"/>
      <c r="X37" s="27"/>
      <c r="Y37" s="27"/>
      <c r="Z37" s="27"/>
      <c r="AA37" s="27"/>
      <c r="AB37" s="27"/>
    </row>
    <row r="38" ht="26.25" customHeight="1">
      <c r="A38" s="123"/>
      <c r="B38" s="27"/>
      <c r="C38" s="27"/>
      <c r="D38" s="27"/>
      <c r="E38" s="27"/>
      <c r="F38" s="124"/>
      <c r="G38" s="124"/>
      <c r="H38" s="27"/>
      <c r="I38" s="27"/>
      <c r="J38" s="27"/>
      <c r="K38" s="27"/>
      <c r="L38" s="27"/>
      <c r="M38" s="27"/>
      <c r="N38" s="27"/>
      <c r="O38" s="27"/>
      <c r="P38" s="27"/>
      <c r="Q38" s="27"/>
      <c r="R38" s="27"/>
      <c r="S38" s="27"/>
      <c r="T38" s="27"/>
      <c r="U38" s="27"/>
      <c r="V38" s="27"/>
      <c r="W38" s="27"/>
      <c r="X38" s="27"/>
      <c r="Y38" s="27"/>
      <c r="Z38" s="27"/>
      <c r="AA38" s="27"/>
      <c r="AB38" s="27"/>
    </row>
    <row r="39" ht="26.25" customHeight="1">
      <c r="A39" s="123"/>
      <c r="B39" s="27"/>
      <c r="C39" s="27"/>
      <c r="D39" s="27"/>
      <c r="E39" s="27"/>
      <c r="F39" s="124"/>
      <c r="G39" s="124"/>
      <c r="H39" s="27"/>
      <c r="I39" s="27"/>
      <c r="J39" s="27"/>
      <c r="K39" s="27"/>
      <c r="L39" s="27"/>
      <c r="M39" s="27"/>
      <c r="N39" s="27"/>
      <c r="O39" s="27"/>
      <c r="P39" s="27"/>
      <c r="Q39" s="27"/>
      <c r="R39" s="27"/>
      <c r="S39" s="27"/>
      <c r="T39" s="27"/>
      <c r="U39" s="27"/>
      <c r="V39" s="27"/>
      <c r="W39" s="27"/>
      <c r="X39" s="27"/>
      <c r="Y39" s="27"/>
      <c r="Z39" s="27"/>
      <c r="AA39" s="27"/>
      <c r="AB39" s="27"/>
    </row>
    <row r="40" ht="26.25" customHeight="1">
      <c r="A40" s="123"/>
      <c r="B40" s="27"/>
      <c r="C40" s="27"/>
      <c r="D40" s="27"/>
      <c r="E40" s="27"/>
      <c r="F40" s="124"/>
      <c r="G40" s="124"/>
      <c r="H40" s="27"/>
      <c r="I40" s="27"/>
      <c r="J40" s="27"/>
      <c r="K40" s="27"/>
      <c r="L40" s="27"/>
      <c r="M40" s="27"/>
      <c r="N40" s="27"/>
      <c r="O40" s="27"/>
      <c r="P40" s="27"/>
      <c r="Q40" s="27"/>
      <c r="R40" s="27"/>
      <c r="S40" s="27"/>
      <c r="T40" s="27"/>
      <c r="U40" s="27"/>
      <c r="V40" s="27"/>
      <c r="W40" s="27"/>
      <c r="X40" s="27"/>
      <c r="Y40" s="27"/>
      <c r="Z40" s="27"/>
      <c r="AA40" s="27"/>
      <c r="AB40" s="27"/>
    </row>
    <row r="41" ht="26.25" customHeight="1">
      <c r="A41" s="123"/>
      <c r="B41" s="27"/>
      <c r="C41" s="27"/>
      <c r="D41" s="27"/>
      <c r="E41" s="27"/>
      <c r="F41" s="124"/>
      <c r="G41" s="124"/>
      <c r="H41" s="27"/>
      <c r="I41" s="27"/>
      <c r="J41" s="27"/>
      <c r="K41" s="27"/>
      <c r="L41" s="27"/>
      <c r="M41" s="27"/>
      <c r="N41" s="27"/>
      <c r="O41" s="27"/>
      <c r="P41" s="27"/>
      <c r="Q41" s="27"/>
      <c r="R41" s="27"/>
      <c r="S41" s="27"/>
      <c r="T41" s="27"/>
      <c r="U41" s="27"/>
      <c r="V41" s="27"/>
      <c r="W41" s="27"/>
      <c r="X41" s="27"/>
      <c r="Y41" s="27"/>
      <c r="Z41" s="27"/>
      <c r="AA41" s="27"/>
      <c r="AB41" s="27"/>
    </row>
    <row r="42" ht="26.25" customHeight="1">
      <c r="A42" s="123"/>
      <c r="B42" s="27"/>
      <c r="C42" s="27"/>
      <c r="D42" s="27"/>
      <c r="E42" s="27"/>
      <c r="F42" s="124"/>
      <c r="G42" s="124"/>
      <c r="H42" s="27"/>
      <c r="I42" s="27"/>
      <c r="J42" s="27"/>
      <c r="K42" s="27"/>
      <c r="L42" s="27"/>
      <c r="M42" s="27"/>
      <c r="N42" s="27"/>
      <c r="O42" s="27"/>
      <c r="P42" s="27"/>
      <c r="Q42" s="27"/>
      <c r="R42" s="27"/>
      <c r="S42" s="27"/>
      <c r="T42" s="27"/>
      <c r="U42" s="27"/>
      <c r="V42" s="27"/>
      <c r="W42" s="27"/>
      <c r="X42" s="27"/>
      <c r="Y42" s="27"/>
      <c r="Z42" s="27"/>
      <c r="AA42" s="27"/>
      <c r="AB42" s="27"/>
    </row>
    <row r="43" ht="26.25" customHeight="1">
      <c r="A43" s="123"/>
      <c r="B43" s="27"/>
      <c r="C43" s="27"/>
      <c r="D43" s="27"/>
      <c r="E43" s="27"/>
      <c r="F43" s="124"/>
      <c r="G43" s="124"/>
      <c r="H43" s="27"/>
      <c r="I43" s="27"/>
      <c r="J43" s="27"/>
      <c r="K43" s="27"/>
      <c r="L43" s="27"/>
      <c r="M43" s="27"/>
      <c r="N43" s="27"/>
      <c r="O43" s="27"/>
      <c r="P43" s="27"/>
      <c r="Q43" s="27"/>
      <c r="R43" s="27"/>
      <c r="S43" s="27"/>
      <c r="T43" s="27"/>
      <c r="U43" s="27"/>
      <c r="V43" s="27"/>
      <c r="W43" s="27"/>
      <c r="X43" s="27"/>
      <c r="Y43" s="27"/>
      <c r="Z43" s="27"/>
      <c r="AA43" s="27"/>
      <c r="AB43" s="27"/>
    </row>
    <row r="44" ht="26.25" customHeight="1">
      <c r="A44" s="123"/>
      <c r="B44" s="27"/>
      <c r="C44" s="27"/>
      <c r="D44" s="27"/>
      <c r="E44" s="27"/>
      <c r="F44" s="124"/>
      <c r="G44" s="124"/>
      <c r="H44" s="27"/>
      <c r="I44" s="27"/>
      <c r="J44" s="27"/>
      <c r="K44" s="27"/>
      <c r="L44" s="27"/>
      <c r="M44" s="27"/>
      <c r="N44" s="27"/>
      <c r="O44" s="27"/>
      <c r="P44" s="27"/>
      <c r="Q44" s="27"/>
      <c r="R44" s="27"/>
      <c r="S44" s="27"/>
      <c r="T44" s="27"/>
      <c r="U44" s="27"/>
      <c r="V44" s="27"/>
      <c r="W44" s="27"/>
      <c r="X44" s="27"/>
      <c r="Y44" s="27"/>
      <c r="Z44" s="27"/>
      <c r="AA44" s="27"/>
      <c r="AB44" s="27"/>
    </row>
    <row r="45" ht="26.25" customHeight="1">
      <c r="A45" s="123"/>
      <c r="B45" s="27"/>
      <c r="C45" s="27"/>
      <c r="D45" s="27"/>
      <c r="E45" s="27"/>
      <c r="F45" s="124"/>
      <c r="G45" s="124"/>
      <c r="H45" s="27"/>
      <c r="I45" s="27"/>
      <c r="J45" s="27"/>
      <c r="K45" s="27"/>
      <c r="L45" s="27"/>
      <c r="M45" s="27"/>
      <c r="N45" s="27"/>
      <c r="O45" s="27"/>
      <c r="P45" s="27"/>
      <c r="Q45" s="27"/>
      <c r="R45" s="27"/>
      <c r="S45" s="27"/>
      <c r="T45" s="27"/>
      <c r="U45" s="27"/>
      <c r="V45" s="27"/>
      <c r="W45" s="27"/>
      <c r="X45" s="27"/>
      <c r="Y45" s="27"/>
      <c r="Z45" s="27"/>
      <c r="AA45" s="27"/>
      <c r="AB45" s="27"/>
    </row>
    <row r="46" ht="26.25" customHeight="1">
      <c r="A46" s="123"/>
      <c r="B46" s="27"/>
      <c r="C46" s="27"/>
      <c r="D46" s="27"/>
      <c r="E46" s="27"/>
      <c r="F46" s="124"/>
      <c r="G46" s="124"/>
      <c r="H46" s="27"/>
      <c r="I46" s="27"/>
      <c r="J46" s="27"/>
      <c r="K46" s="27"/>
      <c r="L46" s="27"/>
      <c r="M46" s="27"/>
      <c r="N46" s="27"/>
      <c r="O46" s="27"/>
      <c r="P46" s="27"/>
      <c r="Q46" s="27"/>
      <c r="R46" s="27"/>
      <c r="S46" s="27"/>
      <c r="T46" s="27"/>
      <c r="U46" s="27"/>
      <c r="V46" s="27"/>
      <c r="W46" s="27"/>
      <c r="X46" s="27"/>
      <c r="Y46" s="27"/>
      <c r="Z46" s="27"/>
      <c r="AA46" s="27"/>
      <c r="AB46" s="27"/>
    </row>
    <row r="47" ht="26.25" customHeight="1">
      <c r="A47" s="123"/>
      <c r="B47" s="27"/>
      <c r="C47" s="27"/>
      <c r="D47" s="27"/>
      <c r="E47" s="27"/>
      <c r="F47" s="124"/>
      <c r="G47" s="124"/>
      <c r="H47" s="27"/>
      <c r="I47" s="27"/>
      <c r="J47" s="27"/>
      <c r="K47" s="27"/>
      <c r="L47" s="27"/>
      <c r="M47" s="27"/>
      <c r="N47" s="27"/>
      <c r="O47" s="27"/>
      <c r="P47" s="27"/>
      <c r="Q47" s="27"/>
      <c r="R47" s="27"/>
      <c r="S47" s="27"/>
      <c r="T47" s="27"/>
      <c r="U47" s="27"/>
      <c r="V47" s="27"/>
      <c r="W47" s="27"/>
      <c r="X47" s="27"/>
      <c r="Y47" s="27"/>
      <c r="Z47" s="27"/>
      <c r="AA47" s="27"/>
      <c r="AB47" s="27"/>
    </row>
    <row r="48" ht="26.25" customHeight="1">
      <c r="A48" s="123"/>
      <c r="B48" s="27"/>
      <c r="C48" s="27"/>
      <c r="D48" s="27"/>
      <c r="E48" s="27"/>
      <c r="F48" s="124"/>
      <c r="G48" s="124"/>
      <c r="H48" s="27"/>
      <c r="I48" s="27"/>
      <c r="J48" s="27"/>
      <c r="K48" s="27"/>
      <c r="L48" s="27"/>
      <c r="M48" s="27"/>
      <c r="N48" s="27"/>
      <c r="O48" s="27"/>
      <c r="P48" s="27"/>
      <c r="Q48" s="27"/>
      <c r="R48" s="27"/>
      <c r="S48" s="27"/>
      <c r="T48" s="27"/>
      <c r="U48" s="27"/>
      <c r="V48" s="27"/>
      <c r="W48" s="27"/>
      <c r="X48" s="27"/>
      <c r="Y48" s="27"/>
      <c r="Z48" s="27"/>
      <c r="AA48" s="27"/>
      <c r="AB48" s="27"/>
    </row>
    <row r="49" ht="26.25" customHeight="1">
      <c r="A49" s="123"/>
      <c r="B49" s="27"/>
      <c r="C49" s="27"/>
      <c r="D49" s="27"/>
      <c r="E49" s="27"/>
      <c r="F49" s="124"/>
      <c r="G49" s="124"/>
      <c r="H49" s="27"/>
      <c r="I49" s="27"/>
      <c r="J49" s="27"/>
      <c r="K49" s="27"/>
      <c r="L49" s="27"/>
      <c r="M49" s="27"/>
      <c r="N49" s="27"/>
      <c r="O49" s="27"/>
      <c r="P49" s="27"/>
      <c r="Q49" s="27"/>
      <c r="R49" s="27"/>
      <c r="S49" s="27"/>
      <c r="T49" s="27"/>
      <c r="U49" s="27"/>
      <c r="V49" s="27"/>
      <c r="W49" s="27"/>
      <c r="X49" s="27"/>
      <c r="Y49" s="27"/>
      <c r="Z49" s="27"/>
      <c r="AA49" s="27"/>
      <c r="AB49" s="27"/>
    </row>
    <row r="50" ht="26.25" customHeight="1">
      <c r="A50" s="123"/>
      <c r="B50" s="27"/>
      <c r="C50" s="27"/>
      <c r="D50" s="27"/>
      <c r="E50" s="27"/>
      <c r="F50" s="124"/>
      <c r="G50" s="124"/>
      <c r="H50" s="27"/>
      <c r="I50" s="27"/>
      <c r="J50" s="27"/>
      <c r="K50" s="27"/>
      <c r="L50" s="27"/>
      <c r="M50" s="27"/>
      <c r="N50" s="27"/>
      <c r="O50" s="27"/>
      <c r="P50" s="27"/>
      <c r="Q50" s="27"/>
      <c r="R50" s="27"/>
      <c r="S50" s="27"/>
      <c r="T50" s="27"/>
      <c r="U50" s="27"/>
      <c r="V50" s="27"/>
      <c r="W50" s="27"/>
      <c r="X50" s="27"/>
      <c r="Y50" s="27"/>
      <c r="Z50" s="27"/>
      <c r="AA50" s="27"/>
      <c r="AB50" s="27"/>
    </row>
    <row r="51" ht="26.25" customHeight="1">
      <c r="A51" s="123"/>
      <c r="B51" s="27"/>
      <c r="C51" s="27"/>
      <c r="D51" s="27"/>
      <c r="E51" s="27"/>
      <c r="F51" s="124"/>
      <c r="G51" s="124"/>
      <c r="H51" s="27"/>
      <c r="I51" s="27"/>
      <c r="J51" s="27"/>
      <c r="K51" s="27"/>
      <c r="L51" s="27"/>
      <c r="M51" s="27"/>
      <c r="N51" s="27"/>
      <c r="O51" s="27"/>
      <c r="P51" s="27"/>
      <c r="Q51" s="27"/>
      <c r="R51" s="27"/>
      <c r="S51" s="27"/>
      <c r="T51" s="27"/>
      <c r="U51" s="27"/>
      <c r="V51" s="27"/>
      <c r="W51" s="27"/>
      <c r="X51" s="27"/>
      <c r="Y51" s="27"/>
      <c r="Z51" s="27"/>
      <c r="AA51" s="27"/>
      <c r="AB51" s="27"/>
    </row>
    <row r="52" ht="26.25" customHeight="1">
      <c r="A52" s="123"/>
      <c r="B52" s="27"/>
      <c r="C52" s="27"/>
      <c r="D52" s="27"/>
      <c r="E52" s="27"/>
      <c r="F52" s="124"/>
      <c r="G52" s="124"/>
      <c r="H52" s="27"/>
      <c r="I52" s="27"/>
      <c r="J52" s="27"/>
      <c r="K52" s="27"/>
      <c r="L52" s="27"/>
      <c r="M52" s="27"/>
      <c r="N52" s="27"/>
      <c r="O52" s="27"/>
      <c r="P52" s="27"/>
      <c r="Q52" s="27"/>
      <c r="R52" s="27"/>
      <c r="S52" s="27"/>
      <c r="T52" s="27"/>
      <c r="U52" s="27"/>
      <c r="V52" s="27"/>
      <c r="W52" s="27"/>
      <c r="X52" s="27"/>
      <c r="Y52" s="27"/>
      <c r="Z52" s="27"/>
      <c r="AA52" s="27"/>
      <c r="AB52" s="27"/>
    </row>
    <row r="53" ht="26.25" customHeight="1">
      <c r="A53" s="123"/>
      <c r="B53" s="27"/>
      <c r="C53" s="27"/>
      <c r="D53" s="27"/>
      <c r="E53" s="27"/>
      <c r="F53" s="124"/>
      <c r="G53" s="124"/>
      <c r="H53" s="27"/>
      <c r="I53" s="27"/>
      <c r="J53" s="27"/>
      <c r="K53" s="27"/>
      <c r="L53" s="27"/>
      <c r="M53" s="27"/>
      <c r="N53" s="27"/>
      <c r="O53" s="27"/>
      <c r="P53" s="27"/>
      <c r="Q53" s="27"/>
      <c r="R53" s="27"/>
      <c r="S53" s="27"/>
      <c r="T53" s="27"/>
      <c r="U53" s="27"/>
      <c r="V53" s="27"/>
      <c r="W53" s="27"/>
      <c r="X53" s="27"/>
      <c r="Y53" s="27"/>
      <c r="Z53" s="27"/>
      <c r="AA53" s="27"/>
      <c r="AB53" s="27"/>
    </row>
    <row r="54" ht="26.25" customHeight="1">
      <c r="A54" s="123"/>
      <c r="B54" s="27"/>
      <c r="C54" s="27"/>
      <c r="D54" s="27"/>
      <c r="E54" s="27"/>
      <c r="F54" s="124"/>
      <c r="G54" s="124"/>
      <c r="H54" s="27"/>
      <c r="I54" s="27"/>
      <c r="J54" s="27"/>
      <c r="K54" s="27"/>
      <c r="L54" s="27"/>
      <c r="M54" s="27"/>
      <c r="N54" s="27"/>
      <c r="O54" s="27"/>
      <c r="P54" s="27"/>
      <c r="Q54" s="27"/>
      <c r="R54" s="27"/>
      <c r="S54" s="27"/>
      <c r="T54" s="27"/>
      <c r="U54" s="27"/>
      <c r="V54" s="27"/>
      <c r="W54" s="27"/>
      <c r="X54" s="27"/>
      <c r="Y54" s="27"/>
      <c r="Z54" s="27"/>
      <c r="AA54" s="27"/>
      <c r="AB54" s="27"/>
    </row>
    <row r="55" ht="26.25" customHeight="1">
      <c r="A55" s="123"/>
      <c r="B55" s="27"/>
      <c r="C55" s="27"/>
      <c r="D55" s="27"/>
      <c r="E55" s="27"/>
      <c r="F55" s="124"/>
      <c r="G55" s="124"/>
      <c r="H55" s="27"/>
      <c r="I55" s="27"/>
      <c r="J55" s="27"/>
      <c r="K55" s="27"/>
      <c r="L55" s="27"/>
      <c r="M55" s="27"/>
      <c r="N55" s="27"/>
      <c r="O55" s="27"/>
      <c r="P55" s="27"/>
      <c r="Q55" s="27"/>
      <c r="R55" s="27"/>
      <c r="S55" s="27"/>
      <c r="T55" s="27"/>
      <c r="U55" s="27"/>
      <c r="V55" s="27"/>
      <c r="W55" s="27"/>
      <c r="X55" s="27"/>
      <c r="Y55" s="27"/>
      <c r="Z55" s="27"/>
      <c r="AA55" s="27"/>
      <c r="AB55" s="27"/>
    </row>
    <row r="56" ht="26.25" customHeight="1">
      <c r="A56" s="123"/>
      <c r="B56" s="27"/>
      <c r="C56" s="27"/>
      <c r="D56" s="27"/>
      <c r="E56" s="27"/>
      <c r="F56" s="124"/>
      <c r="G56" s="124"/>
      <c r="H56" s="27"/>
      <c r="I56" s="27"/>
      <c r="J56" s="27"/>
      <c r="K56" s="27"/>
      <c r="L56" s="27"/>
      <c r="M56" s="27"/>
      <c r="N56" s="27"/>
      <c r="O56" s="27"/>
      <c r="P56" s="27"/>
      <c r="Q56" s="27"/>
      <c r="R56" s="27"/>
      <c r="S56" s="27"/>
      <c r="T56" s="27"/>
      <c r="U56" s="27"/>
      <c r="V56" s="27"/>
      <c r="W56" s="27"/>
      <c r="X56" s="27"/>
      <c r="Y56" s="27"/>
      <c r="Z56" s="27"/>
      <c r="AA56" s="27"/>
      <c r="AB56" s="27"/>
    </row>
    <row r="57" ht="26.25" customHeight="1">
      <c r="A57" s="123"/>
      <c r="B57" s="27"/>
      <c r="C57" s="27"/>
      <c r="D57" s="27"/>
      <c r="E57" s="27"/>
      <c r="F57" s="124"/>
      <c r="G57" s="124"/>
      <c r="H57" s="27"/>
      <c r="I57" s="27"/>
      <c r="J57" s="27"/>
      <c r="K57" s="27"/>
      <c r="L57" s="27"/>
      <c r="M57" s="27"/>
      <c r="N57" s="27"/>
      <c r="O57" s="27"/>
      <c r="P57" s="27"/>
      <c r="Q57" s="27"/>
      <c r="R57" s="27"/>
      <c r="S57" s="27"/>
      <c r="T57" s="27"/>
      <c r="U57" s="27"/>
      <c r="V57" s="27"/>
      <c r="W57" s="27"/>
      <c r="X57" s="27"/>
      <c r="Y57" s="27"/>
      <c r="Z57" s="27"/>
      <c r="AA57" s="27"/>
      <c r="AB57" s="27"/>
    </row>
    <row r="58" ht="26.25" customHeight="1">
      <c r="A58" s="123"/>
      <c r="B58" s="27"/>
      <c r="C58" s="27"/>
      <c r="D58" s="27"/>
      <c r="E58" s="27"/>
      <c r="F58" s="124"/>
      <c r="G58" s="124"/>
      <c r="H58" s="27"/>
      <c r="I58" s="27"/>
      <c r="J58" s="27"/>
      <c r="K58" s="27"/>
      <c r="L58" s="27"/>
      <c r="M58" s="27"/>
      <c r="N58" s="27"/>
      <c r="O58" s="27"/>
      <c r="P58" s="27"/>
      <c r="Q58" s="27"/>
      <c r="R58" s="27"/>
      <c r="S58" s="27"/>
      <c r="T58" s="27"/>
      <c r="U58" s="27"/>
      <c r="V58" s="27"/>
      <c r="W58" s="27"/>
      <c r="X58" s="27"/>
      <c r="Y58" s="27"/>
      <c r="Z58" s="27"/>
      <c r="AA58" s="27"/>
      <c r="AB58" s="27"/>
    </row>
    <row r="59" ht="26.25" customHeight="1">
      <c r="A59" s="123"/>
      <c r="B59" s="27"/>
      <c r="C59" s="27"/>
      <c r="D59" s="27"/>
      <c r="E59" s="27"/>
      <c r="F59" s="124"/>
      <c r="G59" s="124"/>
      <c r="H59" s="27"/>
      <c r="I59" s="27"/>
      <c r="J59" s="27"/>
      <c r="K59" s="27"/>
      <c r="L59" s="27"/>
      <c r="M59" s="27"/>
      <c r="N59" s="27"/>
      <c r="O59" s="27"/>
      <c r="P59" s="27"/>
      <c r="Q59" s="27"/>
      <c r="R59" s="27"/>
      <c r="S59" s="27"/>
      <c r="T59" s="27"/>
      <c r="U59" s="27"/>
      <c r="V59" s="27"/>
      <c r="W59" s="27"/>
      <c r="X59" s="27"/>
      <c r="Y59" s="27"/>
      <c r="Z59" s="27"/>
      <c r="AA59" s="27"/>
      <c r="AB59" s="27"/>
    </row>
    <row r="60" ht="26.25" customHeight="1">
      <c r="A60" s="123"/>
      <c r="B60" s="27"/>
      <c r="C60" s="27"/>
      <c r="D60" s="27"/>
      <c r="E60" s="27"/>
      <c r="F60" s="124"/>
      <c r="G60" s="124"/>
      <c r="H60" s="27"/>
      <c r="I60" s="27"/>
      <c r="J60" s="27"/>
      <c r="K60" s="27"/>
      <c r="L60" s="27"/>
      <c r="M60" s="27"/>
      <c r="N60" s="27"/>
      <c r="O60" s="27"/>
      <c r="P60" s="27"/>
      <c r="Q60" s="27"/>
      <c r="R60" s="27"/>
      <c r="S60" s="27"/>
      <c r="T60" s="27"/>
      <c r="U60" s="27"/>
      <c r="V60" s="27"/>
      <c r="W60" s="27"/>
      <c r="X60" s="27"/>
      <c r="Y60" s="27"/>
      <c r="Z60" s="27"/>
      <c r="AA60" s="27"/>
      <c r="AB60" s="27"/>
    </row>
    <row r="61" ht="26.25" customHeight="1">
      <c r="A61" s="123"/>
      <c r="B61" s="27"/>
      <c r="C61" s="27"/>
      <c r="D61" s="27"/>
      <c r="E61" s="27"/>
      <c r="F61" s="124"/>
      <c r="G61" s="124"/>
      <c r="H61" s="27"/>
      <c r="I61" s="27"/>
      <c r="J61" s="27"/>
      <c r="K61" s="27"/>
      <c r="L61" s="27"/>
      <c r="M61" s="27"/>
      <c r="N61" s="27"/>
      <c r="O61" s="27"/>
      <c r="P61" s="27"/>
      <c r="Q61" s="27"/>
      <c r="R61" s="27"/>
      <c r="S61" s="27"/>
      <c r="T61" s="27"/>
      <c r="U61" s="27"/>
      <c r="V61" s="27"/>
      <c r="W61" s="27"/>
      <c r="X61" s="27"/>
      <c r="Y61" s="27"/>
      <c r="Z61" s="27"/>
      <c r="AA61" s="27"/>
      <c r="AB61" s="27"/>
    </row>
    <row r="62" ht="26.25" customHeight="1">
      <c r="A62" s="123"/>
      <c r="B62" s="27"/>
      <c r="C62" s="27"/>
      <c r="D62" s="27"/>
      <c r="E62" s="27"/>
      <c r="F62" s="124"/>
      <c r="G62" s="124"/>
      <c r="H62" s="27"/>
      <c r="I62" s="27"/>
      <c r="J62" s="27"/>
      <c r="K62" s="27"/>
      <c r="L62" s="27"/>
      <c r="M62" s="27"/>
      <c r="N62" s="27"/>
      <c r="O62" s="27"/>
      <c r="P62" s="27"/>
      <c r="Q62" s="27"/>
      <c r="R62" s="27"/>
      <c r="S62" s="27"/>
      <c r="T62" s="27"/>
      <c r="U62" s="27"/>
      <c r="V62" s="27"/>
      <c r="W62" s="27"/>
      <c r="X62" s="27"/>
      <c r="Y62" s="27"/>
      <c r="Z62" s="27"/>
      <c r="AA62" s="27"/>
      <c r="AB62" s="27"/>
    </row>
    <row r="63" ht="26.25" customHeight="1">
      <c r="A63" s="123"/>
      <c r="B63" s="27"/>
      <c r="C63" s="27"/>
      <c r="D63" s="27"/>
      <c r="E63" s="27"/>
      <c r="F63" s="124"/>
      <c r="G63" s="124"/>
      <c r="H63" s="27"/>
      <c r="I63" s="27"/>
      <c r="J63" s="27"/>
      <c r="K63" s="27"/>
      <c r="L63" s="27"/>
      <c r="M63" s="27"/>
      <c r="N63" s="27"/>
      <c r="O63" s="27"/>
      <c r="P63" s="27"/>
      <c r="Q63" s="27"/>
      <c r="R63" s="27"/>
      <c r="S63" s="27"/>
      <c r="T63" s="27"/>
      <c r="U63" s="27"/>
      <c r="V63" s="27"/>
      <c r="W63" s="27"/>
      <c r="X63" s="27"/>
      <c r="Y63" s="27"/>
      <c r="Z63" s="27"/>
      <c r="AA63" s="27"/>
      <c r="AB63" s="27"/>
    </row>
    <row r="64" ht="26.25" customHeight="1">
      <c r="A64" s="123"/>
      <c r="B64" s="27"/>
      <c r="C64" s="27"/>
      <c r="D64" s="27"/>
      <c r="E64" s="27"/>
      <c r="F64" s="124"/>
      <c r="G64" s="124"/>
      <c r="H64" s="27"/>
      <c r="I64" s="27"/>
      <c r="J64" s="27"/>
      <c r="K64" s="27"/>
      <c r="L64" s="27"/>
      <c r="M64" s="27"/>
      <c r="N64" s="27"/>
      <c r="O64" s="27"/>
      <c r="P64" s="27"/>
      <c r="Q64" s="27"/>
      <c r="R64" s="27"/>
      <c r="S64" s="27"/>
      <c r="T64" s="27"/>
      <c r="U64" s="27"/>
      <c r="V64" s="27"/>
      <c r="W64" s="27"/>
      <c r="X64" s="27"/>
      <c r="Y64" s="27"/>
      <c r="Z64" s="27"/>
      <c r="AA64" s="27"/>
      <c r="AB64" s="27"/>
    </row>
    <row r="65" ht="26.25" customHeight="1">
      <c r="A65" s="123"/>
      <c r="B65" s="27"/>
      <c r="C65" s="27"/>
      <c r="D65" s="27"/>
      <c r="E65" s="27"/>
      <c r="F65" s="124"/>
      <c r="G65" s="124"/>
      <c r="H65" s="27"/>
      <c r="I65" s="27"/>
      <c r="J65" s="27"/>
      <c r="K65" s="27"/>
      <c r="L65" s="27"/>
      <c r="M65" s="27"/>
      <c r="N65" s="27"/>
      <c r="O65" s="27"/>
      <c r="P65" s="27"/>
      <c r="Q65" s="27"/>
      <c r="R65" s="27"/>
      <c r="S65" s="27"/>
      <c r="T65" s="27"/>
      <c r="U65" s="27"/>
      <c r="V65" s="27"/>
      <c r="W65" s="27"/>
      <c r="X65" s="27"/>
      <c r="Y65" s="27"/>
      <c r="Z65" s="27"/>
      <c r="AA65" s="27"/>
      <c r="AB65" s="27"/>
    </row>
    <row r="66" ht="26.25" customHeight="1">
      <c r="A66" s="123"/>
      <c r="B66" s="27"/>
      <c r="C66" s="27"/>
      <c r="D66" s="27"/>
      <c r="E66" s="27"/>
      <c r="F66" s="124"/>
      <c r="G66" s="124"/>
      <c r="H66" s="27"/>
      <c r="I66" s="27"/>
      <c r="J66" s="27"/>
      <c r="K66" s="27"/>
      <c r="L66" s="27"/>
      <c r="M66" s="27"/>
      <c r="N66" s="27"/>
      <c r="O66" s="27"/>
      <c r="P66" s="27"/>
      <c r="Q66" s="27"/>
      <c r="R66" s="27"/>
      <c r="S66" s="27"/>
      <c r="T66" s="27"/>
      <c r="U66" s="27"/>
      <c r="V66" s="27"/>
      <c r="W66" s="27"/>
      <c r="X66" s="27"/>
      <c r="Y66" s="27"/>
      <c r="Z66" s="27"/>
      <c r="AA66" s="27"/>
      <c r="AB66" s="27"/>
    </row>
    <row r="67" ht="26.25" customHeight="1">
      <c r="A67" s="123"/>
      <c r="B67" s="27"/>
      <c r="C67" s="27"/>
      <c r="D67" s="27"/>
      <c r="E67" s="27"/>
      <c r="F67" s="124"/>
      <c r="G67" s="124"/>
      <c r="H67" s="27"/>
      <c r="I67" s="27"/>
      <c r="J67" s="27"/>
      <c r="K67" s="27"/>
      <c r="L67" s="27"/>
      <c r="M67" s="27"/>
      <c r="N67" s="27"/>
      <c r="O67" s="27"/>
      <c r="P67" s="27"/>
      <c r="Q67" s="27"/>
      <c r="R67" s="27"/>
      <c r="S67" s="27"/>
      <c r="T67" s="27"/>
      <c r="U67" s="27"/>
      <c r="V67" s="27"/>
      <c r="W67" s="27"/>
      <c r="X67" s="27"/>
      <c r="Y67" s="27"/>
      <c r="Z67" s="27"/>
      <c r="AA67" s="27"/>
      <c r="AB67" s="27"/>
    </row>
    <row r="68" ht="26.25" customHeight="1">
      <c r="A68" s="123"/>
      <c r="B68" s="27"/>
      <c r="C68" s="27"/>
      <c r="D68" s="27"/>
      <c r="E68" s="27"/>
      <c r="F68" s="124"/>
      <c r="G68" s="124"/>
      <c r="H68" s="27"/>
      <c r="I68" s="27"/>
      <c r="J68" s="27"/>
      <c r="K68" s="27"/>
      <c r="L68" s="27"/>
      <c r="M68" s="27"/>
      <c r="N68" s="27"/>
      <c r="O68" s="27"/>
      <c r="P68" s="27"/>
      <c r="Q68" s="27"/>
      <c r="R68" s="27"/>
      <c r="S68" s="27"/>
      <c r="T68" s="27"/>
      <c r="U68" s="27"/>
      <c r="V68" s="27"/>
      <c r="W68" s="27"/>
      <c r="X68" s="27"/>
      <c r="Y68" s="27"/>
      <c r="Z68" s="27"/>
      <c r="AA68" s="27"/>
      <c r="AB68" s="27"/>
    </row>
    <row r="69" ht="26.25" customHeight="1">
      <c r="A69" s="123"/>
      <c r="B69" s="27"/>
      <c r="C69" s="27"/>
      <c r="D69" s="27"/>
      <c r="E69" s="27"/>
      <c r="F69" s="124"/>
      <c r="G69" s="124"/>
      <c r="H69" s="27"/>
      <c r="I69" s="27"/>
      <c r="J69" s="27"/>
      <c r="K69" s="27"/>
      <c r="L69" s="27"/>
      <c r="M69" s="27"/>
      <c r="N69" s="27"/>
      <c r="O69" s="27"/>
      <c r="P69" s="27"/>
      <c r="Q69" s="27"/>
      <c r="R69" s="27"/>
      <c r="S69" s="27"/>
      <c r="T69" s="27"/>
      <c r="U69" s="27"/>
      <c r="V69" s="27"/>
      <c r="W69" s="27"/>
      <c r="X69" s="27"/>
      <c r="Y69" s="27"/>
      <c r="Z69" s="27"/>
      <c r="AA69" s="27"/>
      <c r="AB69" s="27"/>
    </row>
    <row r="70" ht="26.25" customHeight="1">
      <c r="A70" s="123"/>
      <c r="B70" s="27"/>
      <c r="C70" s="27"/>
      <c r="D70" s="27"/>
      <c r="E70" s="27"/>
      <c r="F70" s="124"/>
      <c r="G70" s="124"/>
      <c r="H70" s="27"/>
      <c r="I70" s="27"/>
      <c r="J70" s="27"/>
      <c r="K70" s="27"/>
      <c r="L70" s="27"/>
      <c r="M70" s="27"/>
      <c r="N70" s="27"/>
      <c r="O70" s="27"/>
      <c r="P70" s="27"/>
      <c r="Q70" s="27"/>
      <c r="R70" s="27"/>
      <c r="S70" s="27"/>
      <c r="T70" s="27"/>
      <c r="U70" s="27"/>
      <c r="V70" s="27"/>
      <c r="W70" s="27"/>
      <c r="X70" s="27"/>
      <c r="Y70" s="27"/>
      <c r="Z70" s="27"/>
      <c r="AA70" s="27"/>
      <c r="AB70" s="27"/>
    </row>
    <row r="71" ht="26.25" customHeight="1">
      <c r="A71" s="123"/>
      <c r="B71" s="27"/>
      <c r="C71" s="27"/>
      <c r="D71" s="27"/>
      <c r="E71" s="27"/>
      <c r="F71" s="124"/>
      <c r="G71" s="124"/>
      <c r="H71" s="27"/>
      <c r="I71" s="27"/>
      <c r="J71" s="27"/>
      <c r="K71" s="27"/>
      <c r="L71" s="27"/>
      <c r="M71" s="27"/>
      <c r="N71" s="27"/>
      <c r="O71" s="27"/>
      <c r="P71" s="27"/>
      <c r="Q71" s="27"/>
      <c r="R71" s="27"/>
      <c r="S71" s="27"/>
      <c r="T71" s="27"/>
      <c r="U71" s="27"/>
      <c r="V71" s="27"/>
      <c r="W71" s="27"/>
      <c r="X71" s="27"/>
      <c r="Y71" s="27"/>
      <c r="Z71" s="27"/>
      <c r="AA71" s="27"/>
      <c r="AB71" s="27"/>
    </row>
    <row r="72" ht="26.25" customHeight="1">
      <c r="A72" s="123"/>
      <c r="B72" s="27"/>
      <c r="C72" s="27"/>
      <c r="D72" s="27"/>
      <c r="E72" s="27"/>
      <c r="F72" s="124"/>
      <c r="G72" s="124"/>
      <c r="H72" s="27"/>
      <c r="I72" s="27"/>
      <c r="J72" s="27"/>
      <c r="K72" s="27"/>
      <c r="L72" s="27"/>
      <c r="M72" s="27"/>
      <c r="N72" s="27"/>
      <c r="O72" s="27"/>
      <c r="P72" s="27"/>
      <c r="Q72" s="27"/>
      <c r="R72" s="27"/>
      <c r="S72" s="27"/>
      <c r="T72" s="27"/>
      <c r="U72" s="27"/>
      <c r="V72" s="27"/>
      <c r="W72" s="27"/>
      <c r="X72" s="27"/>
      <c r="Y72" s="27"/>
      <c r="Z72" s="27"/>
      <c r="AA72" s="27"/>
      <c r="AB72" s="27"/>
    </row>
    <row r="73" ht="26.25" customHeight="1">
      <c r="A73" s="123"/>
      <c r="B73" s="27"/>
      <c r="C73" s="27"/>
      <c r="D73" s="27"/>
      <c r="E73" s="27"/>
      <c r="F73" s="124"/>
      <c r="G73" s="124"/>
      <c r="H73" s="27"/>
      <c r="I73" s="27"/>
      <c r="J73" s="27"/>
      <c r="K73" s="27"/>
      <c r="L73" s="27"/>
      <c r="M73" s="27"/>
      <c r="N73" s="27"/>
      <c r="O73" s="27"/>
      <c r="P73" s="27"/>
      <c r="Q73" s="27"/>
      <c r="R73" s="27"/>
      <c r="S73" s="27"/>
      <c r="T73" s="27"/>
      <c r="U73" s="27"/>
      <c r="V73" s="27"/>
      <c r="W73" s="27"/>
      <c r="X73" s="27"/>
      <c r="Y73" s="27"/>
      <c r="Z73" s="27"/>
      <c r="AA73" s="27"/>
      <c r="AB73" s="27"/>
    </row>
    <row r="74" ht="26.25" customHeight="1">
      <c r="A74" s="123"/>
      <c r="B74" s="27"/>
      <c r="C74" s="27"/>
      <c r="D74" s="27"/>
      <c r="E74" s="27"/>
      <c r="F74" s="124"/>
      <c r="G74" s="124"/>
      <c r="H74" s="27"/>
      <c r="I74" s="27"/>
      <c r="J74" s="27"/>
      <c r="K74" s="27"/>
      <c r="L74" s="27"/>
      <c r="M74" s="27"/>
      <c r="N74" s="27"/>
      <c r="O74" s="27"/>
      <c r="P74" s="27"/>
      <c r="Q74" s="27"/>
      <c r="R74" s="27"/>
      <c r="S74" s="27"/>
      <c r="T74" s="27"/>
      <c r="U74" s="27"/>
      <c r="V74" s="27"/>
      <c r="W74" s="27"/>
      <c r="X74" s="27"/>
      <c r="Y74" s="27"/>
      <c r="Z74" s="27"/>
      <c r="AA74" s="27"/>
      <c r="AB74" s="27"/>
    </row>
    <row r="75" ht="26.25" customHeight="1">
      <c r="A75" s="123"/>
      <c r="B75" s="27"/>
      <c r="C75" s="27"/>
      <c r="D75" s="27"/>
      <c r="E75" s="27"/>
      <c r="F75" s="124"/>
      <c r="G75" s="124"/>
      <c r="H75" s="27"/>
      <c r="I75" s="27"/>
      <c r="J75" s="27"/>
      <c r="K75" s="27"/>
      <c r="L75" s="27"/>
      <c r="M75" s="27"/>
      <c r="N75" s="27"/>
      <c r="O75" s="27"/>
      <c r="P75" s="27"/>
      <c r="Q75" s="27"/>
      <c r="R75" s="27"/>
      <c r="S75" s="27"/>
      <c r="T75" s="27"/>
      <c r="U75" s="27"/>
      <c r="V75" s="27"/>
      <c r="W75" s="27"/>
      <c r="X75" s="27"/>
      <c r="Y75" s="27"/>
      <c r="Z75" s="27"/>
      <c r="AA75" s="27"/>
      <c r="AB75" s="27"/>
    </row>
    <row r="76" ht="26.25" customHeight="1">
      <c r="A76" s="123"/>
      <c r="B76" s="27"/>
      <c r="C76" s="27"/>
      <c r="D76" s="27"/>
      <c r="E76" s="27"/>
      <c r="F76" s="124"/>
      <c r="G76" s="124"/>
      <c r="H76" s="27"/>
      <c r="I76" s="27"/>
      <c r="J76" s="27"/>
      <c r="K76" s="27"/>
      <c r="L76" s="27"/>
      <c r="M76" s="27"/>
      <c r="N76" s="27"/>
      <c r="O76" s="27"/>
      <c r="P76" s="27"/>
      <c r="Q76" s="27"/>
      <c r="R76" s="27"/>
      <c r="S76" s="27"/>
      <c r="T76" s="27"/>
      <c r="U76" s="27"/>
      <c r="V76" s="27"/>
      <c r="W76" s="27"/>
      <c r="X76" s="27"/>
      <c r="Y76" s="27"/>
      <c r="Z76" s="27"/>
      <c r="AA76" s="27"/>
      <c r="AB76" s="27"/>
    </row>
    <row r="77" ht="26.25" customHeight="1">
      <c r="A77" s="123"/>
      <c r="B77" s="27"/>
      <c r="C77" s="27"/>
      <c r="D77" s="27"/>
      <c r="E77" s="27"/>
      <c r="F77" s="124"/>
      <c r="G77" s="124"/>
      <c r="H77" s="27"/>
      <c r="I77" s="27"/>
      <c r="J77" s="27"/>
      <c r="K77" s="27"/>
      <c r="L77" s="27"/>
      <c r="M77" s="27"/>
      <c r="N77" s="27"/>
      <c r="O77" s="27"/>
      <c r="P77" s="27"/>
      <c r="Q77" s="27"/>
      <c r="R77" s="27"/>
      <c r="S77" s="27"/>
      <c r="T77" s="27"/>
      <c r="U77" s="27"/>
      <c r="V77" s="27"/>
      <c r="W77" s="27"/>
      <c r="X77" s="27"/>
      <c r="Y77" s="27"/>
      <c r="Z77" s="27"/>
      <c r="AA77" s="27"/>
      <c r="AB77" s="27"/>
    </row>
    <row r="78" ht="26.25" customHeight="1">
      <c r="A78" s="123"/>
      <c r="B78" s="27"/>
      <c r="C78" s="27"/>
      <c r="D78" s="27"/>
      <c r="E78" s="27"/>
      <c r="F78" s="124"/>
      <c r="G78" s="124"/>
      <c r="H78" s="27"/>
      <c r="I78" s="27"/>
      <c r="J78" s="27"/>
      <c r="K78" s="27"/>
      <c r="L78" s="27"/>
      <c r="M78" s="27"/>
      <c r="N78" s="27"/>
      <c r="O78" s="27"/>
      <c r="P78" s="27"/>
      <c r="Q78" s="27"/>
      <c r="R78" s="27"/>
      <c r="S78" s="27"/>
      <c r="T78" s="27"/>
      <c r="U78" s="27"/>
      <c r="V78" s="27"/>
      <c r="W78" s="27"/>
      <c r="X78" s="27"/>
      <c r="Y78" s="27"/>
      <c r="Z78" s="27"/>
      <c r="AA78" s="27"/>
      <c r="AB78" s="27"/>
    </row>
    <row r="79" ht="26.25" customHeight="1">
      <c r="A79" s="123"/>
      <c r="B79" s="27"/>
      <c r="C79" s="27"/>
      <c r="D79" s="27"/>
      <c r="E79" s="27"/>
      <c r="F79" s="124"/>
      <c r="G79" s="124"/>
      <c r="H79" s="27"/>
      <c r="I79" s="27"/>
      <c r="J79" s="27"/>
      <c r="K79" s="27"/>
      <c r="L79" s="27"/>
      <c r="M79" s="27"/>
      <c r="N79" s="27"/>
      <c r="O79" s="27"/>
      <c r="P79" s="27"/>
      <c r="Q79" s="27"/>
      <c r="R79" s="27"/>
      <c r="S79" s="27"/>
      <c r="T79" s="27"/>
      <c r="U79" s="27"/>
      <c r="V79" s="27"/>
      <c r="W79" s="27"/>
      <c r="X79" s="27"/>
      <c r="Y79" s="27"/>
      <c r="Z79" s="27"/>
      <c r="AA79" s="27"/>
      <c r="AB79" s="27"/>
    </row>
    <row r="80" ht="26.25" customHeight="1">
      <c r="A80" s="123"/>
      <c r="B80" s="27"/>
      <c r="C80" s="27"/>
      <c r="D80" s="27"/>
      <c r="E80" s="27"/>
      <c r="F80" s="124"/>
      <c r="G80" s="124"/>
      <c r="H80" s="27"/>
      <c r="I80" s="27"/>
      <c r="J80" s="27"/>
      <c r="K80" s="27"/>
      <c r="L80" s="27"/>
      <c r="M80" s="27"/>
      <c r="N80" s="27"/>
      <c r="O80" s="27"/>
      <c r="P80" s="27"/>
      <c r="Q80" s="27"/>
      <c r="R80" s="27"/>
      <c r="S80" s="27"/>
      <c r="T80" s="27"/>
      <c r="U80" s="27"/>
      <c r="V80" s="27"/>
      <c r="W80" s="27"/>
      <c r="X80" s="27"/>
      <c r="Y80" s="27"/>
      <c r="Z80" s="27"/>
      <c r="AA80" s="27"/>
      <c r="AB80" s="27"/>
    </row>
    <row r="81" ht="26.25" customHeight="1">
      <c r="A81" s="123"/>
      <c r="B81" s="27"/>
      <c r="C81" s="27"/>
      <c r="D81" s="27"/>
      <c r="E81" s="27"/>
      <c r="F81" s="124"/>
      <c r="G81" s="124"/>
      <c r="H81" s="27"/>
      <c r="I81" s="27"/>
      <c r="J81" s="27"/>
      <c r="K81" s="27"/>
      <c r="L81" s="27"/>
      <c r="M81" s="27"/>
      <c r="N81" s="27"/>
      <c r="O81" s="27"/>
      <c r="P81" s="27"/>
      <c r="Q81" s="27"/>
      <c r="R81" s="27"/>
      <c r="S81" s="27"/>
      <c r="T81" s="27"/>
      <c r="U81" s="27"/>
      <c r="V81" s="27"/>
      <c r="W81" s="27"/>
      <c r="X81" s="27"/>
      <c r="Y81" s="27"/>
      <c r="Z81" s="27"/>
      <c r="AA81" s="27"/>
      <c r="AB81" s="27"/>
    </row>
    <row r="82" ht="26.25" customHeight="1">
      <c r="A82" s="123"/>
      <c r="B82" s="27"/>
      <c r="C82" s="27"/>
      <c r="D82" s="27"/>
      <c r="E82" s="27"/>
      <c r="F82" s="124"/>
      <c r="G82" s="124"/>
      <c r="H82" s="27"/>
      <c r="I82" s="27"/>
      <c r="J82" s="27"/>
      <c r="K82" s="27"/>
      <c r="L82" s="27"/>
      <c r="M82" s="27"/>
      <c r="N82" s="27"/>
      <c r="O82" s="27"/>
      <c r="P82" s="27"/>
      <c r="Q82" s="27"/>
      <c r="R82" s="27"/>
      <c r="S82" s="27"/>
      <c r="T82" s="27"/>
      <c r="U82" s="27"/>
      <c r="V82" s="27"/>
      <c r="W82" s="27"/>
      <c r="X82" s="27"/>
      <c r="Y82" s="27"/>
      <c r="Z82" s="27"/>
      <c r="AA82" s="27"/>
      <c r="AB82" s="27"/>
    </row>
    <row r="83" ht="26.25" customHeight="1">
      <c r="A83" s="123"/>
      <c r="B83" s="27"/>
      <c r="C83" s="27"/>
      <c r="D83" s="27"/>
      <c r="E83" s="27"/>
      <c r="F83" s="124"/>
      <c r="G83" s="124"/>
      <c r="H83" s="27"/>
      <c r="I83" s="27"/>
      <c r="J83" s="27"/>
      <c r="K83" s="27"/>
      <c r="L83" s="27"/>
      <c r="M83" s="27"/>
      <c r="N83" s="27"/>
      <c r="O83" s="27"/>
      <c r="P83" s="27"/>
      <c r="Q83" s="27"/>
      <c r="R83" s="27"/>
      <c r="S83" s="27"/>
      <c r="T83" s="27"/>
      <c r="U83" s="27"/>
      <c r="V83" s="27"/>
      <c r="W83" s="27"/>
      <c r="X83" s="27"/>
      <c r="Y83" s="27"/>
      <c r="Z83" s="27"/>
      <c r="AA83" s="27"/>
      <c r="AB83" s="27"/>
    </row>
    <row r="84" ht="26.25" customHeight="1">
      <c r="A84" s="123"/>
      <c r="B84" s="27"/>
      <c r="C84" s="27"/>
      <c r="D84" s="27"/>
      <c r="E84" s="27"/>
      <c r="F84" s="124"/>
      <c r="G84" s="124"/>
      <c r="H84" s="27"/>
      <c r="I84" s="27"/>
      <c r="J84" s="27"/>
      <c r="K84" s="27"/>
      <c r="L84" s="27"/>
      <c r="M84" s="27"/>
      <c r="N84" s="27"/>
      <c r="O84" s="27"/>
      <c r="P84" s="27"/>
      <c r="Q84" s="27"/>
      <c r="R84" s="27"/>
      <c r="S84" s="27"/>
      <c r="T84" s="27"/>
      <c r="U84" s="27"/>
      <c r="V84" s="27"/>
      <c r="W84" s="27"/>
      <c r="X84" s="27"/>
      <c r="Y84" s="27"/>
      <c r="Z84" s="27"/>
      <c r="AA84" s="27"/>
      <c r="AB84" s="27"/>
    </row>
    <row r="85" ht="26.25" customHeight="1">
      <c r="A85" s="123"/>
      <c r="B85" s="27"/>
      <c r="C85" s="27"/>
      <c r="D85" s="27"/>
      <c r="E85" s="27"/>
      <c r="F85" s="124"/>
      <c r="G85" s="124"/>
      <c r="H85" s="27"/>
      <c r="I85" s="27"/>
      <c r="J85" s="27"/>
      <c r="K85" s="27"/>
      <c r="L85" s="27"/>
      <c r="M85" s="27"/>
      <c r="N85" s="27"/>
      <c r="O85" s="27"/>
      <c r="P85" s="27"/>
      <c r="Q85" s="27"/>
      <c r="R85" s="27"/>
      <c r="S85" s="27"/>
      <c r="T85" s="27"/>
      <c r="U85" s="27"/>
      <c r="V85" s="27"/>
      <c r="W85" s="27"/>
      <c r="X85" s="27"/>
      <c r="Y85" s="27"/>
      <c r="Z85" s="27"/>
      <c r="AA85" s="27"/>
      <c r="AB85" s="27"/>
    </row>
    <row r="86" ht="26.25" customHeight="1">
      <c r="A86" s="123"/>
      <c r="B86" s="27"/>
      <c r="C86" s="27"/>
      <c r="D86" s="27"/>
      <c r="E86" s="27"/>
      <c r="F86" s="124"/>
      <c r="G86" s="124"/>
      <c r="H86" s="27"/>
      <c r="I86" s="27"/>
      <c r="J86" s="27"/>
      <c r="K86" s="27"/>
      <c r="L86" s="27"/>
      <c r="M86" s="27"/>
      <c r="N86" s="27"/>
      <c r="O86" s="27"/>
      <c r="P86" s="27"/>
      <c r="Q86" s="27"/>
      <c r="R86" s="27"/>
      <c r="S86" s="27"/>
      <c r="T86" s="27"/>
      <c r="U86" s="27"/>
      <c r="V86" s="27"/>
      <c r="W86" s="27"/>
      <c r="X86" s="27"/>
      <c r="Y86" s="27"/>
      <c r="Z86" s="27"/>
      <c r="AA86" s="27"/>
      <c r="AB86" s="27"/>
    </row>
    <row r="87" ht="26.25" customHeight="1">
      <c r="A87" s="123"/>
      <c r="B87" s="27"/>
      <c r="C87" s="27"/>
      <c r="D87" s="27"/>
      <c r="E87" s="27"/>
      <c r="F87" s="124"/>
      <c r="G87" s="124"/>
      <c r="H87" s="27"/>
      <c r="I87" s="27"/>
      <c r="J87" s="27"/>
      <c r="K87" s="27"/>
      <c r="L87" s="27"/>
      <c r="M87" s="27"/>
      <c r="N87" s="27"/>
      <c r="O87" s="27"/>
      <c r="P87" s="27"/>
      <c r="Q87" s="27"/>
      <c r="R87" s="27"/>
      <c r="S87" s="27"/>
      <c r="T87" s="27"/>
      <c r="U87" s="27"/>
      <c r="V87" s="27"/>
      <c r="W87" s="27"/>
      <c r="X87" s="27"/>
      <c r="Y87" s="27"/>
      <c r="Z87" s="27"/>
      <c r="AA87" s="27"/>
      <c r="AB87" s="27"/>
    </row>
    <row r="88" ht="26.25" customHeight="1">
      <c r="A88" s="123"/>
      <c r="B88" s="27"/>
      <c r="C88" s="27"/>
      <c r="D88" s="27"/>
      <c r="E88" s="27"/>
      <c r="F88" s="124"/>
      <c r="G88" s="124"/>
      <c r="H88" s="27"/>
      <c r="I88" s="27"/>
      <c r="J88" s="27"/>
      <c r="K88" s="27"/>
      <c r="L88" s="27"/>
      <c r="M88" s="27"/>
      <c r="N88" s="27"/>
      <c r="O88" s="27"/>
      <c r="P88" s="27"/>
      <c r="Q88" s="27"/>
      <c r="R88" s="27"/>
      <c r="S88" s="27"/>
      <c r="T88" s="27"/>
      <c r="U88" s="27"/>
      <c r="V88" s="27"/>
      <c r="W88" s="27"/>
      <c r="X88" s="27"/>
      <c r="Y88" s="27"/>
      <c r="Z88" s="27"/>
      <c r="AA88" s="27"/>
      <c r="AB88" s="27"/>
    </row>
    <row r="89" ht="26.25" customHeight="1">
      <c r="A89" s="123"/>
      <c r="B89" s="27"/>
      <c r="C89" s="27"/>
      <c r="D89" s="27"/>
      <c r="E89" s="27"/>
      <c r="F89" s="124"/>
      <c r="G89" s="124"/>
      <c r="H89" s="27"/>
      <c r="I89" s="27"/>
      <c r="J89" s="27"/>
      <c r="K89" s="27"/>
      <c r="L89" s="27"/>
      <c r="M89" s="27"/>
      <c r="N89" s="27"/>
      <c r="O89" s="27"/>
      <c r="P89" s="27"/>
      <c r="Q89" s="27"/>
      <c r="R89" s="27"/>
      <c r="S89" s="27"/>
      <c r="T89" s="27"/>
      <c r="U89" s="27"/>
      <c r="V89" s="27"/>
      <c r="W89" s="27"/>
      <c r="X89" s="27"/>
      <c r="Y89" s="27"/>
      <c r="Z89" s="27"/>
      <c r="AA89" s="27"/>
      <c r="AB89" s="27"/>
    </row>
    <row r="90" ht="26.25" customHeight="1">
      <c r="A90" s="123"/>
      <c r="B90" s="27"/>
      <c r="C90" s="27"/>
      <c r="D90" s="27"/>
      <c r="E90" s="27"/>
      <c r="F90" s="124"/>
      <c r="G90" s="124"/>
      <c r="H90" s="27"/>
      <c r="I90" s="27"/>
      <c r="J90" s="27"/>
      <c r="K90" s="27"/>
      <c r="L90" s="27"/>
      <c r="M90" s="27"/>
      <c r="N90" s="27"/>
      <c r="O90" s="27"/>
      <c r="P90" s="27"/>
      <c r="Q90" s="27"/>
      <c r="R90" s="27"/>
      <c r="S90" s="27"/>
      <c r="T90" s="27"/>
      <c r="U90" s="27"/>
      <c r="V90" s="27"/>
      <c r="W90" s="27"/>
      <c r="X90" s="27"/>
      <c r="Y90" s="27"/>
      <c r="Z90" s="27"/>
      <c r="AA90" s="27"/>
      <c r="AB90" s="27"/>
    </row>
    <row r="91" ht="26.25" customHeight="1">
      <c r="A91" s="123"/>
      <c r="B91" s="27"/>
      <c r="C91" s="27"/>
      <c r="D91" s="27"/>
      <c r="E91" s="27"/>
      <c r="F91" s="124"/>
      <c r="G91" s="124"/>
      <c r="H91" s="27"/>
      <c r="I91" s="27"/>
      <c r="J91" s="27"/>
      <c r="K91" s="27"/>
      <c r="L91" s="27"/>
      <c r="M91" s="27"/>
      <c r="N91" s="27"/>
      <c r="O91" s="27"/>
      <c r="P91" s="27"/>
      <c r="Q91" s="27"/>
      <c r="R91" s="27"/>
      <c r="S91" s="27"/>
      <c r="T91" s="27"/>
      <c r="U91" s="27"/>
      <c r="V91" s="27"/>
      <c r="W91" s="27"/>
      <c r="X91" s="27"/>
      <c r="Y91" s="27"/>
      <c r="Z91" s="27"/>
      <c r="AA91" s="27"/>
      <c r="AB91" s="27"/>
    </row>
    <row r="92" ht="26.25" customHeight="1">
      <c r="A92" s="123"/>
      <c r="B92" s="27"/>
      <c r="C92" s="27"/>
      <c r="D92" s="27"/>
      <c r="E92" s="27"/>
      <c r="F92" s="124"/>
      <c r="G92" s="124"/>
      <c r="H92" s="27"/>
      <c r="I92" s="27"/>
      <c r="J92" s="27"/>
      <c r="K92" s="27"/>
      <c r="L92" s="27"/>
      <c r="M92" s="27"/>
      <c r="N92" s="27"/>
      <c r="O92" s="27"/>
      <c r="P92" s="27"/>
      <c r="Q92" s="27"/>
      <c r="R92" s="27"/>
      <c r="S92" s="27"/>
      <c r="T92" s="27"/>
      <c r="U92" s="27"/>
      <c r="V92" s="27"/>
      <c r="W92" s="27"/>
      <c r="X92" s="27"/>
      <c r="Y92" s="27"/>
      <c r="Z92" s="27"/>
      <c r="AA92" s="27"/>
      <c r="AB92" s="27"/>
    </row>
    <row r="93" ht="26.25" customHeight="1">
      <c r="A93" s="123"/>
      <c r="B93" s="27"/>
      <c r="C93" s="27"/>
      <c r="D93" s="27"/>
      <c r="E93" s="27"/>
      <c r="F93" s="124"/>
      <c r="G93" s="124"/>
      <c r="H93" s="27"/>
      <c r="I93" s="27"/>
      <c r="J93" s="27"/>
      <c r="K93" s="27"/>
      <c r="L93" s="27"/>
      <c r="M93" s="27"/>
      <c r="N93" s="27"/>
      <c r="O93" s="27"/>
      <c r="P93" s="27"/>
      <c r="Q93" s="27"/>
      <c r="R93" s="27"/>
      <c r="S93" s="27"/>
      <c r="T93" s="27"/>
      <c r="U93" s="27"/>
      <c r="V93" s="27"/>
      <c r="W93" s="27"/>
      <c r="X93" s="27"/>
      <c r="Y93" s="27"/>
      <c r="Z93" s="27"/>
      <c r="AA93" s="27"/>
      <c r="AB93" s="27"/>
    </row>
    <row r="94" ht="26.25" customHeight="1">
      <c r="A94" s="123"/>
      <c r="B94" s="27"/>
      <c r="C94" s="27"/>
      <c r="D94" s="27"/>
      <c r="E94" s="27"/>
      <c r="F94" s="124"/>
      <c r="G94" s="124"/>
      <c r="H94" s="27"/>
      <c r="I94" s="27"/>
      <c r="J94" s="27"/>
      <c r="K94" s="27"/>
      <c r="L94" s="27"/>
      <c r="M94" s="27"/>
      <c r="N94" s="27"/>
      <c r="O94" s="27"/>
      <c r="P94" s="27"/>
      <c r="Q94" s="27"/>
      <c r="R94" s="27"/>
      <c r="S94" s="27"/>
      <c r="T94" s="27"/>
      <c r="U94" s="27"/>
      <c r="V94" s="27"/>
      <c r="W94" s="27"/>
      <c r="X94" s="27"/>
      <c r="Y94" s="27"/>
      <c r="Z94" s="27"/>
      <c r="AA94" s="27"/>
      <c r="AB94" s="27"/>
    </row>
    <row r="95" ht="26.25" customHeight="1">
      <c r="A95" s="123"/>
      <c r="B95" s="27"/>
      <c r="C95" s="27"/>
      <c r="D95" s="27"/>
      <c r="E95" s="27"/>
      <c r="F95" s="124"/>
      <c r="G95" s="124"/>
      <c r="H95" s="27"/>
      <c r="I95" s="27"/>
      <c r="J95" s="27"/>
      <c r="K95" s="27"/>
      <c r="L95" s="27"/>
      <c r="M95" s="27"/>
      <c r="N95" s="27"/>
      <c r="O95" s="27"/>
      <c r="P95" s="27"/>
      <c r="Q95" s="27"/>
      <c r="R95" s="27"/>
      <c r="S95" s="27"/>
      <c r="T95" s="27"/>
      <c r="U95" s="27"/>
      <c r="V95" s="27"/>
      <c r="W95" s="27"/>
      <c r="X95" s="27"/>
      <c r="Y95" s="27"/>
      <c r="Z95" s="27"/>
      <c r="AA95" s="27"/>
      <c r="AB95" s="27"/>
    </row>
    <row r="96" ht="26.25" customHeight="1">
      <c r="A96" s="123"/>
      <c r="B96" s="27"/>
      <c r="C96" s="27"/>
      <c r="D96" s="27"/>
      <c r="E96" s="27"/>
      <c r="F96" s="124"/>
      <c r="G96" s="124"/>
      <c r="H96" s="27"/>
      <c r="I96" s="27"/>
      <c r="J96" s="27"/>
      <c r="K96" s="27"/>
      <c r="L96" s="27"/>
      <c r="M96" s="27"/>
      <c r="N96" s="27"/>
      <c r="O96" s="27"/>
      <c r="P96" s="27"/>
      <c r="Q96" s="27"/>
      <c r="R96" s="27"/>
      <c r="S96" s="27"/>
      <c r="T96" s="27"/>
      <c r="U96" s="27"/>
      <c r="V96" s="27"/>
      <c r="W96" s="27"/>
      <c r="X96" s="27"/>
      <c r="Y96" s="27"/>
      <c r="Z96" s="27"/>
      <c r="AA96" s="27"/>
      <c r="AB96" s="27"/>
    </row>
    <row r="97" ht="26.25" customHeight="1">
      <c r="A97" s="123"/>
      <c r="B97" s="27"/>
      <c r="C97" s="27"/>
      <c r="D97" s="27"/>
      <c r="E97" s="27"/>
      <c r="F97" s="124"/>
      <c r="G97" s="124"/>
      <c r="H97" s="27"/>
      <c r="I97" s="27"/>
      <c r="J97" s="27"/>
      <c r="K97" s="27"/>
      <c r="L97" s="27"/>
      <c r="M97" s="27"/>
      <c r="N97" s="27"/>
      <c r="O97" s="27"/>
      <c r="P97" s="27"/>
      <c r="Q97" s="27"/>
      <c r="R97" s="27"/>
      <c r="S97" s="27"/>
      <c r="T97" s="27"/>
      <c r="U97" s="27"/>
      <c r="V97" s="27"/>
      <c r="W97" s="27"/>
      <c r="X97" s="27"/>
      <c r="Y97" s="27"/>
      <c r="Z97" s="27"/>
      <c r="AA97" s="27"/>
      <c r="AB97" s="27"/>
    </row>
    <row r="98" ht="26.25" customHeight="1">
      <c r="A98" s="123"/>
      <c r="B98" s="27"/>
      <c r="C98" s="27"/>
      <c r="D98" s="27"/>
      <c r="E98" s="27"/>
      <c r="F98" s="124"/>
      <c r="G98" s="124"/>
      <c r="H98" s="27"/>
      <c r="I98" s="27"/>
      <c r="J98" s="27"/>
      <c r="K98" s="27"/>
      <c r="L98" s="27"/>
      <c r="M98" s="27"/>
      <c r="N98" s="27"/>
      <c r="O98" s="27"/>
      <c r="P98" s="27"/>
      <c r="Q98" s="27"/>
      <c r="R98" s="27"/>
      <c r="S98" s="27"/>
      <c r="T98" s="27"/>
      <c r="U98" s="27"/>
      <c r="V98" s="27"/>
      <c r="W98" s="27"/>
      <c r="X98" s="27"/>
      <c r="Y98" s="27"/>
      <c r="Z98" s="27"/>
      <c r="AA98" s="27"/>
      <c r="AB98" s="27"/>
    </row>
    <row r="99" ht="26.25" customHeight="1">
      <c r="A99" s="123"/>
      <c r="B99" s="27"/>
      <c r="C99" s="27"/>
      <c r="D99" s="27"/>
      <c r="E99" s="27"/>
      <c r="F99" s="124"/>
      <c r="G99" s="124"/>
      <c r="H99" s="27"/>
      <c r="I99" s="27"/>
      <c r="J99" s="27"/>
      <c r="K99" s="27"/>
      <c r="L99" s="27"/>
      <c r="M99" s="27"/>
      <c r="N99" s="27"/>
      <c r="O99" s="27"/>
      <c r="P99" s="27"/>
      <c r="Q99" s="27"/>
      <c r="R99" s="27"/>
      <c r="S99" s="27"/>
      <c r="T99" s="27"/>
      <c r="U99" s="27"/>
      <c r="V99" s="27"/>
      <c r="W99" s="27"/>
      <c r="X99" s="27"/>
      <c r="Y99" s="27"/>
      <c r="Z99" s="27"/>
      <c r="AA99" s="27"/>
      <c r="AB99" s="27"/>
    </row>
    <row r="100" ht="26.25" customHeight="1">
      <c r="A100" s="123"/>
      <c r="B100" s="27"/>
      <c r="C100" s="27"/>
      <c r="D100" s="27"/>
      <c r="E100" s="27"/>
      <c r="F100" s="124"/>
      <c r="G100" s="124"/>
      <c r="H100" s="27"/>
      <c r="I100" s="27"/>
      <c r="J100" s="27"/>
      <c r="K100" s="27"/>
      <c r="L100" s="27"/>
      <c r="M100" s="27"/>
      <c r="N100" s="27"/>
      <c r="O100" s="27"/>
      <c r="P100" s="27"/>
      <c r="Q100" s="27"/>
      <c r="R100" s="27"/>
      <c r="S100" s="27"/>
      <c r="T100" s="27"/>
      <c r="U100" s="27"/>
      <c r="V100" s="27"/>
      <c r="W100" s="27"/>
      <c r="X100" s="27"/>
      <c r="Y100" s="27"/>
      <c r="Z100" s="27"/>
      <c r="AA100" s="27"/>
      <c r="AB100" s="27"/>
    </row>
    <row r="101" ht="26.25" customHeight="1">
      <c r="A101" s="123"/>
      <c r="B101" s="27"/>
      <c r="C101" s="27"/>
      <c r="D101" s="27"/>
      <c r="E101" s="27"/>
      <c r="F101" s="124"/>
      <c r="G101" s="124"/>
      <c r="H101" s="27"/>
      <c r="I101" s="27"/>
      <c r="J101" s="27"/>
      <c r="K101" s="27"/>
      <c r="L101" s="27"/>
      <c r="M101" s="27"/>
      <c r="N101" s="27"/>
      <c r="O101" s="27"/>
      <c r="P101" s="27"/>
      <c r="Q101" s="27"/>
      <c r="R101" s="27"/>
      <c r="S101" s="27"/>
      <c r="T101" s="27"/>
      <c r="U101" s="27"/>
      <c r="V101" s="27"/>
      <c r="W101" s="27"/>
      <c r="X101" s="27"/>
      <c r="Y101" s="27"/>
      <c r="Z101" s="27"/>
      <c r="AA101" s="27"/>
      <c r="AB101" s="27"/>
    </row>
    <row r="102" ht="26.25" customHeight="1">
      <c r="A102" s="123"/>
      <c r="B102" s="27"/>
      <c r="C102" s="27"/>
      <c r="D102" s="27"/>
      <c r="E102" s="27"/>
      <c r="F102" s="124"/>
      <c r="G102" s="124"/>
      <c r="H102" s="27"/>
      <c r="I102" s="27"/>
      <c r="J102" s="27"/>
      <c r="K102" s="27"/>
      <c r="L102" s="27"/>
      <c r="M102" s="27"/>
      <c r="N102" s="27"/>
      <c r="O102" s="27"/>
      <c r="P102" s="27"/>
      <c r="Q102" s="27"/>
      <c r="R102" s="27"/>
      <c r="S102" s="27"/>
      <c r="T102" s="27"/>
      <c r="U102" s="27"/>
      <c r="V102" s="27"/>
      <c r="W102" s="27"/>
      <c r="X102" s="27"/>
      <c r="Y102" s="27"/>
      <c r="Z102" s="27"/>
      <c r="AA102" s="27"/>
      <c r="AB102" s="27"/>
    </row>
    <row r="103" ht="26.25" customHeight="1">
      <c r="A103" s="123"/>
      <c r="B103" s="27"/>
      <c r="C103" s="27"/>
      <c r="D103" s="27"/>
      <c r="E103" s="27"/>
      <c r="F103" s="124"/>
      <c r="G103" s="124"/>
      <c r="H103" s="27"/>
      <c r="I103" s="27"/>
      <c r="J103" s="27"/>
      <c r="K103" s="27"/>
      <c r="L103" s="27"/>
      <c r="M103" s="27"/>
      <c r="N103" s="27"/>
      <c r="O103" s="27"/>
      <c r="P103" s="27"/>
      <c r="Q103" s="27"/>
      <c r="R103" s="27"/>
      <c r="S103" s="27"/>
      <c r="T103" s="27"/>
      <c r="U103" s="27"/>
      <c r="V103" s="27"/>
      <c r="W103" s="27"/>
      <c r="X103" s="27"/>
      <c r="Y103" s="27"/>
      <c r="Z103" s="27"/>
      <c r="AA103" s="27"/>
      <c r="AB103" s="27"/>
    </row>
    <row r="104" ht="26.25" customHeight="1">
      <c r="A104" s="123"/>
      <c r="B104" s="27"/>
      <c r="C104" s="27"/>
      <c r="D104" s="27"/>
      <c r="E104" s="27"/>
      <c r="F104" s="124"/>
      <c r="G104" s="124"/>
      <c r="H104" s="27"/>
      <c r="I104" s="27"/>
      <c r="J104" s="27"/>
      <c r="K104" s="27"/>
      <c r="L104" s="27"/>
      <c r="M104" s="27"/>
      <c r="N104" s="27"/>
      <c r="O104" s="27"/>
      <c r="P104" s="27"/>
      <c r="Q104" s="27"/>
      <c r="R104" s="27"/>
      <c r="S104" s="27"/>
      <c r="T104" s="27"/>
      <c r="U104" s="27"/>
      <c r="V104" s="27"/>
      <c r="W104" s="27"/>
      <c r="X104" s="27"/>
      <c r="Y104" s="27"/>
      <c r="Z104" s="27"/>
      <c r="AA104" s="27"/>
      <c r="AB104" s="27"/>
    </row>
    <row r="105" ht="26.25" customHeight="1">
      <c r="A105" s="123"/>
      <c r="B105" s="27"/>
      <c r="C105" s="27"/>
      <c r="D105" s="27"/>
      <c r="E105" s="27"/>
      <c r="F105" s="124"/>
      <c r="G105" s="124"/>
      <c r="H105" s="27"/>
      <c r="I105" s="27"/>
      <c r="J105" s="27"/>
      <c r="K105" s="27"/>
      <c r="L105" s="27"/>
      <c r="M105" s="27"/>
      <c r="N105" s="27"/>
      <c r="O105" s="27"/>
      <c r="P105" s="27"/>
      <c r="Q105" s="27"/>
      <c r="R105" s="27"/>
      <c r="S105" s="27"/>
      <c r="T105" s="27"/>
      <c r="U105" s="27"/>
      <c r="V105" s="27"/>
      <c r="W105" s="27"/>
      <c r="X105" s="27"/>
      <c r="Y105" s="27"/>
      <c r="Z105" s="27"/>
      <c r="AA105" s="27"/>
      <c r="AB105" s="27"/>
    </row>
    <row r="106" ht="26.25" customHeight="1">
      <c r="A106" s="123"/>
      <c r="B106" s="27"/>
      <c r="C106" s="27"/>
      <c r="D106" s="27"/>
      <c r="E106" s="27"/>
      <c r="F106" s="124"/>
      <c r="G106" s="124"/>
      <c r="H106" s="27"/>
      <c r="I106" s="27"/>
      <c r="J106" s="27"/>
      <c r="K106" s="27"/>
      <c r="L106" s="27"/>
      <c r="M106" s="27"/>
      <c r="N106" s="27"/>
      <c r="O106" s="27"/>
      <c r="P106" s="27"/>
      <c r="Q106" s="27"/>
      <c r="R106" s="27"/>
      <c r="S106" s="27"/>
      <c r="T106" s="27"/>
      <c r="U106" s="27"/>
      <c r="V106" s="27"/>
      <c r="W106" s="27"/>
      <c r="X106" s="27"/>
      <c r="Y106" s="27"/>
      <c r="Z106" s="27"/>
      <c r="AA106" s="27"/>
      <c r="AB106" s="27"/>
    </row>
    <row r="107" ht="26.25" customHeight="1">
      <c r="A107" s="123"/>
      <c r="B107" s="27"/>
      <c r="C107" s="27"/>
      <c r="D107" s="27"/>
      <c r="E107" s="27"/>
      <c r="F107" s="124"/>
      <c r="G107" s="124"/>
      <c r="H107" s="27"/>
      <c r="I107" s="27"/>
      <c r="J107" s="27"/>
      <c r="K107" s="27"/>
      <c r="L107" s="27"/>
      <c r="M107" s="27"/>
      <c r="N107" s="27"/>
      <c r="O107" s="27"/>
      <c r="P107" s="27"/>
      <c r="Q107" s="27"/>
      <c r="R107" s="27"/>
      <c r="S107" s="27"/>
      <c r="T107" s="27"/>
      <c r="U107" s="27"/>
      <c r="V107" s="27"/>
      <c r="W107" s="27"/>
      <c r="X107" s="27"/>
      <c r="Y107" s="27"/>
      <c r="Z107" s="27"/>
      <c r="AA107" s="27"/>
      <c r="AB107" s="27"/>
    </row>
    <row r="108" ht="26.25" customHeight="1">
      <c r="A108" s="123"/>
      <c r="B108" s="27"/>
      <c r="C108" s="27"/>
      <c r="D108" s="27"/>
      <c r="E108" s="27"/>
      <c r="F108" s="124"/>
      <c r="G108" s="124"/>
      <c r="H108" s="27"/>
      <c r="I108" s="27"/>
      <c r="J108" s="27"/>
      <c r="K108" s="27"/>
      <c r="L108" s="27"/>
      <c r="M108" s="27"/>
      <c r="N108" s="27"/>
      <c r="O108" s="27"/>
      <c r="P108" s="27"/>
      <c r="Q108" s="27"/>
      <c r="R108" s="27"/>
      <c r="S108" s="27"/>
      <c r="T108" s="27"/>
      <c r="U108" s="27"/>
      <c r="V108" s="27"/>
      <c r="W108" s="27"/>
      <c r="X108" s="27"/>
      <c r="Y108" s="27"/>
      <c r="Z108" s="27"/>
      <c r="AA108" s="27"/>
      <c r="AB108" s="27"/>
    </row>
    <row r="109" ht="26.25" customHeight="1">
      <c r="A109" s="123"/>
      <c r="B109" s="27"/>
      <c r="C109" s="27"/>
      <c r="D109" s="27"/>
      <c r="E109" s="27"/>
      <c r="F109" s="124"/>
      <c r="G109" s="124"/>
      <c r="H109" s="27"/>
      <c r="I109" s="27"/>
      <c r="J109" s="27"/>
      <c r="K109" s="27"/>
      <c r="L109" s="27"/>
      <c r="M109" s="27"/>
      <c r="N109" s="27"/>
      <c r="O109" s="27"/>
      <c r="P109" s="27"/>
      <c r="Q109" s="27"/>
      <c r="R109" s="27"/>
      <c r="S109" s="27"/>
      <c r="T109" s="27"/>
      <c r="U109" s="27"/>
      <c r="V109" s="27"/>
      <c r="W109" s="27"/>
      <c r="X109" s="27"/>
      <c r="Y109" s="27"/>
      <c r="Z109" s="27"/>
      <c r="AA109" s="27"/>
      <c r="AB109" s="27"/>
    </row>
    <row r="110" ht="26.25" customHeight="1">
      <c r="A110" s="123"/>
      <c r="B110" s="27"/>
      <c r="C110" s="27"/>
      <c r="D110" s="27"/>
      <c r="E110" s="27"/>
      <c r="F110" s="124"/>
      <c r="G110" s="124"/>
      <c r="H110" s="27"/>
      <c r="I110" s="27"/>
      <c r="J110" s="27"/>
      <c r="K110" s="27"/>
      <c r="L110" s="27"/>
      <c r="M110" s="27"/>
      <c r="N110" s="27"/>
      <c r="O110" s="27"/>
      <c r="P110" s="27"/>
      <c r="Q110" s="27"/>
      <c r="R110" s="27"/>
      <c r="S110" s="27"/>
      <c r="T110" s="27"/>
      <c r="U110" s="27"/>
      <c r="V110" s="27"/>
      <c r="W110" s="27"/>
      <c r="X110" s="27"/>
      <c r="Y110" s="27"/>
      <c r="Z110" s="27"/>
      <c r="AA110" s="27"/>
      <c r="AB110" s="27"/>
    </row>
    <row r="111" ht="26.25" customHeight="1">
      <c r="A111" s="123"/>
      <c r="B111" s="27"/>
      <c r="C111" s="27"/>
      <c r="D111" s="27"/>
      <c r="E111" s="27"/>
      <c r="F111" s="124"/>
      <c r="G111" s="124"/>
      <c r="H111" s="27"/>
      <c r="I111" s="27"/>
      <c r="J111" s="27"/>
      <c r="K111" s="27"/>
      <c r="L111" s="27"/>
      <c r="M111" s="27"/>
      <c r="N111" s="27"/>
      <c r="O111" s="27"/>
      <c r="P111" s="27"/>
      <c r="Q111" s="27"/>
      <c r="R111" s="27"/>
      <c r="S111" s="27"/>
      <c r="T111" s="27"/>
      <c r="U111" s="27"/>
      <c r="V111" s="27"/>
      <c r="W111" s="27"/>
      <c r="X111" s="27"/>
      <c r="Y111" s="27"/>
      <c r="Z111" s="27"/>
      <c r="AA111" s="27"/>
      <c r="AB111" s="27"/>
    </row>
    <row r="112" ht="26.25" customHeight="1">
      <c r="A112" s="123"/>
      <c r="B112" s="27"/>
      <c r="C112" s="27"/>
      <c r="D112" s="27"/>
      <c r="E112" s="27"/>
      <c r="F112" s="124"/>
      <c r="G112" s="124"/>
      <c r="H112" s="27"/>
      <c r="I112" s="27"/>
      <c r="J112" s="27"/>
      <c r="K112" s="27"/>
      <c r="L112" s="27"/>
      <c r="M112" s="27"/>
      <c r="N112" s="27"/>
      <c r="O112" s="27"/>
      <c r="P112" s="27"/>
      <c r="Q112" s="27"/>
      <c r="R112" s="27"/>
      <c r="S112" s="27"/>
      <c r="T112" s="27"/>
      <c r="U112" s="27"/>
      <c r="V112" s="27"/>
      <c r="W112" s="27"/>
      <c r="X112" s="27"/>
      <c r="Y112" s="27"/>
      <c r="Z112" s="27"/>
      <c r="AA112" s="27"/>
      <c r="AB112" s="27"/>
    </row>
    <row r="113" ht="26.25" customHeight="1">
      <c r="A113" s="123"/>
      <c r="B113" s="27"/>
      <c r="C113" s="27"/>
      <c r="D113" s="27"/>
      <c r="E113" s="27"/>
      <c r="F113" s="124"/>
      <c r="G113" s="124"/>
      <c r="H113" s="27"/>
      <c r="I113" s="27"/>
      <c r="J113" s="27"/>
      <c r="K113" s="27"/>
      <c r="L113" s="27"/>
      <c r="M113" s="27"/>
      <c r="N113" s="27"/>
      <c r="O113" s="27"/>
      <c r="P113" s="27"/>
      <c r="Q113" s="27"/>
      <c r="R113" s="27"/>
      <c r="S113" s="27"/>
      <c r="T113" s="27"/>
      <c r="U113" s="27"/>
      <c r="V113" s="27"/>
      <c r="W113" s="27"/>
      <c r="X113" s="27"/>
      <c r="Y113" s="27"/>
      <c r="Z113" s="27"/>
      <c r="AA113" s="27"/>
      <c r="AB113" s="27"/>
    </row>
    <row r="114" ht="26.25" customHeight="1">
      <c r="A114" s="123"/>
      <c r="B114" s="27"/>
      <c r="C114" s="27"/>
      <c r="D114" s="27"/>
      <c r="E114" s="27"/>
      <c r="F114" s="124"/>
      <c r="G114" s="124"/>
      <c r="H114" s="27"/>
      <c r="I114" s="27"/>
      <c r="J114" s="27"/>
      <c r="K114" s="27"/>
      <c r="L114" s="27"/>
      <c r="M114" s="27"/>
      <c r="N114" s="27"/>
      <c r="O114" s="27"/>
      <c r="P114" s="27"/>
      <c r="Q114" s="27"/>
      <c r="R114" s="27"/>
      <c r="S114" s="27"/>
      <c r="T114" s="27"/>
      <c r="U114" s="27"/>
      <c r="V114" s="27"/>
      <c r="W114" s="27"/>
      <c r="X114" s="27"/>
      <c r="Y114" s="27"/>
      <c r="Z114" s="27"/>
      <c r="AA114" s="27"/>
      <c r="AB114" s="27"/>
    </row>
    <row r="115" ht="26.25" customHeight="1">
      <c r="A115" s="123"/>
      <c r="B115" s="27"/>
      <c r="C115" s="27"/>
      <c r="D115" s="27"/>
      <c r="E115" s="27"/>
      <c r="F115" s="124"/>
      <c r="G115" s="124"/>
      <c r="H115" s="27"/>
      <c r="I115" s="27"/>
      <c r="J115" s="27"/>
      <c r="K115" s="27"/>
      <c r="L115" s="27"/>
      <c r="M115" s="27"/>
      <c r="N115" s="27"/>
      <c r="O115" s="27"/>
      <c r="P115" s="27"/>
      <c r="Q115" s="27"/>
      <c r="R115" s="27"/>
      <c r="S115" s="27"/>
      <c r="T115" s="27"/>
      <c r="U115" s="27"/>
      <c r="V115" s="27"/>
      <c r="W115" s="27"/>
      <c r="X115" s="27"/>
      <c r="Y115" s="27"/>
      <c r="Z115" s="27"/>
      <c r="AA115" s="27"/>
      <c r="AB115" s="27"/>
    </row>
    <row r="116" ht="26.25" customHeight="1">
      <c r="A116" s="123"/>
      <c r="B116" s="27"/>
      <c r="C116" s="27"/>
      <c r="D116" s="27"/>
      <c r="E116" s="27"/>
      <c r="F116" s="124"/>
      <c r="G116" s="124"/>
      <c r="H116" s="27"/>
      <c r="I116" s="27"/>
      <c r="J116" s="27"/>
      <c r="K116" s="27"/>
      <c r="L116" s="27"/>
      <c r="M116" s="27"/>
      <c r="N116" s="27"/>
      <c r="O116" s="27"/>
      <c r="P116" s="27"/>
      <c r="Q116" s="27"/>
      <c r="R116" s="27"/>
      <c r="S116" s="27"/>
      <c r="T116" s="27"/>
      <c r="U116" s="27"/>
      <c r="V116" s="27"/>
      <c r="W116" s="27"/>
      <c r="X116" s="27"/>
      <c r="Y116" s="27"/>
      <c r="Z116" s="27"/>
      <c r="AA116" s="27"/>
      <c r="AB116" s="27"/>
    </row>
    <row r="117" ht="26.25" customHeight="1">
      <c r="A117" s="123"/>
      <c r="B117" s="27"/>
      <c r="C117" s="27"/>
      <c r="D117" s="27"/>
      <c r="E117" s="27"/>
      <c r="F117" s="124"/>
      <c r="G117" s="124"/>
      <c r="H117" s="27"/>
      <c r="I117" s="27"/>
      <c r="J117" s="27"/>
      <c r="K117" s="27"/>
      <c r="L117" s="27"/>
      <c r="M117" s="27"/>
      <c r="N117" s="27"/>
      <c r="O117" s="27"/>
      <c r="P117" s="27"/>
      <c r="Q117" s="27"/>
      <c r="R117" s="27"/>
      <c r="S117" s="27"/>
      <c r="T117" s="27"/>
      <c r="U117" s="27"/>
      <c r="V117" s="27"/>
      <c r="W117" s="27"/>
      <c r="X117" s="27"/>
      <c r="Y117" s="27"/>
      <c r="Z117" s="27"/>
      <c r="AA117" s="27"/>
      <c r="AB117" s="27"/>
    </row>
    <row r="118" ht="26.25" customHeight="1">
      <c r="A118" s="123"/>
      <c r="B118" s="27"/>
      <c r="C118" s="27"/>
      <c r="D118" s="27"/>
      <c r="E118" s="27"/>
      <c r="F118" s="124"/>
      <c r="G118" s="124"/>
      <c r="H118" s="27"/>
      <c r="I118" s="27"/>
      <c r="J118" s="27"/>
      <c r="K118" s="27"/>
      <c r="L118" s="27"/>
      <c r="M118" s="27"/>
      <c r="N118" s="27"/>
      <c r="O118" s="27"/>
      <c r="P118" s="27"/>
      <c r="Q118" s="27"/>
      <c r="R118" s="27"/>
      <c r="S118" s="27"/>
      <c r="T118" s="27"/>
      <c r="U118" s="27"/>
      <c r="V118" s="27"/>
      <c r="W118" s="27"/>
      <c r="X118" s="27"/>
      <c r="Y118" s="27"/>
      <c r="Z118" s="27"/>
      <c r="AA118" s="27"/>
      <c r="AB118" s="27"/>
    </row>
    <row r="119" ht="26.25" customHeight="1">
      <c r="A119" s="123"/>
      <c r="B119" s="27"/>
      <c r="C119" s="27"/>
      <c r="D119" s="27"/>
      <c r="E119" s="27"/>
      <c r="F119" s="124"/>
      <c r="G119" s="124"/>
      <c r="H119" s="27"/>
      <c r="I119" s="27"/>
      <c r="J119" s="27"/>
      <c r="K119" s="27"/>
      <c r="L119" s="27"/>
      <c r="M119" s="27"/>
      <c r="N119" s="27"/>
      <c r="O119" s="27"/>
      <c r="P119" s="27"/>
      <c r="Q119" s="27"/>
      <c r="R119" s="27"/>
      <c r="S119" s="27"/>
      <c r="T119" s="27"/>
      <c r="U119" s="27"/>
      <c r="V119" s="27"/>
      <c r="W119" s="27"/>
      <c r="X119" s="27"/>
      <c r="Y119" s="27"/>
      <c r="Z119" s="27"/>
      <c r="AA119" s="27"/>
      <c r="AB119" s="27"/>
    </row>
    <row r="120" ht="26.25" customHeight="1">
      <c r="A120" s="123"/>
      <c r="B120" s="27"/>
      <c r="C120" s="27"/>
      <c r="D120" s="27"/>
      <c r="E120" s="27"/>
      <c r="F120" s="124"/>
      <c r="G120" s="124"/>
      <c r="H120" s="27"/>
      <c r="I120" s="27"/>
      <c r="J120" s="27"/>
      <c r="K120" s="27"/>
      <c r="L120" s="27"/>
      <c r="M120" s="27"/>
      <c r="N120" s="27"/>
      <c r="O120" s="27"/>
      <c r="P120" s="27"/>
      <c r="Q120" s="27"/>
      <c r="R120" s="27"/>
      <c r="S120" s="27"/>
      <c r="T120" s="27"/>
      <c r="U120" s="27"/>
      <c r="V120" s="27"/>
      <c r="W120" s="27"/>
      <c r="X120" s="27"/>
      <c r="Y120" s="27"/>
      <c r="Z120" s="27"/>
      <c r="AA120" s="27"/>
      <c r="AB120" s="27"/>
    </row>
    <row r="121" ht="26.25" customHeight="1">
      <c r="A121" s="123"/>
      <c r="B121" s="27"/>
      <c r="C121" s="27"/>
      <c r="D121" s="27"/>
      <c r="E121" s="27"/>
      <c r="F121" s="124"/>
      <c r="G121" s="124"/>
      <c r="H121" s="27"/>
      <c r="I121" s="27"/>
      <c r="J121" s="27"/>
      <c r="K121" s="27"/>
      <c r="L121" s="27"/>
      <c r="M121" s="27"/>
      <c r="N121" s="27"/>
      <c r="O121" s="27"/>
      <c r="P121" s="27"/>
      <c r="Q121" s="27"/>
      <c r="R121" s="27"/>
      <c r="S121" s="27"/>
      <c r="T121" s="27"/>
      <c r="U121" s="27"/>
      <c r="V121" s="27"/>
      <c r="W121" s="27"/>
      <c r="X121" s="27"/>
      <c r="Y121" s="27"/>
      <c r="Z121" s="27"/>
      <c r="AA121" s="27"/>
      <c r="AB121" s="27"/>
    </row>
    <row r="122" ht="26.25" customHeight="1">
      <c r="A122" s="123"/>
      <c r="B122" s="27"/>
      <c r="C122" s="27"/>
      <c r="D122" s="27"/>
      <c r="E122" s="27"/>
      <c r="F122" s="124"/>
      <c r="G122" s="124"/>
      <c r="H122" s="27"/>
      <c r="I122" s="27"/>
      <c r="J122" s="27"/>
      <c r="K122" s="27"/>
      <c r="L122" s="27"/>
      <c r="M122" s="27"/>
      <c r="N122" s="27"/>
      <c r="O122" s="27"/>
      <c r="P122" s="27"/>
      <c r="Q122" s="27"/>
      <c r="R122" s="27"/>
      <c r="S122" s="27"/>
      <c r="T122" s="27"/>
      <c r="U122" s="27"/>
      <c r="V122" s="27"/>
      <c r="W122" s="27"/>
      <c r="X122" s="27"/>
      <c r="Y122" s="27"/>
      <c r="Z122" s="27"/>
      <c r="AA122" s="27"/>
      <c r="AB122" s="27"/>
    </row>
    <row r="123" ht="26.25" customHeight="1">
      <c r="A123" s="123"/>
      <c r="B123" s="27"/>
      <c r="C123" s="27"/>
      <c r="D123" s="27"/>
      <c r="E123" s="27"/>
      <c r="F123" s="124"/>
      <c r="G123" s="124"/>
      <c r="H123" s="27"/>
      <c r="I123" s="27"/>
      <c r="J123" s="27"/>
      <c r="K123" s="27"/>
      <c r="L123" s="27"/>
      <c r="M123" s="27"/>
      <c r="N123" s="27"/>
      <c r="O123" s="27"/>
      <c r="P123" s="27"/>
      <c r="Q123" s="27"/>
      <c r="R123" s="27"/>
      <c r="S123" s="27"/>
      <c r="T123" s="27"/>
      <c r="U123" s="27"/>
      <c r="V123" s="27"/>
      <c r="W123" s="27"/>
      <c r="X123" s="27"/>
      <c r="Y123" s="27"/>
      <c r="Z123" s="27"/>
      <c r="AA123" s="27"/>
      <c r="AB123" s="27"/>
    </row>
    <row r="124" ht="26.25" customHeight="1">
      <c r="A124" s="123"/>
      <c r="B124" s="27"/>
      <c r="C124" s="27"/>
      <c r="D124" s="27"/>
      <c r="E124" s="27"/>
      <c r="F124" s="124"/>
      <c r="G124" s="124"/>
      <c r="H124" s="27"/>
      <c r="I124" s="27"/>
      <c r="J124" s="27"/>
      <c r="K124" s="27"/>
      <c r="L124" s="27"/>
      <c r="M124" s="27"/>
      <c r="N124" s="27"/>
      <c r="O124" s="27"/>
      <c r="P124" s="27"/>
      <c r="Q124" s="27"/>
      <c r="R124" s="27"/>
      <c r="S124" s="27"/>
      <c r="T124" s="27"/>
      <c r="U124" s="27"/>
      <c r="V124" s="27"/>
      <c r="W124" s="27"/>
      <c r="X124" s="27"/>
      <c r="Y124" s="27"/>
      <c r="Z124" s="27"/>
      <c r="AA124" s="27"/>
      <c r="AB124" s="27"/>
    </row>
    <row r="125" ht="26.25" customHeight="1">
      <c r="A125" s="123"/>
      <c r="B125" s="27"/>
      <c r="C125" s="27"/>
      <c r="D125" s="27"/>
      <c r="E125" s="27"/>
      <c r="F125" s="124"/>
      <c r="G125" s="124"/>
      <c r="H125" s="27"/>
      <c r="I125" s="27"/>
      <c r="J125" s="27"/>
      <c r="K125" s="27"/>
      <c r="L125" s="27"/>
      <c r="M125" s="27"/>
      <c r="N125" s="27"/>
      <c r="O125" s="27"/>
      <c r="P125" s="27"/>
      <c r="Q125" s="27"/>
      <c r="R125" s="27"/>
      <c r="S125" s="27"/>
      <c r="T125" s="27"/>
      <c r="U125" s="27"/>
      <c r="V125" s="27"/>
      <c r="W125" s="27"/>
      <c r="X125" s="27"/>
      <c r="Y125" s="27"/>
      <c r="Z125" s="27"/>
      <c r="AA125" s="27"/>
      <c r="AB125" s="27"/>
    </row>
    <row r="126" ht="26.25" customHeight="1">
      <c r="A126" s="123"/>
      <c r="B126" s="27"/>
      <c r="C126" s="27"/>
      <c r="D126" s="27"/>
      <c r="E126" s="27"/>
      <c r="F126" s="124"/>
      <c r="G126" s="124"/>
      <c r="H126" s="27"/>
      <c r="I126" s="27"/>
      <c r="J126" s="27"/>
      <c r="K126" s="27"/>
      <c r="L126" s="27"/>
      <c r="M126" s="27"/>
      <c r="N126" s="27"/>
      <c r="O126" s="27"/>
      <c r="P126" s="27"/>
      <c r="Q126" s="27"/>
      <c r="R126" s="27"/>
      <c r="S126" s="27"/>
      <c r="T126" s="27"/>
      <c r="U126" s="27"/>
      <c r="V126" s="27"/>
      <c r="W126" s="27"/>
      <c r="X126" s="27"/>
      <c r="Y126" s="27"/>
      <c r="Z126" s="27"/>
      <c r="AA126" s="27"/>
      <c r="AB126" s="27"/>
    </row>
    <row r="127" ht="26.25" customHeight="1">
      <c r="A127" s="123"/>
      <c r="B127" s="27"/>
      <c r="C127" s="27"/>
      <c r="D127" s="27"/>
      <c r="E127" s="27"/>
      <c r="F127" s="124"/>
      <c r="G127" s="124"/>
      <c r="H127" s="27"/>
      <c r="I127" s="27"/>
      <c r="J127" s="27"/>
      <c r="K127" s="27"/>
      <c r="L127" s="27"/>
      <c r="M127" s="27"/>
      <c r="N127" s="27"/>
      <c r="O127" s="27"/>
      <c r="P127" s="27"/>
      <c r="Q127" s="27"/>
      <c r="R127" s="27"/>
      <c r="S127" s="27"/>
      <c r="T127" s="27"/>
      <c r="U127" s="27"/>
      <c r="V127" s="27"/>
      <c r="W127" s="27"/>
      <c r="X127" s="27"/>
      <c r="Y127" s="27"/>
      <c r="Z127" s="27"/>
      <c r="AA127" s="27"/>
      <c r="AB127" s="27"/>
    </row>
    <row r="128" ht="26.25" customHeight="1">
      <c r="A128" s="123"/>
      <c r="B128" s="27"/>
      <c r="C128" s="27"/>
      <c r="D128" s="27"/>
      <c r="E128" s="27"/>
      <c r="F128" s="124"/>
      <c r="G128" s="124"/>
      <c r="H128" s="27"/>
      <c r="I128" s="27"/>
      <c r="J128" s="27"/>
      <c r="K128" s="27"/>
      <c r="L128" s="27"/>
      <c r="M128" s="27"/>
      <c r="N128" s="27"/>
      <c r="O128" s="27"/>
      <c r="P128" s="27"/>
      <c r="Q128" s="27"/>
      <c r="R128" s="27"/>
      <c r="S128" s="27"/>
      <c r="T128" s="27"/>
      <c r="U128" s="27"/>
      <c r="V128" s="27"/>
      <c r="W128" s="27"/>
      <c r="X128" s="27"/>
      <c r="Y128" s="27"/>
      <c r="Z128" s="27"/>
      <c r="AA128" s="27"/>
      <c r="AB128" s="27"/>
    </row>
    <row r="129" ht="26.25" customHeight="1">
      <c r="A129" s="123"/>
      <c r="B129" s="27"/>
      <c r="C129" s="27"/>
      <c r="D129" s="27"/>
      <c r="E129" s="27"/>
      <c r="F129" s="124"/>
      <c r="G129" s="124"/>
      <c r="H129" s="27"/>
      <c r="I129" s="27"/>
      <c r="J129" s="27"/>
      <c r="K129" s="27"/>
      <c r="L129" s="27"/>
      <c r="M129" s="27"/>
      <c r="N129" s="27"/>
      <c r="O129" s="27"/>
      <c r="P129" s="27"/>
      <c r="Q129" s="27"/>
      <c r="R129" s="27"/>
      <c r="S129" s="27"/>
      <c r="T129" s="27"/>
      <c r="U129" s="27"/>
      <c r="V129" s="27"/>
      <c r="W129" s="27"/>
      <c r="X129" s="27"/>
      <c r="Y129" s="27"/>
      <c r="Z129" s="27"/>
      <c r="AA129" s="27"/>
      <c r="AB129" s="27"/>
    </row>
    <row r="130" ht="26.25" customHeight="1">
      <c r="A130" s="123"/>
      <c r="B130" s="27"/>
      <c r="C130" s="27"/>
      <c r="D130" s="27"/>
      <c r="E130" s="27"/>
      <c r="F130" s="124"/>
      <c r="G130" s="124"/>
      <c r="H130" s="27"/>
      <c r="I130" s="27"/>
      <c r="J130" s="27"/>
      <c r="K130" s="27"/>
      <c r="L130" s="27"/>
      <c r="M130" s="27"/>
      <c r="N130" s="27"/>
      <c r="O130" s="27"/>
      <c r="P130" s="27"/>
      <c r="Q130" s="27"/>
      <c r="R130" s="27"/>
      <c r="S130" s="27"/>
      <c r="T130" s="27"/>
      <c r="U130" s="27"/>
      <c r="V130" s="27"/>
      <c r="W130" s="27"/>
      <c r="X130" s="27"/>
      <c r="Y130" s="27"/>
      <c r="Z130" s="27"/>
      <c r="AA130" s="27"/>
      <c r="AB130" s="27"/>
    </row>
    <row r="131" ht="26.25" customHeight="1">
      <c r="A131" s="123"/>
      <c r="B131" s="27"/>
      <c r="C131" s="27"/>
      <c r="D131" s="27"/>
      <c r="E131" s="27"/>
      <c r="F131" s="124"/>
      <c r="G131" s="124"/>
      <c r="H131" s="27"/>
      <c r="I131" s="27"/>
      <c r="J131" s="27"/>
      <c r="K131" s="27"/>
      <c r="L131" s="27"/>
      <c r="M131" s="27"/>
      <c r="N131" s="27"/>
      <c r="O131" s="27"/>
      <c r="P131" s="27"/>
      <c r="Q131" s="27"/>
      <c r="R131" s="27"/>
      <c r="S131" s="27"/>
      <c r="T131" s="27"/>
      <c r="U131" s="27"/>
      <c r="V131" s="27"/>
      <c r="W131" s="27"/>
      <c r="X131" s="27"/>
      <c r="Y131" s="27"/>
      <c r="Z131" s="27"/>
      <c r="AA131" s="27"/>
      <c r="AB131" s="27"/>
    </row>
    <row r="132" ht="26.25" customHeight="1">
      <c r="A132" s="123"/>
      <c r="B132" s="27"/>
      <c r="C132" s="27"/>
      <c r="D132" s="27"/>
      <c r="E132" s="27"/>
      <c r="F132" s="124"/>
      <c r="G132" s="124"/>
      <c r="H132" s="27"/>
      <c r="I132" s="27"/>
      <c r="J132" s="27"/>
      <c r="K132" s="27"/>
      <c r="L132" s="27"/>
      <c r="M132" s="27"/>
      <c r="N132" s="27"/>
      <c r="O132" s="27"/>
      <c r="P132" s="27"/>
      <c r="Q132" s="27"/>
      <c r="R132" s="27"/>
      <c r="S132" s="27"/>
      <c r="T132" s="27"/>
      <c r="U132" s="27"/>
      <c r="V132" s="27"/>
      <c r="W132" s="27"/>
      <c r="X132" s="27"/>
      <c r="Y132" s="27"/>
      <c r="Z132" s="27"/>
      <c r="AA132" s="27"/>
      <c r="AB132" s="27"/>
    </row>
    <row r="133" ht="26.25" customHeight="1">
      <c r="A133" s="123"/>
      <c r="B133" s="27"/>
      <c r="C133" s="27"/>
      <c r="D133" s="27"/>
      <c r="E133" s="27"/>
      <c r="F133" s="124"/>
      <c r="G133" s="124"/>
      <c r="H133" s="27"/>
      <c r="I133" s="27"/>
      <c r="J133" s="27"/>
      <c r="K133" s="27"/>
      <c r="L133" s="27"/>
      <c r="M133" s="27"/>
      <c r="N133" s="27"/>
      <c r="O133" s="27"/>
      <c r="P133" s="27"/>
      <c r="Q133" s="27"/>
      <c r="R133" s="27"/>
      <c r="S133" s="27"/>
      <c r="T133" s="27"/>
      <c r="U133" s="27"/>
      <c r="V133" s="27"/>
      <c r="W133" s="27"/>
      <c r="X133" s="27"/>
      <c r="Y133" s="27"/>
      <c r="Z133" s="27"/>
      <c r="AA133" s="27"/>
      <c r="AB133" s="27"/>
    </row>
    <row r="134" ht="26.25" customHeight="1">
      <c r="A134" s="123"/>
      <c r="B134" s="27"/>
      <c r="C134" s="27"/>
      <c r="D134" s="27"/>
      <c r="E134" s="27"/>
      <c r="F134" s="124"/>
      <c r="G134" s="124"/>
      <c r="H134" s="27"/>
      <c r="I134" s="27"/>
      <c r="J134" s="27"/>
      <c r="K134" s="27"/>
      <c r="L134" s="27"/>
      <c r="M134" s="27"/>
      <c r="N134" s="27"/>
      <c r="O134" s="27"/>
      <c r="P134" s="27"/>
      <c r="Q134" s="27"/>
      <c r="R134" s="27"/>
      <c r="S134" s="27"/>
      <c r="T134" s="27"/>
      <c r="U134" s="27"/>
      <c r="V134" s="27"/>
      <c r="W134" s="27"/>
      <c r="X134" s="27"/>
      <c r="Y134" s="27"/>
      <c r="Z134" s="27"/>
      <c r="AA134" s="27"/>
      <c r="AB134" s="27"/>
    </row>
    <row r="135" ht="26.25" customHeight="1">
      <c r="A135" s="123"/>
      <c r="B135" s="27"/>
      <c r="C135" s="27"/>
      <c r="D135" s="27"/>
      <c r="E135" s="27"/>
      <c r="F135" s="124"/>
      <c r="G135" s="124"/>
      <c r="H135" s="27"/>
      <c r="I135" s="27"/>
      <c r="J135" s="27"/>
      <c r="K135" s="27"/>
      <c r="L135" s="27"/>
      <c r="M135" s="27"/>
      <c r="N135" s="27"/>
      <c r="O135" s="27"/>
      <c r="P135" s="27"/>
      <c r="Q135" s="27"/>
      <c r="R135" s="27"/>
      <c r="S135" s="27"/>
      <c r="T135" s="27"/>
      <c r="U135" s="27"/>
      <c r="V135" s="27"/>
      <c r="W135" s="27"/>
      <c r="X135" s="27"/>
      <c r="Y135" s="27"/>
      <c r="Z135" s="27"/>
      <c r="AA135" s="27"/>
      <c r="AB135" s="27"/>
    </row>
    <row r="136" ht="26.25" customHeight="1">
      <c r="A136" s="123"/>
      <c r="B136" s="27"/>
      <c r="C136" s="27"/>
      <c r="D136" s="27"/>
      <c r="E136" s="27"/>
      <c r="F136" s="124"/>
      <c r="G136" s="124"/>
      <c r="H136" s="27"/>
      <c r="I136" s="27"/>
      <c r="J136" s="27"/>
      <c r="K136" s="27"/>
      <c r="L136" s="27"/>
      <c r="M136" s="27"/>
      <c r="N136" s="27"/>
      <c r="O136" s="27"/>
      <c r="P136" s="27"/>
      <c r="Q136" s="27"/>
      <c r="R136" s="27"/>
      <c r="S136" s="27"/>
      <c r="T136" s="27"/>
      <c r="U136" s="27"/>
      <c r="V136" s="27"/>
      <c r="W136" s="27"/>
      <c r="X136" s="27"/>
      <c r="Y136" s="27"/>
      <c r="Z136" s="27"/>
      <c r="AA136" s="27"/>
      <c r="AB136" s="27"/>
    </row>
    <row r="137" ht="26.25" customHeight="1">
      <c r="A137" s="123"/>
      <c r="B137" s="27"/>
      <c r="C137" s="27"/>
      <c r="D137" s="27"/>
      <c r="E137" s="27"/>
      <c r="F137" s="124"/>
      <c r="G137" s="124"/>
      <c r="H137" s="27"/>
      <c r="I137" s="27"/>
      <c r="J137" s="27"/>
      <c r="K137" s="27"/>
      <c r="L137" s="27"/>
      <c r="M137" s="27"/>
      <c r="N137" s="27"/>
      <c r="O137" s="27"/>
      <c r="P137" s="27"/>
      <c r="Q137" s="27"/>
      <c r="R137" s="27"/>
      <c r="S137" s="27"/>
      <c r="T137" s="27"/>
      <c r="U137" s="27"/>
      <c r="V137" s="27"/>
      <c r="W137" s="27"/>
      <c r="X137" s="27"/>
      <c r="Y137" s="27"/>
      <c r="Z137" s="27"/>
      <c r="AA137" s="27"/>
      <c r="AB137" s="27"/>
    </row>
    <row r="138" ht="26.25" customHeight="1">
      <c r="A138" s="123"/>
      <c r="B138" s="27"/>
      <c r="C138" s="27"/>
      <c r="D138" s="27"/>
      <c r="E138" s="27"/>
      <c r="F138" s="124"/>
      <c r="G138" s="124"/>
      <c r="H138" s="27"/>
      <c r="I138" s="27"/>
      <c r="J138" s="27"/>
      <c r="K138" s="27"/>
      <c r="L138" s="27"/>
      <c r="M138" s="27"/>
      <c r="N138" s="27"/>
      <c r="O138" s="27"/>
      <c r="P138" s="27"/>
      <c r="Q138" s="27"/>
      <c r="R138" s="27"/>
      <c r="S138" s="27"/>
      <c r="T138" s="27"/>
      <c r="U138" s="27"/>
      <c r="V138" s="27"/>
      <c r="W138" s="27"/>
      <c r="X138" s="27"/>
      <c r="Y138" s="27"/>
      <c r="Z138" s="27"/>
      <c r="AA138" s="27"/>
      <c r="AB138" s="27"/>
    </row>
    <row r="139" ht="26.25" customHeight="1">
      <c r="A139" s="123"/>
      <c r="B139" s="27"/>
      <c r="C139" s="27"/>
      <c r="D139" s="27"/>
      <c r="E139" s="27"/>
      <c r="F139" s="124"/>
      <c r="G139" s="124"/>
      <c r="H139" s="27"/>
      <c r="I139" s="27"/>
      <c r="J139" s="27"/>
      <c r="K139" s="27"/>
      <c r="L139" s="27"/>
      <c r="M139" s="27"/>
      <c r="N139" s="27"/>
      <c r="O139" s="27"/>
      <c r="P139" s="27"/>
      <c r="Q139" s="27"/>
      <c r="R139" s="27"/>
      <c r="S139" s="27"/>
      <c r="T139" s="27"/>
      <c r="U139" s="27"/>
      <c r="V139" s="27"/>
      <c r="W139" s="27"/>
      <c r="X139" s="27"/>
      <c r="Y139" s="27"/>
      <c r="Z139" s="27"/>
      <c r="AA139" s="27"/>
      <c r="AB139" s="27"/>
    </row>
    <row r="140" ht="26.25" customHeight="1">
      <c r="A140" s="123"/>
      <c r="B140" s="27"/>
      <c r="C140" s="27"/>
      <c r="D140" s="27"/>
      <c r="E140" s="27"/>
      <c r="F140" s="124"/>
      <c r="G140" s="124"/>
      <c r="H140" s="27"/>
      <c r="I140" s="27"/>
      <c r="J140" s="27"/>
      <c r="K140" s="27"/>
      <c r="L140" s="27"/>
      <c r="M140" s="27"/>
      <c r="N140" s="27"/>
      <c r="O140" s="27"/>
      <c r="P140" s="27"/>
      <c r="Q140" s="27"/>
      <c r="R140" s="27"/>
      <c r="S140" s="27"/>
      <c r="T140" s="27"/>
      <c r="U140" s="27"/>
      <c r="V140" s="27"/>
      <c r="W140" s="27"/>
      <c r="X140" s="27"/>
      <c r="Y140" s="27"/>
      <c r="Z140" s="27"/>
      <c r="AA140" s="27"/>
      <c r="AB140" s="27"/>
    </row>
    <row r="141" ht="26.25" customHeight="1">
      <c r="A141" s="123"/>
      <c r="B141" s="27"/>
      <c r="C141" s="27"/>
      <c r="D141" s="27"/>
      <c r="E141" s="27"/>
      <c r="F141" s="124"/>
      <c r="G141" s="124"/>
      <c r="H141" s="27"/>
      <c r="I141" s="27"/>
      <c r="J141" s="27"/>
      <c r="K141" s="27"/>
      <c r="L141" s="27"/>
      <c r="M141" s="27"/>
      <c r="N141" s="27"/>
      <c r="O141" s="27"/>
      <c r="P141" s="27"/>
      <c r="Q141" s="27"/>
      <c r="R141" s="27"/>
      <c r="S141" s="27"/>
      <c r="T141" s="27"/>
      <c r="U141" s="27"/>
      <c r="V141" s="27"/>
      <c r="W141" s="27"/>
      <c r="X141" s="27"/>
      <c r="Y141" s="27"/>
      <c r="Z141" s="27"/>
      <c r="AA141" s="27"/>
      <c r="AB141" s="27"/>
    </row>
    <row r="142" ht="26.25" customHeight="1">
      <c r="A142" s="123"/>
      <c r="B142" s="27"/>
      <c r="C142" s="27"/>
      <c r="D142" s="27"/>
      <c r="E142" s="27"/>
      <c r="F142" s="124"/>
      <c r="G142" s="124"/>
      <c r="H142" s="27"/>
      <c r="I142" s="27"/>
      <c r="J142" s="27"/>
      <c r="K142" s="27"/>
      <c r="L142" s="27"/>
      <c r="M142" s="27"/>
      <c r="N142" s="27"/>
      <c r="O142" s="27"/>
      <c r="P142" s="27"/>
      <c r="Q142" s="27"/>
      <c r="R142" s="27"/>
      <c r="S142" s="27"/>
      <c r="T142" s="27"/>
      <c r="U142" s="27"/>
      <c r="V142" s="27"/>
      <c r="W142" s="27"/>
      <c r="X142" s="27"/>
      <c r="Y142" s="27"/>
      <c r="Z142" s="27"/>
      <c r="AA142" s="27"/>
      <c r="AB142" s="27"/>
    </row>
    <row r="143" ht="26.25" customHeight="1">
      <c r="A143" s="123"/>
      <c r="B143" s="27"/>
      <c r="C143" s="27"/>
      <c r="D143" s="27"/>
      <c r="E143" s="27"/>
      <c r="F143" s="124"/>
      <c r="G143" s="124"/>
      <c r="H143" s="27"/>
      <c r="I143" s="27"/>
      <c r="J143" s="27"/>
      <c r="K143" s="27"/>
      <c r="L143" s="27"/>
      <c r="M143" s="27"/>
      <c r="N143" s="27"/>
      <c r="O143" s="27"/>
      <c r="P143" s="27"/>
      <c r="Q143" s="27"/>
      <c r="R143" s="27"/>
      <c r="S143" s="27"/>
      <c r="T143" s="27"/>
      <c r="U143" s="27"/>
      <c r="V143" s="27"/>
      <c r="W143" s="27"/>
      <c r="X143" s="27"/>
      <c r="Y143" s="27"/>
      <c r="Z143" s="27"/>
      <c r="AA143" s="27"/>
      <c r="AB143" s="27"/>
    </row>
    <row r="144" ht="26.25" customHeight="1">
      <c r="A144" s="123"/>
      <c r="B144" s="27"/>
      <c r="C144" s="27"/>
      <c r="D144" s="27"/>
      <c r="E144" s="27"/>
      <c r="F144" s="124"/>
      <c r="G144" s="124"/>
      <c r="H144" s="27"/>
      <c r="I144" s="27"/>
      <c r="J144" s="27"/>
      <c r="K144" s="27"/>
      <c r="L144" s="27"/>
      <c r="M144" s="27"/>
      <c r="N144" s="27"/>
      <c r="O144" s="27"/>
      <c r="P144" s="27"/>
      <c r="Q144" s="27"/>
      <c r="R144" s="27"/>
      <c r="S144" s="27"/>
      <c r="T144" s="27"/>
      <c r="U144" s="27"/>
      <c r="V144" s="27"/>
      <c r="W144" s="27"/>
      <c r="X144" s="27"/>
      <c r="Y144" s="27"/>
      <c r="Z144" s="27"/>
      <c r="AA144" s="27"/>
      <c r="AB144" s="27"/>
    </row>
    <row r="145" ht="26.25" customHeight="1">
      <c r="A145" s="123"/>
      <c r="B145" s="27"/>
      <c r="C145" s="27"/>
      <c r="D145" s="27"/>
      <c r="E145" s="27"/>
      <c r="F145" s="124"/>
      <c r="G145" s="124"/>
      <c r="H145" s="27"/>
      <c r="I145" s="27"/>
      <c r="J145" s="27"/>
      <c r="K145" s="27"/>
      <c r="L145" s="27"/>
      <c r="M145" s="27"/>
      <c r="N145" s="27"/>
      <c r="O145" s="27"/>
      <c r="P145" s="27"/>
      <c r="Q145" s="27"/>
      <c r="R145" s="27"/>
      <c r="S145" s="27"/>
      <c r="T145" s="27"/>
      <c r="U145" s="27"/>
      <c r="V145" s="27"/>
      <c r="W145" s="27"/>
      <c r="X145" s="27"/>
      <c r="Y145" s="27"/>
      <c r="Z145" s="27"/>
      <c r="AA145" s="27"/>
      <c r="AB145" s="27"/>
    </row>
    <row r="146" ht="26.25" customHeight="1">
      <c r="A146" s="123"/>
      <c r="B146" s="27"/>
      <c r="C146" s="27"/>
      <c r="D146" s="27"/>
      <c r="E146" s="27"/>
      <c r="F146" s="124"/>
      <c r="G146" s="124"/>
      <c r="H146" s="27"/>
      <c r="I146" s="27"/>
      <c r="J146" s="27"/>
      <c r="K146" s="27"/>
      <c r="L146" s="27"/>
      <c r="M146" s="27"/>
      <c r="N146" s="27"/>
      <c r="O146" s="27"/>
      <c r="P146" s="27"/>
      <c r="Q146" s="27"/>
      <c r="R146" s="27"/>
      <c r="S146" s="27"/>
      <c r="T146" s="27"/>
      <c r="U146" s="27"/>
      <c r="V146" s="27"/>
      <c r="W146" s="27"/>
      <c r="X146" s="27"/>
      <c r="Y146" s="27"/>
      <c r="Z146" s="27"/>
      <c r="AA146" s="27"/>
      <c r="AB146" s="27"/>
    </row>
    <row r="147" ht="26.25" customHeight="1">
      <c r="A147" s="123"/>
      <c r="B147" s="27"/>
      <c r="C147" s="27"/>
      <c r="D147" s="27"/>
      <c r="E147" s="27"/>
      <c r="F147" s="124"/>
      <c r="G147" s="124"/>
      <c r="H147" s="27"/>
      <c r="I147" s="27"/>
      <c r="J147" s="27"/>
      <c r="K147" s="27"/>
      <c r="L147" s="27"/>
      <c r="M147" s="27"/>
      <c r="N147" s="27"/>
      <c r="O147" s="27"/>
      <c r="P147" s="27"/>
      <c r="Q147" s="27"/>
      <c r="R147" s="27"/>
      <c r="S147" s="27"/>
      <c r="T147" s="27"/>
      <c r="U147" s="27"/>
      <c r="V147" s="27"/>
      <c r="W147" s="27"/>
      <c r="X147" s="27"/>
      <c r="Y147" s="27"/>
      <c r="Z147" s="27"/>
      <c r="AA147" s="27"/>
      <c r="AB147" s="27"/>
    </row>
    <row r="148" ht="26.25" customHeight="1">
      <c r="A148" s="123"/>
      <c r="B148" s="27"/>
      <c r="C148" s="27"/>
      <c r="D148" s="27"/>
      <c r="E148" s="27"/>
      <c r="F148" s="124"/>
      <c r="G148" s="124"/>
      <c r="H148" s="27"/>
      <c r="I148" s="27"/>
      <c r="J148" s="27"/>
      <c r="K148" s="27"/>
      <c r="L148" s="27"/>
      <c r="M148" s="27"/>
      <c r="N148" s="27"/>
      <c r="O148" s="27"/>
      <c r="P148" s="27"/>
      <c r="Q148" s="27"/>
      <c r="R148" s="27"/>
      <c r="S148" s="27"/>
      <c r="T148" s="27"/>
      <c r="U148" s="27"/>
      <c r="V148" s="27"/>
      <c r="W148" s="27"/>
      <c r="X148" s="27"/>
      <c r="Y148" s="27"/>
      <c r="Z148" s="27"/>
      <c r="AA148" s="27"/>
      <c r="AB148" s="27"/>
    </row>
    <row r="149" ht="26.25" customHeight="1">
      <c r="A149" s="123"/>
      <c r="B149" s="27"/>
      <c r="C149" s="27"/>
      <c r="D149" s="27"/>
      <c r="E149" s="27"/>
      <c r="F149" s="124"/>
      <c r="G149" s="124"/>
      <c r="H149" s="27"/>
      <c r="I149" s="27"/>
      <c r="J149" s="27"/>
      <c r="K149" s="27"/>
      <c r="L149" s="27"/>
      <c r="M149" s="27"/>
      <c r="N149" s="27"/>
      <c r="O149" s="27"/>
      <c r="P149" s="27"/>
      <c r="Q149" s="27"/>
      <c r="R149" s="27"/>
      <c r="S149" s="27"/>
      <c r="T149" s="27"/>
      <c r="U149" s="27"/>
      <c r="V149" s="27"/>
      <c r="W149" s="27"/>
      <c r="X149" s="27"/>
      <c r="Y149" s="27"/>
      <c r="Z149" s="27"/>
      <c r="AA149" s="27"/>
      <c r="AB149" s="27"/>
    </row>
    <row r="150" ht="26.25" customHeight="1">
      <c r="A150" s="123"/>
      <c r="B150" s="27"/>
      <c r="C150" s="27"/>
      <c r="D150" s="27"/>
      <c r="E150" s="27"/>
      <c r="F150" s="124"/>
      <c r="G150" s="124"/>
      <c r="H150" s="27"/>
      <c r="I150" s="27"/>
      <c r="J150" s="27"/>
      <c r="K150" s="27"/>
      <c r="L150" s="27"/>
      <c r="M150" s="27"/>
      <c r="N150" s="27"/>
      <c r="O150" s="27"/>
      <c r="P150" s="27"/>
      <c r="Q150" s="27"/>
      <c r="R150" s="27"/>
      <c r="S150" s="27"/>
      <c r="T150" s="27"/>
      <c r="U150" s="27"/>
      <c r="V150" s="27"/>
      <c r="W150" s="27"/>
      <c r="X150" s="27"/>
      <c r="Y150" s="27"/>
      <c r="Z150" s="27"/>
      <c r="AA150" s="27"/>
      <c r="AB150" s="27"/>
    </row>
    <row r="151" ht="26.25" customHeight="1">
      <c r="A151" s="123"/>
      <c r="B151" s="27"/>
      <c r="C151" s="27"/>
      <c r="D151" s="27"/>
      <c r="E151" s="27"/>
      <c r="F151" s="124"/>
      <c r="G151" s="124"/>
      <c r="H151" s="27"/>
      <c r="I151" s="27"/>
      <c r="J151" s="27"/>
      <c r="K151" s="27"/>
      <c r="L151" s="27"/>
      <c r="M151" s="27"/>
      <c r="N151" s="27"/>
      <c r="O151" s="27"/>
      <c r="P151" s="27"/>
      <c r="Q151" s="27"/>
      <c r="R151" s="27"/>
      <c r="S151" s="27"/>
      <c r="T151" s="27"/>
      <c r="U151" s="27"/>
      <c r="V151" s="27"/>
      <c r="W151" s="27"/>
      <c r="X151" s="27"/>
      <c r="Y151" s="27"/>
      <c r="Z151" s="27"/>
      <c r="AA151" s="27"/>
      <c r="AB151" s="27"/>
    </row>
    <row r="152" ht="26.25" customHeight="1">
      <c r="A152" s="123"/>
      <c r="B152" s="27"/>
      <c r="C152" s="27"/>
      <c r="D152" s="27"/>
      <c r="E152" s="27"/>
      <c r="F152" s="124"/>
      <c r="G152" s="124"/>
      <c r="H152" s="27"/>
      <c r="I152" s="27"/>
      <c r="J152" s="27"/>
      <c r="K152" s="27"/>
      <c r="L152" s="27"/>
      <c r="M152" s="27"/>
      <c r="N152" s="27"/>
      <c r="O152" s="27"/>
      <c r="P152" s="27"/>
      <c r="Q152" s="27"/>
      <c r="R152" s="27"/>
      <c r="S152" s="27"/>
      <c r="T152" s="27"/>
      <c r="U152" s="27"/>
      <c r="V152" s="27"/>
      <c r="W152" s="27"/>
      <c r="X152" s="27"/>
      <c r="Y152" s="27"/>
      <c r="Z152" s="27"/>
      <c r="AA152" s="27"/>
      <c r="AB152" s="27"/>
    </row>
    <row r="153" ht="26.25" customHeight="1">
      <c r="A153" s="123"/>
      <c r="B153" s="27"/>
      <c r="C153" s="27"/>
      <c r="D153" s="27"/>
      <c r="E153" s="27"/>
      <c r="F153" s="124"/>
      <c r="G153" s="124"/>
      <c r="H153" s="27"/>
      <c r="I153" s="27"/>
      <c r="J153" s="27"/>
      <c r="K153" s="27"/>
      <c r="L153" s="27"/>
      <c r="M153" s="27"/>
      <c r="N153" s="27"/>
      <c r="O153" s="27"/>
      <c r="P153" s="27"/>
      <c r="Q153" s="27"/>
      <c r="R153" s="27"/>
      <c r="S153" s="27"/>
      <c r="T153" s="27"/>
      <c r="U153" s="27"/>
      <c r="V153" s="27"/>
      <c r="W153" s="27"/>
      <c r="X153" s="27"/>
      <c r="Y153" s="27"/>
      <c r="Z153" s="27"/>
      <c r="AA153" s="27"/>
      <c r="AB153" s="27"/>
    </row>
    <row r="154" ht="26.25" customHeight="1">
      <c r="A154" s="123"/>
      <c r="B154" s="27"/>
      <c r="C154" s="27"/>
      <c r="D154" s="27"/>
      <c r="E154" s="27"/>
      <c r="F154" s="124"/>
      <c r="G154" s="124"/>
      <c r="H154" s="27"/>
      <c r="I154" s="27"/>
      <c r="J154" s="27"/>
      <c r="K154" s="27"/>
      <c r="L154" s="27"/>
      <c r="M154" s="27"/>
      <c r="N154" s="27"/>
      <c r="O154" s="27"/>
      <c r="P154" s="27"/>
      <c r="Q154" s="27"/>
      <c r="R154" s="27"/>
      <c r="S154" s="27"/>
      <c r="T154" s="27"/>
      <c r="U154" s="27"/>
      <c r="V154" s="27"/>
      <c r="W154" s="27"/>
      <c r="X154" s="27"/>
      <c r="Y154" s="27"/>
      <c r="Z154" s="27"/>
      <c r="AA154" s="27"/>
      <c r="AB154" s="27"/>
    </row>
    <row r="155" ht="26.25" customHeight="1">
      <c r="A155" s="123"/>
      <c r="B155" s="27"/>
      <c r="C155" s="27"/>
      <c r="D155" s="27"/>
      <c r="E155" s="27"/>
      <c r="F155" s="124"/>
      <c r="G155" s="124"/>
      <c r="H155" s="27"/>
      <c r="I155" s="27"/>
      <c r="J155" s="27"/>
      <c r="K155" s="27"/>
      <c r="L155" s="27"/>
      <c r="M155" s="27"/>
      <c r="N155" s="27"/>
      <c r="O155" s="27"/>
      <c r="P155" s="27"/>
      <c r="Q155" s="27"/>
      <c r="R155" s="27"/>
      <c r="S155" s="27"/>
      <c r="T155" s="27"/>
      <c r="U155" s="27"/>
      <c r="V155" s="27"/>
      <c r="W155" s="27"/>
      <c r="X155" s="27"/>
      <c r="Y155" s="27"/>
      <c r="Z155" s="27"/>
      <c r="AA155" s="27"/>
      <c r="AB155" s="27"/>
    </row>
    <row r="156" ht="26.25" customHeight="1">
      <c r="A156" s="123"/>
      <c r="B156" s="27"/>
      <c r="C156" s="27"/>
      <c r="D156" s="27"/>
      <c r="E156" s="27"/>
      <c r="F156" s="124"/>
      <c r="G156" s="124"/>
      <c r="H156" s="27"/>
      <c r="I156" s="27"/>
      <c r="J156" s="27"/>
      <c r="K156" s="27"/>
      <c r="L156" s="27"/>
      <c r="M156" s="27"/>
      <c r="N156" s="27"/>
      <c r="O156" s="27"/>
      <c r="P156" s="27"/>
      <c r="Q156" s="27"/>
      <c r="R156" s="27"/>
      <c r="S156" s="27"/>
      <c r="T156" s="27"/>
      <c r="U156" s="27"/>
      <c r="V156" s="27"/>
      <c r="W156" s="27"/>
      <c r="X156" s="27"/>
      <c r="Y156" s="27"/>
      <c r="Z156" s="27"/>
      <c r="AA156" s="27"/>
      <c r="AB156" s="27"/>
    </row>
    <row r="157" ht="26.25" customHeight="1">
      <c r="A157" s="123"/>
      <c r="B157" s="27"/>
      <c r="C157" s="27"/>
      <c r="D157" s="27"/>
      <c r="E157" s="27"/>
      <c r="F157" s="124"/>
      <c r="G157" s="124"/>
      <c r="H157" s="27"/>
      <c r="I157" s="27"/>
      <c r="J157" s="27"/>
      <c r="K157" s="27"/>
      <c r="L157" s="27"/>
      <c r="M157" s="27"/>
      <c r="N157" s="27"/>
      <c r="O157" s="27"/>
      <c r="P157" s="27"/>
      <c r="Q157" s="27"/>
      <c r="R157" s="27"/>
      <c r="S157" s="27"/>
      <c r="T157" s="27"/>
      <c r="U157" s="27"/>
      <c r="V157" s="27"/>
      <c r="W157" s="27"/>
      <c r="X157" s="27"/>
      <c r="Y157" s="27"/>
      <c r="Z157" s="27"/>
      <c r="AA157" s="27"/>
      <c r="AB157" s="27"/>
    </row>
    <row r="158" ht="26.25" customHeight="1">
      <c r="A158" s="123"/>
      <c r="B158" s="27"/>
      <c r="C158" s="27"/>
      <c r="D158" s="27"/>
      <c r="E158" s="27"/>
      <c r="F158" s="124"/>
      <c r="G158" s="124"/>
      <c r="H158" s="27"/>
      <c r="I158" s="27"/>
      <c r="J158" s="27"/>
      <c r="K158" s="27"/>
      <c r="L158" s="27"/>
      <c r="M158" s="27"/>
      <c r="N158" s="27"/>
      <c r="O158" s="27"/>
      <c r="P158" s="27"/>
      <c r="Q158" s="27"/>
      <c r="R158" s="27"/>
      <c r="S158" s="27"/>
      <c r="T158" s="27"/>
      <c r="U158" s="27"/>
      <c r="V158" s="27"/>
      <c r="W158" s="27"/>
      <c r="X158" s="27"/>
      <c r="Y158" s="27"/>
      <c r="Z158" s="27"/>
      <c r="AA158" s="27"/>
      <c r="AB158" s="27"/>
    </row>
    <row r="159" ht="26.25" customHeight="1">
      <c r="A159" s="123"/>
      <c r="B159" s="27"/>
      <c r="C159" s="27"/>
      <c r="D159" s="27"/>
      <c r="E159" s="27"/>
      <c r="F159" s="124"/>
      <c r="G159" s="124"/>
      <c r="H159" s="27"/>
      <c r="I159" s="27"/>
      <c r="J159" s="27"/>
      <c r="K159" s="27"/>
      <c r="L159" s="27"/>
      <c r="M159" s="27"/>
      <c r="N159" s="27"/>
      <c r="O159" s="27"/>
      <c r="P159" s="27"/>
      <c r="Q159" s="27"/>
      <c r="R159" s="27"/>
      <c r="S159" s="27"/>
      <c r="T159" s="27"/>
      <c r="U159" s="27"/>
      <c r="V159" s="27"/>
      <c r="W159" s="27"/>
      <c r="X159" s="27"/>
      <c r="Y159" s="27"/>
      <c r="Z159" s="27"/>
      <c r="AA159" s="27"/>
      <c r="AB159" s="27"/>
    </row>
    <row r="160" ht="26.25" customHeight="1">
      <c r="A160" s="123"/>
      <c r="B160" s="27"/>
      <c r="C160" s="27"/>
      <c r="D160" s="27"/>
      <c r="E160" s="27"/>
      <c r="F160" s="124"/>
      <c r="G160" s="124"/>
      <c r="H160" s="27"/>
      <c r="I160" s="27"/>
      <c r="J160" s="27"/>
      <c r="K160" s="27"/>
      <c r="L160" s="27"/>
      <c r="M160" s="27"/>
      <c r="N160" s="27"/>
      <c r="O160" s="27"/>
      <c r="P160" s="27"/>
      <c r="Q160" s="27"/>
      <c r="R160" s="27"/>
      <c r="S160" s="27"/>
      <c r="T160" s="27"/>
      <c r="U160" s="27"/>
      <c r="V160" s="27"/>
      <c r="W160" s="27"/>
      <c r="X160" s="27"/>
      <c r="Y160" s="27"/>
      <c r="Z160" s="27"/>
      <c r="AA160" s="27"/>
      <c r="AB160" s="27"/>
    </row>
    <row r="161" ht="26.25" customHeight="1">
      <c r="A161" s="123"/>
      <c r="B161" s="27"/>
      <c r="C161" s="27"/>
      <c r="D161" s="27"/>
      <c r="E161" s="27"/>
      <c r="F161" s="124"/>
      <c r="G161" s="124"/>
      <c r="H161" s="27"/>
      <c r="I161" s="27"/>
      <c r="J161" s="27"/>
      <c r="K161" s="27"/>
      <c r="L161" s="27"/>
      <c r="M161" s="27"/>
      <c r="N161" s="27"/>
      <c r="O161" s="27"/>
      <c r="P161" s="27"/>
      <c r="Q161" s="27"/>
      <c r="R161" s="27"/>
      <c r="S161" s="27"/>
      <c r="T161" s="27"/>
      <c r="U161" s="27"/>
      <c r="V161" s="27"/>
      <c r="W161" s="27"/>
      <c r="X161" s="27"/>
      <c r="Y161" s="27"/>
      <c r="Z161" s="27"/>
      <c r="AA161" s="27"/>
      <c r="AB161" s="27"/>
    </row>
    <row r="162" ht="26.25" customHeight="1">
      <c r="A162" s="123"/>
      <c r="B162" s="27"/>
      <c r="C162" s="27"/>
      <c r="D162" s="27"/>
      <c r="E162" s="27"/>
      <c r="F162" s="124"/>
      <c r="G162" s="124"/>
      <c r="H162" s="27"/>
      <c r="I162" s="27"/>
      <c r="J162" s="27"/>
      <c r="K162" s="27"/>
      <c r="L162" s="27"/>
      <c r="M162" s="27"/>
      <c r="N162" s="27"/>
      <c r="O162" s="27"/>
      <c r="P162" s="27"/>
      <c r="Q162" s="27"/>
      <c r="R162" s="27"/>
      <c r="S162" s="27"/>
      <c r="T162" s="27"/>
      <c r="U162" s="27"/>
      <c r="V162" s="27"/>
      <c r="W162" s="27"/>
      <c r="X162" s="27"/>
      <c r="Y162" s="27"/>
      <c r="Z162" s="27"/>
      <c r="AA162" s="27"/>
      <c r="AB162" s="27"/>
    </row>
    <row r="163" ht="26.25" customHeight="1">
      <c r="A163" s="123"/>
      <c r="B163" s="27"/>
      <c r="C163" s="27"/>
      <c r="D163" s="27"/>
      <c r="E163" s="27"/>
      <c r="F163" s="124"/>
      <c r="G163" s="124"/>
      <c r="H163" s="27"/>
      <c r="I163" s="27"/>
      <c r="J163" s="27"/>
      <c r="K163" s="27"/>
      <c r="L163" s="27"/>
      <c r="M163" s="27"/>
      <c r="N163" s="27"/>
      <c r="O163" s="27"/>
      <c r="P163" s="27"/>
      <c r="Q163" s="27"/>
      <c r="R163" s="27"/>
      <c r="S163" s="27"/>
      <c r="T163" s="27"/>
      <c r="U163" s="27"/>
      <c r="V163" s="27"/>
      <c r="W163" s="27"/>
      <c r="X163" s="27"/>
      <c r="Y163" s="27"/>
      <c r="Z163" s="27"/>
      <c r="AA163" s="27"/>
      <c r="AB163" s="27"/>
    </row>
    <row r="164" ht="26.25" customHeight="1">
      <c r="A164" s="123"/>
      <c r="B164" s="27"/>
      <c r="C164" s="27"/>
      <c r="D164" s="27"/>
      <c r="E164" s="27"/>
      <c r="F164" s="124"/>
      <c r="G164" s="124"/>
      <c r="H164" s="27"/>
      <c r="I164" s="27"/>
      <c r="J164" s="27"/>
      <c r="K164" s="27"/>
      <c r="L164" s="27"/>
      <c r="M164" s="27"/>
      <c r="N164" s="27"/>
      <c r="O164" s="27"/>
      <c r="P164" s="27"/>
      <c r="Q164" s="27"/>
      <c r="R164" s="27"/>
      <c r="S164" s="27"/>
      <c r="T164" s="27"/>
      <c r="U164" s="27"/>
      <c r="V164" s="27"/>
      <c r="W164" s="27"/>
      <c r="X164" s="27"/>
      <c r="Y164" s="27"/>
      <c r="Z164" s="27"/>
      <c r="AA164" s="27"/>
      <c r="AB164" s="27"/>
    </row>
    <row r="165" ht="26.25" customHeight="1">
      <c r="A165" s="123"/>
      <c r="B165" s="27"/>
      <c r="C165" s="27"/>
      <c r="D165" s="27"/>
      <c r="E165" s="27"/>
      <c r="F165" s="124"/>
      <c r="G165" s="124"/>
      <c r="H165" s="27"/>
      <c r="I165" s="27"/>
      <c r="J165" s="27"/>
      <c r="K165" s="27"/>
      <c r="L165" s="27"/>
      <c r="M165" s="27"/>
      <c r="N165" s="27"/>
      <c r="O165" s="27"/>
      <c r="P165" s="27"/>
      <c r="Q165" s="27"/>
      <c r="R165" s="27"/>
      <c r="S165" s="27"/>
      <c r="T165" s="27"/>
      <c r="U165" s="27"/>
      <c r="V165" s="27"/>
      <c r="W165" s="27"/>
      <c r="X165" s="27"/>
      <c r="Y165" s="27"/>
      <c r="Z165" s="27"/>
      <c r="AA165" s="27"/>
      <c r="AB165" s="27"/>
    </row>
    <row r="166" ht="26.25" customHeight="1">
      <c r="A166" s="123"/>
      <c r="B166" s="27"/>
      <c r="C166" s="27"/>
      <c r="D166" s="27"/>
      <c r="E166" s="27"/>
      <c r="F166" s="124"/>
      <c r="G166" s="124"/>
      <c r="H166" s="27"/>
      <c r="I166" s="27"/>
      <c r="J166" s="27"/>
      <c r="K166" s="27"/>
      <c r="L166" s="27"/>
      <c r="M166" s="27"/>
      <c r="N166" s="27"/>
      <c r="O166" s="27"/>
      <c r="P166" s="27"/>
      <c r="Q166" s="27"/>
      <c r="R166" s="27"/>
      <c r="S166" s="27"/>
      <c r="T166" s="27"/>
      <c r="U166" s="27"/>
      <c r="V166" s="27"/>
      <c r="W166" s="27"/>
      <c r="X166" s="27"/>
      <c r="Y166" s="27"/>
      <c r="Z166" s="27"/>
      <c r="AA166" s="27"/>
      <c r="AB166" s="27"/>
    </row>
    <row r="167" ht="26.25" customHeight="1">
      <c r="A167" s="123"/>
      <c r="B167" s="27"/>
      <c r="C167" s="27"/>
      <c r="D167" s="27"/>
      <c r="E167" s="27"/>
      <c r="F167" s="124"/>
      <c r="G167" s="124"/>
      <c r="H167" s="27"/>
      <c r="I167" s="27"/>
      <c r="J167" s="27"/>
      <c r="K167" s="27"/>
      <c r="L167" s="27"/>
      <c r="M167" s="27"/>
      <c r="N167" s="27"/>
      <c r="O167" s="27"/>
      <c r="P167" s="27"/>
      <c r="Q167" s="27"/>
      <c r="R167" s="27"/>
      <c r="S167" s="27"/>
      <c r="T167" s="27"/>
      <c r="U167" s="27"/>
      <c r="V167" s="27"/>
      <c r="W167" s="27"/>
      <c r="X167" s="27"/>
      <c r="Y167" s="27"/>
      <c r="Z167" s="27"/>
      <c r="AA167" s="27"/>
      <c r="AB167" s="27"/>
    </row>
    <row r="168" ht="26.25" customHeight="1">
      <c r="A168" s="123"/>
      <c r="B168" s="27"/>
      <c r="C168" s="27"/>
      <c r="D168" s="27"/>
      <c r="E168" s="27"/>
      <c r="F168" s="124"/>
      <c r="G168" s="124"/>
      <c r="H168" s="27"/>
      <c r="I168" s="27"/>
      <c r="J168" s="27"/>
      <c r="K168" s="27"/>
      <c r="L168" s="27"/>
      <c r="M168" s="27"/>
      <c r="N168" s="27"/>
      <c r="O168" s="27"/>
      <c r="P168" s="27"/>
      <c r="Q168" s="27"/>
      <c r="R168" s="27"/>
      <c r="S168" s="27"/>
      <c r="T168" s="27"/>
      <c r="U168" s="27"/>
      <c r="V168" s="27"/>
      <c r="W168" s="27"/>
      <c r="X168" s="27"/>
      <c r="Y168" s="27"/>
      <c r="Z168" s="27"/>
      <c r="AA168" s="27"/>
      <c r="AB168" s="27"/>
    </row>
    <row r="169" ht="26.25" customHeight="1">
      <c r="A169" s="123"/>
      <c r="B169" s="27"/>
      <c r="C169" s="27"/>
      <c r="D169" s="27"/>
      <c r="E169" s="27"/>
      <c r="F169" s="124"/>
      <c r="G169" s="124"/>
      <c r="H169" s="27"/>
      <c r="I169" s="27"/>
      <c r="J169" s="27"/>
      <c r="K169" s="27"/>
      <c r="L169" s="27"/>
      <c r="M169" s="27"/>
      <c r="N169" s="27"/>
      <c r="O169" s="27"/>
      <c r="P169" s="27"/>
      <c r="Q169" s="27"/>
      <c r="R169" s="27"/>
      <c r="S169" s="27"/>
      <c r="T169" s="27"/>
      <c r="U169" s="27"/>
      <c r="V169" s="27"/>
      <c r="W169" s="27"/>
      <c r="X169" s="27"/>
      <c r="Y169" s="27"/>
      <c r="Z169" s="27"/>
      <c r="AA169" s="27"/>
      <c r="AB169" s="27"/>
    </row>
    <row r="170" ht="26.25" customHeight="1">
      <c r="A170" s="123"/>
      <c r="B170" s="27"/>
      <c r="C170" s="27"/>
      <c r="D170" s="27"/>
      <c r="E170" s="27"/>
      <c r="F170" s="124"/>
      <c r="G170" s="124"/>
      <c r="H170" s="27"/>
      <c r="I170" s="27"/>
      <c r="J170" s="27"/>
      <c r="K170" s="27"/>
      <c r="L170" s="27"/>
      <c r="M170" s="27"/>
      <c r="N170" s="27"/>
      <c r="O170" s="27"/>
      <c r="P170" s="27"/>
      <c r="Q170" s="27"/>
      <c r="R170" s="27"/>
      <c r="S170" s="27"/>
      <c r="T170" s="27"/>
      <c r="U170" s="27"/>
      <c r="V170" s="27"/>
      <c r="W170" s="27"/>
      <c r="X170" s="27"/>
      <c r="Y170" s="27"/>
      <c r="Z170" s="27"/>
      <c r="AA170" s="27"/>
      <c r="AB170" s="27"/>
    </row>
    <row r="171" ht="26.25" customHeight="1">
      <c r="A171" s="123"/>
      <c r="B171" s="27"/>
      <c r="C171" s="27"/>
      <c r="D171" s="27"/>
      <c r="E171" s="27"/>
      <c r="F171" s="124"/>
      <c r="G171" s="124"/>
      <c r="H171" s="27"/>
      <c r="I171" s="27"/>
      <c r="J171" s="27"/>
      <c r="K171" s="27"/>
      <c r="L171" s="27"/>
      <c r="M171" s="27"/>
      <c r="N171" s="27"/>
      <c r="O171" s="27"/>
      <c r="P171" s="27"/>
      <c r="Q171" s="27"/>
      <c r="R171" s="27"/>
      <c r="S171" s="27"/>
      <c r="T171" s="27"/>
      <c r="U171" s="27"/>
      <c r="V171" s="27"/>
      <c r="W171" s="27"/>
      <c r="X171" s="27"/>
      <c r="Y171" s="27"/>
      <c r="Z171" s="27"/>
      <c r="AA171" s="27"/>
      <c r="AB171" s="27"/>
    </row>
    <row r="172" ht="26.25" customHeight="1">
      <c r="A172" s="123"/>
      <c r="B172" s="27"/>
      <c r="C172" s="27"/>
      <c r="D172" s="27"/>
      <c r="E172" s="27"/>
      <c r="F172" s="124"/>
      <c r="G172" s="124"/>
      <c r="H172" s="27"/>
      <c r="I172" s="27"/>
      <c r="J172" s="27"/>
      <c r="K172" s="27"/>
      <c r="L172" s="27"/>
      <c r="M172" s="27"/>
      <c r="N172" s="27"/>
      <c r="O172" s="27"/>
      <c r="P172" s="27"/>
      <c r="Q172" s="27"/>
      <c r="R172" s="27"/>
      <c r="S172" s="27"/>
      <c r="T172" s="27"/>
      <c r="U172" s="27"/>
      <c r="V172" s="27"/>
      <c r="W172" s="27"/>
      <c r="X172" s="27"/>
      <c r="Y172" s="27"/>
      <c r="Z172" s="27"/>
      <c r="AA172" s="27"/>
      <c r="AB172" s="27"/>
    </row>
    <row r="173" ht="26.25" customHeight="1">
      <c r="A173" s="123"/>
      <c r="B173" s="27"/>
      <c r="C173" s="27"/>
      <c r="D173" s="27"/>
      <c r="E173" s="27"/>
      <c r="F173" s="124"/>
      <c r="G173" s="124"/>
      <c r="H173" s="27"/>
      <c r="I173" s="27"/>
      <c r="J173" s="27"/>
      <c r="K173" s="27"/>
      <c r="L173" s="27"/>
      <c r="M173" s="27"/>
      <c r="N173" s="27"/>
      <c r="O173" s="27"/>
      <c r="P173" s="27"/>
      <c r="Q173" s="27"/>
      <c r="R173" s="27"/>
      <c r="S173" s="27"/>
      <c r="T173" s="27"/>
      <c r="U173" s="27"/>
      <c r="V173" s="27"/>
      <c r="W173" s="27"/>
      <c r="X173" s="27"/>
      <c r="Y173" s="27"/>
      <c r="Z173" s="27"/>
      <c r="AA173" s="27"/>
      <c r="AB173" s="27"/>
    </row>
    <row r="174" ht="26.25" customHeight="1">
      <c r="A174" s="123"/>
      <c r="B174" s="27"/>
      <c r="C174" s="27"/>
      <c r="D174" s="27"/>
      <c r="E174" s="27"/>
      <c r="F174" s="124"/>
      <c r="G174" s="124"/>
      <c r="H174" s="27"/>
      <c r="I174" s="27"/>
      <c r="J174" s="27"/>
      <c r="K174" s="27"/>
      <c r="L174" s="27"/>
      <c r="M174" s="27"/>
      <c r="N174" s="27"/>
      <c r="O174" s="27"/>
      <c r="P174" s="27"/>
      <c r="Q174" s="27"/>
      <c r="R174" s="27"/>
      <c r="S174" s="27"/>
      <c r="T174" s="27"/>
      <c r="U174" s="27"/>
      <c r="V174" s="27"/>
      <c r="W174" s="27"/>
      <c r="X174" s="27"/>
      <c r="Y174" s="27"/>
      <c r="Z174" s="27"/>
      <c r="AA174" s="27"/>
      <c r="AB174" s="27"/>
    </row>
    <row r="175" ht="26.25" customHeight="1">
      <c r="A175" s="123"/>
      <c r="B175" s="27"/>
      <c r="C175" s="27"/>
      <c r="D175" s="27"/>
      <c r="E175" s="27"/>
      <c r="F175" s="124"/>
      <c r="G175" s="124"/>
      <c r="H175" s="27"/>
      <c r="I175" s="27"/>
      <c r="J175" s="27"/>
      <c r="K175" s="27"/>
      <c r="L175" s="27"/>
      <c r="M175" s="27"/>
      <c r="N175" s="27"/>
      <c r="O175" s="27"/>
      <c r="P175" s="27"/>
      <c r="Q175" s="27"/>
      <c r="R175" s="27"/>
      <c r="S175" s="27"/>
      <c r="T175" s="27"/>
      <c r="U175" s="27"/>
      <c r="V175" s="27"/>
      <c r="W175" s="27"/>
      <c r="X175" s="27"/>
      <c r="Y175" s="27"/>
      <c r="Z175" s="27"/>
      <c r="AA175" s="27"/>
      <c r="AB175" s="27"/>
    </row>
    <row r="176" ht="26.25" customHeight="1">
      <c r="A176" s="123"/>
      <c r="B176" s="27"/>
      <c r="C176" s="27"/>
      <c r="D176" s="27"/>
      <c r="E176" s="27"/>
      <c r="F176" s="124"/>
      <c r="G176" s="124"/>
      <c r="H176" s="27"/>
      <c r="I176" s="27"/>
      <c r="J176" s="27"/>
      <c r="K176" s="27"/>
      <c r="L176" s="27"/>
      <c r="M176" s="27"/>
      <c r="N176" s="27"/>
      <c r="O176" s="27"/>
      <c r="P176" s="27"/>
      <c r="Q176" s="27"/>
      <c r="R176" s="27"/>
      <c r="S176" s="27"/>
      <c r="T176" s="27"/>
      <c r="U176" s="27"/>
      <c r="V176" s="27"/>
      <c r="W176" s="27"/>
      <c r="X176" s="27"/>
      <c r="Y176" s="27"/>
      <c r="Z176" s="27"/>
      <c r="AA176" s="27"/>
      <c r="AB176" s="27"/>
    </row>
    <row r="177" ht="26.25" customHeight="1">
      <c r="A177" s="123"/>
      <c r="B177" s="27"/>
      <c r="C177" s="27"/>
      <c r="D177" s="27"/>
      <c r="E177" s="27"/>
      <c r="F177" s="124"/>
      <c r="G177" s="124"/>
      <c r="H177" s="27"/>
      <c r="I177" s="27"/>
      <c r="J177" s="27"/>
      <c r="K177" s="27"/>
      <c r="L177" s="27"/>
      <c r="M177" s="27"/>
      <c r="N177" s="27"/>
      <c r="O177" s="27"/>
      <c r="P177" s="27"/>
      <c r="Q177" s="27"/>
      <c r="R177" s="27"/>
      <c r="S177" s="27"/>
      <c r="T177" s="27"/>
      <c r="U177" s="27"/>
      <c r="V177" s="27"/>
      <c r="W177" s="27"/>
      <c r="X177" s="27"/>
      <c r="Y177" s="27"/>
      <c r="Z177" s="27"/>
      <c r="AA177" s="27"/>
      <c r="AB177" s="27"/>
    </row>
    <row r="178" ht="26.25" customHeight="1">
      <c r="A178" s="123"/>
      <c r="B178" s="27"/>
      <c r="C178" s="27"/>
      <c r="D178" s="27"/>
      <c r="E178" s="27"/>
      <c r="F178" s="124"/>
      <c r="G178" s="124"/>
      <c r="H178" s="27"/>
      <c r="I178" s="27"/>
      <c r="J178" s="27"/>
      <c r="K178" s="27"/>
      <c r="L178" s="27"/>
      <c r="M178" s="27"/>
      <c r="N178" s="27"/>
      <c r="O178" s="27"/>
      <c r="P178" s="27"/>
      <c r="Q178" s="27"/>
      <c r="R178" s="27"/>
      <c r="S178" s="27"/>
      <c r="T178" s="27"/>
      <c r="U178" s="27"/>
      <c r="V178" s="27"/>
      <c r="W178" s="27"/>
      <c r="X178" s="27"/>
      <c r="Y178" s="27"/>
      <c r="Z178" s="27"/>
      <c r="AA178" s="27"/>
      <c r="AB178" s="27"/>
    </row>
    <row r="179" ht="26.25" customHeight="1">
      <c r="A179" s="123"/>
      <c r="B179" s="27"/>
      <c r="C179" s="27"/>
      <c r="D179" s="27"/>
      <c r="E179" s="27"/>
      <c r="F179" s="124"/>
      <c r="G179" s="124"/>
      <c r="H179" s="27"/>
      <c r="I179" s="27"/>
      <c r="J179" s="27"/>
      <c r="K179" s="27"/>
      <c r="L179" s="27"/>
      <c r="M179" s="27"/>
      <c r="N179" s="27"/>
      <c r="O179" s="27"/>
      <c r="P179" s="27"/>
      <c r="Q179" s="27"/>
      <c r="R179" s="27"/>
      <c r="S179" s="27"/>
      <c r="T179" s="27"/>
      <c r="U179" s="27"/>
      <c r="V179" s="27"/>
      <c r="W179" s="27"/>
      <c r="X179" s="27"/>
      <c r="Y179" s="27"/>
      <c r="Z179" s="27"/>
      <c r="AA179" s="27"/>
      <c r="AB179" s="27"/>
    </row>
    <row r="180" ht="26.25" customHeight="1">
      <c r="A180" s="123"/>
      <c r="B180" s="27"/>
      <c r="C180" s="27"/>
      <c r="D180" s="27"/>
      <c r="E180" s="27"/>
      <c r="F180" s="124"/>
      <c r="G180" s="124"/>
      <c r="H180" s="27"/>
      <c r="I180" s="27"/>
      <c r="J180" s="27"/>
      <c r="K180" s="27"/>
      <c r="L180" s="27"/>
      <c r="M180" s="27"/>
      <c r="N180" s="27"/>
      <c r="O180" s="27"/>
      <c r="P180" s="27"/>
      <c r="Q180" s="27"/>
      <c r="R180" s="27"/>
      <c r="S180" s="27"/>
      <c r="T180" s="27"/>
      <c r="U180" s="27"/>
      <c r="V180" s="27"/>
      <c r="W180" s="27"/>
      <c r="X180" s="27"/>
      <c r="Y180" s="27"/>
      <c r="Z180" s="27"/>
      <c r="AA180" s="27"/>
      <c r="AB180" s="27"/>
    </row>
    <row r="181" ht="26.25" customHeight="1">
      <c r="A181" s="123"/>
      <c r="B181" s="27"/>
      <c r="C181" s="27"/>
      <c r="D181" s="27"/>
      <c r="E181" s="27"/>
      <c r="F181" s="124"/>
      <c r="G181" s="124"/>
      <c r="H181" s="27"/>
      <c r="I181" s="27"/>
      <c r="J181" s="27"/>
      <c r="K181" s="27"/>
      <c r="L181" s="27"/>
      <c r="M181" s="27"/>
      <c r="N181" s="27"/>
      <c r="O181" s="27"/>
      <c r="P181" s="27"/>
      <c r="Q181" s="27"/>
      <c r="R181" s="27"/>
      <c r="S181" s="27"/>
      <c r="T181" s="27"/>
      <c r="U181" s="27"/>
      <c r="V181" s="27"/>
      <c r="W181" s="27"/>
      <c r="X181" s="27"/>
      <c r="Y181" s="27"/>
      <c r="Z181" s="27"/>
      <c r="AA181" s="27"/>
      <c r="AB181" s="27"/>
    </row>
    <row r="182" ht="26.25" customHeight="1">
      <c r="A182" s="123"/>
      <c r="B182" s="27"/>
      <c r="C182" s="27"/>
      <c r="D182" s="27"/>
      <c r="E182" s="27"/>
      <c r="F182" s="124"/>
      <c r="G182" s="124"/>
      <c r="H182" s="27"/>
      <c r="I182" s="27"/>
      <c r="J182" s="27"/>
      <c r="K182" s="27"/>
      <c r="L182" s="27"/>
      <c r="M182" s="27"/>
      <c r="N182" s="27"/>
      <c r="O182" s="27"/>
      <c r="P182" s="27"/>
      <c r="Q182" s="27"/>
      <c r="R182" s="27"/>
      <c r="S182" s="27"/>
      <c r="T182" s="27"/>
      <c r="U182" s="27"/>
      <c r="V182" s="27"/>
      <c r="W182" s="27"/>
      <c r="X182" s="27"/>
      <c r="Y182" s="27"/>
      <c r="Z182" s="27"/>
      <c r="AA182" s="27"/>
      <c r="AB182" s="27"/>
    </row>
    <row r="183" ht="26.25" customHeight="1">
      <c r="A183" s="123"/>
      <c r="B183" s="27"/>
      <c r="C183" s="27"/>
      <c r="D183" s="27"/>
      <c r="E183" s="27"/>
      <c r="F183" s="124"/>
      <c r="G183" s="124"/>
      <c r="H183" s="27"/>
      <c r="I183" s="27"/>
      <c r="J183" s="27"/>
      <c r="K183" s="27"/>
      <c r="L183" s="27"/>
      <c r="M183" s="27"/>
      <c r="N183" s="27"/>
      <c r="O183" s="27"/>
      <c r="P183" s="27"/>
      <c r="Q183" s="27"/>
      <c r="R183" s="27"/>
      <c r="S183" s="27"/>
      <c r="T183" s="27"/>
      <c r="U183" s="27"/>
      <c r="V183" s="27"/>
      <c r="W183" s="27"/>
      <c r="X183" s="27"/>
      <c r="Y183" s="27"/>
      <c r="Z183" s="27"/>
      <c r="AA183" s="27"/>
      <c r="AB183" s="27"/>
    </row>
    <row r="184" ht="26.25" customHeight="1">
      <c r="A184" s="123"/>
      <c r="B184" s="27"/>
      <c r="C184" s="27"/>
      <c r="D184" s="27"/>
      <c r="E184" s="27"/>
      <c r="F184" s="124"/>
      <c r="G184" s="124"/>
      <c r="H184" s="27"/>
      <c r="I184" s="27"/>
      <c r="J184" s="27"/>
      <c r="K184" s="27"/>
      <c r="L184" s="27"/>
      <c r="M184" s="27"/>
      <c r="N184" s="27"/>
      <c r="O184" s="27"/>
      <c r="P184" s="27"/>
      <c r="Q184" s="27"/>
      <c r="R184" s="27"/>
      <c r="S184" s="27"/>
      <c r="T184" s="27"/>
      <c r="U184" s="27"/>
      <c r="V184" s="27"/>
      <c r="W184" s="27"/>
      <c r="X184" s="27"/>
      <c r="Y184" s="27"/>
      <c r="Z184" s="27"/>
      <c r="AA184" s="27"/>
      <c r="AB184" s="27"/>
    </row>
    <row r="185" ht="26.25" customHeight="1">
      <c r="A185" s="123"/>
      <c r="B185" s="27"/>
      <c r="C185" s="27"/>
      <c r="D185" s="27"/>
      <c r="E185" s="27"/>
      <c r="F185" s="124"/>
      <c r="G185" s="124"/>
      <c r="H185" s="27"/>
      <c r="I185" s="27"/>
      <c r="J185" s="27"/>
      <c r="K185" s="27"/>
      <c r="L185" s="27"/>
      <c r="M185" s="27"/>
      <c r="N185" s="27"/>
      <c r="O185" s="27"/>
      <c r="P185" s="27"/>
      <c r="Q185" s="27"/>
      <c r="R185" s="27"/>
      <c r="S185" s="27"/>
      <c r="T185" s="27"/>
      <c r="U185" s="27"/>
      <c r="V185" s="27"/>
      <c r="W185" s="27"/>
      <c r="X185" s="27"/>
      <c r="Y185" s="27"/>
      <c r="Z185" s="27"/>
      <c r="AA185" s="27"/>
      <c r="AB185" s="27"/>
    </row>
    <row r="186" ht="26.25" customHeight="1">
      <c r="A186" s="123"/>
      <c r="B186" s="27"/>
      <c r="C186" s="27"/>
      <c r="D186" s="27"/>
      <c r="E186" s="27"/>
      <c r="F186" s="124"/>
      <c r="G186" s="124"/>
      <c r="H186" s="27"/>
      <c r="I186" s="27"/>
      <c r="J186" s="27"/>
      <c r="K186" s="27"/>
      <c r="L186" s="27"/>
      <c r="M186" s="27"/>
      <c r="N186" s="27"/>
      <c r="O186" s="27"/>
      <c r="P186" s="27"/>
      <c r="Q186" s="27"/>
      <c r="R186" s="27"/>
      <c r="S186" s="27"/>
      <c r="T186" s="27"/>
      <c r="U186" s="27"/>
      <c r="V186" s="27"/>
      <c r="W186" s="27"/>
      <c r="X186" s="27"/>
      <c r="Y186" s="27"/>
      <c r="Z186" s="27"/>
      <c r="AA186" s="27"/>
      <c r="AB186" s="27"/>
    </row>
    <row r="187" ht="26.25" customHeight="1">
      <c r="A187" s="123"/>
      <c r="B187" s="27"/>
      <c r="C187" s="27"/>
      <c r="D187" s="27"/>
      <c r="E187" s="27"/>
      <c r="F187" s="124"/>
      <c r="G187" s="124"/>
      <c r="H187" s="27"/>
      <c r="I187" s="27"/>
      <c r="J187" s="27"/>
      <c r="K187" s="27"/>
      <c r="L187" s="27"/>
      <c r="M187" s="27"/>
      <c r="N187" s="27"/>
      <c r="O187" s="27"/>
      <c r="P187" s="27"/>
      <c r="Q187" s="27"/>
      <c r="R187" s="27"/>
      <c r="S187" s="27"/>
      <c r="T187" s="27"/>
      <c r="U187" s="27"/>
      <c r="V187" s="27"/>
      <c r="W187" s="27"/>
      <c r="X187" s="27"/>
      <c r="Y187" s="27"/>
      <c r="Z187" s="27"/>
      <c r="AA187" s="27"/>
      <c r="AB187" s="27"/>
    </row>
    <row r="188" ht="26.25" customHeight="1">
      <c r="A188" s="123"/>
      <c r="B188" s="27"/>
      <c r="C188" s="27"/>
      <c r="D188" s="27"/>
      <c r="E188" s="27"/>
      <c r="F188" s="124"/>
      <c r="G188" s="124"/>
      <c r="H188" s="27"/>
      <c r="I188" s="27"/>
      <c r="J188" s="27"/>
      <c r="K188" s="27"/>
      <c r="L188" s="27"/>
      <c r="M188" s="27"/>
      <c r="N188" s="27"/>
      <c r="O188" s="27"/>
      <c r="P188" s="27"/>
      <c r="Q188" s="27"/>
      <c r="R188" s="27"/>
      <c r="S188" s="27"/>
      <c r="T188" s="27"/>
      <c r="U188" s="27"/>
      <c r="V188" s="27"/>
      <c r="W188" s="27"/>
      <c r="X188" s="27"/>
      <c r="Y188" s="27"/>
      <c r="Z188" s="27"/>
      <c r="AA188" s="27"/>
      <c r="AB188" s="27"/>
    </row>
    <row r="189" ht="26.25" customHeight="1">
      <c r="A189" s="123"/>
      <c r="B189" s="27"/>
      <c r="C189" s="27"/>
      <c r="D189" s="27"/>
      <c r="E189" s="27"/>
      <c r="F189" s="124"/>
      <c r="G189" s="124"/>
      <c r="H189" s="27"/>
      <c r="I189" s="27"/>
      <c r="J189" s="27"/>
      <c r="K189" s="27"/>
      <c r="L189" s="27"/>
      <c r="M189" s="27"/>
      <c r="N189" s="27"/>
      <c r="O189" s="27"/>
      <c r="P189" s="27"/>
      <c r="Q189" s="27"/>
      <c r="R189" s="27"/>
      <c r="S189" s="27"/>
      <c r="T189" s="27"/>
      <c r="U189" s="27"/>
      <c r="V189" s="27"/>
      <c r="W189" s="27"/>
      <c r="X189" s="27"/>
      <c r="Y189" s="27"/>
      <c r="Z189" s="27"/>
      <c r="AA189" s="27"/>
      <c r="AB189" s="27"/>
    </row>
    <row r="190" ht="26.25" customHeight="1">
      <c r="A190" s="123"/>
      <c r="B190" s="27"/>
      <c r="C190" s="27"/>
      <c r="D190" s="27"/>
      <c r="E190" s="27"/>
      <c r="F190" s="124"/>
      <c r="G190" s="124"/>
      <c r="H190" s="27"/>
      <c r="I190" s="27"/>
      <c r="J190" s="27"/>
      <c r="K190" s="27"/>
      <c r="L190" s="27"/>
      <c r="M190" s="27"/>
      <c r="N190" s="27"/>
      <c r="O190" s="27"/>
      <c r="P190" s="27"/>
      <c r="Q190" s="27"/>
      <c r="R190" s="27"/>
      <c r="S190" s="27"/>
      <c r="T190" s="27"/>
      <c r="U190" s="27"/>
      <c r="V190" s="27"/>
      <c r="W190" s="27"/>
      <c r="X190" s="27"/>
      <c r="Y190" s="27"/>
      <c r="Z190" s="27"/>
      <c r="AA190" s="27"/>
      <c r="AB190" s="27"/>
    </row>
    <row r="191" ht="26.25" customHeight="1">
      <c r="A191" s="123"/>
      <c r="B191" s="27"/>
      <c r="C191" s="27"/>
      <c r="D191" s="27"/>
      <c r="E191" s="27"/>
      <c r="F191" s="124"/>
      <c r="G191" s="124"/>
      <c r="H191" s="27"/>
      <c r="I191" s="27"/>
      <c r="J191" s="27"/>
      <c r="K191" s="27"/>
      <c r="L191" s="27"/>
      <c r="M191" s="27"/>
      <c r="N191" s="27"/>
      <c r="O191" s="27"/>
      <c r="P191" s="27"/>
      <c r="Q191" s="27"/>
      <c r="R191" s="27"/>
      <c r="S191" s="27"/>
      <c r="T191" s="27"/>
      <c r="U191" s="27"/>
      <c r="V191" s="27"/>
      <c r="W191" s="27"/>
      <c r="X191" s="27"/>
      <c r="Y191" s="27"/>
      <c r="Z191" s="27"/>
      <c r="AA191" s="27"/>
      <c r="AB191" s="27"/>
    </row>
    <row r="192" ht="26.25" customHeight="1">
      <c r="A192" s="123"/>
      <c r="B192" s="27"/>
      <c r="C192" s="27"/>
      <c r="D192" s="27"/>
      <c r="E192" s="27"/>
      <c r="F192" s="124"/>
      <c r="G192" s="124"/>
      <c r="H192" s="27"/>
      <c r="I192" s="27"/>
      <c r="J192" s="27"/>
      <c r="K192" s="27"/>
      <c r="L192" s="27"/>
      <c r="M192" s="27"/>
      <c r="N192" s="27"/>
      <c r="O192" s="27"/>
      <c r="P192" s="27"/>
      <c r="Q192" s="27"/>
      <c r="R192" s="27"/>
      <c r="S192" s="27"/>
      <c r="T192" s="27"/>
      <c r="U192" s="27"/>
      <c r="V192" s="27"/>
      <c r="W192" s="27"/>
      <c r="X192" s="27"/>
      <c r="Y192" s="27"/>
      <c r="Z192" s="27"/>
      <c r="AA192" s="27"/>
      <c r="AB192" s="27"/>
    </row>
    <row r="193" ht="26.25" customHeight="1">
      <c r="A193" s="123"/>
      <c r="B193" s="27"/>
      <c r="C193" s="27"/>
      <c r="D193" s="27"/>
      <c r="E193" s="27"/>
      <c r="F193" s="124"/>
      <c r="G193" s="124"/>
      <c r="H193" s="27"/>
      <c r="I193" s="27"/>
      <c r="J193" s="27"/>
      <c r="K193" s="27"/>
      <c r="L193" s="27"/>
      <c r="M193" s="27"/>
      <c r="N193" s="27"/>
      <c r="O193" s="27"/>
      <c r="P193" s="27"/>
      <c r="Q193" s="27"/>
      <c r="R193" s="27"/>
      <c r="S193" s="27"/>
      <c r="T193" s="27"/>
      <c r="U193" s="27"/>
      <c r="V193" s="27"/>
      <c r="W193" s="27"/>
      <c r="X193" s="27"/>
      <c r="Y193" s="27"/>
      <c r="Z193" s="27"/>
      <c r="AA193" s="27"/>
      <c r="AB193" s="27"/>
    </row>
    <row r="194" ht="26.25" customHeight="1">
      <c r="A194" s="123"/>
      <c r="B194" s="27"/>
      <c r="C194" s="27"/>
      <c r="D194" s="27"/>
      <c r="E194" s="27"/>
      <c r="F194" s="124"/>
      <c r="G194" s="124"/>
      <c r="H194" s="27"/>
      <c r="I194" s="27"/>
      <c r="J194" s="27"/>
      <c r="K194" s="27"/>
      <c r="L194" s="27"/>
      <c r="M194" s="27"/>
      <c r="N194" s="27"/>
      <c r="O194" s="27"/>
      <c r="P194" s="27"/>
      <c r="Q194" s="27"/>
      <c r="R194" s="27"/>
      <c r="S194" s="27"/>
      <c r="T194" s="27"/>
      <c r="U194" s="27"/>
      <c r="V194" s="27"/>
      <c r="W194" s="27"/>
      <c r="X194" s="27"/>
      <c r="Y194" s="27"/>
      <c r="Z194" s="27"/>
      <c r="AA194" s="27"/>
      <c r="AB194" s="27"/>
    </row>
    <row r="195" ht="26.25" customHeight="1">
      <c r="A195" s="123"/>
      <c r="B195" s="27"/>
      <c r="C195" s="27"/>
      <c r="D195" s="27"/>
      <c r="E195" s="27"/>
      <c r="F195" s="124"/>
      <c r="G195" s="124"/>
      <c r="H195" s="27"/>
      <c r="I195" s="27"/>
      <c r="J195" s="27"/>
      <c r="K195" s="27"/>
      <c r="L195" s="27"/>
      <c r="M195" s="27"/>
      <c r="N195" s="27"/>
      <c r="O195" s="27"/>
      <c r="P195" s="27"/>
      <c r="Q195" s="27"/>
      <c r="R195" s="27"/>
      <c r="S195" s="27"/>
      <c r="T195" s="27"/>
      <c r="U195" s="27"/>
      <c r="V195" s="27"/>
      <c r="W195" s="27"/>
      <c r="X195" s="27"/>
      <c r="Y195" s="27"/>
      <c r="Z195" s="27"/>
      <c r="AA195" s="27"/>
      <c r="AB195" s="27"/>
    </row>
    <row r="196" ht="26.25" customHeight="1">
      <c r="A196" s="123"/>
      <c r="B196" s="27"/>
      <c r="C196" s="27"/>
      <c r="D196" s="27"/>
      <c r="E196" s="27"/>
      <c r="F196" s="124"/>
      <c r="G196" s="124"/>
      <c r="H196" s="27"/>
      <c r="I196" s="27"/>
      <c r="J196" s="27"/>
      <c r="K196" s="27"/>
      <c r="L196" s="27"/>
      <c r="M196" s="27"/>
      <c r="N196" s="27"/>
      <c r="O196" s="27"/>
      <c r="P196" s="27"/>
      <c r="Q196" s="27"/>
      <c r="R196" s="27"/>
      <c r="S196" s="27"/>
      <c r="T196" s="27"/>
      <c r="U196" s="27"/>
      <c r="V196" s="27"/>
      <c r="W196" s="27"/>
      <c r="X196" s="27"/>
      <c r="Y196" s="27"/>
      <c r="Z196" s="27"/>
      <c r="AA196" s="27"/>
      <c r="AB196" s="27"/>
    </row>
    <row r="197" ht="26.25" customHeight="1">
      <c r="A197" s="123"/>
      <c r="B197" s="27"/>
      <c r="C197" s="27"/>
      <c r="D197" s="27"/>
      <c r="E197" s="27"/>
      <c r="F197" s="124"/>
      <c r="G197" s="124"/>
      <c r="H197" s="27"/>
      <c r="I197" s="27"/>
      <c r="J197" s="27"/>
      <c r="K197" s="27"/>
      <c r="L197" s="27"/>
      <c r="M197" s="27"/>
      <c r="N197" s="27"/>
      <c r="O197" s="27"/>
      <c r="P197" s="27"/>
      <c r="Q197" s="27"/>
      <c r="R197" s="27"/>
      <c r="S197" s="27"/>
      <c r="T197" s="27"/>
      <c r="U197" s="27"/>
      <c r="V197" s="27"/>
      <c r="W197" s="27"/>
      <c r="X197" s="27"/>
      <c r="Y197" s="27"/>
      <c r="Z197" s="27"/>
      <c r="AA197" s="27"/>
      <c r="AB197" s="27"/>
    </row>
    <row r="198" ht="26.25" customHeight="1">
      <c r="A198" s="123"/>
      <c r="B198" s="27"/>
      <c r="C198" s="27"/>
      <c r="D198" s="27"/>
      <c r="E198" s="27"/>
      <c r="F198" s="124"/>
      <c r="G198" s="124"/>
      <c r="H198" s="27"/>
      <c r="I198" s="27"/>
      <c r="J198" s="27"/>
      <c r="K198" s="27"/>
      <c r="L198" s="27"/>
      <c r="M198" s="27"/>
      <c r="N198" s="27"/>
      <c r="O198" s="27"/>
      <c r="P198" s="27"/>
      <c r="Q198" s="27"/>
      <c r="R198" s="27"/>
      <c r="S198" s="27"/>
      <c r="T198" s="27"/>
      <c r="U198" s="27"/>
      <c r="V198" s="27"/>
      <c r="W198" s="27"/>
      <c r="X198" s="27"/>
      <c r="Y198" s="27"/>
      <c r="Z198" s="27"/>
      <c r="AA198" s="27"/>
      <c r="AB198" s="27"/>
    </row>
    <row r="199" ht="26.25" customHeight="1">
      <c r="A199" s="123"/>
      <c r="B199" s="27"/>
      <c r="C199" s="27"/>
      <c r="D199" s="27"/>
      <c r="E199" s="27"/>
      <c r="F199" s="124"/>
      <c r="G199" s="124"/>
      <c r="H199" s="27"/>
      <c r="I199" s="27"/>
      <c r="J199" s="27"/>
      <c r="K199" s="27"/>
      <c r="L199" s="27"/>
      <c r="M199" s="27"/>
      <c r="N199" s="27"/>
      <c r="O199" s="27"/>
      <c r="P199" s="27"/>
      <c r="Q199" s="27"/>
      <c r="R199" s="27"/>
      <c r="S199" s="27"/>
      <c r="T199" s="27"/>
      <c r="U199" s="27"/>
      <c r="V199" s="27"/>
      <c r="W199" s="27"/>
      <c r="X199" s="27"/>
      <c r="Y199" s="27"/>
      <c r="Z199" s="27"/>
      <c r="AA199" s="27"/>
      <c r="AB199" s="27"/>
    </row>
    <row r="200" ht="26.25" customHeight="1">
      <c r="A200" s="123"/>
      <c r="B200" s="27"/>
      <c r="C200" s="27"/>
      <c r="D200" s="27"/>
      <c r="E200" s="27"/>
      <c r="F200" s="124"/>
      <c r="G200" s="124"/>
      <c r="H200" s="27"/>
      <c r="I200" s="27"/>
      <c r="J200" s="27"/>
      <c r="K200" s="27"/>
      <c r="L200" s="27"/>
      <c r="M200" s="27"/>
      <c r="N200" s="27"/>
      <c r="O200" s="27"/>
      <c r="P200" s="27"/>
      <c r="Q200" s="27"/>
      <c r="R200" s="27"/>
      <c r="S200" s="27"/>
      <c r="T200" s="27"/>
      <c r="U200" s="27"/>
      <c r="V200" s="27"/>
      <c r="W200" s="27"/>
      <c r="X200" s="27"/>
      <c r="Y200" s="27"/>
      <c r="Z200" s="27"/>
      <c r="AA200" s="27"/>
      <c r="AB200" s="27"/>
    </row>
    <row r="201" ht="26.25" customHeight="1">
      <c r="A201" s="123"/>
      <c r="B201" s="27"/>
      <c r="C201" s="27"/>
      <c r="D201" s="27"/>
      <c r="E201" s="27"/>
      <c r="F201" s="124"/>
      <c r="G201" s="124"/>
      <c r="H201" s="27"/>
      <c r="I201" s="27"/>
      <c r="J201" s="27"/>
      <c r="K201" s="27"/>
      <c r="L201" s="27"/>
      <c r="M201" s="27"/>
      <c r="N201" s="27"/>
      <c r="O201" s="27"/>
      <c r="P201" s="27"/>
      <c r="Q201" s="27"/>
      <c r="R201" s="27"/>
      <c r="S201" s="27"/>
      <c r="T201" s="27"/>
      <c r="U201" s="27"/>
      <c r="V201" s="27"/>
      <c r="W201" s="27"/>
      <c r="X201" s="27"/>
      <c r="Y201" s="27"/>
      <c r="Z201" s="27"/>
      <c r="AA201" s="27"/>
      <c r="AB201" s="27"/>
    </row>
    <row r="202" ht="26.25" customHeight="1">
      <c r="A202" s="123"/>
      <c r="B202" s="27"/>
      <c r="C202" s="27"/>
      <c r="D202" s="27"/>
      <c r="E202" s="27"/>
      <c r="F202" s="124"/>
      <c r="G202" s="124"/>
      <c r="H202" s="27"/>
      <c r="I202" s="27"/>
      <c r="J202" s="27"/>
      <c r="K202" s="27"/>
      <c r="L202" s="27"/>
      <c r="M202" s="27"/>
      <c r="N202" s="27"/>
      <c r="O202" s="27"/>
      <c r="P202" s="27"/>
      <c r="Q202" s="27"/>
      <c r="R202" s="27"/>
      <c r="S202" s="27"/>
      <c r="T202" s="27"/>
      <c r="U202" s="27"/>
      <c r="V202" s="27"/>
      <c r="W202" s="27"/>
      <c r="X202" s="27"/>
      <c r="Y202" s="27"/>
      <c r="Z202" s="27"/>
      <c r="AA202" s="27"/>
      <c r="AB202" s="27"/>
    </row>
    <row r="203" ht="26.25" customHeight="1">
      <c r="A203" s="123"/>
      <c r="B203" s="27"/>
      <c r="C203" s="27"/>
      <c r="D203" s="27"/>
      <c r="E203" s="27"/>
      <c r="F203" s="124"/>
      <c r="G203" s="124"/>
      <c r="H203" s="27"/>
      <c r="I203" s="27"/>
      <c r="J203" s="27"/>
      <c r="K203" s="27"/>
      <c r="L203" s="27"/>
      <c r="M203" s="27"/>
      <c r="N203" s="27"/>
      <c r="O203" s="27"/>
      <c r="P203" s="27"/>
      <c r="Q203" s="27"/>
      <c r="R203" s="27"/>
      <c r="S203" s="27"/>
      <c r="T203" s="27"/>
      <c r="U203" s="27"/>
      <c r="V203" s="27"/>
      <c r="W203" s="27"/>
      <c r="X203" s="27"/>
      <c r="Y203" s="27"/>
      <c r="Z203" s="27"/>
      <c r="AA203" s="27"/>
      <c r="AB203" s="27"/>
    </row>
    <row r="204" ht="26.25" customHeight="1">
      <c r="A204" s="123"/>
      <c r="B204" s="27"/>
      <c r="C204" s="27"/>
      <c r="D204" s="27"/>
      <c r="E204" s="27"/>
      <c r="F204" s="124"/>
      <c r="G204" s="124"/>
      <c r="H204" s="27"/>
      <c r="I204" s="27"/>
      <c r="J204" s="27"/>
      <c r="K204" s="27"/>
      <c r="L204" s="27"/>
      <c r="M204" s="27"/>
      <c r="N204" s="27"/>
      <c r="O204" s="27"/>
      <c r="P204" s="27"/>
      <c r="Q204" s="27"/>
      <c r="R204" s="27"/>
      <c r="S204" s="27"/>
      <c r="T204" s="27"/>
      <c r="U204" s="27"/>
      <c r="V204" s="27"/>
      <c r="W204" s="27"/>
      <c r="X204" s="27"/>
      <c r="Y204" s="27"/>
      <c r="Z204" s="27"/>
      <c r="AA204" s="27"/>
      <c r="AB204" s="27"/>
    </row>
    <row r="205" ht="26.25" customHeight="1">
      <c r="A205" s="123"/>
      <c r="B205" s="27"/>
      <c r="C205" s="27"/>
      <c r="D205" s="27"/>
      <c r="E205" s="27"/>
      <c r="F205" s="124"/>
      <c r="G205" s="124"/>
      <c r="H205" s="27"/>
      <c r="I205" s="27"/>
      <c r="J205" s="27"/>
      <c r="K205" s="27"/>
      <c r="L205" s="27"/>
      <c r="M205" s="27"/>
      <c r="N205" s="27"/>
      <c r="O205" s="27"/>
      <c r="P205" s="27"/>
      <c r="Q205" s="27"/>
      <c r="R205" s="27"/>
      <c r="S205" s="27"/>
      <c r="T205" s="27"/>
      <c r="U205" s="27"/>
      <c r="V205" s="27"/>
      <c r="W205" s="27"/>
      <c r="X205" s="27"/>
      <c r="Y205" s="27"/>
      <c r="Z205" s="27"/>
      <c r="AA205" s="27"/>
      <c r="AB205" s="27"/>
    </row>
    <row r="206" ht="26.25" customHeight="1">
      <c r="A206" s="123"/>
      <c r="B206" s="27"/>
      <c r="C206" s="27"/>
      <c r="D206" s="27"/>
      <c r="E206" s="27"/>
      <c r="F206" s="124"/>
      <c r="G206" s="124"/>
      <c r="H206" s="27"/>
      <c r="I206" s="27"/>
      <c r="J206" s="27"/>
      <c r="K206" s="27"/>
      <c r="L206" s="27"/>
      <c r="M206" s="27"/>
      <c r="N206" s="27"/>
      <c r="O206" s="27"/>
      <c r="P206" s="27"/>
      <c r="Q206" s="27"/>
      <c r="R206" s="27"/>
      <c r="S206" s="27"/>
      <c r="T206" s="27"/>
      <c r="U206" s="27"/>
      <c r="V206" s="27"/>
      <c r="W206" s="27"/>
      <c r="X206" s="27"/>
      <c r="Y206" s="27"/>
      <c r="Z206" s="27"/>
      <c r="AA206" s="27"/>
      <c r="AB206" s="27"/>
    </row>
    <row r="207" ht="26.25" customHeight="1">
      <c r="A207" s="123"/>
      <c r="B207" s="27"/>
      <c r="C207" s="27"/>
      <c r="D207" s="27"/>
      <c r="E207" s="27"/>
      <c r="F207" s="124"/>
      <c r="G207" s="124"/>
      <c r="H207" s="27"/>
      <c r="I207" s="27"/>
      <c r="J207" s="27"/>
      <c r="K207" s="27"/>
      <c r="L207" s="27"/>
      <c r="M207" s="27"/>
      <c r="N207" s="27"/>
      <c r="O207" s="27"/>
      <c r="P207" s="27"/>
      <c r="Q207" s="27"/>
      <c r="R207" s="27"/>
      <c r="S207" s="27"/>
      <c r="T207" s="27"/>
      <c r="U207" s="27"/>
      <c r="V207" s="27"/>
      <c r="W207" s="27"/>
      <c r="X207" s="27"/>
      <c r="Y207" s="27"/>
      <c r="Z207" s="27"/>
      <c r="AA207" s="27"/>
      <c r="AB207" s="27"/>
    </row>
    <row r="208" ht="26.25" customHeight="1">
      <c r="A208" s="123"/>
      <c r="B208" s="27"/>
      <c r="C208" s="27"/>
      <c r="D208" s="27"/>
      <c r="E208" s="27"/>
      <c r="F208" s="124"/>
      <c r="G208" s="124"/>
      <c r="H208" s="27"/>
      <c r="I208" s="27"/>
      <c r="J208" s="27"/>
      <c r="K208" s="27"/>
      <c r="L208" s="27"/>
      <c r="M208" s="27"/>
      <c r="N208" s="27"/>
      <c r="O208" s="27"/>
      <c r="P208" s="27"/>
      <c r="Q208" s="27"/>
      <c r="R208" s="27"/>
      <c r="S208" s="27"/>
      <c r="T208" s="27"/>
      <c r="U208" s="27"/>
      <c r="V208" s="27"/>
      <c r="W208" s="27"/>
      <c r="X208" s="27"/>
      <c r="Y208" s="27"/>
      <c r="Z208" s="27"/>
      <c r="AA208" s="27"/>
      <c r="AB208" s="27"/>
    </row>
    <row r="209" ht="26.25" customHeight="1">
      <c r="A209" s="123"/>
      <c r="B209" s="27"/>
      <c r="C209" s="27"/>
      <c r="D209" s="27"/>
      <c r="E209" s="27"/>
      <c r="F209" s="124"/>
      <c r="G209" s="124"/>
      <c r="H209" s="27"/>
      <c r="I209" s="27"/>
      <c r="J209" s="27"/>
      <c r="K209" s="27"/>
      <c r="L209" s="27"/>
      <c r="M209" s="27"/>
      <c r="N209" s="27"/>
      <c r="O209" s="27"/>
      <c r="P209" s="27"/>
      <c r="Q209" s="27"/>
      <c r="R209" s="27"/>
      <c r="S209" s="27"/>
      <c r="T209" s="27"/>
      <c r="U209" s="27"/>
      <c r="V209" s="27"/>
      <c r="W209" s="27"/>
      <c r="X209" s="27"/>
      <c r="Y209" s="27"/>
      <c r="Z209" s="27"/>
      <c r="AA209" s="27"/>
      <c r="AB209" s="27"/>
    </row>
    <row r="210" ht="26.25" customHeight="1">
      <c r="A210" s="123"/>
      <c r="B210" s="27"/>
      <c r="C210" s="27"/>
      <c r="D210" s="27"/>
      <c r="E210" s="27"/>
      <c r="F210" s="124"/>
      <c r="G210" s="124"/>
      <c r="H210" s="27"/>
      <c r="I210" s="27"/>
      <c r="J210" s="27"/>
      <c r="K210" s="27"/>
      <c r="L210" s="27"/>
      <c r="M210" s="27"/>
      <c r="N210" s="27"/>
      <c r="O210" s="27"/>
      <c r="P210" s="27"/>
      <c r="Q210" s="27"/>
      <c r="R210" s="27"/>
      <c r="S210" s="27"/>
      <c r="T210" s="27"/>
      <c r="U210" s="27"/>
      <c r="V210" s="27"/>
      <c r="W210" s="27"/>
      <c r="X210" s="27"/>
      <c r="Y210" s="27"/>
      <c r="Z210" s="27"/>
      <c r="AA210" s="27"/>
      <c r="AB210" s="27"/>
    </row>
    <row r="211" ht="26.25" customHeight="1">
      <c r="A211" s="123"/>
      <c r="B211" s="27"/>
      <c r="C211" s="27"/>
      <c r="D211" s="27"/>
      <c r="E211" s="27"/>
      <c r="F211" s="124"/>
      <c r="G211" s="124"/>
      <c r="H211" s="27"/>
      <c r="I211" s="27"/>
      <c r="J211" s="27"/>
      <c r="K211" s="27"/>
      <c r="L211" s="27"/>
      <c r="M211" s="27"/>
      <c r="N211" s="27"/>
      <c r="O211" s="27"/>
      <c r="P211" s="27"/>
      <c r="Q211" s="27"/>
      <c r="R211" s="27"/>
      <c r="S211" s="27"/>
      <c r="T211" s="27"/>
      <c r="U211" s="27"/>
      <c r="V211" s="27"/>
      <c r="W211" s="27"/>
      <c r="X211" s="27"/>
      <c r="Y211" s="27"/>
      <c r="Z211" s="27"/>
      <c r="AA211" s="27"/>
      <c r="AB211" s="27"/>
    </row>
    <row r="212" ht="26.25" customHeight="1">
      <c r="A212" s="123"/>
      <c r="B212" s="27"/>
      <c r="C212" s="27"/>
      <c r="D212" s="27"/>
      <c r="E212" s="27"/>
      <c r="F212" s="124"/>
      <c r="G212" s="124"/>
      <c r="H212" s="27"/>
      <c r="I212" s="27"/>
      <c r="J212" s="27"/>
      <c r="K212" s="27"/>
      <c r="L212" s="27"/>
      <c r="M212" s="27"/>
      <c r="N212" s="27"/>
      <c r="O212" s="27"/>
      <c r="P212" s="27"/>
      <c r="Q212" s="27"/>
      <c r="R212" s="27"/>
      <c r="S212" s="27"/>
      <c r="T212" s="27"/>
      <c r="U212" s="27"/>
      <c r="V212" s="27"/>
      <c r="W212" s="27"/>
      <c r="X212" s="27"/>
      <c r="Y212" s="27"/>
      <c r="Z212" s="27"/>
      <c r="AA212" s="27"/>
      <c r="AB212" s="27"/>
    </row>
    <row r="213" ht="26.25" customHeight="1">
      <c r="A213" s="123"/>
      <c r="B213" s="27"/>
      <c r="C213" s="27"/>
      <c r="D213" s="27"/>
      <c r="E213" s="27"/>
      <c r="F213" s="124"/>
      <c r="G213" s="124"/>
      <c r="H213" s="27"/>
      <c r="I213" s="27"/>
      <c r="J213" s="27"/>
      <c r="K213" s="27"/>
      <c r="L213" s="27"/>
      <c r="M213" s="27"/>
      <c r="N213" s="27"/>
      <c r="O213" s="27"/>
      <c r="P213" s="27"/>
      <c r="Q213" s="27"/>
      <c r="R213" s="27"/>
      <c r="S213" s="27"/>
      <c r="T213" s="27"/>
      <c r="U213" s="27"/>
      <c r="V213" s="27"/>
      <c r="W213" s="27"/>
      <c r="X213" s="27"/>
      <c r="Y213" s="27"/>
      <c r="Z213" s="27"/>
      <c r="AA213" s="27"/>
      <c r="AB213" s="27"/>
    </row>
    <row r="214" ht="26.25" customHeight="1">
      <c r="A214" s="123"/>
      <c r="B214" s="27"/>
      <c r="C214" s="27"/>
      <c r="D214" s="27"/>
      <c r="E214" s="27"/>
      <c r="F214" s="124"/>
      <c r="G214" s="124"/>
      <c r="H214" s="27"/>
      <c r="I214" s="27"/>
      <c r="J214" s="27"/>
      <c r="K214" s="27"/>
      <c r="L214" s="27"/>
      <c r="M214" s="27"/>
      <c r="N214" s="27"/>
      <c r="O214" s="27"/>
      <c r="P214" s="27"/>
      <c r="Q214" s="27"/>
      <c r="R214" s="27"/>
      <c r="S214" s="27"/>
      <c r="T214" s="27"/>
      <c r="U214" s="27"/>
      <c r="V214" s="27"/>
      <c r="W214" s="27"/>
      <c r="X214" s="27"/>
      <c r="Y214" s="27"/>
      <c r="Z214" s="27"/>
      <c r="AA214" s="27"/>
      <c r="AB214" s="27"/>
    </row>
    <row r="215" ht="26.25" customHeight="1">
      <c r="A215" s="123"/>
      <c r="B215" s="27"/>
      <c r="C215" s="27"/>
      <c r="D215" s="27"/>
      <c r="E215" s="27"/>
      <c r="F215" s="124"/>
      <c r="G215" s="124"/>
      <c r="H215" s="27"/>
      <c r="I215" s="27"/>
      <c r="J215" s="27"/>
      <c r="K215" s="27"/>
      <c r="L215" s="27"/>
      <c r="M215" s="27"/>
      <c r="N215" s="27"/>
      <c r="O215" s="27"/>
      <c r="P215" s="27"/>
      <c r="Q215" s="27"/>
      <c r="R215" s="27"/>
      <c r="S215" s="27"/>
      <c r="T215" s="27"/>
      <c r="U215" s="27"/>
      <c r="V215" s="27"/>
      <c r="W215" s="27"/>
      <c r="X215" s="27"/>
      <c r="Y215" s="27"/>
      <c r="Z215" s="27"/>
      <c r="AA215" s="27"/>
      <c r="AB215" s="27"/>
    </row>
    <row r="216" ht="26.25" customHeight="1">
      <c r="A216" s="123"/>
      <c r="B216" s="27"/>
      <c r="C216" s="27"/>
      <c r="D216" s="27"/>
      <c r="E216" s="27"/>
      <c r="F216" s="124"/>
      <c r="G216" s="124"/>
      <c r="H216" s="27"/>
      <c r="I216" s="27"/>
      <c r="J216" s="27"/>
      <c r="K216" s="27"/>
      <c r="L216" s="27"/>
      <c r="M216" s="27"/>
      <c r="N216" s="27"/>
      <c r="O216" s="27"/>
      <c r="P216" s="27"/>
      <c r="Q216" s="27"/>
      <c r="R216" s="27"/>
      <c r="S216" s="27"/>
      <c r="T216" s="27"/>
      <c r="U216" s="27"/>
      <c r="V216" s="27"/>
      <c r="W216" s="27"/>
      <c r="X216" s="27"/>
      <c r="Y216" s="27"/>
      <c r="Z216" s="27"/>
      <c r="AA216" s="27"/>
      <c r="AB216" s="27"/>
    </row>
    <row r="217" ht="26.25" customHeight="1">
      <c r="A217" s="123"/>
      <c r="B217" s="27"/>
      <c r="C217" s="27"/>
      <c r="D217" s="27"/>
      <c r="E217" s="27"/>
      <c r="F217" s="124"/>
      <c r="G217" s="124"/>
      <c r="H217" s="27"/>
      <c r="I217" s="27"/>
      <c r="J217" s="27"/>
      <c r="K217" s="27"/>
      <c r="L217" s="27"/>
      <c r="M217" s="27"/>
      <c r="N217" s="27"/>
      <c r="O217" s="27"/>
      <c r="P217" s="27"/>
      <c r="Q217" s="27"/>
      <c r="R217" s="27"/>
      <c r="S217" s="27"/>
      <c r="T217" s="27"/>
      <c r="U217" s="27"/>
      <c r="V217" s="27"/>
      <c r="W217" s="27"/>
      <c r="X217" s="27"/>
      <c r="Y217" s="27"/>
      <c r="Z217" s="27"/>
      <c r="AA217" s="27"/>
      <c r="AB217" s="27"/>
    </row>
    <row r="218" ht="26.25" customHeight="1">
      <c r="A218" s="123"/>
      <c r="B218" s="27"/>
      <c r="C218" s="27"/>
      <c r="D218" s="27"/>
      <c r="E218" s="27"/>
      <c r="F218" s="124"/>
      <c r="G218" s="124"/>
      <c r="H218" s="27"/>
      <c r="I218" s="27"/>
      <c r="J218" s="27"/>
      <c r="K218" s="27"/>
      <c r="L218" s="27"/>
      <c r="M218" s="27"/>
      <c r="N218" s="27"/>
      <c r="O218" s="27"/>
      <c r="P218" s="27"/>
      <c r="Q218" s="27"/>
      <c r="R218" s="27"/>
      <c r="S218" s="27"/>
      <c r="T218" s="27"/>
      <c r="U218" s="27"/>
      <c r="V218" s="27"/>
      <c r="W218" s="27"/>
      <c r="X218" s="27"/>
      <c r="Y218" s="27"/>
      <c r="Z218" s="27"/>
      <c r="AA218" s="27"/>
      <c r="AB218" s="27"/>
    </row>
    <row r="219" ht="26.25" customHeight="1">
      <c r="A219" s="123"/>
      <c r="B219" s="27"/>
      <c r="C219" s="27"/>
      <c r="D219" s="27"/>
      <c r="E219" s="27"/>
      <c r="F219" s="124"/>
      <c r="G219" s="124"/>
      <c r="H219" s="27"/>
      <c r="I219" s="27"/>
      <c r="J219" s="27"/>
      <c r="K219" s="27"/>
      <c r="L219" s="27"/>
      <c r="M219" s="27"/>
      <c r="N219" s="27"/>
      <c r="O219" s="27"/>
      <c r="P219" s="27"/>
      <c r="Q219" s="27"/>
      <c r="R219" s="27"/>
      <c r="S219" s="27"/>
      <c r="T219" s="27"/>
      <c r="U219" s="27"/>
      <c r="V219" s="27"/>
      <c r="W219" s="27"/>
      <c r="X219" s="27"/>
      <c r="Y219" s="27"/>
      <c r="Z219" s="27"/>
      <c r="AA219" s="27"/>
      <c r="AB219" s="27"/>
    </row>
    <row r="220" ht="26.25" customHeight="1">
      <c r="A220" s="123"/>
      <c r="B220" s="27"/>
      <c r="C220" s="27"/>
      <c r="D220" s="27"/>
      <c r="E220" s="27"/>
      <c r="F220" s="124"/>
      <c r="G220" s="124"/>
      <c r="H220" s="27"/>
      <c r="I220" s="27"/>
      <c r="J220" s="27"/>
      <c r="K220" s="27"/>
      <c r="L220" s="27"/>
      <c r="M220" s="27"/>
      <c r="N220" s="27"/>
      <c r="O220" s="27"/>
      <c r="P220" s="27"/>
      <c r="Q220" s="27"/>
      <c r="R220" s="27"/>
      <c r="S220" s="27"/>
      <c r="T220" s="27"/>
      <c r="U220" s="27"/>
      <c r="V220" s="27"/>
      <c r="W220" s="27"/>
      <c r="X220" s="27"/>
      <c r="Y220" s="27"/>
      <c r="Z220" s="27"/>
      <c r="AA220" s="27"/>
      <c r="AB220" s="27"/>
    </row>
    <row r="221" ht="26.25" customHeight="1">
      <c r="A221" s="123"/>
      <c r="B221" s="27"/>
      <c r="C221" s="27"/>
      <c r="D221" s="27"/>
      <c r="E221" s="27"/>
      <c r="F221" s="124"/>
      <c r="G221" s="124"/>
      <c r="H221" s="27"/>
      <c r="I221" s="27"/>
      <c r="J221" s="27"/>
      <c r="K221" s="27"/>
      <c r="L221" s="27"/>
      <c r="M221" s="27"/>
      <c r="N221" s="27"/>
      <c r="O221" s="27"/>
      <c r="P221" s="27"/>
      <c r="Q221" s="27"/>
      <c r="R221" s="27"/>
      <c r="S221" s="27"/>
      <c r="T221" s="27"/>
      <c r="U221" s="27"/>
      <c r="V221" s="27"/>
      <c r="W221" s="27"/>
      <c r="X221" s="27"/>
      <c r="Y221" s="27"/>
      <c r="Z221" s="27"/>
      <c r="AA221" s="27"/>
      <c r="AB221" s="27"/>
    </row>
    <row r="222" ht="26.25" customHeight="1">
      <c r="A222" s="123"/>
      <c r="B222" s="27"/>
      <c r="C222" s="27"/>
      <c r="D222" s="27"/>
      <c r="E222" s="27"/>
      <c r="F222" s="124"/>
      <c r="G222" s="124"/>
      <c r="H222" s="27"/>
      <c r="I222" s="27"/>
      <c r="J222" s="27"/>
      <c r="K222" s="27"/>
      <c r="L222" s="27"/>
      <c r="M222" s="27"/>
      <c r="N222" s="27"/>
      <c r="O222" s="27"/>
      <c r="P222" s="27"/>
      <c r="Q222" s="27"/>
      <c r="R222" s="27"/>
      <c r="S222" s="27"/>
      <c r="T222" s="27"/>
      <c r="U222" s="27"/>
      <c r="V222" s="27"/>
      <c r="W222" s="27"/>
      <c r="X222" s="27"/>
      <c r="Y222" s="27"/>
      <c r="Z222" s="27"/>
      <c r="AA222" s="27"/>
      <c r="AB222" s="27"/>
    </row>
    <row r="223" ht="26.25" customHeight="1">
      <c r="A223" s="123"/>
      <c r="B223" s="27"/>
      <c r="C223" s="27"/>
      <c r="D223" s="27"/>
      <c r="E223" s="27"/>
      <c r="F223" s="124"/>
      <c r="G223" s="124"/>
      <c r="H223" s="27"/>
      <c r="I223" s="27"/>
      <c r="J223" s="27"/>
      <c r="K223" s="27"/>
      <c r="L223" s="27"/>
      <c r="M223" s="27"/>
      <c r="N223" s="27"/>
      <c r="O223" s="27"/>
      <c r="P223" s="27"/>
      <c r="Q223" s="27"/>
      <c r="R223" s="27"/>
      <c r="S223" s="27"/>
      <c r="T223" s="27"/>
      <c r="U223" s="27"/>
      <c r="V223" s="27"/>
      <c r="W223" s="27"/>
      <c r="X223" s="27"/>
      <c r="Y223" s="27"/>
      <c r="Z223" s="27"/>
      <c r="AA223" s="27"/>
      <c r="AB223" s="27"/>
    </row>
    <row r="224" ht="26.25" customHeight="1">
      <c r="A224" s="123"/>
      <c r="B224" s="27"/>
      <c r="C224" s="27"/>
      <c r="D224" s="27"/>
      <c r="E224" s="27"/>
      <c r="F224" s="124"/>
      <c r="G224" s="124"/>
      <c r="H224" s="27"/>
      <c r="I224" s="27"/>
      <c r="J224" s="27"/>
      <c r="K224" s="27"/>
      <c r="L224" s="27"/>
      <c r="M224" s="27"/>
      <c r="N224" s="27"/>
      <c r="O224" s="27"/>
      <c r="P224" s="27"/>
      <c r="Q224" s="27"/>
      <c r="R224" s="27"/>
      <c r="S224" s="27"/>
      <c r="T224" s="27"/>
      <c r="U224" s="27"/>
      <c r="V224" s="27"/>
      <c r="W224" s="27"/>
      <c r="X224" s="27"/>
      <c r="Y224" s="27"/>
      <c r="Z224" s="27"/>
      <c r="AA224" s="27"/>
      <c r="AB224" s="27"/>
    </row>
    <row r="225" ht="26.25" customHeight="1">
      <c r="A225" s="123"/>
      <c r="B225" s="27"/>
      <c r="C225" s="27"/>
      <c r="D225" s="27"/>
      <c r="E225" s="27"/>
      <c r="F225" s="124"/>
      <c r="G225" s="124"/>
      <c r="H225" s="27"/>
      <c r="I225" s="27"/>
      <c r="J225" s="27"/>
      <c r="K225" s="27"/>
      <c r="L225" s="27"/>
      <c r="M225" s="27"/>
      <c r="N225" s="27"/>
      <c r="O225" s="27"/>
      <c r="P225" s="27"/>
      <c r="Q225" s="27"/>
      <c r="R225" s="27"/>
      <c r="S225" s="27"/>
      <c r="T225" s="27"/>
      <c r="U225" s="27"/>
      <c r="V225" s="27"/>
      <c r="W225" s="27"/>
      <c r="X225" s="27"/>
      <c r="Y225" s="27"/>
      <c r="Z225" s="27"/>
      <c r="AA225" s="27"/>
      <c r="AB225" s="27"/>
    </row>
    <row r="226" ht="26.25" customHeight="1">
      <c r="A226" s="123"/>
      <c r="B226" s="27"/>
      <c r="C226" s="27"/>
      <c r="D226" s="27"/>
      <c r="E226" s="27"/>
      <c r="F226" s="124"/>
      <c r="G226" s="124"/>
      <c r="H226" s="27"/>
      <c r="I226" s="27"/>
      <c r="J226" s="27"/>
      <c r="K226" s="27"/>
      <c r="L226" s="27"/>
      <c r="M226" s="27"/>
      <c r="N226" s="27"/>
      <c r="O226" s="27"/>
      <c r="P226" s="27"/>
      <c r="Q226" s="27"/>
      <c r="R226" s="27"/>
      <c r="S226" s="27"/>
      <c r="T226" s="27"/>
      <c r="U226" s="27"/>
      <c r="V226" s="27"/>
      <c r="W226" s="27"/>
      <c r="X226" s="27"/>
      <c r="Y226" s="27"/>
      <c r="Z226" s="27"/>
      <c r="AA226" s="27"/>
      <c r="AB226" s="27"/>
    </row>
    <row r="227" ht="26.25" customHeight="1">
      <c r="A227" s="123"/>
      <c r="B227" s="27"/>
      <c r="C227" s="27"/>
      <c r="D227" s="27"/>
      <c r="E227" s="27"/>
      <c r="F227" s="124"/>
      <c r="G227" s="124"/>
      <c r="H227" s="27"/>
      <c r="I227" s="27"/>
      <c r="J227" s="27"/>
      <c r="K227" s="27"/>
      <c r="L227" s="27"/>
      <c r="M227" s="27"/>
      <c r="N227" s="27"/>
      <c r="O227" s="27"/>
      <c r="P227" s="27"/>
      <c r="Q227" s="27"/>
      <c r="R227" s="27"/>
      <c r="S227" s="27"/>
      <c r="T227" s="27"/>
      <c r="U227" s="27"/>
      <c r="V227" s="27"/>
      <c r="W227" s="27"/>
      <c r="X227" s="27"/>
      <c r="Y227" s="27"/>
      <c r="Z227" s="27"/>
      <c r="AA227" s="27"/>
      <c r="AB227" s="27"/>
    </row>
    <row r="228" ht="26.25" customHeight="1">
      <c r="A228" s="123"/>
      <c r="B228" s="27"/>
      <c r="C228" s="27"/>
      <c r="D228" s="27"/>
      <c r="E228" s="27"/>
      <c r="F228" s="124"/>
      <c r="G228" s="124"/>
      <c r="H228" s="27"/>
      <c r="I228" s="27"/>
      <c r="J228" s="27"/>
      <c r="K228" s="27"/>
      <c r="L228" s="27"/>
      <c r="M228" s="27"/>
      <c r="N228" s="27"/>
      <c r="O228" s="27"/>
      <c r="P228" s="27"/>
      <c r="Q228" s="27"/>
      <c r="R228" s="27"/>
      <c r="S228" s="27"/>
      <c r="T228" s="27"/>
      <c r="U228" s="27"/>
      <c r="V228" s="27"/>
      <c r="W228" s="27"/>
      <c r="X228" s="27"/>
      <c r="Y228" s="27"/>
      <c r="Z228" s="27"/>
      <c r="AA228" s="27"/>
      <c r="AB228" s="27"/>
    </row>
    <row r="229" ht="26.25" customHeight="1">
      <c r="A229" s="123"/>
      <c r="B229" s="27"/>
      <c r="C229" s="27"/>
      <c r="D229" s="27"/>
      <c r="E229" s="27"/>
      <c r="F229" s="124"/>
      <c r="G229" s="124"/>
      <c r="H229" s="27"/>
      <c r="I229" s="27"/>
      <c r="J229" s="27"/>
      <c r="K229" s="27"/>
      <c r="L229" s="27"/>
      <c r="M229" s="27"/>
      <c r="N229" s="27"/>
      <c r="O229" s="27"/>
      <c r="P229" s="27"/>
      <c r="Q229" s="27"/>
      <c r="R229" s="27"/>
      <c r="S229" s="27"/>
      <c r="T229" s="27"/>
      <c r="U229" s="27"/>
      <c r="V229" s="27"/>
      <c r="W229" s="27"/>
      <c r="X229" s="27"/>
      <c r="Y229" s="27"/>
      <c r="Z229" s="27"/>
      <c r="AA229" s="27"/>
      <c r="AB229" s="27"/>
    </row>
    <row r="230" ht="26.25" customHeight="1">
      <c r="A230" s="123"/>
      <c r="B230" s="27"/>
      <c r="C230" s="27"/>
      <c r="D230" s="27"/>
      <c r="E230" s="27"/>
      <c r="F230" s="124"/>
      <c r="G230" s="124"/>
      <c r="H230" s="27"/>
      <c r="I230" s="27"/>
      <c r="J230" s="27"/>
      <c r="K230" s="27"/>
      <c r="L230" s="27"/>
      <c r="M230" s="27"/>
      <c r="N230" s="27"/>
      <c r="O230" s="27"/>
      <c r="P230" s="27"/>
      <c r="Q230" s="27"/>
      <c r="R230" s="27"/>
      <c r="S230" s="27"/>
      <c r="T230" s="27"/>
      <c r="U230" s="27"/>
      <c r="V230" s="27"/>
      <c r="W230" s="27"/>
      <c r="X230" s="27"/>
      <c r="Y230" s="27"/>
      <c r="Z230" s="27"/>
      <c r="AA230" s="27"/>
      <c r="AB230" s="27"/>
    </row>
    <row r="231" ht="26.25" customHeight="1">
      <c r="A231" s="123"/>
      <c r="B231" s="27"/>
      <c r="C231" s="27"/>
      <c r="D231" s="27"/>
      <c r="E231" s="27"/>
      <c r="F231" s="124"/>
      <c r="G231" s="124"/>
      <c r="H231" s="27"/>
      <c r="I231" s="27"/>
      <c r="J231" s="27"/>
      <c r="K231" s="27"/>
      <c r="L231" s="27"/>
      <c r="M231" s="27"/>
      <c r="N231" s="27"/>
      <c r="O231" s="27"/>
      <c r="P231" s="27"/>
      <c r="Q231" s="27"/>
      <c r="R231" s="27"/>
      <c r="S231" s="27"/>
      <c r="T231" s="27"/>
      <c r="U231" s="27"/>
      <c r="V231" s="27"/>
      <c r="W231" s="27"/>
      <c r="X231" s="27"/>
      <c r="Y231" s="27"/>
      <c r="Z231" s="27"/>
      <c r="AA231" s="27"/>
      <c r="AB231" s="27"/>
    </row>
    <row r="232" ht="26.25" customHeight="1">
      <c r="A232" s="123"/>
      <c r="B232" s="27"/>
      <c r="C232" s="27"/>
      <c r="D232" s="27"/>
      <c r="E232" s="27"/>
      <c r="F232" s="124"/>
      <c r="G232" s="124"/>
      <c r="H232" s="27"/>
      <c r="I232" s="27"/>
      <c r="J232" s="27"/>
      <c r="K232" s="27"/>
      <c r="L232" s="27"/>
      <c r="M232" s="27"/>
      <c r="N232" s="27"/>
      <c r="O232" s="27"/>
      <c r="P232" s="27"/>
      <c r="Q232" s="27"/>
      <c r="R232" s="27"/>
      <c r="S232" s="27"/>
      <c r="T232" s="27"/>
      <c r="U232" s="27"/>
      <c r="V232" s="27"/>
      <c r="W232" s="27"/>
      <c r="X232" s="27"/>
      <c r="Y232" s="27"/>
      <c r="Z232" s="27"/>
      <c r="AA232" s="27"/>
      <c r="AB232" s="27"/>
    </row>
    <row r="233" ht="26.25" customHeight="1">
      <c r="A233" s="123"/>
      <c r="B233" s="27"/>
      <c r="C233" s="27"/>
      <c r="D233" s="27"/>
      <c r="E233" s="27"/>
      <c r="F233" s="124"/>
      <c r="G233" s="124"/>
      <c r="H233" s="27"/>
      <c r="I233" s="27"/>
      <c r="J233" s="27"/>
      <c r="K233" s="27"/>
      <c r="L233" s="27"/>
      <c r="M233" s="27"/>
      <c r="N233" s="27"/>
      <c r="O233" s="27"/>
      <c r="P233" s="27"/>
      <c r="Q233" s="27"/>
      <c r="R233" s="27"/>
      <c r="S233" s="27"/>
      <c r="T233" s="27"/>
      <c r="U233" s="27"/>
      <c r="V233" s="27"/>
      <c r="W233" s="27"/>
      <c r="X233" s="27"/>
      <c r="Y233" s="27"/>
      <c r="Z233" s="27"/>
      <c r="AA233" s="27"/>
      <c r="AB233" s="27"/>
    </row>
    <row r="234" ht="26.25" customHeight="1">
      <c r="A234" s="123"/>
      <c r="B234" s="27"/>
      <c r="C234" s="27"/>
      <c r="D234" s="27"/>
      <c r="E234" s="27"/>
      <c r="F234" s="124"/>
      <c r="G234" s="124"/>
      <c r="H234" s="27"/>
      <c r="I234" s="27"/>
      <c r="J234" s="27"/>
      <c r="K234" s="27"/>
      <c r="L234" s="27"/>
      <c r="M234" s="27"/>
      <c r="N234" s="27"/>
      <c r="O234" s="27"/>
      <c r="P234" s="27"/>
      <c r="Q234" s="27"/>
      <c r="R234" s="27"/>
      <c r="S234" s="27"/>
      <c r="T234" s="27"/>
      <c r="U234" s="27"/>
      <c r="V234" s="27"/>
      <c r="W234" s="27"/>
      <c r="X234" s="27"/>
      <c r="Y234" s="27"/>
      <c r="Z234" s="27"/>
      <c r="AA234" s="27"/>
      <c r="AB234" s="27"/>
    </row>
    <row r="235" ht="26.25" customHeight="1">
      <c r="A235" s="123"/>
      <c r="B235" s="27"/>
      <c r="C235" s="27"/>
      <c r="D235" s="27"/>
      <c r="E235" s="27"/>
      <c r="F235" s="124"/>
      <c r="G235" s="124"/>
      <c r="H235" s="27"/>
      <c r="I235" s="27"/>
      <c r="J235" s="27"/>
      <c r="K235" s="27"/>
      <c r="L235" s="27"/>
      <c r="M235" s="27"/>
      <c r="N235" s="27"/>
      <c r="O235" s="27"/>
      <c r="P235" s="27"/>
      <c r="Q235" s="27"/>
      <c r="R235" s="27"/>
      <c r="S235" s="27"/>
      <c r="T235" s="27"/>
      <c r="U235" s="27"/>
      <c r="V235" s="27"/>
      <c r="W235" s="27"/>
      <c r="X235" s="27"/>
      <c r="Y235" s="27"/>
      <c r="Z235" s="27"/>
      <c r="AA235" s="27"/>
      <c r="AB235" s="27"/>
    </row>
    <row r="236" ht="26.25" customHeight="1">
      <c r="A236" s="123"/>
      <c r="B236" s="27"/>
      <c r="C236" s="27"/>
      <c r="D236" s="27"/>
      <c r="E236" s="27"/>
      <c r="F236" s="124"/>
      <c r="G236" s="124"/>
      <c r="H236" s="27"/>
      <c r="I236" s="27"/>
      <c r="J236" s="27"/>
      <c r="K236" s="27"/>
      <c r="L236" s="27"/>
      <c r="M236" s="27"/>
      <c r="N236" s="27"/>
      <c r="O236" s="27"/>
      <c r="P236" s="27"/>
      <c r="Q236" s="27"/>
      <c r="R236" s="27"/>
      <c r="S236" s="27"/>
      <c r="T236" s="27"/>
      <c r="U236" s="27"/>
      <c r="V236" s="27"/>
      <c r="W236" s="27"/>
      <c r="X236" s="27"/>
      <c r="Y236" s="27"/>
      <c r="Z236" s="27"/>
      <c r="AA236" s="27"/>
      <c r="AB236" s="27"/>
    </row>
    <row r="237" ht="26.25" customHeight="1">
      <c r="A237" s="123"/>
      <c r="B237" s="27"/>
      <c r="C237" s="27"/>
      <c r="D237" s="27"/>
      <c r="E237" s="27"/>
      <c r="F237" s="124"/>
      <c r="G237" s="124"/>
      <c r="H237" s="27"/>
      <c r="I237" s="27"/>
      <c r="J237" s="27"/>
      <c r="K237" s="27"/>
      <c r="L237" s="27"/>
      <c r="M237" s="27"/>
      <c r="N237" s="27"/>
      <c r="O237" s="27"/>
      <c r="P237" s="27"/>
      <c r="Q237" s="27"/>
      <c r="R237" s="27"/>
      <c r="S237" s="27"/>
      <c r="T237" s="27"/>
      <c r="U237" s="27"/>
      <c r="V237" s="27"/>
      <c r="W237" s="27"/>
      <c r="X237" s="27"/>
      <c r="Y237" s="27"/>
      <c r="Z237" s="27"/>
      <c r="AA237" s="27"/>
      <c r="AB237" s="27"/>
    </row>
    <row r="238" ht="26.25" customHeight="1">
      <c r="A238" s="123"/>
      <c r="B238" s="27"/>
      <c r="C238" s="27"/>
      <c r="D238" s="27"/>
      <c r="E238" s="27"/>
      <c r="F238" s="124"/>
      <c r="G238" s="124"/>
      <c r="H238" s="27"/>
      <c r="I238" s="27"/>
      <c r="J238" s="27"/>
      <c r="K238" s="27"/>
      <c r="L238" s="27"/>
      <c r="M238" s="27"/>
      <c r="N238" s="27"/>
      <c r="O238" s="27"/>
      <c r="P238" s="27"/>
      <c r="Q238" s="27"/>
      <c r="R238" s="27"/>
      <c r="S238" s="27"/>
      <c r="T238" s="27"/>
      <c r="U238" s="27"/>
      <c r="V238" s="27"/>
      <c r="W238" s="27"/>
      <c r="X238" s="27"/>
      <c r="Y238" s="27"/>
      <c r="Z238" s="27"/>
      <c r="AA238" s="27"/>
      <c r="AB238" s="27"/>
    </row>
    <row r="239" ht="26.25" customHeight="1">
      <c r="A239" s="123"/>
      <c r="B239" s="27"/>
      <c r="C239" s="27"/>
      <c r="D239" s="27"/>
      <c r="E239" s="27"/>
      <c r="F239" s="124"/>
      <c r="G239" s="124"/>
      <c r="H239" s="27"/>
      <c r="I239" s="27"/>
      <c r="J239" s="27"/>
      <c r="K239" s="27"/>
      <c r="L239" s="27"/>
      <c r="M239" s="27"/>
      <c r="N239" s="27"/>
      <c r="O239" s="27"/>
      <c r="P239" s="27"/>
      <c r="Q239" s="27"/>
      <c r="R239" s="27"/>
      <c r="S239" s="27"/>
      <c r="T239" s="27"/>
      <c r="U239" s="27"/>
      <c r="V239" s="27"/>
      <c r="W239" s="27"/>
      <c r="X239" s="27"/>
      <c r="Y239" s="27"/>
      <c r="Z239" s="27"/>
      <c r="AA239" s="27"/>
      <c r="AB239" s="27"/>
    </row>
    <row r="240" ht="26.25" customHeight="1">
      <c r="A240" s="123"/>
      <c r="B240" s="27"/>
      <c r="C240" s="27"/>
      <c r="D240" s="27"/>
      <c r="E240" s="27"/>
      <c r="F240" s="124"/>
      <c r="G240" s="124"/>
      <c r="H240" s="27"/>
      <c r="I240" s="27"/>
      <c r="J240" s="27"/>
      <c r="K240" s="27"/>
      <c r="L240" s="27"/>
      <c r="M240" s="27"/>
      <c r="N240" s="27"/>
      <c r="O240" s="27"/>
      <c r="P240" s="27"/>
      <c r="Q240" s="27"/>
      <c r="R240" s="27"/>
      <c r="S240" s="27"/>
      <c r="T240" s="27"/>
      <c r="U240" s="27"/>
      <c r="V240" s="27"/>
      <c r="W240" s="27"/>
      <c r="X240" s="27"/>
      <c r="Y240" s="27"/>
      <c r="Z240" s="27"/>
      <c r="AA240" s="27"/>
      <c r="AB240" s="27"/>
    </row>
    <row r="241" ht="26.25" customHeight="1">
      <c r="A241" s="123"/>
      <c r="B241" s="27"/>
      <c r="C241" s="27"/>
      <c r="D241" s="27"/>
      <c r="E241" s="27"/>
      <c r="F241" s="124"/>
      <c r="G241" s="124"/>
      <c r="H241" s="27"/>
      <c r="I241" s="27"/>
      <c r="J241" s="27"/>
      <c r="K241" s="27"/>
      <c r="L241" s="27"/>
      <c r="M241" s="27"/>
      <c r="N241" s="27"/>
      <c r="O241" s="27"/>
      <c r="P241" s="27"/>
      <c r="Q241" s="27"/>
      <c r="R241" s="27"/>
      <c r="S241" s="27"/>
      <c r="T241" s="27"/>
      <c r="U241" s="27"/>
      <c r="V241" s="27"/>
      <c r="W241" s="27"/>
      <c r="X241" s="27"/>
      <c r="Y241" s="27"/>
      <c r="Z241" s="27"/>
      <c r="AA241" s="27"/>
      <c r="AB241" s="27"/>
    </row>
    <row r="242" ht="26.25" customHeight="1">
      <c r="A242" s="123"/>
      <c r="B242" s="27"/>
      <c r="C242" s="27"/>
      <c r="D242" s="27"/>
      <c r="E242" s="27"/>
      <c r="F242" s="124"/>
      <c r="G242" s="124"/>
      <c r="H242" s="27"/>
      <c r="I242" s="27"/>
      <c r="J242" s="27"/>
      <c r="K242" s="27"/>
      <c r="L242" s="27"/>
      <c r="M242" s="27"/>
      <c r="N242" s="27"/>
      <c r="O242" s="27"/>
      <c r="P242" s="27"/>
      <c r="Q242" s="27"/>
      <c r="R242" s="27"/>
      <c r="S242" s="27"/>
      <c r="T242" s="27"/>
      <c r="U242" s="27"/>
      <c r="V242" s="27"/>
      <c r="W242" s="27"/>
      <c r="X242" s="27"/>
      <c r="Y242" s="27"/>
      <c r="Z242" s="27"/>
      <c r="AA242" s="27"/>
      <c r="AB242" s="27"/>
    </row>
    <row r="243" ht="26.25" customHeight="1">
      <c r="A243" s="123"/>
      <c r="B243" s="27"/>
      <c r="C243" s="27"/>
      <c r="D243" s="27"/>
      <c r="E243" s="27"/>
      <c r="F243" s="124"/>
      <c r="G243" s="124"/>
      <c r="H243" s="27"/>
      <c r="I243" s="27"/>
      <c r="J243" s="27"/>
      <c r="K243" s="27"/>
      <c r="L243" s="27"/>
      <c r="M243" s="27"/>
      <c r="N243" s="27"/>
      <c r="O243" s="27"/>
      <c r="P243" s="27"/>
      <c r="Q243" s="27"/>
      <c r="R243" s="27"/>
      <c r="S243" s="27"/>
      <c r="T243" s="27"/>
      <c r="U243" s="27"/>
      <c r="V243" s="27"/>
      <c r="W243" s="27"/>
      <c r="X243" s="27"/>
      <c r="Y243" s="27"/>
      <c r="Z243" s="27"/>
      <c r="AA243" s="27"/>
      <c r="AB243" s="27"/>
    </row>
    <row r="244" ht="26.25" customHeight="1">
      <c r="A244" s="123"/>
      <c r="B244" s="27"/>
      <c r="C244" s="27"/>
      <c r="D244" s="27"/>
      <c r="E244" s="27"/>
      <c r="F244" s="124"/>
      <c r="G244" s="124"/>
      <c r="H244" s="27"/>
      <c r="I244" s="27"/>
      <c r="J244" s="27"/>
      <c r="K244" s="27"/>
      <c r="L244" s="27"/>
      <c r="M244" s="27"/>
      <c r="N244" s="27"/>
      <c r="O244" s="27"/>
      <c r="P244" s="27"/>
      <c r="Q244" s="27"/>
      <c r="R244" s="27"/>
      <c r="S244" s="27"/>
      <c r="T244" s="27"/>
      <c r="U244" s="27"/>
      <c r="V244" s="27"/>
      <c r="W244" s="27"/>
      <c r="X244" s="27"/>
      <c r="Y244" s="27"/>
      <c r="Z244" s="27"/>
      <c r="AA244" s="27"/>
      <c r="AB244" s="27"/>
    </row>
    <row r="245" ht="26.25" customHeight="1">
      <c r="A245" s="123"/>
      <c r="B245" s="27"/>
      <c r="C245" s="27"/>
      <c r="D245" s="27"/>
      <c r="E245" s="27"/>
      <c r="F245" s="124"/>
      <c r="G245" s="124"/>
      <c r="H245" s="27"/>
      <c r="I245" s="27"/>
      <c r="J245" s="27"/>
      <c r="K245" s="27"/>
      <c r="L245" s="27"/>
      <c r="M245" s="27"/>
      <c r="N245" s="27"/>
      <c r="O245" s="27"/>
      <c r="P245" s="27"/>
      <c r="Q245" s="27"/>
      <c r="R245" s="27"/>
      <c r="S245" s="27"/>
      <c r="T245" s="27"/>
      <c r="U245" s="27"/>
      <c r="V245" s="27"/>
      <c r="W245" s="27"/>
      <c r="X245" s="27"/>
      <c r="Y245" s="27"/>
      <c r="Z245" s="27"/>
      <c r="AA245" s="27"/>
      <c r="AB245" s="27"/>
    </row>
    <row r="246" ht="26.25" customHeight="1">
      <c r="A246" s="123"/>
      <c r="B246" s="27"/>
      <c r="C246" s="27"/>
      <c r="D246" s="27"/>
      <c r="E246" s="27"/>
      <c r="F246" s="124"/>
      <c r="G246" s="124"/>
      <c r="H246" s="27"/>
      <c r="I246" s="27"/>
      <c r="J246" s="27"/>
      <c r="K246" s="27"/>
      <c r="L246" s="27"/>
      <c r="M246" s="27"/>
      <c r="N246" s="27"/>
      <c r="O246" s="27"/>
      <c r="P246" s="27"/>
      <c r="Q246" s="27"/>
      <c r="R246" s="27"/>
      <c r="S246" s="27"/>
      <c r="T246" s="27"/>
      <c r="U246" s="27"/>
      <c r="V246" s="27"/>
      <c r="W246" s="27"/>
      <c r="X246" s="27"/>
      <c r="Y246" s="27"/>
      <c r="Z246" s="27"/>
      <c r="AA246" s="27"/>
      <c r="AB246" s="27"/>
    </row>
    <row r="247" ht="26.25" customHeight="1">
      <c r="A247" s="123"/>
      <c r="B247" s="27"/>
      <c r="C247" s="27"/>
      <c r="D247" s="27"/>
      <c r="E247" s="27"/>
      <c r="F247" s="124"/>
      <c r="G247" s="124"/>
      <c r="H247" s="27"/>
      <c r="I247" s="27"/>
      <c r="J247" s="27"/>
      <c r="K247" s="27"/>
      <c r="L247" s="27"/>
      <c r="M247" s="27"/>
      <c r="N247" s="27"/>
      <c r="O247" s="27"/>
      <c r="P247" s="27"/>
      <c r="Q247" s="27"/>
      <c r="R247" s="27"/>
      <c r="S247" s="27"/>
      <c r="T247" s="27"/>
      <c r="U247" s="27"/>
      <c r="V247" s="27"/>
      <c r="W247" s="27"/>
      <c r="X247" s="27"/>
      <c r="Y247" s="27"/>
      <c r="Z247" s="27"/>
      <c r="AA247" s="27"/>
      <c r="AB247" s="27"/>
    </row>
    <row r="248" ht="26.25" customHeight="1">
      <c r="A248" s="123"/>
      <c r="B248" s="27"/>
      <c r="C248" s="27"/>
      <c r="D248" s="27"/>
      <c r="E248" s="27"/>
      <c r="F248" s="124"/>
      <c r="G248" s="124"/>
      <c r="H248" s="27"/>
      <c r="I248" s="27"/>
      <c r="J248" s="27"/>
      <c r="K248" s="27"/>
      <c r="L248" s="27"/>
      <c r="M248" s="27"/>
      <c r="N248" s="27"/>
      <c r="O248" s="27"/>
      <c r="P248" s="27"/>
      <c r="Q248" s="27"/>
      <c r="R248" s="27"/>
      <c r="S248" s="27"/>
      <c r="T248" s="27"/>
      <c r="U248" s="27"/>
      <c r="V248" s="27"/>
      <c r="W248" s="27"/>
      <c r="X248" s="27"/>
      <c r="Y248" s="27"/>
      <c r="Z248" s="27"/>
      <c r="AA248" s="27"/>
      <c r="AB248" s="27"/>
    </row>
    <row r="249" ht="26.25" customHeight="1">
      <c r="A249" s="123"/>
      <c r="B249" s="27"/>
      <c r="C249" s="27"/>
      <c r="D249" s="27"/>
      <c r="E249" s="27"/>
      <c r="F249" s="124"/>
      <c r="G249" s="124"/>
      <c r="H249" s="27"/>
      <c r="I249" s="27"/>
      <c r="J249" s="27"/>
      <c r="K249" s="27"/>
      <c r="L249" s="27"/>
      <c r="M249" s="27"/>
      <c r="N249" s="27"/>
      <c r="O249" s="27"/>
      <c r="P249" s="27"/>
      <c r="Q249" s="27"/>
      <c r="R249" s="27"/>
      <c r="S249" s="27"/>
      <c r="T249" s="27"/>
      <c r="U249" s="27"/>
      <c r="V249" s="27"/>
      <c r="W249" s="27"/>
      <c r="X249" s="27"/>
      <c r="Y249" s="27"/>
      <c r="Z249" s="27"/>
      <c r="AA249" s="27"/>
      <c r="AB249" s="27"/>
    </row>
    <row r="250" ht="26.25" customHeight="1">
      <c r="A250" s="123"/>
      <c r="B250" s="27"/>
      <c r="C250" s="27"/>
      <c r="D250" s="27"/>
      <c r="E250" s="27"/>
      <c r="F250" s="124"/>
      <c r="G250" s="124"/>
      <c r="H250" s="27"/>
      <c r="I250" s="27"/>
      <c r="J250" s="27"/>
      <c r="K250" s="27"/>
      <c r="L250" s="27"/>
      <c r="M250" s="27"/>
      <c r="N250" s="27"/>
      <c r="O250" s="27"/>
      <c r="P250" s="27"/>
      <c r="Q250" s="27"/>
      <c r="R250" s="27"/>
      <c r="S250" s="27"/>
      <c r="T250" s="27"/>
      <c r="U250" s="27"/>
      <c r="V250" s="27"/>
      <c r="W250" s="27"/>
      <c r="X250" s="27"/>
      <c r="Y250" s="27"/>
      <c r="Z250" s="27"/>
      <c r="AA250" s="27"/>
      <c r="AB250" s="27"/>
    </row>
    <row r="251" ht="26.25" customHeight="1">
      <c r="A251" s="123"/>
      <c r="B251" s="27"/>
      <c r="C251" s="27"/>
      <c r="D251" s="27"/>
      <c r="E251" s="27"/>
      <c r="F251" s="124"/>
      <c r="G251" s="124"/>
      <c r="H251" s="27"/>
      <c r="I251" s="27"/>
      <c r="J251" s="27"/>
      <c r="K251" s="27"/>
      <c r="L251" s="27"/>
      <c r="M251" s="27"/>
      <c r="N251" s="27"/>
      <c r="O251" s="27"/>
      <c r="P251" s="27"/>
      <c r="Q251" s="27"/>
      <c r="R251" s="27"/>
      <c r="S251" s="27"/>
      <c r="T251" s="27"/>
      <c r="U251" s="27"/>
      <c r="V251" s="27"/>
      <c r="W251" s="27"/>
      <c r="X251" s="27"/>
      <c r="Y251" s="27"/>
      <c r="Z251" s="27"/>
      <c r="AA251" s="27"/>
      <c r="AB251" s="27"/>
    </row>
    <row r="252" ht="26.25" customHeight="1">
      <c r="A252" s="123"/>
      <c r="B252" s="27"/>
      <c r="C252" s="27"/>
      <c r="D252" s="27"/>
      <c r="E252" s="27"/>
      <c r="F252" s="124"/>
      <c r="G252" s="124"/>
      <c r="H252" s="27"/>
      <c r="I252" s="27"/>
      <c r="J252" s="27"/>
      <c r="K252" s="27"/>
      <c r="L252" s="27"/>
      <c r="M252" s="27"/>
      <c r="N252" s="27"/>
      <c r="O252" s="27"/>
      <c r="P252" s="27"/>
      <c r="Q252" s="27"/>
      <c r="R252" s="27"/>
      <c r="S252" s="27"/>
      <c r="T252" s="27"/>
      <c r="U252" s="27"/>
      <c r="V252" s="27"/>
      <c r="W252" s="27"/>
      <c r="X252" s="27"/>
      <c r="Y252" s="27"/>
      <c r="Z252" s="27"/>
      <c r="AA252" s="27"/>
      <c r="AB252" s="27"/>
    </row>
    <row r="253" ht="26.25" customHeight="1">
      <c r="A253" s="123"/>
      <c r="B253" s="27"/>
      <c r="C253" s="27"/>
      <c r="D253" s="27"/>
      <c r="E253" s="27"/>
      <c r="F253" s="124"/>
      <c r="G253" s="124"/>
      <c r="H253" s="27"/>
      <c r="I253" s="27"/>
      <c r="J253" s="27"/>
      <c r="K253" s="27"/>
      <c r="L253" s="27"/>
      <c r="M253" s="27"/>
      <c r="N253" s="27"/>
      <c r="O253" s="27"/>
      <c r="P253" s="27"/>
      <c r="Q253" s="27"/>
      <c r="R253" s="27"/>
      <c r="S253" s="27"/>
      <c r="T253" s="27"/>
      <c r="U253" s="27"/>
      <c r="V253" s="27"/>
      <c r="W253" s="27"/>
      <c r="X253" s="27"/>
      <c r="Y253" s="27"/>
      <c r="Z253" s="27"/>
      <c r="AA253" s="27"/>
      <c r="AB253" s="27"/>
    </row>
    <row r="254" ht="26.25" customHeight="1">
      <c r="A254" s="123"/>
      <c r="B254" s="27"/>
      <c r="C254" s="27"/>
      <c r="D254" s="27"/>
      <c r="E254" s="27"/>
      <c r="F254" s="124"/>
      <c r="G254" s="124"/>
      <c r="H254" s="27"/>
      <c r="I254" s="27"/>
      <c r="J254" s="27"/>
      <c r="K254" s="27"/>
      <c r="L254" s="27"/>
      <c r="M254" s="27"/>
      <c r="N254" s="27"/>
      <c r="O254" s="27"/>
      <c r="P254" s="27"/>
      <c r="Q254" s="27"/>
      <c r="R254" s="27"/>
      <c r="S254" s="27"/>
      <c r="T254" s="27"/>
      <c r="U254" s="27"/>
      <c r="V254" s="27"/>
      <c r="W254" s="27"/>
      <c r="X254" s="27"/>
      <c r="Y254" s="27"/>
      <c r="Z254" s="27"/>
      <c r="AA254" s="27"/>
      <c r="AB254" s="27"/>
    </row>
    <row r="255" ht="26.25" customHeight="1">
      <c r="A255" s="123"/>
      <c r="B255" s="27"/>
      <c r="C255" s="27"/>
      <c r="D255" s="27"/>
      <c r="E255" s="27"/>
      <c r="F255" s="124"/>
      <c r="G255" s="124"/>
      <c r="H255" s="27"/>
      <c r="I255" s="27"/>
      <c r="J255" s="27"/>
      <c r="K255" s="27"/>
      <c r="L255" s="27"/>
      <c r="M255" s="27"/>
      <c r="N255" s="27"/>
      <c r="O255" s="27"/>
      <c r="P255" s="27"/>
      <c r="Q255" s="27"/>
      <c r="R255" s="27"/>
      <c r="S255" s="27"/>
      <c r="T255" s="27"/>
      <c r="U255" s="27"/>
      <c r="V255" s="27"/>
      <c r="W255" s="27"/>
      <c r="X255" s="27"/>
      <c r="Y255" s="27"/>
      <c r="Z255" s="27"/>
      <c r="AA255" s="27"/>
      <c r="AB255" s="27"/>
    </row>
    <row r="256" ht="26.25" customHeight="1">
      <c r="A256" s="123"/>
      <c r="B256" s="27"/>
      <c r="C256" s="27"/>
      <c r="D256" s="27"/>
      <c r="E256" s="27"/>
      <c r="F256" s="124"/>
      <c r="G256" s="124"/>
      <c r="H256" s="27"/>
      <c r="I256" s="27"/>
      <c r="J256" s="27"/>
      <c r="K256" s="27"/>
      <c r="L256" s="27"/>
      <c r="M256" s="27"/>
      <c r="N256" s="27"/>
      <c r="O256" s="27"/>
      <c r="P256" s="27"/>
      <c r="Q256" s="27"/>
      <c r="R256" s="27"/>
      <c r="S256" s="27"/>
      <c r="T256" s="27"/>
      <c r="U256" s="27"/>
      <c r="V256" s="27"/>
      <c r="W256" s="27"/>
      <c r="X256" s="27"/>
      <c r="Y256" s="27"/>
      <c r="Z256" s="27"/>
      <c r="AA256" s="27"/>
      <c r="AB256" s="27"/>
    </row>
    <row r="257" ht="26.25" customHeight="1">
      <c r="A257" s="123"/>
      <c r="B257" s="27"/>
      <c r="C257" s="27"/>
      <c r="D257" s="27"/>
      <c r="E257" s="27"/>
      <c r="F257" s="124"/>
      <c r="G257" s="124"/>
      <c r="H257" s="27"/>
      <c r="I257" s="27"/>
      <c r="J257" s="27"/>
      <c r="K257" s="27"/>
      <c r="L257" s="27"/>
      <c r="M257" s="27"/>
      <c r="N257" s="27"/>
      <c r="O257" s="27"/>
      <c r="P257" s="27"/>
      <c r="Q257" s="27"/>
      <c r="R257" s="27"/>
      <c r="S257" s="27"/>
      <c r="T257" s="27"/>
      <c r="U257" s="27"/>
      <c r="V257" s="27"/>
      <c r="W257" s="27"/>
      <c r="X257" s="27"/>
      <c r="Y257" s="27"/>
      <c r="Z257" s="27"/>
      <c r="AA257" s="27"/>
      <c r="AB257" s="27"/>
    </row>
    <row r="258" ht="26.25" customHeight="1">
      <c r="A258" s="123"/>
      <c r="B258" s="27"/>
      <c r="C258" s="27"/>
      <c r="D258" s="27"/>
      <c r="E258" s="27"/>
      <c r="F258" s="124"/>
      <c r="G258" s="124"/>
      <c r="H258" s="27"/>
      <c r="I258" s="27"/>
      <c r="J258" s="27"/>
      <c r="K258" s="27"/>
      <c r="L258" s="27"/>
      <c r="M258" s="27"/>
      <c r="N258" s="27"/>
      <c r="O258" s="27"/>
      <c r="P258" s="27"/>
      <c r="Q258" s="27"/>
      <c r="R258" s="27"/>
      <c r="S258" s="27"/>
      <c r="T258" s="27"/>
      <c r="U258" s="27"/>
      <c r="V258" s="27"/>
      <c r="W258" s="27"/>
      <c r="X258" s="27"/>
      <c r="Y258" s="27"/>
      <c r="Z258" s="27"/>
      <c r="AA258" s="27"/>
      <c r="AB258" s="27"/>
    </row>
    <row r="259" ht="26.25" customHeight="1">
      <c r="A259" s="123"/>
      <c r="B259" s="27"/>
      <c r="C259" s="27"/>
      <c r="D259" s="27"/>
      <c r="E259" s="27"/>
      <c r="F259" s="124"/>
      <c r="G259" s="124"/>
      <c r="H259" s="27"/>
      <c r="I259" s="27"/>
      <c r="J259" s="27"/>
      <c r="K259" s="27"/>
      <c r="L259" s="27"/>
      <c r="M259" s="27"/>
      <c r="N259" s="27"/>
      <c r="O259" s="27"/>
      <c r="P259" s="27"/>
      <c r="Q259" s="27"/>
      <c r="R259" s="27"/>
      <c r="S259" s="27"/>
      <c r="T259" s="27"/>
      <c r="U259" s="27"/>
      <c r="V259" s="27"/>
      <c r="W259" s="27"/>
      <c r="X259" s="27"/>
      <c r="Y259" s="27"/>
      <c r="Z259" s="27"/>
      <c r="AA259" s="27"/>
      <c r="AB259" s="27"/>
    </row>
    <row r="260" ht="26.25" customHeight="1">
      <c r="A260" s="123"/>
      <c r="B260" s="27"/>
      <c r="C260" s="27"/>
      <c r="D260" s="27"/>
      <c r="E260" s="27"/>
      <c r="F260" s="124"/>
      <c r="G260" s="124"/>
      <c r="H260" s="27"/>
      <c r="I260" s="27"/>
      <c r="J260" s="27"/>
      <c r="K260" s="27"/>
      <c r="L260" s="27"/>
      <c r="M260" s="27"/>
      <c r="N260" s="27"/>
      <c r="O260" s="27"/>
      <c r="P260" s="27"/>
      <c r="Q260" s="27"/>
      <c r="R260" s="27"/>
      <c r="S260" s="27"/>
      <c r="T260" s="27"/>
      <c r="U260" s="27"/>
      <c r="V260" s="27"/>
      <c r="W260" s="27"/>
      <c r="X260" s="27"/>
      <c r="Y260" s="27"/>
      <c r="Z260" s="27"/>
      <c r="AA260" s="27"/>
      <c r="AB260" s="27"/>
    </row>
    <row r="261" ht="26.25" customHeight="1">
      <c r="A261" s="123"/>
      <c r="B261" s="27"/>
      <c r="C261" s="27"/>
      <c r="D261" s="27"/>
      <c r="E261" s="27"/>
      <c r="F261" s="124"/>
      <c r="G261" s="124"/>
      <c r="H261" s="27"/>
      <c r="I261" s="27"/>
      <c r="J261" s="27"/>
      <c r="K261" s="27"/>
      <c r="L261" s="27"/>
      <c r="M261" s="27"/>
      <c r="N261" s="27"/>
      <c r="O261" s="27"/>
      <c r="P261" s="27"/>
      <c r="Q261" s="27"/>
      <c r="R261" s="27"/>
      <c r="S261" s="27"/>
      <c r="T261" s="27"/>
      <c r="U261" s="27"/>
      <c r="V261" s="27"/>
      <c r="W261" s="27"/>
      <c r="X261" s="27"/>
      <c r="Y261" s="27"/>
      <c r="Z261" s="27"/>
      <c r="AA261" s="27"/>
      <c r="AB261" s="27"/>
    </row>
    <row r="262" ht="26.25" customHeight="1">
      <c r="A262" s="123"/>
      <c r="B262" s="27"/>
      <c r="C262" s="27"/>
      <c r="D262" s="27"/>
      <c r="E262" s="27"/>
      <c r="F262" s="124"/>
      <c r="G262" s="124"/>
      <c r="H262" s="27"/>
      <c r="I262" s="27"/>
      <c r="J262" s="27"/>
      <c r="K262" s="27"/>
      <c r="L262" s="27"/>
      <c r="M262" s="27"/>
      <c r="N262" s="27"/>
      <c r="O262" s="27"/>
      <c r="P262" s="27"/>
      <c r="Q262" s="27"/>
      <c r="R262" s="27"/>
      <c r="S262" s="27"/>
      <c r="T262" s="27"/>
      <c r="U262" s="27"/>
      <c r="V262" s="27"/>
      <c r="W262" s="27"/>
      <c r="X262" s="27"/>
      <c r="Y262" s="27"/>
      <c r="Z262" s="27"/>
      <c r="AA262" s="27"/>
      <c r="AB262" s="27"/>
    </row>
    <row r="263" ht="26.25" customHeight="1">
      <c r="A263" s="123"/>
      <c r="B263" s="27"/>
      <c r="C263" s="27"/>
      <c r="D263" s="27"/>
      <c r="E263" s="27"/>
      <c r="F263" s="124"/>
      <c r="G263" s="124"/>
      <c r="H263" s="27"/>
      <c r="I263" s="27"/>
      <c r="J263" s="27"/>
      <c r="K263" s="27"/>
      <c r="L263" s="27"/>
      <c r="M263" s="27"/>
      <c r="N263" s="27"/>
      <c r="O263" s="27"/>
      <c r="P263" s="27"/>
      <c r="Q263" s="27"/>
      <c r="R263" s="27"/>
      <c r="S263" s="27"/>
      <c r="T263" s="27"/>
      <c r="U263" s="27"/>
      <c r="V263" s="27"/>
      <c r="W263" s="27"/>
      <c r="X263" s="27"/>
      <c r="Y263" s="27"/>
      <c r="Z263" s="27"/>
      <c r="AA263" s="27"/>
      <c r="AB263" s="27"/>
    </row>
    <row r="264" ht="26.25" customHeight="1">
      <c r="A264" s="123"/>
      <c r="B264" s="27"/>
      <c r="C264" s="27"/>
      <c r="D264" s="27"/>
      <c r="E264" s="27"/>
      <c r="F264" s="124"/>
      <c r="G264" s="124"/>
      <c r="H264" s="27"/>
      <c r="I264" s="27"/>
      <c r="J264" s="27"/>
      <c r="K264" s="27"/>
      <c r="L264" s="27"/>
      <c r="M264" s="27"/>
      <c r="N264" s="27"/>
      <c r="O264" s="27"/>
      <c r="P264" s="27"/>
      <c r="Q264" s="27"/>
      <c r="R264" s="27"/>
      <c r="S264" s="27"/>
      <c r="T264" s="27"/>
      <c r="U264" s="27"/>
      <c r="V264" s="27"/>
      <c r="W264" s="27"/>
      <c r="X264" s="27"/>
      <c r="Y264" s="27"/>
      <c r="Z264" s="27"/>
      <c r="AA264" s="27"/>
      <c r="AB264" s="27"/>
    </row>
    <row r="265" ht="26.25" customHeight="1">
      <c r="A265" s="123"/>
      <c r="B265" s="27"/>
      <c r="C265" s="27"/>
      <c r="D265" s="27"/>
      <c r="E265" s="27"/>
      <c r="F265" s="124"/>
      <c r="G265" s="124"/>
      <c r="H265" s="27"/>
      <c r="I265" s="27"/>
      <c r="J265" s="27"/>
      <c r="K265" s="27"/>
      <c r="L265" s="27"/>
      <c r="M265" s="27"/>
      <c r="N265" s="27"/>
      <c r="O265" s="27"/>
      <c r="P265" s="27"/>
      <c r="Q265" s="27"/>
      <c r="R265" s="27"/>
      <c r="S265" s="27"/>
      <c r="T265" s="27"/>
      <c r="U265" s="27"/>
      <c r="V265" s="27"/>
      <c r="W265" s="27"/>
      <c r="X265" s="27"/>
      <c r="Y265" s="27"/>
      <c r="Z265" s="27"/>
      <c r="AA265" s="27"/>
      <c r="AB265" s="27"/>
    </row>
    <row r="266" ht="26.25" customHeight="1">
      <c r="A266" s="123"/>
      <c r="B266" s="27"/>
      <c r="C266" s="27"/>
      <c r="D266" s="27"/>
      <c r="E266" s="27"/>
      <c r="F266" s="124"/>
      <c r="G266" s="124"/>
      <c r="H266" s="27"/>
      <c r="I266" s="27"/>
      <c r="J266" s="27"/>
      <c r="K266" s="27"/>
      <c r="L266" s="27"/>
      <c r="M266" s="27"/>
      <c r="N266" s="27"/>
      <c r="O266" s="27"/>
      <c r="P266" s="27"/>
      <c r="Q266" s="27"/>
      <c r="R266" s="27"/>
      <c r="S266" s="27"/>
      <c r="T266" s="27"/>
      <c r="U266" s="27"/>
      <c r="V266" s="27"/>
      <c r="W266" s="27"/>
      <c r="X266" s="27"/>
      <c r="Y266" s="27"/>
      <c r="Z266" s="27"/>
      <c r="AA266" s="27"/>
      <c r="AB266" s="27"/>
    </row>
    <row r="267" ht="26.25" customHeight="1">
      <c r="A267" s="123"/>
      <c r="B267" s="27"/>
      <c r="C267" s="27"/>
      <c r="D267" s="27"/>
      <c r="E267" s="27"/>
      <c r="F267" s="124"/>
      <c r="G267" s="124"/>
      <c r="H267" s="27"/>
      <c r="I267" s="27"/>
      <c r="J267" s="27"/>
      <c r="K267" s="27"/>
      <c r="L267" s="27"/>
      <c r="M267" s="27"/>
      <c r="N267" s="27"/>
      <c r="O267" s="27"/>
      <c r="P267" s="27"/>
      <c r="Q267" s="27"/>
      <c r="R267" s="27"/>
      <c r="S267" s="27"/>
      <c r="T267" s="27"/>
      <c r="U267" s="27"/>
      <c r="V267" s="27"/>
      <c r="W267" s="27"/>
      <c r="X267" s="27"/>
      <c r="Y267" s="27"/>
      <c r="Z267" s="27"/>
      <c r="AA267" s="27"/>
      <c r="AB267" s="27"/>
    </row>
    <row r="268" ht="26.25" customHeight="1">
      <c r="A268" s="123"/>
      <c r="B268" s="27"/>
      <c r="C268" s="27"/>
      <c r="D268" s="27"/>
      <c r="E268" s="27"/>
      <c r="F268" s="124"/>
      <c r="G268" s="124"/>
      <c r="H268" s="27"/>
      <c r="I268" s="27"/>
      <c r="J268" s="27"/>
      <c r="K268" s="27"/>
      <c r="L268" s="27"/>
      <c r="M268" s="27"/>
      <c r="N268" s="27"/>
      <c r="O268" s="27"/>
      <c r="P268" s="27"/>
      <c r="Q268" s="27"/>
      <c r="R268" s="27"/>
      <c r="S268" s="27"/>
      <c r="T268" s="27"/>
      <c r="U268" s="27"/>
      <c r="V268" s="27"/>
      <c r="W268" s="27"/>
      <c r="X268" s="27"/>
      <c r="Y268" s="27"/>
      <c r="Z268" s="27"/>
      <c r="AA268" s="27"/>
      <c r="AB268" s="27"/>
    </row>
    <row r="269" ht="26.25" customHeight="1">
      <c r="A269" s="123"/>
      <c r="B269" s="27"/>
      <c r="C269" s="27"/>
      <c r="D269" s="27"/>
      <c r="E269" s="27"/>
      <c r="F269" s="124"/>
      <c r="G269" s="124"/>
      <c r="H269" s="27"/>
      <c r="I269" s="27"/>
      <c r="J269" s="27"/>
      <c r="K269" s="27"/>
      <c r="L269" s="27"/>
      <c r="M269" s="27"/>
      <c r="N269" s="27"/>
      <c r="O269" s="27"/>
      <c r="P269" s="27"/>
      <c r="Q269" s="27"/>
      <c r="R269" s="27"/>
      <c r="S269" s="27"/>
      <c r="T269" s="27"/>
      <c r="U269" s="27"/>
      <c r="V269" s="27"/>
      <c r="W269" s="27"/>
      <c r="X269" s="27"/>
      <c r="Y269" s="27"/>
      <c r="Z269" s="27"/>
      <c r="AA269" s="27"/>
      <c r="AB269" s="27"/>
    </row>
    <row r="270" ht="26.25" customHeight="1">
      <c r="A270" s="123"/>
      <c r="B270" s="27"/>
      <c r="C270" s="27"/>
      <c r="D270" s="27"/>
      <c r="E270" s="27"/>
      <c r="F270" s="124"/>
      <c r="G270" s="124"/>
      <c r="H270" s="27"/>
      <c r="I270" s="27"/>
      <c r="J270" s="27"/>
      <c r="K270" s="27"/>
      <c r="L270" s="27"/>
      <c r="M270" s="27"/>
      <c r="N270" s="27"/>
      <c r="O270" s="27"/>
      <c r="P270" s="27"/>
      <c r="Q270" s="27"/>
      <c r="R270" s="27"/>
      <c r="S270" s="27"/>
      <c r="T270" s="27"/>
      <c r="U270" s="27"/>
      <c r="V270" s="27"/>
      <c r="W270" s="27"/>
      <c r="X270" s="27"/>
      <c r="Y270" s="27"/>
      <c r="Z270" s="27"/>
      <c r="AA270" s="27"/>
      <c r="AB270" s="27"/>
    </row>
    <row r="271" ht="26.25" customHeight="1">
      <c r="A271" s="123"/>
      <c r="B271" s="27"/>
      <c r="C271" s="27"/>
      <c r="D271" s="27"/>
      <c r="E271" s="27"/>
      <c r="F271" s="124"/>
      <c r="G271" s="124"/>
      <c r="H271" s="27"/>
      <c r="I271" s="27"/>
      <c r="J271" s="27"/>
      <c r="K271" s="27"/>
      <c r="L271" s="27"/>
      <c r="M271" s="27"/>
      <c r="N271" s="27"/>
      <c r="O271" s="27"/>
      <c r="P271" s="27"/>
      <c r="Q271" s="27"/>
      <c r="R271" s="27"/>
      <c r="S271" s="27"/>
      <c r="T271" s="27"/>
      <c r="U271" s="27"/>
      <c r="V271" s="27"/>
      <c r="W271" s="27"/>
      <c r="X271" s="27"/>
      <c r="Y271" s="27"/>
      <c r="Z271" s="27"/>
      <c r="AA271" s="27"/>
      <c r="AB271" s="27"/>
    </row>
    <row r="272" ht="26.25" customHeight="1">
      <c r="A272" s="123"/>
      <c r="B272" s="27"/>
      <c r="C272" s="27"/>
      <c r="D272" s="27"/>
      <c r="E272" s="27"/>
      <c r="F272" s="124"/>
      <c r="G272" s="124"/>
      <c r="H272" s="27"/>
      <c r="I272" s="27"/>
      <c r="J272" s="27"/>
      <c r="K272" s="27"/>
      <c r="L272" s="27"/>
      <c r="M272" s="27"/>
      <c r="N272" s="27"/>
      <c r="O272" s="27"/>
      <c r="P272" s="27"/>
      <c r="Q272" s="27"/>
      <c r="R272" s="27"/>
      <c r="S272" s="27"/>
      <c r="T272" s="27"/>
      <c r="U272" s="27"/>
      <c r="V272" s="27"/>
      <c r="W272" s="27"/>
      <c r="X272" s="27"/>
      <c r="Y272" s="27"/>
      <c r="Z272" s="27"/>
      <c r="AA272" s="27"/>
      <c r="AB272" s="27"/>
    </row>
    <row r="273" ht="26.25" customHeight="1">
      <c r="A273" s="123"/>
      <c r="B273" s="27"/>
      <c r="C273" s="27"/>
      <c r="D273" s="27"/>
      <c r="E273" s="27"/>
      <c r="F273" s="124"/>
      <c r="G273" s="124"/>
      <c r="H273" s="27"/>
      <c r="I273" s="27"/>
      <c r="J273" s="27"/>
      <c r="K273" s="27"/>
      <c r="L273" s="27"/>
      <c r="M273" s="27"/>
      <c r="N273" s="27"/>
      <c r="O273" s="27"/>
      <c r="P273" s="27"/>
      <c r="Q273" s="27"/>
      <c r="R273" s="27"/>
      <c r="S273" s="27"/>
      <c r="T273" s="27"/>
      <c r="U273" s="27"/>
      <c r="V273" s="27"/>
      <c r="W273" s="27"/>
      <c r="X273" s="27"/>
      <c r="Y273" s="27"/>
      <c r="Z273" s="27"/>
      <c r="AA273" s="27"/>
      <c r="AB273" s="27"/>
    </row>
    <row r="274" ht="26.25" customHeight="1">
      <c r="A274" s="123"/>
      <c r="B274" s="27"/>
      <c r="C274" s="27"/>
      <c r="D274" s="27"/>
      <c r="E274" s="27"/>
      <c r="F274" s="124"/>
      <c r="G274" s="124"/>
      <c r="H274" s="27"/>
      <c r="I274" s="27"/>
      <c r="J274" s="27"/>
      <c r="K274" s="27"/>
      <c r="L274" s="27"/>
      <c r="M274" s="27"/>
      <c r="N274" s="27"/>
      <c r="O274" s="27"/>
      <c r="P274" s="27"/>
      <c r="Q274" s="27"/>
      <c r="R274" s="27"/>
      <c r="S274" s="27"/>
      <c r="T274" s="27"/>
      <c r="U274" s="27"/>
      <c r="V274" s="27"/>
      <c r="W274" s="27"/>
      <c r="X274" s="27"/>
      <c r="Y274" s="27"/>
      <c r="Z274" s="27"/>
      <c r="AA274" s="27"/>
      <c r="AB274" s="27"/>
    </row>
    <row r="275" ht="26.25" customHeight="1">
      <c r="A275" s="123"/>
      <c r="B275" s="27"/>
      <c r="C275" s="27"/>
      <c r="D275" s="27"/>
      <c r="E275" s="27"/>
      <c r="F275" s="124"/>
      <c r="G275" s="124"/>
      <c r="H275" s="27"/>
      <c r="I275" s="27"/>
      <c r="J275" s="27"/>
      <c r="K275" s="27"/>
      <c r="L275" s="27"/>
      <c r="M275" s="27"/>
      <c r="N275" s="27"/>
      <c r="O275" s="27"/>
      <c r="P275" s="27"/>
      <c r="Q275" s="27"/>
      <c r="R275" s="27"/>
      <c r="S275" s="27"/>
      <c r="T275" s="27"/>
      <c r="U275" s="27"/>
      <c r="V275" s="27"/>
      <c r="W275" s="27"/>
      <c r="X275" s="27"/>
      <c r="Y275" s="27"/>
      <c r="Z275" s="27"/>
      <c r="AA275" s="27"/>
      <c r="AB275" s="27"/>
    </row>
    <row r="276" ht="26.25" customHeight="1">
      <c r="A276" s="123"/>
      <c r="B276" s="27"/>
      <c r="C276" s="27"/>
      <c r="D276" s="27"/>
      <c r="E276" s="27"/>
      <c r="F276" s="124"/>
      <c r="G276" s="124"/>
      <c r="H276" s="27"/>
      <c r="I276" s="27"/>
      <c r="J276" s="27"/>
      <c r="K276" s="27"/>
      <c r="L276" s="27"/>
      <c r="M276" s="27"/>
      <c r="N276" s="27"/>
      <c r="O276" s="27"/>
      <c r="P276" s="27"/>
      <c r="Q276" s="27"/>
      <c r="R276" s="27"/>
      <c r="S276" s="27"/>
      <c r="T276" s="27"/>
      <c r="U276" s="27"/>
      <c r="V276" s="27"/>
      <c r="W276" s="27"/>
      <c r="X276" s="27"/>
      <c r="Y276" s="27"/>
      <c r="Z276" s="27"/>
      <c r="AA276" s="27"/>
      <c r="AB276" s="27"/>
    </row>
    <row r="277" ht="26.25" customHeight="1">
      <c r="A277" s="123"/>
      <c r="B277" s="27"/>
      <c r="C277" s="27"/>
      <c r="D277" s="27"/>
      <c r="E277" s="27"/>
      <c r="F277" s="124"/>
      <c r="G277" s="124"/>
      <c r="H277" s="27"/>
      <c r="I277" s="27"/>
      <c r="J277" s="27"/>
      <c r="K277" s="27"/>
      <c r="L277" s="27"/>
      <c r="M277" s="27"/>
      <c r="N277" s="27"/>
      <c r="O277" s="27"/>
      <c r="P277" s="27"/>
      <c r="Q277" s="27"/>
      <c r="R277" s="27"/>
      <c r="S277" s="27"/>
      <c r="T277" s="27"/>
      <c r="U277" s="27"/>
      <c r="V277" s="27"/>
      <c r="W277" s="27"/>
      <c r="X277" s="27"/>
      <c r="Y277" s="27"/>
      <c r="Z277" s="27"/>
      <c r="AA277" s="27"/>
      <c r="AB277" s="27"/>
    </row>
    <row r="278" ht="26.25" customHeight="1">
      <c r="A278" s="123"/>
      <c r="B278" s="27"/>
      <c r="C278" s="27"/>
      <c r="D278" s="27"/>
      <c r="E278" s="27"/>
      <c r="F278" s="124"/>
      <c r="G278" s="124"/>
      <c r="H278" s="27"/>
      <c r="I278" s="27"/>
      <c r="J278" s="27"/>
      <c r="K278" s="27"/>
      <c r="L278" s="27"/>
      <c r="M278" s="27"/>
      <c r="N278" s="27"/>
      <c r="O278" s="27"/>
      <c r="P278" s="27"/>
      <c r="Q278" s="27"/>
      <c r="R278" s="27"/>
      <c r="S278" s="27"/>
      <c r="T278" s="27"/>
      <c r="U278" s="27"/>
      <c r="V278" s="27"/>
      <c r="W278" s="27"/>
      <c r="X278" s="27"/>
      <c r="Y278" s="27"/>
      <c r="Z278" s="27"/>
      <c r="AA278" s="27"/>
      <c r="AB278" s="27"/>
    </row>
    <row r="279" ht="26.25" customHeight="1">
      <c r="A279" s="123"/>
      <c r="B279" s="27"/>
      <c r="C279" s="27"/>
      <c r="D279" s="27"/>
      <c r="E279" s="27"/>
      <c r="F279" s="124"/>
      <c r="G279" s="124"/>
      <c r="H279" s="27"/>
      <c r="I279" s="27"/>
      <c r="J279" s="27"/>
      <c r="K279" s="27"/>
      <c r="L279" s="27"/>
      <c r="M279" s="27"/>
      <c r="N279" s="27"/>
      <c r="O279" s="27"/>
      <c r="P279" s="27"/>
      <c r="Q279" s="27"/>
      <c r="R279" s="27"/>
      <c r="S279" s="27"/>
      <c r="T279" s="27"/>
      <c r="U279" s="27"/>
      <c r="V279" s="27"/>
      <c r="W279" s="27"/>
      <c r="X279" s="27"/>
      <c r="Y279" s="27"/>
      <c r="Z279" s="27"/>
      <c r="AA279" s="27"/>
      <c r="AB279" s="27"/>
    </row>
    <row r="280" ht="26.25" customHeight="1">
      <c r="A280" s="123"/>
      <c r="B280" s="27"/>
      <c r="C280" s="27"/>
      <c r="D280" s="27"/>
      <c r="E280" s="27"/>
      <c r="F280" s="124"/>
      <c r="G280" s="124"/>
      <c r="H280" s="27"/>
      <c r="I280" s="27"/>
      <c r="J280" s="27"/>
      <c r="K280" s="27"/>
      <c r="L280" s="27"/>
      <c r="M280" s="27"/>
      <c r="N280" s="27"/>
      <c r="O280" s="27"/>
      <c r="P280" s="27"/>
      <c r="Q280" s="27"/>
      <c r="R280" s="27"/>
      <c r="S280" s="27"/>
      <c r="T280" s="27"/>
      <c r="U280" s="27"/>
      <c r="V280" s="27"/>
      <c r="W280" s="27"/>
      <c r="X280" s="27"/>
      <c r="Y280" s="27"/>
      <c r="Z280" s="27"/>
      <c r="AA280" s="27"/>
      <c r="AB280" s="27"/>
    </row>
    <row r="281" ht="26.25" customHeight="1">
      <c r="A281" s="123"/>
      <c r="B281" s="27"/>
      <c r="C281" s="27"/>
      <c r="D281" s="27"/>
      <c r="E281" s="27"/>
      <c r="F281" s="124"/>
      <c r="G281" s="124"/>
      <c r="H281" s="27"/>
      <c r="I281" s="27"/>
      <c r="J281" s="27"/>
      <c r="K281" s="27"/>
      <c r="L281" s="27"/>
      <c r="M281" s="27"/>
      <c r="N281" s="27"/>
      <c r="O281" s="27"/>
      <c r="P281" s="27"/>
      <c r="Q281" s="27"/>
      <c r="R281" s="27"/>
      <c r="S281" s="27"/>
      <c r="T281" s="27"/>
      <c r="U281" s="27"/>
      <c r="V281" s="27"/>
      <c r="W281" s="27"/>
      <c r="X281" s="27"/>
      <c r="Y281" s="27"/>
      <c r="Z281" s="27"/>
      <c r="AA281" s="27"/>
      <c r="AB281" s="27"/>
    </row>
    <row r="282" ht="26.25" customHeight="1">
      <c r="A282" s="123"/>
      <c r="B282" s="27"/>
      <c r="C282" s="27"/>
      <c r="D282" s="27"/>
      <c r="E282" s="27"/>
      <c r="F282" s="124"/>
      <c r="G282" s="124"/>
      <c r="H282" s="27"/>
      <c r="I282" s="27"/>
      <c r="J282" s="27"/>
      <c r="K282" s="27"/>
      <c r="L282" s="27"/>
      <c r="M282" s="27"/>
      <c r="N282" s="27"/>
      <c r="O282" s="27"/>
      <c r="P282" s="27"/>
      <c r="Q282" s="27"/>
      <c r="R282" s="27"/>
      <c r="S282" s="27"/>
      <c r="T282" s="27"/>
      <c r="U282" s="27"/>
      <c r="V282" s="27"/>
      <c r="W282" s="27"/>
      <c r="X282" s="27"/>
      <c r="Y282" s="27"/>
      <c r="Z282" s="27"/>
      <c r="AA282" s="27"/>
      <c r="AB282" s="27"/>
    </row>
    <row r="283" ht="26.25" customHeight="1">
      <c r="A283" s="123"/>
      <c r="B283" s="27"/>
      <c r="C283" s="27"/>
      <c r="D283" s="27"/>
      <c r="E283" s="27"/>
      <c r="F283" s="124"/>
      <c r="G283" s="124"/>
      <c r="H283" s="27"/>
      <c r="I283" s="27"/>
      <c r="J283" s="27"/>
      <c r="K283" s="27"/>
      <c r="L283" s="27"/>
      <c r="M283" s="27"/>
      <c r="N283" s="27"/>
      <c r="O283" s="27"/>
      <c r="P283" s="27"/>
      <c r="Q283" s="27"/>
      <c r="R283" s="27"/>
      <c r="S283" s="27"/>
      <c r="T283" s="27"/>
      <c r="U283" s="27"/>
      <c r="V283" s="27"/>
      <c r="W283" s="27"/>
      <c r="X283" s="27"/>
      <c r="Y283" s="27"/>
      <c r="Z283" s="27"/>
      <c r="AA283" s="27"/>
      <c r="AB283" s="27"/>
    </row>
    <row r="284" ht="26.25" customHeight="1">
      <c r="A284" s="123"/>
      <c r="B284" s="27"/>
      <c r="C284" s="27"/>
      <c r="D284" s="27"/>
      <c r="E284" s="27"/>
      <c r="F284" s="124"/>
      <c r="G284" s="124"/>
      <c r="H284" s="27"/>
      <c r="I284" s="27"/>
      <c r="J284" s="27"/>
      <c r="K284" s="27"/>
      <c r="L284" s="27"/>
      <c r="M284" s="27"/>
      <c r="N284" s="27"/>
      <c r="O284" s="27"/>
      <c r="P284" s="27"/>
      <c r="Q284" s="27"/>
      <c r="R284" s="27"/>
      <c r="S284" s="27"/>
      <c r="T284" s="27"/>
      <c r="U284" s="27"/>
      <c r="V284" s="27"/>
      <c r="W284" s="27"/>
      <c r="X284" s="27"/>
      <c r="Y284" s="27"/>
      <c r="Z284" s="27"/>
      <c r="AA284" s="27"/>
      <c r="AB284" s="27"/>
    </row>
    <row r="285" ht="26.25" customHeight="1">
      <c r="A285" s="123"/>
      <c r="B285" s="27"/>
      <c r="C285" s="27"/>
      <c r="D285" s="27"/>
      <c r="E285" s="27"/>
      <c r="F285" s="124"/>
      <c r="G285" s="124"/>
      <c r="H285" s="27"/>
      <c r="I285" s="27"/>
      <c r="J285" s="27"/>
      <c r="K285" s="27"/>
      <c r="L285" s="27"/>
      <c r="M285" s="27"/>
      <c r="N285" s="27"/>
      <c r="O285" s="27"/>
      <c r="P285" s="27"/>
      <c r="Q285" s="27"/>
      <c r="R285" s="27"/>
      <c r="S285" s="27"/>
      <c r="T285" s="27"/>
      <c r="U285" s="27"/>
      <c r="V285" s="27"/>
      <c r="W285" s="27"/>
      <c r="X285" s="27"/>
      <c r="Y285" s="27"/>
      <c r="Z285" s="27"/>
      <c r="AA285" s="27"/>
      <c r="AB285" s="27"/>
    </row>
    <row r="286" ht="26.25" customHeight="1">
      <c r="A286" s="123"/>
      <c r="B286" s="27"/>
      <c r="C286" s="27"/>
      <c r="D286" s="27"/>
      <c r="E286" s="27"/>
      <c r="F286" s="124"/>
      <c r="G286" s="124"/>
      <c r="H286" s="27"/>
      <c r="I286" s="27"/>
      <c r="J286" s="27"/>
      <c r="K286" s="27"/>
      <c r="L286" s="27"/>
      <c r="M286" s="27"/>
      <c r="N286" s="27"/>
      <c r="O286" s="27"/>
      <c r="P286" s="27"/>
      <c r="Q286" s="27"/>
      <c r="R286" s="27"/>
      <c r="S286" s="27"/>
      <c r="T286" s="27"/>
      <c r="U286" s="27"/>
      <c r="V286" s="27"/>
      <c r="W286" s="27"/>
      <c r="X286" s="27"/>
      <c r="Y286" s="27"/>
      <c r="Z286" s="27"/>
      <c r="AA286" s="27"/>
      <c r="AB286" s="27"/>
    </row>
    <row r="287" ht="26.25" customHeight="1">
      <c r="A287" s="123"/>
      <c r="B287" s="27"/>
      <c r="C287" s="27"/>
      <c r="D287" s="27"/>
      <c r="E287" s="27"/>
      <c r="F287" s="124"/>
      <c r="G287" s="124"/>
      <c r="H287" s="27"/>
      <c r="I287" s="27"/>
      <c r="J287" s="27"/>
      <c r="K287" s="27"/>
      <c r="L287" s="27"/>
      <c r="M287" s="27"/>
      <c r="N287" s="27"/>
      <c r="O287" s="27"/>
      <c r="P287" s="27"/>
      <c r="Q287" s="27"/>
      <c r="R287" s="27"/>
      <c r="S287" s="27"/>
      <c r="T287" s="27"/>
      <c r="U287" s="27"/>
      <c r="V287" s="27"/>
      <c r="W287" s="27"/>
      <c r="X287" s="27"/>
      <c r="Y287" s="27"/>
      <c r="Z287" s="27"/>
      <c r="AA287" s="27"/>
      <c r="AB287" s="27"/>
    </row>
    <row r="288" ht="26.25" customHeight="1">
      <c r="A288" s="123"/>
      <c r="B288" s="27"/>
      <c r="C288" s="27"/>
      <c r="D288" s="27"/>
      <c r="E288" s="27"/>
      <c r="F288" s="124"/>
      <c r="G288" s="124"/>
      <c r="H288" s="27"/>
      <c r="I288" s="27"/>
      <c r="J288" s="27"/>
      <c r="K288" s="27"/>
      <c r="L288" s="27"/>
      <c r="M288" s="27"/>
      <c r="N288" s="27"/>
      <c r="O288" s="27"/>
      <c r="P288" s="27"/>
      <c r="Q288" s="27"/>
      <c r="R288" s="27"/>
      <c r="S288" s="27"/>
      <c r="T288" s="27"/>
      <c r="U288" s="27"/>
      <c r="V288" s="27"/>
      <c r="W288" s="27"/>
      <c r="X288" s="27"/>
      <c r="Y288" s="27"/>
      <c r="Z288" s="27"/>
      <c r="AA288" s="27"/>
      <c r="AB288" s="27"/>
    </row>
    <row r="289" ht="26.25" customHeight="1">
      <c r="A289" s="123"/>
      <c r="B289" s="27"/>
      <c r="C289" s="27"/>
      <c r="D289" s="27"/>
      <c r="E289" s="27"/>
      <c r="F289" s="124"/>
      <c r="G289" s="124"/>
      <c r="H289" s="27"/>
      <c r="I289" s="27"/>
      <c r="J289" s="27"/>
      <c r="K289" s="27"/>
      <c r="L289" s="27"/>
      <c r="M289" s="27"/>
      <c r="N289" s="27"/>
      <c r="O289" s="27"/>
      <c r="P289" s="27"/>
      <c r="Q289" s="27"/>
      <c r="R289" s="27"/>
      <c r="S289" s="27"/>
      <c r="T289" s="27"/>
      <c r="U289" s="27"/>
      <c r="V289" s="27"/>
      <c r="W289" s="27"/>
      <c r="X289" s="27"/>
      <c r="Y289" s="27"/>
      <c r="Z289" s="27"/>
      <c r="AA289" s="27"/>
      <c r="AB289" s="27"/>
    </row>
    <row r="290" ht="26.25" customHeight="1">
      <c r="A290" s="123"/>
      <c r="B290" s="27"/>
      <c r="C290" s="27"/>
      <c r="D290" s="27"/>
      <c r="E290" s="27"/>
      <c r="F290" s="124"/>
      <c r="G290" s="124"/>
      <c r="H290" s="27"/>
      <c r="I290" s="27"/>
      <c r="J290" s="27"/>
      <c r="K290" s="27"/>
      <c r="L290" s="27"/>
      <c r="M290" s="27"/>
      <c r="N290" s="27"/>
      <c r="O290" s="27"/>
      <c r="P290" s="27"/>
      <c r="Q290" s="27"/>
      <c r="R290" s="27"/>
      <c r="S290" s="27"/>
      <c r="T290" s="27"/>
      <c r="U290" s="27"/>
      <c r="V290" s="27"/>
      <c r="W290" s="27"/>
      <c r="X290" s="27"/>
      <c r="Y290" s="27"/>
      <c r="Z290" s="27"/>
      <c r="AA290" s="27"/>
      <c r="AB290" s="27"/>
    </row>
    <row r="291" ht="26.25" customHeight="1">
      <c r="A291" s="123"/>
      <c r="B291" s="27"/>
      <c r="C291" s="27"/>
      <c r="D291" s="27"/>
      <c r="E291" s="27"/>
      <c r="F291" s="124"/>
      <c r="G291" s="124"/>
      <c r="H291" s="27"/>
      <c r="I291" s="27"/>
      <c r="J291" s="27"/>
      <c r="K291" s="27"/>
      <c r="L291" s="27"/>
      <c r="M291" s="27"/>
      <c r="N291" s="27"/>
      <c r="O291" s="27"/>
      <c r="P291" s="27"/>
      <c r="Q291" s="27"/>
      <c r="R291" s="27"/>
      <c r="S291" s="27"/>
      <c r="T291" s="27"/>
      <c r="U291" s="27"/>
      <c r="V291" s="27"/>
      <c r="W291" s="27"/>
      <c r="X291" s="27"/>
      <c r="Y291" s="27"/>
      <c r="Z291" s="27"/>
      <c r="AA291" s="27"/>
      <c r="AB291" s="27"/>
    </row>
    <row r="292" ht="26.25" customHeight="1">
      <c r="A292" s="123"/>
      <c r="B292" s="27"/>
      <c r="C292" s="27"/>
      <c r="D292" s="27"/>
      <c r="E292" s="27"/>
      <c r="F292" s="124"/>
      <c r="G292" s="124"/>
      <c r="H292" s="27"/>
      <c r="I292" s="27"/>
      <c r="J292" s="27"/>
      <c r="K292" s="27"/>
      <c r="L292" s="27"/>
      <c r="M292" s="27"/>
      <c r="N292" s="27"/>
      <c r="O292" s="27"/>
      <c r="P292" s="27"/>
      <c r="Q292" s="27"/>
      <c r="R292" s="27"/>
      <c r="S292" s="27"/>
      <c r="T292" s="27"/>
      <c r="U292" s="27"/>
      <c r="V292" s="27"/>
      <c r="W292" s="27"/>
      <c r="X292" s="27"/>
      <c r="Y292" s="27"/>
      <c r="Z292" s="27"/>
      <c r="AA292" s="27"/>
      <c r="AB292" s="27"/>
    </row>
    <row r="293" ht="26.25" customHeight="1">
      <c r="A293" s="123"/>
      <c r="B293" s="27"/>
      <c r="C293" s="27"/>
      <c r="D293" s="27"/>
      <c r="E293" s="27"/>
      <c r="F293" s="124"/>
      <c r="G293" s="124"/>
      <c r="H293" s="27"/>
      <c r="I293" s="27"/>
      <c r="J293" s="27"/>
      <c r="K293" s="27"/>
      <c r="L293" s="27"/>
      <c r="M293" s="27"/>
      <c r="N293" s="27"/>
      <c r="O293" s="27"/>
      <c r="P293" s="27"/>
      <c r="Q293" s="27"/>
      <c r="R293" s="27"/>
      <c r="S293" s="27"/>
      <c r="T293" s="27"/>
      <c r="U293" s="27"/>
      <c r="V293" s="27"/>
      <c r="W293" s="27"/>
      <c r="X293" s="27"/>
      <c r="Y293" s="27"/>
      <c r="Z293" s="27"/>
      <c r="AA293" s="27"/>
      <c r="AB293" s="27"/>
    </row>
    <row r="294" ht="26.25" customHeight="1">
      <c r="A294" s="123"/>
      <c r="B294" s="27"/>
      <c r="C294" s="27"/>
      <c r="D294" s="27"/>
      <c r="E294" s="27"/>
      <c r="F294" s="124"/>
      <c r="G294" s="124"/>
      <c r="H294" s="27"/>
      <c r="I294" s="27"/>
      <c r="J294" s="27"/>
      <c r="K294" s="27"/>
      <c r="L294" s="27"/>
      <c r="M294" s="27"/>
      <c r="N294" s="27"/>
      <c r="O294" s="27"/>
      <c r="P294" s="27"/>
      <c r="Q294" s="27"/>
      <c r="R294" s="27"/>
      <c r="S294" s="27"/>
      <c r="T294" s="27"/>
      <c r="U294" s="27"/>
      <c r="V294" s="27"/>
      <c r="W294" s="27"/>
      <c r="X294" s="27"/>
      <c r="Y294" s="27"/>
      <c r="Z294" s="27"/>
      <c r="AA294" s="27"/>
      <c r="AB294" s="27"/>
    </row>
    <row r="295" ht="26.25" customHeight="1">
      <c r="A295" s="123"/>
      <c r="B295" s="27"/>
      <c r="C295" s="27"/>
      <c r="D295" s="27"/>
      <c r="E295" s="27"/>
      <c r="F295" s="124"/>
      <c r="G295" s="124"/>
      <c r="H295" s="27"/>
      <c r="I295" s="27"/>
      <c r="J295" s="27"/>
      <c r="K295" s="27"/>
      <c r="L295" s="27"/>
      <c r="M295" s="27"/>
      <c r="N295" s="27"/>
      <c r="O295" s="27"/>
      <c r="P295" s="27"/>
      <c r="Q295" s="27"/>
      <c r="R295" s="27"/>
      <c r="S295" s="27"/>
      <c r="T295" s="27"/>
      <c r="U295" s="27"/>
      <c r="V295" s="27"/>
      <c r="W295" s="27"/>
      <c r="X295" s="27"/>
      <c r="Y295" s="27"/>
      <c r="Z295" s="27"/>
      <c r="AA295" s="27"/>
      <c r="AB295" s="27"/>
    </row>
    <row r="296" ht="26.25" customHeight="1">
      <c r="A296" s="123"/>
      <c r="B296" s="27"/>
      <c r="C296" s="27"/>
      <c r="D296" s="27"/>
      <c r="E296" s="27"/>
      <c r="F296" s="124"/>
      <c r="G296" s="124"/>
      <c r="H296" s="27"/>
      <c r="I296" s="27"/>
      <c r="J296" s="27"/>
      <c r="K296" s="27"/>
      <c r="L296" s="27"/>
      <c r="M296" s="27"/>
      <c r="N296" s="27"/>
      <c r="O296" s="27"/>
      <c r="P296" s="27"/>
      <c r="Q296" s="27"/>
      <c r="R296" s="27"/>
      <c r="S296" s="27"/>
      <c r="T296" s="27"/>
      <c r="U296" s="27"/>
      <c r="V296" s="27"/>
      <c r="W296" s="27"/>
      <c r="X296" s="27"/>
      <c r="Y296" s="27"/>
      <c r="Z296" s="27"/>
      <c r="AA296" s="27"/>
      <c r="AB296" s="27"/>
    </row>
    <row r="297" ht="26.25" customHeight="1">
      <c r="A297" s="123"/>
      <c r="B297" s="27"/>
      <c r="C297" s="27"/>
      <c r="D297" s="27"/>
      <c r="E297" s="27"/>
      <c r="F297" s="124"/>
      <c r="G297" s="124"/>
      <c r="H297" s="27"/>
      <c r="I297" s="27"/>
      <c r="J297" s="27"/>
      <c r="K297" s="27"/>
      <c r="L297" s="27"/>
      <c r="M297" s="27"/>
      <c r="N297" s="27"/>
      <c r="O297" s="27"/>
      <c r="P297" s="27"/>
      <c r="Q297" s="27"/>
      <c r="R297" s="27"/>
      <c r="S297" s="27"/>
      <c r="T297" s="27"/>
      <c r="U297" s="27"/>
      <c r="V297" s="27"/>
      <c r="W297" s="27"/>
      <c r="X297" s="27"/>
      <c r="Y297" s="27"/>
      <c r="Z297" s="27"/>
      <c r="AA297" s="27"/>
      <c r="AB297" s="27"/>
    </row>
    <row r="298" ht="26.25" customHeight="1">
      <c r="A298" s="123"/>
      <c r="B298" s="27"/>
      <c r="C298" s="27"/>
      <c r="D298" s="27"/>
      <c r="E298" s="27"/>
      <c r="F298" s="124"/>
      <c r="G298" s="124"/>
      <c r="H298" s="27"/>
      <c r="I298" s="27"/>
      <c r="J298" s="27"/>
      <c r="K298" s="27"/>
      <c r="L298" s="27"/>
      <c r="M298" s="27"/>
      <c r="N298" s="27"/>
      <c r="O298" s="27"/>
      <c r="P298" s="27"/>
      <c r="Q298" s="27"/>
      <c r="R298" s="27"/>
      <c r="S298" s="27"/>
      <c r="T298" s="27"/>
      <c r="U298" s="27"/>
      <c r="V298" s="27"/>
      <c r="W298" s="27"/>
      <c r="X298" s="27"/>
      <c r="Y298" s="27"/>
      <c r="Z298" s="27"/>
      <c r="AA298" s="27"/>
      <c r="AB298" s="27"/>
    </row>
    <row r="299" ht="26.25" customHeight="1">
      <c r="A299" s="123"/>
      <c r="B299" s="27"/>
      <c r="C299" s="27"/>
      <c r="D299" s="27"/>
      <c r="E299" s="27"/>
      <c r="F299" s="124"/>
      <c r="G299" s="124"/>
      <c r="H299" s="27"/>
      <c r="I299" s="27"/>
      <c r="J299" s="27"/>
      <c r="K299" s="27"/>
      <c r="L299" s="27"/>
      <c r="M299" s="27"/>
      <c r="N299" s="27"/>
      <c r="O299" s="27"/>
      <c r="P299" s="27"/>
      <c r="Q299" s="27"/>
      <c r="R299" s="27"/>
      <c r="S299" s="27"/>
      <c r="T299" s="27"/>
      <c r="U299" s="27"/>
      <c r="V299" s="27"/>
      <c r="W299" s="27"/>
      <c r="X299" s="27"/>
      <c r="Y299" s="27"/>
      <c r="Z299" s="27"/>
      <c r="AA299" s="27"/>
      <c r="AB299" s="27"/>
    </row>
    <row r="300" ht="26.25" customHeight="1">
      <c r="A300" s="123"/>
      <c r="B300" s="27"/>
      <c r="C300" s="27"/>
      <c r="D300" s="27"/>
      <c r="E300" s="27"/>
      <c r="F300" s="124"/>
      <c r="G300" s="124"/>
      <c r="H300" s="27"/>
      <c r="I300" s="27"/>
      <c r="J300" s="27"/>
      <c r="K300" s="27"/>
      <c r="L300" s="27"/>
      <c r="M300" s="27"/>
      <c r="N300" s="27"/>
      <c r="O300" s="27"/>
      <c r="P300" s="27"/>
      <c r="Q300" s="27"/>
      <c r="R300" s="27"/>
      <c r="S300" s="27"/>
      <c r="T300" s="27"/>
      <c r="U300" s="27"/>
      <c r="V300" s="27"/>
      <c r="W300" s="27"/>
      <c r="X300" s="27"/>
      <c r="Y300" s="27"/>
      <c r="Z300" s="27"/>
      <c r="AA300" s="27"/>
      <c r="AB300" s="27"/>
    </row>
    <row r="301" ht="26.25" customHeight="1">
      <c r="A301" s="123"/>
      <c r="B301" s="27"/>
      <c r="C301" s="27"/>
      <c r="D301" s="27"/>
      <c r="E301" s="27"/>
      <c r="F301" s="124"/>
      <c r="G301" s="124"/>
      <c r="H301" s="27"/>
      <c r="I301" s="27"/>
      <c r="J301" s="27"/>
      <c r="K301" s="27"/>
      <c r="L301" s="27"/>
      <c r="M301" s="27"/>
      <c r="N301" s="27"/>
      <c r="O301" s="27"/>
      <c r="P301" s="27"/>
      <c r="Q301" s="27"/>
      <c r="R301" s="27"/>
      <c r="S301" s="27"/>
      <c r="T301" s="27"/>
      <c r="U301" s="27"/>
      <c r="V301" s="27"/>
      <c r="W301" s="27"/>
      <c r="X301" s="27"/>
      <c r="Y301" s="27"/>
      <c r="Z301" s="27"/>
      <c r="AA301" s="27"/>
      <c r="AB301" s="27"/>
    </row>
    <row r="302" ht="26.25" customHeight="1">
      <c r="A302" s="123"/>
      <c r="B302" s="27"/>
      <c r="C302" s="27"/>
      <c r="D302" s="27"/>
      <c r="E302" s="27"/>
      <c r="F302" s="124"/>
      <c r="G302" s="124"/>
      <c r="H302" s="27"/>
      <c r="I302" s="27"/>
      <c r="J302" s="27"/>
      <c r="K302" s="27"/>
      <c r="L302" s="27"/>
      <c r="M302" s="27"/>
      <c r="N302" s="27"/>
      <c r="O302" s="27"/>
      <c r="P302" s="27"/>
      <c r="Q302" s="27"/>
      <c r="R302" s="27"/>
      <c r="S302" s="27"/>
      <c r="T302" s="27"/>
      <c r="U302" s="27"/>
      <c r="V302" s="27"/>
      <c r="W302" s="27"/>
      <c r="X302" s="27"/>
      <c r="Y302" s="27"/>
      <c r="Z302" s="27"/>
      <c r="AA302" s="27"/>
      <c r="AB302" s="27"/>
    </row>
    <row r="303" ht="26.25" customHeight="1">
      <c r="A303" s="123"/>
      <c r="B303" s="27"/>
      <c r="C303" s="27"/>
      <c r="D303" s="27"/>
      <c r="E303" s="27"/>
      <c r="F303" s="124"/>
      <c r="G303" s="124"/>
      <c r="H303" s="27"/>
      <c r="I303" s="27"/>
      <c r="J303" s="27"/>
      <c r="K303" s="27"/>
      <c r="L303" s="27"/>
      <c r="M303" s="27"/>
      <c r="N303" s="27"/>
      <c r="O303" s="27"/>
      <c r="P303" s="27"/>
      <c r="Q303" s="27"/>
      <c r="R303" s="27"/>
      <c r="S303" s="27"/>
      <c r="T303" s="27"/>
      <c r="U303" s="27"/>
      <c r="V303" s="27"/>
      <c r="W303" s="27"/>
      <c r="X303" s="27"/>
      <c r="Y303" s="27"/>
      <c r="Z303" s="27"/>
      <c r="AA303" s="27"/>
      <c r="AB303" s="27"/>
    </row>
    <row r="304" ht="26.25" customHeight="1">
      <c r="A304" s="123"/>
      <c r="B304" s="27"/>
      <c r="C304" s="27"/>
      <c r="D304" s="27"/>
      <c r="E304" s="27"/>
      <c r="F304" s="124"/>
      <c r="G304" s="124"/>
      <c r="H304" s="27"/>
      <c r="I304" s="27"/>
      <c r="J304" s="27"/>
      <c r="K304" s="27"/>
      <c r="L304" s="27"/>
      <c r="M304" s="27"/>
      <c r="N304" s="27"/>
      <c r="O304" s="27"/>
      <c r="P304" s="27"/>
      <c r="Q304" s="27"/>
      <c r="R304" s="27"/>
      <c r="S304" s="27"/>
      <c r="T304" s="27"/>
      <c r="U304" s="27"/>
      <c r="V304" s="27"/>
      <c r="W304" s="27"/>
      <c r="X304" s="27"/>
      <c r="Y304" s="27"/>
      <c r="Z304" s="27"/>
      <c r="AA304" s="27"/>
      <c r="AB304" s="27"/>
    </row>
    <row r="305" ht="26.25" customHeight="1">
      <c r="A305" s="123"/>
      <c r="B305" s="27"/>
      <c r="C305" s="27"/>
      <c r="D305" s="27"/>
      <c r="E305" s="27"/>
      <c r="F305" s="124"/>
      <c r="G305" s="124"/>
      <c r="H305" s="27"/>
      <c r="I305" s="27"/>
      <c r="J305" s="27"/>
      <c r="K305" s="27"/>
      <c r="L305" s="27"/>
      <c r="M305" s="27"/>
      <c r="N305" s="27"/>
      <c r="O305" s="27"/>
      <c r="P305" s="27"/>
      <c r="Q305" s="27"/>
      <c r="R305" s="27"/>
      <c r="S305" s="27"/>
      <c r="T305" s="27"/>
      <c r="U305" s="27"/>
      <c r="V305" s="27"/>
      <c r="W305" s="27"/>
      <c r="X305" s="27"/>
      <c r="Y305" s="27"/>
      <c r="Z305" s="27"/>
      <c r="AA305" s="27"/>
      <c r="AB305" s="27"/>
    </row>
    <row r="306" ht="26.25" customHeight="1">
      <c r="A306" s="123"/>
      <c r="B306" s="27"/>
      <c r="C306" s="27"/>
      <c r="D306" s="27"/>
      <c r="E306" s="27"/>
      <c r="F306" s="124"/>
      <c r="G306" s="124"/>
      <c r="H306" s="27"/>
      <c r="I306" s="27"/>
      <c r="J306" s="27"/>
      <c r="K306" s="27"/>
      <c r="L306" s="27"/>
      <c r="M306" s="27"/>
      <c r="N306" s="27"/>
      <c r="O306" s="27"/>
      <c r="P306" s="27"/>
      <c r="Q306" s="27"/>
      <c r="R306" s="27"/>
      <c r="S306" s="27"/>
      <c r="T306" s="27"/>
      <c r="U306" s="27"/>
      <c r="V306" s="27"/>
      <c r="W306" s="27"/>
      <c r="X306" s="27"/>
      <c r="Y306" s="27"/>
      <c r="Z306" s="27"/>
      <c r="AA306" s="27"/>
      <c r="AB306" s="27"/>
    </row>
    <row r="307" ht="26.25" customHeight="1">
      <c r="A307" s="123"/>
      <c r="B307" s="27"/>
      <c r="C307" s="27"/>
      <c r="D307" s="27"/>
      <c r="E307" s="27"/>
      <c r="F307" s="124"/>
      <c r="G307" s="124"/>
      <c r="H307" s="27"/>
      <c r="I307" s="27"/>
      <c r="J307" s="27"/>
      <c r="K307" s="27"/>
      <c r="L307" s="27"/>
      <c r="M307" s="27"/>
      <c r="N307" s="27"/>
      <c r="O307" s="27"/>
      <c r="P307" s="27"/>
      <c r="Q307" s="27"/>
      <c r="R307" s="27"/>
      <c r="S307" s="27"/>
      <c r="T307" s="27"/>
      <c r="U307" s="27"/>
      <c r="V307" s="27"/>
      <c r="W307" s="27"/>
      <c r="X307" s="27"/>
      <c r="Y307" s="27"/>
      <c r="Z307" s="27"/>
      <c r="AA307" s="27"/>
      <c r="AB307" s="27"/>
    </row>
    <row r="308" ht="26.25" customHeight="1">
      <c r="A308" s="123"/>
      <c r="B308" s="27"/>
      <c r="C308" s="27"/>
      <c r="D308" s="27"/>
      <c r="E308" s="27"/>
      <c r="F308" s="124"/>
      <c r="G308" s="124"/>
      <c r="H308" s="27"/>
      <c r="I308" s="27"/>
      <c r="J308" s="27"/>
      <c r="K308" s="27"/>
      <c r="L308" s="27"/>
      <c r="M308" s="27"/>
      <c r="N308" s="27"/>
      <c r="O308" s="27"/>
      <c r="P308" s="27"/>
      <c r="Q308" s="27"/>
      <c r="R308" s="27"/>
      <c r="S308" s="27"/>
      <c r="T308" s="27"/>
      <c r="U308" s="27"/>
      <c r="V308" s="27"/>
      <c r="W308" s="27"/>
      <c r="X308" s="27"/>
      <c r="Y308" s="27"/>
      <c r="Z308" s="27"/>
      <c r="AA308" s="27"/>
      <c r="AB308" s="27"/>
    </row>
    <row r="309" ht="26.25" customHeight="1">
      <c r="A309" s="123"/>
      <c r="B309" s="27"/>
      <c r="C309" s="27"/>
      <c r="D309" s="27"/>
      <c r="E309" s="27"/>
      <c r="F309" s="124"/>
      <c r="G309" s="124"/>
      <c r="H309" s="27"/>
      <c r="I309" s="27"/>
      <c r="J309" s="27"/>
      <c r="K309" s="27"/>
      <c r="L309" s="27"/>
      <c r="M309" s="27"/>
      <c r="N309" s="27"/>
      <c r="O309" s="27"/>
      <c r="P309" s="27"/>
      <c r="Q309" s="27"/>
      <c r="R309" s="27"/>
      <c r="S309" s="27"/>
      <c r="T309" s="27"/>
      <c r="U309" s="27"/>
      <c r="V309" s="27"/>
      <c r="W309" s="27"/>
      <c r="X309" s="27"/>
      <c r="Y309" s="27"/>
      <c r="Z309" s="27"/>
      <c r="AA309" s="27"/>
      <c r="AB309" s="27"/>
    </row>
    <row r="310" ht="26.25" customHeight="1">
      <c r="A310" s="123"/>
      <c r="B310" s="27"/>
      <c r="C310" s="27"/>
      <c r="D310" s="27"/>
      <c r="E310" s="27"/>
      <c r="F310" s="124"/>
      <c r="G310" s="124"/>
      <c r="H310" s="27"/>
      <c r="I310" s="27"/>
      <c r="J310" s="27"/>
      <c r="K310" s="27"/>
      <c r="L310" s="27"/>
      <c r="M310" s="27"/>
      <c r="N310" s="27"/>
      <c r="O310" s="27"/>
      <c r="P310" s="27"/>
      <c r="Q310" s="27"/>
      <c r="R310" s="27"/>
      <c r="S310" s="27"/>
      <c r="T310" s="27"/>
      <c r="U310" s="27"/>
      <c r="V310" s="27"/>
      <c r="W310" s="27"/>
      <c r="X310" s="27"/>
      <c r="Y310" s="27"/>
      <c r="Z310" s="27"/>
      <c r="AA310" s="27"/>
      <c r="AB310" s="27"/>
    </row>
    <row r="311" ht="26.25" customHeight="1">
      <c r="A311" s="123"/>
      <c r="B311" s="27"/>
      <c r="C311" s="27"/>
      <c r="D311" s="27"/>
      <c r="E311" s="27"/>
      <c r="F311" s="124"/>
      <c r="G311" s="124"/>
      <c r="H311" s="27"/>
      <c r="I311" s="27"/>
      <c r="J311" s="27"/>
      <c r="K311" s="27"/>
      <c r="L311" s="27"/>
      <c r="M311" s="27"/>
      <c r="N311" s="27"/>
      <c r="O311" s="27"/>
      <c r="P311" s="27"/>
      <c r="Q311" s="27"/>
      <c r="R311" s="27"/>
      <c r="S311" s="27"/>
      <c r="T311" s="27"/>
      <c r="U311" s="27"/>
      <c r="V311" s="27"/>
      <c r="W311" s="27"/>
      <c r="X311" s="27"/>
      <c r="Y311" s="27"/>
      <c r="Z311" s="27"/>
      <c r="AA311" s="27"/>
      <c r="AB311" s="27"/>
    </row>
    <row r="312" ht="26.25" customHeight="1">
      <c r="A312" s="123"/>
      <c r="B312" s="27"/>
      <c r="C312" s="27"/>
      <c r="D312" s="27"/>
      <c r="E312" s="27"/>
      <c r="F312" s="124"/>
      <c r="G312" s="124"/>
      <c r="H312" s="27"/>
      <c r="I312" s="27"/>
      <c r="J312" s="27"/>
      <c r="K312" s="27"/>
      <c r="L312" s="27"/>
      <c r="M312" s="27"/>
      <c r="N312" s="27"/>
      <c r="O312" s="27"/>
      <c r="P312" s="27"/>
      <c r="Q312" s="27"/>
      <c r="R312" s="27"/>
      <c r="S312" s="27"/>
      <c r="T312" s="27"/>
      <c r="U312" s="27"/>
      <c r="V312" s="27"/>
      <c r="W312" s="27"/>
      <c r="X312" s="27"/>
      <c r="Y312" s="27"/>
      <c r="Z312" s="27"/>
      <c r="AA312" s="27"/>
      <c r="AB312" s="27"/>
    </row>
    <row r="313" ht="26.25" customHeight="1">
      <c r="A313" s="123"/>
      <c r="B313" s="27"/>
      <c r="C313" s="27"/>
      <c r="D313" s="27"/>
      <c r="E313" s="27"/>
      <c r="F313" s="124"/>
      <c r="G313" s="124"/>
      <c r="H313" s="27"/>
      <c r="I313" s="27"/>
      <c r="J313" s="27"/>
      <c r="K313" s="27"/>
      <c r="L313" s="27"/>
      <c r="M313" s="27"/>
      <c r="N313" s="27"/>
      <c r="O313" s="27"/>
      <c r="P313" s="27"/>
      <c r="Q313" s="27"/>
      <c r="R313" s="27"/>
      <c r="S313" s="27"/>
      <c r="T313" s="27"/>
      <c r="U313" s="27"/>
      <c r="V313" s="27"/>
      <c r="W313" s="27"/>
      <c r="X313" s="27"/>
      <c r="Y313" s="27"/>
      <c r="Z313" s="27"/>
      <c r="AA313" s="27"/>
      <c r="AB313" s="27"/>
    </row>
    <row r="314" ht="26.25" customHeight="1">
      <c r="A314" s="123"/>
      <c r="B314" s="27"/>
      <c r="C314" s="27"/>
      <c r="D314" s="27"/>
      <c r="E314" s="27"/>
      <c r="F314" s="124"/>
      <c r="G314" s="124"/>
      <c r="H314" s="27"/>
      <c r="I314" s="27"/>
      <c r="J314" s="27"/>
      <c r="K314" s="27"/>
      <c r="L314" s="27"/>
      <c r="M314" s="27"/>
      <c r="N314" s="27"/>
      <c r="O314" s="27"/>
      <c r="P314" s="27"/>
      <c r="Q314" s="27"/>
      <c r="R314" s="27"/>
      <c r="S314" s="27"/>
      <c r="T314" s="27"/>
      <c r="U314" s="27"/>
      <c r="V314" s="27"/>
      <c r="W314" s="27"/>
      <c r="X314" s="27"/>
      <c r="Y314" s="27"/>
      <c r="Z314" s="27"/>
      <c r="AA314" s="27"/>
      <c r="AB314" s="27"/>
    </row>
    <row r="315" ht="26.25" customHeight="1">
      <c r="A315" s="123"/>
      <c r="B315" s="27"/>
      <c r="C315" s="27"/>
      <c r="D315" s="27"/>
      <c r="E315" s="27"/>
      <c r="F315" s="124"/>
      <c r="G315" s="124"/>
      <c r="H315" s="27"/>
      <c r="I315" s="27"/>
      <c r="J315" s="27"/>
      <c r="K315" s="27"/>
      <c r="L315" s="27"/>
      <c r="M315" s="27"/>
      <c r="N315" s="27"/>
      <c r="O315" s="27"/>
      <c r="P315" s="27"/>
      <c r="Q315" s="27"/>
      <c r="R315" s="27"/>
      <c r="S315" s="27"/>
      <c r="T315" s="27"/>
      <c r="U315" s="27"/>
      <c r="V315" s="27"/>
      <c r="W315" s="27"/>
      <c r="X315" s="27"/>
      <c r="Y315" s="27"/>
      <c r="Z315" s="27"/>
      <c r="AA315" s="27"/>
      <c r="AB315" s="27"/>
    </row>
    <row r="316" ht="26.25" customHeight="1">
      <c r="A316" s="123"/>
      <c r="B316" s="27"/>
      <c r="C316" s="27"/>
      <c r="D316" s="27"/>
      <c r="E316" s="27"/>
      <c r="F316" s="124"/>
      <c r="G316" s="124"/>
      <c r="H316" s="27"/>
      <c r="I316" s="27"/>
      <c r="J316" s="27"/>
      <c r="K316" s="27"/>
      <c r="L316" s="27"/>
      <c r="M316" s="27"/>
      <c r="N316" s="27"/>
      <c r="O316" s="27"/>
      <c r="P316" s="27"/>
      <c r="Q316" s="27"/>
      <c r="R316" s="27"/>
      <c r="S316" s="27"/>
      <c r="T316" s="27"/>
      <c r="U316" s="27"/>
      <c r="V316" s="27"/>
      <c r="W316" s="27"/>
      <c r="X316" s="27"/>
      <c r="Y316" s="27"/>
      <c r="Z316" s="27"/>
      <c r="AA316" s="27"/>
      <c r="AB316" s="27"/>
    </row>
    <row r="317" ht="26.25" customHeight="1">
      <c r="A317" s="123"/>
      <c r="B317" s="27"/>
      <c r="C317" s="27"/>
      <c r="D317" s="27"/>
      <c r="E317" s="27"/>
      <c r="F317" s="124"/>
      <c r="G317" s="124"/>
      <c r="H317" s="27"/>
      <c r="I317" s="27"/>
      <c r="J317" s="27"/>
      <c r="K317" s="27"/>
      <c r="L317" s="27"/>
      <c r="M317" s="27"/>
      <c r="N317" s="27"/>
      <c r="O317" s="27"/>
      <c r="P317" s="27"/>
      <c r="Q317" s="27"/>
      <c r="R317" s="27"/>
      <c r="S317" s="27"/>
      <c r="T317" s="27"/>
      <c r="U317" s="27"/>
      <c r="V317" s="27"/>
      <c r="W317" s="27"/>
      <c r="X317" s="27"/>
      <c r="Y317" s="27"/>
      <c r="Z317" s="27"/>
      <c r="AA317" s="27"/>
      <c r="AB317" s="27"/>
    </row>
    <row r="318" ht="26.25" customHeight="1">
      <c r="A318" s="123"/>
      <c r="B318" s="27"/>
      <c r="C318" s="27"/>
      <c r="D318" s="27"/>
      <c r="E318" s="27"/>
      <c r="F318" s="124"/>
      <c r="G318" s="124"/>
      <c r="H318" s="27"/>
      <c r="I318" s="27"/>
      <c r="J318" s="27"/>
      <c r="K318" s="27"/>
      <c r="L318" s="27"/>
      <c r="M318" s="27"/>
      <c r="N318" s="27"/>
      <c r="O318" s="27"/>
      <c r="P318" s="27"/>
      <c r="Q318" s="27"/>
      <c r="R318" s="27"/>
      <c r="S318" s="27"/>
      <c r="T318" s="27"/>
      <c r="U318" s="27"/>
      <c r="V318" s="27"/>
      <c r="W318" s="27"/>
      <c r="X318" s="27"/>
      <c r="Y318" s="27"/>
      <c r="Z318" s="27"/>
      <c r="AA318" s="27"/>
      <c r="AB318" s="27"/>
    </row>
    <row r="319" ht="26.25" customHeight="1">
      <c r="A319" s="123"/>
      <c r="B319" s="27"/>
      <c r="C319" s="27"/>
      <c r="D319" s="27"/>
      <c r="E319" s="27"/>
      <c r="F319" s="124"/>
      <c r="G319" s="124"/>
      <c r="H319" s="27"/>
      <c r="I319" s="27"/>
      <c r="J319" s="27"/>
      <c r="K319" s="27"/>
      <c r="L319" s="27"/>
      <c r="M319" s="27"/>
      <c r="N319" s="27"/>
      <c r="O319" s="27"/>
      <c r="P319" s="27"/>
      <c r="Q319" s="27"/>
      <c r="R319" s="27"/>
      <c r="S319" s="27"/>
      <c r="T319" s="27"/>
      <c r="U319" s="27"/>
      <c r="V319" s="27"/>
      <c r="W319" s="27"/>
      <c r="X319" s="27"/>
      <c r="Y319" s="27"/>
      <c r="Z319" s="27"/>
      <c r="AA319" s="27"/>
      <c r="AB319" s="27"/>
    </row>
    <row r="320" ht="26.25" customHeight="1">
      <c r="A320" s="123"/>
      <c r="B320" s="27"/>
      <c r="C320" s="27"/>
      <c r="D320" s="27"/>
      <c r="E320" s="27"/>
      <c r="F320" s="124"/>
      <c r="G320" s="124"/>
      <c r="H320" s="27"/>
      <c r="I320" s="27"/>
      <c r="J320" s="27"/>
      <c r="K320" s="27"/>
      <c r="L320" s="27"/>
      <c r="M320" s="27"/>
      <c r="N320" s="27"/>
      <c r="O320" s="27"/>
      <c r="P320" s="27"/>
      <c r="Q320" s="27"/>
      <c r="R320" s="27"/>
      <c r="S320" s="27"/>
      <c r="T320" s="27"/>
      <c r="U320" s="27"/>
      <c r="V320" s="27"/>
      <c r="W320" s="27"/>
      <c r="X320" s="27"/>
      <c r="Y320" s="27"/>
      <c r="Z320" s="27"/>
      <c r="AA320" s="27"/>
      <c r="AB320" s="27"/>
    </row>
    <row r="321" ht="26.25" customHeight="1">
      <c r="A321" s="123"/>
      <c r="B321" s="27"/>
      <c r="C321" s="27"/>
      <c r="D321" s="27"/>
      <c r="E321" s="27"/>
      <c r="F321" s="124"/>
      <c r="G321" s="124"/>
      <c r="H321" s="27"/>
      <c r="I321" s="27"/>
      <c r="J321" s="27"/>
      <c r="K321" s="27"/>
      <c r="L321" s="27"/>
      <c r="M321" s="27"/>
      <c r="N321" s="27"/>
      <c r="O321" s="27"/>
      <c r="P321" s="27"/>
      <c r="Q321" s="27"/>
      <c r="R321" s="27"/>
      <c r="S321" s="27"/>
      <c r="T321" s="27"/>
      <c r="U321" s="27"/>
      <c r="V321" s="27"/>
      <c r="W321" s="27"/>
      <c r="X321" s="27"/>
      <c r="Y321" s="27"/>
      <c r="Z321" s="27"/>
      <c r="AA321" s="27"/>
      <c r="AB321" s="27"/>
    </row>
    <row r="322" ht="26.25" customHeight="1">
      <c r="A322" s="123"/>
      <c r="B322" s="27"/>
      <c r="C322" s="27"/>
      <c r="D322" s="27"/>
      <c r="E322" s="27"/>
      <c r="F322" s="124"/>
      <c r="G322" s="124"/>
      <c r="H322" s="27"/>
      <c r="I322" s="27"/>
      <c r="J322" s="27"/>
      <c r="K322" s="27"/>
      <c r="L322" s="27"/>
      <c r="M322" s="27"/>
      <c r="N322" s="27"/>
      <c r="O322" s="27"/>
      <c r="P322" s="27"/>
      <c r="Q322" s="27"/>
      <c r="R322" s="27"/>
      <c r="S322" s="27"/>
      <c r="T322" s="27"/>
      <c r="U322" s="27"/>
      <c r="V322" s="27"/>
      <c r="W322" s="27"/>
      <c r="X322" s="27"/>
      <c r="Y322" s="27"/>
      <c r="Z322" s="27"/>
      <c r="AA322" s="27"/>
      <c r="AB322" s="27"/>
    </row>
    <row r="323" ht="26.25" customHeight="1">
      <c r="A323" s="123"/>
      <c r="B323" s="27"/>
      <c r="C323" s="27"/>
      <c r="D323" s="27"/>
      <c r="E323" s="27"/>
      <c r="F323" s="124"/>
      <c r="G323" s="124"/>
      <c r="H323" s="27"/>
      <c r="I323" s="27"/>
      <c r="J323" s="27"/>
      <c r="K323" s="27"/>
      <c r="L323" s="27"/>
      <c r="M323" s="27"/>
      <c r="N323" s="27"/>
      <c r="O323" s="27"/>
      <c r="P323" s="27"/>
      <c r="Q323" s="27"/>
      <c r="R323" s="27"/>
      <c r="S323" s="27"/>
      <c r="T323" s="27"/>
      <c r="U323" s="27"/>
      <c r="V323" s="27"/>
      <c r="W323" s="27"/>
      <c r="X323" s="27"/>
      <c r="Y323" s="27"/>
      <c r="Z323" s="27"/>
      <c r="AA323" s="27"/>
      <c r="AB323" s="27"/>
    </row>
    <row r="324" ht="26.25" customHeight="1">
      <c r="A324" s="123"/>
      <c r="B324" s="27"/>
      <c r="C324" s="27"/>
      <c r="D324" s="27"/>
      <c r="E324" s="27"/>
      <c r="F324" s="124"/>
      <c r="G324" s="124"/>
      <c r="H324" s="27"/>
      <c r="I324" s="27"/>
      <c r="J324" s="27"/>
      <c r="K324" s="27"/>
      <c r="L324" s="27"/>
      <c r="M324" s="27"/>
      <c r="N324" s="27"/>
      <c r="O324" s="27"/>
      <c r="P324" s="27"/>
      <c r="Q324" s="27"/>
      <c r="R324" s="27"/>
      <c r="S324" s="27"/>
      <c r="T324" s="27"/>
      <c r="U324" s="27"/>
      <c r="V324" s="27"/>
      <c r="W324" s="27"/>
      <c r="X324" s="27"/>
      <c r="Y324" s="27"/>
      <c r="Z324" s="27"/>
      <c r="AA324" s="27"/>
      <c r="AB324" s="27"/>
    </row>
    <row r="325" ht="26.25" customHeight="1">
      <c r="A325" s="123"/>
      <c r="B325" s="27"/>
      <c r="C325" s="27"/>
      <c r="D325" s="27"/>
      <c r="E325" s="27"/>
      <c r="F325" s="124"/>
      <c r="G325" s="124"/>
      <c r="H325" s="27"/>
      <c r="I325" s="27"/>
      <c r="J325" s="27"/>
      <c r="K325" s="27"/>
      <c r="L325" s="27"/>
      <c r="M325" s="27"/>
      <c r="N325" s="27"/>
      <c r="O325" s="27"/>
      <c r="P325" s="27"/>
      <c r="Q325" s="27"/>
      <c r="R325" s="27"/>
      <c r="S325" s="27"/>
      <c r="T325" s="27"/>
      <c r="U325" s="27"/>
      <c r="V325" s="27"/>
      <c r="W325" s="27"/>
      <c r="X325" s="27"/>
      <c r="Y325" s="27"/>
      <c r="Z325" s="27"/>
      <c r="AA325" s="27"/>
      <c r="AB325" s="27"/>
    </row>
    <row r="326" ht="26.25" customHeight="1">
      <c r="A326" s="123"/>
      <c r="B326" s="27"/>
      <c r="C326" s="27"/>
      <c r="D326" s="27"/>
      <c r="E326" s="27"/>
      <c r="F326" s="124"/>
      <c r="G326" s="124"/>
      <c r="H326" s="27"/>
      <c r="I326" s="27"/>
      <c r="J326" s="27"/>
      <c r="K326" s="27"/>
      <c r="L326" s="27"/>
      <c r="M326" s="27"/>
      <c r="N326" s="27"/>
      <c r="O326" s="27"/>
      <c r="P326" s="27"/>
      <c r="Q326" s="27"/>
      <c r="R326" s="27"/>
      <c r="S326" s="27"/>
      <c r="T326" s="27"/>
      <c r="U326" s="27"/>
      <c r="V326" s="27"/>
      <c r="W326" s="27"/>
      <c r="X326" s="27"/>
      <c r="Y326" s="27"/>
      <c r="Z326" s="27"/>
      <c r="AA326" s="27"/>
      <c r="AB326" s="27"/>
    </row>
    <row r="327" ht="26.25" customHeight="1">
      <c r="A327" s="123"/>
      <c r="B327" s="27"/>
      <c r="C327" s="27"/>
      <c r="D327" s="27"/>
      <c r="E327" s="27"/>
      <c r="F327" s="124"/>
      <c r="G327" s="124"/>
      <c r="H327" s="27"/>
      <c r="I327" s="27"/>
      <c r="J327" s="27"/>
      <c r="K327" s="27"/>
      <c r="L327" s="27"/>
      <c r="M327" s="27"/>
      <c r="N327" s="27"/>
      <c r="O327" s="27"/>
      <c r="P327" s="27"/>
      <c r="Q327" s="27"/>
      <c r="R327" s="27"/>
      <c r="S327" s="27"/>
      <c r="T327" s="27"/>
      <c r="U327" s="27"/>
      <c r="V327" s="27"/>
      <c r="W327" s="27"/>
      <c r="X327" s="27"/>
      <c r="Y327" s="27"/>
      <c r="Z327" s="27"/>
      <c r="AA327" s="27"/>
      <c r="AB327" s="27"/>
    </row>
    <row r="328" ht="26.25" customHeight="1">
      <c r="A328" s="123"/>
      <c r="B328" s="27"/>
      <c r="C328" s="27"/>
      <c r="D328" s="27"/>
      <c r="E328" s="27"/>
      <c r="F328" s="124"/>
      <c r="G328" s="124"/>
      <c r="H328" s="27"/>
      <c r="I328" s="27"/>
      <c r="J328" s="27"/>
      <c r="K328" s="27"/>
      <c r="L328" s="27"/>
      <c r="M328" s="27"/>
      <c r="N328" s="27"/>
      <c r="O328" s="27"/>
      <c r="P328" s="27"/>
      <c r="Q328" s="27"/>
      <c r="R328" s="27"/>
      <c r="S328" s="27"/>
      <c r="T328" s="27"/>
      <c r="U328" s="27"/>
      <c r="V328" s="27"/>
      <c r="W328" s="27"/>
      <c r="X328" s="27"/>
      <c r="Y328" s="27"/>
      <c r="Z328" s="27"/>
      <c r="AA328" s="27"/>
      <c r="AB328" s="27"/>
    </row>
    <row r="329" ht="26.25" customHeight="1">
      <c r="A329" s="123"/>
      <c r="B329" s="27"/>
      <c r="C329" s="27"/>
      <c r="D329" s="27"/>
      <c r="E329" s="27"/>
      <c r="F329" s="124"/>
      <c r="G329" s="124"/>
      <c r="H329" s="27"/>
      <c r="I329" s="27"/>
      <c r="J329" s="27"/>
      <c r="K329" s="27"/>
      <c r="L329" s="27"/>
      <c r="M329" s="27"/>
      <c r="N329" s="27"/>
      <c r="O329" s="27"/>
      <c r="P329" s="27"/>
      <c r="Q329" s="27"/>
      <c r="R329" s="27"/>
      <c r="S329" s="27"/>
      <c r="T329" s="27"/>
      <c r="U329" s="27"/>
      <c r="V329" s="27"/>
      <c r="W329" s="27"/>
      <c r="X329" s="27"/>
      <c r="Y329" s="27"/>
      <c r="Z329" s="27"/>
      <c r="AA329" s="27"/>
      <c r="AB329" s="27"/>
    </row>
    <row r="330" ht="26.25" customHeight="1">
      <c r="A330" s="123"/>
      <c r="B330" s="27"/>
      <c r="C330" s="27"/>
      <c r="D330" s="27"/>
      <c r="E330" s="27"/>
      <c r="F330" s="124"/>
      <c r="G330" s="124"/>
      <c r="H330" s="27"/>
      <c r="I330" s="27"/>
      <c r="J330" s="27"/>
      <c r="K330" s="27"/>
      <c r="L330" s="27"/>
      <c r="M330" s="27"/>
      <c r="N330" s="27"/>
      <c r="O330" s="27"/>
      <c r="P330" s="27"/>
      <c r="Q330" s="27"/>
      <c r="R330" s="27"/>
      <c r="S330" s="27"/>
      <c r="T330" s="27"/>
      <c r="U330" s="27"/>
      <c r="V330" s="27"/>
      <c r="W330" s="27"/>
      <c r="X330" s="27"/>
      <c r="Y330" s="27"/>
      <c r="Z330" s="27"/>
      <c r="AA330" s="27"/>
      <c r="AB330" s="27"/>
    </row>
    <row r="331" ht="26.25" customHeight="1">
      <c r="A331" s="123"/>
      <c r="B331" s="27"/>
      <c r="C331" s="27"/>
      <c r="D331" s="27"/>
      <c r="E331" s="27"/>
      <c r="F331" s="124"/>
      <c r="G331" s="124"/>
      <c r="H331" s="27"/>
      <c r="I331" s="27"/>
      <c r="J331" s="27"/>
      <c r="K331" s="27"/>
      <c r="L331" s="27"/>
      <c r="M331" s="27"/>
      <c r="N331" s="27"/>
      <c r="O331" s="27"/>
      <c r="P331" s="27"/>
      <c r="Q331" s="27"/>
      <c r="R331" s="27"/>
      <c r="S331" s="27"/>
      <c r="T331" s="27"/>
      <c r="U331" s="27"/>
      <c r="V331" s="27"/>
      <c r="W331" s="27"/>
      <c r="X331" s="27"/>
      <c r="Y331" s="27"/>
      <c r="Z331" s="27"/>
      <c r="AA331" s="27"/>
      <c r="AB331" s="27"/>
    </row>
    <row r="332" ht="26.25" customHeight="1">
      <c r="A332" s="123"/>
      <c r="B332" s="27"/>
      <c r="C332" s="27"/>
      <c r="D332" s="27"/>
      <c r="E332" s="27"/>
      <c r="F332" s="124"/>
      <c r="G332" s="124"/>
      <c r="H332" s="27"/>
      <c r="I332" s="27"/>
      <c r="J332" s="27"/>
      <c r="K332" s="27"/>
      <c r="L332" s="27"/>
      <c r="M332" s="27"/>
      <c r="N332" s="27"/>
      <c r="O332" s="27"/>
      <c r="P332" s="27"/>
      <c r="Q332" s="27"/>
      <c r="R332" s="27"/>
      <c r="S332" s="27"/>
      <c r="T332" s="27"/>
      <c r="U332" s="27"/>
      <c r="V332" s="27"/>
      <c r="W332" s="27"/>
      <c r="X332" s="27"/>
      <c r="Y332" s="27"/>
      <c r="Z332" s="27"/>
      <c r="AA332" s="27"/>
      <c r="AB332" s="27"/>
    </row>
    <row r="333" ht="26.25" customHeight="1">
      <c r="A333" s="123"/>
      <c r="B333" s="27"/>
      <c r="C333" s="27"/>
      <c r="D333" s="27"/>
      <c r="E333" s="27"/>
      <c r="F333" s="124"/>
      <c r="G333" s="124"/>
      <c r="H333" s="27"/>
      <c r="I333" s="27"/>
      <c r="J333" s="27"/>
      <c r="K333" s="27"/>
      <c r="L333" s="27"/>
      <c r="M333" s="27"/>
      <c r="N333" s="27"/>
      <c r="O333" s="27"/>
      <c r="P333" s="27"/>
      <c r="Q333" s="27"/>
      <c r="R333" s="27"/>
      <c r="S333" s="27"/>
      <c r="T333" s="27"/>
      <c r="U333" s="27"/>
      <c r="V333" s="27"/>
      <c r="W333" s="27"/>
      <c r="X333" s="27"/>
      <c r="Y333" s="27"/>
      <c r="Z333" s="27"/>
      <c r="AA333" s="27"/>
      <c r="AB333" s="27"/>
    </row>
    <row r="334" ht="26.25" customHeight="1">
      <c r="A334" s="123"/>
      <c r="B334" s="27"/>
      <c r="C334" s="27"/>
      <c r="D334" s="27"/>
      <c r="E334" s="27"/>
      <c r="F334" s="124"/>
      <c r="G334" s="124"/>
      <c r="H334" s="27"/>
      <c r="I334" s="27"/>
      <c r="J334" s="27"/>
      <c r="K334" s="27"/>
      <c r="L334" s="27"/>
      <c r="M334" s="27"/>
      <c r="N334" s="27"/>
      <c r="O334" s="27"/>
      <c r="P334" s="27"/>
      <c r="Q334" s="27"/>
      <c r="R334" s="27"/>
      <c r="S334" s="27"/>
      <c r="T334" s="27"/>
      <c r="U334" s="27"/>
      <c r="V334" s="27"/>
      <c r="W334" s="27"/>
      <c r="X334" s="27"/>
      <c r="Y334" s="27"/>
      <c r="Z334" s="27"/>
      <c r="AA334" s="27"/>
      <c r="AB334" s="27"/>
    </row>
    <row r="335" ht="26.25" customHeight="1">
      <c r="A335" s="123"/>
      <c r="B335" s="27"/>
      <c r="C335" s="27"/>
      <c r="D335" s="27"/>
      <c r="E335" s="27"/>
      <c r="F335" s="124"/>
      <c r="G335" s="124"/>
      <c r="H335" s="27"/>
      <c r="I335" s="27"/>
      <c r="J335" s="27"/>
      <c r="K335" s="27"/>
      <c r="L335" s="27"/>
      <c r="M335" s="27"/>
      <c r="N335" s="27"/>
      <c r="O335" s="27"/>
      <c r="P335" s="27"/>
      <c r="Q335" s="27"/>
      <c r="R335" s="27"/>
      <c r="S335" s="27"/>
      <c r="T335" s="27"/>
      <c r="U335" s="27"/>
      <c r="V335" s="27"/>
      <c r="W335" s="27"/>
      <c r="X335" s="27"/>
      <c r="Y335" s="27"/>
      <c r="Z335" s="27"/>
      <c r="AA335" s="27"/>
      <c r="AB335" s="27"/>
    </row>
    <row r="336" ht="26.25" customHeight="1">
      <c r="A336" s="123"/>
      <c r="B336" s="27"/>
      <c r="C336" s="27"/>
      <c r="D336" s="27"/>
      <c r="E336" s="27"/>
      <c r="F336" s="124"/>
      <c r="G336" s="124"/>
      <c r="H336" s="27"/>
      <c r="I336" s="27"/>
      <c r="J336" s="27"/>
      <c r="K336" s="27"/>
      <c r="L336" s="27"/>
      <c r="M336" s="27"/>
      <c r="N336" s="27"/>
      <c r="O336" s="27"/>
      <c r="P336" s="27"/>
      <c r="Q336" s="27"/>
      <c r="R336" s="27"/>
      <c r="S336" s="27"/>
      <c r="T336" s="27"/>
      <c r="U336" s="27"/>
      <c r="V336" s="27"/>
      <c r="W336" s="27"/>
      <c r="X336" s="27"/>
      <c r="Y336" s="27"/>
      <c r="Z336" s="27"/>
      <c r="AA336" s="27"/>
      <c r="AB336" s="27"/>
    </row>
    <row r="337" ht="26.25" customHeight="1">
      <c r="A337" s="123"/>
      <c r="B337" s="27"/>
      <c r="C337" s="27"/>
      <c r="D337" s="27"/>
      <c r="E337" s="27"/>
      <c r="F337" s="124"/>
      <c r="G337" s="124"/>
      <c r="H337" s="27"/>
      <c r="I337" s="27"/>
      <c r="J337" s="27"/>
      <c r="K337" s="27"/>
      <c r="L337" s="27"/>
      <c r="M337" s="27"/>
      <c r="N337" s="27"/>
      <c r="O337" s="27"/>
      <c r="P337" s="27"/>
      <c r="Q337" s="27"/>
      <c r="R337" s="27"/>
      <c r="S337" s="27"/>
      <c r="T337" s="27"/>
      <c r="U337" s="27"/>
      <c r="V337" s="27"/>
      <c r="W337" s="27"/>
      <c r="X337" s="27"/>
      <c r="Y337" s="27"/>
      <c r="Z337" s="27"/>
      <c r="AA337" s="27"/>
      <c r="AB337" s="27"/>
    </row>
    <row r="338" ht="26.25" customHeight="1">
      <c r="A338" s="123"/>
      <c r="B338" s="27"/>
      <c r="C338" s="27"/>
      <c r="D338" s="27"/>
      <c r="E338" s="27"/>
      <c r="F338" s="124"/>
      <c r="G338" s="124"/>
      <c r="H338" s="27"/>
      <c r="I338" s="27"/>
      <c r="J338" s="27"/>
      <c r="K338" s="27"/>
      <c r="L338" s="27"/>
      <c r="M338" s="27"/>
      <c r="N338" s="27"/>
      <c r="O338" s="27"/>
      <c r="P338" s="27"/>
      <c r="Q338" s="27"/>
      <c r="R338" s="27"/>
      <c r="S338" s="27"/>
      <c r="T338" s="27"/>
      <c r="U338" s="27"/>
      <c r="V338" s="27"/>
      <c r="W338" s="27"/>
      <c r="X338" s="27"/>
      <c r="Y338" s="27"/>
      <c r="Z338" s="27"/>
      <c r="AA338" s="27"/>
      <c r="AB338" s="27"/>
    </row>
    <row r="339" ht="26.25" customHeight="1">
      <c r="A339" s="123"/>
      <c r="B339" s="27"/>
      <c r="C339" s="27"/>
      <c r="D339" s="27"/>
      <c r="E339" s="27"/>
      <c r="F339" s="124"/>
      <c r="G339" s="124"/>
      <c r="H339" s="27"/>
      <c r="I339" s="27"/>
      <c r="J339" s="27"/>
      <c r="K339" s="27"/>
      <c r="L339" s="27"/>
      <c r="M339" s="27"/>
      <c r="N339" s="27"/>
      <c r="O339" s="27"/>
      <c r="P339" s="27"/>
      <c r="Q339" s="27"/>
      <c r="R339" s="27"/>
      <c r="S339" s="27"/>
      <c r="T339" s="27"/>
      <c r="U339" s="27"/>
      <c r="V339" s="27"/>
      <c r="W339" s="27"/>
      <c r="X339" s="27"/>
      <c r="Y339" s="27"/>
      <c r="Z339" s="27"/>
      <c r="AA339" s="27"/>
      <c r="AB339" s="27"/>
    </row>
    <row r="340" ht="26.25" customHeight="1">
      <c r="A340" s="123"/>
      <c r="B340" s="27"/>
      <c r="C340" s="27"/>
      <c r="D340" s="27"/>
      <c r="E340" s="27"/>
      <c r="F340" s="124"/>
      <c r="G340" s="124"/>
      <c r="H340" s="27"/>
      <c r="I340" s="27"/>
      <c r="J340" s="27"/>
      <c r="K340" s="27"/>
      <c r="L340" s="27"/>
      <c r="M340" s="27"/>
      <c r="N340" s="27"/>
      <c r="O340" s="27"/>
      <c r="P340" s="27"/>
      <c r="Q340" s="27"/>
      <c r="R340" s="27"/>
      <c r="S340" s="27"/>
      <c r="T340" s="27"/>
      <c r="U340" s="27"/>
      <c r="V340" s="27"/>
      <c r="W340" s="27"/>
      <c r="X340" s="27"/>
      <c r="Y340" s="27"/>
      <c r="Z340" s="27"/>
      <c r="AA340" s="27"/>
      <c r="AB340" s="27"/>
    </row>
    <row r="341" ht="26.25" customHeight="1">
      <c r="A341" s="123"/>
      <c r="B341" s="27"/>
      <c r="C341" s="27"/>
      <c r="D341" s="27"/>
      <c r="E341" s="27"/>
      <c r="F341" s="124"/>
      <c r="G341" s="124"/>
      <c r="H341" s="27"/>
      <c r="I341" s="27"/>
      <c r="J341" s="27"/>
      <c r="K341" s="27"/>
      <c r="L341" s="27"/>
      <c r="M341" s="27"/>
      <c r="N341" s="27"/>
      <c r="O341" s="27"/>
      <c r="P341" s="27"/>
      <c r="Q341" s="27"/>
      <c r="R341" s="27"/>
      <c r="S341" s="27"/>
      <c r="T341" s="27"/>
      <c r="U341" s="27"/>
      <c r="V341" s="27"/>
      <c r="W341" s="27"/>
      <c r="X341" s="27"/>
      <c r="Y341" s="27"/>
      <c r="Z341" s="27"/>
      <c r="AA341" s="27"/>
      <c r="AB341" s="27"/>
    </row>
    <row r="342" ht="26.25" customHeight="1">
      <c r="A342" s="123"/>
      <c r="B342" s="27"/>
      <c r="C342" s="27"/>
      <c r="D342" s="27"/>
      <c r="E342" s="27"/>
      <c r="F342" s="124"/>
      <c r="G342" s="124"/>
      <c r="H342" s="27"/>
      <c r="I342" s="27"/>
      <c r="J342" s="27"/>
      <c r="K342" s="27"/>
      <c r="L342" s="27"/>
      <c r="M342" s="27"/>
      <c r="N342" s="27"/>
      <c r="O342" s="27"/>
      <c r="P342" s="27"/>
      <c r="Q342" s="27"/>
      <c r="R342" s="27"/>
      <c r="S342" s="27"/>
      <c r="T342" s="27"/>
      <c r="U342" s="27"/>
      <c r="V342" s="27"/>
      <c r="W342" s="27"/>
      <c r="X342" s="27"/>
      <c r="Y342" s="27"/>
      <c r="Z342" s="27"/>
      <c r="AA342" s="27"/>
      <c r="AB342" s="27"/>
    </row>
    <row r="343" ht="26.25" customHeight="1">
      <c r="A343" s="123"/>
      <c r="B343" s="27"/>
      <c r="C343" s="27"/>
      <c r="D343" s="27"/>
      <c r="E343" s="27"/>
      <c r="F343" s="124"/>
      <c r="G343" s="124"/>
      <c r="H343" s="27"/>
      <c r="I343" s="27"/>
      <c r="J343" s="27"/>
      <c r="K343" s="27"/>
      <c r="L343" s="27"/>
      <c r="M343" s="27"/>
      <c r="N343" s="27"/>
      <c r="O343" s="27"/>
      <c r="P343" s="27"/>
      <c r="Q343" s="27"/>
      <c r="R343" s="27"/>
      <c r="S343" s="27"/>
      <c r="T343" s="27"/>
      <c r="U343" s="27"/>
      <c r="V343" s="27"/>
      <c r="W343" s="27"/>
      <c r="X343" s="27"/>
      <c r="Y343" s="27"/>
      <c r="Z343" s="27"/>
      <c r="AA343" s="27"/>
      <c r="AB343" s="27"/>
    </row>
    <row r="344" ht="26.25" customHeight="1">
      <c r="A344" s="123"/>
      <c r="B344" s="27"/>
      <c r="C344" s="27"/>
      <c r="D344" s="27"/>
      <c r="E344" s="27"/>
      <c r="F344" s="124"/>
      <c r="G344" s="124"/>
      <c r="H344" s="27"/>
      <c r="I344" s="27"/>
      <c r="J344" s="27"/>
      <c r="K344" s="27"/>
      <c r="L344" s="27"/>
      <c r="M344" s="27"/>
      <c r="N344" s="27"/>
      <c r="O344" s="27"/>
      <c r="P344" s="27"/>
      <c r="Q344" s="27"/>
      <c r="R344" s="27"/>
      <c r="S344" s="27"/>
      <c r="T344" s="27"/>
      <c r="U344" s="27"/>
      <c r="V344" s="27"/>
      <c r="W344" s="27"/>
      <c r="X344" s="27"/>
      <c r="Y344" s="27"/>
      <c r="Z344" s="27"/>
      <c r="AA344" s="27"/>
      <c r="AB344" s="27"/>
    </row>
    <row r="345" ht="26.25" customHeight="1">
      <c r="A345" s="123"/>
      <c r="B345" s="27"/>
      <c r="C345" s="27"/>
      <c r="D345" s="27"/>
      <c r="E345" s="27"/>
      <c r="F345" s="124"/>
      <c r="G345" s="124"/>
      <c r="H345" s="27"/>
      <c r="I345" s="27"/>
      <c r="J345" s="27"/>
      <c r="K345" s="27"/>
      <c r="L345" s="27"/>
      <c r="M345" s="27"/>
      <c r="N345" s="27"/>
      <c r="O345" s="27"/>
      <c r="P345" s="27"/>
      <c r="Q345" s="27"/>
      <c r="R345" s="27"/>
      <c r="S345" s="27"/>
      <c r="T345" s="27"/>
      <c r="U345" s="27"/>
      <c r="V345" s="27"/>
      <c r="W345" s="27"/>
      <c r="X345" s="27"/>
      <c r="Y345" s="27"/>
      <c r="Z345" s="27"/>
      <c r="AA345" s="27"/>
      <c r="AB345" s="27"/>
    </row>
    <row r="346" ht="26.25" customHeight="1">
      <c r="A346" s="123"/>
      <c r="B346" s="27"/>
      <c r="C346" s="27"/>
      <c r="D346" s="27"/>
      <c r="E346" s="27"/>
      <c r="F346" s="124"/>
      <c r="G346" s="124"/>
      <c r="H346" s="27"/>
      <c r="I346" s="27"/>
      <c r="J346" s="27"/>
      <c r="K346" s="27"/>
      <c r="L346" s="27"/>
      <c r="M346" s="27"/>
      <c r="N346" s="27"/>
      <c r="O346" s="27"/>
      <c r="P346" s="27"/>
      <c r="Q346" s="27"/>
      <c r="R346" s="27"/>
      <c r="S346" s="27"/>
      <c r="T346" s="27"/>
      <c r="U346" s="27"/>
      <c r="V346" s="27"/>
      <c r="W346" s="27"/>
      <c r="X346" s="27"/>
      <c r="Y346" s="27"/>
      <c r="Z346" s="27"/>
      <c r="AA346" s="27"/>
      <c r="AB346" s="27"/>
    </row>
    <row r="347" ht="26.25" customHeight="1">
      <c r="A347" s="123"/>
      <c r="B347" s="27"/>
      <c r="C347" s="27"/>
      <c r="D347" s="27"/>
      <c r="E347" s="27"/>
      <c r="F347" s="124"/>
      <c r="G347" s="124"/>
      <c r="H347" s="27"/>
      <c r="I347" s="27"/>
      <c r="J347" s="27"/>
      <c r="K347" s="27"/>
      <c r="L347" s="27"/>
      <c r="M347" s="27"/>
      <c r="N347" s="27"/>
      <c r="O347" s="27"/>
      <c r="P347" s="27"/>
      <c r="Q347" s="27"/>
      <c r="R347" s="27"/>
      <c r="S347" s="27"/>
      <c r="T347" s="27"/>
      <c r="U347" s="27"/>
      <c r="V347" s="27"/>
      <c r="W347" s="27"/>
      <c r="X347" s="27"/>
      <c r="Y347" s="27"/>
      <c r="Z347" s="27"/>
      <c r="AA347" s="27"/>
      <c r="AB347" s="27"/>
    </row>
    <row r="348" ht="26.25" customHeight="1">
      <c r="A348" s="123"/>
      <c r="B348" s="27"/>
      <c r="C348" s="27"/>
      <c r="D348" s="27"/>
      <c r="E348" s="27"/>
      <c r="F348" s="124"/>
      <c r="G348" s="124"/>
      <c r="H348" s="27"/>
      <c r="I348" s="27"/>
      <c r="J348" s="27"/>
      <c r="K348" s="27"/>
      <c r="L348" s="27"/>
      <c r="M348" s="27"/>
      <c r="N348" s="27"/>
      <c r="O348" s="27"/>
      <c r="P348" s="27"/>
      <c r="Q348" s="27"/>
      <c r="R348" s="27"/>
      <c r="S348" s="27"/>
      <c r="T348" s="27"/>
      <c r="U348" s="27"/>
      <c r="V348" s="27"/>
      <c r="W348" s="27"/>
      <c r="X348" s="27"/>
      <c r="Y348" s="27"/>
      <c r="Z348" s="27"/>
      <c r="AA348" s="27"/>
      <c r="AB348" s="27"/>
    </row>
    <row r="349" ht="26.25" customHeight="1">
      <c r="A349" s="123"/>
      <c r="B349" s="27"/>
      <c r="C349" s="27"/>
      <c r="D349" s="27"/>
      <c r="E349" s="27"/>
      <c r="F349" s="124"/>
      <c r="G349" s="124"/>
      <c r="H349" s="27"/>
      <c r="I349" s="27"/>
      <c r="J349" s="27"/>
      <c r="K349" s="27"/>
      <c r="L349" s="27"/>
      <c r="M349" s="27"/>
      <c r="N349" s="27"/>
      <c r="O349" s="27"/>
      <c r="P349" s="27"/>
      <c r="Q349" s="27"/>
      <c r="R349" s="27"/>
      <c r="S349" s="27"/>
      <c r="T349" s="27"/>
      <c r="U349" s="27"/>
      <c r="V349" s="27"/>
      <c r="W349" s="27"/>
      <c r="X349" s="27"/>
      <c r="Y349" s="27"/>
      <c r="Z349" s="27"/>
      <c r="AA349" s="27"/>
      <c r="AB349" s="27"/>
    </row>
    <row r="350" ht="26.25" customHeight="1">
      <c r="A350" s="123"/>
      <c r="B350" s="27"/>
      <c r="C350" s="27"/>
      <c r="D350" s="27"/>
      <c r="E350" s="27"/>
      <c r="F350" s="124"/>
      <c r="G350" s="124"/>
      <c r="H350" s="27"/>
      <c r="I350" s="27"/>
      <c r="J350" s="27"/>
      <c r="K350" s="27"/>
      <c r="L350" s="27"/>
      <c r="M350" s="27"/>
      <c r="N350" s="27"/>
      <c r="O350" s="27"/>
      <c r="P350" s="27"/>
      <c r="Q350" s="27"/>
      <c r="R350" s="27"/>
      <c r="S350" s="27"/>
      <c r="T350" s="27"/>
      <c r="U350" s="27"/>
      <c r="V350" s="27"/>
      <c r="W350" s="27"/>
      <c r="X350" s="27"/>
      <c r="Y350" s="27"/>
      <c r="Z350" s="27"/>
      <c r="AA350" s="27"/>
      <c r="AB350" s="27"/>
    </row>
    <row r="351" ht="26.25" customHeight="1">
      <c r="A351" s="123"/>
      <c r="B351" s="27"/>
      <c r="C351" s="27"/>
      <c r="D351" s="27"/>
      <c r="E351" s="27"/>
      <c r="F351" s="124"/>
      <c r="G351" s="124"/>
      <c r="H351" s="27"/>
      <c r="I351" s="27"/>
      <c r="J351" s="27"/>
      <c r="K351" s="27"/>
      <c r="L351" s="27"/>
      <c r="M351" s="27"/>
      <c r="N351" s="27"/>
      <c r="O351" s="27"/>
      <c r="P351" s="27"/>
      <c r="Q351" s="27"/>
      <c r="R351" s="27"/>
      <c r="S351" s="27"/>
      <c r="T351" s="27"/>
      <c r="U351" s="27"/>
      <c r="V351" s="27"/>
      <c r="W351" s="27"/>
      <c r="X351" s="27"/>
      <c r="Y351" s="27"/>
      <c r="Z351" s="27"/>
      <c r="AA351" s="27"/>
      <c r="AB351" s="27"/>
    </row>
    <row r="352" ht="26.25" customHeight="1">
      <c r="A352" s="123"/>
      <c r="B352" s="27"/>
      <c r="C352" s="27"/>
      <c r="D352" s="27"/>
      <c r="E352" s="27"/>
      <c r="F352" s="124"/>
      <c r="G352" s="124"/>
      <c r="H352" s="27"/>
      <c r="I352" s="27"/>
      <c r="J352" s="27"/>
      <c r="K352" s="27"/>
      <c r="L352" s="27"/>
      <c r="M352" s="27"/>
      <c r="N352" s="27"/>
      <c r="O352" s="27"/>
      <c r="P352" s="27"/>
      <c r="Q352" s="27"/>
      <c r="R352" s="27"/>
      <c r="S352" s="27"/>
      <c r="T352" s="27"/>
      <c r="U352" s="27"/>
      <c r="V352" s="27"/>
      <c r="W352" s="27"/>
      <c r="X352" s="27"/>
      <c r="Y352" s="27"/>
      <c r="Z352" s="27"/>
      <c r="AA352" s="27"/>
      <c r="AB352" s="27"/>
    </row>
    <row r="353" ht="26.25" customHeight="1">
      <c r="A353" s="123"/>
      <c r="B353" s="27"/>
      <c r="C353" s="27"/>
      <c r="D353" s="27"/>
      <c r="E353" s="27"/>
      <c r="F353" s="124"/>
      <c r="G353" s="124"/>
      <c r="H353" s="27"/>
      <c r="I353" s="27"/>
      <c r="J353" s="27"/>
      <c r="K353" s="27"/>
      <c r="L353" s="27"/>
      <c r="M353" s="27"/>
      <c r="N353" s="27"/>
      <c r="O353" s="27"/>
      <c r="P353" s="27"/>
      <c r="Q353" s="27"/>
      <c r="R353" s="27"/>
      <c r="S353" s="27"/>
      <c r="T353" s="27"/>
      <c r="U353" s="27"/>
      <c r="V353" s="27"/>
      <c r="W353" s="27"/>
      <c r="X353" s="27"/>
      <c r="Y353" s="27"/>
      <c r="Z353" s="27"/>
      <c r="AA353" s="27"/>
      <c r="AB353" s="27"/>
    </row>
    <row r="354" ht="26.25" customHeight="1">
      <c r="A354" s="123"/>
      <c r="B354" s="27"/>
      <c r="C354" s="27"/>
      <c r="D354" s="27"/>
      <c r="E354" s="27"/>
      <c r="F354" s="124"/>
      <c r="G354" s="124"/>
      <c r="H354" s="27"/>
      <c r="I354" s="27"/>
      <c r="J354" s="27"/>
      <c r="K354" s="27"/>
      <c r="L354" s="27"/>
      <c r="M354" s="27"/>
      <c r="N354" s="27"/>
      <c r="O354" s="27"/>
      <c r="P354" s="27"/>
      <c r="Q354" s="27"/>
      <c r="R354" s="27"/>
      <c r="S354" s="27"/>
      <c r="T354" s="27"/>
      <c r="U354" s="27"/>
      <c r="V354" s="27"/>
      <c r="W354" s="27"/>
      <c r="X354" s="27"/>
      <c r="Y354" s="27"/>
      <c r="Z354" s="27"/>
      <c r="AA354" s="27"/>
      <c r="AB354" s="27"/>
    </row>
    <row r="355" ht="26.25" customHeight="1">
      <c r="A355" s="123"/>
      <c r="B355" s="27"/>
      <c r="C355" s="27"/>
      <c r="D355" s="27"/>
      <c r="E355" s="27"/>
      <c r="F355" s="124"/>
      <c r="G355" s="124"/>
      <c r="H355" s="27"/>
      <c r="I355" s="27"/>
      <c r="J355" s="27"/>
      <c r="K355" s="27"/>
      <c r="L355" s="27"/>
      <c r="M355" s="27"/>
      <c r="N355" s="27"/>
      <c r="O355" s="27"/>
      <c r="P355" s="27"/>
      <c r="Q355" s="27"/>
      <c r="R355" s="27"/>
      <c r="S355" s="27"/>
      <c r="T355" s="27"/>
      <c r="U355" s="27"/>
      <c r="V355" s="27"/>
      <c r="W355" s="27"/>
      <c r="X355" s="27"/>
      <c r="Y355" s="27"/>
      <c r="Z355" s="27"/>
      <c r="AA355" s="27"/>
      <c r="AB355" s="27"/>
    </row>
    <row r="356" ht="26.25" customHeight="1">
      <c r="A356" s="123"/>
      <c r="B356" s="27"/>
      <c r="C356" s="27"/>
      <c r="D356" s="27"/>
      <c r="E356" s="27"/>
      <c r="F356" s="124"/>
      <c r="G356" s="124"/>
      <c r="H356" s="27"/>
      <c r="I356" s="27"/>
      <c r="J356" s="27"/>
      <c r="K356" s="27"/>
      <c r="L356" s="27"/>
      <c r="M356" s="27"/>
      <c r="N356" s="27"/>
      <c r="O356" s="27"/>
      <c r="P356" s="27"/>
      <c r="Q356" s="27"/>
      <c r="R356" s="27"/>
      <c r="S356" s="27"/>
      <c r="T356" s="27"/>
      <c r="U356" s="27"/>
      <c r="V356" s="27"/>
      <c r="W356" s="27"/>
      <c r="X356" s="27"/>
      <c r="Y356" s="27"/>
      <c r="Z356" s="27"/>
      <c r="AA356" s="27"/>
      <c r="AB356" s="27"/>
    </row>
    <row r="357" ht="26.25" customHeight="1">
      <c r="A357" s="123"/>
      <c r="B357" s="27"/>
      <c r="C357" s="27"/>
      <c r="D357" s="27"/>
      <c r="E357" s="27"/>
      <c r="F357" s="124"/>
      <c r="G357" s="124"/>
      <c r="H357" s="27"/>
      <c r="I357" s="27"/>
      <c r="J357" s="27"/>
      <c r="K357" s="27"/>
      <c r="L357" s="27"/>
      <c r="M357" s="27"/>
      <c r="N357" s="27"/>
      <c r="O357" s="27"/>
      <c r="P357" s="27"/>
      <c r="Q357" s="27"/>
      <c r="R357" s="27"/>
      <c r="S357" s="27"/>
      <c r="T357" s="27"/>
      <c r="U357" s="27"/>
      <c r="V357" s="27"/>
      <c r="W357" s="27"/>
      <c r="X357" s="27"/>
      <c r="Y357" s="27"/>
      <c r="Z357" s="27"/>
      <c r="AA357" s="27"/>
      <c r="AB357" s="27"/>
    </row>
    <row r="358" ht="26.25" customHeight="1">
      <c r="A358" s="123"/>
      <c r="B358" s="27"/>
      <c r="C358" s="27"/>
      <c r="D358" s="27"/>
      <c r="E358" s="27"/>
      <c r="F358" s="124"/>
      <c r="G358" s="124"/>
      <c r="H358" s="27"/>
      <c r="I358" s="27"/>
      <c r="J358" s="27"/>
      <c r="K358" s="27"/>
      <c r="L358" s="27"/>
      <c r="M358" s="27"/>
      <c r="N358" s="27"/>
      <c r="O358" s="27"/>
      <c r="P358" s="27"/>
      <c r="Q358" s="27"/>
      <c r="R358" s="27"/>
      <c r="S358" s="27"/>
      <c r="T358" s="27"/>
      <c r="U358" s="27"/>
      <c r="V358" s="27"/>
      <c r="W358" s="27"/>
      <c r="X358" s="27"/>
      <c r="Y358" s="27"/>
      <c r="Z358" s="27"/>
      <c r="AA358" s="27"/>
      <c r="AB358" s="27"/>
    </row>
    <row r="359" ht="26.25" customHeight="1">
      <c r="A359" s="123"/>
      <c r="B359" s="27"/>
      <c r="C359" s="27"/>
      <c r="D359" s="27"/>
      <c r="E359" s="27"/>
      <c r="F359" s="124"/>
      <c r="G359" s="124"/>
      <c r="H359" s="27"/>
      <c r="I359" s="27"/>
      <c r="J359" s="27"/>
      <c r="K359" s="27"/>
      <c r="L359" s="27"/>
      <c r="M359" s="27"/>
      <c r="N359" s="27"/>
      <c r="O359" s="27"/>
      <c r="P359" s="27"/>
      <c r="Q359" s="27"/>
      <c r="R359" s="27"/>
      <c r="S359" s="27"/>
      <c r="T359" s="27"/>
      <c r="U359" s="27"/>
      <c r="V359" s="27"/>
      <c r="W359" s="27"/>
      <c r="X359" s="27"/>
      <c r="Y359" s="27"/>
      <c r="Z359" s="27"/>
      <c r="AA359" s="27"/>
      <c r="AB359" s="27"/>
    </row>
    <row r="360" ht="26.25" customHeight="1">
      <c r="A360" s="123"/>
      <c r="B360" s="27"/>
      <c r="C360" s="27"/>
      <c r="D360" s="27"/>
      <c r="E360" s="27"/>
      <c r="F360" s="124"/>
      <c r="G360" s="124"/>
      <c r="H360" s="27"/>
      <c r="I360" s="27"/>
      <c r="J360" s="27"/>
      <c r="K360" s="27"/>
      <c r="L360" s="27"/>
      <c r="M360" s="27"/>
      <c r="N360" s="27"/>
      <c r="O360" s="27"/>
      <c r="P360" s="27"/>
      <c r="Q360" s="27"/>
      <c r="R360" s="27"/>
      <c r="S360" s="27"/>
      <c r="T360" s="27"/>
      <c r="U360" s="27"/>
      <c r="V360" s="27"/>
      <c r="W360" s="27"/>
      <c r="X360" s="27"/>
      <c r="Y360" s="27"/>
      <c r="Z360" s="27"/>
      <c r="AA360" s="27"/>
      <c r="AB360" s="27"/>
    </row>
    <row r="361" ht="26.25" customHeight="1">
      <c r="A361" s="123"/>
      <c r="B361" s="27"/>
      <c r="C361" s="27"/>
      <c r="D361" s="27"/>
      <c r="E361" s="27"/>
      <c r="F361" s="124"/>
      <c r="G361" s="124"/>
      <c r="H361" s="27"/>
      <c r="I361" s="27"/>
      <c r="J361" s="27"/>
      <c r="K361" s="27"/>
      <c r="L361" s="27"/>
      <c r="M361" s="27"/>
      <c r="N361" s="27"/>
      <c r="O361" s="27"/>
      <c r="P361" s="27"/>
      <c r="Q361" s="27"/>
      <c r="R361" s="27"/>
      <c r="S361" s="27"/>
      <c r="T361" s="27"/>
      <c r="U361" s="27"/>
      <c r="V361" s="27"/>
      <c r="W361" s="27"/>
      <c r="X361" s="27"/>
      <c r="Y361" s="27"/>
      <c r="Z361" s="27"/>
      <c r="AA361" s="27"/>
      <c r="AB361" s="27"/>
    </row>
    <row r="362" ht="26.25" customHeight="1">
      <c r="A362" s="123"/>
      <c r="B362" s="27"/>
      <c r="C362" s="27"/>
      <c r="D362" s="27"/>
      <c r="E362" s="27"/>
      <c r="F362" s="124"/>
      <c r="G362" s="124"/>
      <c r="H362" s="27"/>
      <c r="I362" s="27"/>
      <c r="J362" s="27"/>
      <c r="K362" s="27"/>
      <c r="L362" s="27"/>
      <c r="M362" s="27"/>
      <c r="N362" s="27"/>
      <c r="O362" s="27"/>
      <c r="P362" s="27"/>
      <c r="Q362" s="27"/>
      <c r="R362" s="27"/>
      <c r="S362" s="27"/>
      <c r="T362" s="27"/>
      <c r="U362" s="27"/>
      <c r="V362" s="27"/>
      <c r="W362" s="27"/>
      <c r="X362" s="27"/>
      <c r="Y362" s="27"/>
      <c r="Z362" s="27"/>
      <c r="AA362" s="27"/>
      <c r="AB362" s="27"/>
    </row>
    <row r="363" ht="26.25" customHeight="1">
      <c r="A363" s="123"/>
      <c r="B363" s="27"/>
      <c r="C363" s="27"/>
      <c r="D363" s="27"/>
      <c r="E363" s="27"/>
      <c r="F363" s="124"/>
      <c r="G363" s="124"/>
      <c r="H363" s="27"/>
      <c r="I363" s="27"/>
      <c r="J363" s="27"/>
      <c r="K363" s="27"/>
      <c r="L363" s="27"/>
      <c r="M363" s="27"/>
      <c r="N363" s="27"/>
      <c r="O363" s="27"/>
      <c r="P363" s="27"/>
      <c r="Q363" s="27"/>
      <c r="R363" s="27"/>
      <c r="S363" s="27"/>
      <c r="T363" s="27"/>
      <c r="U363" s="27"/>
      <c r="V363" s="27"/>
      <c r="W363" s="27"/>
      <c r="X363" s="27"/>
      <c r="Y363" s="27"/>
      <c r="Z363" s="27"/>
      <c r="AA363" s="27"/>
      <c r="AB363" s="27"/>
    </row>
    <row r="364" ht="26.25" customHeight="1">
      <c r="A364" s="123"/>
      <c r="B364" s="27"/>
      <c r="C364" s="27"/>
      <c r="D364" s="27"/>
      <c r="E364" s="27"/>
      <c r="F364" s="124"/>
      <c r="G364" s="124"/>
      <c r="H364" s="27"/>
      <c r="I364" s="27"/>
      <c r="J364" s="27"/>
      <c r="K364" s="27"/>
      <c r="L364" s="27"/>
      <c r="M364" s="27"/>
      <c r="N364" s="27"/>
      <c r="O364" s="27"/>
      <c r="P364" s="27"/>
      <c r="Q364" s="27"/>
      <c r="R364" s="27"/>
      <c r="S364" s="27"/>
      <c r="T364" s="27"/>
      <c r="U364" s="27"/>
      <c r="V364" s="27"/>
      <c r="W364" s="27"/>
      <c r="X364" s="27"/>
      <c r="Y364" s="27"/>
      <c r="Z364" s="27"/>
      <c r="AA364" s="27"/>
      <c r="AB364" s="27"/>
    </row>
    <row r="365" ht="26.25" customHeight="1">
      <c r="A365" s="123"/>
      <c r="B365" s="27"/>
      <c r="C365" s="27"/>
      <c r="D365" s="27"/>
      <c r="E365" s="27"/>
      <c r="F365" s="124"/>
      <c r="G365" s="124"/>
      <c r="H365" s="27"/>
      <c r="I365" s="27"/>
      <c r="J365" s="27"/>
      <c r="K365" s="27"/>
      <c r="L365" s="27"/>
      <c r="M365" s="27"/>
      <c r="N365" s="27"/>
      <c r="O365" s="27"/>
      <c r="P365" s="27"/>
      <c r="Q365" s="27"/>
      <c r="R365" s="27"/>
      <c r="S365" s="27"/>
      <c r="T365" s="27"/>
      <c r="U365" s="27"/>
      <c r="V365" s="27"/>
      <c r="W365" s="27"/>
      <c r="X365" s="27"/>
      <c r="Y365" s="27"/>
      <c r="Z365" s="27"/>
      <c r="AA365" s="27"/>
      <c r="AB365" s="27"/>
    </row>
    <row r="366" ht="26.25" customHeight="1">
      <c r="A366" s="123"/>
      <c r="B366" s="27"/>
      <c r="C366" s="27"/>
      <c r="D366" s="27"/>
      <c r="E366" s="27"/>
      <c r="F366" s="124"/>
      <c r="G366" s="124"/>
      <c r="H366" s="27"/>
      <c r="I366" s="27"/>
      <c r="J366" s="27"/>
      <c r="K366" s="27"/>
      <c r="L366" s="27"/>
      <c r="M366" s="27"/>
      <c r="N366" s="27"/>
      <c r="O366" s="27"/>
      <c r="P366" s="27"/>
      <c r="Q366" s="27"/>
      <c r="R366" s="27"/>
      <c r="S366" s="27"/>
      <c r="T366" s="27"/>
      <c r="U366" s="27"/>
      <c r="V366" s="27"/>
      <c r="W366" s="27"/>
      <c r="X366" s="27"/>
      <c r="Y366" s="27"/>
      <c r="Z366" s="27"/>
      <c r="AA366" s="27"/>
      <c r="AB366" s="27"/>
    </row>
    <row r="367" ht="26.25" customHeight="1">
      <c r="A367" s="123"/>
      <c r="B367" s="27"/>
      <c r="C367" s="27"/>
      <c r="D367" s="27"/>
      <c r="E367" s="27"/>
      <c r="F367" s="124"/>
      <c r="G367" s="124"/>
      <c r="H367" s="27"/>
      <c r="I367" s="27"/>
      <c r="J367" s="27"/>
      <c r="K367" s="27"/>
      <c r="L367" s="27"/>
      <c r="M367" s="27"/>
      <c r="N367" s="27"/>
      <c r="O367" s="27"/>
      <c r="P367" s="27"/>
      <c r="Q367" s="27"/>
      <c r="R367" s="27"/>
      <c r="S367" s="27"/>
      <c r="T367" s="27"/>
      <c r="U367" s="27"/>
      <c r="V367" s="27"/>
      <c r="W367" s="27"/>
      <c r="X367" s="27"/>
      <c r="Y367" s="27"/>
      <c r="Z367" s="27"/>
      <c r="AA367" s="27"/>
      <c r="AB367" s="27"/>
    </row>
    <row r="368" ht="26.25" customHeight="1">
      <c r="A368" s="123"/>
      <c r="B368" s="27"/>
      <c r="C368" s="27"/>
      <c r="D368" s="27"/>
      <c r="E368" s="27"/>
      <c r="F368" s="124"/>
      <c r="G368" s="124"/>
      <c r="H368" s="27"/>
      <c r="I368" s="27"/>
      <c r="J368" s="27"/>
      <c r="K368" s="27"/>
      <c r="L368" s="27"/>
      <c r="M368" s="27"/>
      <c r="N368" s="27"/>
      <c r="O368" s="27"/>
      <c r="P368" s="27"/>
      <c r="Q368" s="27"/>
      <c r="R368" s="27"/>
      <c r="S368" s="27"/>
      <c r="T368" s="27"/>
      <c r="U368" s="27"/>
      <c r="V368" s="27"/>
      <c r="W368" s="27"/>
      <c r="X368" s="27"/>
      <c r="Y368" s="27"/>
      <c r="Z368" s="27"/>
      <c r="AA368" s="27"/>
      <c r="AB368" s="27"/>
    </row>
    <row r="369" ht="26.25" customHeight="1">
      <c r="A369" s="123"/>
      <c r="B369" s="27"/>
      <c r="C369" s="27"/>
      <c r="D369" s="27"/>
      <c r="E369" s="27"/>
      <c r="F369" s="124"/>
      <c r="G369" s="124"/>
      <c r="H369" s="27"/>
      <c r="I369" s="27"/>
      <c r="J369" s="27"/>
      <c r="K369" s="27"/>
      <c r="L369" s="27"/>
      <c r="M369" s="27"/>
      <c r="N369" s="27"/>
      <c r="O369" s="27"/>
      <c r="P369" s="27"/>
      <c r="Q369" s="27"/>
      <c r="R369" s="27"/>
      <c r="S369" s="27"/>
      <c r="T369" s="27"/>
      <c r="U369" s="27"/>
      <c r="V369" s="27"/>
      <c r="W369" s="27"/>
      <c r="X369" s="27"/>
      <c r="Y369" s="27"/>
      <c r="Z369" s="27"/>
      <c r="AA369" s="27"/>
      <c r="AB369" s="27"/>
    </row>
    <row r="370" ht="26.25" customHeight="1">
      <c r="A370" s="123"/>
      <c r="B370" s="27"/>
      <c r="C370" s="27"/>
      <c r="D370" s="27"/>
      <c r="E370" s="27"/>
      <c r="F370" s="124"/>
      <c r="G370" s="124"/>
      <c r="H370" s="27"/>
      <c r="I370" s="27"/>
      <c r="J370" s="27"/>
      <c r="K370" s="27"/>
      <c r="L370" s="27"/>
      <c r="M370" s="27"/>
      <c r="N370" s="27"/>
      <c r="O370" s="27"/>
      <c r="P370" s="27"/>
      <c r="Q370" s="27"/>
      <c r="R370" s="27"/>
      <c r="S370" s="27"/>
      <c r="T370" s="27"/>
      <c r="U370" s="27"/>
      <c r="V370" s="27"/>
      <c r="W370" s="27"/>
      <c r="X370" s="27"/>
      <c r="Y370" s="27"/>
      <c r="Z370" s="27"/>
      <c r="AA370" s="27"/>
      <c r="AB370" s="27"/>
    </row>
    <row r="371" ht="26.25" customHeight="1">
      <c r="A371" s="123"/>
      <c r="B371" s="27"/>
      <c r="C371" s="27"/>
      <c r="D371" s="27"/>
      <c r="E371" s="27"/>
      <c r="F371" s="124"/>
      <c r="G371" s="124"/>
      <c r="H371" s="27"/>
      <c r="I371" s="27"/>
      <c r="J371" s="27"/>
      <c r="K371" s="27"/>
      <c r="L371" s="27"/>
      <c r="M371" s="27"/>
      <c r="N371" s="27"/>
      <c r="O371" s="27"/>
      <c r="P371" s="27"/>
      <c r="Q371" s="27"/>
      <c r="R371" s="27"/>
      <c r="S371" s="27"/>
      <c r="T371" s="27"/>
      <c r="U371" s="27"/>
      <c r="V371" s="27"/>
      <c r="W371" s="27"/>
      <c r="X371" s="27"/>
      <c r="Y371" s="27"/>
      <c r="Z371" s="27"/>
      <c r="AA371" s="27"/>
      <c r="AB371" s="27"/>
    </row>
    <row r="372" ht="26.25" customHeight="1">
      <c r="A372" s="123"/>
      <c r="B372" s="27"/>
      <c r="C372" s="27"/>
      <c r="D372" s="27"/>
      <c r="E372" s="27"/>
      <c r="F372" s="124"/>
      <c r="G372" s="124"/>
      <c r="H372" s="27"/>
      <c r="I372" s="27"/>
      <c r="J372" s="27"/>
      <c r="K372" s="27"/>
      <c r="L372" s="27"/>
      <c r="M372" s="27"/>
      <c r="N372" s="27"/>
      <c r="O372" s="27"/>
      <c r="P372" s="27"/>
      <c r="Q372" s="27"/>
      <c r="R372" s="27"/>
      <c r="S372" s="27"/>
      <c r="T372" s="27"/>
      <c r="U372" s="27"/>
      <c r="V372" s="27"/>
      <c r="W372" s="27"/>
      <c r="X372" s="27"/>
      <c r="Y372" s="27"/>
      <c r="Z372" s="27"/>
      <c r="AA372" s="27"/>
      <c r="AB372" s="27"/>
    </row>
    <row r="373" ht="26.25" customHeight="1">
      <c r="A373" s="123"/>
      <c r="B373" s="27"/>
      <c r="C373" s="27"/>
      <c r="D373" s="27"/>
      <c r="E373" s="27"/>
      <c r="F373" s="124"/>
      <c r="G373" s="124"/>
      <c r="H373" s="27"/>
      <c r="I373" s="27"/>
      <c r="J373" s="27"/>
      <c r="K373" s="27"/>
      <c r="L373" s="27"/>
      <c r="M373" s="27"/>
      <c r="N373" s="27"/>
      <c r="O373" s="27"/>
      <c r="P373" s="27"/>
      <c r="Q373" s="27"/>
      <c r="R373" s="27"/>
      <c r="S373" s="27"/>
      <c r="T373" s="27"/>
      <c r="U373" s="27"/>
      <c r="V373" s="27"/>
      <c r="W373" s="27"/>
      <c r="X373" s="27"/>
      <c r="Y373" s="27"/>
      <c r="Z373" s="27"/>
      <c r="AA373" s="27"/>
      <c r="AB373" s="27"/>
    </row>
    <row r="374" ht="26.25" customHeight="1">
      <c r="A374" s="123"/>
      <c r="B374" s="27"/>
      <c r="C374" s="27"/>
      <c r="D374" s="27"/>
      <c r="E374" s="27"/>
      <c r="F374" s="124"/>
      <c r="G374" s="124"/>
      <c r="H374" s="27"/>
      <c r="I374" s="27"/>
      <c r="J374" s="27"/>
      <c r="K374" s="27"/>
      <c r="L374" s="27"/>
      <c r="M374" s="27"/>
      <c r="N374" s="27"/>
      <c r="O374" s="27"/>
      <c r="P374" s="27"/>
      <c r="Q374" s="27"/>
      <c r="R374" s="27"/>
      <c r="S374" s="27"/>
      <c r="T374" s="27"/>
      <c r="U374" s="27"/>
      <c r="V374" s="27"/>
      <c r="W374" s="27"/>
      <c r="X374" s="27"/>
      <c r="Y374" s="27"/>
      <c r="Z374" s="27"/>
      <c r="AA374" s="27"/>
      <c r="AB374" s="27"/>
    </row>
    <row r="375" ht="26.25" customHeight="1">
      <c r="A375" s="123"/>
      <c r="B375" s="27"/>
      <c r="C375" s="27"/>
      <c r="D375" s="27"/>
      <c r="E375" s="27"/>
      <c r="F375" s="124"/>
      <c r="G375" s="124"/>
      <c r="H375" s="27"/>
      <c r="I375" s="27"/>
      <c r="J375" s="27"/>
      <c r="K375" s="27"/>
      <c r="L375" s="27"/>
      <c r="M375" s="27"/>
      <c r="N375" s="27"/>
      <c r="O375" s="27"/>
      <c r="P375" s="27"/>
      <c r="Q375" s="27"/>
      <c r="R375" s="27"/>
      <c r="S375" s="27"/>
      <c r="T375" s="27"/>
      <c r="U375" s="27"/>
      <c r="V375" s="27"/>
      <c r="W375" s="27"/>
      <c r="X375" s="27"/>
      <c r="Y375" s="27"/>
      <c r="Z375" s="27"/>
      <c r="AA375" s="27"/>
      <c r="AB375" s="27"/>
    </row>
    <row r="376" ht="26.25" customHeight="1">
      <c r="A376" s="123"/>
      <c r="B376" s="27"/>
      <c r="C376" s="27"/>
      <c r="D376" s="27"/>
      <c r="E376" s="27"/>
      <c r="F376" s="124"/>
      <c r="G376" s="124"/>
      <c r="H376" s="27"/>
      <c r="I376" s="27"/>
      <c r="J376" s="27"/>
      <c r="K376" s="27"/>
      <c r="L376" s="27"/>
      <c r="M376" s="27"/>
      <c r="N376" s="27"/>
      <c r="O376" s="27"/>
      <c r="P376" s="27"/>
      <c r="Q376" s="27"/>
      <c r="R376" s="27"/>
      <c r="S376" s="27"/>
      <c r="T376" s="27"/>
      <c r="U376" s="27"/>
      <c r="V376" s="27"/>
      <c r="W376" s="27"/>
      <c r="X376" s="27"/>
      <c r="Y376" s="27"/>
      <c r="Z376" s="27"/>
      <c r="AA376" s="27"/>
      <c r="AB376" s="27"/>
    </row>
    <row r="377" ht="26.25" customHeight="1">
      <c r="A377" s="123"/>
      <c r="B377" s="27"/>
      <c r="C377" s="27"/>
      <c r="D377" s="27"/>
      <c r="E377" s="27"/>
      <c r="F377" s="124"/>
      <c r="G377" s="124"/>
      <c r="H377" s="27"/>
      <c r="I377" s="27"/>
      <c r="J377" s="27"/>
      <c r="K377" s="27"/>
      <c r="L377" s="27"/>
      <c r="M377" s="27"/>
      <c r="N377" s="27"/>
      <c r="O377" s="27"/>
      <c r="P377" s="27"/>
      <c r="Q377" s="27"/>
      <c r="R377" s="27"/>
      <c r="S377" s="27"/>
      <c r="T377" s="27"/>
      <c r="U377" s="27"/>
      <c r="V377" s="27"/>
      <c r="W377" s="27"/>
      <c r="X377" s="27"/>
      <c r="Y377" s="27"/>
      <c r="Z377" s="27"/>
      <c r="AA377" s="27"/>
      <c r="AB377" s="27"/>
    </row>
    <row r="378" ht="26.25" customHeight="1">
      <c r="A378" s="123"/>
      <c r="B378" s="27"/>
      <c r="C378" s="27"/>
      <c r="D378" s="27"/>
      <c r="E378" s="27"/>
      <c r="F378" s="124"/>
      <c r="G378" s="124"/>
      <c r="H378" s="27"/>
      <c r="I378" s="27"/>
      <c r="J378" s="27"/>
      <c r="K378" s="27"/>
      <c r="L378" s="27"/>
      <c r="M378" s="27"/>
      <c r="N378" s="27"/>
      <c r="O378" s="27"/>
      <c r="P378" s="27"/>
      <c r="Q378" s="27"/>
      <c r="R378" s="27"/>
      <c r="S378" s="27"/>
      <c r="T378" s="27"/>
      <c r="U378" s="27"/>
      <c r="V378" s="27"/>
      <c r="W378" s="27"/>
      <c r="X378" s="27"/>
      <c r="Y378" s="27"/>
      <c r="Z378" s="27"/>
      <c r="AA378" s="27"/>
      <c r="AB378" s="27"/>
    </row>
    <row r="379" ht="26.25" customHeight="1">
      <c r="A379" s="123"/>
      <c r="B379" s="27"/>
      <c r="C379" s="27"/>
      <c r="D379" s="27"/>
      <c r="E379" s="27"/>
      <c r="F379" s="124"/>
      <c r="G379" s="124"/>
      <c r="H379" s="27"/>
      <c r="I379" s="27"/>
      <c r="J379" s="27"/>
      <c r="K379" s="27"/>
      <c r="L379" s="27"/>
      <c r="M379" s="27"/>
      <c r="N379" s="27"/>
      <c r="O379" s="27"/>
      <c r="P379" s="27"/>
      <c r="Q379" s="27"/>
      <c r="R379" s="27"/>
      <c r="S379" s="27"/>
      <c r="T379" s="27"/>
      <c r="U379" s="27"/>
      <c r="V379" s="27"/>
      <c r="W379" s="27"/>
      <c r="X379" s="27"/>
      <c r="Y379" s="27"/>
      <c r="Z379" s="27"/>
      <c r="AA379" s="27"/>
      <c r="AB379" s="27"/>
    </row>
    <row r="380" ht="26.25" customHeight="1">
      <c r="A380" s="123"/>
      <c r="B380" s="27"/>
      <c r="C380" s="27"/>
      <c r="D380" s="27"/>
      <c r="E380" s="27"/>
      <c r="F380" s="124"/>
      <c r="G380" s="124"/>
      <c r="H380" s="27"/>
      <c r="I380" s="27"/>
      <c r="J380" s="27"/>
      <c r="K380" s="27"/>
      <c r="L380" s="27"/>
      <c r="M380" s="27"/>
      <c r="N380" s="27"/>
      <c r="O380" s="27"/>
      <c r="P380" s="27"/>
      <c r="Q380" s="27"/>
      <c r="R380" s="27"/>
      <c r="S380" s="27"/>
      <c r="T380" s="27"/>
      <c r="U380" s="27"/>
      <c r="V380" s="27"/>
      <c r="W380" s="27"/>
      <c r="X380" s="27"/>
      <c r="Y380" s="27"/>
      <c r="Z380" s="27"/>
      <c r="AA380" s="27"/>
      <c r="AB380" s="27"/>
    </row>
    <row r="381" ht="26.25" customHeight="1">
      <c r="A381" s="123"/>
      <c r="B381" s="27"/>
      <c r="C381" s="27"/>
      <c r="D381" s="27"/>
      <c r="E381" s="27"/>
      <c r="F381" s="124"/>
      <c r="G381" s="124"/>
      <c r="H381" s="27"/>
      <c r="I381" s="27"/>
      <c r="J381" s="27"/>
      <c r="K381" s="27"/>
      <c r="L381" s="27"/>
      <c r="M381" s="27"/>
      <c r="N381" s="27"/>
      <c r="O381" s="27"/>
      <c r="P381" s="27"/>
      <c r="Q381" s="27"/>
      <c r="R381" s="27"/>
      <c r="S381" s="27"/>
      <c r="T381" s="27"/>
      <c r="U381" s="27"/>
      <c r="V381" s="27"/>
      <c r="W381" s="27"/>
      <c r="X381" s="27"/>
      <c r="Y381" s="27"/>
      <c r="Z381" s="27"/>
      <c r="AA381" s="27"/>
      <c r="AB381" s="27"/>
    </row>
    <row r="382" ht="26.25" customHeight="1">
      <c r="A382" s="123"/>
      <c r="B382" s="27"/>
      <c r="C382" s="27"/>
      <c r="D382" s="27"/>
      <c r="E382" s="27"/>
      <c r="F382" s="124"/>
      <c r="G382" s="124"/>
      <c r="H382" s="27"/>
      <c r="I382" s="27"/>
      <c r="J382" s="27"/>
      <c r="K382" s="27"/>
      <c r="L382" s="27"/>
      <c r="M382" s="27"/>
      <c r="N382" s="27"/>
      <c r="O382" s="27"/>
      <c r="P382" s="27"/>
      <c r="Q382" s="27"/>
      <c r="R382" s="27"/>
      <c r="S382" s="27"/>
      <c r="T382" s="27"/>
      <c r="U382" s="27"/>
      <c r="V382" s="27"/>
      <c r="W382" s="27"/>
      <c r="X382" s="27"/>
      <c r="Y382" s="27"/>
      <c r="Z382" s="27"/>
      <c r="AA382" s="27"/>
      <c r="AB382" s="27"/>
    </row>
    <row r="383" ht="26.25" customHeight="1">
      <c r="A383" s="123"/>
      <c r="B383" s="27"/>
      <c r="C383" s="27"/>
      <c r="D383" s="27"/>
      <c r="E383" s="27"/>
      <c r="F383" s="124"/>
      <c r="G383" s="124"/>
      <c r="H383" s="27"/>
      <c r="I383" s="27"/>
      <c r="J383" s="27"/>
      <c r="K383" s="27"/>
      <c r="L383" s="27"/>
      <c r="M383" s="27"/>
      <c r="N383" s="27"/>
      <c r="O383" s="27"/>
      <c r="P383" s="27"/>
      <c r="Q383" s="27"/>
      <c r="R383" s="27"/>
      <c r="S383" s="27"/>
      <c r="T383" s="27"/>
      <c r="U383" s="27"/>
      <c r="V383" s="27"/>
      <c r="W383" s="27"/>
      <c r="X383" s="27"/>
      <c r="Y383" s="27"/>
      <c r="Z383" s="27"/>
      <c r="AA383" s="27"/>
      <c r="AB383" s="27"/>
    </row>
    <row r="384" ht="26.25" customHeight="1">
      <c r="A384" s="123"/>
      <c r="B384" s="27"/>
      <c r="C384" s="27"/>
      <c r="D384" s="27"/>
      <c r="E384" s="27"/>
      <c r="F384" s="124"/>
      <c r="G384" s="124"/>
      <c r="H384" s="27"/>
      <c r="I384" s="27"/>
      <c r="J384" s="27"/>
      <c r="K384" s="27"/>
      <c r="L384" s="27"/>
      <c r="M384" s="27"/>
      <c r="N384" s="27"/>
      <c r="O384" s="27"/>
      <c r="P384" s="27"/>
      <c r="Q384" s="27"/>
      <c r="R384" s="27"/>
      <c r="S384" s="27"/>
      <c r="T384" s="27"/>
      <c r="U384" s="27"/>
      <c r="V384" s="27"/>
      <c r="W384" s="27"/>
      <c r="X384" s="27"/>
      <c r="Y384" s="27"/>
      <c r="Z384" s="27"/>
      <c r="AA384" s="27"/>
      <c r="AB384" s="27"/>
    </row>
    <row r="385" ht="26.25" customHeight="1">
      <c r="A385" s="123"/>
      <c r="B385" s="27"/>
      <c r="C385" s="27"/>
      <c r="D385" s="27"/>
      <c r="E385" s="27"/>
      <c r="F385" s="124"/>
      <c r="G385" s="124"/>
      <c r="H385" s="27"/>
      <c r="I385" s="27"/>
      <c r="J385" s="27"/>
      <c r="K385" s="27"/>
      <c r="L385" s="27"/>
      <c r="M385" s="27"/>
      <c r="N385" s="27"/>
      <c r="O385" s="27"/>
      <c r="P385" s="27"/>
      <c r="Q385" s="27"/>
      <c r="R385" s="27"/>
      <c r="S385" s="27"/>
      <c r="T385" s="27"/>
      <c r="U385" s="27"/>
      <c r="V385" s="27"/>
      <c r="W385" s="27"/>
      <c r="X385" s="27"/>
      <c r="Y385" s="27"/>
      <c r="Z385" s="27"/>
      <c r="AA385" s="27"/>
      <c r="AB385" s="27"/>
    </row>
    <row r="386" ht="26.25" customHeight="1">
      <c r="A386" s="123"/>
      <c r="B386" s="27"/>
      <c r="C386" s="27"/>
      <c r="D386" s="27"/>
      <c r="E386" s="27"/>
      <c r="F386" s="124"/>
      <c r="G386" s="124"/>
      <c r="H386" s="27"/>
      <c r="I386" s="27"/>
      <c r="J386" s="27"/>
      <c r="K386" s="27"/>
      <c r="L386" s="27"/>
      <c r="M386" s="27"/>
      <c r="N386" s="27"/>
      <c r="O386" s="27"/>
      <c r="P386" s="27"/>
      <c r="Q386" s="27"/>
      <c r="R386" s="27"/>
      <c r="S386" s="27"/>
      <c r="T386" s="27"/>
      <c r="U386" s="27"/>
      <c r="V386" s="27"/>
      <c r="W386" s="27"/>
      <c r="X386" s="27"/>
      <c r="Y386" s="27"/>
      <c r="Z386" s="27"/>
      <c r="AA386" s="27"/>
      <c r="AB386" s="27"/>
    </row>
    <row r="387" ht="26.25" customHeight="1">
      <c r="A387" s="123"/>
      <c r="B387" s="27"/>
      <c r="C387" s="27"/>
      <c r="D387" s="27"/>
      <c r="E387" s="27"/>
      <c r="F387" s="124"/>
      <c r="G387" s="124"/>
      <c r="H387" s="27"/>
      <c r="I387" s="27"/>
      <c r="J387" s="27"/>
      <c r="K387" s="27"/>
      <c r="L387" s="27"/>
      <c r="M387" s="27"/>
      <c r="N387" s="27"/>
      <c r="O387" s="27"/>
      <c r="P387" s="27"/>
      <c r="Q387" s="27"/>
      <c r="R387" s="27"/>
      <c r="S387" s="27"/>
      <c r="T387" s="27"/>
      <c r="U387" s="27"/>
      <c r="V387" s="27"/>
      <c r="W387" s="27"/>
      <c r="X387" s="27"/>
      <c r="Y387" s="27"/>
      <c r="Z387" s="27"/>
      <c r="AA387" s="27"/>
      <c r="AB387" s="27"/>
    </row>
    <row r="388" ht="26.25" customHeight="1">
      <c r="A388" s="123"/>
      <c r="B388" s="27"/>
      <c r="C388" s="27"/>
      <c r="D388" s="27"/>
      <c r="E388" s="27"/>
      <c r="F388" s="124"/>
      <c r="G388" s="124"/>
      <c r="H388" s="27"/>
      <c r="I388" s="27"/>
      <c r="J388" s="27"/>
      <c r="K388" s="27"/>
      <c r="L388" s="27"/>
      <c r="M388" s="27"/>
      <c r="N388" s="27"/>
      <c r="O388" s="27"/>
      <c r="P388" s="27"/>
      <c r="Q388" s="27"/>
      <c r="R388" s="27"/>
      <c r="S388" s="27"/>
      <c r="T388" s="27"/>
      <c r="U388" s="27"/>
      <c r="V388" s="27"/>
      <c r="W388" s="27"/>
      <c r="X388" s="27"/>
      <c r="Y388" s="27"/>
      <c r="Z388" s="27"/>
      <c r="AA388" s="27"/>
      <c r="AB388" s="27"/>
    </row>
    <row r="389" ht="26.25" customHeight="1">
      <c r="A389" s="123"/>
      <c r="B389" s="27"/>
      <c r="C389" s="27"/>
      <c r="D389" s="27"/>
      <c r="E389" s="27"/>
      <c r="F389" s="124"/>
      <c r="G389" s="124"/>
      <c r="H389" s="27"/>
      <c r="I389" s="27"/>
      <c r="J389" s="27"/>
      <c r="K389" s="27"/>
      <c r="L389" s="27"/>
      <c r="M389" s="27"/>
      <c r="N389" s="27"/>
      <c r="O389" s="27"/>
      <c r="P389" s="27"/>
      <c r="Q389" s="27"/>
      <c r="R389" s="27"/>
      <c r="S389" s="27"/>
      <c r="T389" s="27"/>
      <c r="U389" s="27"/>
      <c r="V389" s="27"/>
      <c r="W389" s="27"/>
      <c r="X389" s="27"/>
      <c r="Y389" s="27"/>
      <c r="Z389" s="27"/>
      <c r="AA389" s="27"/>
      <c r="AB389" s="27"/>
    </row>
    <row r="390" ht="26.25" customHeight="1">
      <c r="A390" s="123"/>
      <c r="B390" s="27"/>
      <c r="C390" s="27"/>
      <c r="D390" s="27"/>
      <c r="E390" s="27"/>
      <c r="F390" s="124"/>
      <c r="G390" s="124"/>
      <c r="H390" s="27"/>
      <c r="I390" s="27"/>
      <c r="J390" s="27"/>
      <c r="K390" s="27"/>
      <c r="L390" s="27"/>
      <c r="M390" s="27"/>
      <c r="N390" s="27"/>
      <c r="O390" s="27"/>
      <c r="P390" s="27"/>
      <c r="Q390" s="27"/>
      <c r="R390" s="27"/>
      <c r="S390" s="27"/>
      <c r="T390" s="27"/>
      <c r="U390" s="27"/>
      <c r="V390" s="27"/>
      <c r="W390" s="27"/>
      <c r="X390" s="27"/>
      <c r="Y390" s="27"/>
      <c r="Z390" s="27"/>
      <c r="AA390" s="27"/>
      <c r="AB390" s="27"/>
    </row>
    <row r="391" ht="26.25" customHeight="1">
      <c r="A391" s="123"/>
      <c r="B391" s="27"/>
      <c r="C391" s="27"/>
      <c r="D391" s="27"/>
      <c r="E391" s="27"/>
      <c r="F391" s="124"/>
      <c r="G391" s="124"/>
      <c r="H391" s="27"/>
      <c r="I391" s="27"/>
      <c r="J391" s="27"/>
      <c r="K391" s="27"/>
      <c r="L391" s="27"/>
      <c r="M391" s="27"/>
      <c r="N391" s="27"/>
      <c r="O391" s="27"/>
      <c r="P391" s="27"/>
      <c r="Q391" s="27"/>
      <c r="R391" s="27"/>
      <c r="S391" s="27"/>
      <c r="T391" s="27"/>
      <c r="U391" s="27"/>
      <c r="V391" s="27"/>
      <c r="W391" s="27"/>
      <c r="X391" s="27"/>
      <c r="Y391" s="27"/>
      <c r="Z391" s="27"/>
      <c r="AA391" s="27"/>
      <c r="AB391" s="27"/>
    </row>
    <row r="392" ht="26.25" customHeight="1">
      <c r="A392" s="123"/>
      <c r="B392" s="27"/>
      <c r="C392" s="27"/>
      <c r="D392" s="27"/>
      <c r="E392" s="27"/>
      <c r="F392" s="124"/>
      <c r="G392" s="124"/>
      <c r="H392" s="27"/>
      <c r="I392" s="27"/>
      <c r="J392" s="27"/>
      <c r="K392" s="27"/>
      <c r="L392" s="27"/>
      <c r="M392" s="27"/>
      <c r="N392" s="27"/>
      <c r="O392" s="27"/>
      <c r="P392" s="27"/>
      <c r="Q392" s="27"/>
      <c r="R392" s="27"/>
      <c r="S392" s="27"/>
      <c r="T392" s="27"/>
      <c r="U392" s="27"/>
      <c r="V392" s="27"/>
      <c r="W392" s="27"/>
      <c r="X392" s="27"/>
      <c r="Y392" s="27"/>
      <c r="Z392" s="27"/>
      <c r="AA392" s="27"/>
      <c r="AB392" s="27"/>
    </row>
    <row r="393" ht="26.25" customHeight="1">
      <c r="A393" s="123"/>
      <c r="B393" s="27"/>
      <c r="C393" s="27"/>
      <c r="D393" s="27"/>
      <c r="E393" s="27"/>
      <c r="F393" s="124"/>
      <c r="G393" s="124"/>
      <c r="H393" s="27"/>
      <c r="I393" s="27"/>
      <c r="J393" s="27"/>
      <c r="K393" s="27"/>
      <c r="L393" s="27"/>
      <c r="M393" s="27"/>
      <c r="N393" s="27"/>
      <c r="O393" s="27"/>
      <c r="P393" s="27"/>
      <c r="Q393" s="27"/>
      <c r="R393" s="27"/>
      <c r="S393" s="27"/>
      <c r="T393" s="27"/>
      <c r="U393" s="27"/>
      <c r="V393" s="27"/>
      <c r="W393" s="27"/>
      <c r="X393" s="27"/>
      <c r="Y393" s="27"/>
      <c r="Z393" s="27"/>
      <c r="AA393" s="27"/>
      <c r="AB393" s="27"/>
    </row>
    <row r="394" ht="26.25" customHeight="1">
      <c r="A394" s="123"/>
      <c r="B394" s="27"/>
      <c r="C394" s="27"/>
      <c r="D394" s="27"/>
      <c r="E394" s="27"/>
      <c r="F394" s="124"/>
      <c r="G394" s="124"/>
      <c r="H394" s="27"/>
      <c r="I394" s="27"/>
      <c r="J394" s="27"/>
      <c r="K394" s="27"/>
      <c r="L394" s="27"/>
      <c r="M394" s="27"/>
      <c r="N394" s="27"/>
      <c r="O394" s="27"/>
      <c r="P394" s="27"/>
      <c r="Q394" s="27"/>
      <c r="R394" s="27"/>
      <c r="S394" s="27"/>
      <c r="T394" s="27"/>
      <c r="U394" s="27"/>
      <c r="V394" s="27"/>
      <c r="W394" s="27"/>
      <c r="X394" s="27"/>
      <c r="Y394" s="27"/>
      <c r="Z394" s="27"/>
      <c r="AA394" s="27"/>
      <c r="AB394" s="27"/>
    </row>
    <row r="395" ht="26.25" customHeight="1">
      <c r="A395" s="123"/>
      <c r="B395" s="27"/>
      <c r="C395" s="27"/>
      <c r="D395" s="27"/>
      <c r="E395" s="27"/>
      <c r="F395" s="124"/>
      <c r="G395" s="124"/>
      <c r="H395" s="27"/>
      <c r="I395" s="27"/>
      <c r="J395" s="27"/>
      <c r="K395" s="27"/>
      <c r="L395" s="27"/>
      <c r="M395" s="27"/>
      <c r="N395" s="27"/>
      <c r="O395" s="27"/>
      <c r="P395" s="27"/>
      <c r="Q395" s="27"/>
      <c r="R395" s="27"/>
      <c r="S395" s="27"/>
      <c r="T395" s="27"/>
      <c r="U395" s="27"/>
      <c r="V395" s="27"/>
      <c r="W395" s="27"/>
      <c r="X395" s="27"/>
      <c r="Y395" s="27"/>
      <c r="Z395" s="27"/>
      <c r="AA395" s="27"/>
      <c r="AB395" s="27"/>
    </row>
    <row r="396" ht="26.25" customHeight="1">
      <c r="A396" s="123"/>
      <c r="B396" s="27"/>
      <c r="C396" s="27"/>
      <c r="D396" s="27"/>
      <c r="E396" s="27"/>
      <c r="F396" s="124"/>
      <c r="G396" s="124"/>
      <c r="H396" s="27"/>
      <c r="I396" s="27"/>
      <c r="J396" s="27"/>
      <c r="K396" s="27"/>
      <c r="L396" s="27"/>
      <c r="M396" s="27"/>
      <c r="N396" s="27"/>
      <c r="O396" s="27"/>
      <c r="P396" s="27"/>
      <c r="Q396" s="27"/>
      <c r="R396" s="27"/>
      <c r="S396" s="27"/>
      <c r="T396" s="27"/>
      <c r="U396" s="27"/>
      <c r="V396" s="27"/>
      <c r="W396" s="27"/>
      <c r="X396" s="27"/>
      <c r="Y396" s="27"/>
      <c r="Z396" s="27"/>
      <c r="AA396" s="27"/>
      <c r="AB396" s="27"/>
    </row>
    <row r="397" ht="26.25" customHeight="1">
      <c r="A397" s="123"/>
      <c r="B397" s="27"/>
      <c r="C397" s="27"/>
      <c r="D397" s="27"/>
      <c r="E397" s="27"/>
      <c r="F397" s="124"/>
      <c r="G397" s="124"/>
      <c r="H397" s="27"/>
      <c r="I397" s="27"/>
      <c r="J397" s="27"/>
      <c r="K397" s="27"/>
      <c r="L397" s="27"/>
      <c r="M397" s="27"/>
      <c r="N397" s="27"/>
      <c r="O397" s="27"/>
      <c r="P397" s="27"/>
      <c r="Q397" s="27"/>
      <c r="R397" s="27"/>
      <c r="S397" s="27"/>
      <c r="T397" s="27"/>
      <c r="U397" s="27"/>
      <c r="V397" s="27"/>
      <c r="W397" s="27"/>
      <c r="X397" s="27"/>
      <c r="Y397" s="27"/>
      <c r="Z397" s="27"/>
      <c r="AA397" s="27"/>
      <c r="AB397" s="27"/>
    </row>
    <row r="398" ht="26.25" customHeight="1">
      <c r="A398" s="123"/>
      <c r="B398" s="27"/>
      <c r="C398" s="27"/>
      <c r="D398" s="27"/>
      <c r="E398" s="27"/>
      <c r="F398" s="124"/>
      <c r="G398" s="124"/>
      <c r="H398" s="27"/>
      <c r="I398" s="27"/>
      <c r="J398" s="27"/>
      <c r="K398" s="27"/>
      <c r="L398" s="27"/>
      <c r="M398" s="27"/>
      <c r="N398" s="27"/>
      <c r="O398" s="27"/>
      <c r="P398" s="27"/>
      <c r="Q398" s="27"/>
      <c r="R398" s="27"/>
      <c r="S398" s="27"/>
      <c r="T398" s="27"/>
      <c r="U398" s="27"/>
      <c r="V398" s="27"/>
      <c r="W398" s="27"/>
      <c r="X398" s="27"/>
      <c r="Y398" s="27"/>
      <c r="Z398" s="27"/>
      <c r="AA398" s="27"/>
      <c r="AB398" s="27"/>
    </row>
    <row r="399" ht="26.25" customHeight="1">
      <c r="A399" s="123"/>
      <c r="B399" s="27"/>
      <c r="C399" s="27"/>
      <c r="D399" s="27"/>
      <c r="E399" s="27"/>
      <c r="F399" s="124"/>
      <c r="G399" s="124"/>
      <c r="H399" s="27"/>
      <c r="I399" s="27"/>
      <c r="J399" s="27"/>
      <c r="K399" s="27"/>
      <c r="L399" s="27"/>
      <c r="M399" s="27"/>
      <c r="N399" s="27"/>
      <c r="O399" s="27"/>
      <c r="P399" s="27"/>
      <c r="Q399" s="27"/>
      <c r="R399" s="27"/>
      <c r="S399" s="27"/>
      <c r="T399" s="27"/>
      <c r="U399" s="27"/>
      <c r="V399" s="27"/>
      <c r="W399" s="27"/>
      <c r="X399" s="27"/>
      <c r="Y399" s="27"/>
      <c r="Z399" s="27"/>
      <c r="AA399" s="27"/>
      <c r="AB399" s="27"/>
    </row>
    <row r="400" ht="26.25" customHeight="1">
      <c r="A400" s="123"/>
      <c r="B400" s="27"/>
      <c r="C400" s="27"/>
      <c r="D400" s="27"/>
      <c r="E400" s="27"/>
      <c r="F400" s="124"/>
      <c r="G400" s="124"/>
      <c r="H400" s="27"/>
      <c r="I400" s="27"/>
      <c r="J400" s="27"/>
      <c r="K400" s="27"/>
      <c r="L400" s="27"/>
      <c r="M400" s="27"/>
      <c r="N400" s="27"/>
      <c r="O400" s="27"/>
      <c r="P400" s="27"/>
      <c r="Q400" s="27"/>
      <c r="R400" s="27"/>
      <c r="S400" s="27"/>
      <c r="T400" s="27"/>
      <c r="U400" s="27"/>
      <c r="V400" s="27"/>
      <c r="W400" s="27"/>
      <c r="X400" s="27"/>
      <c r="Y400" s="27"/>
      <c r="Z400" s="27"/>
      <c r="AA400" s="27"/>
      <c r="AB400" s="27"/>
    </row>
    <row r="401" ht="26.25" customHeight="1">
      <c r="A401" s="123"/>
      <c r="B401" s="27"/>
      <c r="C401" s="27"/>
      <c r="D401" s="27"/>
      <c r="E401" s="27"/>
      <c r="F401" s="124"/>
      <c r="G401" s="124"/>
      <c r="H401" s="27"/>
      <c r="I401" s="27"/>
      <c r="J401" s="27"/>
      <c r="K401" s="27"/>
      <c r="L401" s="27"/>
      <c r="M401" s="27"/>
      <c r="N401" s="27"/>
      <c r="O401" s="27"/>
      <c r="P401" s="27"/>
      <c r="Q401" s="27"/>
      <c r="R401" s="27"/>
      <c r="S401" s="27"/>
      <c r="T401" s="27"/>
      <c r="U401" s="27"/>
      <c r="V401" s="27"/>
      <c r="W401" s="27"/>
      <c r="X401" s="27"/>
      <c r="Y401" s="27"/>
      <c r="Z401" s="27"/>
      <c r="AA401" s="27"/>
      <c r="AB401" s="27"/>
    </row>
    <row r="402" ht="26.25" customHeight="1">
      <c r="A402" s="123"/>
      <c r="B402" s="27"/>
      <c r="C402" s="27"/>
      <c r="D402" s="27"/>
      <c r="E402" s="27"/>
      <c r="F402" s="124"/>
      <c r="G402" s="124"/>
      <c r="H402" s="27"/>
      <c r="I402" s="27"/>
      <c r="J402" s="27"/>
      <c r="K402" s="27"/>
      <c r="L402" s="27"/>
      <c r="M402" s="27"/>
      <c r="N402" s="27"/>
      <c r="O402" s="27"/>
      <c r="P402" s="27"/>
      <c r="Q402" s="27"/>
      <c r="R402" s="27"/>
      <c r="S402" s="27"/>
      <c r="T402" s="27"/>
      <c r="U402" s="27"/>
      <c r="V402" s="27"/>
      <c r="W402" s="27"/>
      <c r="X402" s="27"/>
      <c r="Y402" s="27"/>
      <c r="Z402" s="27"/>
      <c r="AA402" s="27"/>
      <c r="AB402" s="27"/>
    </row>
    <row r="403" ht="26.25" customHeight="1">
      <c r="A403" s="123"/>
      <c r="B403" s="27"/>
      <c r="C403" s="27"/>
      <c r="D403" s="27"/>
      <c r="E403" s="27"/>
      <c r="F403" s="124"/>
      <c r="G403" s="124"/>
      <c r="H403" s="27"/>
      <c r="I403" s="27"/>
      <c r="J403" s="27"/>
      <c r="K403" s="27"/>
      <c r="L403" s="27"/>
      <c r="M403" s="27"/>
      <c r="N403" s="27"/>
      <c r="O403" s="27"/>
      <c r="P403" s="27"/>
      <c r="Q403" s="27"/>
      <c r="R403" s="27"/>
      <c r="S403" s="27"/>
      <c r="T403" s="27"/>
      <c r="U403" s="27"/>
      <c r="V403" s="27"/>
      <c r="W403" s="27"/>
      <c r="X403" s="27"/>
      <c r="Y403" s="27"/>
      <c r="Z403" s="27"/>
      <c r="AA403" s="27"/>
      <c r="AB403" s="27"/>
    </row>
    <row r="404" ht="26.25" customHeight="1">
      <c r="A404" s="123"/>
      <c r="B404" s="27"/>
      <c r="C404" s="27"/>
      <c r="D404" s="27"/>
      <c r="E404" s="27"/>
      <c r="F404" s="124"/>
      <c r="G404" s="124"/>
      <c r="H404" s="27"/>
      <c r="I404" s="27"/>
      <c r="J404" s="27"/>
      <c r="K404" s="27"/>
      <c r="L404" s="27"/>
      <c r="M404" s="27"/>
      <c r="N404" s="27"/>
      <c r="O404" s="27"/>
      <c r="P404" s="27"/>
      <c r="Q404" s="27"/>
      <c r="R404" s="27"/>
      <c r="S404" s="27"/>
      <c r="T404" s="27"/>
      <c r="U404" s="27"/>
      <c r="V404" s="27"/>
      <c r="W404" s="27"/>
      <c r="X404" s="27"/>
      <c r="Y404" s="27"/>
      <c r="Z404" s="27"/>
      <c r="AA404" s="27"/>
      <c r="AB404" s="27"/>
    </row>
    <row r="405" ht="26.25" customHeight="1">
      <c r="A405" s="123"/>
      <c r="B405" s="27"/>
      <c r="C405" s="27"/>
      <c r="D405" s="27"/>
      <c r="E405" s="27"/>
      <c r="F405" s="124"/>
      <c r="G405" s="124"/>
      <c r="H405" s="27"/>
      <c r="I405" s="27"/>
      <c r="J405" s="27"/>
      <c r="K405" s="27"/>
      <c r="L405" s="27"/>
      <c r="M405" s="27"/>
      <c r="N405" s="27"/>
      <c r="O405" s="27"/>
      <c r="P405" s="27"/>
      <c r="Q405" s="27"/>
      <c r="R405" s="27"/>
      <c r="S405" s="27"/>
      <c r="T405" s="27"/>
      <c r="U405" s="27"/>
      <c r="V405" s="27"/>
      <c r="W405" s="27"/>
      <c r="X405" s="27"/>
      <c r="Y405" s="27"/>
      <c r="Z405" s="27"/>
      <c r="AA405" s="27"/>
      <c r="AB405" s="27"/>
    </row>
    <row r="406" ht="26.25" customHeight="1">
      <c r="A406" s="123"/>
      <c r="B406" s="27"/>
      <c r="C406" s="27"/>
      <c r="D406" s="27"/>
      <c r="E406" s="27"/>
      <c r="F406" s="124"/>
      <c r="G406" s="124"/>
      <c r="H406" s="27"/>
      <c r="I406" s="27"/>
      <c r="J406" s="27"/>
      <c r="K406" s="27"/>
      <c r="L406" s="27"/>
      <c r="M406" s="27"/>
      <c r="N406" s="27"/>
      <c r="O406" s="27"/>
      <c r="P406" s="27"/>
      <c r="Q406" s="27"/>
      <c r="R406" s="27"/>
      <c r="S406" s="27"/>
      <c r="T406" s="27"/>
      <c r="U406" s="27"/>
      <c r="V406" s="27"/>
      <c r="W406" s="27"/>
      <c r="X406" s="27"/>
      <c r="Y406" s="27"/>
      <c r="Z406" s="27"/>
      <c r="AA406" s="27"/>
      <c r="AB406" s="27"/>
    </row>
    <row r="407" ht="26.25" customHeight="1">
      <c r="A407" s="123"/>
      <c r="B407" s="27"/>
      <c r="C407" s="27"/>
      <c r="D407" s="27"/>
      <c r="E407" s="27"/>
      <c r="F407" s="124"/>
      <c r="G407" s="124"/>
      <c r="H407" s="27"/>
      <c r="I407" s="27"/>
      <c r="J407" s="27"/>
      <c r="K407" s="27"/>
      <c r="L407" s="27"/>
      <c r="M407" s="27"/>
      <c r="N407" s="27"/>
      <c r="O407" s="27"/>
      <c r="P407" s="27"/>
      <c r="Q407" s="27"/>
      <c r="R407" s="27"/>
      <c r="S407" s="27"/>
      <c r="T407" s="27"/>
      <c r="U407" s="27"/>
      <c r="V407" s="27"/>
      <c r="W407" s="27"/>
      <c r="X407" s="27"/>
      <c r="Y407" s="27"/>
      <c r="Z407" s="27"/>
      <c r="AA407" s="27"/>
      <c r="AB407" s="27"/>
    </row>
    <row r="408" ht="26.25" customHeight="1">
      <c r="A408" s="123"/>
      <c r="B408" s="27"/>
      <c r="C408" s="27"/>
      <c r="D408" s="27"/>
      <c r="E408" s="27"/>
      <c r="F408" s="124"/>
      <c r="G408" s="124"/>
      <c r="H408" s="27"/>
      <c r="I408" s="27"/>
      <c r="J408" s="27"/>
      <c r="K408" s="27"/>
      <c r="L408" s="27"/>
      <c r="M408" s="27"/>
      <c r="N408" s="27"/>
      <c r="O408" s="27"/>
      <c r="P408" s="27"/>
      <c r="Q408" s="27"/>
      <c r="R408" s="27"/>
      <c r="S408" s="27"/>
      <c r="T408" s="27"/>
      <c r="U408" s="27"/>
      <c r="V408" s="27"/>
      <c r="W408" s="27"/>
      <c r="X408" s="27"/>
      <c r="Y408" s="27"/>
      <c r="Z408" s="27"/>
      <c r="AA408" s="27"/>
      <c r="AB408" s="27"/>
    </row>
    <row r="409" ht="26.25" customHeight="1">
      <c r="A409" s="123"/>
      <c r="B409" s="27"/>
      <c r="C409" s="27"/>
      <c r="D409" s="27"/>
      <c r="E409" s="27"/>
      <c r="F409" s="124"/>
      <c r="G409" s="124"/>
      <c r="H409" s="27"/>
      <c r="I409" s="27"/>
      <c r="J409" s="27"/>
      <c r="K409" s="27"/>
      <c r="L409" s="27"/>
      <c r="M409" s="27"/>
      <c r="N409" s="27"/>
      <c r="O409" s="27"/>
      <c r="P409" s="27"/>
      <c r="Q409" s="27"/>
      <c r="R409" s="27"/>
      <c r="S409" s="27"/>
      <c r="T409" s="27"/>
      <c r="U409" s="27"/>
      <c r="V409" s="27"/>
      <c r="W409" s="27"/>
      <c r="X409" s="27"/>
      <c r="Y409" s="27"/>
      <c r="Z409" s="27"/>
      <c r="AA409" s="27"/>
      <c r="AB409" s="27"/>
    </row>
    <row r="410" ht="26.25" customHeight="1">
      <c r="A410" s="123"/>
      <c r="B410" s="27"/>
      <c r="C410" s="27"/>
      <c r="D410" s="27"/>
      <c r="E410" s="27"/>
      <c r="F410" s="124"/>
      <c r="G410" s="124"/>
      <c r="H410" s="27"/>
      <c r="I410" s="27"/>
      <c r="J410" s="27"/>
      <c r="K410" s="27"/>
      <c r="L410" s="27"/>
      <c r="M410" s="27"/>
      <c r="N410" s="27"/>
      <c r="O410" s="27"/>
      <c r="P410" s="27"/>
      <c r="Q410" s="27"/>
      <c r="R410" s="27"/>
      <c r="S410" s="27"/>
      <c r="T410" s="27"/>
      <c r="U410" s="27"/>
      <c r="V410" s="27"/>
      <c r="W410" s="27"/>
      <c r="X410" s="27"/>
      <c r="Y410" s="27"/>
      <c r="Z410" s="27"/>
      <c r="AA410" s="27"/>
      <c r="AB410" s="27"/>
    </row>
    <row r="411" ht="26.25" customHeight="1">
      <c r="A411" s="123"/>
      <c r="B411" s="27"/>
      <c r="C411" s="27"/>
      <c r="D411" s="27"/>
      <c r="E411" s="27"/>
      <c r="F411" s="124"/>
      <c r="G411" s="124"/>
      <c r="H411" s="27"/>
      <c r="I411" s="27"/>
      <c r="J411" s="27"/>
      <c r="K411" s="27"/>
      <c r="L411" s="27"/>
      <c r="M411" s="27"/>
      <c r="N411" s="27"/>
      <c r="O411" s="27"/>
      <c r="P411" s="27"/>
      <c r="Q411" s="27"/>
      <c r="R411" s="27"/>
      <c r="S411" s="27"/>
      <c r="T411" s="27"/>
      <c r="U411" s="27"/>
      <c r="V411" s="27"/>
      <c r="W411" s="27"/>
      <c r="X411" s="27"/>
      <c r="Y411" s="27"/>
      <c r="Z411" s="27"/>
      <c r="AA411" s="27"/>
      <c r="AB411" s="27"/>
    </row>
    <row r="412" ht="26.25" customHeight="1">
      <c r="A412" s="123"/>
      <c r="B412" s="27"/>
      <c r="C412" s="27"/>
      <c r="D412" s="27"/>
      <c r="E412" s="27"/>
      <c r="F412" s="124"/>
      <c r="G412" s="124"/>
      <c r="H412" s="27"/>
      <c r="I412" s="27"/>
      <c r="J412" s="27"/>
      <c r="K412" s="27"/>
      <c r="L412" s="27"/>
      <c r="M412" s="27"/>
      <c r="N412" s="27"/>
      <c r="O412" s="27"/>
      <c r="P412" s="27"/>
      <c r="Q412" s="27"/>
      <c r="R412" s="27"/>
      <c r="S412" s="27"/>
      <c r="T412" s="27"/>
      <c r="U412" s="27"/>
      <c r="V412" s="27"/>
      <c r="W412" s="27"/>
      <c r="X412" s="27"/>
      <c r="Y412" s="27"/>
      <c r="Z412" s="27"/>
      <c r="AA412" s="27"/>
      <c r="AB412" s="27"/>
    </row>
    <row r="413" ht="26.25" customHeight="1">
      <c r="A413" s="123"/>
      <c r="B413" s="27"/>
      <c r="C413" s="27"/>
      <c r="D413" s="27"/>
      <c r="E413" s="27"/>
      <c r="F413" s="124"/>
      <c r="G413" s="124"/>
      <c r="H413" s="27"/>
      <c r="I413" s="27"/>
      <c r="J413" s="27"/>
      <c r="K413" s="27"/>
      <c r="L413" s="27"/>
      <c r="M413" s="27"/>
      <c r="N413" s="27"/>
      <c r="O413" s="27"/>
      <c r="P413" s="27"/>
      <c r="Q413" s="27"/>
      <c r="R413" s="27"/>
      <c r="S413" s="27"/>
      <c r="T413" s="27"/>
      <c r="U413" s="27"/>
      <c r="V413" s="27"/>
      <c r="W413" s="27"/>
      <c r="X413" s="27"/>
      <c r="Y413" s="27"/>
      <c r="Z413" s="27"/>
      <c r="AA413" s="27"/>
      <c r="AB413" s="27"/>
    </row>
    <row r="414" ht="26.25" customHeight="1">
      <c r="A414" s="123"/>
      <c r="B414" s="27"/>
      <c r="C414" s="27"/>
      <c r="D414" s="27"/>
      <c r="E414" s="27"/>
      <c r="F414" s="124"/>
      <c r="G414" s="124"/>
      <c r="H414" s="27"/>
      <c r="I414" s="27"/>
      <c r="J414" s="27"/>
      <c r="K414" s="27"/>
      <c r="L414" s="27"/>
      <c r="M414" s="27"/>
      <c r="N414" s="27"/>
      <c r="O414" s="27"/>
      <c r="P414" s="27"/>
      <c r="Q414" s="27"/>
      <c r="R414" s="27"/>
      <c r="S414" s="27"/>
      <c r="T414" s="27"/>
      <c r="U414" s="27"/>
      <c r="V414" s="27"/>
      <c r="W414" s="27"/>
      <c r="X414" s="27"/>
      <c r="Y414" s="27"/>
      <c r="Z414" s="27"/>
      <c r="AA414" s="27"/>
      <c r="AB414" s="27"/>
    </row>
    <row r="415" ht="26.25" customHeight="1">
      <c r="A415" s="123"/>
      <c r="B415" s="27"/>
      <c r="C415" s="27"/>
      <c r="D415" s="27"/>
      <c r="E415" s="27"/>
      <c r="F415" s="124"/>
      <c r="G415" s="124"/>
      <c r="H415" s="27"/>
      <c r="I415" s="27"/>
      <c r="J415" s="27"/>
      <c r="K415" s="27"/>
      <c r="L415" s="27"/>
      <c r="M415" s="27"/>
      <c r="N415" s="27"/>
      <c r="O415" s="27"/>
      <c r="P415" s="27"/>
      <c r="Q415" s="27"/>
      <c r="R415" s="27"/>
      <c r="S415" s="27"/>
      <c r="T415" s="27"/>
      <c r="U415" s="27"/>
      <c r="V415" s="27"/>
      <c r="W415" s="27"/>
      <c r="X415" s="27"/>
      <c r="Y415" s="27"/>
      <c r="Z415" s="27"/>
      <c r="AA415" s="27"/>
      <c r="AB415" s="27"/>
    </row>
    <row r="416" ht="26.25" customHeight="1">
      <c r="A416" s="123"/>
      <c r="B416" s="27"/>
      <c r="C416" s="27"/>
      <c r="D416" s="27"/>
      <c r="E416" s="27"/>
      <c r="F416" s="124"/>
      <c r="G416" s="124"/>
      <c r="H416" s="27"/>
      <c r="I416" s="27"/>
      <c r="J416" s="27"/>
      <c r="K416" s="27"/>
      <c r="L416" s="27"/>
      <c r="M416" s="27"/>
      <c r="N416" s="27"/>
      <c r="O416" s="27"/>
      <c r="P416" s="27"/>
      <c r="Q416" s="27"/>
      <c r="R416" s="27"/>
      <c r="S416" s="27"/>
      <c r="T416" s="27"/>
      <c r="U416" s="27"/>
      <c r="V416" s="27"/>
      <c r="W416" s="27"/>
      <c r="X416" s="27"/>
      <c r="Y416" s="27"/>
      <c r="Z416" s="27"/>
      <c r="AA416" s="27"/>
      <c r="AB416" s="27"/>
    </row>
    <row r="417" ht="26.25" customHeight="1">
      <c r="A417" s="123"/>
      <c r="B417" s="27"/>
      <c r="C417" s="27"/>
      <c r="D417" s="27"/>
      <c r="E417" s="27"/>
      <c r="F417" s="124"/>
      <c r="G417" s="124"/>
      <c r="H417" s="27"/>
      <c r="I417" s="27"/>
      <c r="J417" s="27"/>
      <c r="K417" s="27"/>
      <c r="L417" s="27"/>
      <c r="M417" s="27"/>
      <c r="N417" s="27"/>
      <c r="O417" s="27"/>
      <c r="P417" s="27"/>
      <c r="Q417" s="27"/>
      <c r="R417" s="27"/>
      <c r="S417" s="27"/>
      <c r="T417" s="27"/>
      <c r="U417" s="27"/>
      <c r="V417" s="27"/>
      <c r="W417" s="27"/>
      <c r="X417" s="27"/>
      <c r="Y417" s="27"/>
      <c r="Z417" s="27"/>
      <c r="AA417" s="27"/>
      <c r="AB417" s="27"/>
    </row>
    <row r="418" ht="26.25" customHeight="1">
      <c r="A418" s="123"/>
      <c r="B418" s="27"/>
      <c r="C418" s="27"/>
      <c r="D418" s="27"/>
      <c r="E418" s="27"/>
      <c r="F418" s="124"/>
      <c r="G418" s="124"/>
      <c r="H418" s="27"/>
      <c r="I418" s="27"/>
      <c r="J418" s="27"/>
      <c r="K418" s="27"/>
      <c r="L418" s="27"/>
      <c r="M418" s="27"/>
      <c r="N418" s="27"/>
      <c r="O418" s="27"/>
      <c r="P418" s="27"/>
      <c r="Q418" s="27"/>
      <c r="R418" s="27"/>
      <c r="S418" s="27"/>
      <c r="T418" s="27"/>
      <c r="U418" s="27"/>
      <c r="V418" s="27"/>
      <c r="W418" s="27"/>
      <c r="X418" s="27"/>
      <c r="Y418" s="27"/>
      <c r="Z418" s="27"/>
      <c r="AA418" s="27"/>
      <c r="AB418" s="27"/>
    </row>
    <row r="419" ht="26.25" customHeight="1">
      <c r="A419" s="123"/>
      <c r="B419" s="27"/>
      <c r="C419" s="27"/>
      <c r="D419" s="27"/>
      <c r="E419" s="27"/>
      <c r="F419" s="124"/>
      <c r="G419" s="124"/>
      <c r="H419" s="27"/>
      <c r="I419" s="27"/>
      <c r="J419" s="27"/>
      <c r="K419" s="27"/>
      <c r="L419" s="27"/>
      <c r="M419" s="27"/>
      <c r="N419" s="27"/>
      <c r="O419" s="27"/>
      <c r="P419" s="27"/>
      <c r="Q419" s="27"/>
      <c r="R419" s="27"/>
      <c r="S419" s="27"/>
      <c r="T419" s="27"/>
      <c r="U419" s="27"/>
      <c r="V419" s="27"/>
      <c r="W419" s="27"/>
      <c r="X419" s="27"/>
      <c r="Y419" s="27"/>
      <c r="Z419" s="27"/>
      <c r="AA419" s="27"/>
      <c r="AB419" s="27"/>
    </row>
    <row r="420" ht="26.25" customHeight="1">
      <c r="A420" s="123"/>
      <c r="B420" s="27"/>
      <c r="C420" s="27"/>
      <c r="D420" s="27"/>
      <c r="E420" s="27"/>
      <c r="F420" s="124"/>
      <c r="G420" s="124"/>
      <c r="H420" s="27"/>
      <c r="I420" s="27"/>
      <c r="J420" s="27"/>
      <c r="K420" s="27"/>
      <c r="L420" s="27"/>
      <c r="M420" s="27"/>
      <c r="N420" s="27"/>
      <c r="O420" s="27"/>
      <c r="P420" s="27"/>
      <c r="Q420" s="27"/>
      <c r="R420" s="27"/>
      <c r="S420" s="27"/>
      <c r="T420" s="27"/>
      <c r="U420" s="27"/>
      <c r="V420" s="27"/>
      <c r="W420" s="27"/>
      <c r="X420" s="27"/>
      <c r="Y420" s="27"/>
      <c r="Z420" s="27"/>
      <c r="AA420" s="27"/>
      <c r="AB420" s="27"/>
    </row>
    <row r="421" ht="26.25" customHeight="1">
      <c r="A421" s="123"/>
      <c r="B421" s="27"/>
      <c r="C421" s="27"/>
      <c r="D421" s="27"/>
      <c r="E421" s="27"/>
      <c r="F421" s="124"/>
      <c r="G421" s="124"/>
      <c r="H421" s="27"/>
      <c r="I421" s="27"/>
      <c r="J421" s="27"/>
      <c r="K421" s="27"/>
      <c r="L421" s="27"/>
      <c r="M421" s="27"/>
      <c r="N421" s="27"/>
      <c r="O421" s="27"/>
      <c r="P421" s="27"/>
      <c r="Q421" s="27"/>
      <c r="R421" s="27"/>
      <c r="S421" s="27"/>
      <c r="T421" s="27"/>
      <c r="U421" s="27"/>
      <c r="V421" s="27"/>
      <c r="W421" s="27"/>
      <c r="X421" s="27"/>
      <c r="Y421" s="27"/>
      <c r="Z421" s="27"/>
      <c r="AA421" s="27"/>
      <c r="AB421" s="27"/>
    </row>
    <row r="422" ht="26.25" customHeight="1">
      <c r="A422" s="123"/>
      <c r="B422" s="27"/>
      <c r="C422" s="27"/>
      <c r="D422" s="27"/>
      <c r="E422" s="27"/>
      <c r="F422" s="124"/>
      <c r="G422" s="124"/>
      <c r="H422" s="27"/>
      <c r="I422" s="27"/>
      <c r="J422" s="27"/>
      <c r="K422" s="27"/>
      <c r="L422" s="27"/>
      <c r="M422" s="27"/>
      <c r="N422" s="27"/>
      <c r="O422" s="27"/>
      <c r="P422" s="27"/>
      <c r="Q422" s="27"/>
      <c r="R422" s="27"/>
      <c r="S422" s="27"/>
      <c r="T422" s="27"/>
      <c r="U422" s="27"/>
      <c r="V422" s="27"/>
      <c r="W422" s="27"/>
      <c r="X422" s="27"/>
      <c r="Y422" s="27"/>
      <c r="Z422" s="27"/>
      <c r="AA422" s="27"/>
      <c r="AB422" s="27"/>
    </row>
    <row r="423" ht="26.25" customHeight="1">
      <c r="A423" s="123"/>
      <c r="B423" s="27"/>
      <c r="C423" s="27"/>
      <c r="D423" s="27"/>
      <c r="E423" s="27"/>
      <c r="F423" s="124"/>
      <c r="G423" s="124"/>
      <c r="H423" s="27"/>
      <c r="I423" s="27"/>
      <c r="J423" s="27"/>
      <c r="K423" s="27"/>
      <c r="L423" s="27"/>
      <c r="M423" s="27"/>
      <c r="N423" s="27"/>
      <c r="O423" s="27"/>
      <c r="P423" s="27"/>
      <c r="Q423" s="27"/>
      <c r="R423" s="27"/>
      <c r="S423" s="27"/>
      <c r="T423" s="27"/>
      <c r="U423" s="27"/>
      <c r="V423" s="27"/>
      <c r="W423" s="27"/>
      <c r="X423" s="27"/>
      <c r="Y423" s="27"/>
      <c r="Z423" s="27"/>
      <c r="AA423" s="27"/>
      <c r="AB423" s="27"/>
    </row>
    <row r="424" ht="26.25" customHeight="1">
      <c r="A424" s="123"/>
      <c r="B424" s="27"/>
      <c r="C424" s="27"/>
      <c r="D424" s="27"/>
      <c r="E424" s="27"/>
      <c r="F424" s="124"/>
      <c r="G424" s="124"/>
      <c r="H424" s="27"/>
      <c r="I424" s="27"/>
      <c r="J424" s="27"/>
      <c r="K424" s="27"/>
      <c r="L424" s="27"/>
      <c r="M424" s="27"/>
      <c r="N424" s="27"/>
      <c r="O424" s="27"/>
      <c r="P424" s="27"/>
      <c r="Q424" s="27"/>
      <c r="R424" s="27"/>
      <c r="S424" s="27"/>
      <c r="T424" s="27"/>
      <c r="U424" s="27"/>
      <c r="V424" s="27"/>
      <c r="W424" s="27"/>
      <c r="X424" s="27"/>
      <c r="Y424" s="27"/>
      <c r="Z424" s="27"/>
      <c r="AA424" s="27"/>
      <c r="AB424" s="27"/>
    </row>
    <row r="425" ht="26.25" customHeight="1">
      <c r="A425" s="123"/>
      <c r="B425" s="27"/>
      <c r="C425" s="27"/>
      <c r="D425" s="27"/>
      <c r="E425" s="27"/>
      <c r="F425" s="124"/>
      <c r="G425" s="124"/>
      <c r="H425" s="27"/>
      <c r="I425" s="27"/>
      <c r="J425" s="27"/>
      <c r="K425" s="27"/>
      <c r="L425" s="27"/>
      <c r="M425" s="27"/>
      <c r="N425" s="27"/>
      <c r="O425" s="27"/>
      <c r="P425" s="27"/>
      <c r="Q425" s="27"/>
      <c r="R425" s="27"/>
      <c r="S425" s="27"/>
      <c r="T425" s="27"/>
      <c r="U425" s="27"/>
      <c r="V425" s="27"/>
      <c r="W425" s="27"/>
      <c r="X425" s="27"/>
      <c r="Y425" s="27"/>
      <c r="Z425" s="27"/>
      <c r="AA425" s="27"/>
      <c r="AB425" s="27"/>
    </row>
    <row r="426" ht="26.25" customHeight="1">
      <c r="A426" s="123"/>
      <c r="B426" s="27"/>
      <c r="C426" s="27"/>
      <c r="D426" s="27"/>
      <c r="E426" s="27"/>
      <c r="F426" s="124"/>
      <c r="G426" s="124"/>
      <c r="H426" s="27"/>
      <c r="I426" s="27"/>
      <c r="J426" s="27"/>
      <c r="K426" s="27"/>
      <c r="L426" s="27"/>
      <c r="M426" s="27"/>
      <c r="N426" s="27"/>
      <c r="O426" s="27"/>
      <c r="P426" s="27"/>
      <c r="Q426" s="27"/>
      <c r="R426" s="27"/>
      <c r="S426" s="27"/>
      <c r="T426" s="27"/>
      <c r="U426" s="27"/>
      <c r="V426" s="27"/>
      <c r="W426" s="27"/>
      <c r="X426" s="27"/>
      <c r="Y426" s="27"/>
      <c r="Z426" s="27"/>
      <c r="AA426" s="27"/>
      <c r="AB426" s="27"/>
    </row>
    <row r="427" ht="26.25" customHeight="1">
      <c r="A427" s="123"/>
      <c r="B427" s="27"/>
      <c r="C427" s="27"/>
      <c r="D427" s="27"/>
      <c r="E427" s="27"/>
      <c r="F427" s="124"/>
      <c r="G427" s="124"/>
      <c r="H427" s="27"/>
      <c r="I427" s="27"/>
      <c r="J427" s="27"/>
      <c r="K427" s="27"/>
      <c r="L427" s="27"/>
      <c r="M427" s="27"/>
      <c r="N427" s="27"/>
      <c r="O427" s="27"/>
      <c r="P427" s="27"/>
      <c r="Q427" s="27"/>
      <c r="R427" s="27"/>
      <c r="S427" s="27"/>
      <c r="T427" s="27"/>
      <c r="U427" s="27"/>
      <c r="V427" s="27"/>
      <c r="W427" s="27"/>
      <c r="X427" s="27"/>
      <c r="Y427" s="27"/>
      <c r="Z427" s="27"/>
      <c r="AA427" s="27"/>
      <c r="AB427" s="27"/>
    </row>
    <row r="428" ht="26.25" customHeight="1">
      <c r="A428" s="123"/>
      <c r="B428" s="27"/>
      <c r="C428" s="27"/>
      <c r="D428" s="27"/>
      <c r="E428" s="27"/>
      <c r="F428" s="124"/>
      <c r="G428" s="124"/>
      <c r="H428" s="27"/>
      <c r="I428" s="27"/>
      <c r="J428" s="27"/>
      <c r="K428" s="27"/>
      <c r="L428" s="27"/>
      <c r="M428" s="27"/>
      <c r="N428" s="27"/>
      <c r="O428" s="27"/>
      <c r="P428" s="27"/>
      <c r="Q428" s="27"/>
      <c r="R428" s="27"/>
      <c r="S428" s="27"/>
      <c r="T428" s="27"/>
      <c r="U428" s="27"/>
      <c r="V428" s="27"/>
      <c r="W428" s="27"/>
      <c r="X428" s="27"/>
      <c r="Y428" s="27"/>
      <c r="Z428" s="27"/>
      <c r="AA428" s="27"/>
      <c r="AB428" s="27"/>
    </row>
    <row r="429" ht="26.25" customHeight="1">
      <c r="A429" s="123"/>
      <c r="B429" s="27"/>
      <c r="C429" s="27"/>
      <c r="D429" s="27"/>
      <c r="E429" s="27"/>
      <c r="F429" s="124"/>
      <c r="G429" s="124"/>
      <c r="H429" s="27"/>
      <c r="I429" s="27"/>
      <c r="J429" s="27"/>
      <c r="K429" s="27"/>
      <c r="L429" s="27"/>
      <c r="M429" s="27"/>
      <c r="N429" s="27"/>
      <c r="O429" s="27"/>
      <c r="P429" s="27"/>
      <c r="Q429" s="27"/>
      <c r="R429" s="27"/>
      <c r="S429" s="27"/>
      <c r="T429" s="27"/>
      <c r="U429" s="27"/>
      <c r="V429" s="27"/>
      <c r="W429" s="27"/>
      <c r="X429" s="27"/>
      <c r="Y429" s="27"/>
      <c r="Z429" s="27"/>
      <c r="AA429" s="27"/>
      <c r="AB429" s="27"/>
    </row>
    <row r="430" ht="26.25" customHeight="1">
      <c r="A430" s="123"/>
      <c r="B430" s="27"/>
      <c r="C430" s="27"/>
      <c r="D430" s="27"/>
      <c r="E430" s="27"/>
      <c r="F430" s="124"/>
      <c r="G430" s="124"/>
      <c r="H430" s="27"/>
      <c r="I430" s="27"/>
      <c r="J430" s="27"/>
      <c r="K430" s="27"/>
      <c r="L430" s="27"/>
      <c r="M430" s="27"/>
      <c r="N430" s="27"/>
      <c r="O430" s="27"/>
      <c r="P430" s="27"/>
      <c r="Q430" s="27"/>
      <c r="R430" s="27"/>
      <c r="S430" s="27"/>
      <c r="T430" s="27"/>
      <c r="U430" s="27"/>
      <c r="V430" s="27"/>
      <c r="W430" s="27"/>
      <c r="X430" s="27"/>
      <c r="Y430" s="27"/>
      <c r="Z430" s="27"/>
      <c r="AA430" s="27"/>
      <c r="AB430" s="27"/>
    </row>
    <row r="431" ht="26.25" customHeight="1">
      <c r="A431" s="123"/>
      <c r="B431" s="27"/>
      <c r="C431" s="27"/>
      <c r="D431" s="27"/>
      <c r="E431" s="27"/>
      <c r="F431" s="124"/>
      <c r="G431" s="124"/>
      <c r="H431" s="27"/>
      <c r="I431" s="27"/>
      <c r="J431" s="27"/>
      <c r="K431" s="27"/>
      <c r="L431" s="27"/>
      <c r="M431" s="27"/>
      <c r="N431" s="27"/>
      <c r="O431" s="27"/>
      <c r="P431" s="27"/>
      <c r="Q431" s="27"/>
      <c r="R431" s="27"/>
      <c r="S431" s="27"/>
      <c r="T431" s="27"/>
      <c r="U431" s="27"/>
      <c r="V431" s="27"/>
      <c r="W431" s="27"/>
      <c r="X431" s="27"/>
      <c r="Y431" s="27"/>
      <c r="Z431" s="27"/>
      <c r="AA431" s="27"/>
      <c r="AB431" s="27"/>
    </row>
    <row r="432" ht="26.25" customHeight="1">
      <c r="A432" s="123"/>
      <c r="B432" s="27"/>
      <c r="C432" s="27"/>
      <c r="D432" s="27"/>
      <c r="E432" s="27"/>
      <c r="F432" s="124"/>
      <c r="G432" s="124"/>
      <c r="H432" s="27"/>
      <c r="I432" s="27"/>
      <c r="J432" s="27"/>
      <c r="K432" s="27"/>
      <c r="L432" s="27"/>
      <c r="M432" s="27"/>
      <c r="N432" s="27"/>
      <c r="O432" s="27"/>
      <c r="P432" s="27"/>
      <c r="Q432" s="27"/>
      <c r="R432" s="27"/>
      <c r="S432" s="27"/>
      <c r="T432" s="27"/>
      <c r="U432" s="27"/>
      <c r="V432" s="27"/>
      <c r="W432" s="27"/>
      <c r="X432" s="27"/>
      <c r="Y432" s="27"/>
      <c r="Z432" s="27"/>
      <c r="AA432" s="27"/>
      <c r="AB432" s="27"/>
    </row>
    <row r="433" ht="26.25" customHeight="1">
      <c r="A433" s="123"/>
      <c r="B433" s="27"/>
      <c r="C433" s="27"/>
      <c r="D433" s="27"/>
      <c r="E433" s="27"/>
      <c r="F433" s="124"/>
      <c r="G433" s="124"/>
      <c r="H433" s="27"/>
      <c r="I433" s="27"/>
      <c r="J433" s="27"/>
      <c r="K433" s="27"/>
      <c r="L433" s="27"/>
      <c r="M433" s="27"/>
      <c r="N433" s="27"/>
      <c r="O433" s="27"/>
      <c r="P433" s="27"/>
      <c r="Q433" s="27"/>
      <c r="R433" s="27"/>
      <c r="S433" s="27"/>
      <c r="T433" s="27"/>
      <c r="U433" s="27"/>
      <c r="V433" s="27"/>
      <c r="W433" s="27"/>
      <c r="X433" s="27"/>
      <c r="Y433" s="27"/>
      <c r="Z433" s="27"/>
      <c r="AA433" s="27"/>
      <c r="AB433" s="27"/>
    </row>
    <row r="434" ht="26.25" customHeight="1">
      <c r="A434" s="123"/>
      <c r="B434" s="27"/>
      <c r="C434" s="27"/>
      <c r="D434" s="27"/>
      <c r="E434" s="27"/>
      <c r="F434" s="124"/>
      <c r="G434" s="124"/>
      <c r="H434" s="27"/>
      <c r="I434" s="27"/>
      <c r="J434" s="27"/>
      <c r="K434" s="27"/>
      <c r="L434" s="27"/>
      <c r="M434" s="27"/>
      <c r="N434" s="27"/>
      <c r="O434" s="27"/>
      <c r="P434" s="27"/>
      <c r="Q434" s="27"/>
      <c r="R434" s="27"/>
      <c r="S434" s="27"/>
      <c r="T434" s="27"/>
      <c r="U434" s="27"/>
      <c r="V434" s="27"/>
      <c r="W434" s="27"/>
      <c r="X434" s="27"/>
      <c r="Y434" s="27"/>
      <c r="Z434" s="27"/>
      <c r="AA434" s="27"/>
      <c r="AB434" s="27"/>
    </row>
    <row r="435" ht="26.25" customHeight="1">
      <c r="A435" s="123"/>
      <c r="B435" s="27"/>
      <c r="C435" s="27"/>
      <c r="D435" s="27"/>
      <c r="E435" s="27"/>
      <c r="F435" s="124"/>
      <c r="G435" s="124"/>
      <c r="H435" s="27"/>
      <c r="I435" s="27"/>
      <c r="J435" s="27"/>
      <c r="K435" s="27"/>
      <c r="L435" s="27"/>
      <c r="M435" s="27"/>
      <c r="N435" s="27"/>
      <c r="O435" s="27"/>
      <c r="P435" s="27"/>
      <c r="Q435" s="27"/>
      <c r="R435" s="27"/>
      <c r="S435" s="27"/>
      <c r="T435" s="27"/>
      <c r="U435" s="27"/>
      <c r="V435" s="27"/>
      <c r="W435" s="27"/>
      <c r="X435" s="27"/>
      <c r="Y435" s="27"/>
      <c r="Z435" s="27"/>
      <c r="AA435" s="27"/>
      <c r="AB435" s="27"/>
    </row>
    <row r="436" ht="26.25" customHeight="1">
      <c r="A436" s="123"/>
      <c r="B436" s="27"/>
      <c r="C436" s="27"/>
      <c r="D436" s="27"/>
      <c r="E436" s="27"/>
      <c r="F436" s="124"/>
      <c r="G436" s="124"/>
      <c r="H436" s="27"/>
      <c r="I436" s="27"/>
      <c r="J436" s="27"/>
      <c r="K436" s="27"/>
      <c r="L436" s="27"/>
      <c r="M436" s="27"/>
      <c r="N436" s="27"/>
      <c r="O436" s="27"/>
      <c r="P436" s="27"/>
      <c r="Q436" s="27"/>
      <c r="R436" s="27"/>
      <c r="S436" s="27"/>
      <c r="T436" s="27"/>
      <c r="U436" s="27"/>
      <c r="V436" s="27"/>
      <c r="W436" s="27"/>
      <c r="X436" s="27"/>
      <c r="Y436" s="27"/>
      <c r="Z436" s="27"/>
      <c r="AA436" s="27"/>
      <c r="AB436" s="27"/>
    </row>
    <row r="437" ht="26.25" customHeight="1">
      <c r="A437" s="123"/>
      <c r="B437" s="27"/>
      <c r="C437" s="27"/>
      <c r="D437" s="27"/>
      <c r="E437" s="27"/>
      <c r="F437" s="124"/>
      <c r="G437" s="124"/>
      <c r="H437" s="27"/>
      <c r="I437" s="27"/>
      <c r="J437" s="27"/>
      <c r="K437" s="27"/>
      <c r="L437" s="27"/>
      <c r="M437" s="27"/>
      <c r="N437" s="27"/>
      <c r="O437" s="27"/>
      <c r="P437" s="27"/>
      <c r="Q437" s="27"/>
      <c r="R437" s="27"/>
      <c r="S437" s="27"/>
      <c r="T437" s="27"/>
      <c r="U437" s="27"/>
      <c r="V437" s="27"/>
      <c r="W437" s="27"/>
      <c r="X437" s="27"/>
      <c r="Y437" s="27"/>
      <c r="Z437" s="27"/>
      <c r="AA437" s="27"/>
      <c r="AB437" s="27"/>
    </row>
    <row r="438" ht="26.25" customHeight="1">
      <c r="A438" s="123"/>
      <c r="B438" s="27"/>
      <c r="C438" s="27"/>
      <c r="D438" s="27"/>
      <c r="E438" s="27"/>
      <c r="F438" s="124"/>
      <c r="G438" s="124"/>
      <c r="H438" s="27"/>
      <c r="I438" s="27"/>
      <c r="J438" s="27"/>
      <c r="K438" s="27"/>
      <c r="L438" s="27"/>
      <c r="M438" s="27"/>
      <c r="N438" s="27"/>
      <c r="O438" s="27"/>
      <c r="P438" s="27"/>
      <c r="Q438" s="27"/>
      <c r="R438" s="27"/>
      <c r="S438" s="27"/>
      <c r="T438" s="27"/>
      <c r="U438" s="27"/>
      <c r="V438" s="27"/>
      <c r="W438" s="27"/>
      <c r="X438" s="27"/>
      <c r="Y438" s="27"/>
      <c r="Z438" s="27"/>
      <c r="AA438" s="27"/>
      <c r="AB438" s="27"/>
    </row>
    <row r="439" ht="26.25" customHeight="1">
      <c r="A439" s="123"/>
      <c r="B439" s="27"/>
      <c r="C439" s="27"/>
      <c r="D439" s="27"/>
      <c r="E439" s="27"/>
      <c r="F439" s="124"/>
      <c r="G439" s="124"/>
      <c r="H439" s="27"/>
      <c r="I439" s="27"/>
      <c r="J439" s="27"/>
      <c r="K439" s="27"/>
      <c r="L439" s="27"/>
      <c r="M439" s="27"/>
      <c r="N439" s="27"/>
      <c r="O439" s="27"/>
      <c r="P439" s="27"/>
      <c r="Q439" s="27"/>
      <c r="R439" s="27"/>
      <c r="S439" s="27"/>
      <c r="T439" s="27"/>
      <c r="U439" s="27"/>
      <c r="V439" s="27"/>
      <c r="W439" s="27"/>
      <c r="X439" s="27"/>
      <c r="Y439" s="27"/>
      <c r="Z439" s="27"/>
      <c r="AA439" s="27"/>
      <c r="AB439" s="27"/>
    </row>
    <row r="440" ht="26.25" customHeight="1">
      <c r="A440" s="123"/>
      <c r="B440" s="27"/>
      <c r="C440" s="27"/>
      <c r="D440" s="27"/>
      <c r="E440" s="27"/>
      <c r="F440" s="124"/>
      <c r="G440" s="124"/>
      <c r="H440" s="27"/>
      <c r="I440" s="27"/>
      <c r="J440" s="27"/>
      <c r="K440" s="27"/>
      <c r="L440" s="27"/>
      <c r="M440" s="27"/>
      <c r="N440" s="27"/>
      <c r="O440" s="27"/>
      <c r="P440" s="27"/>
      <c r="Q440" s="27"/>
      <c r="R440" s="27"/>
      <c r="S440" s="27"/>
      <c r="T440" s="27"/>
      <c r="U440" s="27"/>
      <c r="V440" s="27"/>
      <c r="W440" s="27"/>
      <c r="X440" s="27"/>
      <c r="Y440" s="27"/>
      <c r="Z440" s="27"/>
      <c r="AA440" s="27"/>
      <c r="AB440" s="27"/>
    </row>
    <row r="441" ht="26.25" customHeight="1">
      <c r="A441" s="123"/>
      <c r="B441" s="27"/>
      <c r="C441" s="27"/>
      <c r="D441" s="27"/>
      <c r="E441" s="27"/>
      <c r="F441" s="124"/>
      <c r="G441" s="124"/>
      <c r="H441" s="27"/>
      <c r="I441" s="27"/>
      <c r="J441" s="27"/>
      <c r="K441" s="27"/>
      <c r="L441" s="27"/>
      <c r="M441" s="27"/>
      <c r="N441" s="27"/>
      <c r="O441" s="27"/>
      <c r="P441" s="27"/>
      <c r="Q441" s="27"/>
      <c r="R441" s="27"/>
      <c r="S441" s="27"/>
      <c r="T441" s="27"/>
      <c r="U441" s="27"/>
      <c r="V441" s="27"/>
      <c r="W441" s="27"/>
      <c r="X441" s="27"/>
      <c r="Y441" s="27"/>
      <c r="Z441" s="27"/>
      <c r="AA441" s="27"/>
      <c r="AB441" s="27"/>
    </row>
    <row r="442" ht="26.25" customHeight="1">
      <c r="A442" s="123"/>
      <c r="B442" s="27"/>
      <c r="C442" s="27"/>
      <c r="D442" s="27"/>
      <c r="E442" s="27"/>
      <c r="F442" s="124"/>
      <c r="G442" s="124"/>
      <c r="H442" s="27"/>
      <c r="I442" s="27"/>
      <c r="J442" s="27"/>
      <c r="K442" s="27"/>
      <c r="L442" s="27"/>
      <c r="M442" s="27"/>
      <c r="N442" s="27"/>
      <c r="O442" s="27"/>
      <c r="P442" s="27"/>
      <c r="Q442" s="27"/>
      <c r="R442" s="27"/>
      <c r="S442" s="27"/>
      <c r="T442" s="27"/>
      <c r="U442" s="27"/>
      <c r="V442" s="27"/>
      <c r="W442" s="27"/>
      <c r="X442" s="27"/>
      <c r="Y442" s="27"/>
      <c r="Z442" s="27"/>
      <c r="AA442" s="27"/>
      <c r="AB442" s="27"/>
    </row>
    <row r="443" ht="26.25" customHeight="1">
      <c r="A443" s="123"/>
      <c r="B443" s="27"/>
      <c r="C443" s="27"/>
      <c r="D443" s="27"/>
      <c r="E443" s="27"/>
      <c r="F443" s="124"/>
      <c r="G443" s="124"/>
      <c r="H443" s="27"/>
      <c r="I443" s="27"/>
      <c r="J443" s="27"/>
      <c r="K443" s="27"/>
      <c r="L443" s="27"/>
      <c r="M443" s="27"/>
      <c r="N443" s="27"/>
      <c r="O443" s="27"/>
      <c r="P443" s="27"/>
      <c r="Q443" s="27"/>
      <c r="R443" s="27"/>
      <c r="S443" s="27"/>
      <c r="T443" s="27"/>
      <c r="U443" s="27"/>
      <c r="V443" s="27"/>
      <c r="W443" s="27"/>
      <c r="X443" s="27"/>
      <c r="Y443" s="27"/>
      <c r="Z443" s="27"/>
      <c r="AA443" s="27"/>
      <c r="AB443" s="27"/>
    </row>
    <row r="444" ht="26.25" customHeight="1">
      <c r="A444" s="123"/>
      <c r="B444" s="27"/>
      <c r="C444" s="27"/>
      <c r="D444" s="27"/>
      <c r="E444" s="27"/>
      <c r="F444" s="124"/>
      <c r="G444" s="124"/>
      <c r="H444" s="27"/>
      <c r="I444" s="27"/>
      <c r="J444" s="27"/>
      <c r="K444" s="27"/>
      <c r="L444" s="27"/>
      <c r="M444" s="27"/>
      <c r="N444" s="27"/>
      <c r="O444" s="27"/>
      <c r="P444" s="27"/>
      <c r="Q444" s="27"/>
      <c r="R444" s="27"/>
      <c r="S444" s="27"/>
      <c r="T444" s="27"/>
      <c r="U444" s="27"/>
      <c r="V444" s="27"/>
      <c r="W444" s="27"/>
      <c r="X444" s="27"/>
      <c r="Y444" s="27"/>
      <c r="Z444" s="27"/>
      <c r="AA444" s="27"/>
      <c r="AB444" s="27"/>
    </row>
    <row r="445" ht="26.25" customHeight="1">
      <c r="A445" s="123"/>
      <c r="B445" s="27"/>
      <c r="C445" s="27"/>
      <c r="D445" s="27"/>
      <c r="E445" s="27"/>
      <c r="F445" s="124"/>
      <c r="G445" s="124"/>
      <c r="H445" s="27"/>
      <c r="I445" s="27"/>
      <c r="J445" s="27"/>
      <c r="K445" s="27"/>
      <c r="L445" s="27"/>
      <c r="M445" s="27"/>
      <c r="N445" s="27"/>
      <c r="O445" s="27"/>
      <c r="P445" s="27"/>
      <c r="Q445" s="27"/>
      <c r="R445" s="27"/>
      <c r="S445" s="27"/>
      <c r="T445" s="27"/>
      <c r="U445" s="27"/>
      <c r="V445" s="27"/>
      <c r="W445" s="27"/>
      <c r="X445" s="27"/>
      <c r="Y445" s="27"/>
      <c r="Z445" s="27"/>
      <c r="AA445" s="27"/>
      <c r="AB445" s="27"/>
    </row>
    <row r="446" ht="26.25" customHeight="1">
      <c r="A446" s="123"/>
      <c r="B446" s="27"/>
      <c r="C446" s="27"/>
      <c r="D446" s="27"/>
      <c r="E446" s="27"/>
      <c r="F446" s="124"/>
      <c r="G446" s="124"/>
      <c r="H446" s="27"/>
      <c r="I446" s="27"/>
      <c r="J446" s="27"/>
      <c r="K446" s="27"/>
      <c r="L446" s="27"/>
      <c r="M446" s="27"/>
      <c r="N446" s="27"/>
      <c r="O446" s="27"/>
      <c r="P446" s="27"/>
      <c r="Q446" s="27"/>
      <c r="R446" s="27"/>
      <c r="S446" s="27"/>
      <c r="T446" s="27"/>
      <c r="U446" s="27"/>
      <c r="V446" s="27"/>
      <c r="W446" s="27"/>
      <c r="X446" s="27"/>
      <c r="Y446" s="27"/>
      <c r="Z446" s="27"/>
      <c r="AA446" s="27"/>
      <c r="AB446" s="27"/>
    </row>
    <row r="447" ht="26.25" customHeight="1">
      <c r="A447" s="123"/>
      <c r="B447" s="27"/>
      <c r="C447" s="27"/>
      <c r="D447" s="27"/>
      <c r="E447" s="27"/>
      <c r="F447" s="124"/>
      <c r="G447" s="124"/>
      <c r="H447" s="27"/>
      <c r="I447" s="27"/>
      <c r="J447" s="27"/>
      <c r="K447" s="27"/>
      <c r="L447" s="27"/>
      <c r="M447" s="27"/>
      <c r="N447" s="27"/>
      <c r="O447" s="27"/>
      <c r="P447" s="27"/>
      <c r="Q447" s="27"/>
      <c r="R447" s="27"/>
      <c r="S447" s="27"/>
      <c r="T447" s="27"/>
      <c r="U447" s="27"/>
      <c r="V447" s="27"/>
      <c r="W447" s="27"/>
      <c r="X447" s="27"/>
      <c r="Y447" s="27"/>
      <c r="Z447" s="27"/>
      <c r="AA447" s="27"/>
      <c r="AB447" s="27"/>
    </row>
    <row r="448" ht="26.25" customHeight="1">
      <c r="A448" s="123"/>
      <c r="B448" s="27"/>
      <c r="C448" s="27"/>
      <c r="D448" s="27"/>
      <c r="E448" s="27"/>
      <c r="F448" s="124"/>
      <c r="G448" s="124"/>
      <c r="H448" s="27"/>
      <c r="I448" s="27"/>
      <c r="J448" s="27"/>
      <c r="K448" s="27"/>
      <c r="L448" s="27"/>
      <c r="M448" s="27"/>
      <c r="N448" s="27"/>
      <c r="O448" s="27"/>
      <c r="P448" s="27"/>
      <c r="Q448" s="27"/>
      <c r="R448" s="27"/>
      <c r="S448" s="27"/>
      <c r="T448" s="27"/>
      <c r="U448" s="27"/>
      <c r="V448" s="27"/>
      <c r="W448" s="27"/>
      <c r="X448" s="27"/>
      <c r="Y448" s="27"/>
      <c r="Z448" s="27"/>
      <c r="AA448" s="27"/>
      <c r="AB448" s="27"/>
    </row>
    <row r="449" ht="26.25" customHeight="1">
      <c r="A449" s="123"/>
      <c r="B449" s="27"/>
      <c r="C449" s="27"/>
      <c r="D449" s="27"/>
      <c r="E449" s="27"/>
      <c r="F449" s="124"/>
      <c r="G449" s="124"/>
      <c r="H449" s="27"/>
      <c r="I449" s="27"/>
      <c r="J449" s="27"/>
      <c r="K449" s="27"/>
      <c r="L449" s="27"/>
      <c r="M449" s="27"/>
      <c r="N449" s="27"/>
      <c r="O449" s="27"/>
      <c r="P449" s="27"/>
      <c r="Q449" s="27"/>
      <c r="R449" s="27"/>
      <c r="S449" s="27"/>
      <c r="T449" s="27"/>
      <c r="U449" s="27"/>
      <c r="V449" s="27"/>
      <c r="W449" s="27"/>
      <c r="X449" s="27"/>
      <c r="Y449" s="27"/>
      <c r="Z449" s="27"/>
      <c r="AA449" s="27"/>
      <c r="AB449" s="27"/>
    </row>
    <row r="450" ht="26.25" customHeight="1">
      <c r="A450" s="123"/>
      <c r="B450" s="27"/>
      <c r="C450" s="27"/>
      <c r="D450" s="27"/>
      <c r="E450" s="27"/>
      <c r="F450" s="124"/>
      <c r="G450" s="124"/>
      <c r="H450" s="27"/>
      <c r="I450" s="27"/>
      <c r="J450" s="27"/>
      <c r="K450" s="27"/>
      <c r="L450" s="27"/>
      <c r="M450" s="27"/>
      <c r="N450" s="27"/>
      <c r="O450" s="27"/>
      <c r="P450" s="27"/>
      <c r="Q450" s="27"/>
      <c r="R450" s="27"/>
      <c r="S450" s="27"/>
      <c r="T450" s="27"/>
      <c r="U450" s="27"/>
      <c r="V450" s="27"/>
      <c r="W450" s="27"/>
      <c r="X450" s="27"/>
      <c r="Y450" s="27"/>
      <c r="Z450" s="27"/>
      <c r="AA450" s="27"/>
      <c r="AB450" s="27"/>
    </row>
    <row r="451" ht="26.25" customHeight="1">
      <c r="A451" s="123"/>
      <c r="B451" s="27"/>
      <c r="C451" s="27"/>
      <c r="D451" s="27"/>
      <c r="E451" s="27"/>
      <c r="F451" s="124"/>
      <c r="G451" s="124"/>
      <c r="H451" s="27"/>
      <c r="I451" s="27"/>
      <c r="J451" s="27"/>
      <c r="K451" s="27"/>
      <c r="L451" s="27"/>
      <c r="M451" s="27"/>
      <c r="N451" s="27"/>
      <c r="O451" s="27"/>
      <c r="P451" s="27"/>
      <c r="Q451" s="27"/>
      <c r="R451" s="27"/>
      <c r="S451" s="27"/>
      <c r="T451" s="27"/>
      <c r="U451" s="27"/>
      <c r="V451" s="27"/>
      <c r="W451" s="27"/>
      <c r="X451" s="27"/>
      <c r="Y451" s="27"/>
      <c r="Z451" s="27"/>
      <c r="AA451" s="27"/>
      <c r="AB451" s="27"/>
    </row>
    <row r="452" ht="26.25" customHeight="1">
      <c r="A452" s="123"/>
      <c r="B452" s="27"/>
      <c r="C452" s="27"/>
      <c r="D452" s="27"/>
      <c r="E452" s="27"/>
      <c r="F452" s="124"/>
      <c r="G452" s="124"/>
      <c r="H452" s="27"/>
      <c r="I452" s="27"/>
      <c r="J452" s="27"/>
      <c r="K452" s="27"/>
      <c r="L452" s="27"/>
      <c r="M452" s="27"/>
      <c r="N452" s="27"/>
      <c r="O452" s="27"/>
      <c r="P452" s="27"/>
      <c r="Q452" s="27"/>
      <c r="R452" s="27"/>
      <c r="S452" s="27"/>
      <c r="T452" s="27"/>
      <c r="U452" s="27"/>
      <c r="V452" s="27"/>
      <c r="W452" s="27"/>
      <c r="X452" s="27"/>
      <c r="Y452" s="27"/>
      <c r="Z452" s="27"/>
      <c r="AA452" s="27"/>
      <c r="AB452" s="27"/>
    </row>
    <row r="453" ht="26.25" customHeight="1">
      <c r="A453" s="123"/>
      <c r="B453" s="27"/>
      <c r="C453" s="27"/>
      <c r="D453" s="27"/>
      <c r="E453" s="27"/>
      <c r="F453" s="124"/>
      <c r="G453" s="124"/>
      <c r="H453" s="27"/>
      <c r="I453" s="27"/>
      <c r="J453" s="27"/>
      <c r="K453" s="27"/>
      <c r="L453" s="27"/>
      <c r="M453" s="27"/>
      <c r="N453" s="27"/>
      <c r="O453" s="27"/>
      <c r="P453" s="27"/>
      <c r="Q453" s="27"/>
      <c r="R453" s="27"/>
      <c r="S453" s="27"/>
      <c r="T453" s="27"/>
      <c r="U453" s="27"/>
      <c r="V453" s="27"/>
      <c r="W453" s="27"/>
      <c r="X453" s="27"/>
      <c r="Y453" s="27"/>
      <c r="Z453" s="27"/>
      <c r="AA453" s="27"/>
      <c r="AB453" s="27"/>
    </row>
    <row r="454" ht="26.25" customHeight="1">
      <c r="A454" s="123"/>
      <c r="B454" s="27"/>
      <c r="C454" s="27"/>
      <c r="D454" s="27"/>
      <c r="E454" s="27"/>
      <c r="F454" s="124"/>
      <c r="G454" s="124"/>
      <c r="H454" s="27"/>
      <c r="I454" s="27"/>
      <c r="J454" s="27"/>
      <c r="K454" s="27"/>
      <c r="L454" s="27"/>
      <c r="M454" s="27"/>
      <c r="N454" s="27"/>
      <c r="O454" s="27"/>
      <c r="P454" s="27"/>
      <c r="Q454" s="27"/>
      <c r="R454" s="27"/>
      <c r="S454" s="27"/>
      <c r="T454" s="27"/>
      <c r="U454" s="27"/>
      <c r="V454" s="27"/>
      <c r="W454" s="27"/>
      <c r="X454" s="27"/>
      <c r="Y454" s="27"/>
      <c r="Z454" s="27"/>
      <c r="AA454" s="27"/>
      <c r="AB454" s="27"/>
    </row>
    <row r="455" ht="26.25" customHeight="1">
      <c r="A455" s="123"/>
      <c r="B455" s="27"/>
      <c r="C455" s="27"/>
      <c r="D455" s="27"/>
      <c r="E455" s="27"/>
      <c r="F455" s="124"/>
      <c r="G455" s="124"/>
      <c r="H455" s="27"/>
      <c r="I455" s="27"/>
      <c r="J455" s="27"/>
      <c r="K455" s="27"/>
      <c r="L455" s="27"/>
      <c r="M455" s="27"/>
      <c r="N455" s="27"/>
      <c r="O455" s="27"/>
      <c r="P455" s="27"/>
      <c r="Q455" s="27"/>
      <c r="R455" s="27"/>
      <c r="S455" s="27"/>
      <c r="T455" s="27"/>
      <c r="U455" s="27"/>
      <c r="V455" s="27"/>
      <c r="W455" s="27"/>
      <c r="X455" s="27"/>
      <c r="Y455" s="27"/>
      <c r="Z455" s="27"/>
      <c r="AA455" s="27"/>
      <c r="AB455" s="27"/>
    </row>
    <row r="456" ht="26.25" customHeight="1">
      <c r="A456" s="123"/>
      <c r="B456" s="27"/>
      <c r="C456" s="27"/>
      <c r="D456" s="27"/>
      <c r="E456" s="27"/>
      <c r="F456" s="124"/>
      <c r="G456" s="124"/>
      <c r="H456" s="27"/>
      <c r="I456" s="27"/>
      <c r="J456" s="27"/>
      <c r="K456" s="27"/>
      <c r="L456" s="27"/>
      <c r="M456" s="27"/>
      <c r="N456" s="27"/>
      <c r="O456" s="27"/>
      <c r="P456" s="27"/>
      <c r="Q456" s="27"/>
      <c r="R456" s="27"/>
      <c r="S456" s="27"/>
      <c r="T456" s="27"/>
      <c r="U456" s="27"/>
      <c r="V456" s="27"/>
      <c r="W456" s="27"/>
      <c r="X456" s="27"/>
      <c r="Y456" s="27"/>
      <c r="Z456" s="27"/>
      <c r="AA456" s="27"/>
      <c r="AB456" s="27"/>
    </row>
    <row r="457" ht="26.25" customHeight="1">
      <c r="A457" s="123"/>
      <c r="B457" s="27"/>
      <c r="C457" s="27"/>
      <c r="D457" s="27"/>
      <c r="E457" s="27"/>
      <c r="F457" s="124"/>
      <c r="G457" s="124"/>
      <c r="H457" s="27"/>
      <c r="I457" s="27"/>
      <c r="J457" s="27"/>
      <c r="K457" s="27"/>
      <c r="L457" s="27"/>
      <c r="M457" s="27"/>
      <c r="N457" s="27"/>
      <c r="O457" s="27"/>
      <c r="P457" s="27"/>
      <c r="Q457" s="27"/>
      <c r="R457" s="27"/>
      <c r="S457" s="27"/>
      <c r="T457" s="27"/>
      <c r="U457" s="27"/>
      <c r="V457" s="27"/>
      <c r="W457" s="27"/>
      <c r="X457" s="27"/>
      <c r="Y457" s="27"/>
      <c r="Z457" s="27"/>
      <c r="AA457" s="27"/>
      <c r="AB457" s="27"/>
    </row>
    <row r="458" ht="26.25" customHeight="1">
      <c r="A458" s="123"/>
      <c r="B458" s="27"/>
      <c r="C458" s="27"/>
      <c r="D458" s="27"/>
      <c r="E458" s="27"/>
      <c r="F458" s="124"/>
      <c r="G458" s="124"/>
      <c r="H458" s="27"/>
      <c r="I458" s="27"/>
      <c r="J458" s="27"/>
      <c r="K458" s="27"/>
      <c r="L458" s="27"/>
      <c r="M458" s="27"/>
      <c r="N458" s="27"/>
      <c r="O458" s="27"/>
      <c r="P458" s="27"/>
      <c r="Q458" s="27"/>
      <c r="R458" s="27"/>
      <c r="S458" s="27"/>
      <c r="T458" s="27"/>
      <c r="U458" s="27"/>
      <c r="V458" s="27"/>
      <c r="W458" s="27"/>
      <c r="X458" s="27"/>
      <c r="Y458" s="27"/>
      <c r="Z458" s="27"/>
      <c r="AA458" s="27"/>
      <c r="AB458" s="27"/>
    </row>
    <row r="459" ht="26.25" customHeight="1">
      <c r="A459" s="123"/>
      <c r="B459" s="27"/>
      <c r="C459" s="27"/>
      <c r="D459" s="27"/>
      <c r="E459" s="27"/>
      <c r="F459" s="124"/>
      <c r="G459" s="124"/>
      <c r="H459" s="27"/>
      <c r="I459" s="27"/>
      <c r="J459" s="27"/>
      <c r="K459" s="27"/>
      <c r="L459" s="27"/>
      <c r="M459" s="27"/>
      <c r="N459" s="27"/>
      <c r="O459" s="27"/>
      <c r="P459" s="27"/>
      <c r="Q459" s="27"/>
      <c r="R459" s="27"/>
      <c r="S459" s="27"/>
      <c r="T459" s="27"/>
      <c r="U459" s="27"/>
      <c r="V459" s="27"/>
      <c r="W459" s="27"/>
      <c r="X459" s="27"/>
      <c r="Y459" s="27"/>
      <c r="Z459" s="27"/>
      <c r="AA459" s="27"/>
      <c r="AB459" s="27"/>
    </row>
    <row r="460" ht="26.25" customHeight="1">
      <c r="A460" s="123"/>
      <c r="B460" s="27"/>
      <c r="C460" s="27"/>
      <c r="D460" s="27"/>
      <c r="E460" s="27"/>
      <c r="F460" s="124"/>
      <c r="G460" s="124"/>
      <c r="H460" s="27"/>
      <c r="I460" s="27"/>
      <c r="J460" s="27"/>
      <c r="K460" s="27"/>
      <c r="L460" s="27"/>
      <c r="M460" s="27"/>
      <c r="N460" s="27"/>
      <c r="O460" s="27"/>
      <c r="P460" s="27"/>
      <c r="Q460" s="27"/>
      <c r="R460" s="27"/>
      <c r="S460" s="27"/>
      <c r="T460" s="27"/>
      <c r="U460" s="27"/>
      <c r="V460" s="27"/>
      <c r="W460" s="27"/>
      <c r="X460" s="27"/>
      <c r="Y460" s="27"/>
      <c r="Z460" s="27"/>
      <c r="AA460" s="27"/>
      <c r="AB460" s="27"/>
    </row>
    <row r="461" ht="26.25" customHeight="1">
      <c r="A461" s="123"/>
      <c r="B461" s="27"/>
      <c r="C461" s="27"/>
      <c r="D461" s="27"/>
      <c r="E461" s="27"/>
      <c r="F461" s="124"/>
      <c r="G461" s="124"/>
      <c r="H461" s="27"/>
      <c r="I461" s="27"/>
      <c r="J461" s="27"/>
      <c r="K461" s="27"/>
      <c r="L461" s="27"/>
      <c r="M461" s="27"/>
      <c r="N461" s="27"/>
      <c r="O461" s="27"/>
      <c r="P461" s="27"/>
      <c r="Q461" s="27"/>
      <c r="R461" s="27"/>
      <c r="S461" s="27"/>
      <c r="T461" s="27"/>
      <c r="U461" s="27"/>
      <c r="V461" s="27"/>
      <c r="W461" s="27"/>
      <c r="X461" s="27"/>
      <c r="Y461" s="27"/>
      <c r="Z461" s="27"/>
      <c r="AA461" s="27"/>
      <c r="AB461" s="27"/>
    </row>
    <row r="462" ht="26.25" customHeight="1">
      <c r="A462" s="123"/>
      <c r="B462" s="27"/>
      <c r="C462" s="27"/>
      <c r="D462" s="27"/>
      <c r="E462" s="27"/>
      <c r="F462" s="124"/>
      <c r="G462" s="124"/>
      <c r="H462" s="27"/>
      <c r="I462" s="27"/>
      <c r="J462" s="27"/>
      <c r="K462" s="27"/>
      <c r="L462" s="27"/>
      <c r="M462" s="27"/>
      <c r="N462" s="27"/>
      <c r="O462" s="27"/>
      <c r="P462" s="27"/>
      <c r="Q462" s="27"/>
      <c r="R462" s="27"/>
      <c r="S462" s="27"/>
      <c r="T462" s="27"/>
      <c r="U462" s="27"/>
      <c r="V462" s="27"/>
      <c r="W462" s="27"/>
      <c r="X462" s="27"/>
      <c r="Y462" s="27"/>
      <c r="Z462" s="27"/>
      <c r="AA462" s="27"/>
      <c r="AB462" s="27"/>
    </row>
    <row r="463" ht="26.25" customHeight="1">
      <c r="A463" s="123"/>
      <c r="B463" s="27"/>
      <c r="C463" s="27"/>
      <c r="D463" s="27"/>
      <c r="E463" s="27"/>
      <c r="F463" s="124"/>
      <c r="G463" s="124"/>
      <c r="H463" s="27"/>
      <c r="I463" s="27"/>
      <c r="J463" s="27"/>
      <c r="K463" s="27"/>
      <c r="L463" s="27"/>
      <c r="M463" s="27"/>
      <c r="N463" s="27"/>
      <c r="O463" s="27"/>
      <c r="P463" s="27"/>
      <c r="Q463" s="27"/>
      <c r="R463" s="27"/>
      <c r="S463" s="27"/>
      <c r="T463" s="27"/>
      <c r="U463" s="27"/>
      <c r="V463" s="27"/>
      <c r="W463" s="27"/>
      <c r="X463" s="27"/>
      <c r="Y463" s="27"/>
      <c r="Z463" s="27"/>
      <c r="AA463" s="27"/>
      <c r="AB463" s="27"/>
    </row>
    <row r="464" ht="26.25" customHeight="1">
      <c r="A464" s="123"/>
      <c r="B464" s="27"/>
      <c r="C464" s="27"/>
      <c r="D464" s="27"/>
      <c r="E464" s="27"/>
      <c r="F464" s="124"/>
      <c r="G464" s="124"/>
      <c r="H464" s="27"/>
      <c r="I464" s="27"/>
      <c r="J464" s="27"/>
      <c r="K464" s="27"/>
      <c r="L464" s="27"/>
      <c r="M464" s="27"/>
      <c r="N464" s="27"/>
      <c r="O464" s="27"/>
      <c r="P464" s="27"/>
      <c r="Q464" s="27"/>
      <c r="R464" s="27"/>
      <c r="S464" s="27"/>
      <c r="T464" s="27"/>
      <c r="U464" s="27"/>
      <c r="V464" s="27"/>
      <c r="W464" s="27"/>
      <c r="X464" s="27"/>
      <c r="Y464" s="27"/>
      <c r="Z464" s="27"/>
      <c r="AA464" s="27"/>
      <c r="AB464" s="27"/>
    </row>
    <row r="465" ht="26.25" customHeight="1">
      <c r="A465" s="123"/>
      <c r="B465" s="27"/>
      <c r="C465" s="27"/>
      <c r="D465" s="27"/>
      <c r="E465" s="27"/>
      <c r="F465" s="124"/>
      <c r="G465" s="124"/>
      <c r="H465" s="27"/>
      <c r="I465" s="27"/>
      <c r="J465" s="27"/>
      <c r="K465" s="27"/>
      <c r="L465" s="27"/>
      <c r="M465" s="27"/>
      <c r="N465" s="27"/>
      <c r="O465" s="27"/>
      <c r="P465" s="27"/>
      <c r="Q465" s="27"/>
      <c r="R465" s="27"/>
      <c r="S465" s="27"/>
      <c r="T465" s="27"/>
      <c r="U465" s="27"/>
      <c r="V465" s="27"/>
      <c r="W465" s="27"/>
      <c r="X465" s="27"/>
      <c r="Y465" s="27"/>
      <c r="Z465" s="27"/>
      <c r="AA465" s="27"/>
      <c r="AB465" s="27"/>
    </row>
    <row r="466" ht="26.25" customHeight="1">
      <c r="A466" s="123"/>
      <c r="B466" s="27"/>
      <c r="C466" s="27"/>
      <c r="D466" s="27"/>
      <c r="E466" s="27"/>
      <c r="F466" s="124"/>
      <c r="G466" s="124"/>
      <c r="H466" s="27"/>
      <c r="I466" s="27"/>
      <c r="J466" s="27"/>
      <c r="K466" s="27"/>
      <c r="L466" s="27"/>
      <c r="M466" s="27"/>
      <c r="N466" s="27"/>
      <c r="O466" s="27"/>
      <c r="P466" s="27"/>
      <c r="Q466" s="27"/>
      <c r="R466" s="27"/>
      <c r="S466" s="27"/>
      <c r="T466" s="27"/>
      <c r="U466" s="27"/>
      <c r="V466" s="27"/>
      <c r="W466" s="27"/>
      <c r="X466" s="27"/>
      <c r="Y466" s="27"/>
      <c r="Z466" s="27"/>
      <c r="AA466" s="27"/>
      <c r="AB466" s="27"/>
    </row>
    <row r="467" ht="26.25" customHeight="1">
      <c r="A467" s="123"/>
      <c r="B467" s="27"/>
      <c r="C467" s="27"/>
      <c r="D467" s="27"/>
      <c r="E467" s="27"/>
      <c r="F467" s="124"/>
      <c r="G467" s="124"/>
      <c r="H467" s="27"/>
      <c r="I467" s="27"/>
      <c r="J467" s="27"/>
      <c r="K467" s="27"/>
      <c r="L467" s="27"/>
      <c r="M467" s="27"/>
      <c r="N467" s="27"/>
      <c r="O467" s="27"/>
      <c r="P467" s="27"/>
      <c r="Q467" s="27"/>
      <c r="R467" s="27"/>
      <c r="S467" s="27"/>
      <c r="T467" s="27"/>
      <c r="U467" s="27"/>
      <c r="V467" s="27"/>
      <c r="W467" s="27"/>
      <c r="X467" s="27"/>
      <c r="Y467" s="27"/>
      <c r="Z467" s="27"/>
      <c r="AA467" s="27"/>
      <c r="AB467" s="27"/>
    </row>
    <row r="468" ht="26.25" customHeight="1">
      <c r="A468" s="123"/>
      <c r="B468" s="27"/>
      <c r="C468" s="27"/>
      <c r="D468" s="27"/>
      <c r="E468" s="27"/>
      <c r="F468" s="124"/>
      <c r="G468" s="124"/>
      <c r="H468" s="27"/>
      <c r="I468" s="27"/>
      <c r="J468" s="27"/>
      <c r="K468" s="27"/>
      <c r="L468" s="27"/>
      <c r="M468" s="27"/>
      <c r="N468" s="27"/>
      <c r="O468" s="27"/>
      <c r="P468" s="27"/>
      <c r="Q468" s="27"/>
      <c r="R468" s="27"/>
      <c r="S468" s="27"/>
      <c r="T468" s="27"/>
      <c r="U468" s="27"/>
      <c r="V468" s="27"/>
      <c r="W468" s="27"/>
      <c r="X468" s="27"/>
      <c r="Y468" s="27"/>
      <c r="Z468" s="27"/>
      <c r="AA468" s="27"/>
      <c r="AB468" s="27"/>
    </row>
    <row r="469" ht="26.25" customHeight="1">
      <c r="A469" s="123"/>
      <c r="B469" s="27"/>
      <c r="C469" s="27"/>
      <c r="D469" s="27"/>
      <c r="E469" s="27"/>
      <c r="F469" s="124"/>
      <c r="G469" s="124"/>
      <c r="H469" s="27"/>
      <c r="I469" s="27"/>
      <c r="J469" s="27"/>
      <c r="K469" s="27"/>
      <c r="L469" s="27"/>
      <c r="M469" s="27"/>
      <c r="N469" s="27"/>
      <c r="O469" s="27"/>
      <c r="P469" s="27"/>
      <c r="Q469" s="27"/>
      <c r="R469" s="27"/>
      <c r="S469" s="27"/>
      <c r="T469" s="27"/>
      <c r="U469" s="27"/>
      <c r="V469" s="27"/>
      <c r="W469" s="27"/>
      <c r="X469" s="27"/>
      <c r="Y469" s="27"/>
      <c r="Z469" s="27"/>
      <c r="AA469" s="27"/>
      <c r="AB469" s="27"/>
    </row>
    <row r="470" ht="26.25" customHeight="1">
      <c r="A470" s="123"/>
      <c r="B470" s="27"/>
      <c r="C470" s="27"/>
      <c r="D470" s="27"/>
      <c r="E470" s="27"/>
      <c r="F470" s="124"/>
      <c r="G470" s="124"/>
      <c r="H470" s="27"/>
      <c r="I470" s="27"/>
      <c r="J470" s="27"/>
      <c r="K470" s="27"/>
      <c r="L470" s="27"/>
      <c r="M470" s="27"/>
      <c r="N470" s="27"/>
      <c r="O470" s="27"/>
      <c r="P470" s="27"/>
      <c r="Q470" s="27"/>
      <c r="R470" s="27"/>
      <c r="S470" s="27"/>
      <c r="T470" s="27"/>
      <c r="U470" s="27"/>
      <c r="V470" s="27"/>
      <c r="W470" s="27"/>
      <c r="X470" s="27"/>
      <c r="Y470" s="27"/>
      <c r="Z470" s="27"/>
      <c r="AA470" s="27"/>
      <c r="AB470" s="27"/>
    </row>
    <row r="471" ht="26.25" customHeight="1">
      <c r="A471" s="123"/>
      <c r="B471" s="27"/>
      <c r="C471" s="27"/>
      <c r="D471" s="27"/>
      <c r="E471" s="27"/>
      <c r="F471" s="124"/>
      <c r="G471" s="124"/>
      <c r="H471" s="27"/>
      <c r="I471" s="27"/>
      <c r="J471" s="27"/>
      <c r="K471" s="27"/>
      <c r="L471" s="27"/>
      <c r="M471" s="27"/>
      <c r="N471" s="27"/>
      <c r="O471" s="27"/>
      <c r="P471" s="27"/>
      <c r="Q471" s="27"/>
      <c r="R471" s="27"/>
      <c r="S471" s="27"/>
      <c r="T471" s="27"/>
      <c r="U471" s="27"/>
      <c r="V471" s="27"/>
      <c r="W471" s="27"/>
      <c r="X471" s="27"/>
      <c r="Y471" s="27"/>
      <c r="Z471" s="27"/>
      <c r="AA471" s="27"/>
      <c r="AB471" s="27"/>
    </row>
    <row r="472" ht="26.25" customHeight="1">
      <c r="A472" s="123"/>
      <c r="B472" s="27"/>
      <c r="C472" s="27"/>
      <c r="D472" s="27"/>
      <c r="E472" s="27"/>
      <c r="F472" s="124"/>
      <c r="G472" s="124"/>
      <c r="H472" s="27"/>
      <c r="I472" s="27"/>
      <c r="J472" s="27"/>
      <c r="K472" s="27"/>
      <c r="L472" s="27"/>
      <c r="M472" s="27"/>
      <c r="N472" s="27"/>
      <c r="O472" s="27"/>
      <c r="P472" s="27"/>
      <c r="Q472" s="27"/>
      <c r="R472" s="27"/>
      <c r="S472" s="27"/>
      <c r="T472" s="27"/>
      <c r="U472" s="27"/>
      <c r="V472" s="27"/>
      <c r="W472" s="27"/>
      <c r="X472" s="27"/>
      <c r="Y472" s="27"/>
      <c r="Z472" s="27"/>
      <c r="AA472" s="27"/>
      <c r="AB472" s="27"/>
    </row>
    <row r="473" ht="26.25" customHeight="1">
      <c r="A473" s="123"/>
      <c r="B473" s="27"/>
      <c r="C473" s="27"/>
      <c r="D473" s="27"/>
      <c r="E473" s="27"/>
      <c r="F473" s="124"/>
      <c r="G473" s="124"/>
      <c r="H473" s="27"/>
      <c r="I473" s="27"/>
      <c r="J473" s="27"/>
      <c r="K473" s="27"/>
      <c r="L473" s="27"/>
      <c r="M473" s="27"/>
      <c r="N473" s="27"/>
      <c r="O473" s="27"/>
      <c r="P473" s="27"/>
      <c r="Q473" s="27"/>
      <c r="R473" s="27"/>
      <c r="S473" s="27"/>
      <c r="T473" s="27"/>
      <c r="U473" s="27"/>
      <c r="V473" s="27"/>
      <c r="W473" s="27"/>
      <c r="X473" s="27"/>
      <c r="Y473" s="27"/>
      <c r="Z473" s="27"/>
      <c r="AA473" s="27"/>
      <c r="AB473" s="27"/>
    </row>
    <row r="474" ht="26.25" customHeight="1">
      <c r="A474" s="123"/>
      <c r="B474" s="27"/>
      <c r="C474" s="27"/>
      <c r="D474" s="27"/>
      <c r="E474" s="27"/>
      <c r="F474" s="124"/>
      <c r="G474" s="124"/>
      <c r="H474" s="27"/>
      <c r="I474" s="27"/>
      <c r="J474" s="27"/>
      <c r="K474" s="27"/>
      <c r="L474" s="27"/>
      <c r="M474" s="27"/>
      <c r="N474" s="27"/>
      <c r="O474" s="27"/>
      <c r="P474" s="27"/>
      <c r="Q474" s="27"/>
      <c r="R474" s="27"/>
      <c r="S474" s="27"/>
      <c r="T474" s="27"/>
      <c r="U474" s="27"/>
      <c r="V474" s="27"/>
      <c r="W474" s="27"/>
      <c r="X474" s="27"/>
      <c r="Y474" s="27"/>
      <c r="Z474" s="27"/>
      <c r="AA474" s="27"/>
      <c r="AB474" s="27"/>
    </row>
    <row r="475" ht="26.25" customHeight="1">
      <c r="A475" s="123"/>
      <c r="B475" s="27"/>
      <c r="C475" s="27"/>
      <c r="D475" s="27"/>
      <c r="E475" s="27"/>
      <c r="F475" s="124"/>
      <c r="G475" s="124"/>
      <c r="H475" s="27"/>
      <c r="I475" s="27"/>
      <c r="J475" s="27"/>
      <c r="K475" s="27"/>
      <c r="L475" s="27"/>
      <c r="M475" s="27"/>
      <c r="N475" s="27"/>
      <c r="O475" s="27"/>
      <c r="P475" s="27"/>
      <c r="Q475" s="27"/>
      <c r="R475" s="27"/>
      <c r="S475" s="27"/>
      <c r="T475" s="27"/>
      <c r="U475" s="27"/>
      <c r="V475" s="27"/>
      <c r="W475" s="27"/>
      <c r="X475" s="27"/>
      <c r="Y475" s="27"/>
      <c r="Z475" s="27"/>
      <c r="AA475" s="27"/>
      <c r="AB475" s="27"/>
    </row>
    <row r="476" ht="26.25" customHeight="1">
      <c r="A476" s="123"/>
      <c r="B476" s="27"/>
      <c r="C476" s="27"/>
      <c r="D476" s="27"/>
      <c r="E476" s="27"/>
      <c r="F476" s="124"/>
      <c r="G476" s="124"/>
      <c r="H476" s="27"/>
      <c r="I476" s="27"/>
      <c r="J476" s="27"/>
      <c r="K476" s="27"/>
      <c r="L476" s="27"/>
      <c r="M476" s="27"/>
      <c r="N476" s="27"/>
      <c r="O476" s="27"/>
      <c r="P476" s="27"/>
      <c r="Q476" s="27"/>
      <c r="R476" s="27"/>
      <c r="S476" s="27"/>
      <c r="T476" s="27"/>
      <c r="U476" s="27"/>
      <c r="V476" s="27"/>
      <c r="W476" s="27"/>
      <c r="X476" s="27"/>
      <c r="Y476" s="27"/>
      <c r="Z476" s="27"/>
      <c r="AA476" s="27"/>
      <c r="AB476" s="27"/>
    </row>
    <row r="477" ht="26.25" customHeight="1">
      <c r="A477" s="123"/>
      <c r="B477" s="27"/>
      <c r="C477" s="27"/>
      <c r="D477" s="27"/>
      <c r="E477" s="27"/>
      <c r="F477" s="124"/>
      <c r="G477" s="124"/>
      <c r="H477" s="27"/>
      <c r="I477" s="27"/>
      <c r="J477" s="27"/>
      <c r="K477" s="27"/>
      <c r="L477" s="27"/>
      <c r="M477" s="27"/>
      <c r="N477" s="27"/>
      <c r="O477" s="27"/>
      <c r="P477" s="27"/>
      <c r="Q477" s="27"/>
      <c r="R477" s="27"/>
      <c r="S477" s="27"/>
      <c r="T477" s="27"/>
      <c r="U477" s="27"/>
      <c r="V477" s="27"/>
      <c r="W477" s="27"/>
      <c r="X477" s="27"/>
      <c r="Y477" s="27"/>
      <c r="Z477" s="27"/>
      <c r="AA477" s="27"/>
      <c r="AB477" s="27"/>
    </row>
    <row r="478" ht="26.25" customHeight="1">
      <c r="A478" s="123"/>
      <c r="B478" s="27"/>
      <c r="C478" s="27"/>
      <c r="D478" s="27"/>
      <c r="E478" s="27"/>
      <c r="F478" s="124"/>
      <c r="G478" s="124"/>
      <c r="H478" s="27"/>
      <c r="I478" s="27"/>
      <c r="J478" s="27"/>
      <c r="K478" s="27"/>
      <c r="L478" s="27"/>
      <c r="M478" s="27"/>
      <c r="N478" s="27"/>
      <c r="O478" s="27"/>
      <c r="P478" s="27"/>
      <c r="Q478" s="27"/>
      <c r="R478" s="27"/>
      <c r="S478" s="27"/>
      <c r="T478" s="27"/>
      <c r="U478" s="27"/>
      <c r="V478" s="27"/>
      <c r="W478" s="27"/>
      <c r="X478" s="27"/>
      <c r="Y478" s="27"/>
      <c r="Z478" s="27"/>
      <c r="AA478" s="27"/>
      <c r="AB478" s="27"/>
    </row>
    <row r="479" ht="26.25" customHeight="1">
      <c r="A479" s="123"/>
      <c r="B479" s="27"/>
      <c r="C479" s="27"/>
      <c r="D479" s="27"/>
      <c r="E479" s="27"/>
      <c r="F479" s="124"/>
      <c r="G479" s="124"/>
      <c r="H479" s="27"/>
      <c r="I479" s="27"/>
      <c r="J479" s="27"/>
      <c r="K479" s="27"/>
      <c r="L479" s="27"/>
      <c r="M479" s="27"/>
      <c r="N479" s="27"/>
      <c r="O479" s="27"/>
      <c r="P479" s="27"/>
      <c r="Q479" s="27"/>
      <c r="R479" s="27"/>
      <c r="S479" s="27"/>
      <c r="T479" s="27"/>
      <c r="U479" s="27"/>
      <c r="V479" s="27"/>
      <c r="W479" s="27"/>
      <c r="X479" s="27"/>
      <c r="Y479" s="27"/>
      <c r="Z479" s="27"/>
      <c r="AA479" s="27"/>
      <c r="AB479" s="27"/>
    </row>
    <row r="480" ht="26.25" customHeight="1">
      <c r="A480" s="123"/>
      <c r="B480" s="27"/>
      <c r="C480" s="27"/>
      <c r="D480" s="27"/>
      <c r="E480" s="27"/>
      <c r="F480" s="124"/>
      <c r="G480" s="124"/>
      <c r="H480" s="27"/>
      <c r="I480" s="27"/>
      <c r="J480" s="27"/>
      <c r="K480" s="27"/>
      <c r="L480" s="27"/>
      <c r="M480" s="27"/>
      <c r="N480" s="27"/>
      <c r="O480" s="27"/>
      <c r="P480" s="27"/>
      <c r="Q480" s="27"/>
      <c r="R480" s="27"/>
      <c r="S480" s="27"/>
      <c r="T480" s="27"/>
      <c r="U480" s="27"/>
      <c r="V480" s="27"/>
      <c r="W480" s="27"/>
      <c r="X480" s="27"/>
      <c r="Y480" s="27"/>
      <c r="Z480" s="27"/>
      <c r="AA480" s="27"/>
      <c r="AB480" s="27"/>
    </row>
    <row r="481" ht="26.25" customHeight="1">
      <c r="A481" s="123"/>
      <c r="B481" s="27"/>
      <c r="C481" s="27"/>
      <c r="D481" s="27"/>
      <c r="E481" s="27"/>
      <c r="F481" s="124"/>
      <c r="G481" s="124"/>
      <c r="H481" s="27"/>
      <c r="I481" s="27"/>
      <c r="J481" s="27"/>
      <c r="K481" s="27"/>
      <c r="L481" s="27"/>
      <c r="M481" s="27"/>
      <c r="N481" s="27"/>
      <c r="O481" s="27"/>
      <c r="P481" s="27"/>
      <c r="Q481" s="27"/>
      <c r="R481" s="27"/>
      <c r="S481" s="27"/>
      <c r="T481" s="27"/>
      <c r="U481" s="27"/>
      <c r="V481" s="27"/>
      <c r="W481" s="27"/>
      <c r="X481" s="27"/>
      <c r="Y481" s="27"/>
      <c r="Z481" s="27"/>
      <c r="AA481" s="27"/>
      <c r="AB481" s="27"/>
    </row>
    <row r="482" ht="26.25" customHeight="1">
      <c r="A482" s="123"/>
      <c r="B482" s="27"/>
      <c r="C482" s="27"/>
      <c r="D482" s="27"/>
      <c r="E482" s="27"/>
      <c r="F482" s="124"/>
      <c r="G482" s="124"/>
      <c r="H482" s="27"/>
      <c r="I482" s="27"/>
      <c r="J482" s="27"/>
      <c r="K482" s="27"/>
      <c r="L482" s="27"/>
      <c r="M482" s="27"/>
      <c r="N482" s="27"/>
      <c r="O482" s="27"/>
      <c r="P482" s="27"/>
      <c r="Q482" s="27"/>
      <c r="R482" s="27"/>
      <c r="S482" s="27"/>
      <c r="T482" s="27"/>
      <c r="U482" s="27"/>
      <c r="V482" s="27"/>
      <c r="W482" s="27"/>
      <c r="X482" s="27"/>
      <c r="Y482" s="27"/>
      <c r="Z482" s="27"/>
      <c r="AA482" s="27"/>
      <c r="AB482" s="27"/>
    </row>
    <row r="483" ht="26.25" customHeight="1">
      <c r="A483" s="123"/>
      <c r="B483" s="27"/>
      <c r="C483" s="27"/>
      <c r="D483" s="27"/>
      <c r="E483" s="27"/>
      <c r="F483" s="124"/>
      <c r="G483" s="124"/>
      <c r="H483" s="27"/>
      <c r="I483" s="27"/>
      <c r="J483" s="27"/>
      <c r="K483" s="27"/>
      <c r="L483" s="27"/>
      <c r="M483" s="27"/>
      <c r="N483" s="27"/>
      <c r="O483" s="27"/>
      <c r="P483" s="27"/>
      <c r="Q483" s="27"/>
      <c r="R483" s="27"/>
      <c r="S483" s="27"/>
      <c r="T483" s="27"/>
      <c r="U483" s="27"/>
      <c r="V483" s="27"/>
      <c r="W483" s="27"/>
      <c r="X483" s="27"/>
      <c r="Y483" s="27"/>
      <c r="Z483" s="27"/>
      <c r="AA483" s="27"/>
      <c r="AB483" s="27"/>
    </row>
    <row r="484" ht="26.25" customHeight="1">
      <c r="A484" s="123"/>
      <c r="B484" s="27"/>
      <c r="C484" s="27"/>
      <c r="D484" s="27"/>
      <c r="E484" s="27"/>
      <c r="F484" s="124"/>
      <c r="G484" s="124"/>
      <c r="H484" s="27"/>
      <c r="I484" s="27"/>
      <c r="J484" s="27"/>
      <c r="K484" s="27"/>
      <c r="L484" s="27"/>
      <c r="M484" s="27"/>
      <c r="N484" s="27"/>
      <c r="O484" s="27"/>
      <c r="P484" s="27"/>
      <c r="Q484" s="27"/>
      <c r="R484" s="27"/>
      <c r="S484" s="27"/>
      <c r="T484" s="27"/>
      <c r="U484" s="27"/>
      <c r="V484" s="27"/>
      <c r="W484" s="27"/>
      <c r="X484" s="27"/>
      <c r="Y484" s="27"/>
      <c r="Z484" s="27"/>
      <c r="AA484" s="27"/>
      <c r="AB484" s="27"/>
    </row>
    <row r="485" ht="26.25" customHeight="1">
      <c r="A485" s="123"/>
      <c r="B485" s="27"/>
      <c r="C485" s="27"/>
      <c r="D485" s="27"/>
      <c r="E485" s="27"/>
      <c r="F485" s="124"/>
      <c r="G485" s="124"/>
      <c r="H485" s="27"/>
      <c r="I485" s="27"/>
      <c r="J485" s="27"/>
      <c r="K485" s="27"/>
      <c r="L485" s="27"/>
      <c r="M485" s="27"/>
      <c r="N485" s="27"/>
      <c r="O485" s="27"/>
      <c r="P485" s="27"/>
      <c r="Q485" s="27"/>
      <c r="R485" s="27"/>
      <c r="S485" s="27"/>
      <c r="T485" s="27"/>
      <c r="U485" s="27"/>
      <c r="V485" s="27"/>
      <c r="W485" s="27"/>
      <c r="X485" s="27"/>
      <c r="Y485" s="27"/>
      <c r="Z485" s="27"/>
      <c r="AA485" s="27"/>
      <c r="AB485" s="27"/>
    </row>
    <row r="486" ht="26.25" customHeight="1">
      <c r="A486" s="123"/>
      <c r="B486" s="27"/>
      <c r="C486" s="27"/>
      <c r="D486" s="27"/>
      <c r="E486" s="27"/>
      <c r="F486" s="124"/>
      <c r="G486" s="124"/>
      <c r="H486" s="27"/>
      <c r="I486" s="27"/>
      <c r="J486" s="27"/>
      <c r="K486" s="27"/>
      <c r="L486" s="27"/>
      <c r="M486" s="27"/>
      <c r="N486" s="27"/>
      <c r="O486" s="27"/>
      <c r="P486" s="27"/>
      <c r="Q486" s="27"/>
      <c r="R486" s="27"/>
      <c r="S486" s="27"/>
      <c r="T486" s="27"/>
      <c r="U486" s="27"/>
      <c r="V486" s="27"/>
      <c r="W486" s="27"/>
      <c r="X486" s="27"/>
      <c r="Y486" s="27"/>
      <c r="Z486" s="27"/>
      <c r="AA486" s="27"/>
      <c r="AB486" s="27"/>
    </row>
    <row r="487" ht="26.25" customHeight="1">
      <c r="A487" s="123"/>
      <c r="B487" s="27"/>
      <c r="C487" s="27"/>
      <c r="D487" s="27"/>
      <c r="E487" s="27"/>
      <c r="F487" s="124"/>
      <c r="G487" s="124"/>
      <c r="H487" s="27"/>
      <c r="I487" s="27"/>
      <c r="J487" s="27"/>
      <c r="K487" s="27"/>
      <c r="L487" s="27"/>
      <c r="M487" s="27"/>
      <c r="N487" s="27"/>
      <c r="O487" s="27"/>
      <c r="P487" s="27"/>
      <c r="Q487" s="27"/>
      <c r="R487" s="27"/>
      <c r="S487" s="27"/>
      <c r="T487" s="27"/>
      <c r="U487" s="27"/>
      <c r="V487" s="27"/>
      <c r="W487" s="27"/>
      <c r="X487" s="27"/>
      <c r="Y487" s="27"/>
      <c r="Z487" s="27"/>
      <c r="AA487" s="27"/>
      <c r="AB487" s="27"/>
    </row>
    <row r="488" ht="26.25" customHeight="1">
      <c r="A488" s="123"/>
      <c r="B488" s="27"/>
      <c r="C488" s="27"/>
      <c r="D488" s="27"/>
      <c r="E488" s="27"/>
      <c r="F488" s="124"/>
      <c r="G488" s="124"/>
      <c r="H488" s="27"/>
      <c r="I488" s="27"/>
      <c r="J488" s="27"/>
      <c r="K488" s="27"/>
      <c r="L488" s="27"/>
      <c r="M488" s="27"/>
      <c r="N488" s="27"/>
      <c r="O488" s="27"/>
      <c r="P488" s="27"/>
      <c r="Q488" s="27"/>
      <c r="R488" s="27"/>
      <c r="S488" s="27"/>
      <c r="T488" s="27"/>
      <c r="U488" s="27"/>
      <c r="V488" s="27"/>
      <c r="W488" s="27"/>
      <c r="X488" s="27"/>
      <c r="Y488" s="27"/>
      <c r="Z488" s="27"/>
      <c r="AA488" s="27"/>
      <c r="AB488" s="27"/>
    </row>
    <row r="489" ht="26.25" customHeight="1">
      <c r="A489" s="123"/>
      <c r="B489" s="27"/>
      <c r="C489" s="27"/>
      <c r="D489" s="27"/>
      <c r="E489" s="27"/>
      <c r="F489" s="124"/>
      <c r="G489" s="124"/>
      <c r="H489" s="27"/>
      <c r="I489" s="27"/>
      <c r="J489" s="27"/>
      <c r="K489" s="27"/>
      <c r="L489" s="27"/>
      <c r="M489" s="27"/>
      <c r="N489" s="27"/>
      <c r="O489" s="27"/>
      <c r="P489" s="27"/>
      <c r="Q489" s="27"/>
      <c r="R489" s="27"/>
      <c r="S489" s="27"/>
      <c r="T489" s="27"/>
      <c r="U489" s="27"/>
      <c r="V489" s="27"/>
      <c r="W489" s="27"/>
      <c r="X489" s="27"/>
      <c r="Y489" s="27"/>
      <c r="Z489" s="27"/>
      <c r="AA489" s="27"/>
      <c r="AB489" s="27"/>
    </row>
    <row r="490" ht="26.25" customHeight="1">
      <c r="A490" s="123"/>
      <c r="B490" s="27"/>
      <c r="C490" s="27"/>
      <c r="D490" s="27"/>
      <c r="E490" s="27"/>
      <c r="F490" s="124"/>
      <c r="G490" s="124"/>
      <c r="H490" s="27"/>
      <c r="I490" s="27"/>
      <c r="J490" s="27"/>
      <c r="K490" s="27"/>
      <c r="L490" s="27"/>
      <c r="M490" s="27"/>
      <c r="N490" s="27"/>
      <c r="O490" s="27"/>
      <c r="P490" s="27"/>
      <c r="Q490" s="27"/>
      <c r="R490" s="27"/>
      <c r="S490" s="27"/>
      <c r="T490" s="27"/>
      <c r="U490" s="27"/>
      <c r="V490" s="27"/>
      <c r="W490" s="27"/>
      <c r="X490" s="27"/>
      <c r="Y490" s="27"/>
      <c r="Z490" s="27"/>
      <c r="AA490" s="27"/>
      <c r="AB490" s="27"/>
    </row>
    <row r="491" ht="26.25" customHeight="1">
      <c r="A491" s="123"/>
      <c r="B491" s="27"/>
      <c r="C491" s="27"/>
      <c r="D491" s="27"/>
      <c r="E491" s="27"/>
      <c r="F491" s="124"/>
      <c r="G491" s="124"/>
      <c r="H491" s="27"/>
      <c r="I491" s="27"/>
      <c r="J491" s="27"/>
      <c r="K491" s="27"/>
      <c r="L491" s="27"/>
      <c r="M491" s="27"/>
      <c r="N491" s="27"/>
      <c r="O491" s="27"/>
      <c r="P491" s="27"/>
      <c r="Q491" s="27"/>
      <c r="R491" s="27"/>
      <c r="S491" s="27"/>
      <c r="T491" s="27"/>
      <c r="U491" s="27"/>
      <c r="V491" s="27"/>
      <c r="W491" s="27"/>
      <c r="X491" s="27"/>
      <c r="Y491" s="27"/>
      <c r="Z491" s="27"/>
      <c r="AA491" s="27"/>
      <c r="AB491" s="27"/>
    </row>
    <row r="492" ht="26.25" customHeight="1">
      <c r="A492" s="123"/>
      <c r="B492" s="27"/>
      <c r="C492" s="27"/>
      <c r="D492" s="27"/>
      <c r="E492" s="27"/>
      <c r="F492" s="124"/>
      <c r="G492" s="124"/>
      <c r="H492" s="27"/>
      <c r="I492" s="27"/>
      <c r="J492" s="27"/>
      <c r="K492" s="27"/>
      <c r="L492" s="27"/>
      <c r="M492" s="27"/>
      <c r="N492" s="27"/>
      <c r="O492" s="27"/>
      <c r="P492" s="27"/>
      <c r="Q492" s="27"/>
      <c r="R492" s="27"/>
      <c r="S492" s="27"/>
      <c r="T492" s="27"/>
      <c r="U492" s="27"/>
      <c r="V492" s="27"/>
      <c r="W492" s="27"/>
      <c r="X492" s="27"/>
      <c r="Y492" s="27"/>
      <c r="Z492" s="27"/>
      <c r="AA492" s="27"/>
      <c r="AB492" s="27"/>
    </row>
    <row r="493" ht="26.25" customHeight="1">
      <c r="A493" s="123"/>
      <c r="B493" s="27"/>
      <c r="C493" s="27"/>
      <c r="D493" s="27"/>
      <c r="E493" s="27"/>
      <c r="F493" s="124"/>
      <c r="G493" s="124"/>
      <c r="H493" s="27"/>
      <c r="I493" s="27"/>
      <c r="J493" s="27"/>
      <c r="K493" s="27"/>
      <c r="L493" s="27"/>
      <c r="M493" s="27"/>
      <c r="N493" s="27"/>
      <c r="O493" s="27"/>
      <c r="P493" s="27"/>
      <c r="Q493" s="27"/>
      <c r="R493" s="27"/>
      <c r="S493" s="27"/>
      <c r="T493" s="27"/>
      <c r="U493" s="27"/>
      <c r="V493" s="27"/>
      <c r="W493" s="27"/>
      <c r="X493" s="27"/>
      <c r="Y493" s="27"/>
      <c r="Z493" s="27"/>
      <c r="AA493" s="27"/>
      <c r="AB493" s="27"/>
    </row>
    <row r="494" ht="26.25" customHeight="1">
      <c r="A494" s="123"/>
      <c r="B494" s="27"/>
      <c r="C494" s="27"/>
      <c r="D494" s="27"/>
      <c r="E494" s="27"/>
      <c r="F494" s="124"/>
      <c r="G494" s="124"/>
      <c r="H494" s="27"/>
      <c r="I494" s="27"/>
      <c r="J494" s="27"/>
      <c r="K494" s="27"/>
      <c r="L494" s="27"/>
      <c r="M494" s="27"/>
      <c r="N494" s="27"/>
      <c r="O494" s="27"/>
      <c r="P494" s="27"/>
      <c r="Q494" s="27"/>
      <c r="R494" s="27"/>
      <c r="S494" s="27"/>
      <c r="T494" s="27"/>
      <c r="U494" s="27"/>
      <c r="V494" s="27"/>
      <c r="W494" s="27"/>
      <c r="X494" s="27"/>
      <c r="Y494" s="27"/>
      <c r="Z494" s="27"/>
      <c r="AA494" s="27"/>
      <c r="AB494" s="27"/>
    </row>
    <row r="495" ht="26.25" customHeight="1">
      <c r="A495" s="123"/>
      <c r="B495" s="27"/>
      <c r="C495" s="27"/>
      <c r="D495" s="27"/>
      <c r="E495" s="27"/>
      <c r="F495" s="124"/>
      <c r="G495" s="124"/>
      <c r="H495" s="27"/>
      <c r="I495" s="27"/>
      <c r="J495" s="27"/>
      <c r="K495" s="27"/>
      <c r="L495" s="27"/>
      <c r="M495" s="27"/>
      <c r="N495" s="27"/>
      <c r="O495" s="27"/>
      <c r="P495" s="27"/>
      <c r="Q495" s="27"/>
      <c r="R495" s="27"/>
      <c r="S495" s="27"/>
      <c r="T495" s="27"/>
      <c r="U495" s="27"/>
      <c r="V495" s="27"/>
      <c r="W495" s="27"/>
      <c r="X495" s="27"/>
      <c r="Y495" s="27"/>
      <c r="Z495" s="27"/>
      <c r="AA495" s="27"/>
      <c r="AB495" s="27"/>
    </row>
    <row r="496" ht="26.25" customHeight="1">
      <c r="A496" s="123"/>
      <c r="B496" s="27"/>
      <c r="C496" s="27"/>
      <c r="D496" s="27"/>
      <c r="E496" s="27"/>
      <c r="F496" s="124"/>
      <c r="G496" s="124"/>
      <c r="H496" s="27"/>
      <c r="I496" s="27"/>
      <c r="J496" s="27"/>
      <c r="K496" s="27"/>
      <c r="L496" s="27"/>
      <c r="M496" s="27"/>
      <c r="N496" s="27"/>
      <c r="O496" s="27"/>
      <c r="P496" s="27"/>
      <c r="Q496" s="27"/>
      <c r="R496" s="27"/>
      <c r="S496" s="27"/>
      <c r="T496" s="27"/>
      <c r="U496" s="27"/>
      <c r="V496" s="27"/>
      <c r="W496" s="27"/>
      <c r="X496" s="27"/>
      <c r="Y496" s="27"/>
      <c r="Z496" s="27"/>
      <c r="AA496" s="27"/>
      <c r="AB496" s="27"/>
    </row>
    <row r="497" ht="26.25" customHeight="1">
      <c r="A497" s="123"/>
      <c r="B497" s="27"/>
      <c r="C497" s="27"/>
      <c r="D497" s="27"/>
      <c r="E497" s="27"/>
      <c r="F497" s="124"/>
      <c r="G497" s="124"/>
      <c r="H497" s="27"/>
      <c r="I497" s="27"/>
      <c r="J497" s="27"/>
      <c r="K497" s="27"/>
      <c r="L497" s="27"/>
      <c r="M497" s="27"/>
      <c r="N497" s="27"/>
      <c r="O497" s="27"/>
      <c r="P497" s="27"/>
      <c r="Q497" s="27"/>
      <c r="R497" s="27"/>
      <c r="S497" s="27"/>
      <c r="T497" s="27"/>
      <c r="U497" s="27"/>
      <c r="V497" s="27"/>
      <c r="W497" s="27"/>
      <c r="X497" s="27"/>
      <c r="Y497" s="27"/>
      <c r="Z497" s="27"/>
      <c r="AA497" s="27"/>
      <c r="AB497" s="27"/>
    </row>
    <row r="498" ht="26.25" customHeight="1">
      <c r="A498" s="123"/>
      <c r="B498" s="27"/>
      <c r="C498" s="27"/>
      <c r="D498" s="27"/>
      <c r="E498" s="27"/>
      <c r="F498" s="124"/>
      <c r="G498" s="124"/>
      <c r="H498" s="27"/>
      <c r="I498" s="27"/>
      <c r="J498" s="27"/>
      <c r="K498" s="27"/>
      <c r="L498" s="27"/>
      <c r="M498" s="27"/>
      <c r="N498" s="27"/>
      <c r="O498" s="27"/>
      <c r="P498" s="27"/>
      <c r="Q498" s="27"/>
      <c r="R498" s="27"/>
      <c r="S498" s="27"/>
      <c r="T498" s="27"/>
      <c r="U498" s="27"/>
      <c r="V498" s="27"/>
      <c r="W498" s="27"/>
      <c r="X498" s="27"/>
      <c r="Y498" s="27"/>
      <c r="Z498" s="27"/>
      <c r="AA498" s="27"/>
      <c r="AB498" s="27"/>
    </row>
    <row r="499" ht="26.25" customHeight="1">
      <c r="A499" s="123"/>
      <c r="B499" s="27"/>
      <c r="C499" s="27"/>
      <c r="D499" s="27"/>
      <c r="E499" s="27"/>
      <c r="F499" s="124"/>
      <c r="G499" s="124"/>
      <c r="H499" s="27"/>
      <c r="I499" s="27"/>
      <c r="J499" s="27"/>
      <c r="K499" s="27"/>
      <c r="L499" s="27"/>
      <c r="M499" s="27"/>
      <c r="N499" s="27"/>
      <c r="O499" s="27"/>
      <c r="P499" s="27"/>
      <c r="Q499" s="27"/>
      <c r="R499" s="27"/>
      <c r="S499" s="27"/>
      <c r="T499" s="27"/>
      <c r="U499" s="27"/>
      <c r="V499" s="27"/>
      <c r="W499" s="27"/>
      <c r="X499" s="27"/>
      <c r="Y499" s="27"/>
      <c r="Z499" s="27"/>
      <c r="AA499" s="27"/>
      <c r="AB499" s="27"/>
    </row>
    <row r="500" ht="26.25" customHeight="1">
      <c r="A500" s="123"/>
      <c r="B500" s="27"/>
      <c r="C500" s="27"/>
      <c r="D500" s="27"/>
      <c r="E500" s="27"/>
      <c r="F500" s="124"/>
      <c r="G500" s="124"/>
      <c r="H500" s="27"/>
      <c r="I500" s="27"/>
      <c r="J500" s="27"/>
      <c r="K500" s="27"/>
      <c r="L500" s="27"/>
      <c r="M500" s="27"/>
      <c r="N500" s="27"/>
      <c r="O500" s="27"/>
      <c r="P500" s="27"/>
      <c r="Q500" s="27"/>
      <c r="R500" s="27"/>
      <c r="S500" s="27"/>
      <c r="T500" s="27"/>
      <c r="U500" s="27"/>
      <c r="V500" s="27"/>
      <c r="W500" s="27"/>
      <c r="X500" s="27"/>
      <c r="Y500" s="27"/>
      <c r="Z500" s="27"/>
      <c r="AA500" s="27"/>
      <c r="AB500" s="27"/>
    </row>
    <row r="501" ht="26.25" customHeight="1">
      <c r="A501" s="123"/>
      <c r="B501" s="27"/>
      <c r="C501" s="27"/>
      <c r="D501" s="27"/>
      <c r="E501" s="27"/>
      <c r="F501" s="124"/>
      <c r="G501" s="124"/>
      <c r="H501" s="27"/>
      <c r="I501" s="27"/>
      <c r="J501" s="27"/>
      <c r="K501" s="27"/>
      <c r="L501" s="27"/>
      <c r="M501" s="27"/>
      <c r="N501" s="27"/>
      <c r="O501" s="27"/>
      <c r="P501" s="27"/>
      <c r="Q501" s="27"/>
      <c r="R501" s="27"/>
      <c r="S501" s="27"/>
      <c r="T501" s="27"/>
      <c r="U501" s="27"/>
      <c r="V501" s="27"/>
      <c r="W501" s="27"/>
      <c r="X501" s="27"/>
      <c r="Y501" s="27"/>
      <c r="Z501" s="27"/>
      <c r="AA501" s="27"/>
      <c r="AB501" s="27"/>
    </row>
    <row r="502" ht="26.25" customHeight="1">
      <c r="A502" s="123"/>
      <c r="B502" s="27"/>
      <c r="C502" s="27"/>
      <c r="D502" s="27"/>
      <c r="E502" s="27"/>
      <c r="F502" s="124"/>
      <c r="G502" s="124"/>
      <c r="H502" s="27"/>
      <c r="I502" s="27"/>
      <c r="J502" s="27"/>
      <c r="K502" s="27"/>
      <c r="L502" s="27"/>
      <c r="M502" s="27"/>
      <c r="N502" s="27"/>
      <c r="O502" s="27"/>
      <c r="P502" s="27"/>
      <c r="Q502" s="27"/>
      <c r="R502" s="27"/>
      <c r="S502" s="27"/>
      <c r="T502" s="27"/>
      <c r="U502" s="27"/>
      <c r="V502" s="27"/>
      <c r="W502" s="27"/>
      <c r="X502" s="27"/>
      <c r="Y502" s="27"/>
      <c r="Z502" s="27"/>
      <c r="AA502" s="27"/>
      <c r="AB502" s="27"/>
    </row>
    <row r="503" ht="26.25" customHeight="1">
      <c r="A503" s="123"/>
      <c r="B503" s="27"/>
      <c r="C503" s="27"/>
      <c r="D503" s="27"/>
      <c r="E503" s="27"/>
      <c r="F503" s="124"/>
      <c r="G503" s="124"/>
      <c r="H503" s="27"/>
      <c r="I503" s="27"/>
      <c r="J503" s="27"/>
      <c r="K503" s="27"/>
      <c r="L503" s="27"/>
      <c r="M503" s="27"/>
      <c r="N503" s="27"/>
      <c r="O503" s="27"/>
      <c r="P503" s="27"/>
      <c r="Q503" s="27"/>
      <c r="R503" s="27"/>
      <c r="S503" s="27"/>
      <c r="T503" s="27"/>
      <c r="U503" s="27"/>
      <c r="V503" s="27"/>
      <c r="W503" s="27"/>
      <c r="X503" s="27"/>
      <c r="Y503" s="27"/>
      <c r="Z503" s="27"/>
      <c r="AA503" s="27"/>
      <c r="AB503" s="27"/>
    </row>
    <row r="504" ht="26.25" customHeight="1">
      <c r="A504" s="123"/>
      <c r="B504" s="27"/>
      <c r="C504" s="27"/>
      <c r="D504" s="27"/>
      <c r="E504" s="27"/>
      <c r="F504" s="124"/>
      <c r="G504" s="124"/>
      <c r="H504" s="27"/>
      <c r="I504" s="27"/>
      <c r="J504" s="27"/>
      <c r="K504" s="27"/>
      <c r="L504" s="27"/>
      <c r="M504" s="27"/>
      <c r="N504" s="27"/>
      <c r="O504" s="27"/>
      <c r="P504" s="27"/>
      <c r="Q504" s="27"/>
      <c r="R504" s="27"/>
      <c r="S504" s="27"/>
      <c r="T504" s="27"/>
      <c r="U504" s="27"/>
      <c r="V504" s="27"/>
      <c r="W504" s="27"/>
      <c r="X504" s="27"/>
      <c r="Y504" s="27"/>
      <c r="Z504" s="27"/>
      <c r="AA504" s="27"/>
      <c r="AB504" s="27"/>
    </row>
    <row r="505" ht="26.25" customHeight="1">
      <c r="A505" s="123"/>
      <c r="B505" s="27"/>
      <c r="C505" s="27"/>
      <c r="D505" s="27"/>
      <c r="E505" s="27"/>
      <c r="F505" s="124"/>
      <c r="G505" s="124"/>
      <c r="H505" s="27"/>
      <c r="I505" s="27"/>
      <c r="J505" s="27"/>
      <c r="K505" s="27"/>
      <c r="L505" s="27"/>
      <c r="M505" s="27"/>
      <c r="N505" s="27"/>
      <c r="O505" s="27"/>
      <c r="P505" s="27"/>
      <c r="Q505" s="27"/>
      <c r="R505" s="27"/>
      <c r="S505" s="27"/>
      <c r="T505" s="27"/>
      <c r="U505" s="27"/>
      <c r="V505" s="27"/>
      <c r="W505" s="27"/>
      <c r="X505" s="27"/>
      <c r="Y505" s="27"/>
      <c r="Z505" s="27"/>
      <c r="AA505" s="27"/>
      <c r="AB505" s="27"/>
    </row>
    <row r="506" ht="26.25" customHeight="1">
      <c r="A506" s="123"/>
      <c r="B506" s="27"/>
      <c r="C506" s="27"/>
      <c r="D506" s="27"/>
      <c r="E506" s="27"/>
      <c r="F506" s="124"/>
      <c r="G506" s="124"/>
      <c r="H506" s="27"/>
      <c r="I506" s="27"/>
      <c r="J506" s="27"/>
      <c r="K506" s="27"/>
      <c r="L506" s="27"/>
      <c r="M506" s="27"/>
      <c r="N506" s="27"/>
      <c r="O506" s="27"/>
      <c r="P506" s="27"/>
      <c r="Q506" s="27"/>
      <c r="R506" s="27"/>
      <c r="S506" s="27"/>
      <c r="T506" s="27"/>
      <c r="U506" s="27"/>
      <c r="V506" s="27"/>
      <c r="W506" s="27"/>
      <c r="X506" s="27"/>
      <c r="Y506" s="27"/>
      <c r="Z506" s="27"/>
      <c r="AA506" s="27"/>
      <c r="AB506" s="27"/>
    </row>
    <row r="507" ht="26.25" customHeight="1">
      <c r="A507" s="123"/>
      <c r="B507" s="27"/>
      <c r="C507" s="27"/>
      <c r="D507" s="27"/>
      <c r="E507" s="27"/>
      <c r="F507" s="124"/>
      <c r="G507" s="124"/>
      <c r="H507" s="27"/>
      <c r="I507" s="27"/>
      <c r="J507" s="27"/>
      <c r="K507" s="27"/>
      <c r="L507" s="27"/>
      <c r="M507" s="27"/>
      <c r="N507" s="27"/>
      <c r="O507" s="27"/>
      <c r="P507" s="27"/>
      <c r="Q507" s="27"/>
      <c r="R507" s="27"/>
      <c r="S507" s="27"/>
      <c r="T507" s="27"/>
      <c r="U507" s="27"/>
      <c r="V507" s="27"/>
      <c r="W507" s="27"/>
      <c r="X507" s="27"/>
      <c r="Y507" s="27"/>
      <c r="Z507" s="27"/>
      <c r="AA507" s="27"/>
      <c r="AB507" s="27"/>
    </row>
    <row r="508" ht="26.25" customHeight="1">
      <c r="A508" s="123"/>
      <c r="B508" s="27"/>
      <c r="C508" s="27"/>
      <c r="D508" s="27"/>
      <c r="E508" s="27"/>
      <c r="F508" s="124"/>
      <c r="G508" s="124"/>
      <c r="H508" s="27"/>
      <c r="I508" s="27"/>
      <c r="J508" s="27"/>
      <c r="K508" s="27"/>
      <c r="L508" s="27"/>
      <c r="M508" s="27"/>
      <c r="N508" s="27"/>
      <c r="O508" s="27"/>
      <c r="P508" s="27"/>
      <c r="Q508" s="27"/>
      <c r="R508" s="27"/>
      <c r="S508" s="27"/>
      <c r="T508" s="27"/>
      <c r="U508" s="27"/>
      <c r="V508" s="27"/>
      <c r="W508" s="27"/>
      <c r="X508" s="27"/>
      <c r="Y508" s="27"/>
      <c r="Z508" s="27"/>
      <c r="AA508" s="27"/>
      <c r="AB508" s="27"/>
    </row>
    <row r="509" ht="26.25" customHeight="1">
      <c r="A509" s="123"/>
      <c r="B509" s="27"/>
      <c r="C509" s="27"/>
      <c r="D509" s="27"/>
      <c r="E509" s="27"/>
      <c r="F509" s="124"/>
      <c r="G509" s="124"/>
      <c r="H509" s="27"/>
      <c r="I509" s="27"/>
      <c r="J509" s="27"/>
      <c r="K509" s="27"/>
      <c r="L509" s="27"/>
      <c r="M509" s="27"/>
      <c r="N509" s="27"/>
      <c r="O509" s="27"/>
      <c r="P509" s="27"/>
      <c r="Q509" s="27"/>
      <c r="R509" s="27"/>
      <c r="S509" s="27"/>
      <c r="T509" s="27"/>
      <c r="U509" s="27"/>
      <c r="V509" s="27"/>
      <c r="W509" s="27"/>
      <c r="X509" s="27"/>
      <c r="Y509" s="27"/>
      <c r="Z509" s="27"/>
      <c r="AA509" s="27"/>
      <c r="AB509" s="27"/>
    </row>
    <row r="510" ht="26.25" customHeight="1">
      <c r="A510" s="123"/>
      <c r="B510" s="27"/>
      <c r="C510" s="27"/>
      <c r="D510" s="27"/>
      <c r="E510" s="27"/>
      <c r="F510" s="124"/>
      <c r="G510" s="124"/>
      <c r="H510" s="27"/>
      <c r="I510" s="27"/>
      <c r="J510" s="27"/>
      <c r="K510" s="27"/>
      <c r="L510" s="27"/>
      <c r="M510" s="27"/>
      <c r="N510" s="27"/>
      <c r="O510" s="27"/>
      <c r="P510" s="27"/>
      <c r="Q510" s="27"/>
      <c r="R510" s="27"/>
      <c r="S510" s="27"/>
      <c r="T510" s="27"/>
      <c r="U510" s="27"/>
      <c r="V510" s="27"/>
      <c r="W510" s="27"/>
      <c r="X510" s="27"/>
      <c r="Y510" s="27"/>
      <c r="Z510" s="27"/>
      <c r="AA510" s="27"/>
      <c r="AB510" s="27"/>
    </row>
    <row r="511" ht="26.25" customHeight="1">
      <c r="A511" s="123"/>
      <c r="B511" s="27"/>
      <c r="C511" s="27"/>
      <c r="D511" s="27"/>
      <c r="E511" s="27"/>
      <c r="F511" s="124"/>
      <c r="G511" s="124"/>
      <c r="H511" s="27"/>
      <c r="I511" s="27"/>
      <c r="J511" s="27"/>
      <c r="K511" s="27"/>
      <c r="L511" s="27"/>
      <c r="M511" s="27"/>
      <c r="N511" s="27"/>
      <c r="O511" s="27"/>
      <c r="P511" s="27"/>
      <c r="Q511" s="27"/>
      <c r="R511" s="27"/>
      <c r="S511" s="27"/>
      <c r="T511" s="27"/>
      <c r="U511" s="27"/>
      <c r="V511" s="27"/>
      <c r="W511" s="27"/>
      <c r="X511" s="27"/>
      <c r="Y511" s="27"/>
      <c r="Z511" s="27"/>
      <c r="AA511" s="27"/>
      <c r="AB511" s="27"/>
    </row>
    <row r="512" ht="26.25" customHeight="1">
      <c r="A512" s="123"/>
      <c r="B512" s="27"/>
      <c r="C512" s="27"/>
      <c r="D512" s="27"/>
      <c r="E512" s="27"/>
      <c r="F512" s="124"/>
      <c r="G512" s="124"/>
      <c r="H512" s="27"/>
      <c r="I512" s="27"/>
      <c r="J512" s="27"/>
      <c r="K512" s="27"/>
      <c r="L512" s="27"/>
      <c r="M512" s="27"/>
      <c r="N512" s="27"/>
      <c r="O512" s="27"/>
      <c r="P512" s="27"/>
      <c r="Q512" s="27"/>
      <c r="R512" s="27"/>
      <c r="S512" s="27"/>
      <c r="T512" s="27"/>
      <c r="U512" s="27"/>
      <c r="V512" s="27"/>
      <c r="W512" s="27"/>
      <c r="X512" s="27"/>
      <c r="Y512" s="27"/>
      <c r="Z512" s="27"/>
      <c r="AA512" s="27"/>
      <c r="AB512" s="27"/>
    </row>
    <row r="513" ht="26.25" customHeight="1">
      <c r="A513" s="123"/>
      <c r="B513" s="27"/>
      <c r="C513" s="27"/>
      <c r="D513" s="27"/>
      <c r="E513" s="27"/>
      <c r="F513" s="124"/>
      <c r="G513" s="124"/>
      <c r="H513" s="27"/>
      <c r="I513" s="27"/>
      <c r="J513" s="27"/>
      <c r="K513" s="27"/>
      <c r="L513" s="27"/>
      <c r="M513" s="27"/>
      <c r="N513" s="27"/>
      <c r="O513" s="27"/>
      <c r="P513" s="27"/>
      <c r="Q513" s="27"/>
      <c r="R513" s="27"/>
      <c r="S513" s="27"/>
      <c r="T513" s="27"/>
      <c r="U513" s="27"/>
      <c r="V513" s="27"/>
      <c r="W513" s="27"/>
      <c r="X513" s="27"/>
      <c r="Y513" s="27"/>
      <c r="Z513" s="27"/>
      <c r="AA513" s="27"/>
      <c r="AB513" s="27"/>
    </row>
    <row r="514" ht="26.25" customHeight="1">
      <c r="A514" s="123"/>
      <c r="B514" s="27"/>
      <c r="C514" s="27"/>
      <c r="D514" s="27"/>
      <c r="E514" s="27"/>
      <c r="F514" s="124"/>
      <c r="G514" s="124"/>
      <c r="H514" s="27"/>
      <c r="I514" s="27"/>
      <c r="J514" s="27"/>
      <c r="K514" s="27"/>
      <c r="L514" s="27"/>
      <c r="M514" s="27"/>
      <c r="N514" s="27"/>
      <c r="O514" s="27"/>
      <c r="P514" s="27"/>
      <c r="Q514" s="27"/>
      <c r="R514" s="27"/>
      <c r="S514" s="27"/>
      <c r="T514" s="27"/>
      <c r="U514" s="27"/>
      <c r="V514" s="27"/>
      <c r="W514" s="27"/>
      <c r="X514" s="27"/>
      <c r="Y514" s="27"/>
      <c r="Z514" s="27"/>
      <c r="AA514" s="27"/>
      <c r="AB514" s="27"/>
    </row>
    <row r="515" ht="26.25" customHeight="1">
      <c r="A515" s="123"/>
      <c r="B515" s="27"/>
      <c r="C515" s="27"/>
      <c r="D515" s="27"/>
      <c r="E515" s="27"/>
      <c r="F515" s="124"/>
      <c r="G515" s="124"/>
      <c r="H515" s="27"/>
      <c r="I515" s="27"/>
      <c r="J515" s="27"/>
      <c r="K515" s="27"/>
      <c r="L515" s="27"/>
      <c r="M515" s="27"/>
      <c r="N515" s="27"/>
      <c r="O515" s="27"/>
      <c r="P515" s="27"/>
      <c r="Q515" s="27"/>
      <c r="R515" s="27"/>
      <c r="S515" s="27"/>
      <c r="T515" s="27"/>
      <c r="U515" s="27"/>
      <c r="V515" s="27"/>
      <c r="W515" s="27"/>
      <c r="X515" s="27"/>
      <c r="Y515" s="27"/>
      <c r="Z515" s="27"/>
      <c r="AA515" s="27"/>
      <c r="AB515" s="27"/>
    </row>
    <row r="516" ht="26.25" customHeight="1">
      <c r="A516" s="123"/>
      <c r="B516" s="27"/>
      <c r="C516" s="27"/>
      <c r="D516" s="27"/>
      <c r="E516" s="27"/>
      <c r="F516" s="124"/>
      <c r="G516" s="124"/>
      <c r="H516" s="27"/>
      <c r="I516" s="27"/>
      <c r="J516" s="27"/>
      <c r="K516" s="27"/>
      <c r="L516" s="27"/>
      <c r="M516" s="27"/>
      <c r="N516" s="27"/>
      <c r="O516" s="27"/>
      <c r="P516" s="27"/>
      <c r="Q516" s="27"/>
      <c r="R516" s="27"/>
      <c r="S516" s="27"/>
      <c r="T516" s="27"/>
      <c r="U516" s="27"/>
      <c r="V516" s="27"/>
      <c r="W516" s="27"/>
      <c r="X516" s="27"/>
      <c r="Y516" s="27"/>
      <c r="Z516" s="27"/>
      <c r="AA516" s="27"/>
      <c r="AB516" s="27"/>
    </row>
    <row r="517" ht="26.25" customHeight="1">
      <c r="A517" s="123"/>
      <c r="B517" s="27"/>
      <c r="C517" s="27"/>
      <c r="D517" s="27"/>
      <c r="E517" s="27"/>
      <c r="F517" s="124"/>
      <c r="G517" s="124"/>
      <c r="H517" s="27"/>
      <c r="I517" s="27"/>
      <c r="J517" s="27"/>
      <c r="K517" s="27"/>
      <c r="L517" s="27"/>
      <c r="M517" s="27"/>
      <c r="N517" s="27"/>
      <c r="O517" s="27"/>
      <c r="P517" s="27"/>
      <c r="Q517" s="27"/>
      <c r="R517" s="27"/>
      <c r="S517" s="27"/>
      <c r="T517" s="27"/>
      <c r="U517" s="27"/>
      <c r="V517" s="27"/>
      <c r="W517" s="27"/>
      <c r="X517" s="27"/>
      <c r="Y517" s="27"/>
      <c r="Z517" s="27"/>
      <c r="AA517" s="27"/>
      <c r="AB517" s="27"/>
    </row>
    <row r="518" ht="26.25" customHeight="1">
      <c r="A518" s="123"/>
      <c r="B518" s="27"/>
      <c r="C518" s="27"/>
      <c r="D518" s="27"/>
      <c r="E518" s="27"/>
      <c r="F518" s="124"/>
      <c r="G518" s="124"/>
      <c r="H518" s="27"/>
      <c r="I518" s="27"/>
      <c r="J518" s="27"/>
      <c r="K518" s="27"/>
      <c r="L518" s="27"/>
      <c r="M518" s="27"/>
      <c r="N518" s="27"/>
      <c r="O518" s="27"/>
      <c r="P518" s="27"/>
      <c r="Q518" s="27"/>
      <c r="R518" s="27"/>
      <c r="S518" s="27"/>
      <c r="T518" s="27"/>
      <c r="U518" s="27"/>
      <c r="V518" s="27"/>
      <c r="W518" s="27"/>
      <c r="X518" s="27"/>
      <c r="Y518" s="27"/>
      <c r="Z518" s="27"/>
      <c r="AA518" s="27"/>
      <c r="AB518" s="27"/>
    </row>
    <row r="519" ht="26.25" customHeight="1">
      <c r="A519" s="123"/>
      <c r="B519" s="27"/>
      <c r="C519" s="27"/>
      <c r="D519" s="27"/>
      <c r="E519" s="27"/>
      <c r="F519" s="124"/>
      <c r="G519" s="124"/>
      <c r="H519" s="27"/>
      <c r="I519" s="27"/>
      <c r="J519" s="27"/>
      <c r="K519" s="27"/>
      <c r="L519" s="27"/>
      <c r="M519" s="27"/>
      <c r="N519" s="27"/>
      <c r="O519" s="27"/>
      <c r="P519" s="27"/>
      <c r="Q519" s="27"/>
      <c r="R519" s="27"/>
      <c r="S519" s="27"/>
      <c r="T519" s="27"/>
      <c r="U519" s="27"/>
      <c r="V519" s="27"/>
      <c r="W519" s="27"/>
      <c r="X519" s="27"/>
      <c r="Y519" s="27"/>
      <c r="Z519" s="27"/>
      <c r="AA519" s="27"/>
      <c r="AB519" s="27"/>
    </row>
    <row r="520" ht="26.25" customHeight="1">
      <c r="A520" s="123"/>
      <c r="B520" s="27"/>
      <c r="C520" s="27"/>
      <c r="D520" s="27"/>
      <c r="E520" s="27"/>
      <c r="F520" s="124"/>
      <c r="G520" s="124"/>
      <c r="H520" s="27"/>
      <c r="I520" s="27"/>
      <c r="J520" s="27"/>
      <c r="K520" s="27"/>
      <c r="L520" s="27"/>
      <c r="M520" s="27"/>
      <c r="N520" s="27"/>
      <c r="O520" s="27"/>
      <c r="P520" s="27"/>
      <c r="Q520" s="27"/>
      <c r="R520" s="27"/>
      <c r="S520" s="27"/>
      <c r="T520" s="27"/>
      <c r="U520" s="27"/>
      <c r="V520" s="27"/>
      <c r="W520" s="27"/>
      <c r="X520" s="27"/>
      <c r="Y520" s="27"/>
      <c r="Z520" s="27"/>
      <c r="AA520" s="27"/>
      <c r="AB520" s="27"/>
    </row>
    <row r="521" ht="26.25" customHeight="1">
      <c r="A521" s="123"/>
      <c r="B521" s="27"/>
      <c r="C521" s="27"/>
      <c r="D521" s="27"/>
      <c r="E521" s="27"/>
      <c r="F521" s="124"/>
      <c r="G521" s="124"/>
      <c r="H521" s="27"/>
      <c r="I521" s="27"/>
      <c r="J521" s="27"/>
      <c r="K521" s="27"/>
      <c r="L521" s="27"/>
      <c r="M521" s="27"/>
      <c r="N521" s="27"/>
      <c r="O521" s="27"/>
      <c r="P521" s="27"/>
      <c r="Q521" s="27"/>
      <c r="R521" s="27"/>
      <c r="S521" s="27"/>
      <c r="T521" s="27"/>
      <c r="U521" s="27"/>
      <c r="V521" s="27"/>
      <c r="W521" s="27"/>
      <c r="X521" s="27"/>
      <c r="Y521" s="27"/>
      <c r="Z521" s="27"/>
      <c r="AA521" s="27"/>
      <c r="AB521" s="27"/>
    </row>
    <row r="522" ht="26.25" customHeight="1">
      <c r="A522" s="123"/>
      <c r="B522" s="27"/>
      <c r="C522" s="27"/>
      <c r="D522" s="27"/>
      <c r="E522" s="27"/>
      <c r="F522" s="124"/>
      <c r="G522" s="124"/>
      <c r="H522" s="27"/>
      <c r="I522" s="27"/>
      <c r="J522" s="27"/>
      <c r="K522" s="27"/>
      <c r="L522" s="27"/>
      <c r="M522" s="27"/>
      <c r="N522" s="27"/>
      <c r="O522" s="27"/>
      <c r="P522" s="27"/>
      <c r="Q522" s="27"/>
      <c r="R522" s="27"/>
      <c r="S522" s="27"/>
      <c r="T522" s="27"/>
      <c r="U522" s="27"/>
      <c r="V522" s="27"/>
      <c r="W522" s="27"/>
      <c r="X522" s="27"/>
      <c r="Y522" s="27"/>
      <c r="Z522" s="27"/>
      <c r="AA522" s="27"/>
      <c r="AB522" s="27"/>
    </row>
    <row r="523" ht="26.25" customHeight="1">
      <c r="A523" s="123"/>
      <c r="B523" s="27"/>
      <c r="C523" s="27"/>
      <c r="D523" s="27"/>
      <c r="E523" s="27"/>
      <c r="F523" s="124"/>
      <c r="G523" s="124"/>
      <c r="H523" s="27"/>
      <c r="I523" s="27"/>
      <c r="J523" s="27"/>
      <c r="K523" s="27"/>
      <c r="L523" s="27"/>
      <c r="M523" s="27"/>
      <c r="N523" s="27"/>
      <c r="O523" s="27"/>
      <c r="P523" s="27"/>
      <c r="Q523" s="27"/>
      <c r="R523" s="27"/>
      <c r="S523" s="27"/>
      <c r="T523" s="27"/>
      <c r="U523" s="27"/>
      <c r="V523" s="27"/>
      <c r="W523" s="27"/>
      <c r="X523" s="27"/>
      <c r="Y523" s="27"/>
      <c r="Z523" s="27"/>
      <c r="AA523" s="27"/>
      <c r="AB523" s="27"/>
    </row>
    <row r="524" ht="26.25" customHeight="1">
      <c r="A524" s="123"/>
      <c r="B524" s="27"/>
      <c r="C524" s="27"/>
      <c r="D524" s="27"/>
      <c r="E524" s="27"/>
      <c r="F524" s="124"/>
      <c r="G524" s="124"/>
      <c r="H524" s="27"/>
      <c r="I524" s="27"/>
      <c r="J524" s="27"/>
      <c r="K524" s="27"/>
      <c r="L524" s="27"/>
      <c r="M524" s="27"/>
      <c r="N524" s="27"/>
      <c r="O524" s="27"/>
      <c r="P524" s="27"/>
      <c r="Q524" s="27"/>
      <c r="R524" s="27"/>
      <c r="S524" s="27"/>
      <c r="T524" s="27"/>
      <c r="U524" s="27"/>
      <c r="V524" s="27"/>
      <c r="W524" s="27"/>
      <c r="X524" s="27"/>
      <c r="Y524" s="27"/>
      <c r="Z524" s="27"/>
      <c r="AA524" s="27"/>
      <c r="AB524" s="27"/>
    </row>
    <row r="525" ht="26.25" customHeight="1">
      <c r="A525" s="123"/>
      <c r="B525" s="27"/>
      <c r="C525" s="27"/>
      <c r="D525" s="27"/>
      <c r="E525" s="27"/>
      <c r="F525" s="124"/>
      <c r="G525" s="124"/>
      <c r="H525" s="27"/>
      <c r="I525" s="27"/>
      <c r="J525" s="27"/>
      <c r="K525" s="27"/>
      <c r="L525" s="27"/>
      <c r="M525" s="27"/>
      <c r="N525" s="27"/>
      <c r="O525" s="27"/>
      <c r="P525" s="27"/>
      <c r="Q525" s="27"/>
      <c r="R525" s="27"/>
      <c r="S525" s="27"/>
      <c r="T525" s="27"/>
      <c r="U525" s="27"/>
      <c r="V525" s="27"/>
      <c r="W525" s="27"/>
      <c r="X525" s="27"/>
      <c r="Y525" s="27"/>
      <c r="Z525" s="27"/>
      <c r="AA525" s="27"/>
      <c r="AB525" s="27"/>
    </row>
    <row r="526" ht="26.25" customHeight="1">
      <c r="A526" s="123"/>
      <c r="B526" s="27"/>
      <c r="C526" s="27"/>
      <c r="D526" s="27"/>
      <c r="E526" s="27"/>
      <c r="F526" s="124"/>
      <c r="G526" s="124"/>
      <c r="H526" s="27"/>
      <c r="I526" s="27"/>
      <c r="J526" s="27"/>
      <c r="K526" s="27"/>
      <c r="L526" s="27"/>
      <c r="M526" s="27"/>
      <c r="N526" s="27"/>
      <c r="O526" s="27"/>
      <c r="P526" s="27"/>
      <c r="Q526" s="27"/>
      <c r="R526" s="27"/>
      <c r="S526" s="27"/>
      <c r="T526" s="27"/>
      <c r="U526" s="27"/>
      <c r="V526" s="27"/>
      <c r="W526" s="27"/>
      <c r="X526" s="27"/>
      <c r="Y526" s="27"/>
      <c r="Z526" s="27"/>
      <c r="AA526" s="27"/>
      <c r="AB526" s="27"/>
    </row>
    <row r="527" ht="26.25" customHeight="1">
      <c r="A527" s="123"/>
      <c r="B527" s="27"/>
      <c r="C527" s="27"/>
      <c r="D527" s="27"/>
      <c r="E527" s="27"/>
      <c r="F527" s="124"/>
      <c r="G527" s="124"/>
      <c r="H527" s="27"/>
      <c r="I527" s="27"/>
      <c r="J527" s="27"/>
      <c r="K527" s="27"/>
      <c r="L527" s="27"/>
      <c r="M527" s="27"/>
      <c r="N527" s="27"/>
      <c r="O527" s="27"/>
      <c r="P527" s="27"/>
      <c r="Q527" s="27"/>
      <c r="R527" s="27"/>
      <c r="S527" s="27"/>
      <c r="T527" s="27"/>
      <c r="U527" s="27"/>
      <c r="V527" s="27"/>
      <c r="W527" s="27"/>
      <c r="X527" s="27"/>
      <c r="Y527" s="27"/>
      <c r="Z527" s="27"/>
      <c r="AA527" s="27"/>
      <c r="AB527" s="27"/>
    </row>
    <row r="528" ht="26.25" customHeight="1">
      <c r="A528" s="123"/>
      <c r="B528" s="27"/>
      <c r="C528" s="27"/>
      <c r="D528" s="27"/>
      <c r="E528" s="27"/>
      <c r="F528" s="124"/>
      <c r="G528" s="124"/>
      <c r="H528" s="27"/>
      <c r="I528" s="27"/>
      <c r="J528" s="27"/>
      <c r="K528" s="27"/>
      <c r="L528" s="27"/>
      <c r="M528" s="27"/>
      <c r="N528" s="27"/>
      <c r="O528" s="27"/>
      <c r="P528" s="27"/>
      <c r="Q528" s="27"/>
      <c r="R528" s="27"/>
      <c r="S528" s="27"/>
      <c r="T528" s="27"/>
      <c r="U528" s="27"/>
      <c r="V528" s="27"/>
      <c r="W528" s="27"/>
      <c r="X528" s="27"/>
      <c r="Y528" s="27"/>
      <c r="Z528" s="27"/>
      <c r="AA528" s="27"/>
      <c r="AB528" s="27"/>
    </row>
    <row r="529" ht="26.25" customHeight="1">
      <c r="A529" s="123"/>
      <c r="B529" s="27"/>
      <c r="C529" s="27"/>
      <c r="D529" s="27"/>
      <c r="E529" s="27"/>
      <c r="F529" s="124"/>
      <c r="G529" s="124"/>
      <c r="H529" s="27"/>
      <c r="I529" s="27"/>
      <c r="J529" s="27"/>
      <c r="K529" s="27"/>
      <c r="L529" s="27"/>
      <c r="M529" s="27"/>
      <c r="N529" s="27"/>
      <c r="O529" s="27"/>
      <c r="P529" s="27"/>
      <c r="Q529" s="27"/>
      <c r="R529" s="27"/>
      <c r="S529" s="27"/>
      <c r="T529" s="27"/>
      <c r="U529" s="27"/>
      <c r="V529" s="27"/>
      <c r="W529" s="27"/>
      <c r="X529" s="27"/>
      <c r="Y529" s="27"/>
      <c r="Z529" s="27"/>
      <c r="AA529" s="27"/>
      <c r="AB529" s="27"/>
    </row>
    <row r="530" ht="26.25" customHeight="1">
      <c r="A530" s="123"/>
      <c r="B530" s="27"/>
      <c r="C530" s="27"/>
      <c r="D530" s="27"/>
      <c r="E530" s="27"/>
      <c r="F530" s="124"/>
      <c r="G530" s="124"/>
      <c r="H530" s="27"/>
      <c r="I530" s="27"/>
      <c r="J530" s="27"/>
      <c r="K530" s="27"/>
      <c r="L530" s="27"/>
      <c r="M530" s="27"/>
      <c r="N530" s="27"/>
      <c r="O530" s="27"/>
      <c r="P530" s="27"/>
      <c r="Q530" s="27"/>
      <c r="R530" s="27"/>
      <c r="S530" s="27"/>
      <c r="T530" s="27"/>
      <c r="U530" s="27"/>
      <c r="V530" s="27"/>
      <c r="W530" s="27"/>
      <c r="X530" s="27"/>
      <c r="Y530" s="27"/>
      <c r="Z530" s="27"/>
      <c r="AA530" s="27"/>
      <c r="AB530" s="27"/>
    </row>
    <row r="531" ht="26.25" customHeight="1">
      <c r="A531" s="123"/>
      <c r="B531" s="27"/>
      <c r="C531" s="27"/>
      <c r="D531" s="27"/>
      <c r="E531" s="27"/>
      <c r="F531" s="124"/>
      <c r="G531" s="124"/>
      <c r="H531" s="27"/>
      <c r="I531" s="27"/>
      <c r="J531" s="27"/>
      <c r="K531" s="27"/>
      <c r="L531" s="27"/>
      <c r="M531" s="27"/>
      <c r="N531" s="27"/>
      <c r="O531" s="27"/>
      <c r="P531" s="27"/>
      <c r="Q531" s="27"/>
      <c r="R531" s="27"/>
      <c r="S531" s="27"/>
      <c r="T531" s="27"/>
      <c r="U531" s="27"/>
      <c r="V531" s="27"/>
      <c r="W531" s="27"/>
      <c r="X531" s="27"/>
      <c r="Y531" s="27"/>
      <c r="Z531" s="27"/>
      <c r="AA531" s="27"/>
      <c r="AB531" s="27"/>
    </row>
    <row r="532" ht="26.25" customHeight="1">
      <c r="A532" s="123"/>
      <c r="B532" s="27"/>
      <c r="C532" s="27"/>
      <c r="D532" s="27"/>
      <c r="E532" s="27"/>
      <c r="F532" s="124"/>
      <c r="G532" s="124"/>
      <c r="H532" s="27"/>
      <c r="I532" s="27"/>
      <c r="J532" s="27"/>
      <c r="K532" s="27"/>
      <c r="L532" s="27"/>
      <c r="M532" s="27"/>
      <c r="N532" s="27"/>
      <c r="O532" s="27"/>
      <c r="P532" s="27"/>
      <c r="Q532" s="27"/>
      <c r="R532" s="27"/>
      <c r="S532" s="27"/>
      <c r="T532" s="27"/>
      <c r="U532" s="27"/>
      <c r="V532" s="27"/>
      <c r="W532" s="27"/>
      <c r="X532" s="27"/>
      <c r="Y532" s="27"/>
      <c r="Z532" s="27"/>
      <c r="AA532" s="27"/>
      <c r="AB532" s="27"/>
    </row>
    <row r="533" ht="26.25" customHeight="1">
      <c r="A533" s="123"/>
      <c r="B533" s="27"/>
      <c r="C533" s="27"/>
      <c r="D533" s="27"/>
      <c r="E533" s="27"/>
      <c r="F533" s="124"/>
      <c r="G533" s="124"/>
      <c r="H533" s="27"/>
      <c r="I533" s="27"/>
      <c r="J533" s="27"/>
      <c r="K533" s="27"/>
      <c r="L533" s="27"/>
      <c r="M533" s="27"/>
      <c r="N533" s="27"/>
      <c r="O533" s="27"/>
      <c r="P533" s="27"/>
      <c r="Q533" s="27"/>
      <c r="R533" s="27"/>
      <c r="S533" s="27"/>
      <c r="T533" s="27"/>
      <c r="U533" s="27"/>
      <c r="V533" s="27"/>
      <c r="W533" s="27"/>
      <c r="X533" s="27"/>
      <c r="Y533" s="27"/>
      <c r="Z533" s="27"/>
      <c r="AA533" s="27"/>
      <c r="AB533" s="27"/>
    </row>
    <row r="534" ht="26.25" customHeight="1">
      <c r="A534" s="123"/>
      <c r="B534" s="27"/>
      <c r="C534" s="27"/>
      <c r="D534" s="27"/>
      <c r="E534" s="27"/>
      <c r="F534" s="124"/>
      <c r="G534" s="124"/>
      <c r="H534" s="27"/>
      <c r="I534" s="27"/>
      <c r="J534" s="27"/>
      <c r="K534" s="27"/>
      <c r="L534" s="27"/>
      <c r="M534" s="27"/>
      <c r="N534" s="27"/>
      <c r="O534" s="27"/>
      <c r="P534" s="27"/>
      <c r="Q534" s="27"/>
      <c r="R534" s="27"/>
      <c r="S534" s="27"/>
      <c r="T534" s="27"/>
      <c r="U534" s="27"/>
      <c r="V534" s="27"/>
      <c r="W534" s="27"/>
      <c r="X534" s="27"/>
      <c r="Y534" s="27"/>
      <c r="Z534" s="27"/>
      <c r="AA534" s="27"/>
      <c r="AB534" s="27"/>
    </row>
    <row r="535" ht="26.25" customHeight="1">
      <c r="A535" s="123"/>
      <c r="B535" s="27"/>
      <c r="C535" s="27"/>
      <c r="D535" s="27"/>
      <c r="E535" s="27"/>
      <c r="F535" s="124"/>
      <c r="G535" s="124"/>
      <c r="H535" s="27"/>
      <c r="I535" s="27"/>
      <c r="J535" s="27"/>
      <c r="K535" s="27"/>
      <c r="L535" s="27"/>
      <c r="M535" s="27"/>
      <c r="N535" s="27"/>
      <c r="O535" s="27"/>
      <c r="P535" s="27"/>
      <c r="Q535" s="27"/>
      <c r="R535" s="27"/>
      <c r="S535" s="27"/>
      <c r="T535" s="27"/>
      <c r="U535" s="27"/>
      <c r="V535" s="27"/>
      <c r="W535" s="27"/>
      <c r="X535" s="27"/>
      <c r="Y535" s="27"/>
      <c r="Z535" s="27"/>
      <c r="AA535" s="27"/>
      <c r="AB535" s="27"/>
    </row>
    <row r="536" ht="26.25" customHeight="1">
      <c r="A536" s="123"/>
      <c r="B536" s="27"/>
      <c r="C536" s="27"/>
      <c r="D536" s="27"/>
      <c r="E536" s="27"/>
      <c r="F536" s="124"/>
      <c r="G536" s="124"/>
      <c r="H536" s="27"/>
      <c r="I536" s="27"/>
      <c r="J536" s="27"/>
      <c r="K536" s="27"/>
      <c r="L536" s="27"/>
      <c r="M536" s="27"/>
      <c r="N536" s="27"/>
      <c r="O536" s="27"/>
      <c r="P536" s="27"/>
      <c r="Q536" s="27"/>
      <c r="R536" s="27"/>
      <c r="S536" s="27"/>
      <c r="T536" s="27"/>
      <c r="U536" s="27"/>
      <c r="V536" s="27"/>
      <c r="W536" s="27"/>
      <c r="X536" s="27"/>
      <c r="Y536" s="27"/>
      <c r="Z536" s="27"/>
      <c r="AA536" s="27"/>
      <c r="AB536" s="27"/>
    </row>
    <row r="537" ht="26.25" customHeight="1">
      <c r="A537" s="123"/>
      <c r="B537" s="27"/>
      <c r="C537" s="27"/>
      <c r="D537" s="27"/>
      <c r="E537" s="27"/>
      <c r="F537" s="124"/>
      <c r="G537" s="124"/>
      <c r="H537" s="27"/>
      <c r="I537" s="27"/>
      <c r="J537" s="27"/>
      <c r="K537" s="27"/>
      <c r="L537" s="27"/>
      <c r="M537" s="27"/>
      <c r="N537" s="27"/>
      <c r="O537" s="27"/>
      <c r="P537" s="27"/>
      <c r="Q537" s="27"/>
      <c r="R537" s="27"/>
      <c r="S537" s="27"/>
      <c r="T537" s="27"/>
      <c r="U537" s="27"/>
      <c r="V537" s="27"/>
      <c r="W537" s="27"/>
      <c r="X537" s="27"/>
      <c r="Y537" s="27"/>
      <c r="Z537" s="27"/>
      <c r="AA537" s="27"/>
      <c r="AB537" s="27"/>
    </row>
    <row r="538" ht="26.25" customHeight="1">
      <c r="A538" s="123"/>
      <c r="B538" s="27"/>
      <c r="C538" s="27"/>
      <c r="D538" s="27"/>
      <c r="E538" s="27"/>
      <c r="F538" s="124"/>
      <c r="G538" s="124"/>
      <c r="H538" s="27"/>
      <c r="I538" s="27"/>
      <c r="J538" s="27"/>
      <c r="K538" s="27"/>
      <c r="L538" s="27"/>
      <c r="M538" s="27"/>
      <c r="N538" s="27"/>
      <c r="O538" s="27"/>
      <c r="P538" s="27"/>
      <c r="Q538" s="27"/>
      <c r="R538" s="27"/>
      <c r="S538" s="27"/>
      <c r="T538" s="27"/>
      <c r="U538" s="27"/>
      <c r="V538" s="27"/>
      <c r="W538" s="27"/>
      <c r="X538" s="27"/>
      <c r="Y538" s="27"/>
      <c r="Z538" s="27"/>
      <c r="AA538" s="27"/>
      <c r="AB538" s="27"/>
    </row>
    <row r="539" ht="26.25" customHeight="1">
      <c r="A539" s="123"/>
      <c r="B539" s="27"/>
      <c r="C539" s="27"/>
      <c r="D539" s="27"/>
      <c r="E539" s="27"/>
      <c r="F539" s="124"/>
      <c r="G539" s="124"/>
      <c r="H539" s="27"/>
      <c r="I539" s="27"/>
      <c r="J539" s="27"/>
      <c r="K539" s="27"/>
      <c r="L539" s="27"/>
      <c r="M539" s="27"/>
      <c r="N539" s="27"/>
      <c r="O539" s="27"/>
      <c r="P539" s="27"/>
      <c r="Q539" s="27"/>
      <c r="R539" s="27"/>
      <c r="S539" s="27"/>
      <c r="T539" s="27"/>
      <c r="U539" s="27"/>
      <c r="V539" s="27"/>
      <c r="W539" s="27"/>
      <c r="X539" s="27"/>
      <c r="Y539" s="27"/>
      <c r="Z539" s="27"/>
      <c r="AA539" s="27"/>
      <c r="AB539" s="27"/>
    </row>
    <row r="540" ht="26.25" customHeight="1">
      <c r="A540" s="123"/>
      <c r="B540" s="27"/>
      <c r="C540" s="27"/>
      <c r="D540" s="27"/>
      <c r="E540" s="27"/>
      <c r="F540" s="124"/>
      <c r="G540" s="124"/>
      <c r="H540" s="27"/>
      <c r="I540" s="27"/>
      <c r="J540" s="27"/>
      <c r="K540" s="27"/>
      <c r="L540" s="27"/>
      <c r="M540" s="27"/>
      <c r="N540" s="27"/>
      <c r="O540" s="27"/>
      <c r="P540" s="27"/>
      <c r="Q540" s="27"/>
      <c r="R540" s="27"/>
      <c r="S540" s="27"/>
      <c r="T540" s="27"/>
      <c r="U540" s="27"/>
      <c r="V540" s="27"/>
      <c r="W540" s="27"/>
      <c r="X540" s="27"/>
      <c r="Y540" s="27"/>
      <c r="Z540" s="27"/>
      <c r="AA540" s="27"/>
      <c r="AB540" s="27"/>
    </row>
    <row r="541" ht="26.25" customHeight="1">
      <c r="A541" s="123"/>
      <c r="B541" s="27"/>
      <c r="C541" s="27"/>
      <c r="D541" s="27"/>
      <c r="E541" s="27"/>
      <c r="F541" s="124"/>
      <c r="G541" s="124"/>
      <c r="H541" s="27"/>
      <c r="I541" s="27"/>
      <c r="J541" s="27"/>
      <c r="K541" s="27"/>
      <c r="L541" s="27"/>
      <c r="M541" s="27"/>
      <c r="N541" s="27"/>
      <c r="O541" s="27"/>
      <c r="P541" s="27"/>
      <c r="Q541" s="27"/>
      <c r="R541" s="27"/>
      <c r="S541" s="27"/>
      <c r="T541" s="27"/>
      <c r="U541" s="27"/>
      <c r="V541" s="27"/>
      <c r="W541" s="27"/>
      <c r="X541" s="27"/>
      <c r="Y541" s="27"/>
      <c r="Z541" s="27"/>
      <c r="AA541" s="27"/>
      <c r="AB541" s="27"/>
    </row>
    <row r="542" ht="26.25" customHeight="1">
      <c r="A542" s="123"/>
      <c r="B542" s="27"/>
      <c r="C542" s="27"/>
      <c r="D542" s="27"/>
      <c r="E542" s="27"/>
      <c r="F542" s="124"/>
      <c r="G542" s="124"/>
      <c r="H542" s="27"/>
      <c r="I542" s="27"/>
      <c r="J542" s="27"/>
      <c r="K542" s="27"/>
      <c r="L542" s="27"/>
      <c r="M542" s="27"/>
      <c r="N542" s="27"/>
      <c r="O542" s="27"/>
      <c r="P542" s="27"/>
      <c r="Q542" s="27"/>
      <c r="R542" s="27"/>
      <c r="S542" s="27"/>
      <c r="T542" s="27"/>
      <c r="U542" s="27"/>
      <c r="V542" s="27"/>
      <c r="W542" s="27"/>
      <c r="X542" s="27"/>
      <c r="Y542" s="27"/>
      <c r="Z542" s="27"/>
      <c r="AA542" s="27"/>
      <c r="AB542" s="27"/>
    </row>
    <row r="543" ht="26.25" customHeight="1">
      <c r="A543" s="123"/>
      <c r="B543" s="27"/>
      <c r="C543" s="27"/>
      <c r="D543" s="27"/>
      <c r="E543" s="27"/>
      <c r="F543" s="124"/>
      <c r="G543" s="124"/>
      <c r="H543" s="27"/>
      <c r="I543" s="27"/>
      <c r="J543" s="27"/>
      <c r="K543" s="27"/>
      <c r="L543" s="27"/>
      <c r="M543" s="27"/>
      <c r="N543" s="27"/>
      <c r="O543" s="27"/>
      <c r="P543" s="27"/>
      <c r="Q543" s="27"/>
      <c r="R543" s="27"/>
      <c r="S543" s="27"/>
      <c r="T543" s="27"/>
      <c r="U543" s="27"/>
      <c r="V543" s="27"/>
      <c r="W543" s="27"/>
      <c r="X543" s="27"/>
      <c r="Y543" s="27"/>
      <c r="Z543" s="27"/>
      <c r="AA543" s="27"/>
      <c r="AB543" s="27"/>
    </row>
    <row r="544" ht="26.25" customHeight="1">
      <c r="A544" s="123"/>
      <c r="B544" s="27"/>
      <c r="C544" s="27"/>
      <c r="D544" s="27"/>
      <c r="E544" s="27"/>
      <c r="F544" s="124"/>
      <c r="G544" s="124"/>
      <c r="H544" s="27"/>
      <c r="I544" s="27"/>
      <c r="J544" s="27"/>
      <c r="K544" s="27"/>
      <c r="L544" s="27"/>
      <c r="M544" s="27"/>
      <c r="N544" s="27"/>
      <c r="O544" s="27"/>
      <c r="P544" s="27"/>
      <c r="Q544" s="27"/>
      <c r="R544" s="27"/>
      <c r="S544" s="27"/>
      <c r="T544" s="27"/>
      <c r="U544" s="27"/>
      <c r="V544" s="27"/>
      <c r="W544" s="27"/>
      <c r="X544" s="27"/>
      <c r="Y544" s="27"/>
      <c r="Z544" s="27"/>
      <c r="AA544" s="27"/>
      <c r="AB544" s="27"/>
    </row>
    <row r="545" ht="26.25" customHeight="1">
      <c r="A545" s="123"/>
      <c r="B545" s="27"/>
      <c r="C545" s="27"/>
      <c r="D545" s="27"/>
      <c r="E545" s="27"/>
      <c r="F545" s="124"/>
      <c r="G545" s="124"/>
      <c r="H545" s="27"/>
      <c r="I545" s="27"/>
      <c r="J545" s="27"/>
      <c r="K545" s="27"/>
      <c r="L545" s="27"/>
      <c r="M545" s="27"/>
      <c r="N545" s="27"/>
      <c r="O545" s="27"/>
      <c r="P545" s="27"/>
      <c r="Q545" s="27"/>
      <c r="R545" s="27"/>
      <c r="S545" s="27"/>
      <c r="T545" s="27"/>
      <c r="U545" s="27"/>
      <c r="V545" s="27"/>
      <c r="W545" s="27"/>
      <c r="X545" s="27"/>
      <c r="Y545" s="27"/>
      <c r="Z545" s="27"/>
      <c r="AA545" s="27"/>
      <c r="AB545" s="27"/>
    </row>
    <row r="546" ht="26.25" customHeight="1">
      <c r="A546" s="123"/>
      <c r="B546" s="27"/>
      <c r="C546" s="27"/>
      <c r="D546" s="27"/>
      <c r="E546" s="27"/>
      <c r="F546" s="124"/>
      <c r="G546" s="124"/>
      <c r="H546" s="27"/>
      <c r="I546" s="27"/>
      <c r="J546" s="27"/>
      <c r="K546" s="27"/>
      <c r="L546" s="27"/>
      <c r="M546" s="27"/>
      <c r="N546" s="27"/>
      <c r="O546" s="27"/>
      <c r="P546" s="27"/>
      <c r="Q546" s="27"/>
      <c r="R546" s="27"/>
      <c r="S546" s="27"/>
      <c r="T546" s="27"/>
      <c r="U546" s="27"/>
      <c r="V546" s="27"/>
      <c r="W546" s="27"/>
      <c r="X546" s="27"/>
      <c r="Y546" s="27"/>
      <c r="Z546" s="27"/>
      <c r="AA546" s="27"/>
      <c r="AB546" s="27"/>
    </row>
    <row r="547" ht="26.25" customHeight="1">
      <c r="A547" s="123"/>
      <c r="B547" s="27"/>
      <c r="C547" s="27"/>
      <c r="D547" s="27"/>
      <c r="E547" s="27"/>
      <c r="F547" s="124"/>
      <c r="G547" s="124"/>
      <c r="H547" s="27"/>
      <c r="I547" s="27"/>
      <c r="J547" s="27"/>
      <c r="K547" s="27"/>
      <c r="L547" s="27"/>
      <c r="M547" s="27"/>
      <c r="N547" s="27"/>
      <c r="O547" s="27"/>
      <c r="P547" s="27"/>
      <c r="Q547" s="27"/>
      <c r="R547" s="27"/>
      <c r="S547" s="27"/>
      <c r="T547" s="27"/>
      <c r="U547" s="27"/>
      <c r="V547" s="27"/>
      <c r="W547" s="27"/>
      <c r="X547" s="27"/>
      <c r="Y547" s="27"/>
      <c r="Z547" s="27"/>
      <c r="AA547" s="27"/>
      <c r="AB547" s="27"/>
    </row>
    <row r="548" ht="26.25" customHeight="1">
      <c r="A548" s="123"/>
      <c r="B548" s="27"/>
      <c r="C548" s="27"/>
      <c r="D548" s="27"/>
      <c r="E548" s="27"/>
      <c r="F548" s="124"/>
      <c r="G548" s="124"/>
      <c r="H548" s="27"/>
      <c r="I548" s="27"/>
      <c r="J548" s="27"/>
      <c r="K548" s="27"/>
      <c r="L548" s="27"/>
      <c r="M548" s="27"/>
      <c r="N548" s="27"/>
      <c r="O548" s="27"/>
      <c r="P548" s="27"/>
      <c r="Q548" s="27"/>
      <c r="R548" s="27"/>
      <c r="S548" s="27"/>
      <c r="T548" s="27"/>
      <c r="U548" s="27"/>
      <c r="V548" s="27"/>
      <c r="W548" s="27"/>
      <c r="X548" s="27"/>
      <c r="Y548" s="27"/>
      <c r="Z548" s="27"/>
      <c r="AA548" s="27"/>
      <c r="AB548" s="27"/>
    </row>
    <row r="549" ht="26.25" customHeight="1">
      <c r="A549" s="123"/>
      <c r="B549" s="27"/>
      <c r="C549" s="27"/>
      <c r="D549" s="27"/>
      <c r="E549" s="27"/>
      <c r="F549" s="124"/>
      <c r="G549" s="124"/>
      <c r="H549" s="27"/>
      <c r="I549" s="27"/>
      <c r="J549" s="27"/>
      <c r="K549" s="27"/>
      <c r="L549" s="27"/>
      <c r="M549" s="27"/>
      <c r="N549" s="27"/>
      <c r="O549" s="27"/>
      <c r="P549" s="27"/>
      <c r="Q549" s="27"/>
      <c r="R549" s="27"/>
      <c r="S549" s="27"/>
      <c r="T549" s="27"/>
      <c r="U549" s="27"/>
      <c r="V549" s="27"/>
      <c r="W549" s="27"/>
      <c r="X549" s="27"/>
      <c r="Y549" s="27"/>
      <c r="Z549" s="27"/>
      <c r="AA549" s="27"/>
      <c r="AB549" s="27"/>
    </row>
    <row r="550" ht="26.25" customHeight="1">
      <c r="A550" s="123"/>
      <c r="B550" s="27"/>
      <c r="C550" s="27"/>
      <c r="D550" s="27"/>
      <c r="E550" s="27"/>
      <c r="F550" s="124"/>
      <c r="G550" s="124"/>
      <c r="H550" s="27"/>
      <c r="I550" s="27"/>
      <c r="J550" s="27"/>
      <c r="K550" s="27"/>
      <c r="L550" s="27"/>
      <c r="M550" s="27"/>
      <c r="N550" s="27"/>
      <c r="O550" s="27"/>
      <c r="P550" s="27"/>
      <c r="Q550" s="27"/>
      <c r="R550" s="27"/>
      <c r="S550" s="27"/>
      <c r="T550" s="27"/>
      <c r="U550" s="27"/>
      <c r="V550" s="27"/>
      <c r="W550" s="27"/>
      <c r="X550" s="27"/>
      <c r="Y550" s="27"/>
      <c r="Z550" s="27"/>
      <c r="AA550" s="27"/>
      <c r="AB550" s="27"/>
    </row>
    <row r="551" ht="26.25" customHeight="1">
      <c r="A551" s="123"/>
      <c r="B551" s="27"/>
      <c r="C551" s="27"/>
      <c r="D551" s="27"/>
      <c r="E551" s="27"/>
      <c r="F551" s="124"/>
      <c r="G551" s="124"/>
      <c r="H551" s="27"/>
      <c r="I551" s="27"/>
      <c r="J551" s="27"/>
      <c r="K551" s="27"/>
      <c r="L551" s="27"/>
      <c r="M551" s="27"/>
      <c r="N551" s="27"/>
      <c r="O551" s="27"/>
      <c r="P551" s="27"/>
      <c r="Q551" s="27"/>
      <c r="R551" s="27"/>
      <c r="S551" s="27"/>
      <c r="T551" s="27"/>
      <c r="U551" s="27"/>
      <c r="V551" s="27"/>
      <c r="W551" s="27"/>
      <c r="X551" s="27"/>
      <c r="Y551" s="27"/>
      <c r="Z551" s="27"/>
      <c r="AA551" s="27"/>
      <c r="AB551" s="27"/>
    </row>
    <row r="552" ht="26.25" customHeight="1">
      <c r="A552" s="123"/>
      <c r="B552" s="27"/>
      <c r="C552" s="27"/>
      <c r="D552" s="27"/>
      <c r="E552" s="27"/>
      <c r="F552" s="124"/>
      <c r="G552" s="124"/>
      <c r="H552" s="27"/>
      <c r="I552" s="27"/>
      <c r="J552" s="27"/>
      <c r="K552" s="27"/>
      <c r="L552" s="27"/>
      <c r="M552" s="27"/>
      <c r="N552" s="27"/>
      <c r="O552" s="27"/>
      <c r="P552" s="27"/>
      <c r="Q552" s="27"/>
      <c r="R552" s="27"/>
      <c r="S552" s="27"/>
      <c r="T552" s="27"/>
      <c r="U552" s="27"/>
      <c r="V552" s="27"/>
      <c r="W552" s="27"/>
      <c r="X552" s="27"/>
      <c r="Y552" s="27"/>
      <c r="Z552" s="27"/>
      <c r="AA552" s="27"/>
      <c r="AB552" s="27"/>
    </row>
    <row r="553" ht="26.25" customHeight="1">
      <c r="A553" s="123"/>
      <c r="B553" s="27"/>
      <c r="C553" s="27"/>
      <c r="D553" s="27"/>
      <c r="E553" s="27"/>
      <c r="F553" s="124"/>
      <c r="G553" s="124"/>
      <c r="H553" s="27"/>
      <c r="I553" s="27"/>
      <c r="J553" s="27"/>
      <c r="K553" s="27"/>
      <c r="L553" s="27"/>
      <c r="M553" s="27"/>
      <c r="N553" s="27"/>
      <c r="O553" s="27"/>
      <c r="P553" s="27"/>
      <c r="Q553" s="27"/>
      <c r="R553" s="27"/>
      <c r="S553" s="27"/>
      <c r="T553" s="27"/>
      <c r="U553" s="27"/>
      <c r="V553" s="27"/>
      <c r="W553" s="27"/>
      <c r="X553" s="27"/>
      <c r="Y553" s="27"/>
      <c r="Z553" s="27"/>
      <c r="AA553" s="27"/>
      <c r="AB553" s="27"/>
    </row>
    <row r="554" ht="26.25" customHeight="1">
      <c r="A554" s="123"/>
      <c r="B554" s="27"/>
      <c r="C554" s="27"/>
      <c r="D554" s="27"/>
      <c r="E554" s="27"/>
      <c r="F554" s="124"/>
      <c r="G554" s="124"/>
      <c r="H554" s="27"/>
      <c r="I554" s="27"/>
      <c r="J554" s="27"/>
      <c r="K554" s="27"/>
      <c r="L554" s="27"/>
      <c r="M554" s="27"/>
      <c r="N554" s="27"/>
      <c r="O554" s="27"/>
      <c r="P554" s="27"/>
      <c r="Q554" s="27"/>
      <c r="R554" s="27"/>
      <c r="S554" s="27"/>
      <c r="T554" s="27"/>
      <c r="U554" s="27"/>
      <c r="V554" s="27"/>
      <c r="W554" s="27"/>
      <c r="X554" s="27"/>
      <c r="Y554" s="27"/>
      <c r="Z554" s="27"/>
      <c r="AA554" s="27"/>
      <c r="AB554" s="27"/>
    </row>
    <row r="555" ht="26.25" customHeight="1">
      <c r="A555" s="123"/>
      <c r="B555" s="27"/>
      <c r="C555" s="27"/>
      <c r="D555" s="27"/>
      <c r="E555" s="27"/>
      <c r="F555" s="124"/>
      <c r="G555" s="124"/>
      <c r="H555" s="27"/>
      <c r="I555" s="27"/>
      <c r="J555" s="27"/>
      <c r="K555" s="27"/>
      <c r="L555" s="27"/>
      <c r="M555" s="27"/>
      <c r="N555" s="27"/>
      <c r="O555" s="27"/>
      <c r="P555" s="27"/>
      <c r="Q555" s="27"/>
      <c r="R555" s="27"/>
      <c r="S555" s="27"/>
      <c r="T555" s="27"/>
      <c r="U555" s="27"/>
      <c r="V555" s="27"/>
      <c r="W555" s="27"/>
      <c r="X555" s="27"/>
      <c r="Y555" s="27"/>
      <c r="Z555" s="27"/>
      <c r="AA555" s="27"/>
      <c r="AB555" s="27"/>
    </row>
    <row r="556" ht="26.25" customHeight="1">
      <c r="A556" s="123"/>
      <c r="B556" s="27"/>
      <c r="C556" s="27"/>
      <c r="D556" s="27"/>
      <c r="E556" s="27"/>
      <c r="F556" s="124"/>
      <c r="G556" s="124"/>
      <c r="H556" s="27"/>
      <c r="I556" s="27"/>
      <c r="J556" s="27"/>
      <c r="K556" s="27"/>
      <c r="L556" s="27"/>
      <c r="M556" s="27"/>
      <c r="N556" s="27"/>
      <c r="O556" s="27"/>
      <c r="P556" s="27"/>
      <c r="Q556" s="27"/>
      <c r="R556" s="27"/>
      <c r="S556" s="27"/>
      <c r="T556" s="27"/>
      <c r="U556" s="27"/>
      <c r="V556" s="27"/>
      <c r="W556" s="27"/>
      <c r="X556" s="27"/>
      <c r="Y556" s="27"/>
      <c r="Z556" s="27"/>
      <c r="AA556" s="27"/>
      <c r="AB556" s="27"/>
    </row>
    <row r="557" ht="26.25" customHeight="1">
      <c r="A557" s="123"/>
      <c r="B557" s="27"/>
      <c r="C557" s="27"/>
      <c r="D557" s="27"/>
      <c r="E557" s="27"/>
      <c r="F557" s="124"/>
      <c r="G557" s="124"/>
      <c r="H557" s="27"/>
      <c r="I557" s="27"/>
      <c r="J557" s="27"/>
      <c r="K557" s="27"/>
      <c r="L557" s="27"/>
      <c r="M557" s="27"/>
      <c r="N557" s="27"/>
      <c r="O557" s="27"/>
      <c r="P557" s="27"/>
      <c r="Q557" s="27"/>
      <c r="R557" s="27"/>
      <c r="S557" s="27"/>
      <c r="T557" s="27"/>
      <c r="U557" s="27"/>
      <c r="V557" s="27"/>
      <c r="W557" s="27"/>
      <c r="X557" s="27"/>
      <c r="Y557" s="27"/>
      <c r="Z557" s="27"/>
      <c r="AA557" s="27"/>
      <c r="AB557" s="27"/>
    </row>
    <row r="558" ht="26.25" customHeight="1">
      <c r="A558" s="123"/>
      <c r="B558" s="27"/>
      <c r="C558" s="27"/>
      <c r="D558" s="27"/>
      <c r="E558" s="27"/>
      <c r="F558" s="124"/>
      <c r="G558" s="124"/>
      <c r="H558" s="27"/>
      <c r="I558" s="27"/>
      <c r="J558" s="27"/>
      <c r="K558" s="27"/>
      <c r="L558" s="27"/>
      <c r="M558" s="27"/>
      <c r="N558" s="27"/>
      <c r="O558" s="27"/>
      <c r="P558" s="27"/>
      <c r="Q558" s="27"/>
      <c r="R558" s="27"/>
      <c r="S558" s="27"/>
      <c r="T558" s="27"/>
      <c r="U558" s="27"/>
      <c r="V558" s="27"/>
      <c r="W558" s="27"/>
      <c r="X558" s="27"/>
      <c r="Y558" s="27"/>
      <c r="Z558" s="27"/>
      <c r="AA558" s="27"/>
      <c r="AB558" s="27"/>
    </row>
    <row r="559" ht="26.25" customHeight="1">
      <c r="A559" s="123"/>
      <c r="B559" s="27"/>
      <c r="C559" s="27"/>
      <c r="D559" s="27"/>
      <c r="E559" s="27"/>
      <c r="F559" s="124"/>
      <c r="G559" s="124"/>
      <c r="H559" s="27"/>
      <c r="I559" s="27"/>
      <c r="J559" s="27"/>
      <c r="K559" s="27"/>
      <c r="L559" s="27"/>
      <c r="M559" s="27"/>
      <c r="N559" s="27"/>
      <c r="O559" s="27"/>
      <c r="P559" s="27"/>
      <c r="Q559" s="27"/>
      <c r="R559" s="27"/>
      <c r="S559" s="27"/>
      <c r="T559" s="27"/>
      <c r="U559" s="27"/>
      <c r="V559" s="27"/>
      <c r="W559" s="27"/>
      <c r="X559" s="27"/>
      <c r="Y559" s="27"/>
      <c r="Z559" s="27"/>
      <c r="AA559" s="27"/>
      <c r="AB559" s="27"/>
    </row>
    <row r="560" ht="26.25" customHeight="1">
      <c r="A560" s="123"/>
      <c r="B560" s="27"/>
      <c r="C560" s="27"/>
      <c r="D560" s="27"/>
      <c r="E560" s="27"/>
      <c r="F560" s="124"/>
      <c r="G560" s="124"/>
      <c r="H560" s="27"/>
      <c r="I560" s="27"/>
      <c r="J560" s="27"/>
      <c r="K560" s="27"/>
      <c r="L560" s="27"/>
      <c r="M560" s="27"/>
      <c r="N560" s="27"/>
      <c r="O560" s="27"/>
      <c r="P560" s="27"/>
      <c r="Q560" s="27"/>
      <c r="R560" s="27"/>
      <c r="S560" s="27"/>
      <c r="T560" s="27"/>
      <c r="U560" s="27"/>
      <c r="V560" s="27"/>
      <c r="W560" s="27"/>
      <c r="X560" s="27"/>
      <c r="Y560" s="27"/>
      <c r="Z560" s="27"/>
      <c r="AA560" s="27"/>
      <c r="AB560" s="27"/>
    </row>
    <row r="561" ht="26.25" customHeight="1">
      <c r="A561" s="123"/>
      <c r="B561" s="27"/>
      <c r="C561" s="27"/>
      <c r="D561" s="27"/>
      <c r="E561" s="27"/>
      <c r="F561" s="124"/>
      <c r="G561" s="124"/>
      <c r="H561" s="27"/>
      <c r="I561" s="27"/>
      <c r="J561" s="27"/>
      <c r="K561" s="27"/>
      <c r="L561" s="27"/>
      <c r="M561" s="27"/>
      <c r="N561" s="27"/>
      <c r="O561" s="27"/>
      <c r="P561" s="27"/>
      <c r="Q561" s="27"/>
      <c r="R561" s="27"/>
      <c r="S561" s="27"/>
      <c r="T561" s="27"/>
      <c r="U561" s="27"/>
      <c r="V561" s="27"/>
      <c r="W561" s="27"/>
      <c r="X561" s="27"/>
      <c r="Y561" s="27"/>
      <c r="Z561" s="27"/>
      <c r="AA561" s="27"/>
      <c r="AB561" s="27"/>
    </row>
    <row r="562" ht="26.25" customHeight="1">
      <c r="A562" s="123"/>
      <c r="B562" s="27"/>
      <c r="C562" s="27"/>
      <c r="D562" s="27"/>
      <c r="E562" s="27"/>
      <c r="F562" s="124"/>
      <c r="G562" s="124"/>
      <c r="H562" s="27"/>
      <c r="I562" s="27"/>
      <c r="J562" s="27"/>
      <c r="K562" s="27"/>
      <c r="L562" s="27"/>
      <c r="M562" s="27"/>
      <c r="N562" s="27"/>
      <c r="O562" s="27"/>
      <c r="P562" s="27"/>
      <c r="Q562" s="27"/>
      <c r="R562" s="27"/>
      <c r="S562" s="27"/>
      <c r="T562" s="27"/>
      <c r="U562" s="27"/>
      <c r="V562" s="27"/>
      <c r="W562" s="27"/>
      <c r="X562" s="27"/>
      <c r="Y562" s="27"/>
      <c r="Z562" s="27"/>
      <c r="AA562" s="27"/>
      <c r="AB562" s="27"/>
    </row>
    <row r="563" ht="26.25" customHeight="1">
      <c r="A563" s="123"/>
      <c r="B563" s="27"/>
      <c r="C563" s="27"/>
      <c r="D563" s="27"/>
      <c r="E563" s="27"/>
      <c r="F563" s="124"/>
      <c r="G563" s="124"/>
      <c r="H563" s="27"/>
      <c r="I563" s="27"/>
      <c r="J563" s="27"/>
      <c r="K563" s="27"/>
      <c r="L563" s="27"/>
      <c r="M563" s="27"/>
      <c r="N563" s="27"/>
      <c r="O563" s="27"/>
      <c r="P563" s="27"/>
      <c r="Q563" s="27"/>
      <c r="R563" s="27"/>
      <c r="S563" s="27"/>
      <c r="T563" s="27"/>
      <c r="U563" s="27"/>
      <c r="V563" s="27"/>
      <c r="W563" s="27"/>
      <c r="X563" s="27"/>
      <c r="Y563" s="27"/>
      <c r="Z563" s="27"/>
      <c r="AA563" s="27"/>
      <c r="AB563" s="27"/>
    </row>
    <row r="564" ht="26.25" customHeight="1">
      <c r="A564" s="123"/>
      <c r="B564" s="27"/>
      <c r="C564" s="27"/>
      <c r="D564" s="27"/>
      <c r="E564" s="27"/>
      <c r="F564" s="124"/>
      <c r="G564" s="124"/>
      <c r="H564" s="27"/>
      <c r="I564" s="27"/>
      <c r="J564" s="27"/>
      <c r="K564" s="27"/>
      <c r="L564" s="27"/>
      <c r="M564" s="27"/>
      <c r="N564" s="27"/>
      <c r="O564" s="27"/>
      <c r="P564" s="27"/>
      <c r="Q564" s="27"/>
      <c r="R564" s="27"/>
      <c r="S564" s="27"/>
      <c r="T564" s="27"/>
      <c r="U564" s="27"/>
      <c r="V564" s="27"/>
      <c r="W564" s="27"/>
      <c r="X564" s="27"/>
      <c r="Y564" s="27"/>
      <c r="Z564" s="27"/>
      <c r="AA564" s="27"/>
      <c r="AB564" s="27"/>
    </row>
    <row r="565" ht="26.25" customHeight="1">
      <c r="A565" s="123"/>
      <c r="B565" s="27"/>
      <c r="C565" s="27"/>
      <c r="D565" s="27"/>
      <c r="E565" s="27"/>
      <c r="F565" s="124"/>
      <c r="G565" s="124"/>
      <c r="H565" s="27"/>
      <c r="I565" s="27"/>
      <c r="J565" s="27"/>
      <c r="K565" s="27"/>
      <c r="L565" s="27"/>
      <c r="M565" s="27"/>
      <c r="N565" s="27"/>
      <c r="O565" s="27"/>
      <c r="P565" s="27"/>
      <c r="Q565" s="27"/>
      <c r="R565" s="27"/>
      <c r="S565" s="27"/>
      <c r="T565" s="27"/>
      <c r="U565" s="27"/>
      <c r="V565" s="27"/>
      <c r="W565" s="27"/>
      <c r="X565" s="27"/>
      <c r="Y565" s="27"/>
      <c r="Z565" s="27"/>
      <c r="AA565" s="27"/>
      <c r="AB565" s="27"/>
    </row>
    <row r="566" ht="26.25" customHeight="1">
      <c r="A566" s="123"/>
      <c r="B566" s="27"/>
      <c r="C566" s="27"/>
      <c r="D566" s="27"/>
      <c r="E566" s="27"/>
      <c r="F566" s="124"/>
      <c r="G566" s="124"/>
      <c r="H566" s="27"/>
      <c r="I566" s="27"/>
      <c r="J566" s="27"/>
      <c r="K566" s="27"/>
      <c r="L566" s="27"/>
      <c r="M566" s="27"/>
      <c r="N566" s="27"/>
      <c r="O566" s="27"/>
      <c r="P566" s="27"/>
      <c r="Q566" s="27"/>
      <c r="R566" s="27"/>
      <c r="S566" s="27"/>
      <c r="T566" s="27"/>
      <c r="U566" s="27"/>
      <c r="V566" s="27"/>
      <c r="W566" s="27"/>
      <c r="X566" s="27"/>
      <c r="Y566" s="27"/>
      <c r="Z566" s="27"/>
      <c r="AA566" s="27"/>
      <c r="AB566" s="27"/>
    </row>
    <row r="567" ht="26.25" customHeight="1">
      <c r="A567" s="123"/>
      <c r="B567" s="27"/>
      <c r="C567" s="27"/>
      <c r="D567" s="27"/>
      <c r="E567" s="27"/>
      <c r="F567" s="124"/>
      <c r="G567" s="124"/>
      <c r="H567" s="27"/>
      <c r="I567" s="27"/>
      <c r="J567" s="27"/>
      <c r="K567" s="27"/>
      <c r="L567" s="27"/>
      <c r="M567" s="27"/>
      <c r="N567" s="27"/>
      <c r="O567" s="27"/>
      <c r="P567" s="27"/>
      <c r="Q567" s="27"/>
      <c r="R567" s="27"/>
      <c r="S567" s="27"/>
      <c r="T567" s="27"/>
      <c r="U567" s="27"/>
      <c r="V567" s="27"/>
      <c r="W567" s="27"/>
      <c r="X567" s="27"/>
      <c r="Y567" s="27"/>
      <c r="Z567" s="27"/>
      <c r="AA567" s="27"/>
      <c r="AB567" s="27"/>
    </row>
    <row r="568" ht="26.25" customHeight="1">
      <c r="A568" s="123"/>
      <c r="B568" s="27"/>
      <c r="C568" s="27"/>
      <c r="D568" s="27"/>
      <c r="E568" s="27"/>
      <c r="F568" s="124"/>
      <c r="G568" s="124"/>
      <c r="H568" s="27"/>
      <c r="I568" s="27"/>
      <c r="J568" s="27"/>
      <c r="K568" s="27"/>
      <c r="L568" s="27"/>
      <c r="M568" s="27"/>
      <c r="N568" s="27"/>
      <c r="O568" s="27"/>
      <c r="P568" s="27"/>
      <c r="Q568" s="27"/>
      <c r="R568" s="27"/>
      <c r="S568" s="27"/>
      <c r="T568" s="27"/>
      <c r="U568" s="27"/>
      <c r="V568" s="27"/>
      <c r="W568" s="27"/>
      <c r="X568" s="27"/>
      <c r="Y568" s="27"/>
      <c r="Z568" s="27"/>
      <c r="AA568" s="27"/>
      <c r="AB568" s="27"/>
    </row>
    <row r="569" ht="26.25" customHeight="1">
      <c r="A569" s="123"/>
      <c r="B569" s="27"/>
      <c r="C569" s="27"/>
      <c r="D569" s="27"/>
      <c r="E569" s="27"/>
      <c r="F569" s="124"/>
      <c r="G569" s="124"/>
      <c r="H569" s="27"/>
      <c r="I569" s="27"/>
      <c r="J569" s="27"/>
      <c r="K569" s="27"/>
      <c r="L569" s="27"/>
      <c r="M569" s="27"/>
      <c r="N569" s="27"/>
      <c r="O569" s="27"/>
      <c r="P569" s="27"/>
      <c r="Q569" s="27"/>
      <c r="R569" s="27"/>
      <c r="S569" s="27"/>
      <c r="T569" s="27"/>
      <c r="U569" s="27"/>
      <c r="V569" s="27"/>
      <c r="W569" s="27"/>
      <c r="X569" s="27"/>
      <c r="Y569" s="27"/>
      <c r="Z569" s="27"/>
      <c r="AA569" s="27"/>
      <c r="AB569" s="27"/>
    </row>
    <row r="570" ht="26.25" customHeight="1">
      <c r="A570" s="123"/>
      <c r="B570" s="27"/>
      <c r="C570" s="27"/>
      <c r="D570" s="27"/>
      <c r="E570" s="27"/>
      <c r="F570" s="124"/>
      <c r="G570" s="124"/>
      <c r="H570" s="27"/>
      <c r="I570" s="27"/>
      <c r="J570" s="27"/>
      <c r="K570" s="27"/>
      <c r="L570" s="27"/>
      <c r="M570" s="27"/>
      <c r="N570" s="27"/>
      <c r="O570" s="27"/>
      <c r="P570" s="27"/>
      <c r="Q570" s="27"/>
      <c r="R570" s="27"/>
      <c r="S570" s="27"/>
      <c r="T570" s="27"/>
      <c r="U570" s="27"/>
      <c r="V570" s="27"/>
      <c r="W570" s="27"/>
      <c r="X570" s="27"/>
      <c r="Y570" s="27"/>
      <c r="Z570" s="27"/>
      <c r="AA570" s="27"/>
      <c r="AB570" s="27"/>
    </row>
    <row r="571" ht="26.25" customHeight="1">
      <c r="A571" s="123"/>
      <c r="B571" s="27"/>
      <c r="C571" s="27"/>
      <c r="D571" s="27"/>
      <c r="E571" s="27"/>
      <c r="F571" s="124"/>
      <c r="G571" s="124"/>
      <c r="H571" s="27"/>
      <c r="I571" s="27"/>
      <c r="J571" s="27"/>
      <c r="K571" s="27"/>
      <c r="L571" s="27"/>
      <c r="M571" s="27"/>
      <c r="N571" s="27"/>
      <c r="O571" s="27"/>
      <c r="P571" s="27"/>
      <c r="Q571" s="27"/>
      <c r="R571" s="27"/>
      <c r="S571" s="27"/>
      <c r="T571" s="27"/>
      <c r="U571" s="27"/>
      <c r="V571" s="27"/>
      <c r="W571" s="27"/>
      <c r="X571" s="27"/>
      <c r="Y571" s="27"/>
      <c r="Z571" s="27"/>
      <c r="AA571" s="27"/>
      <c r="AB571" s="27"/>
    </row>
    <row r="572" ht="26.25" customHeight="1">
      <c r="A572" s="123"/>
      <c r="B572" s="27"/>
      <c r="C572" s="27"/>
      <c r="D572" s="27"/>
      <c r="E572" s="27"/>
      <c r="F572" s="124"/>
      <c r="G572" s="124"/>
      <c r="H572" s="27"/>
      <c r="I572" s="27"/>
      <c r="J572" s="27"/>
      <c r="K572" s="27"/>
      <c r="L572" s="27"/>
      <c r="M572" s="27"/>
      <c r="N572" s="27"/>
      <c r="O572" s="27"/>
      <c r="P572" s="27"/>
      <c r="Q572" s="27"/>
      <c r="R572" s="27"/>
      <c r="S572" s="27"/>
      <c r="T572" s="27"/>
      <c r="U572" s="27"/>
      <c r="V572" s="27"/>
      <c r="W572" s="27"/>
      <c r="X572" s="27"/>
      <c r="Y572" s="27"/>
      <c r="Z572" s="27"/>
      <c r="AA572" s="27"/>
      <c r="AB572" s="27"/>
    </row>
    <row r="573" ht="26.25" customHeight="1">
      <c r="A573" s="123"/>
      <c r="B573" s="27"/>
      <c r="C573" s="27"/>
      <c r="D573" s="27"/>
      <c r="E573" s="27"/>
      <c r="F573" s="124"/>
      <c r="G573" s="124"/>
      <c r="H573" s="27"/>
      <c r="I573" s="27"/>
      <c r="J573" s="27"/>
      <c r="K573" s="27"/>
      <c r="L573" s="27"/>
      <c r="M573" s="27"/>
      <c r="N573" s="27"/>
      <c r="O573" s="27"/>
      <c r="P573" s="27"/>
      <c r="Q573" s="27"/>
      <c r="R573" s="27"/>
      <c r="S573" s="27"/>
      <c r="T573" s="27"/>
      <c r="U573" s="27"/>
      <c r="V573" s="27"/>
      <c r="W573" s="27"/>
      <c r="X573" s="27"/>
      <c r="Y573" s="27"/>
      <c r="Z573" s="27"/>
      <c r="AA573" s="27"/>
      <c r="AB573" s="27"/>
    </row>
    <row r="574" ht="26.25" customHeight="1">
      <c r="A574" s="123"/>
      <c r="B574" s="27"/>
      <c r="C574" s="27"/>
      <c r="D574" s="27"/>
      <c r="E574" s="27"/>
      <c r="F574" s="124"/>
      <c r="G574" s="124"/>
      <c r="H574" s="27"/>
      <c r="I574" s="27"/>
      <c r="J574" s="27"/>
      <c r="K574" s="27"/>
      <c r="L574" s="27"/>
      <c r="M574" s="27"/>
      <c r="N574" s="27"/>
      <c r="O574" s="27"/>
      <c r="P574" s="27"/>
      <c r="Q574" s="27"/>
      <c r="R574" s="27"/>
      <c r="S574" s="27"/>
      <c r="T574" s="27"/>
      <c r="U574" s="27"/>
      <c r="V574" s="27"/>
      <c r="W574" s="27"/>
      <c r="X574" s="27"/>
      <c r="Y574" s="27"/>
      <c r="Z574" s="27"/>
      <c r="AA574" s="27"/>
      <c r="AB574" s="27"/>
    </row>
    <row r="575" ht="26.25" customHeight="1">
      <c r="A575" s="123"/>
      <c r="B575" s="27"/>
      <c r="C575" s="27"/>
      <c r="D575" s="27"/>
      <c r="E575" s="27"/>
      <c r="F575" s="124"/>
      <c r="G575" s="124"/>
      <c r="H575" s="27"/>
      <c r="I575" s="27"/>
      <c r="J575" s="27"/>
      <c r="K575" s="27"/>
      <c r="L575" s="27"/>
      <c r="M575" s="27"/>
      <c r="N575" s="27"/>
      <c r="O575" s="27"/>
      <c r="P575" s="27"/>
      <c r="Q575" s="27"/>
      <c r="R575" s="27"/>
      <c r="S575" s="27"/>
      <c r="T575" s="27"/>
      <c r="U575" s="27"/>
      <c r="V575" s="27"/>
      <c r="W575" s="27"/>
      <c r="X575" s="27"/>
      <c r="Y575" s="27"/>
      <c r="Z575" s="27"/>
      <c r="AA575" s="27"/>
      <c r="AB575" s="27"/>
    </row>
    <row r="576" ht="26.25" customHeight="1">
      <c r="A576" s="123"/>
      <c r="B576" s="27"/>
      <c r="C576" s="27"/>
      <c r="D576" s="27"/>
      <c r="E576" s="27"/>
      <c r="F576" s="124"/>
      <c r="G576" s="124"/>
      <c r="H576" s="27"/>
      <c r="I576" s="27"/>
      <c r="J576" s="27"/>
      <c r="K576" s="27"/>
      <c r="L576" s="27"/>
      <c r="M576" s="27"/>
      <c r="N576" s="27"/>
      <c r="O576" s="27"/>
      <c r="P576" s="27"/>
      <c r="Q576" s="27"/>
      <c r="R576" s="27"/>
      <c r="S576" s="27"/>
      <c r="T576" s="27"/>
      <c r="U576" s="27"/>
      <c r="V576" s="27"/>
      <c r="W576" s="27"/>
      <c r="X576" s="27"/>
      <c r="Y576" s="27"/>
      <c r="Z576" s="27"/>
      <c r="AA576" s="27"/>
      <c r="AB576" s="27"/>
    </row>
    <row r="577" ht="26.25" customHeight="1">
      <c r="A577" s="123"/>
      <c r="B577" s="27"/>
      <c r="C577" s="27"/>
      <c r="D577" s="27"/>
      <c r="E577" s="27"/>
      <c r="F577" s="124"/>
      <c r="G577" s="124"/>
      <c r="H577" s="27"/>
      <c r="I577" s="27"/>
      <c r="J577" s="27"/>
      <c r="K577" s="27"/>
      <c r="L577" s="27"/>
      <c r="M577" s="27"/>
      <c r="N577" s="27"/>
      <c r="O577" s="27"/>
      <c r="P577" s="27"/>
      <c r="Q577" s="27"/>
      <c r="R577" s="27"/>
      <c r="S577" s="27"/>
      <c r="T577" s="27"/>
      <c r="U577" s="27"/>
      <c r="V577" s="27"/>
      <c r="W577" s="27"/>
      <c r="X577" s="27"/>
      <c r="Y577" s="27"/>
      <c r="Z577" s="27"/>
      <c r="AA577" s="27"/>
      <c r="AB577" s="27"/>
    </row>
    <row r="578" ht="26.25" customHeight="1">
      <c r="A578" s="123"/>
      <c r="B578" s="27"/>
      <c r="C578" s="27"/>
      <c r="D578" s="27"/>
      <c r="E578" s="27"/>
      <c r="F578" s="124"/>
      <c r="G578" s="124"/>
      <c r="H578" s="27"/>
      <c r="I578" s="27"/>
      <c r="J578" s="27"/>
      <c r="K578" s="27"/>
      <c r="L578" s="27"/>
      <c r="M578" s="27"/>
      <c r="N578" s="27"/>
      <c r="O578" s="27"/>
      <c r="P578" s="27"/>
      <c r="Q578" s="27"/>
      <c r="R578" s="27"/>
      <c r="S578" s="27"/>
      <c r="T578" s="27"/>
      <c r="U578" s="27"/>
      <c r="V578" s="27"/>
      <c r="W578" s="27"/>
      <c r="X578" s="27"/>
      <c r="Y578" s="27"/>
      <c r="Z578" s="27"/>
      <c r="AA578" s="27"/>
      <c r="AB578" s="27"/>
    </row>
    <row r="579" ht="26.25" customHeight="1">
      <c r="A579" s="123"/>
      <c r="B579" s="27"/>
      <c r="C579" s="27"/>
      <c r="D579" s="27"/>
      <c r="E579" s="27"/>
      <c r="F579" s="124"/>
      <c r="G579" s="124"/>
      <c r="H579" s="27"/>
      <c r="I579" s="27"/>
      <c r="J579" s="27"/>
      <c r="K579" s="27"/>
      <c r="L579" s="27"/>
      <c r="M579" s="27"/>
      <c r="N579" s="27"/>
      <c r="O579" s="27"/>
      <c r="P579" s="27"/>
      <c r="Q579" s="27"/>
      <c r="R579" s="27"/>
      <c r="S579" s="27"/>
      <c r="T579" s="27"/>
      <c r="U579" s="27"/>
      <c r="V579" s="27"/>
      <c r="W579" s="27"/>
      <c r="X579" s="27"/>
      <c r="Y579" s="27"/>
      <c r="Z579" s="27"/>
      <c r="AA579" s="27"/>
      <c r="AB579" s="27"/>
    </row>
    <row r="580" ht="26.25" customHeight="1">
      <c r="A580" s="123"/>
      <c r="B580" s="27"/>
      <c r="C580" s="27"/>
      <c r="D580" s="27"/>
      <c r="E580" s="27"/>
      <c r="F580" s="124"/>
      <c r="G580" s="124"/>
      <c r="H580" s="27"/>
      <c r="I580" s="27"/>
      <c r="J580" s="27"/>
      <c r="K580" s="27"/>
      <c r="L580" s="27"/>
      <c r="M580" s="27"/>
      <c r="N580" s="27"/>
      <c r="O580" s="27"/>
      <c r="P580" s="27"/>
      <c r="Q580" s="27"/>
      <c r="R580" s="27"/>
      <c r="S580" s="27"/>
      <c r="T580" s="27"/>
      <c r="U580" s="27"/>
      <c r="V580" s="27"/>
      <c r="W580" s="27"/>
      <c r="X580" s="27"/>
      <c r="Y580" s="27"/>
      <c r="Z580" s="27"/>
      <c r="AA580" s="27"/>
      <c r="AB580" s="27"/>
    </row>
    <row r="581" ht="26.25" customHeight="1">
      <c r="A581" s="123"/>
      <c r="B581" s="27"/>
      <c r="C581" s="27"/>
      <c r="D581" s="27"/>
      <c r="E581" s="27"/>
      <c r="F581" s="124"/>
      <c r="G581" s="124"/>
      <c r="H581" s="27"/>
      <c r="I581" s="27"/>
      <c r="J581" s="27"/>
      <c r="K581" s="27"/>
      <c r="L581" s="27"/>
      <c r="M581" s="27"/>
      <c r="N581" s="27"/>
      <c r="O581" s="27"/>
      <c r="P581" s="27"/>
      <c r="Q581" s="27"/>
      <c r="R581" s="27"/>
      <c r="S581" s="27"/>
      <c r="T581" s="27"/>
      <c r="U581" s="27"/>
      <c r="V581" s="27"/>
      <c r="W581" s="27"/>
      <c r="X581" s="27"/>
      <c r="Y581" s="27"/>
      <c r="Z581" s="27"/>
      <c r="AA581" s="27"/>
      <c r="AB581" s="27"/>
    </row>
    <row r="582" ht="26.25" customHeight="1">
      <c r="A582" s="123"/>
      <c r="B582" s="27"/>
      <c r="C582" s="27"/>
      <c r="D582" s="27"/>
      <c r="E582" s="27"/>
      <c r="F582" s="124"/>
      <c r="G582" s="124"/>
      <c r="H582" s="27"/>
      <c r="I582" s="27"/>
      <c r="J582" s="27"/>
      <c r="K582" s="27"/>
      <c r="L582" s="27"/>
      <c r="M582" s="27"/>
      <c r="N582" s="27"/>
      <c r="O582" s="27"/>
      <c r="P582" s="27"/>
      <c r="Q582" s="27"/>
      <c r="R582" s="27"/>
      <c r="S582" s="27"/>
      <c r="T582" s="27"/>
      <c r="U582" s="27"/>
      <c r="V582" s="27"/>
      <c r="W582" s="27"/>
      <c r="X582" s="27"/>
      <c r="Y582" s="27"/>
      <c r="Z582" s="27"/>
      <c r="AA582" s="27"/>
      <c r="AB582" s="27"/>
    </row>
    <row r="583" ht="26.25" customHeight="1">
      <c r="A583" s="123"/>
      <c r="B583" s="27"/>
      <c r="C583" s="27"/>
      <c r="D583" s="27"/>
      <c r="E583" s="27"/>
      <c r="F583" s="124"/>
      <c r="G583" s="124"/>
      <c r="H583" s="27"/>
      <c r="I583" s="27"/>
      <c r="J583" s="27"/>
      <c r="K583" s="27"/>
      <c r="L583" s="27"/>
      <c r="M583" s="27"/>
      <c r="N583" s="27"/>
      <c r="O583" s="27"/>
      <c r="P583" s="27"/>
      <c r="Q583" s="27"/>
      <c r="R583" s="27"/>
      <c r="S583" s="27"/>
      <c r="T583" s="27"/>
      <c r="U583" s="27"/>
      <c r="V583" s="27"/>
      <c r="W583" s="27"/>
      <c r="X583" s="27"/>
      <c r="Y583" s="27"/>
      <c r="Z583" s="27"/>
      <c r="AA583" s="27"/>
      <c r="AB583" s="27"/>
    </row>
    <row r="584" ht="26.25" customHeight="1">
      <c r="A584" s="123"/>
      <c r="B584" s="27"/>
      <c r="C584" s="27"/>
      <c r="D584" s="27"/>
      <c r="E584" s="27"/>
      <c r="F584" s="124"/>
      <c r="G584" s="124"/>
      <c r="H584" s="27"/>
      <c r="I584" s="27"/>
      <c r="J584" s="27"/>
      <c r="K584" s="27"/>
      <c r="L584" s="27"/>
      <c r="M584" s="27"/>
      <c r="N584" s="27"/>
      <c r="O584" s="27"/>
      <c r="P584" s="27"/>
      <c r="Q584" s="27"/>
      <c r="R584" s="27"/>
      <c r="S584" s="27"/>
      <c r="T584" s="27"/>
      <c r="U584" s="27"/>
      <c r="V584" s="27"/>
      <c r="W584" s="27"/>
      <c r="X584" s="27"/>
      <c r="Y584" s="27"/>
      <c r="Z584" s="27"/>
      <c r="AA584" s="27"/>
      <c r="AB584" s="27"/>
    </row>
    <row r="585" ht="26.25" customHeight="1">
      <c r="A585" s="123"/>
      <c r="B585" s="27"/>
      <c r="C585" s="27"/>
      <c r="D585" s="27"/>
      <c r="E585" s="27"/>
      <c r="F585" s="124"/>
      <c r="G585" s="124"/>
      <c r="H585" s="27"/>
      <c r="I585" s="27"/>
      <c r="J585" s="27"/>
      <c r="K585" s="27"/>
      <c r="L585" s="27"/>
      <c r="M585" s="27"/>
      <c r="N585" s="27"/>
      <c r="O585" s="27"/>
      <c r="P585" s="27"/>
      <c r="Q585" s="27"/>
      <c r="R585" s="27"/>
      <c r="S585" s="27"/>
      <c r="T585" s="27"/>
      <c r="U585" s="27"/>
      <c r="V585" s="27"/>
      <c r="W585" s="27"/>
      <c r="X585" s="27"/>
      <c r="Y585" s="27"/>
      <c r="Z585" s="27"/>
      <c r="AA585" s="27"/>
      <c r="AB585" s="27"/>
    </row>
    <row r="586" ht="26.25" customHeight="1">
      <c r="A586" s="123"/>
      <c r="B586" s="27"/>
      <c r="C586" s="27"/>
      <c r="D586" s="27"/>
      <c r="E586" s="27"/>
      <c r="F586" s="124"/>
      <c r="G586" s="124"/>
      <c r="H586" s="27"/>
      <c r="I586" s="27"/>
      <c r="J586" s="27"/>
      <c r="K586" s="27"/>
      <c r="L586" s="27"/>
      <c r="M586" s="27"/>
      <c r="N586" s="27"/>
      <c r="O586" s="27"/>
      <c r="P586" s="27"/>
      <c r="Q586" s="27"/>
      <c r="R586" s="27"/>
      <c r="S586" s="27"/>
      <c r="T586" s="27"/>
      <c r="U586" s="27"/>
      <c r="V586" s="27"/>
      <c r="W586" s="27"/>
      <c r="X586" s="27"/>
      <c r="Y586" s="27"/>
      <c r="Z586" s="27"/>
      <c r="AA586" s="27"/>
      <c r="AB586" s="27"/>
    </row>
    <row r="587" ht="26.25" customHeight="1">
      <c r="A587" s="123"/>
      <c r="B587" s="27"/>
      <c r="C587" s="27"/>
      <c r="D587" s="27"/>
      <c r="E587" s="27"/>
      <c r="F587" s="124"/>
      <c r="G587" s="124"/>
      <c r="H587" s="27"/>
      <c r="I587" s="27"/>
      <c r="J587" s="27"/>
      <c r="K587" s="27"/>
      <c r="L587" s="27"/>
      <c r="M587" s="27"/>
      <c r="N587" s="27"/>
      <c r="O587" s="27"/>
      <c r="P587" s="27"/>
      <c r="Q587" s="27"/>
      <c r="R587" s="27"/>
      <c r="S587" s="27"/>
      <c r="T587" s="27"/>
      <c r="U587" s="27"/>
      <c r="V587" s="27"/>
      <c r="W587" s="27"/>
      <c r="X587" s="27"/>
      <c r="Y587" s="27"/>
      <c r="Z587" s="27"/>
      <c r="AA587" s="27"/>
      <c r="AB587" s="27"/>
    </row>
    <row r="588" ht="26.25" customHeight="1">
      <c r="A588" s="123"/>
      <c r="B588" s="27"/>
      <c r="C588" s="27"/>
      <c r="D588" s="27"/>
      <c r="E588" s="27"/>
      <c r="F588" s="124"/>
      <c r="G588" s="124"/>
      <c r="H588" s="27"/>
      <c r="I588" s="27"/>
      <c r="J588" s="27"/>
      <c r="K588" s="27"/>
      <c r="L588" s="27"/>
      <c r="M588" s="27"/>
      <c r="N588" s="27"/>
      <c r="O588" s="27"/>
      <c r="P588" s="27"/>
      <c r="Q588" s="27"/>
      <c r="R588" s="27"/>
      <c r="S588" s="27"/>
      <c r="T588" s="27"/>
      <c r="U588" s="27"/>
      <c r="V588" s="27"/>
      <c r="W588" s="27"/>
      <c r="X588" s="27"/>
      <c r="Y588" s="27"/>
      <c r="Z588" s="27"/>
      <c r="AA588" s="27"/>
      <c r="AB588" s="27"/>
    </row>
    <row r="589" ht="26.25" customHeight="1">
      <c r="A589" s="123"/>
      <c r="B589" s="27"/>
      <c r="C589" s="27"/>
      <c r="D589" s="27"/>
      <c r="E589" s="27"/>
      <c r="F589" s="124"/>
      <c r="G589" s="124"/>
      <c r="H589" s="27"/>
      <c r="I589" s="27"/>
      <c r="J589" s="27"/>
      <c r="K589" s="27"/>
      <c r="L589" s="27"/>
      <c r="M589" s="27"/>
      <c r="N589" s="27"/>
      <c r="O589" s="27"/>
      <c r="P589" s="27"/>
      <c r="Q589" s="27"/>
      <c r="R589" s="27"/>
      <c r="S589" s="27"/>
      <c r="T589" s="27"/>
      <c r="U589" s="27"/>
      <c r="V589" s="27"/>
      <c r="W589" s="27"/>
      <c r="X589" s="27"/>
      <c r="Y589" s="27"/>
      <c r="Z589" s="27"/>
      <c r="AA589" s="27"/>
      <c r="AB589" s="27"/>
    </row>
    <row r="590" ht="26.25" customHeight="1">
      <c r="A590" s="123"/>
      <c r="B590" s="27"/>
      <c r="C590" s="27"/>
      <c r="D590" s="27"/>
      <c r="E590" s="27"/>
      <c r="F590" s="124"/>
      <c r="G590" s="124"/>
      <c r="H590" s="27"/>
      <c r="I590" s="27"/>
      <c r="J590" s="27"/>
      <c r="K590" s="27"/>
      <c r="L590" s="27"/>
      <c r="M590" s="27"/>
      <c r="N590" s="27"/>
      <c r="O590" s="27"/>
      <c r="P590" s="27"/>
      <c r="Q590" s="27"/>
      <c r="R590" s="27"/>
      <c r="S590" s="27"/>
      <c r="T590" s="27"/>
      <c r="U590" s="27"/>
      <c r="V590" s="27"/>
      <c r="W590" s="27"/>
      <c r="X590" s="27"/>
      <c r="Y590" s="27"/>
      <c r="Z590" s="27"/>
      <c r="AA590" s="27"/>
      <c r="AB590" s="27"/>
    </row>
    <row r="591" ht="26.25" customHeight="1">
      <c r="A591" s="123"/>
      <c r="B591" s="27"/>
      <c r="C591" s="27"/>
      <c r="D591" s="27"/>
      <c r="E591" s="27"/>
      <c r="F591" s="124"/>
      <c r="G591" s="124"/>
      <c r="H591" s="27"/>
      <c r="I591" s="27"/>
      <c r="J591" s="27"/>
      <c r="K591" s="27"/>
      <c r="L591" s="27"/>
      <c r="M591" s="27"/>
      <c r="N591" s="27"/>
      <c r="O591" s="27"/>
      <c r="P591" s="27"/>
      <c r="Q591" s="27"/>
      <c r="R591" s="27"/>
      <c r="S591" s="27"/>
      <c r="T591" s="27"/>
      <c r="U591" s="27"/>
      <c r="V591" s="27"/>
      <c r="W591" s="27"/>
      <c r="X591" s="27"/>
      <c r="Y591" s="27"/>
      <c r="Z591" s="27"/>
      <c r="AA591" s="27"/>
      <c r="AB591" s="27"/>
    </row>
    <row r="592" ht="26.25" customHeight="1">
      <c r="A592" s="123"/>
      <c r="B592" s="27"/>
      <c r="C592" s="27"/>
      <c r="D592" s="27"/>
      <c r="E592" s="27"/>
      <c r="F592" s="124"/>
      <c r="G592" s="124"/>
      <c r="H592" s="27"/>
      <c r="I592" s="27"/>
      <c r="J592" s="27"/>
      <c r="K592" s="27"/>
      <c r="L592" s="27"/>
      <c r="M592" s="27"/>
      <c r="N592" s="27"/>
      <c r="O592" s="27"/>
      <c r="P592" s="27"/>
      <c r="Q592" s="27"/>
      <c r="R592" s="27"/>
      <c r="S592" s="27"/>
      <c r="T592" s="27"/>
      <c r="U592" s="27"/>
      <c r="V592" s="27"/>
      <c r="W592" s="27"/>
      <c r="X592" s="27"/>
      <c r="Y592" s="27"/>
      <c r="Z592" s="27"/>
      <c r="AA592" s="27"/>
      <c r="AB592" s="27"/>
    </row>
    <row r="593" ht="26.25" customHeight="1">
      <c r="A593" s="123"/>
      <c r="B593" s="27"/>
      <c r="C593" s="27"/>
      <c r="D593" s="27"/>
      <c r="E593" s="27"/>
      <c r="F593" s="124"/>
      <c r="G593" s="124"/>
      <c r="H593" s="27"/>
      <c r="I593" s="27"/>
      <c r="J593" s="27"/>
      <c r="K593" s="27"/>
      <c r="L593" s="27"/>
      <c r="M593" s="27"/>
      <c r="N593" s="27"/>
      <c r="O593" s="27"/>
      <c r="P593" s="27"/>
      <c r="Q593" s="27"/>
      <c r="R593" s="27"/>
      <c r="S593" s="27"/>
      <c r="T593" s="27"/>
      <c r="U593" s="27"/>
      <c r="V593" s="27"/>
      <c r="W593" s="27"/>
      <c r="X593" s="27"/>
      <c r="Y593" s="27"/>
      <c r="Z593" s="27"/>
      <c r="AA593" s="27"/>
      <c r="AB593" s="27"/>
    </row>
    <row r="594" ht="26.25" customHeight="1">
      <c r="A594" s="123"/>
      <c r="B594" s="27"/>
      <c r="C594" s="27"/>
      <c r="D594" s="27"/>
      <c r="E594" s="27"/>
      <c r="F594" s="124"/>
      <c r="G594" s="124"/>
      <c r="H594" s="27"/>
      <c r="I594" s="27"/>
      <c r="J594" s="27"/>
      <c r="K594" s="27"/>
      <c r="L594" s="27"/>
      <c r="M594" s="27"/>
      <c r="N594" s="27"/>
      <c r="O594" s="27"/>
      <c r="P594" s="27"/>
      <c r="Q594" s="27"/>
      <c r="R594" s="27"/>
      <c r="S594" s="27"/>
      <c r="T594" s="27"/>
      <c r="U594" s="27"/>
      <c r="V594" s="27"/>
      <c r="W594" s="27"/>
      <c r="X594" s="27"/>
      <c r="Y594" s="27"/>
      <c r="Z594" s="27"/>
      <c r="AA594" s="27"/>
      <c r="AB594" s="27"/>
    </row>
    <row r="595" ht="26.25" customHeight="1">
      <c r="A595" s="123"/>
      <c r="B595" s="27"/>
      <c r="C595" s="27"/>
      <c r="D595" s="27"/>
      <c r="E595" s="27"/>
      <c r="F595" s="124"/>
      <c r="G595" s="124"/>
      <c r="H595" s="27"/>
      <c r="I595" s="27"/>
      <c r="J595" s="27"/>
      <c r="K595" s="27"/>
      <c r="L595" s="27"/>
      <c r="M595" s="27"/>
      <c r="N595" s="27"/>
      <c r="O595" s="27"/>
      <c r="P595" s="27"/>
      <c r="Q595" s="27"/>
      <c r="R595" s="27"/>
      <c r="S595" s="27"/>
      <c r="T595" s="27"/>
      <c r="U595" s="27"/>
      <c r="V595" s="27"/>
      <c r="W595" s="27"/>
      <c r="X595" s="27"/>
      <c r="Y595" s="27"/>
      <c r="Z595" s="27"/>
      <c r="AA595" s="27"/>
      <c r="AB595" s="27"/>
    </row>
    <row r="596" ht="26.25" customHeight="1">
      <c r="A596" s="123"/>
      <c r="B596" s="27"/>
      <c r="C596" s="27"/>
      <c r="D596" s="27"/>
      <c r="E596" s="27"/>
      <c r="F596" s="124"/>
      <c r="G596" s="124"/>
      <c r="H596" s="27"/>
      <c r="I596" s="27"/>
      <c r="J596" s="27"/>
      <c r="K596" s="27"/>
      <c r="L596" s="27"/>
      <c r="M596" s="27"/>
      <c r="N596" s="27"/>
      <c r="O596" s="27"/>
      <c r="P596" s="27"/>
      <c r="Q596" s="27"/>
      <c r="R596" s="27"/>
      <c r="S596" s="27"/>
      <c r="T596" s="27"/>
      <c r="U596" s="27"/>
      <c r="V596" s="27"/>
      <c r="W596" s="27"/>
      <c r="X596" s="27"/>
      <c r="Y596" s="27"/>
      <c r="Z596" s="27"/>
      <c r="AA596" s="27"/>
      <c r="AB596" s="27"/>
    </row>
    <row r="597" ht="26.25" customHeight="1">
      <c r="A597" s="123"/>
      <c r="B597" s="27"/>
      <c r="C597" s="27"/>
      <c r="D597" s="27"/>
      <c r="E597" s="27"/>
      <c r="F597" s="124"/>
      <c r="G597" s="124"/>
      <c r="H597" s="27"/>
      <c r="I597" s="27"/>
      <c r="J597" s="27"/>
      <c r="K597" s="27"/>
      <c r="L597" s="27"/>
      <c r="M597" s="27"/>
      <c r="N597" s="27"/>
      <c r="O597" s="27"/>
      <c r="P597" s="27"/>
      <c r="Q597" s="27"/>
      <c r="R597" s="27"/>
      <c r="S597" s="27"/>
      <c r="T597" s="27"/>
      <c r="U597" s="27"/>
      <c r="V597" s="27"/>
      <c r="W597" s="27"/>
      <c r="X597" s="27"/>
      <c r="Y597" s="27"/>
      <c r="Z597" s="27"/>
      <c r="AA597" s="27"/>
      <c r="AB597" s="27"/>
    </row>
    <row r="598" ht="26.25" customHeight="1">
      <c r="A598" s="123"/>
      <c r="B598" s="27"/>
      <c r="C598" s="27"/>
      <c r="D598" s="27"/>
      <c r="E598" s="27"/>
      <c r="F598" s="124"/>
      <c r="G598" s="124"/>
      <c r="H598" s="27"/>
      <c r="I598" s="27"/>
      <c r="J598" s="27"/>
      <c r="K598" s="27"/>
      <c r="L598" s="27"/>
      <c r="M598" s="27"/>
      <c r="N598" s="27"/>
      <c r="O598" s="27"/>
      <c r="P598" s="27"/>
      <c r="Q598" s="27"/>
      <c r="R598" s="27"/>
      <c r="S598" s="27"/>
      <c r="T598" s="27"/>
      <c r="U598" s="27"/>
      <c r="V598" s="27"/>
      <c r="W598" s="27"/>
      <c r="X598" s="27"/>
      <c r="Y598" s="27"/>
      <c r="Z598" s="27"/>
      <c r="AA598" s="27"/>
      <c r="AB598" s="27"/>
    </row>
    <row r="599" ht="26.25" customHeight="1">
      <c r="A599" s="123"/>
      <c r="B599" s="27"/>
      <c r="C599" s="27"/>
      <c r="D599" s="27"/>
      <c r="E599" s="27"/>
      <c r="F599" s="124"/>
      <c r="G599" s="124"/>
      <c r="H599" s="27"/>
      <c r="I599" s="27"/>
      <c r="J599" s="27"/>
      <c r="K599" s="27"/>
      <c r="L599" s="27"/>
      <c r="M599" s="27"/>
      <c r="N599" s="27"/>
      <c r="O599" s="27"/>
      <c r="P599" s="27"/>
      <c r="Q599" s="27"/>
      <c r="R599" s="27"/>
      <c r="S599" s="27"/>
      <c r="T599" s="27"/>
      <c r="U599" s="27"/>
      <c r="V599" s="27"/>
      <c r="W599" s="27"/>
      <c r="X599" s="27"/>
      <c r="Y599" s="27"/>
      <c r="Z599" s="27"/>
      <c r="AA599" s="27"/>
      <c r="AB599" s="27"/>
    </row>
    <row r="600" ht="26.25" customHeight="1">
      <c r="A600" s="123"/>
      <c r="B600" s="27"/>
      <c r="C600" s="27"/>
      <c r="D600" s="27"/>
      <c r="E600" s="27"/>
      <c r="F600" s="124"/>
      <c r="G600" s="124"/>
      <c r="H600" s="27"/>
      <c r="I600" s="27"/>
      <c r="J600" s="27"/>
      <c r="K600" s="27"/>
      <c r="L600" s="27"/>
      <c r="M600" s="27"/>
      <c r="N600" s="27"/>
      <c r="O600" s="27"/>
      <c r="P600" s="27"/>
      <c r="Q600" s="27"/>
      <c r="R600" s="27"/>
      <c r="S600" s="27"/>
      <c r="T600" s="27"/>
      <c r="U600" s="27"/>
      <c r="V600" s="27"/>
      <c r="W600" s="27"/>
      <c r="X600" s="27"/>
      <c r="Y600" s="27"/>
      <c r="Z600" s="27"/>
      <c r="AA600" s="27"/>
      <c r="AB600" s="27"/>
    </row>
    <row r="601" ht="26.25" customHeight="1">
      <c r="A601" s="123"/>
      <c r="B601" s="27"/>
      <c r="C601" s="27"/>
      <c r="D601" s="27"/>
      <c r="E601" s="27"/>
      <c r="F601" s="124"/>
      <c r="G601" s="124"/>
      <c r="H601" s="27"/>
      <c r="I601" s="27"/>
      <c r="J601" s="27"/>
      <c r="K601" s="27"/>
      <c r="L601" s="27"/>
      <c r="M601" s="27"/>
      <c r="N601" s="27"/>
      <c r="O601" s="27"/>
      <c r="P601" s="27"/>
      <c r="Q601" s="27"/>
      <c r="R601" s="27"/>
      <c r="S601" s="27"/>
      <c r="T601" s="27"/>
      <c r="U601" s="27"/>
      <c r="V601" s="27"/>
      <c r="W601" s="27"/>
      <c r="X601" s="27"/>
      <c r="Y601" s="27"/>
      <c r="Z601" s="27"/>
      <c r="AA601" s="27"/>
      <c r="AB601" s="27"/>
    </row>
    <row r="602" ht="26.25" customHeight="1">
      <c r="A602" s="123"/>
      <c r="B602" s="27"/>
      <c r="C602" s="27"/>
      <c r="D602" s="27"/>
      <c r="E602" s="27"/>
      <c r="F602" s="124"/>
      <c r="G602" s="124"/>
      <c r="H602" s="27"/>
      <c r="I602" s="27"/>
      <c r="J602" s="27"/>
      <c r="K602" s="27"/>
      <c r="L602" s="27"/>
      <c r="M602" s="27"/>
      <c r="N602" s="27"/>
      <c r="O602" s="27"/>
      <c r="P602" s="27"/>
      <c r="Q602" s="27"/>
      <c r="R602" s="27"/>
      <c r="S602" s="27"/>
      <c r="T602" s="27"/>
      <c r="U602" s="27"/>
      <c r="V602" s="27"/>
      <c r="W602" s="27"/>
      <c r="X602" s="27"/>
      <c r="Y602" s="27"/>
      <c r="Z602" s="27"/>
      <c r="AA602" s="27"/>
      <c r="AB602" s="27"/>
    </row>
    <row r="603" ht="26.25" customHeight="1">
      <c r="A603" s="123"/>
      <c r="B603" s="27"/>
      <c r="C603" s="27"/>
      <c r="D603" s="27"/>
      <c r="E603" s="27"/>
      <c r="F603" s="124"/>
      <c r="G603" s="124"/>
      <c r="H603" s="27"/>
      <c r="I603" s="27"/>
      <c r="J603" s="27"/>
      <c r="K603" s="27"/>
      <c r="L603" s="27"/>
      <c r="M603" s="27"/>
      <c r="N603" s="27"/>
      <c r="O603" s="27"/>
      <c r="P603" s="27"/>
      <c r="Q603" s="27"/>
      <c r="R603" s="27"/>
      <c r="S603" s="27"/>
      <c r="T603" s="27"/>
      <c r="U603" s="27"/>
      <c r="V603" s="27"/>
      <c r="W603" s="27"/>
      <c r="X603" s="27"/>
      <c r="Y603" s="27"/>
      <c r="Z603" s="27"/>
      <c r="AA603" s="27"/>
      <c r="AB603" s="27"/>
    </row>
    <row r="604" ht="26.25" customHeight="1">
      <c r="A604" s="123"/>
      <c r="B604" s="27"/>
      <c r="C604" s="27"/>
      <c r="D604" s="27"/>
      <c r="E604" s="27"/>
      <c r="F604" s="124"/>
      <c r="G604" s="124"/>
      <c r="H604" s="27"/>
      <c r="I604" s="27"/>
      <c r="J604" s="27"/>
      <c r="K604" s="27"/>
      <c r="L604" s="27"/>
      <c r="M604" s="27"/>
      <c r="N604" s="27"/>
      <c r="O604" s="27"/>
      <c r="P604" s="27"/>
      <c r="Q604" s="27"/>
      <c r="R604" s="27"/>
      <c r="S604" s="27"/>
      <c r="T604" s="27"/>
      <c r="U604" s="27"/>
      <c r="V604" s="27"/>
      <c r="W604" s="27"/>
      <c r="X604" s="27"/>
      <c r="Y604" s="27"/>
      <c r="Z604" s="27"/>
      <c r="AA604" s="27"/>
      <c r="AB604" s="27"/>
    </row>
    <row r="605" ht="26.25" customHeight="1">
      <c r="A605" s="123"/>
      <c r="B605" s="27"/>
      <c r="C605" s="27"/>
      <c r="D605" s="27"/>
      <c r="E605" s="27"/>
      <c r="F605" s="124"/>
      <c r="G605" s="124"/>
      <c r="H605" s="27"/>
      <c r="I605" s="27"/>
      <c r="J605" s="27"/>
      <c r="K605" s="27"/>
      <c r="L605" s="27"/>
      <c r="M605" s="27"/>
      <c r="N605" s="27"/>
      <c r="O605" s="27"/>
      <c r="P605" s="27"/>
      <c r="Q605" s="27"/>
      <c r="R605" s="27"/>
      <c r="S605" s="27"/>
      <c r="T605" s="27"/>
      <c r="U605" s="27"/>
      <c r="V605" s="27"/>
      <c r="W605" s="27"/>
      <c r="X605" s="27"/>
      <c r="Y605" s="27"/>
      <c r="Z605" s="27"/>
      <c r="AA605" s="27"/>
      <c r="AB605" s="27"/>
    </row>
    <row r="606" ht="26.25" customHeight="1">
      <c r="A606" s="123"/>
      <c r="B606" s="27"/>
      <c r="C606" s="27"/>
      <c r="D606" s="27"/>
      <c r="E606" s="27"/>
      <c r="F606" s="124"/>
      <c r="G606" s="124"/>
      <c r="H606" s="27"/>
      <c r="I606" s="27"/>
      <c r="J606" s="27"/>
      <c r="K606" s="27"/>
      <c r="L606" s="27"/>
      <c r="M606" s="27"/>
      <c r="N606" s="27"/>
      <c r="O606" s="27"/>
      <c r="P606" s="27"/>
      <c r="Q606" s="27"/>
      <c r="R606" s="27"/>
      <c r="S606" s="27"/>
      <c r="T606" s="27"/>
      <c r="U606" s="27"/>
      <c r="V606" s="27"/>
      <c r="W606" s="27"/>
      <c r="X606" s="27"/>
      <c r="Y606" s="27"/>
      <c r="Z606" s="27"/>
      <c r="AA606" s="27"/>
      <c r="AB606" s="27"/>
    </row>
    <row r="607" ht="26.25" customHeight="1">
      <c r="A607" s="123"/>
      <c r="B607" s="27"/>
      <c r="C607" s="27"/>
      <c r="D607" s="27"/>
      <c r="E607" s="27"/>
      <c r="F607" s="124"/>
      <c r="G607" s="124"/>
      <c r="H607" s="27"/>
      <c r="I607" s="27"/>
      <c r="J607" s="27"/>
      <c r="K607" s="27"/>
      <c r="L607" s="27"/>
      <c r="M607" s="27"/>
      <c r="N607" s="27"/>
      <c r="O607" s="27"/>
      <c r="P607" s="27"/>
      <c r="Q607" s="27"/>
      <c r="R607" s="27"/>
      <c r="S607" s="27"/>
      <c r="T607" s="27"/>
      <c r="U607" s="27"/>
      <c r="V607" s="27"/>
      <c r="W607" s="27"/>
      <c r="X607" s="27"/>
      <c r="Y607" s="27"/>
      <c r="Z607" s="27"/>
      <c r="AA607" s="27"/>
      <c r="AB607" s="27"/>
    </row>
    <row r="608" ht="26.25" customHeight="1">
      <c r="A608" s="123"/>
      <c r="B608" s="27"/>
      <c r="C608" s="27"/>
      <c r="D608" s="27"/>
      <c r="E608" s="27"/>
      <c r="F608" s="124"/>
      <c r="G608" s="124"/>
      <c r="H608" s="27"/>
      <c r="I608" s="27"/>
      <c r="J608" s="27"/>
      <c r="K608" s="27"/>
      <c r="L608" s="27"/>
      <c r="M608" s="27"/>
      <c r="N608" s="27"/>
      <c r="O608" s="27"/>
      <c r="P608" s="27"/>
      <c r="Q608" s="27"/>
      <c r="R608" s="27"/>
      <c r="S608" s="27"/>
      <c r="T608" s="27"/>
      <c r="U608" s="27"/>
      <c r="V608" s="27"/>
      <c r="W608" s="27"/>
      <c r="X608" s="27"/>
      <c r="Y608" s="27"/>
      <c r="Z608" s="27"/>
      <c r="AA608" s="27"/>
      <c r="AB608" s="27"/>
    </row>
    <row r="609" ht="26.25" customHeight="1">
      <c r="A609" s="123"/>
      <c r="B609" s="27"/>
      <c r="C609" s="27"/>
      <c r="D609" s="27"/>
      <c r="E609" s="27"/>
      <c r="F609" s="124"/>
      <c r="G609" s="124"/>
      <c r="H609" s="27"/>
      <c r="I609" s="27"/>
      <c r="J609" s="27"/>
      <c r="K609" s="27"/>
      <c r="L609" s="27"/>
      <c r="M609" s="27"/>
      <c r="N609" s="27"/>
      <c r="O609" s="27"/>
      <c r="P609" s="27"/>
      <c r="Q609" s="27"/>
      <c r="R609" s="27"/>
      <c r="S609" s="27"/>
      <c r="T609" s="27"/>
      <c r="U609" s="27"/>
      <c r="V609" s="27"/>
      <c r="W609" s="27"/>
      <c r="X609" s="27"/>
      <c r="Y609" s="27"/>
      <c r="Z609" s="27"/>
      <c r="AA609" s="27"/>
      <c r="AB609" s="27"/>
    </row>
    <row r="610" ht="26.25" customHeight="1">
      <c r="A610" s="123"/>
      <c r="B610" s="27"/>
      <c r="C610" s="27"/>
      <c r="D610" s="27"/>
      <c r="E610" s="27"/>
      <c r="F610" s="124"/>
      <c r="G610" s="124"/>
      <c r="H610" s="27"/>
      <c r="I610" s="27"/>
      <c r="J610" s="27"/>
      <c r="K610" s="27"/>
      <c r="L610" s="27"/>
      <c r="M610" s="27"/>
      <c r="N610" s="27"/>
      <c r="O610" s="27"/>
      <c r="P610" s="27"/>
      <c r="Q610" s="27"/>
      <c r="R610" s="27"/>
      <c r="S610" s="27"/>
      <c r="T610" s="27"/>
      <c r="U610" s="27"/>
      <c r="V610" s="27"/>
      <c r="W610" s="27"/>
      <c r="X610" s="27"/>
      <c r="Y610" s="27"/>
      <c r="Z610" s="27"/>
      <c r="AA610" s="27"/>
      <c r="AB610" s="27"/>
    </row>
    <row r="611" ht="26.25" customHeight="1">
      <c r="A611" s="123"/>
      <c r="B611" s="27"/>
      <c r="C611" s="27"/>
      <c r="D611" s="27"/>
      <c r="E611" s="27"/>
      <c r="F611" s="124"/>
      <c r="G611" s="124"/>
      <c r="H611" s="27"/>
      <c r="I611" s="27"/>
      <c r="J611" s="27"/>
      <c r="K611" s="27"/>
      <c r="L611" s="27"/>
      <c r="M611" s="27"/>
      <c r="N611" s="27"/>
      <c r="O611" s="27"/>
      <c r="P611" s="27"/>
      <c r="Q611" s="27"/>
      <c r="R611" s="27"/>
      <c r="S611" s="27"/>
      <c r="T611" s="27"/>
      <c r="U611" s="27"/>
      <c r="V611" s="27"/>
      <c r="W611" s="27"/>
      <c r="X611" s="27"/>
      <c r="Y611" s="27"/>
      <c r="Z611" s="27"/>
      <c r="AA611" s="27"/>
      <c r="AB611" s="27"/>
    </row>
    <row r="612" ht="26.25" customHeight="1">
      <c r="A612" s="123"/>
      <c r="B612" s="27"/>
      <c r="C612" s="27"/>
      <c r="D612" s="27"/>
      <c r="E612" s="27"/>
      <c r="F612" s="124"/>
      <c r="G612" s="124"/>
      <c r="H612" s="27"/>
      <c r="I612" s="27"/>
      <c r="J612" s="27"/>
      <c r="K612" s="27"/>
      <c r="L612" s="27"/>
      <c r="M612" s="27"/>
      <c r="N612" s="27"/>
      <c r="O612" s="27"/>
      <c r="P612" s="27"/>
      <c r="Q612" s="27"/>
      <c r="R612" s="27"/>
      <c r="S612" s="27"/>
      <c r="T612" s="27"/>
      <c r="U612" s="27"/>
      <c r="V612" s="27"/>
      <c r="W612" s="27"/>
      <c r="X612" s="27"/>
      <c r="Y612" s="27"/>
      <c r="Z612" s="27"/>
      <c r="AA612" s="27"/>
      <c r="AB612" s="27"/>
    </row>
    <row r="613" ht="26.25" customHeight="1">
      <c r="A613" s="123"/>
      <c r="B613" s="27"/>
      <c r="C613" s="27"/>
      <c r="D613" s="27"/>
      <c r="E613" s="27"/>
      <c r="F613" s="124"/>
      <c r="G613" s="124"/>
      <c r="H613" s="27"/>
      <c r="I613" s="27"/>
      <c r="J613" s="27"/>
      <c r="K613" s="27"/>
      <c r="L613" s="27"/>
      <c r="M613" s="27"/>
      <c r="N613" s="27"/>
      <c r="O613" s="27"/>
      <c r="P613" s="27"/>
      <c r="Q613" s="27"/>
      <c r="R613" s="27"/>
      <c r="S613" s="27"/>
      <c r="T613" s="27"/>
      <c r="U613" s="27"/>
      <c r="V613" s="27"/>
      <c r="W613" s="27"/>
      <c r="X613" s="27"/>
      <c r="Y613" s="27"/>
      <c r="Z613" s="27"/>
      <c r="AA613" s="27"/>
      <c r="AB613" s="27"/>
    </row>
    <row r="614" ht="26.25" customHeight="1">
      <c r="A614" s="123"/>
      <c r="B614" s="27"/>
      <c r="C614" s="27"/>
      <c r="D614" s="27"/>
      <c r="E614" s="27"/>
      <c r="F614" s="124"/>
      <c r="G614" s="124"/>
      <c r="H614" s="27"/>
      <c r="I614" s="27"/>
      <c r="J614" s="27"/>
      <c r="K614" s="27"/>
      <c r="L614" s="27"/>
      <c r="M614" s="27"/>
      <c r="N614" s="27"/>
      <c r="O614" s="27"/>
      <c r="P614" s="27"/>
      <c r="Q614" s="27"/>
      <c r="R614" s="27"/>
      <c r="S614" s="27"/>
      <c r="T614" s="27"/>
      <c r="U614" s="27"/>
      <c r="V614" s="27"/>
      <c r="W614" s="27"/>
      <c r="X614" s="27"/>
      <c r="Y614" s="27"/>
      <c r="Z614" s="27"/>
      <c r="AA614" s="27"/>
      <c r="AB614" s="27"/>
    </row>
    <row r="615" ht="26.25" customHeight="1">
      <c r="A615" s="123"/>
      <c r="B615" s="27"/>
      <c r="C615" s="27"/>
      <c r="D615" s="27"/>
      <c r="E615" s="27"/>
      <c r="F615" s="124"/>
      <c r="G615" s="124"/>
      <c r="H615" s="27"/>
      <c r="I615" s="27"/>
      <c r="J615" s="27"/>
      <c r="K615" s="27"/>
      <c r="L615" s="27"/>
      <c r="M615" s="27"/>
      <c r="N615" s="27"/>
      <c r="O615" s="27"/>
      <c r="P615" s="27"/>
      <c r="Q615" s="27"/>
      <c r="R615" s="27"/>
      <c r="S615" s="27"/>
      <c r="T615" s="27"/>
      <c r="U615" s="27"/>
      <c r="V615" s="27"/>
      <c r="W615" s="27"/>
      <c r="X615" s="27"/>
      <c r="Y615" s="27"/>
      <c r="Z615" s="27"/>
      <c r="AA615" s="27"/>
      <c r="AB615" s="27"/>
    </row>
    <row r="616" ht="26.25" customHeight="1">
      <c r="A616" s="123"/>
      <c r="B616" s="27"/>
      <c r="C616" s="27"/>
      <c r="D616" s="27"/>
      <c r="E616" s="27"/>
      <c r="F616" s="124"/>
      <c r="G616" s="124"/>
      <c r="H616" s="27"/>
      <c r="I616" s="27"/>
      <c r="J616" s="27"/>
      <c r="K616" s="27"/>
      <c r="L616" s="27"/>
      <c r="M616" s="27"/>
      <c r="N616" s="27"/>
      <c r="O616" s="27"/>
      <c r="P616" s="27"/>
      <c r="Q616" s="27"/>
      <c r="R616" s="27"/>
      <c r="S616" s="27"/>
      <c r="T616" s="27"/>
      <c r="U616" s="27"/>
      <c r="V616" s="27"/>
      <c r="W616" s="27"/>
      <c r="X616" s="27"/>
      <c r="Y616" s="27"/>
      <c r="Z616" s="27"/>
      <c r="AA616" s="27"/>
      <c r="AB616" s="27"/>
    </row>
    <row r="617" ht="26.25" customHeight="1">
      <c r="A617" s="123"/>
      <c r="B617" s="27"/>
      <c r="C617" s="27"/>
      <c r="D617" s="27"/>
      <c r="E617" s="27"/>
      <c r="F617" s="124"/>
      <c r="G617" s="124"/>
      <c r="H617" s="27"/>
      <c r="I617" s="27"/>
      <c r="J617" s="27"/>
      <c r="K617" s="27"/>
      <c r="L617" s="27"/>
      <c r="M617" s="27"/>
      <c r="N617" s="27"/>
      <c r="O617" s="27"/>
      <c r="P617" s="27"/>
      <c r="Q617" s="27"/>
      <c r="R617" s="27"/>
      <c r="S617" s="27"/>
      <c r="T617" s="27"/>
      <c r="U617" s="27"/>
      <c r="V617" s="27"/>
      <c r="W617" s="27"/>
      <c r="X617" s="27"/>
      <c r="Y617" s="27"/>
      <c r="Z617" s="27"/>
      <c r="AA617" s="27"/>
      <c r="AB617" s="27"/>
    </row>
    <row r="618" ht="26.25" customHeight="1">
      <c r="A618" s="123"/>
      <c r="B618" s="27"/>
      <c r="C618" s="27"/>
      <c r="D618" s="27"/>
      <c r="E618" s="27"/>
      <c r="F618" s="124"/>
      <c r="G618" s="124"/>
      <c r="H618" s="27"/>
      <c r="I618" s="27"/>
      <c r="J618" s="27"/>
      <c r="K618" s="27"/>
      <c r="L618" s="27"/>
      <c r="M618" s="27"/>
      <c r="N618" s="27"/>
      <c r="O618" s="27"/>
      <c r="P618" s="27"/>
      <c r="Q618" s="27"/>
      <c r="R618" s="27"/>
      <c r="S618" s="27"/>
      <c r="T618" s="27"/>
      <c r="U618" s="27"/>
      <c r="V618" s="27"/>
      <c r="W618" s="27"/>
      <c r="X618" s="27"/>
      <c r="Y618" s="27"/>
      <c r="Z618" s="27"/>
      <c r="AA618" s="27"/>
      <c r="AB618" s="27"/>
    </row>
    <row r="619" ht="26.25" customHeight="1">
      <c r="A619" s="123"/>
      <c r="B619" s="27"/>
      <c r="C619" s="27"/>
      <c r="D619" s="27"/>
      <c r="E619" s="27"/>
      <c r="F619" s="124"/>
      <c r="G619" s="124"/>
      <c r="H619" s="27"/>
      <c r="I619" s="27"/>
      <c r="J619" s="27"/>
      <c r="K619" s="27"/>
      <c r="L619" s="27"/>
      <c r="M619" s="27"/>
      <c r="N619" s="27"/>
      <c r="O619" s="27"/>
      <c r="P619" s="27"/>
      <c r="Q619" s="27"/>
      <c r="R619" s="27"/>
      <c r="S619" s="27"/>
      <c r="T619" s="27"/>
      <c r="U619" s="27"/>
      <c r="V619" s="27"/>
      <c r="W619" s="27"/>
      <c r="X619" s="27"/>
      <c r="Y619" s="27"/>
      <c r="Z619" s="27"/>
      <c r="AA619" s="27"/>
      <c r="AB619" s="27"/>
    </row>
    <row r="620" ht="26.25" customHeight="1">
      <c r="A620" s="123"/>
      <c r="B620" s="27"/>
      <c r="C620" s="27"/>
      <c r="D620" s="27"/>
      <c r="E620" s="27"/>
      <c r="F620" s="124"/>
      <c r="G620" s="124"/>
      <c r="H620" s="27"/>
      <c r="I620" s="27"/>
      <c r="J620" s="27"/>
      <c r="K620" s="27"/>
      <c r="L620" s="27"/>
      <c r="M620" s="27"/>
      <c r="N620" s="27"/>
      <c r="O620" s="27"/>
      <c r="P620" s="27"/>
      <c r="Q620" s="27"/>
      <c r="R620" s="27"/>
      <c r="S620" s="27"/>
      <c r="T620" s="27"/>
      <c r="U620" s="27"/>
      <c r="V620" s="27"/>
      <c r="W620" s="27"/>
      <c r="X620" s="27"/>
      <c r="Y620" s="27"/>
      <c r="Z620" s="27"/>
      <c r="AA620" s="27"/>
      <c r="AB620" s="27"/>
    </row>
    <row r="621" ht="26.25" customHeight="1">
      <c r="A621" s="123"/>
      <c r="B621" s="27"/>
      <c r="C621" s="27"/>
      <c r="D621" s="27"/>
      <c r="E621" s="27"/>
      <c r="F621" s="124"/>
      <c r="G621" s="124"/>
      <c r="H621" s="27"/>
      <c r="I621" s="27"/>
      <c r="J621" s="27"/>
      <c r="K621" s="27"/>
      <c r="L621" s="27"/>
      <c r="M621" s="27"/>
      <c r="N621" s="27"/>
      <c r="O621" s="27"/>
      <c r="P621" s="27"/>
      <c r="Q621" s="27"/>
      <c r="R621" s="27"/>
      <c r="S621" s="27"/>
      <c r="T621" s="27"/>
      <c r="U621" s="27"/>
      <c r="V621" s="27"/>
      <c r="W621" s="27"/>
      <c r="X621" s="27"/>
      <c r="Y621" s="27"/>
      <c r="Z621" s="27"/>
      <c r="AA621" s="27"/>
      <c r="AB621" s="27"/>
    </row>
    <row r="622" ht="26.25" customHeight="1">
      <c r="A622" s="123"/>
      <c r="B622" s="27"/>
      <c r="C622" s="27"/>
      <c r="D622" s="27"/>
      <c r="E622" s="27"/>
      <c r="F622" s="124"/>
      <c r="G622" s="124"/>
      <c r="H622" s="27"/>
      <c r="I622" s="27"/>
      <c r="J622" s="27"/>
      <c r="K622" s="27"/>
      <c r="L622" s="27"/>
      <c r="M622" s="27"/>
      <c r="N622" s="27"/>
      <c r="O622" s="27"/>
      <c r="P622" s="27"/>
      <c r="Q622" s="27"/>
      <c r="R622" s="27"/>
      <c r="S622" s="27"/>
      <c r="T622" s="27"/>
      <c r="U622" s="27"/>
      <c r="V622" s="27"/>
      <c r="W622" s="27"/>
      <c r="X622" s="27"/>
      <c r="Y622" s="27"/>
      <c r="Z622" s="27"/>
      <c r="AA622" s="27"/>
      <c r="AB622" s="27"/>
    </row>
    <row r="623" ht="26.25" customHeight="1">
      <c r="A623" s="123"/>
      <c r="B623" s="27"/>
      <c r="C623" s="27"/>
      <c r="D623" s="27"/>
      <c r="E623" s="27"/>
      <c r="F623" s="124"/>
      <c r="G623" s="124"/>
      <c r="H623" s="27"/>
      <c r="I623" s="27"/>
      <c r="J623" s="27"/>
      <c r="K623" s="27"/>
      <c r="L623" s="27"/>
      <c r="M623" s="27"/>
      <c r="N623" s="27"/>
      <c r="O623" s="27"/>
      <c r="P623" s="27"/>
      <c r="Q623" s="27"/>
      <c r="R623" s="27"/>
      <c r="S623" s="27"/>
      <c r="T623" s="27"/>
      <c r="U623" s="27"/>
      <c r="V623" s="27"/>
      <c r="W623" s="27"/>
      <c r="X623" s="27"/>
      <c r="Y623" s="27"/>
      <c r="Z623" s="27"/>
      <c r="AA623" s="27"/>
      <c r="AB623" s="27"/>
    </row>
    <row r="624" ht="26.25" customHeight="1">
      <c r="A624" s="123"/>
      <c r="B624" s="27"/>
      <c r="C624" s="27"/>
      <c r="D624" s="27"/>
      <c r="E624" s="27"/>
      <c r="F624" s="124"/>
      <c r="G624" s="124"/>
      <c r="H624" s="27"/>
      <c r="I624" s="27"/>
      <c r="J624" s="27"/>
      <c r="K624" s="27"/>
      <c r="L624" s="27"/>
      <c r="M624" s="27"/>
      <c r="N624" s="27"/>
      <c r="O624" s="27"/>
      <c r="P624" s="27"/>
      <c r="Q624" s="27"/>
      <c r="R624" s="27"/>
      <c r="S624" s="27"/>
      <c r="T624" s="27"/>
      <c r="U624" s="27"/>
      <c r="V624" s="27"/>
      <c r="W624" s="27"/>
      <c r="X624" s="27"/>
      <c r="Y624" s="27"/>
      <c r="Z624" s="27"/>
      <c r="AA624" s="27"/>
      <c r="AB624" s="27"/>
    </row>
    <row r="625" ht="26.25" customHeight="1">
      <c r="A625" s="123"/>
      <c r="B625" s="27"/>
      <c r="C625" s="27"/>
      <c r="D625" s="27"/>
      <c r="E625" s="27"/>
      <c r="F625" s="124"/>
      <c r="G625" s="124"/>
      <c r="H625" s="27"/>
      <c r="I625" s="27"/>
      <c r="J625" s="27"/>
      <c r="K625" s="27"/>
      <c r="L625" s="27"/>
      <c r="M625" s="27"/>
      <c r="N625" s="27"/>
      <c r="O625" s="27"/>
      <c r="P625" s="27"/>
      <c r="Q625" s="27"/>
      <c r="R625" s="27"/>
      <c r="S625" s="27"/>
      <c r="T625" s="27"/>
      <c r="U625" s="27"/>
      <c r="V625" s="27"/>
      <c r="W625" s="27"/>
      <c r="X625" s="27"/>
      <c r="Y625" s="27"/>
      <c r="Z625" s="27"/>
      <c r="AA625" s="27"/>
      <c r="AB625" s="27"/>
    </row>
    <row r="626" ht="26.25" customHeight="1">
      <c r="A626" s="123"/>
      <c r="B626" s="27"/>
      <c r="C626" s="27"/>
      <c r="D626" s="27"/>
      <c r="E626" s="27"/>
      <c r="F626" s="124"/>
      <c r="G626" s="124"/>
      <c r="H626" s="27"/>
      <c r="I626" s="27"/>
      <c r="J626" s="27"/>
      <c r="K626" s="27"/>
      <c r="L626" s="27"/>
      <c r="M626" s="27"/>
      <c r="N626" s="27"/>
      <c r="O626" s="27"/>
      <c r="P626" s="27"/>
      <c r="Q626" s="27"/>
      <c r="R626" s="27"/>
      <c r="S626" s="27"/>
      <c r="T626" s="27"/>
      <c r="U626" s="27"/>
      <c r="V626" s="27"/>
      <c r="W626" s="27"/>
      <c r="X626" s="27"/>
      <c r="Y626" s="27"/>
      <c r="Z626" s="27"/>
      <c r="AA626" s="27"/>
      <c r="AB626" s="27"/>
    </row>
    <row r="627" ht="26.25" customHeight="1">
      <c r="A627" s="123"/>
      <c r="B627" s="27"/>
      <c r="C627" s="27"/>
      <c r="D627" s="27"/>
      <c r="E627" s="27"/>
      <c r="F627" s="124"/>
      <c r="G627" s="124"/>
      <c r="H627" s="27"/>
      <c r="I627" s="27"/>
      <c r="J627" s="27"/>
      <c r="K627" s="27"/>
      <c r="L627" s="27"/>
      <c r="M627" s="27"/>
      <c r="N627" s="27"/>
      <c r="O627" s="27"/>
      <c r="P627" s="27"/>
      <c r="Q627" s="27"/>
      <c r="R627" s="27"/>
      <c r="S627" s="27"/>
      <c r="T627" s="27"/>
      <c r="U627" s="27"/>
      <c r="V627" s="27"/>
      <c r="W627" s="27"/>
      <c r="X627" s="27"/>
      <c r="Y627" s="27"/>
      <c r="Z627" s="27"/>
      <c r="AA627" s="27"/>
      <c r="AB627" s="27"/>
    </row>
    <row r="628" ht="26.25" customHeight="1">
      <c r="A628" s="123"/>
      <c r="B628" s="27"/>
      <c r="C628" s="27"/>
      <c r="D628" s="27"/>
      <c r="E628" s="27"/>
      <c r="F628" s="124"/>
      <c r="G628" s="124"/>
      <c r="H628" s="27"/>
      <c r="I628" s="27"/>
      <c r="J628" s="27"/>
      <c r="K628" s="27"/>
      <c r="L628" s="27"/>
      <c r="M628" s="27"/>
      <c r="N628" s="27"/>
      <c r="O628" s="27"/>
      <c r="P628" s="27"/>
      <c r="Q628" s="27"/>
      <c r="R628" s="27"/>
      <c r="S628" s="27"/>
      <c r="T628" s="27"/>
      <c r="U628" s="27"/>
      <c r="V628" s="27"/>
      <c r="W628" s="27"/>
      <c r="X628" s="27"/>
      <c r="Y628" s="27"/>
      <c r="Z628" s="27"/>
      <c r="AA628" s="27"/>
      <c r="AB628" s="27"/>
    </row>
    <row r="629" ht="26.25" customHeight="1">
      <c r="A629" s="123"/>
      <c r="B629" s="27"/>
      <c r="C629" s="27"/>
      <c r="D629" s="27"/>
      <c r="E629" s="27"/>
      <c r="F629" s="124"/>
      <c r="G629" s="124"/>
      <c r="H629" s="27"/>
      <c r="I629" s="27"/>
      <c r="J629" s="27"/>
      <c r="K629" s="27"/>
      <c r="L629" s="27"/>
      <c r="M629" s="27"/>
      <c r="N629" s="27"/>
      <c r="O629" s="27"/>
      <c r="P629" s="27"/>
      <c r="Q629" s="27"/>
      <c r="R629" s="27"/>
      <c r="S629" s="27"/>
      <c r="T629" s="27"/>
      <c r="U629" s="27"/>
      <c r="V629" s="27"/>
      <c r="W629" s="27"/>
      <c r="X629" s="27"/>
      <c r="Y629" s="27"/>
      <c r="Z629" s="27"/>
      <c r="AA629" s="27"/>
      <c r="AB629" s="27"/>
    </row>
    <row r="630" ht="26.25" customHeight="1">
      <c r="A630" s="123"/>
      <c r="B630" s="27"/>
      <c r="C630" s="27"/>
      <c r="D630" s="27"/>
      <c r="E630" s="27"/>
      <c r="F630" s="124"/>
      <c r="G630" s="124"/>
      <c r="H630" s="27"/>
      <c r="I630" s="27"/>
      <c r="J630" s="27"/>
      <c r="K630" s="27"/>
      <c r="L630" s="27"/>
      <c r="M630" s="27"/>
      <c r="N630" s="27"/>
      <c r="O630" s="27"/>
      <c r="P630" s="27"/>
      <c r="Q630" s="27"/>
      <c r="R630" s="27"/>
      <c r="S630" s="27"/>
      <c r="T630" s="27"/>
      <c r="U630" s="27"/>
      <c r="V630" s="27"/>
      <c r="W630" s="27"/>
      <c r="X630" s="27"/>
      <c r="Y630" s="27"/>
      <c r="Z630" s="27"/>
      <c r="AA630" s="27"/>
      <c r="AB630" s="27"/>
    </row>
    <row r="631" ht="26.25" customHeight="1">
      <c r="A631" s="123"/>
      <c r="B631" s="27"/>
      <c r="C631" s="27"/>
      <c r="D631" s="27"/>
      <c r="E631" s="27"/>
      <c r="F631" s="124"/>
      <c r="G631" s="124"/>
      <c r="H631" s="27"/>
      <c r="I631" s="27"/>
      <c r="J631" s="27"/>
      <c r="K631" s="27"/>
      <c r="L631" s="27"/>
      <c r="M631" s="27"/>
      <c r="N631" s="27"/>
      <c r="O631" s="27"/>
      <c r="P631" s="27"/>
      <c r="Q631" s="27"/>
      <c r="R631" s="27"/>
      <c r="S631" s="27"/>
      <c r="T631" s="27"/>
      <c r="U631" s="27"/>
      <c r="V631" s="27"/>
      <c r="W631" s="27"/>
      <c r="X631" s="27"/>
      <c r="Y631" s="27"/>
      <c r="Z631" s="27"/>
      <c r="AA631" s="27"/>
      <c r="AB631" s="27"/>
    </row>
    <row r="632" ht="26.25" customHeight="1">
      <c r="A632" s="123"/>
      <c r="B632" s="27"/>
      <c r="C632" s="27"/>
      <c r="D632" s="27"/>
      <c r="E632" s="27"/>
      <c r="F632" s="124"/>
      <c r="G632" s="124"/>
      <c r="H632" s="27"/>
      <c r="I632" s="27"/>
      <c r="J632" s="27"/>
      <c r="K632" s="27"/>
      <c r="L632" s="27"/>
      <c r="M632" s="27"/>
      <c r="N632" s="27"/>
      <c r="O632" s="27"/>
      <c r="P632" s="27"/>
      <c r="Q632" s="27"/>
      <c r="R632" s="27"/>
      <c r="S632" s="27"/>
      <c r="T632" s="27"/>
      <c r="U632" s="27"/>
      <c r="V632" s="27"/>
      <c r="W632" s="27"/>
      <c r="X632" s="27"/>
      <c r="Y632" s="27"/>
      <c r="Z632" s="27"/>
      <c r="AA632" s="27"/>
      <c r="AB632" s="27"/>
    </row>
    <row r="633" ht="26.25" customHeight="1">
      <c r="A633" s="123"/>
      <c r="B633" s="27"/>
      <c r="C633" s="27"/>
      <c r="D633" s="27"/>
      <c r="E633" s="27"/>
      <c r="F633" s="124"/>
      <c r="G633" s="124"/>
      <c r="H633" s="27"/>
      <c r="I633" s="27"/>
      <c r="J633" s="27"/>
      <c r="K633" s="27"/>
      <c r="L633" s="27"/>
      <c r="M633" s="27"/>
      <c r="N633" s="27"/>
      <c r="O633" s="27"/>
      <c r="P633" s="27"/>
      <c r="Q633" s="27"/>
      <c r="R633" s="27"/>
      <c r="S633" s="27"/>
      <c r="T633" s="27"/>
      <c r="U633" s="27"/>
      <c r="V633" s="27"/>
      <c r="W633" s="27"/>
      <c r="X633" s="27"/>
      <c r="Y633" s="27"/>
      <c r="Z633" s="27"/>
      <c r="AA633" s="27"/>
      <c r="AB633" s="27"/>
    </row>
    <row r="634" ht="26.25" customHeight="1">
      <c r="A634" s="123"/>
      <c r="B634" s="27"/>
      <c r="C634" s="27"/>
      <c r="D634" s="27"/>
      <c r="E634" s="27"/>
      <c r="F634" s="124"/>
      <c r="G634" s="124"/>
      <c r="H634" s="27"/>
      <c r="I634" s="27"/>
      <c r="J634" s="27"/>
      <c r="K634" s="27"/>
      <c r="L634" s="27"/>
      <c r="M634" s="27"/>
      <c r="N634" s="27"/>
      <c r="O634" s="27"/>
      <c r="P634" s="27"/>
      <c r="Q634" s="27"/>
      <c r="R634" s="27"/>
      <c r="S634" s="27"/>
      <c r="T634" s="27"/>
      <c r="U634" s="27"/>
      <c r="V634" s="27"/>
      <c r="W634" s="27"/>
      <c r="X634" s="27"/>
      <c r="Y634" s="27"/>
      <c r="Z634" s="27"/>
      <c r="AA634" s="27"/>
      <c r="AB634" s="27"/>
    </row>
    <row r="635" ht="26.25" customHeight="1">
      <c r="A635" s="123"/>
      <c r="B635" s="27"/>
      <c r="C635" s="27"/>
      <c r="D635" s="27"/>
      <c r="E635" s="27"/>
      <c r="F635" s="124"/>
      <c r="G635" s="124"/>
      <c r="H635" s="27"/>
      <c r="I635" s="27"/>
      <c r="J635" s="27"/>
      <c r="K635" s="27"/>
      <c r="L635" s="27"/>
      <c r="M635" s="27"/>
      <c r="N635" s="27"/>
      <c r="O635" s="27"/>
      <c r="P635" s="27"/>
      <c r="Q635" s="27"/>
      <c r="R635" s="27"/>
      <c r="S635" s="27"/>
      <c r="T635" s="27"/>
      <c r="U635" s="27"/>
      <c r="V635" s="27"/>
      <c r="W635" s="27"/>
      <c r="X635" s="27"/>
      <c r="Y635" s="27"/>
      <c r="Z635" s="27"/>
      <c r="AA635" s="27"/>
      <c r="AB635" s="27"/>
    </row>
    <row r="636" ht="26.25" customHeight="1">
      <c r="A636" s="123"/>
      <c r="B636" s="27"/>
      <c r="C636" s="27"/>
      <c r="D636" s="27"/>
      <c r="E636" s="27"/>
      <c r="F636" s="124"/>
      <c r="G636" s="124"/>
      <c r="H636" s="27"/>
      <c r="I636" s="27"/>
      <c r="J636" s="27"/>
      <c r="K636" s="27"/>
      <c r="L636" s="27"/>
      <c r="M636" s="27"/>
      <c r="N636" s="27"/>
      <c r="O636" s="27"/>
      <c r="P636" s="27"/>
      <c r="Q636" s="27"/>
      <c r="R636" s="27"/>
      <c r="S636" s="27"/>
      <c r="T636" s="27"/>
      <c r="U636" s="27"/>
      <c r="V636" s="27"/>
      <c r="W636" s="27"/>
      <c r="X636" s="27"/>
      <c r="Y636" s="27"/>
      <c r="Z636" s="27"/>
      <c r="AA636" s="27"/>
      <c r="AB636" s="27"/>
    </row>
    <row r="637" ht="26.25" customHeight="1">
      <c r="A637" s="123"/>
      <c r="B637" s="27"/>
      <c r="C637" s="27"/>
      <c r="D637" s="27"/>
      <c r="E637" s="27"/>
      <c r="F637" s="124"/>
      <c r="G637" s="124"/>
      <c r="H637" s="27"/>
      <c r="I637" s="27"/>
      <c r="J637" s="27"/>
      <c r="K637" s="27"/>
      <c r="L637" s="27"/>
      <c r="M637" s="27"/>
      <c r="N637" s="27"/>
      <c r="O637" s="27"/>
      <c r="P637" s="27"/>
      <c r="Q637" s="27"/>
      <c r="R637" s="27"/>
      <c r="S637" s="27"/>
      <c r="T637" s="27"/>
      <c r="U637" s="27"/>
      <c r="V637" s="27"/>
      <c r="W637" s="27"/>
      <c r="X637" s="27"/>
      <c r="Y637" s="27"/>
      <c r="Z637" s="27"/>
      <c r="AA637" s="27"/>
      <c r="AB637" s="27"/>
    </row>
    <row r="638" ht="26.25" customHeight="1">
      <c r="A638" s="123"/>
      <c r="B638" s="27"/>
      <c r="C638" s="27"/>
      <c r="D638" s="27"/>
      <c r="E638" s="27"/>
      <c r="F638" s="124"/>
      <c r="G638" s="124"/>
      <c r="H638" s="27"/>
      <c r="I638" s="27"/>
      <c r="J638" s="27"/>
      <c r="K638" s="27"/>
      <c r="L638" s="27"/>
      <c r="M638" s="27"/>
      <c r="N638" s="27"/>
      <c r="O638" s="27"/>
      <c r="P638" s="27"/>
      <c r="Q638" s="27"/>
      <c r="R638" s="27"/>
      <c r="S638" s="27"/>
      <c r="T638" s="27"/>
      <c r="U638" s="27"/>
      <c r="V638" s="27"/>
      <c r="W638" s="27"/>
      <c r="X638" s="27"/>
      <c r="Y638" s="27"/>
      <c r="Z638" s="27"/>
      <c r="AA638" s="27"/>
      <c r="AB638" s="27"/>
    </row>
    <row r="639" ht="26.25" customHeight="1">
      <c r="A639" s="123"/>
      <c r="B639" s="27"/>
      <c r="C639" s="27"/>
      <c r="D639" s="27"/>
      <c r="E639" s="27"/>
      <c r="F639" s="124"/>
      <c r="G639" s="124"/>
      <c r="H639" s="27"/>
      <c r="I639" s="27"/>
      <c r="J639" s="27"/>
      <c r="K639" s="27"/>
      <c r="L639" s="27"/>
      <c r="M639" s="27"/>
      <c r="N639" s="27"/>
      <c r="O639" s="27"/>
      <c r="P639" s="27"/>
      <c r="Q639" s="27"/>
      <c r="R639" s="27"/>
      <c r="S639" s="27"/>
      <c r="T639" s="27"/>
      <c r="U639" s="27"/>
      <c r="V639" s="27"/>
      <c r="W639" s="27"/>
      <c r="X639" s="27"/>
      <c r="Y639" s="27"/>
      <c r="Z639" s="27"/>
      <c r="AA639" s="27"/>
      <c r="AB639" s="27"/>
    </row>
    <row r="640" ht="26.25" customHeight="1">
      <c r="A640" s="123"/>
      <c r="B640" s="27"/>
      <c r="C640" s="27"/>
      <c r="D640" s="27"/>
      <c r="E640" s="27"/>
      <c r="F640" s="124"/>
      <c r="G640" s="124"/>
      <c r="H640" s="27"/>
      <c r="I640" s="27"/>
      <c r="J640" s="27"/>
      <c r="K640" s="27"/>
      <c r="L640" s="27"/>
      <c r="M640" s="27"/>
      <c r="N640" s="27"/>
      <c r="O640" s="27"/>
      <c r="P640" s="27"/>
      <c r="Q640" s="27"/>
      <c r="R640" s="27"/>
      <c r="S640" s="27"/>
      <c r="T640" s="27"/>
      <c r="U640" s="27"/>
      <c r="V640" s="27"/>
      <c r="W640" s="27"/>
      <c r="X640" s="27"/>
      <c r="Y640" s="27"/>
      <c r="Z640" s="27"/>
      <c r="AA640" s="27"/>
      <c r="AB640" s="27"/>
    </row>
    <row r="641" ht="26.25" customHeight="1">
      <c r="A641" s="123"/>
      <c r="B641" s="27"/>
      <c r="C641" s="27"/>
      <c r="D641" s="27"/>
      <c r="E641" s="27"/>
      <c r="F641" s="124"/>
      <c r="G641" s="124"/>
      <c r="H641" s="27"/>
      <c r="I641" s="27"/>
      <c r="J641" s="27"/>
      <c r="K641" s="27"/>
      <c r="L641" s="27"/>
      <c r="M641" s="27"/>
      <c r="N641" s="27"/>
      <c r="O641" s="27"/>
      <c r="P641" s="27"/>
      <c r="Q641" s="27"/>
      <c r="R641" s="27"/>
      <c r="S641" s="27"/>
      <c r="T641" s="27"/>
      <c r="U641" s="27"/>
      <c r="V641" s="27"/>
      <c r="W641" s="27"/>
      <c r="X641" s="27"/>
      <c r="Y641" s="27"/>
      <c r="Z641" s="27"/>
      <c r="AA641" s="27"/>
      <c r="AB641" s="27"/>
    </row>
    <row r="642" ht="26.25" customHeight="1">
      <c r="A642" s="123"/>
      <c r="B642" s="27"/>
      <c r="C642" s="27"/>
      <c r="D642" s="27"/>
      <c r="E642" s="27"/>
      <c r="F642" s="124"/>
      <c r="G642" s="124"/>
      <c r="H642" s="27"/>
      <c r="I642" s="27"/>
      <c r="J642" s="27"/>
      <c r="K642" s="27"/>
      <c r="L642" s="27"/>
      <c r="M642" s="27"/>
      <c r="N642" s="27"/>
      <c r="O642" s="27"/>
      <c r="P642" s="27"/>
      <c r="Q642" s="27"/>
      <c r="R642" s="27"/>
      <c r="S642" s="27"/>
      <c r="T642" s="27"/>
      <c r="U642" s="27"/>
      <c r="V642" s="27"/>
      <c r="W642" s="27"/>
      <c r="X642" s="27"/>
      <c r="Y642" s="27"/>
      <c r="Z642" s="27"/>
      <c r="AA642" s="27"/>
      <c r="AB642" s="27"/>
    </row>
    <row r="643" ht="26.25" customHeight="1">
      <c r="A643" s="123"/>
      <c r="B643" s="27"/>
      <c r="C643" s="27"/>
      <c r="D643" s="27"/>
      <c r="E643" s="27"/>
      <c r="F643" s="124"/>
      <c r="G643" s="124"/>
      <c r="H643" s="27"/>
      <c r="I643" s="27"/>
      <c r="J643" s="27"/>
      <c r="K643" s="27"/>
      <c r="L643" s="27"/>
      <c r="M643" s="27"/>
      <c r="N643" s="27"/>
      <c r="O643" s="27"/>
      <c r="P643" s="27"/>
      <c r="Q643" s="27"/>
      <c r="R643" s="27"/>
      <c r="S643" s="27"/>
      <c r="T643" s="27"/>
      <c r="U643" s="27"/>
      <c r="V643" s="27"/>
      <c r="W643" s="27"/>
      <c r="X643" s="27"/>
      <c r="Y643" s="27"/>
      <c r="Z643" s="27"/>
      <c r="AA643" s="27"/>
      <c r="AB643" s="27"/>
    </row>
    <row r="644" ht="26.25" customHeight="1">
      <c r="A644" s="123"/>
      <c r="B644" s="27"/>
      <c r="C644" s="27"/>
      <c r="D644" s="27"/>
      <c r="E644" s="27"/>
      <c r="F644" s="124"/>
      <c r="G644" s="124"/>
      <c r="H644" s="27"/>
      <c r="I644" s="27"/>
      <c r="J644" s="27"/>
      <c r="K644" s="27"/>
      <c r="L644" s="27"/>
      <c r="M644" s="27"/>
      <c r="N644" s="27"/>
      <c r="O644" s="27"/>
      <c r="P644" s="27"/>
      <c r="Q644" s="27"/>
      <c r="R644" s="27"/>
      <c r="S644" s="27"/>
      <c r="T644" s="27"/>
      <c r="U644" s="27"/>
      <c r="V644" s="27"/>
      <c r="W644" s="27"/>
      <c r="X644" s="27"/>
      <c r="Y644" s="27"/>
      <c r="Z644" s="27"/>
      <c r="AA644" s="27"/>
      <c r="AB644" s="27"/>
    </row>
    <row r="645" ht="26.25" customHeight="1">
      <c r="A645" s="123"/>
      <c r="B645" s="27"/>
      <c r="C645" s="27"/>
      <c r="D645" s="27"/>
      <c r="E645" s="27"/>
      <c r="F645" s="124"/>
      <c r="G645" s="124"/>
      <c r="H645" s="27"/>
      <c r="I645" s="27"/>
      <c r="J645" s="27"/>
      <c r="K645" s="27"/>
      <c r="L645" s="27"/>
      <c r="M645" s="27"/>
      <c r="N645" s="27"/>
      <c r="O645" s="27"/>
      <c r="P645" s="27"/>
      <c r="Q645" s="27"/>
      <c r="R645" s="27"/>
      <c r="S645" s="27"/>
      <c r="T645" s="27"/>
      <c r="U645" s="27"/>
      <c r="V645" s="27"/>
      <c r="W645" s="27"/>
      <c r="X645" s="27"/>
      <c r="Y645" s="27"/>
      <c r="Z645" s="27"/>
      <c r="AA645" s="27"/>
      <c r="AB645" s="27"/>
    </row>
    <row r="646" ht="26.25" customHeight="1">
      <c r="A646" s="123"/>
      <c r="B646" s="27"/>
      <c r="C646" s="27"/>
      <c r="D646" s="27"/>
      <c r="E646" s="27"/>
      <c r="F646" s="124"/>
      <c r="G646" s="124"/>
      <c r="H646" s="27"/>
      <c r="I646" s="27"/>
      <c r="J646" s="27"/>
      <c r="K646" s="27"/>
      <c r="L646" s="27"/>
      <c r="M646" s="27"/>
      <c r="N646" s="27"/>
      <c r="O646" s="27"/>
      <c r="P646" s="27"/>
      <c r="Q646" s="27"/>
      <c r="R646" s="27"/>
      <c r="S646" s="27"/>
      <c r="T646" s="27"/>
      <c r="U646" s="27"/>
      <c r="V646" s="27"/>
      <c r="W646" s="27"/>
      <c r="X646" s="27"/>
      <c r="Y646" s="27"/>
      <c r="Z646" s="27"/>
      <c r="AA646" s="27"/>
      <c r="AB646" s="27"/>
    </row>
    <row r="647" ht="26.25" customHeight="1">
      <c r="A647" s="123"/>
      <c r="B647" s="27"/>
      <c r="C647" s="27"/>
      <c r="D647" s="27"/>
      <c r="E647" s="27"/>
      <c r="F647" s="124"/>
      <c r="G647" s="124"/>
      <c r="H647" s="27"/>
      <c r="I647" s="27"/>
      <c r="J647" s="27"/>
      <c r="K647" s="27"/>
      <c r="L647" s="27"/>
      <c r="M647" s="27"/>
      <c r="N647" s="27"/>
      <c r="O647" s="27"/>
      <c r="P647" s="27"/>
      <c r="Q647" s="27"/>
      <c r="R647" s="27"/>
      <c r="S647" s="27"/>
      <c r="T647" s="27"/>
      <c r="U647" s="27"/>
      <c r="V647" s="27"/>
      <c r="W647" s="27"/>
      <c r="X647" s="27"/>
      <c r="Y647" s="27"/>
      <c r="Z647" s="27"/>
      <c r="AA647" s="27"/>
      <c r="AB647" s="27"/>
    </row>
    <row r="648" ht="26.25" customHeight="1">
      <c r="A648" s="123"/>
      <c r="B648" s="27"/>
      <c r="C648" s="27"/>
      <c r="D648" s="27"/>
      <c r="E648" s="27"/>
      <c r="F648" s="124"/>
      <c r="G648" s="124"/>
      <c r="H648" s="27"/>
      <c r="I648" s="27"/>
      <c r="J648" s="27"/>
      <c r="K648" s="27"/>
      <c r="L648" s="27"/>
      <c r="M648" s="27"/>
      <c r="N648" s="27"/>
      <c r="O648" s="27"/>
      <c r="P648" s="27"/>
      <c r="Q648" s="27"/>
      <c r="R648" s="27"/>
      <c r="S648" s="27"/>
      <c r="T648" s="27"/>
      <c r="U648" s="27"/>
      <c r="V648" s="27"/>
      <c r="W648" s="27"/>
      <c r="X648" s="27"/>
      <c r="Y648" s="27"/>
      <c r="Z648" s="27"/>
      <c r="AA648" s="27"/>
      <c r="AB648" s="27"/>
    </row>
    <row r="649" ht="26.25" customHeight="1">
      <c r="A649" s="123"/>
      <c r="B649" s="27"/>
      <c r="C649" s="27"/>
      <c r="D649" s="27"/>
      <c r="E649" s="27"/>
      <c r="F649" s="124"/>
      <c r="G649" s="124"/>
      <c r="H649" s="27"/>
      <c r="I649" s="27"/>
      <c r="J649" s="27"/>
      <c r="K649" s="27"/>
      <c r="L649" s="27"/>
      <c r="M649" s="27"/>
      <c r="N649" s="27"/>
      <c r="O649" s="27"/>
      <c r="P649" s="27"/>
      <c r="Q649" s="27"/>
      <c r="R649" s="27"/>
      <c r="S649" s="27"/>
      <c r="T649" s="27"/>
      <c r="U649" s="27"/>
      <c r="V649" s="27"/>
      <c r="W649" s="27"/>
      <c r="X649" s="27"/>
      <c r="Y649" s="27"/>
      <c r="Z649" s="27"/>
      <c r="AA649" s="27"/>
      <c r="AB649" s="27"/>
    </row>
    <row r="650" ht="26.25" customHeight="1">
      <c r="A650" s="123"/>
      <c r="B650" s="27"/>
      <c r="C650" s="27"/>
      <c r="D650" s="27"/>
      <c r="E650" s="27"/>
      <c r="F650" s="124"/>
      <c r="G650" s="124"/>
      <c r="H650" s="27"/>
      <c r="I650" s="27"/>
      <c r="J650" s="27"/>
      <c r="K650" s="27"/>
      <c r="L650" s="27"/>
      <c r="M650" s="27"/>
      <c r="N650" s="27"/>
      <c r="O650" s="27"/>
      <c r="P650" s="27"/>
      <c r="Q650" s="27"/>
      <c r="R650" s="27"/>
      <c r="S650" s="27"/>
      <c r="T650" s="27"/>
      <c r="U650" s="27"/>
      <c r="V650" s="27"/>
      <c r="W650" s="27"/>
      <c r="X650" s="27"/>
      <c r="Y650" s="27"/>
      <c r="Z650" s="27"/>
      <c r="AA650" s="27"/>
      <c r="AB650" s="27"/>
    </row>
    <row r="651" ht="26.25" customHeight="1">
      <c r="A651" s="123"/>
      <c r="B651" s="27"/>
      <c r="C651" s="27"/>
      <c r="D651" s="27"/>
      <c r="E651" s="27"/>
      <c r="F651" s="124"/>
      <c r="G651" s="124"/>
      <c r="H651" s="27"/>
      <c r="I651" s="27"/>
      <c r="J651" s="27"/>
      <c r="K651" s="27"/>
      <c r="L651" s="27"/>
      <c r="M651" s="27"/>
      <c r="N651" s="27"/>
      <c r="O651" s="27"/>
      <c r="P651" s="27"/>
      <c r="Q651" s="27"/>
      <c r="R651" s="27"/>
      <c r="S651" s="27"/>
      <c r="T651" s="27"/>
      <c r="U651" s="27"/>
      <c r="V651" s="27"/>
      <c r="W651" s="27"/>
      <c r="X651" s="27"/>
      <c r="Y651" s="27"/>
      <c r="Z651" s="27"/>
      <c r="AA651" s="27"/>
      <c r="AB651" s="27"/>
    </row>
    <row r="652" ht="26.25" customHeight="1">
      <c r="A652" s="123"/>
      <c r="B652" s="27"/>
      <c r="C652" s="27"/>
      <c r="D652" s="27"/>
      <c r="E652" s="27"/>
      <c r="F652" s="124"/>
      <c r="G652" s="124"/>
      <c r="H652" s="27"/>
      <c r="I652" s="27"/>
      <c r="J652" s="27"/>
      <c r="K652" s="27"/>
      <c r="L652" s="27"/>
      <c r="M652" s="27"/>
      <c r="N652" s="27"/>
      <c r="O652" s="27"/>
      <c r="P652" s="27"/>
      <c r="Q652" s="27"/>
      <c r="R652" s="27"/>
      <c r="S652" s="27"/>
      <c r="T652" s="27"/>
      <c r="U652" s="27"/>
      <c r="V652" s="27"/>
      <c r="W652" s="27"/>
      <c r="X652" s="27"/>
      <c r="Y652" s="27"/>
      <c r="Z652" s="27"/>
      <c r="AA652" s="27"/>
      <c r="AB652" s="27"/>
    </row>
    <row r="653" ht="26.25" customHeight="1">
      <c r="A653" s="123"/>
      <c r="B653" s="27"/>
      <c r="C653" s="27"/>
      <c r="D653" s="27"/>
      <c r="E653" s="27"/>
      <c r="F653" s="124"/>
      <c r="G653" s="124"/>
      <c r="H653" s="27"/>
      <c r="I653" s="27"/>
      <c r="J653" s="27"/>
      <c r="K653" s="27"/>
      <c r="L653" s="27"/>
      <c r="M653" s="27"/>
      <c r="N653" s="27"/>
      <c r="O653" s="27"/>
      <c r="P653" s="27"/>
      <c r="Q653" s="27"/>
      <c r="R653" s="27"/>
      <c r="S653" s="27"/>
      <c r="T653" s="27"/>
      <c r="U653" s="27"/>
      <c r="V653" s="27"/>
      <c r="W653" s="27"/>
      <c r="X653" s="27"/>
      <c r="Y653" s="27"/>
      <c r="Z653" s="27"/>
      <c r="AA653" s="27"/>
      <c r="AB653" s="27"/>
    </row>
    <row r="654" ht="26.25" customHeight="1">
      <c r="A654" s="123"/>
      <c r="B654" s="27"/>
      <c r="C654" s="27"/>
      <c r="D654" s="27"/>
      <c r="E654" s="27"/>
      <c r="F654" s="124"/>
      <c r="G654" s="124"/>
      <c r="H654" s="27"/>
      <c r="I654" s="27"/>
      <c r="J654" s="27"/>
      <c r="K654" s="27"/>
      <c r="L654" s="27"/>
      <c r="M654" s="27"/>
      <c r="N654" s="27"/>
      <c r="O654" s="27"/>
      <c r="P654" s="27"/>
      <c r="Q654" s="27"/>
      <c r="R654" s="27"/>
      <c r="S654" s="27"/>
      <c r="T654" s="27"/>
      <c r="U654" s="27"/>
      <c r="V654" s="27"/>
      <c r="W654" s="27"/>
      <c r="X654" s="27"/>
      <c r="Y654" s="27"/>
      <c r="Z654" s="27"/>
      <c r="AA654" s="27"/>
      <c r="AB654" s="27"/>
    </row>
    <row r="655" ht="26.25" customHeight="1">
      <c r="A655" s="123"/>
      <c r="B655" s="27"/>
      <c r="C655" s="27"/>
      <c r="D655" s="27"/>
      <c r="E655" s="27"/>
      <c r="F655" s="124"/>
      <c r="G655" s="124"/>
      <c r="H655" s="27"/>
      <c r="I655" s="27"/>
      <c r="J655" s="27"/>
      <c r="K655" s="27"/>
      <c r="L655" s="27"/>
      <c r="M655" s="27"/>
      <c r="N655" s="27"/>
      <c r="O655" s="27"/>
      <c r="P655" s="27"/>
      <c r="Q655" s="27"/>
      <c r="R655" s="27"/>
      <c r="S655" s="27"/>
      <c r="T655" s="27"/>
      <c r="U655" s="27"/>
      <c r="V655" s="27"/>
      <c r="W655" s="27"/>
      <c r="X655" s="27"/>
      <c r="Y655" s="27"/>
      <c r="Z655" s="27"/>
      <c r="AA655" s="27"/>
      <c r="AB655" s="27"/>
    </row>
    <row r="656" ht="26.25" customHeight="1">
      <c r="A656" s="123"/>
      <c r="B656" s="27"/>
      <c r="C656" s="27"/>
      <c r="D656" s="27"/>
      <c r="E656" s="27"/>
      <c r="F656" s="124"/>
      <c r="G656" s="124"/>
      <c r="H656" s="27"/>
      <c r="I656" s="27"/>
      <c r="J656" s="27"/>
      <c r="K656" s="27"/>
      <c r="L656" s="27"/>
      <c r="M656" s="27"/>
      <c r="N656" s="27"/>
      <c r="O656" s="27"/>
      <c r="P656" s="27"/>
      <c r="Q656" s="27"/>
      <c r="R656" s="27"/>
      <c r="S656" s="27"/>
      <c r="T656" s="27"/>
      <c r="U656" s="27"/>
      <c r="V656" s="27"/>
      <c r="W656" s="27"/>
      <c r="X656" s="27"/>
      <c r="Y656" s="27"/>
      <c r="Z656" s="27"/>
      <c r="AA656" s="27"/>
      <c r="AB656" s="27"/>
    </row>
    <row r="657" ht="26.25" customHeight="1">
      <c r="A657" s="123"/>
      <c r="B657" s="27"/>
      <c r="C657" s="27"/>
      <c r="D657" s="27"/>
      <c r="E657" s="27"/>
      <c r="F657" s="124"/>
      <c r="G657" s="124"/>
      <c r="H657" s="27"/>
      <c r="I657" s="27"/>
      <c r="J657" s="27"/>
      <c r="K657" s="27"/>
      <c r="L657" s="27"/>
      <c r="M657" s="27"/>
      <c r="N657" s="27"/>
      <c r="O657" s="27"/>
      <c r="P657" s="27"/>
      <c r="Q657" s="27"/>
      <c r="R657" s="27"/>
      <c r="S657" s="27"/>
      <c r="T657" s="27"/>
      <c r="U657" s="27"/>
      <c r="V657" s="27"/>
      <c r="W657" s="27"/>
      <c r="X657" s="27"/>
      <c r="Y657" s="27"/>
      <c r="Z657" s="27"/>
      <c r="AA657" s="27"/>
      <c r="AB657" s="27"/>
    </row>
    <row r="658" ht="26.25" customHeight="1">
      <c r="A658" s="123"/>
      <c r="B658" s="27"/>
      <c r="C658" s="27"/>
      <c r="D658" s="27"/>
      <c r="E658" s="27"/>
      <c r="F658" s="124"/>
      <c r="G658" s="124"/>
      <c r="H658" s="27"/>
      <c r="I658" s="27"/>
      <c r="J658" s="27"/>
      <c r="K658" s="27"/>
      <c r="L658" s="27"/>
      <c r="M658" s="27"/>
      <c r="N658" s="27"/>
      <c r="O658" s="27"/>
      <c r="P658" s="27"/>
      <c r="Q658" s="27"/>
      <c r="R658" s="27"/>
      <c r="S658" s="27"/>
      <c r="T658" s="27"/>
      <c r="U658" s="27"/>
      <c r="V658" s="27"/>
      <c r="W658" s="27"/>
      <c r="X658" s="27"/>
      <c r="Y658" s="27"/>
      <c r="Z658" s="27"/>
      <c r="AA658" s="27"/>
      <c r="AB658" s="27"/>
    </row>
    <row r="659" ht="26.25" customHeight="1">
      <c r="A659" s="123"/>
      <c r="B659" s="27"/>
      <c r="C659" s="27"/>
      <c r="D659" s="27"/>
      <c r="E659" s="27"/>
      <c r="F659" s="124"/>
      <c r="G659" s="124"/>
      <c r="H659" s="27"/>
      <c r="I659" s="27"/>
      <c r="J659" s="27"/>
      <c r="K659" s="27"/>
      <c r="L659" s="27"/>
      <c r="M659" s="27"/>
      <c r="N659" s="27"/>
      <c r="O659" s="27"/>
      <c r="P659" s="27"/>
      <c r="Q659" s="27"/>
      <c r="R659" s="27"/>
      <c r="S659" s="27"/>
      <c r="T659" s="27"/>
      <c r="U659" s="27"/>
      <c r="V659" s="27"/>
      <c r="W659" s="27"/>
      <c r="X659" s="27"/>
      <c r="Y659" s="27"/>
      <c r="Z659" s="27"/>
      <c r="AA659" s="27"/>
      <c r="AB659" s="27"/>
    </row>
    <row r="660" ht="26.25" customHeight="1">
      <c r="A660" s="123"/>
      <c r="B660" s="27"/>
      <c r="C660" s="27"/>
      <c r="D660" s="27"/>
      <c r="E660" s="27"/>
      <c r="F660" s="124"/>
      <c r="G660" s="124"/>
      <c r="H660" s="27"/>
      <c r="I660" s="27"/>
      <c r="J660" s="27"/>
      <c r="K660" s="27"/>
      <c r="L660" s="27"/>
      <c r="M660" s="27"/>
      <c r="N660" s="27"/>
      <c r="O660" s="27"/>
      <c r="P660" s="27"/>
      <c r="Q660" s="27"/>
      <c r="R660" s="27"/>
      <c r="S660" s="27"/>
      <c r="T660" s="27"/>
      <c r="U660" s="27"/>
      <c r="V660" s="27"/>
      <c r="W660" s="27"/>
      <c r="X660" s="27"/>
      <c r="Y660" s="27"/>
      <c r="Z660" s="27"/>
      <c r="AA660" s="27"/>
      <c r="AB660" s="27"/>
    </row>
    <row r="661" ht="26.25" customHeight="1">
      <c r="A661" s="123"/>
      <c r="B661" s="27"/>
      <c r="C661" s="27"/>
      <c r="D661" s="27"/>
      <c r="E661" s="27"/>
      <c r="F661" s="124"/>
      <c r="G661" s="124"/>
      <c r="H661" s="27"/>
      <c r="I661" s="27"/>
      <c r="J661" s="27"/>
      <c r="K661" s="27"/>
      <c r="L661" s="27"/>
      <c r="M661" s="27"/>
      <c r="N661" s="27"/>
      <c r="O661" s="27"/>
      <c r="P661" s="27"/>
      <c r="Q661" s="27"/>
      <c r="R661" s="27"/>
      <c r="S661" s="27"/>
      <c r="T661" s="27"/>
      <c r="U661" s="27"/>
      <c r="V661" s="27"/>
      <c r="W661" s="27"/>
      <c r="X661" s="27"/>
      <c r="Y661" s="27"/>
      <c r="Z661" s="27"/>
      <c r="AA661" s="27"/>
      <c r="AB661" s="27"/>
    </row>
    <row r="662" ht="26.25" customHeight="1">
      <c r="A662" s="123"/>
      <c r="B662" s="27"/>
      <c r="C662" s="27"/>
      <c r="D662" s="27"/>
      <c r="E662" s="27"/>
      <c r="F662" s="124"/>
      <c r="G662" s="124"/>
      <c r="H662" s="27"/>
      <c r="I662" s="27"/>
      <c r="J662" s="27"/>
      <c r="K662" s="27"/>
      <c r="L662" s="27"/>
      <c r="M662" s="27"/>
      <c r="N662" s="27"/>
      <c r="O662" s="27"/>
      <c r="P662" s="27"/>
      <c r="Q662" s="27"/>
      <c r="R662" s="27"/>
      <c r="S662" s="27"/>
      <c r="T662" s="27"/>
      <c r="U662" s="27"/>
      <c r="V662" s="27"/>
      <c r="W662" s="27"/>
      <c r="X662" s="27"/>
      <c r="Y662" s="27"/>
      <c r="Z662" s="27"/>
      <c r="AA662" s="27"/>
      <c r="AB662" s="27"/>
    </row>
    <row r="663" ht="26.25" customHeight="1">
      <c r="A663" s="123"/>
      <c r="B663" s="27"/>
      <c r="C663" s="27"/>
      <c r="D663" s="27"/>
      <c r="E663" s="27"/>
      <c r="F663" s="124"/>
      <c r="G663" s="124"/>
      <c r="H663" s="27"/>
      <c r="I663" s="27"/>
      <c r="J663" s="27"/>
      <c r="K663" s="27"/>
      <c r="L663" s="27"/>
      <c r="M663" s="27"/>
      <c r="N663" s="27"/>
      <c r="O663" s="27"/>
      <c r="P663" s="27"/>
      <c r="Q663" s="27"/>
      <c r="R663" s="27"/>
      <c r="S663" s="27"/>
      <c r="T663" s="27"/>
      <c r="U663" s="27"/>
      <c r="V663" s="27"/>
      <c r="W663" s="27"/>
      <c r="X663" s="27"/>
      <c r="Y663" s="27"/>
      <c r="Z663" s="27"/>
      <c r="AA663" s="27"/>
      <c r="AB663" s="27"/>
    </row>
    <row r="664" ht="26.25" customHeight="1">
      <c r="A664" s="123"/>
      <c r="B664" s="27"/>
      <c r="C664" s="27"/>
      <c r="D664" s="27"/>
      <c r="E664" s="27"/>
      <c r="F664" s="124"/>
      <c r="G664" s="124"/>
      <c r="H664" s="27"/>
      <c r="I664" s="27"/>
      <c r="J664" s="27"/>
      <c r="K664" s="27"/>
      <c r="L664" s="27"/>
      <c r="M664" s="27"/>
      <c r="N664" s="27"/>
      <c r="O664" s="27"/>
      <c r="P664" s="27"/>
      <c r="Q664" s="27"/>
      <c r="R664" s="27"/>
      <c r="S664" s="27"/>
      <c r="T664" s="27"/>
      <c r="U664" s="27"/>
      <c r="V664" s="27"/>
      <c r="W664" s="27"/>
      <c r="X664" s="27"/>
      <c r="Y664" s="27"/>
      <c r="Z664" s="27"/>
      <c r="AA664" s="27"/>
      <c r="AB664" s="27"/>
    </row>
    <row r="665" ht="26.25" customHeight="1">
      <c r="A665" s="123"/>
      <c r="B665" s="27"/>
      <c r="C665" s="27"/>
      <c r="D665" s="27"/>
      <c r="E665" s="27"/>
      <c r="F665" s="124"/>
      <c r="G665" s="124"/>
      <c r="H665" s="27"/>
      <c r="I665" s="27"/>
      <c r="J665" s="27"/>
      <c r="K665" s="27"/>
      <c r="L665" s="27"/>
      <c r="M665" s="27"/>
      <c r="N665" s="27"/>
      <c r="O665" s="27"/>
      <c r="P665" s="27"/>
      <c r="Q665" s="27"/>
      <c r="R665" s="27"/>
      <c r="S665" s="27"/>
      <c r="T665" s="27"/>
      <c r="U665" s="27"/>
      <c r="V665" s="27"/>
      <c r="W665" s="27"/>
      <c r="X665" s="27"/>
      <c r="Y665" s="27"/>
      <c r="Z665" s="27"/>
      <c r="AA665" s="27"/>
      <c r="AB665" s="27"/>
    </row>
    <row r="666" ht="26.25" customHeight="1">
      <c r="A666" s="123"/>
      <c r="B666" s="27"/>
      <c r="C666" s="27"/>
      <c r="D666" s="27"/>
      <c r="E666" s="27"/>
      <c r="F666" s="124"/>
      <c r="G666" s="124"/>
      <c r="H666" s="27"/>
      <c r="I666" s="27"/>
      <c r="J666" s="27"/>
      <c r="K666" s="27"/>
      <c r="L666" s="27"/>
      <c r="M666" s="27"/>
      <c r="N666" s="27"/>
      <c r="O666" s="27"/>
      <c r="P666" s="27"/>
      <c r="Q666" s="27"/>
      <c r="R666" s="27"/>
      <c r="S666" s="27"/>
      <c r="T666" s="27"/>
      <c r="U666" s="27"/>
      <c r="V666" s="27"/>
      <c r="W666" s="27"/>
      <c r="X666" s="27"/>
      <c r="Y666" s="27"/>
      <c r="Z666" s="27"/>
      <c r="AA666" s="27"/>
      <c r="AB666" s="27"/>
    </row>
    <row r="667" ht="26.25" customHeight="1">
      <c r="A667" s="123"/>
      <c r="B667" s="27"/>
      <c r="C667" s="27"/>
      <c r="D667" s="27"/>
      <c r="E667" s="27"/>
      <c r="F667" s="124"/>
      <c r="G667" s="124"/>
      <c r="H667" s="27"/>
      <c r="I667" s="27"/>
      <c r="J667" s="27"/>
      <c r="K667" s="27"/>
      <c r="L667" s="27"/>
      <c r="M667" s="27"/>
      <c r="N667" s="27"/>
      <c r="O667" s="27"/>
      <c r="P667" s="27"/>
      <c r="Q667" s="27"/>
      <c r="R667" s="27"/>
      <c r="S667" s="27"/>
      <c r="T667" s="27"/>
      <c r="U667" s="27"/>
      <c r="V667" s="27"/>
      <c r="W667" s="27"/>
      <c r="X667" s="27"/>
      <c r="Y667" s="27"/>
      <c r="Z667" s="27"/>
      <c r="AA667" s="27"/>
      <c r="AB667" s="27"/>
    </row>
    <row r="668" ht="26.25" customHeight="1">
      <c r="A668" s="123"/>
      <c r="B668" s="27"/>
      <c r="C668" s="27"/>
      <c r="D668" s="27"/>
      <c r="E668" s="27"/>
      <c r="F668" s="124"/>
      <c r="G668" s="124"/>
      <c r="H668" s="27"/>
      <c r="I668" s="27"/>
      <c r="J668" s="27"/>
      <c r="K668" s="27"/>
      <c r="L668" s="27"/>
      <c r="M668" s="27"/>
      <c r="N668" s="27"/>
      <c r="O668" s="27"/>
      <c r="P668" s="27"/>
      <c r="Q668" s="27"/>
      <c r="R668" s="27"/>
      <c r="S668" s="27"/>
      <c r="T668" s="27"/>
      <c r="U668" s="27"/>
      <c r="V668" s="27"/>
      <c r="W668" s="27"/>
      <c r="X668" s="27"/>
      <c r="Y668" s="27"/>
      <c r="Z668" s="27"/>
      <c r="AA668" s="27"/>
      <c r="AB668" s="27"/>
    </row>
    <row r="669" ht="26.25" customHeight="1">
      <c r="A669" s="123"/>
      <c r="B669" s="27"/>
      <c r="C669" s="27"/>
      <c r="D669" s="27"/>
      <c r="E669" s="27"/>
      <c r="F669" s="124"/>
      <c r="G669" s="124"/>
      <c r="H669" s="27"/>
      <c r="I669" s="27"/>
      <c r="J669" s="27"/>
      <c r="K669" s="27"/>
      <c r="L669" s="27"/>
      <c r="M669" s="27"/>
      <c r="N669" s="27"/>
      <c r="O669" s="27"/>
      <c r="P669" s="27"/>
      <c r="Q669" s="27"/>
      <c r="R669" s="27"/>
      <c r="S669" s="27"/>
      <c r="T669" s="27"/>
      <c r="U669" s="27"/>
      <c r="V669" s="27"/>
      <c r="W669" s="27"/>
      <c r="X669" s="27"/>
      <c r="Y669" s="27"/>
      <c r="Z669" s="27"/>
      <c r="AA669" s="27"/>
      <c r="AB669" s="27"/>
    </row>
    <row r="670" ht="26.25" customHeight="1">
      <c r="A670" s="123"/>
      <c r="B670" s="27"/>
      <c r="C670" s="27"/>
      <c r="D670" s="27"/>
      <c r="E670" s="27"/>
      <c r="F670" s="124"/>
      <c r="G670" s="124"/>
      <c r="H670" s="27"/>
      <c r="I670" s="27"/>
      <c r="J670" s="27"/>
      <c r="K670" s="27"/>
      <c r="L670" s="27"/>
      <c r="M670" s="27"/>
      <c r="N670" s="27"/>
      <c r="O670" s="27"/>
      <c r="P670" s="27"/>
      <c r="Q670" s="27"/>
      <c r="R670" s="27"/>
      <c r="S670" s="27"/>
      <c r="T670" s="27"/>
      <c r="U670" s="27"/>
      <c r="V670" s="27"/>
      <c r="W670" s="27"/>
      <c r="X670" s="27"/>
      <c r="Y670" s="27"/>
      <c r="Z670" s="27"/>
      <c r="AA670" s="27"/>
      <c r="AB670" s="27"/>
    </row>
    <row r="671" ht="26.25" customHeight="1">
      <c r="A671" s="123"/>
      <c r="B671" s="27"/>
      <c r="C671" s="27"/>
      <c r="D671" s="27"/>
      <c r="E671" s="27"/>
      <c r="F671" s="124"/>
      <c r="G671" s="124"/>
      <c r="H671" s="27"/>
      <c r="I671" s="27"/>
      <c r="J671" s="27"/>
      <c r="K671" s="27"/>
      <c r="L671" s="27"/>
      <c r="M671" s="27"/>
      <c r="N671" s="27"/>
      <c r="O671" s="27"/>
      <c r="P671" s="27"/>
      <c r="Q671" s="27"/>
      <c r="R671" s="27"/>
      <c r="S671" s="27"/>
      <c r="T671" s="27"/>
      <c r="U671" s="27"/>
      <c r="V671" s="27"/>
      <c r="W671" s="27"/>
      <c r="X671" s="27"/>
      <c r="Y671" s="27"/>
      <c r="Z671" s="27"/>
      <c r="AA671" s="27"/>
      <c r="AB671" s="27"/>
    </row>
    <row r="672" ht="26.25" customHeight="1">
      <c r="A672" s="123"/>
      <c r="B672" s="27"/>
      <c r="C672" s="27"/>
      <c r="D672" s="27"/>
      <c r="E672" s="27"/>
      <c r="F672" s="124"/>
      <c r="G672" s="124"/>
      <c r="H672" s="27"/>
      <c r="I672" s="27"/>
      <c r="J672" s="27"/>
      <c r="K672" s="27"/>
      <c r="L672" s="27"/>
      <c r="M672" s="27"/>
      <c r="N672" s="27"/>
      <c r="O672" s="27"/>
      <c r="P672" s="27"/>
      <c r="Q672" s="27"/>
      <c r="R672" s="27"/>
      <c r="S672" s="27"/>
      <c r="T672" s="27"/>
      <c r="U672" s="27"/>
      <c r="V672" s="27"/>
      <c r="W672" s="27"/>
      <c r="X672" s="27"/>
      <c r="Y672" s="27"/>
      <c r="Z672" s="27"/>
      <c r="AA672" s="27"/>
      <c r="AB672" s="27"/>
    </row>
    <row r="673" ht="26.25" customHeight="1">
      <c r="A673" s="123"/>
      <c r="B673" s="27"/>
      <c r="C673" s="27"/>
      <c r="D673" s="27"/>
      <c r="E673" s="27"/>
      <c r="F673" s="124"/>
      <c r="G673" s="124"/>
      <c r="H673" s="27"/>
      <c r="I673" s="27"/>
      <c r="J673" s="27"/>
      <c r="K673" s="27"/>
      <c r="L673" s="27"/>
      <c r="M673" s="27"/>
      <c r="N673" s="27"/>
      <c r="O673" s="27"/>
      <c r="P673" s="27"/>
      <c r="Q673" s="27"/>
      <c r="R673" s="27"/>
      <c r="S673" s="27"/>
      <c r="T673" s="27"/>
      <c r="U673" s="27"/>
      <c r="V673" s="27"/>
      <c r="W673" s="27"/>
      <c r="X673" s="27"/>
      <c r="Y673" s="27"/>
      <c r="Z673" s="27"/>
      <c r="AA673" s="27"/>
      <c r="AB673" s="27"/>
    </row>
    <row r="674" ht="26.25" customHeight="1">
      <c r="A674" s="123"/>
      <c r="B674" s="27"/>
      <c r="C674" s="27"/>
      <c r="D674" s="27"/>
      <c r="E674" s="27"/>
      <c r="F674" s="124"/>
      <c r="G674" s="124"/>
      <c r="H674" s="27"/>
      <c r="I674" s="27"/>
      <c r="J674" s="27"/>
      <c r="K674" s="27"/>
      <c r="L674" s="27"/>
      <c r="M674" s="27"/>
      <c r="N674" s="27"/>
      <c r="O674" s="27"/>
      <c r="P674" s="27"/>
      <c r="Q674" s="27"/>
      <c r="R674" s="27"/>
      <c r="S674" s="27"/>
      <c r="T674" s="27"/>
      <c r="U674" s="27"/>
      <c r="V674" s="27"/>
      <c r="W674" s="27"/>
      <c r="X674" s="27"/>
      <c r="Y674" s="27"/>
      <c r="Z674" s="27"/>
      <c r="AA674" s="27"/>
      <c r="AB674" s="27"/>
    </row>
    <row r="675" ht="26.25" customHeight="1">
      <c r="A675" s="123"/>
      <c r="B675" s="27"/>
      <c r="C675" s="27"/>
      <c r="D675" s="27"/>
      <c r="E675" s="27"/>
      <c r="F675" s="124"/>
      <c r="G675" s="124"/>
      <c r="H675" s="27"/>
      <c r="I675" s="27"/>
      <c r="J675" s="27"/>
      <c r="K675" s="27"/>
      <c r="L675" s="27"/>
      <c r="M675" s="27"/>
      <c r="N675" s="27"/>
      <c r="O675" s="27"/>
      <c r="P675" s="27"/>
      <c r="Q675" s="27"/>
      <c r="R675" s="27"/>
      <c r="S675" s="27"/>
      <c r="T675" s="27"/>
      <c r="U675" s="27"/>
      <c r="V675" s="27"/>
      <c r="W675" s="27"/>
      <c r="X675" s="27"/>
      <c r="Y675" s="27"/>
      <c r="Z675" s="27"/>
      <c r="AA675" s="27"/>
      <c r="AB675" s="27"/>
    </row>
    <row r="676" ht="26.25" customHeight="1">
      <c r="A676" s="123"/>
      <c r="B676" s="27"/>
      <c r="C676" s="27"/>
      <c r="D676" s="27"/>
      <c r="E676" s="27"/>
      <c r="F676" s="124"/>
      <c r="G676" s="124"/>
      <c r="H676" s="27"/>
      <c r="I676" s="27"/>
      <c r="J676" s="27"/>
      <c r="K676" s="27"/>
      <c r="L676" s="27"/>
      <c r="M676" s="27"/>
      <c r="N676" s="27"/>
      <c r="O676" s="27"/>
      <c r="P676" s="27"/>
      <c r="Q676" s="27"/>
      <c r="R676" s="27"/>
      <c r="S676" s="27"/>
      <c r="T676" s="27"/>
      <c r="U676" s="27"/>
      <c r="V676" s="27"/>
      <c r="W676" s="27"/>
      <c r="X676" s="27"/>
      <c r="Y676" s="27"/>
      <c r="Z676" s="27"/>
      <c r="AA676" s="27"/>
      <c r="AB676" s="27"/>
    </row>
    <row r="677" ht="26.25" customHeight="1">
      <c r="A677" s="123"/>
      <c r="B677" s="27"/>
      <c r="C677" s="27"/>
      <c r="D677" s="27"/>
      <c r="E677" s="27"/>
      <c r="F677" s="124"/>
      <c r="G677" s="124"/>
      <c r="H677" s="27"/>
      <c r="I677" s="27"/>
      <c r="J677" s="27"/>
      <c r="K677" s="27"/>
      <c r="L677" s="27"/>
      <c r="M677" s="27"/>
      <c r="N677" s="27"/>
      <c r="O677" s="27"/>
      <c r="P677" s="27"/>
      <c r="Q677" s="27"/>
      <c r="R677" s="27"/>
      <c r="S677" s="27"/>
      <c r="T677" s="27"/>
      <c r="U677" s="27"/>
      <c r="V677" s="27"/>
      <c r="W677" s="27"/>
      <c r="X677" s="27"/>
      <c r="Y677" s="27"/>
      <c r="Z677" s="27"/>
      <c r="AA677" s="27"/>
      <c r="AB677" s="27"/>
    </row>
    <row r="678" ht="26.25" customHeight="1">
      <c r="A678" s="123"/>
      <c r="B678" s="27"/>
      <c r="C678" s="27"/>
      <c r="D678" s="27"/>
      <c r="E678" s="27"/>
      <c r="F678" s="124"/>
      <c r="G678" s="124"/>
      <c r="H678" s="27"/>
      <c r="I678" s="27"/>
      <c r="J678" s="27"/>
      <c r="K678" s="27"/>
      <c r="L678" s="27"/>
      <c r="M678" s="27"/>
      <c r="N678" s="27"/>
      <c r="O678" s="27"/>
      <c r="P678" s="27"/>
      <c r="Q678" s="27"/>
      <c r="R678" s="27"/>
      <c r="S678" s="27"/>
      <c r="T678" s="27"/>
      <c r="U678" s="27"/>
      <c r="V678" s="27"/>
      <c r="W678" s="27"/>
      <c r="X678" s="27"/>
      <c r="Y678" s="27"/>
      <c r="Z678" s="27"/>
      <c r="AA678" s="27"/>
      <c r="AB678" s="27"/>
    </row>
    <row r="679" ht="26.25" customHeight="1">
      <c r="A679" s="123"/>
      <c r="B679" s="27"/>
      <c r="C679" s="27"/>
      <c r="D679" s="27"/>
      <c r="E679" s="27"/>
      <c r="F679" s="124"/>
      <c r="G679" s="124"/>
      <c r="H679" s="27"/>
      <c r="I679" s="27"/>
      <c r="J679" s="27"/>
      <c r="K679" s="27"/>
      <c r="L679" s="27"/>
      <c r="M679" s="27"/>
      <c r="N679" s="27"/>
      <c r="O679" s="27"/>
      <c r="P679" s="27"/>
      <c r="Q679" s="27"/>
      <c r="R679" s="27"/>
      <c r="S679" s="27"/>
      <c r="T679" s="27"/>
      <c r="U679" s="27"/>
      <c r="V679" s="27"/>
      <c r="W679" s="27"/>
      <c r="X679" s="27"/>
      <c r="Y679" s="27"/>
      <c r="Z679" s="27"/>
      <c r="AA679" s="27"/>
      <c r="AB679" s="27"/>
    </row>
    <row r="680" ht="26.25" customHeight="1">
      <c r="A680" s="123"/>
      <c r="B680" s="27"/>
      <c r="C680" s="27"/>
      <c r="D680" s="27"/>
      <c r="E680" s="27"/>
      <c r="F680" s="124"/>
      <c r="G680" s="124"/>
      <c r="H680" s="27"/>
      <c r="I680" s="27"/>
      <c r="J680" s="27"/>
      <c r="K680" s="27"/>
      <c r="L680" s="27"/>
      <c r="M680" s="27"/>
      <c r="N680" s="27"/>
      <c r="O680" s="27"/>
      <c r="P680" s="27"/>
      <c r="Q680" s="27"/>
      <c r="R680" s="27"/>
      <c r="S680" s="27"/>
      <c r="T680" s="27"/>
      <c r="U680" s="27"/>
      <c r="V680" s="27"/>
      <c r="W680" s="27"/>
      <c r="X680" s="27"/>
      <c r="Y680" s="27"/>
      <c r="Z680" s="27"/>
      <c r="AA680" s="27"/>
      <c r="AB680" s="27"/>
    </row>
    <row r="681" ht="26.25" customHeight="1">
      <c r="A681" s="123"/>
      <c r="B681" s="27"/>
      <c r="C681" s="27"/>
      <c r="D681" s="27"/>
      <c r="E681" s="27"/>
      <c r="F681" s="124"/>
      <c r="G681" s="124"/>
      <c r="H681" s="27"/>
      <c r="I681" s="27"/>
      <c r="J681" s="27"/>
      <c r="K681" s="27"/>
      <c r="L681" s="27"/>
      <c r="M681" s="27"/>
      <c r="N681" s="27"/>
      <c r="O681" s="27"/>
      <c r="P681" s="27"/>
      <c r="Q681" s="27"/>
      <c r="R681" s="27"/>
      <c r="S681" s="27"/>
      <c r="T681" s="27"/>
      <c r="U681" s="27"/>
      <c r="V681" s="27"/>
      <c r="W681" s="27"/>
      <c r="X681" s="27"/>
      <c r="Y681" s="27"/>
      <c r="Z681" s="27"/>
      <c r="AA681" s="27"/>
      <c r="AB681" s="27"/>
    </row>
    <row r="682" ht="26.25" customHeight="1">
      <c r="A682" s="123"/>
      <c r="B682" s="27"/>
      <c r="C682" s="27"/>
      <c r="D682" s="27"/>
      <c r="E682" s="27"/>
      <c r="F682" s="124"/>
      <c r="G682" s="124"/>
      <c r="H682" s="27"/>
      <c r="I682" s="27"/>
      <c r="J682" s="27"/>
      <c r="K682" s="27"/>
      <c r="L682" s="27"/>
      <c r="M682" s="27"/>
      <c r="N682" s="27"/>
      <c r="O682" s="27"/>
      <c r="P682" s="27"/>
      <c r="Q682" s="27"/>
      <c r="R682" s="27"/>
      <c r="S682" s="27"/>
      <c r="T682" s="27"/>
      <c r="U682" s="27"/>
      <c r="V682" s="27"/>
      <c r="W682" s="27"/>
      <c r="X682" s="27"/>
      <c r="Y682" s="27"/>
      <c r="Z682" s="27"/>
      <c r="AA682" s="27"/>
      <c r="AB682" s="27"/>
    </row>
    <row r="683" ht="26.25" customHeight="1">
      <c r="A683" s="123"/>
      <c r="B683" s="27"/>
      <c r="C683" s="27"/>
      <c r="D683" s="27"/>
      <c r="E683" s="27"/>
      <c r="F683" s="124"/>
      <c r="G683" s="124"/>
      <c r="H683" s="27"/>
      <c r="I683" s="27"/>
      <c r="J683" s="27"/>
      <c r="K683" s="27"/>
      <c r="L683" s="27"/>
      <c r="M683" s="27"/>
      <c r="N683" s="27"/>
      <c r="O683" s="27"/>
      <c r="P683" s="27"/>
      <c r="Q683" s="27"/>
      <c r="R683" s="27"/>
      <c r="S683" s="27"/>
      <c r="T683" s="27"/>
      <c r="U683" s="27"/>
      <c r="V683" s="27"/>
      <c r="W683" s="27"/>
      <c r="X683" s="27"/>
      <c r="Y683" s="27"/>
      <c r="Z683" s="27"/>
      <c r="AA683" s="27"/>
      <c r="AB683" s="27"/>
    </row>
    <row r="684" ht="26.25" customHeight="1">
      <c r="A684" s="123"/>
      <c r="B684" s="27"/>
      <c r="C684" s="27"/>
      <c r="D684" s="27"/>
      <c r="E684" s="27"/>
      <c r="F684" s="124"/>
      <c r="G684" s="124"/>
      <c r="H684" s="27"/>
      <c r="I684" s="27"/>
      <c r="J684" s="27"/>
      <c r="K684" s="27"/>
      <c r="L684" s="27"/>
      <c r="M684" s="27"/>
      <c r="N684" s="27"/>
      <c r="O684" s="27"/>
      <c r="P684" s="27"/>
      <c r="Q684" s="27"/>
      <c r="R684" s="27"/>
      <c r="S684" s="27"/>
      <c r="T684" s="27"/>
      <c r="U684" s="27"/>
      <c r="V684" s="27"/>
      <c r="W684" s="27"/>
      <c r="X684" s="27"/>
      <c r="Y684" s="27"/>
      <c r="Z684" s="27"/>
      <c r="AA684" s="27"/>
      <c r="AB684" s="27"/>
    </row>
    <row r="685" ht="26.25" customHeight="1">
      <c r="A685" s="123"/>
      <c r="B685" s="27"/>
      <c r="C685" s="27"/>
      <c r="D685" s="27"/>
      <c r="E685" s="27"/>
      <c r="F685" s="124"/>
      <c r="G685" s="124"/>
      <c r="H685" s="27"/>
      <c r="I685" s="27"/>
      <c r="J685" s="27"/>
      <c r="K685" s="27"/>
      <c r="L685" s="27"/>
      <c r="M685" s="27"/>
      <c r="N685" s="27"/>
      <c r="O685" s="27"/>
      <c r="P685" s="27"/>
      <c r="Q685" s="27"/>
      <c r="R685" s="27"/>
      <c r="S685" s="27"/>
      <c r="T685" s="27"/>
      <c r="U685" s="27"/>
      <c r="V685" s="27"/>
      <c r="W685" s="27"/>
      <c r="X685" s="27"/>
      <c r="Y685" s="27"/>
      <c r="Z685" s="27"/>
      <c r="AA685" s="27"/>
      <c r="AB685" s="27"/>
    </row>
    <row r="686" ht="26.25" customHeight="1">
      <c r="A686" s="123"/>
      <c r="B686" s="27"/>
      <c r="C686" s="27"/>
      <c r="D686" s="27"/>
      <c r="E686" s="27"/>
      <c r="F686" s="124"/>
      <c r="G686" s="124"/>
      <c r="H686" s="27"/>
      <c r="I686" s="27"/>
      <c r="J686" s="27"/>
      <c r="K686" s="27"/>
      <c r="L686" s="27"/>
      <c r="M686" s="27"/>
      <c r="N686" s="27"/>
      <c r="O686" s="27"/>
      <c r="P686" s="27"/>
      <c r="Q686" s="27"/>
      <c r="R686" s="27"/>
      <c r="S686" s="27"/>
      <c r="T686" s="27"/>
      <c r="U686" s="27"/>
      <c r="V686" s="27"/>
      <c r="W686" s="27"/>
      <c r="X686" s="27"/>
      <c r="Y686" s="27"/>
      <c r="Z686" s="27"/>
      <c r="AA686" s="27"/>
      <c r="AB686" s="27"/>
    </row>
    <row r="687" ht="26.25" customHeight="1">
      <c r="A687" s="123"/>
      <c r="B687" s="27"/>
      <c r="C687" s="27"/>
      <c r="D687" s="27"/>
      <c r="E687" s="27"/>
      <c r="F687" s="124"/>
      <c r="G687" s="124"/>
      <c r="H687" s="27"/>
      <c r="I687" s="27"/>
      <c r="J687" s="27"/>
      <c r="K687" s="27"/>
      <c r="L687" s="27"/>
      <c r="M687" s="27"/>
      <c r="N687" s="27"/>
      <c r="O687" s="27"/>
      <c r="P687" s="27"/>
      <c r="Q687" s="27"/>
      <c r="R687" s="27"/>
      <c r="S687" s="27"/>
      <c r="T687" s="27"/>
      <c r="U687" s="27"/>
      <c r="V687" s="27"/>
      <c r="W687" s="27"/>
      <c r="X687" s="27"/>
      <c r="Y687" s="27"/>
      <c r="Z687" s="27"/>
      <c r="AA687" s="27"/>
      <c r="AB687" s="27"/>
    </row>
    <row r="688" ht="26.25" customHeight="1">
      <c r="A688" s="123"/>
      <c r="B688" s="27"/>
      <c r="C688" s="27"/>
      <c r="D688" s="27"/>
      <c r="E688" s="27"/>
      <c r="F688" s="124"/>
      <c r="G688" s="124"/>
      <c r="H688" s="27"/>
      <c r="I688" s="27"/>
      <c r="J688" s="27"/>
      <c r="K688" s="27"/>
      <c r="L688" s="27"/>
      <c r="M688" s="27"/>
      <c r="N688" s="27"/>
      <c r="O688" s="27"/>
      <c r="P688" s="27"/>
      <c r="Q688" s="27"/>
      <c r="R688" s="27"/>
      <c r="S688" s="27"/>
      <c r="T688" s="27"/>
      <c r="U688" s="27"/>
      <c r="V688" s="27"/>
      <c r="W688" s="27"/>
      <c r="X688" s="27"/>
      <c r="Y688" s="27"/>
      <c r="Z688" s="27"/>
      <c r="AA688" s="27"/>
      <c r="AB688" s="27"/>
    </row>
    <row r="689" ht="26.25" customHeight="1">
      <c r="A689" s="123"/>
      <c r="B689" s="27"/>
      <c r="C689" s="27"/>
      <c r="D689" s="27"/>
      <c r="E689" s="27"/>
      <c r="F689" s="124"/>
      <c r="G689" s="124"/>
      <c r="H689" s="27"/>
      <c r="I689" s="27"/>
      <c r="J689" s="27"/>
      <c r="K689" s="27"/>
      <c r="L689" s="27"/>
      <c r="M689" s="27"/>
      <c r="N689" s="27"/>
      <c r="O689" s="27"/>
      <c r="P689" s="27"/>
      <c r="Q689" s="27"/>
      <c r="R689" s="27"/>
      <c r="S689" s="27"/>
      <c r="T689" s="27"/>
      <c r="U689" s="27"/>
      <c r="V689" s="27"/>
      <c r="W689" s="27"/>
      <c r="X689" s="27"/>
      <c r="Y689" s="27"/>
      <c r="Z689" s="27"/>
      <c r="AA689" s="27"/>
      <c r="AB689" s="27"/>
    </row>
    <row r="690" ht="26.25" customHeight="1">
      <c r="A690" s="123"/>
      <c r="B690" s="27"/>
      <c r="C690" s="27"/>
      <c r="D690" s="27"/>
      <c r="E690" s="27"/>
      <c r="F690" s="124"/>
      <c r="G690" s="124"/>
      <c r="H690" s="27"/>
      <c r="I690" s="27"/>
      <c r="J690" s="27"/>
      <c r="K690" s="27"/>
      <c r="L690" s="27"/>
      <c r="M690" s="27"/>
      <c r="N690" s="27"/>
      <c r="O690" s="27"/>
      <c r="P690" s="27"/>
      <c r="Q690" s="27"/>
      <c r="R690" s="27"/>
      <c r="S690" s="27"/>
      <c r="T690" s="27"/>
      <c r="U690" s="27"/>
      <c r="V690" s="27"/>
      <c r="W690" s="27"/>
      <c r="X690" s="27"/>
      <c r="Y690" s="27"/>
      <c r="Z690" s="27"/>
      <c r="AA690" s="27"/>
      <c r="AB690" s="27"/>
    </row>
    <row r="691" ht="26.25" customHeight="1">
      <c r="A691" s="123"/>
      <c r="B691" s="27"/>
      <c r="C691" s="27"/>
      <c r="D691" s="27"/>
      <c r="E691" s="27"/>
      <c r="F691" s="124"/>
      <c r="G691" s="124"/>
      <c r="H691" s="27"/>
      <c r="I691" s="27"/>
      <c r="J691" s="27"/>
      <c r="K691" s="27"/>
      <c r="L691" s="27"/>
      <c r="M691" s="27"/>
      <c r="N691" s="27"/>
      <c r="O691" s="27"/>
      <c r="P691" s="27"/>
      <c r="Q691" s="27"/>
      <c r="R691" s="27"/>
      <c r="S691" s="27"/>
      <c r="T691" s="27"/>
      <c r="U691" s="27"/>
      <c r="V691" s="27"/>
      <c r="W691" s="27"/>
      <c r="X691" s="27"/>
      <c r="Y691" s="27"/>
      <c r="Z691" s="27"/>
      <c r="AA691" s="27"/>
      <c r="AB691" s="27"/>
    </row>
    <row r="692" ht="26.25" customHeight="1">
      <c r="A692" s="123"/>
      <c r="B692" s="27"/>
      <c r="C692" s="27"/>
      <c r="D692" s="27"/>
      <c r="E692" s="27"/>
      <c r="F692" s="124"/>
      <c r="G692" s="124"/>
      <c r="H692" s="27"/>
      <c r="I692" s="27"/>
      <c r="J692" s="27"/>
      <c r="K692" s="27"/>
      <c r="L692" s="27"/>
      <c r="M692" s="27"/>
      <c r="N692" s="27"/>
      <c r="O692" s="27"/>
      <c r="P692" s="27"/>
      <c r="Q692" s="27"/>
      <c r="R692" s="27"/>
      <c r="S692" s="27"/>
      <c r="T692" s="27"/>
      <c r="U692" s="27"/>
      <c r="V692" s="27"/>
      <c r="W692" s="27"/>
      <c r="X692" s="27"/>
      <c r="Y692" s="27"/>
      <c r="Z692" s="27"/>
      <c r="AA692" s="27"/>
      <c r="AB692" s="27"/>
    </row>
    <row r="693" ht="26.25" customHeight="1">
      <c r="A693" s="123"/>
      <c r="B693" s="27"/>
      <c r="C693" s="27"/>
      <c r="D693" s="27"/>
      <c r="E693" s="27"/>
      <c r="F693" s="124"/>
      <c r="G693" s="124"/>
      <c r="H693" s="27"/>
      <c r="I693" s="27"/>
      <c r="J693" s="27"/>
      <c r="K693" s="27"/>
      <c r="L693" s="27"/>
      <c r="M693" s="27"/>
      <c r="N693" s="27"/>
      <c r="O693" s="27"/>
      <c r="P693" s="27"/>
      <c r="Q693" s="27"/>
      <c r="R693" s="27"/>
      <c r="S693" s="27"/>
      <c r="T693" s="27"/>
      <c r="U693" s="27"/>
      <c r="V693" s="27"/>
      <c r="W693" s="27"/>
      <c r="X693" s="27"/>
      <c r="Y693" s="27"/>
      <c r="Z693" s="27"/>
      <c r="AA693" s="27"/>
      <c r="AB693" s="27"/>
    </row>
    <row r="694" ht="26.25" customHeight="1">
      <c r="A694" s="123"/>
      <c r="B694" s="27"/>
      <c r="C694" s="27"/>
      <c r="D694" s="27"/>
      <c r="E694" s="27"/>
      <c r="F694" s="124"/>
      <c r="G694" s="124"/>
      <c r="H694" s="27"/>
      <c r="I694" s="27"/>
      <c r="J694" s="27"/>
      <c r="K694" s="27"/>
      <c r="L694" s="27"/>
      <c r="M694" s="27"/>
      <c r="N694" s="27"/>
      <c r="O694" s="27"/>
      <c r="P694" s="27"/>
      <c r="Q694" s="27"/>
      <c r="R694" s="27"/>
      <c r="S694" s="27"/>
      <c r="T694" s="27"/>
      <c r="U694" s="27"/>
      <c r="V694" s="27"/>
      <c r="W694" s="27"/>
      <c r="X694" s="27"/>
      <c r="Y694" s="27"/>
      <c r="Z694" s="27"/>
      <c r="AA694" s="27"/>
      <c r="AB694" s="27"/>
    </row>
    <row r="695" ht="26.25" customHeight="1">
      <c r="A695" s="123"/>
      <c r="B695" s="27"/>
      <c r="C695" s="27"/>
      <c r="D695" s="27"/>
      <c r="E695" s="27"/>
      <c r="F695" s="124"/>
      <c r="G695" s="124"/>
      <c r="H695" s="27"/>
      <c r="I695" s="27"/>
      <c r="J695" s="27"/>
      <c r="K695" s="27"/>
      <c r="L695" s="27"/>
      <c r="M695" s="27"/>
      <c r="N695" s="27"/>
      <c r="O695" s="27"/>
      <c r="P695" s="27"/>
      <c r="Q695" s="27"/>
      <c r="R695" s="27"/>
      <c r="S695" s="27"/>
      <c r="T695" s="27"/>
      <c r="U695" s="27"/>
      <c r="V695" s="27"/>
      <c r="W695" s="27"/>
      <c r="X695" s="27"/>
      <c r="Y695" s="27"/>
      <c r="Z695" s="27"/>
      <c r="AA695" s="27"/>
      <c r="AB695" s="27"/>
    </row>
    <row r="696" ht="26.25" customHeight="1">
      <c r="A696" s="123"/>
      <c r="B696" s="27"/>
      <c r="C696" s="27"/>
      <c r="D696" s="27"/>
      <c r="E696" s="27"/>
      <c r="F696" s="124"/>
      <c r="G696" s="124"/>
      <c r="H696" s="27"/>
      <c r="I696" s="27"/>
      <c r="J696" s="27"/>
      <c r="K696" s="27"/>
      <c r="L696" s="27"/>
      <c r="M696" s="27"/>
      <c r="N696" s="27"/>
      <c r="O696" s="27"/>
      <c r="P696" s="27"/>
      <c r="Q696" s="27"/>
      <c r="R696" s="27"/>
      <c r="S696" s="27"/>
      <c r="T696" s="27"/>
      <c r="U696" s="27"/>
      <c r="V696" s="27"/>
      <c r="W696" s="27"/>
      <c r="X696" s="27"/>
      <c r="Y696" s="27"/>
      <c r="Z696" s="27"/>
      <c r="AA696" s="27"/>
      <c r="AB696" s="27"/>
    </row>
    <row r="697" ht="26.25" customHeight="1">
      <c r="A697" s="123"/>
      <c r="B697" s="27"/>
      <c r="C697" s="27"/>
      <c r="D697" s="27"/>
      <c r="E697" s="27"/>
      <c r="F697" s="124"/>
      <c r="G697" s="124"/>
      <c r="H697" s="27"/>
      <c r="I697" s="27"/>
      <c r="J697" s="27"/>
      <c r="K697" s="27"/>
      <c r="L697" s="27"/>
      <c r="M697" s="27"/>
      <c r="N697" s="27"/>
      <c r="O697" s="27"/>
      <c r="P697" s="27"/>
      <c r="Q697" s="27"/>
      <c r="R697" s="27"/>
      <c r="S697" s="27"/>
      <c r="T697" s="27"/>
      <c r="U697" s="27"/>
      <c r="V697" s="27"/>
      <c r="W697" s="27"/>
      <c r="X697" s="27"/>
      <c r="Y697" s="27"/>
      <c r="Z697" s="27"/>
      <c r="AA697" s="27"/>
      <c r="AB697" s="27"/>
    </row>
    <row r="698" ht="26.25" customHeight="1">
      <c r="A698" s="123"/>
      <c r="B698" s="27"/>
      <c r="C698" s="27"/>
      <c r="D698" s="27"/>
      <c r="E698" s="27"/>
      <c r="F698" s="124"/>
      <c r="G698" s="124"/>
      <c r="H698" s="27"/>
      <c r="I698" s="27"/>
      <c r="J698" s="27"/>
      <c r="K698" s="27"/>
      <c r="L698" s="27"/>
      <c r="M698" s="27"/>
      <c r="N698" s="27"/>
      <c r="O698" s="27"/>
      <c r="P698" s="27"/>
      <c r="Q698" s="27"/>
      <c r="R698" s="27"/>
      <c r="S698" s="27"/>
      <c r="T698" s="27"/>
      <c r="U698" s="27"/>
      <c r="V698" s="27"/>
      <c r="W698" s="27"/>
      <c r="X698" s="27"/>
      <c r="Y698" s="27"/>
      <c r="Z698" s="27"/>
      <c r="AA698" s="27"/>
      <c r="AB698" s="27"/>
    </row>
    <row r="699" ht="26.25" customHeight="1">
      <c r="A699" s="123"/>
      <c r="B699" s="27"/>
      <c r="C699" s="27"/>
      <c r="D699" s="27"/>
      <c r="E699" s="27"/>
      <c r="F699" s="124"/>
      <c r="G699" s="124"/>
      <c r="H699" s="27"/>
      <c r="I699" s="27"/>
      <c r="J699" s="27"/>
      <c r="K699" s="27"/>
      <c r="L699" s="27"/>
      <c r="M699" s="27"/>
      <c r="N699" s="27"/>
      <c r="O699" s="27"/>
      <c r="P699" s="27"/>
      <c r="Q699" s="27"/>
      <c r="R699" s="27"/>
      <c r="S699" s="27"/>
      <c r="T699" s="27"/>
      <c r="U699" s="27"/>
      <c r="V699" s="27"/>
      <c r="W699" s="27"/>
      <c r="X699" s="27"/>
      <c r="Y699" s="27"/>
      <c r="Z699" s="27"/>
      <c r="AA699" s="27"/>
      <c r="AB699" s="27"/>
    </row>
    <row r="700" ht="26.25" customHeight="1">
      <c r="A700" s="123"/>
      <c r="B700" s="27"/>
      <c r="C700" s="27"/>
      <c r="D700" s="27"/>
      <c r="E700" s="27"/>
      <c r="F700" s="124"/>
      <c r="G700" s="124"/>
      <c r="H700" s="27"/>
      <c r="I700" s="27"/>
      <c r="J700" s="27"/>
      <c r="K700" s="27"/>
      <c r="L700" s="27"/>
      <c r="M700" s="27"/>
      <c r="N700" s="27"/>
      <c r="O700" s="27"/>
      <c r="P700" s="27"/>
      <c r="Q700" s="27"/>
      <c r="R700" s="27"/>
      <c r="S700" s="27"/>
      <c r="T700" s="27"/>
      <c r="U700" s="27"/>
      <c r="V700" s="27"/>
      <c r="W700" s="27"/>
      <c r="X700" s="27"/>
      <c r="Y700" s="27"/>
      <c r="Z700" s="27"/>
      <c r="AA700" s="27"/>
      <c r="AB700" s="27"/>
    </row>
    <row r="701" ht="26.25" customHeight="1">
      <c r="A701" s="123"/>
      <c r="B701" s="27"/>
      <c r="C701" s="27"/>
      <c r="D701" s="27"/>
      <c r="E701" s="27"/>
      <c r="F701" s="124"/>
      <c r="G701" s="124"/>
      <c r="H701" s="27"/>
      <c r="I701" s="27"/>
      <c r="J701" s="27"/>
      <c r="K701" s="27"/>
      <c r="L701" s="27"/>
      <c r="M701" s="27"/>
      <c r="N701" s="27"/>
      <c r="O701" s="27"/>
      <c r="P701" s="27"/>
      <c r="Q701" s="27"/>
      <c r="R701" s="27"/>
      <c r="S701" s="27"/>
      <c r="T701" s="27"/>
      <c r="U701" s="27"/>
      <c r="V701" s="27"/>
      <c r="W701" s="27"/>
      <c r="X701" s="27"/>
      <c r="Y701" s="27"/>
      <c r="Z701" s="27"/>
      <c r="AA701" s="27"/>
      <c r="AB701" s="27"/>
    </row>
    <row r="702" ht="26.25" customHeight="1">
      <c r="A702" s="123"/>
      <c r="B702" s="27"/>
      <c r="C702" s="27"/>
      <c r="D702" s="27"/>
      <c r="E702" s="27"/>
      <c r="F702" s="124"/>
      <c r="G702" s="124"/>
      <c r="H702" s="27"/>
      <c r="I702" s="27"/>
      <c r="J702" s="27"/>
      <c r="K702" s="27"/>
      <c r="L702" s="27"/>
      <c r="M702" s="27"/>
      <c r="N702" s="27"/>
      <c r="O702" s="27"/>
      <c r="P702" s="27"/>
      <c r="Q702" s="27"/>
      <c r="R702" s="27"/>
      <c r="S702" s="27"/>
      <c r="T702" s="27"/>
      <c r="U702" s="27"/>
      <c r="V702" s="27"/>
      <c r="W702" s="27"/>
      <c r="X702" s="27"/>
      <c r="Y702" s="27"/>
      <c r="Z702" s="27"/>
      <c r="AA702" s="27"/>
      <c r="AB702" s="27"/>
    </row>
    <row r="703" ht="26.25" customHeight="1">
      <c r="A703" s="123"/>
      <c r="B703" s="27"/>
      <c r="C703" s="27"/>
      <c r="D703" s="27"/>
      <c r="E703" s="27"/>
      <c r="F703" s="124"/>
      <c r="G703" s="124"/>
      <c r="H703" s="27"/>
      <c r="I703" s="27"/>
      <c r="J703" s="27"/>
      <c r="K703" s="27"/>
      <c r="L703" s="27"/>
      <c r="M703" s="27"/>
      <c r="N703" s="27"/>
      <c r="O703" s="27"/>
      <c r="P703" s="27"/>
      <c r="Q703" s="27"/>
      <c r="R703" s="27"/>
      <c r="S703" s="27"/>
      <c r="T703" s="27"/>
      <c r="U703" s="27"/>
      <c r="V703" s="27"/>
      <c r="W703" s="27"/>
      <c r="X703" s="27"/>
      <c r="Y703" s="27"/>
      <c r="Z703" s="27"/>
      <c r="AA703" s="27"/>
      <c r="AB703" s="27"/>
    </row>
    <row r="704" ht="26.25" customHeight="1">
      <c r="A704" s="123"/>
      <c r="B704" s="27"/>
      <c r="C704" s="27"/>
      <c r="D704" s="27"/>
      <c r="E704" s="27"/>
      <c r="F704" s="124"/>
      <c r="G704" s="124"/>
      <c r="H704" s="27"/>
      <c r="I704" s="27"/>
      <c r="J704" s="27"/>
      <c r="K704" s="27"/>
      <c r="L704" s="27"/>
      <c r="M704" s="27"/>
      <c r="N704" s="27"/>
      <c r="O704" s="27"/>
      <c r="P704" s="27"/>
      <c r="Q704" s="27"/>
      <c r="R704" s="27"/>
      <c r="S704" s="27"/>
      <c r="T704" s="27"/>
      <c r="U704" s="27"/>
      <c r="V704" s="27"/>
      <c r="W704" s="27"/>
      <c r="X704" s="27"/>
      <c r="Y704" s="27"/>
      <c r="Z704" s="27"/>
      <c r="AA704" s="27"/>
      <c r="AB704" s="27"/>
    </row>
    <row r="705" ht="26.25" customHeight="1">
      <c r="A705" s="123"/>
      <c r="B705" s="27"/>
      <c r="C705" s="27"/>
      <c r="D705" s="27"/>
      <c r="E705" s="27"/>
      <c r="F705" s="124"/>
      <c r="G705" s="124"/>
      <c r="H705" s="27"/>
      <c r="I705" s="27"/>
      <c r="J705" s="27"/>
      <c r="K705" s="27"/>
      <c r="L705" s="27"/>
      <c r="M705" s="27"/>
      <c r="N705" s="27"/>
      <c r="O705" s="27"/>
      <c r="P705" s="27"/>
      <c r="Q705" s="27"/>
      <c r="R705" s="27"/>
      <c r="S705" s="27"/>
      <c r="T705" s="27"/>
      <c r="U705" s="27"/>
      <c r="V705" s="27"/>
      <c r="W705" s="27"/>
      <c r="X705" s="27"/>
      <c r="Y705" s="27"/>
      <c r="Z705" s="27"/>
      <c r="AA705" s="27"/>
      <c r="AB705" s="27"/>
    </row>
    <row r="706" ht="26.25" customHeight="1">
      <c r="A706" s="123"/>
      <c r="B706" s="27"/>
      <c r="C706" s="27"/>
      <c r="D706" s="27"/>
      <c r="E706" s="27"/>
      <c r="F706" s="124"/>
      <c r="G706" s="124"/>
      <c r="H706" s="27"/>
      <c r="I706" s="27"/>
      <c r="J706" s="27"/>
      <c r="K706" s="27"/>
      <c r="L706" s="27"/>
      <c r="M706" s="27"/>
      <c r="N706" s="27"/>
      <c r="O706" s="27"/>
      <c r="P706" s="27"/>
      <c r="Q706" s="27"/>
      <c r="R706" s="27"/>
      <c r="S706" s="27"/>
      <c r="T706" s="27"/>
      <c r="U706" s="27"/>
      <c r="V706" s="27"/>
      <c r="W706" s="27"/>
      <c r="X706" s="27"/>
      <c r="Y706" s="27"/>
      <c r="Z706" s="27"/>
      <c r="AA706" s="27"/>
      <c r="AB706" s="27"/>
    </row>
    <row r="707" ht="26.25" customHeight="1">
      <c r="A707" s="123"/>
      <c r="B707" s="27"/>
      <c r="C707" s="27"/>
      <c r="D707" s="27"/>
      <c r="E707" s="27"/>
      <c r="F707" s="124"/>
      <c r="G707" s="124"/>
      <c r="H707" s="27"/>
      <c r="I707" s="27"/>
      <c r="J707" s="27"/>
      <c r="K707" s="27"/>
      <c r="L707" s="27"/>
      <c r="M707" s="27"/>
      <c r="N707" s="27"/>
      <c r="O707" s="27"/>
      <c r="P707" s="27"/>
      <c r="Q707" s="27"/>
      <c r="R707" s="27"/>
      <c r="S707" s="27"/>
      <c r="T707" s="27"/>
      <c r="U707" s="27"/>
      <c r="V707" s="27"/>
      <c r="W707" s="27"/>
      <c r="X707" s="27"/>
      <c r="Y707" s="27"/>
      <c r="Z707" s="27"/>
      <c r="AA707" s="27"/>
      <c r="AB707" s="27"/>
    </row>
    <row r="708" ht="26.25" customHeight="1">
      <c r="A708" s="123"/>
      <c r="B708" s="27"/>
      <c r="C708" s="27"/>
      <c r="D708" s="27"/>
      <c r="E708" s="27"/>
      <c r="F708" s="124"/>
      <c r="G708" s="124"/>
      <c r="H708" s="27"/>
      <c r="I708" s="27"/>
      <c r="J708" s="27"/>
      <c r="K708" s="27"/>
      <c r="L708" s="27"/>
      <c r="M708" s="27"/>
      <c r="N708" s="27"/>
      <c r="O708" s="27"/>
      <c r="P708" s="27"/>
      <c r="Q708" s="27"/>
      <c r="R708" s="27"/>
      <c r="S708" s="27"/>
      <c r="T708" s="27"/>
      <c r="U708" s="27"/>
      <c r="V708" s="27"/>
      <c r="W708" s="27"/>
      <c r="X708" s="27"/>
      <c r="Y708" s="27"/>
      <c r="Z708" s="27"/>
      <c r="AA708" s="27"/>
      <c r="AB708" s="27"/>
    </row>
    <row r="709" ht="26.25" customHeight="1">
      <c r="A709" s="123"/>
      <c r="B709" s="27"/>
      <c r="C709" s="27"/>
      <c r="D709" s="27"/>
      <c r="E709" s="27"/>
      <c r="F709" s="124"/>
      <c r="G709" s="124"/>
      <c r="H709" s="27"/>
      <c r="I709" s="27"/>
      <c r="J709" s="27"/>
      <c r="K709" s="27"/>
      <c r="L709" s="27"/>
      <c r="M709" s="27"/>
      <c r="N709" s="27"/>
      <c r="O709" s="27"/>
      <c r="P709" s="27"/>
      <c r="Q709" s="27"/>
      <c r="R709" s="27"/>
      <c r="S709" s="27"/>
      <c r="T709" s="27"/>
      <c r="U709" s="27"/>
      <c r="V709" s="27"/>
      <c r="W709" s="27"/>
      <c r="X709" s="27"/>
      <c r="Y709" s="27"/>
      <c r="Z709" s="27"/>
      <c r="AA709" s="27"/>
      <c r="AB709" s="27"/>
    </row>
    <row r="710" ht="26.25" customHeight="1">
      <c r="A710" s="123"/>
      <c r="B710" s="27"/>
      <c r="C710" s="27"/>
      <c r="D710" s="27"/>
      <c r="E710" s="27"/>
      <c r="F710" s="124"/>
      <c r="G710" s="124"/>
      <c r="H710" s="27"/>
      <c r="I710" s="27"/>
      <c r="J710" s="27"/>
      <c r="K710" s="27"/>
      <c r="L710" s="27"/>
      <c r="M710" s="27"/>
      <c r="N710" s="27"/>
      <c r="O710" s="27"/>
      <c r="P710" s="27"/>
      <c r="Q710" s="27"/>
      <c r="R710" s="27"/>
      <c r="S710" s="27"/>
      <c r="T710" s="27"/>
      <c r="U710" s="27"/>
      <c r="V710" s="27"/>
      <c r="W710" s="27"/>
      <c r="X710" s="27"/>
      <c r="Y710" s="27"/>
      <c r="Z710" s="27"/>
      <c r="AA710" s="27"/>
      <c r="AB710" s="27"/>
    </row>
    <row r="711" ht="26.25" customHeight="1">
      <c r="A711" s="123"/>
      <c r="B711" s="27"/>
      <c r="C711" s="27"/>
      <c r="D711" s="27"/>
      <c r="E711" s="27"/>
      <c r="F711" s="124"/>
      <c r="G711" s="124"/>
      <c r="H711" s="27"/>
      <c r="I711" s="27"/>
      <c r="J711" s="27"/>
      <c r="K711" s="27"/>
      <c r="L711" s="27"/>
      <c r="M711" s="27"/>
      <c r="N711" s="27"/>
      <c r="O711" s="27"/>
      <c r="P711" s="27"/>
      <c r="Q711" s="27"/>
      <c r="R711" s="27"/>
      <c r="S711" s="27"/>
      <c r="T711" s="27"/>
      <c r="U711" s="27"/>
      <c r="V711" s="27"/>
      <c r="W711" s="27"/>
      <c r="X711" s="27"/>
      <c r="Y711" s="27"/>
      <c r="Z711" s="27"/>
      <c r="AA711" s="27"/>
      <c r="AB711" s="27"/>
    </row>
    <row r="712" ht="26.25" customHeight="1">
      <c r="A712" s="123"/>
      <c r="B712" s="27"/>
      <c r="C712" s="27"/>
      <c r="D712" s="27"/>
      <c r="E712" s="27"/>
      <c r="F712" s="124"/>
      <c r="G712" s="124"/>
      <c r="H712" s="27"/>
      <c r="I712" s="27"/>
      <c r="J712" s="27"/>
      <c r="K712" s="27"/>
      <c r="L712" s="27"/>
      <c r="M712" s="27"/>
      <c r="N712" s="27"/>
      <c r="O712" s="27"/>
      <c r="P712" s="27"/>
      <c r="Q712" s="27"/>
      <c r="R712" s="27"/>
      <c r="S712" s="27"/>
      <c r="T712" s="27"/>
      <c r="U712" s="27"/>
      <c r="V712" s="27"/>
      <c r="W712" s="27"/>
      <c r="X712" s="27"/>
      <c r="Y712" s="27"/>
      <c r="Z712" s="27"/>
      <c r="AA712" s="27"/>
      <c r="AB712" s="27"/>
    </row>
    <row r="713" ht="26.25" customHeight="1">
      <c r="A713" s="123"/>
      <c r="B713" s="27"/>
      <c r="C713" s="27"/>
      <c r="D713" s="27"/>
      <c r="E713" s="27"/>
      <c r="F713" s="124"/>
      <c r="G713" s="124"/>
      <c r="H713" s="27"/>
      <c r="I713" s="27"/>
      <c r="J713" s="27"/>
      <c r="K713" s="27"/>
      <c r="L713" s="27"/>
      <c r="M713" s="27"/>
      <c r="N713" s="27"/>
      <c r="O713" s="27"/>
      <c r="P713" s="27"/>
      <c r="Q713" s="27"/>
      <c r="R713" s="27"/>
      <c r="S713" s="27"/>
      <c r="T713" s="27"/>
      <c r="U713" s="27"/>
      <c r="V713" s="27"/>
      <c r="W713" s="27"/>
      <c r="X713" s="27"/>
      <c r="Y713" s="27"/>
      <c r="Z713" s="27"/>
      <c r="AA713" s="27"/>
      <c r="AB713" s="27"/>
    </row>
    <row r="714" ht="26.25" customHeight="1">
      <c r="A714" s="123"/>
      <c r="B714" s="27"/>
      <c r="C714" s="27"/>
      <c r="D714" s="27"/>
      <c r="E714" s="27"/>
      <c r="F714" s="124"/>
      <c r="G714" s="124"/>
      <c r="H714" s="27"/>
      <c r="I714" s="27"/>
      <c r="J714" s="27"/>
      <c r="K714" s="27"/>
      <c r="L714" s="27"/>
      <c r="M714" s="27"/>
      <c r="N714" s="27"/>
      <c r="O714" s="27"/>
      <c r="P714" s="27"/>
      <c r="Q714" s="27"/>
      <c r="R714" s="27"/>
      <c r="S714" s="27"/>
      <c r="T714" s="27"/>
      <c r="U714" s="27"/>
      <c r="V714" s="27"/>
      <c r="W714" s="27"/>
      <c r="X714" s="27"/>
      <c r="Y714" s="27"/>
      <c r="Z714" s="27"/>
      <c r="AA714" s="27"/>
      <c r="AB714" s="27"/>
    </row>
    <row r="715" ht="26.25" customHeight="1">
      <c r="A715" s="123"/>
      <c r="B715" s="27"/>
      <c r="C715" s="27"/>
      <c r="D715" s="27"/>
      <c r="E715" s="27"/>
      <c r="F715" s="124"/>
      <c r="G715" s="124"/>
      <c r="H715" s="27"/>
      <c r="I715" s="27"/>
      <c r="J715" s="27"/>
      <c r="K715" s="27"/>
      <c r="L715" s="27"/>
      <c r="M715" s="27"/>
      <c r="N715" s="27"/>
      <c r="O715" s="27"/>
      <c r="P715" s="27"/>
      <c r="Q715" s="27"/>
      <c r="R715" s="27"/>
      <c r="S715" s="27"/>
      <c r="T715" s="27"/>
      <c r="U715" s="27"/>
      <c r="V715" s="27"/>
      <c r="W715" s="27"/>
      <c r="X715" s="27"/>
      <c r="Y715" s="27"/>
      <c r="Z715" s="27"/>
      <c r="AA715" s="27"/>
      <c r="AB715" s="27"/>
    </row>
    <row r="716" ht="26.25" customHeight="1">
      <c r="A716" s="123"/>
      <c r="B716" s="27"/>
      <c r="C716" s="27"/>
      <c r="D716" s="27"/>
      <c r="E716" s="27"/>
      <c r="F716" s="124"/>
      <c r="G716" s="124"/>
      <c r="H716" s="27"/>
      <c r="I716" s="27"/>
      <c r="J716" s="27"/>
      <c r="K716" s="27"/>
      <c r="L716" s="27"/>
      <c r="M716" s="27"/>
      <c r="N716" s="27"/>
      <c r="O716" s="27"/>
      <c r="P716" s="27"/>
      <c r="Q716" s="27"/>
      <c r="R716" s="27"/>
      <c r="S716" s="27"/>
      <c r="T716" s="27"/>
      <c r="U716" s="27"/>
      <c r="V716" s="27"/>
      <c r="W716" s="27"/>
      <c r="X716" s="27"/>
      <c r="Y716" s="27"/>
      <c r="Z716" s="27"/>
      <c r="AA716" s="27"/>
      <c r="AB716" s="27"/>
    </row>
    <row r="717" ht="26.25" customHeight="1">
      <c r="A717" s="123"/>
      <c r="B717" s="27"/>
      <c r="C717" s="27"/>
      <c r="D717" s="27"/>
      <c r="E717" s="27"/>
      <c r="F717" s="124"/>
      <c r="G717" s="124"/>
      <c r="H717" s="27"/>
      <c r="I717" s="27"/>
      <c r="J717" s="27"/>
      <c r="K717" s="27"/>
      <c r="L717" s="27"/>
      <c r="M717" s="27"/>
      <c r="N717" s="27"/>
      <c r="O717" s="27"/>
      <c r="P717" s="27"/>
      <c r="Q717" s="27"/>
      <c r="R717" s="27"/>
      <c r="S717" s="27"/>
      <c r="T717" s="27"/>
      <c r="U717" s="27"/>
      <c r="V717" s="27"/>
      <c r="W717" s="27"/>
      <c r="X717" s="27"/>
      <c r="Y717" s="27"/>
      <c r="Z717" s="27"/>
      <c r="AA717" s="27"/>
      <c r="AB717" s="27"/>
    </row>
    <row r="718" ht="26.25" customHeight="1">
      <c r="A718" s="123"/>
      <c r="B718" s="27"/>
      <c r="C718" s="27"/>
      <c r="D718" s="27"/>
      <c r="E718" s="27"/>
      <c r="F718" s="124"/>
      <c r="G718" s="124"/>
      <c r="H718" s="27"/>
      <c r="I718" s="27"/>
      <c r="J718" s="27"/>
      <c r="K718" s="27"/>
      <c r="L718" s="27"/>
      <c r="M718" s="27"/>
      <c r="N718" s="27"/>
      <c r="O718" s="27"/>
      <c r="P718" s="27"/>
      <c r="Q718" s="27"/>
      <c r="R718" s="27"/>
      <c r="S718" s="27"/>
      <c r="T718" s="27"/>
      <c r="U718" s="27"/>
      <c r="V718" s="27"/>
      <c r="W718" s="27"/>
      <c r="X718" s="27"/>
      <c r="Y718" s="27"/>
      <c r="Z718" s="27"/>
      <c r="AA718" s="27"/>
      <c r="AB718" s="27"/>
    </row>
    <row r="719" ht="26.25" customHeight="1">
      <c r="A719" s="123"/>
      <c r="B719" s="27"/>
      <c r="C719" s="27"/>
      <c r="D719" s="27"/>
      <c r="E719" s="27"/>
      <c r="F719" s="124"/>
      <c r="G719" s="124"/>
      <c r="H719" s="27"/>
      <c r="I719" s="27"/>
      <c r="J719" s="27"/>
      <c r="K719" s="27"/>
      <c r="L719" s="27"/>
      <c r="M719" s="27"/>
      <c r="N719" s="27"/>
      <c r="O719" s="27"/>
      <c r="P719" s="27"/>
      <c r="Q719" s="27"/>
      <c r="R719" s="27"/>
      <c r="S719" s="27"/>
      <c r="T719" s="27"/>
      <c r="U719" s="27"/>
      <c r="V719" s="27"/>
      <c r="W719" s="27"/>
      <c r="X719" s="27"/>
      <c r="Y719" s="27"/>
      <c r="Z719" s="27"/>
      <c r="AA719" s="27"/>
      <c r="AB719" s="27"/>
    </row>
    <row r="720" ht="26.25" customHeight="1">
      <c r="A720" s="123"/>
      <c r="B720" s="27"/>
      <c r="C720" s="27"/>
      <c r="D720" s="27"/>
      <c r="E720" s="27"/>
      <c r="F720" s="124"/>
      <c r="G720" s="124"/>
      <c r="H720" s="27"/>
      <c r="I720" s="27"/>
      <c r="J720" s="27"/>
      <c r="K720" s="27"/>
      <c r="L720" s="27"/>
      <c r="M720" s="27"/>
      <c r="N720" s="27"/>
      <c r="O720" s="27"/>
      <c r="P720" s="27"/>
      <c r="Q720" s="27"/>
      <c r="R720" s="27"/>
      <c r="S720" s="27"/>
      <c r="T720" s="27"/>
      <c r="U720" s="27"/>
      <c r="V720" s="27"/>
      <c r="W720" s="27"/>
      <c r="X720" s="27"/>
      <c r="Y720" s="27"/>
      <c r="Z720" s="27"/>
      <c r="AA720" s="27"/>
      <c r="AB720" s="27"/>
    </row>
    <row r="721" ht="26.25" customHeight="1">
      <c r="A721" s="123"/>
      <c r="B721" s="27"/>
      <c r="C721" s="27"/>
      <c r="D721" s="27"/>
      <c r="E721" s="27"/>
      <c r="F721" s="124"/>
      <c r="G721" s="124"/>
      <c r="H721" s="27"/>
      <c r="I721" s="27"/>
      <c r="J721" s="27"/>
      <c r="K721" s="27"/>
      <c r="L721" s="27"/>
      <c r="M721" s="27"/>
      <c r="N721" s="27"/>
      <c r="O721" s="27"/>
      <c r="P721" s="27"/>
      <c r="Q721" s="27"/>
      <c r="R721" s="27"/>
      <c r="S721" s="27"/>
      <c r="T721" s="27"/>
      <c r="U721" s="27"/>
      <c r="V721" s="27"/>
      <c r="W721" s="27"/>
      <c r="X721" s="27"/>
      <c r="Y721" s="27"/>
      <c r="Z721" s="27"/>
      <c r="AA721" s="27"/>
      <c r="AB721" s="27"/>
    </row>
    <row r="722" ht="26.25" customHeight="1">
      <c r="A722" s="123"/>
      <c r="B722" s="27"/>
      <c r="C722" s="27"/>
      <c r="D722" s="27"/>
      <c r="E722" s="27"/>
      <c r="F722" s="124"/>
      <c r="G722" s="124"/>
      <c r="H722" s="27"/>
      <c r="I722" s="27"/>
      <c r="J722" s="27"/>
      <c r="K722" s="27"/>
      <c r="L722" s="27"/>
      <c r="M722" s="27"/>
      <c r="N722" s="27"/>
      <c r="O722" s="27"/>
      <c r="P722" s="27"/>
      <c r="Q722" s="27"/>
      <c r="R722" s="27"/>
      <c r="S722" s="27"/>
      <c r="T722" s="27"/>
      <c r="U722" s="27"/>
      <c r="V722" s="27"/>
      <c r="W722" s="27"/>
      <c r="X722" s="27"/>
      <c r="Y722" s="27"/>
      <c r="Z722" s="27"/>
      <c r="AA722" s="27"/>
      <c r="AB722" s="27"/>
    </row>
    <row r="723" ht="26.25" customHeight="1">
      <c r="A723" s="123"/>
      <c r="B723" s="27"/>
      <c r="C723" s="27"/>
      <c r="D723" s="27"/>
      <c r="E723" s="27"/>
      <c r="F723" s="124"/>
      <c r="G723" s="124"/>
      <c r="H723" s="27"/>
      <c r="I723" s="27"/>
      <c r="J723" s="27"/>
      <c r="K723" s="27"/>
      <c r="L723" s="27"/>
      <c r="M723" s="27"/>
      <c r="N723" s="27"/>
      <c r="O723" s="27"/>
      <c r="P723" s="27"/>
      <c r="Q723" s="27"/>
      <c r="R723" s="27"/>
      <c r="S723" s="27"/>
      <c r="T723" s="27"/>
      <c r="U723" s="27"/>
      <c r="V723" s="27"/>
      <c r="W723" s="27"/>
      <c r="X723" s="27"/>
      <c r="Y723" s="27"/>
      <c r="Z723" s="27"/>
      <c r="AA723" s="27"/>
      <c r="AB723" s="27"/>
    </row>
    <row r="724" ht="26.25" customHeight="1">
      <c r="A724" s="123"/>
      <c r="B724" s="27"/>
      <c r="C724" s="27"/>
      <c r="D724" s="27"/>
      <c r="E724" s="27"/>
      <c r="F724" s="124"/>
      <c r="G724" s="124"/>
      <c r="H724" s="27"/>
      <c r="I724" s="27"/>
      <c r="J724" s="27"/>
      <c r="K724" s="27"/>
      <c r="L724" s="27"/>
      <c r="M724" s="27"/>
      <c r="N724" s="27"/>
      <c r="O724" s="27"/>
      <c r="P724" s="27"/>
      <c r="Q724" s="27"/>
      <c r="R724" s="27"/>
      <c r="S724" s="27"/>
      <c r="T724" s="27"/>
      <c r="U724" s="27"/>
      <c r="V724" s="27"/>
      <c r="W724" s="27"/>
      <c r="X724" s="27"/>
      <c r="Y724" s="27"/>
      <c r="Z724" s="27"/>
      <c r="AA724" s="27"/>
      <c r="AB724" s="27"/>
    </row>
    <row r="725" ht="26.25" customHeight="1">
      <c r="A725" s="123"/>
      <c r="B725" s="27"/>
      <c r="C725" s="27"/>
      <c r="D725" s="27"/>
      <c r="E725" s="27"/>
      <c r="F725" s="124"/>
      <c r="G725" s="124"/>
      <c r="H725" s="27"/>
      <c r="I725" s="27"/>
      <c r="J725" s="27"/>
      <c r="K725" s="27"/>
      <c r="L725" s="27"/>
      <c r="M725" s="27"/>
      <c r="N725" s="27"/>
      <c r="O725" s="27"/>
      <c r="P725" s="27"/>
      <c r="Q725" s="27"/>
      <c r="R725" s="27"/>
      <c r="S725" s="27"/>
      <c r="T725" s="27"/>
      <c r="U725" s="27"/>
      <c r="V725" s="27"/>
      <c r="W725" s="27"/>
      <c r="X725" s="27"/>
      <c r="Y725" s="27"/>
      <c r="Z725" s="27"/>
      <c r="AA725" s="27"/>
      <c r="AB725" s="27"/>
    </row>
    <row r="726" ht="26.25" customHeight="1">
      <c r="A726" s="123"/>
      <c r="B726" s="27"/>
      <c r="C726" s="27"/>
      <c r="D726" s="27"/>
      <c r="E726" s="27"/>
      <c r="F726" s="124"/>
      <c r="G726" s="124"/>
      <c r="H726" s="27"/>
      <c r="I726" s="27"/>
      <c r="J726" s="27"/>
      <c r="K726" s="27"/>
      <c r="L726" s="27"/>
      <c r="M726" s="27"/>
      <c r="N726" s="27"/>
      <c r="O726" s="27"/>
      <c r="P726" s="27"/>
      <c r="Q726" s="27"/>
      <c r="R726" s="27"/>
      <c r="S726" s="27"/>
      <c r="T726" s="27"/>
      <c r="U726" s="27"/>
      <c r="V726" s="27"/>
      <c r="W726" s="27"/>
      <c r="X726" s="27"/>
      <c r="Y726" s="27"/>
      <c r="Z726" s="27"/>
      <c r="AA726" s="27"/>
      <c r="AB726" s="27"/>
    </row>
    <row r="727" ht="26.25" customHeight="1">
      <c r="A727" s="123"/>
      <c r="B727" s="27"/>
      <c r="C727" s="27"/>
      <c r="D727" s="27"/>
      <c r="E727" s="27"/>
      <c r="F727" s="124"/>
      <c r="G727" s="124"/>
      <c r="H727" s="27"/>
      <c r="I727" s="27"/>
      <c r="J727" s="27"/>
      <c r="K727" s="27"/>
      <c r="L727" s="27"/>
      <c r="M727" s="27"/>
      <c r="N727" s="27"/>
      <c r="O727" s="27"/>
      <c r="P727" s="27"/>
      <c r="Q727" s="27"/>
      <c r="R727" s="27"/>
      <c r="S727" s="27"/>
      <c r="T727" s="27"/>
      <c r="U727" s="27"/>
      <c r="V727" s="27"/>
      <c r="W727" s="27"/>
      <c r="X727" s="27"/>
      <c r="Y727" s="27"/>
      <c r="Z727" s="27"/>
      <c r="AA727" s="27"/>
      <c r="AB727" s="27"/>
    </row>
    <row r="728" ht="26.25" customHeight="1">
      <c r="A728" s="123"/>
      <c r="B728" s="27"/>
      <c r="C728" s="27"/>
      <c r="D728" s="27"/>
      <c r="E728" s="27"/>
      <c r="F728" s="124"/>
      <c r="G728" s="124"/>
      <c r="H728" s="27"/>
      <c r="I728" s="27"/>
      <c r="J728" s="27"/>
      <c r="K728" s="27"/>
      <c r="L728" s="27"/>
      <c r="M728" s="27"/>
      <c r="N728" s="27"/>
      <c r="O728" s="27"/>
      <c r="P728" s="27"/>
      <c r="Q728" s="27"/>
      <c r="R728" s="27"/>
      <c r="S728" s="27"/>
      <c r="T728" s="27"/>
      <c r="U728" s="27"/>
      <c r="V728" s="27"/>
      <c r="W728" s="27"/>
      <c r="X728" s="27"/>
      <c r="Y728" s="27"/>
      <c r="Z728" s="27"/>
      <c r="AA728" s="27"/>
      <c r="AB728" s="27"/>
    </row>
    <row r="729" ht="26.25" customHeight="1">
      <c r="A729" s="123"/>
      <c r="B729" s="27"/>
      <c r="C729" s="27"/>
      <c r="D729" s="27"/>
      <c r="E729" s="27"/>
      <c r="F729" s="124"/>
      <c r="G729" s="124"/>
      <c r="H729" s="27"/>
      <c r="I729" s="27"/>
      <c r="J729" s="27"/>
      <c r="K729" s="27"/>
      <c r="L729" s="27"/>
      <c r="M729" s="27"/>
      <c r="N729" s="27"/>
      <c r="O729" s="27"/>
      <c r="P729" s="27"/>
      <c r="Q729" s="27"/>
      <c r="R729" s="27"/>
      <c r="S729" s="27"/>
      <c r="T729" s="27"/>
      <c r="U729" s="27"/>
      <c r="V729" s="27"/>
      <c r="W729" s="27"/>
      <c r="X729" s="27"/>
      <c r="Y729" s="27"/>
      <c r="Z729" s="27"/>
      <c r="AA729" s="27"/>
      <c r="AB729" s="27"/>
    </row>
    <row r="730" ht="26.25" customHeight="1">
      <c r="A730" s="123"/>
      <c r="B730" s="27"/>
      <c r="C730" s="27"/>
      <c r="D730" s="27"/>
      <c r="E730" s="27"/>
      <c r="F730" s="124"/>
      <c r="G730" s="124"/>
      <c r="H730" s="27"/>
      <c r="I730" s="27"/>
      <c r="J730" s="27"/>
      <c r="K730" s="27"/>
      <c r="L730" s="27"/>
      <c r="M730" s="27"/>
      <c r="N730" s="27"/>
      <c r="O730" s="27"/>
      <c r="P730" s="27"/>
      <c r="Q730" s="27"/>
      <c r="R730" s="27"/>
      <c r="S730" s="27"/>
      <c r="T730" s="27"/>
      <c r="U730" s="27"/>
      <c r="V730" s="27"/>
      <c r="W730" s="27"/>
      <c r="X730" s="27"/>
      <c r="Y730" s="27"/>
      <c r="Z730" s="27"/>
      <c r="AA730" s="27"/>
      <c r="AB730" s="27"/>
    </row>
    <row r="731" ht="26.25" customHeight="1">
      <c r="A731" s="123"/>
      <c r="B731" s="27"/>
      <c r="C731" s="27"/>
      <c r="D731" s="27"/>
      <c r="E731" s="27"/>
      <c r="F731" s="124"/>
      <c r="G731" s="124"/>
      <c r="H731" s="27"/>
      <c r="I731" s="27"/>
      <c r="J731" s="27"/>
      <c r="K731" s="27"/>
      <c r="L731" s="27"/>
      <c r="M731" s="27"/>
      <c r="N731" s="27"/>
      <c r="O731" s="27"/>
      <c r="P731" s="27"/>
      <c r="Q731" s="27"/>
      <c r="R731" s="27"/>
      <c r="S731" s="27"/>
      <c r="T731" s="27"/>
      <c r="U731" s="27"/>
      <c r="V731" s="27"/>
      <c r="W731" s="27"/>
      <c r="X731" s="27"/>
      <c r="Y731" s="27"/>
      <c r="Z731" s="27"/>
      <c r="AA731" s="27"/>
      <c r="AB731" s="27"/>
    </row>
    <row r="732" ht="26.25" customHeight="1">
      <c r="A732" s="123"/>
      <c r="B732" s="27"/>
      <c r="C732" s="27"/>
      <c r="D732" s="27"/>
      <c r="E732" s="27"/>
      <c r="F732" s="124"/>
      <c r="G732" s="124"/>
      <c r="H732" s="27"/>
      <c r="I732" s="27"/>
      <c r="J732" s="27"/>
      <c r="K732" s="27"/>
      <c r="L732" s="27"/>
      <c r="M732" s="27"/>
      <c r="N732" s="27"/>
      <c r="O732" s="27"/>
      <c r="P732" s="27"/>
      <c r="Q732" s="27"/>
      <c r="R732" s="27"/>
      <c r="S732" s="27"/>
      <c r="T732" s="27"/>
      <c r="U732" s="27"/>
      <c r="V732" s="27"/>
      <c r="W732" s="27"/>
      <c r="X732" s="27"/>
      <c r="Y732" s="27"/>
      <c r="Z732" s="27"/>
      <c r="AA732" s="27"/>
      <c r="AB732" s="27"/>
    </row>
    <row r="733" ht="26.25" customHeight="1">
      <c r="A733" s="123"/>
      <c r="B733" s="27"/>
      <c r="C733" s="27"/>
      <c r="D733" s="27"/>
      <c r="E733" s="27"/>
      <c r="F733" s="124"/>
      <c r="G733" s="124"/>
      <c r="H733" s="27"/>
      <c r="I733" s="27"/>
      <c r="J733" s="27"/>
      <c r="K733" s="27"/>
      <c r="L733" s="27"/>
      <c r="M733" s="27"/>
      <c r="N733" s="27"/>
      <c r="O733" s="27"/>
      <c r="P733" s="27"/>
      <c r="Q733" s="27"/>
      <c r="R733" s="27"/>
      <c r="S733" s="27"/>
      <c r="T733" s="27"/>
      <c r="U733" s="27"/>
      <c r="V733" s="27"/>
      <c r="W733" s="27"/>
      <c r="X733" s="27"/>
      <c r="Y733" s="27"/>
      <c r="Z733" s="27"/>
      <c r="AA733" s="27"/>
      <c r="AB733" s="27"/>
    </row>
    <row r="734" ht="26.25" customHeight="1">
      <c r="A734" s="123"/>
      <c r="B734" s="27"/>
      <c r="C734" s="27"/>
      <c r="D734" s="27"/>
      <c r="E734" s="27"/>
      <c r="F734" s="124"/>
      <c r="G734" s="124"/>
      <c r="H734" s="27"/>
      <c r="I734" s="27"/>
      <c r="J734" s="27"/>
      <c r="K734" s="27"/>
      <c r="L734" s="27"/>
      <c r="M734" s="27"/>
      <c r="N734" s="27"/>
      <c r="O734" s="27"/>
      <c r="P734" s="27"/>
      <c r="Q734" s="27"/>
      <c r="R734" s="27"/>
      <c r="S734" s="27"/>
      <c r="T734" s="27"/>
      <c r="U734" s="27"/>
      <c r="V734" s="27"/>
      <c r="W734" s="27"/>
      <c r="X734" s="27"/>
      <c r="Y734" s="27"/>
      <c r="Z734" s="27"/>
      <c r="AA734" s="27"/>
      <c r="AB734" s="27"/>
    </row>
    <row r="735" ht="26.25" customHeight="1">
      <c r="A735" s="123"/>
      <c r="B735" s="27"/>
      <c r="C735" s="27"/>
      <c r="D735" s="27"/>
      <c r="E735" s="27"/>
      <c r="F735" s="124"/>
      <c r="G735" s="124"/>
      <c r="H735" s="27"/>
      <c r="I735" s="27"/>
      <c r="J735" s="27"/>
      <c r="K735" s="27"/>
      <c r="L735" s="27"/>
      <c r="M735" s="27"/>
      <c r="N735" s="27"/>
      <c r="O735" s="27"/>
      <c r="P735" s="27"/>
      <c r="Q735" s="27"/>
      <c r="R735" s="27"/>
      <c r="S735" s="27"/>
      <c r="T735" s="27"/>
      <c r="U735" s="27"/>
      <c r="V735" s="27"/>
      <c r="W735" s="27"/>
      <c r="X735" s="27"/>
      <c r="Y735" s="27"/>
      <c r="Z735" s="27"/>
      <c r="AA735" s="27"/>
      <c r="AB735" s="27"/>
    </row>
    <row r="736" ht="26.25" customHeight="1">
      <c r="A736" s="123"/>
      <c r="B736" s="27"/>
      <c r="C736" s="27"/>
      <c r="D736" s="27"/>
      <c r="E736" s="27"/>
      <c r="F736" s="124"/>
      <c r="G736" s="124"/>
      <c r="H736" s="27"/>
      <c r="I736" s="27"/>
      <c r="J736" s="27"/>
      <c r="K736" s="27"/>
      <c r="L736" s="27"/>
      <c r="M736" s="27"/>
      <c r="N736" s="27"/>
      <c r="O736" s="27"/>
      <c r="P736" s="27"/>
      <c r="Q736" s="27"/>
      <c r="R736" s="27"/>
      <c r="S736" s="27"/>
      <c r="T736" s="27"/>
      <c r="U736" s="27"/>
      <c r="V736" s="27"/>
      <c r="W736" s="27"/>
      <c r="X736" s="27"/>
      <c r="Y736" s="27"/>
      <c r="Z736" s="27"/>
      <c r="AA736" s="27"/>
      <c r="AB736" s="27"/>
    </row>
    <row r="737" ht="26.25" customHeight="1">
      <c r="A737" s="123"/>
      <c r="B737" s="27"/>
      <c r="C737" s="27"/>
      <c r="D737" s="27"/>
      <c r="E737" s="27"/>
      <c r="F737" s="124"/>
      <c r="G737" s="124"/>
      <c r="H737" s="27"/>
      <c r="I737" s="27"/>
      <c r="J737" s="27"/>
      <c r="K737" s="27"/>
      <c r="L737" s="27"/>
      <c r="M737" s="27"/>
      <c r="N737" s="27"/>
      <c r="O737" s="27"/>
      <c r="P737" s="27"/>
      <c r="Q737" s="27"/>
      <c r="R737" s="27"/>
      <c r="S737" s="27"/>
      <c r="T737" s="27"/>
      <c r="U737" s="27"/>
      <c r="V737" s="27"/>
      <c r="W737" s="27"/>
      <c r="X737" s="27"/>
      <c r="Y737" s="27"/>
      <c r="Z737" s="27"/>
      <c r="AA737" s="27"/>
      <c r="AB737" s="27"/>
    </row>
    <row r="738" ht="26.25" customHeight="1">
      <c r="A738" s="123"/>
      <c r="B738" s="27"/>
      <c r="C738" s="27"/>
      <c r="D738" s="27"/>
      <c r="E738" s="27"/>
      <c r="F738" s="124"/>
      <c r="G738" s="124"/>
      <c r="H738" s="27"/>
      <c r="I738" s="27"/>
      <c r="J738" s="27"/>
      <c r="K738" s="27"/>
      <c r="L738" s="27"/>
      <c r="M738" s="27"/>
      <c r="N738" s="27"/>
      <c r="O738" s="27"/>
      <c r="P738" s="27"/>
      <c r="Q738" s="27"/>
      <c r="R738" s="27"/>
      <c r="S738" s="27"/>
      <c r="T738" s="27"/>
      <c r="U738" s="27"/>
      <c r="V738" s="27"/>
      <c r="W738" s="27"/>
      <c r="X738" s="27"/>
      <c r="Y738" s="27"/>
      <c r="Z738" s="27"/>
      <c r="AA738" s="27"/>
      <c r="AB738" s="27"/>
    </row>
    <row r="739" ht="26.25" customHeight="1">
      <c r="A739" s="123"/>
      <c r="B739" s="27"/>
      <c r="C739" s="27"/>
      <c r="D739" s="27"/>
      <c r="E739" s="27"/>
      <c r="F739" s="124"/>
      <c r="G739" s="124"/>
      <c r="H739" s="27"/>
      <c r="I739" s="27"/>
      <c r="J739" s="27"/>
      <c r="K739" s="27"/>
      <c r="L739" s="27"/>
      <c r="M739" s="27"/>
      <c r="N739" s="27"/>
      <c r="O739" s="27"/>
      <c r="P739" s="27"/>
      <c r="Q739" s="27"/>
      <c r="R739" s="27"/>
      <c r="S739" s="27"/>
      <c r="T739" s="27"/>
      <c r="U739" s="27"/>
      <c r="V739" s="27"/>
      <c r="W739" s="27"/>
      <c r="X739" s="27"/>
      <c r="Y739" s="27"/>
      <c r="Z739" s="27"/>
      <c r="AA739" s="27"/>
      <c r="AB739" s="27"/>
    </row>
    <row r="740" ht="26.25" customHeight="1">
      <c r="A740" s="123"/>
      <c r="B740" s="27"/>
      <c r="C740" s="27"/>
      <c r="D740" s="27"/>
      <c r="E740" s="27"/>
      <c r="F740" s="124"/>
      <c r="G740" s="124"/>
      <c r="H740" s="27"/>
      <c r="I740" s="27"/>
      <c r="J740" s="27"/>
      <c r="K740" s="27"/>
      <c r="L740" s="27"/>
      <c r="M740" s="27"/>
      <c r="N740" s="27"/>
      <c r="O740" s="27"/>
      <c r="P740" s="27"/>
      <c r="Q740" s="27"/>
      <c r="R740" s="27"/>
      <c r="S740" s="27"/>
      <c r="T740" s="27"/>
      <c r="U740" s="27"/>
      <c r="V740" s="27"/>
      <c r="W740" s="27"/>
      <c r="X740" s="27"/>
      <c r="Y740" s="27"/>
      <c r="Z740" s="27"/>
      <c r="AA740" s="27"/>
      <c r="AB740" s="27"/>
    </row>
    <row r="741" ht="26.25" customHeight="1">
      <c r="A741" s="123"/>
      <c r="B741" s="27"/>
      <c r="C741" s="27"/>
      <c r="D741" s="27"/>
      <c r="E741" s="27"/>
      <c r="F741" s="124"/>
      <c r="G741" s="124"/>
      <c r="H741" s="27"/>
      <c r="I741" s="27"/>
      <c r="J741" s="27"/>
      <c r="K741" s="27"/>
      <c r="L741" s="27"/>
      <c r="M741" s="27"/>
      <c r="N741" s="27"/>
      <c r="O741" s="27"/>
      <c r="P741" s="27"/>
      <c r="Q741" s="27"/>
      <c r="R741" s="27"/>
      <c r="S741" s="27"/>
      <c r="T741" s="27"/>
      <c r="U741" s="27"/>
      <c r="V741" s="27"/>
      <c r="W741" s="27"/>
      <c r="X741" s="27"/>
      <c r="Y741" s="27"/>
      <c r="Z741" s="27"/>
      <c r="AA741" s="27"/>
      <c r="AB741" s="27"/>
    </row>
    <row r="742" ht="26.25" customHeight="1">
      <c r="A742" s="123"/>
      <c r="B742" s="27"/>
      <c r="C742" s="27"/>
      <c r="D742" s="27"/>
      <c r="E742" s="27"/>
      <c r="F742" s="124"/>
      <c r="G742" s="124"/>
      <c r="H742" s="27"/>
      <c r="I742" s="27"/>
      <c r="J742" s="27"/>
      <c r="K742" s="27"/>
      <c r="L742" s="27"/>
      <c r="M742" s="27"/>
      <c r="N742" s="27"/>
      <c r="O742" s="27"/>
      <c r="P742" s="27"/>
      <c r="Q742" s="27"/>
      <c r="R742" s="27"/>
      <c r="S742" s="27"/>
      <c r="T742" s="27"/>
      <c r="U742" s="27"/>
      <c r="V742" s="27"/>
      <c r="W742" s="27"/>
      <c r="X742" s="27"/>
      <c r="Y742" s="27"/>
      <c r="Z742" s="27"/>
      <c r="AA742" s="27"/>
      <c r="AB742" s="27"/>
    </row>
    <row r="743" ht="26.25" customHeight="1">
      <c r="A743" s="123"/>
      <c r="B743" s="27"/>
      <c r="C743" s="27"/>
      <c r="D743" s="27"/>
      <c r="E743" s="27"/>
      <c r="F743" s="124"/>
      <c r="G743" s="124"/>
      <c r="H743" s="27"/>
      <c r="I743" s="27"/>
      <c r="J743" s="27"/>
      <c r="K743" s="27"/>
      <c r="L743" s="27"/>
      <c r="M743" s="27"/>
      <c r="N743" s="27"/>
      <c r="O743" s="27"/>
      <c r="P743" s="27"/>
      <c r="Q743" s="27"/>
      <c r="R743" s="27"/>
      <c r="S743" s="27"/>
      <c r="T743" s="27"/>
      <c r="U743" s="27"/>
      <c r="V743" s="27"/>
      <c r="W743" s="27"/>
      <c r="X743" s="27"/>
      <c r="Y743" s="27"/>
      <c r="Z743" s="27"/>
      <c r="AA743" s="27"/>
      <c r="AB743" s="27"/>
    </row>
    <row r="744" ht="26.25" customHeight="1">
      <c r="A744" s="123"/>
      <c r="B744" s="27"/>
      <c r="C744" s="27"/>
      <c r="D744" s="27"/>
      <c r="E744" s="27"/>
      <c r="F744" s="124"/>
      <c r="G744" s="124"/>
      <c r="H744" s="27"/>
      <c r="I744" s="27"/>
      <c r="J744" s="27"/>
      <c r="K744" s="27"/>
      <c r="L744" s="27"/>
      <c r="M744" s="27"/>
      <c r="N744" s="27"/>
      <c r="O744" s="27"/>
      <c r="P744" s="27"/>
      <c r="Q744" s="27"/>
      <c r="R744" s="27"/>
      <c r="S744" s="27"/>
      <c r="T744" s="27"/>
      <c r="U744" s="27"/>
      <c r="V744" s="27"/>
      <c r="W744" s="27"/>
      <c r="X744" s="27"/>
      <c r="Y744" s="27"/>
      <c r="Z744" s="27"/>
      <c r="AA744" s="27"/>
      <c r="AB744" s="27"/>
    </row>
    <row r="745" ht="26.25" customHeight="1">
      <c r="A745" s="123"/>
      <c r="B745" s="27"/>
      <c r="C745" s="27"/>
      <c r="D745" s="27"/>
      <c r="E745" s="27"/>
      <c r="F745" s="124"/>
      <c r="G745" s="124"/>
      <c r="H745" s="27"/>
      <c r="I745" s="27"/>
      <c r="J745" s="27"/>
      <c r="K745" s="27"/>
      <c r="L745" s="27"/>
      <c r="M745" s="27"/>
      <c r="N745" s="27"/>
      <c r="O745" s="27"/>
      <c r="P745" s="27"/>
      <c r="Q745" s="27"/>
      <c r="R745" s="27"/>
      <c r="S745" s="27"/>
      <c r="T745" s="27"/>
      <c r="U745" s="27"/>
      <c r="V745" s="27"/>
      <c r="W745" s="27"/>
      <c r="X745" s="27"/>
      <c r="Y745" s="27"/>
      <c r="Z745" s="27"/>
      <c r="AA745" s="27"/>
      <c r="AB745" s="27"/>
    </row>
    <row r="746" ht="26.25" customHeight="1">
      <c r="A746" s="123"/>
      <c r="B746" s="27"/>
      <c r="C746" s="27"/>
      <c r="D746" s="27"/>
      <c r="E746" s="27"/>
      <c r="F746" s="124"/>
      <c r="G746" s="124"/>
      <c r="H746" s="27"/>
      <c r="I746" s="27"/>
      <c r="J746" s="27"/>
      <c r="K746" s="27"/>
      <c r="L746" s="27"/>
      <c r="M746" s="27"/>
      <c r="N746" s="27"/>
      <c r="O746" s="27"/>
      <c r="P746" s="27"/>
      <c r="Q746" s="27"/>
      <c r="R746" s="27"/>
      <c r="S746" s="27"/>
      <c r="T746" s="27"/>
      <c r="U746" s="27"/>
      <c r="V746" s="27"/>
      <c r="W746" s="27"/>
      <c r="X746" s="27"/>
      <c r="Y746" s="27"/>
      <c r="Z746" s="27"/>
      <c r="AA746" s="27"/>
      <c r="AB746" s="27"/>
    </row>
    <row r="747" ht="26.25" customHeight="1">
      <c r="A747" s="123"/>
      <c r="B747" s="27"/>
      <c r="C747" s="27"/>
      <c r="D747" s="27"/>
      <c r="E747" s="27"/>
      <c r="F747" s="124"/>
      <c r="G747" s="124"/>
      <c r="H747" s="27"/>
      <c r="I747" s="27"/>
      <c r="J747" s="27"/>
      <c r="K747" s="27"/>
      <c r="L747" s="27"/>
      <c r="M747" s="27"/>
      <c r="N747" s="27"/>
      <c r="O747" s="27"/>
      <c r="P747" s="27"/>
      <c r="Q747" s="27"/>
      <c r="R747" s="27"/>
      <c r="S747" s="27"/>
      <c r="T747" s="27"/>
      <c r="U747" s="27"/>
      <c r="V747" s="27"/>
      <c r="W747" s="27"/>
      <c r="X747" s="27"/>
      <c r="Y747" s="27"/>
      <c r="Z747" s="27"/>
      <c r="AA747" s="27"/>
      <c r="AB747" s="27"/>
    </row>
    <row r="748" ht="26.25" customHeight="1">
      <c r="A748" s="123"/>
      <c r="B748" s="27"/>
      <c r="C748" s="27"/>
      <c r="D748" s="27"/>
      <c r="E748" s="27"/>
      <c r="F748" s="124"/>
      <c r="G748" s="124"/>
      <c r="H748" s="27"/>
      <c r="I748" s="27"/>
      <c r="J748" s="27"/>
      <c r="K748" s="27"/>
      <c r="L748" s="27"/>
      <c r="M748" s="27"/>
      <c r="N748" s="27"/>
      <c r="O748" s="27"/>
      <c r="P748" s="27"/>
      <c r="Q748" s="27"/>
      <c r="R748" s="27"/>
      <c r="S748" s="27"/>
      <c r="T748" s="27"/>
      <c r="U748" s="27"/>
      <c r="V748" s="27"/>
      <c r="W748" s="27"/>
      <c r="X748" s="27"/>
      <c r="Y748" s="27"/>
      <c r="Z748" s="27"/>
      <c r="AA748" s="27"/>
      <c r="AB748" s="27"/>
    </row>
    <row r="749" ht="26.25" customHeight="1">
      <c r="A749" s="123"/>
      <c r="B749" s="27"/>
      <c r="C749" s="27"/>
      <c r="D749" s="27"/>
      <c r="E749" s="27"/>
      <c r="F749" s="124"/>
      <c r="G749" s="124"/>
      <c r="H749" s="27"/>
      <c r="I749" s="27"/>
      <c r="J749" s="27"/>
      <c r="K749" s="27"/>
      <c r="L749" s="27"/>
      <c r="M749" s="27"/>
      <c r="N749" s="27"/>
      <c r="O749" s="27"/>
      <c r="P749" s="27"/>
      <c r="Q749" s="27"/>
      <c r="R749" s="27"/>
      <c r="S749" s="27"/>
      <c r="T749" s="27"/>
      <c r="U749" s="27"/>
      <c r="V749" s="27"/>
      <c r="W749" s="27"/>
      <c r="X749" s="27"/>
      <c r="Y749" s="27"/>
      <c r="Z749" s="27"/>
      <c r="AA749" s="27"/>
      <c r="AB749" s="27"/>
    </row>
    <row r="750" ht="26.25" customHeight="1">
      <c r="A750" s="123"/>
      <c r="B750" s="27"/>
      <c r="C750" s="27"/>
      <c r="D750" s="27"/>
      <c r="E750" s="27"/>
      <c r="F750" s="124"/>
      <c r="G750" s="124"/>
      <c r="H750" s="27"/>
      <c r="I750" s="27"/>
      <c r="J750" s="27"/>
      <c r="K750" s="27"/>
      <c r="L750" s="27"/>
      <c r="M750" s="27"/>
      <c r="N750" s="27"/>
      <c r="O750" s="27"/>
      <c r="P750" s="27"/>
      <c r="Q750" s="27"/>
      <c r="R750" s="27"/>
      <c r="S750" s="27"/>
      <c r="T750" s="27"/>
      <c r="U750" s="27"/>
      <c r="V750" s="27"/>
      <c r="W750" s="27"/>
      <c r="X750" s="27"/>
      <c r="Y750" s="27"/>
      <c r="Z750" s="27"/>
      <c r="AA750" s="27"/>
      <c r="AB750" s="27"/>
    </row>
    <row r="751" ht="26.25" customHeight="1">
      <c r="A751" s="123"/>
      <c r="B751" s="27"/>
      <c r="C751" s="27"/>
      <c r="D751" s="27"/>
      <c r="E751" s="27"/>
      <c r="F751" s="124"/>
      <c r="G751" s="124"/>
      <c r="H751" s="27"/>
      <c r="I751" s="27"/>
      <c r="J751" s="27"/>
      <c r="K751" s="27"/>
      <c r="L751" s="27"/>
      <c r="M751" s="27"/>
      <c r="N751" s="27"/>
      <c r="O751" s="27"/>
      <c r="P751" s="27"/>
      <c r="Q751" s="27"/>
      <c r="R751" s="27"/>
      <c r="S751" s="27"/>
      <c r="T751" s="27"/>
      <c r="U751" s="27"/>
      <c r="V751" s="27"/>
      <c r="W751" s="27"/>
      <c r="X751" s="27"/>
      <c r="Y751" s="27"/>
      <c r="Z751" s="27"/>
      <c r="AA751" s="27"/>
      <c r="AB751" s="27"/>
    </row>
    <row r="752" ht="26.25" customHeight="1">
      <c r="A752" s="123"/>
      <c r="B752" s="27"/>
      <c r="C752" s="27"/>
      <c r="D752" s="27"/>
      <c r="E752" s="27"/>
      <c r="F752" s="124"/>
      <c r="G752" s="124"/>
      <c r="H752" s="27"/>
      <c r="I752" s="27"/>
      <c r="J752" s="27"/>
      <c r="K752" s="27"/>
      <c r="L752" s="27"/>
      <c r="M752" s="27"/>
      <c r="N752" s="27"/>
      <c r="O752" s="27"/>
      <c r="P752" s="27"/>
      <c r="Q752" s="27"/>
      <c r="R752" s="27"/>
      <c r="S752" s="27"/>
      <c r="T752" s="27"/>
      <c r="U752" s="27"/>
      <c r="V752" s="27"/>
      <c r="W752" s="27"/>
      <c r="X752" s="27"/>
      <c r="Y752" s="27"/>
      <c r="Z752" s="27"/>
      <c r="AA752" s="27"/>
      <c r="AB752" s="27"/>
    </row>
    <row r="753" ht="26.25" customHeight="1">
      <c r="A753" s="123"/>
      <c r="B753" s="27"/>
      <c r="C753" s="27"/>
      <c r="D753" s="27"/>
      <c r="E753" s="27"/>
      <c r="F753" s="124"/>
      <c r="G753" s="124"/>
      <c r="H753" s="27"/>
      <c r="I753" s="27"/>
      <c r="J753" s="27"/>
      <c r="K753" s="27"/>
      <c r="L753" s="27"/>
      <c r="M753" s="27"/>
      <c r="N753" s="27"/>
      <c r="O753" s="27"/>
      <c r="P753" s="27"/>
      <c r="Q753" s="27"/>
      <c r="R753" s="27"/>
      <c r="S753" s="27"/>
      <c r="T753" s="27"/>
      <c r="U753" s="27"/>
      <c r="V753" s="27"/>
      <c r="W753" s="27"/>
      <c r="X753" s="27"/>
      <c r="Y753" s="27"/>
      <c r="Z753" s="27"/>
      <c r="AA753" s="27"/>
      <c r="AB753" s="27"/>
    </row>
    <row r="754" ht="26.25" customHeight="1">
      <c r="A754" s="123"/>
      <c r="B754" s="27"/>
      <c r="C754" s="27"/>
      <c r="D754" s="27"/>
      <c r="E754" s="27"/>
      <c r="F754" s="124"/>
      <c r="G754" s="124"/>
      <c r="H754" s="27"/>
      <c r="I754" s="27"/>
      <c r="J754" s="27"/>
      <c r="K754" s="27"/>
      <c r="L754" s="27"/>
      <c r="M754" s="27"/>
      <c r="N754" s="27"/>
      <c r="O754" s="27"/>
      <c r="P754" s="27"/>
      <c r="Q754" s="27"/>
      <c r="R754" s="27"/>
      <c r="S754" s="27"/>
      <c r="T754" s="27"/>
      <c r="U754" s="27"/>
      <c r="V754" s="27"/>
      <c r="W754" s="27"/>
      <c r="X754" s="27"/>
      <c r="Y754" s="27"/>
      <c r="Z754" s="27"/>
      <c r="AA754" s="27"/>
      <c r="AB754" s="27"/>
    </row>
    <row r="755" ht="26.25" customHeight="1">
      <c r="A755" s="123"/>
      <c r="B755" s="27"/>
      <c r="C755" s="27"/>
      <c r="D755" s="27"/>
      <c r="E755" s="27"/>
      <c r="F755" s="124"/>
      <c r="G755" s="124"/>
      <c r="H755" s="27"/>
      <c r="I755" s="27"/>
      <c r="J755" s="27"/>
      <c r="K755" s="27"/>
      <c r="L755" s="27"/>
      <c r="M755" s="27"/>
      <c r="N755" s="27"/>
      <c r="O755" s="27"/>
      <c r="P755" s="27"/>
      <c r="Q755" s="27"/>
      <c r="R755" s="27"/>
      <c r="S755" s="27"/>
      <c r="T755" s="27"/>
      <c r="U755" s="27"/>
      <c r="V755" s="27"/>
      <c r="W755" s="27"/>
      <c r="X755" s="27"/>
      <c r="Y755" s="27"/>
      <c r="Z755" s="27"/>
      <c r="AA755" s="27"/>
      <c r="AB755" s="27"/>
    </row>
    <row r="756" ht="26.25" customHeight="1">
      <c r="A756" s="123"/>
      <c r="B756" s="27"/>
      <c r="C756" s="27"/>
      <c r="D756" s="27"/>
      <c r="E756" s="27"/>
      <c r="F756" s="124"/>
      <c r="G756" s="124"/>
      <c r="H756" s="27"/>
      <c r="I756" s="27"/>
      <c r="J756" s="27"/>
      <c r="K756" s="27"/>
      <c r="L756" s="27"/>
      <c r="M756" s="27"/>
      <c r="N756" s="27"/>
      <c r="O756" s="27"/>
      <c r="P756" s="27"/>
      <c r="Q756" s="27"/>
      <c r="R756" s="27"/>
      <c r="S756" s="27"/>
      <c r="T756" s="27"/>
      <c r="U756" s="27"/>
      <c r="V756" s="27"/>
      <c r="W756" s="27"/>
      <c r="X756" s="27"/>
      <c r="Y756" s="27"/>
      <c r="Z756" s="27"/>
      <c r="AA756" s="27"/>
      <c r="AB756" s="27"/>
    </row>
    <row r="757" ht="26.25" customHeight="1">
      <c r="A757" s="123"/>
      <c r="B757" s="27"/>
      <c r="C757" s="27"/>
      <c r="D757" s="27"/>
      <c r="E757" s="27"/>
      <c r="F757" s="124"/>
      <c r="G757" s="124"/>
      <c r="H757" s="27"/>
      <c r="I757" s="27"/>
      <c r="J757" s="27"/>
      <c r="K757" s="27"/>
      <c r="L757" s="27"/>
      <c r="M757" s="27"/>
      <c r="N757" s="27"/>
      <c r="O757" s="27"/>
      <c r="P757" s="27"/>
      <c r="Q757" s="27"/>
      <c r="R757" s="27"/>
      <c r="S757" s="27"/>
      <c r="T757" s="27"/>
      <c r="U757" s="27"/>
      <c r="V757" s="27"/>
      <c r="W757" s="27"/>
      <c r="X757" s="27"/>
      <c r="Y757" s="27"/>
      <c r="Z757" s="27"/>
      <c r="AA757" s="27"/>
      <c r="AB757" s="27"/>
    </row>
    <row r="758" ht="26.25" customHeight="1">
      <c r="A758" s="123"/>
      <c r="B758" s="27"/>
      <c r="C758" s="27"/>
      <c r="D758" s="27"/>
      <c r="E758" s="27"/>
      <c r="F758" s="124"/>
      <c r="G758" s="124"/>
      <c r="H758" s="27"/>
      <c r="I758" s="27"/>
      <c r="J758" s="27"/>
      <c r="K758" s="27"/>
      <c r="L758" s="27"/>
      <c r="M758" s="27"/>
      <c r="N758" s="27"/>
      <c r="O758" s="27"/>
      <c r="P758" s="27"/>
      <c r="Q758" s="27"/>
      <c r="R758" s="27"/>
      <c r="S758" s="27"/>
      <c r="T758" s="27"/>
      <c r="U758" s="27"/>
      <c r="V758" s="27"/>
      <c r="W758" s="27"/>
      <c r="X758" s="27"/>
      <c r="Y758" s="27"/>
      <c r="Z758" s="27"/>
      <c r="AA758" s="27"/>
      <c r="AB758" s="27"/>
    </row>
    <row r="759" ht="26.25" customHeight="1">
      <c r="A759" s="123"/>
      <c r="B759" s="27"/>
      <c r="C759" s="27"/>
      <c r="D759" s="27"/>
      <c r="E759" s="27"/>
      <c r="F759" s="124"/>
      <c r="G759" s="124"/>
      <c r="H759" s="27"/>
      <c r="I759" s="27"/>
      <c r="J759" s="27"/>
      <c r="K759" s="27"/>
      <c r="L759" s="27"/>
      <c r="M759" s="27"/>
      <c r="N759" s="27"/>
      <c r="O759" s="27"/>
      <c r="P759" s="27"/>
      <c r="Q759" s="27"/>
      <c r="R759" s="27"/>
      <c r="S759" s="27"/>
      <c r="T759" s="27"/>
      <c r="U759" s="27"/>
      <c r="V759" s="27"/>
      <c r="W759" s="27"/>
      <c r="X759" s="27"/>
      <c r="Y759" s="27"/>
      <c r="Z759" s="27"/>
      <c r="AA759" s="27"/>
      <c r="AB759" s="27"/>
    </row>
    <row r="760" ht="26.25" customHeight="1">
      <c r="A760" s="123"/>
      <c r="B760" s="27"/>
      <c r="C760" s="27"/>
      <c r="D760" s="27"/>
      <c r="E760" s="27"/>
      <c r="F760" s="124"/>
      <c r="G760" s="124"/>
      <c r="H760" s="27"/>
      <c r="I760" s="27"/>
      <c r="J760" s="27"/>
      <c r="K760" s="27"/>
      <c r="L760" s="27"/>
      <c r="M760" s="27"/>
      <c r="N760" s="27"/>
      <c r="O760" s="27"/>
      <c r="P760" s="27"/>
      <c r="Q760" s="27"/>
      <c r="R760" s="27"/>
      <c r="S760" s="27"/>
      <c r="T760" s="27"/>
      <c r="U760" s="27"/>
      <c r="V760" s="27"/>
      <c r="W760" s="27"/>
      <c r="X760" s="27"/>
      <c r="Y760" s="27"/>
      <c r="Z760" s="27"/>
      <c r="AA760" s="27"/>
      <c r="AB760" s="27"/>
    </row>
    <row r="761" ht="26.25" customHeight="1">
      <c r="A761" s="123"/>
      <c r="B761" s="27"/>
      <c r="C761" s="27"/>
      <c r="D761" s="27"/>
      <c r="E761" s="27"/>
      <c r="F761" s="124"/>
      <c r="G761" s="124"/>
      <c r="H761" s="27"/>
      <c r="I761" s="27"/>
      <c r="J761" s="27"/>
      <c r="K761" s="27"/>
      <c r="L761" s="27"/>
      <c r="M761" s="27"/>
      <c r="N761" s="27"/>
      <c r="O761" s="27"/>
      <c r="P761" s="27"/>
      <c r="Q761" s="27"/>
      <c r="R761" s="27"/>
      <c r="S761" s="27"/>
      <c r="T761" s="27"/>
      <c r="U761" s="27"/>
      <c r="V761" s="27"/>
      <c r="W761" s="27"/>
      <c r="X761" s="27"/>
      <c r="Y761" s="27"/>
      <c r="Z761" s="27"/>
      <c r="AA761" s="27"/>
      <c r="AB761" s="27"/>
    </row>
    <row r="762" ht="26.25" customHeight="1">
      <c r="A762" s="123"/>
      <c r="B762" s="27"/>
      <c r="C762" s="27"/>
      <c r="D762" s="27"/>
      <c r="E762" s="27"/>
      <c r="F762" s="124"/>
      <c r="G762" s="124"/>
      <c r="H762" s="27"/>
      <c r="I762" s="27"/>
      <c r="J762" s="27"/>
      <c r="K762" s="27"/>
      <c r="L762" s="27"/>
      <c r="M762" s="27"/>
      <c r="N762" s="27"/>
      <c r="O762" s="27"/>
      <c r="P762" s="27"/>
      <c r="Q762" s="27"/>
      <c r="R762" s="27"/>
      <c r="S762" s="27"/>
      <c r="T762" s="27"/>
      <c r="U762" s="27"/>
      <c r="V762" s="27"/>
      <c r="W762" s="27"/>
      <c r="X762" s="27"/>
      <c r="Y762" s="27"/>
      <c r="Z762" s="27"/>
      <c r="AA762" s="27"/>
      <c r="AB762" s="27"/>
    </row>
    <row r="763" ht="26.25" customHeight="1">
      <c r="A763" s="123"/>
      <c r="B763" s="27"/>
      <c r="C763" s="27"/>
      <c r="D763" s="27"/>
      <c r="E763" s="27"/>
      <c r="F763" s="124"/>
      <c r="G763" s="124"/>
      <c r="H763" s="27"/>
      <c r="I763" s="27"/>
      <c r="J763" s="27"/>
      <c r="K763" s="27"/>
      <c r="L763" s="27"/>
      <c r="M763" s="27"/>
      <c r="N763" s="27"/>
      <c r="O763" s="27"/>
      <c r="P763" s="27"/>
      <c r="Q763" s="27"/>
      <c r="R763" s="27"/>
      <c r="S763" s="27"/>
      <c r="T763" s="27"/>
      <c r="U763" s="27"/>
      <c r="V763" s="27"/>
      <c r="W763" s="27"/>
      <c r="X763" s="27"/>
      <c r="Y763" s="27"/>
      <c r="Z763" s="27"/>
      <c r="AA763" s="27"/>
      <c r="AB763" s="27"/>
    </row>
    <row r="764" ht="26.25" customHeight="1">
      <c r="A764" s="123"/>
      <c r="B764" s="27"/>
      <c r="C764" s="27"/>
      <c r="D764" s="27"/>
      <c r="E764" s="27"/>
      <c r="F764" s="124"/>
      <c r="G764" s="124"/>
      <c r="H764" s="27"/>
      <c r="I764" s="27"/>
      <c r="J764" s="27"/>
      <c r="K764" s="27"/>
      <c r="L764" s="27"/>
      <c r="M764" s="27"/>
      <c r="N764" s="27"/>
      <c r="O764" s="27"/>
      <c r="P764" s="27"/>
      <c r="Q764" s="27"/>
      <c r="R764" s="27"/>
      <c r="S764" s="27"/>
      <c r="T764" s="27"/>
      <c r="U764" s="27"/>
      <c r="V764" s="27"/>
      <c r="W764" s="27"/>
      <c r="X764" s="27"/>
      <c r="Y764" s="27"/>
      <c r="Z764" s="27"/>
      <c r="AA764" s="27"/>
      <c r="AB764" s="27"/>
    </row>
    <row r="765" ht="26.25" customHeight="1">
      <c r="A765" s="123"/>
      <c r="B765" s="27"/>
      <c r="C765" s="27"/>
      <c r="D765" s="27"/>
      <c r="E765" s="27"/>
      <c r="F765" s="124"/>
      <c r="G765" s="124"/>
      <c r="H765" s="27"/>
      <c r="I765" s="27"/>
      <c r="J765" s="27"/>
      <c r="K765" s="27"/>
      <c r="L765" s="27"/>
      <c r="M765" s="27"/>
      <c r="N765" s="27"/>
      <c r="O765" s="27"/>
      <c r="P765" s="27"/>
      <c r="Q765" s="27"/>
      <c r="R765" s="27"/>
      <c r="S765" s="27"/>
      <c r="T765" s="27"/>
      <c r="U765" s="27"/>
      <c r="V765" s="27"/>
      <c r="W765" s="27"/>
      <c r="X765" s="27"/>
      <c r="Y765" s="27"/>
      <c r="Z765" s="27"/>
      <c r="AA765" s="27"/>
      <c r="AB765" s="27"/>
    </row>
    <row r="766" ht="26.25" customHeight="1">
      <c r="A766" s="123"/>
      <c r="B766" s="27"/>
      <c r="C766" s="27"/>
      <c r="D766" s="27"/>
      <c r="E766" s="27"/>
      <c r="F766" s="124"/>
      <c r="G766" s="124"/>
      <c r="H766" s="27"/>
      <c r="I766" s="27"/>
      <c r="J766" s="27"/>
      <c r="K766" s="27"/>
      <c r="L766" s="27"/>
      <c r="M766" s="27"/>
      <c r="N766" s="27"/>
      <c r="O766" s="27"/>
      <c r="P766" s="27"/>
      <c r="Q766" s="27"/>
      <c r="R766" s="27"/>
      <c r="S766" s="27"/>
      <c r="T766" s="27"/>
      <c r="U766" s="27"/>
      <c r="V766" s="27"/>
      <c r="W766" s="27"/>
      <c r="X766" s="27"/>
      <c r="Y766" s="27"/>
      <c r="Z766" s="27"/>
      <c r="AA766" s="27"/>
      <c r="AB766" s="27"/>
    </row>
    <row r="767" ht="26.25" customHeight="1">
      <c r="A767" s="123"/>
      <c r="B767" s="27"/>
      <c r="C767" s="27"/>
      <c r="D767" s="27"/>
      <c r="E767" s="27"/>
      <c r="F767" s="124"/>
      <c r="G767" s="124"/>
      <c r="H767" s="27"/>
      <c r="I767" s="27"/>
      <c r="J767" s="27"/>
      <c r="K767" s="27"/>
      <c r="L767" s="27"/>
      <c r="M767" s="27"/>
      <c r="N767" s="27"/>
      <c r="O767" s="27"/>
      <c r="P767" s="27"/>
      <c r="Q767" s="27"/>
      <c r="R767" s="27"/>
      <c r="S767" s="27"/>
      <c r="T767" s="27"/>
      <c r="U767" s="27"/>
      <c r="V767" s="27"/>
      <c r="W767" s="27"/>
      <c r="X767" s="27"/>
      <c r="Y767" s="27"/>
      <c r="Z767" s="27"/>
      <c r="AA767" s="27"/>
      <c r="AB767" s="27"/>
    </row>
    <row r="768" ht="26.25" customHeight="1">
      <c r="A768" s="123"/>
      <c r="B768" s="27"/>
      <c r="C768" s="27"/>
      <c r="D768" s="27"/>
      <c r="E768" s="27"/>
      <c r="F768" s="124"/>
      <c r="G768" s="124"/>
      <c r="H768" s="27"/>
      <c r="I768" s="27"/>
      <c r="J768" s="27"/>
      <c r="K768" s="27"/>
      <c r="L768" s="27"/>
      <c r="M768" s="27"/>
      <c r="N768" s="27"/>
      <c r="O768" s="27"/>
      <c r="P768" s="27"/>
      <c r="Q768" s="27"/>
      <c r="R768" s="27"/>
      <c r="S768" s="27"/>
      <c r="T768" s="27"/>
      <c r="U768" s="27"/>
      <c r="V768" s="27"/>
      <c r="W768" s="27"/>
      <c r="X768" s="27"/>
      <c r="Y768" s="27"/>
      <c r="Z768" s="27"/>
      <c r="AA768" s="27"/>
      <c r="AB768" s="27"/>
    </row>
    <row r="769" ht="26.25" customHeight="1">
      <c r="A769" s="123"/>
      <c r="B769" s="27"/>
      <c r="C769" s="27"/>
      <c r="D769" s="27"/>
      <c r="E769" s="27"/>
      <c r="F769" s="124"/>
      <c r="G769" s="124"/>
      <c r="H769" s="27"/>
      <c r="I769" s="27"/>
      <c r="J769" s="27"/>
      <c r="K769" s="27"/>
      <c r="L769" s="27"/>
      <c r="M769" s="27"/>
      <c r="N769" s="27"/>
      <c r="O769" s="27"/>
      <c r="P769" s="27"/>
      <c r="Q769" s="27"/>
      <c r="R769" s="27"/>
      <c r="S769" s="27"/>
      <c r="T769" s="27"/>
      <c r="U769" s="27"/>
      <c r="V769" s="27"/>
      <c r="W769" s="27"/>
      <c r="X769" s="27"/>
      <c r="Y769" s="27"/>
      <c r="Z769" s="27"/>
      <c r="AA769" s="27"/>
      <c r="AB769" s="27"/>
    </row>
    <row r="770" ht="26.25" customHeight="1">
      <c r="A770" s="123"/>
      <c r="B770" s="27"/>
      <c r="C770" s="27"/>
      <c r="D770" s="27"/>
      <c r="E770" s="27"/>
      <c r="F770" s="124"/>
      <c r="G770" s="124"/>
      <c r="H770" s="27"/>
      <c r="I770" s="27"/>
      <c r="J770" s="27"/>
      <c r="K770" s="27"/>
      <c r="L770" s="27"/>
      <c r="M770" s="27"/>
      <c r="N770" s="27"/>
      <c r="O770" s="27"/>
      <c r="P770" s="27"/>
      <c r="Q770" s="27"/>
      <c r="R770" s="27"/>
      <c r="S770" s="27"/>
      <c r="T770" s="27"/>
      <c r="U770" s="27"/>
      <c r="V770" s="27"/>
      <c r="W770" s="27"/>
      <c r="X770" s="27"/>
      <c r="Y770" s="27"/>
      <c r="Z770" s="27"/>
      <c r="AA770" s="27"/>
      <c r="AB770" s="27"/>
    </row>
    <row r="771" ht="26.25" customHeight="1">
      <c r="A771" s="123"/>
      <c r="B771" s="27"/>
      <c r="C771" s="27"/>
      <c r="D771" s="27"/>
      <c r="E771" s="27"/>
      <c r="F771" s="124"/>
      <c r="G771" s="124"/>
      <c r="H771" s="27"/>
      <c r="I771" s="27"/>
      <c r="J771" s="27"/>
      <c r="K771" s="27"/>
      <c r="L771" s="27"/>
      <c r="M771" s="27"/>
      <c r="N771" s="27"/>
      <c r="O771" s="27"/>
      <c r="P771" s="27"/>
      <c r="Q771" s="27"/>
      <c r="R771" s="27"/>
      <c r="S771" s="27"/>
      <c r="T771" s="27"/>
      <c r="U771" s="27"/>
      <c r="V771" s="27"/>
      <c r="W771" s="27"/>
      <c r="X771" s="27"/>
      <c r="Y771" s="27"/>
      <c r="Z771" s="27"/>
      <c r="AA771" s="27"/>
      <c r="AB771" s="27"/>
    </row>
    <row r="772" ht="26.25" customHeight="1">
      <c r="A772" s="123"/>
      <c r="B772" s="27"/>
      <c r="C772" s="27"/>
      <c r="D772" s="27"/>
      <c r="E772" s="27"/>
      <c r="F772" s="124"/>
      <c r="G772" s="124"/>
      <c r="H772" s="27"/>
      <c r="I772" s="27"/>
      <c r="J772" s="27"/>
      <c r="K772" s="27"/>
      <c r="L772" s="27"/>
      <c r="M772" s="27"/>
      <c r="N772" s="27"/>
      <c r="O772" s="27"/>
      <c r="P772" s="27"/>
      <c r="Q772" s="27"/>
      <c r="R772" s="27"/>
      <c r="S772" s="27"/>
      <c r="T772" s="27"/>
      <c r="U772" s="27"/>
      <c r="V772" s="27"/>
      <c r="W772" s="27"/>
      <c r="X772" s="27"/>
      <c r="Y772" s="27"/>
      <c r="Z772" s="27"/>
      <c r="AA772" s="27"/>
      <c r="AB772" s="27"/>
    </row>
    <row r="773" ht="26.25" customHeight="1">
      <c r="A773" s="123"/>
      <c r="B773" s="27"/>
      <c r="C773" s="27"/>
      <c r="D773" s="27"/>
      <c r="E773" s="27"/>
      <c r="F773" s="124"/>
      <c r="G773" s="124"/>
      <c r="H773" s="27"/>
      <c r="I773" s="27"/>
      <c r="J773" s="27"/>
      <c r="K773" s="27"/>
      <c r="L773" s="27"/>
      <c r="M773" s="27"/>
      <c r="N773" s="27"/>
      <c r="O773" s="27"/>
      <c r="P773" s="27"/>
      <c r="Q773" s="27"/>
      <c r="R773" s="27"/>
      <c r="S773" s="27"/>
      <c r="T773" s="27"/>
      <c r="U773" s="27"/>
      <c r="V773" s="27"/>
      <c r="W773" s="27"/>
      <c r="X773" s="27"/>
      <c r="Y773" s="27"/>
      <c r="Z773" s="27"/>
      <c r="AA773" s="27"/>
      <c r="AB773" s="27"/>
    </row>
    <row r="774" ht="26.25" customHeight="1">
      <c r="A774" s="123"/>
      <c r="B774" s="27"/>
      <c r="C774" s="27"/>
      <c r="D774" s="27"/>
      <c r="E774" s="27"/>
      <c r="F774" s="124"/>
      <c r="G774" s="124"/>
      <c r="H774" s="27"/>
      <c r="I774" s="27"/>
      <c r="J774" s="27"/>
      <c r="K774" s="27"/>
      <c r="L774" s="27"/>
      <c r="M774" s="27"/>
      <c r="N774" s="27"/>
      <c r="O774" s="27"/>
      <c r="P774" s="27"/>
      <c r="Q774" s="27"/>
      <c r="R774" s="27"/>
      <c r="S774" s="27"/>
      <c r="T774" s="27"/>
      <c r="U774" s="27"/>
      <c r="V774" s="27"/>
      <c r="W774" s="27"/>
      <c r="X774" s="27"/>
      <c r="Y774" s="27"/>
      <c r="Z774" s="27"/>
      <c r="AA774" s="27"/>
      <c r="AB774" s="27"/>
    </row>
    <row r="775" ht="26.25" customHeight="1">
      <c r="A775" s="123"/>
      <c r="B775" s="27"/>
      <c r="C775" s="27"/>
      <c r="D775" s="27"/>
      <c r="E775" s="27"/>
      <c r="F775" s="124"/>
      <c r="G775" s="124"/>
      <c r="H775" s="27"/>
      <c r="I775" s="27"/>
      <c r="J775" s="27"/>
      <c r="K775" s="27"/>
      <c r="L775" s="27"/>
      <c r="M775" s="27"/>
      <c r="N775" s="27"/>
      <c r="O775" s="27"/>
      <c r="P775" s="27"/>
      <c r="Q775" s="27"/>
      <c r="R775" s="27"/>
      <c r="S775" s="27"/>
      <c r="T775" s="27"/>
      <c r="U775" s="27"/>
      <c r="V775" s="27"/>
      <c r="W775" s="27"/>
      <c r="X775" s="27"/>
      <c r="Y775" s="27"/>
      <c r="Z775" s="27"/>
      <c r="AA775" s="27"/>
      <c r="AB775" s="27"/>
    </row>
    <row r="776" ht="26.25" customHeight="1">
      <c r="A776" s="123"/>
      <c r="B776" s="27"/>
      <c r="C776" s="27"/>
      <c r="D776" s="27"/>
      <c r="E776" s="27"/>
      <c r="F776" s="124"/>
      <c r="G776" s="124"/>
      <c r="H776" s="27"/>
      <c r="I776" s="27"/>
      <c r="J776" s="27"/>
      <c r="K776" s="27"/>
      <c r="L776" s="27"/>
      <c r="M776" s="27"/>
      <c r="N776" s="27"/>
      <c r="O776" s="27"/>
      <c r="P776" s="27"/>
      <c r="Q776" s="27"/>
      <c r="R776" s="27"/>
      <c r="S776" s="27"/>
      <c r="T776" s="27"/>
      <c r="U776" s="27"/>
      <c r="V776" s="27"/>
      <c r="W776" s="27"/>
      <c r="X776" s="27"/>
      <c r="Y776" s="27"/>
      <c r="Z776" s="27"/>
      <c r="AA776" s="27"/>
      <c r="AB776" s="27"/>
    </row>
    <row r="777" ht="26.25" customHeight="1">
      <c r="A777" s="123"/>
      <c r="B777" s="27"/>
      <c r="C777" s="27"/>
      <c r="D777" s="27"/>
      <c r="E777" s="27"/>
      <c r="F777" s="124"/>
      <c r="G777" s="124"/>
      <c r="H777" s="27"/>
      <c r="I777" s="27"/>
      <c r="J777" s="27"/>
      <c r="K777" s="27"/>
      <c r="L777" s="27"/>
      <c r="M777" s="27"/>
      <c r="N777" s="27"/>
      <c r="O777" s="27"/>
      <c r="P777" s="27"/>
      <c r="Q777" s="27"/>
      <c r="R777" s="27"/>
      <c r="S777" s="27"/>
      <c r="T777" s="27"/>
      <c r="U777" s="27"/>
      <c r="V777" s="27"/>
      <c r="W777" s="27"/>
      <c r="X777" s="27"/>
      <c r="Y777" s="27"/>
      <c r="Z777" s="27"/>
      <c r="AA777" s="27"/>
      <c r="AB777" s="27"/>
    </row>
    <row r="778" ht="26.25" customHeight="1">
      <c r="A778" s="123"/>
      <c r="B778" s="27"/>
      <c r="C778" s="27"/>
      <c r="D778" s="27"/>
      <c r="E778" s="27"/>
      <c r="F778" s="124"/>
      <c r="G778" s="124"/>
      <c r="H778" s="27"/>
      <c r="I778" s="27"/>
      <c r="J778" s="27"/>
      <c r="K778" s="27"/>
      <c r="L778" s="27"/>
      <c r="M778" s="27"/>
      <c r="N778" s="27"/>
      <c r="O778" s="27"/>
      <c r="P778" s="27"/>
      <c r="Q778" s="27"/>
      <c r="R778" s="27"/>
      <c r="S778" s="27"/>
      <c r="T778" s="27"/>
      <c r="U778" s="27"/>
      <c r="V778" s="27"/>
      <c r="W778" s="27"/>
      <c r="X778" s="27"/>
      <c r="Y778" s="27"/>
      <c r="Z778" s="27"/>
      <c r="AA778" s="27"/>
      <c r="AB778" s="27"/>
    </row>
    <row r="779" ht="26.25" customHeight="1">
      <c r="A779" s="123"/>
      <c r="B779" s="27"/>
      <c r="C779" s="27"/>
      <c r="D779" s="27"/>
      <c r="E779" s="27"/>
      <c r="F779" s="124"/>
      <c r="G779" s="124"/>
      <c r="H779" s="27"/>
      <c r="I779" s="27"/>
      <c r="J779" s="27"/>
      <c r="K779" s="27"/>
      <c r="L779" s="27"/>
      <c r="M779" s="27"/>
      <c r="N779" s="27"/>
      <c r="O779" s="27"/>
      <c r="P779" s="27"/>
      <c r="Q779" s="27"/>
      <c r="R779" s="27"/>
      <c r="S779" s="27"/>
      <c r="T779" s="27"/>
      <c r="U779" s="27"/>
      <c r="V779" s="27"/>
      <c r="W779" s="27"/>
      <c r="X779" s="27"/>
      <c r="Y779" s="27"/>
      <c r="Z779" s="27"/>
      <c r="AA779" s="27"/>
      <c r="AB779" s="27"/>
    </row>
    <row r="780" ht="26.25" customHeight="1">
      <c r="A780" s="123"/>
      <c r="B780" s="27"/>
      <c r="C780" s="27"/>
      <c r="D780" s="27"/>
      <c r="E780" s="27"/>
      <c r="F780" s="124"/>
      <c r="G780" s="124"/>
      <c r="H780" s="27"/>
      <c r="I780" s="27"/>
      <c r="J780" s="27"/>
      <c r="K780" s="27"/>
      <c r="L780" s="27"/>
      <c r="M780" s="27"/>
      <c r="N780" s="27"/>
      <c r="O780" s="27"/>
      <c r="P780" s="27"/>
      <c r="Q780" s="27"/>
      <c r="R780" s="27"/>
      <c r="S780" s="27"/>
      <c r="T780" s="27"/>
      <c r="U780" s="27"/>
      <c r="V780" s="27"/>
      <c r="W780" s="27"/>
      <c r="X780" s="27"/>
      <c r="Y780" s="27"/>
      <c r="Z780" s="27"/>
      <c r="AA780" s="27"/>
      <c r="AB780" s="27"/>
    </row>
    <row r="781" ht="26.25" customHeight="1">
      <c r="A781" s="123"/>
      <c r="B781" s="27"/>
      <c r="C781" s="27"/>
      <c r="D781" s="27"/>
      <c r="E781" s="27"/>
      <c r="F781" s="124"/>
      <c r="G781" s="124"/>
      <c r="H781" s="27"/>
      <c r="I781" s="27"/>
      <c r="J781" s="27"/>
      <c r="K781" s="27"/>
      <c r="L781" s="27"/>
      <c r="M781" s="27"/>
      <c r="N781" s="27"/>
      <c r="O781" s="27"/>
      <c r="P781" s="27"/>
      <c r="Q781" s="27"/>
      <c r="R781" s="27"/>
      <c r="S781" s="27"/>
      <c r="T781" s="27"/>
      <c r="U781" s="27"/>
      <c r="V781" s="27"/>
      <c r="W781" s="27"/>
      <c r="X781" s="27"/>
      <c r="Y781" s="27"/>
      <c r="Z781" s="27"/>
      <c r="AA781" s="27"/>
      <c r="AB781" s="27"/>
    </row>
    <row r="782" ht="26.25" customHeight="1">
      <c r="A782" s="123"/>
      <c r="B782" s="27"/>
      <c r="C782" s="27"/>
      <c r="D782" s="27"/>
      <c r="E782" s="27"/>
      <c r="F782" s="124"/>
      <c r="G782" s="124"/>
      <c r="H782" s="27"/>
      <c r="I782" s="27"/>
      <c r="J782" s="27"/>
      <c r="K782" s="27"/>
      <c r="L782" s="27"/>
      <c r="M782" s="27"/>
      <c r="N782" s="27"/>
      <c r="O782" s="27"/>
      <c r="P782" s="27"/>
      <c r="Q782" s="27"/>
      <c r="R782" s="27"/>
      <c r="S782" s="27"/>
      <c r="T782" s="27"/>
      <c r="U782" s="27"/>
      <c r="V782" s="27"/>
      <c r="W782" s="27"/>
      <c r="X782" s="27"/>
      <c r="Y782" s="27"/>
      <c r="Z782" s="27"/>
      <c r="AA782" s="27"/>
      <c r="AB782" s="27"/>
    </row>
    <row r="783" ht="26.25" customHeight="1">
      <c r="A783" s="123"/>
      <c r="B783" s="27"/>
      <c r="C783" s="27"/>
      <c r="D783" s="27"/>
      <c r="E783" s="27"/>
      <c r="F783" s="124"/>
      <c r="G783" s="124"/>
      <c r="H783" s="27"/>
      <c r="I783" s="27"/>
      <c r="J783" s="27"/>
      <c r="K783" s="27"/>
      <c r="L783" s="27"/>
      <c r="M783" s="27"/>
      <c r="N783" s="27"/>
      <c r="O783" s="27"/>
      <c r="P783" s="27"/>
      <c r="Q783" s="27"/>
      <c r="R783" s="27"/>
      <c r="S783" s="27"/>
      <c r="T783" s="27"/>
      <c r="U783" s="27"/>
      <c r="V783" s="27"/>
      <c r="W783" s="27"/>
      <c r="X783" s="27"/>
      <c r="Y783" s="27"/>
      <c r="Z783" s="27"/>
      <c r="AA783" s="27"/>
      <c r="AB783" s="27"/>
    </row>
    <row r="784" ht="26.25" customHeight="1">
      <c r="A784" s="123"/>
      <c r="B784" s="27"/>
      <c r="C784" s="27"/>
      <c r="D784" s="27"/>
      <c r="E784" s="27"/>
      <c r="F784" s="124"/>
      <c r="G784" s="124"/>
      <c r="H784" s="27"/>
      <c r="I784" s="27"/>
      <c r="J784" s="27"/>
      <c r="K784" s="27"/>
      <c r="L784" s="27"/>
      <c r="M784" s="27"/>
      <c r="N784" s="27"/>
      <c r="O784" s="27"/>
      <c r="P784" s="27"/>
      <c r="Q784" s="27"/>
      <c r="R784" s="27"/>
      <c r="S784" s="27"/>
      <c r="T784" s="27"/>
      <c r="U784" s="27"/>
      <c r="V784" s="27"/>
      <c r="W784" s="27"/>
      <c r="X784" s="27"/>
      <c r="Y784" s="27"/>
      <c r="Z784" s="27"/>
      <c r="AA784" s="27"/>
      <c r="AB784" s="27"/>
    </row>
    <row r="785" ht="26.25" customHeight="1">
      <c r="A785" s="123"/>
      <c r="B785" s="27"/>
      <c r="C785" s="27"/>
      <c r="D785" s="27"/>
      <c r="E785" s="27"/>
      <c r="F785" s="124"/>
      <c r="G785" s="124"/>
      <c r="H785" s="27"/>
      <c r="I785" s="27"/>
      <c r="J785" s="27"/>
      <c r="K785" s="27"/>
      <c r="L785" s="27"/>
      <c r="M785" s="27"/>
      <c r="N785" s="27"/>
      <c r="O785" s="27"/>
      <c r="P785" s="27"/>
      <c r="Q785" s="27"/>
      <c r="R785" s="27"/>
      <c r="S785" s="27"/>
      <c r="T785" s="27"/>
      <c r="U785" s="27"/>
      <c r="V785" s="27"/>
      <c r="W785" s="27"/>
      <c r="X785" s="27"/>
      <c r="Y785" s="27"/>
      <c r="Z785" s="27"/>
      <c r="AA785" s="27"/>
      <c r="AB785" s="27"/>
    </row>
    <row r="786" ht="26.25" customHeight="1">
      <c r="A786" s="123"/>
      <c r="B786" s="27"/>
      <c r="C786" s="27"/>
      <c r="D786" s="27"/>
      <c r="E786" s="27"/>
      <c r="F786" s="124"/>
      <c r="G786" s="124"/>
      <c r="H786" s="27"/>
      <c r="I786" s="27"/>
      <c r="J786" s="27"/>
      <c r="K786" s="27"/>
      <c r="L786" s="27"/>
      <c r="M786" s="27"/>
      <c r="N786" s="27"/>
      <c r="O786" s="27"/>
      <c r="P786" s="27"/>
      <c r="Q786" s="27"/>
      <c r="R786" s="27"/>
      <c r="S786" s="27"/>
      <c r="T786" s="27"/>
      <c r="U786" s="27"/>
      <c r="V786" s="27"/>
      <c r="W786" s="27"/>
      <c r="X786" s="27"/>
      <c r="Y786" s="27"/>
      <c r="Z786" s="27"/>
      <c r="AA786" s="27"/>
      <c r="AB786" s="27"/>
    </row>
    <row r="787" ht="26.25" customHeight="1">
      <c r="A787" s="123"/>
      <c r="B787" s="27"/>
      <c r="C787" s="27"/>
      <c r="D787" s="27"/>
      <c r="E787" s="27"/>
      <c r="F787" s="124"/>
      <c r="G787" s="124"/>
      <c r="H787" s="27"/>
      <c r="I787" s="27"/>
      <c r="J787" s="27"/>
      <c r="K787" s="27"/>
      <c r="L787" s="27"/>
      <c r="M787" s="27"/>
      <c r="N787" s="27"/>
      <c r="O787" s="27"/>
      <c r="P787" s="27"/>
      <c r="Q787" s="27"/>
      <c r="R787" s="27"/>
      <c r="S787" s="27"/>
      <c r="T787" s="27"/>
      <c r="U787" s="27"/>
      <c r="V787" s="27"/>
      <c r="W787" s="27"/>
      <c r="X787" s="27"/>
      <c r="Y787" s="27"/>
      <c r="Z787" s="27"/>
      <c r="AA787" s="27"/>
      <c r="AB787" s="27"/>
    </row>
    <row r="788" ht="26.25" customHeight="1">
      <c r="A788" s="123"/>
      <c r="B788" s="27"/>
      <c r="C788" s="27"/>
      <c r="D788" s="27"/>
      <c r="E788" s="27"/>
      <c r="F788" s="124"/>
      <c r="G788" s="124"/>
      <c r="H788" s="27"/>
      <c r="I788" s="27"/>
      <c r="J788" s="27"/>
      <c r="K788" s="27"/>
      <c r="L788" s="27"/>
      <c r="M788" s="27"/>
      <c r="N788" s="27"/>
      <c r="O788" s="27"/>
      <c r="P788" s="27"/>
      <c r="Q788" s="27"/>
      <c r="R788" s="27"/>
      <c r="S788" s="27"/>
      <c r="T788" s="27"/>
      <c r="U788" s="27"/>
      <c r="V788" s="27"/>
      <c r="W788" s="27"/>
      <c r="X788" s="27"/>
      <c r="Y788" s="27"/>
      <c r="Z788" s="27"/>
      <c r="AA788" s="27"/>
      <c r="AB788" s="27"/>
    </row>
    <row r="789" ht="26.25" customHeight="1">
      <c r="A789" s="123"/>
      <c r="B789" s="27"/>
      <c r="C789" s="27"/>
      <c r="D789" s="27"/>
      <c r="E789" s="27"/>
      <c r="F789" s="124"/>
      <c r="G789" s="124"/>
      <c r="H789" s="27"/>
      <c r="I789" s="27"/>
      <c r="J789" s="27"/>
      <c r="K789" s="27"/>
      <c r="L789" s="27"/>
      <c r="M789" s="27"/>
      <c r="N789" s="27"/>
      <c r="O789" s="27"/>
      <c r="P789" s="27"/>
      <c r="Q789" s="27"/>
      <c r="R789" s="27"/>
      <c r="S789" s="27"/>
      <c r="T789" s="27"/>
      <c r="U789" s="27"/>
      <c r="V789" s="27"/>
      <c r="W789" s="27"/>
      <c r="X789" s="27"/>
      <c r="Y789" s="27"/>
      <c r="Z789" s="27"/>
      <c r="AA789" s="27"/>
      <c r="AB789" s="27"/>
    </row>
    <row r="790" ht="26.25" customHeight="1">
      <c r="A790" s="123"/>
      <c r="B790" s="27"/>
      <c r="C790" s="27"/>
      <c r="D790" s="27"/>
      <c r="E790" s="27"/>
      <c r="F790" s="124"/>
      <c r="G790" s="124"/>
      <c r="H790" s="27"/>
      <c r="I790" s="27"/>
      <c r="J790" s="27"/>
      <c r="K790" s="27"/>
      <c r="L790" s="27"/>
      <c r="M790" s="27"/>
      <c r="N790" s="27"/>
      <c r="O790" s="27"/>
      <c r="P790" s="27"/>
      <c r="Q790" s="27"/>
      <c r="R790" s="27"/>
      <c r="S790" s="27"/>
      <c r="T790" s="27"/>
      <c r="U790" s="27"/>
      <c r="V790" s="27"/>
      <c r="W790" s="27"/>
      <c r="X790" s="27"/>
      <c r="Y790" s="27"/>
      <c r="Z790" s="27"/>
      <c r="AA790" s="27"/>
      <c r="AB790" s="27"/>
    </row>
    <row r="791" ht="26.25" customHeight="1">
      <c r="A791" s="123"/>
      <c r="B791" s="27"/>
      <c r="C791" s="27"/>
      <c r="D791" s="27"/>
      <c r="E791" s="27"/>
      <c r="F791" s="124"/>
      <c r="G791" s="124"/>
      <c r="H791" s="27"/>
      <c r="I791" s="27"/>
      <c r="J791" s="27"/>
      <c r="K791" s="27"/>
      <c r="L791" s="27"/>
      <c r="M791" s="27"/>
      <c r="N791" s="27"/>
      <c r="O791" s="27"/>
      <c r="P791" s="27"/>
      <c r="Q791" s="27"/>
      <c r="R791" s="27"/>
      <c r="S791" s="27"/>
      <c r="T791" s="27"/>
      <c r="U791" s="27"/>
      <c r="V791" s="27"/>
      <c r="W791" s="27"/>
      <c r="X791" s="27"/>
      <c r="Y791" s="27"/>
      <c r="Z791" s="27"/>
      <c r="AA791" s="27"/>
      <c r="AB791" s="27"/>
    </row>
    <row r="792" ht="26.25" customHeight="1">
      <c r="A792" s="123"/>
      <c r="B792" s="27"/>
      <c r="C792" s="27"/>
      <c r="D792" s="27"/>
      <c r="E792" s="27"/>
      <c r="F792" s="124"/>
      <c r="G792" s="124"/>
      <c r="H792" s="27"/>
      <c r="I792" s="27"/>
      <c r="J792" s="27"/>
      <c r="K792" s="27"/>
      <c r="L792" s="27"/>
      <c r="M792" s="27"/>
      <c r="N792" s="27"/>
      <c r="O792" s="27"/>
      <c r="P792" s="27"/>
      <c r="Q792" s="27"/>
      <c r="R792" s="27"/>
      <c r="S792" s="27"/>
      <c r="T792" s="27"/>
      <c r="U792" s="27"/>
      <c r="V792" s="27"/>
      <c r="W792" s="27"/>
      <c r="X792" s="27"/>
      <c r="Y792" s="27"/>
      <c r="Z792" s="27"/>
      <c r="AA792" s="27"/>
      <c r="AB792" s="27"/>
    </row>
    <row r="793" ht="26.25" customHeight="1">
      <c r="A793" s="123"/>
      <c r="B793" s="27"/>
      <c r="C793" s="27"/>
      <c r="D793" s="27"/>
      <c r="E793" s="27"/>
      <c r="F793" s="124"/>
      <c r="G793" s="124"/>
      <c r="H793" s="27"/>
      <c r="I793" s="27"/>
      <c r="J793" s="27"/>
      <c r="K793" s="27"/>
      <c r="L793" s="27"/>
      <c r="M793" s="27"/>
      <c r="N793" s="27"/>
      <c r="O793" s="27"/>
      <c r="P793" s="27"/>
      <c r="Q793" s="27"/>
      <c r="R793" s="27"/>
      <c r="S793" s="27"/>
      <c r="T793" s="27"/>
      <c r="U793" s="27"/>
      <c r="V793" s="27"/>
      <c r="W793" s="27"/>
      <c r="X793" s="27"/>
      <c r="Y793" s="27"/>
      <c r="Z793" s="27"/>
      <c r="AA793" s="27"/>
      <c r="AB793" s="27"/>
    </row>
    <row r="794" ht="26.25" customHeight="1">
      <c r="A794" s="123"/>
      <c r="B794" s="27"/>
      <c r="C794" s="27"/>
      <c r="D794" s="27"/>
      <c r="E794" s="27"/>
      <c r="F794" s="124"/>
      <c r="G794" s="124"/>
      <c r="H794" s="27"/>
      <c r="I794" s="27"/>
      <c r="J794" s="27"/>
      <c r="K794" s="27"/>
      <c r="L794" s="27"/>
      <c r="M794" s="27"/>
      <c r="N794" s="27"/>
      <c r="O794" s="27"/>
      <c r="P794" s="27"/>
      <c r="Q794" s="27"/>
      <c r="R794" s="27"/>
      <c r="S794" s="27"/>
      <c r="T794" s="27"/>
      <c r="U794" s="27"/>
      <c r="V794" s="27"/>
      <c r="W794" s="27"/>
      <c r="X794" s="27"/>
      <c r="Y794" s="27"/>
      <c r="Z794" s="27"/>
      <c r="AA794" s="27"/>
      <c r="AB794" s="27"/>
    </row>
    <row r="795" ht="26.25" customHeight="1">
      <c r="A795" s="123"/>
      <c r="B795" s="27"/>
      <c r="C795" s="27"/>
      <c r="D795" s="27"/>
      <c r="E795" s="27"/>
      <c r="F795" s="124"/>
      <c r="G795" s="124"/>
      <c r="H795" s="27"/>
      <c r="I795" s="27"/>
      <c r="J795" s="27"/>
      <c r="K795" s="27"/>
      <c r="L795" s="27"/>
      <c r="M795" s="27"/>
      <c r="N795" s="27"/>
      <c r="O795" s="27"/>
      <c r="P795" s="27"/>
      <c r="Q795" s="27"/>
      <c r="R795" s="27"/>
      <c r="S795" s="27"/>
      <c r="T795" s="27"/>
      <c r="U795" s="27"/>
      <c r="V795" s="27"/>
      <c r="W795" s="27"/>
      <c r="X795" s="27"/>
      <c r="Y795" s="27"/>
      <c r="Z795" s="27"/>
      <c r="AA795" s="27"/>
      <c r="AB795" s="27"/>
    </row>
    <row r="796" ht="26.25" customHeight="1">
      <c r="A796" s="123"/>
      <c r="B796" s="27"/>
      <c r="C796" s="27"/>
      <c r="D796" s="27"/>
      <c r="E796" s="27"/>
      <c r="F796" s="124"/>
      <c r="G796" s="124"/>
      <c r="H796" s="27"/>
      <c r="I796" s="27"/>
      <c r="J796" s="27"/>
      <c r="K796" s="27"/>
      <c r="L796" s="27"/>
      <c r="M796" s="27"/>
      <c r="N796" s="27"/>
      <c r="O796" s="27"/>
      <c r="P796" s="27"/>
      <c r="Q796" s="27"/>
      <c r="R796" s="27"/>
      <c r="S796" s="27"/>
      <c r="T796" s="27"/>
      <c r="U796" s="27"/>
      <c r="V796" s="27"/>
      <c r="W796" s="27"/>
      <c r="X796" s="27"/>
      <c r="Y796" s="27"/>
      <c r="Z796" s="27"/>
      <c r="AA796" s="27"/>
      <c r="AB796" s="27"/>
    </row>
    <row r="797" ht="26.25" customHeight="1">
      <c r="A797" s="123"/>
      <c r="B797" s="27"/>
      <c r="C797" s="27"/>
      <c r="D797" s="27"/>
      <c r="E797" s="27"/>
      <c r="F797" s="124"/>
      <c r="G797" s="124"/>
      <c r="H797" s="27"/>
      <c r="I797" s="27"/>
      <c r="J797" s="27"/>
      <c r="K797" s="27"/>
      <c r="L797" s="27"/>
      <c r="M797" s="27"/>
      <c r="N797" s="27"/>
      <c r="O797" s="27"/>
      <c r="P797" s="27"/>
      <c r="Q797" s="27"/>
      <c r="R797" s="27"/>
      <c r="S797" s="27"/>
      <c r="T797" s="27"/>
      <c r="U797" s="27"/>
      <c r="V797" s="27"/>
      <c r="W797" s="27"/>
      <c r="X797" s="27"/>
      <c r="Y797" s="27"/>
      <c r="Z797" s="27"/>
      <c r="AA797" s="27"/>
      <c r="AB797" s="27"/>
    </row>
    <row r="798" ht="26.25" customHeight="1">
      <c r="A798" s="123"/>
      <c r="B798" s="27"/>
      <c r="C798" s="27"/>
      <c r="D798" s="27"/>
      <c r="E798" s="27"/>
      <c r="F798" s="124"/>
      <c r="G798" s="124"/>
      <c r="H798" s="27"/>
      <c r="I798" s="27"/>
      <c r="J798" s="27"/>
      <c r="K798" s="27"/>
      <c r="L798" s="27"/>
      <c r="M798" s="27"/>
      <c r="N798" s="27"/>
      <c r="O798" s="27"/>
      <c r="P798" s="27"/>
      <c r="Q798" s="27"/>
      <c r="R798" s="27"/>
      <c r="S798" s="27"/>
      <c r="T798" s="27"/>
      <c r="U798" s="27"/>
      <c r="V798" s="27"/>
      <c r="W798" s="27"/>
      <c r="X798" s="27"/>
      <c r="Y798" s="27"/>
      <c r="Z798" s="27"/>
      <c r="AA798" s="27"/>
      <c r="AB798" s="27"/>
    </row>
    <row r="799" ht="26.25" customHeight="1">
      <c r="A799" s="123"/>
      <c r="B799" s="27"/>
      <c r="C799" s="27"/>
      <c r="D799" s="27"/>
      <c r="E799" s="27"/>
      <c r="F799" s="124"/>
      <c r="G799" s="124"/>
      <c r="H799" s="27"/>
      <c r="I799" s="27"/>
      <c r="J799" s="27"/>
      <c r="K799" s="27"/>
      <c r="L799" s="27"/>
      <c r="M799" s="27"/>
      <c r="N799" s="27"/>
      <c r="O799" s="27"/>
      <c r="P799" s="27"/>
      <c r="Q799" s="27"/>
      <c r="R799" s="27"/>
      <c r="S799" s="27"/>
      <c r="T799" s="27"/>
      <c r="U799" s="27"/>
      <c r="V799" s="27"/>
      <c r="W799" s="27"/>
      <c r="X799" s="27"/>
      <c r="Y799" s="27"/>
      <c r="Z799" s="27"/>
      <c r="AA799" s="27"/>
      <c r="AB799" s="27"/>
    </row>
    <row r="800" ht="26.25" customHeight="1">
      <c r="A800" s="123"/>
      <c r="B800" s="27"/>
      <c r="C800" s="27"/>
      <c r="D800" s="27"/>
      <c r="E800" s="27"/>
      <c r="F800" s="124"/>
      <c r="G800" s="124"/>
      <c r="H800" s="27"/>
      <c r="I800" s="27"/>
      <c r="J800" s="27"/>
      <c r="K800" s="27"/>
      <c r="L800" s="27"/>
      <c r="M800" s="27"/>
      <c r="N800" s="27"/>
      <c r="O800" s="27"/>
      <c r="P800" s="27"/>
      <c r="Q800" s="27"/>
      <c r="R800" s="27"/>
      <c r="S800" s="27"/>
      <c r="T800" s="27"/>
      <c r="U800" s="27"/>
      <c r="V800" s="27"/>
      <c r="W800" s="27"/>
      <c r="X800" s="27"/>
      <c r="Y800" s="27"/>
      <c r="Z800" s="27"/>
      <c r="AA800" s="27"/>
      <c r="AB800" s="27"/>
    </row>
    <row r="801" ht="26.25" customHeight="1">
      <c r="A801" s="123"/>
      <c r="B801" s="27"/>
      <c r="C801" s="27"/>
      <c r="D801" s="27"/>
      <c r="E801" s="27"/>
      <c r="F801" s="124"/>
      <c r="G801" s="124"/>
      <c r="H801" s="27"/>
      <c r="I801" s="27"/>
      <c r="J801" s="27"/>
      <c r="K801" s="27"/>
      <c r="L801" s="27"/>
      <c r="M801" s="27"/>
      <c r="N801" s="27"/>
      <c r="O801" s="27"/>
      <c r="P801" s="27"/>
      <c r="Q801" s="27"/>
      <c r="R801" s="27"/>
      <c r="S801" s="27"/>
      <c r="T801" s="27"/>
      <c r="U801" s="27"/>
      <c r="V801" s="27"/>
      <c r="W801" s="27"/>
      <c r="X801" s="27"/>
      <c r="Y801" s="27"/>
      <c r="Z801" s="27"/>
      <c r="AA801" s="27"/>
      <c r="AB801" s="27"/>
    </row>
    <row r="802" ht="26.25" customHeight="1">
      <c r="A802" s="123"/>
      <c r="B802" s="27"/>
      <c r="C802" s="27"/>
      <c r="D802" s="27"/>
      <c r="E802" s="27"/>
      <c r="F802" s="124"/>
      <c r="G802" s="124"/>
      <c r="H802" s="27"/>
      <c r="I802" s="27"/>
      <c r="J802" s="27"/>
      <c r="K802" s="27"/>
      <c r="L802" s="27"/>
      <c r="M802" s="27"/>
      <c r="N802" s="27"/>
      <c r="O802" s="27"/>
      <c r="P802" s="27"/>
      <c r="Q802" s="27"/>
      <c r="R802" s="27"/>
      <c r="S802" s="27"/>
      <c r="T802" s="27"/>
      <c r="U802" s="27"/>
      <c r="V802" s="27"/>
      <c r="W802" s="27"/>
      <c r="X802" s="27"/>
      <c r="Y802" s="27"/>
      <c r="Z802" s="27"/>
      <c r="AA802" s="27"/>
      <c r="AB802" s="27"/>
    </row>
    <row r="803" ht="26.25" customHeight="1">
      <c r="A803" s="123"/>
      <c r="B803" s="27"/>
      <c r="C803" s="27"/>
      <c r="D803" s="27"/>
      <c r="E803" s="27"/>
      <c r="F803" s="124"/>
      <c r="G803" s="124"/>
      <c r="H803" s="27"/>
      <c r="I803" s="27"/>
      <c r="J803" s="27"/>
      <c r="K803" s="27"/>
      <c r="L803" s="27"/>
      <c r="M803" s="27"/>
      <c r="N803" s="27"/>
      <c r="O803" s="27"/>
      <c r="P803" s="27"/>
      <c r="Q803" s="27"/>
      <c r="R803" s="27"/>
      <c r="S803" s="27"/>
      <c r="T803" s="27"/>
      <c r="U803" s="27"/>
      <c r="V803" s="27"/>
      <c r="W803" s="27"/>
      <c r="X803" s="27"/>
      <c r="Y803" s="27"/>
      <c r="Z803" s="27"/>
      <c r="AA803" s="27"/>
      <c r="AB803" s="27"/>
    </row>
    <row r="804" ht="26.25" customHeight="1">
      <c r="A804" s="123"/>
      <c r="B804" s="27"/>
      <c r="C804" s="27"/>
      <c r="D804" s="27"/>
      <c r="E804" s="27"/>
      <c r="F804" s="124"/>
      <c r="G804" s="124"/>
      <c r="H804" s="27"/>
      <c r="I804" s="27"/>
      <c r="J804" s="27"/>
      <c r="K804" s="27"/>
      <c r="L804" s="27"/>
      <c r="M804" s="27"/>
      <c r="N804" s="27"/>
      <c r="O804" s="27"/>
      <c r="P804" s="27"/>
      <c r="Q804" s="27"/>
      <c r="R804" s="27"/>
      <c r="S804" s="27"/>
      <c r="T804" s="27"/>
      <c r="U804" s="27"/>
      <c r="V804" s="27"/>
      <c r="W804" s="27"/>
      <c r="X804" s="27"/>
      <c r="Y804" s="27"/>
      <c r="Z804" s="27"/>
      <c r="AA804" s="27"/>
      <c r="AB804" s="27"/>
    </row>
    <row r="805" ht="26.25" customHeight="1">
      <c r="A805" s="123"/>
      <c r="B805" s="27"/>
      <c r="C805" s="27"/>
      <c r="D805" s="27"/>
      <c r="E805" s="27"/>
      <c r="F805" s="124"/>
      <c r="G805" s="124"/>
      <c r="H805" s="27"/>
      <c r="I805" s="27"/>
      <c r="J805" s="27"/>
      <c r="K805" s="27"/>
      <c r="L805" s="27"/>
      <c r="M805" s="27"/>
      <c r="N805" s="27"/>
      <c r="O805" s="27"/>
      <c r="P805" s="27"/>
      <c r="Q805" s="27"/>
      <c r="R805" s="27"/>
      <c r="S805" s="27"/>
      <c r="T805" s="27"/>
      <c r="U805" s="27"/>
      <c r="V805" s="27"/>
      <c r="W805" s="27"/>
      <c r="X805" s="27"/>
      <c r="Y805" s="27"/>
      <c r="Z805" s="27"/>
      <c r="AA805" s="27"/>
      <c r="AB805" s="27"/>
    </row>
    <row r="806" ht="26.25" customHeight="1">
      <c r="A806" s="123"/>
      <c r="B806" s="27"/>
      <c r="C806" s="27"/>
      <c r="D806" s="27"/>
      <c r="E806" s="27"/>
      <c r="F806" s="124"/>
      <c r="G806" s="124"/>
      <c r="H806" s="27"/>
      <c r="I806" s="27"/>
      <c r="J806" s="27"/>
      <c r="K806" s="27"/>
      <c r="L806" s="27"/>
      <c r="M806" s="27"/>
      <c r="N806" s="27"/>
      <c r="O806" s="27"/>
      <c r="P806" s="27"/>
      <c r="Q806" s="27"/>
      <c r="R806" s="27"/>
      <c r="S806" s="27"/>
      <c r="T806" s="27"/>
      <c r="U806" s="27"/>
      <c r="V806" s="27"/>
      <c r="W806" s="27"/>
      <c r="X806" s="27"/>
      <c r="Y806" s="27"/>
      <c r="Z806" s="27"/>
      <c r="AA806" s="27"/>
      <c r="AB806" s="27"/>
    </row>
    <row r="807" ht="26.25" customHeight="1">
      <c r="A807" s="123"/>
      <c r="B807" s="27"/>
      <c r="C807" s="27"/>
      <c r="D807" s="27"/>
      <c r="E807" s="27"/>
      <c r="F807" s="124"/>
      <c r="G807" s="124"/>
      <c r="H807" s="27"/>
      <c r="I807" s="27"/>
      <c r="J807" s="27"/>
      <c r="K807" s="27"/>
      <c r="L807" s="27"/>
      <c r="M807" s="27"/>
      <c r="N807" s="27"/>
      <c r="O807" s="27"/>
      <c r="P807" s="27"/>
      <c r="Q807" s="27"/>
      <c r="R807" s="27"/>
      <c r="S807" s="27"/>
      <c r="T807" s="27"/>
      <c r="U807" s="27"/>
      <c r="V807" s="27"/>
      <c r="W807" s="27"/>
      <c r="X807" s="27"/>
      <c r="Y807" s="27"/>
      <c r="Z807" s="27"/>
      <c r="AA807" s="27"/>
      <c r="AB807" s="27"/>
    </row>
    <row r="808" ht="26.25" customHeight="1">
      <c r="A808" s="123"/>
      <c r="B808" s="27"/>
      <c r="C808" s="27"/>
      <c r="D808" s="27"/>
      <c r="E808" s="27"/>
      <c r="F808" s="124"/>
      <c r="G808" s="124"/>
      <c r="H808" s="27"/>
      <c r="I808" s="27"/>
      <c r="J808" s="27"/>
      <c r="K808" s="27"/>
      <c r="L808" s="27"/>
      <c r="M808" s="27"/>
      <c r="N808" s="27"/>
      <c r="O808" s="27"/>
      <c r="P808" s="27"/>
      <c r="Q808" s="27"/>
      <c r="R808" s="27"/>
      <c r="S808" s="27"/>
      <c r="T808" s="27"/>
      <c r="U808" s="27"/>
      <c r="V808" s="27"/>
      <c r="W808" s="27"/>
      <c r="X808" s="27"/>
      <c r="Y808" s="27"/>
      <c r="Z808" s="27"/>
      <c r="AA808" s="27"/>
      <c r="AB808" s="27"/>
    </row>
    <row r="809" ht="26.25" customHeight="1">
      <c r="A809" s="123"/>
      <c r="B809" s="27"/>
      <c r="C809" s="27"/>
      <c r="D809" s="27"/>
      <c r="E809" s="27"/>
      <c r="F809" s="124"/>
      <c r="G809" s="124"/>
      <c r="H809" s="27"/>
      <c r="I809" s="27"/>
      <c r="J809" s="27"/>
      <c r="K809" s="27"/>
      <c r="L809" s="27"/>
      <c r="M809" s="27"/>
      <c r="N809" s="27"/>
      <c r="O809" s="27"/>
      <c r="P809" s="27"/>
      <c r="Q809" s="27"/>
      <c r="R809" s="27"/>
      <c r="S809" s="27"/>
      <c r="T809" s="27"/>
      <c r="U809" s="27"/>
      <c r="V809" s="27"/>
      <c r="W809" s="27"/>
      <c r="X809" s="27"/>
      <c r="Y809" s="27"/>
      <c r="Z809" s="27"/>
      <c r="AA809" s="27"/>
      <c r="AB809" s="27"/>
    </row>
    <row r="810" ht="26.25" customHeight="1">
      <c r="A810" s="123"/>
      <c r="B810" s="27"/>
      <c r="C810" s="27"/>
      <c r="D810" s="27"/>
      <c r="E810" s="27"/>
      <c r="F810" s="124"/>
      <c r="G810" s="124"/>
      <c r="H810" s="27"/>
      <c r="I810" s="27"/>
      <c r="J810" s="27"/>
      <c r="K810" s="27"/>
      <c r="L810" s="27"/>
      <c r="M810" s="27"/>
      <c r="N810" s="27"/>
      <c r="O810" s="27"/>
      <c r="P810" s="27"/>
      <c r="Q810" s="27"/>
      <c r="R810" s="27"/>
      <c r="S810" s="27"/>
      <c r="T810" s="27"/>
      <c r="U810" s="27"/>
      <c r="V810" s="27"/>
      <c r="W810" s="27"/>
      <c r="X810" s="27"/>
      <c r="Y810" s="27"/>
      <c r="Z810" s="27"/>
      <c r="AA810" s="27"/>
      <c r="AB810" s="27"/>
    </row>
    <row r="811" ht="26.25" customHeight="1">
      <c r="A811" s="123"/>
      <c r="B811" s="27"/>
      <c r="C811" s="27"/>
      <c r="D811" s="27"/>
      <c r="E811" s="27"/>
      <c r="F811" s="124"/>
      <c r="G811" s="124"/>
      <c r="H811" s="27"/>
      <c r="I811" s="27"/>
      <c r="J811" s="27"/>
      <c r="K811" s="27"/>
      <c r="L811" s="27"/>
      <c r="M811" s="27"/>
      <c r="N811" s="27"/>
      <c r="O811" s="27"/>
      <c r="P811" s="27"/>
      <c r="Q811" s="27"/>
      <c r="R811" s="27"/>
      <c r="S811" s="27"/>
      <c r="T811" s="27"/>
      <c r="U811" s="27"/>
      <c r="V811" s="27"/>
      <c r="W811" s="27"/>
      <c r="X811" s="27"/>
      <c r="Y811" s="27"/>
      <c r="Z811" s="27"/>
      <c r="AA811" s="27"/>
      <c r="AB811" s="27"/>
    </row>
    <row r="812" ht="26.25" customHeight="1">
      <c r="A812" s="123"/>
      <c r="B812" s="27"/>
      <c r="C812" s="27"/>
      <c r="D812" s="27"/>
      <c r="E812" s="27"/>
      <c r="F812" s="124"/>
      <c r="G812" s="124"/>
      <c r="H812" s="27"/>
      <c r="I812" s="27"/>
      <c r="J812" s="27"/>
      <c r="K812" s="27"/>
      <c r="L812" s="27"/>
      <c r="M812" s="27"/>
      <c r="N812" s="27"/>
      <c r="O812" s="27"/>
      <c r="P812" s="27"/>
      <c r="Q812" s="27"/>
      <c r="R812" s="27"/>
      <c r="S812" s="27"/>
      <c r="T812" s="27"/>
      <c r="U812" s="27"/>
      <c r="V812" s="27"/>
      <c r="W812" s="27"/>
      <c r="X812" s="27"/>
      <c r="Y812" s="27"/>
      <c r="Z812" s="27"/>
      <c r="AA812" s="27"/>
      <c r="AB812" s="27"/>
    </row>
    <row r="813" ht="26.25" customHeight="1">
      <c r="A813" s="123"/>
      <c r="B813" s="27"/>
      <c r="C813" s="27"/>
      <c r="D813" s="27"/>
      <c r="E813" s="27"/>
      <c r="F813" s="124"/>
      <c r="G813" s="124"/>
      <c r="H813" s="27"/>
      <c r="I813" s="27"/>
      <c r="J813" s="27"/>
      <c r="K813" s="27"/>
      <c r="L813" s="27"/>
      <c r="M813" s="27"/>
      <c r="N813" s="27"/>
      <c r="O813" s="27"/>
      <c r="P813" s="27"/>
      <c r="Q813" s="27"/>
      <c r="R813" s="27"/>
      <c r="S813" s="27"/>
      <c r="T813" s="27"/>
      <c r="U813" s="27"/>
      <c r="V813" s="27"/>
      <c r="W813" s="27"/>
      <c r="X813" s="27"/>
      <c r="Y813" s="27"/>
      <c r="Z813" s="27"/>
      <c r="AA813" s="27"/>
      <c r="AB813" s="27"/>
    </row>
    <row r="814" ht="26.25" customHeight="1">
      <c r="A814" s="123"/>
      <c r="B814" s="27"/>
      <c r="C814" s="27"/>
      <c r="D814" s="27"/>
      <c r="E814" s="27"/>
      <c r="F814" s="124"/>
      <c r="G814" s="124"/>
      <c r="H814" s="27"/>
      <c r="I814" s="27"/>
      <c r="J814" s="27"/>
      <c r="K814" s="27"/>
      <c r="L814" s="27"/>
      <c r="M814" s="27"/>
      <c r="N814" s="27"/>
      <c r="O814" s="27"/>
      <c r="P814" s="27"/>
      <c r="Q814" s="27"/>
      <c r="R814" s="27"/>
      <c r="S814" s="27"/>
      <c r="T814" s="27"/>
      <c r="U814" s="27"/>
      <c r="V814" s="27"/>
      <c r="W814" s="27"/>
      <c r="X814" s="27"/>
      <c r="Y814" s="27"/>
      <c r="Z814" s="27"/>
      <c r="AA814" s="27"/>
      <c r="AB814" s="27"/>
    </row>
    <row r="815" ht="26.25" customHeight="1">
      <c r="A815" s="123"/>
      <c r="B815" s="27"/>
      <c r="C815" s="27"/>
      <c r="D815" s="27"/>
      <c r="E815" s="27"/>
      <c r="F815" s="124"/>
      <c r="G815" s="124"/>
      <c r="H815" s="27"/>
      <c r="I815" s="27"/>
      <c r="J815" s="27"/>
      <c r="K815" s="27"/>
      <c r="L815" s="27"/>
      <c r="M815" s="27"/>
      <c r="N815" s="27"/>
      <c r="O815" s="27"/>
      <c r="P815" s="27"/>
      <c r="Q815" s="27"/>
      <c r="R815" s="27"/>
      <c r="S815" s="27"/>
      <c r="T815" s="27"/>
      <c r="U815" s="27"/>
      <c r="V815" s="27"/>
      <c r="W815" s="27"/>
      <c r="X815" s="27"/>
      <c r="Y815" s="27"/>
      <c r="Z815" s="27"/>
      <c r="AA815" s="27"/>
      <c r="AB815" s="27"/>
    </row>
    <row r="816" ht="26.25" customHeight="1">
      <c r="A816" s="123"/>
      <c r="B816" s="27"/>
      <c r="C816" s="27"/>
      <c r="D816" s="27"/>
      <c r="E816" s="27"/>
      <c r="F816" s="124"/>
      <c r="G816" s="124"/>
      <c r="H816" s="27"/>
      <c r="I816" s="27"/>
      <c r="J816" s="27"/>
      <c r="K816" s="27"/>
      <c r="L816" s="27"/>
      <c r="M816" s="27"/>
      <c r="N816" s="27"/>
      <c r="O816" s="27"/>
      <c r="P816" s="27"/>
      <c r="Q816" s="27"/>
      <c r="R816" s="27"/>
      <c r="S816" s="27"/>
      <c r="T816" s="27"/>
      <c r="U816" s="27"/>
      <c r="V816" s="27"/>
      <c r="W816" s="27"/>
      <c r="X816" s="27"/>
      <c r="Y816" s="27"/>
      <c r="Z816" s="27"/>
      <c r="AA816" s="27"/>
      <c r="AB816" s="27"/>
    </row>
    <row r="817" ht="26.25" customHeight="1">
      <c r="A817" s="123"/>
      <c r="B817" s="27"/>
      <c r="C817" s="27"/>
      <c r="D817" s="27"/>
      <c r="E817" s="27"/>
      <c r="F817" s="124"/>
      <c r="G817" s="124"/>
      <c r="H817" s="27"/>
      <c r="I817" s="27"/>
      <c r="J817" s="27"/>
      <c r="K817" s="27"/>
      <c r="L817" s="27"/>
      <c r="M817" s="27"/>
      <c r="N817" s="27"/>
      <c r="O817" s="27"/>
      <c r="P817" s="27"/>
      <c r="Q817" s="27"/>
      <c r="R817" s="27"/>
      <c r="S817" s="27"/>
      <c r="T817" s="27"/>
      <c r="U817" s="27"/>
      <c r="V817" s="27"/>
      <c r="W817" s="27"/>
      <c r="X817" s="27"/>
      <c r="Y817" s="27"/>
      <c r="Z817" s="27"/>
      <c r="AA817" s="27"/>
      <c r="AB817" s="27"/>
    </row>
    <row r="818" ht="26.25" customHeight="1">
      <c r="A818" s="123"/>
      <c r="B818" s="27"/>
      <c r="C818" s="27"/>
      <c r="D818" s="27"/>
      <c r="E818" s="27"/>
      <c r="F818" s="124"/>
      <c r="G818" s="124"/>
      <c r="H818" s="27"/>
      <c r="I818" s="27"/>
      <c r="J818" s="27"/>
      <c r="K818" s="27"/>
      <c r="L818" s="27"/>
      <c r="M818" s="27"/>
      <c r="N818" s="27"/>
      <c r="O818" s="27"/>
      <c r="P818" s="27"/>
      <c r="Q818" s="27"/>
      <c r="R818" s="27"/>
      <c r="S818" s="27"/>
      <c r="T818" s="27"/>
      <c r="U818" s="27"/>
      <c r="V818" s="27"/>
      <c r="W818" s="27"/>
      <c r="X818" s="27"/>
      <c r="Y818" s="27"/>
      <c r="Z818" s="27"/>
      <c r="AA818" s="27"/>
      <c r="AB818" s="27"/>
    </row>
    <row r="819" ht="26.25" customHeight="1">
      <c r="A819" s="123"/>
      <c r="B819" s="27"/>
      <c r="C819" s="27"/>
      <c r="D819" s="27"/>
      <c r="E819" s="27"/>
      <c r="F819" s="124"/>
      <c r="G819" s="124"/>
      <c r="H819" s="27"/>
      <c r="I819" s="27"/>
      <c r="J819" s="27"/>
      <c r="K819" s="27"/>
      <c r="L819" s="27"/>
      <c r="M819" s="27"/>
      <c r="N819" s="27"/>
      <c r="O819" s="27"/>
      <c r="P819" s="27"/>
      <c r="Q819" s="27"/>
      <c r="R819" s="27"/>
      <c r="S819" s="27"/>
      <c r="T819" s="27"/>
      <c r="U819" s="27"/>
      <c r="V819" s="27"/>
      <c r="W819" s="27"/>
      <c r="X819" s="27"/>
      <c r="Y819" s="27"/>
      <c r="Z819" s="27"/>
      <c r="AA819" s="27"/>
      <c r="AB819" s="27"/>
    </row>
    <row r="820" ht="26.25" customHeight="1">
      <c r="A820" s="123"/>
      <c r="B820" s="27"/>
      <c r="C820" s="27"/>
      <c r="D820" s="27"/>
      <c r="E820" s="27"/>
      <c r="F820" s="124"/>
      <c r="G820" s="124"/>
      <c r="H820" s="27"/>
      <c r="I820" s="27"/>
      <c r="J820" s="27"/>
      <c r="K820" s="27"/>
      <c r="L820" s="27"/>
      <c r="M820" s="27"/>
      <c r="N820" s="27"/>
      <c r="O820" s="27"/>
      <c r="P820" s="27"/>
      <c r="Q820" s="27"/>
      <c r="R820" s="27"/>
      <c r="S820" s="27"/>
      <c r="T820" s="27"/>
      <c r="U820" s="27"/>
      <c r="V820" s="27"/>
      <c r="W820" s="27"/>
      <c r="X820" s="27"/>
      <c r="Y820" s="27"/>
      <c r="Z820" s="27"/>
      <c r="AA820" s="27"/>
      <c r="AB820" s="27"/>
    </row>
    <row r="821" ht="26.25" customHeight="1">
      <c r="A821" s="123"/>
      <c r="B821" s="27"/>
      <c r="C821" s="27"/>
      <c r="D821" s="27"/>
      <c r="E821" s="27"/>
      <c r="F821" s="124"/>
      <c r="G821" s="124"/>
      <c r="H821" s="27"/>
      <c r="I821" s="27"/>
      <c r="J821" s="27"/>
      <c r="K821" s="27"/>
      <c r="L821" s="27"/>
      <c r="M821" s="27"/>
      <c r="N821" s="27"/>
      <c r="O821" s="27"/>
      <c r="P821" s="27"/>
      <c r="Q821" s="27"/>
      <c r="R821" s="27"/>
      <c r="S821" s="27"/>
      <c r="T821" s="27"/>
      <c r="U821" s="27"/>
      <c r="V821" s="27"/>
      <c r="W821" s="27"/>
      <c r="X821" s="27"/>
      <c r="Y821" s="27"/>
      <c r="Z821" s="27"/>
      <c r="AA821" s="27"/>
      <c r="AB821" s="27"/>
    </row>
    <row r="822" ht="26.25" customHeight="1">
      <c r="A822" s="123"/>
      <c r="B822" s="27"/>
      <c r="C822" s="27"/>
      <c r="D822" s="27"/>
      <c r="E822" s="27"/>
      <c r="F822" s="124"/>
      <c r="G822" s="124"/>
      <c r="H822" s="27"/>
      <c r="I822" s="27"/>
      <c r="J822" s="27"/>
      <c r="K822" s="27"/>
      <c r="L822" s="27"/>
      <c r="M822" s="27"/>
      <c r="N822" s="27"/>
      <c r="O822" s="27"/>
      <c r="P822" s="27"/>
      <c r="Q822" s="27"/>
      <c r="R822" s="27"/>
      <c r="S822" s="27"/>
      <c r="T822" s="27"/>
      <c r="U822" s="27"/>
      <c r="V822" s="27"/>
      <c r="W822" s="27"/>
      <c r="X822" s="27"/>
      <c r="Y822" s="27"/>
      <c r="Z822" s="27"/>
      <c r="AA822" s="27"/>
      <c r="AB822" s="27"/>
    </row>
    <row r="823" ht="26.25" customHeight="1">
      <c r="A823" s="123"/>
      <c r="B823" s="27"/>
      <c r="C823" s="27"/>
      <c r="D823" s="27"/>
      <c r="E823" s="27"/>
      <c r="F823" s="124"/>
      <c r="G823" s="124"/>
      <c r="H823" s="27"/>
      <c r="I823" s="27"/>
      <c r="J823" s="27"/>
      <c r="K823" s="27"/>
      <c r="L823" s="27"/>
      <c r="M823" s="27"/>
      <c r="N823" s="27"/>
      <c r="O823" s="27"/>
      <c r="P823" s="27"/>
      <c r="Q823" s="27"/>
      <c r="R823" s="27"/>
      <c r="S823" s="27"/>
      <c r="T823" s="27"/>
      <c r="U823" s="27"/>
      <c r="V823" s="27"/>
      <c r="W823" s="27"/>
      <c r="X823" s="27"/>
      <c r="Y823" s="27"/>
      <c r="Z823" s="27"/>
      <c r="AA823" s="27"/>
      <c r="AB823" s="27"/>
    </row>
    <row r="824" ht="26.25" customHeight="1">
      <c r="A824" s="123"/>
      <c r="B824" s="27"/>
      <c r="C824" s="27"/>
      <c r="D824" s="27"/>
      <c r="E824" s="27"/>
      <c r="F824" s="124"/>
      <c r="G824" s="124"/>
      <c r="H824" s="27"/>
      <c r="I824" s="27"/>
      <c r="J824" s="27"/>
      <c r="K824" s="27"/>
      <c r="L824" s="27"/>
      <c r="M824" s="27"/>
      <c r="N824" s="27"/>
      <c r="O824" s="27"/>
      <c r="P824" s="27"/>
      <c r="Q824" s="27"/>
      <c r="R824" s="27"/>
      <c r="S824" s="27"/>
      <c r="T824" s="27"/>
      <c r="U824" s="27"/>
      <c r="V824" s="27"/>
      <c r="W824" s="27"/>
      <c r="X824" s="27"/>
      <c r="Y824" s="27"/>
      <c r="Z824" s="27"/>
      <c r="AA824" s="27"/>
      <c r="AB824" s="27"/>
    </row>
    <row r="825" ht="26.25" customHeight="1">
      <c r="A825" s="123"/>
      <c r="B825" s="27"/>
      <c r="C825" s="27"/>
      <c r="D825" s="27"/>
      <c r="E825" s="27"/>
      <c r="F825" s="124"/>
      <c r="G825" s="124"/>
      <c r="H825" s="27"/>
      <c r="I825" s="27"/>
      <c r="J825" s="27"/>
      <c r="K825" s="27"/>
      <c r="L825" s="27"/>
      <c r="M825" s="27"/>
      <c r="N825" s="27"/>
      <c r="O825" s="27"/>
      <c r="P825" s="27"/>
      <c r="Q825" s="27"/>
      <c r="R825" s="27"/>
      <c r="S825" s="27"/>
      <c r="T825" s="27"/>
      <c r="U825" s="27"/>
      <c r="V825" s="27"/>
      <c r="W825" s="27"/>
      <c r="X825" s="27"/>
      <c r="Y825" s="27"/>
      <c r="Z825" s="27"/>
      <c r="AA825" s="27"/>
      <c r="AB825" s="27"/>
    </row>
    <row r="826" ht="26.25" customHeight="1">
      <c r="A826" s="123"/>
      <c r="B826" s="27"/>
      <c r="C826" s="27"/>
      <c r="D826" s="27"/>
      <c r="E826" s="27"/>
      <c r="F826" s="124"/>
      <c r="G826" s="124"/>
      <c r="H826" s="27"/>
      <c r="I826" s="27"/>
      <c r="J826" s="27"/>
      <c r="K826" s="27"/>
      <c r="L826" s="27"/>
      <c r="M826" s="27"/>
      <c r="N826" s="27"/>
      <c r="O826" s="27"/>
      <c r="P826" s="27"/>
      <c r="Q826" s="27"/>
      <c r="R826" s="27"/>
      <c r="S826" s="27"/>
      <c r="T826" s="27"/>
      <c r="U826" s="27"/>
      <c r="V826" s="27"/>
      <c r="W826" s="27"/>
      <c r="X826" s="27"/>
      <c r="Y826" s="27"/>
      <c r="Z826" s="27"/>
      <c r="AA826" s="27"/>
      <c r="AB826" s="27"/>
    </row>
    <row r="827" ht="26.25" customHeight="1">
      <c r="A827" s="123"/>
      <c r="B827" s="27"/>
      <c r="C827" s="27"/>
      <c r="D827" s="27"/>
      <c r="E827" s="27"/>
      <c r="F827" s="124"/>
      <c r="G827" s="124"/>
      <c r="H827" s="27"/>
      <c r="I827" s="27"/>
      <c r="J827" s="27"/>
      <c r="K827" s="27"/>
      <c r="L827" s="27"/>
      <c r="M827" s="27"/>
      <c r="N827" s="27"/>
      <c r="O827" s="27"/>
      <c r="P827" s="27"/>
      <c r="Q827" s="27"/>
      <c r="R827" s="27"/>
      <c r="S827" s="27"/>
      <c r="T827" s="27"/>
      <c r="U827" s="27"/>
      <c r="V827" s="27"/>
      <c r="W827" s="27"/>
      <c r="X827" s="27"/>
      <c r="Y827" s="27"/>
      <c r="Z827" s="27"/>
      <c r="AA827" s="27"/>
      <c r="AB827" s="27"/>
    </row>
    <row r="828" ht="26.25" customHeight="1">
      <c r="A828" s="123"/>
      <c r="B828" s="27"/>
      <c r="C828" s="27"/>
      <c r="D828" s="27"/>
      <c r="E828" s="27"/>
      <c r="F828" s="124"/>
      <c r="G828" s="124"/>
      <c r="H828" s="27"/>
      <c r="I828" s="27"/>
      <c r="J828" s="27"/>
      <c r="K828" s="27"/>
      <c r="L828" s="27"/>
      <c r="M828" s="27"/>
      <c r="N828" s="27"/>
      <c r="O828" s="27"/>
      <c r="P828" s="27"/>
      <c r="Q828" s="27"/>
      <c r="R828" s="27"/>
      <c r="S828" s="27"/>
      <c r="T828" s="27"/>
      <c r="U828" s="27"/>
      <c r="V828" s="27"/>
      <c r="W828" s="27"/>
      <c r="X828" s="27"/>
      <c r="Y828" s="27"/>
      <c r="Z828" s="27"/>
      <c r="AA828" s="27"/>
      <c r="AB828" s="27"/>
    </row>
    <row r="829" ht="26.25" customHeight="1">
      <c r="A829" s="123"/>
      <c r="B829" s="27"/>
      <c r="C829" s="27"/>
      <c r="D829" s="27"/>
      <c r="E829" s="27"/>
      <c r="F829" s="124"/>
      <c r="G829" s="124"/>
      <c r="H829" s="27"/>
      <c r="I829" s="27"/>
      <c r="J829" s="27"/>
      <c r="K829" s="27"/>
      <c r="L829" s="27"/>
      <c r="M829" s="27"/>
      <c r="N829" s="27"/>
      <c r="O829" s="27"/>
      <c r="P829" s="27"/>
      <c r="Q829" s="27"/>
      <c r="R829" s="27"/>
      <c r="S829" s="27"/>
      <c r="T829" s="27"/>
      <c r="U829" s="27"/>
      <c r="V829" s="27"/>
      <c r="W829" s="27"/>
      <c r="X829" s="27"/>
      <c r="Y829" s="27"/>
      <c r="Z829" s="27"/>
      <c r="AA829" s="27"/>
      <c r="AB829" s="27"/>
    </row>
    <row r="830" ht="26.25" customHeight="1">
      <c r="A830" s="123"/>
      <c r="B830" s="27"/>
      <c r="C830" s="27"/>
      <c r="D830" s="27"/>
      <c r="E830" s="27"/>
      <c r="F830" s="124"/>
      <c r="G830" s="124"/>
      <c r="H830" s="27"/>
      <c r="I830" s="27"/>
      <c r="J830" s="27"/>
      <c r="K830" s="27"/>
      <c r="L830" s="27"/>
      <c r="M830" s="27"/>
      <c r="N830" s="27"/>
      <c r="O830" s="27"/>
      <c r="P830" s="27"/>
      <c r="Q830" s="27"/>
      <c r="R830" s="27"/>
      <c r="S830" s="27"/>
      <c r="T830" s="27"/>
      <c r="U830" s="27"/>
      <c r="V830" s="27"/>
      <c r="W830" s="27"/>
      <c r="X830" s="27"/>
      <c r="Y830" s="27"/>
      <c r="Z830" s="27"/>
      <c r="AA830" s="27"/>
      <c r="AB830" s="27"/>
    </row>
    <row r="831" ht="26.25" customHeight="1">
      <c r="A831" s="123"/>
      <c r="B831" s="27"/>
      <c r="C831" s="27"/>
      <c r="D831" s="27"/>
      <c r="E831" s="27"/>
      <c r="F831" s="124"/>
      <c r="G831" s="124"/>
      <c r="H831" s="27"/>
      <c r="I831" s="27"/>
      <c r="J831" s="27"/>
      <c r="K831" s="27"/>
      <c r="L831" s="27"/>
      <c r="M831" s="27"/>
      <c r="N831" s="27"/>
      <c r="O831" s="27"/>
      <c r="P831" s="27"/>
      <c r="Q831" s="27"/>
      <c r="R831" s="27"/>
      <c r="S831" s="27"/>
      <c r="T831" s="27"/>
      <c r="U831" s="27"/>
      <c r="V831" s="27"/>
      <c r="W831" s="27"/>
      <c r="X831" s="27"/>
      <c r="Y831" s="27"/>
      <c r="Z831" s="27"/>
      <c r="AA831" s="27"/>
      <c r="AB831" s="27"/>
    </row>
    <row r="832" ht="26.25" customHeight="1">
      <c r="A832" s="123"/>
      <c r="B832" s="27"/>
      <c r="C832" s="27"/>
      <c r="D832" s="27"/>
      <c r="E832" s="27"/>
      <c r="F832" s="124"/>
      <c r="G832" s="124"/>
      <c r="H832" s="27"/>
      <c r="I832" s="27"/>
      <c r="J832" s="27"/>
      <c r="K832" s="27"/>
      <c r="L832" s="27"/>
      <c r="M832" s="27"/>
      <c r="N832" s="27"/>
      <c r="O832" s="27"/>
      <c r="P832" s="27"/>
      <c r="Q832" s="27"/>
      <c r="R832" s="27"/>
      <c r="S832" s="27"/>
      <c r="T832" s="27"/>
      <c r="U832" s="27"/>
      <c r="V832" s="27"/>
      <c r="W832" s="27"/>
      <c r="X832" s="27"/>
      <c r="Y832" s="27"/>
      <c r="Z832" s="27"/>
      <c r="AA832" s="27"/>
      <c r="AB832" s="27"/>
    </row>
    <row r="833" ht="26.25" customHeight="1">
      <c r="A833" s="123"/>
      <c r="B833" s="27"/>
      <c r="C833" s="27"/>
      <c r="D833" s="27"/>
      <c r="E833" s="27"/>
      <c r="F833" s="124"/>
      <c r="G833" s="124"/>
      <c r="H833" s="27"/>
      <c r="I833" s="27"/>
      <c r="J833" s="27"/>
      <c r="K833" s="27"/>
      <c r="L833" s="27"/>
      <c r="M833" s="27"/>
      <c r="N833" s="27"/>
      <c r="O833" s="27"/>
      <c r="P833" s="27"/>
      <c r="Q833" s="27"/>
      <c r="R833" s="27"/>
      <c r="S833" s="27"/>
      <c r="T833" s="27"/>
      <c r="U833" s="27"/>
      <c r="V833" s="27"/>
      <c r="W833" s="27"/>
      <c r="X833" s="27"/>
      <c r="Y833" s="27"/>
      <c r="Z833" s="27"/>
      <c r="AA833" s="27"/>
      <c r="AB833" s="27"/>
    </row>
    <row r="834" ht="26.25" customHeight="1">
      <c r="A834" s="123"/>
      <c r="B834" s="27"/>
      <c r="C834" s="27"/>
      <c r="D834" s="27"/>
      <c r="E834" s="27"/>
      <c r="F834" s="124"/>
      <c r="G834" s="124"/>
      <c r="H834" s="27"/>
      <c r="I834" s="27"/>
      <c r="J834" s="27"/>
      <c r="K834" s="27"/>
      <c r="L834" s="27"/>
      <c r="M834" s="27"/>
      <c r="N834" s="27"/>
      <c r="O834" s="27"/>
      <c r="P834" s="27"/>
      <c r="Q834" s="27"/>
      <c r="R834" s="27"/>
      <c r="S834" s="27"/>
      <c r="T834" s="27"/>
      <c r="U834" s="27"/>
      <c r="V834" s="27"/>
      <c r="W834" s="27"/>
      <c r="X834" s="27"/>
      <c r="Y834" s="27"/>
      <c r="Z834" s="27"/>
      <c r="AA834" s="27"/>
      <c r="AB834" s="27"/>
    </row>
    <row r="835" ht="26.25" customHeight="1">
      <c r="A835" s="123"/>
      <c r="B835" s="27"/>
      <c r="C835" s="27"/>
      <c r="D835" s="27"/>
      <c r="E835" s="27"/>
      <c r="F835" s="124"/>
      <c r="G835" s="124"/>
      <c r="H835" s="27"/>
      <c r="I835" s="27"/>
      <c r="J835" s="27"/>
      <c r="K835" s="27"/>
      <c r="L835" s="27"/>
      <c r="M835" s="27"/>
      <c r="N835" s="27"/>
      <c r="O835" s="27"/>
      <c r="P835" s="27"/>
      <c r="Q835" s="27"/>
      <c r="R835" s="27"/>
      <c r="S835" s="27"/>
      <c r="T835" s="27"/>
      <c r="U835" s="27"/>
      <c r="V835" s="27"/>
      <c r="W835" s="27"/>
      <c r="X835" s="27"/>
      <c r="Y835" s="27"/>
      <c r="Z835" s="27"/>
      <c r="AA835" s="27"/>
      <c r="AB835" s="27"/>
    </row>
    <row r="836" ht="26.25" customHeight="1">
      <c r="A836" s="123"/>
      <c r="B836" s="27"/>
      <c r="C836" s="27"/>
      <c r="D836" s="27"/>
      <c r="E836" s="27"/>
      <c r="F836" s="124"/>
      <c r="G836" s="124"/>
      <c r="H836" s="27"/>
      <c r="I836" s="27"/>
      <c r="J836" s="27"/>
      <c r="K836" s="27"/>
      <c r="L836" s="27"/>
      <c r="M836" s="27"/>
      <c r="N836" s="27"/>
      <c r="O836" s="27"/>
      <c r="P836" s="27"/>
      <c r="Q836" s="27"/>
      <c r="R836" s="27"/>
      <c r="S836" s="27"/>
      <c r="T836" s="27"/>
      <c r="U836" s="27"/>
      <c r="V836" s="27"/>
      <c r="W836" s="27"/>
      <c r="X836" s="27"/>
      <c r="Y836" s="27"/>
      <c r="Z836" s="27"/>
      <c r="AA836" s="27"/>
      <c r="AB836" s="27"/>
    </row>
    <row r="837" ht="26.25" customHeight="1">
      <c r="A837" s="123"/>
      <c r="B837" s="27"/>
      <c r="C837" s="27"/>
      <c r="D837" s="27"/>
      <c r="E837" s="27"/>
      <c r="F837" s="124"/>
      <c r="G837" s="124"/>
      <c r="H837" s="27"/>
      <c r="I837" s="27"/>
      <c r="J837" s="27"/>
      <c r="K837" s="27"/>
      <c r="L837" s="27"/>
      <c r="M837" s="27"/>
      <c r="N837" s="27"/>
      <c r="O837" s="27"/>
      <c r="P837" s="27"/>
      <c r="Q837" s="27"/>
      <c r="R837" s="27"/>
      <c r="S837" s="27"/>
      <c r="T837" s="27"/>
      <c r="U837" s="27"/>
      <c r="V837" s="27"/>
      <c r="W837" s="27"/>
      <c r="X837" s="27"/>
      <c r="Y837" s="27"/>
      <c r="Z837" s="27"/>
      <c r="AA837" s="27"/>
      <c r="AB837" s="27"/>
    </row>
    <row r="838" ht="26.25" customHeight="1">
      <c r="A838" s="123"/>
      <c r="B838" s="27"/>
      <c r="C838" s="27"/>
      <c r="D838" s="27"/>
      <c r="E838" s="27"/>
      <c r="F838" s="124"/>
      <c r="G838" s="124"/>
      <c r="H838" s="27"/>
      <c r="I838" s="27"/>
      <c r="J838" s="27"/>
      <c r="K838" s="27"/>
      <c r="L838" s="27"/>
      <c r="M838" s="27"/>
      <c r="N838" s="27"/>
      <c r="O838" s="27"/>
      <c r="P838" s="27"/>
      <c r="Q838" s="27"/>
      <c r="R838" s="27"/>
      <c r="S838" s="27"/>
      <c r="T838" s="27"/>
      <c r="U838" s="27"/>
      <c r="V838" s="27"/>
      <c r="W838" s="27"/>
      <c r="X838" s="27"/>
      <c r="Y838" s="27"/>
      <c r="Z838" s="27"/>
      <c r="AA838" s="27"/>
      <c r="AB838" s="27"/>
    </row>
    <row r="839" ht="26.25" customHeight="1">
      <c r="A839" s="123"/>
      <c r="B839" s="27"/>
      <c r="C839" s="27"/>
      <c r="D839" s="27"/>
      <c r="E839" s="27"/>
      <c r="F839" s="124"/>
      <c r="G839" s="124"/>
      <c r="H839" s="27"/>
      <c r="I839" s="27"/>
      <c r="J839" s="27"/>
      <c r="K839" s="27"/>
      <c r="L839" s="27"/>
      <c r="M839" s="27"/>
      <c r="N839" s="27"/>
      <c r="O839" s="27"/>
      <c r="P839" s="27"/>
      <c r="Q839" s="27"/>
      <c r="R839" s="27"/>
      <c r="S839" s="27"/>
      <c r="T839" s="27"/>
      <c r="U839" s="27"/>
      <c r="V839" s="27"/>
      <c r="W839" s="27"/>
      <c r="X839" s="27"/>
      <c r="Y839" s="27"/>
      <c r="Z839" s="27"/>
      <c r="AA839" s="27"/>
      <c r="AB839" s="27"/>
    </row>
    <row r="840" ht="26.25" customHeight="1">
      <c r="A840" s="123"/>
      <c r="B840" s="27"/>
      <c r="C840" s="27"/>
      <c r="D840" s="27"/>
      <c r="E840" s="27"/>
      <c r="F840" s="124"/>
      <c r="G840" s="124"/>
      <c r="H840" s="27"/>
      <c r="I840" s="27"/>
      <c r="J840" s="27"/>
      <c r="K840" s="27"/>
      <c r="L840" s="27"/>
      <c r="M840" s="27"/>
      <c r="N840" s="27"/>
      <c r="O840" s="27"/>
      <c r="P840" s="27"/>
      <c r="Q840" s="27"/>
      <c r="R840" s="27"/>
      <c r="S840" s="27"/>
      <c r="T840" s="27"/>
      <c r="U840" s="27"/>
      <c r="V840" s="27"/>
      <c r="W840" s="27"/>
      <c r="X840" s="27"/>
      <c r="Y840" s="27"/>
      <c r="Z840" s="27"/>
      <c r="AA840" s="27"/>
      <c r="AB840" s="27"/>
    </row>
    <row r="841" ht="26.25" customHeight="1">
      <c r="A841" s="123"/>
      <c r="B841" s="27"/>
      <c r="C841" s="27"/>
      <c r="D841" s="27"/>
      <c r="E841" s="27"/>
      <c r="F841" s="124"/>
      <c r="G841" s="124"/>
      <c r="H841" s="27"/>
      <c r="I841" s="27"/>
      <c r="J841" s="27"/>
      <c r="K841" s="27"/>
      <c r="L841" s="27"/>
      <c r="M841" s="27"/>
      <c r="N841" s="27"/>
      <c r="O841" s="27"/>
      <c r="P841" s="27"/>
      <c r="Q841" s="27"/>
      <c r="R841" s="27"/>
      <c r="S841" s="27"/>
      <c r="T841" s="27"/>
      <c r="U841" s="27"/>
      <c r="V841" s="27"/>
      <c r="W841" s="27"/>
      <c r="X841" s="27"/>
      <c r="Y841" s="27"/>
      <c r="Z841" s="27"/>
      <c r="AA841" s="27"/>
      <c r="AB841" s="27"/>
    </row>
    <row r="842" ht="26.25" customHeight="1">
      <c r="A842" s="123"/>
      <c r="B842" s="27"/>
      <c r="C842" s="27"/>
      <c r="D842" s="27"/>
      <c r="E842" s="27"/>
      <c r="F842" s="124"/>
      <c r="G842" s="124"/>
      <c r="H842" s="27"/>
      <c r="I842" s="27"/>
      <c r="J842" s="27"/>
      <c r="K842" s="27"/>
      <c r="L842" s="27"/>
      <c r="M842" s="27"/>
      <c r="N842" s="27"/>
      <c r="O842" s="27"/>
      <c r="P842" s="27"/>
      <c r="Q842" s="27"/>
      <c r="R842" s="27"/>
      <c r="S842" s="27"/>
      <c r="T842" s="27"/>
      <c r="U842" s="27"/>
      <c r="V842" s="27"/>
      <c r="W842" s="27"/>
      <c r="X842" s="27"/>
      <c r="Y842" s="27"/>
      <c r="Z842" s="27"/>
      <c r="AA842" s="27"/>
      <c r="AB842" s="27"/>
    </row>
    <row r="843" ht="26.25" customHeight="1">
      <c r="A843" s="123"/>
      <c r="B843" s="27"/>
      <c r="C843" s="27"/>
      <c r="D843" s="27"/>
      <c r="E843" s="27"/>
      <c r="F843" s="124"/>
      <c r="G843" s="124"/>
      <c r="H843" s="27"/>
      <c r="I843" s="27"/>
      <c r="J843" s="27"/>
      <c r="K843" s="27"/>
      <c r="L843" s="27"/>
      <c r="M843" s="27"/>
      <c r="N843" s="27"/>
      <c r="O843" s="27"/>
      <c r="P843" s="27"/>
      <c r="Q843" s="27"/>
      <c r="R843" s="27"/>
      <c r="S843" s="27"/>
      <c r="T843" s="27"/>
      <c r="U843" s="27"/>
      <c r="V843" s="27"/>
      <c r="W843" s="27"/>
      <c r="X843" s="27"/>
      <c r="Y843" s="27"/>
      <c r="Z843" s="27"/>
      <c r="AA843" s="27"/>
      <c r="AB843" s="27"/>
    </row>
    <row r="844" ht="26.25" customHeight="1">
      <c r="A844" s="123"/>
      <c r="B844" s="27"/>
      <c r="C844" s="27"/>
      <c r="D844" s="27"/>
      <c r="E844" s="27"/>
      <c r="F844" s="124"/>
      <c r="G844" s="124"/>
      <c r="H844" s="27"/>
      <c r="I844" s="27"/>
      <c r="J844" s="27"/>
      <c r="K844" s="27"/>
      <c r="L844" s="27"/>
      <c r="M844" s="27"/>
      <c r="N844" s="27"/>
      <c r="O844" s="27"/>
      <c r="P844" s="27"/>
      <c r="Q844" s="27"/>
      <c r="R844" s="27"/>
      <c r="S844" s="27"/>
      <c r="T844" s="27"/>
      <c r="U844" s="27"/>
      <c r="V844" s="27"/>
      <c r="W844" s="27"/>
      <c r="X844" s="27"/>
      <c r="Y844" s="27"/>
      <c r="Z844" s="27"/>
      <c r="AA844" s="27"/>
      <c r="AB844" s="27"/>
    </row>
    <row r="845" ht="26.25" customHeight="1">
      <c r="A845" s="123"/>
      <c r="B845" s="27"/>
      <c r="C845" s="27"/>
      <c r="D845" s="27"/>
      <c r="E845" s="27"/>
      <c r="F845" s="124"/>
      <c r="G845" s="124"/>
      <c r="H845" s="27"/>
      <c r="I845" s="27"/>
      <c r="J845" s="27"/>
      <c r="K845" s="27"/>
      <c r="L845" s="27"/>
      <c r="M845" s="27"/>
      <c r="N845" s="27"/>
      <c r="O845" s="27"/>
      <c r="P845" s="27"/>
      <c r="Q845" s="27"/>
      <c r="R845" s="27"/>
      <c r="S845" s="27"/>
      <c r="T845" s="27"/>
      <c r="U845" s="27"/>
      <c r="V845" s="27"/>
      <c r="W845" s="27"/>
      <c r="X845" s="27"/>
      <c r="Y845" s="27"/>
      <c r="Z845" s="27"/>
      <c r="AA845" s="27"/>
      <c r="AB845" s="27"/>
    </row>
    <row r="846" ht="26.25" customHeight="1">
      <c r="A846" s="123"/>
      <c r="B846" s="27"/>
      <c r="C846" s="27"/>
      <c r="D846" s="27"/>
      <c r="E846" s="27"/>
      <c r="F846" s="124"/>
      <c r="G846" s="124"/>
      <c r="H846" s="27"/>
      <c r="I846" s="27"/>
      <c r="J846" s="27"/>
      <c r="K846" s="27"/>
      <c r="L846" s="27"/>
      <c r="M846" s="27"/>
      <c r="N846" s="27"/>
      <c r="O846" s="27"/>
      <c r="P846" s="27"/>
      <c r="Q846" s="27"/>
      <c r="R846" s="27"/>
      <c r="S846" s="27"/>
      <c r="T846" s="27"/>
      <c r="U846" s="27"/>
      <c r="V846" s="27"/>
      <c r="W846" s="27"/>
      <c r="X846" s="27"/>
      <c r="Y846" s="27"/>
      <c r="Z846" s="27"/>
      <c r="AA846" s="27"/>
      <c r="AB846" s="27"/>
    </row>
    <row r="847" ht="26.25" customHeight="1">
      <c r="A847" s="123"/>
      <c r="B847" s="27"/>
      <c r="C847" s="27"/>
      <c r="D847" s="27"/>
      <c r="E847" s="27"/>
      <c r="F847" s="124"/>
      <c r="G847" s="124"/>
      <c r="H847" s="27"/>
      <c r="I847" s="27"/>
      <c r="J847" s="27"/>
      <c r="K847" s="27"/>
      <c r="L847" s="27"/>
      <c r="M847" s="27"/>
      <c r="N847" s="27"/>
      <c r="O847" s="27"/>
      <c r="P847" s="27"/>
      <c r="Q847" s="27"/>
      <c r="R847" s="27"/>
      <c r="S847" s="27"/>
      <c r="T847" s="27"/>
      <c r="U847" s="27"/>
      <c r="V847" s="27"/>
      <c r="W847" s="27"/>
      <c r="X847" s="27"/>
      <c r="Y847" s="27"/>
      <c r="Z847" s="27"/>
      <c r="AA847" s="27"/>
      <c r="AB847" s="27"/>
    </row>
    <row r="848" ht="26.25" customHeight="1">
      <c r="A848" s="123"/>
      <c r="B848" s="27"/>
      <c r="C848" s="27"/>
      <c r="D848" s="27"/>
      <c r="E848" s="27"/>
      <c r="F848" s="124"/>
      <c r="G848" s="124"/>
      <c r="H848" s="27"/>
      <c r="I848" s="27"/>
      <c r="J848" s="27"/>
      <c r="K848" s="27"/>
      <c r="L848" s="27"/>
      <c r="M848" s="27"/>
      <c r="N848" s="27"/>
      <c r="O848" s="27"/>
      <c r="P848" s="27"/>
      <c r="Q848" s="27"/>
      <c r="R848" s="27"/>
      <c r="S848" s="27"/>
      <c r="T848" s="27"/>
      <c r="U848" s="27"/>
      <c r="V848" s="27"/>
      <c r="W848" s="27"/>
      <c r="X848" s="27"/>
      <c r="Y848" s="27"/>
      <c r="Z848" s="27"/>
      <c r="AA848" s="27"/>
      <c r="AB848" s="27"/>
    </row>
    <row r="849" ht="26.25" customHeight="1">
      <c r="A849" s="123"/>
      <c r="B849" s="27"/>
      <c r="C849" s="27"/>
      <c r="D849" s="27"/>
      <c r="E849" s="27"/>
      <c r="F849" s="124"/>
      <c r="G849" s="124"/>
      <c r="H849" s="27"/>
      <c r="I849" s="27"/>
      <c r="J849" s="27"/>
      <c r="K849" s="27"/>
      <c r="L849" s="27"/>
      <c r="M849" s="27"/>
      <c r="N849" s="27"/>
      <c r="O849" s="27"/>
      <c r="P849" s="27"/>
      <c r="Q849" s="27"/>
      <c r="R849" s="27"/>
      <c r="S849" s="27"/>
      <c r="T849" s="27"/>
      <c r="U849" s="27"/>
      <c r="V849" s="27"/>
      <c r="W849" s="27"/>
      <c r="X849" s="27"/>
      <c r="Y849" s="27"/>
      <c r="Z849" s="27"/>
      <c r="AA849" s="27"/>
      <c r="AB849" s="27"/>
    </row>
    <row r="850" ht="26.25" customHeight="1">
      <c r="A850" s="123"/>
      <c r="B850" s="27"/>
      <c r="C850" s="27"/>
      <c r="D850" s="27"/>
      <c r="E850" s="27"/>
      <c r="F850" s="124"/>
      <c r="G850" s="124"/>
      <c r="H850" s="27"/>
      <c r="I850" s="27"/>
      <c r="J850" s="27"/>
      <c r="K850" s="27"/>
      <c r="L850" s="27"/>
      <c r="M850" s="27"/>
      <c r="N850" s="27"/>
      <c r="O850" s="27"/>
      <c r="P850" s="27"/>
      <c r="Q850" s="27"/>
      <c r="R850" s="27"/>
      <c r="S850" s="27"/>
      <c r="T850" s="27"/>
      <c r="U850" s="27"/>
      <c r="V850" s="27"/>
      <c r="W850" s="27"/>
      <c r="X850" s="27"/>
      <c r="Y850" s="27"/>
      <c r="Z850" s="27"/>
      <c r="AA850" s="27"/>
      <c r="AB850" s="27"/>
    </row>
    <row r="851" ht="26.25" customHeight="1">
      <c r="A851" s="123"/>
      <c r="B851" s="27"/>
      <c r="C851" s="27"/>
      <c r="D851" s="27"/>
      <c r="E851" s="27"/>
      <c r="F851" s="124"/>
      <c r="G851" s="124"/>
      <c r="H851" s="27"/>
      <c r="I851" s="27"/>
      <c r="J851" s="27"/>
      <c r="K851" s="27"/>
      <c r="L851" s="27"/>
      <c r="M851" s="27"/>
      <c r="N851" s="27"/>
      <c r="O851" s="27"/>
      <c r="P851" s="27"/>
      <c r="Q851" s="27"/>
      <c r="R851" s="27"/>
      <c r="S851" s="27"/>
      <c r="T851" s="27"/>
      <c r="U851" s="27"/>
      <c r="V851" s="27"/>
      <c r="W851" s="27"/>
      <c r="X851" s="27"/>
      <c r="Y851" s="27"/>
      <c r="Z851" s="27"/>
      <c r="AA851" s="27"/>
      <c r="AB851" s="27"/>
    </row>
    <row r="852" ht="26.25" customHeight="1">
      <c r="A852" s="123"/>
      <c r="B852" s="27"/>
      <c r="C852" s="27"/>
      <c r="D852" s="27"/>
      <c r="E852" s="27"/>
      <c r="F852" s="124"/>
      <c r="G852" s="124"/>
      <c r="H852" s="27"/>
      <c r="I852" s="27"/>
      <c r="J852" s="27"/>
      <c r="K852" s="27"/>
      <c r="L852" s="27"/>
      <c r="M852" s="27"/>
      <c r="N852" s="27"/>
      <c r="O852" s="27"/>
      <c r="P852" s="27"/>
      <c r="Q852" s="27"/>
      <c r="R852" s="27"/>
      <c r="S852" s="27"/>
      <c r="T852" s="27"/>
      <c r="U852" s="27"/>
      <c r="V852" s="27"/>
      <c r="W852" s="27"/>
      <c r="X852" s="27"/>
      <c r="Y852" s="27"/>
      <c r="Z852" s="27"/>
      <c r="AA852" s="27"/>
      <c r="AB852" s="27"/>
    </row>
    <row r="853" ht="26.25" customHeight="1">
      <c r="A853" s="123"/>
      <c r="B853" s="27"/>
      <c r="C853" s="27"/>
      <c r="D853" s="27"/>
      <c r="E853" s="27"/>
      <c r="F853" s="124"/>
      <c r="G853" s="124"/>
      <c r="H853" s="27"/>
      <c r="I853" s="27"/>
      <c r="J853" s="27"/>
      <c r="K853" s="27"/>
      <c r="L853" s="27"/>
      <c r="M853" s="27"/>
      <c r="N853" s="27"/>
      <c r="O853" s="27"/>
      <c r="P853" s="27"/>
      <c r="Q853" s="27"/>
      <c r="R853" s="27"/>
      <c r="S853" s="27"/>
      <c r="T853" s="27"/>
      <c r="U853" s="27"/>
      <c r="V853" s="27"/>
      <c r="W853" s="27"/>
      <c r="X853" s="27"/>
      <c r="Y853" s="27"/>
      <c r="Z853" s="27"/>
      <c r="AA853" s="27"/>
      <c r="AB853" s="27"/>
    </row>
    <row r="854" ht="26.25" customHeight="1">
      <c r="A854" s="123"/>
      <c r="B854" s="27"/>
      <c r="C854" s="27"/>
      <c r="D854" s="27"/>
      <c r="E854" s="27"/>
      <c r="F854" s="124"/>
      <c r="G854" s="124"/>
      <c r="H854" s="27"/>
      <c r="I854" s="27"/>
      <c r="J854" s="27"/>
      <c r="K854" s="27"/>
      <c r="L854" s="27"/>
      <c r="M854" s="27"/>
      <c r="N854" s="27"/>
      <c r="O854" s="27"/>
      <c r="P854" s="27"/>
      <c r="Q854" s="27"/>
      <c r="R854" s="27"/>
      <c r="S854" s="27"/>
      <c r="T854" s="27"/>
      <c r="U854" s="27"/>
      <c r="V854" s="27"/>
      <c r="W854" s="27"/>
      <c r="X854" s="27"/>
      <c r="Y854" s="27"/>
      <c r="Z854" s="27"/>
      <c r="AA854" s="27"/>
      <c r="AB854" s="27"/>
    </row>
    <row r="855" ht="26.25" customHeight="1">
      <c r="A855" s="123"/>
      <c r="B855" s="27"/>
      <c r="C855" s="27"/>
      <c r="D855" s="27"/>
      <c r="E855" s="27"/>
      <c r="F855" s="124"/>
      <c r="G855" s="124"/>
      <c r="H855" s="27"/>
      <c r="I855" s="27"/>
      <c r="J855" s="27"/>
      <c r="K855" s="27"/>
      <c r="L855" s="27"/>
      <c r="M855" s="27"/>
      <c r="N855" s="27"/>
      <c r="O855" s="27"/>
      <c r="P855" s="27"/>
      <c r="Q855" s="27"/>
      <c r="R855" s="27"/>
      <c r="S855" s="27"/>
      <c r="T855" s="27"/>
      <c r="U855" s="27"/>
      <c r="V855" s="27"/>
      <c r="W855" s="27"/>
      <c r="X855" s="27"/>
      <c r="Y855" s="27"/>
      <c r="Z855" s="27"/>
      <c r="AA855" s="27"/>
      <c r="AB855" s="27"/>
    </row>
    <row r="856" ht="26.25" customHeight="1">
      <c r="A856" s="123"/>
      <c r="B856" s="27"/>
      <c r="C856" s="27"/>
      <c r="D856" s="27"/>
      <c r="E856" s="27"/>
      <c r="F856" s="124"/>
      <c r="G856" s="124"/>
      <c r="H856" s="27"/>
      <c r="I856" s="27"/>
      <c r="J856" s="27"/>
      <c r="K856" s="27"/>
      <c r="L856" s="27"/>
      <c r="M856" s="27"/>
      <c r="N856" s="27"/>
      <c r="O856" s="27"/>
      <c r="P856" s="27"/>
      <c r="Q856" s="27"/>
      <c r="R856" s="27"/>
      <c r="S856" s="27"/>
      <c r="T856" s="27"/>
      <c r="U856" s="27"/>
      <c r="V856" s="27"/>
      <c r="W856" s="27"/>
      <c r="X856" s="27"/>
      <c r="Y856" s="27"/>
      <c r="Z856" s="27"/>
      <c r="AA856" s="27"/>
      <c r="AB856" s="27"/>
    </row>
    <row r="857" ht="26.25" customHeight="1">
      <c r="A857" s="123"/>
      <c r="B857" s="27"/>
      <c r="C857" s="27"/>
      <c r="D857" s="27"/>
      <c r="E857" s="27"/>
      <c r="F857" s="124"/>
      <c r="G857" s="124"/>
      <c r="H857" s="27"/>
      <c r="I857" s="27"/>
      <c r="J857" s="27"/>
      <c r="K857" s="27"/>
      <c r="L857" s="27"/>
      <c r="M857" s="27"/>
      <c r="N857" s="27"/>
      <c r="O857" s="27"/>
      <c r="P857" s="27"/>
      <c r="Q857" s="27"/>
      <c r="R857" s="27"/>
      <c r="S857" s="27"/>
      <c r="T857" s="27"/>
      <c r="U857" s="27"/>
      <c r="V857" s="27"/>
      <c r="W857" s="27"/>
      <c r="X857" s="27"/>
      <c r="Y857" s="27"/>
      <c r="Z857" s="27"/>
      <c r="AA857" s="27"/>
      <c r="AB857" s="27"/>
    </row>
    <row r="858" ht="26.25" customHeight="1">
      <c r="A858" s="123"/>
      <c r="B858" s="27"/>
      <c r="C858" s="27"/>
      <c r="D858" s="27"/>
      <c r="E858" s="27"/>
      <c r="F858" s="124"/>
      <c r="G858" s="124"/>
      <c r="H858" s="27"/>
      <c r="I858" s="27"/>
      <c r="J858" s="27"/>
      <c r="K858" s="27"/>
      <c r="L858" s="27"/>
      <c r="M858" s="27"/>
      <c r="N858" s="27"/>
      <c r="O858" s="27"/>
      <c r="P858" s="27"/>
      <c r="Q858" s="27"/>
      <c r="R858" s="27"/>
      <c r="S858" s="27"/>
      <c r="T858" s="27"/>
      <c r="U858" s="27"/>
      <c r="V858" s="27"/>
      <c r="W858" s="27"/>
      <c r="X858" s="27"/>
      <c r="Y858" s="27"/>
      <c r="Z858" s="27"/>
      <c r="AA858" s="27"/>
      <c r="AB858" s="27"/>
    </row>
    <row r="859" ht="26.25" customHeight="1">
      <c r="A859" s="123"/>
      <c r="B859" s="27"/>
      <c r="C859" s="27"/>
      <c r="D859" s="27"/>
      <c r="E859" s="27"/>
      <c r="F859" s="124"/>
      <c r="G859" s="124"/>
      <c r="H859" s="27"/>
      <c r="I859" s="27"/>
      <c r="J859" s="27"/>
      <c r="K859" s="27"/>
      <c r="L859" s="27"/>
      <c r="M859" s="27"/>
      <c r="N859" s="27"/>
      <c r="O859" s="27"/>
      <c r="P859" s="27"/>
      <c r="Q859" s="27"/>
      <c r="R859" s="27"/>
      <c r="S859" s="27"/>
      <c r="T859" s="27"/>
      <c r="U859" s="27"/>
      <c r="V859" s="27"/>
      <c r="W859" s="27"/>
      <c r="X859" s="27"/>
      <c r="Y859" s="27"/>
      <c r="Z859" s="27"/>
      <c r="AA859" s="27"/>
      <c r="AB859" s="27"/>
    </row>
    <row r="860" ht="26.25" customHeight="1">
      <c r="A860" s="123"/>
      <c r="B860" s="27"/>
      <c r="C860" s="27"/>
      <c r="D860" s="27"/>
      <c r="E860" s="27"/>
      <c r="F860" s="124"/>
      <c r="G860" s="124"/>
      <c r="H860" s="27"/>
      <c r="I860" s="27"/>
      <c r="J860" s="27"/>
      <c r="K860" s="27"/>
      <c r="L860" s="27"/>
      <c r="M860" s="27"/>
      <c r="N860" s="27"/>
      <c r="O860" s="27"/>
      <c r="P860" s="27"/>
      <c r="Q860" s="27"/>
      <c r="R860" s="27"/>
      <c r="S860" s="27"/>
      <c r="T860" s="27"/>
      <c r="U860" s="27"/>
      <c r="V860" s="27"/>
      <c r="W860" s="27"/>
      <c r="X860" s="27"/>
      <c r="Y860" s="27"/>
      <c r="Z860" s="27"/>
      <c r="AA860" s="27"/>
      <c r="AB860" s="27"/>
    </row>
    <row r="861" ht="26.25" customHeight="1">
      <c r="A861" s="123"/>
      <c r="B861" s="27"/>
      <c r="C861" s="27"/>
      <c r="D861" s="27"/>
      <c r="E861" s="27"/>
      <c r="F861" s="124"/>
      <c r="G861" s="124"/>
      <c r="H861" s="27"/>
      <c r="I861" s="27"/>
      <c r="J861" s="27"/>
      <c r="K861" s="27"/>
      <c r="L861" s="27"/>
      <c r="M861" s="27"/>
      <c r="N861" s="27"/>
      <c r="O861" s="27"/>
      <c r="P861" s="27"/>
      <c r="Q861" s="27"/>
      <c r="R861" s="27"/>
      <c r="S861" s="27"/>
      <c r="T861" s="27"/>
      <c r="U861" s="27"/>
      <c r="V861" s="27"/>
      <c r="W861" s="27"/>
      <c r="X861" s="27"/>
      <c r="Y861" s="27"/>
      <c r="Z861" s="27"/>
      <c r="AA861" s="27"/>
      <c r="AB861" s="27"/>
    </row>
    <row r="862" ht="26.25" customHeight="1">
      <c r="A862" s="123"/>
      <c r="B862" s="27"/>
      <c r="C862" s="27"/>
      <c r="D862" s="27"/>
      <c r="E862" s="27"/>
      <c r="F862" s="124"/>
      <c r="G862" s="124"/>
      <c r="H862" s="27"/>
      <c r="I862" s="27"/>
      <c r="J862" s="27"/>
      <c r="K862" s="27"/>
      <c r="L862" s="27"/>
      <c r="M862" s="27"/>
      <c r="N862" s="27"/>
      <c r="O862" s="27"/>
      <c r="P862" s="27"/>
      <c r="Q862" s="27"/>
      <c r="R862" s="27"/>
      <c r="S862" s="27"/>
      <c r="T862" s="27"/>
      <c r="U862" s="27"/>
      <c r="V862" s="27"/>
      <c r="W862" s="27"/>
      <c r="X862" s="27"/>
      <c r="Y862" s="27"/>
      <c r="Z862" s="27"/>
      <c r="AA862" s="27"/>
      <c r="AB862" s="27"/>
    </row>
    <row r="863" ht="26.25" customHeight="1">
      <c r="A863" s="123"/>
      <c r="B863" s="27"/>
      <c r="C863" s="27"/>
      <c r="D863" s="27"/>
      <c r="E863" s="27"/>
      <c r="F863" s="124"/>
      <c r="G863" s="124"/>
      <c r="H863" s="27"/>
      <c r="I863" s="27"/>
      <c r="J863" s="27"/>
      <c r="K863" s="27"/>
      <c r="L863" s="27"/>
      <c r="M863" s="27"/>
      <c r="N863" s="27"/>
      <c r="O863" s="27"/>
      <c r="P863" s="27"/>
      <c r="Q863" s="27"/>
      <c r="R863" s="27"/>
      <c r="S863" s="27"/>
      <c r="T863" s="27"/>
      <c r="U863" s="27"/>
      <c r="V863" s="27"/>
      <c r="W863" s="27"/>
      <c r="X863" s="27"/>
      <c r="Y863" s="27"/>
      <c r="Z863" s="27"/>
      <c r="AA863" s="27"/>
      <c r="AB863" s="27"/>
    </row>
    <row r="864" ht="26.25" customHeight="1">
      <c r="A864" s="123"/>
      <c r="B864" s="27"/>
      <c r="C864" s="27"/>
      <c r="D864" s="27"/>
      <c r="E864" s="27"/>
      <c r="F864" s="124"/>
      <c r="G864" s="124"/>
      <c r="H864" s="27"/>
      <c r="I864" s="27"/>
      <c r="J864" s="27"/>
      <c r="K864" s="27"/>
      <c r="L864" s="27"/>
      <c r="M864" s="27"/>
      <c r="N864" s="27"/>
      <c r="O864" s="27"/>
      <c r="P864" s="27"/>
      <c r="Q864" s="27"/>
      <c r="R864" s="27"/>
      <c r="S864" s="27"/>
      <c r="T864" s="27"/>
      <c r="U864" s="27"/>
      <c r="V864" s="27"/>
      <c r="W864" s="27"/>
      <c r="X864" s="27"/>
      <c r="Y864" s="27"/>
      <c r="Z864" s="27"/>
      <c r="AA864" s="27"/>
      <c r="AB864" s="27"/>
    </row>
    <row r="865" ht="26.25" customHeight="1">
      <c r="A865" s="123"/>
      <c r="B865" s="27"/>
      <c r="C865" s="27"/>
      <c r="D865" s="27"/>
      <c r="E865" s="27"/>
      <c r="F865" s="124"/>
      <c r="G865" s="124"/>
      <c r="H865" s="27"/>
      <c r="I865" s="27"/>
      <c r="J865" s="27"/>
      <c r="K865" s="27"/>
      <c r="L865" s="27"/>
      <c r="M865" s="27"/>
      <c r="N865" s="27"/>
      <c r="O865" s="27"/>
      <c r="P865" s="27"/>
      <c r="Q865" s="27"/>
      <c r="R865" s="27"/>
      <c r="S865" s="27"/>
      <c r="T865" s="27"/>
      <c r="U865" s="27"/>
      <c r="V865" s="27"/>
      <c r="W865" s="27"/>
      <c r="X865" s="27"/>
      <c r="Y865" s="27"/>
      <c r="Z865" s="27"/>
      <c r="AA865" s="27"/>
      <c r="AB865" s="27"/>
    </row>
    <row r="866" ht="26.25" customHeight="1">
      <c r="A866" s="123"/>
      <c r="B866" s="27"/>
      <c r="C866" s="27"/>
      <c r="D866" s="27"/>
      <c r="E866" s="27"/>
      <c r="F866" s="124"/>
      <c r="G866" s="124"/>
      <c r="H866" s="27"/>
      <c r="I866" s="27"/>
      <c r="J866" s="27"/>
      <c r="K866" s="27"/>
      <c r="L866" s="27"/>
      <c r="M866" s="27"/>
      <c r="N866" s="27"/>
      <c r="O866" s="27"/>
      <c r="P866" s="27"/>
      <c r="Q866" s="27"/>
      <c r="R866" s="27"/>
      <c r="S866" s="27"/>
      <c r="T866" s="27"/>
      <c r="U866" s="27"/>
      <c r="V866" s="27"/>
      <c r="W866" s="27"/>
      <c r="X866" s="27"/>
      <c r="Y866" s="27"/>
      <c r="Z866" s="27"/>
      <c r="AA866" s="27"/>
      <c r="AB866" s="27"/>
    </row>
    <row r="867" ht="26.25" customHeight="1">
      <c r="A867" s="123"/>
      <c r="B867" s="27"/>
      <c r="C867" s="27"/>
      <c r="D867" s="27"/>
      <c r="E867" s="27"/>
      <c r="F867" s="124"/>
      <c r="G867" s="124"/>
      <c r="H867" s="27"/>
      <c r="I867" s="27"/>
      <c r="J867" s="27"/>
      <c r="K867" s="27"/>
      <c r="L867" s="27"/>
      <c r="M867" s="27"/>
      <c r="N867" s="27"/>
      <c r="O867" s="27"/>
      <c r="P867" s="27"/>
      <c r="Q867" s="27"/>
      <c r="R867" s="27"/>
      <c r="S867" s="27"/>
      <c r="T867" s="27"/>
      <c r="U867" s="27"/>
      <c r="V867" s="27"/>
      <c r="W867" s="27"/>
      <c r="X867" s="27"/>
      <c r="Y867" s="27"/>
      <c r="Z867" s="27"/>
      <c r="AA867" s="27"/>
      <c r="AB867" s="27"/>
    </row>
    <row r="868" ht="26.25" customHeight="1">
      <c r="A868" s="123"/>
      <c r="B868" s="27"/>
      <c r="C868" s="27"/>
      <c r="D868" s="27"/>
      <c r="E868" s="27"/>
      <c r="F868" s="124"/>
      <c r="G868" s="124"/>
      <c r="H868" s="27"/>
      <c r="I868" s="27"/>
      <c r="J868" s="27"/>
      <c r="K868" s="27"/>
      <c r="L868" s="27"/>
      <c r="M868" s="27"/>
      <c r="N868" s="27"/>
      <c r="O868" s="27"/>
      <c r="P868" s="27"/>
      <c r="Q868" s="27"/>
      <c r="R868" s="27"/>
      <c r="S868" s="27"/>
      <c r="T868" s="27"/>
      <c r="U868" s="27"/>
      <c r="V868" s="27"/>
      <c r="W868" s="27"/>
      <c r="X868" s="27"/>
      <c r="Y868" s="27"/>
      <c r="Z868" s="27"/>
      <c r="AA868" s="27"/>
      <c r="AB868" s="27"/>
    </row>
    <row r="869" ht="26.25" customHeight="1">
      <c r="A869" s="123"/>
      <c r="B869" s="27"/>
      <c r="C869" s="27"/>
      <c r="D869" s="27"/>
      <c r="E869" s="27"/>
      <c r="F869" s="124"/>
      <c r="G869" s="124"/>
      <c r="H869" s="27"/>
      <c r="I869" s="27"/>
      <c r="J869" s="27"/>
      <c r="K869" s="27"/>
      <c r="L869" s="27"/>
      <c r="M869" s="27"/>
      <c r="N869" s="27"/>
      <c r="O869" s="27"/>
      <c r="P869" s="27"/>
      <c r="Q869" s="27"/>
      <c r="R869" s="27"/>
      <c r="S869" s="27"/>
      <c r="T869" s="27"/>
      <c r="U869" s="27"/>
      <c r="V869" s="27"/>
      <c r="W869" s="27"/>
      <c r="X869" s="27"/>
      <c r="Y869" s="27"/>
      <c r="Z869" s="27"/>
      <c r="AA869" s="27"/>
      <c r="AB869" s="27"/>
    </row>
    <row r="870" ht="26.25" customHeight="1">
      <c r="A870" s="123"/>
      <c r="B870" s="27"/>
      <c r="C870" s="27"/>
      <c r="D870" s="27"/>
      <c r="E870" s="27"/>
      <c r="F870" s="124"/>
      <c r="G870" s="124"/>
      <c r="H870" s="27"/>
      <c r="I870" s="27"/>
      <c r="J870" s="27"/>
      <c r="K870" s="27"/>
      <c r="L870" s="27"/>
      <c r="M870" s="27"/>
      <c r="N870" s="27"/>
      <c r="O870" s="27"/>
      <c r="P870" s="27"/>
      <c r="Q870" s="27"/>
      <c r="R870" s="27"/>
      <c r="S870" s="27"/>
      <c r="T870" s="27"/>
      <c r="U870" s="27"/>
      <c r="V870" s="27"/>
      <c r="W870" s="27"/>
      <c r="X870" s="27"/>
      <c r="Y870" s="27"/>
      <c r="Z870" s="27"/>
      <c r="AA870" s="27"/>
      <c r="AB870" s="27"/>
    </row>
    <row r="871" ht="26.25" customHeight="1">
      <c r="A871" s="123"/>
      <c r="B871" s="27"/>
      <c r="C871" s="27"/>
      <c r="D871" s="27"/>
      <c r="E871" s="27"/>
      <c r="F871" s="124"/>
      <c r="G871" s="124"/>
      <c r="H871" s="27"/>
      <c r="I871" s="27"/>
      <c r="J871" s="27"/>
      <c r="K871" s="27"/>
      <c r="L871" s="27"/>
      <c r="M871" s="27"/>
      <c r="N871" s="27"/>
      <c r="O871" s="27"/>
      <c r="P871" s="27"/>
      <c r="Q871" s="27"/>
      <c r="R871" s="27"/>
      <c r="S871" s="27"/>
      <c r="T871" s="27"/>
      <c r="U871" s="27"/>
      <c r="V871" s="27"/>
      <c r="W871" s="27"/>
      <c r="X871" s="27"/>
      <c r="Y871" s="27"/>
      <c r="Z871" s="27"/>
      <c r="AA871" s="27"/>
      <c r="AB871" s="27"/>
    </row>
    <row r="872" ht="26.25" customHeight="1">
      <c r="A872" s="123"/>
      <c r="B872" s="27"/>
      <c r="C872" s="27"/>
      <c r="D872" s="27"/>
      <c r="E872" s="27"/>
      <c r="F872" s="124"/>
      <c r="G872" s="124"/>
      <c r="H872" s="27"/>
      <c r="I872" s="27"/>
      <c r="J872" s="27"/>
      <c r="K872" s="27"/>
      <c r="L872" s="27"/>
      <c r="M872" s="27"/>
      <c r="N872" s="27"/>
      <c r="O872" s="27"/>
      <c r="P872" s="27"/>
      <c r="Q872" s="27"/>
      <c r="R872" s="27"/>
      <c r="S872" s="27"/>
      <c r="T872" s="27"/>
      <c r="U872" s="27"/>
      <c r="V872" s="27"/>
      <c r="W872" s="27"/>
      <c r="X872" s="27"/>
      <c r="Y872" s="27"/>
      <c r="Z872" s="27"/>
      <c r="AA872" s="27"/>
      <c r="AB872" s="27"/>
    </row>
    <row r="873" ht="26.25" customHeight="1">
      <c r="A873" s="123"/>
      <c r="B873" s="27"/>
      <c r="C873" s="27"/>
      <c r="D873" s="27"/>
      <c r="E873" s="27"/>
      <c r="F873" s="124"/>
      <c r="G873" s="124"/>
      <c r="H873" s="27"/>
      <c r="I873" s="27"/>
      <c r="J873" s="27"/>
      <c r="K873" s="27"/>
      <c r="L873" s="27"/>
      <c r="M873" s="27"/>
      <c r="N873" s="27"/>
      <c r="O873" s="27"/>
      <c r="P873" s="27"/>
      <c r="Q873" s="27"/>
      <c r="R873" s="27"/>
      <c r="S873" s="27"/>
      <c r="T873" s="27"/>
      <c r="U873" s="27"/>
      <c r="V873" s="27"/>
      <c r="W873" s="27"/>
      <c r="X873" s="27"/>
      <c r="Y873" s="27"/>
      <c r="Z873" s="27"/>
      <c r="AA873" s="27"/>
      <c r="AB873" s="27"/>
    </row>
    <row r="874" ht="26.25" customHeight="1">
      <c r="A874" s="123"/>
      <c r="B874" s="27"/>
      <c r="C874" s="27"/>
      <c r="D874" s="27"/>
      <c r="E874" s="27"/>
      <c r="F874" s="124"/>
      <c r="G874" s="124"/>
      <c r="H874" s="27"/>
      <c r="I874" s="27"/>
      <c r="J874" s="27"/>
      <c r="K874" s="27"/>
      <c r="L874" s="27"/>
      <c r="M874" s="27"/>
      <c r="N874" s="27"/>
      <c r="O874" s="27"/>
      <c r="P874" s="27"/>
      <c r="Q874" s="27"/>
      <c r="R874" s="27"/>
      <c r="S874" s="27"/>
      <c r="T874" s="27"/>
      <c r="U874" s="27"/>
      <c r="V874" s="27"/>
      <c r="W874" s="27"/>
      <c r="X874" s="27"/>
      <c r="Y874" s="27"/>
      <c r="Z874" s="27"/>
      <c r="AA874" s="27"/>
      <c r="AB874" s="27"/>
    </row>
    <row r="875" ht="26.25" customHeight="1">
      <c r="A875" s="123"/>
      <c r="B875" s="27"/>
      <c r="C875" s="27"/>
      <c r="D875" s="27"/>
      <c r="E875" s="27"/>
      <c r="F875" s="124"/>
      <c r="G875" s="124"/>
      <c r="H875" s="27"/>
      <c r="I875" s="27"/>
      <c r="J875" s="27"/>
      <c r="K875" s="27"/>
      <c r="L875" s="27"/>
      <c r="M875" s="27"/>
      <c r="N875" s="27"/>
      <c r="O875" s="27"/>
      <c r="P875" s="27"/>
      <c r="Q875" s="27"/>
      <c r="R875" s="27"/>
      <c r="S875" s="27"/>
      <c r="T875" s="27"/>
      <c r="U875" s="27"/>
      <c r="V875" s="27"/>
      <c r="W875" s="27"/>
      <c r="X875" s="27"/>
      <c r="Y875" s="27"/>
      <c r="Z875" s="27"/>
      <c r="AA875" s="27"/>
      <c r="AB875" s="27"/>
    </row>
    <row r="876" ht="26.25" customHeight="1">
      <c r="A876" s="123"/>
      <c r="B876" s="27"/>
      <c r="C876" s="27"/>
      <c r="D876" s="27"/>
      <c r="E876" s="27"/>
      <c r="F876" s="124"/>
      <c r="G876" s="124"/>
      <c r="H876" s="27"/>
      <c r="I876" s="27"/>
      <c r="J876" s="27"/>
      <c r="K876" s="27"/>
      <c r="L876" s="27"/>
      <c r="M876" s="27"/>
      <c r="N876" s="27"/>
      <c r="O876" s="27"/>
      <c r="P876" s="27"/>
      <c r="Q876" s="27"/>
      <c r="R876" s="27"/>
      <c r="S876" s="27"/>
      <c r="T876" s="27"/>
      <c r="U876" s="27"/>
      <c r="V876" s="27"/>
      <c r="W876" s="27"/>
      <c r="X876" s="27"/>
      <c r="Y876" s="27"/>
      <c r="Z876" s="27"/>
      <c r="AA876" s="27"/>
      <c r="AB876" s="27"/>
    </row>
    <row r="877" ht="26.25" customHeight="1">
      <c r="A877" s="123"/>
      <c r="B877" s="27"/>
      <c r="C877" s="27"/>
      <c r="D877" s="27"/>
      <c r="E877" s="27"/>
      <c r="F877" s="124"/>
      <c r="G877" s="124"/>
      <c r="H877" s="27"/>
      <c r="I877" s="27"/>
      <c r="J877" s="27"/>
      <c r="K877" s="27"/>
      <c r="L877" s="27"/>
      <c r="M877" s="27"/>
      <c r="N877" s="27"/>
      <c r="O877" s="27"/>
      <c r="P877" s="27"/>
      <c r="Q877" s="27"/>
      <c r="R877" s="27"/>
      <c r="S877" s="27"/>
      <c r="T877" s="27"/>
      <c r="U877" s="27"/>
      <c r="V877" s="27"/>
      <c r="W877" s="27"/>
      <c r="X877" s="27"/>
      <c r="Y877" s="27"/>
      <c r="Z877" s="27"/>
      <c r="AA877" s="27"/>
      <c r="AB877" s="27"/>
    </row>
    <row r="878" ht="26.25" customHeight="1">
      <c r="A878" s="123"/>
      <c r="B878" s="27"/>
      <c r="C878" s="27"/>
      <c r="D878" s="27"/>
      <c r="E878" s="27"/>
      <c r="F878" s="124"/>
      <c r="G878" s="124"/>
      <c r="H878" s="27"/>
      <c r="I878" s="27"/>
      <c r="J878" s="27"/>
      <c r="K878" s="27"/>
      <c r="L878" s="27"/>
      <c r="M878" s="27"/>
      <c r="N878" s="27"/>
      <c r="O878" s="27"/>
      <c r="P878" s="27"/>
      <c r="Q878" s="27"/>
      <c r="R878" s="27"/>
      <c r="S878" s="27"/>
      <c r="T878" s="27"/>
      <c r="U878" s="27"/>
      <c r="V878" s="27"/>
      <c r="W878" s="27"/>
      <c r="X878" s="27"/>
      <c r="Y878" s="27"/>
      <c r="Z878" s="27"/>
      <c r="AA878" s="27"/>
      <c r="AB878" s="27"/>
    </row>
    <row r="879" ht="26.25" customHeight="1">
      <c r="A879" s="123"/>
      <c r="B879" s="27"/>
      <c r="C879" s="27"/>
      <c r="D879" s="27"/>
      <c r="E879" s="27"/>
      <c r="F879" s="124"/>
      <c r="G879" s="124"/>
      <c r="H879" s="27"/>
      <c r="I879" s="27"/>
      <c r="J879" s="27"/>
      <c r="K879" s="27"/>
      <c r="L879" s="27"/>
      <c r="M879" s="27"/>
      <c r="N879" s="27"/>
      <c r="O879" s="27"/>
      <c r="P879" s="27"/>
      <c r="Q879" s="27"/>
      <c r="R879" s="27"/>
      <c r="S879" s="27"/>
      <c r="T879" s="27"/>
      <c r="U879" s="27"/>
      <c r="V879" s="27"/>
      <c r="W879" s="27"/>
      <c r="X879" s="27"/>
      <c r="Y879" s="27"/>
      <c r="Z879" s="27"/>
      <c r="AA879" s="27"/>
      <c r="AB879" s="27"/>
    </row>
    <row r="880" ht="26.25" customHeight="1">
      <c r="A880" s="123"/>
      <c r="B880" s="27"/>
      <c r="C880" s="27"/>
      <c r="D880" s="27"/>
      <c r="E880" s="27"/>
      <c r="F880" s="124"/>
      <c r="G880" s="124"/>
      <c r="H880" s="27"/>
      <c r="I880" s="27"/>
      <c r="J880" s="27"/>
      <c r="K880" s="27"/>
      <c r="L880" s="27"/>
      <c r="M880" s="27"/>
      <c r="N880" s="27"/>
      <c r="O880" s="27"/>
      <c r="P880" s="27"/>
      <c r="Q880" s="27"/>
      <c r="R880" s="27"/>
      <c r="S880" s="27"/>
      <c r="T880" s="27"/>
      <c r="U880" s="27"/>
      <c r="V880" s="27"/>
      <c r="W880" s="27"/>
      <c r="X880" s="27"/>
      <c r="Y880" s="27"/>
      <c r="Z880" s="27"/>
      <c r="AA880" s="27"/>
      <c r="AB880" s="27"/>
    </row>
    <row r="881" ht="26.25" customHeight="1">
      <c r="A881" s="123"/>
      <c r="B881" s="27"/>
      <c r="C881" s="27"/>
      <c r="D881" s="27"/>
      <c r="E881" s="27"/>
      <c r="F881" s="124"/>
      <c r="G881" s="124"/>
      <c r="H881" s="27"/>
      <c r="I881" s="27"/>
      <c r="J881" s="27"/>
      <c r="K881" s="27"/>
      <c r="L881" s="27"/>
      <c r="M881" s="27"/>
      <c r="N881" s="27"/>
      <c r="O881" s="27"/>
      <c r="P881" s="27"/>
      <c r="Q881" s="27"/>
      <c r="R881" s="27"/>
      <c r="S881" s="27"/>
      <c r="T881" s="27"/>
      <c r="U881" s="27"/>
      <c r="V881" s="27"/>
      <c r="W881" s="27"/>
      <c r="X881" s="27"/>
      <c r="Y881" s="27"/>
      <c r="Z881" s="27"/>
      <c r="AA881" s="27"/>
      <c r="AB881" s="27"/>
    </row>
    <row r="882" ht="26.25" customHeight="1">
      <c r="A882" s="123"/>
      <c r="B882" s="27"/>
      <c r="C882" s="27"/>
      <c r="D882" s="27"/>
      <c r="E882" s="27"/>
      <c r="F882" s="124"/>
      <c r="G882" s="124"/>
      <c r="H882" s="27"/>
      <c r="I882" s="27"/>
      <c r="J882" s="27"/>
      <c r="K882" s="27"/>
      <c r="L882" s="27"/>
      <c r="M882" s="27"/>
      <c r="N882" s="27"/>
      <c r="O882" s="27"/>
      <c r="P882" s="27"/>
      <c r="Q882" s="27"/>
      <c r="R882" s="27"/>
      <c r="S882" s="27"/>
      <c r="T882" s="27"/>
      <c r="U882" s="27"/>
      <c r="V882" s="27"/>
      <c r="W882" s="27"/>
      <c r="X882" s="27"/>
      <c r="Y882" s="27"/>
      <c r="Z882" s="27"/>
      <c r="AA882" s="27"/>
      <c r="AB882" s="27"/>
    </row>
    <row r="883" ht="26.25" customHeight="1">
      <c r="A883" s="123"/>
      <c r="B883" s="27"/>
      <c r="C883" s="27"/>
      <c r="D883" s="27"/>
      <c r="E883" s="27"/>
      <c r="F883" s="124"/>
      <c r="G883" s="124"/>
      <c r="H883" s="27"/>
      <c r="I883" s="27"/>
      <c r="J883" s="27"/>
      <c r="K883" s="27"/>
      <c r="L883" s="27"/>
      <c r="M883" s="27"/>
      <c r="N883" s="27"/>
      <c r="O883" s="27"/>
      <c r="P883" s="27"/>
      <c r="Q883" s="27"/>
      <c r="R883" s="27"/>
      <c r="S883" s="27"/>
      <c r="T883" s="27"/>
      <c r="U883" s="27"/>
      <c r="V883" s="27"/>
      <c r="W883" s="27"/>
      <c r="X883" s="27"/>
      <c r="Y883" s="27"/>
      <c r="Z883" s="27"/>
      <c r="AA883" s="27"/>
      <c r="AB883" s="27"/>
    </row>
    <row r="884" ht="26.25" customHeight="1">
      <c r="A884" s="123"/>
      <c r="B884" s="27"/>
      <c r="C884" s="27"/>
      <c r="D884" s="27"/>
      <c r="E884" s="27"/>
      <c r="F884" s="124"/>
      <c r="G884" s="124"/>
      <c r="H884" s="27"/>
      <c r="I884" s="27"/>
      <c r="J884" s="27"/>
      <c r="K884" s="27"/>
      <c r="L884" s="27"/>
      <c r="M884" s="27"/>
      <c r="N884" s="27"/>
      <c r="O884" s="27"/>
      <c r="P884" s="27"/>
      <c r="Q884" s="27"/>
      <c r="R884" s="27"/>
      <c r="S884" s="27"/>
      <c r="T884" s="27"/>
      <c r="U884" s="27"/>
      <c r="V884" s="27"/>
      <c r="W884" s="27"/>
      <c r="X884" s="27"/>
      <c r="Y884" s="27"/>
      <c r="Z884" s="27"/>
      <c r="AA884" s="27"/>
      <c r="AB884" s="27"/>
    </row>
    <row r="885" ht="26.25" customHeight="1">
      <c r="A885" s="123"/>
      <c r="B885" s="27"/>
      <c r="C885" s="27"/>
      <c r="D885" s="27"/>
      <c r="E885" s="27"/>
      <c r="F885" s="124"/>
      <c r="G885" s="124"/>
      <c r="H885" s="27"/>
      <c r="I885" s="27"/>
      <c r="J885" s="27"/>
      <c r="K885" s="27"/>
      <c r="L885" s="27"/>
      <c r="M885" s="27"/>
      <c r="N885" s="27"/>
      <c r="O885" s="27"/>
      <c r="P885" s="27"/>
      <c r="Q885" s="27"/>
      <c r="R885" s="27"/>
      <c r="S885" s="27"/>
      <c r="T885" s="27"/>
      <c r="U885" s="27"/>
      <c r="V885" s="27"/>
      <c r="W885" s="27"/>
      <c r="X885" s="27"/>
      <c r="Y885" s="27"/>
      <c r="Z885" s="27"/>
      <c r="AA885" s="27"/>
      <c r="AB885" s="27"/>
    </row>
    <row r="886" ht="26.25" customHeight="1">
      <c r="A886" s="123"/>
      <c r="B886" s="27"/>
      <c r="C886" s="27"/>
      <c r="D886" s="27"/>
      <c r="E886" s="27"/>
      <c r="F886" s="124"/>
      <c r="G886" s="124"/>
      <c r="H886" s="27"/>
      <c r="I886" s="27"/>
      <c r="J886" s="27"/>
      <c r="K886" s="27"/>
      <c r="L886" s="27"/>
      <c r="M886" s="27"/>
      <c r="N886" s="27"/>
      <c r="O886" s="27"/>
      <c r="P886" s="27"/>
      <c r="Q886" s="27"/>
      <c r="R886" s="27"/>
      <c r="S886" s="27"/>
      <c r="T886" s="27"/>
      <c r="U886" s="27"/>
      <c r="V886" s="27"/>
      <c r="W886" s="27"/>
      <c r="X886" s="27"/>
      <c r="Y886" s="27"/>
      <c r="Z886" s="27"/>
      <c r="AA886" s="27"/>
      <c r="AB886" s="27"/>
    </row>
    <row r="887" ht="26.25" customHeight="1">
      <c r="A887" s="123"/>
      <c r="B887" s="27"/>
      <c r="C887" s="27"/>
      <c r="D887" s="27"/>
      <c r="E887" s="27"/>
      <c r="F887" s="124"/>
      <c r="G887" s="124"/>
      <c r="H887" s="27"/>
      <c r="I887" s="27"/>
      <c r="J887" s="27"/>
      <c r="K887" s="27"/>
      <c r="L887" s="27"/>
      <c r="M887" s="27"/>
      <c r="N887" s="27"/>
      <c r="O887" s="27"/>
      <c r="P887" s="27"/>
      <c r="Q887" s="27"/>
      <c r="R887" s="27"/>
      <c r="S887" s="27"/>
      <c r="T887" s="27"/>
      <c r="U887" s="27"/>
      <c r="V887" s="27"/>
      <c r="W887" s="27"/>
      <c r="X887" s="27"/>
      <c r="Y887" s="27"/>
      <c r="Z887" s="27"/>
      <c r="AA887" s="27"/>
      <c r="AB887" s="27"/>
    </row>
    <row r="888" ht="26.25" customHeight="1">
      <c r="A888" s="123"/>
      <c r="B888" s="27"/>
      <c r="C888" s="27"/>
      <c r="D888" s="27"/>
      <c r="E888" s="27"/>
      <c r="F888" s="124"/>
      <c r="G888" s="124"/>
      <c r="H888" s="27"/>
      <c r="I888" s="27"/>
      <c r="J888" s="27"/>
      <c r="K888" s="27"/>
      <c r="L888" s="27"/>
      <c r="M888" s="27"/>
      <c r="N888" s="27"/>
      <c r="O888" s="27"/>
      <c r="P888" s="27"/>
      <c r="Q888" s="27"/>
      <c r="R888" s="27"/>
      <c r="S888" s="27"/>
      <c r="T888" s="27"/>
      <c r="U888" s="27"/>
      <c r="V888" s="27"/>
      <c r="W888" s="27"/>
      <c r="X888" s="27"/>
      <c r="Y888" s="27"/>
      <c r="Z888" s="27"/>
      <c r="AA888" s="27"/>
      <c r="AB888" s="27"/>
    </row>
    <row r="889" ht="26.25" customHeight="1">
      <c r="A889" s="123"/>
      <c r="B889" s="27"/>
      <c r="C889" s="27"/>
      <c r="D889" s="27"/>
      <c r="E889" s="27"/>
      <c r="F889" s="124"/>
      <c r="G889" s="124"/>
      <c r="H889" s="27"/>
      <c r="I889" s="27"/>
      <c r="J889" s="27"/>
      <c r="K889" s="27"/>
      <c r="L889" s="27"/>
      <c r="M889" s="27"/>
      <c r="N889" s="27"/>
      <c r="O889" s="27"/>
      <c r="P889" s="27"/>
      <c r="Q889" s="27"/>
      <c r="R889" s="27"/>
      <c r="S889" s="27"/>
      <c r="T889" s="27"/>
      <c r="U889" s="27"/>
      <c r="V889" s="27"/>
      <c r="W889" s="27"/>
      <c r="X889" s="27"/>
      <c r="Y889" s="27"/>
      <c r="Z889" s="27"/>
      <c r="AA889" s="27"/>
      <c r="AB889" s="27"/>
    </row>
    <row r="890" ht="26.25" customHeight="1">
      <c r="A890" s="123"/>
      <c r="B890" s="27"/>
      <c r="C890" s="27"/>
      <c r="D890" s="27"/>
      <c r="E890" s="27"/>
      <c r="F890" s="124"/>
      <c r="G890" s="124"/>
      <c r="H890" s="27"/>
      <c r="I890" s="27"/>
      <c r="J890" s="27"/>
      <c r="K890" s="27"/>
      <c r="L890" s="27"/>
      <c r="M890" s="27"/>
      <c r="N890" s="27"/>
      <c r="O890" s="27"/>
      <c r="P890" s="27"/>
      <c r="Q890" s="27"/>
      <c r="R890" s="27"/>
      <c r="S890" s="27"/>
      <c r="T890" s="27"/>
      <c r="U890" s="27"/>
      <c r="V890" s="27"/>
      <c r="W890" s="27"/>
      <c r="X890" s="27"/>
      <c r="Y890" s="27"/>
      <c r="Z890" s="27"/>
      <c r="AA890" s="27"/>
      <c r="AB890" s="27"/>
    </row>
    <row r="891" ht="26.25" customHeight="1">
      <c r="A891" s="123"/>
      <c r="B891" s="27"/>
      <c r="C891" s="27"/>
      <c r="D891" s="27"/>
      <c r="E891" s="27"/>
      <c r="F891" s="124"/>
      <c r="G891" s="124"/>
      <c r="H891" s="27"/>
      <c r="I891" s="27"/>
      <c r="J891" s="27"/>
      <c r="K891" s="27"/>
      <c r="L891" s="27"/>
      <c r="M891" s="27"/>
      <c r="N891" s="27"/>
      <c r="O891" s="27"/>
      <c r="P891" s="27"/>
      <c r="Q891" s="27"/>
      <c r="R891" s="27"/>
      <c r="S891" s="27"/>
      <c r="T891" s="27"/>
      <c r="U891" s="27"/>
      <c r="V891" s="27"/>
      <c r="W891" s="27"/>
      <c r="X891" s="27"/>
      <c r="Y891" s="27"/>
      <c r="Z891" s="27"/>
      <c r="AA891" s="27"/>
      <c r="AB891" s="27"/>
    </row>
    <row r="892" ht="26.25" customHeight="1">
      <c r="A892" s="123"/>
      <c r="B892" s="27"/>
      <c r="C892" s="27"/>
      <c r="D892" s="27"/>
      <c r="E892" s="27"/>
      <c r="F892" s="124"/>
      <c r="G892" s="124"/>
      <c r="H892" s="27"/>
      <c r="I892" s="27"/>
      <c r="J892" s="27"/>
      <c r="K892" s="27"/>
      <c r="L892" s="27"/>
      <c r="M892" s="27"/>
      <c r="N892" s="27"/>
      <c r="O892" s="27"/>
      <c r="P892" s="27"/>
      <c r="Q892" s="27"/>
      <c r="R892" s="27"/>
      <c r="S892" s="27"/>
      <c r="T892" s="27"/>
      <c r="U892" s="27"/>
      <c r="V892" s="27"/>
      <c r="W892" s="27"/>
      <c r="X892" s="27"/>
      <c r="Y892" s="27"/>
      <c r="Z892" s="27"/>
      <c r="AA892" s="27"/>
      <c r="AB892" s="27"/>
    </row>
    <row r="893" ht="26.25" customHeight="1">
      <c r="A893" s="123"/>
      <c r="B893" s="27"/>
      <c r="C893" s="27"/>
      <c r="D893" s="27"/>
      <c r="E893" s="27"/>
      <c r="F893" s="124"/>
      <c r="G893" s="124"/>
      <c r="H893" s="27"/>
      <c r="I893" s="27"/>
      <c r="J893" s="27"/>
      <c r="K893" s="27"/>
      <c r="L893" s="27"/>
      <c r="M893" s="27"/>
      <c r="N893" s="27"/>
      <c r="O893" s="27"/>
      <c r="P893" s="27"/>
      <c r="Q893" s="27"/>
      <c r="R893" s="27"/>
      <c r="S893" s="27"/>
      <c r="T893" s="27"/>
      <c r="U893" s="27"/>
      <c r="V893" s="27"/>
      <c r="W893" s="27"/>
      <c r="X893" s="27"/>
      <c r="Y893" s="27"/>
      <c r="Z893" s="27"/>
      <c r="AA893" s="27"/>
      <c r="AB893" s="27"/>
    </row>
    <row r="894" ht="26.25" customHeight="1">
      <c r="A894" s="123"/>
      <c r="B894" s="27"/>
      <c r="C894" s="27"/>
      <c r="D894" s="27"/>
      <c r="E894" s="27"/>
      <c r="F894" s="124"/>
      <c r="G894" s="124"/>
      <c r="H894" s="27"/>
      <c r="I894" s="27"/>
      <c r="J894" s="27"/>
      <c r="K894" s="27"/>
      <c r="L894" s="27"/>
      <c r="M894" s="27"/>
      <c r="N894" s="27"/>
      <c r="O894" s="27"/>
      <c r="P894" s="27"/>
      <c r="Q894" s="27"/>
      <c r="R894" s="27"/>
      <c r="S894" s="27"/>
      <c r="T894" s="27"/>
      <c r="U894" s="27"/>
      <c r="V894" s="27"/>
      <c r="W894" s="27"/>
      <c r="X894" s="27"/>
      <c r="Y894" s="27"/>
      <c r="Z894" s="27"/>
      <c r="AA894" s="27"/>
      <c r="AB894" s="27"/>
    </row>
    <row r="895" ht="26.25" customHeight="1">
      <c r="A895" s="123"/>
      <c r="B895" s="27"/>
      <c r="C895" s="27"/>
      <c r="D895" s="27"/>
      <c r="E895" s="27"/>
      <c r="F895" s="124"/>
      <c r="G895" s="124"/>
      <c r="H895" s="27"/>
      <c r="I895" s="27"/>
      <c r="J895" s="27"/>
      <c r="K895" s="27"/>
      <c r="L895" s="27"/>
      <c r="M895" s="27"/>
      <c r="N895" s="27"/>
      <c r="O895" s="27"/>
      <c r="P895" s="27"/>
      <c r="Q895" s="27"/>
      <c r="R895" s="27"/>
      <c r="S895" s="27"/>
      <c r="T895" s="27"/>
      <c r="U895" s="27"/>
      <c r="V895" s="27"/>
      <c r="W895" s="27"/>
      <c r="X895" s="27"/>
      <c r="Y895" s="27"/>
      <c r="Z895" s="27"/>
      <c r="AA895" s="27"/>
      <c r="AB895" s="27"/>
    </row>
    <row r="896" ht="26.25" customHeight="1">
      <c r="A896" s="123"/>
      <c r="B896" s="27"/>
      <c r="C896" s="27"/>
      <c r="D896" s="27"/>
      <c r="E896" s="27"/>
      <c r="F896" s="124"/>
      <c r="G896" s="124"/>
      <c r="H896" s="27"/>
      <c r="I896" s="27"/>
      <c r="J896" s="27"/>
      <c r="K896" s="27"/>
      <c r="L896" s="27"/>
      <c r="M896" s="27"/>
      <c r="N896" s="27"/>
      <c r="O896" s="27"/>
      <c r="P896" s="27"/>
      <c r="Q896" s="27"/>
      <c r="R896" s="27"/>
      <c r="S896" s="27"/>
      <c r="T896" s="27"/>
      <c r="U896" s="27"/>
      <c r="V896" s="27"/>
      <c r="W896" s="27"/>
      <c r="X896" s="27"/>
      <c r="Y896" s="27"/>
      <c r="Z896" s="27"/>
      <c r="AA896" s="27"/>
      <c r="AB896" s="27"/>
    </row>
    <row r="897" ht="26.25" customHeight="1">
      <c r="A897" s="123"/>
      <c r="B897" s="27"/>
      <c r="C897" s="27"/>
      <c r="D897" s="27"/>
      <c r="E897" s="27"/>
      <c r="F897" s="124"/>
      <c r="G897" s="124"/>
      <c r="H897" s="27"/>
      <c r="I897" s="27"/>
      <c r="J897" s="27"/>
      <c r="K897" s="27"/>
      <c r="L897" s="27"/>
      <c r="M897" s="27"/>
      <c r="N897" s="27"/>
      <c r="O897" s="27"/>
      <c r="P897" s="27"/>
      <c r="Q897" s="27"/>
      <c r="R897" s="27"/>
      <c r="S897" s="27"/>
      <c r="T897" s="27"/>
      <c r="U897" s="27"/>
      <c r="V897" s="27"/>
      <c r="W897" s="27"/>
      <c r="X897" s="27"/>
      <c r="Y897" s="27"/>
      <c r="Z897" s="27"/>
      <c r="AA897" s="27"/>
      <c r="AB897" s="27"/>
    </row>
    <row r="898" ht="26.25" customHeight="1">
      <c r="A898" s="123"/>
      <c r="B898" s="27"/>
      <c r="C898" s="27"/>
      <c r="D898" s="27"/>
      <c r="E898" s="27"/>
      <c r="F898" s="124"/>
      <c r="G898" s="124"/>
      <c r="H898" s="27"/>
      <c r="I898" s="27"/>
      <c r="J898" s="27"/>
      <c r="K898" s="27"/>
      <c r="L898" s="27"/>
      <c r="M898" s="27"/>
      <c r="N898" s="27"/>
      <c r="O898" s="27"/>
      <c r="P898" s="27"/>
      <c r="Q898" s="27"/>
      <c r="R898" s="27"/>
      <c r="S898" s="27"/>
      <c r="T898" s="27"/>
      <c r="U898" s="27"/>
      <c r="V898" s="27"/>
      <c r="W898" s="27"/>
      <c r="X898" s="27"/>
      <c r="Y898" s="27"/>
      <c r="Z898" s="27"/>
      <c r="AA898" s="27"/>
      <c r="AB898" s="27"/>
    </row>
    <row r="899" ht="26.25" customHeight="1">
      <c r="A899" s="123"/>
      <c r="B899" s="27"/>
      <c r="C899" s="27"/>
      <c r="D899" s="27"/>
      <c r="E899" s="27"/>
      <c r="F899" s="124"/>
      <c r="G899" s="124"/>
      <c r="H899" s="27"/>
      <c r="I899" s="27"/>
      <c r="J899" s="27"/>
      <c r="K899" s="27"/>
      <c r="L899" s="27"/>
      <c r="M899" s="27"/>
      <c r="N899" s="27"/>
      <c r="O899" s="27"/>
      <c r="P899" s="27"/>
      <c r="Q899" s="27"/>
      <c r="R899" s="27"/>
      <c r="S899" s="27"/>
      <c r="T899" s="27"/>
      <c r="U899" s="27"/>
      <c r="V899" s="27"/>
      <c r="W899" s="27"/>
      <c r="X899" s="27"/>
      <c r="Y899" s="27"/>
      <c r="Z899" s="27"/>
      <c r="AA899" s="27"/>
      <c r="AB899" s="27"/>
    </row>
    <row r="900" ht="26.25" customHeight="1">
      <c r="A900" s="123"/>
      <c r="B900" s="27"/>
      <c r="C900" s="27"/>
      <c r="D900" s="27"/>
      <c r="E900" s="27"/>
      <c r="F900" s="124"/>
      <c r="G900" s="124"/>
      <c r="H900" s="27"/>
      <c r="I900" s="27"/>
      <c r="J900" s="27"/>
      <c r="K900" s="27"/>
      <c r="L900" s="27"/>
      <c r="M900" s="27"/>
      <c r="N900" s="27"/>
      <c r="O900" s="27"/>
      <c r="P900" s="27"/>
      <c r="Q900" s="27"/>
      <c r="R900" s="27"/>
      <c r="S900" s="27"/>
      <c r="T900" s="27"/>
      <c r="U900" s="27"/>
      <c r="V900" s="27"/>
      <c r="W900" s="27"/>
      <c r="X900" s="27"/>
      <c r="Y900" s="27"/>
      <c r="Z900" s="27"/>
      <c r="AA900" s="27"/>
      <c r="AB900" s="27"/>
    </row>
    <row r="901" ht="26.25" customHeight="1">
      <c r="A901" s="123"/>
      <c r="B901" s="27"/>
      <c r="C901" s="27"/>
      <c r="D901" s="27"/>
      <c r="E901" s="27"/>
      <c r="F901" s="124"/>
      <c r="G901" s="124"/>
      <c r="H901" s="27"/>
      <c r="I901" s="27"/>
      <c r="J901" s="27"/>
      <c r="K901" s="27"/>
      <c r="L901" s="27"/>
      <c r="M901" s="27"/>
      <c r="N901" s="27"/>
      <c r="O901" s="27"/>
      <c r="P901" s="27"/>
      <c r="Q901" s="27"/>
      <c r="R901" s="27"/>
      <c r="S901" s="27"/>
      <c r="T901" s="27"/>
      <c r="U901" s="27"/>
      <c r="V901" s="27"/>
      <c r="W901" s="27"/>
      <c r="X901" s="27"/>
      <c r="Y901" s="27"/>
      <c r="Z901" s="27"/>
      <c r="AA901" s="27"/>
      <c r="AB901" s="27"/>
    </row>
    <row r="902" ht="26.25" customHeight="1">
      <c r="A902" s="123"/>
      <c r="B902" s="27"/>
      <c r="C902" s="27"/>
      <c r="D902" s="27"/>
      <c r="E902" s="27"/>
      <c r="F902" s="124"/>
      <c r="G902" s="124"/>
      <c r="H902" s="27"/>
      <c r="I902" s="27"/>
      <c r="J902" s="27"/>
      <c r="K902" s="27"/>
      <c r="L902" s="27"/>
      <c r="M902" s="27"/>
      <c r="N902" s="27"/>
      <c r="O902" s="27"/>
      <c r="P902" s="27"/>
      <c r="Q902" s="27"/>
      <c r="R902" s="27"/>
      <c r="S902" s="27"/>
      <c r="T902" s="27"/>
      <c r="U902" s="27"/>
      <c r="V902" s="27"/>
      <c r="W902" s="27"/>
      <c r="X902" s="27"/>
      <c r="Y902" s="27"/>
      <c r="Z902" s="27"/>
      <c r="AA902" s="27"/>
      <c r="AB902" s="27"/>
    </row>
    <row r="903" ht="26.25" customHeight="1">
      <c r="A903" s="123"/>
      <c r="B903" s="27"/>
      <c r="C903" s="27"/>
      <c r="D903" s="27"/>
      <c r="E903" s="27"/>
      <c r="F903" s="124"/>
      <c r="G903" s="124"/>
      <c r="H903" s="27"/>
      <c r="I903" s="27"/>
      <c r="J903" s="27"/>
      <c r="K903" s="27"/>
      <c r="L903" s="27"/>
      <c r="M903" s="27"/>
      <c r="N903" s="27"/>
      <c r="O903" s="27"/>
      <c r="P903" s="27"/>
      <c r="Q903" s="27"/>
      <c r="R903" s="27"/>
      <c r="S903" s="27"/>
      <c r="T903" s="27"/>
      <c r="U903" s="27"/>
      <c r="V903" s="27"/>
      <c r="W903" s="27"/>
      <c r="X903" s="27"/>
      <c r="Y903" s="27"/>
      <c r="Z903" s="27"/>
      <c r="AA903" s="27"/>
      <c r="AB903" s="27"/>
    </row>
    <row r="904" ht="26.25" customHeight="1">
      <c r="A904" s="123"/>
      <c r="B904" s="27"/>
      <c r="C904" s="27"/>
      <c r="D904" s="27"/>
      <c r="E904" s="27"/>
      <c r="F904" s="124"/>
      <c r="G904" s="124"/>
      <c r="H904" s="27"/>
      <c r="I904" s="27"/>
      <c r="J904" s="27"/>
      <c r="K904" s="27"/>
      <c r="L904" s="27"/>
      <c r="M904" s="27"/>
      <c r="N904" s="27"/>
      <c r="O904" s="27"/>
      <c r="P904" s="27"/>
      <c r="Q904" s="27"/>
      <c r="R904" s="27"/>
      <c r="S904" s="27"/>
      <c r="T904" s="27"/>
      <c r="U904" s="27"/>
      <c r="V904" s="27"/>
      <c r="W904" s="27"/>
      <c r="X904" s="27"/>
      <c r="Y904" s="27"/>
      <c r="Z904" s="27"/>
      <c r="AA904" s="27"/>
      <c r="AB904" s="27"/>
    </row>
    <row r="905" ht="26.25" customHeight="1">
      <c r="A905" s="123"/>
      <c r="B905" s="27"/>
      <c r="C905" s="27"/>
      <c r="D905" s="27"/>
      <c r="E905" s="27"/>
      <c r="F905" s="124"/>
      <c r="G905" s="124"/>
      <c r="H905" s="27"/>
      <c r="I905" s="27"/>
      <c r="J905" s="27"/>
      <c r="K905" s="27"/>
      <c r="L905" s="27"/>
      <c r="M905" s="27"/>
      <c r="N905" s="27"/>
      <c r="O905" s="27"/>
      <c r="P905" s="27"/>
      <c r="Q905" s="27"/>
      <c r="R905" s="27"/>
      <c r="S905" s="27"/>
      <c r="T905" s="27"/>
      <c r="U905" s="27"/>
      <c r="V905" s="27"/>
      <c r="W905" s="27"/>
      <c r="X905" s="27"/>
      <c r="Y905" s="27"/>
      <c r="Z905" s="27"/>
      <c r="AA905" s="27"/>
      <c r="AB905" s="27"/>
    </row>
    <row r="906" ht="26.25" customHeight="1">
      <c r="A906" s="123"/>
      <c r="B906" s="27"/>
      <c r="C906" s="27"/>
      <c r="D906" s="27"/>
      <c r="E906" s="27"/>
      <c r="F906" s="124"/>
      <c r="G906" s="124"/>
      <c r="H906" s="27"/>
      <c r="I906" s="27"/>
      <c r="J906" s="27"/>
      <c r="K906" s="27"/>
      <c r="L906" s="27"/>
      <c r="M906" s="27"/>
      <c r="N906" s="27"/>
      <c r="O906" s="27"/>
      <c r="P906" s="27"/>
      <c r="Q906" s="27"/>
      <c r="R906" s="27"/>
      <c r="S906" s="27"/>
      <c r="T906" s="27"/>
      <c r="U906" s="27"/>
      <c r="V906" s="27"/>
      <c r="W906" s="27"/>
      <c r="X906" s="27"/>
      <c r="Y906" s="27"/>
      <c r="Z906" s="27"/>
      <c r="AA906" s="27"/>
      <c r="AB906" s="27"/>
    </row>
    <row r="907" ht="26.25" customHeight="1">
      <c r="A907" s="123"/>
      <c r="B907" s="27"/>
      <c r="C907" s="27"/>
      <c r="D907" s="27"/>
      <c r="E907" s="27"/>
      <c r="F907" s="124"/>
      <c r="G907" s="124"/>
      <c r="H907" s="27"/>
      <c r="I907" s="27"/>
      <c r="J907" s="27"/>
      <c r="K907" s="27"/>
      <c r="L907" s="27"/>
      <c r="M907" s="27"/>
      <c r="N907" s="27"/>
      <c r="O907" s="27"/>
      <c r="P907" s="27"/>
      <c r="Q907" s="27"/>
      <c r="R907" s="27"/>
      <c r="S907" s="27"/>
      <c r="T907" s="27"/>
      <c r="U907" s="27"/>
      <c r="V907" s="27"/>
      <c r="W907" s="27"/>
      <c r="X907" s="27"/>
      <c r="Y907" s="27"/>
      <c r="Z907" s="27"/>
      <c r="AA907" s="27"/>
      <c r="AB907" s="27"/>
    </row>
    <row r="908" ht="26.25" customHeight="1">
      <c r="A908" s="123"/>
      <c r="B908" s="27"/>
      <c r="C908" s="27"/>
      <c r="D908" s="27"/>
      <c r="E908" s="27"/>
      <c r="F908" s="124"/>
      <c r="G908" s="124"/>
      <c r="H908" s="27"/>
      <c r="I908" s="27"/>
      <c r="J908" s="27"/>
      <c r="K908" s="27"/>
      <c r="L908" s="27"/>
      <c r="M908" s="27"/>
      <c r="N908" s="27"/>
      <c r="O908" s="27"/>
      <c r="P908" s="27"/>
      <c r="Q908" s="27"/>
      <c r="R908" s="27"/>
      <c r="S908" s="27"/>
      <c r="T908" s="27"/>
      <c r="U908" s="27"/>
      <c r="V908" s="27"/>
      <c r="W908" s="27"/>
      <c r="X908" s="27"/>
      <c r="Y908" s="27"/>
      <c r="Z908" s="27"/>
      <c r="AA908" s="27"/>
      <c r="AB908" s="27"/>
    </row>
    <row r="909" ht="26.25" customHeight="1">
      <c r="A909" s="123"/>
      <c r="B909" s="27"/>
      <c r="C909" s="27"/>
      <c r="D909" s="27"/>
      <c r="E909" s="27"/>
      <c r="F909" s="124"/>
      <c r="G909" s="124"/>
      <c r="H909" s="27"/>
      <c r="I909" s="27"/>
      <c r="J909" s="27"/>
      <c r="K909" s="27"/>
      <c r="L909" s="27"/>
      <c r="M909" s="27"/>
      <c r="N909" s="27"/>
      <c r="O909" s="27"/>
      <c r="P909" s="27"/>
      <c r="Q909" s="27"/>
      <c r="R909" s="27"/>
      <c r="S909" s="27"/>
      <c r="T909" s="27"/>
      <c r="U909" s="27"/>
      <c r="V909" s="27"/>
      <c r="W909" s="27"/>
      <c r="X909" s="27"/>
      <c r="Y909" s="27"/>
      <c r="Z909" s="27"/>
      <c r="AA909" s="27"/>
      <c r="AB909" s="27"/>
    </row>
    <row r="910" ht="26.25" customHeight="1">
      <c r="A910" s="123"/>
      <c r="B910" s="27"/>
      <c r="C910" s="27"/>
      <c r="D910" s="27"/>
      <c r="E910" s="27"/>
      <c r="F910" s="124"/>
      <c r="G910" s="124"/>
      <c r="H910" s="27"/>
      <c r="I910" s="27"/>
      <c r="J910" s="27"/>
      <c r="K910" s="27"/>
      <c r="L910" s="27"/>
      <c r="M910" s="27"/>
      <c r="N910" s="27"/>
      <c r="O910" s="27"/>
      <c r="P910" s="27"/>
      <c r="Q910" s="27"/>
      <c r="R910" s="27"/>
      <c r="S910" s="27"/>
      <c r="T910" s="27"/>
      <c r="U910" s="27"/>
      <c r="V910" s="27"/>
      <c r="W910" s="27"/>
      <c r="X910" s="27"/>
      <c r="Y910" s="27"/>
      <c r="Z910" s="27"/>
      <c r="AA910" s="27"/>
      <c r="AB910" s="27"/>
    </row>
    <row r="911" ht="26.25" customHeight="1">
      <c r="A911" s="123"/>
      <c r="B911" s="27"/>
      <c r="C911" s="27"/>
      <c r="D911" s="27"/>
      <c r="E911" s="27"/>
      <c r="F911" s="124"/>
      <c r="G911" s="124"/>
      <c r="H911" s="27"/>
      <c r="I911" s="27"/>
      <c r="J911" s="27"/>
      <c r="K911" s="27"/>
      <c r="L911" s="27"/>
      <c r="M911" s="27"/>
      <c r="N911" s="27"/>
      <c r="O911" s="27"/>
      <c r="P911" s="27"/>
      <c r="Q911" s="27"/>
      <c r="R911" s="27"/>
      <c r="S911" s="27"/>
      <c r="T911" s="27"/>
      <c r="U911" s="27"/>
      <c r="V911" s="27"/>
      <c r="W911" s="27"/>
      <c r="X911" s="27"/>
      <c r="Y911" s="27"/>
      <c r="Z911" s="27"/>
      <c r="AA911" s="27"/>
      <c r="AB911" s="27"/>
    </row>
    <row r="912" ht="26.25" customHeight="1">
      <c r="A912" s="123"/>
      <c r="B912" s="27"/>
      <c r="C912" s="27"/>
      <c r="D912" s="27"/>
      <c r="E912" s="27"/>
      <c r="F912" s="124"/>
      <c r="G912" s="124"/>
      <c r="H912" s="27"/>
      <c r="I912" s="27"/>
      <c r="J912" s="27"/>
      <c r="K912" s="27"/>
      <c r="L912" s="27"/>
      <c r="M912" s="27"/>
      <c r="N912" s="27"/>
      <c r="O912" s="27"/>
      <c r="P912" s="27"/>
      <c r="Q912" s="27"/>
      <c r="R912" s="27"/>
      <c r="S912" s="27"/>
      <c r="T912" s="27"/>
      <c r="U912" s="27"/>
      <c r="V912" s="27"/>
      <c r="W912" s="27"/>
      <c r="X912" s="27"/>
      <c r="Y912" s="27"/>
      <c r="Z912" s="27"/>
      <c r="AA912" s="27"/>
      <c r="AB912" s="27"/>
    </row>
    <row r="913" ht="26.25" customHeight="1">
      <c r="A913" s="123"/>
      <c r="B913" s="27"/>
      <c r="C913" s="27"/>
      <c r="D913" s="27"/>
      <c r="E913" s="27"/>
      <c r="F913" s="124"/>
      <c r="G913" s="124"/>
      <c r="H913" s="27"/>
      <c r="I913" s="27"/>
      <c r="J913" s="27"/>
      <c r="K913" s="27"/>
      <c r="L913" s="27"/>
      <c r="M913" s="27"/>
      <c r="N913" s="27"/>
      <c r="O913" s="27"/>
      <c r="P913" s="27"/>
      <c r="Q913" s="27"/>
      <c r="R913" s="27"/>
      <c r="S913" s="27"/>
      <c r="T913" s="27"/>
      <c r="U913" s="27"/>
      <c r="V913" s="27"/>
      <c r="W913" s="27"/>
      <c r="X913" s="27"/>
      <c r="Y913" s="27"/>
      <c r="Z913" s="27"/>
      <c r="AA913" s="27"/>
      <c r="AB913" s="27"/>
    </row>
    <row r="914" ht="26.25" customHeight="1">
      <c r="A914" s="123"/>
      <c r="B914" s="27"/>
      <c r="C914" s="27"/>
      <c r="D914" s="27"/>
      <c r="E914" s="27"/>
      <c r="F914" s="124"/>
      <c r="G914" s="124"/>
      <c r="H914" s="27"/>
      <c r="I914" s="27"/>
      <c r="J914" s="27"/>
      <c r="K914" s="27"/>
      <c r="L914" s="27"/>
      <c r="M914" s="27"/>
      <c r="N914" s="27"/>
      <c r="O914" s="27"/>
      <c r="P914" s="27"/>
      <c r="Q914" s="27"/>
      <c r="R914" s="27"/>
      <c r="S914" s="27"/>
      <c r="T914" s="27"/>
      <c r="U914" s="27"/>
      <c r="V914" s="27"/>
      <c r="W914" s="27"/>
      <c r="X914" s="27"/>
      <c r="Y914" s="27"/>
      <c r="Z914" s="27"/>
      <c r="AA914" s="27"/>
      <c r="AB914" s="27"/>
    </row>
    <row r="915" ht="26.25" customHeight="1">
      <c r="A915" s="123"/>
      <c r="B915" s="27"/>
      <c r="C915" s="27"/>
      <c r="D915" s="27"/>
      <c r="E915" s="27"/>
      <c r="F915" s="124"/>
      <c r="G915" s="124"/>
      <c r="H915" s="27"/>
      <c r="I915" s="27"/>
      <c r="J915" s="27"/>
      <c r="K915" s="27"/>
      <c r="L915" s="27"/>
      <c r="M915" s="27"/>
      <c r="N915" s="27"/>
      <c r="O915" s="27"/>
      <c r="P915" s="27"/>
      <c r="Q915" s="27"/>
      <c r="R915" s="27"/>
      <c r="S915" s="27"/>
      <c r="T915" s="27"/>
      <c r="U915" s="27"/>
      <c r="V915" s="27"/>
      <c r="W915" s="27"/>
      <c r="X915" s="27"/>
      <c r="Y915" s="27"/>
      <c r="Z915" s="27"/>
      <c r="AA915" s="27"/>
      <c r="AB915" s="27"/>
    </row>
    <row r="916" ht="26.25" customHeight="1">
      <c r="A916" s="123"/>
      <c r="B916" s="27"/>
      <c r="C916" s="27"/>
      <c r="D916" s="27"/>
      <c r="E916" s="27"/>
      <c r="F916" s="124"/>
      <c r="G916" s="124"/>
      <c r="H916" s="27"/>
      <c r="I916" s="27"/>
      <c r="J916" s="27"/>
      <c r="K916" s="27"/>
      <c r="L916" s="27"/>
      <c r="M916" s="27"/>
      <c r="N916" s="27"/>
      <c r="O916" s="27"/>
      <c r="P916" s="27"/>
      <c r="Q916" s="27"/>
      <c r="R916" s="27"/>
      <c r="S916" s="27"/>
      <c r="T916" s="27"/>
      <c r="U916" s="27"/>
      <c r="V916" s="27"/>
      <c r="W916" s="27"/>
      <c r="X916" s="27"/>
      <c r="Y916" s="27"/>
      <c r="Z916" s="27"/>
      <c r="AA916" s="27"/>
      <c r="AB916" s="27"/>
    </row>
    <row r="917" ht="26.25" customHeight="1">
      <c r="A917" s="123"/>
      <c r="B917" s="27"/>
      <c r="C917" s="27"/>
      <c r="D917" s="27"/>
      <c r="E917" s="27"/>
      <c r="F917" s="124"/>
      <c r="G917" s="124"/>
      <c r="H917" s="27"/>
      <c r="I917" s="27"/>
      <c r="J917" s="27"/>
      <c r="K917" s="27"/>
      <c r="L917" s="27"/>
      <c r="M917" s="27"/>
      <c r="N917" s="27"/>
      <c r="O917" s="27"/>
      <c r="P917" s="27"/>
      <c r="Q917" s="27"/>
      <c r="R917" s="27"/>
      <c r="S917" s="27"/>
      <c r="T917" s="27"/>
      <c r="U917" s="27"/>
      <c r="V917" s="27"/>
      <c r="W917" s="27"/>
      <c r="X917" s="27"/>
      <c r="Y917" s="27"/>
      <c r="Z917" s="27"/>
      <c r="AA917" s="27"/>
      <c r="AB917" s="27"/>
    </row>
    <row r="918" ht="26.25" customHeight="1">
      <c r="A918" s="123"/>
      <c r="B918" s="27"/>
      <c r="C918" s="27"/>
      <c r="D918" s="27"/>
      <c r="E918" s="27"/>
      <c r="F918" s="124"/>
      <c r="G918" s="124"/>
      <c r="H918" s="27"/>
      <c r="I918" s="27"/>
      <c r="J918" s="27"/>
      <c r="K918" s="27"/>
      <c r="L918" s="27"/>
      <c r="M918" s="27"/>
      <c r="N918" s="27"/>
      <c r="O918" s="27"/>
      <c r="P918" s="27"/>
      <c r="Q918" s="27"/>
      <c r="R918" s="27"/>
      <c r="S918" s="27"/>
      <c r="T918" s="27"/>
      <c r="U918" s="27"/>
      <c r="V918" s="27"/>
      <c r="W918" s="27"/>
      <c r="X918" s="27"/>
      <c r="Y918" s="27"/>
      <c r="Z918" s="27"/>
      <c r="AA918" s="27"/>
      <c r="AB918" s="27"/>
    </row>
    <row r="919" ht="26.25" customHeight="1">
      <c r="A919" s="123"/>
      <c r="B919" s="27"/>
      <c r="C919" s="27"/>
      <c r="D919" s="27"/>
      <c r="E919" s="27"/>
      <c r="F919" s="124"/>
      <c r="G919" s="124"/>
      <c r="H919" s="27"/>
      <c r="I919" s="27"/>
      <c r="J919" s="27"/>
      <c r="K919" s="27"/>
      <c r="L919" s="27"/>
      <c r="M919" s="27"/>
      <c r="N919" s="27"/>
      <c r="O919" s="27"/>
      <c r="P919" s="27"/>
      <c r="Q919" s="27"/>
      <c r="R919" s="27"/>
      <c r="S919" s="27"/>
      <c r="T919" s="27"/>
      <c r="U919" s="27"/>
      <c r="V919" s="27"/>
      <c r="W919" s="27"/>
      <c r="X919" s="27"/>
      <c r="Y919" s="27"/>
      <c r="Z919" s="27"/>
      <c r="AA919" s="27"/>
      <c r="AB919" s="27"/>
    </row>
    <row r="920" ht="26.25" customHeight="1">
      <c r="A920" s="123"/>
      <c r="B920" s="27"/>
      <c r="C920" s="27"/>
      <c r="D920" s="27"/>
      <c r="E920" s="27"/>
      <c r="F920" s="124"/>
      <c r="G920" s="124"/>
      <c r="H920" s="27"/>
      <c r="I920" s="27"/>
      <c r="J920" s="27"/>
      <c r="K920" s="27"/>
      <c r="L920" s="27"/>
      <c r="M920" s="27"/>
      <c r="N920" s="27"/>
      <c r="O920" s="27"/>
      <c r="P920" s="27"/>
      <c r="Q920" s="27"/>
      <c r="R920" s="27"/>
      <c r="S920" s="27"/>
      <c r="T920" s="27"/>
      <c r="U920" s="27"/>
      <c r="V920" s="27"/>
      <c r="W920" s="27"/>
      <c r="X920" s="27"/>
      <c r="Y920" s="27"/>
      <c r="Z920" s="27"/>
      <c r="AA920" s="27"/>
      <c r="AB920" s="27"/>
    </row>
    <row r="921" ht="26.25" customHeight="1">
      <c r="A921" s="123"/>
      <c r="B921" s="27"/>
      <c r="C921" s="27"/>
      <c r="D921" s="27"/>
      <c r="E921" s="27"/>
      <c r="F921" s="124"/>
      <c r="G921" s="124"/>
      <c r="H921" s="27"/>
      <c r="I921" s="27"/>
      <c r="J921" s="27"/>
      <c r="K921" s="27"/>
      <c r="L921" s="27"/>
      <c r="M921" s="27"/>
      <c r="N921" s="27"/>
      <c r="O921" s="27"/>
      <c r="P921" s="27"/>
      <c r="Q921" s="27"/>
      <c r="R921" s="27"/>
      <c r="S921" s="27"/>
      <c r="T921" s="27"/>
      <c r="U921" s="27"/>
      <c r="V921" s="27"/>
      <c r="W921" s="27"/>
      <c r="X921" s="27"/>
      <c r="Y921" s="27"/>
      <c r="Z921" s="27"/>
      <c r="AA921" s="27"/>
      <c r="AB921" s="27"/>
    </row>
    <row r="922" ht="26.25" customHeight="1">
      <c r="A922" s="123"/>
      <c r="B922" s="27"/>
      <c r="C922" s="27"/>
      <c r="D922" s="27"/>
      <c r="E922" s="27"/>
      <c r="F922" s="124"/>
      <c r="G922" s="124"/>
      <c r="H922" s="27"/>
      <c r="I922" s="27"/>
      <c r="J922" s="27"/>
      <c r="K922" s="27"/>
      <c r="L922" s="27"/>
      <c r="M922" s="27"/>
      <c r="N922" s="27"/>
      <c r="O922" s="27"/>
      <c r="P922" s="27"/>
      <c r="Q922" s="27"/>
      <c r="R922" s="27"/>
      <c r="S922" s="27"/>
      <c r="T922" s="27"/>
      <c r="U922" s="27"/>
      <c r="V922" s="27"/>
      <c r="W922" s="27"/>
      <c r="X922" s="27"/>
      <c r="Y922" s="27"/>
      <c r="Z922" s="27"/>
      <c r="AA922" s="27"/>
      <c r="AB922" s="27"/>
    </row>
    <row r="923" ht="26.25" customHeight="1">
      <c r="A923" s="123"/>
      <c r="B923" s="27"/>
      <c r="C923" s="27"/>
      <c r="D923" s="27"/>
      <c r="E923" s="27"/>
      <c r="F923" s="124"/>
      <c r="G923" s="124"/>
      <c r="H923" s="27"/>
      <c r="I923" s="27"/>
      <c r="J923" s="27"/>
      <c r="K923" s="27"/>
      <c r="L923" s="27"/>
      <c r="M923" s="27"/>
      <c r="N923" s="27"/>
      <c r="O923" s="27"/>
      <c r="P923" s="27"/>
      <c r="Q923" s="27"/>
      <c r="R923" s="27"/>
      <c r="S923" s="27"/>
      <c r="T923" s="27"/>
      <c r="U923" s="27"/>
      <c r="V923" s="27"/>
      <c r="W923" s="27"/>
      <c r="X923" s="27"/>
      <c r="Y923" s="27"/>
      <c r="Z923" s="27"/>
      <c r="AA923" s="27"/>
      <c r="AB923" s="27"/>
    </row>
    <row r="924" ht="26.25" customHeight="1">
      <c r="A924" s="123"/>
      <c r="B924" s="27"/>
      <c r="C924" s="27"/>
      <c r="D924" s="27"/>
      <c r="E924" s="27"/>
      <c r="F924" s="124"/>
      <c r="G924" s="124"/>
      <c r="H924" s="27"/>
      <c r="I924" s="27"/>
      <c r="J924" s="27"/>
      <c r="K924" s="27"/>
      <c r="L924" s="27"/>
      <c r="M924" s="27"/>
      <c r="N924" s="27"/>
      <c r="O924" s="27"/>
      <c r="P924" s="27"/>
      <c r="Q924" s="27"/>
      <c r="R924" s="27"/>
      <c r="S924" s="27"/>
      <c r="T924" s="27"/>
      <c r="U924" s="27"/>
      <c r="V924" s="27"/>
      <c r="W924" s="27"/>
      <c r="X924" s="27"/>
      <c r="Y924" s="27"/>
      <c r="Z924" s="27"/>
      <c r="AA924" s="27"/>
      <c r="AB924" s="27"/>
    </row>
    <row r="925" ht="26.25" customHeight="1">
      <c r="A925" s="123"/>
      <c r="B925" s="27"/>
      <c r="C925" s="27"/>
      <c r="D925" s="27"/>
      <c r="E925" s="27"/>
      <c r="F925" s="124"/>
      <c r="G925" s="124"/>
      <c r="H925" s="27"/>
      <c r="I925" s="27"/>
      <c r="J925" s="27"/>
      <c r="K925" s="27"/>
      <c r="L925" s="27"/>
      <c r="M925" s="27"/>
      <c r="N925" s="27"/>
      <c r="O925" s="27"/>
      <c r="P925" s="27"/>
      <c r="Q925" s="27"/>
      <c r="R925" s="27"/>
      <c r="S925" s="27"/>
      <c r="T925" s="27"/>
      <c r="U925" s="27"/>
      <c r="V925" s="27"/>
      <c r="W925" s="27"/>
      <c r="X925" s="27"/>
      <c r="Y925" s="27"/>
      <c r="Z925" s="27"/>
      <c r="AA925" s="27"/>
      <c r="AB925" s="27"/>
    </row>
    <row r="926" ht="26.25" customHeight="1">
      <c r="A926" s="123"/>
      <c r="B926" s="27"/>
      <c r="C926" s="27"/>
      <c r="D926" s="27"/>
      <c r="E926" s="27"/>
      <c r="F926" s="124"/>
      <c r="G926" s="124"/>
      <c r="H926" s="27"/>
      <c r="I926" s="27"/>
      <c r="J926" s="27"/>
      <c r="K926" s="27"/>
      <c r="L926" s="27"/>
      <c r="M926" s="27"/>
      <c r="N926" s="27"/>
      <c r="O926" s="27"/>
      <c r="P926" s="27"/>
      <c r="Q926" s="27"/>
      <c r="R926" s="27"/>
      <c r="S926" s="27"/>
      <c r="T926" s="27"/>
      <c r="U926" s="27"/>
      <c r="V926" s="27"/>
      <c r="W926" s="27"/>
      <c r="X926" s="27"/>
      <c r="Y926" s="27"/>
      <c r="Z926" s="27"/>
      <c r="AA926" s="27"/>
      <c r="AB926" s="27"/>
    </row>
    <row r="927" ht="26.25" customHeight="1">
      <c r="A927" s="123"/>
      <c r="B927" s="27"/>
      <c r="C927" s="27"/>
      <c r="D927" s="27"/>
      <c r="E927" s="27"/>
      <c r="F927" s="124"/>
      <c r="G927" s="124"/>
      <c r="H927" s="27"/>
      <c r="I927" s="27"/>
      <c r="J927" s="27"/>
      <c r="K927" s="27"/>
      <c r="L927" s="27"/>
      <c r="M927" s="27"/>
      <c r="N927" s="27"/>
      <c r="O927" s="27"/>
      <c r="P927" s="27"/>
      <c r="Q927" s="27"/>
      <c r="R927" s="27"/>
      <c r="S927" s="27"/>
      <c r="T927" s="27"/>
      <c r="U927" s="27"/>
      <c r="V927" s="27"/>
      <c r="W927" s="27"/>
      <c r="X927" s="27"/>
      <c r="Y927" s="27"/>
      <c r="Z927" s="27"/>
      <c r="AA927" s="27"/>
      <c r="AB927" s="27"/>
    </row>
    <row r="928" ht="26.25" customHeight="1">
      <c r="A928" s="123"/>
      <c r="B928" s="27"/>
      <c r="C928" s="27"/>
      <c r="D928" s="27"/>
      <c r="E928" s="27"/>
      <c r="F928" s="124"/>
      <c r="G928" s="124"/>
      <c r="H928" s="27"/>
      <c r="I928" s="27"/>
      <c r="J928" s="27"/>
      <c r="K928" s="27"/>
      <c r="L928" s="27"/>
      <c r="M928" s="27"/>
      <c r="N928" s="27"/>
      <c r="O928" s="27"/>
      <c r="P928" s="27"/>
      <c r="Q928" s="27"/>
      <c r="R928" s="27"/>
      <c r="S928" s="27"/>
      <c r="T928" s="27"/>
      <c r="U928" s="27"/>
      <c r="V928" s="27"/>
      <c r="W928" s="27"/>
      <c r="X928" s="27"/>
      <c r="Y928" s="27"/>
      <c r="Z928" s="27"/>
      <c r="AA928" s="27"/>
      <c r="AB928" s="27"/>
    </row>
    <row r="929" ht="26.25" customHeight="1">
      <c r="A929" s="123"/>
      <c r="B929" s="27"/>
      <c r="C929" s="27"/>
      <c r="D929" s="27"/>
      <c r="E929" s="27"/>
      <c r="F929" s="124"/>
      <c r="G929" s="124"/>
      <c r="H929" s="27"/>
      <c r="I929" s="27"/>
      <c r="J929" s="27"/>
      <c r="K929" s="27"/>
      <c r="L929" s="27"/>
      <c r="M929" s="27"/>
      <c r="N929" s="27"/>
      <c r="O929" s="27"/>
      <c r="P929" s="27"/>
      <c r="Q929" s="27"/>
      <c r="R929" s="27"/>
      <c r="S929" s="27"/>
      <c r="T929" s="27"/>
      <c r="U929" s="27"/>
      <c r="V929" s="27"/>
      <c r="W929" s="27"/>
      <c r="X929" s="27"/>
      <c r="Y929" s="27"/>
      <c r="Z929" s="27"/>
      <c r="AA929" s="27"/>
      <c r="AB929" s="27"/>
    </row>
    <row r="930" ht="26.25" customHeight="1">
      <c r="A930" s="123"/>
      <c r="B930" s="27"/>
      <c r="C930" s="27"/>
      <c r="D930" s="27"/>
      <c r="E930" s="27"/>
      <c r="F930" s="124"/>
      <c r="G930" s="124"/>
      <c r="H930" s="27"/>
      <c r="I930" s="27"/>
      <c r="J930" s="27"/>
      <c r="K930" s="27"/>
      <c r="L930" s="27"/>
      <c r="M930" s="27"/>
      <c r="N930" s="27"/>
      <c r="O930" s="27"/>
      <c r="P930" s="27"/>
      <c r="Q930" s="27"/>
      <c r="R930" s="27"/>
      <c r="S930" s="27"/>
      <c r="T930" s="27"/>
      <c r="U930" s="27"/>
      <c r="V930" s="27"/>
      <c r="W930" s="27"/>
      <c r="X930" s="27"/>
      <c r="Y930" s="27"/>
      <c r="Z930" s="27"/>
      <c r="AA930" s="27"/>
      <c r="AB930" s="27"/>
    </row>
    <row r="931" ht="26.25" customHeight="1">
      <c r="A931" s="123"/>
      <c r="B931" s="27"/>
      <c r="C931" s="27"/>
      <c r="D931" s="27"/>
      <c r="E931" s="27"/>
      <c r="F931" s="124"/>
      <c r="G931" s="124"/>
      <c r="H931" s="27"/>
      <c r="I931" s="27"/>
      <c r="J931" s="27"/>
      <c r="K931" s="27"/>
      <c r="L931" s="27"/>
      <c r="M931" s="27"/>
      <c r="N931" s="27"/>
      <c r="O931" s="27"/>
      <c r="P931" s="27"/>
      <c r="Q931" s="27"/>
      <c r="R931" s="27"/>
      <c r="S931" s="27"/>
      <c r="T931" s="27"/>
      <c r="U931" s="27"/>
      <c r="V931" s="27"/>
      <c r="W931" s="27"/>
      <c r="X931" s="27"/>
      <c r="Y931" s="27"/>
      <c r="Z931" s="27"/>
      <c r="AA931" s="27"/>
      <c r="AB931" s="27"/>
    </row>
    <row r="932" ht="26.25" customHeight="1">
      <c r="A932" s="123"/>
      <c r="B932" s="27"/>
      <c r="C932" s="27"/>
      <c r="D932" s="27"/>
      <c r="E932" s="27"/>
      <c r="F932" s="124"/>
      <c r="G932" s="124"/>
      <c r="H932" s="27"/>
      <c r="I932" s="27"/>
      <c r="J932" s="27"/>
      <c r="K932" s="27"/>
      <c r="L932" s="27"/>
      <c r="M932" s="27"/>
      <c r="N932" s="27"/>
      <c r="O932" s="27"/>
      <c r="P932" s="27"/>
      <c r="Q932" s="27"/>
      <c r="R932" s="27"/>
      <c r="S932" s="27"/>
      <c r="T932" s="27"/>
      <c r="U932" s="27"/>
      <c r="V932" s="27"/>
      <c r="W932" s="27"/>
      <c r="X932" s="27"/>
      <c r="Y932" s="27"/>
      <c r="Z932" s="27"/>
      <c r="AA932" s="27"/>
      <c r="AB932" s="27"/>
    </row>
    <row r="933" ht="26.25" customHeight="1">
      <c r="A933" s="123"/>
      <c r="B933" s="27"/>
      <c r="C933" s="27"/>
      <c r="D933" s="27"/>
      <c r="E933" s="27"/>
      <c r="F933" s="124"/>
      <c r="G933" s="124"/>
      <c r="H933" s="27"/>
      <c r="I933" s="27"/>
      <c r="J933" s="27"/>
      <c r="K933" s="27"/>
      <c r="L933" s="27"/>
      <c r="M933" s="27"/>
      <c r="N933" s="27"/>
      <c r="O933" s="27"/>
      <c r="P933" s="27"/>
      <c r="Q933" s="27"/>
      <c r="R933" s="27"/>
      <c r="S933" s="27"/>
      <c r="T933" s="27"/>
      <c r="U933" s="27"/>
      <c r="V933" s="27"/>
      <c r="W933" s="27"/>
      <c r="X933" s="27"/>
      <c r="Y933" s="27"/>
      <c r="Z933" s="27"/>
      <c r="AA933" s="27"/>
      <c r="AB933" s="27"/>
    </row>
    <row r="934" ht="26.25" customHeight="1">
      <c r="A934" s="123"/>
      <c r="B934" s="27"/>
      <c r="C934" s="27"/>
      <c r="D934" s="27"/>
      <c r="E934" s="27"/>
      <c r="F934" s="124"/>
      <c r="G934" s="124"/>
      <c r="H934" s="27"/>
      <c r="I934" s="27"/>
      <c r="J934" s="27"/>
      <c r="K934" s="27"/>
      <c r="L934" s="27"/>
      <c r="M934" s="27"/>
      <c r="N934" s="27"/>
      <c r="O934" s="27"/>
      <c r="P934" s="27"/>
      <c r="Q934" s="27"/>
      <c r="R934" s="27"/>
      <c r="S934" s="27"/>
      <c r="T934" s="27"/>
      <c r="U934" s="27"/>
      <c r="V934" s="27"/>
      <c r="W934" s="27"/>
      <c r="X934" s="27"/>
      <c r="Y934" s="27"/>
      <c r="Z934" s="27"/>
      <c r="AA934" s="27"/>
      <c r="AB934" s="27"/>
    </row>
    <row r="935" ht="26.25" customHeight="1">
      <c r="A935" s="123"/>
      <c r="B935" s="27"/>
      <c r="C935" s="27"/>
      <c r="D935" s="27"/>
      <c r="E935" s="27"/>
      <c r="F935" s="124"/>
      <c r="G935" s="124"/>
      <c r="H935" s="27"/>
      <c r="I935" s="27"/>
      <c r="J935" s="27"/>
      <c r="K935" s="27"/>
      <c r="L935" s="27"/>
      <c r="M935" s="27"/>
      <c r="N935" s="27"/>
      <c r="O935" s="27"/>
      <c r="P935" s="27"/>
      <c r="Q935" s="27"/>
      <c r="R935" s="27"/>
      <c r="S935" s="27"/>
      <c r="T935" s="27"/>
      <c r="U935" s="27"/>
      <c r="V935" s="27"/>
      <c r="W935" s="27"/>
      <c r="X935" s="27"/>
      <c r="Y935" s="27"/>
      <c r="Z935" s="27"/>
      <c r="AA935" s="27"/>
      <c r="AB935" s="27"/>
    </row>
    <row r="936" ht="26.25" customHeight="1">
      <c r="A936" s="123"/>
      <c r="B936" s="27"/>
      <c r="C936" s="27"/>
      <c r="D936" s="27"/>
      <c r="E936" s="27"/>
      <c r="F936" s="124"/>
      <c r="G936" s="124"/>
      <c r="H936" s="27"/>
      <c r="I936" s="27"/>
      <c r="J936" s="27"/>
      <c r="K936" s="27"/>
      <c r="L936" s="27"/>
      <c r="M936" s="27"/>
      <c r="N936" s="27"/>
      <c r="O936" s="27"/>
      <c r="P936" s="27"/>
      <c r="Q936" s="27"/>
      <c r="R936" s="27"/>
      <c r="S936" s="27"/>
      <c r="T936" s="27"/>
      <c r="U936" s="27"/>
      <c r="V936" s="27"/>
      <c r="W936" s="27"/>
      <c r="X936" s="27"/>
      <c r="Y936" s="27"/>
      <c r="Z936" s="27"/>
      <c r="AA936" s="27"/>
      <c r="AB936" s="27"/>
    </row>
    <row r="937" ht="26.25" customHeight="1">
      <c r="A937" s="123"/>
      <c r="B937" s="27"/>
      <c r="C937" s="27"/>
      <c r="D937" s="27"/>
      <c r="E937" s="27"/>
      <c r="F937" s="124"/>
      <c r="G937" s="124"/>
      <c r="H937" s="27"/>
      <c r="I937" s="27"/>
      <c r="J937" s="27"/>
      <c r="K937" s="27"/>
      <c r="L937" s="27"/>
      <c r="M937" s="27"/>
      <c r="N937" s="27"/>
      <c r="O937" s="27"/>
      <c r="P937" s="27"/>
      <c r="Q937" s="27"/>
      <c r="R937" s="27"/>
      <c r="S937" s="27"/>
      <c r="T937" s="27"/>
      <c r="U937" s="27"/>
      <c r="V937" s="27"/>
      <c r="W937" s="27"/>
      <c r="X937" s="27"/>
      <c r="Y937" s="27"/>
      <c r="Z937" s="27"/>
      <c r="AA937" s="27"/>
      <c r="AB937" s="27"/>
    </row>
    <row r="938" ht="26.25" customHeight="1">
      <c r="A938" s="123"/>
      <c r="B938" s="27"/>
      <c r="C938" s="27"/>
      <c r="D938" s="27"/>
      <c r="E938" s="27"/>
      <c r="F938" s="124"/>
      <c r="G938" s="124"/>
      <c r="H938" s="27"/>
      <c r="I938" s="27"/>
      <c r="J938" s="27"/>
      <c r="K938" s="27"/>
      <c r="L938" s="27"/>
      <c r="M938" s="27"/>
      <c r="N938" s="27"/>
      <c r="O938" s="27"/>
      <c r="P938" s="27"/>
      <c r="Q938" s="27"/>
      <c r="R938" s="27"/>
      <c r="S938" s="27"/>
      <c r="T938" s="27"/>
      <c r="U938" s="27"/>
      <c r="V938" s="27"/>
      <c r="W938" s="27"/>
      <c r="X938" s="27"/>
      <c r="Y938" s="27"/>
      <c r="Z938" s="27"/>
      <c r="AA938" s="27"/>
      <c r="AB938" s="27"/>
    </row>
    <row r="939" ht="26.25" customHeight="1">
      <c r="A939" s="123"/>
      <c r="B939" s="27"/>
      <c r="C939" s="27"/>
      <c r="D939" s="27"/>
      <c r="E939" s="27"/>
      <c r="F939" s="124"/>
      <c r="G939" s="124"/>
      <c r="H939" s="27"/>
      <c r="I939" s="27"/>
      <c r="J939" s="27"/>
      <c r="K939" s="27"/>
      <c r="L939" s="27"/>
      <c r="M939" s="27"/>
      <c r="N939" s="27"/>
      <c r="O939" s="27"/>
      <c r="P939" s="27"/>
      <c r="Q939" s="27"/>
      <c r="R939" s="27"/>
      <c r="S939" s="27"/>
      <c r="T939" s="27"/>
      <c r="U939" s="27"/>
      <c r="V939" s="27"/>
      <c r="W939" s="27"/>
      <c r="X939" s="27"/>
      <c r="Y939" s="27"/>
      <c r="Z939" s="27"/>
      <c r="AA939" s="27"/>
      <c r="AB939" s="27"/>
    </row>
    <row r="940" ht="26.25" customHeight="1">
      <c r="A940" s="123"/>
      <c r="B940" s="27"/>
      <c r="C940" s="27"/>
      <c r="D940" s="27"/>
      <c r="E940" s="27"/>
      <c r="F940" s="124"/>
      <c r="G940" s="124"/>
      <c r="H940" s="27"/>
      <c r="I940" s="27"/>
      <c r="J940" s="27"/>
      <c r="K940" s="27"/>
      <c r="L940" s="27"/>
      <c r="M940" s="27"/>
      <c r="N940" s="27"/>
      <c r="O940" s="27"/>
      <c r="P940" s="27"/>
      <c r="Q940" s="27"/>
      <c r="R940" s="27"/>
      <c r="S940" s="27"/>
      <c r="T940" s="27"/>
      <c r="U940" s="27"/>
      <c r="V940" s="27"/>
      <c r="W940" s="27"/>
      <c r="X940" s="27"/>
      <c r="Y940" s="27"/>
      <c r="Z940" s="27"/>
      <c r="AA940" s="27"/>
      <c r="AB940" s="27"/>
    </row>
    <row r="941" ht="26.25" customHeight="1">
      <c r="A941" s="123"/>
      <c r="B941" s="27"/>
      <c r="C941" s="27"/>
      <c r="D941" s="27"/>
      <c r="E941" s="27"/>
      <c r="F941" s="124"/>
      <c r="G941" s="124"/>
      <c r="H941" s="27"/>
      <c r="I941" s="27"/>
      <c r="J941" s="27"/>
      <c r="K941" s="27"/>
      <c r="L941" s="27"/>
      <c r="M941" s="27"/>
      <c r="N941" s="27"/>
      <c r="O941" s="27"/>
      <c r="P941" s="27"/>
      <c r="Q941" s="27"/>
      <c r="R941" s="27"/>
      <c r="S941" s="27"/>
      <c r="T941" s="27"/>
      <c r="U941" s="27"/>
      <c r="V941" s="27"/>
      <c r="W941" s="27"/>
      <c r="X941" s="27"/>
      <c r="Y941" s="27"/>
      <c r="Z941" s="27"/>
      <c r="AA941" s="27"/>
      <c r="AB941" s="27"/>
    </row>
    <row r="942" ht="26.25" customHeight="1">
      <c r="A942" s="123"/>
      <c r="B942" s="27"/>
      <c r="C942" s="27"/>
      <c r="D942" s="27"/>
      <c r="E942" s="27"/>
      <c r="F942" s="124"/>
      <c r="G942" s="124"/>
      <c r="H942" s="27"/>
      <c r="I942" s="27"/>
      <c r="J942" s="27"/>
      <c r="K942" s="27"/>
      <c r="L942" s="27"/>
      <c r="M942" s="27"/>
      <c r="N942" s="27"/>
      <c r="O942" s="27"/>
      <c r="P942" s="27"/>
      <c r="Q942" s="27"/>
      <c r="R942" s="27"/>
      <c r="S942" s="27"/>
      <c r="T942" s="27"/>
      <c r="U942" s="27"/>
      <c r="V942" s="27"/>
      <c r="W942" s="27"/>
      <c r="X942" s="27"/>
      <c r="Y942" s="27"/>
      <c r="Z942" s="27"/>
      <c r="AA942" s="27"/>
      <c r="AB942" s="27"/>
    </row>
    <row r="943" ht="26.25" customHeight="1">
      <c r="A943" s="123"/>
      <c r="B943" s="27"/>
      <c r="C943" s="27"/>
      <c r="D943" s="27"/>
      <c r="E943" s="27"/>
      <c r="F943" s="124"/>
      <c r="G943" s="124"/>
      <c r="H943" s="27"/>
      <c r="I943" s="27"/>
      <c r="J943" s="27"/>
      <c r="K943" s="27"/>
      <c r="L943" s="27"/>
      <c r="M943" s="27"/>
      <c r="N943" s="27"/>
      <c r="O943" s="27"/>
      <c r="P943" s="27"/>
      <c r="Q943" s="27"/>
      <c r="R943" s="27"/>
      <c r="S943" s="27"/>
      <c r="T943" s="27"/>
      <c r="U943" s="27"/>
      <c r="V943" s="27"/>
      <c r="W943" s="27"/>
      <c r="X943" s="27"/>
      <c r="Y943" s="27"/>
      <c r="Z943" s="27"/>
      <c r="AA943" s="27"/>
      <c r="AB943" s="27"/>
    </row>
    <row r="944" ht="26.25" customHeight="1">
      <c r="A944" s="123"/>
      <c r="B944" s="27"/>
      <c r="C944" s="27"/>
      <c r="D944" s="27"/>
      <c r="E944" s="27"/>
      <c r="F944" s="124"/>
      <c r="G944" s="124"/>
      <c r="H944" s="27"/>
      <c r="I944" s="27"/>
      <c r="J944" s="27"/>
      <c r="K944" s="27"/>
      <c r="L944" s="27"/>
      <c r="M944" s="27"/>
      <c r="N944" s="27"/>
      <c r="O944" s="27"/>
      <c r="P944" s="27"/>
      <c r="Q944" s="27"/>
      <c r="R944" s="27"/>
      <c r="S944" s="27"/>
      <c r="T944" s="27"/>
      <c r="U944" s="27"/>
      <c r="V944" s="27"/>
      <c r="W944" s="27"/>
      <c r="X944" s="27"/>
      <c r="Y944" s="27"/>
      <c r="Z944" s="27"/>
      <c r="AA944" s="27"/>
      <c r="AB944" s="27"/>
    </row>
    <row r="945" ht="26.25" customHeight="1">
      <c r="A945" s="123"/>
      <c r="B945" s="27"/>
      <c r="C945" s="27"/>
      <c r="D945" s="27"/>
      <c r="E945" s="27"/>
      <c r="F945" s="124"/>
      <c r="G945" s="124"/>
      <c r="H945" s="27"/>
      <c r="I945" s="27"/>
      <c r="J945" s="27"/>
      <c r="K945" s="27"/>
      <c r="L945" s="27"/>
      <c r="M945" s="27"/>
      <c r="N945" s="27"/>
      <c r="O945" s="27"/>
      <c r="P945" s="27"/>
      <c r="Q945" s="27"/>
      <c r="R945" s="27"/>
      <c r="S945" s="27"/>
      <c r="T945" s="27"/>
      <c r="U945" s="27"/>
      <c r="V945" s="27"/>
      <c r="W945" s="27"/>
      <c r="X945" s="27"/>
      <c r="Y945" s="27"/>
      <c r="Z945" s="27"/>
      <c r="AA945" s="27"/>
      <c r="AB945" s="27"/>
    </row>
    <row r="946" ht="26.25" customHeight="1">
      <c r="A946" s="123"/>
      <c r="B946" s="27"/>
      <c r="C946" s="27"/>
      <c r="D946" s="27"/>
      <c r="E946" s="27"/>
      <c r="F946" s="124"/>
      <c r="G946" s="124"/>
      <c r="H946" s="27"/>
      <c r="I946" s="27"/>
      <c r="J946" s="27"/>
      <c r="K946" s="27"/>
      <c r="L946" s="27"/>
      <c r="M946" s="27"/>
      <c r="N946" s="27"/>
      <c r="O946" s="27"/>
      <c r="P946" s="27"/>
      <c r="Q946" s="27"/>
      <c r="R946" s="27"/>
      <c r="S946" s="27"/>
      <c r="T946" s="27"/>
      <c r="U946" s="27"/>
      <c r="V946" s="27"/>
      <c r="W946" s="27"/>
      <c r="X946" s="27"/>
      <c r="Y946" s="27"/>
      <c r="Z946" s="27"/>
      <c r="AA946" s="27"/>
      <c r="AB946" s="27"/>
    </row>
    <row r="947" ht="26.25" customHeight="1">
      <c r="A947" s="123"/>
      <c r="B947" s="27"/>
      <c r="C947" s="27"/>
      <c r="D947" s="27"/>
      <c r="E947" s="27"/>
      <c r="F947" s="124"/>
      <c r="G947" s="124"/>
      <c r="H947" s="27"/>
      <c r="I947" s="27"/>
      <c r="J947" s="27"/>
      <c r="K947" s="27"/>
      <c r="L947" s="27"/>
      <c r="M947" s="27"/>
      <c r="N947" s="27"/>
      <c r="O947" s="27"/>
      <c r="P947" s="27"/>
      <c r="Q947" s="27"/>
      <c r="R947" s="27"/>
      <c r="S947" s="27"/>
      <c r="T947" s="27"/>
      <c r="U947" s="27"/>
      <c r="V947" s="27"/>
      <c r="W947" s="27"/>
      <c r="X947" s="27"/>
      <c r="Y947" s="27"/>
      <c r="Z947" s="27"/>
      <c r="AA947" s="27"/>
      <c r="AB947" s="27"/>
    </row>
    <row r="948" ht="26.25" customHeight="1">
      <c r="A948" s="123"/>
      <c r="B948" s="27"/>
      <c r="C948" s="27"/>
      <c r="D948" s="27"/>
      <c r="E948" s="27"/>
      <c r="F948" s="124"/>
      <c r="G948" s="124"/>
      <c r="H948" s="27"/>
      <c r="I948" s="27"/>
      <c r="J948" s="27"/>
      <c r="K948" s="27"/>
      <c r="L948" s="27"/>
      <c r="M948" s="27"/>
      <c r="N948" s="27"/>
      <c r="O948" s="27"/>
      <c r="P948" s="27"/>
      <c r="Q948" s="27"/>
      <c r="R948" s="27"/>
      <c r="S948" s="27"/>
      <c r="T948" s="27"/>
      <c r="U948" s="27"/>
      <c r="V948" s="27"/>
      <c r="W948" s="27"/>
      <c r="X948" s="27"/>
      <c r="Y948" s="27"/>
      <c r="Z948" s="27"/>
      <c r="AA948" s="27"/>
      <c r="AB948" s="27"/>
    </row>
    <row r="949" ht="26.25" customHeight="1">
      <c r="A949" s="123"/>
      <c r="B949" s="27"/>
      <c r="C949" s="27"/>
      <c r="D949" s="27"/>
      <c r="E949" s="27"/>
      <c r="F949" s="124"/>
      <c r="G949" s="124"/>
      <c r="H949" s="27"/>
      <c r="I949" s="27"/>
      <c r="J949" s="27"/>
      <c r="K949" s="27"/>
      <c r="L949" s="27"/>
      <c r="M949" s="27"/>
      <c r="N949" s="27"/>
      <c r="O949" s="27"/>
      <c r="P949" s="27"/>
      <c r="Q949" s="27"/>
      <c r="R949" s="27"/>
      <c r="S949" s="27"/>
      <c r="T949" s="27"/>
      <c r="U949" s="27"/>
      <c r="V949" s="27"/>
      <c r="W949" s="27"/>
      <c r="X949" s="27"/>
      <c r="Y949" s="27"/>
      <c r="Z949" s="27"/>
      <c r="AA949" s="27"/>
      <c r="AB949" s="27"/>
    </row>
    <row r="950" ht="26.25" customHeight="1">
      <c r="A950" s="123"/>
      <c r="B950" s="27"/>
      <c r="C950" s="27"/>
      <c r="D950" s="27"/>
      <c r="E950" s="27"/>
      <c r="F950" s="124"/>
      <c r="G950" s="124"/>
      <c r="H950" s="27"/>
      <c r="I950" s="27"/>
      <c r="J950" s="27"/>
      <c r="K950" s="27"/>
      <c r="L950" s="27"/>
      <c r="M950" s="27"/>
      <c r="N950" s="27"/>
      <c r="O950" s="27"/>
      <c r="P950" s="27"/>
      <c r="Q950" s="27"/>
      <c r="R950" s="27"/>
      <c r="S950" s="27"/>
      <c r="T950" s="27"/>
      <c r="U950" s="27"/>
      <c r="V950" s="27"/>
      <c r="W950" s="27"/>
      <c r="X950" s="27"/>
      <c r="Y950" s="27"/>
      <c r="Z950" s="27"/>
      <c r="AA950" s="27"/>
      <c r="AB950" s="27"/>
    </row>
    <row r="951" ht="26.25" customHeight="1">
      <c r="A951" s="123"/>
      <c r="B951" s="27"/>
      <c r="C951" s="27"/>
      <c r="D951" s="27"/>
      <c r="E951" s="27"/>
      <c r="F951" s="124"/>
      <c r="G951" s="124"/>
      <c r="H951" s="27"/>
      <c r="I951" s="27"/>
      <c r="J951" s="27"/>
      <c r="K951" s="27"/>
      <c r="L951" s="27"/>
      <c r="M951" s="27"/>
      <c r="N951" s="27"/>
      <c r="O951" s="27"/>
      <c r="P951" s="27"/>
      <c r="Q951" s="27"/>
      <c r="R951" s="27"/>
      <c r="S951" s="27"/>
      <c r="T951" s="27"/>
      <c r="U951" s="27"/>
      <c r="V951" s="27"/>
      <c r="W951" s="27"/>
      <c r="X951" s="27"/>
      <c r="Y951" s="27"/>
      <c r="Z951" s="27"/>
      <c r="AA951" s="27"/>
      <c r="AB951" s="27"/>
    </row>
    <row r="952" ht="26.25" customHeight="1">
      <c r="A952" s="123"/>
      <c r="B952" s="27"/>
      <c r="C952" s="27"/>
      <c r="D952" s="27"/>
      <c r="E952" s="27"/>
      <c r="F952" s="124"/>
      <c r="G952" s="124"/>
      <c r="H952" s="27"/>
      <c r="I952" s="27"/>
      <c r="J952" s="27"/>
      <c r="K952" s="27"/>
      <c r="L952" s="27"/>
      <c r="M952" s="27"/>
      <c r="N952" s="27"/>
      <c r="O952" s="27"/>
      <c r="P952" s="27"/>
      <c r="Q952" s="27"/>
      <c r="R952" s="27"/>
      <c r="S952" s="27"/>
      <c r="T952" s="27"/>
      <c r="U952" s="27"/>
      <c r="V952" s="27"/>
      <c r="W952" s="27"/>
      <c r="X952" s="27"/>
      <c r="Y952" s="27"/>
      <c r="Z952" s="27"/>
      <c r="AA952" s="27"/>
      <c r="AB952" s="27"/>
    </row>
    <row r="953" ht="26.25" customHeight="1">
      <c r="A953" s="123"/>
      <c r="B953" s="27"/>
      <c r="C953" s="27"/>
      <c r="D953" s="27"/>
      <c r="E953" s="27"/>
      <c r="F953" s="124"/>
      <c r="G953" s="124"/>
      <c r="H953" s="27"/>
      <c r="I953" s="27"/>
      <c r="J953" s="27"/>
      <c r="K953" s="27"/>
      <c r="L953" s="27"/>
      <c r="M953" s="27"/>
      <c r="N953" s="27"/>
      <c r="O953" s="27"/>
      <c r="P953" s="27"/>
      <c r="Q953" s="27"/>
      <c r="R953" s="27"/>
      <c r="S953" s="27"/>
      <c r="T953" s="27"/>
      <c r="U953" s="27"/>
      <c r="V953" s="27"/>
      <c r="W953" s="27"/>
      <c r="X953" s="27"/>
      <c r="Y953" s="27"/>
      <c r="Z953" s="27"/>
      <c r="AA953" s="27"/>
      <c r="AB953" s="27"/>
    </row>
    <row r="954" ht="26.25" customHeight="1">
      <c r="A954" s="123"/>
      <c r="B954" s="27"/>
      <c r="C954" s="27"/>
      <c r="D954" s="27"/>
      <c r="E954" s="27"/>
      <c r="F954" s="124"/>
      <c r="G954" s="124"/>
      <c r="H954" s="27"/>
      <c r="I954" s="27"/>
      <c r="J954" s="27"/>
      <c r="K954" s="27"/>
      <c r="L954" s="27"/>
      <c r="M954" s="27"/>
      <c r="N954" s="27"/>
      <c r="O954" s="27"/>
      <c r="P954" s="27"/>
      <c r="Q954" s="27"/>
      <c r="R954" s="27"/>
      <c r="S954" s="27"/>
      <c r="T954" s="27"/>
      <c r="U954" s="27"/>
      <c r="V954" s="27"/>
      <c r="W954" s="27"/>
      <c r="X954" s="27"/>
      <c r="Y954" s="27"/>
      <c r="Z954" s="27"/>
      <c r="AA954" s="27"/>
      <c r="AB954" s="27"/>
    </row>
    <row r="955" ht="26.25" customHeight="1">
      <c r="A955" s="123"/>
      <c r="B955" s="27"/>
      <c r="C955" s="27"/>
      <c r="D955" s="27"/>
      <c r="E955" s="27"/>
      <c r="F955" s="124"/>
      <c r="G955" s="124"/>
      <c r="H955" s="27"/>
      <c r="I955" s="27"/>
      <c r="J955" s="27"/>
      <c r="K955" s="27"/>
      <c r="L955" s="27"/>
      <c r="M955" s="27"/>
      <c r="N955" s="27"/>
      <c r="O955" s="27"/>
      <c r="P955" s="27"/>
      <c r="Q955" s="27"/>
      <c r="R955" s="27"/>
      <c r="S955" s="27"/>
      <c r="T955" s="27"/>
      <c r="U955" s="27"/>
      <c r="V955" s="27"/>
      <c r="W955" s="27"/>
      <c r="X955" s="27"/>
      <c r="Y955" s="27"/>
      <c r="Z955" s="27"/>
      <c r="AA955" s="27"/>
      <c r="AB955" s="27"/>
    </row>
    <row r="956" ht="26.25" customHeight="1">
      <c r="A956" s="123"/>
      <c r="B956" s="27"/>
      <c r="C956" s="27"/>
      <c r="D956" s="27"/>
      <c r="E956" s="27"/>
      <c r="F956" s="124"/>
      <c r="G956" s="124"/>
      <c r="H956" s="27"/>
      <c r="I956" s="27"/>
      <c r="J956" s="27"/>
      <c r="K956" s="27"/>
      <c r="L956" s="27"/>
      <c r="M956" s="27"/>
      <c r="N956" s="27"/>
      <c r="O956" s="27"/>
      <c r="P956" s="27"/>
      <c r="Q956" s="27"/>
      <c r="R956" s="27"/>
      <c r="S956" s="27"/>
      <c r="T956" s="27"/>
      <c r="U956" s="27"/>
      <c r="V956" s="27"/>
      <c r="W956" s="27"/>
      <c r="X956" s="27"/>
      <c r="Y956" s="27"/>
      <c r="Z956" s="27"/>
      <c r="AA956" s="27"/>
      <c r="AB956" s="27"/>
    </row>
    <row r="957" ht="26.25" customHeight="1">
      <c r="A957" s="123"/>
      <c r="B957" s="27"/>
      <c r="C957" s="27"/>
      <c r="D957" s="27"/>
      <c r="E957" s="27"/>
      <c r="F957" s="124"/>
      <c r="G957" s="124"/>
      <c r="H957" s="27"/>
      <c r="I957" s="27"/>
      <c r="J957" s="27"/>
      <c r="K957" s="27"/>
      <c r="L957" s="27"/>
      <c r="M957" s="27"/>
      <c r="N957" s="27"/>
      <c r="O957" s="27"/>
      <c r="P957" s="27"/>
      <c r="Q957" s="27"/>
      <c r="R957" s="27"/>
      <c r="S957" s="27"/>
      <c r="T957" s="27"/>
      <c r="U957" s="27"/>
      <c r="V957" s="27"/>
      <c r="W957" s="27"/>
      <c r="X957" s="27"/>
      <c r="Y957" s="27"/>
      <c r="Z957" s="27"/>
      <c r="AA957" s="27"/>
      <c r="AB957" s="27"/>
    </row>
    <row r="958" ht="26.25" customHeight="1">
      <c r="A958" s="123"/>
      <c r="B958" s="27"/>
      <c r="C958" s="27"/>
      <c r="D958" s="27"/>
      <c r="E958" s="27"/>
      <c r="F958" s="124"/>
      <c r="G958" s="124"/>
      <c r="H958" s="27"/>
      <c r="I958" s="27"/>
      <c r="J958" s="27"/>
      <c r="K958" s="27"/>
      <c r="L958" s="27"/>
      <c r="M958" s="27"/>
      <c r="N958" s="27"/>
      <c r="O958" s="27"/>
      <c r="P958" s="27"/>
      <c r="Q958" s="27"/>
      <c r="R958" s="27"/>
      <c r="S958" s="27"/>
      <c r="T958" s="27"/>
      <c r="U958" s="27"/>
      <c r="V958" s="27"/>
      <c r="W958" s="27"/>
      <c r="X958" s="27"/>
      <c r="Y958" s="27"/>
      <c r="Z958" s="27"/>
      <c r="AA958" s="27"/>
      <c r="AB958" s="27"/>
    </row>
    <row r="959" ht="26.25" customHeight="1">
      <c r="A959" s="123"/>
      <c r="B959" s="27"/>
      <c r="C959" s="27"/>
      <c r="D959" s="27"/>
      <c r="E959" s="27"/>
      <c r="F959" s="124"/>
      <c r="G959" s="124"/>
      <c r="H959" s="27"/>
      <c r="I959" s="27"/>
      <c r="J959" s="27"/>
      <c r="K959" s="27"/>
      <c r="L959" s="27"/>
      <c r="M959" s="27"/>
      <c r="N959" s="27"/>
      <c r="O959" s="27"/>
      <c r="P959" s="27"/>
      <c r="Q959" s="27"/>
      <c r="R959" s="27"/>
      <c r="S959" s="27"/>
      <c r="T959" s="27"/>
      <c r="U959" s="27"/>
      <c r="V959" s="27"/>
      <c r="W959" s="27"/>
      <c r="X959" s="27"/>
      <c r="Y959" s="27"/>
      <c r="Z959" s="27"/>
      <c r="AA959" s="27"/>
      <c r="AB959" s="27"/>
    </row>
    <row r="960" ht="26.25" customHeight="1">
      <c r="A960" s="123"/>
      <c r="B960" s="27"/>
      <c r="C960" s="27"/>
      <c r="D960" s="27"/>
      <c r="E960" s="27"/>
      <c r="F960" s="124"/>
      <c r="G960" s="124"/>
      <c r="H960" s="27"/>
      <c r="I960" s="27"/>
      <c r="J960" s="27"/>
      <c r="K960" s="27"/>
      <c r="L960" s="27"/>
      <c r="M960" s="27"/>
      <c r="N960" s="27"/>
      <c r="O960" s="27"/>
      <c r="P960" s="27"/>
      <c r="Q960" s="27"/>
      <c r="R960" s="27"/>
      <c r="S960" s="27"/>
      <c r="T960" s="27"/>
      <c r="U960" s="27"/>
      <c r="V960" s="27"/>
      <c r="W960" s="27"/>
      <c r="X960" s="27"/>
      <c r="Y960" s="27"/>
      <c r="Z960" s="27"/>
      <c r="AA960" s="27"/>
      <c r="AB960" s="27"/>
    </row>
    <row r="961" ht="26.25" customHeight="1">
      <c r="A961" s="123"/>
      <c r="B961" s="27"/>
      <c r="C961" s="27"/>
      <c r="D961" s="27"/>
      <c r="E961" s="27"/>
      <c r="F961" s="124"/>
      <c r="G961" s="124"/>
      <c r="H961" s="27"/>
      <c r="I961" s="27"/>
      <c r="J961" s="27"/>
      <c r="K961" s="27"/>
      <c r="L961" s="27"/>
      <c r="M961" s="27"/>
      <c r="N961" s="27"/>
      <c r="O961" s="27"/>
      <c r="P961" s="27"/>
      <c r="Q961" s="27"/>
      <c r="R961" s="27"/>
      <c r="S961" s="27"/>
      <c r="T961" s="27"/>
      <c r="U961" s="27"/>
      <c r="V961" s="27"/>
      <c r="W961" s="27"/>
      <c r="X961" s="27"/>
      <c r="Y961" s="27"/>
      <c r="Z961" s="27"/>
      <c r="AA961" s="27"/>
      <c r="AB961" s="27"/>
    </row>
    <row r="962" ht="26.25" customHeight="1">
      <c r="A962" s="123"/>
      <c r="B962" s="27"/>
      <c r="C962" s="27"/>
      <c r="D962" s="27"/>
      <c r="E962" s="27"/>
      <c r="F962" s="124"/>
      <c r="G962" s="124"/>
      <c r="H962" s="27"/>
      <c r="I962" s="27"/>
      <c r="J962" s="27"/>
      <c r="K962" s="27"/>
      <c r="L962" s="27"/>
      <c r="M962" s="27"/>
      <c r="N962" s="27"/>
      <c r="O962" s="27"/>
      <c r="P962" s="27"/>
      <c r="Q962" s="27"/>
      <c r="R962" s="27"/>
      <c r="S962" s="27"/>
      <c r="T962" s="27"/>
      <c r="U962" s="27"/>
      <c r="V962" s="27"/>
      <c r="W962" s="27"/>
      <c r="X962" s="27"/>
      <c r="Y962" s="27"/>
      <c r="Z962" s="27"/>
      <c r="AA962" s="27"/>
      <c r="AB962" s="27"/>
    </row>
    <row r="963" ht="26.25" customHeight="1">
      <c r="A963" s="123"/>
      <c r="B963" s="27"/>
      <c r="C963" s="27"/>
      <c r="D963" s="27"/>
      <c r="E963" s="27"/>
      <c r="F963" s="124"/>
      <c r="G963" s="124"/>
      <c r="H963" s="27"/>
      <c r="I963" s="27"/>
      <c r="J963" s="27"/>
      <c r="K963" s="27"/>
      <c r="L963" s="27"/>
      <c r="M963" s="27"/>
      <c r="N963" s="27"/>
      <c r="O963" s="27"/>
      <c r="P963" s="27"/>
      <c r="Q963" s="27"/>
      <c r="R963" s="27"/>
      <c r="S963" s="27"/>
      <c r="T963" s="27"/>
      <c r="U963" s="27"/>
      <c r="V963" s="27"/>
      <c r="W963" s="27"/>
      <c r="X963" s="27"/>
      <c r="Y963" s="27"/>
      <c r="Z963" s="27"/>
      <c r="AA963" s="27"/>
      <c r="AB963" s="27"/>
    </row>
    <row r="964" ht="26.25" customHeight="1">
      <c r="A964" s="123"/>
      <c r="B964" s="27"/>
      <c r="C964" s="27"/>
      <c r="D964" s="27"/>
      <c r="E964" s="27"/>
      <c r="F964" s="124"/>
      <c r="G964" s="124"/>
      <c r="H964" s="27"/>
      <c r="I964" s="27"/>
      <c r="J964" s="27"/>
      <c r="K964" s="27"/>
      <c r="L964" s="27"/>
      <c r="M964" s="27"/>
      <c r="N964" s="27"/>
      <c r="O964" s="27"/>
      <c r="P964" s="27"/>
      <c r="Q964" s="27"/>
      <c r="R964" s="27"/>
      <c r="S964" s="27"/>
      <c r="T964" s="27"/>
      <c r="U964" s="27"/>
      <c r="V964" s="27"/>
      <c r="W964" s="27"/>
      <c r="X964" s="27"/>
      <c r="Y964" s="27"/>
      <c r="Z964" s="27"/>
      <c r="AA964" s="27"/>
      <c r="AB964" s="27"/>
    </row>
    <row r="965" ht="26.25" customHeight="1">
      <c r="A965" s="123"/>
      <c r="B965" s="27"/>
      <c r="C965" s="27"/>
      <c r="D965" s="27"/>
      <c r="E965" s="27"/>
      <c r="F965" s="124"/>
      <c r="G965" s="124"/>
      <c r="H965" s="27"/>
      <c r="I965" s="27"/>
      <c r="J965" s="27"/>
      <c r="K965" s="27"/>
      <c r="L965" s="27"/>
      <c r="M965" s="27"/>
      <c r="N965" s="27"/>
      <c r="O965" s="27"/>
      <c r="P965" s="27"/>
      <c r="Q965" s="27"/>
      <c r="R965" s="27"/>
      <c r="S965" s="27"/>
      <c r="T965" s="27"/>
      <c r="U965" s="27"/>
      <c r="V965" s="27"/>
      <c r="W965" s="27"/>
      <c r="X965" s="27"/>
      <c r="Y965" s="27"/>
      <c r="Z965" s="27"/>
      <c r="AA965" s="27"/>
      <c r="AB965" s="27"/>
    </row>
    <row r="966" ht="26.25" customHeight="1">
      <c r="A966" s="123"/>
      <c r="B966" s="27"/>
      <c r="C966" s="27"/>
      <c r="D966" s="27"/>
      <c r="E966" s="27"/>
      <c r="F966" s="124"/>
      <c r="G966" s="124"/>
      <c r="H966" s="27"/>
      <c r="I966" s="27"/>
      <c r="J966" s="27"/>
      <c r="K966" s="27"/>
      <c r="L966" s="27"/>
      <c r="M966" s="27"/>
      <c r="N966" s="27"/>
      <c r="O966" s="27"/>
      <c r="P966" s="27"/>
      <c r="Q966" s="27"/>
      <c r="R966" s="27"/>
      <c r="S966" s="27"/>
      <c r="T966" s="27"/>
      <c r="U966" s="27"/>
      <c r="V966" s="27"/>
      <c r="W966" s="27"/>
      <c r="X966" s="27"/>
      <c r="Y966" s="27"/>
      <c r="Z966" s="27"/>
      <c r="AA966" s="27"/>
      <c r="AB966" s="27"/>
    </row>
    <row r="967" ht="26.25" customHeight="1">
      <c r="A967" s="123"/>
      <c r="B967" s="27"/>
      <c r="C967" s="27"/>
      <c r="D967" s="27"/>
      <c r="E967" s="27"/>
      <c r="F967" s="124"/>
      <c r="G967" s="124"/>
      <c r="H967" s="27"/>
      <c r="I967" s="27"/>
      <c r="J967" s="27"/>
      <c r="K967" s="27"/>
      <c r="L967" s="27"/>
      <c r="M967" s="27"/>
      <c r="N967" s="27"/>
      <c r="O967" s="27"/>
      <c r="P967" s="27"/>
      <c r="Q967" s="27"/>
      <c r="R967" s="27"/>
      <c r="S967" s="27"/>
      <c r="T967" s="27"/>
      <c r="U967" s="27"/>
      <c r="V967" s="27"/>
      <c r="W967" s="27"/>
      <c r="X967" s="27"/>
      <c r="Y967" s="27"/>
      <c r="Z967" s="27"/>
      <c r="AA967" s="27"/>
      <c r="AB967" s="27"/>
    </row>
    <row r="968" ht="26.25" customHeight="1">
      <c r="A968" s="123"/>
      <c r="B968" s="27"/>
      <c r="C968" s="27"/>
      <c r="D968" s="27"/>
      <c r="E968" s="27"/>
      <c r="F968" s="124"/>
      <c r="G968" s="124"/>
      <c r="H968" s="27"/>
      <c r="I968" s="27"/>
      <c r="J968" s="27"/>
      <c r="K968" s="27"/>
      <c r="L968" s="27"/>
      <c r="M968" s="27"/>
      <c r="N968" s="27"/>
      <c r="O968" s="27"/>
      <c r="P968" s="27"/>
      <c r="Q968" s="27"/>
      <c r="R968" s="27"/>
      <c r="S968" s="27"/>
      <c r="T968" s="27"/>
      <c r="U968" s="27"/>
      <c r="V968" s="27"/>
      <c r="W968" s="27"/>
      <c r="X968" s="27"/>
      <c r="Y968" s="27"/>
      <c r="Z968" s="27"/>
      <c r="AA968" s="27"/>
      <c r="AB968" s="27"/>
    </row>
    <row r="969" ht="26.25" customHeight="1">
      <c r="A969" s="123"/>
      <c r="B969" s="27"/>
      <c r="C969" s="27"/>
      <c r="D969" s="27"/>
      <c r="E969" s="27"/>
      <c r="F969" s="124"/>
      <c r="G969" s="124"/>
      <c r="H969" s="27"/>
      <c r="I969" s="27"/>
      <c r="J969" s="27"/>
      <c r="K969" s="27"/>
      <c r="L969" s="27"/>
      <c r="M969" s="27"/>
      <c r="N969" s="27"/>
      <c r="O969" s="27"/>
      <c r="P969" s="27"/>
      <c r="Q969" s="27"/>
      <c r="R969" s="27"/>
      <c r="S969" s="27"/>
      <c r="T969" s="27"/>
      <c r="U969" s="27"/>
      <c r="V969" s="27"/>
      <c r="W969" s="27"/>
      <c r="X969" s="27"/>
      <c r="Y969" s="27"/>
      <c r="Z969" s="27"/>
      <c r="AA969" s="27"/>
      <c r="AB969" s="27"/>
    </row>
    <row r="970" ht="26.25" customHeight="1">
      <c r="A970" s="123"/>
      <c r="B970" s="27"/>
      <c r="C970" s="27"/>
      <c r="D970" s="27"/>
      <c r="E970" s="27"/>
      <c r="F970" s="124"/>
      <c r="G970" s="124"/>
      <c r="H970" s="27"/>
      <c r="I970" s="27"/>
      <c r="J970" s="27"/>
      <c r="K970" s="27"/>
      <c r="L970" s="27"/>
      <c r="M970" s="27"/>
      <c r="N970" s="27"/>
      <c r="O970" s="27"/>
      <c r="P970" s="27"/>
      <c r="Q970" s="27"/>
      <c r="R970" s="27"/>
      <c r="S970" s="27"/>
      <c r="T970" s="27"/>
      <c r="U970" s="27"/>
      <c r="V970" s="27"/>
      <c r="W970" s="27"/>
      <c r="X970" s="27"/>
      <c r="Y970" s="27"/>
      <c r="Z970" s="27"/>
      <c r="AA970" s="27"/>
      <c r="AB970" s="27"/>
    </row>
    <row r="971" ht="26.25" customHeight="1">
      <c r="A971" s="123"/>
      <c r="B971" s="27"/>
      <c r="C971" s="27"/>
      <c r="D971" s="27"/>
      <c r="E971" s="27"/>
      <c r="F971" s="124"/>
      <c r="G971" s="124"/>
      <c r="H971" s="27"/>
      <c r="I971" s="27"/>
      <c r="J971" s="27"/>
      <c r="K971" s="27"/>
      <c r="L971" s="27"/>
      <c r="M971" s="27"/>
      <c r="N971" s="27"/>
      <c r="O971" s="27"/>
      <c r="P971" s="27"/>
      <c r="Q971" s="27"/>
      <c r="R971" s="27"/>
      <c r="S971" s="27"/>
      <c r="T971" s="27"/>
      <c r="U971" s="27"/>
      <c r="V971" s="27"/>
      <c r="W971" s="27"/>
      <c r="X971" s="27"/>
      <c r="Y971" s="27"/>
      <c r="Z971" s="27"/>
      <c r="AA971" s="27"/>
      <c r="AB971" s="27"/>
    </row>
    <row r="972" ht="26.25" customHeight="1">
      <c r="A972" s="123"/>
      <c r="B972" s="27"/>
      <c r="C972" s="27"/>
      <c r="D972" s="27"/>
      <c r="E972" s="27"/>
      <c r="F972" s="124"/>
      <c r="G972" s="124"/>
      <c r="H972" s="27"/>
      <c r="I972" s="27"/>
      <c r="J972" s="27"/>
      <c r="K972" s="27"/>
      <c r="L972" s="27"/>
      <c r="M972" s="27"/>
      <c r="N972" s="27"/>
      <c r="O972" s="27"/>
      <c r="P972" s="27"/>
      <c r="Q972" s="27"/>
      <c r="R972" s="27"/>
      <c r="S972" s="27"/>
      <c r="T972" s="27"/>
      <c r="U972" s="27"/>
      <c r="V972" s="27"/>
      <c r="W972" s="27"/>
      <c r="X972" s="27"/>
      <c r="Y972" s="27"/>
      <c r="Z972" s="27"/>
      <c r="AA972" s="27"/>
      <c r="AB972" s="27"/>
    </row>
    <row r="973" ht="26.25" customHeight="1">
      <c r="A973" s="123"/>
      <c r="B973" s="27"/>
      <c r="C973" s="27"/>
      <c r="D973" s="27"/>
      <c r="E973" s="27"/>
      <c r="F973" s="124"/>
      <c r="G973" s="124"/>
      <c r="H973" s="27"/>
      <c r="I973" s="27"/>
      <c r="J973" s="27"/>
      <c r="K973" s="27"/>
      <c r="L973" s="27"/>
      <c r="M973" s="27"/>
      <c r="N973" s="27"/>
      <c r="O973" s="27"/>
      <c r="P973" s="27"/>
      <c r="Q973" s="27"/>
      <c r="R973" s="27"/>
      <c r="S973" s="27"/>
      <c r="T973" s="27"/>
      <c r="U973" s="27"/>
      <c r="V973" s="27"/>
      <c r="W973" s="27"/>
      <c r="X973" s="27"/>
      <c r="Y973" s="27"/>
      <c r="Z973" s="27"/>
      <c r="AA973" s="27"/>
      <c r="AB973" s="27"/>
    </row>
    <row r="974" ht="26.25" customHeight="1">
      <c r="A974" s="123"/>
      <c r="B974" s="27"/>
      <c r="C974" s="27"/>
      <c r="D974" s="27"/>
      <c r="E974" s="27"/>
      <c r="F974" s="124"/>
      <c r="G974" s="124"/>
      <c r="H974" s="27"/>
      <c r="I974" s="27"/>
      <c r="J974" s="27"/>
      <c r="K974" s="27"/>
      <c r="L974" s="27"/>
      <c r="M974" s="27"/>
      <c r="N974" s="27"/>
      <c r="O974" s="27"/>
      <c r="P974" s="27"/>
      <c r="Q974" s="27"/>
      <c r="R974" s="27"/>
      <c r="S974" s="27"/>
      <c r="T974" s="27"/>
      <c r="U974" s="27"/>
      <c r="V974" s="27"/>
      <c r="W974" s="27"/>
      <c r="X974" s="27"/>
      <c r="Y974" s="27"/>
      <c r="Z974" s="27"/>
      <c r="AA974" s="27"/>
      <c r="AB974" s="27"/>
    </row>
    <row r="975" ht="26.25" customHeight="1">
      <c r="A975" s="123"/>
      <c r="B975" s="27"/>
      <c r="C975" s="27"/>
      <c r="D975" s="27"/>
      <c r="E975" s="27"/>
      <c r="F975" s="124"/>
      <c r="G975" s="124"/>
      <c r="H975" s="27"/>
      <c r="I975" s="27"/>
      <c r="J975" s="27"/>
      <c r="K975" s="27"/>
      <c r="L975" s="27"/>
      <c r="M975" s="27"/>
      <c r="N975" s="27"/>
      <c r="O975" s="27"/>
      <c r="P975" s="27"/>
      <c r="Q975" s="27"/>
      <c r="R975" s="27"/>
      <c r="S975" s="27"/>
      <c r="T975" s="27"/>
      <c r="U975" s="27"/>
      <c r="V975" s="27"/>
      <c r="W975" s="27"/>
      <c r="X975" s="27"/>
      <c r="Y975" s="27"/>
      <c r="Z975" s="27"/>
      <c r="AA975" s="27"/>
      <c r="AB975" s="27"/>
    </row>
    <row r="976" ht="26.25" customHeight="1">
      <c r="A976" s="123"/>
      <c r="B976" s="27"/>
      <c r="C976" s="27"/>
      <c r="D976" s="27"/>
      <c r="E976" s="27"/>
      <c r="F976" s="124"/>
      <c r="G976" s="124"/>
      <c r="H976" s="27"/>
      <c r="I976" s="27"/>
      <c r="J976" s="27"/>
      <c r="K976" s="27"/>
      <c r="L976" s="27"/>
      <c r="M976" s="27"/>
      <c r="N976" s="27"/>
      <c r="O976" s="27"/>
      <c r="P976" s="27"/>
      <c r="Q976" s="27"/>
      <c r="R976" s="27"/>
      <c r="S976" s="27"/>
      <c r="T976" s="27"/>
      <c r="U976" s="27"/>
      <c r="V976" s="27"/>
      <c r="W976" s="27"/>
      <c r="X976" s="27"/>
      <c r="Y976" s="27"/>
      <c r="Z976" s="27"/>
      <c r="AA976" s="27"/>
      <c r="AB976" s="27"/>
    </row>
    <row r="977" ht="26.25" customHeight="1">
      <c r="A977" s="123"/>
      <c r="B977" s="27"/>
      <c r="C977" s="27"/>
      <c r="D977" s="27"/>
      <c r="E977" s="27"/>
      <c r="F977" s="124"/>
      <c r="G977" s="124"/>
      <c r="H977" s="27"/>
      <c r="I977" s="27"/>
      <c r="J977" s="27"/>
      <c r="K977" s="27"/>
      <c r="L977" s="27"/>
      <c r="M977" s="27"/>
      <c r="N977" s="27"/>
      <c r="O977" s="27"/>
      <c r="P977" s="27"/>
      <c r="Q977" s="27"/>
      <c r="R977" s="27"/>
      <c r="S977" s="27"/>
      <c r="T977" s="27"/>
      <c r="U977" s="27"/>
      <c r="V977" s="27"/>
      <c r="W977" s="27"/>
      <c r="X977" s="27"/>
      <c r="Y977" s="27"/>
      <c r="Z977" s="27"/>
      <c r="AA977" s="27"/>
      <c r="AB977" s="27"/>
    </row>
    <row r="978" ht="26.25" customHeight="1">
      <c r="A978" s="123"/>
      <c r="B978" s="27"/>
      <c r="C978" s="27"/>
      <c r="D978" s="27"/>
      <c r="E978" s="27"/>
      <c r="F978" s="124"/>
      <c r="G978" s="124"/>
      <c r="H978" s="27"/>
      <c r="I978" s="27"/>
      <c r="J978" s="27"/>
      <c r="K978" s="27"/>
      <c r="L978" s="27"/>
      <c r="M978" s="27"/>
      <c r="N978" s="27"/>
      <c r="O978" s="27"/>
      <c r="P978" s="27"/>
      <c r="Q978" s="27"/>
      <c r="R978" s="27"/>
      <c r="S978" s="27"/>
      <c r="T978" s="27"/>
      <c r="U978" s="27"/>
      <c r="V978" s="27"/>
      <c r="W978" s="27"/>
      <c r="X978" s="27"/>
      <c r="Y978" s="27"/>
      <c r="Z978" s="27"/>
      <c r="AA978" s="27"/>
      <c r="AB978" s="27"/>
    </row>
    <row r="979" ht="26.25" customHeight="1">
      <c r="A979" s="123"/>
      <c r="B979" s="27"/>
      <c r="C979" s="27"/>
      <c r="D979" s="27"/>
      <c r="E979" s="27"/>
      <c r="F979" s="124"/>
      <c r="G979" s="124"/>
      <c r="H979" s="27"/>
      <c r="I979" s="27"/>
      <c r="J979" s="27"/>
      <c r="K979" s="27"/>
      <c r="L979" s="27"/>
      <c r="M979" s="27"/>
      <c r="N979" s="27"/>
      <c r="O979" s="27"/>
      <c r="P979" s="27"/>
      <c r="Q979" s="27"/>
      <c r="R979" s="27"/>
      <c r="S979" s="27"/>
      <c r="T979" s="27"/>
      <c r="U979" s="27"/>
      <c r="V979" s="27"/>
      <c r="W979" s="27"/>
      <c r="X979" s="27"/>
      <c r="Y979" s="27"/>
      <c r="Z979" s="27"/>
      <c r="AA979" s="27"/>
      <c r="AB979" s="27"/>
    </row>
    <row r="980" ht="26.25" customHeight="1">
      <c r="A980" s="123"/>
      <c r="B980" s="27"/>
      <c r="C980" s="27"/>
      <c r="D980" s="27"/>
      <c r="E980" s="27"/>
      <c r="F980" s="124"/>
      <c r="G980" s="124"/>
      <c r="H980" s="27"/>
      <c r="I980" s="27"/>
      <c r="J980" s="27"/>
      <c r="K980" s="27"/>
      <c r="L980" s="27"/>
      <c r="M980" s="27"/>
      <c r="N980" s="27"/>
      <c r="O980" s="27"/>
      <c r="P980" s="27"/>
      <c r="Q980" s="27"/>
      <c r="R980" s="27"/>
      <c r="S980" s="27"/>
      <c r="T980" s="27"/>
      <c r="U980" s="27"/>
      <c r="V980" s="27"/>
      <c r="W980" s="27"/>
      <c r="X980" s="27"/>
      <c r="Y980" s="27"/>
      <c r="Z980" s="27"/>
      <c r="AA980" s="27"/>
      <c r="AB980" s="27"/>
    </row>
    <row r="981" ht="26.25" customHeight="1">
      <c r="A981" s="123"/>
      <c r="B981" s="27"/>
      <c r="C981" s="27"/>
      <c r="D981" s="27"/>
      <c r="E981" s="27"/>
      <c r="F981" s="124"/>
      <c r="G981" s="124"/>
      <c r="H981" s="27"/>
      <c r="I981" s="27"/>
      <c r="J981" s="27"/>
      <c r="K981" s="27"/>
      <c r="L981" s="27"/>
      <c r="M981" s="27"/>
      <c r="N981" s="27"/>
      <c r="O981" s="27"/>
      <c r="P981" s="27"/>
      <c r="Q981" s="27"/>
      <c r="R981" s="27"/>
      <c r="S981" s="27"/>
      <c r="T981" s="27"/>
      <c r="U981" s="27"/>
      <c r="V981" s="27"/>
      <c r="W981" s="27"/>
      <c r="X981" s="27"/>
      <c r="Y981" s="27"/>
      <c r="Z981" s="27"/>
      <c r="AA981" s="27"/>
      <c r="AB981" s="27"/>
    </row>
    <row r="982" ht="26.25" customHeight="1">
      <c r="A982" s="123"/>
      <c r="B982" s="27"/>
      <c r="C982" s="27"/>
      <c r="D982" s="27"/>
      <c r="E982" s="27"/>
      <c r="F982" s="124"/>
      <c r="G982" s="124"/>
      <c r="H982" s="27"/>
      <c r="I982" s="27"/>
      <c r="J982" s="27"/>
      <c r="K982" s="27"/>
      <c r="L982" s="27"/>
      <c r="M982" s="27"/>
      <c r="N982" s="27"/>
      <c r="O982" s="27"/>
      <c r="P982" s="27"/>
      <c r="Q982" s="27"/>
      <c r="R982" s="27"/>
      <c r="S982" s="27"/>
      <c r="T982" s="27"/>
      <c r="U982" s="27"/>
      <c r="V982" s="27"/>
      <c r="W982" s="27"/>
      <c r="X982" s="27"/>
      <c r="Y982" s="27"/>
      <c r="Z982" s="27"/>
      <c r="AA982" s="27"/>
      <c r="AB982" s="27"/>
    </row>
    <row r="983" ht="26.25" customHeight="1">
      <c r="A983" s="123"/>
      <c r="B983" s="27"/>
      <c r="C983" s="27"/>
      <c r="D983" s="27"/>
      <c r="E983" s="27"/>
      <c r="F983" s="124"/>
      <c r="G983" s="124"/>
      <c r="H983" s="27"/>
      <c r="I983" s="27"/>
      <c r="J983" s="27"/>
      <c r="K983" s="27"/>
      <c r="L983" s="27"/>
      <c r="M983" s="27"/>
      <c r="N983" s="27"/>
      <c r="O983" s="27"/>
      <c r="P983" s="27"/>
      <c r="Q983" s="27"/>
      <c r="R983" s="27"/>
      <c r="S983" s="27"/>
      <c r="T983" s="27"/>
      <c r="U983" s="27"/>
      <c r="V983" s="27"/>
      <c r="W983" s="27"/>
      <c r="X983" s="27"/>
      <c r="Y983" s="27"/>
      <c r="Z983" s="27"/>
      <c r="AA983" s="27"/>
      <c r="AB983" s="27"/>
    </row>
    <row r="984" ht="26.25" customHeight="1">
      <c r="A984" s="123"/>
      <c r="B984" s="27"/>
      <c r="C984" s="27"/>
      <c r="D984" s="27"/>
      <c r="E984" s="27"/>
      <c r="F984" s="124"/>
      <c r="G984" s="124"/>
      <c r="H984" s="27"/>
      <c r="I984" s="27"/>
      <c r="J984" s="27"/>
      <c r="K984" s="27"/>
      <c r="L984" s="27"/>
      <c r="M984" s="27"/>
      <c r="N984" s="27"/>
      <c r="O984" s="27"/>
      <c r="P984" s="27"/>
      <c r="Q984" s="27"/>
      <c r="R984" s="27"/>
      <c r="S984" s="27"/>
      <c r="T984" s="27"/>
      <c r="U984" s="27"/>
      <c r="V984" s="27"/>
      <c r="W984" s="27"/>
      <c r="X984" s="27"/>
      <c r="Y984" s="27"/>
      <c r="Z984" s="27"/>
      <c r="AA984" s="27"/>
      <c r="AB984" s="27"/>
    </row>
    <row r="985" ht="26.25" customHeight="1">
      <c r="A985" s="123"/>
      <c r="B985" s="27"/>
      <c r="C985" s="27"/>
      <c r="D985" s="27"/>
      <c r="E985" s="27"/>
      <c r="F985" s="124"/>
      <c r="G985" s="124"/>
      <c r="H985" s="27"/>
      <c r="I985" s="27"/>
      <c r="J985" s="27"/>
      <c r="K985" s="27"/>
      <c r="L985" s="27"/>
      <c r="M985" s="27"/>
      <c r="N985" s="27"/>
      <c r="O985" s="27"/>
      <c r="P985" s="27"/>
      <c r="Q985" s="27"/>
      <c r="R985" s="27"/>
      <c r="S985" s="27"/>
      <c r="T985" s="27"/>
      <c r="U985" s="27"/>
      <c r="V985" s="27"/>
      <c r="W985" s="27"/>
      <c r="X985" s="27"/>
      <c r="Y985" s="27"/>
      <c r="Z985" s="27"/>
      <c r="AA985" s="27"/>
      <c r="AB985" s="27"/>
    </row>
    <row r="986" ht="26.25" customHeight="1">
      <c r="A986" s="123"/>
      <c r="B986" s="27"/>
      <c r="C986" s="27"/>
      <c r="D986" s="27"/>
      <c r="E986" s="27"/>
      <c r="F986" s="124"/>
      <c r="G986" s="124"/>
      <c r="H986" s="27"/>
      <c r="I986" s="27"/>
      <c r="J986" s="27"/>
      <c r="K986" s="27"/>
      <c r="L986" s="27"/>
      <c r="M986" s="27"/>
      <c r="N986" s="27"/>
      <c r="O986" s="27"/>
      <c r="P986" s="27"/>
      <c r="Q986" s="27"/>
      <c r="R986" s="27"/>
      <c r="S986" s="27"/>
      <c r="T986" s="27"/>
      <c r="U986" s="27"/>
      <c r="V986" s="27"/>
      <c r="W986" s="27"/>
      <c r="X986" s="27"/>
      <c r="Y986" s="27"/>
      <c r="Z986" s="27"/>
      <c r="AA986" s="27"/>
      <c r="AB986" s="27"/>
    </row>
    <row r="987" ht="26.25" customHeight="1">
      <c r="A987" s="123"/>
      <c r="B987" s="27"/>
      <c r="C987" s="27"/>
      <c r="D987" s="27"/>
      <c r="E987" s="27"/>
      <c r="F987" s="124"/>
      <c r="G987" s="124"/>
      <c r="H987" s="27"/>
      <c r="I987" s="27"/>
      <c r="J987" s="27"/>
      <c r="K987" s="27"/>
      <c r="L987" s="27"/>
      <c r="M987" s="27"/>
      <c r="N987" s="27"/>
      <c r="O987" s="27"/>
      <c r="P987" s="27"/>
      <c r="Q987" s="27"/>
      <c r="R987" s="27"/>
      <c r="S987" s="27"/>
      <c r="T987" s="27"/>
      <c r="U987" s="27"/>
      <c r="V987" s="27"/>
      <c r="W987" s="27"/>
      <c r="X987" s="27"/>
      <c r="Y987" s="27"/>
      <c r="Z987" s="27"/>
      <c r="AA987" s="27"/>
      <c r="AB987" s="27"/>
    </row>
    <row r="988" ht="26.25" customHeight="1">
      <c r="A988" s="123"/>
      <c r="B988" s="27"/>
      <c r="C988" s="27"/>
      <c r="D988" s="27"/>
      <c r="E988" s="27"/>
      <c r="F988" s="124"/>
      <c r="G988" s="124"/>
      <c r="H988" s="27"/>
      <c r="I988" s="27"/>
      <c r="J988" s="27"/>
      <c r="K988" s="27"/>
      <c r="L988" s="27"/>
      <c r="M988" s="27"/>
      <c r="N988" s="27"/>
      <c r="O988" s="27"/>
      <c r="P988" s="27"/>
      <c r="Q988" s="27"/>
      <c r="R988" s="27"/>
      <c r="S988" s="27"/>
      <c r="T988" s="27"/>
      <c r="U988" s="27"/>
      <c r="V988" s="27"/>
      <c r="W988" s="27"/>
      <c r="X988" s="27"/>
      <c r="Y988" s="27"/>
      <c r="Z988" s="27"/>
      <c r="AA988" s="27"/>
      <c r="AB988" s="27"/>
    </row>
    <row r="989" ht="26.25" customHeight="1">
      <c r="A989" s="123"/>
      <c r="B989" s="27"/>
      <c r="C989" s="27"/>
      <c r="D989" s="27"/>
      <c r="E989" s="27"/>
      <c r="F989" s="124"/>
      <c r="G989" s="124"/>
      <c r="H989" s="27"/>
      <c r="I989" s="27"/>
      <c r="J989" s="27"/>
      <c r="K989" s="27"/>
      <c r="L989" s="27"/>
      <c r="M989" s="27"/>
      <c r="N989" s="27"/>
      <c r="O989" s="27"/>
      <c r="P989" s="27"/>
      <c r="Q989" s="27"/>
      <c r="R989" s="27"/>
      <c r="S989" s="27"/>
      <c r="T989" s="27"/>
      <c r="U989" s="27"/>
      <c r="V989" s="27"/>
      <c r="W989" s="27"/>
      <c r="X989" s="27"/>
      <c r="Y989" s="27"/>
      <c r="Z989" s="27"/>
      <c r="AA989" s="27"/>
      <c r="AB989" s="27"/>
    </row>
    <row r="990" ht="26.25" customHeight="1">
      <c r="A990" s="123"/>
      <c r="B990" s="27"/>
      <c r="C990" s="27"/>
      <c r="D990" s="27"/>
      <c r="E990" s="27"/>
      <c r="F990" s="124"/>
      <c r="G990" s="124"/>
      <c r="H990" s="27"/>
      <c r="I990" s="27"/>
      <c r="J990" s="27"/>
      <c r="K990" s="27"/>
      <c r="L990" s="27"/>
      <c r="M990" s="27"/>
      <c r="N990" s="27"/>
      <c r="O990" s="27"/>
      <c r="P990" s="27"/>
      <c r="Q990" s="27"/>
      <c r="R990" s="27"/>
      <c r="S990" s="27"/>
      <c r="T990" s="27"/>
      <c r="U990" s="27"/>
      <c r="V990" s="27"/>
      <c r="W990" s="27"/>
      <c r="X990" s="27"/>
      <c r="Y990" s="27"/>
      <c r="Z990" s="27"/>
      <c r="AA990" s="27"/>
      <c r="AB990" s="27"/>
    </row>
    <row r="991" ht="26.25" customHeight="1">
      <c r="A991" s="123"/>
      <c r="B991" s="27"/>
      <c r="C991" s="27"/>
      <c r="D991" s="27"/>
      <c r="E991" s="27"/>
      <c r="F991" s="124"/>
      <c r="G991" s="124"/>
      <c r="H991" s="27"/>
      <c r="I991" s="27"/>
      <c r="J991" s="27"/>
      <c r="K991" s="27"/>
      <c r="L991" s="27"/>
      <c r="M991" s="27"/>
      <c r="N991" s="27"/>
      <c r="O991" s="27"/>
      <c r="P991" s="27"/>
      <c r="Q991" s="27"/>
      <c r="R991" s="27"/>
      <c r="S991" s="27"/>
      <c r="T991" s="27"/>
      <c r="U991" s="27"/>
      <c r="V991" s="27"/>
      <c r="W991" s="27"/>
      <c r="X991" s="27"/>
      <c r="Y991" s="27"/>
      <c r="Z991" s="27"/>
      <c r="AA991" s="27"/>
      <c r="AB991" s="27"/>
    </row>
    <row r="992" ht="26.25" customHeight="1">
      <c r="A992" s="123"/>
      <c r="B992" s="27"/>
      <c r="C992" s="27"/>
      <c r="D992" s="27"/>
      <c r="E992" s="27"/>
      <c r="F992" s="124"/>
      <c r="G992" s="124"/>
      <c r="H992" s="27"/>
      <c r="I992" s="27"/>
      <c r="J992" s="27"/>
      <c r="K992" s="27"/>
      <c r="L992" s="27"/>
      <c r="M992" s="27"/>
      <c r="N992" s="27"/>
      <c r="O992" s="27"/>
      <c r="P992" s="27"/>
      <c r="Q992" s="27"/>
      <c r="R992" s="27"/>
      <c r="S992" s="27"/>
      <c r="T992" s="27"/>
      <c r="U992" s="27"/>
      <c r="V992" s="27"/>
      <c r="W992" s="27"/>
      <c r="X992" s="27"/>
      <c r="Y992" s="27"/>
      <c r="Z992" s="27"/>
      <c r="AA992" s="27"/>
      <c r="AB992" s="27"/>
    </row>
    <row r="993" ht="26.25" customHeight="1">
      <c r="A993" s="123"/>
      <c r="B993" s="27"/>
      <c r="C993" s="27"/>
      <c r="D993" s="27"/>
      <c r="E993" s="27"/>
      <c r="F993" s="124"/>
      <c r="G993" s="124"/>
      <c r="H993" s="27"/>
      <c r="I993" s="27"/>
      <c r="J993" s="27"/>
      <c r="K993" s="27"/>
      <c r="L993" s="27"/>
      <c r="M993" s="27"/>
      <c r="N993" s="27"/>
      <c r="O993" s="27"/>
      <c r="P993" s="27"/>
      <c r="Q993" s="27"/>
      <c r="R993" s="27"/>
      <c r="S993" s="27"/>
      <c r="T993" s="27"/>
      <c r="U993" s="27"/>
      <c r="V993" s="27"/>
      <c r="W993" s="27"/>
      <c r="X993" s="27"/>
      <c r="Y993" s="27"/>
      <c r="Z993" s="27"/>
      <c r="AA993" s="27"/>
      <c r="AB993" s="27"/>
    </row>
    <row r="994" ht="26.25" customHeight="1">
      <c r="A994" s="123"/>
      <c r="B994" s="27"/>
      <c r="C994" s="27"/>
      <c r="D994" s="27"/>
      <c r="E994" s="27"/>
      <c r="F994" s="124"/>
      <c r="G994" s="124"/>
      <c r="H994" s="27"/>
      <c r="I994" s="27"/>
      <c r="J994" s="27"/>
      <c r="K994" s="27"/>
      <c r="L994" s="27"/>
      <c r="M994" s="27"/>
      <c r="N994" s="27"/>
      <c r="O994" s="27"/>
      <c r="P994" s="27"/>
      <c r="Q994" s="27"/>
      <c r="R994" s="27"/>
      <c r="S994" s="27"/>
      <c r="T994" s="27"/>
      <c r="U994" s="27"/>
      <c r="V994" s="27"/>
      <c r="W994" s="27"/>
      <c r="X994" s="27"/>
      <c r="Y994" s="27"/>
      <c r="Z994" s="27"/>
      <c r="AA994" s="27"/>
      <c r="AB994" s="27"/>
    </row>
    <row r="995" ht="26.25" customHeight="1">
      <c r="A995" s="123"/>
      <c r="B995" s="27"/>
      <c r="C995" s="27"/>
      <c r="D995" s="27"/>
      <c r="E995" s="27"/>
      <c r="F995" s="124"/>
      <c r="G995" s="124"/>
      <c r="H995" s="27"/>
      <c r="I995" s="27"/>
      <c r="J995" s="27"/>
      <c r="K995" s="27"/>
      <c r="L995" s="27"/>
      <c r="M995" s="27"/>
      <c r="N995" s="27"/>
      <c r="O995" s="27"/>
      <c r="P995" s="27"/>
      <c r="Q995" s="27"/>
      <c r="R995" s="27"/>
      <c r="S995" s="27"/>
      <c r="T995" s="27"/>
      <c r="U995" s="27"/>
      <c r="V995" s="27"/>
      <c r="W995" s="27"/>
      <c r="X995" s="27"/>
      <c r="Y995" s="27"/>
      <c r="Z995" s="27"/>
      <c r="AA995" s="27"/>
      <c r="AB995" s="27"/>
    </row>
    <row r="996" ht="26.25" customHeight="1">
      <c r="A996" s="123"/>
      <c r="B996" s="27"/>
      <c r="C996" s="27"/>
      <c r="D996" s="27"/>
      <c r="E996" s="27"/>
      <c r="F996" s="124"/>
      <c r="G996" s="124"/>
      <c r="H996" s="27"/>
      <c r="I996" s="27"/>
      <c r="J996" s="27"/>
      <c r="K996" s="27"/>
      <c r="L996" s="27"/>
      <c r="M996" s="27"/>
      <c r="N996" s="27"/>
      <c r="O996" s="27"/>
      <c r="P996" s="27"/>
      <c r="Q996" s="27"/>
      <c r="R996" s="27"/>
      <c r="S996" s="27"/>
      <c r="T996" s="27"/>
      <c r="U996" s="27"/>
      <c r="V996" s="27"/>
      <c r="W996" s="27"/>
      <c r="X996" s="27"/>
      <c r="Y996" s="27"/>
      <c r="Z996" s="27"/>
      <c r="AA996" s="27"/>
      <c r="AB996" s="27"/>
    </row>
    <row r="997" ht="26.25" customHeight="1">
      <c r="A997" s="123"/>
      <c r="B997" s="27"/>
      <c r="C997" s="27"/>
      <c r="D997" s="27"/>
      <c r="E997" s="27"/>
      <c r="F997" s="124"/>
      <c r="G997" s="124"/>
      <c r="H997" s="27"/>
      <c r="I997" s="27"/>
      <c r="J997" s="27"/>
      <c r="K997" s="27"/>
      <c r="L997" s="27"/>
      <c r="M997" s="27"/>
      <c r="N997" s="27"/>
      <c r="O997" s="27"/>
      <c r="P997" s="27"/>
      <c r="Q997" s="27"/>
      <c r="R997" s="27"/>
      <c r="S997" s="27"/>
      <c r="T997" s="27"/>
      <c r="U997" s="27"/>
      <c r="V997" s="27"/>
      <c r="W997" s="27"/>
      <c r="X997" s="27"/>
      <c r="Y997" s="27"/>
      <c r="Z997" s="27"/>
      <c r="AA997" s="27"/>
      <c r="AB997" s="27"/>
    </row>
    <row r="998" ht="26.25" customHeight="1">
      <c r="A998" s="123"/>
      <c r="B998" s="27"/>
      <c r="C998" s="27"/>
      <c r="D998" s="27"/>
      <c r="E998" s="27"/>
      <c r="F998" s="124"/>
      <c r="G998" s="124"/>
      <c r="H998" s="27"/>
      <c r="I998" s="27"/>
      <c r="J998" s="27"/>
      <c r="K998" s="27"/>
      <c r="L998" s="27"/>
      <c r="M998" s="27"/>
      <c r="N998" s="27"/>
      <c r="O998" s="27"/>
      <c r="P998" s="27"/>
      <c r="Q998" s="27"/>
      <c r="R998" s="27"/>
      <c r="S998" s="27"/>
      <c r="T998" s="27"/>
      <c r="U998" s="27"/>
      <c r="V998" s="27"/>
      <c r="W998" s="27"/>
      <c r="X998" s="27"/>
      <c r="Y998" s="27"/>
      <c r="Z998" s="27"/>
      <c r="AA998" s="27"/>
      <c r="AB998" s="27"/>
    </row>
    <row r="999" ht="26.25" customHeight="1">
      <c r="A999" s="123"/>
      <c r="B999" s="27"/>
      <c r="C999" s="27"/>
      <c r="D999" s="27"/>
      <c r="E999" s="27"/>
      <c r="F999" s="124"/>
      <c r="G999" s="124"/>
      <c r="H999" s="27"/>
      <c r="I999" s="27"/>
      <c r="J999" s="27"/>
      <c r="K999" s="27"/>
      <c r="L999" s="27"/>
      <c r="M999" s="27"/>
      <c r="N999" s="27"/>
      <c r="O999" s="27"/>
      <c r="P999" s="27"/>
      <c r="Q999" s="27"/>
      <c r="R999" s="27"/>
      <c r="S999" s="27"/>
      <c r="T999" s="27"/>
      <c r="U999" s="27"/>
      <c r="V999" s="27"/>
      <c r="W999" s="27"/>
      <c r="X999" s="27"/>
      <c r="Y999" s="27"/>
      <c r="Z999" s="27"/>
      <c r="AA999" s="27"/>
      <c r="AB999" s="27"/>
    </row>
    <row r="1000" ht="26.25" customHeight="1">
      <c r="A1000" s="123"/>
      <c r="B1000" s="27"/>
      <c r="C1000" s="27"/>
      <c r="D1000" s="27"/>
      <c r="E1000" s="27"/>
      <c r="F1000" s="124"/>
      <c r="G1000" s="124"/>
      <c r="H1000" s="27"/>
      <c r="I1000" s="27"/>
      <c r="J1000" s="27"/>
      <c r="K1000" s="27"/>
      <c r="L1000" s="27"/>
      <c r="M1000" s="27"/>
      <c r="N1000" s="27"/>
      <c r="O1000" s="27"/>
      <c r="P1000" s="27"/>
      <c r="Q1000" s="27"/>
      <c r="R1000" s="27"/>
      <c r="S1000" s="27"/>
      <c r="T1000" s="27"/>
      <c r="U1000" s="27"/>
      <c r="V1000" s="27"/>
      <c r="W1000" s="27"/>
      <c r="X1000" s="27"/>
      <c r="Y1000" s="27"/>
      <c r="Z1000" s="27"/>
      <c r="AA1000" s="27"/>
      <c r="AB1000" s="27"/>
    </row>
    <row r="1001" ht="26.25" customHeight="1">
      <c r="A1001" s="123"/>
      <c r="B1001" s="27"/>
      <c r="C1001" s="27"/>
      <c r="D1001" s="27"/>
      <c r="E1001" s="27"/>
      <c r="F1001" s="124"/>
      <c r="G1001" s="124"/>
      <c r="H1001" s="27"/>
      <c r="I1001" s="27"/>
      <c r="J1001" s="27"/>
      <c r="K1001" s="27"/>
      <c r="L1001" s="27"/>
      <c r="M1001" s="27"/>
      <c r="N1001" s="27"/>
      <c r="O1001" s="27"/>
      <c r="P1001" s="27"/>
      <c r="Q1001" s="27"/>
      <c r="R1001" s="27"/>
      <c r="S1001" s="27"/>
      <c r="T1001" s="27"/>
      <c r="U1001" s="27"/>
      <c r="V1001" s="27"/>
      <c r="W1001" s="27"/>
      <c r="X1001" s="27"/>
      <c r="Y1001" s="27"/>
      <c r="Z1001" s="27"/>
      <c r="AA1001" s="27"/>
      <c r="AB1001" s="27"/>
    </row>
  </sheetData>
  <mergeCells count="1">
    <mergeCell ref="A1:H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9"/>
    <hyperlink r:id="rId17" ref="G20"/>
    <hyperlink r:id="rId18" ref="G22"/>
    <hyperlink r:id="rId19" ref="G23"/>
    <hyperlink r:id="rId20" ref="G24"/>
    <hyperlink r:id="rId21" ref="G25"/>
  </hyperlinks>
  <drawing r:id="rId2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26.0"/>
    <col customWidth="1" min="3" max="3" width="22.25"/>
    <col customWidth="1" min="4" max="4" width="14.25"/>
    <col customWidth="1" min="5" max="5" width="41.25"/>
    <col customWidth="1" min="6" max="6" width="16.0"/>
    <col customWidth="1" min="7" max="7" width="13.5"/>
    <col customWidth="1" min="9" max="9" width="29.25"/>
    <col customWidth="1" min="10" max="10" width="19.88"/>
    <col customWidth="1" min="11" max="11" width="24.75"/>
    <col customWidth="1" min="12" max="12" width="14.38"/>
  </cols>
  <sheetData>
    <row r="1">
      <c r="A1" s="2" t="s">
        <v>0</v>
      </c>
      <c r="B1" s="4" t="s">
        <v>1</v>
      </c>
      <c r="C1" s="2" t="s">
        <v>2</v>
      </c>
      <c r="D1" s="5" t="s">
        <v>3</v>
      </c>
      <c r="E1" s="7" t="s">
        <v>4</v>
      </c>
      <c r="F1" s="7" t="s">
        <v>7</v>
      </c>
      <c r="G1" s="2" t="s">
        <v>9</v>
      </c>
      <c r="H1" s="7" t="s">
        <v>10</v>
      </c>
      <c r="I1" s="7" t="s">
        <v>12</v>
      </c>
      <c r="J1" s="9" t="s">
        <v>14</v>
      </c>
      <c r="K1" s="10" t="s">
        <v>15</v>
      </c>
      <c r="L1" s="11" t="s">
        <v>16</v>
      </c>
      <c r="M1" s="12"/>
      <c r="N1" s="13"/>
      <c r="O1" s="12"/>
      <c r="P1" s="12"/>
      <c r="Q1" s="12"/>
      <c r="R1" s="12"/>
      <c r="S1" s="12"/>
      <c r="T1" s="12"/>
      <c r="U1" s="12"/>
      <c r="V1" s="12"/>
      <c r="W1" s="12"/>
    </row>
    <row r="2">
      <c r="A2" s="16">
        <v>1.0</v>
      </c>
      <c r="B2" s="18" t="s">
        <v>20</v>
      </c>
      <c r="C2" s="18" t="s">
        <v>33</v>
      </c>
      <c r="D2" s="26" t="s">
        <v>34</v>
      </c>
      <c r="E2" s="18" t="s">
        <v>39</v>
      </c>
      <c r="F2" s="16" t="s">
        <v>40</v>
      </c>
      <c r="G2" s="18" t="s">
        <v>45</v>
      </c>
      <c r="H2" s="28">
        <v>45611.0</v>
      </c>
      <c r="I2" s="18" t="s">
        <v>68</v>
      </c>
      <c r="J2" s="35">
        <v>2025.0</v>
      </c>
      <c r="K2" s="41" t="s">
        <v>85</v>
      </c>
      <c r="L2" s="43"/>
      <c r="M2" s="12"/>
      <c r="N2" s="13"/>
      <c r="O2" s="12"/>
      <c r="P2" s="12"/>
      <c r="Q2" s="12"/>
      <c r="R2" s="12"/>
      <c r="S2" s="12"/>
      <c r="T2" s="12"/>
      <c r="U2" s="12"/>
      <c r="V2" s="12"/>
      <c r="W2" s="12"/>
    </row>
    <row r="3">
      <c r="A3" s="49">
        <v>2.0</v>
      </c>
      <c r="B3" s="51" t="s">
        <v>102</v>
      </c>
      <c r="C3" s="51" t="s">
        <v>104</v>
      </c>
      <c r="D3" s="54" t="s">
        <v>105</v>
      </c>
      <c r="E3" s="51" t="s">
        <v>107</v>
      </c>
      <c r="F3" s="49" t="s">
        <v>40</v>
      </c>
      <c r="G3" s="51" t="s">
        <v>110</v>
      </c>
      <c r="H3" s="56">
        <v>45659.0</v>
      </c>
      <c r="I3" s="51" t="s">
        <v>114</v>
      </c>
      <c r="J3" s="35">
        <v>2025.0</v>
      </c>
      <c r="K3" s="58" t="s">
        <v>85</v>
      </c>
      <c r="L3" s="43"/>
      <c r="M3" s="12"/>
      <c r="N3" s="13"/>
      <c r="O3" s="12"/>
      <c r="P3" s="12"/>
      <c r="Q3" s="12"/>
      <c r="R3" s="12"/>
      <c r="S3" s="12"/>
      <c r="T3" s="12"/>
      <c r="U3" s="12"/>
      <c r="V3" s="12"/>
      <c r="W3" s="12"/>
    </row>
    <row r="4">
      <c r="A4" s="16">
        <v>3.0</v>
      </c>
      <c r="B4" s="51" t="s">
        <v>119</v>
      </c>
      <c r="C4" s="51" t="s">
        <v>33</v>
      </c>
      <c r="D4" s="54" t="s">
        <v>121</v>
      </c>
      <c r="E4" s="51" t="s">
        <v>123</v>
      </c>
      <c r="F4" s="49" t="s">
        <v>124</v>
      </c>
      <c r="G4" s="51" t="s">
        <v>125</v>
      </c>
      <c r="H4" s="56">
        <v>45708.0</v>
      </c>
      <c r="I4" s="51" t="s">
        <v>127</v>
      </c>
      <c r="J4" s="58"/>
      <c r="K4" s="58" t="s">
        <v>128</v>
      </c>
      <c r="L4" s="43"/>
      <c r="M4" s="12"/>
      <c r="N4" s="13"/>
      <c r="O4" s="12"/>
      <c r="P4" s="12"/>
      <c r="Q4" s="12"/>
      <c r="R4" s="12"/>
      <c r="S4" s="12"/>
      <c r="T4" s="12"/>
      <c r="U4" s="12"/>
      <c r="V4" s="12"/>
      <c r="W4" s="12"/>
    </row>
    <row r="5">
      <c r="A5" s="49">
        <v>4.0</v>
      </c>
      <c r="B5" s="51" t="s">
        <v>129</v>
      </c>
      <c r="C5" s="51" t="s">
        <v>33</v>
      </c>
      <c r="D5" s="54" t="s">
        <v>130</v>
      </c>
      <c r="E5" s="51" t="s">
        <v>131</v>
      </c>
      <c r="F5" s="49" t="s">
        <v>124</v>
      </c>
      <c r="G5" s="51" t="s">
        <v>110</v>
      </c>
      <c r="H5" s="56">
        <v>45708.0</v>
      </c>
      <c r="I5" s="51" t="s">
        <v>127</v>
      </c>
      <c r="J5" s="58"/>
      <c r="K5" s="58" t="s">
        <v>128</v>
      </c>
      <c r="L5" s="43"/>
      <c r="M5" s="12"/>
      <c r="N5" s="13"/>
      <c r="O5" s="12"/>
      <c r="P5" s="12"/>
      <c r="Q5" s="12"/>
      <c r="R5" s="12"/>
      <c r="S5" s="12"/>
      <c r="T5" s="12"/>
      <c r="U5" s="12"/>
      <c r="V5" s="12"/>
      <c r="W5" s="12"/>
    </row>
    <row r="6">
      <c r="A6" s="16">
        <v>5.0</v>
      </c>
      <c r="B6" s="51" t="s">
        <v>135</v>
      </c>
      <c r="C6" s="51" t="s">
        <v>33</v>
      </c>
      <c r="D6" s="54" t="s">
        <v>137</v>
      </c>
      <c r="E6" s="51" t="s">
        <v>138</v>
      </c>
      <c r="F6" s="49" t="s">
        <v>139</v>
      </c>
      <c r="G6" s="51" t="s">
        <v>110</v>
      </c>
      <c r="H6" s="56">
        <v>45713.0</v>
      </c>
      <c r="I6" s="51" t="s">
        <v>127</v>
      </c>
      <c r="J6" s="58"/>
      <c r="K6" s="58" t="s">
        <v>128</v>
      </c>
      <c r="L6" s="43"/>
      <c r="M6" s="12"/>
      <c r="N6" s="13"/>
      <c r="O6" s="12"/>
      <c r="P6" s="12"/>
      <c r="Q6" s="12"/>
      <c r="R6" s="12"/>
      <c r="S6" s="12"/>
      <c r="T6" s="12"/>
      <c r="U6" s="12"/>
      <c r="V6" s="12"/>
      <c r="W6" s="12"/>
    </row>
    <row r="7">
      <c r="A7" s="49">
        <v>6.0</v>
      </c>
      <c r="B7" s="51" t="s">
        <v>144</v>
      </c>
      <c r="C7" s="51" t="s">
        <v>33</v>
      </c>
      <c r="D7" s="54" t="s">
        <v>145</v>
      </c>
      <c r="E7" s="51" t="s">
        <v>146</v>
      </c>
      <c r="F7" s="49" t="s">
        <v>40</v>
      </c>
      <c r="G7" s="51" t="s">
        <v>125</v>
      </c>
      <c r="H7" s="56">
        <v>45716.0</v>
      </c>
      <c r="I7" s="51" t="s">
        <v>127</v>
      </c>
      <c r="J7" s="35">
        <v>2025.0</v>
      </c>
      <c r="K7" s="58" t="s">
        <v>85</v>
      </c>
      <c r="L7" s="41"/>
      <c r="M7" s="12"/>
      <c r="N7" s="13"/>
      <c r="O7" s="12"/>
      <c r="P7" s="12"/>
      <c r="Q7" s="12"/>
      <c r="R7" s="12"/>
      <c r="S7" s="12"/>
      <c r="T7" s="12"/>
      <c r="U7" s="12"/>
      <c r="V7" s="12"/>
      <c r="W7" s="12"/>
    </row>
    <row r="8" hidden="1">
      <c r="A8" s="16">
        <v>7.0</v>
      </c>
      <c r="B8" s="51" t="s">
        <v>151</v>
      </c>
      <c r="C8" s="51" t="s">
        <v>104</v>
      </c>
      <c r="D8" s="54" t="s">
        <v>152</v>
      </c>
      <c r="E8" s="51" t="s">
        <v>153</v>
      </c>
      <c r="F8" s="49" t="s">
        <v>40</v>
      </c>
      <c r="G8" s="51" t="s">
        <v>110</v>
      </c>
      <c r="H8" s="56">
        <v>45720.0</v>
      </c>
      <c r="I8" s="51" t="s">
        <v>154</v>
      </c>
      <c r="J8" s="35">
        <v>2025.0</v>
      </c>
      <c r="K8" s="58" t="s">
        <v>85</v>
      </c>
      <c r="L8" s="41"/>
      <c r="M8" s="12"/>
      <c r="N8" s="13"/>
      <c r="O8" s="12"/>
      <c r="P8" s="12"/>
      <c r="Q8" s="12"/>
      <c r="R8" s="12"/>
      <c r="S8" s="12"/>
      <c r="T8" s="12"/>
      <c r="U8" s="12"/>
      <c r="V8" s="12"/>
      <c r="W8" s="12"/>
    </row>
    <row r="9" hidden="1">
      <c r="A9" s="49">
        <v>8.0</v>
      </c>
      <c r="B9" s="51" t="s">
        <v>155</v>
      </c>
      <c r="C9" s="51" t="s">
        <v>33</v>
      </c>
      <c r="D9" s="54" t="s">
        <v>156</v>
      </c>
      <c r="E9" s="51" t="s">
        <v>157</v>
      </c>
      <c r="F9" s="49" t="s">
        <v>40</v>
      </c>
      <c r="G9" s="51" t="s">
        <v>110</v>
      </c>
      <c r="H9" s="56">
        <v>45722.0</v>
      </c>
      <c r="I9" s="51" t="s">
        <v>160</v>
      </c>
      <c r="J9" s="35">
        <v>2025.0</v>
      </c>
      <c r="K9" s="58" t="s">
        <v>85</v>
      </c>
      <c r="L9" s="41"/>
      <c r="M9" s="12"/>
      <c r="N9" s="13"/>
      <c r="O9" s="12"/>
      <c r="P9" s="12"/>
      <c r="Q9" s="12"/>
      <c r="R9" s="12"/>
      <c r="S9" s="12"/>
      <c r="T9" s="12"/>
      <c r="U9" s="12"/>
      <c r="V9" s="12"/>
      <c r="W9" s="12"/>
    </row>
    <row r="10" hidden="1">
      <c r="A10" s="16">
        <v>9.0</v>
      </c>
      <c r="B10" s="18" t="s">
        <v>163</v>
      </c>
      <c r="C10" s="18" t="s">
        <v>33</v>
      </c>
      <c r="D10" s="26" t="s">
        <v>165</v>
      </c>
      <c r="E10" s="18" t="s">
        <v>157</v>
      </c>
      <c r="F10" s="16" t="s">
        <v>40</v>
      </c>
      <c r="G10" s="18" t="s">
        <v>45</v>
      </c>
      <c r="H10" s="28">
        <v>45724.0</v>
      </c>
      <c r="I10" s="18" t="s">
        <v>160</v>
      </c>
      <c r="J10" s="35">
        <v>2025.0</v>
      </c>
      <c r="K10" s="41" t="s">
        <v>85</v>
      </c>
      <c r="L10" s="41"/>
      <c r="M10" s="12"/>
      <c r="N10" s="13"/>
      <c r="O10" s="12"/>
      <c r="P10" s="12"/>
      <c r="Q10" s="12"/>
      <c r="R10" s="12"/>
      <c r="S10" s="12"/>
      <c r="T10" s="12"/>
      <c r="U10" s="12"/>
      <c r="V10" s="12"/>
      <c r="W10" s="12"/>
    </row>
    <row r="11" hidden="1">
      <c r="A11" s="49">
        <v>10.0</v>
      </c>
      <c r="B11" s="51" t="s">
        <v>170</v>
      </c>
      <c r="C11" s="51" t="s">
        <v>33</v>
      </c>
      <c r="D11" s="54" t="s">
        <v>172</v>
      </c>
      <c r="E11" s="51" t="s">
        <v>173</v>
      </c>
      <c r="F11" s="49" t="s">
        <v>139</v>
      </c>
      <c r="G11" s="51" t="s">
        <v>45</v>
      </c>
      <c r="H11" s="56">
        <v>45724.0</v>
      </c>
      <c r="I11" s="51" t="s">
        <v>175</v>
      </c>
      <c r="J11" s="58"/>
      <c r="K11" s="58" t="s">
        <v>128</v>
      </c>
      <c r="L11" s="41"/>
      <c r="M11" s="12"/>
      <c r="N11" s="13"/>
      <c r="O11" s="12"/>
      <c r="P11" s="12"/>
      <c r="Q11" s="12"/>
      <c r="R11" s="12"/>
      <c r="S11" s="12"/>
      <c r="T11" s="12"/>
      <c r="U11" s="12"/>
      <c r="V11" s="12"/>
      <c r="W11" s="12"/>
    </row>
    <row r="12" hidden="1">
      <c r="A12" s="16">
        <v>11.0</v>
      </c>
      <c r="B12" s="18" t="s">
        <v>176</v>
      </c>
      <c r="C12" s="18" t="s">
        <v>104</v>
      </c>
      <c r="D12" s="26" t="s">
        <v>177</v>
      </c>
      <c r="E12" s="18" t="s">
        <v>178</v>
      </c>
      <c r="F12" s="16" t="s">
        <v>40</v>
      </c>
      <c r="G12" s="18" t="s">
        <v>45</v>
      </c>
      <c r="H12" s="28">
        <v>45729.0</v>
      </c>
      <c r="I12" s="18" t="s">
        <v>175</v>
      </c>
      <c r="J12" s="35">
        <v>2025.0</v>
      </c>
      <c r="K12" s="41" t="s">
        <v>85</v>
      </c>
      <c r="L12" s="41"/>
      <c r="M12" s="12"/>
      <c r="N12" s="13"/>
      <c r="O12" s="12"/>
      <c r="P12" s="12"/>
      <c r="Q12" s="12"/>
      <c r="R12" s="12"/>
      <c r="S12" s="12"/>
      <c r="T12" s="12"/>
      <c r="U12" s="12"/>
      <c r="V12" s="12"/>
      <c r="W12" s="12"/>
    </row>
    <row r="13" hidden="1">
      <c r="A13" s="49">
        <v>12.0</v>
      </c>
      <c r="B13" s="51" t="s">
        <v>183</v>
      </c>
      <c r="C13" s="51" t="s">
        <v>104</v>
      </c>
      <c r="D13" s="54" t="s">
        <v>184</v>
      </c>
      <c r="E13" s="51" t="s">
        <v>185</v>
      </c>
      <c r="F13" s="49" t="s">
        <v>139</v>
      </c>
      <c r="G13" s="51" t="s">
        <v>125</v>
      </c>
      <c r="H13" s="56">
        <v>45734.0</v>
      </c>
      <c r="I13" s="51" t="s">
        <v>154</v>
      </c>
      <c r="J13" s="58"/>
      <c r="K13" s="58" t="s">
        <v>128</v>
      </c>
      <c r="L13" s="41"/>
      <c r="M13" s="12"/>
      <c r="N13" s="13"/>
      <c r="O13" s="12"/>
      <c r="P13" s="12"/>
      <c r="Q13" s="12"/>
      <c r="R13" s="12"/>
      <c r="S13" s="12"/>
      <c r="T13" s="12"/>
      <c r="U13" s="12"/>
      <c r="V13" s="12"/>
      <c r="W13" s="12"/>
    </row>
    <row r="14" hidden="1">
      <c r="A14" s="16">
        <v>13.0</v>
      </c>
      <c r="B14" s="51" t="s">
        <v>186</v>
      </c>
      <c r="C14" s="51" t="s">
        <v>104</v>
      </c>
      <c r="D14" s="54" t="s">
        <v>187</v>
      </c>
      <c r="E14" s="51" t="s">
        <v>189</v>
      </c>
      <c r="F14" s="49" t="s">
        <v>124</v>
      </c>
      <c r="G14" s="51" t="s">
        <v>45</v>
      </c>
      <c r="H14" s="56">
        <v>45783.0</v>
      </c>
      <c r="I14" s="51" t="s">
        <v>160</v>
      </c>
      <c r="J14" s="58"/>
      <c r="K14" s="58" t="s">
        <v>128</v>
      </c>
      <c r="L14" s="41"/>
      <c r="M14" s="12"/>
      <c r="N14" s="13"/>
      <c r="O14" s="12"/>
      <c r="P14" s="12"/>
      <c r="Q14" s="12"/>
      <c r="R14" s="12"/>
      <c r="S14" s="12"/>
      <c r="T14" s="12"/>
      <c r="U14" s="12"/>
      <c r="V14" s="12"/>
      <c r="W14" s="12"/>
    </row>
    <row r="15" hidden="1">
      <c r="A15" s="49">
        <v>14.0</v>
      </c>
      <c r="B15" s="51" t="s">
        <v>191</v>
      </c>
      <c r="C15" s="51" t="s">
        <v>33</v>
      </c>
      <c r="D15" s="54" t="s">
        <v>194</v>
      </c>
      <c r="E15" s="51" t="s">
        <v>195</v>
      </c>
      <c r="F15" s="49" t="s">
        <v>139</v>
      </c>
      <c r="G15" s="51" t="s">
        <v>125</v>
      </c>
      <c r="H15" s="56">
        <v>45795.0</v>
      </c>
      <c r="I15" s="51" t="s">
        <v>127</v>
      </c>
      <c r="J15" s="58"/>
      <c r="K15" s="58" t="s">
        <v>128</v>
      </c>
      <c r="L15" s="41"/>
      <c r="M15" s="12"/>
      <c r="N15" s="13"/>
      <c r="O15" s="12"/>
      <c r="P15" s="12"/>
      <c r="Q15" s="12"/>
      <c r="R15" s="12"/>
      <c r="S15" s="12"/>
      <c r="T15" s="12"/>
      <c r="U15" s="12"/>
      <c r="V15" s="12"/>
      <c r="W15" s="12"/>
    </row>
    <row r="16" hidden="1">
      <c r="A16" s="16">
        <v>15.0</v>
      </c>
      <c r="B16" s="18" t="s">
        <v>196</v>
      </c>
      <c r="C16" s="18" t="s">
        <v>33</v>
      </c>
      <c r="D16" s="26" t="s">
        <v>197</v>
      </c>
      <c r="E16" s="18" t="s">
        <v>198</v>
      </c>
      <c r="F16" s="16" t="s">
        <v>40</v>
      </c>
      <c r="G16" s="18" t="s">
        <v>45</v>
      </c>
      <c r="H16" s="28">
        <v>45812.0</v>
      </c>
      <c r="I16" s="18" t="s">
        <v>127</v>
      </c>
      <c r="J16" s="35">
        <v>2025.0</v>
      </c>
      <c r="K16" s="41" t="s">
        <v>85</v>
      </c>
      <c r="L16" s="41"/>
      <c r="M16" s="12"/>
      <c r="N16" s="13"/>
      <c r="O16" s="12"/>
      <c r="P16" s="12"/>
      <c r="Q16" s="12"/>
      <c r="R16" s="12"/>
      <c r="S16" s="12"/>
      <c r="T16" s="12"/>
      <c r="U16" s="12"/>
      <c r="V16" s="12"/>
      <c r="W16" s="12"/>
    </row>
    <row r="17">
      <c r="A17" s="49">
        <v>16.0</v>
      </c>
      <c r="B17" s="51" t="s">
        <v>199</v>
      </c>
      <c r="C17" s="51" t="s">
        <v>33</v>
      </c>
      <c r="D17" s="54" t="s">
        <v>200</v>
      </c>
      <c r="E17" s="51" t="s">
        <v>201</v>
      </c>
      <c r="F17" s="49" t="s">
        <v>139</v>
      </c>
      <c r="G17" s="51" t="s">
        <v>45</v>
      </c>
      <c r="H17" s="56">
        <v>45812.0</v>
      </c>
      <c r="I17" s="51" t="s">
        <v>127</v>
      </c>
      <c r="J17" s="58"/>
      <c r="K17" s="58" t="s">
        <v>128</v>
      </c>
      <c r="L17" s="41"/>
      <c r="M17" s="12"/>
      <c r="N17" s="13"/>
      <c r="O17" s="12"/>
      <c r="P17" s="12"/>
      <c r="Q17" s="12"/>
      <c r="R17" s="12"/>
      <c r="S17" s="12"/>
      <c r="T17" s="12"/>
      <c r="U17" s="12"/>
      <c r="V17" s="12"/>
      <c r="W17" s="12"/>
    </row>
    <row r="18">
      <c r="A18" s="16">
        <v>17.0</v>
      </c>
      <c r="B18" s="51" t="s">
        <v>203</v>
      </c>
      <c r="C18" s="51" t="s">
        <v>33</v>
      </c>
      <c r="D18" s="54" t="s">
        <v>204</v>
      </c>
      <c r="E18" s="51" t="s">
        <v>205</v>
      </c>
      <c r="F18" s="49" t="s">
        <v>139</v>
      </c>
      <c r="G18" s="51" t="s">
        <v>45</v>
      </c>
      <c r="H18" s="56">
        <v>45812.0</v>
      </c>
      <c r="I18" s="51" t="s">
        <v>127</v>
      </c>
      <c r="J18" s="58"/>
      <c r="K18" s="58" t="s">
        <v>128</v>
      </c>
      <c r="L18" s="41"/>
      <c r="M18" s="12"/>
      <c r="N18" s="13"/>
      <c r="O18" s="12"/>
      <c r="P18" s="12"/>
      <c r="Q18" s="12"/>
      <c r="R18" s="12"/>
      <c r="S18" s="12"/>
      <c r="T18" s="12"/>
      <c r="U18" s="12"/>
      <c r="V18" s="12"/>
      <c r="W18" s="12"/>
    </row>
    <row r="19">
      <c r="A19" s="49">
        <v>18.0</v>
      </c>
      <c r="B19" s="71" t="s">
        <v>206</v>
      </c>
      <c r="C19" s="71" t="s">
        <v>104</v>
      </c>
      <c r="D19" s="54" t="s">
        <v>207</v>
      </c>
      <c r="E19" s="71" t="s">
        <v>208</v>
      </c>
      <c r="F19" s="73" t="s">
        <v>40</v>
      </c>
      <c r="G19" s="73" t="s">
        <v>110</v>
      </c>
      <c r="H19" s="74">
        <v>45813.0</v>
      </c>
      <c r="I19" s="51" t="s">
        <v>114</v>
      </c>
      <c r="J19" s="35">
        <v>2025.0</v>
      </c>
      <c r="K19" s="58" t="s">
        <v>85</v>
      </c>
      <c r="L19" s="41"/>
      <c r="M19" s="12"/>
      <c r="N19" s="13"/>
      <c r="O19" s="12"/>
      <c r="P19" s="12"/>
      <c r="Q19" s="12"/>
      <c r="R19" s="12"/>
      <c r="S19" s="12"/>
      <c r="T19" s="12"/>
      <c r="U19" s="12"/>
      <c r="V19" s="12"/>
      <c r="W19" s="12"/>
    </row>
    <row r="20" hidden="1">
      <c r="A20" s="16">
        <v>19.0</v>
      </c>
      <c r="B20" s="18" t="s">
        <v>212</v>
      </c>
      <c r="C20" s="18" t="s">
        <v>104</v>
      </c>
      <c r="D20" s="26" t="s">
        <v>215</v>
      </c>
      <c r="E20" s="77" t="s">
        <v>216</v>
      </c>
      <c r="F20" s="16" t="s">
        <v>40</v>
      </c>
      <c r="G20" s="18" t="s">
        <v>45</v>
      </c>
      <c r="H20" s="28">
        <v>45814.0</v>
      </c>
      <c r="I20" s="18" t="s">
        <v>175</v>
      </c>
      <c r="J20" s="35">
        <v>2025.0</v>
      </c>
      <c r="K20" s="41" t="s">
        <v>85</v>
      </c>
      <c r="L20" s="41"/>
      <c r="M20" s="12"/>
      <c r="N20" s="13"/>
      <c r="O20" s="12"/>
      <c r="P20" s="12"/>
      <c r="Q20" s="12"/>
      <c r="R20" s="12"/>
      <c r="S20" s="12"/>
      <c r="T20" s="12"/>
      <c r="U20" s="12"/>
      <c r="V20" s="12"/>
      <c r="W20" s="12"/>
    </row>
    <row r="21" hidden="1">
      <c r="A21" s="49">
        <v>20.0</v>
      </c>
      <c r="B21" s="51" t="s">
        <v>220</v>
      </c>
      <c r="C21" s="51" t="s">
        <v>33</v>
      </c>
      <c r="D21" s="54" t="s">
        <v>221</v>
      </c>
      <c r="E21" s="51" t="s">
        <v>222</v>
      </c>
      <c r="F21" s="49" t="s">
        <v>40</v>
      </c>
      <c r="G21" s="51" t="s">
        <v>125</v>
      </c>
      <c r="H21" s="56">
        <v>45824.0</v>
      </c>
      <c r="I21" s="51" t="s">
        <v>175</v>
      </c>
      <c r="J21" s="35">
        <v>2025.0</v>
      </c>
      <c r="K21" s="58" t="s">
        <v>85</v>
      </c>
      <c r="L21" s="41"/>
      <c r="M21" s="12"/>
      <c r="N21" s="13"/>
      <c r="O21" s="12"/>
      <c r="P21" s="12"/>
      <c r="Q21" s="12"/>
      <c r="R21" s="12"/>
      <c r="S21" s="12"/>
      <c r="T21" s="12"/>
      <c r="U21" s="12"/>
      <c r="V21" s="12"/>
      <c r="W21" s="12"/>
    </row>
    <row r="22">
      <c r="A22" s="16">
        <v>21.0</v>
      </c>
      <c r="B22" s="78" t="s">
        <v>225</v>
      </c>
      <c r="C22" s="51" t="s">
        <v>33</v>
      </c>
      <c r="D22" s="79" t="s">
        <v>228</v>
      </c>
      <c r="E22" s="51" t="s">
        <v>230</v>
      </c>
      <c r="F22" s="49" t="s">
        <v>139</v>
      </c>
      <c r="G22" s="51" t="s">
        <v>45</v>
      </c>
      <c r="H22" s="80">
        <v>45826.0</v>
      </c>
      <c r="I22" s="51" t="s">
        <v>160</v>
      </c>
      <c r="J22" s="58"/>
      <c r="K22" s="58" t="s">
        <v>128</v>
      </c>
      <c r="L22" s="41"/>
      <c r="M22" s="12"/>
      <c r="N22" s="13"/>
      <c r="O22" s="12"/>
      <c r="P22" s="12"/>
      <c r="Q22" s="12"/>
      <c r="R22" s="12"/>
      <c r="S22" s="12"/>
      <c r="T22" s="12"/>
      <c r="U22" s="12"/>
      <c r="V22" s="12"/>
      <c r="W22" s="12"/>
    </row>
    <row r="23">
      <c r="A23" s="49">
        <v>22.0</v>
      </c>
      <c r="B23" s="81" t="s">
        <v>234</v>
      </c>
      <c r="C23" s="18" t="s">
        <v>33</v>
      </c>
      <c r="D23" s="82" t="s">
        <v>235</v>
      </c>
      <c r="E23" s="18" t="s">
        <v>237</v>
      </c>
      <c r="F23" s="16" t="s">
        <v>40</v>
      </c>
      <c r="G23" s="18" t="s">
        <v>45</v>
      </c>
      <c r="H23" s="83">
        <v>45826.0</v>
      </c>
      <c r="I23" s="18" t="s">
        <v>160</v>
      </c>
      <c r="J23" s="35">
        <v>2025.0</v>
      </c>
      <c r="K23" s="41" t="s">
        <v>85</v>
      </c>
      <c r="L23" s="84"/>
      <c r="M23" s="85"/>
      <c r="N23" s="86"/>
      <c r="O23" s="85"/>
      <c r="P23" s="85"/>
      <c r="Q23" s="85"/>
      <c r="R23" s="85"/>
      <c r="S23" s="85"/>
      <c r="T23" s="85"/>
      <c r="U23" s="85"/>
      <c r="V23" s="85"/>
      <c r="W23" s="85"/>
    </row>
    <row r="24">
      <c r="A24" s="16">
        <v>23.0</v>
      </c>
      <c r="B24" s="51" t="s">
        <v>244</v>
      </c>
      <c r="C24" s="51" t="s">
        <v>245</v>
      </c>
      <c r="D24" s="54" t="s">
        <v>246</v>
      </c>
      <c r="E24" s="51" t="s">
        <v>247</v>
      </c>
      <c r="F24" s="49" t="s">
        <v>124</v>
      </c>
      <c r="G24" s="51" t="s">
        <v>45</v>
      </c>
      <c r="H24" s="80">
        <v>45826.0</v>
      </c>
      <c r="I24" s="51" t="s">
        <v>160</v>
      </c>
      <c r="J24" s="58"/>
      <c r="K24" s="58" t="s">
        <v>128</v>
      </c>
      <c r="L24" s="41"/>
      <c r="M24" s="12"/>
      <c r="N24" s="13"/>
      <c r="O24" s="12"/>
      <c r="P24" s="12"/>
      <c r="Q24" s="12"/>
      <c r="R24" s="12"/>
      <c r="S24" s="12"/>
      <c r="T24" s="12"/>
      <c r="U24" s="12"/>
      <c r="V24" s="12"/>
      <c r="W24" s="12"/>
    </row>
    <row r="25" hidden="1">
      <c r="A25" s="49">
        <v>24.0</v>
      </c>
      <c r="B25" s="18" t="s">
        <v>252</v>
      </c>
      <c r="C25" s="18" t="s">
        <v>104</v>
      </c>
      <c r="D25" s="26" t="s">
        <v>253</v>
      </c>
      <c r="E25" s="18" t="s">
        <v>254</v>
      </c>
      <c r="F25" s="16" t="s">
        <v>40</v>
      </c>
      <c r="G25" s="18" t="s">
        <v>45</v>
      </c>
      <c r="H25" s="28">
        <v>45828.0</v>
      </c>
      <c r="I25" s="18" t="s">
        <v>160</v>
      </c>
      <c r="J25" s="35">
        <v>2025.0</v>
      </c>
      <c r="K25" s="41" t="s">
        <v>85</v>
      </c>
      <c r="L25" s="41"/>
      <c r="M25" s="12"/>
      <c r="N25" s="13"/>
      <c r="O25" s="12"/>
      <c r="P25" s="12"/>
      <c r="Q25" s="12"/>
      <c r="R25" s="12"/>
      <c r="S25" s="12"/>
      <c r="T25" s="12"/>
      <c r="U25" s="12"/>
      <c r="V25" s="12"/>
      <c r="W25" s="12"/>
    </row>
    <row r="26" hidden="1">
      <c r="A26" s="16">
        <v>25.0</v>
      </c>
      <c r="B26" s="88" t="s">
        <v>257</v>
      </c>
      <c r="C26" s="51"/>
      <c r="D26" s="89">
        <v>9.87744902E8</v>
      </c>
      <c r="E26" s="51" t="s">
        <v>259</v>
      </c>
      <c r="F26" s="49" t="s">
        <v>260</v>
      </c>
      <c r="G26" s="51" t="s">
        <v>125</v>
      </c>
      <c r="H26" s="56">
        <v>45835.0</v>
      </c>
      <c r="I26" s="51" t="s">
        <v>262</v>
      </c>
      <c r="J26" s="58"/>
      <c r="K26" s="58" t="s">
        <v>128</v>
      </c>
      <c r="L26" s="41"/>
      <c r="M26" s="12"/>
      <c r="N26" s="13"/>
      <c r="O26" s="12"/>
      <c r="P26" s="12"/>
      <c r="Q26" s="12"/>
      <c r="R26" s="12"/>
      <c r="S26" s="12"/>
      <c r="T26" s="12"/>
      <c r="U26" s="12"/>
      <c r="V26" s="12"/>
      <c r="W26" s="12"/>
    </row>
    <row r="27" hidden="1">
      <c r="A27" s="49">
        <v>26.0</v>
      </c>
      <c r="B27" s="58" t="s">
        <v>264</v>
      </c>
      <c r="C27" s="51"/>
      <c r="D27" s="54" t="s">
        <v>267</v>
      </c>
      <c r="E27" s="51" t="s">
        <v>268</v>
      </c>
      <c r="F27" s="49" t="s">
        <v>124</v>
      </c>
      <c r="G27" s="51" t="s">
        <v>110</v>
      </c>
      <c r="H27" s="56">
        <v>45835.0</v>
      </c>
      <c r="I27" s="51" t="s">
        <v>262</v>
      </c>
      <c r="J27" s="58"/>
      <c r="K27" s="58" t="s">
        <v>128</v>
      </c>
      <c r="L27" s="41"/>
      <c r="M27" s="12"/>
      <c r="N27" s="13"/>
      <c r="O27" s="12"/>
      <c r="P27" s="12"/>
      <c r="Q27" s="12"/>
      <c r="R27" s="12"/>
      <c r="S27" s="12"/>
      <c r="T27" s="12"/>
      <c r="U27" s="12"/>
      <c r="V27" s="12"/>
      <c r="W27" s="12"/>
    </row>
    <row r="28" hidden="1">
      <c r="A28" s="16">
        <v>27.0</v>
      </c>
      <c r="B28" s="58" t="s">
        <v>272</v>
      </c>
      <c r="C28" s="51"/>
      <c r="D28" s="54" t="s">
        <v>274</v>
      </c>
      <c r="E28" s="51" t="s">
        <v>276</v>
      </c>
      <c r="F28" s="49" t="s">
        <v>124</v>
      </c>
      <c r="G28" s="51" t="s">
        <v>125</v>
      </c>
      <c r="H28" s="56">
        <v>45835.0</v>
      </c>
      <c r="I28" s="51" t="s">
        <v>262</v>
      </c>
      <c r="J28" s="58"/>
      <c r="K28" s="58" t="s">
        <v>128</v>
      </c>
      <c r="L28" s="84"/>
      <c r="M28" s="85"/>
      <c r="N28" s="86"/>
      <c r="O28" s="85"/>
      <c r="P28" s="85"/>
      <c r="Q28" s="85"/>
      <c r="R28" s="85"/>
      <c r="S28" s="85"/>
      <c r="T28" s="85"/>
      <c r="U28" s="85"/>
      <c r="V28" s="85"/>
      <c r="W28" s="85"/>
    </row>
    <row r="29" hidden="1">
      <c r="A29" s="49">
        <v>28.0</v>
      </c>
      <c r="B29" s="51" t="s">
        <v>278</v>
      </c>
      <c r="C29" s="51" t="s">
        <v>33</v>
      </c>
      <c r="D29" s="58"/>
      <c r="E29" s="51" t="s">
        <v>279</v>
      </c>
      <c r="F29" s="49" t="s">
        <v>124</v>
      </c>
      <c r="G29" s="51" t="s">
        <v>45</v>
      </c>
      <c r="H29" s="56">
        <v>45840.0</v>
      </c>
      <c r="I29" s="51" t="s">
        <v>160</v>
      </c>
      <c r="J29" s="58"/>
      <c r="K29" s="58" t="s">
        <v>128</v>
      </c>
      <c r="L29" s="84"/>
      <c r="M29" s="85"/>
      <c r="N29" s="86"/>
      <c r="O29" s="85"/>
      <c r="P29" s="85"/>
      <c r="Q29" s="85"/>
      <c r="R29" s="85"/>
      <c r="S29" s="85"/>
      <c r="T29" s="85"/>
      <c r="U29" s="85"/>
      <c r="V29" s="85"/>
      <c r="W29" s="85"/>
    </row>
    <row r="30" hidden="1">
      <c r="A30" s="16">
        <v>29.0</v>
      </c>
      <c r="B30" s="51" t="s">
        <v>286</v>
      </c>
      <c r="C30" s="51"/>
      <c r="D30" s="54" t="s">
        <v>288</v>
      </c>
      <c r="E30" s="51" t="s">
        <v>290</v>
      </c>
      <c r="F30" s="49" t="s">
        <v>260</v>
      </c>
      <c r="G30" s="51" t="s">
        <v>110</v>
      </c>
      <c r="H30" s="56">
        <v>45847.0</v>
      </c>
      <c r="I30" s="51" t="s">
        <v>262</v>
      </c>
      <c r="J30" s="58"/>
      <c r="K30" s="58" t="s">
        <v>128</v>
      </c>
      <c r="L30" s="84"/>
      <c r="M30" s="85"/>
      <c r="N30" s="86"/>
      <c r="O30" s="85"/>
      <c r="P30" s="85"/>
      <c r="Q30" s="85"/>
      <c r="R30" s="85"/>
      <c r="S30" s="85"/>
      <c r="T30" s="85"/>
      <c r="U30" s="85"/>
      <c r="V30" s="85"/>
      <c r="W30" s="85"/>
    </row>
    <row r="31">
      <c r="A31" s="49">
        <v>30.0</v>
      </c>
      <c r="B31" s="18" t="s">
        <v>293</v>
      </c>
      <c r="C31" s="18" t="s">
        <v>295</v>
      </c>
      <c r="D31" s="26" t="s">
        <v>296</v>
      </c>
      <c r="E31" s="18" t="s">
        <v>297</v>
      </c>
      <c r="F31" s="16" t="s">
        <v>40</v>
      </c>
      <c r="G31" s="18" t="s">
        <v>45</v>
      </c>
      <c r="H31" s="28">
        <v>45850.0</v>
      </c>
      <c r="I31" s="18" t="s">
        <v>301</v>
      </c>
      <c r="J31" s="35">
        <v>2025.0</v>
      </c>
      <c r="K31" s="41" t="s">
        <v>85</v>
      </c>
      <c r="L31" s="41"/>
      <c r="M31" s="12"/>
      <c r="N31" s="13"/>
      <c r="O31" s="12"/>
      <c r="P31" s="12"/>
      <c r="Q31" s="12"/>
      <c r="R31" s="12"/>
      <c r="S31" s="12"/>
      <c r="T31" s="12"/>
      <c r="U31" s="12"/>
      <c r="V31" s="12"/>
      <c r="W31" s="12"/>
    </row>
    <row r="32">
      <c r="A32" s="16">
        <v>31.0</v>
      </c>
      <c r="B32" s="51" t="s">
        <v>303</v>
      </c>
      <c r="C32" s="51" t="s">
        <v>104</v>
      </c>
      <c r="D32" s="54" t="s">
        <v>304</v>
      </c>
      <c r="E32" s="51"/>
      <c r="F32" s="49" t="s">
        <v>124</v>
      </c>
      <c r="G32" s="51" t="s">
        <v>110</v>
      </c>
      <c r="H32" s="56">
        <v>45855.0</v>
      </c>
      <c r="I32" s="51" t="s">
        <v>262</v>
      </c>
      <c r="J32" s="58"/>
      <c r="K32" s="58" t="s">
        <v>128</v>
      </c>
      <c r="L32" s="84"/>
      <c r="M32" s="85"/>
      <c r="N32" s="86"/>
      <c r="O32" s="85"/>
      <c r="P32" s="85"/>
      <c r="Q32" s="85"/>
      <c r="R32" s="85"/>
      <c r="S32" s="85"/>
      <c r="T32" s="85"/>
      <c r="U32" s="85"/>
      <c r="V32" s="85"/>
      <c r="W32" s="85"/>
    </row>
    <row r="33">
      <c r="A33" s="49">
        <v>32.0</v>
      </c>
      <c r="B33" s="51" t="s">
        <v>309</v>
      </c>
      <c r="C33" s="51" t="s">
        <v>245</v>
      </c>
      <c r="D33" s="54" t="s">
        <v>311</v>
      </c>
      <c r="E33" s="91" t="s">
        <v>313</v>
      </c>
      <c r="F33" s="94" t="s">
        <v>315</v>
      </c>
      <c r="G33" s="51" t="s">
        <v>125</v>
      </c>
      <c r="H33" s="56">
        <v>45866.0</v>
      </c>
      <c r="I33" s="51" t="s">
        <v>317</v>
      </c>
      <c r="J33" s="96" t="s">
        <v>319</v>
      </c>
      <c r="K33" s="91" t="s">
        <v>320</v>
      </c>
      <c r="L33" s="41"/>
      <c r="M33" s="12"/>
      <c r="N33" s="13"/>
      <c r="O33" s="12"/>
      <c r="P33" s="12"/>
      <c r="Q33" s="12"/>
      <c r="R33" s="12"/>
      <c r="S33" s="12"/>
      <c r="T33" s="12"/>
      <c r="U33" s="12"/>
      <c r="V33" s="12"/>
      <c r="W33" s="12"/>
    </row>
    <row r="34">
      <c r="A34" s="16">
        <v>33.0</v>
      </c>
      <c r="B34" s="51" t="s">
        <v>321</v>
      </c>
      <c r="C34" s="51" t="s">
        <v>33</v>
      </c>
      <c r="D34" s="54" t="s">
        <v>322</v>
      </c>
      <c r="E34" s="51" t="s">
        <v>324</v>
      </c>
      <c r="F34" s="49" t="s">
        <v>124</v>
      </c>
      <c r="G34" s="51" t="s">
        <v>125</v>
      </c>
      <c r="H34" s="56">
        <v>45867.0</v>
      </c>
      <c r="I34" s="51" t="s">
        <v>262</v>
      </c>
      <c r="J34" s="58"/>
      <c r="K34" s="58" t="s">
        <v>128</v>
      </c>
      <c r="L34" s="84"/>
      <c r="M34" s="85"/>
      <c r="N34" s="86"/>
      <c r="O34" s="85"/>
      <c r="P34" s="85"/>
      <c r="Q34" s="85"/>
      <c r="R34" s="85"/>
      <c r="S34" s="85"/>
      <c r="T34" s="85"/>
      <c r="U34" s="85"/>
      <c r="V34" s="85"/>
      <c r="W34" s="85"/>
    </row>
    <row r="35">
      <c r="A35" s="49">
        <v>34.0</v>
      </c>
      <c r="B35" s="51" t="s">
        <v>327</v>
      </c>
      <c r="C35" s="51" t="s">
        <v>295</v>
      </c>
      <c r="D35" s="54" t="s">
        <v>328</v>
      </c>
      <c r="E35" s="51" t="s">
        <v>329</v>
      </c>
      <c r="F35" s="49" t="s">
        <v>124</v>
      </c>
      <c r="G35" s="51" t="s">
        <v>125</v>
      </c>
      <c r="H35" s="56">
        <v>45868.0</v>
      </c>
      <c r="I35" s="51" t="s">
        <v>262</v>
      </c>
      <c r="J35" s="58"/>
      <c r="K35" s="58" t="s">
        <v>128</v>
      </c>
      <c r="L35" s="84"/>
      <c r="M35" s="85"/>
      <c r="N35" s="86"/>
      <c r="O35" s="85"/>
      <c r="P35" s="85"/>
      <c r="Q35" s="85"/>
      <c r="R35" s="85"/>
      <c r="S35" s="85"/>
      <c r="T35" s="85"/>
      <c r="U35" s="85"/>
      <c r="V35" s="85"/>
      <c r="W35" s="85"/>
    </row>
    <row r="36">
      <c r="A36" s="101">
        <v>35.0</v>
      </c>
      <c r="B36" s="102" t="s">
        <v>337</v>
      </c>
      <c r="C36" s="102" t="s">
        <v>104</v>
      </c>
      <c r="D36" s="103" t="s">
        <v>338</v>
      </c>
      <c r="E36" s="104" t="s">
        <v>339</v>
      </c>
      <c r="F36" s="105" t="s">
        <v>40</v>
      </c>
      <c r="G36" s="102" t="s">
        <v>45</v>
      </c>
      <c r="H36" s="106">
        <v>45871.0</v>
      </c>
      <c r="I36" s="102" t="s">
        <v>317</v>
      </c>
      <c r="J36" s="107"/>
      <c r="K36" s="104" t="s">
        <v>85</v>
      </c>
      <c r="L36" s="108"/>
      <c r="M36" s="85"/>
      <c r="N36" s="86"/>
      <c r="O36" s="85"/>
      <c r="P36" s="85"/>
      <c r="Q36" s="85"/>
      <c r="R36" s="85"/>
      <c r="S36" s="85"/>
      <c r="T36" s="85"/>
      <c r="U36" s="85"/>
      <c r="V36" s="85"/>
      <c r="W36" s="85"/>
    </row>
    <row r="37">
      <c r="A37" s="49">
        <v>36.0</v>
      </c>
      <c r="B37" s="51" t="s">
        <v>346</v>
      </c>
      <c r="C37" s="51" t="s">
        <v>104</v>
      </c>
      <c r="D37" s="54" t="s">
        <v>347</v>
      </c>
      <c r="E37" s="51" t="s">
        <v>348</v>
      </c>
      <c r="F37" s="49" t="s">
        <v>40</v>
      </c>
      <c r="G37" s="51" t="s">
        <v>110</v>
      </c>
      <c r="H37" s="56">
        <v>45874.0</v>
      </c>
      <c r="I37" s="51" t="s">
        <v>262</v>
      </c>
      <c r="J37" s="35">
        <v>2025.0</v>
      </c>
      <c r="K37" s="58" t="s">
        <v>85</v>
      </c>
      <c r="L37" s="84"/>
      <c r="M37" s="85"/>
      <c r="N37" s="86"/>
      <c r="O37" s="85"/>
      <c r="P37" s="85"/>
      <c r="Q37" s="85"/>
      <c r="R37" s="85"/>
      <c r="S37" s="85"/>
      <c r="T37" s="85"/>
      <c r="U37" s="85"/>
      <c r="V37" s="85"/>
      <c r="W37" s="85"/>
    </row>
    <row r="38">
      <c r="A38" s="16">
        <v>37.0</v>
      </c>
      <c r="B38" s="51" t="s">
        <v>349</v>
      </c>
      <c r="C38" s="51" t="s">
        <v>104</v>
      </c>
      <c r="D38" s="54" t="s">
        <v>350</v>
      </c>
      <c r="E38" s="51" t="s">
        <v>351</v>
      </c>
      <c r="F38" s="49" t="s">
        <v>40</v>
      </c>
      <c r="G38" s="51" t="s">
        <v>125</v>
      </c>
      <c r="H38" s="56">
        <v>45876.0</v>
      </c>
      <c r="I38" s="51" t="s">
        <v>160</v>
      </c>
      <c r="J38" s="35">
        <v>2025.0</v>
      </c>
      <c r="K38" s="58" t="s">
        <v>85</v>
      </c>
      <c r="L38" s="84"/>
      <c r="M38" s="85"/>
      <c r="N38" s="86"/>
      <c r="O38" s="85"/>
      <c r="P38" s="85"/>
      <c r="Q38" s="85"/>
      <c r="R38" s="85"/>
      <c r="S38" s="85"/>
      <c r="T38" s="85"/>
      <c r="U38" s="85"/>
      <c r="V38" s="85"/>
      <c r="W38" s="85"/>
    </row>
    <row r="39">
      <c r="A39" s="49">
        <v>38.0</v>
      </c>
      <c r="B39" s="51" t="s">
        <v>355</v>
      </c>
      <c r="C39" s="51" t="s">
        <v>245</v>
      </c>
      <c r="D39" s="54" t="s">
        <v>357</v>
      </c>
      <c r="E39" s="51" t="s">
        <v>358</v>
      </c>
      <c r="F39" s="49" t="s">
        <v>124</v>
      </c>
      <c r="G39" s="51" t="s">
        <v>125</v>
      </c>
      <c r="H39" s="56">
        <v>45880.0</v>
      </c>
      <c r="I39" s="51" t="s">
        <v>262</v>
      </c>
      <c r="J39" s="58"/>
      <c r="K39" s="58" t="s">
        <v>128</v>
      </c>
      <c r="L39" s="41"/>
      <c r="M39" s="12"/>
      <c r="N39" s="13"/>
      <c r="O39" s="12"/>
      <c r="P39" s="12"/>
      <c r="Q39" s="12"/>
      <c r="R39" s="12"/>
      <c r="S39" s="12"/>
      <c r="T39" s="12"/>
      <c r="U39" s="12"/>
      <c r="V39" s="12"/>
      <c r="W39" s="12"/>
    </row>
    <row r="40">
      <c r="A40" s="16">
        <v>39.0</v>
      </c>
      <c r="B40" s="51" t="s">
        <v>361</v>
      </c>
      <c r="C40" s="51" t="s">
        <v>104</v>
      </c>
      <c r="D40" s="54" t="s">
        <v>364</v>
      </c>
      <c r="E40" s="51" t="s">
        <v>365</v>
      </c>
      <c r="F40" s="49" t="s">
        <v>124</v>
      </c>
      <c r="G40" s="51" t="s">
        <v>110</v>
      </c>
      <c r="H40" s="56">
        <v>45881.0</v>
      </c>
      <c r="I40" s="51" t="s">
        <v>262</v>
      </c>
      <c r="J40" s="58"/>
      <c r="K40" s="58" t="s">
        <v>128</v>
      </c>
      <c r="L40" s="84"/>
      <c r="M40" s="85"/>
      <c r="N40" s="86"/>
      <c r="O40" s="85"/>
      <c r="P40" s="85"/>
      <c r="Q40" s="85"/>
      <c r="R40" s="85"/>
      <c r="S40" s="85"/>
      <c r="T40" s="85"/>
      <c r="U40" s="85"/>
      <c r="V40" s="85"/>
      <c r="W40" s="85"/>
    </row>
    <row r="41">
      <c r="A41" s="111">
        <v>40.0</v>
      </c>
      <c r="B41" s="113" t="s">
        <v>375</v>
      </c>
      <c r="C41" s="113" t="s">
        <v>104</v>
      </c>
      <c r="D41" s="115" t="s">
        <v>376</v>
      </c>
      <c r="E41" s="116" t="s">
        <v>377</v>
      </c>
      <c r="F41" s="111" t="s">
        <v>40</v>
      </c>
      <c r="G41" s="113" t="s">
        <v>125</v>
      </c>
      <c r="H41" s="117">
        <v>45882.0</v>
      </c>
      <c r="I41" s="113" t="s">
        <v>262</v>
      </c>
      <c r="J41" s="120" t="s">
        <v>382</v>
      </c>
      <c r="K41" s="84"/>
      <c r="L41" s="121"/>
      <c r="M41" s="85"/>
      <c r="N41" s="86"/>
      <c r="O41" s="85"/>
      <c r="P41" s="85"/>
      <c r="Q41" s="85"/>
      <c r="R41" s="85"/>
      <c r="S41" s="85"/>
      <c r="T41" s="85"/>
      <c r="U41" s="85"/>
      <c r="V41" s="85"/>
      <c r="W41" s="85"/>
    </row>
    <row r="42">
      <c r="A42" s="16">
        <v>41.0</v>
      </c>
      <c r="B42" s="51" t="s">
        <v>385</v>
      </c>
      <c r="C42" s="51" t="s">
        <v>245</v>
      </c>
      <c r="D42" s="54" t="s">
        <v>386</v>
      </c>
      <c r="E42" s="51" t="s">
        <v>387</v>
      </c>
      <c r="F42" s="49" t="s">
        <v>124</v>
      </c>
      <c r="G42" s="51" t="s">
        <v>110</v>
      </c>
      <c r="H42" s="56">
        <v>45884.0</v>
      </c>
      <c r="I42" s="51" t="s">
        <v>262</v>
      </c>
      <c r="J42" s="58"/>
      <c r="K42" s="58" t="s">
        <v>128</v>
      </c>
      <c r="L42" s="41"/>
      <c r="M42" s="12"/>
      <c r="N42" s="13"/>
      <c r="O42" s="12"/>
      <c r="P42" s="12"/>
      <c r="Q42" s="12"/>
      <c r="R42" s="12"/>
      <c r="S42" s="12"/>
      <c r="T42" s="12"/>
      <c r="U42" s="12"/>
      <c r="V42" s="12"/>
      <c r="W42" s="12"/>
    </row>
    <row r="43">
      <c r="A43" s="49">
        <v>42.0</v>
      </c>
      <c r="B43" s="51" t="s">
        <v>392</v>
      </c>
      <c r="C43" s="51" t="s">
        <v>33</v>
      </c>
      <c r="D43" s="54" t="s">
        <v>394</v>
      </c>
      <c r="E43" s="51" t="s">
        <v>395</v>
      </c>
      <c r="F43" s="49" t="s">
        <v>124</v>
      </c>
      <c r="G43" s="51" t="s">
        <v>110</v>
      </c>
      <c r="H43" s="56">
        <v>45887.0</v>
      </c>
      <c r="I43" s="51" t="s">
        <v>127</v>
      </c>
      <c r="J43" s="58"/>
      <c r="K43" s="58" t="s">
        <v>128</v>
      </c>
      <c r="L43" s="84"/>
      <c r="M43" s="85"/>
      <c r="N43" s="86"/>
      <c r="O43" s="85"/>
      <c r="P43" s="85"/>
      <c r="Q43" s="85"/>
      <c r="R43" s="85"/>
      <c r="S43" s="85"/>
      <c r="T43" s="85"/>
      <c r="U43" s="85"/>
      <c r="V43" s="85"/>
      <c r="W43" s="85"/>
    </row>
    <row r="44">
      <c r="A44" s="16">
        <v>43.0</v>
      </c>
      <c r="B44" s="51" t="s">
        <v>399</v>
      </c>
      <c r="C44" s="51" t="s">
        <v>33</v>
      </c>
      <c r="D44" s="54" t="s">
        <v>401</v>
      </c>
      <c r="E44" s="51" t="s">
        <v>402</v>
      </c>
      <c r="F44" s="49" t="s">
        <v>124</v>
      </c>
      <c r="G44" s="51" t="s">
        <v>125</v>
      </c>
      <c r="H44" s="56">
        <v>45887.0</v>
      </c>
      <c r="I44" s="51" t="s">
        <v>127</v>
      </c>
      <c r="J44" s="58"/>
      <c r="K44" s="58" t="s">
        <v>128</v>
      </c>
      <c r="L44" s="84"/>
      <c r="M44" s="85"/>
      <c r="N44" s="86"/>
      <c r="O44" s="85"/>
      <c r="P44" s="85"/>
      <c r="Q44" s="85"/>
      <c r="R44" s="85"/>
      <c r="S44" s="85"/>
      <c r="T44" s="85"/>
      <c r="U44" s="85"/>
      <c r="V44" s="85"/>
      <c r="W44" s="85"/>
    </row>
    <row r="45">
      <c r="A45" s="49">
        <v>44.0</v>
      </c>
      <c r="B45" s="51" t="s">
        <v>404</v>
      </c>
      <c r="C45" s="51" t="s">
        <v>33</v>
      </c>
      <c r="D45" s="54" t="s">
        <v>405</v>
      </c>
      <c r="E45" s="128" t="s">
        <v>406</v>
      </c>
      <c r="F45" s="49" t="s">
        <v>124</v>
      </c>
      <c r="G45" s="51" t="s">
        <v>110</v>
      </c>
      <c r="H45" s="129">
        <v>45887.0</v>
      </c>
      <c r="I45" s="51" t="s">
        <v>127</v>
      </c>
      <c r="J45" s="58"/>
      <c r="K45" s="130" t="s">
        <v>128</v>
      </c>
      <c r="L45" s="131"/>
      <c r="M45" s="12"/>
      <c r="N45" s="13"/>
      <c r="O45" s="12"/>
      <c r="P45" s="12"/>
      <c r="Q45" s="12"/>
      <c r="R45" s="12"/>
      <c r="S45" s="12"/>
      <c r="T45" s="12"/>
      <c r="U45" s="12"/>
      <c r="V45" s="12"/>
      <c r="W45" s="12"/>
    </row>
    <row r="46">
      <c r="A46" s="16">
        <v>45.0</v>
      </c>
      <c r="B46" s="51" t="s">
        <v>407</v>
      </c>
      <c r="C46" s="51" t="s">
        <v>33</v>
      </c>
      <c r="D46" s="54" t="s">
        <v>408</v>
      </c>
      <c r="E46" s="128" t="s">
        <v>409</v>
      </c>
      <c r="F46" s="49" t="s">
        <v>124</v>
      </c>
      <c r="G46" s="51" t="s">
        <v>125</v>
      </c>
      <c r="H46" s="129">
        <v>45887.0</v>
      </c>
      <c r="I46" s="51" t="s">
        <v>127</v>
      </c>
      <c r="J46" s="58"/>
      <c r="K46" s="130" t="s">
        <v>128</v>
      </c>
      <c r="L46" s="131"/>
      <c r="M46" s="12"/>
      <c r="N46" s="13"/>
      <c r="O46" s="12"/>
      <c r="P46" s="12"/>
      <c r="Q46" s="12"/>
      <c r="R46" s="12"/>
      <c r="S46" s="12"/>
      <c r="T46" s="12"/>
      <c r="U46" s="12"/>
      <c r="V46" s="12"/>
      <c r="W46" s="12"/>
    </row>
    <row r="47">
      <c r="A47" s="49">
        <v>46.0</v>
      </c>
      <c r="B47" s="51" t="s">
        <v>410</v>
      </c>
      <c r="C47" s="51" t="s">
        <v>33</v>
      </c>
      <c r="D47" s="54" t="s">
        <v>411</v>
      </c>
      <c r="E47" s="128" t="s">
        <v>412</v>
      </c>
      <c r="F47" s="49" t="s">
        <v>40</v>
      </c>
      <c r="G47" s="51" t="s">
        <v>125</v>
      </c>
      <c r="H47" s="129">
        <v>45900.0</v>
      </c>
      <c r="I47" s="51" t="s">
        <v>127</v>
      </c>
      <c r="J47" s="35">
        <v>2025.0</v>
      </c>
      <c r="K47" s="130" t="s">
        <v>85</v>
      </c>
      <c r="L47" s="133"/>
      <c r="M47" s="85"/>
      <c r="N47" s="86"/>
      <c r="O47" s="85"/>
      <c r="P47" s="85"/>
      <c r="Q47" s="85"/>
      <c r="R47" s="85"/>
      <c r="S47" s="85"/>
      <c r="T47" s="85"/>
      <c r="U47" s="85"/>
      <c r="V47" s="85"/>
      <c r="W47" s="85"/>
    </row>
    <row r="48">
      <c r="A48" s="16">
        <v>47.0</v>
      </c>
      <c r="B48" s="51" t="s">
        <v>414</v>
      </c>
      <c r="C48" s="51" t="s">
        <v>33</v>
      </c>
      <c r="D48" s="54" t="s">
        <v>415</v>
      </c>
      <c r="E48" s="128" t="s">
        <v>416</v>
      </c>
      <c r="F48" s="49" t="s">
        <v>40</v>
      </c>
      <c r="G48" s="51" t="s">
        <v>125</v>
      </c>
      <c r="H48" s="129">
        <v>45905.0</v>
      </c>
      <c r="I48" s="51" t="s">
        <v>417</v>
      </c>
      <c r="J48" s="35">
        <v>2025.0</v>
      </c>
      <c r="K48" s="130" t="s">
        <v>85</v>
      </c>
      <c r="L48" s="133"/>
      <c r="M48" s="85"/>
      <c r="N48" s="86"/>
      <c r="O48" s="85"/>
      <c r="P48" s="85"/>
      <c r="Q48" s="85"/>
      <c r="R48" s="85"/>
      <c r="S48" s="85"/>
      <c r="T48" s="85"/>
      <c r="U48" s="85"/>
      <c r="V48" s="85"/>
      <c r="W48" s="85"/>
    </row>
    <row r="49">
      <c r="A49" s="49">
        <v>48.0</v>
      </c>
      <c r="B49" s="51" t="s">
        <v>418</v>
      </c>
      <c r="C49" s="51" t="s">
        <v>245</v>
      </c>
      <c r="D49" s="54" t="s">
        <v>420</v>
      </c>
      <c r="E49" s="128" t="s">
        <v>421</v>
      </c>
      <c r="F49" s="49" t="s">
        <v>40</v>
      </c>
      <c r="G49" s="51" t="s">
        <v>110</v>
      </c>
      <c r="H49" s="129">
        <v>45909.0</v>
      </c>
      <c r="I49" s="51" t="s">
        <v>114</v>
      </c>
      <c r="J49" s="35">
        <v>2025.0</v>
      </c>
      <c r="K49" s="130" t="s">
        <v>85</v>
      </c>
      <c r="L49" s="133"/>
      <c r="M49" s="85"/>
      <c r="N49" s="86"/>
      <c r="O49" s="85"/>
      <c r="P49" s="85"/>
      <c r="Q49" s="85"/>
      <c r="R49" s="85"/>
      <c r="S49" s="85"/>
      <c r="T49" s="85"/>
      <c r="U49" s="85"/>
      <c r="V49" s="85"/>
      <c r="W49" s="85"/>
    </row>
    <row r="50">
      <c r="A50" s="16">
        <v>49.0</v>
      </c>
      <c r="B50" s="78" t="s">
        <v>424</v>
      </c>
      <c r="C50" s="51" t="s">
        <v>104</v>
      </c>
      <c r="D50" s="79" t="s">
        <v>425</v>
      </c>
      <c r="E50" s="51" t="s">
        <v>426</v>
      </c>
      <c r="F50" s="49" t="s">
        <v>40</v>
      </c>
      <c r="G50" s="51" t="s">
        <v>125</v>
      </c>
      <c r="H50" s="56">
        <v>45909.0</v>
      </c>
      <c r="I50" s="51"/>
      <c r="J50" s="96" t="s">
        <v>319</v>
      </c>
      <c r="K50" s="130"/>
      <c r="L50" s="133"/>
      <c r="M50" s="140">
        <v>1.0</v>
      </c>
      <c r="N50" s="86"/>
      <c r="O50" s="85"/>
      <c r="P50" s="85"/>
      <c r="Q50" s="85"/>
      <c r="R50" s="85"/>
      <c r="S50" s="85"/>
      <c r="T50" s="85"/>
      <c r="U50" s="85"/>
      <c r="V50" s="85"/>
      <c r="W50" s="85"/>
    </row>
    <row r="51">
      <c r="A51" s="49">
        <v>50.0</v>
      </c>
      <c r="B51" s="51" t="s">
        <v>427</v>
      </c>
      <c r="C51" s="51" t="s">
        <v>33</v>
      </c>
      <c r="D51" s="54" t="s">
        <v>428</v>
      </c>
      <c r="E51" s="128" t="s">
        <v>429</v>
      </c>
      <c r="F51" s="49" t="s">
        <v>139</v>
      </c>
      <c r="G51" s="51" t="s">
        <v>45</v>
      </c>
      <c r="H51" s="129">
        <v>45918.0</v>
      </c>
      <c r="I51" s="51" t="s">
        <v>127</v>
      </c>
      <c r="J51" s="58"/>
      <c r="K51" s="130" t="s">
        <v>128</v>
      </c>
      <c r="L51" s="133"/>
      <c r="M51" s="85"/>
      <c r="N51" s="86"/>
      <c r="O51" s="85"/>
      <c r="P51" s="85"/>
      <c r="Q51" s="85"/>
      <c r="R51" s="85"/>
      <c r="S51" s="85"/>
      <c r="T51" s="85"/>
      <c r="U51" s="85"/>
      <c r="V51" s="85"/>
      <c r="W51" s="85"/>
    </row>
    <row r="52">
      <c r="A52" s="16">
        <v>51.0</v>
      </c>
      <c r="B52" s="51" t="s">
        <v>430</v>
      </c>
      <c r="C52" s="51" t="s">
        <v>33</v>
      </c>
      <c r="D52" s="54" t="s">
        <v>431</v>
      </c>
      <c r="E52" s="51" t="s">
        <v>432</v>
      </c>
      <c r="F52" s="49" t="s">
        <v>40</v>
      </c>
      <c r="G52" s="51" t="s">
        <v>110</v>
      </c>
      <c r="H52" s="56">
        <v>45920.0</v>
      </c>
      <c r="I52" s="51" t="s">
        <v>114</v>
      </c>
      <c r="J52" s="35">
        <v>2025.0</v>
      </c>
      <c r="K52" s="58" t="s">
        <v>85</v>
      </c>
      <c r="L52" s="84"/>
      <c r="M52" s="85"/>
      <c r="N52" s="86"/>
      <c r="O52" s="85"/>
      <c r="P52" s="85"/>
      <c r="Q52" s="85"/>
      <c r="R52" s="85"/>
      <c r="S52" s="85"/>
      <c r="T52" s="85"/>
      <c r="U52" s="85"/>
      <c r="V52" s="85"/>
      <c r="W52" s="85"/>
    </row>
    <row r="53">
      <c r="A53" s="49">
        <v>52.0</v>
      </c>
      <c r="B53" s="51" t="s">
        <v>433</v>
      </c>
      <c r="C53" s="51" t="s">
        <v>295</v>
      </c>
      <c r="D53" s="54" t="s">
        <v>434</v>
      </c>
      <c r="E53" s="51" t="s">
        <v>435</v>
      </c>
      <c r="F53" s="49" t="s">
        <v>40</v>
      </c>
      <c r="G53" s="51" t="s">
        <v>110</v>
      </c>
      <c r="H53" s="56">
        <v>45920.0</v>
      </c>
      <c r="I53" s="51" t="s">
        <v>114</v>
      </c>
      <c r="J53" s="35">
        <v>2025.0</v>
      </c>
      <c r="K53" s="58" t="s">
        <v>85</v>
      </c>
      <c r="L53" s="84"/>
      <c r="M53" s="85"/>
      <c r="N53" s="86"/>
      <c r="O53" s="85"/>
      <c r="P53" s="85"/>
      <c r="Q53" s="85"/>
      <c r="R53" s="85"/>
      <c r="S53" s="85"/>
      <c r="T53" s="85"/>
      <c r="U53" s="85"/>
      <c r="V53" s="85"/>
      <c r="W53" s="85"/>
    </row>
    <row r="54">
      <c r="A54" s="16">
        <v>53.0</v>
      </c>
      <c r="B54" s="51" t="s">
        <v>436</v>
      </c>
      <c r="C54" s="51" t="s">
        <v>33</v>
      </c>
      <c r="D54" s="54" t="s">
        <v>437</v>
      </c>
      <c r="E54" s="128" t="s">
        <v>438</v>
      </c>
      <c r="F54" s="49" t="s">
        <v>124</v>
      </c>
      <c r="G54" s="51" t="s">
        <v>45</v>
      </c>
      <c r="H54" s="129">
        <v>45926.0</v>
      </c>
      <c r="I54" s="51" t="s">
        <v>127</v>
      </c>
      <c r="J54" s="58"/>
      <c r="K54" s="58" t="s">
        <v>128</v>
      </c>
      <c r="L54" s="41"/>
      <c r="M54" s="12"/>
      <c r="N54" s="13"/>
      <c r="O54" s="12"/>
      <c r="P54" s="12"/>
      <c r="Q54" s="12"/>
      <c r="R54" s="12"/>
      <c r="S54" s="12"/>
      <c r="T54" s="12"/>
      <c r="U54" s="12"/>
      <c r="V54" s="12"/>
      <c r="W54" s="12"/>
    </row>
    <row r="55">
      <c r="A55" s="49">
        <v>54.0</v>
      </c>
      <c r="B55" s="51" t="s">
        <v>439</v>
      </c>
      <c r="C55" s="51" t="s">
        <v>33</v>
      </c>
      <c r="D55" s="54" t="s">
        <v>440</v>
      </c>
      <c r="E55" s="51" t="s">
        <v>441</v>
      </c>
      <c r="F55" s="49" t="s">
        <v>40</v>
      </c>
      <c r="G55" s="51" t="s">
        <v>110</v>
      </c>
      <c r="H55" s="129">
        <v>45926.0</v>
      </c>
      <c r="I55" s="51" t="s">
        <v>127</v>
      </c>
      <c r="J55" s="35">
        <v>2025.0</v>
      </c>
      <c r="K55" s="58" t="s">
        <v>85</v>
      </c>
      <c r="L55" s="84"/>
      <c r="M55" s="85"/>
      <c r="N55" s="86"/>
      <c r="O55" s="85"/>
      <c r="P55" s="85"/>
      <c r="Q55" s="85"/>
      <c r="R55" s="85"/>
      <c r="S55" s="85"/>
      <c r="T55" s="85"/>
      <c r="U55" s="85"/>
      <c r="V55" s="85"/>
      <c r="W55" s="85"/>
    </row>
    <row r="56">
      <c r="A56" s="16">
        <v>55.0</v>
      </c>
      <c r="B56" s="18" t="s">
        <v>442</v>
      </c>
      <c r="C56" s="18" t="s">
        <v>245</v>
      </c>
      <c r="D56" s="26" t="s">
        <v>443</v>
      </c>
      <c r="E56" s="18" t="s">
        <v>444</v>
      </c>
      <c r="F56" s="16" t="s">
        <v>40</v>
      </c>
      <c r="G56" s="18" t="s">
        <v>45</v>
      </c>
      <c r="H56" s="28">
        <v>45930.0</v>
      </c>
      <c r="I56" s="18" t="s">
        <v>175</v>
      </c>
      <c r="J56" s="35">
        <v>2025.0</v>
      </c>
      <c r="K56" s="41" t="s">
        <v>85</v>
      </c>
      <c r="L56" s="84"/>
      <c r="M56" s="85"/>
      <c r="N56" s="86"/>
      <c r="O56" s="85"/>
      <c r="P56" s="85"/>
      <c r="Q56" s="85"/>
      <c r="R56" s="85"/>
      <c r="S56" s="85"/>
      <c r="T56" s="85"/>
      <c r="U56" s="85"/>
      <c r="V56" s="85"/>
      <c r="W56" s="85"/>
    </row>
    <row r="57">
      <c r="A57" s="49">
        <v>56.0</v>
      </c>
      <c r="B57" s="51" t="s">
        <v>446</v>
      </c>
      <c r="C57" s="51" t="s">
        <v>245</v>
      </c>
      <c r="D57" s="54" t="s">
        <v>447</v>
      </c>
      <c r="E57" s="51" t="s">
        <v>448</v>
      </c>
      <c r="F57" s="49" t="s">
        <v>40</v>
      </c>
      <c r="G57" s="51" t="s">
        <v>125</v>
      </c>
      <c r="H57" s="56">
        <v>45937.0</v>
      </c>
      <c r="I57" s="51" t="s">
        <v>114</v>
      </c>
      <c r="J57" s="35">
        <v>2025.0</v>
      </c>
      <c r="K57" s="58" t="s">
        <v>85</v>
      </c>
      <c r="L57" s="84"/>
      <c r="M57" s="85"/>
      <c r="N57" s="86"/>
      <c r="O57" s="85"/>
      <c r="P57" s="85"/>
      <c r="Q57" s="85"/>
      <c r="R57" s="85"/>
      <c r="S57" s="85"/>
      <c r="T57" s="85"/>
      <c r="U57" s="85"/>
      <c r="V57" s="85"/>
      <c r="W57" s="85"/>
    </row>
    <row r="58">
      <c r="A58" s="16">
        <v>57.0</v>
      </c>
      <c r="B58" s="51" t="s">
        <v>449</v>
      </c>
      <c r="C58" s="51" t="s">
        <v>104</v>
      </c>
      <c r="D58" s="54" t="s">
        <v>450</v>
      </c>
      <c r="E58" s="51" t="s">
        <v>451</v>
      </c>
      <c r="F58" s="49" t="s">
        <v>40</v>
      </c>
      <c r="G58" s="51" t="s">
        <v>110</v>
      </c>
      <c r="H58" s="56">
        <v>45937.0</v>
      </c>
      <c r="I58" s="51" t="s">
        <v>114</v>
      </c>
      <c r="J58" s="35">
        <v>2025.0</v>
      </c>
      <c r="K58" s="58" t="s">
        <v>85</v>
      </c>
      <c r="L58" s="84"/>
      <c r="M58" s="85"/>
      <c r="N58" s="86"/>
      <c r="O58" s="85"/>
      <c r="P58" s="85"/>
      <c r="Q58" s="85"/>
      <c r="R58" s="85"/>
      <c r="S58" s="85"/>
      <c r="T58" s="85"/>
      <c r="U58" s="85"/>
      <c r="V58" s="85"/>
      <c r="W58" s="85"/>
    </row>
    <row r="59">
      <c r="A59" s="49">
        <v>58.0</v>
      </c>
      <c r="B59" s="51" t="s">
        <v>452</v>
      </c>
      <c r="C59" s="58" t="s">
        <v>33</v>
      </c>
      <c r="D59" s="54" t="s">
        <v>453</v>
      </c>
      <c r="E59" s="51" t="s">
        <v>454</v>
      </c>
      <c r="F59" s="49" t="s">
        <v>40</v>
      </c>
      <c r="G59" s="51" t="s">
        <v>110</v>
      </c>
      <c r="H59" s="56">
        <v>45947.0</v>
      </c>
      <c r="I59" s="51" t="s">
        <v>127</v>
      </c>
      <c r="J59" s="35">
        <v>2025.0</v>
      </c>
      <c r="K59" s="58" t="s">
        <v>85</v>
      </c>
      <c r="L59" s="84"/>
      <c r="M59" s="85"/>
      <c r="N59" s="86"/>
      <c r="O59" s="85"/>
      <c r="P59" s="85"/>
      <c r="Q59" s="85"/>
      <c r="R59" s="85"/>
      <c r="S59" s="85"/>
      <c r="T59" s="85"/>
      <c r="U59" s="85"/>
      <c r="V59" s="85"/>
      <c r="W59" s="85"/>
    </row>
    <row r="60">
      <c r="A60" s="16">
        <v>59.0</v>
      </c>
      <c r="B60" s="51" t="s">
        <v>455</v>
      </c>
      <c r="C60" s="58" t="s">
        <v>245</v>
      </c>
      <c r="D60" s="54" t="s">
        <v>456</v>
      </c>
      <c r="E60" s="51" t="s">
        <v>457</v>
      </c>
      <c r="F60" s="49" t="s">
        <v>40</v>
      </c>
      <c r="G60" s="51" t="s">
        <v>125</v>
      </c>
      <c r="H60" s="56">
        <v>45971.0</v>
      </c>
      <c r="I60" s="51" t="s">
        <v>458</v>
      </c>
      <c r="J60" s="35">
        <v>2025.0</v>
      </c>
      <c r="K60" s="58" t="s">
        <v>85</v>
      </c>
      <c r="L60" s="84"/>
      <c r="M60" s="85"/>
      <c r="N60" s="86"/>
      <c r="O60" s="85"/>
      <c r="P60" s="85"/>
      <c r="Q60" s="85"/>
      <c r="R60" s="85"/>
      <c r="S60" s="85"/>
      <c r="T60" s="85"/>
      <c r="U60" s="85"/>
      <c r="V60" s="85"/>
      <c r="W60" s="85"/>
    </row>
    <row r="61">
      <c r="A61" s="49">
        <v>60.0</v>
      </c>
      <c r="B61" s="51" t="s">
        <v>459</v>
      </c>
      <c r="C61" s="58" t="s">
        <v>104</v>
      </c>
      <c r="D61" s="54" t="s">
        <v>460</v>
      </c>
      <c r="E61" s="51" t="s">
        <v>461</v>
      </c>
      <c r="F61" s="49" t="s">
        <v>40</v>
      </c>
      <c r="G61" s="51" t="s">
        <v>110</v>
      </c>
      <c r="H61" s="56">
        <v>45974.0</v>
      </c>
      <c r="I61" s="51" t="s">
        <v>262</v>
      </c>
      <c r="J61" s="35">
        <v>2025.0</v>
      </c>
      <c r="K61" s="58" t="s">
        <v>85</v>
      </c>
      <c r="L61" s="84"/>
      <c r="M61" s="85"/>
      <c r="N61" s="86"/>
      <c r="O61" s="85"/>
      <c r="P61" s="85"/>
      <c r="Q61" s="85"/>
      <c r="R61" s="85"/>
      <c r="S61" s="85"/>
      <c r="T61" s="85"/>
      <c r="U61" s="85"/>
      <c r="V61" s="85"/>
      <c r="W61" s="85"/>
    </row>
    <row r="62">
      <c r="A62" s="16">
        <v>61.0</v>
      </c>
      <c r="B62" s="51" t="s">
        <v>462</v>
      </c>
      <c r="C62" s="58"/>
      <c r="D62" s="54" t="s">
        <v>463</v>
      </c>
      <c r="E62" s="51" t="s">
        <v>464</v>
      </c>
      <c r="F62" s="49" t="s">
        <v>124</v>
      </c>
      <c r="G62" s="51" t="s">
        <v>125</v>
      </c>
      <c r="H62" s="56">
        <v>45978.0</v>
      </c>
      <c r="I62" s="51" t="s">
        <v>465</v>
      </c>
      <c r="J62" s="58"/>
      <c r="K62" s="58" t="s">
        <v>128</v>
      </c>
      <c r="L62" s="84"/>
      <c r="M62" s="85"/>
      <c r="N62" s="86"/>
      <c r="O62" s="85"/>
      <c r="P62" s="85"/>
      <c r="Q62" s="85"/>
      <c r="R62" s="85"/>
      <c r="S62" s="85"/>
      <c r="T62" s="85"/>
      <c r="U62" s="85"/>
      <c r="V62" s="85"/>
      <c r="W62" s="85"/>
    </row>
    <row r="63">
      <c r="A63" s="49">
        <v>62.0</v>
      </c>
      <c r="B63" s="51" t="s">
        <v>466</v>
      </c>
      <c r="C63" s="58"/>
      <c r="D63" s="54" t="s">
        <v>467</v>
      </c>
      <c r="E63" s="51" t="s">
        <v>468</v>
      </c>
      <c r="F63" s="49" t="s">
        <v>40</v>
      </c>
      <c r="G63" s="51" t="s">
        <v>110</v>
      </c>
      <c r="H63" s="56">
        <v>45978.0</v>
      </c>
      <c r="I63" s="51" t="s">
        <v>114</v>
      </c>
      <c r="J63" s="35">
        <v>2025.0</v>
      </c>
      <c r="K63" s="58" t="s">
        <v>85</v>
      </c>
      <c r="L63" s="84"/>
      <c r="M63" s="85"/>
      <c r="N63" s="86"/>
      <c r="O63" s="85"/>
      <c r="P63" s="85"/>
      <c r="Q63" s="85"/>
      <c r="R63" s="85"/>
      <c r="S63" s="85"/>
      <c r="T63" s="85"/>
      <c r="U63" s="85"/>
      <c r="V63" s="85"/>
      <c r="W63" s="85"/>
    </row>
    <row r="64">
      <c r="A64" s="16">
        <v>63.0</v>
      </c>
      <c r="B64" s="51" t="s">
        <v>469</v>
      </c>
      <c r="C64" s="58"/>
      <c r="D64" s="54" t="s">
        <v>470</v>
      </c>
      <c r="E64" s="51" t="s">
        <v>471</v>
      </c>
      <c r="F64" s="49" t="s">
        <v>40</v>
      </c>
      <c r="G64" s="51" t="s">
        <v>110</v>
      </c>
      <c r="H64" s="56">
        <v>45979.0</v>
      </c>
      <c r="I64" s="51" t="s">
        <v>472</v>
      </c>
      <c r="J64" s="35">
        <v>2025.0</v>
      </c>
      <c r="K64" s="58" t="s">
        <v>85</v>
      </c>
      <c r="L64" s="84"/>
      <c r="M64" s="85"/>
      <c r="N64" s="86"/>
      <c r="O64" s="85"/>
      <c r="P64" s="85"/>
      <c r="Q64" s="85"/>
      <c r="R64" s="85"/>
      <c r="S64" s="85"/>
      <c r="T64" s="85"/>
      <c r="U64" s="85"/>
      <c r="V64" s="85"/>
      <c r="W64" s="85"/>
    </row>
    <row r="65">
      <c r="A65" s="49">
        <v>64.0</v>
      </c>
      <c r="B65" s="51" t="s">
        <v>473</v>
      </c>
      <c r="C65" s="58" t="s">
        <v>33</v>
      </c>
      <c r="D65" s="54" t="s">
        <v>474</v>
      </c>
      <c r="E65" s="51" t="s">
        <v>475</v>
      </c>
      <c r="F65" s="49" t="s">
        <v>40</v>
      </c>
      <c r="G65" s="51" t="s">
        <v>110</v>
      </c>
      <c r="H65" s="56">
        <v>45979.0</v>
      </c>
      <c r="I65" s="51" t="s">
        <v>114</v>
      </c>
      <c r="J65" s="35">
        <v>2025.0</v>
      </c>
      <c r="K65" s="58" t="s">
        <v>85</v>
      </c>
      <c r="L65" s="84"/>
      <c r="M65" s="85"/>
      <c r="N65" s="86"/>
      <c r="O65" s="85"/>
      <c r="P65" s="85"/>
      <c r="Q65" s="85"/>
      <c r="R65" s="85"/>
      <c r="S65" s="85"/>
      <c r="T65" s="85"/>
      <c r="U65" s="85"/>
      <c r="V65" s="85"/>
      <c r="W65" s="85"/>
    </row>
    <row r="66">
      <c r="A66" s="16">
        <v>65.0</v>
      </c>
      <c r="B66" s="51" t="s">
        <v>476</v>
      </c>
      <c r="C66" s="58"/>
      <c r="D66" s="54" t="s">
        <v>477</v>
      </c>
      <c r="E66" s="51" t="s">
        <v>478</v>
      </c>
      <c r="F66" s="49" t="s">
        <v>124</v>
      </c>
      <c r="G66" s="51" t="s">
        <v>110</v>
      </c>
      <c r="H66" s="56">
        <v>45981.0</v>
      </c>
      <c r="I66" s="51" t="s">
        <v>127</v>
      </c>
      <c r="J66" s="58"/>
      <c r="K66" s="58" t="s">
        <v>128</v>
      </c>
      <c r="L66" s="84"/>
      <c r="M66" s="85"/>
      <c r="N66" s="86"/>
      <c r="O66" s="85"/>
      <c r="P66" s="85"/>
      <c r="Q66" s="85"/>
      <c r="R66" s="85"/>
      <c r="S66" s="85"/>
      <c r="T66" s="85"/>
      <c r="U66" s="85"/>
      <c r="V66" s="85"/>
      <c r="W66" s="85"/>
    </row>
    <row r="67">
      <c r="A67" s="49">
        <v>66.0</v>
      </c>
      <c r="B67" s="51" t="s">
        <v>479</v>
      </c>
      <c r="C67" s="58"/>
      <c r="D67" s="54" t="s">
        <v>480</v>
      </c>
      <c r="E67" s="51" t="s">
        <v>481</v>
      </c>
      <c r="F67" s="49" t="s">
        <v>124</v>
      </c>
      <c r="G67" s="51" t="s">
        <v>125</v>
      </c>
      <c r="H67" s="56">
        <v>45985.0</v>
      </c>
      <c r="I67" s="51" t="s">
        <v>127</v>
      </c>
      <c r="J67" s="58"/>
      <c r="K67" s="58" t="s">
        <v>128</v>
      </c>
      <c r="L67" s="84"/>
      <c r="M67" s="85"/>
      <c r="N67" s="86"/>
      <c r="O67" s="85"/>
      <c r="P67" s="85"/>
      <c r="Q67" s="85"/>
      <c r="R67" s="85"/>
      <c r="S67" s="85"/>
      <c r="T67" s="85"/>
      <c r="U67" s="85"/>
      <c r="V67" s="85"/>
      <c r="W67" s="85"/>
    </row>
    <row r="68">
      <c r="A68" s="16">
        <v>67.0</v>
      </c>
      <c r="B68" s="51" t="s">
        <v>482</v>
      </c>
      <c r="C68" s="51"/>
      <c r="D68" s="54" t="s">
        <v>483</v>
      </c>
      <c r="E68" s="51" t="s">
        <v>484</v>
      </c>
      <c r="F68" s="49" t="s">
        <v>124</v>
      </c>
      <c r="G68" s="51" t="s">
        <v>110</v>
      </c>
      <c r="H68" s="56">
        <v>45985.0</v>
      </c>
      <c r="I68" s="51" t="s">
        <v>465</v>
      </c>
      <c r="J68" s="58"/>
      <c r="K68" s="58" t="s">
        <v>128</v>
      </c>
      <c r="L68" s="84"/>
      <c r="M68" s="85"/>
      <c r="N68" s="86"/>
      <c r="O68" s="85"/>
      <c r="P68" s="85"/>
      <c r="Q68" s="85"/>
      <c r="R68" s="85"/>
      <c r="S68" s="85"/>
      <c r="T68" s="85"/>
      <c r="U68" s="85"/>
      <c r="V68" s="85"/>
      <c r="W68" s="85"/>
    </row>
    <row r="69">
      <c r="A69" s="49">
        <v>68.0</v>
      </c>
      <c r="B69" s="51" t="s">
        <v>485</v>
      </c>
      <c r="C69" s="51"/>
      <c r="D69" s="54" t="s">
        <v>486</v>
      </c>
      <c r="E69" s="51" t="s">
        <v>487</v>
      </c>
      <c r="F69" s="49" t="s">
        <v>124</v>
      </c>
      <c r="G69" s="51" t="s">
        <v>45</v>
      </c>
      <c r="H69" s="56">
        <v>45985.0</v>
      </c>
      <c r="I69" s="51" t="s">
        <v>317</v>
      </c>
      <c r="J69" s="58"/>
      <c r="K69" s="58" t="s">
        <v>128</v>
      </c>
      <c r="L69" s="84"/>
      <c r="M69" s="85"/>
      <c r="N69" s="86"/>
      <c r="O69" s="85"/>
      <c r="P69" s="85"/>
      <c r="Q69" s="85"/>
      <c r="R69" s="85"/>
      <c r="S69" s="85"/>
      <c r="T69" s="85"/>
      <c r="U69" s="85"/>
      <c r="V69" s="85"/>
      <c r="W69" s="85"/>
    </row>
    <row r="70">
      <c r="A70" s="16">
        <v>69.0</v>
      </c>
      <c r="B70" s="51" t="s">
        <v>488</v>
      </c>
      <c r="C70" s="51" t="s">
        <v>295</v>
      </c>
      <c r="D70" s="54" t="s">
        <v>489</v>
      </c>
      <c r="E70" s="51" t="s">
        <v>490</v>
      </c>
      <c r="F70" s="49" t="s">
        <v>40</v>
      </c>
      <c r="G70" s="51" t="s">
        <v>125</v>
      </c>
      <c r="H70" s="56">
        <v>45985.0</v>
      </c>
      <c r="I70" s="51" t="s">
        <v>491</v>
      </c>
      <c r="J70" s="35">
        <v>2025.0</v>
      </c>
      <c r="K70" s="58" t="s">
        <v>85</v>
      </c>
      <c r="L70" s="84"/>
      <c r="M70" s="85"/>
      <c r="N70" s="86"/>
      <c r="O70" s="85"/>
      <c r="P70" s="85"/>
      <c r="Q70" s="85"/>
      <c r="R70" s="85"/>
      <c r="S70" s="85"/>
      <c r="T70" s="85"/>
      <c r="U70" s="85"/>
      <c r="V70" s="85"/>
      <c r="W70" s="85"/>
    </row>
    <row r="71">
      <c r="A71" s="49">
        <v>70.0</v>
      </c>
      <c r="B71" s="18" t="s">
        <v>492</v>
      </c>
      <c r="C71" s="18" t="s">
        <v>33</v>
      </c>
      <c r="D71" s="26" t="s">
        <v>493</v>
      </c>
      <c r="E71" s="18" t="s">
        <v>494</v>
      </c>
      <c r="F71" s="16" t="s">
        <v>40</v>
      </c>
      <c r="G71" s="18" t="s">
        <v>45</v>
      </c>
      <c r="H71" s="28">
        <v>45987.0</v>
      </c>
      <c r="I71" s="18" t="s">
        <v>495</v>
      </c>
      <c r="J71" s="35">
        <v>2025.0</v>
      </c>
      <c r="K71" s="41" t="s">
        <v>85</v>
      </c>
      <c r="L71" s="84"/>
      <c r="M71" s="85"/>
      <c r="N71" s="86"/>
      <c r="O71" s="85"/>
      <c r="P71" s="85"/>
      <c r="Q71" s="85"/>
      <c r="R71" s="85"/>
      <c r="S71" s="85"/>
      <c r="T71" s="85"/>
      <c r="U71" s="85"/>
      <c r="V71" s="85"/>
      <c r="W71" s="85"/>
    </row>
    <row r="72">
      <c r="A72" s="16">
        <v>71.0</v>
      </c>
      <c r="B72" s="51" t="s">
        <v>496</v>
      </c>
      <c r="C72" s="51" t="s">
        <v>295</v>
      </c>
      <c r="D72" s="54" t="s">
        <v>497</v>
      </c>
      <c r="E72" s="51" t="s">
        <v>498</v>
      </c>
      <c r="F72" s="49" t="s">
        <v>40</v>
      </c>
      <c r="G72" s="51" t="s">
        <v>125</v>
      </c>
      <c r="H72" s="56">
        <v>45992.0</v>
      </c>
      <c r="I72" s="51" t="s">
        <v>114</v>
      </c>
      <c r="J72" s="35">
        <v>2025.0</v>
      </c>
      <c r="K72" s="58" t="s">
        <v>85</v>
      </c>
      <c r="L72" s="84"/>
      <c r="M72" s="85"/>
      <c r="N72" s="86"/>
      <c r="O72" s="85"/>
      <c r="P72" s="85"/>
      <c r="Q72" s="85"/>
      <c r="R72" s="85"/>
      <c r="S72" s="85"/>
      <c r="T72" s="85"/>
      <c r="U72" s="85"/>
      <c r="V72" s="85"/>
      <c r="W72" s="85"/>
    </row>
    <row r="73">
      <c r="A73" s="49">
        <v>72.0</v>
      </c>
      <c r="B73" s="51" t="s">
        <v>499</v>
      </c>
      <c r="C73" s="51"/>
      <c r="D73" s="54" t="s">
        <v>500</v>
      </c>
      <c r="E73" s="51" t="s">
        <v>501</v>
      </c>
      <c r="F73" s="49" t="s">
        <v>502</v>
      </c>
      <c r="G73" s="51" t="s">
        <v>110</v>
      </c>
      <c r="H73" s="56">
        <v>45993.0</v>
      </c>
      <c r="I73" s="51" t="s">
        <v>503</v>
      </c>
      <c r="J73" s="58"/>
      <c r="K73" s="58" t="s">
        <v>128</v>
      </c>
      <c r="L73" s="84"/>
      <c r="M73" s="85"/>
      <c r="N73" s="86"/>
      <c r="O73" s="85"/>
      <c r="P73" s="85"/>
      <c r="Q73" s="85"/>
      <c r="R73" s="85"/>
      <c r="S73" s="85"/>
      <c r="T73" s="85"/>
      <c r="U73" s="85"/>
      <c r="V73" s="85"/>
      <c r="W73" s="85"/>
    </row>
    <row r="74">
      <c r="A74" s="16">
        <v>73.0</v>
      </c>
      <c r="B74" s="51" t="s">
        <v>504</v>
      </c>
      <c r="C74" s="51" t="s">
        <v>33</v>
      </c>
      <c r="D74" s="54" t="s">
        <v>505</v>
      </c>
      <c r="E74" s="51" t="s">
        <v>506</v>
      </c>
      <c r="F74" s="49" t="s">
        <v>40</v>
      </c>
      <c r="G74" s="51" t="s">
        <v>110</v>
      </c>
      <c r="H74" s="56">
        <v>45993.0</v>
      </c>
      <c r="I74" s="51" t="s">
        <v>458</v>
      </c>
      <c r="J74" s="35">
        <v>2025.0</v>
      </c>
      <c r="K74" s="58" t="s">
        <v>85</v>
      </c>
      <c r="L74" s="84"/>
      <c r="M74" s="85"/>
      <c r="N74" s="86"/>
      <c r="O74" s="85"/>
      <c r="P74" s="85"/>
      <c r="Q74" s="85"/>
      <c r="R74" s="85"/>
      <c r="S74" s="85"/>
      <c r="T74" s="85"/>
      <c r="U74" s="85"/>
      <c r="V74" s="85"/>
      <c r="W74" s="85"/>
    </row>
    <row r="75">
      <c r="A75" s="49">
        <v>74.0</v>
      </c>
      <c r="B75" s="18" t="s">
        <v>507</v>
      </c>
      <c r="C75" s="18" t="s">
        <v>104</v>
      </c>
      <c r="D75" s="26" t="s">
        <v>508</v>
      </c>
      <c r="E75" s="18" t="s">
        <v>509</v>
      </c>
      <c r="F75" s="16" t="s">
        <v>40</v>
      </c>
      <c r="G75" s="18" t="s">
        <v>45</v>
      </c>
      <c r="H75" s="28">
        <v>45996.0</v>
      </c>
      <c r="I75" s="18" t="s">
        <v>317</v>
      </c>
      <c r="J75" s="35">
        <v>2025.0</v>
      </c>
      <c r="K75" s="41" t="s">
        <v>85</v>
      </c>
      <c r="L75" s="84"/>
      <c r="M75" s="85"/>
      <c r="N75" s="86"/>
      <c r="O75" s="85"/>
      <c r="P75" s="85"/>
      <c r="Q75" s="85"/>
      <c r="R75" s="85"/>
      <c r="S75" s="85"/>
      <c r="T75" s="85"/>
      <c r="U75" s="85"/>
      <c r="V75" s="85"/>
      <c r="W75" s="85"/>
    </row>
    <row r="76">
      <c r="A76" s="16">
        <v>75.0</v>
      </c>
      <c r="B76" s="51" t="s">
        <v>510</v>
      </c>
      <c r="C76" s="51" t="s">
        <v>245</v>
      </c>
      <c r="D76" s="54" t="s">
        <v>511</v>
      </c>
      <c r="E76" s="78" t="s">
        <v>512</v>
      </c>
      <c r="F76" s="49" t="s">
        <v>40</v>
      </c>
      <c r="G76" s="51" t="s">
        <v>110</v>
      </c>
      <c r="H76" s="56">
        <v>45997.0</v>
      </c>
      <c r="I76" s="51" t="s">
        <v>114</v>
      </c>
      <c r="J76" s="35">
        <v>2025.0</v>
      </c>
      <c r="K76" s="58" t="s">
        <v>85</v>
      </c>
      <c r="L76" s="84"/>
      <c r="M76" s="85"/>
      <c r="N76" s="86"/>
      <c r="O76" s="85"/>
      <c r="P76" s="85"/>
      <c r="Q76" s="85"/>
      <c r="R76" s="85"/>
      <c r="S76" s="85"/>
      <c r="T76" s="85"/>
      <c r="U76" s="85"/>
      <c r="V76" s="85"/>
      <c r="W76" s="85"/>
    </row>
    <row r="77">
      <c r="A77" s="49">
        <v>76.0</v>
      </c>
      <c r="B77" s="51" t="s">
        <v>513</v>
      </c>
      <c r="C77" s="51" t="s">
        <v>295</v>
      </c>
      <c r="D77" s="54" t="s">
        <v>514</v>
      </c>
      <c r="E77" s="51" t="s">
        <v>515</v>
      </c>
      <c r="F77" s="49" t="s">
        <v>40</v>
      </c>
      <c r="G77" s="51" t="s">
        <v>125</v>
      </c>
      <c r="H77" s="56">
        <v>45999.0</v>
      </c>
      <c r="I77" s="51" t="s">
        <v>465</v>
      </c>
      <c r="J77" s="35">
        <v>2025.0</v>
      </c>
      <c r="K77" s="58" t="s">
        <v>85</v>
      </c>
      <c r="L77" s="84"/>
      <c r="M77" s="85"/>
      <c r="N77" s="86"/>
      <c r="O77" s="85"/>
      <c r="P77" s="85"/>
      <c r="Q77" s="85"/>
      <c r="R77" s="85"/>
      <c r="S77" s="85"/>
      <c r="T77" s="85"/>
      <c r="U77" s="85"/>
      <c r="V77" s="85"/>
      <c r="W77" s="85"/>
    </row>
    <row r="78">
      <c r="A78" s="16">
        <v>77.0</v>
      </c>
      <c r="B78" s="51" t="s">
        <v>517</v>
      </c>
      <c r="C78" s="51" t="s">
        <v>104</v>
      </c>
      <c r="D78" s="54" t="s">
        <v>518</v>
      </c>
      <c r="E78" s="51" t="s">
        <v>519</v>
      </c>
      <c r="F78" s="49" t="s">
        <v>40</v>
      </c>
      <c r="G78" s="51" t="s">
        <v>110</v>
      </c>
      <c r="H78" s="56">
        <v>46005.0</v>
      </c>
      <c r="I78" s="51" t="s">
        <v>114</v>
      </c>
      <c r="J78" s="35">
        <v>2025.0</v>
      </c>
      <c r="K78" s="58" t="s">
        <v>85</v>
      </c>
      <c r="L78" s="84"/>
      <c r="M78" s="85"/>
      <c r="N78" s="86"/>
      <c r="O78" s="85"/>
      <c r="P78" s="85"/>
      <c r="Q78" s="85"/>
      <c r="R78" s="85"/>
      <c r="S78" s="85"/>
      <c r="T78" s="85"/>
      <c r="U78" s="85"/>
      <c r="V78" s="85"/>
      <c r="W78" s="85"/>
    </row>
    <row r="79">
      <c r="A79" s="49">
        <v>78.0</v>
      </c>
      <c r="B79" s="51" t="s">
        <v>520</v>
      </c>
      <c r="C79" s="51" t="s">
        <v>245</v>
      </c>
      <c r="D79" s="54" t="s">
        <v>521</v>
      </c>
      <c r="E79" s="51" t="s">
        <v>522</v>
      </c>
      <c r="F79" s="49" t="s">
        <v>124</v>
      </c>
      <c r="G79" s="51" t="s">
        <v>125</v>
      </c>
      <c r="H79" s="56">
        <v>46005.0</v>
      </c>
      <c r="I79" s="51" t="s">
        <v>114</v>
      </c>
      <c r="J79" s="58"/>
      <c r="K79" s="58" t="s">
        <v>128</v>
      </c>
      <c r="L79" s="84"/>
      <c r="M79" s="85"/>
      <c r="N79" s="86"/>
      <c r="O79" s="85"/>
      <c r="P79" s="85"/>
      <c r="Q79" s="85"/>
      <c r="R79" s="85"/>
      <c r="S79" s="85"/>
      <c r="T79" s="85"/>
      <c r="U79" s="85"/>
      <c r="V79" s="85"/>
      <c r="W79" s="85"/>
    </row>
    <row r="80">
      <c r="A80" s="35">
        <v>79.0</v>
      </c>
      <c r="B80" s="51" t="s">
        <v>523</v>
      </c>
      <c r="C80" s="51"/>
      <c r="D80" s="54" t="s">
        <v>524</v>
      </c>
      <c r="E80" s="51" t="s">
        <v>525</v>
      </c>
      <c r="F80" s="49" t="s">
        <v>124</v>
      </c>
      <c r="G80" s="51" t="s">
        <v>45</v>
      </c>
      <c r="H80" s="56">
        <v>46022.0</v>
      </c>
      <c r="I80" s="51" t="s">
        <v>526</v>
      </c>
      <c r="J80" s="58"/>
      <c r="K80" s="58" t="s">
        <v>128</v>
      </c>
      <c r="L80" s="41"/>
      <c r="M80" s="12"/>
      <c r="N80" s="13"/>
      <c r="O80" s="12"/>
      <c r="P80" s="12"/>
      <c r="Q80" s="12"/>
      <c r="R80" s="12"/>
      <c r="S80" s="12"/>
      <c r="T80" s="12"/>
      <c r="U80" s="12"/>
      <c r="V80" s="12"/>
      <c r="W80" s="12"/>
    </row>
    <row r="81">
      <c r="A81" s="149">
        <v>80.0</v>
      </c>
      <c r="B81" s="51" t="s">
        <v>527</v>
      </c>
      <c r="C81" s="51" t="s">
        <v>245</v>
      </c>
      <c r="D81" s="54" t="s">
        <v>528</v>
      </c>
      <c r="E81" s="51" t="s">
        <v>529</v>
      </c>
      <c r="F81" s="49" t="s">
        <v>124</v>
      </c>
      <c r="G81" s="51" t="s">
        <v>125</v>
      </c>
      <c r="H81" s="56">
        <v>46034.0</v>
      </c>
      <c r="I81" s="51" t="s">
        <v>114</v>
      </c>
      <c r="J81" s="58"/>
      <c r="K81" s="58" t="s">
        <v>128</v>
      </c>
      <c r="L81" s="41"/>
      <c r="M81" s="12"/>
      <c r="N81" s="13"/>
      <c r="O81" s="12"/>
      <c r="P81" s="12"/>
      <c r="Q81" s="12"/>
      <c r="R81" s="12"/>
      <c r="S81" s="12"/>
      <c r="T81" s="12"/>
      <c r="U81" s="12"/>
      <c r="V81" s="12"/>
      <c r="W81" s="12"/>
    </row>
    <row r="82">
      <c r="A82" s="35">
        <v>81.0</v>
      </c>
      <c r="B82" s="58" t="s">
        <v>530</v>
      </c>
      <c r="C82" s="51" t="s">
        <v>295</v>
      </c>
      <c r="D82" s="150" t="s">
        <v>531</v>
      </c>
      <c r="E82" s="51" t="s">
        <v>532</v>
      </c>
      <c r="F82" s="49" t="s">
        <v>260</v>
      </c>
      <c r="G82" s="51" t="s">
        <v>125</v>
      </c>
      <c r="H82" s="56">
        <v>46041.0</v>
      </c>
      <c r="I82" s="51" t="s">
        <v>458</v>
      </c>
      <c r="J82" s="58"/>
      <c r="K82" s="58" t="s">
        <v>128</v>
      </c>
      <c r="L82" s="41"/>
      <c r="M82" s="12"/>
      <c r="N82" s="13"/>
      <c r="O82" s="12"/>
      <c r="P82" s="12"/>
      <c r="Q82" s="12"/>
      <c r="R82" s="12"/>
      <c r="S82" s="12"/>
      <c r="T82" s="12"/>
      <c r="U82" s="12"/>
      <c r="V82" s="12"/>
      <c r="W82" s="12"/>
    </row>
    <row r="83">
      <c r="A83" s="149">
        <v>82.0</v>
      </c>
      <c r="B83" s="151" t="s">
        <v>533</v>
      </c>
      <c r="C83" s="51" t="s">
        <v>33</v>
      </c>
      <c r="D83" s="152" t="s">
        <v>534</v>
      </c>
      <c r="E83" s="51" t="s">
        <v>535</v>
      </c>
      <c r="F83" s="49" t="s">
        <v>40</v>
      </c>
      <c r="G83" s="51" t="s">
        <v>125</v>
      </c>
      <c r="H83" s="56">
        <v>46043.0</v>
      </c>
      <c r="I83" s="51" t="s">
        <v>536</v>
      </c>
      <c r="J83" s="149" t="s">
        <v>382</v>
      </c>
      <c r="K83" s="116" t="s">
        <v>85</v>
      </c>
      <c r="L83" s="133"/>
      <c r="M83" s="153">
        <v>2.0</v>
      </c>
      <c r="N83" s="13"/>
      <c r="O83" s="12"/>
      <c r="P83" s="12"/>
      <c r="Q83" s="12"/>
      <c r="R83" s="12"/>
      <c r="S83" s="12"/>
      <c r="T83" s="12"/>
      <c r="U83" s="12"/>
      <c r="V83" s="12"/>
      <c r="W83" s="12"/>
    </row>
    <row r="84">
      <c r="A84" s="35">
        <v>83.0</v>
      </c>
      <c r="B84" s="58" t="s">
        <v>537</v>
      </c>
      <c r="C84" s="51" t="s">
        <v>33</v>
      </c>
      <c r="D84" s="150" t="s">
        <v>538</v>
      </c>
      <c r="E84" s="51" t="s">
        <v>539</v>
      </c>
      <c r="F84" s="49" t="s">
        <v>139</v>
      </c>
      <c r="G84" s="51" t="s">
        <v>125</v>
      </c>
      <c r="H84" s="56">
        <v>46043.0</v>
      </c>
      <c r="I84" s="51" t="s">
        <v>536</v>
      </c>
      <c r="J84" s="58"/>
      <c r="K84" s="58" t="s">
        <v>128</v>
      </c>
      <c r="L84" s="41"/>
      <c r="M84" s="12"/>
      <c r="N84" s="13"/>
      <c r="O84" s="12"/>
      <c r="P84" s="12"/>
      <c r="Q84" s="12"/>
      <c r="R84" s="12"/>
      <c r="S84" s="12"/>
      <c r="T84" s="12"/>
      <c r="U84" s="12"/>
      <c r="V84" s="12"/>
      <c r="W84" s="12"/>
    </row>
    <row r="85">
      <c r="A85" s="149">
        <v>84.0</v>
      </c>
      <c r="B85" s="151" t="s">
        <v>540</v>
      </c>
      <c r="C85" s="51" t="s">
        <v>295</v>
      </c>
      <c r="D85" s="152" t="s">
        <v>541</v>
      </c>
      <c r="E85" s="51" t="s">
        <v>542</v>
      </c>
      <c r="F85" s="49" t="s">
        <v>40</v>
      </c>
      <c r="G85" s="51" t="s">
        <v>125</v>
      </c>
      <c r="H85" s="56">
        <v>46057.0</v>
      </c>
      <c r="I85" s="51"/>
      <c r="J85" s="149" t="s">
        <v>382</v>
      </c>
      <c r="K85" s="58"/>
      <c r="L85" s="133"/>
      <c r="M85" s="140">
        <v>3.0</v>
      </c>
      <c r="N85" s="13"/>
      <c r="O85" s="12"/>
      <c r="P85" s="12"/>
      <c r="Q85" s="12"/>
      <c r="R85" s="12"/>
      <c r="S85" s="12"/>
      <c r="T85" s="12"/>
      <c r="U85" s="12"/>
      <c r="V85" s="12"/>
      <c r="W85" s="12"/>
    </row>
    <row r="86">
      <c r="A86" s="35">
        <v>85.0</v>
      </c>
      <c r="B86" s="151" t="s">
        <v>543</v>
      </c>
      <c r="C86" s="51" t="s">
        <v>104</v>
      </c>
      <c r="D86" s="152" t="s">
        <v>544</v>
      </c>
      <c r="E86" s="51" t="s">
        <v>545</v>
      </c>
      <c r="F86" s="49" t="s">
        <v>40</v>
      </c>
      <c r="G86" s="51" t="s">
        <v>110</v>
      </c>
      <c r="H86" s="56">
        <v>46062.0</v>
      </c>
      <c r="I86" s="51" t="s">
        <v>114</v>
      </c>
      <c r="J86" s="149" t="s">
        <v>382</v>
      </c>
      <c r="K86" s="91" t="s">
        <v>85</v>
      </c>
      <c r="L86" s="12"/>
      <c r="M86" s="153">
        <v>4.0</v>
      </c>
      <c r="N86" s="13"/>
      <c r="O86" s="12"/>
      <c r="P86" s="12"/>
      <c r="Q86" s="12"/>
      <c r="R86" s="12"/>
      <c r="S86" s="12"/>
      <c r="T86" s="12"/>
      <c r="U86" s="12"/>
      <c r="V86" s="12"/>
      <c r="W86" s="12"/>
    </row>
    <row r="87">
      <c r="A87" s="149">
        <v>86.0</v>
      </c>
      <c r="B87" s="151" t="s">
        <v>546</v>
      </c>
      <c r="C87" s="51" t="s">
        <v>104</v>
      </c>
      <c r="D87" s="152" t="s">
        <v>547</v>
      </c>
      <c r="E87" s="51" t="s">
        <v>548</v>
      </c>
      <c r="F87" s="49" t="s">
        <v>40</v>
      </c>
      <c r="G87" s="51" t="s">
        <v>125</v>
      </c>
      <c r="H87" s="56">
        <v>46063.0</v>
      </c>
      <c r="I87" s="51"/>
      <c r="J87" s="149" t="s">
        <v>382</v>
      </c>
      <c r="K87" s="58"/>
      <c r="L87" s="133"/>
      <c r="M87" s="140">
        <v>5.0</v>
      </c>
      <c r="N87" s="13"/>
      <c r="O87" s="12"/>
      <c r="P87" s="12"/>
      <c r="Q87" s="12"/>
      <c r="R87" s="12"/>
      <c r="S87" s="12"/>
      <c r="T87" s="12"/>
      <c r="U87" s="12"/>
      <c r="V87" s="12"/>
      <c r="W87" s="12"/>
    </row>
    <row r="88">
      <c r="A88" s="35">
        <v>87.0</v>
      </c>
      <c r="B88" s="151" t="s">
        <v>549</v>
      </c>
      <c r="C88" s="51" t="s">
        <v>33</v>
      </c>
      <c r="D88" s="152" t="s">
        <v>550</v>
      </c>
      <c r="E88" s="51" t="s">
        <v>551</v>
      </c>
      <c r="F88" s="49" t="s">
        <v>40</v>
      </c>
      <c r="G88" s="51" t="s">
        <v>125</v>
      </c>
      <c r="H88" s="56">
        <v>46086.0</v>
      </c>
      <c r="I88" s="51" t="s">
        <v>127</v>
      </c>
      <c r="J88" s="149" t="s">
        <v>382</v>
      </c>
      <c r="K88" s="116" t="s">
        <v>85</v>
      </c>
      <c r="L88" s="133"/>
      <c r="M88" s="153">
        <v>6.0</v>
      </c>
      <c r="N88" s="13"/>
      <c r="O88" s="12"/>
      <c r="P88" s="12"/>
      <c r="Q88" s="12"/>
      <c r="R88" s="12"/>
      <c r="S88" s="12"/>
      <c r="T88" s="12"/>
      <c r="U88" s="12"/>
      <c r="V88" s="12"/>
      <c r="W88" s="12"/>
    </row>
    <row r="89">
      <c r="A89" s="149">
        <v>88.0</v>
      </c>
      <c r="B89" s="151" t="s">
        <v>552</v>
      </c>
      <c r="C89" s="51" t="s">
        <v>295</v>
      </c>
      <c r="D89" s="152" t="s">
        <v>553</v>
      </c>
      <c r="E89" s="51" t="s">
        <v>554</v>
      </c>
      <c r="F89" s="49" t="s">
        <v>139</v>
      </c>
      <c r="G89" s="51" t="s">
        <v>110</v>
      </c>
      <c r="H89" s="56">
        <v>46088.0</v>
      </c>
      <c r="I89" s="51" t="s">
        <v>114</v>
      </c>
      <c r="J89" s="58"/>
      <c r="K89" s="58" t="s">
        <v>128</v>
      </c>
      <c r="L89" s="41"/>
      <c r="M89" s="12"/>
      <c r="N89" s="13"/>
      <c r="O89" s="12"/>
      <c r="P89" s="12"/>
      <c r="Q89" s="12"/>
      <c r="R89" s="12"/>
      <c r="S89" s="12"/>
      <c r="T89" s="12"/>
      <c r="U89" s="12"/>
      <c r="V89" s="12"/>
      <c r="W89" s="12"/>
    </row>
    <row r="90">
      <c r="A90" s="35">
        <v>89.0</v>
      </c>
      <c r="B90" s="151" t="s">
        <v>555</v>
      </c>
      <c r="C90" s="51" t="s">
        <v>104</v>
      </c>
      <c r="D90" s="152" t="s">
        <v>556</v>
      </c>
      <c r="E90" s="51" t="s">
        <v>557</v>
      </c>
      <c r="F90" s="49" t="s">
        <v>40</v>
      </c>
      <c r="G90" s="51" t="s">
        <v>110</v>
      </c>
      <c r="H90" s="56">
        <v>46090.0</v>
      </c>
      <c r="I90" s="51" t="s">
        <v>503</v>
      </c>
      <c r="J90" s="149" t="s">
        <v>382</v>
      </c>
      <c r="K90" s="91" t="s">
        <v>85</v>
      </c>
      <c r="L90" s="12"/>
      <c r="M90" s="140">
        <v>7.0</v>
      </c>
      <c r="N90" s="13"/>
      <c r="O90" s="12"/>
      <c r="P90" s="12"/>
      <c r="Q90" s="12"/>
      <c r="R90" s="12"/>
      <c r="S90" s="12"/>
      <c r="T90" s="12"/>
      <c r="U90" s="12"/>
      <c r="V90" s="12"/>
      <c r="W90" s="12"/>
    </row>
    <row r="91">
      <c r="A91" s="149">
        <v>90.0</v>
      </c>
      <c r="B91" s="58" t="s">
        <v>558</v>
      </c>
      <c r="C91" s="51" t="s">
        <v>245</v>
      </c>
      <c r="D91" s="150" t="s">
        <v>559</v>
      </c>
      <c r="E91" s="51" t="s">
        <v>560</v>
      </c>
      <c r="F91" s="49" t="s">
        <v>124</v>
      </c>
      <c r="G91" s="51" t="s">
        <v>125</v>
      </c>
      <c r="H91" s="56">
        <v>46090.0</v>
      </c>
      <c r="I91" s="51" t="s">
        <v>458</v>
      </c>
      <c r="J91" s="58"/>
      <c r="K91" s="58" t="s">
        <v>128</v>
      </c>
      <c r="L91" s="41"/>
      <c r="M91" s="12"/>
      <c r="N91" s="13"/>
      <c r="O91" s="12"/>
      <c r="P91" s="12"/>
      <c r="Q91" s="12"/>
      <c r="R91" s="12"/>
      <c r="S91" s="12"/>
      <c r="T91" s="12"/>
      <c r="U91" s="12"/>
      <c r="V91" s="12"/>
      <c r="W91" s="12"/>
    </row>
    <row r="92">
      <c r="A92" s="35">
        <v>91.0</v>
      </c>
      <c r="B92" s="151" t="s">
        <v>561</v>
      </c>
      <c r="C92" s="51" t="s">
        <v>295</v>
      </c>
      <c r="D92" s="152" t="s">
        <v>562</v>
      </c>
      <c r="E92" s="51" t="s">
        <v>563</v>
      </c>
      <c r="F92" s="49" t="s">
        <v>40</v>
      </c>
      <c r="G92" s="51" t="s">
        <v>125</v>
      </c>
      <c r="H92" s="56">
        <v>46091.0</v>
      </c>
      <c r="I92" s="51"/>
      <c r="J92" s="149" t="s">
        <v>382</v>
      </c>
      <c r="K92" s="58"/>
      <c r="L92" s="133"/>
      <c r="M92" s="153">
        <v>8.0</v>
      </c>
      <c r="N92" s="13"/>
      <c r="O92" s="12"/>
      <c r="P92" s="12"/>
      <c r="Q92" s="12"/>
      <c r="R92" s="12"/>
      <c r="S92" s="12"/>
      <c r="T92" s="12"/>
      <c r="U92" s="12"/>
      <c r="V92" s="12"/>
      <c r="W92" s="12"/>
    </row>
    <row r="93">
      <c r="A93" s="149">
        <v>92.0</v>
      </c>
      <c r="B93" s="154" t="s">
        <v>565</v>
      </c>
      <c r="C93" s="18" t="s">
        <v>33</v>
      </c>
      <c r="D93" s="155" t="s">
        <v>566</v>
      </c>
      <c r="E93" s="18" t="s">
        <v>567</v>
      </c>
      <c r="F93" s="16" t="s">
        <v>40</v>
      </c>
      <c r="G93" s="18" t="s">
        <v>45</v>
      </c>
      <c r="H93" s="28">
        <v>46095.0</v>
      </c>
      <c r="I93" s="43" t="s">
        <v>160</v>
      </c>
      <c r="J93" s="96" t="s">
        <v>319</v>
      </c>
      <c r="K93" s="43" t="s">
        <v>85</v>
      </c>
      <c r="L93" s="12"/>
      <c r="M93" s="140">
        <v>9.0</v>
      </c>
      <c r="N93" s="13"/>
      <c r="O93" s="12"/>
      <c r="P93" s="12"/>
      <c r="Q93" s="12"/>
      <c r="R93" s="12"/>
      <c r="S93" s="12"/>
      <c r="T93" s="12"/>
      <c r="U93" s="12"/>
      <c r="V93" s="12"/>
      <c r="W93" s="12"/>
    </row>
    <row r="94">
      <c r="A94" s="35">
        <v>93.0</v>
      </c>
      <c r="B94" s="58" t="s">
        <v>568</v>
      </c>
      <c r="C94" s="51" t="s">
        <v>569</v>
      </c>
      <c r="D94" s="150" t="s">
        <v>570</v>
      </c>
      <c r="E94" s="51" t="s">
        <v>571</v>
      </c>
      <c r="F94" s="49" t="s">
        <v>124</v>
      </c>
      <c r="G94" s="51" t="s">
        <v>125</v>
      </c>
      <c r="H94" s="56">
        <v>46096.0</v>
      </c>
      <c r="I94" s="91" t="s">
        <v>202</v>
      </c>
      <c r="J94" s="58"/>
      <c r="K94" s="58" t="s">
        <v>128</v>
      </c>
      <c r="L94" s="41"/>
      <c r="M94" s="12"/>
      <c r="N94" s="13"/>
      <c r="O94" s="12"/>
      <c r="P94" s="12"/>
      <c r="Q94" s="12"/>
      <c r="R94" s="12"/>
      <c r="S94" s="12"/>
      <c r="T94" s="12"/>
      <c r="U94" s="12"/>
      <c r="V94" s="12"/>
      <c r="W94" s="12"/>
    </row>
    <row r="95">
      <c r="A95" s="156">
        <v>94.0</v>
      </c>
      <c r="B95" s="84" t="s">
        <v>572</v>
      </c>
      <c r="C95" s="113" t="s">
        <v>295</v>
      </c>
      <c r="D95" s="157" t="s">
        <v>573</v>
      </c>
      <c r="E95" s="116" t="s">
        <v>574</v>
      </c>
      <c r="F95" s="158" t="s">
        <v>40</v>
      </c>
      <c r="G95" s="113" t="s">
        <v>125</v>
      </c>
      <c r="H95" s="117">
        <v>46096.0</v>
      </c>
      <c r="I95" s="113"/>
      <c r="J95" s="120" t="s">
        <v>575</v>
      </c>
      <c r="K95" s="116" t="s">
        <v>320</v>
      </c>
      <c r="L95" s="133"/>
      <c r="M95" s="140">
        <v>8.0</v>
      </c>
      <c r="N95" s="86"/>
      <c r="O95" s="85"/>
      <c r="P95" s="85"/>
      <c r="Q95" s="85"/>
      <c r="R95" s="85"/>
      <c r="S95" s="85"/>
      <c r="T95" s="85"/>
      <c r="U95" s="85"/>
      <c r="V95" s="85"/>
      <c r="W95" s="85"/>
    </row>
    <row r="96">
      <c r="A96" s="35">
        <v>95.0</v>
      </c>
      <c r="B96" s="151" t="s">
        <v>576</v>
      </c>
      <c r="C96" s="51" t="s">
        <v>104</v>
      </c>
      <c r="D96" s="152" t="s">
        <v>577</v>
      </c>
      <c r="E96" s="51" t="s">
        <v>578</v>
      </c>
      <c r="F96" s="49" t="s">
        <v>40</v>
      </c>
      <c r="G96" s="51" t="s">
        <v>125</v>
      </c>
      <c r="H96" s="56">
        <v>46097.0</v>
      </c>
      <c r="I96" s="51"/>
      <c r="J96" s="96" t="s">
        <v>319</v>
      </c>
      <c r="K96" s="58"/>
      <c r="L96" s="133"/>
      <c r="M96" s="153">
        <v>10.0</v>
      </c>
      <c r="N96" s="13"/>
      <c r="O96" s="12"/>
      <c r="P96" s="12"/>
      <c r="Q96" s="12"/>
      <c r="R96" s="12"/>
      <c r="S96" s="12"/>
      <c r="T96" s="12"/>
      <c r="U96" s="12"/>
      <c r="V96" s="12"/>
      <c r="W96" s="12"/>
    </row>
    <row r="97">
      <c r="A97" s="149">
        <v>96.0</v>
      </c>
      <c r="B97" s="159" t="s">
        <v>579</v>
      </c>
      <c r="C97" s="51" t="s">
        <v>104</v>
      </c>
      <c r="D97" s="150" t="s">
        <v>580</v>
      </c>
      <c r="E97" s="51" t="s">
        <v>581</v>
      </c>
      <c r="F97" s="49" t="s">
        <v>40</v>
      </c>
      <c r="G97" s="91"/>
      <c r="H97" s="56">
        <v>46100.0</v>
      </c>
      <c r="I97" s="51" t="s">
        <v>582</v>
      </c>
      <c r="J97" s="96" t="s">
        <v>319</v>
      </c>
      <c r="K97" s="116" t="s">
        <v>583</v>
      </c>
      <c r="L97" s="160"/>
      <c r="M97" s="153" t="s">
        <v>584</v>
      </c>
      <c r="N97" s="161">
        <v>1.0</v>
      </c>
      <c r="O97" s="12"/>
      <c r="P97" s="12"/>
      <c r="Q97" s="12"/>
      <c r="R97" s="12"/>
      <c r="S97" s="12"/>
      <c r="T97" s="12"/>
      <c r="U97" s="12"/>
      <c r="V97" s="12"/>
      <c r="W97" s="12"/>
    </row>
    <row r="98">
      <c r="A98" s="35">
        <v>97.0</v>
      </c>
      <c r="B98" s="151" t="s">
        <v>585</v>
      </c>
      <c r="C98" s="51" t="s">
        <v>33</v>
      </c>
      <c r="D98" s="152" t="s">
        <v>586</v>
      </c>
      <c r="E98" s="51" t="s">
        <v>587</v>
      </c>
      <c r="F98" s="49" t="s">
        <v>40</v>
      </c>
      <c r="G98" s="51" t="s">
        <v>125</v>
      </c>
      <c r="H98" s="56">
        <v>46100.0</v>
      </c>
      <c r="I98" s="51"/>
      <c r="J98" s="96" t="s">
        <v>319</v>
      </c>
      <c r="K98" s="58"/>
      <c r="L98" s="133"/>
      <c r="M98" s="140">
        <v>11.0</v>
      </c>
      <c r="N98" s="13"/>
      <c r="O98" s="12"/>
      <c r="P98" s="12"/>
      <c r="Q98" s="12"/>
      <c r="R98" s="12"/>
      <c r="S98" s="12"/>
      <c r="T98" s="12"/>
      <c r="U98" s="12"/>
      <c r="V98" s="12"/>
      <c r="W98" s="12"/>
    </row>
    <row r="99">
      <c r="A99" s="149">
        <v>98.0</v>
      </c>
      <c r="B99" s="151" t="s">
        <v>588</v>
      </c>
      <c r="C99" s="51" t="s">
        <v>33</v>
      </c>
      <c r="D99" s="152" t="s">
        <v>589</v>
      </c>
      <c r="E99" s="51" t="s">
        <v>590</v>
      </c>
      <c r="F99" s="49" t="s">
        <v>40</v>
      </c>
      <c r="G99" s="51" t="s">
        <v>110</v>
      </c>
      <c r="H99" s="56">
        <v>46101.0</v>
      </c>
      <c r="I99" s="51" t="s">
        <v>114</v>
      </c>
      <c r="J99" s="149" t="s">
        <v>382</v>
      </c>
      <c r="K99" s="91" t="s">
        <v>85</v>
      </c>
      <c r="L99" s="12"/>
      <c r="M99" s="153">
        <v>12.0</v>
      </c>
      <c r="N99" s="13"/>
      <c r="O99" s="12"/>
      <c r="P99" s="12"/>
      <c r="Q99" s="12"/>
      <c r="R99" s="12"/>
      <c r="S99" s="12"/>
      <c r="T99" s="12"/>
      <c r="U99" s="12"/>
      <c r="V99" s="12"/>
      <c r="W99" s="12"/>
    </row>
    <row r="100">
      <c r="A100" s="35">
        <v>99.0</v>
      </c>
      <c r="B100" s="162" t="s">
        <v>591</v>
      </c>
      <c r="C100" s="51" t="s">
        <v>104</v>
      </c>
      <c r="D100" s="54" t="s">
        <v>592</v>
      </c>
      <c r="E100" s="51" t="s">
        <v>581</v>
      </c>
      <c r="F100" s="49" t="s">
        <v>40</v>
      </c>
      <c r="G100" s="91" t="s">
        <v>110</v>
      </c>
      <c r="H100" s="56">
        <v>46101.0</v>
      </c>
      <c r="I100" s="51" t="s">
        <v>582</v>
      </c>
      <c r="J100" s="96" t="s">
        <v>319</v>
      </c>
      <c r="K100" s="91" t="s">
        <v>583</v>
      </c>
      <c r="L100" s="163"/>
      <c r="M100" s="153" t="s">
        <v>584</v>
      </c>
      <c r="N100" s="164">
        <v>2.0</v>
      </c>
      <c r="O100" s="85"/>
      <c r="P100" s="85"/>
      <c r="Q100" s="85"/>
      <c r="R100" s="85"/>
      <c r="S100" s="85"/>
      <c r="T100" s="85"/>
      <c r="U100" s="85"/>
      <c r="V100" s="85"/>
      <c r="W100" s="85"/>
    </row>
    <row r="101">
      <c r="A101" s="149">
        <v>100.0</v>
      </c>
      <c r="B101" s="151" t="s">
        <v>593</v>
      </c>
      <c r="C101" s="58" t="s">
        <v>245</v>
      </c>
      <c r="D101" s="152" t="s">
        <v>594</v>
      </c>
      <c r="E101" s="58" t="s">
        <v>595</v>
      </c>
      <c r="F101" s="49" t="s">
        <v>139</v>
      </c>
      <c r="G101" s="51" t="s">
        <v>110</v>
      </c>
      <c r="H101" s="56">
        <v>46102.0</v>
      </c>
      <c r="I101" s="51" t="s">
        <v>114</v>
      </c>
      <c r="J101" s="58"/>
      <c r="K101" s="58" t="s">
        <v>128</v>
      </c>
      <c r="L101" s="41"/>
      <c r="M101" s="12"/>
      <c r="N101" s="13"/>
      <c r="O101" s="12"/>
      <c r="P101" s="12"/>
      <c r="Q101" s="12"/>
      <c r="R101" s="12"/>
      <c r="S101" s="12"/>
      <c r="T101" s="12"/>
      <c r="U101" s="12"/>
      <c r="V101" s="12"/>
      <c r="W101" s="12"/>
    </row>
    <row r="102">
      <c r="A102" s="35">
        <v>101.0</v>
      </c>
      <c r="B102" s="151" t="s">
        <v>596</v>
      </c>
      <c r="C102" s="58" t="s">
        <v>569</v>
      </c>
      <c r="D102" s="152" t="s">
        <v>597</v>
      </c>
      <c r="E102" s="58" t="s">
        <v>598</v>
      </c>
      <c r="F102" s="49" t="s">
        <v>40</v>
      </c>
      <c r="G102" s="51" t="s">
        <v>125</v>
      </c>
      <c r="H102" s="56">
        <v>46107.0</v>
      </c>
      <c r="I102" s="51" t="s">
        <v>114</v>
      </c>
      <c r="J102" s="96" t="s">
        <v>575</v>
      </c>
      <c r="K102" s="116" t="s">
        <v>85</v>
      </c>
      <c r="L102" s="133"/>
      <c r="M102" s="140">
        <v>13.0</v>
      </c>
      <c r="N102" s="13"/>
      <c r="O102" s="12"/>
      <c r="P102" s="12"/>
      <c r="Q102" s="12"/>
      <c r="R102" s="12"/>
      <c r="S102" s="12"/>
      <c r="T102" s="12"/>
      <c r="U102" s="12"/>
      <c r="V102" s="12"/>
      <c r="W102" s="12"/>
    </row>
    <row r="103">
      <c r="A103" s="149">
        <v>102.0</v>
      </c>
      <c r="B103" s="151" t="s">
        <v>599</v>
      </c>
      <c r="C103" s="58" t="s">
        <v>569</v>
      </c>
      <c r="D103" s="152" t="s">
        <v>600</v>
      </c>
      <c r="E103" s="58" t="s">
        <v>601</v>
      </c>
      <c r="F103" s="149" t="s">
        <v>40</v>
      </c>
      <c r="G103" s="58" t="s">
        <v>125</v>
      </c>
      <c r="H103" s="56">
        <v>46108.0</v>
      </c>
      <c r="I103" s="51"/>
      <c r="J103" s="96" t="s">
        <v>575</v>
      </c>
      <c r="K103" s="58"/>
      <c r="L103" s="133"/>
      <c r="M103" s="153">
        <v>14.0</v>
      </c>
      <c r="N103" s="13"/>
      <c r="O103" s="12"/>
      <c r="P103" s="12"/>
      <c r="Q103" s="12"/>
      <c r="R103" s="12"/>
      <c r="S103" s="12"/>
      <c r="T103" s="12"/>
      <c r="U103" s="12"/>
      <c r="V103" s="12"/>
      <c r="W103" s="12"/>
    </row>
    <row r="104">
      <c r="A104" s="35">
        <v>103.0</v>
      </c>
      <c r="B104" s="151" t="s">
        <v>602</v>
      </c>
      <c r="C104" s="58" t="s">
        <v>245</v>
      </c>
      <c r="D104" s="152" t="s">
        <v>603</v>
      </c>
      <c r="E104" s="58" t="s">
        <v>604</v>
      </c>
      <c r="F104" s="149" t="s">
        <v>40</v>
      </c>
      <c r="G104" s="58" t="s">
        <v>125</v>
      </c>
      <c r="H104" s="56">
        <v>46111.0</v>
      </c>
      <c r="I104" s="51" t="s">
        <v>114</v>
      </c>
      <c r="J104" s="96" t="s">
        <v>319</v>
      </c>
      <c r="K104" s="116" t="s">
        <v>85</v>
      </c>
      <c r="L104" s="133"/>
      <c r="M104" s="140">
        <v>15.0</v>
      </c>
      <c r="N104" s="13"/>
      <c r="O104" s="12"/>
      <c r="P104" s="12"/>
      <c r="Q104" s="12"/>
      <c r="R104" s="12"/>
      <c r="S104" s="12"/>
      <c r="T104" s="12"/>
      <c r="U104" s="12"/>
      <c r="V104" s="12"/>
      <c r="W104" s="12"/>
    </row>
    <row r="105">
      <c r="A105" s="149">
        <v>104.0</v>
      </c>
      <c r="B105" s="151" t="s">
        <v>605</v>
      </c>
      <c r="C105" s="58" t="s">
        <v>295</v>
      </c>
      <c r="D105" s="152" t="s">
        <v>606</v>
      </c>
      <c r="E105" s="58" t="s">
        <v>607</v>
      </c>
      <c r="F105" s="149" t="s">
        <v>40</v>
      </c>
      <c r="G105" s="58" t="s">
        <v>125</v>
      </c>
      <c r="H105" s="56">
        <v>46119.0</v>
      </c>
      <c r="I105" s="58" t="s">
        <v>608</v>
      </c>
      <c r="J105" s="96" t="s">
        <v>319</v>
      </c>
      <c r="K105" s="116" t="s">
        <v>85</v>
      </c>
      <c r="L105" s="133"/>
      <c r="M105" s="153">
        <v>16.0</v>
      </c>
      <c r="N105" s="13"/>
      <c r="O105" s="12"/>
      <c r="P105" s="12"/>
      <c r="Q105" s="12"/>
      <c r="R105" s="12"/>
      <c r="S105" s="12"/>
      <c r="T105" s="12"/>
      <c r="U105" s="12"/>
      <c r="V105" s="12"/>
      <c r="W105" s="12"/>
    </row>
    <row r="106">
      <c r="A106" s="35">
        <v>105.0</v>
      </c>
      <c r="B106" s="151" t="s">
        <v>609</v>
      </c>
      <c r="C106" s="58" t="s">
        <v>245</v>
      </c>
      <c r="D106" s="152" t="s">
        <v>610</v>
      </c>
      <c r="E106" s="58" t="s">
        <v>611</v>
      </c>
      <c r="F106" s="149" t="s">
        <v>40</v>
      </c>
      <c r="G106" s="58" t="s">
        <v>125</v>
      </c>
      <c r="H106" s="56">
        <v>46120.0</v>
      </c>
      <c r="I106" s="58" t="s">
        <v>114</v>
      </c>
      <c r="J106" s="96" t="s">
        <v>319</v>
      </c>
      <c r="K106" s="116" t="s">
        <v>85</v>
      </c>
      <c r="L106" s="133"/>
      <c r="M106" s="140">
        <v>17.0</v>
      </c>
      <c r="N106" s="13"/>
      <c r="O106" s="12"/>
      <c r="P106" s="12"/>
      <c r="Q106" s="12"/>
      <c r="R106" s="12"/>
      <c r="S106" s="12"/>
      <c r="T106" s="12"/>
      <c r="U106" s="12"/>
      <c r="V106" s="12"/>
      <c r="W106" s="12"/>
    </row>
    <row r="107">
      <c r="A107" s="149">
        <v>106.0</v>
      </c>
      <c r="B107" s="58" t="s">
        <v>612</v>
      </c>
      <c r="C107" s="58" t="s">
        <v>245</v>
      </c>
      <c r="D107" s="150" t="s">
        <v>613</v>
      </c>
      <c r="E107" s="58" t="s">
        <v>614</v>
      </c>
      <c r="F107" s="149" t="s">
        <v>124</v>
      </c>
      <c r="G107" s="58" t="s">
        <v>125</v>
      </c>
      <c r="H107" s="56">
        <v>46124.0</v>
      </c>
      <c r="I107" s="58" t="s">
        <v>458</v>
      </c>
      <c r="J107" s="58"/>
      <c r="K107" s="58" t="s">
        <v>128</v>
      </c>
      <c r="L107" s="41"/>
      <c r="M107" s="12"/>
      <c r="N107" s="13"/>
      <c r="O107" s="12"/>
      <c r="P107" s="12"/>
      <c r="Q107" s="12"/>
      <c r="R107" s="12"/>
      <c r="S107" s="12"/>
      <c r="T107" s="12"/>
      <c r="U107" s="12"/>
      <c r="V107" s="12"/>
      <c r="W107" s="12"/>
    </row>
    <row r="108">
      <c r="A108" s="35">
        <v>107.0</v>
      </c>
      <c r="B108" s="151" t="s">
        <v>616</v>
      </c>
      <c r="C108" s="58" t="s">
        <v>33</v>
      </c>
      <c r="D108" s="152" t="s">
        <v>617</v>
      </c>
      <c r="E108" s="58" t="s">
        <v>618</v>
      </c>
      <c r="F108" s="149" t="s">
        <v>40</v>
      </c>
      <c r="G108" s="58" t="s">
        <v>125</v>
      </c>
      <c r="H108" s="56">
        <v>46135.0</v>
      </c>
      <c r="I108" s="58" t="s">
        <v>536</v>
      </c>
      <c r="J108" s="96" t="s">
        <v>575</v>
      </c>
      <c r="K108" s="116" t="s">
        <v>85</v>
      </c>
      <c r="L108" s="133"/>
      <c r="M108" s="153">
        <v>18.0</v>
      </c>
      <c r="N108" s="13"/>
      <c r="O108" s="12"/>
      <c r="P108" s="12"/>
      <c r="Q108" s="12"/>
      <c r="R108" s="12"/>
      <c r="S108" s="12"/>
      <c r="T108" s="12"/>
      <c r="U108" s="12"/>
      <c r="V108" s="12"/>
      <c r="W108" s="12"/>
    </row>
    <row r="109">
      <c r="A109" s="149">
        <v>108.0</v>
      </c>
      <c r="B109" s="151" t="s">
        <v>619</v>
      </c>
      <c r="C109" s="58" t="s">
        <v>33</v>
      </c>
      <c r="D109" s="152" t="s">
        <v>620</v>
      </c>
      <c r="E109" s="58" t="s">
        <v>621</v>
      </c>
      <c r="F109" s="149" t="s">
        <v>124</v>
      </c>
      <c r="G109" s="58" t="s">
        <v>110</v>
      </c>
      <c r="H109" s="56">
        <v>46141.0</v>
      </c>
      <c r="I109" s="58" t="s">
        <v>503</v>
      </c>
      <c r="J109" s="58"/>
      <c r="K109" s="58" t="s">
        <v>128</v>
      </c>
      <c r="L109" s="41"/>
      <c r="M109" s="12"/>
      <c r="N109" s="13"/>
      <c r="O109" s="12"/>
      <c r="P109" s="12"/>
      <c r="Q109" s="12"/>
      <c r="R109" s="12"/>
      <c r="S109" s="12"/>
      <c r="T109" s="12"/>
      <c r="U109" s="12"/>
      <c r="V109" s="12"/>
      <c r="W109" s="12"/>
    </row>
    <row r="110">
      <c r="A110" s="35">
        <v>109.0</v>
      </c>
      <c r="B110" s="151" t="s">
        <v>622</v>
      </c>
      <c r="C110" s="58" t="s">
        <v>295</v>
      </c>
      <c r="D110" s="152" t="s">
        <v>623</v>
      </c>
      <c r="E110" s="58" t="s">
        <v>624</v>
      </c>
      <c r="F110" s="149" t="s">
        <v>40</v>
      </c>
      <c r="G110" s="58" t="s">
        <v>110</v>
      </c>
      <c r="H110" s="56">
        <v>46144.0</v>
      </c>
      <c r="I110" s="58" t="s">
        <v>114</v>
      </c>
      <c r="J110" s="96" t="s">
        <v>319</v>
      </c>
      <c r="K110" s="91" t="s">
        <v>85</v>
      </c>
      <c r="L110" s="12"/>
      <c r="M110" s="140">
        <v>19.0</v>
      </c>
      <c r="N110" s="13"/>
      <c r="O110" s="12"/>
      <c r="P110" s="12"/>
      <c r="Q110" s="12"/>
      <c r="R110" s="12"/>
      <c r="S110" s="12"/>
      <c r="T110" s="12"/>
      <c r="U110" s="12"/>
      <c r="V110" s="12"/>
      <c r="W110" s="12"/>
    </row>
    <row r="111">
      <c r="A111" s="149">
        <v>110.0</v>
      </c>
      <c r="B111" s="58" t="s">
        <v>625</v>
      </c>
      <c r="C111" s="58" t="s">
        <v>295</v>
      </c>
      <c r="D111" s="165" t="s">
        <v>626</v>
      </c>
      <c r="E111" s="58" t="s">
        <v>627</v>
      </c>
      <c r="F111" s="149" t="s">
        <v>124</v>
      </c>
      <c r="G111" s="58" t="s">
        <v>125</v>
      </c>
      <c r="H111" s="56">
        <v>46144.0</v>
      </c>
      <c r="I111" s="91" t="s">
        <v>465</v>
      </c>
      <c r="J111" s="58"/>
      <c r="K111" s="58" t="s">
        <v>128</v>
      </c>
      <c r="L111" s="41"/>
      <c r="M111" s="12"/>
      <c r="N111" s="13"/>
      <c r="O111" s="12"/>
      <c r="P111" s="12"/>
      <c r="Q111" s="12"/>
      <c r="R111" s="12"/>
      <c r="S111" s="12"/>
      <c r="T111" s="12"/>
      <c r="U111" s="12"/>
      <c r="V111" s="12"/>
      <c r="W111" s="12"/>
    </row>
    <row r="112">
      <c r="A112" s="35">
        <v>111.0</v>
      </c>
      <c r="B112" s="159" t="s">
        <v>628</v>
      </c>
      <c r="C112" s="58" t="s">
        <v>245</v>
      </c>
      <c r="D112" s="152" t="s">
        <v>629</v>
      </c>
      <c r="E112" s="58" t="s">
        <v>630</v>
      </c>
      <c r="F112" s="149" t="s">
        <v>40</v>
      </c>
      <c r="G112" s="91" t="s">
        <v>110</v>
      </c>
      <c r="H112" s="56">
        <v>46146.0</v>
      </c>
      <c r="I112" s="58" t="s">
        <v>582</v>
      </c>
      <c r="J112" s="96" t="s">
        <v>319</v>
      </c>
      <c r="K112" s="91" t="s">
        <v>583</v>
      </c>
      <c r="L112" s="166"/>
      <c r="M112" s="12"/>
      <c r="N112" s="161">
        <v>3.0</v>
      </c>
      <c r="O112" s="12"/>
      <c r="P112" s="12"/>
      <c r="Q112" s="12"/>
      <c r="R112" s="12"/>
      <c r="S112" s="12"/>
      <c r="T112" s="12"/>
      <c r="U112" s="12"/>
      <c r="V112" s="12"/>
      <c r="W112" s="12"/>
    </row>
    <row r="113">
      <c r="A113" s="149">
        <v>112.0</v>
      </c>
      <c r="B113" s="151" t="s">
        <v>631</v>
      </c>
      <c r="C113" s="58" t="s">
        <v>104</v>
      </c>
      <c r="D113" s="152" t="s">
        <v>632</v>
      </c>
      <c r="E113" s="58" t="s">
        <v>633</v>
      </c>
      <c r="F113" s="149" t="s">
        <v>40</v>
      </c>
      <c r="G113" s="58" t="s">
        <v>125</v>
      </c>
      <c r="H113" s="56">
        <v>46146.0</v>
      </c>
      <c r="I113" s="58"/>
      <c r="J113" s="96" t="s">
        <v>319</v>
      </c>
      <c r="K113" s="91"/>
      <c r="L113" s="133"/>
      <c r="M113" s="153">
        <v>20.0</v>
      </c>
      <c r="N113" s="13"/>
      <c r="O113" s="12"/>
      <c r="P113" s="12"/>
      <c r="Q113" s="12"/>
      <c r="R113" s="12"/>
      <c r="S113" s="12"/>
      <c r="T113" s="12"/>
      <c r="U113" s="12"/>
      <c r="V113" s="12"/>
      <c r="W113" s="12"/>
    </row>
    <row r="114">
      <c r="A114" s="35">
        <v>113.0</v>
      </c>
      <c r="B114" s="151" t="s">
        <v>634</v>
      </c>
      <c r="C114" s="58" t="s">
        <v>295</v>
      </c>
      <c r="D114" s="152" t="s">
        <v>635</v>
      </c>
      <c r="E114" s="58" t="s">
        <v>636</v>
      </c>
      <c r="F114" s="149" t="s">
        <v>124</v>
      </c>
      <c r="G114" s="58" t="s">
        <v>110</v>
      </c>
      <c r="H114" s="56">
        <v>46147.0</v>
      </c>
      <c r="I114" s="58" t="s">
        <v>503</v>
      </c>
      <c r="J114" s="58"/>
      <c r="K114" s="58" t="s">
        <v>128</v>
      </c>
      <c r="L114" s="41"/>
      <c r="M114" s="12"/>
      <c r="N114" s="13"/>
      <c r="O114" s="12"/>
      <c r="P114" s="12"/>
      <c r="Q114" s="12"/>
      <c r="R114" s="12"/>
      <c r="S114" s="12"/>
      <c r="T114" s="12"/>
      <c r="U114" s="12"/>
      <c r="V114" s="12"/>
      <c r="W114" s="12"/>
    </row>
    <row r="115">
      <c r="A115" s="149">
        <v>114.0</v>
      </c>
      <c r="B115" s="58" t="s">
        <v>637</v>
      </c>
      <c r="C115" s="58" t="s">
        <v>295</v>
      </c>
      <c r="D115" s="150" t="s">
        <v>638</v>
      </c>
      <c r="E115" s="58" t="s">
        <v>639</v>
      </c>
      <c r="F115" s="149" t="s">
        <v>260</v>
      </c>
      <c r="G115" s="58" t="s">
        <v>125</v>
      </c>
      <c r="H115" s="56">
        <v>46149.0</v>
      </c>
      <c r="I115" s="58" t="s">
        <v>114</v>
      </c>
      <c r="J115" s="58"/>
      <c r="K115" s="58" t="s">
        <v>128</v>
      </c>
      <c r="L115" s="41"/>
      <c r="M115" s="12"/>
      <c r="N115" s="13"/>
      <c r="O115" s="12"/>
      <c r="P115" s="12"/>
      <c r="Q115" s="12"/>
      <c r="R115" s="12"/>
      <c r="S115" s="12"/>
      <c r="T115" s="12"/>
      <c r="U115" s="12"/>
      <c r="V115" s="12"/>
      <c r="W115" s="12"/>
    </row>
    <row r="116">
      <c r="A116" s="35">
        <v>115.0</v>
      </c>
      <c r="B116" s="151" t="s">
        <v>640</v>
      </c>
      <c r="C116" s="58" t="s">
        <v>33</v>
      </c>
      <c r="D116" s="152" t="s">
        <v>641</v>
      </c>
      <c r="E116" s="58" t="s">
        <v>642</v>
      </c>
      <c r="F116" s="149" t="s">
        <v>40</v>
      </c>
      <c r="G116" s="58" t="s">
        <v>125</v>
      </c>
      <c r="H116" s="56">
        <v>46151.0</v>
      </c>
      <c r="I116" s="58" t="s">
        <v>536</v>
      </c>
      <c r="J116" s="96" t="s">
        <v>575</v>
      </c>
      <c r="K116" s="116" t="s">
        <v>85</v>
      </c>
      <c r="L116" s="133"/>
      <c r="M116" s="140">
        <v>21.0</v>
      </c>
      <c r="N116" s="13"/>
      <c r="O116" s="12"/>
      <c r="P116" s="12"/>
      <c r="Q116" s="12"/>
      <c r="R116" s="12"/>
      <c r="S116" s="12"/>
      <c r="T116" s="12"/>
      <c r="U116" s="12"/>
      <c r="V116" s="12"/>
      <c r="W116" s="12"/>
    </row>
    <row r="117">
      <c r="A117" s="156">
        <v>116.0</v>
      </c>
      <c r="B117" s="121" t="s">
        <v>643</v>
      </c>
      <c r="C117" s="84" t="s">
        <v>245</v>
      </c>
      <c r="D117" s="168" t="s">
        <v>644</v>
      </c>
      <c r="E117" s="84" t="s">
        <v>645</v>
      </c>
      <c r="F117" s="156" t="s">
        <v>40</v>
      </c>
      <c r="G117" s="84" t="s">
        <v>110</v>
      </c>
      <c r="H117" s="117">
        <v>46152.0</v>
      </c>
      <c r="I117" s="84" t="s">
        <v>114</v>
      </c>
      <c r="J117" s="120" t="s">
        <v>575</v>
      </c>
      <c r="K117" s="116" t="s">
        <v>85</v>
      </c>
      <c r="L117" s="85"/>
      <c r="M117" s="140">
        <v>22.0</v>
      </c>
      <c r="N117" s="86"/>
      <c r="O117" s="85"/>
      <c r="P117" s="85"/>
      <c r="Q117" s="85"/>
      <c r="R117" s="85"/>
      <c r="S117" s="85"/>
      <c r="T117" s="85"/>
      <c r="U117" s="85"/>
      <c r="V117" s="85"/>
      <c r="W117" s="85"/>
    </row>
    <row r="118">
      <c r="A118" s="35">
        <v>117.0</v>
      </c>
      <c r="B118" s="58" t="s">
        <v>646</v>
      </c>
      <c r="C118" s="58" t="s">
        <v>33</v>
      </c>
      <c r="D118" s="150" t="s">
        <v>647</v>
      </c>
      <c r="E118" s="58" t="s">
        <v>648</v>
      </c>
      <c r="F118" s="149" t="s">
        <v>40</v>
      </c>
      <c r="G118" s="58" t="s">
        <v>110</v>
      </c>
      <c r="H118" s="56">
        <v>46153.0</v>
      </c>
      <c r="I118" s="58" t="s">
        <v>458</v>
      </c>
      <c r="J118" s="96" t="s">
        <v>575</v>
      </c>
      <c r="K118" s="58" t="s">
        <v>320</v>
      </c>
      <c r="L118" s="12"/>
      <c r="M118" s="140">
        <v>23.0</v>
      </c>
      <c r="N118" s="13"/>
      <c r="O118" s="12"/>
      <c r="P118" s="12"/>
      <c r="Q118" s="12"/>
      <c r="R118" s="12"/>
      <c r="S118" s="12"/>
      <c r="T118" s="12"/>
      <c r="U118" s="12"/>
      <c r="V118" s="12"/>
      <c r="W118" s="12"/>
    </row>
    <row r="119">
      <c r="A119" s="149">
        <v>118.0</v>
      </c>
      <c r="B119" s="151" t="s">
        <v>649</v>
      </c>
      <c r="C119" s="58" t="s">
        <v>33</v>
      </c>
      <c r="D119" s="152" t="s">
        <v>650</v>
      </c>
      <c r="E119" s="58" t="s">
        <v>651</v>
      </c>
      <c r="F119" s="149" t="s">
        <v>40</v>
      </c>
      <c r="G119" s="58" t="s">
        <v>110</v>
      </c>
      <c r="H119" s="56">
        <v>46160.0</v>
      </c>
      <c r="I119" s="91" t="s">
        <v>175</v>
      </c>
      <c r="J119" s="96" t="s">
        <v>575</v>
      </c>
      <c r="K119" s="91" t="s">
        <v>85</v>
      </c>
      <c r="L119" s="12"/>
      <c r="M119" s="153">
        <v>24.0</v>
      </c>
      <c r="N119" s="13"/>
      <c r="O119" s="12"/>
      <c r="P119" s="12"/>
      <c r="Q119" s="12"/>
      <c r="R119" s="12"/>
      <c r="S119" s="12"/>
      <c r="T119" s="12"/>
      <c r="U119" s="12"/>
      <c r="V119" s="12"/>
      <c r="W119" s="12"/>
    </row>
    <row r="120">
      <c r="A120" s="35">
        <v>119.0</v>
      </c>
      <c r="B120" s="151" t="s">
        <v>652</v>
      </c>
      <c r="C120" s="58" t="s">
        <v>33</v>
      </c>
      <c r="D120" s="152" t="s">
        <v>653</v>
      </c>
      <c r="E120" s="58" t="s">
        <v>651</v>
      </c>
      <c r="F120" s="149" t="s">
        <v>40</v>
      </c>
      <c r="G120" s="58" t="s">
        <v>125</v>
      </c>
      <c r="H120" s="56">
        <v>46160.0</v>
      </c>
      <c r="I120" s="91" t="s">
        <v>175</v>
      </c>
      <c r="J120" s="96" t="s">
        <v>575</v>
      </c>
      <c r="K120" s="116" t="s">
        <v>85</v>
      </c>
      <c r="L120" s="133"/>
      <c r="M120" s="140">
        <v>25.0</v>
      </c>
      <c r="N120" s="13"/>
      <c r="O120" s="12"/>
      <c r="P120" s="12"/>
      <c r="Q120" s="12"/>
      <c r="R120" s="12"/>
      <c r="S120" s="12"/>
      <c r="T120" s="12"/>
      <c r="U120" s="12"/>
      <c r="V120" s="12"/>
      <c r="W120" s="12"/>
    </row>
    <row r="121">
      <c r="A121" s="156">
        <v>120.0</v>
      </c>
      <c r="B121" s="121" t="s">
        <v>654</v>
      </c>
      <c r="C121" s="84" t="s">
        <v>33</v>
      </c>
      <c r="D121" s="168" t="s">
        <v>655</v>
      </c>
      <c r="E121" s="84" t="s">
        <v>656</v>
      </c>
      <c r="F121" s="156" t="s">
        <v>40</v>
      </c>
      <c r="G121" s="84" t="s">
        <v>110</v>
      </c>
      <c r="H121" s="117">
        <v>46162.0</v>
      </c>
      <c r="I121" s="84" t="s">
        <v>458</v>
      </c>
      <c r="J121" s="120" t="s">
        <v>575</v>
      </c>
      <c r="K121" s="84" t="s">
        <v>320</v>
      </c>
      <c r="L121" s="12"/>
      <c r="M121" s="153">
        <v>26.0</v>
      </c>
      <c r="N121" s="86"/>
      <c r="O121" s="85"/>
      <c r="P121" s="85"/>
      <c r="Q121" s="85"/>
      <c r="R121" s="85"/>
      <c r="S121" s="85"/>
      <c r="T121" s="85"/>
      <c r="U121" s="85"/>
      <c r="V121" s="85"/>
      <c r="W121" s="85"/>
    </row>
    <row r="122">
      <c r="A122" s="156">
        <v>121.0</v>
      </c>
      <c r="B122" s="84" t="s">
        <v>657</v>
      </c>
      <c r="C122" s="84" t="s">
        <v>104</v>
      </c>
      <c r="D122" s="157" t="s">
        <v>658</v>
      </c>
      <c r="E122" s="84" t="s">
        <v>659</v>
      </c>
      <c r="F122" s="156" t="s">
        <v>124</v>
      </c>
      <c r="G122" s="84" t="s">
        <v>110</v>
      </c>
      <c r="H122" s="117">
        <v>46167.0</v>
      </c>
      <c r="I122" s="84" t="s">
        <v>503</v>
      </c>
      <c r="J122" s="84"/>
      <c r="K122" s="84" t="s">
        <v>128</v>
      </c>
      <c r="L122" s="84"/>
      <c r="M122" s="85"/>
      <c r="N122" s="86"/>
      <c r="O122" s="85"/>
      <c r="P122" s="85"/>
      <c r="Q122" s="85"/>
      <c r="R122" s="85"/>
      <c r="S122" s="85"/>
      <c r="T122" s="85"/>
      <c r="U122" s="85"/>
      <c r="V122" s="85"/>
      <c r="W122" s="85"/>
    </row>
    <row r="123">
      <c r="A123" s="156">
        <v>122.0</v>
      </c>
      <c r="B123" s="121" t="s">
        <v>660</v>
      </c>
      <c r="C123" s="84" t="s">
        <v>104</v>
      </c>
      <c r="D123" s="168" t="s">
        <v>661</v>
      </c>
      <c r="E123" s="84" t="s">
        <v>662</v>
      </c>
      <c r="F123" s="156" t="s">
        <v>40</v>
      </c>
      <c r="G123" s="84" t="s">
        <v>125</v>
      </c>
      <c r="H123" s="117">
        <v>46167.0</v>
      </c>
      <c r="I123" s="84" t="s">
        <v>114</v>
      </c>
      <c r="J123" s="120" t="s">
        <v>575</v>
      </c>
      <c r="K123" s="116" t="s">
        <v>85</v>
      </c>
      <c r="L123" s="133"/>
      <c r="M123" s="140">
        <v>27.0</v>
      </c>
      <c r="N123" s="86"/>
      <c r="O123" s="85"/>
      <c r="P123" s="85"/>
      <c r="Q123" s="85"/>
      <c r="R123" s="85"/>
      <c r="S123" s="85"/>
      <c r="T123" s="85"/>
      <c r="U123" s="85"/>
      <c r="V123" s="85"/>
      <c r="W123" s="85"/>
    </row>
    <row r="124">
      <c r="A124" s="156">
        <v>123.0</v>
      </c>
      <c r="B124" s="121" t="s">
        <v>657</v>
      </c>
      <c r="C124" s="84" t="s">
        <v>104</v>
      </c>
      <c r="D124" s="168" t="s">
        <v>658</v>
      </c>
      <c r="E124" s="84" t="s">
        <v>664</v>
      </c>
      <c r="F124" s="156" t="s">
        <v>260</v>
      </c>
      <c r="G124" s="84" t="s">
        <v>110</v>
      </c>
      <c r="H124" s="117">
        <v>46167.0</v>
      </c>
      <c r="I124" s="84" t="s">
        <v>503</v>
      </c>
      <c r="J124" s="84"/>
      <c r="K124" s="84" t="s">
        <v>128</v>
      </c>
      <c r="L124" s="84"/>
      <c r="M124" s="85"/>
      <c r="N124" s="86"/>
      <c r="O124" s="85"/>
      <c r="P124" s="85"/>
      <c r="Q124" s="85"/>
      <c r="R124" s="85"/>
      <c r="S124" s="85"/>
      <c r="T124" s="85"/>
      <c r="U124" s="85"/>
      <c r="V124" s="85"/>
      <c r="W124" s="85"/>
    </row>
    <row r="125">
      <c r="A125" s="156">
        <v>124.0</v>
      </c>
      <c r="B125" s="121" t="s">
        <v>665</v>
      </c>
      <c r="C125" s="84" t="s">
        <v>33</v>
      </c>
      <c r="D125" s="168" t="s">
        <v>666</v>
      </c>
      <c r="E125" s="84" t="s">
        <v>667</v>
      </c>
      <c r="F125" s="156" t="s">
        <v>40</v>
      </c>
      <c r="G125" s="84" t="s">
        <v>110</v>
      </c>
      <c r="H125" s="117">
        <v>46169.0</v>
      </c>
      <c r="I125" s="84" t="s">
        <v>458</v>
      </c>
      <c r="J125" s="120" t="s">
        <v>575</v>
      </c>
      <c r="K125" s="84" t="s">
        <v>320</v>
      </c>
      <c r="L125" s="12"/>
      <c r="M125" s="153">
        <v>28.0</v>
      </c>
      <c r="N125" s="86"/>
      <c r="O125" s="85"/>
      <c r="P125" s="85"/>
      <c r="Q125" s="85"/>
      <c r="R125" s="85"/>
      <c r="S125" s="85"/>
      <c r="T125" s="85"/>
      <c r="U125" s="85"/>
      <c r="V125" s="85"/>
      <c r="W125" s="85"/>
    </row>
    <row r="126">
      <c r="A126" s="156">
        <v>125.0</v>
      </c>
      <c r="B126" s="84" t="s">
        <v>668</v>
      </c>
      <c r="C126" s="84" t="s">
        <v>104</v>
      </c>
      <c r="D126" s="157" t="s">
        <v>669</v>
      </c>
      <c r="E126" s="84" t="s">
        <v>670</v>
      </c>
      <c r="F126" s="156" t="s">
        <v>124</v>
      </c>
      <c r="G126" s="84" t="s">
        <v>110</v>
      </c>
      <c r="H126" s="117">
        <v>46171.0</v>
      </c>
      <c r="I126" s="84" t="s">
        <v>503</v>
      </c>
      <c r="J126" s="84"/>
      <c r="K126" s="84" t="s">
        <v>128</v>
      </c>
      <c r="L126" s="84"/>
      <c r="M126" s="85"/>
      <c r="N126" s="86"/>
      <c r="O126" s="85"/>
      <c r="P126" s="85"/>
      <c r="Q126" s="85"/>
      <c r="R126" s="85"/>
      <c r="S126" s="85"/>
      <c r="T126" s="85"/>
      <c r="U126" s="85"/>
      <c r="V126" s="85"/>
      <c r="W126" s="85"/>
    </row>
    <row r="127">
      <c r="A127" s="156">
        <v>126.0</v>
      </c>
      <c r="B127" s="84" t="s">
        <v>671</v>
      </c>
      <c r="C127" s="84" t="s">
        <v>104</v>
      </c>
      <c r="D127" s="169" t="s">
        <v>672</v>
      </c>
      <c r="E127" s="116" t="s">
        <v>673</v>
      </c>
      <c r="F127" s="158" t="s">
        <v>40</v>
      </c>
      <c r="G127" s="84" t="s">
        <v>125</v>
      </c>
      <c r="H127" s="170">
        <v>46182.0</v>
      </c>
      <c r="I127" s="84" t="s">
        <v>465</v>
      </c>
      <c r="J127" s="120" t="s">
        <v>575</v>
      </c>
      <c r="K127" s="116" t="s">
        <v>85</v>
      </c>
      <c r="L127" s="133"/>
      <c r="M127" s="140">
        <v>29.0</v>
      </c>
      <c r="N127" s="86"/>
      <c r="O127" s="85"/>
      <c r="P127" s="85"/>
      <c r="Q127" s="85"/>
      <c r="R127" s="85"/>
      <c r="S127" s="85"/>
      <c r="T127" s="85"/>
      <c r="U127" s="85"/>
      <c r="V127" s="85"/>
      <c r="W127" s="85"/>
    </row>
    <row r="128">
      <c r="A128" s="35">
        <v>127.0</v>
      </c>
      <c r="B128" s="151" t="s">
        <v>674</v>
      </c>
      <c r="C128" s="58" t="s">
        <v>295</v>
      </c>
      <c r="D128" s="152" t="s">
        <v>675</v>
      </c>
      <c r="E128" s="91" t="s">
        <v>676</v>
      </c>
      <c r="F128" s="149" t="s">
        <v>40</v>
      </c>
      <c r="G128" s="91" t="s">
        <v>677</v>
      </c>
      <c r="H128" s="56">
        <v>46188.0</v>
      </c>
      <c r="I128" s="58" t="s">
        <v>678</v>
      </c>
      <c r="J128" s="96" t="s">
        <v>575</v>
      </c>
      <c r="K128" s="91" t="s">
        <v>85</v>
      </c>
      <c r="L128" s="12"/>
      <c r="M128" s="12"/>
      <c r="N128" s="13"/>
      <c r="O128" s="12"/>
      <c r="P128" s="12"/>
      <c r="Q128" s="12"/>
      <c r="R128" s="12"/>
      <c r="S128" s="12"/>
      <c r="T128" s="12"/>
      <c r="U128" s="12"/>
      <c r="V128" s="12"/>
      <c r="W128" s="12"/>
    </row>
    <row r="129">
      <c r="A129" s="149">
        <v>128.0</v>
      </c>
      <c r="B129" s="151" t="s">
        <v>679</v>
      </c>
      <c r="C129" s="58" t="s">
        <v>295</v>
      </c>
      <c r="D129" s="152" t="s">
        <v>680</v>
      </c>
      <c r="E129" s="91" t="s">
        <v>676</v>
      </c>
      <c r="F129" s="149" t="s">
        <v>40</v>
      </c>
      <c r="G129" s="91" t="s">
        <v>677</v>
      </c>
      <c r="H129" s="56">
        <v>46188.0</v>
      </c>
      <c r="I129" s="58" t="s">
        <v>678</v>
      </c>
      <c r="J129" s="96" t="s">
        <v>575</v>
      </c>
      <c r="K129" s="91" t="s">
        <v>85</v>
      </c>
      <c r="L129" s="12"/>
      <c r="M129" s="12"/>
      <c r="N129" s="13"/>
      <c r="O129" s="12"/>
      <c r="P129" s="12"/>
      <c r="Q129" s="12"/>
      <c r="R129" s="12"/>
      <c r="S129" s="12"/>
      <c r="T129" s="12"/>
      <c r="U129" s="12"/>
      <c r="V129" s="12"/>
      <c r="W129" s="12"/>
    </row>
    <row r="130">
      <c r="A130" s="35">
        <v>129.0</v>
      </c>
      <c r="B130" s="159" t="s">
        <v>681</v>
      </c>
      <c r="C130" s="58" t="s">
        <v>104</v>
      </c>
      <c r="D130" s="150" t="s">
        <v>682</v>
      </c>
      <c r="E130" s="58" t="s">
        <v>683</v>
      </c>
      <c r="F130" s="149" t="s">
        <v>40</v>
      </c>
      <c r="G130" s="91" t="s">
        <v>110</v>
      </c>
      <c r="H130" s="56">
        <v>46189.0</v>
      </c>
      <c r="I130" s="58" t="s">
        <v>582</v>
      </c>
      <c r="J130" s="96" t="s">
        <v>575</v>
      </c>
      <c r="K130" s="91" t="s">
        <v>583</v>
      </c>
      <c r="L130" s="166"/>
      <c r="M130" s="12"/>
      <c r="N130" s="164">
        <v>4.0</v>
      </c>
      <c r="O130" s="12"/>
      <c r="P130" s="12"/>
      <c r="Q130" s="12"/>
      <c r="R130" s="12"/>
      <c r="S130" s="12"/>
      <c r="T130" s="12"/>
      <c r="U130" s="12"/>
      <c r="V130" s="12"/>
      <c r="W130" s="12"/>
    </row>
    <row r="131">
      <c r="A131" s="149">
        <v>130.0</v>
      </c>
      <c r="B131" s="171" t="s">
        <v>684</v>
      </c>
      <c r="C131" s="58" t="s">
        <v>245</v>
      </c>
      <c r="D131" s="172" t="s">
        <v>685</v>
      </c>
      <c r="E131" s="91" t="s">
        <v>686</v>
      </c>
      <c r="F131" s="149" t="s">
        <v>40</v>
      </c>
      <c r="G131" s="91" t="s">
        <v>687</v>
      </c>
      <c r="H131" s="56">
        <v>46189.0</v>
      </c>
      <c r="I131" s="91" t="s">
        <v>688</v>
      </c>
      <c r="J131" s="96" t="s">
        <v>575</v>
      </c>
      <c r="K131" s="91" t="s">
        <v>583</v>
      </c>
      <c r="L131" s="173"/>
      <c r="M131" s="12"/>
      <c r="N131" s="161">
        <v>5.0</v>
      </c>
      <c r="O131" s="12"/>
      <c r="P131" s="12"/>
      <c r="Q131" s="12"/>
      <c r="R131" s="12"/>
      <c r="S131" s="12"/>
      <c r="T131" s="12"/>
      <c r="U131" s="12"/>
      <c r="V131" s="12"/>
      <c r="W131" s="12"/>
    </row>
    <row r="132">
      <c r="A132" s="35">
        <v>131.0</v>
      </c>
      <c r="B132" s="174" t="s">
        <v>689</v>
      </c>
      <c r="C132" s="58" t="s">
        <v>295</v>
      </c>
      <c r="D132" s="176" t="s">
        <v>690</v>
      </c>
      <c r="E132" s="91" t="s">
        <v>691</v>
      </c>
      <c r="F132" s="94" t="s">
        <v>139</v>
      </c>
      <c r="G132" s="58" t="s">
        <v>110</v>
      </c>
      <c r="H132" s="177">
        <v>46190.0</v>
      </c>
      <c r="I132" s="91" t="s">
        <v>114</v>
      </c>
      <c r="J132" s="58"/>
      <c r="K132" s="58" t="s">
        <v>128</v>
      </c>
      <c r="L132" s="41"/>
      <c r="M132" s="12"/>
      <c r="N132" s="13"/>
      <c r="O132" s="12"/>
      <c r="P132" s="12"/>
      <c r="Q132" s="12"/>
      <c r="R132" s="12"/>
      <c r="S132" s="12"/>
      <c r="T132" s="12"/>
      <c r="U132" s="12"/>
      <c r="V132" s="12"/>
      <c r="W132" s="12"/>
    </row>
    <row r="133">
      <c r="A133" s="156">
        <v>133.0</v>
      </c>
      <c r="B133" s="178" t="s">
        <v>692</v>
      </c>
      <c r="C133" s="116" t="s">
        <v>295</v>
      </c>
      <c r="D133" s="179" t="s">
        <v>693</v>
      </c>
      <c r="E133" s="116" t="s">
        <v>694</v>
      </c>
      <c r="F133" s="158" t="s">
        <v>40</v>
      </c>
      <c r="G133" s="84" t="s">
        <v>125</v>
      </c>
      <c r="H133" s="183">
        <v>46197.0</v>
      </c>
      <c r="I133" s="116" t="s">
        <v>202</v>
      </c>
      <c r="J133" s="120" t="s">
        <v>575</v>
      </c>
      <c r="K133" s="116" t="s">
        <v>320</v>
      </c>
      <c r="L133" s="133"/>
      <c r="M133" s="85"/>
      <c r="N133" s="86"/>
      <c r="O133" s="85"/>
      <c r="P133" s="85"/>
      <c r="Q133" s="85"/>
      <c r="R133" s="85"/>
      <c r="S133" s="85"/>
      <c r="T133" s="85"/>
      <c r="U133" s="85"/>
      <c r="V133" s="85"/>
      <c r="W133" s="85"/>
    </row>
    <row r="134">
      <c r="A134" s="156">
        <v>134.0</v>
      </c>
      <c r="B134" s="184" t="s">
        <v>695</v>
      </c>
      <c r="C134" s="116" t="s">
        <v>104</v>
      </c>
      <c r="D134" s="185" t="s">
        <v>696</v>
      </c>
      <c r="E134" s="116" t="s">
        <v>697</v>
      </c>
      <c r="F134" s="158" t="s">
        <v>40</v>
      </c>
      <c r="G134" s="116" t="s">
        <v>110</v>
      </c>
      <c r="H134" s="188">
        <v>46195.0</v>
      </c>
      <c r="I134" s="116" t="s">
        <v>698</v>
      </c>
      <c r="J134" s="96" t="s">
        <v>575</v>
      </c>
      <c r="K134" s="91" t="s">
        <v>583</v>
      </c>
      <c r="L134" s="166"/>
      <c r="M134" s="85"/>
      <c r="N134" s="164">
        <v>6.0</v>
      </c>
      <c r="O134" s="85"/>
      <c r="P134" s="85"/>
      <c r="Q134" s="85"/>
      <c r="R134" s="85"/>
      <c r="S134" s="85"/>
      <c r="T134" s="85"/>
      <c r="U134" s="85"/>
      <c r="V134" s="85"/>
      <c r="W134" s="85"/>
    </row>
    <row r="135">
      <c r="A135" s="35">
        <v>135.0</v>
      </c>
      <c r="B135" s="190" t="s">
        <v>699</v>
      </c>
      <c r="C135" s="116" t="s">
        <v>104</v>
      </c>
      <c r="D135" s="191" t="s">
        <v>700</v>
      </c>
      <c r="E135" s="116" t="s">
        <v>697</v>
      </c>
      <c r="F135" s="158" t="s">
        <v>40</v>
      </c>
      <c r="G135" s="91" t="s">
        <v>687</v>
      </c>
      <c r="H135" s="188">
        <v>46196.0</v>
      </c>
      <c r="I135" s="116" t="s">
        <v>698</v>
      </c>
      <c r="J135" s="96" t="s">
        <v>575</v>
      </c>
      <c r="K135" s="91" t="s">
        <v>583</v>
      </c>
      <c r="L135" s="173"/>
      <c r="M135" s="12"/>
      <c r="N135" s="161">
        <v>7.0</v>
      </c>
      <c r="O135" s="12"/>
      <c r="P135" s="12"/>
      <c r="Q135" s="12"/>
      <c r="R135" s="12"/>
      <c r="S135" s="12"/>
      <c r="T135" s="12"/>
      <c r="U135" s="12"/>
      <c r="V135" s="12"/>
      <c r="W135" s="12"/>
    </row>
    <row r="136">
      <c r="A136" s="149">
        <v>136.0</v>
      </c>
      <c r="B136" s="190" t="s">
        <v>702</v>
      </c>
      <c r="C136" s="116" t="s">
        <v>104</v>
      </c>
      <c r="D136" s="191" t="s">
        <v>703</v>
      </c>
      <c r="E136" s="116" t="s">
        <v>697</v>
      </c>
      <c r="F136" s="158" t="s">
        <v>40</v>
      </c>
      <c r="G136" s="91" t="s">
        <v>125</v>
      </c>
      <c r="H136" s="188">
        <v>46196.0</v>
      </c>
      <c r="I136" s="116" t="s">
        <v>698</v>
      </c>
      <c r="J136" s="96" t="s">
        <v>575</v>
      </c>
      <c r="K136" s="91" t="s">
        <v>583</v>
      </c>
      <c r="L136" s="173"/>
      <c r="M136" s="12"/>
      <c r="N136" s="164">
        <v>8.0</v>
      </c>
      <c r="O136" s="12"/>
      <c r="P136" s="12"/>
      <c r="Q136" s="12"/>
      <c r="R136" s="12"/>
      <c r="S136" s="12"/>
      <c r="T136" s="12"/>
      <c r="U136" s="12"/>
      <c r="V136" s="12"/>
      <c r="W136" s="12"/>
    </row>
    <row r="137">
      <c r="A137" s="35">
        <v>137.0</v>
      </c>
      <c r="B137" s="178" t="s">
        <v>704</v>
      </c>
      <c r="C137" s="116" t="s">
        <v>295</v>
      </c>
      <c r="D137" s="179" t="s">
        <v>705</v>
      </c>
      <c r="E137" s="116" t="s">
        <v>706</v>
      </c>
      <c r="F137" s="158" t="s">
        <v>40</v>
      </c>
      <c r="G137" s="116" t="s">
        <v>125</v>
      </c>
      <c r="H137" s="183">
        <v>46184.0</v>
      </c>
      <c r="I137" s="116" t="s">
        <v>465</v>
      </c>
      <c r="J137" s="120" t="s">
        <v>575</v>
      </c>
      <c r="K137" s="116" t="s">
        <v>85</v>
      </c>
      <c r="L137" s="133"/>
      <c r="M137" s="153">
        <v>30.0</v>
      </c>
      <c r="N137" s="86"/>
      <c r="O137" s="85"/>
      <c r="P137" s="85"/>
      <c r="Q137" s="85"/>
      <c r="R137" s="85"/>
      <c r="S137" s="85"/>
      <c r="T137" s="85"/>
      <c r="U137" s="85"/>
      <c r="V137" s="85"/>
      <c r="W137" s="85"/>
    </row>
    <row r="138">
      <c r="A138" s="149">
        <v>138.0</v>
      </c>
      <c r="B138" s="192" t="s">
        <v>707</v>
      </c>
      <c r="C138" s="91" t="s">
        <v>245</v>
      </c>
      <c r="D138" s="178" t="s">
        <v>708</v>
      </c>
      <c r="E138" s="41"/>
      <c r="F138" s="94"/>
      <c r="G138" s="91" t="s">
        <v>110</v>
      </c>
      <c r="H138" s="183">
        <v>46203.0</v>
      </c>
      <c r="I138" s="91" t="s">
        <v>526</v>
      </c>
      <c r="J138" s="41"/>
      <c r="K138" s="58" t="s">
        <v>128</v>
      </c>
      <c r="L138" s="41"/>
      <c r="M138" s="12"/>
      <c r="N138" s="13"/>
      <c r="O138" s="12"/>
      <c r="P138" s="12"/>
      <c r="Q138" s="12"/>
      <c r="R138" s="12"/>
      <c r="S138" s="12"/>
      <c r="T138" s="12"/>
      <c r="U138" s="12"/>
      <c r="V138" s="12"/>
      <c r="W138" s="12"/>
    </row>
    <row r="139">
      <c r="A139" s="35">
        <v>139.0</v>
      </c>
      <c r="B139" s="192" t="s">
        <v>709</v>
      </c>
      <c r="C139" s="91" t="s">
        <v>33</v>
      </c>
      <c r="D139" s="178" t="s">
        <v>708</v>
      </c>
      <c r="E139" s="43" t="s">
        <v>710</v>
      </c>
      <c r="F139" s="94" t="s">
        <v>124</v>
      </c>
      <c r="G139" s="91" t="s">
        <v>125</v>
      </c>
      <c r="H139" s="183">
        <v>46204.0</v>
      </c>
      <c r="I139" s="91" t="s">
        <v>526</v>
      </c>
      <c r="J139" s="41"/>
      <c r="K139" s="58" t="s">
        <v>128</v>
      </c>
      <c r="L139" s="41"/>
      <c r="M139" s="12"/>
      <c r="N139" s="13"/>
      <c r="O139" s="12"/>
      <c r="P139" s="12"/>
      <c r="Q139" s="12"/>
      <c r="R139" s="12"/>
      <c r="S139" s="12"/>
      <c r="T139" s="12"/>
      <c r="U139" s="12"/>
      <c r="V139" s="12"/>
      <c r="W139" s="12"/>
    </row>
    <row r="140">
      <c r="A140" s="149">
        <v>140.0</v>
      </c>
      <c r="B140" s="192" t="s">
        <v>711</v>
      </c>
      <c r="C140" s="91" t="s">
        <v>245</v>
      </c>
      <c r="D140" s="178" t="s">
        <v>708</v>
      </c>
      <c r="E140" s="41"/>
      <c r="F140" s="94"/>
      <c r="G140" s="91" t="s">
        <v>110</v>
      </c>
      <c r="H140" s="183">
        <v>46205.0</v>
      </c>
      <c r="I140" s="91" t="s">
        <v>526</v>
      </c>
      <c r="J140" s="41"/>
      <c r="K140" s="58" t="s">
        <v>128</v>
      </c>
      <c r="L140" s="41"/>
      <c r="M140" s="12"/>
      <c r="N140" s="13"/>
      <c r="O140" s="12"/>
      <c r="P140" s="12"/>
      <c r="Q140" s="12"/>
      <c r="R140" s="12"/>
      <c r="S140" s="12"/>
      <c r="T140" s="12"/>
      <c r="U140" s="12"/>
      <c r="V140" s="12"/>
      <c r="W140" s="12"/>
    </row>
    <row r="141">
      <c r="A141" s="35">
        <v>141.0</v>
      </c>
      <c r="B141" s="192" t="s">
        <v>712</v>
      </c>
      <c r="C141" s="91" t="s">
        <v>33</v>
      </c>
      <c r="D141" s="178" t="s">
        <v>708</v>
      </c>
      <c r="E141" s="43" t="s">
        <v>713</v>
      </c>
      <c r="F141" s="94" t="s">
        <v>124</v>
      </c>
      <c r="G141" s="91" t="s">
        <v>125</v>
      </c>
      <c r="H141" s="183">
        <v>46205.0</v>
      </c>
      <c r="I141" s="91" t="s">
        <v>526</v>
      </c>
      <c r="J141" s="41"/>
      <c r="K141" s="58" t="s">
        <v>128</v>
      </c>
      <c r="L141" s="41"/>
      <c r="M141" s="12"/>
      <c r="N141" s="13"/>
      <c r="O141" s="12"/>
      <c r="P141" s="12"/>
      <c r="Q141" s="12"/>
      <c r="R141" s="12"/>
      <c r="S141" s="12"/>
      <c r="T141" s="12"/>
      <c r="U141" s="12"/>
      <c r="V141" s="12"/>
      <c r="W141" s="12"/>
    </row>
    <row r="142">
      <c r="A142" s="35">
        <v>143.0</v>
      </c>
      <c r="B142" s="192" t="s">
        <v>714</v>
      </c>
      <c r="C142" s="91" t="s">
        <v>295</v>
      </c>
      <c r="D142" s="179" t="s">
        <v>715</v>
      </c>
      <c r="E142" s="43" t="s">
        <v>716</v>
      </c>
      <c r="F142" s="94" t="s">
        <v>40</v>
      </c>
      <c r="G142" s="91" t="s">
        <v>125</v>
      </c>
      <c r="H142" s="193">
        <v>46216.0</v>
      </c>
      <c r="I142" s="91" t="s">
        <v>526</v>
      </c>
      <c r="J142" s="120" t="s">
        <v>575</v>
      </c>
      <c r="K142" s="116" t="s">
        <v>320</v>
      </c>
      <c r="L142" s="12"/>
      <c r="M142" s="12"/>
      <c r="N142" s="13"/>
      <c r="O142" s="12"/>
      <c r="P142" s="12"/>
      <c r="Q142" s="12"/>
      <c r="R142" s="12"/>
      <c r="S142" s="12"/>
      <c r="T142" s="12"/>
      <c r="U142" s="12"/>
      <c r="V142" s="12"/>
      <c r="W142" s="12"/>
    </row>
    <row r="143">
      <c r="A143" s="149">
        <v>142.0</v>
      </c>
      <c r="B143" s="192" t="s">
        <v>717</v>
      </c>
      <c r="C143" s="91" t="s">
        <v>104</v>
      </c>
      <c r="D143" s="179" t="s">
        <v>718</v>
      </c>
      <c r="E143" s="43" t="s">
        <v>716</v>
      </c>
      <c r="F143" s="94" t="s">
        <v>40</v>
      </c>
      <c r="G143" s="91" t="s">
        <v>110</v>
      </c>
      <c r="H143" s="193">
        <v>46213.0</v>
      </c>
      <c r="I143" s="91" t="s">
        <v>526</v>
      </c>
      <c r="J143" s="120" t="s">
        <v>575</v>
      </c>
      <c r="K143" s="116" t="s">
        <v>320</v>
      </c>
      <c r="L143" s="12"/>
      <c r="M143" s="12"/>
      <c r="N143" s="13"/>
      <c r="O143" s="12"/>
      <c r="P143" s="12"/>
      <c r="Q143" s="12"/>
      <c r="R143" s="12"/>
      <c r="S143" s="12"/>
      <c r="T143" s="12"/>
      <c r="U143" s="12"/>
      <c r="V143" s="12"/>
      <c r="W143" s="12"/>
    </row>
    <row r="144">
      <c r="A144" s="149">
        <v>132.0</v>
      </c>
      <c r="B144" s="192" t="s">
        <v>719</v>
      </c>
      <c r="C144" s="91" t="s">
        <v>295</v>
      </c>
      <c r="D144" s="179" t="s">
        <v>720</v>
      </c>
      <c r="E144" s="43" t="s">
        <v>721</v>
      </c>
      <c r="F144" s="149" t="s">
        <v>40</v>
      </c>
      <c r="G144" s="91" t="s">
        <v>687</v>
      </c>
      <c r="H144" s="193">
        <v>46195.0</v>
      </c>
      <c r="I144" s="91" t="s">
        <v>526</v>
      </c>
      <c r="J144" s="96" t="s">
        <v>575</v>
      </c>
      <c r="K144" s="91" t="s">
        <v>320</v>
      </c>
      <c r="L144" s="12"/>
      <c r="M144" s="12"/>
      <c r="N144" s="13"/>
      <c r="O144" s="12"/>
      <c r="P144" s="12"/>
      <c r="Q144" s="12"/>
      <c r="R144" s="12"/>
      <c r="S144" s="12"/>
      <c r="T144" s="12"/>
      <c r="U144" s="12"/>
      <c r="V144" s="12"/>
      <c r="W144" s="12"/>
    </row>
    <row r="145">
      <c r="A145" s="149">
        <v>144.0</v>
      </c>
      <c r="B145" s="192" t="s">
        <v>722</v>
      </c>
      <c r="C145" s="91" t="s">
        <v>295</v>
      </c>
      <c r="D145" s="179" t="s">
        <v>723</v>
      </c>
      <c r="E145" s="43" t="s">
        <v>716</v>
      </c>
      <c r="F145" s="94" t="s">
        <v>40</v>
      </c>
      <c r="G145" s="91" t="s">
        <v>125</v>
      </c>
      <c r="H145" s="193">
        <v>46197.0</v>
      </c>
      <c r="I145" s="91" t="s">
        <v>526</v>
      </c>
      <c r="J145" s="120" t="s">
        <v>575</v>
      </c>
      <c r="K145" s="116" t="s">
        <v>320</v>
      </c>
      <c r="L145" s="41"/>
      <c r="M145" s="12"/>
      <c r="N145" s="13"/>
      <c r="O145" s="12"/>
      <c r="P145" s="12"/>
      <c r="Q145" s="12"/>
      <c r="R145" s="12"/>
      <c r="S145" s="12"/>
      <c r="T145" s="12"/>
      <c r="U145" s="12"/>
      <c r="V145" s="12"/>
      <c r="W145" s="12"/>
    </row>
    <row r="146">
      <c r="A146" s="35">
        <v>145.0</v>
      </c>
      <c r="B146" s="192" t="s">
        <v>724</v>
      </c>
      <c r="C146" s="91" t="s">
        <v>295</v>
      </c>
      <c r="D146" s="179" t="s">
        <v>725</v>
      </c>
      <c r="E146" s="43" t="s">
        <v>716</v>
      </c>
      <c r="F146" s="94" t="s">
        <v>40</v>
      </c>
      <c r="G146" s="91" t="s">
        <v>110</v>
      </c>
      <c r="H146" s="193">
        <v>46197.0</v>
      </c>
      <c r="I146" s="91" t="s">
        <v>526</v>
      </c>
      <c r="J146" s="120" t="s">
        <v>575</v>
      </c>
      <c r="K146" s="116" t="s">
        <v>320</v>
      </c>
      <c r="L146" s="12"/>
      <c r="M146" s="12"/>
      <c r="N146" s="13"/>
      <c r="O146" s="12"/>
      <c r="P146" s="12"/>
      <c r="Q146" s="12"/>
      <c r="R146" s="12"/>
      <c r="S146" s="12"/>
      <c r="T146" s="12"/>
      <c r="U146" s="12"/>
      <c r="V146" s="12"/>
      <c r="W146" s="12"/>
    </row>
    <row r="147">
      <c r="A147" s="149">
        <v>146.0</v>
      </c>
      <c r="B147" s="192" t="s">
        <v>133</v>
      </c>
      <c r="C147" s="91" t="s">
        <v>295</v>
      </c>
      <c r="D147" s="179" t="s">
        <v>726</v>
      </c>
      <c r="E147" s="43" t="s">
        <v>727</v>
      </c>
      <c r="F147" s="94" t="s">
        <v>40</v>
      </c>
      <c r="G147" s="91" t="s">
        <v>125</v>
      </c>
      <c r="H147" s="193">
        <v>46186.0</v>
      </c>
      <c r="I147" s="91" t="s">
        <v>526</v>
      </c>
      <c r="J147" s="120" t="s">
        <v>575</v>
      </c>
      <c r="K147" s="116" t="s">
        <v>320</v>
      </c>
      <c r="L147" s="12"/>
      <c r="M147" s="12"/>
      <c r="N147" s="13"/>
      <c r="O147" s="12"/>
      <c r="P147" s="12"/>
      <c r="Q147" s="12"/>
      <c r="R147" s="12"/>
      <c r="S147" s="12"/>
      <c r="T147" s="12"/>
      <c r="U147" s="12"/>
      <c r="V147" s="12"/>
      <c r="W147" s="12"/>
    </row>
    <row r="148">
      <c r="A148" s="35">
        <v>147.0</v>
      </c>
      <c r="B148" s="192" t="s">
        <v>728</v>
      </c>
      <c r="C148" s="91" t="s">
        <v>295</v>
      </c>
      <c r="D148" s="178" t="s">
        <v>729</v>
      </c>
      <c r="E148" s="43" t="s">
        <v>727</v>
      </c>
      <c r="F148" s="94" t="s">
        <v>40</v>
      </c>
      <c r="G148" s="91" t="s">
        <v>687</v>
      </c>
      <c r="H148" s="193">
        <v>46187.0</v>
      </c>
      <c r="I148" s="91" t="s">
        <v>526</v>
      </c>
      <c r="J148" s="120" t="s">
        <v>575</v>
      </c>
      <c r="K148" s="116" t="s">
        <v>320</v>
      </c>
      <c r="L148" s="12"/>
      <c r="M148" s="12"/>
      <c r="N148" s="13"/>
      <c r="O148" s="12"/>
      <c r="P148" s="12"/>
      <c r="Q148" s="12"/>
      <c r="R148" s="12"/>
      <c r="S148" s="12"/>
      <c r="T148" s="12"/>
      <c r="U148" s="12"/>
      <c r="V148" s="12"/>
      <c r="W148" s="12"/>
    </row>
    <row r="149">
      <c r="A149" s="149">
        <v>148.0</v>
      </c>
      <c r="B149" s="192" t="s">
        <v>730</v>
      </c>
      <c r="C149" s="91" t="s">
        <v>295</v>
      </c>
      <c r="D149" s="179" t="s">
        <v>731</v>
      </c>
      <c r="E149" s="43" t="s">
        <v>716</v>
      </c>
      <c r="F149" s="94" t="s">
        <v>40</v>
      </c>
      <c r="G149" s="91" t="s">
        <v>110</v>
      </c>
      <c r="H149" s="193">
        <v>46218.0</v>
      </c>
      <c r="I149" s="91" t="s">
        <v>526</v>
      </c>
      <c r="J149" s="120" t="s">
        <v>575</v>
      </c>
      <c r="K149" s="116" t="s">
        <v>320</v>
      </c>
      <c r="L149" s="12"/>
      <c r="M149" s="12"/>
      <c r="N149" s="13"/>
      <c r="O149" s="12"/>
      <c r="P149" s="12"/>
      <c r="Q149" s="12"/>
      <c r="R149" s="12"/>
      <c r="S149" s="12"/>
      <c r="T149" s="12"/>
      <c r="U149" s="12"/>
      <c r="V149" s="12"/>
      <c r="W149" s="12"/>
    </row>
    <row r="150">
      <c r="A150" s="35">
        <v>149.0</v>
      </c>
      <c r="B150" s="192" t="s">
        <v>732</v>
      </c>
      <c r="C150" s="91" t="s">
        <v>295</v>
      </c>
      <c r="D150" s="179" t="s">
        <v>733</v>
      </c>
      <c r="E150" s="43" t="s">
        <v>734</v>
      </c>
      <c r="F150" s="94" t="s">
        <v>40</v>
      </c>
      <c r="G150" s="91" t="s">
        <v>125</v>
      </c>
      <c r="H150" s="193">
        <v>46219.0</v>
      </c>
      <c r="I150" s="91" t="s">
        <v>526</v>
      </c>
      <c r="J150" s="120" t="s">
        <v>575</v>
      </c>
      <c r="K150" s="116" t="s">
        <v>320</v>
      </c>
      <c r="L150" s="41"/>
      <c r="M150" s="12"/>
      <c r="N150" s="13"/>
      <c r="O150" s="12"/>
      <c r="P150" s="12"/>
      <c r="Q150" s="12"/>
      <c r="R150" s="12"/>
      <c r="S150" s="12"/>
      <c r="T150" s="12"/>
      <c r="U150" s="12"/>
      <c r="V150" s="12"/>
      <c r="W150" s="12"/>
    </row>
    <row r="151">
      <c r="A151" s="149">
        <v>150.0</v>
      </c>
      <c r="B151" s="192" t="s">
        <v>735</v>
      </c>
      <c r="C151" s="91" t="s">
        <v>295</v>
      </c>
      <c r="D151" s="179" t="s">
        <v>736</v>
      </c>
      <c r="E151" s="43" t="s">
        <v>716</v>
      </c>
      <c r="F151" s="94" t="s">
        <v>40</v>
      </c>
      <c r="G151" s="91" t="s">
        <v>687</v>
      </c>
      <c r="H151" s="193">
        <v>46217.0</v>
      </c>
      <c r="I151" s="91" t="s">
        <v>526</v>
      </c>
      <c r="J151" s="120" t="s">
        <v>575</v>
      </c>
      <c r="K151" s="116" t="s">
        <v>320</v>
      </c>
      <c r="L151" s="12"/>
      <c r="M151" s="12"/>
      <c r="N151" s="13"/>
      <c r="O151" s="12"/>
      <c r="P151" s="12"/>
      <c r="Q151" s="12"/>
      <c r="R151" s="12"/>
      <c r="S151" s="12"/>
      <c r="T151" s="12"/>
      <c r="U151" s="12"/>
      <c r="V151" s="12"/>
      <c r="W151" s="12"/>
    </row>
    <row r="152">
      <c r="A152" s="35">
        <v>151.0</v>
      </c>
      <c r="B152" s="192" t="s">
        <v>737</v>
      </c>
      <c r="C152" s="91" t="s">
        <v>33</v>
      </c>
      <c r="D152" s="179" t="s">
        <v>738</v>
      </c>
      <c r="E152" s="43" t="s">
        <v>716</v>
      </c>
      <c r="F152" s="94" t="s">
        <v>40</v>
      </c>
      <c r="G152" s="91" t="s">
        <v>110</v>
      </c>
      <c r="H152" s="193">
        <v>46227.0</v>
      </c>
      <c r="I152" s="91" t="s">
        <v>526</v>
      </c>
      <c r="J152" s="120" t="s">
        <v>575</v>
      </c>
      <c r="K152" s="116" t="s">
        <v>320</v>
      </c>
      <c r="L152" s="154"/>
      <c r="M152" s="12"/>
      <c r="N152" s="13"/>
      <c r="O152" s="12"/>
      <c r="P152" s="12"/>
      <c r="Q152" s="12"/>
      <c r="R152" s="12"/>
      <c r="S152" s="12"/>
      <c r="T152" s="12"/>
      <c r="U152" s="12"/>
      <c r="V152" s="12"/>
      <c r="W152" s="12"/>
    </row>
    <row r="153">
      <c r="A153" s="149">
        <v>152.0</v>
      </c>
      <c r="B153" s="198" t="s">
        <v>739</v>
      </c>
      <c r="C153" s="116" t="s">
        <v>245</v>
      </c>
      <c r="D153" s="200" t="s">
        <v>740</v>
      </c>
      <c r="E153" s="116" t="s">
        <v>716</v>
      </c>
      <c r="F153" s="158" t="s">
        <v>40</v>
      </c>
      <c r="G153" s="116" t="s">
        <v>687</v>
      </c>
      <c r="H153" s="193">
        <v>46225.0</v>
      </c>
      <c r="I153" s="116" t="s">
        <v>698</v>
      </c>
      <c r="J153" s="120" t="s">
        <v>575</v>
      </c>
      <c r="K153" s="91" t="s">
        <v>583</v>
      </c>
      <c r="L153" s="173"/>
      <c r="M153" s="85"/>
      <c r="N153" s="161">
        <v>9.0</v>
      </c>
      <c r="O153" s="85"/>
      <c r="P153" s="85"/>
      <c r="Q153" s="85"/>
      <c r="R153" s="85"/>
      <c r="S153" s="85"/>
      <c r="T153" s="85"/>
      <c r="U153" s="85"/>
      <c r="V153" s="85"/>
      <c r="W153" s="85"/>
    </row>
    <row r="154">
      <c r="A154" s="201">
        <v>153.0</v>
      </c>
      <c r="B154" s="198" t="s">
        <v>742</v>
      </c>
      <c r="C154" s="116" t="s">
        <v>33</v>
      </c>
      <c r="D154" s="179" t="s">
        <v>743</v>
      </c>
      <c r="E154" s="116" t="s">
        <v>716</v>
      </c>
      <c r="F154" s="158" t="s">
        <v>40</v>
      </c>
      <c r="G154" s="116" t="s">
        <v>687</v>
      </c>
      <c r="H154" s="193">
        <v>46216.0</v>
      </c>
      <c r="I154" s="116" t="s">
        <v>744</v>
      </c>
      <c r="J154" s="120" t="s">
        <v>575</v>
      </c>
      <c r="K154" s="91" t="s">
        <v>583</v>
      </c>
      <c r="L154" s="173"/>
      <c r="M154" s="85"/>
      <c r="N154" s="164">
        <v>10.0</v>
      </c>
      <c r="O154" s="85"/>
      <c r="P154" s="85"/>
      <c r="Q154" s="85"/>
      <c r="R154" s="85"/>
      <c r="S154" s="85"/>
      <c r="T154" s="85"/>
      <c r="U154" s="85"/>
      <c r="V154" s="85"/>
      <c r="W154" s="85"/>
    </row>
    <row r="155">
      <c r="A155" s="149">
        <v>154.0</v>
      </c>
      <c r="B155" s="178" t="s">
        <v>745</v>
      </c>
      <c r="C155" s="91" t="s">
        <v>104</v>
      </c>
      <c r="D155" s="179" t="s">
        <v>746</v>
      </c>
      <c r="E155" s="116" t="s">
        <v>716</v>
      </c>
      <c r="F155" s="158" t="s">
        <v>40</v>
      </c>
      <c r="G155" s="116" t="s">
        <v>125</v>
      </c>
      <c r="H155" s="193">
        <v>46230.0</v>
      </c>
      <c r="I155" s="116" t="s">
        <v>526</v>
      </c>
      <c r="J155" s="120" t="s">
        <v>575</v>
      </c>
      <c r="K155" s="116" t="s">
        <v>320</v>
      </c>
      <c r="L155" s="12"/>
      <c r="M155" s="85"/>
      <c r="N155" s="86"/>
      <c r="O155" s="85"/>
      <c r="P155" s="85"/>
      <c r="Q155" s="85"/>
      <c r="R155" s="85"/>
      <c r="S155" s="85"/>
      <c r="T155" s="85"/>
      <c r="U155" s="85"/>
      <c r="V155" s="85"/>
      <c r="W155" s="85"/>
    </row>
    <row r="156">
      <c r="A156" s="156">
        <v>155.0</v>
      </c>
      <c r="B156" s="202" t="s">
        <v>747</v>
      </c>
      <c r="C156" s="116" t="s">
        <v>295</v>
      </c>
      <c r="D156" s="179" t="s">
        <v>748</v>
      </c>
      <c r="E156" s="116" t="s">
        <v>749</v>
      </c>
      <c r="F156" s="158" t="s">
        <v>40</v>
      </c>
      <c r="G156" s="116" t="s">
        <v>45</v>
      </c>
      <c r="H156" s="193">
        <v>46129.0</v>
      </c>
      <c r="I156" s="116" t="s">
        <v>495</v>
      </c>
      <c r="J156" s="120" t="s">
        <v>575</v>
      </c>
      <c r="K156" s="91" t="s">
        <v>583</v>
      </c>
      <c r="L156" s="203"/>
      <c r="N156" s="161">
        <v>11.0</v>
      </c>
      <c r="O156" s="85"/>
      <c r="P156" s="85"/>
      <c r="Q156" s="85"/>
      <c r="R156" s="85"/>
      <c r="S156" s="85"/>
      <c r="T156" s="85"/>
      <c r="U156" s="85"/>
      <c r="V156" s="85"/>
      <c r="W156" s="85"/>
    </row>
    <row r="157">
      <c r="A157" s="149">
        <v>156.0</v>
      </c>
      <c r="B157" s="204" t="s">
        <v>750</v>
      </c>
      <c r="C157" s="116" t="s">
        <v>33</v>
      </c>
      <c r="D157" s="179" t="s">
        <v>751</v>
      </c>
      <c r="E157" s="116" t="s">
        <v>716</v>
      </c>
      <c r="F157" s="158" t="s">
        <v>40</v>
      </c>
      <c r="G157" s="116" t="s">
        <v>125</v>
      </c>
      <c r="H157" s="193">
        <v>46174.0</v>
      </c>
      <c r="I157" s="116" t="s">
        <v>752</v>
      </c>
      <c r="J157" s="120" t="s">
        <v>575</v>
      </c>
      <c r="K157" s="91" t="s">
        <v>583</v>
      </c>
      <c r="L157" s="173"/>
      <c r="N157" s="164">
        <v>12.0</v>
      </c>
      <c r="O157" s="12"/>
      <c r="P157" s="12"/>
      <c r="Q157" s="12"/>
      <c r="R157" s="12"/>
      <c r="S157" s="12"/>
      <c r="T157" s="12"/>
      <c r="U157" s="12"/>
      <c r="V157" s="12"/>
      <c r="W157" s="12"/>
    </row>
    <row r="158">
      <c r="A158" s="35">
        <v>157.0</v>
      </c>
      <c r="B158" s="192" t="s">
        <v>753</v>
      </c>
      <c r="C158" s="91" t="s">
        <v>295</v>
      </c>
      <c r="D158" s="179" t="s">
        <v>754</v>
      </c>
      <c r="E158" s="116" t="s">
        <v>716</v>
      </c>
      <c r="F158" s="158" t="s">
        <v>40</v>
      </c>
      <c r="G158" s="116" t="s">
        <v>677</v>
      </c>
      <c r="H158" s="193">
        <v>46191.0</v>
      </c>
      <c r="I158" s="116" t="s">
        <v>678</v>
      </c>
      <c r="J158" s="120" t="s">
        <v>575</v>
      </c>
      <c r="K158" s="116" t="s">
        <v>85</v>
      </c>
      <c r="L158" s="205"/>
      <c r="M158" s="12"/>
      <c r="N158" s="13"/>
      <c r="O158" s="12"/>
      <c r="P158" s="12"/>
      <c r="Q158" s="12"/>
      <c r="R158" s="12"/>
      <c r="S158" s="12"/>
      <c r="T158" s="12"/>
      <c r="U158" s="12"/>
      <c r="V158" s="12"/>
      <c r="W158" s="12"/>
    </row>
    <row r="159">
      <c r="A159" s="149">
        <v>158.0</v>
      </c>
      <c r="B159" s="192" t="s">
        <v>755</v>
      </c>
      <c r="C159" s="91" t="s">
        <v>295</v>
      </c>
      <c r="D159" s="179" t="s">
        <v>756</v>
      </c>
      <c r="E159" s="116" t="s">
        <v>716</v>
      </c>
      <c r="F159" s="158" t="s">
        <v>40</v>
      </c>
      <c r="G159" s="116" t="s">
        <v>677</v>
      </c>
      <c r="H159" s="193">
        <v>46191.0</v>
      </c>
      <c r="I159" s="116" t="s">
        <v>678</v>
      </c>
      <c r="J159" s="120" t="s">
        <v>575</v>
      </c>
      <c r="K159" s="116" t="s">
        <v>85</v>
      </c>
      <c r="L159" s="205"/>
      <c r="M159" s="12"/>
      <c r="N159" s="13"/>
      <c r="O159" s="12"/>
      <c r="P159" s="12"/>
      <c r="Q159" s="12"/>
      <c r="R159" s="12"/>
      <c r="S159" s="12"/>
      <c r="T159" s="12"/>
      <c r="U159" s="12"/>
      <c r="V159" s="12"/>
      <c r="W159" s="12"/>
    </row>
    <row r="160">
      <c r="A160" s="35">
        <v>159.0</v>
      </c>
      <c r="B160" s="204" t="s">
        <v>757</v>
      </c>
      <c r="C160" s="91" t="s">
        <v>104</v>
      </c>
      <c r="D160" s="179" t="s">
        <v>758</v>
      </c>
      <c r="E160" s="116" t="s">
        <v>716</v>
      </c>
      <c r="F160" s="158" t="s">
        <v>40</v>
      </c>
      <c r="G160" s="116" t="s">
        <v>125</v>
      </c>
      <c r="H160" s="193">
        <v>46192.0</v>
      </c>
      <c r="I160" s="116" t="s">
        <v>759</v>
      </c>
      <c r="J160" s="120" t="s">
        <v>575</v>
      </c>
      <c r="K160" s="91" t="s">
        <v>583</v>
      </c>
      <c r="L160" s="173"/>
      <c r="M160" s="12"/>
      <c r="N160" s="161">
        <v>13.0</v>
      </c>
      <c r="O160" s="12"/>
      <c r="P160" s="12"/>
      <c r="Q160" s="12"/>
      <c r="R160" s="12"/>
      <c r="S160" s="12"/>
      <c r="T160" s="12"/>
      <c r="U160" s="12"/>
      <c r="V160" s="12"/>
      <c r="W160" s="12"/>
    </row>
    <row r="161">
      <c r="A161" s="149">
        <v>160.0</v>
      </c>
      <c r="B161" s="204" t="s">
        <v>760</v>
      </c>
      <c r="C161" s="91" t="s">
        <v>104</v>
      </c>
      <c r="D161" s="179" t="s">
        <v>761</v>
      </c>
      <c r="E161" s="116" t="s">
        <v>716</v>
      </c>
      <c r="F161" s="158" t="s">
        <v>40</v>
      </c>
      <c r="G161" s="116" t="s">
        <v>110</v>
      </c>
      <c r="H161" s="193">
        <v>46203.0</v>
      </c>
      <c r="I161" s="116" t="s">
        <v>698</v>
      </c>
      <c r="J161" s="120" t="s">
        <v>575</v>
      </c>
      <c r="K161" s="91" t="s">
        <v>583</v>
      </c>
      <c r="L161" s="166"/>
      <c r="M161" s="12"/>
      <c r="N161" s="164">
        <v>14.0</v>
      </c>
      <c r="O161" s="12"/>
      <c r="P161" s="12"/>
      <c r="Q161" s="12"/>
      <c r="R161" s="12"/>
      <c r="S161" s="12"/>
      <c r="T161" s="12"/>
      <c r="U161" s="12"/>
      <c r="V161" s="12"/>
      <c r="W161" s="12"/>
    </row>
    <row r="162">
      <c r="A162" s="35">
        <v>161.0</v>
      </c>
      <c r="B162" s="192" t="s">
        <v>762</v>
      </c>
      <c r="C162" s="91" t="s">
        <v>295</v>
      </c>
      <c r="D162" s="179" t="s">
        <v>763</v>
      </c>
      <c r="E162" s="116" t="s">
        <v>716</v>
      </c>
      <c r="F162" s="158" t="s">
        <v>40</v>
      </c>
      <c r="G162" s="116" t="s">
        <v>677</v>
      </c>
      <c r="H162" s="193">
        <v>46203.0</v>
      </c>
      <c r="I162" s="116"/>
      <c r="J162" s="120" t="s">
        <v>575</v>
      </c>
      <c r="K162" s="116" t="s">
        <v>85</v>
      </c>
      <c r="L162" s="205"/>
      <c r="M162" s="12"/>
      <c r="N162" s="13"/>
      <c r="O162" s="12"/>
      <c r="P162" s="12"/>
      <c r="Q162" s="12"/>
      <c r="R162" s="12"/>
      <c r="S162" s="12"/>
      <c r="T162" s="12"/>
      <c r="U162" s="12"/>
      <c r="V162" s="12"/>
      <c r="W162" s="12"/>
    </row>
    <row r="163">
      <c r="A163" s="149">
        <v>162.0</v>
      </c>
      <c r="B163" s="204" t="s">
        <v>764</v>
      </c>
      <c r="C163" s="91" t="s">
        <v>245</v>
      </c>
      <c r="D163" s="179" t="s">
        <v>765</v>
      </c>
      <c r="E163" s="116" t="s">
        <v>716</v>
      </c>
      <c r="F163" s="158" t="s">
        <v>40</v>
      </c>
      <c r="G163" s="116" t="s">
        <v>125</v>
      </c>
      <c r="H163" s="193">
        <v>46222.0</v>
      </c>
      <c r="I163" s="116" t="s">
        <v>698</v>
      </c>
      <c r="J163" s="120" t="s">
        <v>575</v>
      </c>
      <c r="K163" s="91" t="s">
        <v>583</v>
      </c>
      <c r="L163" s="173"/>
      <c r="M163" s="12"/>
      <c r="N163" s="161">
        <v>15.0</v>
      </c>
      <c r="O163" s="12"/>
      <c r="P163" s="12"/>
      <c r="Q163" s="12"/>
      <c r="R163" s="12"/>
      <c r="S163" s="12"/>
      <c r="T163" s="12"/>
      <c r="U163" s="12"/>
      <c r="V163" s="12"/>
      <c r="W163" s="12"/>
    </row>
    <row r="164">
      <c r="A164" s="35">
        <v>163.0</v>
      </c>
      <c r="B164" s="204" t="s">
        <v>766</v>
      </c>
      <c r="C164" s="91" t="s">
        <v>295</v>
      </c>
      <c r="D164" s="179" t="s">
        <v>767</v>
      </c>
      <c r="E164" s="116" t="s">
        <v>716</v>
      </c>
      <c r="F164" s="158" t="s">
        <v>40</v>
      </c>
      <c r="G164" s="116" t="s">
        <v>110</v>
      </c>
      <c r="H164" s="193">
        <v>46214.0</v>
      </c>
      <c r="I164" s="116" t="s">
        <v>114</v>
      </c>
      <c r="J164" s="120" t="s">
        <v>575</v>
      </c>
      <c r="K164" s="91" t="s">
        <v>583</v>
      </c>
      <c r="L164" s="207"/>
      <c r="M164" s="12"/>
      <c r="N164" s="164">
        <v>16.0</v>
      </c>
      <c r="O164" s="12"/>
      <c r="P164" s="12"/>
      <c r="Q164" s="12"/>
      <c r="R164" s="12"/>
      <c r="S164" s="12"/>
      <c r="T164" s="12"/>
      <c r="U164" s="12"/>
      <c r="V164" s="12"/>
      <c r="W164" s="12"/>
    </row>
    <row r="165">
      <c r="A165" s="149">
        <v>164.0</v>
      </c>
      <c r="B165" s="192" t="s">
        <v>768</v>
      </c>
      <c r="C165" s="91" t="s">
        <v>104</v>
      </c>
      <c r="D165" s="179" t="s">
        <v>769</v>
      </c>
      <c r="E165" s="116" t="s">
        <v>716</v>
      </c>
      <c r="F165" s="158" t="s">
        <v>315</v>
      </c>
      <c r="G165" s="116" t="s">
        <v>110</v>
      </c>
      <c r="H165" s="193">
        <v>46223.0</v>
      </c>
      <c r="I165" s="116" t="s">
        <v>770</v>
      </c>
      <c r="J165" s="120" t="s">
        <v>575</v>
      </c>
      <c r="K165" s="116" t="s">
        <v>320</v>
      </c>
      <c r="L165" s="12"/>
      <c r="M165" s="12"/>
      <c r="N165" s="13"/>
      <c r="O165" s="12"/>
      <c r="P165" s="12"/>
      <c r="Q165" s="12"/>
      <c r="R165" s="12"/>
      <c r="S165" s="12"/>
      <c r="T165" s="12"/>
      <c r="U165" s="12"/>
      <c r="V165" s="12"/>
      <c r="W165" s="12"/>
    </row>
    <row r="166">
      <c r="A166" s="35">
        <v>165.0</v>
      </c>
      <c r="B166" s="204" t="s">
        <v>755</v>
      </c>
      <c r="C166" s="91" t="s">
        <v>295</v>
      </c>
      <c r="D166" s="179" t="s">
        <v>771</v>
      </c>
      <c r="E166" s="116" t="s">
        <v>716</v>
      </c>
      <c r="F166" s="158" t="s">
        <v>40</v>
      </c>
      <c r="G166" s="116" t="s">
        <v>125</v>
      </c>
      <c r="H166" s="193">
        <v>46205.0</v>
      </c>
      <c r="I166" s="116" t="s">
        <v>752</v>
      </c>
      <c r="J166" s="120" t="s">
        <v>575</v>
      </c>
      <c r="K166" s="91" t="s">
        <v>583</v>
      </c>
      <c r="L166" s="166"/>
      <c r="M166" s="12"/>
      <c r="N166" s="161">
        <v>17.0</v>
      </c>
      <c r="O166" s="12"/>
      <c r="P166" s="12"/>
      <c r="Q166" s="12"/>
      <c r="R166" s="12"/>
      <c r="S166" s="12"/>
      <c r="T166" s="12"/>
      <c r="U166" s="12"/>
      <c r="V166" s="12"/>
      <c r="W166" s="12"/>
    </row>
    <row r="167">
      <c r="A167" s="149">
        <v>166.0</v>
      </c>
      <c r="B167" s="204" t="s">
        <v>773</v>
      </c>
      <c r="C167" s="91" t="s">
        <v>295</v>
      </c>
      <c r="D167" s="200" t="s">
        <v>774</v>
      </c>
      <c r="E167" s="116" t="s">
        <v>716</v>
      </c>
      <c r="F167" s="158" t="s">
        <v>40</v>
      </c>
      <c r="G167" s="116" t="s">
        <v>687</v>
      </c>
      <c r="H167" s="193">
        <v>46237.0</v>
      </c>
      <c r="I167" s="116" t="s">
        <v>698</v>
      </c>
      <c r="J167" s="120" t="s">
        <v>575</v>
      </c>
      <c r="K167" s="91" t="s">
        <v>583</v>
      </c>
      <c r="L167" s="173"/>
      <c r="M167" s="12"/>
      <c r="N167" s="164">
        <v>18.0</v>
      </c>
      <c r="O167" s="12"/>
      <c r="P167" s="12"/>
      <c r="Q167" s="12"/>
      <c r="R167" s="12"/>
      <c r="S167" s="12"/>
      <c r="T167" s="12"/>
      <c r="U167" s="12"/>
      <c r="V167" s="12"/>
      <c r="W167" s="12"/>
    </row>
    <row r="168">
      <c r="A168" s="35">
        <v>167.0</v>
      </c>
      <c r="B168" s="204" t="s">
        <v>776</v>
      </c>
      <c r="C168" s="91" t="s">
        <v>245</v>
      </c>
      <c r="D168" s="200" t="s">
        <v>777</v>
      </c>
      <c r="E168" s="116" t="s">
        <v>716</v>
      </c>
      <c r="F168" s="158" t="s">
        <v>40</v>
      </c>
      <c r="G168" s="116" t="s">
        <v>110</v>
      </c>
      <c r="H168" s="193">
        <v>46240.0</v>
      </c>
      <c r="I168" s="116" t="s">
        <v>114</v>
      </c>
      <c r="J168" s="120" t="s">
        <v>575</v>
      </c>
      <c r="K168" s="91" t="s">
        <v>583</v>
      </c>
      <c r="L168" s="207"/>
      <c r="M168" s="12"/>
      <c r="N168" s="161">
        <v>19.0</v>
      </c>
      <c r="O168" s="12"/>
      <c r="P168" s="12"/>
      <c r="Q168" s="12"/>
      <c r="R168" s="12"/>
      <c r="S168" s="12"/>
      <c r="T168" s="12"/>
      <c r="U168" s="12"/>
      <c r="V168" s="12"/>
      <c r="W168" s="12"/>
    </row>
    <row r="169">
      <c r="A169" s="149">
        <v>168.0</v>
      </c>
      <c r="B169" s="192" t="s">
        <v>778</v>
      </c>
      <c r="C169" s="91" t="s">
        <v>295</v>
      </c>
      <c r="D169" s="179" t="s">
        <v>779</v>
      </c>
      <c r="E169" s="116" t="s">
        <v>716</v>
      </c>
      <c r="F169" s="158" t="s">
        <v>40</v>
      </c>
      <c r="G169" s="116" t="s">
        <v>687</v>
      </c>
      <c r="H169" s="193">
        <v>46241.0</v>
      </c>
      <c r="I169" s="116" t="s">
        <v>526</v>
      </c>
      <c r="J169" s="120" t="s">
        <v>575</v>
      </c>
      <c r="K169" s="116" t="s">
        <v>320</v>
      </c>
      <c r="L169" s="12"/>
      <c r="M169" s="12"/>
      <c r="N169" s="13"/>
      <c r="O169" s="12"/>
      <c r="P169" s="12"/>
      <c r="Q169" s="12"/>
      <c r="R169" s="12"/>
      <c r="S169" s="209"/>
      <c r="T169" s="41"/>
      <c r="U169" s="41"/>
      <c r="V169" s="41"/>
      <c r="W169" s="41"/>
    </row>
    <row r="170">
      <c r="A170" s="35">
        <v>169.0</v>
      </c>
      <c r="B170" s="204" t="s">
        <v>781</v>
      </c>
      <c r="C170" s="91" t="s">
        <v>569</v>
      </c>
      <c r="D170" s="179" t="s">
        <v>782</v>
      </c>
      <c r="E170" s="116" t="s">
        <v>716</v>
      </c>
      <c r="F170" s="158" t="s">
        <v>40</v>
      </c>
      <c r="G170" s="116" t="s">
        <v>687</v>
      </c>
      <c r="H170" s="193">
        <v>46248.0</v>
      </c>
      <c r="I170" s="116" t="s">
        <v>783</v>
      </c>
      <c r="J170" s="120" t="s">
        <v>575</v>
      </c>
      <c r="K170" s="91" t="s">
        <v>583</v>
      </c>
      <c r="L170" s="207"/>
      <c r="M170" s="12"/>
      <c r="N170" s="164">
        <v>20.0</v>
      </c>
      <c r="O170" s="12"/>
      <c r="P170" s="12"/>
      <c r="Q170" s="12"/>
      <c r="R170" s="12"/>
      <c r="S170" s="12"/>
      <c r="T170" s="12"/>
      <c r="U170" s="12"/>
      <c r="V170" s="12"/>
      <c r="W170" s="12"/>
    </row>
    <row r="171">
      <c r="A171" s="149">
        <v>170.0</v>
      </c>
      <c r="B171" s="210" t="s">
        <v>784</v>
      </c>
      <c r="C171" s="116" t="s">
        <v>295</v>
      </c>
      <c r="D171" s="179" t="s">
        <v>785</v>
      </c>
      <c r="E171" s="116" t="s">
        <v>786</v>
      </c>
      <c r="F171" s="158" t="s">
        <v>40</v>
      </c>
      <c r="G171" s="116" t="s">
        <v>45</v>
      </c>
      <c r="H171" s="193">
        <v>46258.0</v>
      </c>
      <c r="I171" s="116" t="s">
        <v>787</v>
      </c>
      <c r="J171" s="120" t="s">
        <v>575</v>
      </c>
      <c r="K171" s="91" t="s">
        <v>583</v>
      </c>
      <c r="L171" s="166"/>
      <c r="M171" s="85"/>
      <c r="N171" s="161">
        <v>21.0</v>
      </c>
      <c r="O171" s="85"/>
      <c r="P171" s="85"/>
      <c r="Q171" s="85"/>
      <c r="R171" s="85"/>
      <c r="S171" s="85"/>
      <c r="T171" s="85"/>
      <c r="U171" s="85"/>
      <c r="V171" s="85"/>
      <c r="W171" s="85"/>
    </row>
    <row r="172">
      <c r="A172" s="35">
        <v>171.0</v>
      </c>
      <c r="B172" s="178" t="s">
        <v>788</v>
      </c>
      <c r="C172" s="116" t="s">
        <v>295</v>
      </c>
      <c r="D172" s="179" t="s">
        <v>789</v>
      </c>
      <c r="E172" s="116" t="s">
        <v>790</v>
      </c>
      <c r="F172" s="158" t="s">
        <v>40</v>
      </c>
      <c r="G172" s="116" t="s">
        <v>45</v>
      </c>
      <c r="H172" s="193">
        <v>46256.0</v>
      </c>
      <c r="I172" s="116" t="s">
        <v>526</v>
      </c>
      <c r="J172" s="120" t="s">
        <v>575</v>
      </c>
      <c r="K172" s="116" t="s">
        <v>320</v>
      </c>
      <c r="L172" s="12"/>
      <c r="M172" s="85"/>
      <c r="N172" s="86"/>
      <c r="O172" s="85"/>
      <c r="P172" s="85"/>
      <c r="Q172" s="85"/>
      <c r="R172" s="85"/>
      <c r="S172" s="85"/>
      <c r="T172" s="85"/>
      <c r="U172" s="85"/>
      <c r="V172" s="85"/>
      <c r="W172" s="85"/>
    </row>
    <row r="173">
      <c r="A173" s="149">
        <v>172.0</v>
      </c>
      <c r="B173" s="178" t="s">
        <v>791</v>
      </c>
      <c r="C173" s="116" t="s">
        <v>104</v>
      </c>
      <c r="D173" s="179" t="s">
        <v>792</v>
      </c>
      <c r="E173" s="116" t="s">
        <v>716</v>
      </c>
      <c r="F173" s="158" t="s">
        <v>40</v>
      </c>
      <c r="G173" s="116" t="s">
        <v>687</v>
      </c>
      <c r="H173" s="193">
        <v>46258.0</v>
      </c>
      <c r="I173" s="116" t="s">
        <v>526</v>
      </c>
      <c r="J173" s="120" t="s">
        <v>575</v>
      </c>
      <c r="K173" s="116" t="s">
        <v>320</v>
      </c>
      <c r="L173" s="12"/>
      <c r="M173" s="85"/>
      <c r="N173" s="86"/>
      <c r="O173" s="85"/>
      <c r="P173" s="85"/>
      <c r="Q173" s="85"/>
      <c r="R173" s="85"/>
      <c r="S173" s="85"/>
      <c r="T173" s="85"/>
      <c r="U173" s="85"/>
      <c r="V173" s="85"/>
      <c r="W173" s="85"/>
    </row>
    <row r="174">
      <c r="A174" s="35">
        <v>173.0</v>
      </c>
      <c r="B174" s="178" t="s">
        <v>793</v>
      </c>
      <c r="C174" s="116" t="s">
        <v>33</v>
      </c>
      <c r="D174" s="179" t="s">
        <v>794</v>
      </c>
      <c r="E174" s="116" t="s">
        <v>795</v>
      </c>
      <c r="F174" s="158" t="s">
        <v>40</v>
      </c>
      <c r="G174" s="116" t="s">
        <v>45</v>
      </c>
      <c r="H174" s="193">
        <v>46260.0</v>
      </c>
      <c r="I174" s="116" t="s">
        <v>526</v>
      </c>
      <c r="J174" s="120" t="s">
        <v>575</v>
      </c>
      <c r="K174" s="116" t="s">
        <v>320</v>
      </c>
      <c r="L174" s="12"/>
      <c r="M174" s="85"/>
      <c r="N174" s="86"/>
      <c r="O174" s="85"/>
      <c r="P174" s="85"/>
      <c r="Q174" s="85"/>
      <c r="R174" s="85"/>
      <c r="S174" s="85"/>
      <c r="T174" s="85"/>
      <c r="U174" s="85"/>
      <c r="V174" s="85"/>
      <c r="W174" s="85"/>
    </row>
    <row r="175">
      <c r="A175" s="149">
        <v>174.0</v>
      </c>
      <c r="B175" s="178" t="s">
        <v>796</v>
      </c>
      <c r="C175" s="116" t="s">
        <v>295</v>
      </c>
      <c r="D175" s="179" t="s">
        <v>797</v>
      </c>
      <c r="E175" s="116" t="s">
        <v>798</v>
      </c>
      <c r="F175" s="158" t="s">
        <v>124</v>
      </c>
      <c r="G175" s="116" t="s">
        <v>45</v>
      </c>
      <c r="H175" s="193">
        <v>46261.0</v>
      </c>
      <c r="I175" s="116" t="s">
        <v>799</v>
      </c>
      <c r="J175" s="84"/>
      <c r="K175" s="116" t="s">
        <v>128</v>
      </c>
      <c r="L175" s="85"/>
      <c r="M175" s="85"/>
      <c r="N175" s="86"/>
      <c r="O175" s="85"/>
      <c r="P175" s="85"/>
      <c r="Q175" s="85"/>
      <c r="R175" s="85"/>
      <c r="S175" s="85"/>
      <c r="T175" s="85"/>
      <c r="U175" s="85"/>
      <c r="V175" s="85"/>
      <c r="W175" s="85"/>
    </row>
    <row r="176">
      <c r="A176" s="35">
        <v>175.0</v>
      </c>
      <c r="B176" s="178" t="s">
        <v>679</v>
      </c>
      <c r="C176" s="116" t="s">
        <v>295</v>
      </c>
      <c r="D176" s="179" t="s">
        <v>680</v>
      </c>
      <c r="E176" s="116" t="s">
        <v>716</v>
      </c>
      <c r="F176" s="158" t="s">
        <v>40</v>
      </c>
      <c r="G176" s="116" t="s">
        <v>677</v>
      </c>
      <c r="H176" s="212">
        <v>46189.0</v>
      </c>
      <c r="I176" s="116" t="s">
        <v>678</v>
      </c>
      <c r="J176" s="120" t="s">
        <v>575</v>
      </c>
      <c r="K176" s="84" t="s">
        <v>85</v>
      </c>
      <c r="L176" s="85"/>
      <c r="M176" s="85"/>
      <c r="N176" s="86"/>
      <c r="O176" s="85"/>
      <c r="P176" s="85"/>
      <c r="Q176" s="85"/>
      <c r="R176" s="85"/>
      <c r="S176" s="85"/>
      <c r="T176" s="85"/>
      <c r="U176" s="85"/>
      <c r="V176" s="85"/>
      <c r="W176" s="85"/>
    </row>
    <row r="177">
      <c r="A177" s="149">
        <v>176.0</v>
      </c>
      <c r="B177" s="178" t="s">
        <v>674</v>
      </c>
      <c r="C177" s="116" t="s">
        <v>295</v>
      </c>
      <c r="D177" s="179" t="s">
        <v>675</v>
      </c>
      <c r="E177" s="116" t="s">
        <v>716</v>
      </c>
      <c r="F177" s="158" t="s">
        <v>40</v>
      </c>
      <c r="G177" s="116" t="s">
        <v>677</v>
      </c>
      <c r="H177" s="212">
        <v>46187.0</v>
      </c>
      <c r="I177" s="116" t="s">
        <v>678</v>
      </c>
      <c r="J177" s="120" t="s">
        <v>575</v>
      </c>
      <c r="K177" s="84" t="s">
        <v>85</v>
      </c>
      <c r="L177" s="85"/>
      <c r="M177" s="85"/>
      <c r="N177" s="86"/>
      <c r="O177" s="85"/>
      <c r="P177" s="85"/>
      <c r="Q177" s="85"/>
      <c r="R177" s="85"/>
      <c r="S177" s="85"/>
      <c r="T177" s="85"/>
      <c r="U177" s="85"/>
      <c r="V177" s="85"/>
      <c r="W177" s="85"/>
    </row>
    <row r="178">
      <c r="A178" s="35">
        <v>177.0</v>
      </c>
      <c r="B178" s="178" t="s">
        <v>753</v>
      </c>
      <c r="C178" s="116" t="s">
        <v>295</v>
      </c>
      <c r="D178" s="179" t="s">
        <v>754</v>
      </c>
      <c r="E178" s="116" t="s">
        <v>716</v>
      </c>
      <c r="F178" s="158" t="s">
        <v>40</v>
      </c>
      <c r="G178" s="116" t="s">
        <v>677</v>
      </c>
      <c r="H178" s="212">
        <v>46189.0</v>
      </c>
      <c r="I178" s="116" t="s">
        <v>363</v>
      </c>
      <c r="J178" s="120" t="s">
        <v>575</v>
      </c>
      <c r="K178" s="84" t="s">
        <v>85</v>
      </c>
      <c r="L178" s="85"/>
      <c r="M178" s="85"/>
      <c r="N178" s="86"/>
      <c r="O178" s="85"/>
      <c r="P178" s="85"/>
      <c r="Q178" s="85"/>
      <c r="R178" s="85"/>
      <c r="S178" s="85"/>
      <c r="T178" s="85"/>
      <c r="U178" s="85"/>
      <c r="V178" s="85"/>
      <c r="W178" s="85"/>
    </row>
    <row r="179">
      <c r="A179" s="149">
        <v>178.0</v>
      </c>
      <c r="B179" s="178" t="s">
        <v>806</v>
      </c>
      <c r="C179" s="116" t="s">
        <v>295</v>
      </c>
      <c r="D179" s="179" t="s">
        <v>756</v>
      </c>
      <c r="E179" s="116" t="s">
        <v>716</v>
      </c>
      <c r="F179" s="158" t="s">
        <v>40</v>
      </c>
      <c r="G179" s="116" t="s">
        <v>677</v>
      </c>
      <c r="H179" s="212">
        <v>46189.0</v>
      </c>
      <c r="I179" s="116" t="s">
        <v>363</v>
      </c>
      <c r="J179" s="120" t="s">
        <v>575</v>
      </c>
      <c r="K179" s="84" t="s">
        <v>85</v>
      </c>
      <c r="L179" s="85"/>
      <c r="M179" s="85"/>
      <c r="N179" s="86"/>
      <c r="O179" s="85"/>
      <c r="P179" s="85"/>
      <c r="Q179" s="85"/>
      <c r="R179" s="85"/>
      <c r="S179" s="85"/>
      <c r="T179" s="85"/>
      <c r="U179" s="85"/>
      <c r="V179" s="85"/>
      <c r="W179" s="85"/>
    </row>
    <row r="180">
      <c r="A180" s="35">
        <v>179.0</v>
      </c>
      <c r="B180" s="178" t="s">
        <v>762</v>
      </c>
      <c r="C180" s="116" t="s">
        <v>295</v>
      </c>
      <c r="D180" s="179" t="s">
        <v>763</v>
      </c>
      <c r="E180" s="116" t="s">
        <v>716</v>
      </c>
      <c r="F180" s="158" t="s">
        <v>40</v>
      </c>
      <c r="G180" s="116" t="s">
        <v>677</v>
      </c>
      <c r="H180" s="193">
        <v>46188.0</v>
      </c>
      <c r="I180" s="116" t="s">
        <v>332</v>
      </c>
      <c r="J180" s="120" t="s">
        <v>575</v>
      </c>
      <c r="K180" s="84" t="s">
        <v>85</v>
      </c>
      <c r="L180" s="85"/>
      <c r="M180" s="85"/>
      <c r="N180" s="86"/>
      <c r="O180" s="85"/>
      <c r="P180" s="85"/>
      <c r="Q180" s="85"/>
      <c r="R180" s="85"/>
      <c r="S180" s="85"/>
      <c r="T180" s="85"/>
      <c r="U180" s="85"/>
      <c r="V180" s="85"/>
      <c r="W180" s="85"/>
    </row>
    <row r="181">
      <c r="A181" s="149">
        <v>180.0</v>
      </c>
      <c r="B181" s="178" t="s">
        <v>807</v>
      </c>
      <c r="C181" s="116" t="s">
        <v>245</v>
      </c>
      <c r="D181" s="179" t="s">
        <v>808</v>
      </c>
      <c r="E181" s="116" t="s">
        <v>716</v>
      </c>
      <c r="F181" s="158" t="s">
        <v>40</v>
      </c>
      <c r="G181" s="116" t="s">
        <v>677</v>
      </c>
      <c r="H181" s="193">
        <v>46202.0</v>
      </c>
      <c r="I181" s="116" t="s">
        <v>582</v>
      </c>
      <c r="J181" s="120" t="s">
        <v>575</v>
      </c>
      <c r="K181" s="84" t="s">
        <v>85</v>
      </c>
      <c r="L181" s="85"/>
      <c r="M181" s="85"/>
      <c r="N181" s="86"/>
      <c r="O181" s="85"/>
      <c r="P181" s="85"/>
      <c r="Q181" s="85"/>
      <c r="R181" s="85"/>
      <c r="S181" s="85"/>
      <c r="T181" s="85"/>
      <c r="U181" s="85"/>
      <c r="V181" s="85"/>
      <c r="W181" s="85"/>
    </row>
    <row r="182">
      <c r="A182" s="35">
        <v>181.0</v>
      </c>
      <c r="B182" s="178" t="s">
        <v>809</v>
      </c>
      <c r="C182" s="116" t="s">
        <v>569</v>
      </c>
      <c r="D182" s="179" t="s">
        <v>810</v>
      </c>
      <c r="E182" s="116" t="s">
        <v>716</v>
      </c>
      <c r="F182" s="158" t="s">
        <v>40</v>
      </c>
      <c r="G182" s="116" t="s">
        <v>677</v>
      </c>
      <c r="H182" s="212">
        <v>46213.0</v>
      </c>
      <c r="I182" s="116" t="s">
        <v>326</v>
      </c>
      <c r="J182" s="120" t="s">
        <v>575</v>
      </c>
      <c r="K182" s="84" t="s">
        <v>85</v>
      </c>
      <c r="L182" s="85"/>
      <c r="M182" s="85"/>
      <c r="N182" s="86"/>
      <c r="O182" s="85"/>
      <c r="P182" s="85"/>
      <c r="Q182" s="85"/>
      <c r="R182" s="85"/>
      <c r="S182" s="85"/>
      <c r="T182" s="85"/>
      <c r="U182" s="85"/>
      <c r="V182" s="85"/>
      <c r="W182" s="85"/>
    </row>
    <row r="183">
      <c r="A183" s="149">
        <v>182.0</v>
      </c>
      <c r="B183" s="178" t="s">
        <v>811</v>
      </c>
      <c r="C183" s="116" t="s">
        <v>569</v>
      </c>
      <c r="D183" s="179" t="s">
        <v>812</v>
      </c>
      <c r="E183" s="116" t="s">
        <v>716</v>
      </c>
      <c r="F183" s="158" t="s">
        <v>40</v>
      </c>
      <c r="G183" s="116" t="s">
        <v>677</v>
      </c>
      <c r="H183" s="212">
        <v>46214.0</v>
      </c>
      <c r="I183" s="113" t="s">
        <v>317</v>
      </c>
      <c r="J183" s="120" t="s">
        <v>575</v>
      </c>
      <c r="K183" s="84" t="s">
        <v>85</v>
      </c>
      <c r="L183" s="85"/>
      <c r="M183" s="85"/>
      <c r="N183" s="86"/>
      <c r="O183" s="85"/>
      <c r="P183" s="85"/>
      <c r="Q183" s="85"/>
      <c r="R183" s="85"/>
      <c r="S183" s="85"/>
      <c r="T183" s="85"/>
      <c r="U183" s="85"/>
      <c r="V183" s="85"/>
      <c r="W183" s="85"/>
    </row>
    <row r="184">
      <c r="A184" s="35">
        <v>183.0</v>
      </c>
      <c r="B184" s="178" t="s">
        <v>813</v>
      </c>
      <c r="C184" s="116" t="s">
        <v>104</v>
      </c>
      <c r="D184" s="179" t="s">
        <v>814</v>
      </c>
      <c r="E184" s="116" t="s">
        <v>716</v>
      </c>
      <c r="F184" s="158" t="s">
        <v>40</v>
      </c>
      <c r="G184" s="116" t="s">
        <v>677</v>
      </c>
      <c r="H184" s="212">
        <v>46221.0</v>
      </c>
      <c r="I184" s="116" t="s">
        <v>582</v>
      </c>
      <c r="J184" s="120" t="s">
        <v>575</v>
      </c>
      <c r="K184" s="84" t="s">
        <v>85</v>
      </c>
      <c r="L184" s="85"/>
      <c r="M184" s="85"/>
      <c r="N184" s="86"/>
      <c r="O184" s="85"/>
      <c r="P184" s="85"/>
      <c r="Q184" s="85"/>
      <c r="R184" s="85"/>
      <c r="S184" s="85"/>
      <c r="T184" s="85"/>
      <c r="U184" s="85"/>
      <c r="V184" s="85"/>
      <c r="W184" s="85"/>
    </row>
    <row r="185">
      <c r="A185" s="149">
        <v>184.0</v>
      </c>
      <c r="B185" s="178" t="s">
        <v>815</v>
      </c>
      <c r="C185" s="116" t="s">
        <v>33</v>
      </c>
      <c r="D185" s="179" t="s">
        <v>816</v>
      </c>
      <c r="E185" s="116" t="s">
        <v>716</v>
      </c>
      <c r="F185" s="158" t="s">
        <v>40</v>
      </c>
      <c r="G185" s="116" t="s">
        <v>677</v>
      </c>
      <c r="H185" s="212">
        <v>46225.0</v>
      </c>
      <c r="I185" s="116" t="s">
        <v>343</v>
      </c>
      <c r="J185" s="120" t="s">
        <v>575</v>
      </c>
      <c r="K185" s="84" t="s">
        <v>85</v>
      </c>
      <c r="L185" s="85"/>
      <c r="M185" s="85"/>
      <c r="N185" s="86"/>
      <c r="O185" s="85"/>
      <c r="P185" s="85"/>
      <c r="Q185" s="85"/>
      <c r="R185" s="85"/>
      <c r="S185" s="85"/>
      <c r="T185" s="85"/>
      <c r="U185" s="85"/>
      <c r="V185" s="85"/>
      <c r="W185" s="85"/>
    </row>
    <row r="186">
      <c r="A186" s="35">
        <v>185.0</v>
      </c>
      <c r="B186" s="178" t="s">
        <v>337</v>
      </c>
      <c r="C186" s="116" t="s">
        <v>569</v>
      </c>
      <c r="D186" s="179" t="s">
        <v>338</v>
      </c>
      <c r="E186" s="116" t="s">
        <v>716</v>
      </c>
      <c r="F186" s="158" t="s">
        <v>40</v>
      </c>
      <c r="G186" s="116" t="s">
        <v>677</v>
      </c>
      <c r="H186" s="212">
        <v>46231.0</v>
      </c>
      <c r="I186" s="113" t="s">
        <v>317</v>
      </c>
      <c r="J186" s="120" t="s">
        <v>575</v>
      </c>
      <c r="K186" s="84" t="s">
        <v>85</v>
      </c>
      <c r="L186" s="85"/>
      <c r="M186" s="85"/>
      <c r="N186" s="86"/>
      <c r="O186" s="85"/>
      <c r="P186" s="85"/>
      <c r="Q186" s="85"/>
      <c r="R186" s="85"/>
      <c r="S186" s="85"/>
      <c r="T186" s="85"/>
      <c r="U186" s="85"/>
      <c r="V186" s="85"/>
      <c r="W186" s="85"/>
    </row>
    <row r="187">
      <c r="A187" s="149">
        <v>186.0</v>
      </c>
      <c r="B187" s="219" t="s">
        <v>818</v>
      </c>
      <c r="C187" s="116" t="s">
        <v>295</v>
      </c>
      <c r="D187" s="220" t="s">
        <v>820</v>
      </c>
      <c r="E187" s="116" t="s">
        <v>716</v>
      </c>
      <c r="F187" s="158" t="s">
        <v>40</v>
      </c>
      <c r="G187" s="116" t="s">
        <v>125</v>
      </c>
      <c r="H187" s="212">
        <v>46233.0</v>
      </c>
      <c r="I187" s="116" t="s">
        <v>799</v>
      </c>
      <c r="J187" s="120" t="s">
        <v>575</v>
      </c>
      <c r="K187" s="116" t="s">
        <v>583</v>
      </c>
      <c r="L187" s="221"/>
      <c r="M187" s="85"/>
      <c r="N187" s="86"/>
      <c r="O187" s="85"/>
      <c r="P187" s="85"/>
      <c r="Q187" s="85"/>
      <c r="R187" s="85"/>
      <c r="S187" s="85"/>
      <c r="T187" s="85"/>
      <c r="U187" s="85"/>
      <c r="V187" s="85"/>
      <c r="W187" s="85"/>
    </row>
    <row r="188">
      <c r="A188" s="35">
        <v>187.0</v>
      </c>
      <c r="B188" s="121" t="s">
        <v>821</v>
      </c>
      <c r="C188" s="116" t="s">
        <v>295</v>
      </c>
      <c r="D188" s="220" t="s">
        <v>822</v>
      </c>
      <c r="E188" s="116" t="s">
        <v>716</v>
      </c>
      <c r="F188" s="158" t="s">
        <v>40</v>
      </c>
      <c r="G188" s="116" t="s">
        <v>125</v>
      </c>
      <c r="H188" s="212">
        <v>46241.0</v>
      </c>
      <c r="I188" s="116" t="s">
        <v>799</v>
      </c>
      <c r="J188" s="120" t="s">
        <v>575</v>
      </c>
      <c r="K188" s="116" t="s">
        <v>583</v>
      </c>
      <c r="L188" s="205"/>
      <c r="M188" s="85"/>
      <c r="N188" s="86"/>
      <c r="O188" s="85"/>
      <c r="P188" s="85"/>
      <c r="Q188" s="85"/>
      <c r="R188" s="85"/>
      <c r="S188" s="85"/>
      <c r="T188" s="85"/>
      <c r="U188" s="85"/>
      <c r="V188" s="85"/>
      <c r="W188" s="85"/>
    </row>
    <row r="189">
      <c r="A189" s="149">
        <v>188.0</v>
      </c>
      <c r="B189" s="222" t="s">
        <v>823</v>
      </c>
      <c r="C189" s="116" t="s">
        <v>295</v>
      </c>
      <c r="D189" s="223" t="s">
        <v>824</v>
      </c>
      <c r="E189" s="116" t="s">
        <v>716</v>
      </c>
      <c r="F189" s="158" t="s">
        <v>40</v>
      </c>
      <c r="G189" s="116" t="s">
        <v>125</v>
      </c>
      <c r="H189" s="212">
        <v>46246.0</v>
      </c>
      <c r="I189" s="116" t="s">
        <v>825</v>
      </c>
      <c r="J189" s="120" t="s">
        <v>575</v>
      </c>
      <c r="K189" s="91" t="s">
        <v>583</v>
      </c>
      <c r="L189" s="203"/>
      <c r="M189" s="85"/>
      <c r="N189" s="164">
        <v>22.0</v>
      </c>
      <c r="O189" s="85"/>
      <c r="P189" s="85"/>
      <c r="Q189" s="85"/>
      <c r="R189" s="85"/>
      <c r="S189" s="85"/>
      <c r="T189" s="85"/>
      <c r="U189" s="85"/>
      <c r="V189" s="85"/>
      <c r="W189" s="85"/>
    </row>
    <row r="190">
      <c r="A190" s="35">
        <v>189.0</v>
      </c>
      <c r="B190" s="178" t="s">
        <v>827</v>
      </c>
      <c r="C190" s="116" t="s">
        <v>295</v>
      </c>
      <c r="D190" s="179" t="s">
        <v>828</v>
      </c>
      <c r="E190" s="116" t="s">
        <v>716</v>
      </c>
      <c r="F190" s="158" t="s">
        <v>40</v>
      </c>
      <c r="G190" s="116" t="s">
        <v>110</v>
      </c>
      <c r="H190" s="193">
        <v>46252.0</v>
      </c>
      <c r="I190" s="116" t="s">
        <v>799</v>
      </c>
      <c r="J190" s="120" t="s">
        <v>575</v>
      </c>
      <c r="K190" s="116" t="s">
        <v>583</v>
      </c>
      <c r="L190" s="221"/>
      <c r="M190" s="12"/>
      <c r="N190" s="13"/>
      <c r="O190" s="12"/>
      <c r="P190" s="12"/>
      <c r="Q190" s="12"/>
      <c r="R190" s="12"/>
      <c r="S190" s="12"/>
      <c r="T190" s="12"/>
      <c r="U190" s="12"/>
      <c r="V190" s="12"/>
      <c r="W190" s="12"/>
    </row>
    <row r="191">
      <c r="A191" s="149">
        <v>190.0</v>
      </c>
      <c r="B191" s="192" t="s">
        <v>829</v>
      </c>
      <c r="C191" s="116" t="s">
        <v>295</v>
      </c>
      <c r="D191" s="179" t="s">
        <v>830</v>
      </c>
      <c r="E191" s="116" t="s">
        <v>716</v>
      </c>
      <c r="F191" s="158" t="s">
        <v>315</v>
      </c>
      <c r="G191" s="116" t="s">
        <v>110</v>
      </c>
      <c r="H191" s="212">
        <v>46245.0</v>
      </c>
      <c r="I191" s="116" t="s">
        <v>799</v>
      </c>
      <c r="J191" s="120" t="s">
        <v>575</v>
      </c>
      <c r="K191" s="116" t="s">
        <v>128</v>
      </c>
      <c r="L191" s="221"/>
      <c r="M191" s="12"/>
      <c r="N191" s="13"/>
      <c r="O191" s="12"/>
      <c r="P191" s="12"/>
      <c r="Q191" s="12"/>
      <c r="R191" s="12"/>
      <c r="S191" s="12"/>
      <c r="T191" s="12"/>
      <c r="U191" s="12"/>
      <c r="V191" s="12"/>
      <c r="W191" s="12"/>
    </row>
    <row r="192">
      <c r="A192" s="156">
        <v>191.0</v>
      </c>
      <c r="B192" s="202" t="s">
        <v>831</v>
      </c>
      <c r="C192" s="116" t="s">
        <v>569</v>
      </c>
      <c r="D192" s="179" t="s">
        <v>832</v>
      </c>
      <c r="E192" s="116" t="s">
        <v>716</v>
      </c>
      <c r="F192" s="158" t="s">
        <v>40</v>
      </c>
      <c r="G192" s="116" t="s">
        <v>110</v>
      </c>
      <c r="H192" s="193">
        <v>46238.0</v>
      </c>
      <c r="I192" s="116" t="s">
        <v>312</v>
      </c>
      <c r="J192" s="120" t="s">
        <v>575</v>
      </c>
      <c r="K192" s="91" t="s">
        <v>583</v>
      </c>
      <c r="L192" s="203"/>
      <c r="M192" s="85"/>
      <c r="N192" s="161">
        <v>23.0</v>
      </c>
      <c r="O192" s="85"/>
      <c r="P192" s="85"/>
      <c r="Q192" s="85"/>
      <c r="R192" s="85"/>
      <c r="S192" s="85"/>
      <c r="T192" s="85"/>
      <c r="U192" s="85"/>
      <c r="V192" s="85"/>
      <c r="W192" s="85"/>
    </row>
    <row r="193">
      <c r="A193" s="149">
        <v>192.0</v>
      </c>
      <c r="B193" s="192" t="s">
        <v>833</v>
      </c>
      <c r="C193" s="116" t="s">
        <v>295</v>
      </c>
      <c r="D193" s="179" t="s">
        <v>834</v>
      </c>
      <c r="E193" s="116" t="s">
        <v>716</v>
      </c>
      <c r="F193" s="158" t="s">
        <v>40</v>
      </c>
      <c r="G193" s="116" t="s">
        <v>110</v>
      </c>
      <c r="H193" s="193">
        <v>46233.0</v>
      </c>
      <c r="I193" s="116" t="s">
        <v>799</v>
      </c>
      <c r="J193" s="120" t="s">
        <v>575</v>
      </c>
      <c r="K193" s="116" t="s">
        <v>583</v>
      </c>
      <c r="L193" s="221"/>
      <c r="M193" s="12"/>
      <c r="N193" s="13"/>
      <c r="O193" s="12"/>
      <c r="P193" s="12"/>
      <c r="Q193" s="12"/>
      <c r="R193" s="12"/>
      <c r="S193" s="12"/>
      <c r="T193" s="12"/>
      <c r="U193" s="12"/>
      <c r="V193" s="12"/>
      <c r="W193" s="12"/>
    </row>
    <row r="194">
      <c r="A194" s="35">
        <v>193.0</v>
      </c>
      <c r="B194" s="192" t="s">
        <v>835</v>
      </c>
      <c r="C194" s="116" t="s">
        <v>245</v>
      </c>
      <c r="D194" s="179" t="s">
        <v>836</v>
      </c>
      <c r="E194" s="116" t="s">
        <v>716</v>
      </c>
      <c r="F194" s="158" t="s">
        <v>40</v>
      </c>
      <c r="G194" s="116" t="s">
        <v>110</v>
      </c>
      <c r="H194" s="193">
        <v>46231.0</v>
      </c>
      <c r="I194" s="116" t="s">
        <v>799</v>
      </c>
      <c r="J194" s="120" t="s">
        <v>575</v>
      </c>
      <c r="K194" s="116" t="s">
        <v>583</v>
      </c>
      <c r="L194" s="221"/>
      <c r="M194" s="12"/>
      <c r="N194" s="13"/>
      <c r="O194" s="12"/>
      <c r="P194" s="12"/>
      <c r="Q194" s="12"/>
      <c r="R194" s="12"/>
      <c r="S194" s="12"/>
      <c r="T194" s="12"/>
      <c r="U194" s="12"/>
      <c r="V194" s="12"/>
      <c r="W194" s="12"/>
    </row>
    <row r="195">
      <c r="A195" s="149">
        <v>194.0</v>
      </c>
      <c r="B195" s="204" t="s">
        <v>837</v>
      </c>
      <c r="C195" s="116" t="s">
        <v>245</v>
      </c>
      <c r="D195" s="179" t="s">
        <v>838</v>
      </c>
      <c r="E195" s="116" t="s">
        <v>716</v>
      </c>
      <c r="F195" s="158" t="s">
        <v>40</v>
      </c>
      <c r="G195" s="116" t="s">
        <v>110</v>
      </c>
      <c r="H195" s="193">
        <v>46224.0</v>
      </c>
      <c r="I195" s="116" t="s">
        <v>465</v>
      </c>
      <c r="J195" s="120" t="s">
        <v>575</v>
      </c>
      <c r="K195" s="91" t="s">
        <v>583</v>
      </c>
      <c r="L195" s="203"/>
      <c r="M195" s="12"/>
      <c r="N195" s="164">
        <v>24.0</v>
      </c>
      <c r="O195" s="12"/>
      <c r="P195" s="12"/>
      <c r="Q195" s="12"/>
      <c r="R195" s="12"/>
      <c r="S195" s="12"/>
      <c r="T195" s="12"/>
      <c r="U195" s="12"/>
      <c r="V195" s="12"/>
      <c r="W195" s="12"/>
    </row>
    <row r="196">
      <c r="A196" s="35">
        <v>195.0</v>
      </c>
      <c r="B196" s="192" t="s">
        <v>839</v>
      </c>
      <c r="C196" s="116" t="s">
        <v>295</v>
      </c>
      <c r="D196" s="179" t="s">
        <v>725</v>
      </c>
      <c r="E196" s="116" t="s">
        <v>716</v>
      </c>
      <c r="F196" s="158" t="s">
        <v>40</v>
      </c>
      <c r="G196" s="116" t="s">
        <v>110</v>
      </c>
      <c r="H196" s="193">
        <v>46213.0</v>
      </c>
      <c r="I196" s="116" t="s">
        <v>526</v>
      </c>
      <c r="J196" s="120" t="s">
        <v>575</v>
      </c>
      <c r="K196" s="116" t="s">
        <v>320</v>
      </c>
      <c r="L196" s="203"/>
      <c r="M196" s="12"/>
      <c r="N196" s="13"/>
      <c r="O196" s="12"/>
      <c r="P196" s="12"/>
      <c r="Q196" s="12"/>
      <c r="R196" s="12"/>
      <c r="S196" s="12"/>
      <c r="T196" s="12"/>
      <c r="U196" s="12"/>
      <c r="V196" s="12"/>
      <c r="W196" s="12"/>
    </row>
    <row r="197">
      <c r="A197" s="156">
        <v>196.0</v>
      </c>
      <c r="B197" s="202" t="s">
        <v>840</v>
      </c>
      <c r="C197" s="116" t="s">
        <v>295</v>
      </c>
      <c r="D197" s="179" t="s">
        <v>841</v>
      </c>
      <c r="E197" s="116" t="s">
        <v>716</v>
      </c>
      <c r="F197" s="158" t="s">
        <v>40</v>
      </c>
      <c r="G197" s="116" t="s">
        <v>125</v>
      </c>
      <c r="H197" s="193">
        <v>46192.0</v>
      </c>
      <c r="I197" s="116" t="s">
        <v>114</v>
      </c>
      <c r="J197" s="120" t="s">
        <v>575</v>
      </c>
      <c r="K197" s="91" t="s">
        <v>583</v>
      </c>
      <c r="L197" s="203"/>
      <c r="M197" s="12"/>
      <c r="N197" s="161">
        <v>25.0</v>
      </c>
      <c r="O197" s="12"/>
      <c r="P197" s="12"/>
      <c r="Q197" s="12"/>
      <c r="R197" s="12"/>
      <c r="S197" s="12"/>
      <c r="T197" s="12"/>
      <c r="U197" s="12"/>
      <c r="V197" s="12"/>
      <c r="W197" s="12"/>
    </row>
    <row r="198">
      <c r="A198" s="156">
        <v>197.0</v>
      </c>
      <c r="B198" s="202" t="s">
        <v>842</v>
      </c>
      <c r="C198" s="116" t="s">
        <v>245</v>
      </c>
      <c r="D198" s="179" t="s">
        <v>843</v>
      </c>
      <c r="E198" s="116" t="s">
        <v>716</v>
      </c>
      <c r="F198" s="158" t="s">
        <v>40</v>
      </c>
      <c r="G198" s="116" t="s">
        <v>125</v>
      </c>
      <c r="H198" s="193">
        <v>46229.0</v>
      </c>
      <c r="I198" s="116" t="s">
        <v>845</v>
      </c>
      <c r="J198" s="120" t="s">
        <v>575</v>
      </c>
      <c r="K198" s="91" t="s">
        <v>583</v>
      </c>
      <c r="L198" s="203"/>
      <c r="M198" s="12"/>
      <c r="N198" s="164">
        <v>26.0</v>
      </c>
      <c r="O198" s="12"/>
      <c r="P198" s="12"/>
      <c r="Q198" s="12"/>
      <c r="R198" s="12"/>
      <c r="S198" s="12"/>
      <c r="T198" s="12"/>
      <c r="U198" s="12"/>
      <c r="V198" s="12"/>
      <c r="W198" s="12"/>
    </row>
    <row r="199">
      <c r="A199" s="156">
        <v>198.0</v>
      </c>
      <c r="B199" s="202" t="s">
        <v>846</v>
      </c>
      <c r="C199" s="116" t="s">
        <v>104</v>
      </c>
      <c r="D199" s="179" t="s">
        <v>847</v>
      </c>
      <c r="E199" s="116" t="s">
        <v>716</v>
      </c>
      <c r="F199" s="158" t="s">
        <v>40</v>
      </c>
      <c r="G199" s="116" t="s">
        <v>125</v>
      </c>
      <c r="H199" s="212">
        <v>46243.0</v>
      </c>
      <c r="I199" s="116" t="s">
        <v>536</v>
      </c>
      <c r="J199" s="120" t="s">
        <v>575</v>
      </c>
      <c r="K199" s="91" t="s">
        <v>583</v>
      </c>
      <c r="L199" s="203"/>
      <c r="M199" s="12"/>
      <c r="N199" s="161">
        <v>27.0</v>
      </c>
      <c r="O199" s="12"/>
      <c r="P199" s="12"/>
      <c r="Q199" s="12"/>
      <c r="R199" s="12"/>
      <c r="S199" s="12"/>
      <c r="T199" s="12"/>
      <c r="U199" s="12"/>
      <c r="V199" s="12"/>
      <c r="W199" s="12"/>
    </row>
    <row r="200">
      <c r="A200" s="156">
        <v>199.0</v>
      </c>
      <c r="B200" s="178" t="s">
        <v>848</v>
      </c>
      <c r="C200" s="116" t="s">
        <v>245</v>
      </c>
      <c r="D200" s="179" t="s">
        <v>849</v>
      </c>
      <c r="E200" s="116" t="s">
        <v>850</v>
      </c>
      <c r="F200" s="158" t="s">
        <v>40</v>
      </c>
      <c r="G200" s="116" t="s">
        <v>125</v>
      </c>
      <c r="H200" s="212">
        <v>46245.0</v>
      </c>
      <c r="I200" s="116" t="s">
        <v>851</v>
      </c>
      <c r="J200" s="120" t="s">
        <v>575</v>
      </c>
      <c r="K200" s="116" t="s">
        <v>320</v>
      </c>
      <c r="L200" s="85"/>
      <c r="M200" s="85"/>
      <c r="N200" s="86"/>
      <c r="O200" s="85"/>
      <c r="P200" s="85"/>
      <c r="Q200" s="85"/>
      <c r="R200" s="85"/>
      <c r="S200" s="85"/>
      <c r="T200" s="85"/>
      <c r="U200" s="85"/>
      <c r="V200" s="85"/>
      <c r="W200" s="85"/>
    </row>
    <row r="201">
      <c r="A201" s="158">
        <v>200.0</v>
      </c>
      <c r="B201" s="178" t="s">
        <v>852</v>
      </c>
      <c r="C201" s="116" t="s">
        <v>245</v>
      </c>
      <c r="D201" s="226"/>
      <c r="E201" s="116" t="s">
        <v>850</v>
      </c>
      <c r="F201" s="158" t="s">
        <v>40</v>
      </c>
      <c r="G201" s="116" t="s">
        <v>45</v>
      </c>
      <c r="H201" s="193">
        <v>46273.0</v>
      </c>
      <c r="I201" s="116" t="s">
        <v>853</v>
      </c>
      <c r="J201" s="120" t="s">
        <v>575</v>
      </c>
      <c r="K201" s="116" t="s">
        <v>320</v>
      </c>
      <c r="L201" s="12"/>
      <c r="M201" s="12"/>
      <c r="N201" s="13"/>
      <c r="O201" s="12"/>
      <c r="P201" s="12"/>
      <c r="Q201" s="12"/>
      <c r="R201" s="12"/>
      <c r="S201" s="12"/>
      <c r="T201" s="12"/>
      <c r="U201" s="12"/>
      <c r="V201" s="12"/>
      <c r="W201" s="12"/>
    </row>
    <row r="202">
      <c r="A202" s="156">
        <v>201.0</v>
      </c>
      <c r="B202" s="192" t="s">
        <v>854</v>
      </c>
      <c r="C202" s="116" t="s">
        <v>295</v>
      </c>
      <c r="D202" s="226"/>
      <c r="E202" s="41"/>
      <c r="F202" s="158" t="s">
        <v>40</v>
      </c>
      <c r="G202" s="116" t="s">
        <v>677</v>
      </c>
      <c r="H202" s="156"/>
      <c r="I202" s="116" t="s">
        <v>799</v>
      </c>
      <c r="J202" s="120" t="s">
        <v>575</v>
      </c>
      <c r="K202" s="116" t="s">
        <v>583</v>
      </c>
      <c r="L202" s="12"/>
      <c r="M202" s="12"/>
      <c r="N202" s="13"/>
      <c r="O202" s="12"/>
      <c r="P202" s="12"/>
      <c r="Q202" s="12"/>
      <c r="R202" s="12"/>
      <c r="S202" s="12"/>
      <c r="T202" s="12"/>
      <c r="U202" s="12"/>
      <c r="V202" s="12"/>
      <c r="W202" s="12"/>
    </row>
    <row r="203">
      <c r="A203" s="158">
        <v>202.0</v>
      </c>
      <c r="B203" s="192" t="s">
        <v>855</v>
      </c>
      <c r="C203" s="116" t="s">
        <v>33</v>
      </c>
      <c r="D203" s="226"/>
      <c r="E203" s="41"/>
      <c r="F203" s="158" t="s">
        <v>40</v>
      </c>
      <c r="G203" s="116" t="s">
        <v>677</v>
      </c>
      <c r="H203" s="156"/>
      <c r="I203" s="116" t="s">
        <v>799</v>
      </c>
      <c r="J203" s="120" t="s">
        <v>575</v>
      </c>
      <c r="K203" s="116" t="s">
        <v>583</v>
      </c>
      <c r="L203" s="12"/>
      <c r="M203" s="12"/>
      <c r="N203" s="13"/>
      <c r="O203" s="12"/>
      <c r="P203" s="12"/>
      <c r="Q203" s="12"/>
      <c r="R203" s="12"/>
      <c r="S203" s="12"/>
      <c r="T203" s="12"/>
      <c r="U203" s="12"/>
      <c r="V203" s="12"/>
      <c r="W203" s="12"/>
    </row>
    <row r="204">
      <c r="A204" s="156">
        <v>203.0</v>
      </c>
      <c r="B204" s="192" t="s">
        <v>856</v>
      </c>
      <c r="C204" s="116" t="s">
        <v>295</v>
      </c>
      <c r="D204" s="226"/>
      <c r="E204" s="41"/>
      <c r="F204" s="158" t="s">
        <v>40</v>
      </c>
      <c r="G204" s="116" t="s">
        <v>677</v>
      </c>
      <c r="H204" s="156"/>
      <c r="I204" s="116" t="s">
        <v>799</v>
      </c>
      <c r="J204" s="120" t="s">
        <v>575</v>
      </c>
      <c r="K204" s="116" t="s">
        <v>583</v>
      </c>
      <c r="L204" s="12"/>
      <c r="M204" s="12"/>
      <c r="N204" s="13"/>
      <c r="O204" s="12"/>
      <c r="P204" s="12"/>
      <c r="Q204" s="12"/>
      <c r="R204" s="12"/>
      <c r="S204" s="12"/>
      <c r="T204" s="12"/>
      <c r="U204" s="12"/>
      <c r="V204" s="12"/>
      <c r="W204" s="12"/>
    </row>
    <row r="205">
      <c r="A205" s="158">
        <v>204.0</v>
      </c>
      <c r="B205" s="202" t="s">
        <v>857</v>
      </c>
      <c r="C205" s="116" t="s">
        <v>33</v>
      </c>
      <c r="D205" s="226"/>
      <c r="E205" s="116" t="s">
        <v>858</v>
      </c>
      <c r="F205" s="158" t="s">
        <v>40</v>
      </c>
      <c r="G205" s="116" t="s">
        <v>45</v>
      </c>
      <c r="H205" s="193">
        <v>46247.0</v>
      </c>
      <c r="I205" s="116" t="s">
        <v>175</v>
      </c>
      <c r="J205" s="120" t="s">
        <v>575</v>
      </c>
      <c r="K205" s="91" t="s">
        <v>583</v>
      </c>
      <c r="L205" s="203"/>
      <c r="M205" s="85"/>
      <c r="N205" s="164">
        <v>28.0</v>
      </c>
      <c r="O205" s="85"/>
      <c r="P205" s="85"/>
      <c r="Q205" s="85"/>
      <c r="R205" s="85"/>
      <c r="S205" s="85"/>
      <c r="T205" s="85"/>
      <c r="U205" s="85"/>
      <c r="V205" s="85"/>
      <c r="W205" s="85"/>
    </row>
    <row r="206">
      <c r="A206" s="156">
        <v>205.0</v>
      </c>
      <c r="B206" s="202" t="s">
        <v>859</v>
      </c>
      <c r="C206" s="116" t="s">
        <v>295</v>
      </c>
      <c r="D206" s="226"/>
      <c r="E206" s="116" t="s">
        <v>860</v>
      </c>
      <c r="F206" s="158" t="s">
        <v>40</v>
      </c>
      <c r="G206" s="116" t="s">
        <v>45</v>
      </c>
      <c r="H206" s="193">
        <v>46247.0</v>
      </c>
      <c r="I206" s="116" t="s">
        <v>175</v>
      </c>
      <c r="J206" s="120" t="s">
        <v>575</v>
      </c>
      <c r="K206" s="91" t="s">
        <v>583</v>
      </c>
      <c r="L206" s="203"/>
      <c r="M206" s="85"/>
      <c r="N206" s="161">
        <v>29.0</v>
      </c>
      <c r="O206" s="85"/>
      <c r="P206" s="85"/>
      <c r="Q206" s="85"/>
      <c r="R206" s="85"/>
      <c r="S206" s="85"/>
      <c r="T206" s="85"/>
      <c r="U206" s="85"/>
      <c r="V206" s="85"/>
      <c r="W206" s="85"/>
    </row>
    <row r="207">
      <c r="A207" s="158">
        <v>206.0</v>
      </c>
      <c r="B207" s="178" t="s">
        <v>861</v>
      </c>
      <c r="C207" s="116" t="s">
        <v>33</v>
      </c>
      <c r="D207" s="226"/>
      <c r="E207" s="116" t="s">
        <v>862</v>
      </c>
      <c r="F207" s="158" t="s">
        <v>40</v>
      </c>
      <c r="G207" s="116" t="s">
        <v>45</v>
      </c>
      <c r="H207" s="193">
        <v>46269.0</v>
      </c>
      <c r="I207" s="116" t="s">
        <v>127</v>
      </c>
      <c r="J207" s="227" t="s">
        <v>863</v>
      </c>
      <c r="K207" s="116" t="s">
        <v>320</v>
      </c>
      <c r="L207" s="85"/>
      <c r="M207" s="85"/>
      <c r="N207" s="86"/>
      <c r="O207" s="85"/>
      <c r="P207" s="85"/>
      <c r="Q207" s="85"/>
      <c r="R207" s="85"/>
      <c r="S207" s="85"/>
      <c r="T207" s="85"/>
      <c r="U207" s="85"/>
      <c r="V207" s="85"/>
      <c r="W207" s="85"/>
    </row>
    <row r="208">
      <c r="A208" s="201">
        <v>207.0</v>
      </c>
      <c r="B208" s="192" t="s">
        <v>864</v>
      </c>
      <c r="C208" s="116" t="s">
        <v>295</v>
      </c>
      <c r="D208" s="179" t="s">
        <v>865</v>
      </c>
      <c r="E208" s="116" t="s">
        <v>716</v>
      </c>
      <c r="F208" s="158" t="s">
        <v>40</v>
      </c>
      <c r="G208" s="116" t="s">
        <v>677</v>
      </c>
      <c r="H208" s="193">
        <v>46238.0</v>
      </c>
      <c r="I208" s="116" t="s">
        <v>759</v>
      </c>
      <c r="J208" s="120" t="s">
        <v>575</v>
      </c>
      <c r="K208" s="84" t="s">
        <v>85</v>
      </c>
      <c r="L208" s="12"/>
      <c r="M208" s="12"/>
      <c r="N208" s="13"/>
      <c r="O208" s="12"/>
      <c r="P208" s="12"/>
      <c r="Q208" s="12"/>
      <c r="R208" s="12"/>
      <c r="S208" s="12"/>
      <c r="T208" s="12"/>
      <c r="U208" s="12"/>
      <c r="V208" s="12"/>
      <c r="W208" s="12"/>
    </row>
    <row r="209">
      <c r="A209" s="201">
        <v>208.0</v>
      </c>
      <c r="B209" s="192" t="s">
        <v>866</v>
      </c>
      <c r="C209" s="116" t="s">
        <v>295</v>
      </c>
      <c r="D209" s="179" t="s">
        <v>867</v>
      </c>
      <c r="E209" s="116" t="s">
        <v>716</v>
      </c>
      <c r="F209" s="158" t="s">
        <v>40</v>
      </c>
      <c r="G209" s="116" t="s">
        <v>677</v>
      </c>
      <c r="H209" s="193">
        <v>46240.0</v>
      </c>
      <c r="I209" s="116" t="s">
        <v>759</v>
      </c>
      <c r="J209" s="120" t="s">
        <v>575</v>
      </c>
      <c r="K209" s="84" t="s">
        <v>85</v>
      </c>
      <c r="L209" s="12"/>
      <c r="M209" s="12"/>
      <c r="N209" s="13"/>
      <c r="O209" s="12"/>
      <c r="P209" s="12"/>
      <c r="Q209" s="12"/>
      <c r="R209" s="12"/>
      <c r="S209" s="12"/>
      <c r="T209" s="12"/>
      <c r="U209" s="12"/>
      <c r="V209" s="12"/>
      <c r="W209" s="12"/>
    </row>
    <row r="210">
      <c r="A210" s="201">
        <v>209.0</v>
      </c>
      <c r="B210" s="192" t="s">
        <v>868</v>
      </c>
      <c r="C210" s="116" t="s">
        <v>295</v>
      </c>
      <c r="D210" s="179" t="s">
        <v>869</v>
      </c>
      <c r="E210" s="116" t="s">
        <v>716</v>
      </c>
      <c r="F210" s="158" t="s">
        <v>40</v>
      </c>
      <c r="G210" s="116" t="s">
        <v>677</v>
      </c>
      <c r="H210" s="193">
        <v>46241.0</v>
      </c>
      <c r="I210" s="116" t="s">
        <v>759</v>
      </c>
      <c r="J210" s="120" t="s">
        <v>575</v>
      </c>
      <c r="K210" s="84" t="s">
        <v>85</v>
      </c>
      <c r="L210" s="12"/>
      <c r="M210" s="12"/>
      <c r="N210" s="13"/>
      <c r="O210" s="12"/>
      <c r="P210" s="12"/>
      <c r="Q210" s="12"/>
      <c r="R210" s="12"/>
      <c r="S210" s="12"/>
      <c r="T210" s="12"/>
      <c r="U210" s="12"/>
      <c r="V210" s="12"/>
      <c r="W210" s="12"/>
    </row>
    <row r="211">
      <c r="A211" s="201">
        <v>210.0</v>
      </c>
      <c r="B211" s="192" t="s">
        <v>870</v>
      </c>
      <c r="C211" s="116" t="s">
        <v>295</v>
      </c>
      <c r="D211" s="179" t="s">
        <v>871</v>
      </c>
      <c r="E211" s="116" t="s">
        <v>716</v>
      </c>
      <c r="F211" s="158" t="s">
        <v>40</v>
      </c>
      <c r="G211" s="116" t="s">
        <v>677</v>
      </c>
      <c r="H211" s="193">
        <v>46244.0</v>
      </c>
      <c r="I211" s="116" t="s">
        <v>872</v>
      </c>
      <c r="J211" s="120" t="s">
        <v>575</v>
      </c>
      <c r="K211" s="84" t="s">
        <v>85</v>
      </c>
      <c r="L211" s="12"/>
      <c r="M211" s="12"/>
      <c r="N211" s="13"/>
      <c r="O211" s="12"/>
      <c r="P211" s="12"/>
      <c r="Q211" s="12"/>
      <c r="R211" s="12"/>
      <c r="S211" s="12"/>
      <c r="T211" s="12"/>
      <c r="U211" s="12"/>
      <c r="V211" s="12"/>
      <c r="W211" s="12"/>
    </row>
    <row r="212">
      <c r="A212" s="201">
        <v>211.0</v>
      </c>
      <c r="B212" s="192" t="s">
        <v>873</v>
      </c>
      <c r="C212" s="116" t="s">
        <v>295</v>
      </c>
      <c r="D212" s="179" t="s">
        <v>874</v>
      </c>
      <c r="E212" s="116" t="s">
        <v>716</v>
      </c>
      <c r="F212" s="158" t="s">
        <v>40</v>
      </c>
      <c r="G212" s="116" t="s">
        <v>677</v>
      </c>
      <c r="H212" s="193">
        <v>46244.0</v>
      </c>
      <c r="I212" s="116" t="s">
        <v>872</v>
      </c>
      <c r="J212" s="120" t="s">
        <v>575</v>
      </c>
      <c r="K212" s="84" t="s">
        <v>85</v>
      </c>
      <c r="L212" s="12"/>
      <c r="M212" s="12"/>
      <c r="N212" s="13"/>
      <c r="O212" s="12"/>
      <c r="P212" s="12"/>
      <c r="Q212" s="12"/>
      <c r="R212" s="12"/>
      <c r="S212" s="12"/>
      <c r="T212" s="12"/>
      <c r="U212" s="12"/>
      <c r="V212" s="12"/>
      <c r="W212" s="12"/>
    </row>
    <row r="213">
      <c r="A213" s="201">
        <v>212.0</v>
      </c>
      <c r="B213" s="192" t="s">
        <v>875</v>
      </c>
      <c r="C213" s="116" t="s">
        <v>569</v>
      </c>
      <c r="D213" s="179" t="s">
        <v>876</v>
      </c>
      <c r="E213" s="116" t="s">
        <v>716</v>
      </c>
      <c r="F213" s="158" t="s">
        <v>40</v>
      </c>
      <c r="G213" s="116" t="s">
        <v>677</v>
      </c>
      <c r="H213" s="193">
        <v>46246.0</v>
      </c>
      <c r="I213" s="116" t="s">
        <v>872</v>
      </c>
      <c r="J213" s="120" t="s">
        <v>575</v>
      </c>
      <c r="K213" s="84" t="s">
        <v>85</v>
      </c>
      <c r="L213" s="12"/>
      <c r="M213" s="12"/>
      <c r="N213" s="13"/>
      <c r="O213" s="12"/>
      <c r="P213" s="12"/>
      <c r="Q213" s="12"/>
      <c r="R213" s="12"/>
      <c r="S213" s="12"/>
      <c r="T213" s="12"/>
      <c r="U213" s="12"/>
      <c r="V213" s="12"/>
      <c r="W213" s="12"/>
    </row>
    <row r="214">
      <c r="A214" s="201">
        <v>213.0</v>
      </c>
      <c r="B214" s="192" t="s">
        <v>877</v>
      </c>
      <c r="C214" s="116" t="s">
        <v>104</v>
      </c>
      <c r="D214" s="179" t="s">
        <v>878</v>
      </c>
      <c r="E214" s="116" t="s">
        <v>716</v>
      </c>
      <c r="F214" s="158" t="s">
        <v>40</v>
      </c>
      <c r="G214" s="116" t="s">
        <v>677</v>
      </c>
      <c r="H214" s="193">
        <v>46244.0</v>
      </c>
      <c r="I214" s="116" t="s">
        <v>332</v>
      </c>
      <c r="J214" s="120" t="s">
        <v>575</v>
      </c>
      <c r="K214" s="84" t="s">
        <v>85</v>
      </c>
      <c r="L214" s="12"/>
      <c r="M214" s="12"/>
      <c r="N214" s="13"/>
      <c r="O214" s="12"/>
      <c r="P214" s="12"/>
      <c r="Q214" s="12"/>
      <c r="R214" s="12"/>
      <c r="S214" s="12"/>
      <c r="T214" s="12"/>
      <c r="U214" s="12"/>
      <c r="V214" s="12"/>
      <c r="W214" s="12"/>
    </row>
    <row r="215">
      <c r="A215" s="201">
        <v>214.0</v>
      </c>
      <c r="B215" s="192" t="s">
        <v>879</v>
      </c>
      <c r="C215" s="116" t="s">
        <v>295</v>
      </c>
      <c r="D215" s="179" t="s">
        <v>880</v>
      </c>
      <c r="E215" s="116" t="s">
        <v>716</v>
      </c>
      <c r="F215" s="158" t="s">
        <v>40</v>
      </c>
      <c r="G215" s="116" t="s">
        <v>677</v>
      </c>
      <c r="H215" s="193">
        <v>46250.0</v>
      </c>
      <c r="I215" s="116" t="s">
        <v>744</v>
      </c>
      <c r="J215" s="120" t="s">
        <v>575</v>
      </c>
      <c r="K215" s="84" t="s">
        <v>85</v>
      </c>
      <c r="L215" s="12"/>
      <c r="M215" s="12"/>
      <c r="N215" s="13"/>
      <c r="O215" s="12"/>
      <c r="P215" s="12"/>
      <c r="Q215" s="12"/>
      <c r="R215" s="12"/>
      <c r="S215" s="12"/>
      <c r="T215" s="12"/>
      <c r="U215" s="12"/>
      <c r="V215" s="12"/>
      <c r="W215" s="12"/>
    </row>
    <row r="216">
      <c r="A216" s="201">
        <v>215.0</v>
      </c>
      <c r="B216" s="192" t="s">
        <v>882</v>
      </c>
      <c r="C216" s="116" t="s">
        <v>104</v>
      </c>
      <c r="D216" s="179" t="s">
        <v>883</v>
      </c>
      <c r="E216" s="116" t="s">
        <v>716</v>
      </c>
      <c r="F216" s="158" t="s">
        <v>40</v>
      </c>
      <c r="G216" s="116" t="s">
        <v>677</v>
      </c>
      <c r="H216" s="193">
        <v>46239.0</v>
      </c>
      <c r="I216" s="116" t="s">
        <v>368</v>
      </c>
      <c r="J216" s="120" t="s">
        <v>575</v>
      </c>
      <c r="K216" s="84" t="s">
        <v>85</v>
      </c>
      <c r="L216" s="12"/>
      <c r="M216" s="12"/>
      <c r="N216" s="13"/>
      <c r="O216" s="12"/>
      <c r="P216" s="12"/>
      <c r="Q216" s="12"/>
      <c r="R216" s="12"/>
      <c r="S216" s="12"/>
      <c r="T216" s="12"/>
      <c r="U216" s="12"/>
      <c r="V216" s="12"/>
      <c r="W216" s="12"/>
    </row>
    <row r="217">
      <c r="A217" s="201">
        <v>216.0</v>
      </c>
      <c r="B217" s="192" t="s">
        <v>884</v>
      </c>
      <c r="C217" s="116" t="s">
        <v>569</v>
      </c>
      <c r="D217" s="179" t="s">
        <v>885</v>
      </c>
      <c r="E217" s="116" t="s">
        <v>716</v>
      </c>
      <c r="F217" s="158" t="s">
        <v>40</v>
      </c>
      <c r="G217" s="116" t="s">
        <v>677</v>
      </c>
      <c r="H217" s="193">
        <v>46258.0</v>
      </c>
      <c r="I217" s="116" t="s">
        <v>332</v>
      </c>
      <c r="J217" s="120" t="s">
        <v>575</v>
      </c>
      <c r="K217" s="84" t="s">
        <v>85</v>
      </c>
      <c r="L217" s="12"/>
      <c r="M217" s="12"/>
      <c r="N217" s="13"/>
      <c r="O217" s="12"/>
      <c r="P217" s="12"/>
      <c r="Q217" s="12"/>
      <c r="R217" s="12"/>
      <c r="S217" s="12"/>
      <c r="T217" s="12"/>
      <c r="U217" s="12"/>
      <c r="V217" s="12"/>
      <c r="W217" s="12"/>
    </row>
    <row r="218">
      <c r="A218" s="201">
        <v>217.0</v>
      </c>
      <c r="B218" s="178" t="s">
        <v>886</v>
      </c>
      <c r="C218" s="116" t="s">
        <v>104</v>
      </c>
      <c r="D218" s="179" t="s">
        <v>887</v>
      </c>
      <c r="E218" s="116" t="s">
        <v>716</v>
      </c>
      <c r="F218" s="158" t="s">
        <v>40</v>
      </c>
      <c r="G218" s="116" t="s">
        <v>45</v>
      </c>
      <c r="H218" s="193">
        <v>46268.0</v>
      </c>
      <c r="I218" s="116" t="s">
        <v>888</v>
      </c>
      <c r="J218" s="120" t="s">
        <v>575</v>
      </c>
      <c r="K218" s="116" t="s">
        <v>320</v>
      </c>
      <c r="L218" s="85"/>
      <c r="M218" s="85"/>
      <c r="N218" s="86"/>
      <c r="O218" s="85"/>
      <c r="P218" s="85"/>
      <c r="Q218" s="85"/>
      <c r="R218" s="85"/>
      <c r="S218" s="85"/>
      <c r="T218" s="85"/>
      <c r="U218" s="85"/>
      <c r="V218" s="85"/>
      <c r="W218" s="85"/>
    </row>
    <row r="219">
      <c r="A219" s="201">
        <v>218.0</v>
      </c>
      <c r="B219" s="192" t="s">
        <v>889</v>
      </c>
      <c r="C219" s="116" t="s">
        <v>104</v>
      </c>
      <c r="D219" s="179" t="s">
        <v>890</v>
      </c>
      <c r="E219" s="116" t="s">
        <v>891</v>
      </c>
      <c r="F219" s="158" t="s">
        <v>315</v>
      </c>
      <c r="G219" s="116" t="s">
        <v>125</v>
      </c>
      <c r="H219" s="193">
        <v>46273.0</v>
      </c>
      <c r="I219" s="116" t="s">
        <v>465</v>
      </c>
      <c r="J219" s="227" t="s">
        <v>863</v>
      </c>
      <c r="K219" s="116" t="s">
        <v>320</v>
      </c>
      <c r="L219" s="12"/>
      <c r="M219" s="12"/>
      <c r="N219" s="13"/>
      <c r="O219" s="12"/>
      <c r="P219" s="12"/>
      <c r="Q219" s="12"/>
      <c r="R219" s="12"/>
      <c r="S219" s="12"/>
      <c r="T219" s="12"/>
      <c r="U219" s="12"/>
      <c r="V219" s="12"/>
      <c r="W219" s="12"/>
    </row>
    <row r="220">
      <c r="A220" s="13"/>
      <c r="B220" s="228"/>
      <c r="C220" s="12"/>
      <c r="D220" s="229"/>
      <c r="E220" s="12"/>
      <c r="F220" s="13"/>
      <c r="G220" s="12"/>
      <c r="H220" s="86"/>
      <c r="I220" s="12"/>
      <c r="J220" s="12"/>
      <c r="K220" s="12"/>
      <c r="L220" s="12"/>
      <c r="M220" s="12"/>
      <c r="N220" s="13"/>
      <c r="O220" s="12"/>
      <c r="P220" s="12"/>
      <c r="Q220" s="12"/>
      <c r="R220" s="12"/>
      <c r="S220" s="12"/>
      <c r="T220" s="12"/>
      <c r="U220" s="12"/>
      <c r="V220" s="12"/>
      <c r="W220" s="12"/>
    </row>
    <row r="221">
      <c r="A221" s="13"/>
      <c r="B221" s="228"/>
      <c r="C221" s="12"/>
      <c r="D221" s="229"/>
      <c r="E221" s="12"/>
      <c r="F221" s="13"/>
      <c r="G221" s="12"/>
      <c r="H221" s="86"/>
      <c r="I221" s="12"/>
      <c r="J221" s="12"/>
      <c r="K221" s="12"/>
      <c r="L221" s="12"/>
      <c r="M221" s="12"/>
      <c r="N221" s="13"/>
      <c r="O221" s="12"/>
      <c r="P221" s="12"/>
      <c r="Q221" s="12"/>
      <c r="R221" s="12"/>
      <c r="S221" s="12"/>
      <c r="T221" s="12"/>
      <c r="U221" s="12"/>
      <c r="V221" s="12"/>
      <c r="W221" s="12"/>
    </row>
    <row r="222">
      <c r="A222" s="13"/>
      <c r="B222" s="228"/>
      <c r="C222" s="12"/>
      <c r="D222" s="229"/>
      <c r="E222" s="12"/>
      <c r="F222" s="13"/>
      <c r="G222" s="12"/>
      <c r="H222" s="86"/>
      <c r="I222" s="12"/>
      <c r="J222" s="12"/>
      <c r="K222" s="12"/>
      <c r="L222" s="12"/>
      <c r="M222" s="12"/>
      <c r="N222" s="13"/>
      <c r="O222" s="12"/>
      <c r="P222" s="12"/>
      <c r="Q222" s="12"/>
      <c r="R222" s="12"/>
      <c r="S222" s="12"/>
      <c r="T222" s="12"/>
      <c r="U222" s="12"/>
      <c r="V222" s="12"/>
      <c r="W222" s="12"/>
    </row>
    <row r="223">
      <c r="A223" s="13"/>
      <c r="B223" s="228"/>
      <c r="C223" s="12"/>
      <c r="D223" s="229"/>
      <c r="E223" s="12"/>
      <c r="F223" s="13"/>
      <c r="G223" s="12"/>
      <c r="H223" s="86"/>
      <c r="I223" s="12"/>
      <c r="J223" s="12"/>
      <c r="K223" s="12"/>
      <c r="L223" s="12"/>
      <c r="M223" s="12"/>
      <c r="N223" s="13"/>
      <c r="O223" s="12"/>
      <c r="P223" s="12"/>
      <c r="Q223" s="12"/>
      <c r="R223" s="12"/>
      <c r="S223" s="12"/>
      <c r="T223" s="12"/>
      <c r="U223" s="12"/>
      <c r="V223" s="12"/>
      <c r="W223" s="12"/>
    </row>
    <row r="224">
      <c r="A224" s="13"/>
      <c r="B224" s="228"/>
      <c r="C224" s="12"/>
      <c r="D224" s="229"/>
      <c r="E224" s="12"/>
      <c r="F224" s="13"/>
      <c r="G224" s="12"/>
      <c r="H224" s="86"/>
      <c r="I224" s="12"/>
      <c r="J224" s="12"/>
      <c r="K224" s="12"/>
      <c r="L224" s="12"/>
      <c r="M224" s="12"/>
      <c r="N224" s="13"/>
      <c r="O224" s="12"/>
      <c r="P224" s="12"/>
      <c r="Q224" s="12"/>
      <c r="R224" s="12"/>
      <c r="S224" s="12"/>
      <c r="T224" s="12"/>
      <c r="U224" s="12"/>
      <c r="V224" s="12"/>
      <c r="W224" s="12"/>
    </row>
    <row r="225">
      <c r="A225" s="13"/>
      <c r="B225" s="228"/>
      <c r="C225" s="12"/>
      <c r="D225" s="229"/>
      <c r="E225" s="12"/>
      <c r="F225" s="13"/>
      <c r="G225" s="12"/>
      <c r="H225" s="86"/>
      <c r="I225" s="12"/>
      <c r="J225" s="12"/>
      <c r="K225" s="12"/>
      <c r="L225" s="12"/>
      <c r="M225" s="12"/>
      <c r="N225" s="13"/>
      <c r="O225" s="12"/>
      <c r="P225" s="12"/>
      <c r="Q225" s="12"/>
      <c r="R225" s="12"/>
      <c r="S225" s="12"/>
      <c r="T225" s="12"/>
      <c r="U225" s="12"/>
      <c r="V225" s="12"/>
      <c r="W225" s="12"/>
    </row>
    <row r="226">
      <c r="A226" s="13"/>
      <c r="B226" s="228"/>
      <c r="C226" s="12"/>
      <c r="D226" s="229"/>
      <c r="E226" s="12"/>
      <c r="F226" s="13"/>
      <c r="G226" s="12"/>
      <c r="H226" s="86"/>
      <c r="I226" s="12"/>
      <c r="J226" s="12"/>
      <c r="K226" s="12"/>
      <c r="L226" s="12"/>
      <c r="M226" s="12"/>
      <c r="N226" s="13"/>
      <c r="O226" s="12"/>
      <c r="P226" s="12"/>
      <c r="Q226" s="12"/>
      <c r="R226" s="12"/>
      <c r="S226" s="12"/>
      <c r="T226" s="12"/>
      <c r="U226" s="12"/>
      <c r="V226" s="12"/>
      <c r="W226" s="12"/>
    </row>
    <row r="227">
      <c r="A227" s="13"/>
      <c r="B227" s="228"/>
      <c r="C227" s="12"/>
      <c r="D227" s="229"/>
      <c r="E227" s="12"/>
      <c r="F227" s="13"/>
      <c r="G227" s="12"/>
      <c r="H227" s="86"/>
      <c r="I227" s="12"/>
      <c r="J227" s="12"/>
      <c r="K227" s="12"/>
      <c r="L227" s="12"/>
      <c r="M227" s="12"/>
      <c r="N227" s="13"/>
      <c r="O227" s="12"/>
      <c r="P227" s="12"/>
      <c r="Q227" s="12"/>
      <c r="R227" s="12"/>
      <c r="S227" s="12"/>
      <c r="T227" s="12"/>
      <c r="U227" s="12"/>
      <c r="V227" s="12"/>
      <c r="W227" s="12"/>
    </row>
    <row r="228">
      <c r="A228" s="13"/>
      <c r="B228" s="228"/>
      <c r="C228" s="12"/>
      <c r="D228" s="229"/>
      <c r="E228" s="12"/>
      <c r="F228" s="13"/>
      <c r="G228" s="12"/>
      <c r="H228" s="86"/>
      <c r="I228" s="12"/>
      <c r="J228" s="12"/>
      <c r="K228" s="12"/>
      <c r="L228" s="12"/>
      <c r="M228" s="12"/>
      <c r="N228" s="13"/>
      <c r="O228" s="12"/>
      <c r="P228" s="12"/>
      <c r="Q228" s="12"/>
      <c r="R228" s="12"/>
      <c r="S228" s="12"/>
      <c r="T228" s="12"/>
      <c r="U228" s="12"/>
      <c r="V228" s="12"/>
      <c r="W228" s="12"/>
    </row>
    <row r="229">
      <c r="A229" s="13"/>
      <c r="B229" s="228"/>
      <c r="C229" s="12"/>
      <c r="D229" s="229"/>
      <c r="E229" s="12"/>
      <c r="F229" s="13"/>
      <c r="G229" s="12"/>
      <c r="H229" s="86"/>
      <c r="I229" s="12"/>
      <c r="J229" s="12"/>
      <c r="K229" s="12"/>
      <c r="L229" s="12"/>
      <c r="M229" s="12"/>
      <c r="N229" s="13"/>
      <c r="O229" s="12"/>
      <c r="P229" s="12"/>
      <c r="Q229" s="12"/>
      <c r="R229" s="12"/>
      <c r="S229" s="12"/>
      <c r="T229" s="12"/>
      <c r="U229" s="12"/>
      <c r="V229" s="12"/>
      <c r="W229" s="12"/>
    </row>
    <row r="230">
      <c r="A230" s="13"/>
      <c r="B230" s="228"/>
      <c r="C230" s="12"/>
      <c r="D230" s="229"/>
      <c r="E230" s="12"/>
      <c r="F230" s="13"/>
      <c r="G230" s="12"/>
      <c r="H230" s="86"/>
      <c r="I230" s="12"/>
      <c r="J230" s="12"/>
      <c r="K230" s="12"/>
      <c r="L230" s="12"/>
      <c r="M230" s="12"/>
      <c r="N230" s="13"/>
      <c r="O230" s="12"/>
      <c r="P230" s="12"/>
      <c r="Q230" s="12"/>
      <c r="R230" s="12"/>
      <c r="S230" s="12"/>
      <c r="T230" s="12"/>
      <c r="U230" s="12"/>
      <c r="V230" s="12"/>
      <c r="W230" s="12"/>
    </row>
    <row r="231">
      <c r="A231" s="13"/>
      <c r="B231" s="228"/>
      <c r="C231" s="12"/>
      <c r="D231" s="229"/>
      <c r="E231" s="12"/>
      <c r="F231" s="13"/>
      <c r="G231" s="12"/>
      <c r="H231" s="86"/>
      <c r="I231" s="12"/>
      <c r="J231" s="12"/>
      <c r="K231" s="12"/>
      <c r="L231" s="12"/>
      <c r="M231" s="12"/>
      <c r="N231" s="13"/>
      <c r="O231" s="12"/>
      <c r="P231" s="12"/>
      <c r="Q231" s="12"/>
      <c r="R231" s="12"/>
      <c r="S231" s="12"/>
      <c r="T231" s="12"/>
      <c r="U231" s="12"/>
      <c r="V231" s="12"/>
      <c r="W231" s="12"/>
    </row>
    <row r="232">
      <c r="A232" s="13"/>
      <c r="B232" s="228"/>
      <c r="C232" s="12"/>
      <c r="D232" s="229"/>
      <c r="E232" s="12"/>
      <c r="F232" s="13"/>
      <c r="G232" s="12"/>
      <c r="H232" s="86"/>
      <c r="I232" s="12"/>
      <c r="J232" s="12"/>
      <c r="K232" s="12"/>
      <c r="L232" s="12"/>
      <c r="M232" s="12"/>
      <c r="N232" s="13"/>
      <c r="O232" s="12"/>
      <c r="P232" s="12"/>
      <c r="Q232" s="12"/>
      <c r="R232" s="12"/>
      <c r="S232" s="12"/>
      <c r="T232" s="12"/>
      <c r="U232" s="12"/>
      <c r="V232" s="12"/>
      <c r="W232" s="12"/>
    </row>
    <row r="233">
      <c r="A233" s="13"/>
      <c r="B233" s="228"/>
      <c r="C233" s="12"/>
      <c r="D233" s="229"/>
      <c r="E233" s="12"/>
      <c r="F233" s="13"/>
      <c r="G233" s="12"/>
      <c r="H233" s="86"/>
      <c r="I233" s="12"/>
      <c r="J233" s="12"/>
      <c r="K233" s="12"/>
      <c r="L233" s="12"/>
      <c r="M233" s="12"/>
      <c r="N233" s="13"/>
      <c r="O233" s="12"/>
      <c r="P233" s="12"/>
      <c r="Q233" s="12"/>
      <c r="R233" s="12"/>
      <c r="S233" s="12"/>
      <c r="T233" s="12"/>
      <c r="U233" s="12"/>
      <c r="V233" s="12"/>
      <c r="W233" s="12"/>
    </row>
    <row r="234">
      <c r="A234" s="13"/>
      <c r="B234" s="228"/>
      <c r="C234" s="12"/>
      <c r="D234" s="229"/>
      <c r="E234" s="12"/>
      <c r="F234" s="13"/>
      <c r="G234" s="12"/>
      <c r="H234" s="86"/>
      <c r="I234" s="12"/>
      <c r="J234" s="12"/>
      <c r="K234" s="12"/>
      <c r="L234" s="12"/>
      <c r="M234" s="12"/>
      <c r="N234" s="13"/>
      <c r="O234" s="12"/>
      <c r="P234" s="12"/>
      <c r="Q234" s="12"/>
      <c r="R234" s="12"/>
      <c r="S234" s="12"/>
      <c r="T234" s="12"/>
      <c r="U234" s="12"/>
      <c r="V234" s="12"/>
      <c r="W234" s="12"/>
    </row>
    <row r="235">
      <c r="A235" s="13"/>
      <c r="B235" s="228"/>
      <c r="C235" s="12"/>
      <c r="D235" s="229"/>
      <c r="E235" s="12"/>
      <c r="F235" s="13"/>
      <c r="G235" s="12"/>
      <c r="H235" s="86"/>
      <c r="I235" s="12"/>
      <c r="J235" s="12"/>
      <c r="K235" s="12"/>
      <c r="L235" s="12"/>
      <c r="M235" s="12"/>
      <c r="N235" s="13"/>
      <c r="O235" s="12"/>
      <c r="P235" s="12"/>
      <c r="Q235" s="12"/>
      <c r="R235" s="12"/>
      <c r="S235" s="12"/>
      <c r="T235" s="12"/>
      <c r="U235" s="12"/>
      <c r="V235" s="12"/>
      <c r="W235" s="12"/>
    </row>
    <row r="236">
      <c r="A236" s="13"/>
      <c r="B236" s="228"/>
      <c r="C236" s="12"/>
      <c r="D236" s="229"/>
      <c r="E236" s="12"/>
      <c r="F236" s="13"/>
      <c r="G236" s="12"/>
      <c r="H236" s="86"/>
      <c r="I236" s="12"/>
      <c r="J236" s="12"/>
      <c r="K236" s="12"/>
      <c r="L236" s="12"/>
      <c r="M236" s="12"/>
      <c r="N236" s="13"/>
      <c r="O236" s="12"/>
      <c r="P236" s="12"/>
      <c r="Q236" s="12"/>
      <c r="R236" s="12"/>
      <c r="S236" s="12"/>
      <c r="T236" s="12"/>
      <c r="U236" s="12"/>
      <c r="V236" s="12"/>
      <c r="W236" s="12"/>
    </row>
    <row r="237">
      <c r="A237" s="13"/>
      <c r="B237" s="228"/>
      <c r="C237" s="12"/>
      <c r="D237" s="229"/>
      <c r="E237" s="12"/>
      <c r="F237" s="13"/>
      <c r="G237" s="12"/>
      <c r="H237" s="86"/>
      <c r="I237" s="12"/>
      <c r="J237" s="12"/>
      <c r="K237" s="12"/>
      <c r="L237" s="12"/>
      <c r="M237" s="12"/>
      <c r="N237" s="13"/>
      <c r="O237" s="12"/>
      <c r="P237" s="12"/>
      <c r="Q237" s="12"/>
      <c r="R237" s="12"/>
      <c r="S237" s="12"/>
      <c r="T237" s="12"/>
      <c r="U237" s="12"/>
      <c r="V237" s="12"/>
      <c r="W237" s="12"/>
    </row>
    <row r="238">
      <c r="A238" s="13"/>
      <c r="B238" s="228"/>
      <c r="C238" s="12"/>
      <c r="D238" s="229"/>
      <c r="E238" s="12"/>
      <c r="F238" s="13"/>
      <c r="G238" s="12"/>
      <c r="H238" s="86"/>
      <c r="I238" s="12"/>
      <c r="J238" s="12"/>
      <c r="K238" s="12"/>
      <c r="L238" s="12"/>
      <c r="M238" s="12"/>
      <c r="N238" s="13"/>
      <c r="O238" s="12"/>
      <c r="P238" s="12"/>
      <c r="Q238" s="12"/>
      <c r="R238" s="12"/>
      <c r="S238" s="12"/>
      <c r="T238" s="12"/>
      <c r="U238" s="12"/>
      <c r="V238" s="12"/>
      <c r="W238" s="12"/>
    </row>
    <row r="239">
      <c r="A239" s="13"/>
      <c r="B239" s="228"/>
      <c r="C239" s="12"/>
      <c r="D239" s="229"/>
      <c r="E239" s="12"/>
      <c r="F239" s="13"/>
      <c r="G239" s="12"/>
      <c r="H239" s="86"/>
      <c r="I239" s="12"/>
      <c r="J239" s="12"/>
      <c r="K239" s="12"/>
      <c r="L239" s="12"/>
      <c r="M239" s="12"/>
      <c r="N239" s="13"/>
      <c r="O239" s="12"/>
      <c r="P239" s="12"/>
      <c r="Q239" s="12"/>
      <c r="R239" s="12"/>
      <c r="S239" s="12"/>
      <c r="T239" s="12"/>
      <c r="U239" s="12"/>
      <c r="V239" s="12"/>
      <c r="W239" s="12"/>
    </row>
    <row r="240">
      <c r="A240" s="13"/>
      <c r="B240" s="228"/>
      <c r="C240" s="12"/>
      <c r="D240" s="229"/>
      <c r="E240" s="12"/>
      <c r="F240" s="13"/>
      <c r="G240" s="12"/>
      <c r="H240" s="86"/>
      <c r="I240" s="12"/>
      <c r="J240" s="12"/>
      <c r="K240" s="12"/>
      <c r="L240" s="12"/>
      <c r="M240" s="12"/>
      <c r="N240" s="13"/>
      <c r="O240" s="12"/>
      <c r="P240" s="12"/>
      <c r="Q240" s="12"/>
      <c r="R240" s="12"/>
      <c r="S240" s="12"/>
      <c r="T240" s="12"/>
      <c r="U240" s="12"/>
      <c r="V240" s="12"/>
      <c r="W240" s="12"/>
    </row>
    <row r="241">
      <c r="A241" s="13"/>
      <c r="B241" s="228"/>
      <c r="C241" s="12"/>
      <c r="D241" s="229"/>
      <c r="E241" s="12"/>
      <c r="F241" s="13"/>
      <c r="G241" s="12"/>
      <c r="H241" s="86"/>
      <c r="I241" s="12"/>
      <c r="J241" s="12"/>
      <c r="K241" s="12"/>
      <c r="L241" s="12"/>
      <c r="M241" s="12"/>
      <c r="N241" s="13"/>
      <c r="O241" s="12"/>
      <c r="P241" s="12"/>
      <c r="Q241" s="12"/>
      <c r="R241" s="12"/>
      <c r="S241" s="12"/>
      <c r="T241" s="12"/>
      <c r="U241" s="12"/>
      <c r="V241" s="12"/>
      <c r="W241" s="12"/>
    </row>
    <row r="242">
      <c r="A242" s="13"/>
      <c r="B242" s="228"/>
      <c r="C242" s="12"/>
      <c r="D242" s="229"/>
      <c r="E242" s="12"/>
      <c r="F242" s="13"/>
      <c r="G242" s="12"/>
      <c r="H242" s="86"/>
      <c r="I242" s="12"/>
      <c r="J242" s="12"/>
      <c r="K242" s="12"/>
      <c r="L242" s="12"/>
      <c r="M242" s="12"/>
      <c r="N242" s="13"/>
      <c r="O242" s="12"/>
      <c r="P242" s="12"/>
      <c r="Q242" s="12"/>
      <c r="R242" s="12"/>
      <c r="S242" s="12"/>
      <c r="T242" s="12"/>
      <c r="U242" s="12"/>
      <c r="V242" s="12"/>
      <c r="W242" s="12"/>
    </row>
    <row r="243">
      <c r="A243" s="13"/>
      <c r="B243" s="228"/>
      <c r="C243" s="12"/>
      <c r="D243" s="229"/>
      <c r="E243" s="12"/>
      <c r="F243" s="13"/>
      <c r="G243" s="12"/>
      <c r="H243" s="86"/>
      <c r="I243" s="12"/>
      <c r="J243" s="12"/>
      <c r="K243" s="12"/>
      <c r="L243" s="12"/>
      <c r="M243" s="12"/>
      <c r="N243" s="13"/>
      <c r="O243" s="12"/>
      <c r="P243" s="12"/>
      <c r="Q243" s="12"/>
      <c r="R243" s="12"/>
      <c r="S243" s="12"/>
      <c r="T243" s="12"/>
      <c r="U243" s="12"/>
      <c r="V243" s="12"/>
      <c r="W243" s="12"/>
    </row>
    <row r="244">
      <c r="A244" s="13"/>
      <c r="B244" s="228"/>
      <c r="C244" s="12"/>
      <c r="D244" s="229"/>
      <c r="E244" s="12"/>
      <c r="F244" s="13"/>
      <c r="G244" s="12"/>
      <c r="H244" s="86"/>
      <c r="I244" s="12"/>
      <c r="J244" s="12"/>
      <c r="K244" s="12"/>
      <c r="L244" s="12"/>
      <c r="M244" s="12"/>
      <c r="N244" s="13"/>
      <c r="O244" s="12"/>
      <c r="P244" s="12"/>
      <c r="Q244" s="12"/>
      <c r="R244" s="12"/>
      <c r="S244" s="12"/>
      <c r="T244" s="12"/>
      <c r="U244" s="12"/>
      <c r="V244" s="12"/>
      <c r="W244" s="12"/>
    </row>
    <row r="245">
      <c r="A245" s="13"/>
      <c r="B245" s="228"/>
      <c r="C245" s="12"/>
      <c r="D245" s="229"/>
      <c r="E245" s="12"/>
      <c r="F245" s="13"/>
      <c r="G245" s="12"/>
      <c r="H245" s="86"/>
      <c r="I245" s="12"/>
      <c r="J245" s="12"/>
      <c r="K245" s="12"/>
      <c r="L245" s="12"/>
      <c r="M245" s="12"/>
      <c r="N245" s="13"/>
      <c r="O245" s="12"/>
      <c r="P245" s="12"/>
      <c r="Q245" s="12"/>
      <c r="R245" s="12"/>
      <c r="S245" s="12"/>
      <c r="T245" s="12"/>
      <c r="U245" s="12"/>
      <c r="V245" s="12"/>
      <c r="W245" s="12"/>
    </row>
    <row r="246">
      <c r="A246" s="13"/>
      <c r="B246" s="228"/>
      <c r="C246" s="12"/>
      <c r="D246" s="229"/>
      <c r="E246" s="12"/>
      <c r="F246" s="13"/>
      <c r="G246" s="12"/>
      <c r="H246" s="86"/>
      <c r="I246" s="12"/>
      <c r="J246" s="12"/>
      <c r="K246" s="12"/>
      <c r="L246" s="12"/>
      <c r="M246" s="12"/>
      <c r="N246" s="13"/>
      <c r="O246" s="12"/>
      <c r="P246" s="12"/>
      <c r="Q246" s="12"/>
      <c r="R246" s="12"/>
      <c r="S246" s="12"/>
      <c r="T246" s="12"/>
      <c r="U246" s="12"/>
      <c r="V246" s="12"/>
      <c r="W246" s="12"/>
    </row>
    <row r="247">
      <c r="A247" s="13"/>
      <c r="B247" s="228"/>
      <c r="C247" s="12"/>
      <c r="D247" s="229"/>
      <c r="E247" s="12"/>
      <c r="F247" s="13"/>
      <c r="G247" s="12"/>
      <c r="H247" s="86"/>
      <c r="I247" s="12"/>
      <c r="J247" s="12"/>
      <c r="K247" s="12"/>
      <c r="L247" s="12"/>
      <c r="M247" s="12"/>
      <c r="N247" s="13"/>
      <c r="O247" s="12"/>
      <c r="P247" s="12"/>
      <c r="Q247" s="12"/>
      <c r="R247" s="12"/>
      <c r="S247" s="12"/>
      <c r="T247" s="12"/>
      <c r="U247" s="12"/>
      <c r="V247" s="12"/>
      <c r="W247" s="12"/>
    </row>
    <row r="248">
      <c r="A248" s="13"/>
      <c r="B248" s="228"/>
      <c r="C248" s="12"/>
      <c r="D248" s="229"/>
      <c r="E248" s="12"/>
      <c r="F248" s="13"/>
      <c r="G248" s="12"/>
      <c r="H248" s="86"/>
      <c r="I248" s="12"/>
      <c r="J248" s="12"/>
      <c r="K248" s="12"/>
      <c r="L248" s="12"/>
      <c r="M248" s="12"/>
      <c r="N248" s="13"/>
      <c r="O248" s="12"/>
      <c r="P248" s="12"/>
      <c r="Q248" s="12"/>
      <c r="R248" s="12"/>
      <c r="S248" s="12"/>
      <c r="T248" s="12"/>
      <c r="U248" s="12"/>
      <c r="V248" s="12"/>
      <c r="W248" s="12"/>
    </row>
    <row r="249">
      <c r="A249" s="13"/>
      <c r="B249" s="228"/>
      <c r="C249" s="12"/>
      <c r="D249" s="229"/>
      <c r="E249" s="12"/>
      <c r="F249" s="13"/>
      <c r="G249" s="12"/>
      <c r="H249" s="86"/>
      <c r="I249" s="12"/>
      <c r="J249" s="12"/>
      <c r="K249" s="12"/>
      <c r="L249" s="12"/>
      <c r="M249" s="12"/>
      <c r="N249" s="13"/>
      <c r="O249" s="12"/>
      <c r="P249" s="12"/>
      <c r="Q249" s="12"/>
      <c r="R249" s="12"/>
      <c r="S249" s="12"/>
      <c r="T249" s="12"/>
      <c r="U249" s="12"/>
      <c r="V249" s="12"/>
      <c r="W249" s="12"/>
    </row>
    <row r="250">
      <c r="A250" s="13"/>
      <c r="B250" s="228"/>
      <c r="C250" s="12"/>
      <c r="D250" s="229"/>
      <c r="E250" s="12"/>
      <c r="F250" s="13"/>
      <c r="G250" s="12"/>
      <c r="H250" s="86"/>
      <c r="I250" s="12"/>
      <c r="J250" s="12"/>
      <c r="K250" s="12"/>
      <c r="L250" s="12"/>
      <c r="M250" s="12"/>
      <c r="N250" s="13"/>
      <c r="O250" s="12"/>
      <c r="P250" s="12"/>
      <c r="Q250" s="12"/>
      <c r="R250" s="12"/>
      <c r="S250" s="12"/>
      <c r="T250" s="12"/>
      <c r="U250" s="12"/>
      <c r="V250" s="12"/>
      <c r="W250" s="12"/>
    </row>
    <row r="251">
      <c r="A251" s="13"/>
      <c r="B251" s="228"/>
      <c r="C251" s="12"/>
      <c r="D251" s="229"/>
      <c r="E251" s="12"/>
      <c r="F251" s="13"/>
      <c r="G251" s="12"/>
      <c r="H251" s="86"/>
      <c r="I251" s="12"/>
      <c r="J251" s="12"/>
      <c r="K251" s="12"/>
      <c r="L251" s="12"/>
      <c r="M251" s="12"/>
      <c r="N251" s="13"/>
      <c r="O251" s="12"/>
      <c r="P251" s="12"/>
      <c r="Q251" s="12"/>
      <c r="R251" s="12"/>
      <c r="S251" s="12"/>
      <c r="T251" s="12"/>
      <c r="U251" s="12"/>
      <c r="V251" s="12"/>
      <c r="W251" s="12"/>
    </row>
    <row r="252">
      <c r="A252" s="13"/>
      <c r="B252" s="228"/>
      <c r="C252" s="12"/>
      <c r="D252" s="229"/>
      <c r="E252" s="12"/>
      <c r="F252" s="13"/>
      <c r="G252" s="12"/>
      <c r="H252" s="86"/>
      <c r="I252" s="12"/>
      <c r="J252" s="12"/>
      <c r="K252" s="12"/>
      <c r="L252" s="12"/>
      <c r="M252" s="12"/>
      <c r="N252" s="13"/>
      <c r="O252" s="12"/>
      <c r="P252" s="12"/>
      <c r="Q252" s="12"/>
      <c r="R252" s="12"/>
      <c r="S252" s="12"/>
      <c r="T252" s="12"/>
      <c r="U252" s="12"/>
      <c r="V252" s="12"/>
      <c r="W252" s="12"/>
    </row>
    <row r="253">
      <c r="A253" s="13"/>
      <c r="B253" s="228"/>
      <c r="C253" s="12"/>
      <c r="D253" s="229"/>
      <c r="E253" s="12"/>
      <c r="F253" s="13"/>
      <c r="G253" s="12"/>
      <c r="H253" s="86"/>
      <c r="I253" s="12"/>
      <c r="J253" s="12"/>
      <c r="K253" s="12"/>
      <c r="L253" s="12"/>
      <c r="M253" s="12"/>
      <c r="N253" s="13"/>
      <c r="O253" s="12"/>
      <c r="P253" s="12"/>
      <c r="Q253" s="12"/>
      <c r="R253" s="12"/>
      <c r="S253" s="12"/>
      <c r="T253" s="12"/>
      <c r="U253" s="12"/>
      <c r="V253" s="12"/>
      <c r="W253" s="12"/>
    </row>
    <row r="254">
      <c r="A254" s="13"/>
      <c r="B254" s="228"/>
      <c r="C254" s="12"/>
      <c r="D254" s="229"/>
      <c r="E254" s="12"/>
      <c r="F254" s="13"/>
      <c r="G254" s="12"/>
      <c r="H254" s="86"/>
      <c r="I254" s="12"/>
      <c r="J254" s="12"/>
      <c r="K254" s="12"/>
      <c r="L254" s="12"/>
      <c r="M254" s="12"/>
      <c r="N254" s="13"/>
      <c r="O254" s="12"/>
      <c r="P254" s="12"/>
      <c r="Q254" s="12"/>
      <c r="R254" s="12"/>
      <c r="S254" s="12"/>
      <c r="T254" s="12"/>
      <c r="U254" s="12"/>
      <c r="V254" s="12"/>
      <c r="W254" s="12"/>
    </row>
    <row r="255">
      <c r="A255" s="13"/>
      <c r="B255" s="228"/>
      <c r="C255" s="12"/>
      <c r="D255" s="229"/>
      <c r="E255" s="12"/>
      <c r="F255" s="13"/>
      <c r="G255" s="12"/>
      <c r="H255" s="86"/>
      <c r="I255" s="12"/>
      <c r="J255" s="12"/>
      <c r="K255" s="12"/>
      <c r="L255" s="12"/>
      <c r="M255" s="12"/>
      <c r="N255" s="13"/>
      <c r="O255" s="12"/>
      <c r="P255" s="12"/>
      <c r="Q255" s="12"/>
      <c r="R255" s="12"/>
      <c r="S255" s="12"/>
      <c r="T255" s="12"/>
      <c r="U255" s="12"/>
      <c r="V255" s="12"/>
      <c r="W255" s="12"/>
    </row>
    <row r="256">
      <c r="A256" s="13"/>
      <c r="B256" s="228"/>
      <c r="C256" s="12"/>
      <c r="D256" s="229"/>
      <c r="E256" s="12"/>
      <c r="F256" s="13"/>
      <c r="G256" s="12"/>
      <c r="H256" s="86"/>
      <c r="I256" s="12"/>
      <c r="J256" s="12"/>
      <c r="K256" s="12"/>
      <c r="L256" s="12"/>
      <c r="M256" s="12"/>
      <c r="N256" s="13"/>
      <c r="O256" s="12"/>
      <c r="P256" s="12"/>
      <c r="Q256" s="12"/>
      <c r="R256" s="12"/>
      <c r="S256" s="12"/>
      <c r="T256" s="12"/>
      <c r="U256" s="12"/>
      <c r="V256" s="12"/>
      <c r="W256" s="12"/>
    </row>
    <row r="257">
      <c r="A257" s="13"/>
      <c r="B257" s="228"/>
      <c r="C257" s="12"/>
      <c r="D257" s="229"/>
      <c r="E257" s="12"/>
      <c r="F257" s="13"/>
      <c r="G257" s="12"/>
      <c r="H257" s="86"/>
      <c r="I257" s="12"/>
      <c r="J257" s="12"/>
      <c r="K257" s="12"/>
      <c r="L257" s="12"/>
      <c r="M257" s="12"/>
      <c r="N257" s="13"/>
      <c r="O257" s="12"/>
      <c r="P257" s="12"/>
      <c r="Q257" s="12"/>
      <c r="R257" s="12"/>
      <c r="S257" s="12"/>
      <c r="T257" s="12"/>
      <c r="U257" s="12"/>
      <c r="V257" s="12"/>
      <c r="W257" s="12"/>
    </row>
    <row r="258">
      <c r="A258" s="13"/>
      <c r="B258" s="228"/>
      <c r="C258" s="12"/>
      <c r="D258" s="229"/>
      <c r="E258" s="12"/>
      <c r="F258" s="13"/>
      <c r="G258" s="12"/>
      <c r="H258" s="86"/>
      <c r="I258" s="12"/>
      <c r="J258" s="12"/>
      <c r="K258" s="12"/>
      <c r="L258" s="12"/>
      <c r="M258" s="12"/>
      <c r="N258" s="13"/>
      <c r="O258" s="12"/>
      <c r="P258" s="12"/>
      <c r="Q258" s="12"/>
      <c r="R258" s="12"/>
      <c r="S258" s="12"/>
      <c r="T258" s="12"/>
      <c r="U258" s="12"/>
      <c r="V258" s="12"/>
      <c r="W258" s="12"/>
    </row>
    <row r="259">
      <c r="A259" s="13"/>
      <c r="B259" s="228"/>
      <c r="C259" s="12"/>
      <c r="D259" s="229"/>
      <c r="E259" s="12"/>
      <c r="F259" s="13"/>
      <c r="G259" s="12"/>
      <c r="H259" s="86"/>
      <c r="I259" s="12"/>
      <c r="J259" s="12"/>
      <c r="K259" s="12"/>
      <c r="L259" s="12"/>
      <c r="M259" s="12"/>
      <c r="N259" s="13"/>
      <c r="O259" s="12"/>
      <c r="P259" s="12"/>
      <c r="Q259" s="12"/>
      <c r="R259" s="12"/>
      <c r="S259" s="12"/>
      <c r="T259" s="12"/>
      <c r="U259" s="12"/>
      <c r="V259" s="12"/>
      <c r="W259" s="12"/>
    </row>
    <row r="260">
      <c r="A260" s="13"/>
      <c r="B260" s="228"/>
      <c r="C260" s="12"/>
      <c r="D260" s="229"/>
      <c r="E260" s="12"/>
      <c r="F260" s="13"/>
      <c r="G260" s="12"/>
      <c r="H260" s="86"/>
      <c r="I260" s="12"/>
      <c r="J260" s="12"/>
      <c r="K260" s="12"/>
      <c r="L260" s="12"/>
      <c r="M260" s="12"/>
      <c r="N260" s="13"/>
      <c r="O260" s="12"/>
      <c r="P260" s="12"/>
      <c r="Q260" s="12"/>
      <c r="R260" s="12"/>
      <c r="S260" s="12"/>
      <c r="T260" s="12"/>
      <c r="U260" s="12"/>
      <c r="V260" s="12"/>
      <c r="W260" s="12"/>
    </row>
    <row r="261">
      <c r="A261" s="13"/>
      <c r="B261" s="228"/>
      <c r="C261" s="12"/>
      <c r="D261" s="229"/>
      <c r="E261" s="12"/>
      <c r="F261" s="13"/>
      <c r="G261" s="12"/>
      <c r="H261" s="86"/>
      <c r="I261" s="12"/>
      <c r="J261" s="12"/>
      <c r="K261" s="12"/>
      <c r="L261" s="12"/>
      <c r="M261" s="12"/>
      <c r="N261" s="13"/>
      <c r="O261" s="12"/>
      <c r="P261" s="12"/>
      <c r="Q261" s="12"/>
      <c r="R261" s="12"/>
      <c r="S261" s="12"/>
      <c r="T261" s="12"/>
      <c r="U261" s="12"/>
      <c r="V261" s="12"/>
      <c r="W261" s="12"/>
    </row>
    <row r="262">
      <c r="A262" s="13"/>
      <c r="B262" s="228"/>
      <c r="C262" s="12"/>
      <c r="D262" s="229"/>
      <c r="E262" s="12"/>
      <c r="F262" s="13"/>
      <c r="G262" s="12"/>
      <c r="H262" s="86"/>
      <c r="I262" s="12"/>
      <c r="J262" s="12"/>
      <c r="K262" s="12"/>
      <c r="L262" s="12"/>
      <c r="M262" s="12"/>
      <c r="N262" s="13"/>
      <c r="O262" s="12"/>
      <c r="P262" s="12"/>
      <c r="Q262" s="12"/>
      <c r="R262" s="12"/>
      <c r="S262" s="12"/>
      <c r="T262" s="12"/>
      <c r="U262" s="12"/>
      <c r="V262" s="12"/>
      <c r="W262" s="12"/>
    </row>
    <row r="263">
      <c r="A263" s="13"/>
      <c r="B263" s="228"/>
      <c r="C263" s="12"/>
      <c r="D263" s="229"/>
      <c r="E263" s="12"/>
      <c r="F263" s="13"/>
      <c r="G263" s="12"/>
      <c r="H263" s="86"/>
      <c r="I263" s="12"/>
      <c r="J263" s="12"/>
      <c r="K263" s="12"/>
      <c r="L263" s="12"/>
      <c r="M263" s="12"/>
      <c r="N263" s="13"/>
      <c r="O263" s="12"/>
      <c r="P263" s="12"/>
      <c r="Q263" s="12"/>
      <c r="R263" s="12"/>
      <c r="S263" s="12"/>
      <c r="T263" s="12"/>
      <c r="U263" s="12"/>
      <c r="V263" s="12"/>
      <c r="W263" s="12"/>
    </row>
    <row r="264">
      <c r="A264" s="13"/>
      <c r="B264" s="228"/>
      <c r="C264" s="12"/>
      <c r="D264" s="229"/>
      <c r="E264" s="12"/>
      <c r="F264" s="13"/>
      <c r="G264" s="12"/>
      <c r="H264" s="86"/>
      <c r="I264" s="12"/>
      <c r="J264" s="12"/>
      <c r="K264" s="12"/>
      <c r="L264" s="12"/>
      <c r="M264" s="12"/>
      <c r="N264" s="13"/>
      <c r="O264" s="12"/>
      <c r="P264" s="12"/>
      <c r="Q264" s="12"/>
      <c r="R264" s="12"/>
      <c r="S264" s="12"/>
      <c r="T264" s="12"/>
      <c r="U264" s="12"/>
      <c r="V264" s="12"/>
      <c r="W264" s="12"/>
    </row>
    <row r="265">
      <c r="A265" s="13"/>
      <c r="B265" s="228"/>
      <c r="C265" s="12"/>
      <c r="D265" s="229"/>
      <c r="E265" s="12"/>
      <c r="F265" s="13"/>
      <c r="G265" s="12"/>
      <c r="H265" s="86"/>
      <c r="I265" s="12"/>
      <c r="J265" s="12"/>
      <c r="K265" s="12"/>
      <c r="L265" s="12"/>
      <c r="M265" s="12"/>
      <c r="N265" s="13"/>
      <c r="O265" s="12"/>
      <c r="P265" s="12"/>
      <c r="Q265" s="12"/>
      <c r="R265" s="12"/>
      <c r="S265" s="12"/>
      <c r="T265" s="12"/>
      <c r="U265" s="12"/>
      <c r="V265" s="12"/>
      <c r="W265" s="12"/>
    </row>
    <row r="266">
      <c r="A266" s="13"/>
      <c r="B266" s="228"/>
      <c r="C266" s="12"/>
      <c r="D266" s="229"/>
      <c r="E266" s="12"/>
      <c r="F266" s="13"/>
      <c r="G266" s="12"/>
      <c r="H266" s="86"/>
      <c r="I266" s="12"/>
      <c r="J266" s="12"/>
      <c r="K266" s="12"/>
      <c r="L266" s="12"/>
      <c r="M266" s="12"/>
      <c r="N266" s="13"/>
      <c r="O266" s="12"/>
      <c r="P266" s="12"/>
      <c r="Q266" s="12"/>
      <c r="R266" s="12"/>
      <c r="S266" s="12"/>
      <c r="T266" s="12"/>
      <c r="U266" s="12"/>
      <c r="V266" s="12"/>
      <c r="W266" s="12"/>
    </row>
    <row r="267">
      <c r="A267" s="13"/>
      <c r="B267" s="228"/>
      <c r="C267" s="12"/>
      <c r="D267" s="229"/>
      <c r="E267" s="12"/>
      <c r="F267" s="13"/>
      <c r="G267" s="12"/>
      <c r="H267" s="86"/>
      <c r="I267" s="12"/>
      <c r="J267" s="12"/>
      <c r="K267" s="12"/>
      <c r="L267" s="12"/>
      <c r="M267" s="12"/>
      <c r="N267" s="13"/>
      <c r="O267" s="12"/>
      <c r="P267" s="12"/>
      <c r="Q267" s="12"/>
      <c r="R267" s="12"/>
      <c r="S267" s="12"/>
      <c r="T267" s="12"/>
      <c r="U267" s="12"/>
      <c r="V267" s="12"/>
      <c r="W267" s="12"/>
    </row>
    <row r="268">
      <c r="A268" s="13"/>
      <c r="B268" s="228"/>
      <c r="C268" s="12"/>
      <c r="D268" s="229"/>
      <c r="E268" s="12"/>
      <c r="F268" s="13"/>
      <c r="G268" s="12"/>
      <c r="H268" s="86"/>
      <c r="I268" s="12"/>
      <c r="J268" s="12"/>
      <c r="K268" s="12"/>
      <c r="L268" s="12"/>
      <c r="M268" s="12"/>
      <c r="N268" s="13"/>
      <c r="O268" s="12"/>
      <c r="P268" s="12"/>
      <c r="Q268" s="12"/>
      <c r="R268" s="12"/>
      <c r="S268" s="12"/>
      <c r="T268" s="12"/>
      <c r="U268" s="12"/>
      <c r="V268" s="12"/>
      <c r="W268" s="12"/>
    </row>
    <row r="269">
      <c r="A269" s="13"/>
      <c r="B269" s="228"/>
      <c r="C269" s="12"/>
      <c r="D269" s="229"/>
      <c r="E269" s="12"/>
      <c r="F269" s="13"/>
      <c r="G269" s="12"/>
      <c r="H269" s="86"/>
      <c r="I269" s="12"/>
      <c r="J269" s="12"/>
      <c r="K269" s="12"/>
      <c r="L269" s="12"/>
      <c r="M269" s="12"/>
      <c r="N269" s="13"/>
      <c r="O269" s="12"/>
      <c r="P269" s="12"/>
      <c r="Q269" s="12"/>
      <c r="R269" s="12"/>
      <c r="S269" s="12"/>
      <c r="T269" s="12"/>
      <c r="U269" s="12"/>
      <c r="V269" s="12"/>
      <c r="W269" s="12"/>
    </row>
    <row r="270">
      <c r="A270" s="13"/>
      <c r="B270" s="228"/>
      <c r="C270" s="12"/>
      <c r="D270" s="229"/>
      <c r="E270" s="12"/>
      <c r="F270" s="13"/>
      <c r="G270" s="12"/>
      <c r="H270" s="86"/>
      <c r="I270" s="12"/>
      <c r="J270" s="12"/>
      <c r="K270" s="12"/>
      <c r="L270" s="12"/>
      <c r="M270" s="12"/>
      <c r="N270" s="13"/>
      <c r="O270" s="12"/>
      <c r="P270" s="12"/>
      <c r="Q270" s="12"/>
      <c r="R270" s="12"/>
      <c r="S270" s="12"/>
      <c r="T270" s="12"/>
      <c r="U270" s="12"/>
      <c r="V270" s="12"/>
      <c r="W270" s="12"/>
    </row>
    <row r="271">
      <c r="A271" s="13"/>
      <c r="B271" s="228"/>
      <c r="C271" s="12"/>
      <c r="D271" s="229"/>
      <c r="E271" s="12"/>
      <c r="F271" s="13"/>
      <c r="G271" s="12"/>
      <c r="H271" s="86"/>
      <c r="I271" s="12"/>
      <c r="J271" s="12"/>
      <c r="K271" s="12"/>
      <c r="L271" s="12"/>
      <c r="M271" s="12"/>
      <c r="N271" s="13"/>
      <c r="O271" s="12"/>
      <c r="P271" s="12"/>
      <c r="Q271" s="12"/>
      <c r="R271" s="12"/>
      <c r="S271" s="12"/>
      <c r="T271" s="12"/>
      <c r="U271" s="12"/>
      <c r="V271" s="12"/>
      <c r="W271" s="12"/>
    </row>
    <row r="272">
      <c r="A272" s="13"/>
      <c r="B272" s="228"/>
      <c r="C272" s="12"/>
      <c r="D272" s="229"/>
      <c r="E272" s="12"/>
      <c r="F272" s="13"/>
      <c r="G272" s="12"/>
      <c r="H272" s="86"/>
      <c r="I272" s="12"/>
      <c r="J272" s="12"/>
      <c r="K272" s="12"/>
      <c r="L272" s="12"/>
      <c r="M272" s="12"/>
      <c r="N272" s="13"/>
      <c r="O272" s="12"/>
      <c r="P272" s="12"/>
      <c r="Q272" s="12"/>
      <c r="R272" s="12"/>
      <c r="S272" s="12"/>
      <c r="T272" s="12"/>
      <c r="U272" s="12"/>
      <c r="V272" s="12"/>
      <c r="W272" s="12"/>
    </row>
    <row r="273">
      <c r="A273" s="13"/>
      <c r="B273" s="228"/>
      <c r="C273" s="12"/>
      <c r="D273" s="229"/>
      <c r="E273" s="12"/>
      <c r="F273" s="13"/>
      <c r="G273" s="12"/>
      <c r="H273" s="86"/>
      <c r="I273" s="12"/>
      <c r="J273" s="12"/>
      <c r="K273" s="12"/>
      <c r="L273" s="12"/>
      <c r="M273" s="12"/>
      <c r="N273" s="13"/>
      <c r="O273" s="12"/>
      <c r="P273" s="12"/>
      <c r="Q273" s="12"/>
      <c r="R273" s="12"/>
      <c r="S273" s="12"/>
      <c r="T273" s="12"/>
      <c r="U273" s="12"/>
      <c r="V273" s="12"/>
      <c r="W273" s="12"/>
    </row>
    <row r="274">
      <c r="A274" s="13"/>
      <c r="B274" s="228"/>
      <c r="C274" s="12"/>
      <c r="D274" s="229"/>
      <c r="E274" s="12"/>
      <c r="F274" s="13"/>
      <c r="G274" s="12"/>
      <c r="H274" s="86"/>
      <c r="I274" s="12"/>
      <c r="J274" s="12"/>
      <c r="K274" s="12"/>
      <c r="L274" s="12"/>
      <c r="M274" s="12"/>
      <c r="N274" s="13"/>
      <c r="O274" s="12"/>
      <c r="P274" s="12"/>
      <c r="Q274" s="12"/>
      <c r="R274" s="12"/>
      <c r="S274" s="12"/>
      <c r="T274" s="12"/>
      <c r="U274" s="12"/>
      <c r="V274" s="12"/>
      <c r="W274" s="12"/>
    </row>
    <row r="275">
      <c r="A275" s="13"/>
      <c r="B275" s="228"/>
      <c r="C275" s="12"/>
      <c r="D275" s="229"/>
      <c r="E275" s="12"/>
      <c r="F275" s="13"/>
      <c r="G275" s="12"/>
      <c r="H275" s="86"/>
      <c r="I275" s="12"/>
      <c r="J275" s="12"/>
      <c r="K275" s="12"/>
      <c r="L275" s="12"/>
      <c r="M275" s="12"/>
      <c r="N275" s="13"/>
      <c r="O275" s="12"/>
      <c r="P275" s="12"/>
      <c r="Q275" s="12"/>
      <c r="R275" s="12"/>
      <c r="S275" s="12"/>
      <c r="T275" s="12"/>
      <c r="U275" s="12"/>
      <c r="V275" s="12"/>
      <c r="W275" s="12"/>
    </row>
    <row r="276">
      <c r="A276" s="13"/>
      <c r="B276" s="228"/>
      <c r="C276" s="12"/>
      <c r="D276" s="229"/>
      <c r="E276" s="12"/>
      <c r="F276" s="13"/>
      <c r="G276" s="12"/>
      <c r="H276" s="86"/>
      <c r="I276" s="12"/>
      <c r="J276" s="12"/>
      <c r="K276" s="12"/>
      <c r="L276" s="12"/>
      <c r="M276" s="12"/>
      <c r="N276" s="13"/>
      <c r="O276" s="12"/>
      <c r="P276" s="12"/>
      <c r="Q276" s="12"/>
      <c r="R276" s="12"/>
      <c r="S276" s="12"/>
      <c r="T276" s="12"/>
      <c r="U276" s="12"/>
      <c r="V276" s="12"/>
      <c r="W276" s="12"/>
    </row>
    <row r="277">
      <c r="A277" s="13"/>
      <c r="B277" s="228"/>
      <c r="C277" s="12"/>
      <c r="D277" s="229"/>
      <c r="E277" s="12"/>
      <c r="F277" s="13"/>
      <c r="G277" s="12"/>
      <c r="H277" s="86"/>
      <c r="I277" s="12"/>
      <c r="J277" s="12"/>
      <c r="K277" s="12"/>
      <c r="L277" s="12"/>
      <c r="M277" s="12"/>
      <c r="N277" s="13"/>
      <c r="O277" s="12"/>
      <c r="P277" s="12"/>
      <c r="Q277" s="12"/>
      <c r="R277" s="12"/>
      <c r="S277" s="12"/>
      <c r="T277" s="12"/>
      <c r="U277" s="12"/>
      <c r="V277" s="12"/>
      <c r="W277" s="12"/>
    </row>
    <row r="278">
      <c r="A278" s="13"/>
      <c r="B278" s="228"/>
      <c r="C278" s="12"/>
      <c r="D278" s="229"/>
      <c r="E278" s="12"/>
      <c r="F278" s="13"/>
      <c r="G278" s="12"/>
      <c r="H278" s="86"/>
      <c r="I278" s="12"/>
      <c r="J278" s="12"/>
      <c r="K278" s="12"/>
      <c r="L278" s="12"/>
      <c r="M278" s="12"/>
      <c r="N278" s="13"/>
      <c r="O278" s="12"/>
      <c r="P278" s="12"/>
      <c r="Q278" s="12"/>
      <c r="R278" s="12"/>
      <c r="S278" s="12"/>
      <c r="T278" s="12"/>
      <c r="U278" s="12"/>
      <c r="V278" s="12"/>
      <c r="W278" s="12"/>
    </row>
    <row r="279">
      <c r="A279" s="13"/>
      <c r="B279" s="228"/>
      <c r="C279" s="12"/>
      <c r="D279" s="229"/>
      <c r="E279" s="12"/>
      <c r="F279" s="13"/>
      <c r="G279" s="12"/>
      <c r="H279" s="86"/>
      <c r="I279" s="12"/>
      <c r="J279" s="12"/>
      <c r="K279" s="12"/>
      <c r="L279" s="12"/>
      <c r="M279" s="12"/>
      <c r="N279" s="13"/>
      <c r="O279" s="12"/>
      <c r="P279" s="12"/>
      <c r="Q279" s="12"/>
      <c r="R279" s="12"/>
      <c r="S279" s="12"/>
      <c r="T279" s="12"/>
      <c r="U279" s="12"/>
      <c r="V279" s="12"/>
      <c r="W279" s="12"/>
    </row>
    <row r="280">
      <c r="A280" s="13"/>
      <c r="B280" s="228"/>
      <c r="C280" s="12"/>
      <c r="D280" s="229"/>
      <c r="E280" s="12"/>
      <c r="F280" s="13"/>
      <c r="G280" s="12"/>
      <c r="H280" s="86"/>
      <c r="I280" s="12"/>
      <c r="J280" s="12"/>
      <c r="K280" s="12"/>
      <c r="L280" s="12"/>
      <c r="M280" s="12"/>
      <c r="N280" s="13"/>
      <c r="O280" s="12"/>
      <c r="P280" s="12"/>
      <c r="Q280" s="12"/>
      <c r="R280" s="12"/>
      <c r="S280" s="12"/>
      <c r="T280" s="12"/>
      <c r="U280" s="12"/>
      <c r="V280" s="12"/>
      <c r="W280" s="12"/>
    </row>
    <row r="281">
      <c r="A281" s="13"/>
      <c r="B281" s="228"/>
      <c r="C281" s="12"/>
      <c r="D281" s="229"/>
      <c r="E281" s="12"/>
      <c r="F281" s="13"/>
      <c r="G281" s="12"/>
      <c r="H281" s="86"/>
      <c r="I281" s="12"/>
      <c r="J281" s="12"/>
      <c r="K281" s="12"/>
      <c r="L281" s="12"/>
      <c r="M281" s="12"/>
      <c r="N281" s="13"/>
      <c r="O281" s="12"/>
      <c r="P281" s="12"/>
      <c r="Q281" s="12"/>
      <c r="R281" s="12"/>
      <c r="S281" s="12"/>
      <c r="T281" s="12"/>
      <c r="U281" s="12"/>
      <c r="V281" s="12"/>
      <c r="W281" s="12"/>
    </row>
    <row r="282">
      <c r="A282" s="13"/>
      <c r="B282" s="228"/>
      <c r="C282" s="12"/>
      <c r="D282" s="229"/>
      <c r="E282" s="12"/>
      <c r="F282" s="13"/>
      <c r="G282" s="12"/>
      <c r="H282" s="86"/>
      <c r="I282" s="12"/>
      <c r="J282" s="12"/>
      <c r="K282" s="12"/>
      <c r="L282" s="12"/>
      <c r="M282" s="12"/>
      <c r="N282" s="13"/>
      <c r="O282" s="12"/>
      <c r="P282" s="12"/>
      <c r="Q282" s="12"/>
      <c r="R282" s="12"/>
      <c r="S282" s="12"/>
      <c r="T282" s="12"/>
      <c r="U282" s="12"/>
      <c r="V282" s="12"/>
      <c r="W282" s="12"/>
    </row>
    <row r="283">
      <c r="A283" s="13"/>
      <c r="B283" s="228"/>
      <c r="C283" s="12"/>
      <c r="D283" s="229"/>
      <c r="E283" s="12"/>
      <c r="F283" s="13"/>
      <c r="G283" s="12"/>
      <c r="H283" s="86"/>
      <c r="I283" s="12"/>
      <c r="J283" s="12"/>
      <c r="K283" s="12"/>
      <c r="L283" s="12"/>
      <c r="M283" s="12"/>
      <c r="N283" s="13"/>
      <c r="O283" s="12"/>
      <c r="P283" s="12"/>
      <c r="Q283" s="12"/>
      <c r="R283" s="12"/>
      <c r="S283" s="12"/>
      <c r="T283" s="12"/>
      <c r="U283" s="12"/>
      <c r="V283" s="12"/>
      <c r="W283" s="12"/>
    </row>
    <row r="284">
      <c r="A284" s="13"/>
      <c r="B284" s="228"/>
      <c r="C284" s="12"/>
      <c r="D284" s="229"/>
      <c r="E284" s="12"/>
      <c r="F284" s="13"/>
      <c r="G284" s="12"/>
      <c r="H284" s="86"/>
      <c r="I284" s="12"/>
      <c r="J284" s="12"/>
      <c r="K284" s="12"/>
      <c r="L284" s="12"/>
      <c r="M284" s="12"/>
      <c r="N284" s="13"/>
      <c r="O284" s="12"/>
      <c r="P284" s="12"/>
      <c r="Q284" s="12"/>
      <c r="R284" s="12"/>
      <c r="S284" s="12"/>
      <c r="T284" s="12"/>
      <c r="U284" s="12"/>
      <c r="V284" s="12"/>
      <c r="W284" s="12"/>
    </row>
    <row r="285">
      <c r="A285" s="13"/>
      <c r="B285" s="228"/>
      <c r="C285" s="12"/>
      <c r="D285" s="229"/>
      <c r="E285" s="12"/>
      <c r="F285" s="13"/>
      <c r="G285" s="12"/>
      <c r="H285" s="86"/>
      <c r="I285" s="12"/>
      <c r="J285" s="12"/>
      <c r="K285" s="12"/>
      <c r="L285" s="12"/>
      <c r="M285" s="12"/>
      <c r="N285" s="13"/>
      <c r="O285" s="12"/>
      <c r="P285" s="12"/>
      <c r="Q285" s="12"/>
      <c r="R285" s="12"/>
      <c r="S285" s="12"/>
      <c r="T285" s="12"/>
      <c r="U285" s="12"/>
      <c r="V285" s="12"/>
      <c r="W285" s="12"/>
    </row>
    <row r="286">
      <c r="A286" s="13"/>
      <c r="B286" s="228"/>
      <c r="C286" s="12"/>
      <c r="D286" s="229"/>
      <c r="E286" s="12"/>
      <c r="F286" s="13"/>
      <c r="G286" s="12"/>
      <c r="H286" s="86"/>
      <c r="I286" s="12"/>
      <c r="J286" s="12"/>
      <c r="K286" s="12"/>
      <c r="L286" s="12"/>
      <c r="M286" s="12"/>
      <c r="N286" s="13"/>
      <c r="O286" s="12"/>
      <c r="P286" s="12"/>
      <c r="Q286" s="12"/>
      <c r="R286" s="12"/>
      <c r="S286" s="12"/>
      <c r="T286" s="12"/>
      <c r="U286" s="12"/>
      <c r="V286" s="12"/>
      <c r="W286" s="12"/>
    </row>
    <row r="287">
      <c r="A287" s="13"/>
      <c r="B287" s="228"/>
      <c r="C287" s="12"/>
      <c r="D287" s="229"/>
      <c r="E287" s="12"/>
      <c r="F287" s="13"/>
      <c r="G287" s="12"/>
      <c r="H287" s="86"/>
      <c r="I287" s="12"/>
      <c r="J287" s="12"/>
      <c r="K287" s="12"/>
      <c r="L287" s="12"/>
      <c r="M287" s="12"/>
      <c r="N287" s="13"/>
      <c r="O287" s="12"/>
      <c r="P287" s="12"/>
      <c r="Q287" s="12"/>
      <c r="R287" s="12"/>
      <c r="S287" s="12"/>
      <c r="T287" s="12"/>
      <c r="U287" s="12"/>
      <c r="V287" s="12"/>
      <c r="W287" s="12"/>
    </row>
    <row r="288">
      <c r="A288" s="13"/>
      <c r="B288" s="228"/>
      <c r="C288" s="12"/>
      <c r="D288" s="229"/>
      <c r="E288" s="12"/>
      <c r="F288" s="13"/>
      <c r="G288" s="12"/>
      <c r="H288" s="86"/>
      <c r="I288" s="12"/>
      <c r="J288" s="12"/>
      <c r="K288" s="12"/>
      <c r="L288" s="12"/>
      <c r="M288" s="12"/>
      <c r="N288" s="13"/>
      <c r="O288" s="12"/>
      <c r="P288" s="12"/>
      <c r="Q288" s="12"/>
      <c r="R288" s="12"/>
      <c r="S288" s="12"/>
      <c r="T288" s="12"/>
      <c r="U288" s="12"/>
      <c r="V288" s="12"/>
      <c r="W288" s="12"/>
    </row>
    <row r="289">
      <c r="A289" s="13"/>
      <c r="B289" s="228"/>
      <c r="C289" s="12"/>
      <c r="D289" s="229"/>
      <c r="E289" s="12"/>
      <c r="F289" s="13"/>
      <c r="G289" s="12"/>
      <c r="H289" s="86"/>
      <c r="I289" s="12"/>
      <c r="J289" s="12"/>
      <c r="K289" s="12"/>
      <c r="L289" s="12"/>
      <c r="M289" s="12"/>
      <c r="N289" s="13"/>
      <c r="O289" s="12"/>
      <c r="P289" s="12"/>
      <c r="Q289" s="12"/>
      <c r="R289" s="12"/>
      <c r="S289" s="12"/>
      <c r="T289" s="12"/>
      <c r="U289" s="12"/>
      <c r="V289" s="12"/>
      <c r="W289" s="12"/>
    </row>
    <row r="290">
      <c r="A290" s="13"/>
      <c r="B290" s="228"/>
      <c r="C290" s="12"/>
      <c r="D290" s="229"/>
      <c r="E290" s="12"/>
      <c r="F290" s="13"/>
      <c r="G290" s="12"/>
      <c r="H290" s="86"/>
      <c r="I290" s="12"/>
      <c r="J290" s="12"/>
      <c r="K290" s="12"/>
      <c r="L290" s="12"/>
      <c r="M290" s="12"/>
      <c r="N290" s="13"/>
      <c r="O290" s="12"/>
      <c r="P290" s="12"/>
      <c r="Q290" s="12"/>
      <c r="R290" s="12"/>
      <c r="S290" s="12"/>
      <c r="T290" s="12"/>
      <c r="U290" s="12"/>
      <c r="V290" s="12"/>
      <c r="W290" s="12"/>
    </row>
    <row r="291">
      <c r="A291" s="13"/>
      <c r="B291" s="228"/>
      <c r="C291" s="12"/>
      <c r="D291" s="229"/>
      <c r="E291" s="12"/>
      <c r="F291" s="13"/>
      <c r="G291" s="12"/>
      <c r="H291" s="86"/>
      <c r="I291" s="12"/>
      <c r="J291" s="12"/>
      <c r="K291" s="12"/>
      <c r="L291" s="12"/>
      <c r="M291" s="12"/>
      <c r="N291" s="13"/>
      <c r="O291" s="12"/>
      <c r="P291" s="12"/>
      <c r="Q291" s="12"/>
      <c r="R291" s="12"/>
      <c r="S291" s="12"/>
      <c r="T291" s="12"/>
      <c r="U291" s="12"/>
      <c r="V291" s="12"/>
      <c r="W291" s="12"/>
    </row>
    <row r="292">
      <c r="A292" s="13"/>
      <c r="B292" s="228"/>
      <c r="C292" s="12"/>
      <c r="D292" s="229"/>
      <c r="E292" s="12"/>
      <c r="F292" s="13"/>
      <c r="G292" s="12"/>
      <c r="H292" s="86"/>
      <c r="I292" s="12"/>
      <c r="J292" s="12"/>
      <c r="K292" s="12"/>
      <c r="L292" s="12"/>
      <c r="M292" s="12"/>
      <c r="N292" s="13"/>
      <c r="O292" s="12"/>
      <c r="P292" s="12"/>
      <c r="Q292" s="12"/>
      <c r="R292" s="12"/>
      <c r="S292" s="12"/>
      <c r="T292" s="12"/>
      <c r="U292" s="12"/>
      <c r="V292" s="12"/>
      <c r="W292" s="12"/>
    </row>
    <row r="293">
      <c r="A293" s="13"/>
      <c r="B293" s="228"/>
      <c r="C293" s="12"/>
      <c r="D293" s="229"/>
      <c r="E293" s="12"/>
      <c r="F293" s="13"/>
      <c r="G293" s="12"/>
      <c r="H293" s="86"/>
      <c r="I293" s="12"/>
      <c r="J293" s="12"/>
      <c r="K293" s="12"/>
      <c r="L293" s="12"/>
      <c r="M293" s="12"/>
      <c r="N293" s="13"/>
      <c r="O293" s="12"/>
      <c r="P293" s="12"/>
      <c r="Q293" s="12"/>
      <c r="R293" s="12"/>
      <c r="S293" s="12"/>
      <c r="T293" s="12"/>
      <c r="U293" s="12"/>
      <c r="V293" s="12"/>
      <c r="W293" s="12"/>
    </row>
    <row r="294">
      <c r="A294" s="13"/>
      <c r="B294" s="228"/>
      <c r="C294" s="12"/>
      <c r="D294" s="229"/>
      <c r="E294" s="12"/>
      <c r="F294" s="13"/>
      <c r="G294" s="12"/>
      <c r="H294" s="86"/>
      <c r="I294" s="12"/>
      <c r="J294" s="12"/>
      <c r="K294" s="12"/>
      <c r="L294" s="12"/>
      <c r="M294" s="12"/>
      <c r="N294" s="13"/>
      <c r="O294" s="12"/>
      <c r="P294" s="12"/>
      <c r="Q294" s="12"/>
      <c r="R294" s="12"/>
      <c r="S294" s="12"/>
      <c r="T294" s="12"/>
      <c r="U294" s="12"/>
      <c r="V294" s="12"/>
      <c r="W294" s="12"/>
    </row>
    <row r="295">
      <c r="A295" s="13"/>
      <c r="B295" s="228"/>
      <c r="C295" s="12"/>
      <c r="D295" s="229"/>
      <c r="E295" s="12"/>
      <c r="F295" s="13"/>
      <c r="G295" s="12"/>
      <c r="H295" s="86"/>
      <c r="I295" s="12"/>
      <c r="J295" s="12"/>
      <c r="K295" s="12"/>
      <c r="L295" s="12"/>
      <c r="M295" s="12"/>
      <c r="N295" s="13"/>
      <c r="O295" s="12"/>
      <c r="P295" s="12"/>
      <c r="Q295" s="12"/>
      <c r="R295" s="12"/>
      <c r="S295" s="12"/>
      <c r="T295" s="12"/>
      <c r="U295" s="12"/>
      <c r="V295" s="12"/>
      <c r="W295" s="12"/>
    </row>
    <row r="296">
      <c r="A296" s="13"/>
      <c r="B296" s="228"/>
      <c r="C296" s="12"/>
      <c r="D296" s="229"/>
      <c r="E296" s="12"/>
      <c r="F296" s="13"/>
      <c r="G296" s="12"/>
      <c r="H296" s="86"/>
      <c r="I296" s="12"/>
      <c r="J296" s="12"/>
      <c r="K296" s="12"/>
      <c r="L296" s="12"/>
      <c r="M296" s="12"/>
      <c r="N296" s="13"/>
      <c r="O296" s="12"/>
      <c r="P296" s="12"/>
      <c r="Q296" s="12"/>
      <c r="R296" s="12"/>
      <c r="S296" s="12"/>
      <c r="T296" s="12"/>
      <c r="U296" s="12"/>
      <c r="V296" s="12"/>
      <c r="W296" s="12"/>
    </row>
    <row r="297">
      <c r="A297" s="13"/>
      <c r="B297" s="228"/>
      <c r="C297" s="12"/>
      <c r="D297" s="229"/>
      <c r="E297" s="12"/>
      <c r="F297" s="13"/>
      <c r="G297" s="12"/>
      <c r="H297" s="86"/>
      <c r="I297" s="12"/>
      <c r="J297" s="12"/>
      <c r="K297" s="12"/>
      <c r="L297" s="12"/>
      <c r="M297" s="12"/>
      <c r="N297" s="13"/>
      <c r="O297" s="12"/>
      <c r="P297" s="12"/>
      <c r="Q297" s="12"/>
      <c r="R297" s="12"/>
      <c r="S297" s="12"/>
      <c r="T297" s="12"/>
      <c r="U297" s="12"/>
      <c r="V297" s="12"/>
      <c r="W297" s="12"/>
    </row>
    <row r="298">
      <c r="A298" s="13"/>
      <c r="B298" s="228"/>
      <c r="C298" s="12"/>
      <c r="D298" s="229"/>
      <c r="E298" s="12"/>
      <c r="F298" s="13"/>
      <c r="G298" s="12"/>
      <c r="H298" s="86"/>
      <c r="I298" s="12"/>
      <c r="J298" s="12"/>
      <c r="K298" s="12"/>
      <c r="L298" s="12"/>
      <c r="M298" s="12"/>
      <c r="N298" s="13"/>
      <c r="O298" s="12"/>
      <c r="P298" s="12"/>
      <c r="Q298" s="12"/>
      <c r="R298" s="12"/>
      <c r="S298" s="12"/>
      <c r="T298" s="12"/>
      <c r="U298" s="12"/>
      <c r="V298" s="12"/>
      <c r="W298" s="12"/>
    </row>
    <row r="299">
      <c r="A299" s="13"/>
      <c r="B299" s="228"/>
      <c r="C299" s="12"/>
      <c r="D299" s="229"/>
      <c r="E299" s="12"/>
      <c r="F299" s="13"/>
      <c r="G299" s="12"/>
      <c r="H299" s="86"/>
      <c r="I299" s="12"/>
      <c r="J299" s="12"/>
      <c r="K299" s="12"/>
      <c r="L299" s="12"/>
      <c r="M299" s="12"/>
      <c r="N299" s="13"/>
      <c r="O299" s="12"/>
      <c r="P299" s="12"/>
      <c r="Q299" s="12"/>
      <c r="R299" s="12"/>
      <c r="S299" s="12"/>
      <c r="T299" s="12"/>
      <c r="U299" s="12"/>
      <c r="V299" s="12"/>
      <c r="W299" s="12"/>
    </row>
    <row r="300">
      <c r="A300" s="13"/>
      <c r="B300" s="228"/>
      <c r="C300" s="12"/>
      <c r="D300" s="229"/>
      <c r="E300" s="12"/>
      <c r="F300" s="13"/>
      <c r="G300" s="12"/>
      <c r="H300" s="86"/>
      <c r="I300" s="12"/>
      <c r="J300" s="12"/>
      <c r="K300" s="12"/>
      <c r="L300" s="12"/>
      <c r="M300" s="12"/>
      <c r="N300" s="13"/>
      <c r="O300" s="12"/>
      <c r="P300" s="12"/>
      <c r="Q300" s="12"/>
      <c r="R300" s="12"/>
      <c r="S300" s="12"/>
      <c r="T300" s="12"/>
      <c r="U300" s="12"/>
      <c r="V300" s="12"/>
      <c r="W300" s="12"/>
    </row>
    <row r="301">
      <c r="A301" s="13"/>
      <c r="B301" s="228"/>
      <c r="C301" s="12"/>
      <c r="D301" s="229"/>
      <c r="E301" s="12"/>
      <c r="F301" s="13"/>
      <c r="G301" s="12"/>
      <c r="H301" s="86"/>
      <c r="I301" s="12"/>
      <c r="J301" s="12"/>
      <c r="K301" s="12"/>
      <c r="L301" s="12"/>
      <c r="M301" s="12"/>
      <c r="N301" s="13"/>
      <c r="O301" s="12"/>
      <c r="P301" s="12"/>
      <c r="Q301" s="12"/>
      <c r="R301" s="12"/>
      <c r="S301" s="12"/>
      <c r="T301" s="12"/>
      <c r="U301" s="12"/>
      <c r="V301" s="12"/>
      <c r="W301" s="12"/>
    </row>
    <row r="302">
      <c r="A302" s="13"/>
      <c r="B302" s="228"/>
      <c r="C302" s="12"/>
      <c r="D302" s="229"/>
      <c r="E302" s="12"/>
      <c r="F302" s="13"/>
      <c r="G302" s="12"/>
      <c r="H302" s="86"/>
      <c r="I302" s="12"/>
      <c r="J302" s="12"/>
      <c r="K302" s="12"/>
      <c r="L302" s="12"/>
      <c r="M302" s="12"/>
      <c r="N302" s="13"/>
      <c r="O302" s="12"/>
      <c r="P302" s="12"/>
      <c r="Q302" s="12"/>
      <c r="R302" s="12"/>
      <c r="S302" s="12"/>
      <c r="T302" s="12"/>
      <c r="U302" s="12"/>
      <c r="V302" s="12"/>
      <c r="W302" s="12"/>
    </row>
    <row r="303">
      <c r="A303" s="13"/>
      <c r="B303" s="228"/>
      <c r="C303" s="12"/>
      <c r="D303" s="229"/>
      <c r="E303" s="12"/>
      <c r="F303" s="13"/>
      <c r="G303" s="12"/>
      <c r="H303" s="86"/>
      <c r="I303" s="12"/>
      <c r="J303" s="12"/>
      <c r="K303" s="12"/>
      <c r="L303" s="12"/>
      <c r="M303" s="12"/>
      <c r="N303" s="13"/>
      <c r="O303" s="12"/>
      <c r="P303" s="12"/>
      <c r="Q303" s="12"/>
      <c r="R303" s="12"/>
      <c r="S303" s="12"/>
      <c r="T303" s="12"/>
      <c r="U303" s="12"/>
      <c r="V303" s="12"/>
      <c r="W303" s="12"/>
    </row>
    <row r="304">
      <c r="A304" s="13"/>
      <c r="B304" s="228"/>
      <c r="C304" s="12"/>
      <c r="D304" s="229"/>
      <c r="E304" s="12"/>
      <c r="F304" s="13"/>
      <c r="G304" s="12"/>
      <c r="H304" s="86"/>
      <c r="I304" s="12"/>
      <c r="J304" s="12"/>
      <c r="K304" s="12"/>
      <c r="L304" s="12"/>
      <c r="M304" s="12"/>
      <c r="N304" s="13"/>
      <c r="O304" s="12"/>
      <c r="P304" s="12"/>
      <c r="Q304" s="12"/>
      <c r="R304" s="12"/>
      <c r="S304" s="12"/>
      <c r="T304" s="12"/>
      <c r="U304" s="12"/>
      <c r="V304" s="12"/>
      <c r="W304" s="12"/>
    </row>
    <row r="305">
      <c r="A305" s="13"/>
      <c r="B305" s="228"/>
      <c r="C305" s="12"/>
      <c r="D305" s="229"/>
      <c r="E305" s="12"/>
      <c r="F305" s="13"/>
      <c r="G305" s="12"/>
      <c r="H305" s="86"/>
      <c r="I305" s="12"/>
      <c r="J305" s="12"/>
      <c r="K305" s="12"/>
      <c r="L305" s="12"/>
      <c r="M305" s="12"/>
      <c r="N305" s="13"/>
      <c r="O305" s="12"/>
      <c r="P305" s="12"/>
      <c r="Q305" s="12"/>
      <c r="R305" s="12"/>
      <c r="S305" s="12"/>
      <c r="T305" s="12"/>
      <c r="U305" s="12"/>
      <c r="V305" s="12"/>
      <c r="W305" s="12"/>
    </row>
    <row r="306">
      <c r="A306" s="13"/>
      <c r="B306" s="228"/>
      <c r="C306" s="12"/>
      <c r="D306" s="229"/>
      <c r="E306" s="12"/>
      <c r="F306" s="13"/>
      <c r="G306" s="12"/>
      <c r="H306" s="86"/>
      <c r="I306" s="12"/>
      <c r="J306" s="12"/>
      <c r="K306" s="12"/>
      <c r="L306" s="12"/>
      <c r="M306" s="12"/>
      <c r="N306" s="13"/>
      <c r="O306" s="12"/>
      <c r="P306" s="12"/>
      <c r="Q306" s="12"/>
      <c r="R306" s="12"/>
      <c r="S306" s="12"/>
      <c r="T306" s="12"/>
      <c r="U306" s="12"/>
      <c r="V306" s="12"/>
      <c r="W306" s="12"/>
    </row>
    <row r="307">
      <c r="A307" s="13"/>
      <c r="B307" s="228"/>
      <c r="C307" s="12"/>
      <c r="D307" s="229"/>
      <c r="E307" s="12"/>
      <c r="F307" s="13"/>
      <c r="G307" s="12"/>
      <c r="H307" s="86"/>
      <c r="I307" s="12"/>
      <c r="J307" s="12"/>
      <c r="K307" s="12"/>
      <c r="L307" s="12"/>
      <c r="M307" s="12"/>
      <c r="N307" s="13"/>
      <c r="O307" s="12"/>
      <c r="P307" s="12"/>
      <c r="Q307" s="12"/>
      <c r="R307" s="12"/>
      <c r="S307" s="12"/>
      <c r="T307" s="12"/>
      <c r="U307" s="12"/>
      <c r="V307" s="12"/>
      <c r="W307" s="12"/>
    </row>
    <row r="308">
      <c r="A308" s="13"/>
      <c r="B308" s="228"/>
      <c r="C308" s="12"/>
      <c r="D308" s="229"/>
      <c r="E308" s="12"/>
      <c r="F308" s="13"/>
      <c r="G308" s="12"/>
      <c r="H308" s="86"/>
      <c r="I308" s="12"/>
      <c r="J308" s="12"/>
      <c r="K308" s="12"/>
      <c r="L308" s="12"/>
      <c r="M308" s="12"/>
      <c r="N308" s="13"/>
      <c r="O308" s="12"/>
      <c r="P308" s="12"/>
      <c r="Q308" s="12"/>
      <c r="R308" s="12"/>
      <c r="S308" s="12"/>
      <c r="T308" s="12"/>
      <c r="U308" s="12"/>
      <c r="V308" s="12"/>
      <c r="W308" s="12"/>
    </row>
    <row r="309">
      <c r="A309" s="13"/>
      <c r="B309" s="228"/>
      <c r="C309" s="12"/>
      <c r="D309" s="229"/>
      <c r="E309" s="12"/>
      <c r="F309" s="13"/>
      <c r="G309" s="12"/>
      <c r="H309" s="86"/>
      <c r="I309" s="12"/>
      <c r="J309" s="12"/>
      <c r="K309" s="12"/>
      <c r="L309" s="12"/>
      <c r="M309" s="12"/>
      <c r="N309" s="13"/>
      <c r="O309" s="12"/>
      <c r="P309" s="12"/>
      <c r="Q309" s="12"/>
      <c r="R309" s="12"/>
      <c r="S309" s="12"/>
      <c r="T309" s="12"/>
      <c r="U309" s="12"/>
      <c r="V309" s="12"/>
      <c r="W309" s="12"/>
    </row>
    <row r="310">
      <c r="A310" s="13"/>
      <c r="B310" s="228"/>
      <c r="C310" s="12"/>
      <c r="D310" s="229"/>
      <c r="E310" s="12"/>
      <c r="F310" s="13"/>
      <c r="G310" s="12"/>
      <c r="H310" s="86"/>
      <c r="I310" s="12"/>
      <c r="J310" s="12"/>
      <c r="K310" s="12"/>
      <c r="L310" s="12"/>
      <c r="M310" s="12"/>
      <c r="N310" s="13"/>
      <c r="O310" s="12"/>
      <c r="P310" s="12"/>
      <c r="Q310" s="12"/>
      <c r="R310" s="12"/>
      <c r="S310" s="12"/>
      <c r="T310" s="12"/>
      <c r="U310" s="12"/>
      <c r="V310" s="12"/>
      <c r="W310" s="12"/>
    </row>
    <row r="311">
      <c r="A311" s="13"/>
      <c r="B311" s="228"/>
      <c r="C311" s="12"/>
      <c r="D311" s="229"/>
      <c r="E311" s="12"/>
      <c r="F311" s="13"/>
      <c r="G311" s="12"/>
      <c r="H311" s="86"/>
      <c r="I311" s="12"/>
      <c r="J311" s="12"/>
      <c r="K311" s="12"/>
      <c r="L311" s="12"/>
      <c r="M311" s="12"/>
      <c r="N311" s="13"/>
      <c r="O311" s="12"/>
      <c r="P311" s="12"/>
      <c r="Q311" s="12"/>
      <c r="R311" s="12"/>
      <c r="S311" s="12"/>
      <c r="T311" s="12"/>
      <c r="U311" s="12"/>
      <c r="V311" s="12"/>
      <c r="W311" s="12"/>
    </row>
    <row r="312">
      <c r="A312" s="13"/>
      <c r="B312" s="228"/>
      <c r="C312" s="12"/>
      <c r="D312" s="229"/>
      <c r="E312" s="12"/>
      <c r="F312" s="13"/>
      <c r="G312" s="12"/>
      <c r="H312" s="86"/>
      <c r="I312" s="12"/>
      <c r="J312" s="12"/>
      <c r="K312" s="12"/>
      <c r="L312" s="12"/>
      <c r="M312" s="12"/>
      <c r="N312" s="13"/>
      <c r="O312" s="12"/>
      <c r="P312" s="12"/>
      <c r="Q312" s="12"/>
      <c r="R312" s="12"/>
      <c r="S312" s="12"/>
      <c r="T312" s="12"/>
      <c r="U312" s="12"/>
      <c r="V312" s="12"/>
      <c r="W312" s="12"/>
    </row>
    <row r="313">
      <c r="A313" s="13"/>
      <c r="B313" s="228"/>
      <c r="C313" s="12"/>
      <c r="D313" s="229"/>
      <c r="E313" s="12"/>
      <c r="F313" s="13"/>
      <c r="G313" s="12"/>
      <c r="H313" s="86"/>
      <c r="I313" s="12"/>
      <c r="J313" s="12"/>
      <c r="K313" s="12"/>
      <c r="L313" s="12"/>
      <c r="M313" s="12"/>
      <c r="N313" s="13"/>
      <c r="O313" s="12"/>
      <c r="P313" s="12"/>
      <c r="Q313" s="12"/>
      <c r="R313" s="12"/>
      <c r="S313" s="12"/>
      <c r="T313" s="12"/>
      <c r="U313" s="12"/>
      <c r="V313" s="12"/>
      <c r="W313" s="12"/>
    </row>
    <row r="314">
      <c r="A314" s="13"/>
      <c r="B314" s="228"/>
      <c r="C314" s="12"/>
      <c r="D314" s="229"/>
      <c r="E314" s="12"/>
      <c r="F314" s="13"/>
      <c r="G314" s="12"/>
      <c r="H314" s="86"/>
      <c r="I314" s="12"/>
      <c r="J314" s="12"/>
      <c r="K314" s="12"/>
      <c r="L314" s="12"/>
      <c r="M314" s="12"/>
      <c r="N314" s="13"/>
      <c r="O314" s="12"/>
      <c r="P314" s="12"/>
      <c r="Q314" s="12"/>
      <c r="R314" s="12"/>
      <c r="S314" s="12"/>
      <c r="T314" s="12"/>
      <c r="U314" s="12"/>
      <c r="V314" s="12"/>
      <c r="W314" s="12"/>
    </row>
    <row r="315">
      <c r="A315" s="13"/>
      <c r="B315" s="228"/>
      <c r="C315" s="12"/>
      <c r="D315" s="229"/>
      <c r="E315" s="12"/>
      <c r="F315" s="13"/>
      <c r="G315" s="12"/>
      <c r="H315" s="86"/>
      <c r="I315" s="12"/>
      <c r="J315" s="12"/>
      <c r="K315" s="12"/>
      <c r="L315" s="12"/>
      <c r="M315" s="12"/>
      <c r="N315" s="13"/>
      <c r="O315" s="12"/>
      <c r="P315" s="12"/>
      <c r="Q315" s="12"/>
      <c r="R315" s="12"/>
      <c r="S315" s="12"/>
      <c r="T315" s="12"/>
      <c r="U315" s="12"/>
      <c r="V315" s="12"/>
      <c r="W315" s="12"/>
    </row>
    <row r="316">
      <c r="A316" s="13"/>
      <c r="B316" s="228"/>
      <c r="C316" s="12"/>
      <c r="D316" s="229"/>
      <c r="E316" s="12"/>
      <c r="F316" s="13"/>
      <c r="G316" s="12"/>
      <c r="H316" s="86"/>
      <c r="I316" s="12"/>
      <c r="J316" s="12"/>
      <c r="K316" s="12"/>
      <c r="L316" s="12"/>
      <c r="M316" s="12"/>
      <c r="N316" s="13"/>
      <c r="O316" s="12"/>
      <c r="P316" s="12"/>
      <c r="Q316" s="12"/>
      <c r="R316" s="12"/>
      <c r="S316" s="12"/>
      <c r="T316" s="12"/>
      <c r="U316" s="12"/>
      <c r="V316" s="12"/>
      <c r="W316" s="12"/>
    </row>
    <row r="317">
      <c r="A317" s="13"/>
      <c r="B317" s="228"/>
      <c r="C317" s="12"/>
      <c r="D317" s="229"/>
      <c r="E317" s="12"/>
      <c r="F317" s="13"/>
      <c r="G317" s="12"/>
      <c r="H317" s="86"/>
      <c r="I317" s="12"/>
      <c r="J317" s="12"/>
      <c r="K317" s="12"/>
      <c r="L317" s="12"/>
      <c r="M317" s="12"/>
      <c r="N317" s="13"/>
      <c r="O317" s="12"/>
      <c r="P317" s="12"/>
      <c r="Q317" s="12"/>
      <c r="R317" s="12"/>
      <c r="S317" s="12"/>
      <c r="T317" s="12"/>
      <c r="U317" s="12"/>
      <c r="V317" s="12"/>
      <c r="W317" s="12"/>
    </row>
    <row r="318">
      <c r="A318" s="13"/>
      <c r="B318" s="228"/>
      <c r="C318" s="12"/>
      <c r="D318" s="229"/>
      <c r="E318" s="12"/>
      <c r="F318" s="13"/>
      <c r="G318" s="12"/>
      <c r="H318" s="86"/>
      <c r="I318" s="12"/>
      <c r="J318" s="12"/>
      <c r="K318" s="12"/>
      <c r="L318" s="12"/>
      <c r="M318" s="12"/>
      <c r="N318" s="13"/>
      <c r="O318" s="12"/>
      <c r="P318" s="12"/>
      <c r="Q318" s="12"/>
      <c r="R318" s="12"/>
      <c r="S318" s="12"/>
      <c r="T318" s="12"/>
      <c r="U318" s="12"/>
      <c r="V318" s="12"/>
      <c r="W318" s="12"/>
    </row>
    <row r="319">
      <c r="A319" s="13"/>
      <c r="B319" s="228"/>
      <c r="C319" s="12"/>
      <c r="D319" s="229"/>
      <c r="E319" s="12"/>
      <c r="F319" s="13"/>
      <c r="G319" s="12"/>
      <c r="H319" s="86"/>
      <c r="I319" s="12"/>
      <c r="J319" s="12"/>
      <c r="K319" s="12"/>
      <c r="L319" s="12"/>
      <c r="M319" s="12"/>
      <c r="N319" s="13"/>
      <c r="O319" s="12"/>
      <c r="P319" s="12"/>
      <c r="Q319" s="12"/>
      <c r="R319" s="12"/>
      <c r="S319" s="12"/>
      <c r="T319" s="12"/>
      <c r="U319" s="12"/>
      <c r="V319" s="12"/>
      <c r="W319" s="12"/>
    </row>
    <row r="320">
      <c r="A320" s="13"/>
      <c r="B320" s="228"/>
      <c r="C320" s="12"/>
      <c r="D320" s="229"/>
      <c r="E320" s="12"/>
      <c r="F320" s="13"/>
      <c r="G320" s="12"/>
      <c r="H320" s="86"/>
      <c r="I320" s="12"/>
      <c r="J320" s="12"/>
      <c r="K320" s="12"/>
      <c r="L320" s="12"/>
      <c r="M320" s="12"/>
      <c r="N320" s="13"/>
      <c r="O320" s="12"/>
      <c r="P320" s="12"/>
      <c r="Q320" s="12"/>
      <c r="R320" s="12"/>
      <c r="S320" s="12"/>
      <c r="T320" s="12"/>
      <c r="U320" s="12"/>
      <c r="V320" s="12"/>
      <c r="W320" s="12"/>
    </row>
    <row r="321">
      <c r="A321" s="13"/>
      <c r="B321" s="228"/>
      <c r="C321" s="12"/>
      <c r="D321" s="229"/>
      <c r="E321" s="12"/>
      <c r="F321" s="13"/>
      <c r="G321" s="12"/>
      <c r="H321" s="86"/>
      <c r="I321" s="12"/>
      <c r="J321" s="12"/>
      <c r="K321" s="12"/>
      <c r="L321" s="12"/>
      <c r="M321" s="12"/>
      <c r="N321" s="13"/>
      <c r="O321" s="12"/>
      <c r="P321" s="12"/>
      <c r="Q321" s="12"/>
      <c r="R321" s="12"/>
      <c r="S321" s="12"/>
      <c r="T321" s="12"/>
      <c r="U321" s="12"/>
      <c r="V321" s="12"/>
      <c r="W321" s="12"/>
    </row>
    <row r="322">
      <c r="A322" s="13"/>
      <c r="B322" s="228"/>
      <c r="C322" s="12"/>
      <c r="D322" s="229"/>
      <c r="E322" s="12"/>
      <c r="F322" s="13"/>
      <c r="G322" s="12"/>
      <c r="H322" s="86"/>
      <c r="I322" s="12"/>
      <c r="J322" s="12"/>
      <c r="K322" s="12"/>
      <c r="L322" s="12"/>
      <c r="M322" s="12"/>
      <c r="N322" s="13"/>
      <c r="O322" s="12"/>
      <c r="P322" s="12"/>
      <c r="Q322" s="12"/>
      <c r="R322" s="12"/>
      <c r="S322" s="12"/>
      <c r="T322" s="12"/>
      <c r="U322" s="12"/>
      <c r="V322" s="12"/>
      <c r="W322" s="12"/>
    </row>
    <row r="323">
      <c r="A323" s="13"/>
      <c r="B323" s="228"/>
      <c r="C323" s="12"/>
      <c r="D323" s="229"/>
      <c r="E323" s="12"/>
      <c r="F323" s="13"/>
      <c r="G323" s="12"/>
      <c r="H323" s="86"/>
      <c r="I323" s="12"/>
      <c r="J323" s="12"/>
      <c r="K323" s="12"/>
      <c r="L323" s="12"/>
      <c r="M323" s="12"/>
      <c r="N323" s="13"/>
      <c r="O323" s="12"/>
      <c r="P323" s="12"/>
      <c r="Q323" s="12"/>
      <c r="R323" s="12"/>
      <c r="S323" s="12"/>
      <c r="T323" s="12"/>
      <c r="U323" s="12"/>
      <c r="V323" s="12"/>
      <c r="W323" s="12"/>
    </row>
    <row r="324">
      <c r="A324" s="13"/>
      <c r="B324" s="228"/>
      <c r="C324" s="12"/>
      <c r="D324" s="229"/>
      <c r="E324" s="12"/>
      <c r="F324" s="13"/>
      <c r="G324" s="12"/>
      <c r="H324" s="86"/>
      <c r="I324" s="12"/>
      <c r="J324" s="12"/>
      <c r="K324" s="12"/>
      <c r="L324" s="12"/>
      <c r="M324" s="12"/>
      <c r="N324" s="13"/>
      <c r="O324" s="12"/>
      <c r="P324" s="12"/>
      <c r="Q324" s="12"/>
      <c r="R324" s="12"/>
      <c r="S324" s="12"/>
      <c r="T324" s="12"/>
      <c r="U324" s="12"/>
      <c r="V324" s="12"/>
      <c r="W324" s="12"/>
    </row>
    <row r="325">
      <c r="A325" s="13"/>
      <c r="B325" s="228"/>
      <c r="C325" s="12"/>
      <c r="D325" s="229"/>
      <c r="E325" s="12"/>
      <c r="F325" s="13"/>
      <c r="G325" s="12"/>
      <c r="H325" s="86"/>
      <c r="I325" s="12"/>
      <c r="J325" s="12"/>
      <c r="K325" s="12"/>
      <c r="L325" s="12"/>
      <c r="M325" s="12"/>
      <c r="N325" s="13"/>
      <c r="O325" s="12"/>
      <c r="P325" s="12"/>
      <c r="Q325" s="12"/>
      <c r="R325" s="12"/>
      <c r="S325" s="12"/>
      <c r="T325" s="12"/>
      <c r="U325" s="12"/>
      <c r="V325" s="12"/>
      <c r="W325" s="12"/>
    </row>
    <row r="326">
      <c r="A326" s="13"/>
      <c r="B326" s="228"/>
      <c r="C326" s="12"/>
      <c r="D326" s="229"/>
      <c r="E326" s="12"/>
      <c r="F326" s="13"/>
      <c r="G326" s="12"/>
      <c r="H326" s="86"/>
      <c r="I326" s="12"/>
      <c r="J326" s="12"/>
      <c r="K326" s="12"/>
      <c r="L326" s="12"/>
      <c r="M326" s="12"/>
      <c r="N326" s="13"/>
      <c r="O326" s="12"/>
      <c r="P326" s="12"/>
      <c r="Q326" s="12"/>
      <c r="R326" s="12"/>
      <c r="S326" s="12"/>
      <c r="T326" s="12"/>
      <c r="U326" s="12"/>
      <c r="V326" s="12"/>
      <c r="W326" s="12"/>
    </row>
    <row r="327">
      <c r="A327" s="13"/>
      <c r="B327" s="228"/>
      <c r="C327" s="12"/>
      <c r="D327" s="229"/>
      <c r="E327" s="12"/>
      <c r="F327" s="13"/>
      <c r="G327" s="12"/>
      <c r="H327" s="86"/>
      <c r="I327" s="12"/>
      <c r="J327" s="12"/>
      <c r="K327" s="12"/>
      <c r="L327" s="12"/>
      <c r="M327" s="12"/>
      <c r="N327" s="13"/>
      <c r="O327" s="12"/>
      <c r="P327" s="12"/>
      <c r="Q327" s="12"/>
      <c r="R327" s="12"/>
      <c r="S327" s="12"/>
      <c r="T327" s="12"/>
      <c r="U327" s="12"/>
      <c r="V327" s="12"/>
      <c r="W327" s="12"/>
    </row>
    <row r="328">
      <c r="A328" s="13"/>
      <c r="B328" s="228"/>
      <c r="C328" s="12"/>
      <c r="D328" s="229"/>
      <c r="E328" s="12"/>
      <c r="F328" s="13"/>
      <c r="G328" s="12"/>
      <c r="H328" s="86"/>
      <c r="I328" s="12"/>
      <c r="J328" s="12"/>
      <c r="K328" s="12"/>
      <c r="L328" s="12"/>
      <c r="M328" s="12"/>
      <c r="N328" s="13"/>
      <c r="O328" s="12"/>
      <c r="P328" s="12"/>
      <c r="Q328" s="12"/>
      <c r="R328" s="12"/>
      <c r="S328" s="12"/>
      <c r="T328" s="12"/>
      <c r="U328" s="12"/>
      <c r="V328" s="12"/>
      <c r="W328" s="12"/>
    </row>
    <row r="329">
      <c r="A329" s="13"/>
      <c r="B329" s="228"/>
      <c r="C329" s="12"/>
      <c r="D329" s="229"/>
      <c r="E329" s="12"/>
      <c r="F329" s="13"/>
      <c r="G329" s="12"/>
      <c r="H329" s="86"/>
      <c r="I329" s="12"/>
      <c r="J329" s="12"/>
      <c r="K329" s="12"/>
      <c r="L329" s="12"/>
      <c r="M329" s="12"/>
      <c r="N329" s="13"/>
      <c r="O329" s="12"/>
      <c r="P329" s="12"/>
      <c r="Q329" s="12"/>
      <c r="R329" s="12"/>
      <c r="S329" s="12"/>
      <c r="T329" s="12"/>
      <c r="U329" s="12"/>
      <c r="V329" s="12"/>
      <c r="W329" s="12"/>
    </row>
    <row r="330">
      <c r="A330" s="13"/>
      <c r="B330" s="228"/>
      <c r="C330" s="12"/>
      <c r="D330" s="229"/>
      <c r="E330" s="12"/>
      <c r="F330" s="13"/>
      <c r="G330" s="12"/>
      <c r="H330" s="86"/>
      <c r="I330" s="12"/>
      <c r="J330" s="12"/>
      <c r="K330" s="12"/>
      <c r="L330" s="12"/>
      <c r="M330" s="12"/>
      <c r="N330" s="13"/>
      <c r="O330" s="12"/>
      <c r="P330" s="12"/>
      <c r="Q330" s="12"/>
      <c r="R330" s="12"/>
      <c r="S330" s="12"/>
      <c r="T330" s="12"/>
      <c r="U330" s="12"/>
      <c r="V330" s="12"/>
      <c r="W330" s="12"/>
    </row>
    <row r="331">
      <c r="A331" s="13"/>
      <c r="B331" s="228"/>
      <c r="C331" s="12"/>
      <c r="D331" s="229"/>
      <c r="E331" s="12"/>
      <c r="F331" s="13"/>
      <c r="G331" s="12"/>
      <c r="H331" s="86"/>
      <c r="I331" s="12"/>
      <c r="J331" s="12"/>
      <c r="K331" s="12"/>
      <c r="L331" s="12"/>
      <c r="M331" s="12"/>
      <c r="N331" s="13"/>
      <c r="O331" s="12"/>
      <c r="P331" s="12"/>
      <c r="Q331" s="12"/>
      <c r="R331" s="12"/>
      <c r="S331" s="12"/>
      <c r="T331" s="12"/>
      <c r="U331" s="12"/>
      <c r="V331" s="12"/>
      <c r="W331" s="12"/>
    </row>
    <row r="332">
      <c r="A332" s="13"/>
      <c r="B332" s="228"/>
      <c r="C332" s="12"/>
      <c r="D332" s="229"/>
      <c r="E332" s="12"/>
      <c r="F332" s="13"/>
      <c r="G332" s="12"/>
      <c r="H332" s="86"/>
      <c r="I332" s="12"/>
      <c r="J332" s="12"/>
      <c r="K332" s="12"/>
      <c r="L332" s="12"/>
      <c r="M332" s="12"/>
      <c r="N332" s="13"/>
      <c r="O332" s="12"/>
      <c r="P332" s="12"/>
      <c r="Q332" s="12"/>
      <c r="R332" s="12"/>
      <c r="S332" s="12"/>
      <c r="T332" s="12"/>
      <c r="U332" s="12"/>
      <c r="V332" s="12"/>
      <c r="W332" s="12"/>
    </row>
    <row r="333">
      <c r="A333" s="13"/>
      <c r="B333" s="228"/>
      <c r="C333" s="12"/>
      <c r="D333" s="229"/>
      <c r="E333" s="12"/>
      <c r="F333" s="13"/>
      <c r="G333" s="12"/>
      <c r="H333" s="86"/>
      <c r="I333" s="12"/>
      <c r="J333" s="12"/>
      <c r="K333" s="12"/>
      <c r="L333" s="12"/>
      <c r="M333" s="12"/>
      <c r="N333" s="13"/>
      <c r="O333" s="12"/>
      <c r="P333" s="12"/>
      <c r="Q333" s="12"/>
      <c r="R333" s="12"/>
      <c r="S333" s="12"/>
      <c r="T333" s="12"/>
      <c r="U333" s="12"/>
      <c r="V333" s="12"/>
      <c r="W333" s="12"/>
    </row>
    <row r="334">
      <c r="A334" s="13"/>
      <c r="B334" s="228"/>
      <c r="C334" s="12"/>
      <c r="D334" s="229"/>
      <c r="E334" s="12"/>
      <c r="F334" s="13"/>
      <c r="G334" s="12"/>
      <c r="H334" s="86"/>
      <c r="I334" s="12"/>
      <c r="J334" s="12"/>
      <c r="K334" s="12"/>
      <c r="L334" s="12"/>
      <c r="M334" s="12"/>
      <c r="N334" s="13"/>
      <c r="O334" s="12"/>
      <c r="P334" s="12"/>
      <c r="Q334" s="12"/>
      <c r="R334" s="12"/>
      <c r="S334" s="12"/>
      <c r="T334" s="12"/>
      <c r="U334" s="12"/>
      <c r="V334" s="12"/>
      <c r="W334" s="12"/>
    </row>
    <row r="335">
      <c r="A335" s="13"/>
      <c r="B335" s="228"/>
      <c r="C335" s="12"/>
      <c r="D335" s="229"/>
      <c r="E335" s="12"/>
      <c r="F335" s="13"/>
      <c r="G335" s="12"/>
      <c r="H335" s="86"/>
      <c r="I335" s="12"/>
      <c r="J335" s="12"/>
      <c r="K335" s="12"/>
      <c r="L335" s="12"/>
      <c r="M335" s="12"/>
      <c r="N335" s="13"/>
      <c r="O335" s="12"/>
      <c r="P335" s="12"/>
      <c r="Q335" s="12"/>
      <c r="R335" s="12"/>
      <c r="S335" s="12"/>
      <c r="T335" s="12"/>
      <c r="U335" s="12"/>
      <c r="V335" s="12"/>
      <c r="W335" s="12"/>
    </row>
    <row r="336">
      <c r="A336" s="13"/>
      <c r="B336" s="228"/>
      <c r="C336" s="12"/>
      <c r="D336" s="229"/>
      <c r="E336" s="12"/>
      <c r="F336" s="13"/>
      <c r="G336" s="12"/>
      <c r="H336" s="86"/>
      <c r="I336" s="12"/>
      <c r="J336" s="12"/>
      <c r="K336" s="12"/>
      <c r="L336" s="12"/>
      <c r="M336" s="12"/>
      <c r="N336" s="13"/>
      <c r="O336" s="12"/>
      <c r="P336" s="12"/>
      <c r="Q336" s="12"/>
      <c r="R336" s="12"/>
      <c r="S336" s="12"/>
      <c r="T336" s="12"/>
      <c r="U336" s="12"/>
      <c r="V336" s="12"/>
      <c r="W336" s="12"/>
    </row>
    <row r="337">
      <c r="A337" s="13"/>
      <c r="B337" s="228"/>
      <c r="C337" s="12"/>
      <c r="D337" s="229"/>
      <c r="E337" s="12"/>
      <c r="F337" s="13"/>
      <c r="G337" s="12"/>
      <c r="H337" s="86"/>
      <c r="I337" s="12"/>
      <c r="J337" s="12"/>
      <c r="K337" s="12"/>
      <c r="L337" s="12"/>
      <c r="M337" s="12"/>
      <c r="N337" s="13"/>
      <c r="O337" s="12"/>
      <c r="P337" s="12"/>
      <c r="Q337" s="12"/>
      <c r="R337" s="12"/>
      <c r="S337" s="12"/>
      <c r="T337" s="12"/>
      <c r="U337" s="12"/>
      <c r="V337" s="12"/>
      <c r="W337" s="12"/>
    </row>
    <row r="338">
      <c r="A338" s="13"/>
      <c r="B338" s="228"/>
      <c r="C338" s="12"/>
      <c r="D338" s="229"/>
      <c r="E338" s="12"/>
      <c r="F338" s="13"/>
      <c r="G338" s="12"/>
      <c r="H338" s="86"/>
      <c r="I338" s="12"/>
      <c r="J338" s="12"/>
      <c r="K338" s="12"/>
      <c r="L338" s="12"/>
      <c r="M338" s="12"/>
      <c r="N338" s="13"/>
      <c r="O338" s="12"/>
      <c r="P338" s="12"/>
      <c r="Q338" s="12"/>
      <c r="R338" s="12"/>
      <c r="S338" s="12"/>
      <c r="T338" s="12"/>
      <c r="U338" s="12"/>
      <c r="V338" s="12"/>
      <c r="W338" s="12"/>
    </row>
    <row r="339">
      <c r="A339" s="13"/>
      <c r="B339" s="228"/>
      <c r="C339" s="12"/>
      <c r="D339" s="229"/>
      <c r="E339" s="12"/>
      <c r="F339" s="13"/>
      <c r="G339" s="12"/>
      <c r="H339" s="86"/>
      <c r="I339" s="12"/>
      <c r="J339" s="12"/>
      <c r="K339" s="12"/>
      <c r="L339" s="12"/>
      <c r="M339" s="12"/>
      <c r="N339" s="13"/>
      <c r="O339" s="12"/>
      <c r="P339" s="12"/>
      <c r="Q339" s="12"/>
      <c r="R339" s="12"/>
      <c r="S339" s="12"/>
      <c r="T339" s="12"/>
      <c r="U339" s="12"/>
      <c r="V339" s="12"/>
      <c r="W339" s="12"/>
    </row>
    <row r="340">
      <c r="A340" s="13"/>
      <c r="B340" s="228"/>
      <c r="C340" s="12"/>
      <c r="D340" s="229"/>
      <c r="E340" s="12"/>
      <c r="F340" s="13"/>
      <c r="G340" s="12"/>
      <c r="H340" s="86"/>
      <c r="I340" s="12"/>
      <c r="J340" s="12"/>
      <c r="K340" s="12"/>
      <c r="L340" s="12"/>
      <c r="M340" s="12"/>
      <c r="N340" s="13"/>
      <c r="O340" s="12"/>
      <c r="P340" s="12"/>
      <c r="Q340" s="12"/>
      <c r="R340" s="12"/>
      <c r="S340" s="12"/>
      <c r="T340" s="12"/>
      <c r="U340" s="12"/>
      <c r="V340" s="12"/>
      <c r="W340" s="12"/>
    </row>
    <row r="341">
      <c r="A341" s="13"/>
      <c r="B341" s="228"/>
      <c r="C341" s="12"/>
      <c r="D341" s="229"/>
      <c r="E341" s="12"/>
      <c r="F341" s="13"/>
      <c r="G341" s="12"/>
      <c r="H341" s="86"/>
      <c r="I341" s="12"/>
      <c r="J341" s="12"/>
      <c r="K341" s="12"/>
      <c r="L341" s="12"/>
      <c r="M341" s="12"/>
      <c r="N341" s="13"/>
      <c r="O341" s="12"/>
      <c r="P341" s="12"/>
      <c r="Q341" s="12"/>
      <c r="R341" s="12"/>
      <c r="S341" s="12"/>
      <c r="T341" s="12"/>
      <c r="U341" s="12"/>
      <c r="V341" s="12"/>
      <c r="W341" s="12"/>
    </row>
    <row r="342">
      <c r="A342" s="13"/>
      <c r="B342" s="228"/>
      <c r="C342" s="12"/>
      <c r="D342" s="229"/>
      <c r="E342" s="12"/>
      <c r="F342" s="13"/>
      <c r="G342" s="12"/>
      <c r="H342" s="86"/>
      <c r="I342" s="12"/>
      <c r="J342" s="12"/>
      <c r="K342" s="12"/>
      <c r="L342" s="12"/>
      <c r="M342" s="12"/>
      <c r="N342" s="13"/>
      <c r="O342" s="12"/>
      <c r="P342" s="12"/>
      <c r="Q342" s="12"/>
      <c r="R342" s="12"/>
      <c r="S342" s="12"/>
      <c r="T342" s="12"/>
      <c r="U342" s="12"/>
      <c r="V342" s="12"/>
      <c r="W342" s="12"/>
    </row>
    <row r="343">
      <c r="A343" s="13"/>
      <c r="B343" s="228"/>
      <c r="C343" s="12"/>
      <c r="D343" s="229"/>
      <c r="E343" s="12"/>
      <c r="F343" s="13"/>
      <c r="G343" s="12"/>
      <c r="H343" s="86"/>
      <c r="I343" s="12"/>
      <c r="J343" s="12"/>
      <c r="K343" s="12"/>
      <c r="L343" s="12"/>
      <c r="M343" s="12"/>
      <c r="N343" s="13"/>
      <c r="O343" s="12"/>
      <c r="P343" s="12"/>
      <c r="Q343" s="12"/>
      <c r="R343" s="12"/>
      <c r="S343" s="12"/>
      <c r="T343" s="12"/>
      <c r="U343" s="12"/>
      <c r="V343" s="12"/>
      <c r="W343" s="12"/>
    </row>
    <row r="344">
      <c r="A344" s="13"/>
      <c r="B344" s="228"/>
      <c r="C344" s="12"/>
      <c r="D344" s="229"/>
      <c r="E344" s="12"/>
      <c r="F344" s="13"/>
      <c r="G344" s="12"/>
      <c r="H344" s="86"/>
      <c r="I344" s="12"/>
      <c r="J344" s="12"/>
      <c r="K344" s="12"/>
      <c r="L344" s="12"/>
      <c r="M344" s="12"/>
      <c r="N344" s="13"/>
      <c r="O344" s="12"/>
      <c r="P344" s="12"/>
      <c r="Q344" s="12"/>
      <c r="R344" s="12"/>
      <c r="S344" s="12"/>
      <c r="T344" s="12"/>
      <c r="U344" s="12"/>
      <c r="V344" s="12"/>
      <c r="W344" s="12"/>
    </row>
    <row r="345">
      <c r="A345" s="13"/>
      <c r="B345" s="228"/>
      <c r="C345" s="12"/>
      <c r="D345" s="229"/>
      <c r="E345" s="12"/>
      <c r="F345" s="13"/>
      <c r="G345" s="12"/>
      <c r="H345" s="86"/>
      <c r="I345" s="12"/>
      <c r="J345" s="12"/>
      <c r="K345" s="12"/>
      <c r="L345" s="12"/>
      <c r="M345" s="12"/>
      <c r="N345" s="13"/>
      <c r="O345" s="12"/>
      <c r="P345" s="12"/>
      <c r="Q345" s="12"/>
      <c r="R345" s="12"/>
      <c r="S345" s="12"/>
      <c r="T345" s="12"/>
      <c r="U345" s="12"/>
      <c r="V345" s="12"/>
      <c r="W345" s="12"/>
    </row>
    <row r="346">
      <c r="A346" s="13"/>
      <c r="B346" s="228"/>
      <c r="C346" s="12"/>
      <c r="D346" s="229"/>
      <c r="E346" s="12"/>
      <c r="F346" s="13"/>
      <c r="G346" s="12"/>
      <c r="H346" s="86"/>
      <c r="I346" s="12"/>
      <c r="J346" s="12"/>
      <c r="K346" s="12"/>
      <c r="L346" s="12"/>
      <c r="M346" s="12"/>
      <c r="N346" s="13"/>
      <c r="O346" s="12"/>
      <c r="P346" s="12"/>
      <c r="Q346" s="12"/>
      <c r="R346" s="12"/>
      <c r="S346" s="12"/>
      <c r="T346" s="12"/>
      <c r="U346" s="12"/>
      <c r="V346" s="12"/>
      <c r="W346" s="12"/>
    </row>
    <row r="347">
      <c r="A347" s="13"/>
      <c r="B347" s="228"/>
      <c r="C347" s="12"/>
      <c r="D347" s="229"/>
      <c r="E347" s="12"/>
      <c r="F347" s="13"/>
      <c r="G347" s="12"/>
      <c r="H347" s="86"/>
      <c r="I347" s="12"/>
      <c r="J347" s="12"/>
      <c r="K347" s="12"/>
      <c r="L347" s="12"/>
      <c r="M347" s="12"/>
      <c r="N347" s="13"/>
      <c r="O347" s="12"/>
      <c r="P347" s="12"/>
      <c r="Q347" s="12"/>
      <c r="R347" s="12"/>
      <c r="S347" s="12"/>
      <c r="T347" s="12"/>
      <c r="U347" s="12"/>
      <c r="V347" s="12"/>
      <c r="W347" s="12"/>
    </row>
    <row r="348">
      <c r="A348" s="13"/>
      <c r="B348" s="228"/>
      <c r="C348" s="12"/>
      <c r="D348" s="229"/>
      <c r="E348" s="12"/>
      <c r="F348" s="13"/>
      <c r="G348" s="12"/>
      <c r="H348" s="86"/>
      <c r="I348" s="12"/>
      <c r="J348" s="12"/>
      <c r="K348" s="12"/>
      <c r="L348" s="12"/>
      <c r="M348" s="12"/>
      <c r="N348" s="13"/>
      <c r="O348" s="12"/>
      <c r="P348" s="12"/>
      <c r="Q348" s="12"/>
      <c r="R348" s="12"/>
      <c r="S348" s="12"/>
      <c r="T348" s="12"/>
      <c r="U348" s="12"/>
      <c r="V348" s="12"/>
      <c r="W348" s="12"/>
    </row>
    <row r="349">
      <c r="A349" s="13"/>
      <c r="B349" s="228"/>
      <c r="C349" s="12"/>
      <c r="D349" s="229"/>
      <c r="E349" s="12"/>
      <c r="F349" s="13"/>
      <c r="G349" s="12"/>
      <c r="H349" s="86"/>
      <c r="I349" s="12"/>
      <c r="J349" s="12"/>
      <c r="K349" s="12"/>
      <c r="L349" s="12"/>
      <c r="M349" s="12"/>
      <c r="N349" s="13"/>
      <c r="O349" s="12"/>
      <c r="P349" s="12"/>
      <c r="Q349" s="12"/>
      <c r="R349" s="12"/>
      <c r="S349" s="12"/>
      <c r="T349" s="12"/>
      <c r="U349" s="12"/>
      <c r="V349" s="12"/>
      <c r="W349" s="12"/>
    </row>
    <row r="350">
      <c r="A350" s="13"/>
      <c r="B350" s="228"/>
      <c r="C350" s="12"/>
      <c r="D350" s="229"/>
      <c r="E350" s="12"/>
      <c r="F350" s="13"/>
      <c r="G350" s="12"/>
      <c r="H350" s="86"/>
      <c r="I350" s="12"/>
      <c r="J350" s="12"/>
      <c r="K350" s="12"/>
      <c r="L350" s="12"/>
      <c r="M350" s="12"/>
      <c r="N350" s="13"/>
      <c r="O350" s="12"/>
      <c r="P350" s="12"/>
      <c r="Q350" s="12"/>
      <c r="R350" s="12"/>
      <c r="S350" s="12"/>
      <c r="T350" s="12"/>
      <c r="U350" s="12"/>
      <c r="V350" s="12"/>
      <c r="W350" s="12"/>
    </row>
    <row r="351">
      <c r="A351" s="13"/>
      <c r="B351" s="228"/>
      <c r="C351" s="12"/>
      <c r="D351" s="229"/>
      <c r="E351" s="12"/>
      <c r="F351" s="13"/>
      <c r="G351" s="12"/>
      <c r="H351" s="86"/>
      <c r="I351" s="12"/>
      <c r="J351" s="12"/>
      <c r="K351" s="12"/>
      <c r="L351" s="12"/>
      <c r="M351" s="12"/>
      <c r="N351" s="13"/>
      <c r="O351" s="12"/>
      <c r="P351" s="12"/>
      <c r="Q351" s="12"/>
      <c r="R351" s="12"/>
      <c r="S351" s="12"/>
      <c r="T351" s="12"/>
      <c r="U351" s="12"/>
      <c r="V351" s="12"/>
      <c r="W351" s="12"/>
    </row>
    <row r="352">
      <c r="A352" s="13"/>
      <c r="B352" s="228"/>
      <c r="C352" s="12"/>
      <c r="D352" s="229"/>
      <c r="E352" s="12"/>
      <c r="F352" s="13"/>
      <c r="G352" s="12"/>
      <c r="H352" s="86"/>
      <c r="I352" s="12"/>
      <c r="J352" s="12"/>
      <c r="K352" s="12"/>
      <c r="L352" s="12"/>
      <c r="M352" s="12"/>
      <c r="N352" s="13"/>
      <c r="O352" s="12"/>
      <c r="P352" s="12"/>
      <c r="Q352" s="12"/>
      <c r="R352" s="12"/>
      <c r="S352" s="12"/>
      <c r="T352" s="12"/>
      <c r="U352" s="12"/>
      <c r="V352" s="12"/>
      <c r="W352" s="12"/>
    </row>
    <row r="353">
      <c r="A353" s="13"/>
      <c r="B353" s="228"/>
      <c r="C353" s="12"/>
      <c r="D353" s="229"/>
      <c r="E353" s="12"/>
      <c r="F353" s="13"/>
      <c r="G353" s="12"/>
      <c r="H353" s="86"/>
      <c r="I353" s="12"/>
      <c r="J353" s="12"/>
      <c r="K353" s="12"/>
      <c r="L353" s="12"/>
      <c r="M353" s="12"/>
      <c r="N353" s="13"/>
      <c r="O353" s="12"/>
      <c r="P353" s="12"/>
      <c r="Q353" s="12"/>
      <c r="R353" s="12"/>
      <c r="S353" s="12"/>
      <c r="T353" s="12"/>
      <c r="U353" s="12"/>
      <c r="V353" s="12"/>
      <c r="W353" s="12"/>
    </row>
    <row r="354">
      <c r="A354" s="13"/>
      <c r="B354" s="228"/>
      <c r="C354" s="12"/>
      <c r="D354" s="229"/>
      <c r="E354" s="12"/>
      <c r="F354" s="13"/>
      <c r="G354" s="12"/>
      <c r="H354" s="86"/>
      <c r="I354" s="12"/>
      <c r="J354" s="12"/>
      <c r="K354" s="12"/>
      <c r="L354" s="12"/>
      <c r="M354" s="12"/>
      <c r="N354" s="13"/>
      <c r="O354" s="12"/>
      <c r="P354" s="12"/>
      <c r="Q354" s="12"/>
      <c r="R354" s="12"/>
      <c r="S354" s="12"/>
      <c r="T354" s="12"/>
      <c r="U354" s="12"/>
      <c r="V354" s="12"/>
      <c r="W354" s="12"/>
    </row>
    <row r="355">
      <c r="A355" s="13"/>
      <c r="B355" s="228"/>
      <c r="C355" s="12"/>
      <c r="D355" s="229"/>
      <c r="E355" s="12"/>
      <c r="F355" s="13"/>
      <c r="G355" s="12"/>
      <c r="H355" s="86"/>
      <c r="I355" s="12"/>
      <c r="J355" s="12"/>
      <c r="K355" s="12"/>
      <c r="L355" s="12"/>
      <c r="M355" s="12"/>
      <c r="N355" s="13"/>
      <c r="O355" s="12"/>
      <c r="P355" s="12"/>
      <c r="Q355" s="12"/>
      <c r="R355" s="12"/>
      <c r="S355" s="12"/>
      <c r="T355" s="12"/>
      <c r="U355" s="12"/>
      <c r="V355" s="12"/>
      <c r="W355" s="12"/>
    </row>
    <row r="356">
      <c r="A356" s="13"/>
      <c r="B356" s="228"/>
      <c r="C356" s="12"/>
      <c r="D356" s="229"/>
      <c r="E356" s="12"/>
      <c r="F356" s="13"/>
      <c r="G356" s="12"/>
      <c r="H356" s="86"/>
      <c r="I356" s="12"/>
      <c r="J356" s="12"/>
      <c r="K356" s="12"/>
      <c r="L356" s="12"/>
      <c r="M356" s="12"/>
      <c r="N356" s="13"/>
      <c r="O356" s="12"/>
      <c r="P356" s="12"/>
      <c r="Q356" s="12"/>
      <c r="R356" s="12"/>
      <c r="S356" s="12"/>
      <c r="T356" s="12"/>
      <c r="U356" s="12"/>
      <c r="V356" s="12"/>
      <c r="W356" s="12"/>
    </row>
    <row r="357">
      <c r="A357" s="13"/>
      <c r="B357" s="228"/>
      <c r="C357" s="12"/>
      <c r="D357" s="229"/>
      <c r="E357" s="12"/>
      <c r="F357" s="13"/>
      <c r="G357" s="12"/>
      <c r="H357" s="86"/>
      <c r="I357" s="12"/>
      <c r="J357" s="12"/>
      <c r="K357" s="12"/>
      <c r="L357" s="12"/>
      <c r="M357" s="12"/>
      <c r="N357" s="13"/>
      <c r="O357" s="12"/>
      <c r="P357" s="12"/>
      <c r="Q357" s="12"/>
      <c r="R357" s="12"/>
      <c r="S357" s="12"/>
      <c r="T357" s="12"/>
      <c r="U357" s="12"/>
      <c r="V357" s="12"/>
      <c r="W357" s="12"/>
    </row>
    <row r="358">
      <c r="A358" s="13"/>
      <c r="B358" s="228"/>
      <c r="C358" s="12"/>
      <c r="D358" s="229"/>
      <c r="E358" s="12"/>
      <c r="F358" s="13"/>
      <c r="G358" s="12"/>
      <c r="H358" s="86"/>
      <c r="I358" s="12"/>
      <c r="J358" s="12"/>
      <c r="K358" s="12"/>
      <c r="L358" s="12"/>
      <c r="M358" s="12"/>
      <c r="N358" s="13"/>
      <c r="O358" s="12"/>
      <c r="P358" s="12"/>
      <c r="Q358" s="12"/>
      <c r="R358" s="12"/>
      <c r="S358" s="12"/>
      <c r="T358" s="12"/>
      <c r="U358" s="12"/>
      <c r="V358" s="12"/>
      <c r="W358" s="12"/>
    </row>
    <row r="359">
      <c r="A359" s="13"/>
      <c r="B359" s="228"/>
      <c r="C359" s="12"/>
      <c r="D359" s="229"/>
      <c r="E359" s="12"/>
      <c r="F359" s="13"/>
      <c r="G359" s="12"/>
      <c r="H359" s="86"/>
      <c r="I359" s="12"/>
      <c r="J359" s="12"/>
      <c r="K359" s="12"/>
      <c r="L359" s="12"/>
      <c r="M359" s="12"/>
      <c r="N359" s="13"/>
      <c r="O359" s="12"/>
      <c r="P359" s="12"/>
      <c r="Q359" s="12"/>
      <c r="R359" s="12"/>
      <c r="S359" s="12"/>
      <c r="T359" s="12"/>
      <c r="U359" s="12"/>
      <c r="V359" s="12"/>
      <c r="W359" s="12"/>
    </row>
    <row r="360">
      <c r="A360" s="13"/>
      <c r="B360" s="228"/>
      <c r="C360" s="12"/>
      <c r="D360" s="229"/>
      <c r="E360" s="12"/>
      <c r="F360" s="13"/>
      <c r="G360" s="12"/>
      <c r="H360" s="86"/>
      <c r="I360" s="12"/>
      <c r="J360" s="12"/>
      <c r="K360" s="12"/>
      <c r="L360" s="12"/>
      <c r="M360" s="12"/>
      <c r="N360" s="13"/>
      <c r="O360" s="12"/>
      <c r="P360" s="12"/>
      <c r="Q360" s="12"/>
      <c r="R360" s="12"/>
      <c r="S360" s="12"/>
      <c r="T360" s="12"/>
      <c r="U360" s="12"/>
      <c r="V360" s="12"/>
      <c r="W360" s="12"/>
    </row>
    <row r="361">
      <c r="A361" s="13"/>
      <c r="B361" s="228"/>
      <c r="C361" s="12"/>
      <c r="D361" s="229"/>
      <c r="E361" s="12"/>
      <c r="F361" s="13"/>
      <c r="G361" s="12"/>
      <c r="H361" s="86"/>
      <c r="I361" s="12"/>
      <c r="J361" s="12"/>
      <c r="K361" s="12"/>
      <c r="L361" s="12"/>
      <c r="M361" s="12"/>
      <c r="N361" s="13"/>
      <c r="O361" s="12"/>
      <c r="P361" s="12"/>
      <c r="Q361" s="12"/>
      <c r="R361" s="12"/>
      <c r="S361" s="12"/>
      <c r="T361" s="12"/>
      <c r="U361" s="12"/>
      <c r="V361" s="12"/>
      <c r="W361" s="12"/>
    </row>
    <row r="362">
      <c r="A362" s="13"/>
      <c r="B362" s="228"/>
      <c r="C362" s="12"/>
      <c r="D362" s="229"/>
      <c r="E362" s="12"/>
      <c r="F362" s="13"/>
      <c r="G362" s="12"/>
      <c r="H362" s="86"/>
      <c r="I362" s="12"/>
      <c r="J362" s="12"/>
      <c r="K362" s="12"/>
      <c r="L362" s="12"/>
      <c r="M362" s="12"/>
      <c r="N362" s="13"/>
      <c r="O362" s="12"/>
      <c r="P362" s="12"/>
      <c r="Q362" s="12"/>
      <c r="R362" s="12"/>
      <c r="S362" s="12"/>
      <c r="T362" s="12"/>
      <c r="U362" s="12"/>
      <c r="V362" s="12"/>
      <c r="W362" s="12"/>
    </row>
    <row r="363">
      <c r="A363" s="13"/>
      <c r="B363" s="228"/>
      <c r="C363" s="12"/>
      <c r="D363" s="229"/>
      <c r="E363" s="12"/>
      <c r="F363" s="13"/>
      <c r="G363" s="12"/>
      <c r="H363" s="86"/>
      <c r="I363" s="12"/>
      <c r="J363" s="12"/>
      <c r="K363" s="12"/>
      <c r="L363" s="12"/>
      <c r="M363" s="12"/>
      <c r="N363" s="13"/>
      <c r="O363" s="12"/>
      <c r="P363" s="12"/>
      <c r="Q363" s="12"/>
      <c r="R363" s="12"/>
      <c r="S363" s="12"/>
      <c r="T363" s="12"/>
      <c r="U363" s="12"/>
      <c r="V363" s="12"/>
      <c r="W363" s="12"/>
    </row>
    <row r="364">
      <c r="A364" s="13"/>
      <c r="B364" s="228"/>
      <c r="C364" s="12"/>
      <c r="D364" s="229"/>
      <c r="E364" s="12"/>
      <c r="F364" s="13"/>
      <c r="G364" s="12"/>
      <c r="H364" s="86"/>
      <c r="I364" s="12"/>
      <c r="J364" s="12"/>
      <c r="K364" s="12"/>
      <c r="L364" s="12"/>
      <c r="M364" s="12"/>
      <c r="N364" s="13"/>
      <c r="O364" s="12"/>
      <c r="P364" s="12"/>
      <c r="Q364" s="12"/>
      <c r="R364" s="12"/>
      <c r="S364" s="12"/>
      <c r="T364" s="12"/>
      <c r="U364" s="12"/>
      <c r="V364" s="12"/>
      <c r="W364" s="12"/>
    </row>
    <row r="365">
      <c r="A365" s="13"/>
      <c r="B365" s="228"/>
      <c r="C365" s="12"/>
      <c r="D365" s="229"/>
      <c r="E365" s="12"/>
      <c r="F365" s="13"/>
      <c r="G365" s="12"/>
      <c r="H365" s="86"/>
      <c r="I365" s="12"/>
      <c r="J365" s="12"/>
      <c r="K365" s="12"/>
      <c r="L365" s="12"/>
      <c r="M365" s="12"/>
      <c r="N365" s="13"/>
      <c r="O365" s="12"/>
      <c r="P365" s="12"/>
      <c r="Q365" s="12"/>
      <c r="R365" s="12"/>
      <c r="S365" s="12"/>
      <c r="T365" s="12"/>
      <c r="U365" s="12"/>
      <c r="V365" s="12"/>
      <c r="W365" s="12"/>
    </row>
    <row r="366">
      <c r="A366" s="13"/>
      <c r="B366" s="228"/>
      <c r="C366" s="12"/>
      <c r="D366" s="229"/>
      <c r="E366" s="12"/>
      <c r="F366" s="13"/>
      <c r="G366" s="12"/>
      <c r="H366" s="86"/>
      <c r="I366" s="12"/>
      <c r="J366" s="12"/>
      <c r="K366" s="12"/>
      <c r="L366" s="12"/>
      <c r="M366" s="12"/>
      <c r="N366" s="13"/>
      <c r="O366" s="12"/>
      <c r="P366" s="12"/>
      <c r="Q366" s="12"/>
      <c r="R366" s="12"/>
      <c r="S366" s="12"/>
      <c r="T366" s="12"/>
      <c r="U366" s="12"/>
      <c r="V366" s="12"/>
      <c r="W366" s="12"/>
    </row>
    <row r="367">
      <c r="A367" s="13"/>
      <c r="B367" s="228"/>
      <c r="C367" s="12"/>
      <c r="D367" s="229"/>
      <c r="E367" s="12"/>
      <c r="F367" s="13"/>
      <c r="G367" s="12"/>
      <c r="H367" s="86"/>
      <c r="I367" s="12"/>
      <c r="J367" s="12"/>
      <c r="K367" s="12"/>
      <c r="L367" s="12"/>
      <c r="M367" s="12"/>
      <c r="N367" s="13"/>
      <c r="O367" s="12"/>
      <c r="P367" s="12"/>
      <c r="Q367" s="12"/>
      <c r="R367" s="12"/>
      <c r="S367" s="12"/>
      <c r="T367" s="12"/>
      <c r="U367" s="12"/>
      <c r="V367" s="12"/>
      <c r="W367" s="12"/>
    </row>
    <row r="368">
      <c r="A368" s="13"/>
      <c r="B368" s="228"/>
      <c r="C368" s="12"/>
      <c r="D368" s="229"/>
      <c r="E368" s="12"/>
      <c r="F368" s="13"/>
      <c r="G368" s="12"/>
      <c r="H368" s="86"/>
      <c r="I368" s="12"/>
      <c r="J368" s="12"/>
      <c r="K368" s="12"/>
      <c r="L368" s="12"/>
      <c r="M368" s="12"/>
      <c r="N368" s="13"/>
      <c r="O368" s="12"/>
      <c r="P368" s="12"/>
      <c r="Q368" s="12"/>
      <c r="R368" s="12"/>
      <c r="S368" s="12"/>
      <c r="T368" s="12"/>
      <c r="U368" s="12"/>
      <c r="V368" s="12"/>
      <c r="W368" s="12"/>
    </row>
    <row r="369">
      <c r="A369" s="13"/>
      <c r="B369" s="228"/>
      <c r="C369" s="12"/>
      <c r="D369" s="229"/>
      <c r="E369" s="12"/>
      <c r="F369" s="13"/>
      <c r="G369" s="12"/>
      <c r="H369" s="86"/>
      <c r="I369" s="12"/>
      <c r="J369" s="12"/>
      <c r="K369" s="12"/>
      <c r="L369" s="12"/>
      <c r="M369" s="12"/>
      <c r="N369" s="13"/>
      <c r="O369" s="12"/>
      <c r="P369" s="12"/>
      <c r="Q369" s="12"/>
      <c r="R369" s="12"/>
      <c r="S369" s="12"/>
      <c r="T369" s="12"/>
      <c r="U369" s="12"/>
      <c r="V369" s="12"/>
      <c r="W369" s="12"/>
    </row>
    <row r="370">
      <c r="A370" s="13"/>
      <c r="B370" s="228"/>
      <c r="C370" s="12"/>
      <c r="D370" s="229"/>
      <c r="E370" s="12"/>
      <c r="F370" s="13"/>
      <c r="G370" s="12"/>
      <c r="H370" s="86"/>
      <c r="I370" s="12"/>
      <c r="J370" s="12"/>
      <c r="K370" s="12"/>
      <c r="L370" s="12"/>
      <c r="M370" s="12"/>
      <c r="N370" s="13"/>
      <c r="O370" s="12"/>
      <c r="P370" s="12"/>
      <c r="Q370" s="12"/>
      <c r="R370" s="12"/>
      <c r="S370" s="12"/>
      <c r="T370" s="12"/>
      <c r="U370" s="12"/>
      <c r="V370" s="12"/>
      <c r="W370" s="12"/>
    </row>
    <row r="371">
      <c r="A371" s="13"/>
      <c r="B371" s="228"/>
      <c r="C371" s="12"/>
      <c r="D371" s="229"/>
      <c r="E371" s="12"/>
      <c r="F371" s="13"/>
      <c r="G371" s="12"/>
      <c r="H371" s="86"/>
      <c r="I371" s="12"/>
      <c r="J371" s="12"/>
      <c r="K371" s="12"/>
      <c r="L371" s="12"/>
      <c r="M371" s="12"/>
      <c r="N371" s="13"/>
      <c r="O371" s="12"/>
      <c r="P371" s="12"/>
      <c r="Q371" s="12"/>
      <c r="R371" s="12"/>
      <c r="S371" s="12"/>
      <c r="T371" s="12"/>
      <c r="U371" s="12"/>
      <c r="V371" s="12"/>
      <c r="W371" s="12"/>
    </row>
    <row r="372">
      <c r="A372" s="13"/>
      <c r="B372" s="228"/>
      <c r="C372" s="12"/>
      <c r="D372" s="229"/>
      <c r="E372" s="12"/>
      <c r="F372" s="13"/>
      <c r="G372" s="12"/>
      <c r="H372" s="86"/>
      <c r="I372" s="12"/>
      <c r="J372" s="12"/>
      <c r="K372" s="12"/>
      <c r="L372" s="12"/>
      <c r="M372" s="12"/>
      <c r="N372" s="13"/>
      <c r="O372" s="12"/>
      <c r="P372" s="12"/>
      <c r="Q372" s="12"/>
      <c r="R372" s="12"/>
      <c r="S372" s="12"/>
      <c r="T372" s="12"/>
      <c r="U372" s="12"/>
      <c r="V372" s="12"/>
      <c r="W372" s="12"/>
    </row>
    <row r="373">
      <c r="A373" s="13"/>
      <c r="B373" s="228"/>
      <c r="C373" s="12"/>
      <c r="D373" s="229"/>
      <c r="E373" s="12"/>
      <c r="F373" s="13"/>
      <c r="G373" s="12"/>
      <c r="H373" s="86"/>
      <c r="I373" s="12"/>
      <c r="J373" s="12"/>
      <c r="K373" s="12"/>
      <c r="L373" s="12"/>
      <c r="M373" s="12"/>
      <c r="N373" s="13"/>
      <c r="O373" s="12"/>
      <c r="P373" s="12"/>
      <c r="Q373" s="12"/>
      <c r="R373" s="12"/>
      <c r="S373" s="12"/>
      <c r="T373" s="12"/>
      <c r="U373" s="12"/>
      <c r="V373" s="12"/>
      <c r="W373" s="12"/>
    </row>
    <row r="374">
      <c r="A374" s="13"/>
      <c r="B374" s="228"/>
      <c r="C374" s="12"/>
      <c r="D374" s="229"/>
      <c r="E374" s="12"/>
      <c r="F374" s="13"/>
      <c r="G374" s="12"/>
      <c r="H374" s="86"/>
      <c r="I374" s="12"/>
      <c r="J374" s="12"/>
      <c r="K374" s="12"/>
      <c r="L374" s="12"/>
      <c r="M374" s="12"/>
      <c r="N374" s="13"/>
      <c r="O374" s="12"/>
      <c r="P374" s="12"/>
      <c r="Q374" s="12"/>
      <c r="R374" s="12"/>
      <c r="S374" s="12"/>
      <c r="T374" s="12"/>
      <c r="U374" s="12"/>
      <c r="V374" s="12"/>
      <c r="W374" s="12"/>
    </row>
    <row r="375">
      <c r="A375" s="13"/>
      <c r="B375" s="228"/>
      <c r="C375" s="12"/>
      <c r="D375" s="229"/>
      <c r="E375" s="12"/>
      <c r="F375" s="13"/>
      <c r="G375" s="12"/>
      <c r="H375" s="86"/>
      <c r="I375" s="12"/>
      <c r="J375" s="12"/>
      <c r="K375" s="12"/>
      <c r="L375" s="12"/>
      <c r="M375" s="12"/>
      <c r="N375" s="13"/>
      <c r="O375" s="12"/>
      <c r="P375" s="12"/>
      <c r="Q375" s="12"/>
      <c r="R375" s="12"/>
      <c r="S375" s="12"/>
      <c r="T375" s="12"/>
      <c r="U375" s="12"/>
      <c r="V375" s="12"/>
      <c r="W375" s="12"/>
    </row>
    <row r="376">
      <c r="A376" s="13"/>
      <c r="B376" s="228"/>
      <c r="C376" s="12"/>
      <c r="D376" s="229"/>
      <c r="E376" s="12"/>
      <c r="F376" s="13"/>
      <c r="G376" s="12"/>
      <c r="H376" s="86"/>
      <c r="I376" s="12"/>
      <c r="J376" s="12"/>
      <c r="K376" s="12"/>
      <c r="L376" s="12"/>
      <c r="M376" s="12"/>
      <c r="N376" s="13"/>
      <c r="O376" s="12"/>
      <c r="P376" s="12"/>
      <c r="Q376" s="12"/>
      <c r="R376" s="12"/>
      <c r="S376" s="12"/>
      <c r="T376" s="12"/>
      <c r="U376" s="12"/>
      <c r="V376" s="12"/>
      <c r="W376" s="12"/>
    </row>
    <row r="377">
      <c r="A377" s="13"/>
      <c r="B377" s="228"/>
      <c r="C377" s="12"/>
      <c r="D377" s="229"/>
      <c r="E377" s="12"/>
      <c r="F377" s="13"/>
      <c r="G377" s="12"/>
      <c r="H377" s="86"/>
      <c r="I377" s="12"/>
      <c r="J377" s="12"/>
      <c r="K377" s="12"/>
      <c r="L377" s="12"/>
      <c r="M377" s="12"/>
      <c r="N377" s="13"/>
      <c r="O377" s="12"/>
      <c r="P377" s="12"/>
      <c r="Q377" s="12"/>
      <c r="R377" s="12"/>
      <c r="S377" s="12"/>
      <c r="T377" s="12"/>
      <c r="U377" s="12"/>
      <c r="V377" s="12"/>
      <c r="W377" s="12"/>
    </row>
    <row r="378">
      <c r="A378" s="13"/>
      <c r="B378" s="228"/>
      <c r="C378" s="12"/>
      <c r="D378" s="229"/>
      <c r="E378" s="12"/>
      <c r="F378" s="13"/>
      <c r="G378" s="12"/>
      <c r="H378" s="86"/>
      <c r="I378" s="12"/>
      <c r="J378" s="12"/>
      <c r="K378" s="12"/>
      <c r="L378" s="12"/>
      <c r="M378" s="12"/>
      <c r="N378" s="13"/>
      <c r="O378" s="12"/>
      <c r="P378" s="12"/>
      <c r="Q378" s="12"/>
      <c r="R378" s="12"/>
      <c r="S378" s="12"/>
      <c r="T378" s="12"/>
      <c r="U378" s="12"/>
      <c r="V378" s="12"/>
      <c r="W378" s="12"/>
    </row>
    <row r="379">
      <c r="A379" s="13"/>
      <c r="B379" s="228"/>
      <c r="C379" s="12"/>
      <c r="D379" s="229"/>
      <c r="E379" s="12"/>
      <c r="F379" s="13"/>
      <c r="G379" s="12"/>
      <c r="H379" s="86"/>
      <c r="I379" s="12"/>
      <c r="J379" s="12"/>
      <c r="K379" s="12"/>
      <c r="L379" s="12"/>
      <c r="M379" s="12"/>
      <c r="N379" s="13"/>
      <c r="O379" s="12"/>
      <c r="P379" s="12"/>
      <c r="Q379" s="12"/>
      <c r="R379" s="12"/>
      <c r="S379" s="12"/>
      <c r="T379" s="12"/>
      <c r="U379" s="12"/>
      <c r="V379" s="12"/>
      <c r="W379" s="12"/>
    </row>
    <row r="380">
      <c r="A380" s="13"/>
      <c r="B380" s="228"/>
      <c r="C380" s="12"/>
      <c r="D380" s="229"/>
      <c r="E380" s="12"/>
      <c r="F380" s="13"/>
      <c r="G380" s="12"/>
      <c r="H380" s="86"/>
      <c r="I380" s="12"/>
      <c r="J380" s="12"/>
      <c r="K380" s="12"/>
      <c r="L380" s="12"/>
      <c r="M380" s="12"/>
      <c r="N380" s="13"/>
      <c r="O380" s="12"/>
      <c r="P380" s="12"/>
      <c r="Q380" s="12"/>
      <c r="R380" s="12"/>
      <c r="S380" s="12"/>
      <c r="T380" s="12"/>
      <c r="U380" s="12"/>
      <c r="V380" s="12"/>
      <c r="W380" s="12"/>
    </row>
    <row r="381">
      <c r="A381" s="13"/>
      <c r="B381" s="228"/>
      <c r="C381" s="12"/>
      <c r="D381" s="229"/>
      <c r="E381" s="12"/>
      <c r="F381" s="13"/>
      <c r="G381" s="12"/>
      <c r="H381" s="86"/>
      <c r="I381" s="12"/>
      <c r="J381" s="12"/>
      <c r="K381" s="12"/>
      <c r="L381" s="12"/>
      <c r="M381" s="12"/>
      <c r="N381" s="13"/>
      <c r="O381" s="12"/>
      <c r="P381" s="12"/>
      <c r="Q381" s="12"/>
      <c r="R381" s="12"/>
      <c r="S381" s="12"/>
      <c r="T381" s="12"/>
      <c r="U381" s="12"/>
      <c r="V381" s="12"/>
      <c r="W381" s="12"/>
    </row>
    <row r="382">
      <c r="A382" s="13"/>
      <c r="B382" s="228"/>
      <c r="C382" s="12"/>
      <c r="D382" s="229"/>
      <c r="E382" s="12"/>
      <c r="F382" s="13"/>
      <c r="G382" s="12"/>
      <c r="H382" s="86"/>
      <c r="I382" s="12"/>
      <c r="J382" s="12"/>
      <c r="K382" s="12"/>
      <c r="L382" s="12"/>
      <c r="M382" s="12"/>
      <c r="N382" s="13"/>
      <c r="O382" s="12"/>
      <c r="P382" s="12"/>
      <c r="Q382" s="12"/>
      <c r="R382" s="12"/>
      <c r="S382" s="12"/>
      <c r="T382" s="12"/>
      <c r="U382" s="12"/>
      <c r="V382" s="12"/>
      <c r="W382" s="12"/>
    </row>
    <row r="383">
      <c r="A383" s="13"/>
      <c r="B383" s="228"/>
      <c r="C383" s="12"/>
      <c r="D383" s="229"/>
      <c r="E383" s="12"/>
      <c r="F383" s="13"/>
      <c r="G383" s="12"/>
      <c r="H383" s="86"/>
      <c r="I383" s="12"/>
      <c r="J383" s="12"/>
      <c r="K383" s="12"/>
      <c r="L383" s="12"/>
      <c r="M383" s="12"/>
      <c r="N383" s="13"/>
      <c r="O383" s="12"/>
      <c r="P383" s="12"/>
      <c r="Q383" s="12"/>
      <c r="R383" s="12"/>
      <c r="S383" s="12"/>
      <c r="T383" s="12"/>
      <c r="U383" s="12"/>
      <c r="V383" s="12"/>
      <c r="W383" s="12"/>
    </row>
    <row r="384">
      <c r="A384" s="13"/>
      <c r="B384" s="228"/>
      <c r="C384" s="12"/>
      <c r="D384" s="229"/>
      <c r="E384" s="12"/>
      <c r="F384" s="13"/>
      <c r="G384" s="12"/>
      <c r="H384" s="86"/>
      <c r="I384" s="12"/>
      <c r="J384" s="12"/>
      <c r="K384" s="12"/>
      <c r="L384" s="12"/>
      <c r="M384" s="12"/>
      <c r="N384" s="13"/>
      <c r="O384" s="12"/>
      <c r="P384" s="12"/>
      <c r="Q384" s="12"/>
      <c r="R384" s="12"/>
      <c r="S384" s="12"/>
      <c r="T384" s="12"/>
      <c r="U384" s="12"/>
      <c r="V384" s="12"/>
      <c r="W384" s="12"/>
    </row>
    <row r="385">
      <c r="A385" s="13"/>
      <c r="B385" s="228"/>
      <c r="C385" s="12"/>
      <c r="D385" s="229"/>
      <c r="E385" s="12"/>
      <c r="F385" s="13"/>
      <c r="G385" s="12"/>
      <c r="H385" s="86"/>
      <c r="I385" s="12"/>
      <c r="J385" s="12"/>
      <c r="K385" s="12"/>
      <c r="L385" s="12"/>
      <c r="M385" s="12"/>
      <c r="N385" s="13"/>
      <c r="O385" s="12"/>
      <c r="P385" s="12"/>
      <c r="Q385" s="12"/>
      <c r="R385" s="12"/>
      <c r="S385" s="12"/>
      <c r="T385" s="12"/>
      <c r="U385" s="12"/>
      <c r="V385" s="12"/>
      <c r="W385" s="12"/>
    </row>
    <row r="386">
      <c r="A386" s="13"/>
      <c r="B386" s="228"/>
      <c r="C386" s="12"/>
      <c r="D386" s="229"/>
      <c r="E386" s="12"/>
      <c r="F386" s="13"/>
      <c r="G386" s="12"/>
      <c r="H386" s="86"/>
      <c r="I386" s="12"/>
      <c r="J386" s="12"/>
      <c r="K386" s="12"/>
      <c r="L386" s="12"/>
      <c r="M386" s="12"/>
      <c r="N386" s="13"/>
      <c r="O386" s="12"/>
      <c r="P386" s="12"/>
      <c r="Q386" s="12"/>
      <c r="R386" s="12"/>
      <c r="S386" s="12"/>
      <c r="T386" s="12"/>
      <c r="U386" s="12"/>
      <c r="V386" s="12"/>
      <c r="W386" s="12"/>
    </row>
    <row r="387">
      <c r="A387" s="13"/>
      <c r="B387" s="228"/>
      <c r="C387" s="12"/>
      <c r="D387" s="229"/>
      <c r="E387" s="12"/>
      <c r="F387" s="13"/>
      <c r="G387" s="12"/>
      <c r="H387" s="86"/>
      <c r="I387" s="12"/>
      <c r="J387" s="12"/>
      <c r="K387" s="12"/>
      <c r="L387" s="12"/>
      <c r="M387" s="12"/>
      <c r="N387" s="13"/>
      <c r="O387" s="12"/>
      <c r="P387" s="12"/>
      <c r="Q387" s="12"/>
      <c r="R387" s="12"/>
      <c r="S387" s="12"/>
      <c r="T387" s="12"/>
      <c r="U387" s="12"/>
      <c r="V387" s="12"/>
      <c r="W387" s="12"/>
    </row>
    <row r="388">
      <c r="A388" s="13"/>
      <c r="B388" s="228"/>
      <c r="C388" s="12"/>
      <c r="D388" s="229"/>
      <c r="E388" s="12"/>
      <c r="F388" s="13"/>
      <c r="G388" s="12"/>
      <c r="H388" s="86"/>
      <c r="I388" s="12"/>
      <c r="J388" s="12"/>
      <c r="K388" s="12"/>
      <c r="L388" s="12"/>
      <c r="M388" s="12"/>
      <c r="N388" s="13"/>
      <c r="O388" s="12"/>
      <c r="P388" s="12"/>
      <c r="Q388" s="12"/>
      <c r="R388" s="12"/>
      <c r="S388" s="12"/>
      <c r="T388" s="12"/>
      <c r="U388" s="12"/>
      <c r="V388" s="12"/>
      <c r="W388" s="12"/>
    </row>
    <row r="389">
      <c r="A389" s="13"/>
      <c r="B389" s="228"/>
      <c r="C389" s="12"/>
      <c r="D389" s="229"/>
      <c r="E389" s="12"/>
      <c r="F389" s="13"/>
      <c r="G389" s="12"/>
      <c r="H389" s="86"/>
      <c r="I389" s="12"/>
      <c r="J389" s="12"/>
      <c r="K389" s="12"/>
      <c r="L389" s="12"/>
      <c r="M389" s="12"/>
      <c r="N389" s="13"/>
      <c r="O389" s="12"/>
      <c r="P389" s="12"/>
      <c r="Q389" s="12"/>
      <c r="R389" s="12"/>
      <c r="S389" s="12"/>
      <c r="T389" s="12"/>
      <c r="U389" s="12"/>
      <c r="V389" s="12"/>
      <c r="W389" s="12"/>
    </row>
    <row r="390">
      <c r="A390" s="13"/>
      <c r="B390" s="228"/>
      <c r="C390" s="12"/>
      <c r="D390" s="229"/>
      <c r="E390" s="12"/>
      <c r="F390" s="13"/>
      <c r="G390" s="12"/>
      <c r="H390" s="86"/>
      <c r="I390" s="12"/>
      <c r="J390" s="12"/>
      <c r="K390" s="12"/>
      <c r="L390" s="12"/>
      <c r="M390" s="12"/>
      <c r="N390" s="13"/>
      <c r="O390" s="12"/>
      <c r="P390" s="12"/>
      <c r="Q390" s="12"/>
      <c r="R390" s="12"/>
      <c r="S390" s="12"/>
      <c r="T390" s="12"/>
      <c r="U390" s="12"/>
      <c r="V390" s="12"/>
      <c r="W390" s="12"/>
    </row>
    <row r="391">
      <c r="A391" s="13"/>
      <c r="B391" s="228"/>
      <c r="C391" s="12"/>
      <c r="D391" s="229"/>
      <c r="E391" s="12"/>
      <c r="F391" s="13"/>
      <c r="G391" s="12"/>
      <c r="H391" s="86"/>
      <c r="I391" s="12"/>
      <c r="J391" s="12"/>
      <c r="K391" s="12"/>
      <c r="L391" s="12"/>
      <c r="M391" s="12"/>
      <c r="N391" s="13"/>
      <c r="O391" s="12"/>
      <c r="P391" s="12"/>
      <c r="Q391" s="12"/>
      <c r="R391" s="12"/>
      <c r="S391" s="12"/>
      <c r="T391" s="12"/>
      <c r="U391" s="12"/>
      <c r="V391" s="12"/>
      <c r="W391" s="12"/>
    </row>
    <row r="392">
      <c r="A392" s="13"/>
      <c r="B392" s="228"/>
      <c r="C392" s="12"/>
      <c r="D392" s="229"/>
      <c r="E392" s="12"/>
      <c r="F392" s="13"/>
      <c r="G392" s="12"/>
      <c r="H392" s="86"/>
      <c r="I392" s="12"/>
      <c r="J392" s="12"/>
      <c r="K392" s="12"/>
      <c r="L392" s="12"/>
      <c r="M392" s="12"/>
      <c r="N392" s="13"/>
      <c r="O392" s="12"/>
      <c r="P392" s="12"/>
      <c r="Q392" s="12"/>
      <c r="R392" s="12"/>
      <c r="S392" s="12"/>
      <c r="T392" s="12"/>
      <c r="U392" s="12"/>
      <c r="V392" s="12"/>
      <c r="W392" s="12"/>
    </row>
    <row r="393">
      <c r="A393" s="13"/>
      <c r="B393" s="228"/>
      <c r="C393" s="12"/>
      <c r="D393" s="229"/>
      <c r="E393" s="12"/>
      <c r="F393" s="13"/>
      <c r="G393" s="12"/>
      <c r="H393" s="86"/>
      <c r="I393" s="12"/>
      <c r="J393" s="12"/>
      <c r="K393" s="12"/>
      <c r="L393" s="12"/>
      <c r="M393" s="12"/>
      <c r="N393" s="13"/>
      <c r="O393" s="12"/>
      <c r="P393" s="12"/>
      <c r="Q393" s="12"/>
      <c r="R393" s="12"/>
      <c r="S393" s="12"/>
      <c r="T393" s="12"/>
      <c r="U393" s="12"/>
      <c r="V393" s="12"/>
      <c r="W393" s="12"/>
    </row>
    <row r="394">
      <c r="A394" s="13"/>
      <c r="B394" s="228"/>
      <c r="C394" s="12"/>
      <c r="D394" s="229"/>
      <c r="E394" s="12"/>
      <c r="F394" s="13"/>
      <c r="G394" s="12"/>
      <c r="H394" s="86"/>
      <c r="I394" s="12"/>
      <c r="J394" s="12"/>
      <c r="K394" s="12"/>
      <c r="L394" s="12"/>
      <c r="M394" s="12"/>
      <c r="N394" s="13"/>
      <c r="O394" s="12"/>
      <c r="P394" s="12"/>
      <c r="Q394" s="12"/>
      <c r="R394" s="12"/>
      <c r="S394" s="12"/>
      <c r="T394" s="12"/>
      <c r="U394" s="12"/>
      <c r="V394" s="12"/>
      <c r="W394" s="12"/>
    </row>
    <row r="395">
      <c r="A395" s="13"/>
      <c r="B395" s="228"/>
      <c r="C395" s="12"/>
      <c r="D395" s="229"/>
      <c r="E395" s="12"/>
      <c r="F395" s="13"/>
      <c r="G395" s="12"/>
      <c r="H395" s="86"/>
      <c r="I395" s="12"/>
      <c r="J395" s="12"/>
      <c r="K395" s="12"/>
      <c r="L395" s="12"/>
      <c r="M395" s="12"/>
      <c r="N395" s="13"/>
      <c r="O395" s="12"/>
      <c r="P395" s="12"/>
      <c r="Q395" s="12"/>
      <c r="R395" s="12"/>
      <c r="S395" s="12"/>
      <c r="T395" s="12"/>
      <c r="U395" s="12"/>
      <c r="V395" s="12"/>
      <c r="W395" s="12"/>
    </row>
    <row r="396">
      <c r="A396" s="13"/>
      <c r="B396" s="228"/>
      <c r="C396" s="12"/>
      <c r="D396" s="229"/>
      <c r="E396" s="12"/>
      <c r="F396" s="13"/>
      <c r="G396" s="12"/>
      <c r="H396" s="86"/>
      <c r="I396" s="12"/>
      <c r="J396" s="12"/>
      <c r="K396" s="12"/>
      <c r="L396" s="12"/>
      <c r="M396" s="12"/>
      <c r="N396" s="13"/>
      <c r="O396" s="12"/>
      <c r="P396" s="12"/>
      <c r="Q396" s="12"/>
      <c r="R396" s="12"/>
      <c r="S396" s="12"/>
      <c r="T396" s="12"/>
      <c r="U396" s="12"/>
      <c r="V396" s="12"/>
      <c r="W396" s="12"/>
    </row>
    <row r="397">
      <c r="A397" s="13"/>
      <c r="B397" s="228"/>
      <c r="C397" s="12"/>
      <c r="D397" s="229"/>
      <c r="E397" s="12"/>
      <c r="F397" s="13"/>
      <c r="G397" s="12"/>
      <c r="H397" s="86"/>
      <c r="I397" s="12"/>
      <c r="J397" s="12"/>
      <c r="K397" s="12"/>
      <c r="L397" s="12"/>
      <c r="M397" s="12"/>
      <c r="N397" s="13"/>
      <c r="O397" s="12"/>
      <c r="P397" s="12"/>
      <c r="Q397" s="12"/>
      <c r="R397" s="12"/>
      <c r="S397" s="12"/>
      <c r="T397" s="12"/>
      <c r="U397" s="12"/>
      <c r="V397" s="12"/>
      <c r="W397" s="12"/>
    </row>
    <row r="398">
      <c r="A398" s="13"/>
      <c r="B398" s="228"/>
      <c r="C398" s="12"/>
      <c r="D398" s="229"/>
      <c r="E398" s="12"/>
      <c r="F398" s="13"/>
      <c r="G398" s="12"/>
      <c r="H398" s="86"/>
      <c r="I398" s="12"/>
      <c r="J398" s="12"/>
      <c r="K398" s="12"/>
      <c r="L398" s="12"/>
      <c r="M398" s="12"/>
      <c r="N398" s="13"/>
      <c r="O398" s="12"/>
      <c r="P398" s="12"/>
      <c r="Q398" s="12"/>
      <c r="R398" s="12"/>
      <c r="S398" s="12"/>
      <c r="T398" s="12"/>
      <c r="U398" s="12"/>
      <c r="V398" s="12"/>
      <c r="W398" s="12"/>
    </row>
    <row r="399">
      <c r="A399" s="13"/>
      <c r="B399" s="228"/>
      <c r="C399" s="12"/>
      <c r="D399" s="229"/>
      <c r="E399" s="12"/>
      <c r="F399" s="13"/>
      <c r="G399" s="12"/>
      <c r="H399" s="86"/>
      <c r="I399" s="12"/>
      <c r="J399" s="12"/>
      <c r="K399" s="12"/>
      <c r="L399" s="12"/>
      <c r="M399" s="12"/>
      <c r="N399" s="13"/>
      <c r="O399" s="12"/>
      <c r="P399" s="12"/>
      <c r="Q399" s="12"/>
      <c r="R399" s="12"/>
      <c r="S399" s="12"/>
      <c r="T399" s="12"/>
      <c r="U399" s="12"/>
      <c r="V399" s="12"/>
      <c r="W399" s="12"/>
    </row>
    <row r="400">
      <c r="A400" s="13"/>
      <c r="B400" s="228"/>
      <c r="C400" s="12"/>
      <c r="D400" s="229"/>
      <c r="E400" s="12"/>
      <c r="F400" s="13"/>
      <c r="G400" s="12"/>
      <c r="H400" s="86"/>
      <c r="I400" s="12"/>
      <c r="J400" s="12"/>
      <c r="K400" s="12"/>
      <c r="L400" s="12"/>
      <c r="M400" s="12"/>
      <c r="N400" s="13"/>
      <c r="O400" s="12"/>
      <c r="P400" s="12"/>
      <c r="Q400" s="12"/>
      <c r="R400" s="12"/>
      <c r="S400" s="12"/>
      <c r="T400" s="12"/>
      <c r="U400" s="12"/>
      <c r="V400" s="12"/>
      <c r="W400" s="12"/>
    </row>
    <row r="401">
      <c r="A401" s="13"/>
      <c r="B401" s="228"/>
      <c r="C401" s="12"/>
      <c r="D401" s="229"/>
      <c r="E401" s="12"/>
      <c r="F401" s="13"/>
      <c r="G401" s="12"/>
      <c r="H401" s="86"/>
      <c r="I401" s="12"/>
      <c r="J401" s="12"/>
      <c r="K401" s="12"/>
      <c r="L401" s="12"/>
      <c r="M401" s="12"/>
      <c r="N401" s="13"/>
      <c r="O401" s="12"/>
      <c r="P401" s="12"/>
      <c r="Q401" s="12"/>
      <c r="R401" s="12"/>
      <c r="S401" s="12"/>
      <c r="T401" s="12"/>
      <c r="U401" s="12"/>
      <c r="V401" s="12"/>
      <c r="W401" s="12"/>
    </row>
    <row r="402">
      <c r="A402" s="13"/>
      <c r="B402" s="228"/>
      <c r="C402" s="12"/>
      <c r="D402" s="229"/>
      <c r="E402" s="12"/>
      <c r="F402" s="13"/>
      <c r="G402" s="12"/>
      <c r="H402" s="86"/>
      <c r="I402" s="12"/>
      <c r="J402" s="12"/>
      <c r="K402" s="12"/>
      <c r="L402" s="12"/>
      <c r="M402" s="12"/>
      <c r="N402" s="13"/>
      <c r="O402" s="12"/>
      <c r="P402" s="12"/>
      <c r="Q402" s="12"/>
      <c r="R402" s="12"/>
      <c r="S402" s="12"/>
      <c r="T402" s="12"/>
      <c r="U402" s="12"/>
      <c r="V402" s="12"/>
      <c r="W402" s="12"/>
    </row>
    <row r="403">
      <c r="A403" s="13"/>
      <c r="B403" s="228"/>
      <c r="C403" s="12"/>
      <c r="D403" s="229"/>
      <c r="E403" s="12"/>
      <c r="F403" s="13"/>
      <c r="G403" s="12"/>
      <c r="H403" s="86"/>
      <c r="I403" s="12"/>
      <c r="J403" s="12"/>
      <c r="K403" s="12"/>
      <c r="L403" s="12"/>
      <c r="M403" s="12"/>
      <c r="N403" s="13"/>
      <c r="O403" s="12"/>
      <c r="P403" s="12"/>
      <c r="Q403" s="12"/>
      <c r="R403" s="12"/>
      <c r="S403" s="12"/>
      <c r="T403" s="12"/>
      <c r="U403" s="12"/>
      <c r="V403" s="12"/>
      <c r="W403" s="12"/>
    </row>
    <row r="404">
      <c r="A404" s="13"/>
      <c r="B404" s="228"/>
      <c r="C404" s="12"/>
      <c r="D404" s="229"/>
      <c r="E404" s="12"/>
      <c r="F404" s="13"/>
      <c r="G404" s="12"/>
      <c r="H404" s="86"/>
      <c r="I404" s="12"/>
      <c r="J404" s="12"/>
      <c r="K404" s="12"/>
      <c r="L404" s="12"/>
      <c r="M404" s="12"/>
      <c r="N404" s="13"/>
      <c r="O404" s="12"/>
      <c r="P404" s="12"/>
      <c r="Q404" s="12"/>
      <c r="R404" s="12"/>
      <c r="S404" s="12"/>
      <c r="T404" s="12"/>
      <c r="U404" s="12"/>
      <c r="V404" s="12"/>
      <c r="W404" s="12"/>
    </row>
    <row r="405">
      <c r="A405" s="13"/>
      <c r="B405" s="228"/>
      <c r="C405" s="12"/>
      <c r="D405" s="229"/>
      <c r="E405" s="12"/>
      <c r="F405" s="13"/>
      <c r="G405" s="12"/>
      <c r="H405" s="86"/>
      <c r="I405" s="12"/>
      <c r="J405" s="12"/>
      <c r="K405" s="12"/>
      <c r="L405" s="12"/>
      <c r="M405" s="12"/>
      <c r="N405" s="13"/>
      <c r="O405" s="12"/>
      <c r="P405" s="12"/>
      <c r="Q405" s="12"/>
      <c r="R405" s="12"/>
      <c r="S405" s="12"/>
      <c r="T405" s="12"/>
      <c r="U405" s="12"/>
      <c r="V405" s="12"/>
      <c r="W405" s="12"/>
    </row>
    <row r="406">
      <c r="A406" s="13"/>
      <c r="B406" s="228"/>
      <c r="C406" s="12"/>
      <c r="D406" s="229"/>
      <c r="E406" s="12"/>
      <c r="F406" s="13"/>
      <c r="G406" s="12"/>
      <c r="H406" s="86"/>
      <c r="I406" s="12"/>
      <c r="J406" s="12"/>
      <c r="K406" s="12"/>
      <c r="L406" s="12"/>
      <c r="M406" s="12"/>
      <c r="N406" s="13"/>
      <c r="O406" s="12"/>
      <c r="P406" s="12"/>
      <c r="Q406" s="12"/>
      <c r="R406" s="12"/>
      <c r="S406" s="12"/>
      <c r="T406" s="12"/>
      <c r="U406" s="12"/>
      <c r="V406" s="12"/>
      <c r="W406" s="12"/>
    </row>
    <row r="407">
      <c r="A407" s="13"/>
      <c r="B407" s="228"/>
      <c r="C407" s="12"/>
      <c r="D407" s="229"/>
      <c r="E407" s="12"/>
      <c r="F407" s="13"/>
      <c r="G407" s="12"/>
      <c r="H407" s="86"/>
      <c r="I407" s="12"/>
      <c r="J407" s="12"/>
      <c r="K407" s="12"/>
      <c r="L407" s="12"/>
      <c r="M407" s="12"/>
      <c r="N407" s="13"/>
      <c r="O407" s="12"/>
      <c r="P407" s="12"/>
      <c r="Q407" s="12"/>
      <c r="R407" s="12"/>
      <c r="S407" s="12"/>
      <c r="T407" s="12"/>
      <c r="U407" s="12"/>
      <c r="V407" s="12"/>
      <c r="W407" s="12"/>
    </row>
    <row r="408">
      <c r="A408" s="13"/>
      <c r="B408" s="228"/>
      <c r="C408" s="12"/>
      <c r="D408" s="229"/>
      <c r="E408" s="12"/>
      <c r="F408" s="13"/>
      <c r="G408" s="12"/>
      <c r="H408" s="86"/>
      <c r="I408" s="12"/>
      <c r="J408" s="12"/>
      <c r="K408" s="12"/>
      <c r="L408" s="12"/>
      <c r="M408" s="12"/>
      <c r="N408" s="13"/>
      <c r="O408" s="12"/>
      <c r="P408" s="12"/>
      <c r="Q408" s="12"/>
      <c r="R408" s="12"/>
      <c r="S408" s="12"/>
      <c r="T408" s="12"/>
      <c r="U408" s="12"/>
      <c r="V408" s="12"/>
      <c r="W408" s="12"/>
    </row>
    <row r="409">
      <c r="A409" s="13"/>
      <c r="B409" s="228"/>
      <c r="C409" s="12"/>
      <c r="D409" s="229"/>
      <c r="E409" s="12"/>
      <c r="F409" s="13"/>
      <c r="G409" s="12"/>
      <c r="H409" s="86"/>
      <c r="I409" s="12"/>
      <c r="J409" s="12"/>
      <c r="K409" s="12"/>
      <c r="L409" s="12"/>
      <c r="M409" s="12"/>
      <c r="N409" s="13"/>
      <c r="O409" s="12"/>
      <c r="P409" s="12"/>
      <c r="Q409" s="12"/>
      <c r="R409" s="12"/>
      <c r="S409" s="12"/>
      <c r="T409" s="12"/>
      <c r="U409" s="12"/>
      <c r="V409" s="12"/>
      <c r="W409" s="12"/>
    </row>
    <row r="410">
      <c r="A410" s="13"/>
      <c r="B410" s="228"/>
      <c r="C410" s="12"/>
      <c r="D410" s="229"/>
      <c r="E410" s="12"/>
      <c r="F410" s="13"/>
      <c r="G410" s="12"/>
      <c r="H410" s="86"/>
      <c r="I410" s="12"/>
      <c r="J410" s="12"/>
      <c r="K410" s="12"/>
      <c r="L410" s="12"/>
      <c r="M410" s="12"/>
      <c r="N410" s="13"/>
      <c r="O410" s="12"/>
      <c r="P410" s="12"/>
      <c r="Q410" s="12"/>
      <c r="R410" s="12"/>
      <c r="S410" s="12"/>
      <c r="T410" s="12"/>
      <c r="U410" s="12"/>
      <c r="V410" s="12"/>
      <c r="W410" s="12"/>
    </row>
    <row r="411">
      <c r="A411" s="13"/>
      <c r="B411" s="228"/>
      <c r="C411" s="12"/>
      <c r="D411" s="229"/>
      <c r="E411" s="12"/>
      <c r="F411" s="13"/>
      <c r="G411" s="12"/>
      <c r="H411" s="86"/>
      <c r="I411" s="12"/>
      <c r="J411" s="12"/>
      <c r="K411" s="12"/>
      <c r="L411" s="12"/>
      <c r="M411" s="12"/>
      <c r="N411" s="13"/>
      <c r="O411" s="12"/>
      <c r="P411" s="12"/>
      <c r="Q411" s="12"/>
      <c r="R411" s="12"/>
      <c r="S411" s="12"/>
      <c r="T411" s="12"/>
      <c r="U411" s="12"/>
      <c r="V411" s="12"/>
      <c r="W411" s="12"/>
    </row>
    <row r="412">
      <c r="A412" s="13"/>
      <c r="B412" s="228"/>
      <c r="C412" s="12"/>
      <c r="D412" s="229"/>
      <c r="E412" s="12"/>
      <c r="F412" s="13"/>
      <c r="G412" s="12"/>
      <c r="H412" s="86"/>
      <c r="I412" s="12"/>
      <c r="J412" s="12"/>
      <c r="K412" s="12"/>
      <c r="L412" s="12"/>
      <c r="M412" s="12"/>
      <c r="N412" s="13"/>
      <c r="O412" s="12"/>
      <c r="P412" s="12"/>
      <c r="Q412" s="12"/>
      <c r="R412" s="12"/>
      <c r="S412" s="12"/>
      <c r="T412" s="12"/>
      <c r="U412" s="12"/>
      <c r="V412" s="12"/>
      <c r="W412" s="12"/>
    </row>
    <row r="413">
      <c r="A413" s="13"/>
      <c r="B413" s="228"/>
      <c r="C413" s="12"/>
      <c r="D413" s="229"/>
      <c r="E413" s="12"/>
      <c r="F413" s="13"/>
      <c r="G413" s="12"/>
      <c r="H413" s="86"/>
      <c r="I413" s="12"/>
      <c r="J413" s="12"/>
      <c r="K413" s="12"/>
      <c r="L413" s="12"/>
      <c r="M413" s="12"/>
      <c r="N413" s="13"/>
      <c r="O413" s="12"/>
      <c r="P413" s="12"/>
      <c r="Q413" s="12"/>
      <c r="R413" s="12"/>
      <c r="S413" s="12"/>
      <c r="T413" s="12"/>
      <c r="U413" s="12"/>
      <c r="V413" s="12"/>
      <c r="W413" s="12"/>
    </row>
    <row r="414">
      <c r="A414" s="13"/>
      <c r="B414" s="228"/>
      <c r="C414" s="12"/>
      <c r="D414" s="229"/>
      <c r="E414" s="12"/>
      <c r="F414" s="13"/>
      <c r="G414" s="12"/>
      <c r="H414" s="86"/>
      <c r="I414" s="12"/>
      <c r="J414" s="12"/>
      <c r="K414" s="12"/>
      <c r="L414" s="12"/>
      <c r="M414" s="12"/>
      <c r="N414" s="13"/>
      <c r="O414" s="12"/>
      <c r="P414" s="12"/>
      <c r="Q414" s="12"/>
      <c r="R414" s="12"/>
      <c r="S414" s="12"/>
      <c r="T414" s="12"/>
      <c r="U414" s="12"/>
      <c r="V414" s="12"/>
      <c r="W414" s="12"/>
    </row>
    <row r="415">
      <c r="A415" s="13"/>
      <c r="B415" s="228"/>
      <c r="C415" s="12"/>
      <c r="D415" s="229"/>
      <c r="E415" s="12"/>
      <c r="F415" s="13"/>
      <c r="G415" s="12"/>
      <c r="H415" s="86"/>
      <c r="I415" s="12"/>
      <c r="J415" s="12"/>
      <c r="K415" s="12"/>
      <c r="L415" s="12"/>
      <c r="M415" s="12"/>
      <c r="N415" s="13"/>
      <c r="O415" s="12"/>
      <c r="P415" s="12"/>
      <c r="Q415" s="12"/>
      <c r="R415" s="12"/>
      <c r="S415" s="12"/>
      <c r="T415" s="12"/>
      <c r="U415" s="12"/>
      <c r="V415" s="12"/>
      <c r="W415" s="12"/>
    </row>
    <row r="416">
      <c r="A416" s="13"/>
      <c r="B416" s="228"/>
      <c r="C416" s="12"/>
      <c r="D416" s="229"/>
      <c r="E416" s="12"/>
      <c r="F416" s="13"/>
      <c r="G416" s="12"/>
      <c r="H416" s="86"/>
      <c r="I416" s="12"/>
      <c r="J416" s="12"/>
      <c r="K416" s="12"/>
      <c r="L416" s="12"/>
      <c r="M416" s="12"/>
      <c r="N416" s="13"/>
      <c r="O416" s="12"/>
      <c r="P416" s="12"/>
      <c r="Q416" s="12"/>
      <c r="R416" s="12"/>
      <c r="S416" s="12"/>
      <c r="T416" s="12"/>
      <c r="U416" s="12"/>
      <c r="V416" s="12"/>
      <c r="W416" s="12"/>
    </row>
    <row r="417">
      <c r="A417" s="13"/>
      <c r="B417" s="228"/>
      <c r="C417" s="12"/>
      <c r="D417" s="229"/>
      <c r="E417" s="12"/>
      <c r="F417" s="13"/>
      <c r="G417" s="12"/>
      <c r="H417" s="86"/>
      <c r="I417" s="12"/>
      <c r="J417" s="12"/>
      <c r="K417" s="12"/>
      <c r="L417" s="12"/>
      <c r="M417" s="12"/>
      <c r="N417" s="13"/>
      <c r="O417" s="12"/>
      <c r="P417" s="12"/>
      <c r="Q417" s="12"/>
      <c r="R417" s="12"/>
      <c r="S417" s="12"/>
      <c r="T417" s="12"/>
      <c r="U417" s="12"/>
      <c r="V417" s="12"/>
      <c r="W417" s="12"/>
    </row>
    <row r="418">
      <c r="A418" s="13"/>
      <c r="B418" s="228"/>
      <c r="C418" s="12"/>
      <c r="D418" s="229"/>
      <c r="E418" s="12"/>
      <c r="F418" s="13"/>
      <c r="G418" s="12"/>
      <c r="H418" s="86"/>
      <c r="I418" s="12"/>
      <c r="J418" s="12"/>
      <c r="K418" s="12"/>
      <c r="L418" s="12"/>
      <c r="M418" s="12"/>
      <c r="N418" s="13"/>
      <c r="O418" s="12"/>
      <c r="P418" s="12"/>
      <c r="Q418" s="12"/>
      <c r="R418" s="12"/>
      <c r="S418" s="12"/>
      <c r="T418" s="12"/>
      <c r="U418" s="12"/>
      <c r="V418" s="12"/>
      <c r="W418" s="12"/>
    </row>
    <row r="419">
      <c r="A419" s="13"/>
      <c r="B419" s="228"/>
      <c r="C419" s="12"/>
      <c r="D419" s="229"/>
      <c r="E419" s="12"/>
      <c r="F419" s="13"/>
      <c r="G419" s="12"/>
      <c r="H419" s="86"/>
      <c r="I419" s="12"/>
      <c r="J419" s="12"/>
      <c r="K419" s="12"/>
      <c r="L419" s="12"/>
      <c r="M419" s="12"/>
      <c r="N419" s="13"/>
      <c r="O419" s="12"/>
      <c r="P419" s="12"/>
      <c r="Q419" s="12"/>
      <c r="R419" s="12"/>
      <c r="S419" s="12"/>
      <c r="T419" s="12"/>
      <c r="U419" s="12"/>
      <c r="V419" s="12"/>
      <c r="W419" s="12"/>
    </row>
    <row r="420">
      <c r="A420" s="13"/>
      <c r="B420" s="228"/>
      <c r="C420" s="12"/>
      <c r="D420" s="229"/>
      <c r="E420" s="12"/>
      <c r="F420" s="13"/>
      <c r="G420" s="12"/>
      <c r="H420" s="86"/>
      <c r="I420" s="12"/>
      <c r="J420" s="12"/>
      <c r="K420" s="12"/>
      <c r="L420" s="12"/>
      <c r="M420" s="12"/>
      <c r="N420" s="13"/>
      <c r="O420" s="12"/>
      <c r="P420" s="12"/>
      <c r="Q420" s="12"/>
      <c r="R420" s="12"/>
      <c r="S420" s="12"/>
      <c r="T420" s="12"/>
      <c r="U420" s="12"/>
      <c r="V420" s="12"/>
      <c r="W420" s="12"/>
    </row>
    <row r="421">
      <c r="A421" s="13"/>
      <c r="B421" s="228"/>
      <c r="C421" s="12"/>
      <c r="D421" s="229"/>
      <c r="E421" s="12"/>
      <c r="F421" s="13"/>
      <c r="G421" s="12"/>
      <c r="H421" s="86"/>
      <c r="I421" s="12"/>
      <c r="J421" s="12"/>
      <c r="K421" s="12"/>
      <c r="L421" s="12"/>
      <c r="M421" s="12"/>
      <c r="N421" s="13"/>
      <c r="O421" s="12"/>
      <c r="P421" s="12"/>
      <c r="Q421" s="12"/>
      <c r="R421" s="12"/>
      <c r="S421" s="12"/>
      <c r="T421" s="12"/>
      <c r="U421" s="12"/>
      <c r="V421" s="12"/>
      <c r="W421" s="12"/>
    </row>
    <row r="422">
      <c r="A422" s="13"/>
      <c r="B422" s="228"/>
      <c r="C422" s="12"/>
      <c r="D422" s="229"/>
      <c r="E422" s="12"/>
      <c r="F422" s="13"/>
      <c r="G422" s="12"/>
      <c r="H422" s="86"/>
      <c r="I422" s="12"/>
      <c r="J422" s="12"/>
      <c r="K422" s="12"/>
      <c r="L422" s="12"/>
      <c r="M422" s="12"/>
      <c r="N422" s="13"/>
      <c r="O422" s="12"/>
      <c r="P422" s="12"/>
      <c r="Q422" s="12"/>
      <c r="R422" s="12"/>
      <c r="S422" s="12"/>
      <c r="T422" s="12"/>
      <c r="U422" s="12"/>
      <c r="V422" s="12"/>
      <c r="W422" s="12"/>
    </row>
    <row r="423">
      <c r="A423" s="13"/>
      <c r="B423" s="228"/>
      <c r="C423" s="12"/>
      <c r="D423" s="229"/>
      <c r="E423" s="12"/>
      <c r="F423" s="13"/>
      <c r="G423" s="12"/>
      <c r="H423" s="86"/>
      <c r="I423" s="12"/>
      <c r="J423" s="12"/>
      <c r="K423" s="12"/>
      <c r="L423" s="12"/>
      <c r="M423" s="12"/>
      <c r="N423" s="13"/>
      <c r="O423" s="12"/>
      <c r="P423" s="12"/>
      <c r="Q423" s="12"/>
      <c r="R423" s="12"/>
      <c r="S423" s="12"/>
      <c r="T423" s="12"/>
      <c r="U423" s="12"/>
      <c r="V423" s="12"/>
      <c r="W423" s="12"/>
    </row>
    <row r="424">
      <c r="A424" s="13"/>
      <c r="B424" s="228"/>
      <c r="C424" s="12"/>
      <c r="D424" s="229"/>
      <c r="E424" s="12"/>
      <c r="F424" s="13"/>
      <c r="G424" s="12"/>
      <c r="H424" s="86"/>
      <c r="I424" s="12"/>
      <c r="J424" s="12"/>
      <c r="K424" s="12"/>
      <c r="L424" s="12"/>
      <c r="M424" s="12"/>
      <c r="N424" s="13"/>
      <c r="O424" s="12"/>
      <c r="P424" s="12"/>
      <c r="Q424" s="12"/>
      <c r="R424" s="12"/>
      <c r="S424" s="12"/>
      <c r="T424" s="12"/>
      <c r="U424" s="12"/>
      <c r="V424" s="12"/>
      <c r="W424" s="12"/>
    </row>
    <row r="425">
      <c r="A425" s="13"/>
      <c r="B425" s="228"/>
      <c r="C425" s="12"/>
      <c r="D425" s="229"/>
      <c r="E425" s="12"/>
      <c r="F425" s="13"/>
      <c r="G425" s="12"/>
      <c r="H425" s="86"/>
      <c r="I425" s="12"/>
      <c r="J425" s="12"/>
      <c r="K425" s="12"/>
      <c r="L425" s="12"/>
      <c r="M425" s="12"/>
      <c r="N425" s="13"/>
      <c r="O425" s="12"/>
      <c r="P425" s="12"/>
      <c r="Q425" s="12"/>
      <c r="R425" s="12"/>
      <c r="S425" s="12"/>
      <c r="T425" s="12"/>
      <c r="U425" s="12"/>
      <c r="V425" s="12"/>
      <c r="W425" s="12"/>
    </row>
    <row r="426">
      <c r="A426" s="13"/>
      <c r="B426" s="228"/>
      <c r="C426" s="12"/>
      <c r="D426" s="229"/>
      <c r="E426" s="12"/>
      <c r="F426" s="13"/>
      <c r="G426" s="12"/>
      <c r="H426" s="86"/>
      <c r="I426" s="12"/>
      <c r="J426" s="12"/>
      <c r="K426" s="12"/>
      <c r="L426" s="12"/>
      <c r="M426" s="12"/>
      <c r="N426" s="13"/>
      <c r="O426" s="12"/>
      <c r="P426" s="12"/>
      <c r="Q426" s="12"/>
      <c r="R426" s="12"/>
      <c r="S426" s="12"/>
      <c r="T426" s="12"/>
      <c r="U426" s="12"/>
      <c r="V426" s="12"/>
      <c r="W426" s="12"/>
    </row>
    <row r="427">
      <c r="A427" s="13"/>
      <c r="B427" s="228"/>
      <c r="C427" s="12"/>
      <c r="D427" s="229"/>
      <c r="E427" s="12"/>
      <c r="F427" s="13"/>
      <c r="G427" s="12"/>
      <c r="H427" s="86"/>
      <c r="I427" s="12"/>
      <c r="J427" s="12"/>
      <c r="K427" s="12"/>
      <c r="L427" s="12"/>
      <c r="M427" s="12"/>
      <c r="N427" s="13"/>
      <c r="O427" s="12"/>
      <c r="P427" s="12"/>
      <c r="Q427" s="12"/>
      <c r="R427" s="12"/>
      <c r="S427" s="12"/>
      <c r="T427" s="12"/>
      <c r="U427" s="12"/>
      <c r="V427" s="12"/>
      <c r="W427" s="12"/>
    </row>
    <row r="428">
      <c r="A428" s="13"/>
      <c r="B428" s="228"/>
      <c r="C428" s="12"/>
      <c r="D428" s="229"/>
      <c r="E428" s="12"/>
      <c r="F428" s="13"/>
      <c r="G428" s="12"/>
      <c r="H428" s="86"/>
      <c r="I428" s="12"/>
      <c r="J428" s="12"/>
      <c r="K428" s="12"/>
      <c r="L428" s="12"/>
      <c r="M428" s="12"/>
      <c r="N428" s="13"/>
      <c r="O428" s="12"/>
      <c r="P428" s="12"/>
      <c r="Q428" s="12"/>
      <c r="R428" s="12"/>
      <c r="S428" s="12"/>
      <c r="T428" s="12"/>
      <c r="U428" s="12"/>
      <c r="V428" s="12"/>
      <c r="W428" s="12"/>
    </row>
    <row r="429">
      <c r="A429" s="13"/>
      <c r="B429" s="228"/>
      <c r="C429" s="12"/>
      <c r="D429" s="229"/>
      <c r="E429" s="12"/>
      <c r="F429" s="13"/>
      <c r="G429" s="12"/>
      <c r="H429" s="86"/>
      <c r="I429" s="12"/>
      <c r="J429" s="12"/>
      <c r="K429" s="12"/>
      <c r="L429" s="12"/>
      <c r="M429" s="12"/>
      <c r="N429" s="13"/>
      <c r="O429" s="12"/>
      <c r="P429" s="12"/>
      <c r="Q429" s="12"/>
      <c r="R429" s="12"/>
      <c r="S429" s="12"/>
      <c r="T429" s="12"/>
      <c r="U429" s="12"/>
      <c r="V429" s="12"/>
      <c r="W429" s="12"/>
    </row>
    <row r="430">
      <c r="A430" s="13"/>
      <c r="B430" s="228"/>
      <c r="C430" s="12"/>
      <c r="D430" s="229"/>
      <c r="E430" s="12"/>
      <c r="F430" s="13"/>
      <c r="G430" s="12"/>
      <c r="H430" s="86"/>
      <c r="I430" s="12"/>
      <c r="J430" s="12"/>
      <c r="K430" s="12"/>
      <c r="L430" s="12"/>
      <c r="M430" s="12"/>
      <c r="N430" s="13"/>
      <c r="O430" s="12"/>
      <c r="P430" s="12"/>
      <c r="Q430" s="12"/>
      <c r="R430" s="12"/>
      <c r="S430" s="12"/>
      <c r="T430" s="12"/>
      <c r="U430" s="12"/>
      <c r="V430" s="12"/>
      <c r="W430" s="12"/>
    </row>
    <row r="431">
      <c r="A431" s="13"/>
      <c r="B431" s="228"/>
      <c r="C431" s="12"/>
      <c r="D431" s="229"/>
      <c r="E431" s="12"/>
      <c r="F431" s="13"/>
      <c r="G431" s="12"/>
      <c r="H431" s="86"/>
      <c r="I431" s="12"/>
      <c r="J431" s="12"/>
      <c r="K431" s="12"/>
      <c r="L431" s="12"/>
      <c r="M431" s="12"/>
      <c r="N431" s="13"/>
      <c r="O431" s="12"/>
      <c r="P431" s="12"/>
      <c r="Q431" s="12"/>
      <c r="R431" s="12"/>
      <c r="S431" s="12"/>
      <c r="T431" s="12"/>
      <c r="U431" s="12"/>
      <c r="V431" s="12"/>
      <c r="W431" s="12"/>
    </row>
    <row r="432">
      <c r="A432" s="13"/>
      <c r="B432" s="228"/>
      <c r="C432" s="12"/>
      <c r="D432" s="229"/>
      <c r="E432" s="12"/>
      <c r="F432" s="13"/>
      <c r="G432" s="12"/>
      <c r="H432" s="86"/>
      <c r="I432" s="12"/>
      <c r="J432" s="12"/>
      <c r="K432" s="12"/>
      <c r="L432" s="12"/>
      <c r="M432" s="12"/>
      <c r="N432" s="13"/>
      <c r="O432" s="12"/>
      <c r="P432" s="12"/>
      <c r="Q432" s="12"/>
      <c r="R432" s="12"/>
      <c r="S432" s="12"/>
      <c r="T432" s="12"/>
      <c r="U432" s="12"/>
      <c r="V432" s="12"/>
      <c r="W432" s="12"/>
    </row>
    <row r="433">
      <c r="A433" s="13"/>
      <c r="B433" s="228"/>
      <c r="C433" s="12"/>
      <c r="D433" s="229"/>
      <c r="E433" s="12"/>
      <c r="F433" s="13"/>
      <c r="G433" s="12"/>
      <c r="H433" s="86"/>
      <c r="I433" s="12"/>
      <c r="J433" s="12"/>
      <c r="K433" s="12"/>
      <c r="L433" s="12"/>
      <c r="M433" s="12"/>
      <c r="N433" s="13"/>
      <c r="O433" s="12"/>
      <c r="P433" s="12"/>
      <c r="Q433" s="12"/>
      <c r="R433" s="12"/>
      <c r="S433" s="12"/>
      <c r="T433" s="12"/>
      <c r="U433" s="12"/>
      <c r="V433" s="12"/>
      <c r="W433" s="12"/>
    </row>
    <row r="434">
      <c r="A434" s="13"/>
      <c r="B434" s="228"/>
      <c r="C434" s="12"/>
      <c r="D434" s="229"/>
      <c r="E434" s="12"/>
      <c r="F434" s="13"/>
      <c r="G434" s="12"/>
      <c r="H434" s="86"/>
      <c r="I434" s="12"/>
      <c r="J434" s="12"/>
      <c r="K434" s="12"/>
      <c r="L434" s="12"/>
      <c r="M434" s="12"/>
      <c r="N434" s="13"/>
      <c r="O434" s="12"/>
      <c r="P434" s="12"/>
      <c r="Q434" s="12"/>
      <c r="R434" s="12"/>
      <c r="S434" s="12"/>
      <c r="T434" s="12"/>
      <c r="U434" s="12"/>
      <c r="V434" s="12"/>
      <c r="W434" s="12"/>
    </row>
    <row r="435">
      <c r="A435" s="13"/>
      <c r="B435" s="228"/>
      <c r="C435" s="12"/>
      <c r="D435" s="229"/>
      <c r="E435" s="12"/>
      <c r="F435" s="13"/>
      <c r="G435" s="12"/>
      <c r="H435" s="86"/>
      <c r="I435" s="12"/>
      <c r="J435" s="12"/>
      <c r="K435" s="12"/>
      <c r="L435" s="12"/>
      <c r="M435" s="12"/>
      <c r="N435" s="13"/>
      <c r="O435" s="12"/>
      <c r="P435" s="12"/>
      <c r="Q435" s="12"/>
      <c r="R435" s="12"/>
      <c r="S435" s="12"/>
      <c r="T435" s="12"/>
      <c r="U435" s="12"/>
      <c r="V435" s="12"/>
      <c r="W435" s="12"/>
    </row>
    <row r="436">
      <c r="A436" s="13"/>
      <c r="B436" s="228"/>
      <c r="C436" s="12"/>
      <c r="D436" s="229"/>
      <c r="E436" s="12"/>
      <c r="F436" s="13"/>
      <c r="G436" s="12"/>
      <c r="H436" s="86"/>
      <c r="I436" s="12"/>
      <c r="J436" s="12"/>
      <c r="K436" s="12"/>
      <c r="L436" s="12"/>
      <c r="M436" s="12"/>
      <c r="N436" s="13"/>
      <c r="O436" s="12"/>
      <c r="P436" s="12"/>
      <c r="Q436" s="12"/>
      <c r="R436" s="12"/>
      <c r="S436" s="12"/>
      <c r="T436" s="12"/>
      <c r="U436" s="12"/>
      <c r="V436" s="12"/>
      <c r="W436" s="12"/>
    </row>
    <row r="437">
      <c r="A437" s="13"/>
      <c r="B437" s="228"/>
      <c r="C437" s="12"/>
      <c r="D437" s="229"/>
      <c r="E437" s="12"/>
      <c r="F437" s="13"/>
      <c r="G437" s="12"/>
      <c r="H437" s="86"/>
      <c r="I437" s="12"/>
      <c r="J437" s="12"/>
      <c r="K437" s="12"/>
      <c r="L437" s="12"/>
      <c r="M437" s="12"/>
      <c r="N437" s="13"/>
      <c r="O437" s="12"/>
      <c r="P437" s="12"/>
      <c r="Q437" s="12"/>
      <c r="R437" s="12"/>
      <c r="S437" s="12"/>
      <c r="T437" s="12"/>
      <c r="U437" s="12"/>
      <c r="V437" s="12"/>
      <c r="W437" s="12"/>
    </row>
    <row r="438">
      <c r="A438" s="13"/>
      <c r="B438" s="228"/>
      <c r="C438" s="12"/>
      <c r="D438" s="229"/>
      <c r="E438" s="12"/>
      <c r="F438" s="13"/>
      <c r="G438" s="12"/>
      <c r="H438" s="86"/>
      <c r="I438" s="12"/>
      <c r="J438" s="12"/>
      <c r="K438" s="12"/>
      <c r="L438" s="12"/>
      <c r="M438" s="12"/>
      <c r="N438" s="13"/>
      <c r="O438" s="12"/>
      <c r="P438" s="12"/>
      <c r="Q438" s="12"/>
      <c r="R438" s="12"/>
      <c r="S438" s="12"/>
      <c r="T438" s="12"/>
      <c r="U438" s="12"/>
      <c r="V438" s="12"/>
      <c r="W438" s="12"/>
    </row>
    <row r="439">
      <c r="A439" s="13"/>
      <c r="B439" s="228"/>
      <c r="C439" s="12"/>
      <c r="D439" s="229"/>
      <c r="E439" s="12"/>
      <c r="F439" s="13"/>
      <c r="G439" s="12"/>
      <c r="H439" s="86"/>
      <c r="I439" s="12"/>
      <c r="J439" s="12"/>
      <c r="K439" s="12"/>
      <c r="L439" s="12"/>
      <c r="M439" s="12"/>
      <c r="N439" s="13"/>
      <c r="O439" s="12"/>
      <c r="P439" s="12"/>
      <c r="Q439" s="12"/>
      <c r="R439" s="12"/>
      <c r="S439" s="12"/>
      <c r="T439" s="12"/>
      <c r="U439" s="12"/>
      <c r="V439" s="12"/>
      <c r="W439" s="12"/>
    </row>
    <row r="440">
      <c r="A440" s="13"/>
      <c r="B440" s="228"/>
      <c r="C440" s="12"/>
      <c r="D440" s="229"/>
      <c r="E440" s="12"/>
      <c r="F440" s="13"/>
      <c r="G440" s="12"/>
      <c r="H440" s="86"/>
      <c r="I440" s="12"/>
      <c r="J440" s="12"/>
      <c r="K440" s="12"/>
      <c r="L440" s="12"/>
      <c r="M440" s="12"/>
      <c r="N440" s="13"/>
      <c r="O440" s="12"/>
      <c r="P440" s="12"/>
      <c r="Q440" s="12"/>
      <c r="R440" s="12"/>
      <c r="S440" s="12"/>
      <c r="T440" s="12"/>
      <c r="U440" s="12"/>
      <c r="V440" s="12"/>
      <c r="W440" s="12"/>
    </row>
    <row r="441">
      <c r="A441" s="13"/>
      <c r="B441" s="228"/>
      <c r="C441" s="12"/>
      <c r="D441" s="229"/>
      <c r="E441" s="12"/>
      <c r="F441" s="13"/>
      <c r="G441" s="12"/>
      <c r="H441" s="86"/>
      <c r="I441" s="12"/>
      <c r="J441" s="12"/>
      <c r="K441" s="12"/>
      <c r="L441" s="12"/>
      <c r="M441" s="12"/>
      <c r="N441" s="13"/>
      <c r="O441" s="12"/>
      <c r="P441" s="12"/>
      <c r="Q441" s="12"/>
      <c r="R441" s="12"/>
      <c r="S441" s="12"/>
      <c r="T441" s="12"/>
      <c r="U441" s="12"/>
      <c r="V441" s="12"/>
      <c r="W441" s="12"/>
    </row>
    <row r="442">
      <c r="A442" s="13"/>
      <c r="B442" s="228"/>
      <c r="C442" s="12"/>
      <c r="D442" s="229"/>
      <c r="E442" s="12"/>
      <c r="F442" s="13"/>
      <c r="G442" s="12"/>
      <c r="H442" s="86"/>
      <c r="I442" s="12"/>
      <c r="J442" s="12"/>
      <c r="K442" s="12"/>
      <c r="L442" s="12"/>
      <c r="M442" s="12"/>
      <c r="N442" s="13"/>
      <c r="O442" s="12"/>
      <c r="P442" s="12"/>
      <c r="Q442" s="12"/>
      <c r="R442" s="12"/>
      <c r="S442" s="12"/>
      <c r="T442" s="12"/>
      <c r="U442" s="12"/>
      <c r="V442" s="12"/>
      <c r="W442" s="12"/>
    </row>
    <row r="443">
      <c r="A443" s="13"/>
      <c r="B443" s="228"/>
      <c r="C443" s="12"/>
      <c r="D443" s="229"/>
      <c r="E443" s="12"/>
      <c r="F443" s="13"/>
      <c r="G443" s="12"/>
      <c r="H443" s="86"/>
      <c r="I443" s="12"/>
      <c r="J443" s="12"/>
      <c r="K443" s="12"/>
      <c r="L443" s="12"/>
      <c r="M443" s="12"/>
      <c r="N443" s="13"/>
      <c r="O443" s="12"/>
      <c r="P443" s="12"/>
      <c r="Q443" s="12"/>
      <c r="R443" s="12"/>
      <c r="S443" s="12"/>
      <c r="T443" s="12"/>
      <c r="U443" s="12"/>
      <c r="V443" s="12"/>
      <c r="W443" s="12"/>
    </row>
    <row r="444">
      <c r="A444" s="13"/>
      <c r="B444" s="228"/>
      <c r="C444" s="12"/>
      <c r="D444" s="229"/>
      <c r="E444" s="12"/>
      <c r="F444" s="13"/>
      <c r="G444" s="12"/>
      <c r="H444" s="86"/>
      <c r="I444" s="12"/>
      <c r="J444" s="12"/>
      <c r="K444" s="12"/>
      <c r="L444" s="12"/>
      <c r="M444" s="12"/>
      <c r="N444" s="13"/>
      <c r="O444" s="12"/>
      <c r="P444" s="12"/>
      <c r="Q444" s="12"/>
      <c r="R444" s="12"/>
      <c r="S444" s="12"/>
      <c r="T444" s="12"/>
      <c r="U444" s="12"/>
      <c r="V444" s="12"/>
      <c r="W444" s="12"/>
    </row>
    <row r="445">
      <c r="A445" s="13"/>
      <c r="B445" s="228"/>
      <c r="C445" s="12"/>
      <c r="D445" s="229"/>
      <c r="E445" s="12"/>
      <c r="F445" s="13"/>
      <c r="G445" s="12"/>
      <c r="H445" s="86"/>
      <c r="I445" s="12"/>
      <c r="J445" s="12"/>
      <c r="K445" s="12"/>
      <c r="L445" s="12"/>
      <c r="M445" s="12"/>
      <c r="N445" s="13"/>
      <c r="O445" s="12"/>
      <c r="P445" s="12"/>
      <c r="Q445" s="12"/>
      <c r="R445" s="12"/>
      <c r="S445" s="12"/>
      <c r="T445" s="12"/>
      <c r="U445" s="12"/>
      <c r="V445" s="12"/>
      <c r="W445" s="12"/>
    </row>
    <row r="446">
      <c r="A446" s="13"/>
      <c r="B446" s="228"/>
      <c r="C446" s="12"/>
      <c r="D446" s="229"/>
      <c r="E446" s="12"/>
      <c r="F446" s="13"/>
      <c r="G446" s="12"/>
      <c r="H446" s="86"/>
      <c r="I446" s="12"/>
      <c r="J446" s="12"/>
      <c r="K446" s="12"/>
      <c r="L446" s="12"/>
      <c r="M446" s="12"/>
      <c r="N446" s="13"/>
      <c r="O446" s="12"/>
      <c r="P446" s="12"/>
      <c r="Q446" s="12"/>
      <c r="R446" s="12"/>
      <c r="S446" s="12"/>
      <c r="T446" s="12"/>
      <c r="U446" s="12"/>
      <c r="V446" s="12"/>
      <c r="W446" s="12"/>
    </row>
    <row r="447">
      <c r="A447" s="13"/>
      <c r="B447" s="228"/>
      <c r="C447" s="12"/>
      <c r="D447" s="229"/>
      <c r="E447" s="12"/>
      <c r="F447" s="13"/>
      <c r="G447" s="12"/>
      <c r="H447" s="86"/>
      <c r="I447" s="12"/>
      <c r="J447" s="12"/>
      <c r="K447" s="12"/>
      <c r="L447" s="12"/>
      <c r="M447" s="12"/>
      <c r="N447" s="13"/>
      <c r="O447" s="12"/>
      <c r="P447" s="12"/>
      <c r="Q447" s="12"/>
      <c r="R447" s="12"/>
      <c r="S447" s="12"/>
      <c r="T447" s="12"/>
      <c r="U447" s="12"/>
      <c r="V447" s="12"/>
      <c r="W447" s="12"/>
    </row>
    <row r="448">
      <c r="A448" s="13"/>
      <c r="B448" s="228"/>
      <c r="C448" s="12"/>
      <c r="D448" s="229"/>
      <c r="E448" s="12"/>
      <c r="F448" s="13"/>
      <c r="G448" s="12"/>
      <c r="H448" s="86"/>
      <c r="I448" s="12"/>
      <c r="J448" s="12"/>
      <c r="K448" s="12"/>
      <c r="L448" s="12"/>
      <c r="M448" s="12"/>
      <c r="N448" s="13"/>
      <c r="O448" s="12"/>
      <c r="P448" s="12"/>
      <c r="Q448" s="12"/>
      <c r="R448" s="12"/>
      <c r="S448" s="12"/>
      <c r="T448" s="12"/>
      <c r="U448" s="12"/>
      <c r="V448" s="12"/>
      <c r="W448" s="12"/>
    </row>
    <row r="449">
      <c r="A449" s="13"/>
      <c r="B449" s="228"/>
      <c r="C449" s="12"/>
      <c r="D449" s="229"/>
      <c r="E449" s="12"/>
      <c r="F449" s="13"/>
      <c r="G449" s="12"/>
      <c r="H449" s="86"/>
      <c r="I449" s="12"/>
      <c r="J449" s="12"/>
      <c r="K449" s="12"/>
      <c r="L449" s="12"/>
      <c r="M449" s="12"/>
      <c r="N449" s="13"/>
      <c r="O449" s="12"/>
      <c r="P449" s="12"/>
      <c r="Q449" s="12"/>
      <c r="R449" s="12"/>
      <c r="S449" s="12"/>
      <c r="T449" s="12"/>
      <c r="U449" s="12"/>
      <c r="V449" s="12"/>
      <c r="W449" s="12"/>
    </row>
    <row r="450">
      <c r="A450" s="13"/>
      <c r="B450" s="228"/>
      <c r="C450" s="12"/>
      <c r="D450" s="229"/>
      <c r="E450" s="12"/>
      <c r="F450" s="13"/>
      <c r="G450" s="12"/>
      <c r="H450" s="86"/>
      <c r="I450" s="12"/>
      <c r="J450" s="12"/>
      <c r="K450" s="12"/>
      <c r="L450" s="12"/>
      <c r="M450" s="12"/>
      <c r="N450" s="13"/>
      <c r="O450" s="12"/>
      <c r="P450" s="12"/>
      <c r="Q450" s="12"/>
      <c r="R450" s="12"/>
      <c r="S450" s="12"/>
      <c r="T450" s="12"/>
      <c r="U450" s="12"/>
      <c r="V450" s="12"/>
      <c r="W450" s="12"/>
    </row>
    <row r="451">
      <c r="A451" s="13"/>
      <c r="B451" s="228"/>
      <c r="C451" s="12"/>
      <c r="D451" s="229"/>
      <c r="E451" s="12"/>
      <c r="F451" s="13"/>
      <c r="G451" s="12"/>
      <c r="H451" s="86"/>
      <c r="I451" s="12"/>
      <c r="J451" s="12"/>
      <c r="K451" s="12"/>
      <c r="L451" s="12"/>
      <c r="M451" s="12"/>
      <c r="N451" s="13"/>
      <c r="O451" s="12"/>
      <c r="P451" s="12"/>
      <c r="Q451" s="12"/>
      <c r="R451" s="12"/>
      <c r="S451" s="12"/>
      <c r="T451" s="12"/>
      <c r="U451" s="12"/>
      <c r="V451" s="12"/>
      <c r="W451" s="12"/>
    </row>
    <row r="452">
      <c r="A452" s="13"/>
      <c r="B452" s="228"/>
      <c r="C452" s="12"/>
      <c r="D452" s="229"/>
      <c r="E452" s="12"/>
      <c r="F452" s="13"/>
      <c r="G452" s="12"/>
      <c r="H452" s="86"/>
      <c r="I452" s="12"/>
      <c r="J452" s="12"/>
      <c r="K452" s="12"/>
      <c r="L452" s="12"/>
      <c r="M452" s="12"/>
      <c r="N452" s="13"/>
      <c r="O452" s="12"/>
      <c r="P452" s="12"/>
      <c r="Q452" s="12"/>
      <c r="R452" s="12"/>
      <c r="S452" s="12"/>
      <c r="T452" s="12"/>
      <c r="U452" s="12"/>
      <c r="V452" s="12"/>
      <c r="W452" s="12"/>
    </row>
    <row r="453">
      <c r="A453" s="13"/>
      <c r="B453" s="228"/>
      <c r="C453" s="12"/>
      <c r="D453" s="229"/>
      <c r="E453" s="12"/>
      <c r="F453" s="13"/>
      <c r="G453" s="12"/>
      <c r="H453" s="86"/>
      <c r="I453" s="12"/>
      <c r="J453" s="12"/>
      <c r="K453" s="12"/>
      <c r="L453" s="12"/>
      <c r="M453" s="12"/>
      <c r="N453" s="13"/>
      <c r="O453" s="12"/>
      <c r="P453" s="12"/>
      <c r="Q453" s="12"/>
      <c r="R453" s="12"/>
      <c r="S453" s="12"/>
      <c r="T453" s="12"/>
      <c r="U453" s="12"/>
      <c r="V453" s="12"/>
      <c r="W453" s="12"/>
    </row>
    <row r="454">
      <c r="A454" s="13"/>
      <c r="B454" s="228"/>
      <c r="C454" s="12"/>
      <c r="D454" s="229"/>
      <c r="E454" s="12"/>
      <c r="F454" s="13"/>
      <c r="G454" s="12"/>
      <c r="H454" s="86"/>
      <c r="I454" s="12"/>
      <c r="J454" s="12"/>
      <c r="K454" s="12"/>
      <c r="L454" s="12"/>
      <c r="M454" s="12"/>
      <c r="N454" s="13"/>
      <c r="O454" s="12"/>
      <c r="P454" s="12"/>
      <c r="Q454" s="12"/>
      <c r="R454" s="12"/>
      <c r="S454" s="12"/>
      <c r="T454" s="12"/>
      <c r="U454" s="12"/>
      <c r="V454" s="12"/>
      <c r="W454" s="12"/>
    </row>
    <row r="455">
      <c r="A455" s="13"/>
      <c r="B455" s="228"/>
      <c r="C455" s="12"/>
      <c r="D455" s="229"/>
      <c r="E455" s="12"/>
      <c r="F455" s="13"/>
      <c r="G455" s="12"/>
      <c r="H455" s="86"/>
      <c r="I455" s="12"/>
      <c r="J455" s="12"/>
      <c r="K455" s="12"/>
      <c r="L455" s="12"/>
      <c r="M455" s="12"/>
      <c r="N455" s="13"/>
      <c r="O455" s="12"/>
      <c r="P455" s="12"/>
      <c r="Q455" s="12"/>
      <c r="R455" s="12"/>
      <c r="S455" s="12"/>
      <c r="T455" s="12"/>
      <c r="U455" s="12"/>
      <c r="V455" s="12"/>
      <c r="W455" s="12"/>
    </row>
    <row r="456">
      <c r="A456" s="13"/>
      <c r="B456" s="228"/>
      <c r="C456" s="12"/>
      <c r="D456" s="229"/>
      <c r="E456" s="12"/>
      <c r="F456" s="13"/>
      <c r="G456" s="12"/>
      <c r="H456" s="86"/>
      <c r="I456" s="12"/>
      <c r="J456" s="12"/>
      <c r="K456" s="12"/>
      <c r="L456" s="12"/>
      <c r="M456" s="12"/>
      <c r="N456" s="13"/>
      <c r="O456" s="12"/>
      <c r="P456" s="12"/>
      <c r="Q456" s="12"/>
      <c r="R456" s="12"/>
      <c r="S456" s="12"/>
      <c r="T456" s="12"/>
      <c r="U456" s="12"/>
      <c r="V456" s="12"/>
      <c r="W456" s="12"/>
    </row>
    <row r="457">
      <c r="A457" s="13"/>
      <c r="B457" s="228"/>
      <c r="C457" s="12"/>
      <c r="D457" s="229"/>
      <c r="E457" s="12"/>
      <c r="F457" s="13"/>
      <c r="G457" s="12"/>
      <c r="H457" s="86"/>
      <c r="I457" s="12"/>
      <c r="J457" s="12"/>
      <c r="K457" s="12"/>
      <c r="L457" s="12"/>
      <c r="M457" s="12"/>
      <c r="N457" s="13"/>
      <c r="O457" s="12"/>
      <c r="P457" s="12"/>
      <c r="Q457" s="12"/>
      <c r="R457" s="12"/>
      <c r="S457" s="12"/>
      <c r="T457" s="12"/>
      <c r="U457" s="12"/>
      <c r="V457" s="12"/>
      <c r="W457" s="12"/>
    </row>
    <row r="458">
      <c r="A458" s="13"/>
      <c r="B458" s="228"/>
      <c r="C458" s="12"/>
      <c r="D458" s="229"/>
      <c r="E458" s="12"/>
      <c r="F458" s="13"/>
      <c r="G458" s="12"/>
      <c r="H458" s="86"/>
      <c r="I458" s="12"/>
      <c r="J458" s="12"/>
      <c r="K458" s="12"/>
      <c r="L458" s="12"/>
      <c r="M458" s="12"/>
      <c r="N458" s="13"/>
      <c r="O458" s="12"/>
      <c r="P458" s="12"/>
      <c r="Q458" s="12"/>
      <c r="R458" s="12"/>
      <c r="S458" s="12"/>
      <c r="T458" s="12"/>
      <c r="U458" s="12"/>
      <c r="V458" s="12"/>
      <c r="W458" s="12"/>
    </row>
    <row r="459">
      <c r="A459" s="13"/>
      <c r="B459" s="228"/>
      <c r="C459" s="12"/>
      <c r="D459" s="229"/>
      <c r="E459" s="12"/>
      <c r="F459" s="13"/>
      <c r="G459" s="12"/>
      <c r="H459" s="86"/>
      <c r="I459" s="12"/>
      <c r="J459" s="12"/>
      <c r="K459" s="12"/>
      <c r="L459" s="12"/>
      <c r="M459" s="12"/>
      <c r="N459" s="13"/>
      <c r="O459" s="12"/>
      <c r="P459" s="12"/>
      <c r="Q459" s="12"/>
      <c r="R459" s="12"/>
      <c r="S459" s="12"/>
      <c r="T459" s="12"/>
      <c r="U459" s="12"/>
      <c r="V459" s="12"/>
      <c r="W459" s="12"/>
    </row>
    <row r="460">
      <c r="A460" s="13"/>
      <c r="B460" s="228"/>
      <c r="C460" s="12"/>
      <c r="D460" s="229"/>
      <c r="E460" s="12"/>
      <c r="F460" s="13"/>
      <c r="G460" s="12"/>
      <c r="H460" s="86"/>
      <c r="I460" s="12"/>
      <c r="J460" s="12"/>
      <c r="K460" s="12"/>
      <c r="L460" s="12"/>
      <c r="M460" s="12"/>
      <c r="N460" s="13"/>
      <c r="O460" s="12"/>
      <c r="P460" s="12"/>
      <c r="Q460" s="12"/>
      <c r="R460" s="12"/>
      <c r="S460" s="12"/>
      <c r="T460" s="12"/>
      <c r="U460" s="12"/>
      <c r="V460" s="12"/>
      <c r="W460" s="12"/>
    </row>
    <row r="461">
      <c r="A461" s="13"/>
      <c r="B461" s="228"/>
      <c r="C461" s="12"/>
      <c r="D461" s="229"/>
      <c r="E461" s="12"/>
      <c r="F461" s="13"/>
      <c r="G461" s="12"/>
      <c r="H461" s="86"/>
      <c r="I461" s="12"/>
      <c r="J461" s="12"/>
      <c r="K461" s="12"/>
      <c r="L461" s="12"/>
      <c r="M461" s="12"/>
      <c r="N461" s="13"/>
      <c r="O461" s="12"/>
      <c r="P461" s="12"/>
      <c r="Q461" s="12"/>
      <c r="R461" s="12"/>
      <c r="S461" s="12"/>
      <c r="T461" s="12"/>
      <c r="U461" s="12"/>
      <c r="V461" s="12"/>
      <c r="W461" s="12"/>
    </row>
    <row r="462">
      <c r="A462" s="13"/>
      <c r="B462" s="228"/>
      <c r="C462" s="12"/>
      <c r="D462" s="229"/>
      <c r="E462" s="12"/>
      <c r="F462" s="13"/>
      <c r="G462" s="12"/>
      <c r="H462" s="86"/>
      <c r="I462" s="12"/>
      <c r="J462" s="12"/>
      <c r="K462" s="12"/>
      <c r="L462" s="12"/>
      <c r="M462" s="12"/>
      <c r="N462" s="13"/>
      <c r="O462" s="12"/>
      <c r="P462" s="12"/>
      <c r="Q462" s="12"/>
      <c r="R462" s="12"/>
      <c r="S462" s="12"/>
      <c r="T462" s="12"/>
      <c r="U462" s="12"/>
      <c r="V462" s="12"/>
      <c r="W462" s="12"/>
    </row>
    <row r="463">
      <c r="A463" s="13"/>
      <c r="B463" s="228"/>
      <c r="C463" s="12"/>
      <c r="D463" s="229"/>
      <c r="E463" s="12"/>
      <c r="F463" s="13"/>
      <c r="G463" s="12"/>
      <c r="H463" s="86"/>
      <c r="I463" s="12"/>
      <c r="J463" s="12"/>
      <c r="K463" s="12"/>
      <c r="L463" s="12"/>
      <c r="M463" s="12"/>
      <c r="N463" s="13"/>
      <c r="O463" s="12"/>
      <c r="P463" s="12"/>
      <c r="Q463" s="12"/>
      <c r="R463" s="12"/>
      <c r="S463" s="12"/>
      <c r="T463" s="12"/>
      <c r="U463" s="12"/>
      <c r="V463" s="12"/>
      <c r="W463" s="12"/>
    </row>
    <row r="464">
      <c r="A464" s="13"/>
      <c r="B464" s="228"/>
      <c r="C464" s="12"/>
      <c r="D464" s="229"/>
      <c r="E464" s="12"/>
      <c r="F464" s="13"/>
      <c r="G464" s="12"/>
      <c r="H464" s="86"/>
      <c r="I464" s="12"/>
      <c r="J464" s="12"/>
      <c r="K464" s="12"/>
      <c r="L464" s="12"/>
      <c r="M464" s="12"/>
      <c r="N464" s="13"/>
      <c r="O464" s="12"/>
      <c r="P464" s="12"/>
      <c r="Q464" s="12"/>
      <c r="R464" s="12"/>
      <c r="S464" s="12"/>
      <c r="T464" s="12"/>
      <c r="U464" s="12"/>
      <c r="V464" s="12"/>
      <c r="W464" s="12"/>
    </row>
    <row r="465">
      <c r="A465" s="13"/>
      <c r="B465" s="228"/>
      <c r="C465" s="12"/>
      <c r="D465" s="229"/>
      <c r="E465" s="12"/>
      <c r="F465" s="13"/>
      <c r="G465" s="12"/>
      <c r="H465" s="86"/>
      <c r="I465" s="12"/>
      <c r="J465" s="12"/>
      <c r="K465" s="12"/>
      <c r="L465" s="12"/>
      <c r="M465" s="12"/>
      <c r="N465" s="13"/>
      <c r="O465" s="12"/>
      <c r="P465" s="12"/>
      <c r="Q465" s="12"/>
      <c r="R465" s="12"/>
      <c r="S465" s="12"/>
      <c r="T465" s="12"/>
      <c r="U465" s="12"/>
      <c r="V465" s="12"/>
      <c r="W465" s="12"/>
    </row>
    <row r="466">
      <c r="A466" s="13"/>
      <c r="B466" s="228"/>
      <c r="C466" s="12"/>
      <c r="D466" s="229"/>
      <c r="E466" s="12"/>
      <c r="F466" s="13"/>
      <c r="G466" s="12"/>
      <c r="H466" s="86"/>
      <c r="I466" s="12"/>
      <c r="J466" s="12"/>
      <c r="K466" s="12"/>
      <c r="L466" s="12"/>
      <c r="M466" s="12"/>
      <c r="N466" s="13"/>
      <c r="O466" s="12"/>
      <c r="P466" s="12"/>
      <c r="Q466" s="12"/>
      <c r="R466" s="12"/>
      <c r="S466" s="12"/>
      <c r="T466" s="12"/>
      <c r="U466" s="12"/>
      <c r="V466" s="12"/>
      <c r="W466" s="12"/>
    </row>
    <row r="467">
      <c r="A467" s="13"/>
      <c r="B467" s="228"/>
      <c r="C467" s="12"/>
      <c r="D467" s="229"/>
      <c r="E467" s="12"/>
      <c r="F467" s="13"/>
      <c r="G467" s="12"/>
      <c r="H467" s="86"/>
      <c r="I467" s="12"/>
      <c r="J467" s="12"/>
      <c r="K467" s="12"/>
      <c r="L467" s="12"/>
      <c r="M467" s="12"/>
      <c r="N467" s="13"/>
      <c r="O467" s="12"/>
      <c r="P467" s="12"/>
      <c r="Q467" s="12"/>
      <c r="R467" s="12"/>
      <c r="S467" s="12"/>
      <c r="T467" s="12"/>
      <c r="U467" s="12"/>
      <c r="V467" s="12"/>
      <c r="W467" s="12"/>
    </row>
    <row r="468">
      <c r="A468" s="13"/>
      <c r="B468" s="228"/>
      <c r="C468" s="12"/>
      <c r="D468" s="229"/>
      <c r="E468" s="12"/>
      <c r="F468" s="13"/>
      <c r="G468" s="12"/>
      <c r="H468" s="86"/>
      <c r="I468" s="12"/>
      <c r="J468" s="12"/>
      <c r="K468" s="12"/>
      <c r="L468" s="12"/>
      <c r="M468" s="12"/>
      <c r="N468" s="13"/>
      <c r="O468" s="12"/>
      <c r="P468" s="12"/>
      <c r="Q468" s="12"/>
      <c r="R468" s="12"/>
      <c r="S468" s="12"/>
      <c r="T468" s="12"/>
      <c r="U468" s="12"/>
      <c r="V468" s="12"/>
      <c r="W468" s="12"/>
    </row>
    <row r="469">
      <c r="A469" s="13"/>
      <c r="B469" s="228"/>
      <c r="C469" s="12"/>
      <c r="D469" s="229"/>
      <c r="E469" s="12"/>
      <c r="F469" s="13"/>
      <c r="G469" s="12"/>
      <c r="H469" s="86"/>
      <c r="I469" s="12"/>
      <c r="J469" s="12"/>
      <c r="K469" s="12"/>
      <c r="L469" s="12"/>
      <c r="M469" s="12"/>
      <c r="N469" s="13"/>
      <c r="O469" s="12"/>
      <c r="P469" s="12"/>
      <c r="Q469" s="12"/>
      <c r="R469" s="12"/>
      <c r="S469" s="12"/>
      <c r="T469" s="12"/>
      <c r="U469" s="12"/>
      <c r="V469" s="12"/>
      <c r="W469" s="12"/>
    </row>
    <row r="470">
      <c r="A470" s="13"/>
      <c r="B470" s="228"/>
      <c r="C470" s="12"/>
      <c r="D470" s="229"/>
      <c r="E470" s="12"/>
      <c r="F470" s="13"/>
      <c r="G470" s="12"/>
      <c r="H470" s="86"/>
      <c r="I470" s="12"/>
      <c r="J470" s="12"/>
      <c r="K470" s="12"/>
      <c r="L470" s="12"/>
      <c r="M470" s="12"/>
      <c r="N470" s="13"/>
      <c r="O470" s="12"/>
      <c r="P470" s="12"/>
      <c r="Q470" s="12"/>
      <c r="R470" s="12"/>
      <c r="S470" s="12"/>
      <c r="T470" s="12"/>
      <c r="U470" s="12"/>
      <c r="V470" s="12"/>
      <c r="W470" s="12"/>
    </row>
    <row r="471">
      <c r="A471" s="13"/>
      <c r="B471" s="228"/>
      <c r="C471" s="12"/>
      <c r="D471" s="229"/>
      <c r="E471" s="12"/>
      <c r="F471" s="13"/>
      <c r="G471" s="12"/>
      <c r="H471" s="86"/>
      <c r="I471" s="12"/>
      <c r="J471" s="12"/>
      <c r="K471" s="12"/>
      <c r="L471" s="12"/>
      <c r="M471" s="12"/>
      <c r="N471" s="13"/>
      <c r="O471" s="12"/>
      <c r="P471" s="12"/>
      <c r="Q471" s="12"/>
      <c r="R471" s="12"/>
      <c r="S471" s="12"/>
      <c r="T471" s="12"/>
      <c r="U471" s="12"/>
      <c r="V471" s="12"/>
      <c r="W471" s="12"/>
    </row>
    <row r="472">
      <c r="A472" s="13"/>
      <c r="B472" s="228"/>
      <c r="C472" s="12"/>
      <c r="D472" s="229"/>
      <c r="E472" s="12"/>
      <c r="F472" s="13"/>
      <c r="G472" s="12"/>
      <c r="H472" s="86"/>
      <c r="I472" s="12"/>
      <c r="J472" s="12"/>
      <c r="K472" s="12"/>
      <c r="L472" s="12"/>
      <c r="M472" s="12"/>
      <c r="N472" s="13"/>
      <c r="O472" s="12"/>
      <c r="P472" s="12"/>
      <c r="Q472" s="12"/>
      <c r="R472" s="12"/>
      <c r="S472" s="12"/>
      <c r="T472" s="12"/>
      <c r="U472" s="12"/>
      <c r="V472" s="12"/>
      <c r="W472" s="12"/>
    </row>
    <row r="473">
      <c r="A473" s="13"/>
      <c r="B473" s="228"/>
      <c r="C473" s="12"/>
      <c r="D473" s="229"/>
      <c r="E473" s="12"/>
      <c r="F473" s="13"/>
      <c r="G473" s="12"/>
      <c r="H473" s="86"/>
      <c r="I473" s="12"/>
      <c r="J473" s="12"/>
      <c r="K473" s="12"/>
      <c r="L473" s="12"/>
      <c r="M473" s="12"/>
      <c r="N473" s="13"/>
      <c r="O473" s="12"/>
      <c r="P473" s="12"/>
      <c r="Q473" s="12"/>
      <c r="R473" s="12"/>
      <c r="S473" s="12"/>
      <c r="T473" s="12"/>
      <c r="U473" s="12"/>
      <c r="V473" s="12"/>
      <c r="W473" s="12"/>
    </row>
    <row r="474">
      <c r="A474" s="13"/>
      <c r="B474" s="228"/>
      <c r="C474" s="12"/>
      <c r="D474" s="229"/>
      <c r="E474" s="12"/>
      <c r="F474" s="13"/>
      <c r="G474" s="12"/>
      <c r="H474" s="86"/>
      <c r="I474" s="12"/>
      <c r="J474" s="12"/>
      <c r="K474" s="12"/>
      <c r="L474" s="12"/>
      <c r="M474" s="12"/>
      <c r="N474" s="13"/>
      <c r="O474" s="12"/>
      <c r="P474" s="12"/>
      <c r="Q474" s="12"/>
      <c r="R474" s="12"/>
      <c r="S474" s="12"/>
      <c r="T474" s="12"/>
      <c r="U474" s="12"/>
      <c r="V474" s="12"/>
      <c r="W474" s="12"/>
    </row>
    <row r="475">
      <c r="A475" s="13"/>
      <c r="B475" s="228"/>
      <c r="C475" s="12"/>
      <c r="D475" s="229"/>
      <c r="E475" s="12"/>
      <c r="F475" s="13"/>
      <c r="G475" s="12"/>
      <c r="H475" s="86"/>
      <c r="I475" s="12"/>
      <c r="J475" s="12"/>
      <c r="K475" s="12"/>
      <c r="L475" s="12"/>
      <c r="M475" s="12"/>
      <c r="N475" s="13"/>
      <c r="O475" s="12"/>
      <c r="P475" s="12"/>
      <c r="Q475" s="12"/>
      <c r="R475" s="12"/>
      <c r="S475" s="12"/>
      <c r="T475" s="12"/>
      <c r="U475" s="12"/>
      <c r="V475" s="12"/>
      <c r="W475" s="12"/>
    </row>
    <row r="476">
      <c r="A476" s="13"/>
      <c r="B476" s="228"/>
      <c r="C476" s="12"/>
      <c r="D476" s="229"/>
      <c r="E476" s="12"/>
      <c r="F476" s="13"/>
      <c r="G476" s="12"/>
      <c r="H476" s="86"/>
      <c r="I476" s="12"/>
      <c r="J476" s="12"/>
      <c r="K476" s="12"/>
      <c r="L476" s="12"/>
      <c r="M476" s="12"/>
      <c r="N476" s="13"/>
      <c r="O476" s="12"/>
      <c r="P476" s="12"/>
      <c r="Q476" s="12"/>
      <c r="R476" s="12"/>
      <c r="S476" s="12"/>
      <c r="T476" s="12"/>
      <c r="U476" s="12"/>
      <c r="V476" s="12"/>
      <c r="W476" s="12"/>
    </row>
    <row r="477">
      <c r="A477" s="13"/>
      <c r="B477" s="228"/>
      <c r="C477" s="12"/>
      <c r="D477" s="229"/>
      <c r="E477" s="12"/>
      <c r="F477" s="13"/>
      <c r="G477" s="12"/>
      <c r="H477" s="86"/>
      <c r="I477" s="12"/>
      <c r="J477" s="12"/>
      <c r="K477" s="12"/>
      <c r="L477" s="12"/>
      <c r="M477" s="12"/>
      <c r="N477" s="13"/>
      <c r="O477" s="12"/>
      <c r="P477" s="12"/>
      <c r="Q477" s="12"/>
      <c r="R477" s="12"/>
      <c r="S477" s="12"/>
      <c r="T477" s="12"/>
      <c r="U477" s="12"/>
      <c r="V477" s="12"/>
      <c r="W477" s="12"/>
    </row>
    <row r="478">
      <c r="A478" s="13"/>
      <c r="B478" s="228"/>
      <c r="C478" s="12"/>
      <c r="D478" s="229"/>
      <c r="E478" s="12"/>
      <c r="F478" s="13"/>
      <c r="G478" s="12"/>
      <c r="H478" s="86"/>
      <c r="I478" s="12"/>
      <c r="J478" s="12"/>
      <c r="K478" s="12"/>
      <c r="L478" s="12"/>
      <c r="M478" s="12"/>
      <c r="N478" s="13"/>
      <c r="O478" s="12"/>
      <c r="P478" s="12"/>
      <c r="Q478" s="12"/>
      <c r="R478" s="12"/>
      <c r="S478" s="12"/>
      <c r="T478" s="12"/>
      <c r="U478" s="12"/>
      <c r="V478" s="12"/>
      <c r="W478" s="12"/>
    </row>
    <row r="479">
      <c r="A479" s="13"/>
      <c r="B479" s="228"/>
      <c r="C479" s="12"/>
      <c r="D479" s="229"/>
      <c r="E479" s="12"/>
      <c r="F479" s="13"/>
      <c r="G479" s="12"/>
      <c r="H479" s="86"/>
      <c r="I479" s="12"/>
      <c r="J479" s="12"/>
      <c r="K479" s="12"/>
      <c r="L479" s="12"/>
      <c r="M479" s="12"/>
      <c r="N479" s="13"/>
      <c r="O479" s="12"/>
      <c r="P479" s="12"/>
      <c r="Q479" s="12"/>
      <c r="R479" s="12"/>
      <c r="S479" s="12"/>
      <c r="T479" s="12"/>
      <c r="U479" s="12"/>
      <c r="V479" s="12"/>
      <c r="W479" s="12"/>
    </row>
    <row r="480">
      <c r="A480" s="13"/>
      <c r="B480" s="228"/>
      <c r="C480" s="12"/>
      <c r="D480" s="229"/>
      <c r="E480" s="12"/>
      <c r="F480" s="13"/>
      <c r="G480" s="12"/>
      <c r="H480" s="86"/>
      <c r="I480" s="12"/>
      <c r="J480" s="12"/>
      <c r="K480" s="12"/>
      <c r="L480" s="12"/>
      <c r="M480" s="12"/>
      <c r="N480" s="13"/>
      <c r="O480" s="12"/>
      <c r="P480" s="12"/>
      <c r="Q480" s="12"/>
      <c r="R480" s="12"/>
      <c r="S480" s="12"/>
      <c r="T480" s="12"/>
      <c r="U480" s="12"/>
      <c r="V480" s="12"/>
      <c r="W480" s="12"/>
    </row>
    <row r="481">
      <c r="A481" s="13"/>
      <c r="B481" s="228"/>
      <c r="C481" s="12"/>
      <c r="D481" s="229"/>
      <c r="E481" s="12"/>
      <c r="F481" s="13"/>
      <c r="G481" s="12"/>
      <c r="H481" s="86"/>
      <c r="I481" s="12"/>
      <c r="J481" s="12"/>
      <c r="K481" s="12"/>
      <c r="L481" s="12"/>
      <c r="M481" s="12"/>
      <c r="N481" s="13"/>
      <c r="O481" s="12"/>
      <c r="P481" s="12"/>
      <c r="Q481" s="12"/>
      <c r="R481" s="12"/>
      <c r="S481" s="12"/>
      <c r="T481" s="12"/>
      <c r="U481" s="12"/>
      <c r="V481" s="12"/>
      <c r="W481" s="12"/>
    </row>
    <row r="482">
      <c r="A482" s="13"/>
      <c r="B482" s="228"/>
      <c r="C482" s="12"/>
      <c r="D482" s="229"/>
      <c r="E482" s="12"/>
      <c r="F482" s="13"/>
      <c r="G482" s="12"/>
      <c r="H482" s="86"/>
      <c r="I482" s="12"/>
      <c r="J482" s="12"/>
      <c r="K482" s="12"/>
      <c r="L482" s="12"/>
      <c r="M482" s="12"/>
      <c r="N482" s="13"/>
      <c r="O482" s="12"/>
      <c r="P482" s="12"/>
      <c r="Q482" s="12"/>
      <c r="R482" s="12"/>
      <c r="S482" s="12"/>
      <c r="T482" s="12"/>
      <c r="U482" s="12"/>
      <c r="V482" s="12"/>
      <c r="W482" s="12"/>
    </row>
    <row r="483">
      <c r="A483" s="13"/>
      <c r="B483" s="228"/>
      <c r="C483" s="12"/>
      <c r="D483" s="229"/>
      <c r="E483" s="12"/>
      <c r="F483" s="13"/>
      <c r="G483" s="12"/>
      <c r="H483" s="86"/>
      <c r="I483" s="12"/>
      <c r="J483" s="12"/>
      <c r="K483" s="12"/>
      <c r="L483" s="12"/>
      <c r="M483" s="12"/>
      <c r="N483" s="13"/>
      <c r="O483" s="12"/>
      <c r="P483" s="12"/>
      <c r="Q483" s="12"/>
      <c r="R483" s="12"/>
      <c r="S483" s="12"/>
      <c r="T483" s="12"/>
      <c r="U483" s="12"/>
      <c r="V483" s="12"/>
      <c r="W483" s="12"/>
    </row>
    <row r="484">
      <c r="A484" s="13"/>
      <c r="B484" s="228"/>
      <c r="C484" s="12"/>
      <c r="D484" s="229"/>
      <c r="E484" s="12"/>
      <c r="F484" s="13"/>
      <c r="G484" s="12"/>
      <c r="H484" s="86"/>
      <c r="I484" s="12"/>
      <c r="J484" s="12"/>
      <c r="K484" s="12"/>
      <c r="L484" s="12"/>
      <c r="M484" s="12"/>
      <c r="N484" s="13"/>
      <c r="O484" s="12"/>
      <c r="P484" s="12"/>
      <c r="Q484" s="12"/>
      <c r="R484" s="12"/>
      <c r="S484" s="12"/>
      <c r="T484" s="12"/>
      <c r="U484" s="12"/>
      <c r="V484" s="12"/>
      <c r="W484" s="12"/>
    </row>
    <row r="485">
      <c r="A485" s="13"/>
      <c r="B485" s="228"/>
      <c r="C485" s="12"/>
      <c r="D485" s="229"/>
      <c r="E485" s="12"/>
      <c r="F485" s="13"/>
      <c r="G485" s="12"/>
      <c r="H485" s="86"/>
      <c r="I485" s="12"/>
      <c r="J485" s="12"/>
      <c r="K485" s="12"/>
      <c r="L485" s="12"/>
      <c r="M485" s="12"/>
      <c r="N485" s="13"/>
      <c r="O485" s="12"/>
      <c r="P485" s="12"/>
      <c r="Q485" s="12"/>
      <c r="R485" s="12"/>
      <c r="S485" s="12"/>
      <c r="T485" s="12"/>
      <c r="U485" s="12"/>
      <c r="V485" s="12"/>
      <c r="W485" s="12"/>
    </row>
    <row r="486">
      <c r="A486" s="13"/>
      <c r="B486" s="228"/>
      <c r="C486" s="12"/>
      <c r="D486" s="229"/>
      <c r="E486" s="12"/>
      <c r="F486" s="13"/>
      <c r="G486" s="12"/>
      <c r="H486" s="86"/>
      <c r="I486" s="12"/>
      <c r="J486" s="12"/>
      <c r="K486" s="12"/>
      <c r="L486" s="12"/>
      <c r="M486" s="12"/>
      <c r="N486" s="13"/>
      <c r="O486" s="12"/>
      <c r="P486" s="12"/>
      <c r="Q486" s="12"/>
      <c r="R486" s="12"/>
      <c r="S486" s="12"/>
      <c r="T486" s="12"/>
      <c r="U486" s="12"/>
      <c r="V486" s="12"/>
      <c r="W486" s="12"/>
    </row>
    <row r="487">
      <c r="A487" s="13"/>
      <c r="B487" s="228"/>
      <c r="C487" s="12"/>
      <c r="D487" s="229"/>
      <c r="E487" s="12"/>
      <c r="F487" s="13"/>
      <c r="G487" s="12"/>
      <c r="H487" s="86"/>
      <c r="I487" s="12"/>
      <c r="J487" s="12"/>
      <c r="K487" s="12"/>
      <c r="L487" s="12"/>
      <c r="M487" s="12"/>
      <c r="N487" s="13"/>
      <c r="O487" s="12"/>
      <c r="P487" s="12"/>
      <c r="Q487" s="12"/>
      <c r="R487" s="12"/>
      <c r="S487" s="12"/>
      <c r="T487" s="12"/>
      <c r="U487" s="12"/>
      <c r="V487" s="12"/>
      <c r="W487" s="12"/>
    </row>
    <row r="488">
      <c r="A488" s="13"/>
      <c r="B488" s="228"/>
      <c r="C488" s="12"/>
      <c r="D488" s="229"/>
      <c r="E488" s="12"/>
      <c r="F488" s="13"/>
      <c r="G488" s="12"/>
      <c r="H488" s="86"/>
      <c r="I488" s="12"/>
      <c r="J488" s="12"/>
      <c r="K488" s="12"/>
      <c r="L488" s="12"/>
      <c r="M488" s="12"/>
      <c r="N488" s="13"/>
      <c r="O488" s="12"/>
      <c r="P488" s="12"/>
      <c r="Q488" s="12"/>
      <c r="R488" s="12"/>
      <c r="S488" s="12"/>
      <c r="T488" s="12"/>
      <c r="U488" s="12"/>
      <c r="V488" s="12"/>
      <c r="W488" s="12"/>
    </row>
    <row r="489">
      <c r="A489" s="13"/>
      <c r="B489" s="228"/>
      <c r="C489" s="12"/>
      <c r="D489" s="229"/>
      <c r="E489" s="12"/>
      <c r="F489" s="13"/>
      <c r="G489" s="12"/>
      <c r="H489" s="86"/>
      <c r="I489" s="12"/>
      <c r="J489" s="12"/>
      <c r="K489" s="12"/>
      <c r="L489" s="12"/>
      <c r="M489" s="12"/>
      <c r="N489" s="13"/>
      <c r="O489" s="12"/>
      <c r="P489" s="12"/>
      <c r="Q489" s="12"/>
      <c r="R489" s="12"/>
      <c r="S489" s="12"/>
      <c r="T489" s="12"/>
      <c r="U489" s="12"/>
      <c r="V489" s="12"/>
      <c r="W489" s="12"/>
    </row>
    <row r="490">
      <c r="A490" s="13"/>
      <c r="B490" s="228"/>
      <c r="C490" s="12"/>
      <c r="D490" s="229"/>
      <c r="E490" s="12"/>
      <c r="F490" s="13"/>
      <c r="G490" s="12"/>
      <c r="H490" s="86"/>
      <c r="I490" s="12"/>
      <c r="J490" s="12"/>
      <c r="K490" s="12"/>
      <c r="L490" s="12"/>
      <c r="M490" s="12"/>
      <c r="N490" s="13"/>
      <c r="O490" s="12"/>
      <c r="P490" s="12"/>
      <c r="Q490" s="12"/>
      <c r="R490" s="12"/>
      <c r="S490" s="12"/>
      <c r="T490" s="12"/>
      <c r="U490" s="12"/>
      <c r="V490" s="12"/>
      <c r="W490" s="12"/>
    </row>
    <row r="491">
      <c r="A491" s="13"/>
      <c r="B491" s="228"/>
      <c r="C491" s="12"/>
      <c r="D491" s="229"/>
      <c r="E491" s="12"/>
      <c r="F491" s="13"/>
      <c r="G491" s="12"/>
      <c r="H491" s="86"/>
      <c r="I491" s="12"/>
      <c r="J491" s="12"/>
      <c r="K491" s="12"/>
      <c r="L491" s="12"/>
      <c r="M491" s="12"/>
      <c r="N491" s="13"/>
      <c r="O491" s="12"/>
      <c r="P491" s="12"/>
      <c r="Q491" s="12"/>
      <c r="R491" s="12"/>
      <c r="S491" s="12"/>
      <c r="T491" s="12"/>
      <c r="U491" s="12"/>
      <c r="V491" s="12"/>
      <c r="W491" s="12"/>
    </row>
    <row r="492">
      <c r="A492" s="13"/>
      <c r="B492" s="228"/>
      <c r="C492" s="12"/>
      <c r="D492" s="229"/>
      <c r="E492" s="12"/>
      <c r="F492" s="13"/>
      <c r="G492" s="12"/>
      <c r="H492" s="86"/>
      <c r="I492" s="12"/>
      <c r="J492" s="12"/>
      <c r="K492" s="12"/>
      <c r="L492" s="12"/>
      <c r="M492" s="12"/>
      <c r="N492" s="13"/>
      <c r="O492" s="12"/>
      <c r="P492" s="12"/>
      <c r="Q492" s="12"/>
      <c r="R492" s="12"/>
      <c r="S492" s="12"/>
      <c r="T492" s="12"/>
      <c r="U492" s="12"/>
      <c r="V492" s="12"/>
      <c r="W492" s="12"/>
    </row>
    <row r="493">
      <c r="A493" s="13"/>
      <c r="B493" s="228"/>
      <c r="C493" s="12"/>
      <c r="D493" s="229"/>
      <c r="E493" s="12"/>
      <c r="F493" s="13"/>
      <c r="G493" s="12"/>
      <c r="H493" s="86"/>
      <c r="I493" s="12"/>
      <c r="J493" s="12"/>
      <c r="K493" s="12"/>
      <c r="L493" s="12"/>
      <c r="M493" s="12"/>
      <c r="N493" s="13"/>
      <c r="O493" s="12"/>
      <c r="P493" s="12"/>
      <c r="Q493" s="12"/>
      <c r="R493" s="12"/>
      <c r="S493" s="12"/>
      <c r="T493" s="12"/>
      <c r="U493" s="12"/>
      <c r="V493" s="12"/>
      <c r="W493" s="12"/>
    </row>
    <row r="494">
      <c r="A494" s="13"/>
      <c r="B494" s="228"/>
      <c r="C494" s="12"/>
      <c r="D494" s="229"/>
      <c r="E494" s="12"/>
      <c r="F494" s="13"/>
      <c r="G494" s="12"/>
      <c r="H494" s="86"/>
      <c r="I494" s="12"/>
      <c r="J494" s="12"/>
      <c r="K494" s="12"/>
      <c r="L494" s="12"/>
      <c r="M494" s="12"/>
      <c r="N494" s="13"/>
      <c r="O494" s="12"/>
      <c r="P494" s="12"/>
      <c r="Q494" s="12"/>
      <c r="R494" s="12"/>
      <c r="S494" s="12"/>
      <c r="T494" s="12"/>
      <c r="U494" s="12"/>
      <c r="V494" s="12"/>
      <c r="W494" s="12"/>
    </row>
    <row r="495">
      <c r="A495" s="13"/>
      <c r="B495" s="228"/>
      <c r="C495" s="12"/>
      <c r="D495" s="229"/>
      <c r="E495" s="12"/>
      <c r="F495" s="13"/>
      <c r="G495" s="12"/>
      <c r="H495" s="86"/>
      <c r="I495" s="12"/>
      <c r="J495" s="12"/>
      <c r="K495" s="12"/>
      <c r="L495" s="12"/>
      <c r="M495" s="12"/>
      <c r="N495" s="13"/>
      <c r="O495" s="12"/>
      <c r="P495" s="12"/>
      <c r="Q495" s="12"/>
      <c r="R495" s="12"/>
      <c r="S495" s="12"/>
      <c r="T495" s="12"/>
      <c r="U495" s="12"/>
      <c r="V495" s="12"/>
      <c r="W495" s="12"/>
    </row>
    <row r="496">
      <c r="A496" s="13"/>
      <c r="B496" s="228"/>
      <c r="C496" s="12"/>
      <c r="D496" s="229"/>
      <c r="E496" s="12"/>
      <c r="F496" s="13"/>
      <c r="G496" s="12"/>
      <c r="H496" s="86"/>
      <c r="I496" s="12"/>
      <c r="J496" s="12"/>
      <c r="K496" s="12"/>
      <c r="L496" s="12"/>
      <c r="M496" s="12"/>
      <c r="N496" s="13"/>
      <c r="O496" s="12"/>
      <c r="P496" s="12"/>
      <c r="Q496" s="12"/>
      <c r="R496" s="12"/>
      <c r="S496" s="12"/>
      <c r="T496" s="12"/>
      <c r="U496" s="12"/>
      <c r="V496" s="12"/>
      <c r="W496" s="12"/>
    </row>
    <row r="497">
      <c r="A497" s="13"/>
      <c r="B497" s="228"/>
      <c r="C497" s="12"/>
      <c r="D497" s="229"/>
      <c r="E497" s="12"/>
      <c r="F497" s="13"/>
      <c r="G497" s="12"/>
      <c r="H497" s="86"/>
      <c r="I497" s="12"/>
      <c r="J497" s="12"/>
      <c r="K497" s="12"/>
      <c r="L497" s="12"/>
      <c r="M497" s="12"/>
      <c r="N497" s="13"/>
      <c r="O497" s="12"/>
      <c r="P497" s="12"/>
      <c r="Q497" s="12"/>
      <c r="R497" s="12"/>
      <c r="S497" s="12"/>
      <c r="T497" s="12"/>
      <c r="U497" s="12"/>
      <c r="V497" s="12"/>
      <c r="W497" s="12"/>
    </row>
    <row r="498">
      <c r="A498" s="13"/>
      <c r="B498" s="228"/>
      <c r="C498" s="12"/>
      <c r="D498" s="229"/>
      <c r="E498" s="12"/>
      <c r="F498" s="13"/>
      <c r="G498" s="12"/>
      <c r="H498" s="86"/>
      <c r="I498" s="12"/>
      <c r="J498" s="12"/>
      <c r="K498" s="12"/>
      <c r="L498" s="12"/>
      <c r="M498" s="12"/>
      <c r="N498" s="13"/>
      <c r="O498" s="12"/>
      <c r="P498" s="12"/>
      <c r="Q498" s="12"/>
      <c r="R498" s="12"/>
      <c r="S498" s="12"/>
      <c r="T498" s="12"/>
      <c r="U498" s="12"/>
      <c r="V498" s="12"/>
      <c r="W498" s="12"/>
    </row>
    <row r="499">
      <c r="A499" s="13"/>
      <c r="B499" s="228"/>
      <c r="C499" s="12"/>
      <c r="D499" s="229"/>
      <c r="E499" s="12"/>
      <c r="F499" s="13"/>
      <c r="G499" s="12"/>
      <c r="H499" s="86"/>
      <c r="I499" s="12"/>
      <c r="J499" s="12"/>
      <c r="K499" s="12"/>
      <c r="L499" s="12"/>
      <c r="M499" s="12"/>
      <c r="N499" s="13"/>
      <c r="O499" s="12"/>
      <c r="P499" s="12"/>
      <c r="Q499" s="12"/>
      <c r="R499" s="12"/>
      <c r="S499" s="12"/>
      <c r="T499" s="12"/>
      <c r="U499" s="12"/>
      <c r="V499" s="12"/>
      <c r="W499" s="12"/>
    </row>
    <row r="500">
      <c r="A500" s="13"/>
      <c r="B500" s="228"/>
      <c r="C500" s="12"/>
      <c r="D500" s="229"/>
      <c r="E500" s="12"/>
      <c r="F500" s="13"/>
      <c r="G500" s="12"/>
      <c r="H500" s="86"/>
      <c r="I500" s="12"/>
      <c r="J500" s="12"/>
      <c r="K500" s="12"/>
      <c r="L500" s="12"/>
      <c r="M500" s="12"/>
      <c r="N500" s="13"/>
      <c r="O500" s="12"/>
      <c r="P500" s="12"/>
      <c r="Q500" s="12"/>
      <c r="R500" s="12"/>
      <c r="S500" s="12"/>
      <c r="T500" s="12"/>
      <c r="U500" s="12"/>
      <c r="V500" s="12"/>
      <c r="W500" s="12"/>
    </row>
    <row r="501">
      <c r="A501" s="13"/>
      <c r="B501" s="228"/>
      <c r="C501" s="12"/>
      <c r="D501" s="229"/>
      <c r="E501" s="12"/>
      <c r="F501" s="13"/>
      <c r="G501" s="12"/>
      <c r="H501" s="86"/>
      <c r="I501" s="12"/>
      <c r="J501" s="12"/>
      <c r="K501" s="12"/>
      <c r="L501" s="12"/>
      <c r="M501" s="12"/>
      <c r="N501" s="13"/>
      <c r="O501" s="12"/>
      <c r="P501" s="12"/>
      <c r="Q501" s="12"/>
      <c r="R501" s="12"/>
      <c r="S501" s="12"/>
      <c r="T501" s="12"/>
      <c r="U501" s="12"/>
      <c r="V501" s="12"/>
      <c r="W501" s="12"/>
    </row>
    <row r="502">
      <c r="A502" s="13"/>
      <c r="B502" s="228"/>
      <c r="C502" s="12"/>
      <c r="D502" s="229"/>
      <c r="E502" s="12"/>
      <c r="F502" s="13"/>
      <c r="G502" s="12"/>
      <c r="H502" s="86"/>
      <c r="I502" s="12"/>
      <c r="J502" s="12"/>
      <c r="K502" s="12"/>
      <c r="L502" s="12"/>
      <c r="M502" s="12"/>
      <c r="N502" s="13"/>
      <c r="O502" s="12"/>
      <c r="P502" s="12"/>
      <c r="Q502" s="12"/>
      <c r="R502" s="12"/>
      <c r="S502" s="12"/>
      <c r="T502" s="12"/>
      <c r="U502" s="12"/>
      <c r="V502" s="12"/>
      <c r="W502" s="12"/>
    </row>
    <row r="503">
      <c r="A503" s="13"/>
      <c r="B503" s="228"/>
      <c r="C503" s="12"/>
      <c r="D503" s="229"/>
      <c r="E503" s="12"/>
      <c r="F503" s="13"/>
      <c r="G503" s="12"/>
      <c r="H503" s="86"/>
      <c r="I503" s="12"/>
      <c r="J503" s="12"/>
      <c r="K503" s="12"/>
      <c r="L503" s="12"/>
      <c r="M503" s="12"/>
      <c r="N503" s="13"/>
      <c r="O503" s="12"/>
      <c r="P503" s="12"/>
      <c r="Q503" s="12"/>
      <c r="R503" s="12"/>
      <c r="S503" s="12"/>
      <c r="T503" s="12"/>
      <c r="U503" s="12"/>
      <c r="V503" s="12"/>
      <c r="W503" s="12"/>
    </row>
    <row r="504">
      <c r="A504" s="13"/>
      <c r="B504" s="228"/>
      <c r="C504" s="12"/>
      <c r="D504" s="229"/>
      <c r="E504" s="12"/>
      <c r="F504" s="13"/>
      <c r="G504" s="12"/>
      <c r="H504" s="86"/>
      <c r="I504" s="12"/>
      <c r="J504" s="12"/>
      <c r="K504" s="12"/>
      <c r="L504" s="12"/>
      <c r="M504" s="12"/>
      <c r="N504" s="13"/>
      <c r="O504" s="12"/>
      <c r="P504" s="12"/>
      <c r="Q504" s="12"/>
      <c r="R504" s="12"/>
      <c r="S504" s="12"/>
      <c r="T504" s="12"/>
      <c r="U504" s="12"/>
      <c r="V504" s="12"/>
      <c r="W504" s="12"/>
    </row>
    <row r="505">
      <c r="A505" s="13"/>
      <c r="B505" s="228"/>
      <c r="C505" s="12"/>
      <c r="D505" s="229"/>
      <c r="E505" s="12"/>
      <c r="F505" s="13"/>
      <c r="G505" s="12"/>
      <c r="H505" s="86"/>
      <c r="I505" s="12"/>
      <c r="J505" s="12"/>
      <c r="K505" s="12"/>
      <c r="L505" s="12"/>
      <c r="M505" s="12"/>
      <c r="N505" s="13"/>
      <c r="O505" s="12"/>
      <c r="P505" s="12"/>
      <c r="Q505" s="12"/>
      <c r="R505" s="12"/>
      <c r="S505" s="12"/>
      <c r="T505" s="12"/>
      <c r="U505" s="12"/>
      <c r="V505" s="12"/>
      <c r="W505" s="12"/>
    </row>
    <row r="506">
      <c r="A506" s="13"/>
      <c r="B506" s="228"/>
      <c r="C506" s="12"/>
      <c r="D506" s="229"/>
      <c r="E506" s="12"/>
      <c r="F506" s="13"/>
      <c r="G506" s="12"/>
      <c r="H506" s="86"/>
      <c r="I506" s="12"/>
      <c r="J506" s="12"/>
      <c r="K506" s="12"/>
      <c r="L506" s="12"/>
      <c r="M506" s="12"/>
      <c r="N506" s="13"/>
      <c r="O506" s="12"/>
      <c r="P506" s="12"/>
      <c r="Q506" s="12"/>
      <c r="R506" s="12"/>
      <c r="S506" s="12"/>
      <c r="T506" s="12"/>
      <c r="U506" s="12"/>
      <c r="V506" s="12"/>
      <c r="W506" s="12"/>
    </row>
    <row r="507">
      <c r="A507" s="13"/>
      <c r="B507" s="228"/>
      <c r="C507" s="12"/>
      <c r="D507" s="229"/>
      <c r="E507" s="12"/>
      <c r="F507" s="13"/>
      <c r="G507" s="12"/>
      <c r="H507" s="86"/>
      <c r="I507" s="12"/>
      <c r="J507" s="12"/>
      <c r="K507" s="12"/>
      <c r="L507" s="12"/>
      <c r="M507" s="12"/>
      <c r="N507" s="13"/>
      <c r="O507" s="12"/>
      <c r="P507" s="12"/>
      <c r="Q507" s="12"/>
      <c r="R507" s="12"/>
      <c r="S507" s="12"/>
      <c r="T507" s="12"/>
      <c r="U507" s="12"/>
      <c r="V507" s="12"/>
      <c r="W507" s="12"/>
    </row>
    <row r="508">
      <c r="A508" s="13"/>
      <c r="B508" s="228"/>
      <c r="C508" s="12"/>
      <c r="D508" s="229"/>
      <c r="E508" s="12"/>
      <c r="F508" s="13"/>
      <c r="G508" s="12"/>
      <c r="H508" s="86"/>
      <c r="I508" s="12"/>
      <c r="J508" s="12"/>
      <c r="K508" s="12"/>
      <c r="L508" s="12"/>
      <c r="M508" s="12"/>
      <c r="N508" s="13"/>
      <c r="O508" s="12"/>
      <c r="P508" s="12"/>
      <c r="Q508" s="12"/>
      <c r="R508" s="12"/>
      <c r="S508" s="12"/>
      <c r="T508" s="12"/>
      <c r="U508" s="12"/>
      <c r="V508" s="12"/>
      <c r="W508" s="12"/>
    </row>
    <row r="509">
      <c r="A509" s="13"/>
      <c r="B509" s="228"/>
      <c r="C509" s="12"/>
      <c r="D509" s="229"/>
      <c r="E509" s="12"/>
      <c r="F509" s="13"/>
      <c r="G509" s="12"/>
      <c r="H509" s="86"/>
      <c r="I509" s="12"/>
      <c r="J509" s="12"/>
      <c r="K509" s="12"/>
      <c r="L509" s="12"/>
      <c r="M509" s="12"/>
      <c r="N509" s="13"/>
      <c r="O509" s="12"/>
      <c r="P509" s="12"/>
      <c r="Q509" s="12"/>
      <c r="R509" s="12"/>
      <c r="S509" s="12"/>
      <c r="T509" s="12"/>
      <c r="U509" s="12"/>
      <c r="V509" s="12"/>
      <c r="W509" s="12"/>
    </row>
    <row r="510">
      <c r="A510" s="13"/>
      <c r="B510" s="228"/>
      <c r="C510" s="12"/>
      <c r="D510" s="229"/>
      <c r="E510" s="12"/>
      <c r="F510" s="13"/>
      <c r="G510" s="12"/>
      <c r="H510" s="86"/>
      <c r="I510" s="12"/>
      <c r="J510" s="12"/>
      <c r="K510" s="12"/>
      <c r="L510" s="12"/>
      <c r="M510" s="12"/>
      <c r="N510" s="13"/>
      <c r="O510" s="12"/>
      <c r="P510" s="12"/>
      <c r="Q510" s="12"/>
      <c r="R510" s="12"/>
      <c r="S510" s="12"/>
      <c r="T510" s="12"/>
      <c r="U510" s="12"/>
      <c r="V510" s="12"/>
      <c r="W510" s="12"/>
    </row>
    <row r="511">
      <c r="A511" s="13"/>
      <c r="B511" s="228"/>
      <c r="C511" s="12"/>
      <c r="D511" s="229"/>
      <c r="E511" s="12"/>
      <c r="F511" s="13"/>
      <c r="G511" s="12"/>
      <c r="H511" s="86"/>
      <c r="I511" s="12"/>
      <c r="J511" s="12"/>
      <c r="K511" s="12"/>
      <c r="L511" s="12"/>
      <c r="M511" s="12"/>
      <c r="N511" s="13"/>
      <c r="O511" s="12"/>
      <c r="P511" s="12"/>
      <c r="Q511" s="12"/>
      <c r="R511" s="12"/>
      <c r="S511" s="12"/>
      <c r="T511" s="12"/>
      <c r="U511" s="12"/>
      <c r="V511" s="12"/>
      <c r="W511" s="12"/>
    </row>
    <row r="512">
      <c r="A512" s="13"/>
      <c r="B512" s="228"/>
      <c r="C512" s="12"/>
      <c r="D512" s="229"/>
      <c r="E512" s="12"/>
      <c r="F512" s="13"/>
      <c r="G512" s="12"/>
      <c r="H512" s="86"/>
      <c r="I512" s="12"/>
      <c r="J512" s="12"/>
      <c r="K512" s="12"/>
      <c r="L512" s="12"/>
      <c r="M512" s="12"/>
      <c r="N512" s="13"/>
      <c r="O512" s="12"/>
      <c r="P512" s="12"/>
      <c r="Q512" s="12"/>
      <c r="R512" s="12"/>
      <c r="S512" s="12"/>
      <c r="T512" s="12"/>
      <c r="U512" s="12"/>
      <c r="V512" s="12"/>
      <c r="W512" s="12"/>
    </row>
    <row r="513">
      <c r="A513" s="13"/>
      <c r="B513" s="228"/>
      <c r="C513" s="12"/>
      <c r="D513" s="229"/>
      <c r="E513" s="12"/>
      <c r="F513" s="13"/>
      <c r="G513" s="12"/>
      <c r="H513" s="86"/>
      <c r="I513" s="12"/>
      <c r="J513" s="12"/>
      <c r="K513" s="12"/>
      <c r="L513" s="12"/>
      <c r="M513" s="12"/>
      <c r="N513" s="13"/>
      <c r="O513" s="12"/>
      <c r="P513" s="12"/>
      <c r="Q513" s="12"/>
      <c r="R513" s="12"/>
      <c r="S513" s="12"/>
      <c r="T513" s="12"/>
      <c r="U513" s="12"/>
      <c r="V513" s="12"/>
      <c r="W513" s="12"/>
    </row>
    <row r="514">
      <c r="A514" s="13"/>
      <c r="B514" s="228"/>
      <c r="C514" s="12"/>
      <c r="D514" s="229"/>
      <c r="E514" s="12"/>
      <c r="F514" s="13"/>
      <c r="G514" s="12"/>
      <c r="H514" s="86"/>
      <c r="I514" s="12"/>
      <c r="J514" s="12"/>
      <c r="K514" s="12"/>
      <c r="L514" s="12"/>
      <c r="M514" s="12"/>
      <c r="N514" s="13"/>
      <c r="O514" s="12"/>
      <c r="P514" s="12"/>
      <c r="Q514" s="12"/>
      <c r="R514" s="12"/>
      <c r="S514" s="12"/>
      <c r="T514" s="12"/>
      <c r="U514" s="12"/>
      <c r="V514" s="12"/>
      <c r="W514" s="12"/>
    </row>
    <row r="515">
      <c r="A515" s="13"/>
      <c r="B515" s="228"/>
      <c r="C515" s="12"/>
      <c r="D515" s="229"/>
      <c r="E515" s="12"/>
      <c r="F515" s="13"/>
      <c r="G515" s="12"/>
      <c r="H515" s="86"/>
      <c r="I515" s="12"/>
      <c r="J515" s="12"/>
      <c r="K515" s="12"/>
      <c r="L515" s="12"/>
      <c r="M515" s="12"/>
      <c r="N515" s="13"/>
      <c r="O515" s="12"/>
      <c r="P515" s="12"/>
      <c r="Q515" s="12"/>
      <c r="R515" s="12"/>
      <c r="S515" s="12"/>
      <c r="T515" s="12"/>
      <c r="U515" s="12"/>
      <c r="V515" s="12"/>
      <c r="W515" s="12"/>
    </row>
    <row r="516">
      <c r="A516" s="13"/>
      <c r="B516" s="228"/>
      <c r="C516" s="12"/>
      <c r="D516" s="229"/>
      <c r="E516" s="12"/>
      <c r="F516" s="13"/>
      <c r="G516" s="12"/>
      <c r="H516" s="86"/>
      <c r="I516" s="12"/>
      <c r="J516" s="12"/>
      <c r="K516" s="12"/>
      <c r="L516" s="12"/>
      <c r="M516" s="12"/>
      <c r="N516" s="13"/>
      <c r="O516" s="12"/>
      <c r="P516" s="12"/>
      <c r="Q516" s="12"/>
      <c r="R516" s="12"/>
      <c r="S516" s="12"/>
      <c r="T516" s="12"/>
      <c r="U516" s="12"/>
      <c r="V516" s="12"/>
      <c r="W516" s="12"/>
    </row>
    <row r="517">
      <c r="A517" s="13"/>
      <c r="B517" s="228"/>
      <c r="C517" s="12"/>
      <c r="D517" s="229"/>
      <c r="E517" s="12"/>
      <c r="F517" s="13"/>
      <c r="G517" s="12"/>
      <c r="H517" s="86"/>
      <c r="I517" s="12"/>
      <c r="J517" s="12"/>
      <c r="K517" s="12"/>
      <c r="L517" s="12"/>
      <c r="M517" s="12"/>
      <c r="N517" s="13"/>
      <c r="O517" s="12"/>
      <c r="P517" s="12"/>
      <c r="Q517" s="12"/>
      <c r="R517" s="12"/>
      <c r="S517" s="12"/>
      <c r="T517" s="12"/>
      <c r="U517" s="12"/>
      <c r="V517" s="12"/>
      <c r="W517" s="12"/>
    </row>
    <row r="518">
      <c r="A518" s="13"/>
      <c r="B518" s="228"/>
      <c r="C518" s="12"/>
      <c r="D518" s="229"/>
      <c r="E518" s="12"/>
      <c r="F518" s="13"/>
      <c r="G518" s="12"/>
      <c r="H518" s="86"/>
      <c r="I518" s="12"/>
      <c r="J518" s="12"/>
      <c r="K518" s="12"/>
      <c r="L518" s="12"/>
      <c r="M518" s="12"/>
      <c r="N518" s="13"/>
      <c r="O518" s="12"/>
      <c r="P518" s="12"/>
      <c r="Q518" s="12"/>
      <c r="R518" s="12"/>
      <c r="S518" s="12"/>
      <c r="T518" s="12"/>
      <c r="U518" s="12"/>
      <c r="V518" s="12"/>
      <c r="W518" s="12"/>
    </row>
    <row r="519">
      <c r="A519" s="13"/>
      <c r="B519" s="228"/>
      <c r="C519" s="12"/>
      <c r="D519" s="229"/>
      <c r="E519" s="12"/>
      <c r="F519" s="13"/>
      <c r="G519" s="12"/>
      <c r="H519" s="86"/>
      <c r="I519" s="12"/>
      <c r="J519" s="12"/>
      <c r="K519" s="12"/>
      <c r="L519" s="12"/>
      <c r="M519" s="12"/>
      <c r="N519" s="13"/>
      <c r="O519" s="12"/>
      <c r="P519" s="12"/>
      <c r="Q519" s="12"/>
      <c r="R519" s="12"/>
      <c r="S519" s="12"/>
      <c r="T519" s="12"/>
      <c r="U519" s="12"/>
      <c r="V519" s="12"/>
      <c r="W519" s="12"/>
    </row>
    <row r="520">
      <c r="A520" s="13"/>
      <c r="B520" s="228"/>
      <c r="C520" s="12"/>
      <c r="D520" s="229"/>
      <c r="E520" s="12"/>
      <c r="F520" s="13"/>
      <c r="G520" s="12"/>
      <c r="H520" s="86"/>
      <c r="I520" s="12"/>
      <c r="J520" s="12"/>
      <c r="K520" s="12"/>
      <c r="L520" s="12"/>
      <c r="M520" s="12"/>
      <c r="N520" s="13"/>
      <c r="O520" s="12"/>
      <c r="P520" s="12"/>
      <c r="Q520" s="12"/>
      <c r="R520" s="12"/>
      <c r="S520" s="12"/>
      <c r="T520" s="12"/>
      <c r="U520" s="12"/>
      <c r="V520" s="12"/>
      <c r="W520" s="12"/>
    </row>
    <row r="521">
      <c r="A521" s="13"/>
      <c r="B521" s="228"/>
      <c r="C521" s="12"/>
      <c r="D521" s="229"/>
      <c r="E521" s="12"/>
      <c r="F521" s="13"/>
      <c r="G521" s="12"/>
      <c r="H521" s="86"/>
      <c r="I521" s="12"/>
      <c r="J521" s="12"/>
      <c r="K521" s="12"/>
      <c r="L521" s="12"/>
      <c r="M521" s="12"/>
      <c r="N521" s="13"/>
      <c r="O521" s="12"/>
      <c r="P521" s="12"/>
      <c r="Q521" s="12"/>
      <c r="R521" s="12"/>
      <c r="S521" s="12"/>
      <c r="T521" s="12"/>
      <c r="U521" s="12"/>
      <c r="V521" s="12"/>
      <c r="W521" s="12"/>
    </row>
    <row r="522">
      <c r="A522" s="13"/>
      <c r="B522" s="228"/>
      <c r="C522" s="12"/>
      <c r="D522" s="229"/>
      <c r="E522" s="12"/>
      <c r="F522" s="13"/>
      <c r="G522" s="12"/>
      <c r="H522" s="86"/>
      <c r="I522" s="12"/>
      <c r="J522" s="12"/>
      <c r="K522" s="12"/>
      <c r="L522" s="12"/>
      <c r="M522" s="12"/>
      <c r="N522" s="13"/>
      <c r="O522" s="12"/>
      <c r="P522" s="12"/>
      <c r="Q522" s="12"/>
      <c r="R522" s="12"/>
      <c r="S522" s="12"/>
      <c r="T522" s="12"/>
      <c r="U522" s="12"/>
      <c r="V522" s="12"/>
      <c r="W522" s="12"/>
    </row>
    <row r="523">
      <c r="A523" s="13"/>
      <c r="B523" s="228"/>
      <c r="C523" s="12"/>
      <c r="D523" s="229"/>
      <c r="E523" s="12"/>
      <c r="F523" s="13"/>
      <c r="G523" s="12"/>
      <c r="H523" s="86"/>
      <c r="I523" s="12"/>
      <c r="J523" s="12"/>
      <c r="K523" s="12"/>
      <c r="L523" s="12"/>
      <c r="M523" s="12"/>
      <c r="N523" s="13"/>
      <c r="O523" s="12"/>
      <c r="P523" s="12"/>
      <c r="Q523" s="12"/>
      <c r="R523" s="12"/>
      <c r="S523" s="12"/>
      <c r="T523" s="12"/>
      <c r="U523" s="12"/>
      <c r="V523" s="12"/>
      <c r="W523" s="12"/>
    </row>
    <row r="524">
      <c r="A524" s="13"/>
      <c r="B524" s="228"/>
      <c r="C524" s="12"/>
      <c r="D524" s="229"/>
      <c r="E524" s="12"/>
      <c r="F524" s="13"/>
      <c r="G524" s="12"/>
      <c r="H524" s="86"/>
      <c r="I524" s="12"/>
      <c r="J524" s="12"/>
      <c r="K524" s="12"/>
      <c r="L524" s="12"/>
      <c r="M524" s="12"/>
      <c r="N524" s="13"/>
      <c r="O524" s="12"/>
      <c r="P524" s="12"/>
      <c r="Q524" s="12"/>
      <c r="R524" s="12"/>
      <c r="S524" s="12"/>
      <c r="T524" s="12"/>
      <c r="U524" s="12"/>
      <c r="V524" s="12"/>
      <c r="W524" s="12"/>
    </row>
    <row r="525">
      <c r="A525" s="13"/>
      <c r="B525" s="228"/>
      <c r="C525" s="12"/>
      <c r="D525" s="229"/>
      <c r="E525" s="12"/>
      <c r="F525" s="13"/>
      <c r="G525" s="12"/>
      <c r="H525" s="86"/>
      <c r="I525" s="12"/>
      <c r="J525" s="12"/>
      <c r="K525" s="12"/>
      <c r="L525" s="12"/>
      <c r="M525" s="12"/>
      <c r="N525" s="13"/>
      <c r="O525" s="12"/>
      <c r="P525" s="12"/>
      <c r="Q525" s="12"/>
      <c r="R525" s="12"/>
      <c r="S525" s="12"/>
      <c r="T525" s="12"/>
      <c r="U525" s="12"/>
      <c r="V525" s="12"/>
      <c r="W525" s="12"/>
    </row>
    <row r="526">
      <c r="A526" s="13"/>
      <c r="B526" s="228"/>
      <c r="C526" s="12"/>
      <c r="D526" s="229"/>
      <c r="E526" s="12"/>
      <c r="F526" s="13"/>
      <c r="G526" s="12"/>
      <c r="H526" s="86"/>
      <c r="I526" s="12"/>
      <c r="J526" s="12"/>
      <c r="K526" s="12"/>
      <c r="L526" s="12"/>
      <c r="M526" s="12"/>
      <c r="N526" s="13"/>
      <c r="O526" s="12"/>
      <c r="P526" s="12"/>
      <c r="Q526" s="12"/>
      <c r="R526" s="12"/>
      <c r="S526" s="12"/>
      <c r="T526" s="12"/>
      <c r="U526" s="12"/>
      <c r="V526" s="12"/>
      <c r="W526" s="12"/>
    </row>
    <row r="527">
      <c r="A527" s="13"/>
      <c r="B527" s="228"/>
      <c r="C527" s="12"/>
      <c r="D527" s="229"/>
      <c r="E527" s="12"/>
      <c r="F527" s="13"/>
      <c r="G527" s="12"/>
      <c r="H527" s="86"/>
      <c r="I527" s="12"/>
      <c r="J527" s="12"/>
      <c r="K527" s="12"/>
      <c r="L527" s="12"/>
      <c r="M527" s="12"/>
      <c r="N527" s="13"/>
      <c r="O527" s="12"/>
      <c r="P527" s="12"/>
      <c r="Q527" s="12"/>
      <c r="R527" s="12"/>
      <c r="S527" s="12"/>
      <c r="T527" s="12"/>
      <c r="U527" s="12"/>
      <c r="V527" s="12"/>
      <c r="W527" s="12"/>
    </row>
    <row r="528">
      <c r="A528" s="13"/>
      <c r="B528" s="228"/>
      <c r="C528" s="12"/>
      <c r="D528" s="229"/>
      <c r="E528" s="12"/>
      <c r="F528" s="13"/>
      <c r="G528" s="12"/>
      <c r="H528" s="86"/>
      <c r="I528" s="12"/>
      <c r="J528" s="12"/>
      <c r="K528" s="12"/>
      <c r="L528" s="12"/>
      <c r="M528" s="12"/>
      <c r="N528" s="13"/>
      <c r="O528" s="12"/>
      <c r="P528" s="12"/>
      <c r="Q528" s="12"/>
      <c r="R528" s="12"/>
      <c r="S528" s="12"/>
      <c r="T528" s="12"/>
      <c r="U528" s="12"/>
      <c r="V528" s="12"/>
      <c r="W528" s="12"/>
    </row>
    <row r="529">
      <c r="A529" s="13"/>
      <c r="B529" s="228"/>
      <c r="C529" s="12"/>
      <c r="D529" s="229"/>
      <c r="E529" s="12"/>
      <c r="F529" s="13"/>
      <c r="G529" s="12"/>
      <c r="H529" s="86"/>
      <c r="I529" s="12"/>
      <c r="J529" s="12"/>
      <c r="K529" s="12"/>
      <c r="L529" s="12"/>
      <c r="M529" s="12"/>
      <c r="N529" s="13"/>
      <c r="O529" s="12"/>
      <c r="P529" s="12"/>
      <c r="Q529" s="12"/>
      <c r="R529" s="12"/>
      <c r="S529" s="12"/>
      <c r="T529" s="12"/>
      <c r="U529" s="12"/>
      <c r="V529" s="12"/>
      <c r="W529" s="12"/>
    </row>
    <row r="530">
      <c r="A530" s="13"/>
      <c r="B530" s="228"/>
      <c r="C530" s="12"/>
      <c r="D530" s="229"/>
      <c r="E530" s="12"/>
      <c r="F530" s="13"/>
      <c r="G530" s="12"/>
      <c r="H530" s="86"/>
      <c r="I530" s="12"/>
      <c r="J530" s="12"/>
      <c r="K530" s="12"/>
      <c r="L530" s="12"/>
      <c r="M530" s="12"/>
      <c r="N530" s="13"/>
      <c r="O530" s="12"/>
      <c r="P530" s="12"/>
      <c r="Q530" s="12"/>
      <c r="R530" s="12"/>
      <c r="S530" s="12"/>
      <c r="T530" s="12"/>
      <c r="U530" s="12"/>
      <c r="V530" s="12"/>
      <c r="W530" s="12"/>
    </row>
    <row r="531">
      <c r="A531" s="13"/>
      <c r="B531" s="228"/>
      <c r="C531" s="12"/>
      <c r="D531" s="229"/>
      <c r="E531" s="12"/>
      <c r="F531" s="13"/>
      <c r="G531" s="12"/>
      <c r="H531" s="86"/>
      <c r="I531" s="12"/>
      <c r="J531" s="12"/>
      <c r="K531" s="12"/>
      <c r="L531" s="12"/>
      <c r="M531" s="12"/>
      <c r="N531" s="13"/>
      <c r="O531" s="12"/>
      <c r="P531" s="12"/>
      <c r="Q531" s="12"/>
      <c r="R531" s="12"/>
      <c r="S531" s="12"/>
      <c r="T531" s="12"/>
      <c r="U531" s="12"/>
      <c r="V531" s="12"/>
      <c r="W531" s="12"/>
    </row>
    <row r="532">
      <c r="A532" s="13"/>
      <c r="B532" s="228"/>
      <c r="C532" s="12"/>
      <c r="D532" s="229"/>
      <c r="E532" s="12"/>
      <c r="F532" s="13"/>
      <c r="G532" s="12"/>
      <c r="H532" s="86"/>
      <c r="I532" s="12"/>
      <c r="J532" s="12"/>
      <c r="K532" s="12"/>
      <c r="L532" s="12"/>
      <c r="M532" s="12"/>
      <c r="N532" s="13"/>
      <c r="O532" s="12"/>
      <c r="P532" s="12"/>
      <c r="Q532" s="12"/>
      <c r="R532" s="12"/>
      <c r="S532" s="12"/>
      <c r="T532" s="12"/>
      <c r="U532" s="12"/>
      <c r="V532" s="12"/>
      <c r="W532" s="12"/>
    </row>
    <row r="533">
      <c r="A533" s="13"/>
      <c r="B533" s="228"/>
      <c r="C533" s="12"/>
      <c r="D533" s="229"/>
      <c r="E533" s="12"/>
      <c r="F533" s="13"/>
      <c r="G533" s="12"/>
      <c r="H533" s="86"/>
      <c r="I533" s="12"/>
      <c r="J533" s="12"/>
      <c r="K533" s="12"/>
      <c r="L533" s="12"/>
      <c r="M533" s="12"/>
      <c r="N533" s="13"/>
      <c r="O533" s="12"/>
      <c r="P533" s="12"/>
      <c r="Q533" s="12"/>
      <c r="R533" s="12"/>
      <c r="S533" s="12"/>
      <c r="T533" s="12"/>
      <c r="U533" s="12"/>
      <c r="V533" s="12"/>
      <c r="W533" s="12"/>
    </row>
    <row r="534">
      <c r="A534" s="13"/>
      <c r="B534" s="228"/>
      <c r="C534" s="12"/>
      <c r="D534" s="229"/>
      <c r="E534" s="12"/>
      <c r="F534" s="13"/>
      <c r="G534" s="12"/>
      <c r="H534" s="86"/>
      <c r="I534" s="12"/>
      <c r="J534" s="12"/>
      <c r="K534" s="12"/>
      <c r="L534" s="12"/>
      <c r="M534" s="12"/>
      <c r="N534" s="13"/>
      <c r="O534" s="12"/>
      <c r="P534" s="12"/>
      <c r="Q534" s="12"/>
      <c r="R534" s="12"/>
      <c r="S534" s="12"/>
      <c r="T534" s="12"/>
      <c r="U534" s="12"/>
      <c r="V534" s="12"/>
      <c r="W534" s="12"/>
    </row>
    <row r="535">
      <c r="A535" s="13"/>
      <c r="B535" s="228"/>
      <c r="C535" s="12"/>
      <c r="D535" s="229"/>
      <c r="E535" s="12"/>
      <c r="F535" s="13"/>
      <c r="G535" s="12"/>
      <c r="H535" s="86"/>
      <c r="I535" s="12"/>
      <c r="J535" s="12"/>
      <c r="K535" s="12"/>
      <c r="L535" s="12"/>
      <c r="M535" s="12"/>
      <c r="N535" s="13"/>
      <c r="O535" s="12"/>
      <c r="P535" s="12"/>
      <c r="Q535" s="12"/>
      <c r="R535" s="12"/>
      <c r="S535" s="12"/>
      <c r="T535" s="12"/>
      <c r="U535" s="12"/>
      <c r="V535" s="12"/>
      <c r="W535" s="12"/>
    </row>
    <row r="536">
      <c r="A536" s="13"/>
      <c r="B536" s="228"/>
      <c r="C536" s="12"/>
      <c r="D536" s="229"/>
      <c r="E536" s="12"/>
      <c r="F536" s="13"/>
      <c r="G536" s="12"/>
      <c r="H536" s="86"/>
      <c r="I536" s="12"/>
      <c r="J536" s="12"/>
      <c r="K536" s="12"/>
      <c r="L536" s="12"/>
      <c r="M536" s="12"/>
      <c r="N536" s="13"/>
      <c r="O536" s="12"/>
      <c r="P536" s="12"/>
      <c r="Q536" s="12"/>
      <c r="R536" s="12"/>
      <c r="S536" s="12"/>
      <c r="T536" s="12"/>
      <c r="U536" s="12"/>
      <c r="V536" s="12"/>
      <c r="W536" s="12"/>
    </row>
    <row r="537">
      <c r="A537" s="13"/>
      <c r="B537" s="228"/>
      <c r="C537" s="12"/>
      <c r="D537" s="229"/>
      <c r="E537" s="12"/>
      <c r="F537" s="13"/>
      <c r="G537" s="12"/>
      <c r="H537" s="86"/>
      <c r="I537" s="12"/>
      <c r="J537" s="12"/>
      <c r="K537" s="12"/>
      <c r="L537" s="12"/>
      <c r="M537" s="12"/>
      <c r="N537" s="13"/>
      <c r="O537" s="12"/>
      <c r="P537" s="12"/>
      <c r="Q537" s="12"/>
      <c r="R537" s="12"/>
      <c r="S537" s="12"/>
      <c r="T537" s="12"/>
      <c r="U537" s="12"/>
      <c r="V537" s="12"/>
      <c r="W537" s="12"/>
    </row>
    <row r="538">
      <c r="A538" s="13"/>
      <c r="B538" s="228"/>
      <c r="C538" s="12"/>
      <c r="D538" s="229"/>
      <c r="E538" s="12"/>
      <c r="F538" s="13"/>
      <c r="G538" s="12"/>
      <c r="H538" s="86"/>
      <c r="I538" s="12"/>
      <c r="J538" s="12"/>
      <c r="K538" s="12"/>
      <c r="L538" s="12"/>
      <c r="M538" s="12"/>
      <c r="N538" s="13"/>
      <c r="O538" s="12"/>
      <c r="P538" s="12"/>
      <c r="Q538" s="12"/>
      <c r="R538" s="12"/>
      <c r="S538" s="12"/>
      <c r="T538" s="12"/>
      <c r="U538" s="12"/>
      <c r="V538" s="12"/>
      <c r="W538" s="12"/>
    </row>
    <row r="539">
      <c r="A539" s="13"/>
      <c r="B539" s="228"/>
      <c r="C539" s="12"/>
      <c r="D539" s="229"/>
      <c r="E539" s="12"/>
      <c r="F539" s="13"/>
      <c r="G539" s="12"/>
      <c r="H539" s="86"/>
      <c r="I539" s="12"/>
      <c r="J539" s="12"/>
      <c r="K539" s="12"/>
      <c r="L539" s="12"/>
      <c r="M539" s="12"/>
      <c r="N539" s="13"/>
      <c r="O539" s="12"/>
      <c r="P539" s="12"/>
      <c r="Q539" s="12"/>
      <c r="R539" s="12"/>
      <c r="S539" s="12"/>
      <c r="T539" s="12"/>
      <c r="U539" s="12"/>
      <c r="V539" s="12"/>
      <c r="W539" s="12"/>
    </row>
    <row r="540">
      <c r="A540" s="13"/>
      <c r="B540" s="228"/>
      <c r="C540" s="12"/>
      <c r="D540" s="229"/>
      <c r="E540" s="12"/>
      <c r="F540" s="13"/>
      <c r="G540" s="12"/>
      <c r="H540" s="86"/>
      <c r="I540" s="12"/>
      <c r="J540" s="12"/>
      <c r="K540" s="12"/>
      <c r="L540" s="12"/>
      <c r="M540" s="12"/>
      <c r="N540" s="13"/>
      <c r="O540" s="12"/>
      <c r="P540" s="12"/>
      <c r="Q540" s="12"/>
      <c r="R540" s="12"/>
      <c r="S540" s="12"/>
      <c r="T540" s="12"/>
      <c r="U540" s="12"/>
      <c r="V540" s="12"/>
      <c r="W540" s="12"/>
    </row>
    <row r="541">
      <c r="A541" s="13"/>
      <c r="B541" s="228"/>
      <c r="C541" s="12"/>
      <c r="D541" s="229"/>
      <c r="E541" s="12"/>
      <c r="F541" s="13"/>
      <c r="G541" s="12"/>
      <c r="H541" s="86"/>
      <c r="I541" s="12"/>
      <c r="J541" s="12"/>
      <c r="K541" s="12"/>
      <c r="L541" s="12"/>
      <c r="M541" s="12"/>
      <c r="N541" s="13"/>
      <c r="O541" s="12"/>
      <c r="P541" s="12"/>
      <c r="Q541" s="12"/>
      <c r="R541" s="12"/>
      <c r="S541" s="12"/>
      <c r="T541" s="12"/>
      <c r="U541" s="12"/>
      <c r="V541" s="12"/>
      <c r="W541" s="12"/>
    </row>
    <row r="542">
      <c r="A542" s="13"/>
      <c r="B542" s="228"/>
      <c r="C542" s="12"/>
      <c r="D542" s="229"/>
      <c r="E542" s="12"/>
      <c r="F542" s="13"/>
      <c r="G542" s="12"/>
      <c r="H542" s="86"/>
      <c r="I542" s="12"/>
      <c r="J542" s="12"/>
      <c r="K542" s="12"/>
      <c r="L542" s="12"/>
      <c r="M542" s="12"/>
      <c r="N542" s="13"/>
      <c r="O542" s="12"/>
      <c r="P542" s="12"/>
      <c r="Q542" s="12"/>
      <c r="R542" s="12"/>
      <c r="S542" s="12"/>
      <c r="T542" s="12"/>
      <c r="U542" s="12"/>
      <c r="V542" s="12"/>
      <c r="W542" s="12"/>
    </row>
    <row r="543">
      <c r="A543" s="13"/>
      <c r="B543" s="228"/>
      <c r="C543" s="12"/>
      <c r="D543" s="229"/>
      <c r="E543" s="12"/>
      <c r="F543" s="13"/>
      <c r="G543" s="12"/>
      <c r="H543" s="86"/>
      <c r="I543" s="12"/>
      <c r="J543" s="12"/>
      <c r="K543" s="12"/>
      <c r="L543" s="12"/>
      <c r="M543" s="12"/>
      <c r="N543" s="13"/>
      <c r="O543" s="12"/>
      <c r="P543" s="12"/>
      <c r="Q543" s="12"/>
      <c r="R543" s="12"/>
      <c r="S543" s="12"/>
      <c r="T543" s="12"/>
      <c r="U543" s="12"/>
      <c r="V543" s="12"/>
      <c r="W543" s="12"/>
    </row>
    <row r="544">
      <c r="A544" s="13"/>
      <c r="B544" s="228"/>
      <c r="C544" s="12"/>
      <c r="D544" s="229"/>
      <c r="E544" s="12"/>
      <c r="F544" s="13"/>
      <c r="G544" s="12"/>
      <c r="H544" s="86"/>
      <c r="I544" s="12"/>
      <c r="J544" s="12"/>
      <c r="K544" s="12"/>
      <c r="L544" s="12"/>
      <c r="M544" s="12"/>
      <c r="N544" s="13"/>
      <c r="O544" s="12"/>
      <c r="P544" s="12"/>
      <c r="Q544" s="12"/>
      <c r="R544" s="12"/>
      <c r="S544" s="12"/>
      <c r="T544" s="12"/>
      <c r="U544" s="12"/>
      <c r="V544" s="12"/>
      <c r="W544" s="12"/>
    </row>
    <row r="545">
      <c r="A545" s="13"/>
      <c r="B545" s="228"/>
      <c r="C545" s="12"/>
      <c r="D545" s="229"/>
      <c r="E545" s="12"/>
      <c r="F545" s="13"/>
      <c r="G545" s="12"/>
      <c r="H545" s="86"/>
      <c r="I545" s="12"/>
      <c r="J545" s="12"/>
      <c r="K545" s="12"/>
      <c r="L545" s="12"/>
      <c r="M545" s="12"/>
      <c r="N545" s="13"/>
      <c r="O545" s="12"/>
      <c r="P545" s="12"/>
      <c r="Q545" s="12"/>
      <c r="R545" s="12"/>
      <c r="S545" s="12"/>
      <c r="T545" s="12"/>
      <c r="U545" s="12"/>
      <c r="V545" s="12"/>
      <c r="W545" s="12"/>
    </row>
    <row r="546">
      <c r="A546" s="13"/>
      <c r="B546" s="228"/>
      <c r="C546" s="12"/>
      <c r="D546" s="229"/>
      <c r="E546" s="12"/>
      <c r="F546" s="13"/>
      <c r="G546" s="12"/>
      <c r="H546" s="86"/>
      <c r="I546" s="12"/>
      <c r="J546" s="12"/>
      <c r="K546" s="12"/>
      <c r="L546" s="12"/>
      <c r="M546" s="12"/>
      <c r="N546" s="13"/>
      <c r="O546" s="12"/>
      <c r="P546" s="12"/>
      <c r="Q546" s="12"/>
      <c r="R546" s="12"/>
      <c r="S546" s="12"/>
      <c r="T546" s="12"/>
      <c r="U546" s="12"/>
      <c r="V546" s="12"/>
      <c r="W546" s="12"/>
    </row>
    <row r="547">
      <c r="A547" s="13"/>
      <c r="B547" s="228"/>
      <c r="C547" s="12"/>
      <c r="D547" s="229"/>
      <c r="E547" s="12"/>
      <c r="F547" s="13"/>
      <c r="G547" s="12"/>
      <c r="H547" s="86"/>
      <c r="I547" s="12"/>
      <c r="J547" s="12"/>
      <c r="K547" s="12"/>
      <c r="L547" s="12"/>
      <c r="M547" s="12"/>
      <c r="N547" s="13"/>
      <c r="O547" s="12"/>
      <c r="P547" s="12"/>
      <c r="Q547" s="12"/>
      <c r="R547" s="12"/>
      <c r="S547" s="12"/>
      <c r="T547" s="12"/>
      <c r="U547" s="12"/>
      <c r="V547" s="12"/>
      <c r="W547" s="12"/>
    </row>
    <row r="548">
      <c r="A548" s="13"/>
      <c r="B548" s="228"/>
      <c r="C548" s="12"/>
      <c r="D548" s="229"/>
      <c r="E548" s="12"/>
      <c r="F548" s="13"/>
      <c r="G548" s="12"/>
      <c r="H548" s="86"/>
      <c r="I548" s="12"/>
      <c r="J548" s="12"/>
      <c r="K548" s="12"/>
      <c r="L548" s="12"/>
      <c r="M548" s="12"/>
      <c r="N548" s="13"/>
      <c r="O548" s="12"/>
      <c r="P548" s="12"/>
      <c r="Q548" s="12"/>
      <c r="R548" s="12"/>
      <c r="S548" s="12"/>
      <c r="T548" s="12"/>
      <c r="U548" s="12"/>
      <c r="V548" s="12"/>
      <c r="W548" s="12"/>
    </row>
    <row r="549">
      <c r="A549" s="13"/>
      <c r="B549" s="228"/>
      <c r="C549" s="12"/>
      <c r="D549" s="229"/>
      <c r="E549" s="12"/>
      <c r="F549" s="13"/>
      <c r="G549" s="12"/>
      <c r="H549" s="86"/>
      <c r="I549" s="12"/>
      <c r="J549" s="12"/>
      <c r="K549" s="12"/>
      <c r="L549" s="12"/>
      <c r="M549" s="12"/>
      <c r="N549" s="13"/>
      <c r="O549" s="12"/>
      <c r="P549" s="12"/>
      <c r="Q549" s="12"/>
      <c r="R549" s="12"/>
      <c r="S549" s="12"/>
      <c r="T549" s="12"/>
      <c r="U549" s="12"/>
      <c r="V549" s="12"/>
      <c r="W549" s="12"/>
    </row>
    <row r="550">
      <c r="A550" s="13"/>
      <c r="B550" s="228"/>
      <c r="C550" s="12"/>
      <c r="D550" s="229"/>
      <c r="E550" s="12"/>
      <c r="F550" s="13"/>
      <c r="G550" s="12"/>
      <c r="H550" s="86"/>
      <c r="I550" s="12"/>
      <c r="J550" s="12"/>
      <c r="K550" s="12"/>
      <c r="L550" s="12"/>
      <c r="M550" s="12"/>
      <c r="N550" s="13"/>
      <c r="O550" s="12"/>
      <c r="P550" s="12"/>
      <c r="Q550" s="12"/>
      <c r="R550" s="12"/>
      <c r="S550" s="12"/>
      <c r="T550" s="12"/>
      <c r="U550" s="12"/>
      <c r="V550" s="12"/>
      <c r="W550" s="12"/>
    </row>
    <row r="551">
      <c r="A551" s="13"/>
      <c r="B551" s="228"/>
      <c r="C551" s="12"/>
      <c r="D551" s="229"/>
      <c r="E551" s="12"/>
      <c r="F551" s="13"/>
      <c r="G551" s="12"/>
      <c r="H551" s="86"/>
      <c r="I551" s="12"/>
      <c r="J551" s="12"/>
      <c r="K551" s="12"/>
      <c r="L551" s="12"/>
      <c r="M551" s="12"/>
      <c r="N551" s="13"/>
      <c r="O551" s="12"/>
      <c r="P551" s="12"/>
      <c r="Q551" s="12"/>
      <c r="R551" s="12"/>
      <c r="S551" s="12"/>
      <c r="T551" s="12"/>
      <c r="U551" s="12"/>
      <c r="V551" s="12"/>
      <c r="W551" s="12"/>
    </row>
    <row r="552">
      <c r="A552" s="13"/>
      <c r="B552" s="228"/>
      <c r="C552" s="12"/>
      <c r="D552" s="229"/>
      <c r="E552" s="12"/>
      <c r="F552" s="13"/>
      <c r="G552" s="12"/>
      <c r="H552" s="86"/>
      <c r="I552" s="12"/>
      <c r="J552" s="12"/>
      <c r="K552" s="12"/>
      <c r="L552" s="12"/>
      <c r="M552" s="12"/>
      <c r="N552" s="13"/>
      <c r="O552" s="12"/>
      <c r="P552" s="12"/>
      <c r="Q552" s="12"/>
      <c r="R552" s="12"/>
      <c r="S552" s="12"/>
      <c r="T552" s="12"/>
      <c r="U552" s="12"/>
      <c r="V552" s="12"/>
      <c r="W552" s="12"/>
    </row>
    <row r="553">
      <c r="A553" s="13"/>
      <c r="B553" s="228"/>
      <c r="C553" s="12"/>
      <c r="D553" s="229"/>
      <c r="E553" s="12"/>
      <c r="F553" s="13"/>
      <c r="G553" s="12"/>
      <c r="H553" s="86"/>
      <c r="I553" s="12"/>
      <c r="J553" s="12"/>
      <c r="K553" s="12"/>
      <c r="L553" s="12"/>
      <c r="M553" s="12"/>
      <c r="N553" s="13"/>
      <c r="O553" s="12"/>
      <c r="P553" s="12"/>
      <c r="Q553" s="12"/>
      <c r="R553" s="12"/>
      <c r="S553" s="12"/>
      <c r="T553" s="12"/>
      <c r="U553" s="12"/>
      <c r="V553" s="12"/>
      <c r="W553" s="12"/>
    </row>
    <row r="554">
      <c r="A554" s="13"/>
      <c r="B554" s="228"/>
      <c r="C554" s="12"/>
      <c r="D554" s="229"/>
      <c r="E554" s="12"/>
      <c r="F554" s="13"/>
      <c r="G554" s="12"/>
      <c r="H554" s="86"/>
      <c r="I554" s="12"/>
      <c r="J554" s="12"/>
      <c r="K554" s="12"/>
      <c r="L554" s="12"/>
      <c r="M554" s="12"/>
      <c r="N554" s="13"/>
      <c r="O554" s="12"/>
      <c r="P554" s="12"/>
      <c r="Q554" s="12"/>
      <c r="R554" s="12"/>
      <c r="S554" s="12"/>
      <c r="T554" s="12"/>
      <c r="U554" s="12"/>
      <c r="V554" s="12"/>
      <c r="W554" s="12"/>
    </row>
    <row r="555">
      <c r="A555" s="13"/>
      <c r="B555" s="228"/>
      <c r="C555" s="12"/>
      <c r="D555" s="229"/>
      <c r="E555" s="12"/>
      <c r="F555" s="13"/>
      <c r="G555" s="12"/>
      <c r="H555" s="86"/>
      <c r="I555" s="12"/>
      <c r="J555" s="12"/>
      <c r="K555" s="12"/>
      <c r="L555" s="12"/>
      <c r="M555" s="12"/>
      <c r="N555" s="13"/>
      <c r="O555" s="12"/>
      <c r="P555" s="12"/>
      <c r="Q555" s="12"/>
      <c r="R555" s="12"/>
      <c r="S555" s="12"/>
      <c r="T555" s="12"/>
      <c r="U555" s="12"/>
      <c r="V555" s="12"/>
      <c r="W555" s="12"/>
    </row>
    <row r="556">
      <c r="A556" s="13"/>
      <c r="B556" s="228"/>
      <c r="C556" s="12"/>
      <c r="D556" s="229"/>
      <c r="E556" s="12"/>
      <c r="F556" s="13"/>
      <c r="G556" s="12"/>
      <c r="H556" s="86"/>
      <c r="I556" s="12"/>
      <c r="J556" s="12"/>
      <c r="K556" s="12"/>
      <c r="L556" s="12"/>
      <c r="M556" s="12"/>
      <c r="N556" s="13"/>
      <c r="O556" s="12"/>
      <c r="P556" s="12"/>
      <c r="Q556" s="12"/>
      <c r="R556" s="12"/>
      <c r="S556" s="12"/>
      <c r="T556" s="12"/>
      <c r="U556" s="12"/>
      <c r="V556" s="12"/>
      <c r="W556" s="12"/>
    </row>
    <row r="557">
      <c r="A557" s="13"/>
      <c r="B557" s="228"/>
      <c r="C557" s="12"/>
      <c r="D557" s="229"/>
      <c r="E557" s="12"/>
      <c r="F557" s="13"/>
      <c r="G557" s="12"/>
      <c r="H557" s="86"/>
      <c r="I557" s="12"/>
      <c r="J557" s="12"/>
      <c r="K557" s="12"/>
      <c r="L557" s="12"/>
      <c r="M557" s="12"/>
      <c r="N557" s="13"/>
      <c r="O557" s="12"/>
      <c r="P557" s="12"/>
      <c r="Q557" s="12"/>
      <c r="R557" s="12"/>
      <c r="S557" s="12"/>
      <c r="T557" s="12"/>
      <c r="U557" s="12"/>
      <c r="V557" s="12"/>
      <c r="W557" s="12"/>
    </row>
    <row r="558">
      <c r="A558" s="13"/>
      <c r="B558" s="228"/>
      <c r="C558" s="12"/>
      <c r="D558" s="229"/>
      <c r="E558" s="12"/>
      <c r="F558" s="13"/>
      <c r="G558" s="12"/>
      <c r="H558" s="86"/>
      <c r="I558" s="12"/>
      <c r="J558" s="12"/>
      <c r="K558" s="12"/>
      <c r="L558" s="12"/>
      <c r="M558" s="12"/>
      <c r="N558" s="13"/>
      <c r="O558" s="12"/>
      <c r="P558" s="12"/>
      <c r="Q558" s="12"/>
      <c r="R558" s="12"/>
      <c r="S558" s="12"/>
      <c r="T558" s="12"/>
      <c r="U558" s="12"/>
      <c r="V558" s="12"/>
      <c r="W558" s="12"/>
    </row>
    <row r="559">
      <c r="A559" s="13"/>
      <c r="B559" s="228"/>
      <c r="C559" s="12"/>
      <c r="D559" s="229"/>
      <c r="E559" s="12"/>
      <c r="F559" s="13"/>
      <c r="G559" s="12"/>
      <c r="H559" s="86"/>
      <c r="I559" s="12"/>
      <c r="J559" s="12"/>
      <c r="K559" s="12"/>
      <c r="L559" s="12"/>
      <c r="M559" s="12"/>
      <c r="N559" s="13"/>
      <c r="O559" s="12"/>
      <c r="P559" s="12"/>
      <c r="Q559" s="12"/>
      <c r="R559" s="12"/>
      <c r="S559" s="12"/>
      <c r="T559" s="12"/>
      <c r="U559" s="12"/>
      <c r="V559" s="12"/>
      <c r="W559" s="12"/>
    </row>
    <row r="560">
      <c r="A560" s="13"/>
      <c r="B560" s="228"/>
      <c r="C560" s="12"/>
      <c r="D560" s="229"/>
      <c r="E560" s="12"/>
      <c r="F560" s="13"/>
      <c r="G560" s="12"/>
      <c r="H560" s="86"/>
      <c r="I560" s="12"/>
      <c r="J560" s="12"/>
      <c r="K560" s="12"/>
      <c r="L560" s="12"/>
      <c r="M560" s="12"/>
      <c r="N560" s="13"/>
      <c r="O560" s="12"/>
      <c r="P560" s="12"/>
      <c r="Q560" s="12"/>
      <c r="R560" s="12"/>
      <c r="S560" s="12"/>
      <c r="T560" s="12"/>
      <c r="U560" s="12"/>
      <c r="V560" s="12"/>
      <c r="W560" s="12"/>
    </row>
    <row r="561">
      <c r="A561" s="13"/>
      <c r="B561" s="228"/>
      <c r="C561" s="12"/>
      <c r="D561" s="229"/>
      <c r="E561" s="12"/>
      <c r="F561" s="13"/>
      <c r="G561" s="12"/>
      <c r="H561" s="86"/>
      <c r="I561" s="12"/>
      <c r="J561" s="12"/>
      <c r="K561" s="12"/>
      <c r="L561" s="12"/>
      <c r="M561" s="12"/>
      <c r="N561" s="13"/>
      <c r="O561" s="12"/>
      <c r="P561" s="12"/>
      <c r="Q561" s="12"/>
      <c r="R561" s="12"/>
      <c r="S561" s="12"/>
      <c r="T561" s="12"/>
      <c r="U561" s="12"/>
      <c r="V561" s="12"/>
      <c r="W561" s="12"/>
    </row>
    <row r="562">
      <c r="A562" s="13"/>
      <c r="B562" s="228"/>
      <c r="C562" s="12"/>
      <c r="D562" s="229"/>
      <c r="E562" s="12"/>
      <c r="F562" s="13"/>
      <c r="G562" s="12"/>
      <c r="H562" s="86"/>
      <c r="I562" s="12"/>
      <c r="J562" s="12"/>
      <c r="K562" s="12"/>
      <c r="L562" s="12"/>
      <c r="M562" s="12"/>
      <c r="N562" s="13"/>
      <c r="O562" s="12"/>
      <c r="P562" s="12"/>
      <c r="Q562" s="12"/>
      <c r="R562" s="12"/>
      <c r="S562" s="12"/>
      <c r="T562" s="12"/>
      <c r="U562" s="12"/>
      <c r="V562" s="12"/>
      <c r="W562" s="12"/>
    </row>
    <row r="563">
      <c r="A563" s="13"/>
      <c r="B563" s="228"/>
      <c r="C563" s="12"/>
      <c r="D563" s="229"/>
      <c r="E563" s="12"/>
      <c r="F563" s="13"/>
      <c r="G563" s="12"/>
      <c r="H563" s="86"/>
      <c r="I563" s="12"/>
      <c r="J563" s="12"/>
      <c r="K563" s="12"/>
      <c r="L563" s="12"/>
      <c r="M563" s="12"/>
      <c r="N563" s="13"/>
      <c r="O563" s="12"/>
      <c r="P563" s="12"/>
      <c r="Q563" s="12"/>
      <c r="R563" s="12"/>
      <c r="S563" s="12"/>
      <c r="T563" s="12"/>
      <c r="U563" s="12"/>
      <c r="V563" s="12"/>
      <c r="W563" s="12"/>
    </row>
    <row r="564">
      <c r="A564" s="13"/>
      <c r="B564" s="228"/>
      <c r="C564" s="12"/>
      <c r="D564" s="229"/>
      <c r="E564" s="12"/>
      <c r="F564" s="13"/>
      <c r="G564" s="12"/>
      <c r="H564" s="86"/>
      <c r="I564" s="12"/>
      <c r="J564" s="12"/>
      <c r="K564" s="12"/>
      <c r="L564" s="12"/>
      <c r="M564" s="12"/>
      <c r="N564" s="13"/>
      <c r="O564" s="12"/>
      <c r="P564" s="12"/>
      <c r="Q564" s="12"/>
      <c r="R564" s="12"/>
      <c r="S564" s="12"/>
      <c r="T564" s="12"/>
      <c r="U564" s="12"/>
      <c r="V564" s="12"/>
      <c r="W564" s="12"/>
    </row>
    <row r="565">
      <c r="A565" s="13"/>
      <c r="B565" s="228"/>
      <c r="C565" s="12"/>
      <c r="D565" s="229"/>
      <c r="E565" s="12"/>
      <c r="F565" s="13"/>
      <c r="G565" s="12"/>
      <c r="H565" s="86"/>
      <c r="I565" s="12"/>
      <c r="J565" s="12"/>
      <c r="K565" s="12"/>
      <c r="L565" s="12"/>
      <c r="M565" s="12"/>
      <c r="N565" s="13"/>
      <c r="O565" s="12"/>
      <c r="P565" s="12"/>
      <c r="Q565" s="12"/>
      <c r="R565" s="12"/>
      <c r="S565" s="12"/>
      <c r="T565" s="12"/>
      <c r="U565" s="12"/>
      <c r="V565" s="12"/>
      <c r="W565" s="12"/>
    </row>
    <row r="566">
      <c r="A566" s="13"/>
      <c r="B566" s="228"/>
      <c r="C566" s="12"/>
      <c r="D566" s="229"/>
      <c r="E566" s="12"/>
      <c r="F566" s="13"/>
      <c r="G566" s="12"/>
      <c r="H566" s="86"/>
      <c r="I566" s="12"/>
      <c r="J566" s="12"/>
      <c r="K566" s="12"/>
      <c r="L566" s="12"/>
      <c r="M566" s="12"/>
      <c r="N566" s="13"/>
      <c r="O566" s="12"/>
      <c r="P566" s="12"/>
      <c r="Q566" s="12"/>
      <c r="R566" s="12"/>
      <c r="S566" s="12"/>
      <c r="T566" s="12"/>
      <c r="U566" s="12"/>
      <c r="V566" s="12"/>
      <c r="W566" s="12"/>
    </row>
    <row r="567">
      <c r="A567" s="13"/>
      <c r="B567" s="228"/>
      <c r="C567" s="12"/>
      <c r="D567" s="229"/>
      <c r="E567" s="12"/>
      <c r="F567" s="13"/>
      <c r="G567" s="12"/>
      <c r="H567" s="86"/>
      <c r="I567" s="12"/>
      <c r="J567" s="12"/>
      <c r="K567" s="12"/>
      <c r="L567" s="12"/>
      <c r="M567" s="12"/>
      <c r="N567" s="13"/>
      <c r="O567" s="12"/>
      <c r="P567" s="12"/>
      <c r="Q567" s="12"/>
      <c r="R567" s="12"/>
      <c r="S567" s="12"/>
      <c r="T567" s="12"/>
      <c r="U567" s="12"/>
      <c r="V567" s="12"/>
      <c r="W567" s="12"/>
    </row>
    <row r="568">
      <c r="A568" s="13"/>
      <c r="B568" s="228"/>
      <c r="C568" s="12"/>
      <c r="D568" s="229"/>
      <c r="E568" s="12"/>
      <c r="F568" s="13"/>
      <c r="G568" s="12"/>
      <c r="H568" s="86"/>
      <c r="I568" s="12"/>
      <c r="J568" s="12"/>
      <c r="K568" s="12"/>
      <c r="L568" s="12"/>
      <c r="M568" s="12"/>
      <c r="N568" s="13"/>
      <c r="O568" s="12"/>
      <c r="P568" s="12"/>
      <c r="Q568" s="12"/>
      <c r="R568" s="12"/>
      <c r="S568" s="12"/>
      <c r="T568" s="12"/>
      <c r="U568" s="12"/>
      <c r="V568" s="12"/>
      <c r="W568" s="12"/>
    </row>
    <row r="569">
      <c r="A569" s="13"/>
      <c r="B569" s="228"/>
      <c r="C569" s="12"/>
      <c r="D569" s="229"/>
      <c r="E569" s="12"/>
      <c r="F569" s="13"/>
      <c r="G569" s="12"/>
      <c r="H569" s="86"/>
      <c r="I569" s="12"/>
      <c r="J569" s="12"/>
      <c r="K569" s="12"/>
      <c r="L569" s="12"/>
      <c r="M569" s="12"/>
      <c r="N569" s="13"/>
      <c r="O569" s="12"/>
      <c r="P569" s="12"/>
      <c r="Q569" s="12"/>
      <c r="R569" s="12"/>
      <c r="S569" s="12"/>
      <c r="T569" s="12"/>
      <c r="U569" s="12"/>
      <c r="V569" s="12"/>
      <c r="W569" s="12"/>
    </row>
    <row r="570">
      <c r="A570" s="13"/>
      <c r="B570" s="228"/>
      <c r="C570" s="12"/>
      <c r="D570" s="229"/>
      <c r="E570" s="12"/>
      <c r="F570" s="13"/>
      <c r="G570" s="12"/>
      <c r="H570" s="86"/>
      <c r="I570" s="12"/>
      <c r="J570" s="12"/>
      <c r="K570" s="12"/>
      <c r="L570" s="12"/>
      <c r="M570" s="12"/>
      <c r="N570" s="13"/>
      <c r="O570" s="12"/>
      <c r="P570" s="12"/>
      <c r="Q570" s="12"/>
      <c r="R570" s="12"/>
      <c r="S570" s="12"/>
      <c r="T570" s="12"/>
      <c r="U570" s="12"/>
      <c r="V570" s="12"/>
      <c r="W570" s="12"/>
    </row>
    <row r="571">
      <c r="A571" s="13"/>
      <c r="B571" s="228"/>
      <c r="C571" s="12"/>
      <c r="D571" s="229"/>
      <c r="E571" s="12"/>
      <c r="F571" s="13"/>
      <c r="G571" s="12"/>
      <c r="H571" s="86"/>
      <c r="I571" s="12"/>
      <c r="J571" s="12"/>
      <c r="K571" s="12"/>
      <c r="L571" s="12"/>
      <c r="M571" s="12"/>
      <c r="N571" s="13"/>
      <c r="O571" s="12"/>
      <c r="P571" s="12"/>
      <c r="Q571" s="12"/>
      <c r="R571" s="12"/>
      <c r="S571" s="12"/>
      <c r="T571" s="12"/>
      <c r="U571" s="12"/>
      <c r="V571" s="12"/>
      <c r="W571" s="12"/>
    </row>
    <row r="572">
      <c r="A572" s="13"/>
      <c r="B572" s="228"/>
      <c r="C572" s="12"/>
      <c r="D572" s="229"/>
      <c r="E572" s="12"/>
      <c r="F572" s="13"/>
      <c r="G572" s="12"/>
      <c r="H572" s="86"/>
      <c r="I572" s="12"/>
      <c r="J572" s="12"/>
      <c r="K572" s="12"/>
      <c r="L572" s="12"/>
      <c r="M572" s="12"/>
      <c r="N572" s="13"/>
      <c r="O572" s="12"/>
      <c r="P572" s="12"/>
      <c r="Q572" s="12"/>
      <c r="R572" s="12"/>
      <c r="S572" s="12"/>
      <c r="T572" s="12"/>
      <c r="U572" s="12"/>
      <c r="V572" s="12"/>
      <c r="W572" s="12"/>
    </row>
    <row r="573">
      <c r="A573" s="13"/>
      <c r="B573" s="228"/>
      <c r="C573" s="12"/>
      <c r="D573" s="229"/>
      <c r="E573" s="12"/>
      <c r="F573" s="13"/>
      <c r="G573" s="12"/>
      <c r="H573" s="86"/>
      <c r="I573" s="12"/>
      <c r="J573" s="12"/>
      <c r="K573" s="12"/>
      <c r="L573" s="12"/>
      <c r="M573" s="12"/>
      <c r="N573" s="13"/>
      <c r="O573" s="12"/>
      <c r="P573" s="12"/>
      <c r="Q573" s="12"/>
      <c r="R573" s="12"/>
      <c r="S573" s="12"/>
      <c r="T573" s="12"/>
      <c r="U573" s="12"/>
      <c r="V573" s="12"/>
      <c r="W573" s="12"/>
    </row>
    <row r="574">
      <c r="A574" s="13"/>
      <c r="B574" s="228"/>
      <c r="C574" s="12"/>
      <c r="D574" s="229"/>
      <c r="E574" s="12"/>
      <c r="F574" s="13"/>
      <c r="G574" s="12"/>
      <c r="H574" s="86"/>
      <c r="I574" s="12"/>
      <c r="J574" s="12"/>
      <c r="K574" s="12"/>
      <c r="L574" s="12"/>
      <c r="M574" s="12"/>
      <c r="N574" s="13"/>
      <c r="O574" s="12"/>
      <c r="P574" s="12"/>
      <c r="Q574" s="12"/>
      <c r="R574" s="12"/>
      <c r="S574" s="12"/>
      <c r="T574" s="12"/>
      <c r="U574" s="12"/>
      <c r="V574" s="12"/>
      <c r="W574" s="12"/>
    </row>
    <row r="575">
      <c r="A575" s="13"/>
      <c r="B575" s="228"/>
      <c r="C575" s="12"/>
      <c r="D575" s="229"/>
      <c r="E575" s="12"/>
      <c r="F575" s="13"/>
      <c r="G575" s="12"/>
      <c r="H575" s="86"/>
      <c r="I575" s="12"/>
      <c r="J575" s="12"/>
      <c r="K575" s="12"/>
      <c r="L575" s="12"/>
      <c r="M575" s="12"/>
      <c r="N575" s="13"/>
      <c r="O575" s="12"/>
      <c r="P575" s="12"/>
      <c r="Q575" s="12"/>
      <c r="R575" s="12"/>
      <c r="S575" s="12"/>
      <c r="T575" s="12"/>
      <c r="U575" s="12"/>
      <c r="V575" s="12"/>
      <c r="W575" s="12"/>
    </row>
    <row r="576">
      <c r="A576" s="13"/>
      <c r="B576" s="228"/>
      <c r="C576" s="12"/>
      <c r="D576" s="229"/>
      <c r="E576" s="12"/>
      <c r="F576" s="13"/>
      <c r="G576" s="12"/>
      <c r="H576" s="86"/>
      <c r="I576" s="12"/>
      <c r="J576" s="12"/>
      <c r="K576" s="12"/>
      <c r="L576" s="12"/>
      <c r="M576" s="12"/>
      <c r="N576" s="13"/>
      <c r="O576" s="12"/>
      <c r="P576" s="12"/>
      <c r="Q576" s="12"/>
      <c r="R576" s="12"/>
      <c r="S576" s="12"/>
      <c r="T576" s="12"/>
      <c r="U576" s="12"/>
      <c r="V576" s="12"/>
      <c r="W576" s="12"/>
    </row>
    <row r="577">
      <c r="A577" s="13"/>
      <c r="B577" s="228"/>
      <c r="C577" s="12"/>
      <c r="D577" s="229"/>
      <c r="E577" s="12"/>
      <c r="F577" s="13"/>
      <c r="G577" s="12"/>
      <c r="H577" s="86"/>
      <c r="I577" s="12"/>
      <c r="J577" s="12"/>
      <c r="K577" s="12"/>
      <c r="L577" s="12"/>
      <c r="M577" s="12"/>
      <c r="N577" s="13"/>
      <c r="O577" s="12"/>
      <c r="P577" s="12"/>
      <c r="Q577" s="12"/>
      <c r="R577" s="12"/>
      <c r="S577" s="12"/>
      <c r="T577" s="12"/>
      <c r="U577" s="12"/>
      <c r="V577" s="12"/>
      <c r="W577" s="12"/>
    </row>
    <row r="578">
      <c r="A578" s="13"/>
      <c r="B578" s="228"/>
      <c r="C578" s="12"/>
      <c r="D578" s="229"/>
      <c r="E578" s="12"/>
      <c r="F578" s="13"/>
      <c r="G578" s="12"/>
      <c r="H578" s="86"/>
      <c r="I578" s="12"/>
      <c r="J578" s="12"/>
      <c r="K578" s="12"/>
      <c r="L578" s="12"/>
      <c r="M578" s="12"/>
      <c r="N578" s="13"/>
      <c r="O578" s="12"/>
      <c r="P578" s="12"/>
      <c r="Q578" s="12"/>
      <c r="R578" s="12"/>
      <c r="S578" s="12"/>
      <c r="T578" s="12"/>
      <c r="U578" s="12"/>
      <c r="V578" s="12"/>
      <c r="W578" s="12"/>
    </row>
    <row r="579">
      <c r="A579" s="13"/>
      <c r="B579" s="228"/>
      <c r="C579" s="12"/>
      <c r="D579" s="229"/>
      <c r="E579" s="12"/>
      <c r="F579" s="13"/>
      <c r="G579" s="12"/>
      <c r="H579" s="86"/>
      <c r="I579" s="12"/>
      <c r="J579" s="12"/>
      <c r="K579" s="12"/>
      <c r="L579" s="12"/>
      <c r="M579" s="12"/>
      <c r="N579" s="13"/>
      <c r="O579" s="12"/>
      <c r="P579" s="12"/>
      <c r="Q579" s="12"/>
      <c r="R579" s="12"/>
      <c r="S579" s="12"/>
      <c r="T579" s="12"/>
      <c r="U579" s="12"/>
      <c r="V579" s="12"/>
      <c r="W579" s="12"/>
    </row>
    <row r="580">
      <c r="A580" s="13"/>
      <c r="B580" s="228"/>
      <c r="C580" s="12"/>
      <c r="D580" s="229"/>
      <c r="E580" s="12"/>
      <c r="F580" s="13"/>
      <c r="G580" s="12"/>
      <c r="H580" s="86"/>
      <c r="I580" s="12"/>
      <c r="J580" s="12"/>
      <c r="K580" s="12"/>
      <c r="L580" s="12"/>
      <c r="M580" s="12"/>
      <c r="N580" s="13"/>
      <c r="O580" s="12"/>
      <c r="P580" s="12"/>
      <c r="Q580" s="12"/>
      <c r="R580" s="12"/>
      <c r="S580" s="12"/>
      <c r="T580" s="12"/>
      <c r="U580" s="12"/>
      <c r="V580" s="12"/>
      <c r="W580" s="12"/>
    </row>
    <row r="581">
      <c r="A581" s="13"/>
      <c r="B581" s="228"/>
      <c r="C581" s="12"/>
      <c r="D581" s="229"/>
      <c r="E581" s="12"/>
      <c r="F581" s="13"/>
      <c r="G581" s="12"/>
      <c r="H581" s="86"/>
      <c r="I581" s="12"/>
      <c r="J581" s="12"/>
      <c r="K581" s="12"/>
      <c r="L581" s="12"/>
      <c r="M581" s="12"/>
      <c r="N581" s="13"/>
      <c r="O581" s="12"/>
      <c r="P581" s="12"/>
      <c r="Q581" s="12"/>
      <c r="R581" s="12"/>
      <c r="S581" s="12"/>
      <c r="T581" s="12"/>
      <c r="U581" s="12"/>
      <c r="V581" s="12"/>
      <c r="W581" s="12"/>
    </row>
    <row r="582">
      <c r="A582" s="13"/>
      <c r="B582" s="228"/>
      <c r="C582" s="12"/>
      <c r="D582" s="229"/>
      <c r="E582" s="12"/>
      <c r="F582" s="13"/>
      <c r="G582" s="12"/>
      <c r="H582" s="86"/>
      <c r="I582" s="12"/>
      <c r="J582" s="12"/>
      <c r="K582" s="12"/>
      <c r="L582" s="12"/>
      <c r="M582" s="12"/>
      <c r="N582" s="13"/>
      <c r="O582" s="12"/>
      <c r="P582" s="12"/>
      <c r="Q582" s="12"/>
      <c r="R582" s="12"/>
      <c r="S582" s="12"/>
      <c r="T582" s="12"/>
      <c r="U582" s="12"/>
      <c r="V582" s="12"/>
      <c r="W582" s="12"/>
    </row>
    <row r="583">
      <c r="A583" s="13"/>
      <c r="B583" s="228"/>
      <c r="C583" s="12"/>
      <c r="D583" s="229"/>
      <c r="E583" s="12"/>
      <c r="F583" s="13"/>
      <c r="G583" s="12"/>
      <c r="H583" s="86"/>
      <c r="I583" s="12"/>
      <c r="J583" s="12"/>
      <c r="K583" s="12"/>
      <c r="L583" s="12"/>
      <c r="M583" s="12"/>
      <c r="N583" s="13"/>
      <c r="O583" s="12"/>
      <c r="P583" s="12"/>
      <c r="Q583" s="12"/>
      <c r="R583" s="12"/>
      <c r="S583" s="12"/>
      <c r="T583" s="12"/>
      <c r="U583" s="12"/>
      <c r="V583" s="12"/>
      <c r="W583" s="12"/>
    </row>
    <row r="584">
      <c r="A584" s="13"/>
      <c r="B584" s="228"/>
      <c r="C584" s="12"/>
      <c r="D584" s="229"/>
      <c r="E584" s="12"/>
      <c r="F584" s="13"/>
      <c r="G584" s="12"/>
      <c r="H584" s="86"/>
      <c r="I584" s="12"/>
      <c r="J584" s="12"/>
      <c r="K584" s="12"/>
      <c r="L584" s="12"/>
      <c r="M584" s="12"/>
      <c r="N584" s="13"/>
      <c r="O584" s="12"/>
      <c r="P584" s="12"/>
      <c r="Q584" s="12"/>
      <c r="R584" s="12"/>
      <c r="S584" s="12"/>
      <c r="T584" s="12"/>
      <c r="U584" s="12"/>
      <c r="V584" s="12"/>
      <c r="W584" s="12"/>
    </row>
    <row r="585">
      <c r="A585" s="13"/>
      <c r="B585" s="228"/>
      <c r="C585" s="12"/>
      <c r="D585" s="229"/>
      <c r="E585" s="12"/>
      <c r="F585" s="13"/>
      <c r="G585" s="12"/>
      <c r="H585" s="86"/>
      <c r="I585" s="12"/>
      <c r="J585" s="12"/>
      <c r="K585" s="12"/>
      <c r="L585" s="12"/>
      <c r="M585" s="12"/>
      <c r="N585" s="13"/>
      <c r="O585" s="12"/>
      <c r="P585" s="12"/>
      <c r="Q585" s="12"/>
      <c r="R585" s="12"/>
      <c r="S585" s="12"/>
      <c r="T585" s="12"/>
      <c r="U585" s="12"/>
      <c r="V585" s="12"/>
      <c r="W585" s="12"/>
    </row>
    <row r="586">
      <c r="A586" s="13"/>
      <c r="B586" s="228"/>
      <c r="C586" s="12"/>
      <c r="D586" s="229"/>
      <c r="E586" s="12"/>
      <c r="F586" s="13"/>
      <c r="G586" s="12"/>
      <c r="H586" s="86"/>
      <c r="I586" s="12"/>
      <c r="J586" s="12"/>
      <c r="K586" s="12"/>
      <c r="L586" s="12"/>
      <c r="M586" s="12"/>
      <c r="N586" s="13"/>
      <c r="O586" s="12"/>
      <c r="P586" s="12"/>
      <c r="Q586" s="12"/>
      <c r="R586" s="12"/>
      <c r="S586" s="12"/>
      <c r="T586" s="12"/>
      <c r="U586" s="12"/>
      <c r="V586" s="12"/>
      <c r="W586" s="12"/>
    </row>
    <row r="587">
      <c r="A587" s="13"/>
      <c r="B587" s="228"/>
      <c r="C587" s="12"/>
      <c r="D587" s="229"/>
      <c r="E587" s="12"/>
      <c r="F587" s="13"/>
      <c r="G587" s="12"/>
      <c r="H587" s="86"/>
      <c r="I587" s="12"/>
      <c r="J587" s="12"/>
      <c r="K587" s="12"/>
      <c r="L587" s="12"/>
      <c r="M587" s="12"/>
      <c r="N587" s="13"/>
      <c r="O587" s="12"/>
      <c r="P587" s="12"/>
      <c r="Q587" s="12"/>
      <c r="R587" s="12"/>
      <c r="S587" s="12"/>
      <c r="T587" s="12"/>
      <c r="U587" s="12"/>
      <c r="V587" s="12"/>
      <c r="W587" s="12"/>
    </row>
    <row r="588">
      <c r="A588" s="13"/>
      <c r="B588" s="228"/>
      <c r="C588" s="12"/>
      <c r="D588" s="229"/>
      <c r="E588" s="12"/>
      <c r="F588" s="13"/>
      <c r="G588" s="12"/>
      <c r="H588" s="86"/>
      <c r="I588" s="12"/>
      <c r="J588" s="12"/>
      <c r="K588" s="12"/>
      <c r="L588" s="12"/>
      <c r="M588" s="12"/>
      <c r="N588" s="13"/>
      <c r="O588" s="12"/>
      <c r="P588" s="12"/>
      <c r="Q588" s="12"/>
      <c r="R588" s="12"/>
      <c r="S588" s="12"/>
      <c r="T588" s="12"/>
      <c r="U588" s="12"/>
      <c r="V588" s="12"/>
      <c r="W588" s="12"/>
    </row>
    <row r="589">
      <c r="A589" s="13"/>
      <c r="B589" s="228"/>
      <c r="C589" s="12"/>
      <c r="D589" s="229"/>
      <c r="E589" s="12"/>
      <c r="F589" s="13"/>
      <c r="G589" s="12"/>
      <c r="H589" s="86"/>
      <c r="I589" s="12"/>
      <c r="J589" s="12"/>
      <c r="K589" s="12"/>
      <c r="L589" s="12"/>
      <c r="M589" s="12"/>
      <c r="N589" s="13"/>
      <c r="O589" s="12"/>
      <c r="P589" s="12"/>
      <c r="Q589" s="12"/>
      <c r="R589" s="12"/>
      <c r="S589" s="12"/>
      <c r="T589" s="12"/>
      <c r="U589" s="12"/>
      <c r="V589" s="12"/>
      <c r="W589" s="12"/>
    </row>
    <row r="590">
      <c r="A590" s="13"/>
      <c r="B590" s="228"/>
      <c r="C590" s="12"/>
      <c r="D590" s="229"/>
      <c r="E590" s="12"/>
      <c r="F590" s="13"/>
      <c r="G590" s="12"/>
      <c r="H590" s="86"/>
      <c r="I590" s="12"/>
      <c r="J590" s="12"/>
      <c r="K590" s="12"/>
      <c r="L590" s="12"/>
      <c r="M590" s="12"/>
      <c r="N590" s="13"/>
      <c r="O590" s="12"/>
      <c r="P590" s="12"/>
      <c r="Q590" s="12"/>
      <c r="R590" s="12"/>
      <c r="S590" s="12"/>
      <c r="T590" s="12"/>
      <c r="U590" s="12"/>
      <c r="V590" s="12"/>
      <c r="W590" s="12"/>
    </row>
    <row r="591">
      <c r="A591" s="13"/>
      <c r="B591" s="228"/>
      <c r="C591" s="12"/>
      <c r="D591" s="229"/>
      <c r="E591" s="12"/>
      <c r="F591" s="13"/>
      <c r="G591" s="12"/>
      <c r="H591" s="86"/>
      <c r="I591" s="12"/>
      <c r="J591" s="12"/>
      <c r="K591" s="12"/>
      <c r="L591" s="12"/>
      <c r="M591" s="12"/>
      <c r="N591" s="13"/>
      <c r="O591" s="12"/>
      <c r="P591" s="12"/>
      <c r="Q591" s="12"/>
      <c r="R591" s="12"/>
      <c r="S591" s="12"/>
      <c r="T591" s="12"/>
      <c r="U591" s="12"/>
      <c r="V591" s="12"/>
      <c r="W591" s="12"/>
    </row>
    <row r="592">
      <c r="A592" s="13"/>
      <c r="B592" s="228"/>
      <c r="C592" s="12"/>
      <c r="D592" s="229"/>
      <c r="E592" s="12"/>
      <c r="F592" s="13"/>
      <c r="G592" s="12"/>
      <c r="H592" s="86"/>
      <c r="I592" s="12"/>
      <c r="J592" s="12"/>
      <c r="K592" s="12"/>
      <c r="L592" s="12"/>
      <c r="M592" s="12"/>
      <c r="N592" s="13"/>
      <c r="O592" s="12"/>
      <c r="P592" s="12"/>
      <c r="Q592" s="12"/>
      <c r="R592" s="12"/>
      <c r="S592" s="12"/>
      <c r="T592" s="12"/>
      <c r="U592" s="12"/>
      <c r="V592" s="12"/>
      <c r="W592" s="12"/>
    </row>
    <row r="593">
      <c r="A593" s="13"/>
      <c r="B593" s="228"/>
      <c r="C593" s="12"/>
      <c r="D593" s="229"/>
      <c r="E593" s="12"/>
      <c r="F593" s="13"/>
      <c r="G593" s="12"/>
      <c r="H593" s="86"/>
      <c r="I593" s="12"/>
      <c r="J593" s="12"/>
      <c r="K593" s="12"/>
      <c r="L593" s="12"/>
      <c r="M593" s="12"/>
      <c r="N593" s="13"/>
      <c r="O593" s="12"/>
      <c r="P593" s="12"/>
      <c r="Q593" s="12"/>
      <c r="R593" s="12"/>
      <c r="S593" s="12"/>
      <c r="T593" s="12"/>
      <c r="U593" s="12"/>
      <c r="V593" s="12"/>
      <c r="W593" s="12"/>
    </row>
    <row r="594">
      <c r="A594" s="13"/>
      <c r="B594" s="228"/>
      <c r="C594" s="12"/>
      <c r="D594" s="229"/>
      <c r="E594" s="12"/>
      <c r="F594" s="13"/>
      <c r="G594" s="12"/>
      <c r="H594" s="86"/>
      <c r="I594" s="12"/>
      <c r="J594" s="12"/>
      <c r="K594" s="12"/>
      <c r="L594" s="12"/>
      <c r="M594" s="12"/>
      <c r="N594" s="13"/>
      <c r="O594" s="12"/>
      <c r="P594" s="12"/>
      <c r="Q594" s="12"/>
      <c r="R594" s="12"/>
      <c r="S594" s="12"/>
      <c r="T594" s="12"/>
      <c r="U594" s="12"/>
      <c r="V594" s="12"/>
      <c r="W594" s="12"/>
    </row>
    <row r="595">
      <c r="A595" s="13"/>
      <c r="B595" s="228"/>
      <c r="C595" s="12"/>
      <c r="D595" s="229"/>
      <c r="E595" s="12"/>
      <c r="F595" s="13"/>
      <c r="G595" s="12"/>
      <c r="H595" s="86"/>
      <c r="I595" s="12"/>
      <c r="J595" s="12"/>
      <c r="K595" s="12"/>
      <c r="L595" s="12"/>
      <c r="M595" s="12"/>
      <c r="N595" s="13"/>
      <c r="O595" s="12"/>
      <c r="P595" s="12"/>
      <c r="Q595" s="12"/>
      <c r="R595" s="12"/>
      <c r="S595" s="12"/>
      <c r="T595" s="12"/>
      <c r="U595" s="12"/>
      <c r="V595" s="12"/>
      <c r="W595" s="12"/>
    </row>
    <row r="596">
      <c r="A596" s="13"/>
      <c r="B596" s="228"/>
      <c r="C596" s="12"/>
      <c r="D596" s="229"/>
      <c r="E596" s="12"/>
      <c r="F596" s="13"/>
      <c r="G596" s="12"/>
      <c r="H596" s="86"/>
      <c r="I596" s="12"/>
      <c r="J596" s="12"/>
      <c r="K596" s="12"/>
      <c r="L596" s="12"/>
      <c r="M596" s="12"/>
      <c r="N596" s="13"/>
      <c r="O596" s="12"/>
      <c r="P596" s="12"/>
      <c r="Q596" s="12"/>
      <c r="R596" s="12"/>
      <c r="S596" s="12"/>
      <c r="T596" s="12"/>
      <c r="U596" s="12"/>
      <c r="V596" s="12"/>
      <c r="W596" s="12"/>
    </row>
    <row r="597">
      <c r="A597" s="13"/>
      <c r="B597" s="228"/>
      <c r="C597" s="12"/>
      <c r="D597" s="229"/>
      <c r="E597" s="12"/>
      <c r="F597" s="13"/>
      <c r="G597" s="12"/>
      <c r="H597" s="86"/>
      <c r="I597" s="12"/>
      <c r="J597" s="12"/>
      <c r="K597" s="12"/>
      <c r="L597" s="12"/>
      <c r="M597" s="12"/>
      <c r="N597" s="13"/>
      <c r="O597" s="12"/>
      <c r="P597" s="12"/>
      <c r="Q597" s="12"/>
      <c r="R597" s="12"/>
      <c r="S597" s="12"/>
      <c r="T597" s="12"/>
      <c r="U597" s="12"/>
      <c r="V597" s="12"/>
      <c r="W597" s="12"/>
    </row>
    <row r="598">
      <c r="A598" s="13"/>
      <c r="B598" s="228"/>
      <c r="C598" s="12"/>
      <c r="D598" s="229"/>
      <c r="E598" s="12"/>
      <c r="F598" s="13"/>
      <c r="G598" s="12"/>
      <c r="H598" s="86"/>
      <c r="I598" s="12"/>
      <c r="J598" s="12"/>
      <c r="K598" s="12"/>
      <c r="L598" s="12"/>
      <c r="M598" s="12"/>
      <c r="N598" s="13"/>
      <c r="O598" s="12"/>
      <c r="P598" s="12"/>
      <c r="Q598" s="12"/>
      <c r="R598" s="12"/>
      <c r="S598" s="12"/>
      <c r="T598" s="12"/>
      <c r="U598" s="12"/>
      <c r="V598" s="12"/>
      <c r="W598" s="12"/>
    </row>
    <row r="599">
      <c r="A599" s="13"/>
      <c r="B599" s="228"/>
      <c r="C599" s="12"/>
      <c r="D599" s="229"/>
      <c r="E599" s="12"/>
      <c r="F599" s="13"/>
      <c r="G599" s="12"/>
      <c r="H599" s="86"/>
      <c r="I599" s="12"/>
      <c r="J599" s="12"/>
      <c r="K599" s="12"/>
      <c r="L599" s="12"/>
      <c r="M599" s="12"/>
      <c r="N599" s="13"/>
      <c r="O599" s="12"/>
      <c r="P599" s="12"/>
      <c r="Q599" s="12"/>
      <c r="R599" s="12"/>
      <c r="S599" s="12"/>
      <c r="T599" s="12"/>
      <c r="U599" s="12"/>
      <c r="V599" s="12"/>
      <c r="W599" s="12"/>
    </row>
    <row r="600">
      <c r="A600" s="13"/>
      <c r="B600" s="228"/>
      <c r="C600" s="12"/>
      <c r="D600" s="229"/>
      <c r="E600" s="12"/>
      <c r="F600" s="13"/>
      <c r="G600" s="12"/>
      <c r="H600" s="86"/>
      <c r="I600" s="12"/>
      <c r="J600" s="12"/>
      <c r="K600" s="12"/>
      <c r="L600" s="12"/>
      <c r="M600" s="12"/>
      <c r="N600" s="13"/>
      <c r="O600" s="12"/>
      <c r="P600" s="12"/>
      <c r="Q600" s="12"/>
      <c r="R600" s="12"/>
      <c r="S600" s="12"/>
      <c r="T600" s="12"/>
      <c r="U600" s="12"/>
      <c r="V600" s="12"/>
      <c r="W600" s="12"/>
    </row>
    <row r="601">
      <c r="A601" s="13"/>
      <c r="B601" s="228"/>
      <c r="C601" s="12"/>
      <c r="D601" s="229"/>
      <c r="E601" s="12"/>
      <c r="F601" s="13"/>
      <c r="G601" s="12"/>
      <c r="H601" s="86"/>
      <c r="I601" s="12"/>
      <c r="J601" s="12"/>
      <c r="K601" s="12"/>
      <c r="L601" s="12"/>
      <c r="M601" s="12"/>
      <c r="N601" s="13"/>
      <c r="O601" s="12"/>
      <c r="P601" s="12"/>
      <c r="Q601" s="12"/>
      <c r="R601" s="12"/>
      <c r="S601" s="12"/>
      <c r="T601" s="12"/>
      <c r="U601" s="12"/>
      <c r="V601" s="12"/>
      <c r="W601" s="12"/>
    </row>
    <row r="602">
      <c r="A602" s="13"/>
      <c r="B602" s="228"/>
      <c r="C602" s="12"/>
      <c r="D602" s="229"/>
      <c r="E602" s="12"/>
      <c r="F602" s="13"/>
      <c r="G602" s="12"/>
      <c r="H602" s="86"/>
      <c r="I602" s="12"/>
      <c r="J602" s="12"/>
      <c r="K602" s="12"/>
      <c r="L602" s="12"/>
      <c r="M602" s="12"/>
      <c r="N602" s="13"/>
      <c r="O602" s="12"/>
      <c r="P602" s="12"/>
      <c r="Q602" s="12"/>
      <c r="R602" s="12"/>
      <c r="S602" s="12"/>
      <c r="T602" s="12"/>
      <c r="U602" s="12"/>
      <c r="V602" s="12"/>
      <c r="W602" s="12"/>
    </row>
    <row r="603">
      <c r="A603" s="13"/>
      <c r="B603" s="228"/>
      <c r="C603" s="12"/>
      <c r="D603" s="229"/>
      <c r="E603" s="12"/>
      <c r="F603" s="13"/>
      <c r="G603" s="12"/>
      <c r="H603" s="86"/>
      <c r="I603" s="12"/>
      <c r="J603" s="12"/>
      <c r="K603" s="12"/>
      <c r="L603" s="12"/>
      <c r="M603" s="12"/>
      <c r="N603" s="13"/>
      <c r="O603" s="12"/>
      <c r="P603" s="12"/>
      <c r="Q603" s="12"/>
      <c r="R603" s="12"/>
      <c r="S603" s="12"/>
      <c r="T603" s="12"/>
      <c r="U603" s="12"/>
      <c r="V603" s="12"/>
      <c r="W603" s="12"/>
    </row>
    <row r="604">
      <c r="A604" s="13"/>
      <c r="B604" s="228"/>
      <c r="C604" s="12"/>
      <c r="D604" s="229"/>
      <c r="E604" s="12"/>
      <c r="F604" s="13"/>
      <c r="G604" s="12"/>
      <c r="H604" s="86"/>
      <c r="I604" s="12"/>
      <c r="J604" s="12"/>
      <c r="K604" s="12"/>
      <c r="L604" s="12"/>
      <c r="M604" s="12"/>
      <c r="N604" s="13"/>
      <c r="O604" s="12"/>
      <c r="P604" s="12"/>
      <c r="Q604" s="12"/>
      <c r="R604" s="12"/>
      <c r="S604" s="12"/>
      <c r="T604" s="12"/>
      <c r="U604" s="12"/>
      <c r="V604" s="12"/>
      <c r="W604" s="12"/>
    </row>
    <row r="605">
      <c r="A605" s="13"/>
      <c r="B605" s="228"/>
      <c r="C605" s="12"/>
      <c r="D605" s="229"/>
      <c r="E605" s="12"/>
      <c r="F605" s="13"/>
      <c r="G605" s="12"/>
      <c r="H605" s="86"/>
      <c r="I605" s="12"/>
      <c r="J605" s="12"/>
      <c r="K605" s="12"/>
      <c r="L605" s="12"/>
      <c r="M605" s="12"/>
      <c r="N605" s="13"/>
      <c r="O605" s="12"/>
      <c r="P605" s="12"/>
      <c r="Q605" s="12"/>
      <c r="R605" s="12"/>
      <c r="S605" s="12"/>
      <c r="T605" s="12"/>
      <c r="U605" s="12"/>
      <c r="V605" s="12"/>
      <c r="W605" s="12"/>
    </row>
    <row r="606">
      <c r="A606" s="13"/>
      <c r="B606" s="228"/>
      <c r="C606" s="12"/>
      <c r="D606" s="229"/>
      <c r="E606" s="12"/>
      <c r="F606" s="13"/>
      <c r="G606" s="12"/>
      <c r="H606" s="86"/>
      <c r="I606" s="12"/>
      <c r="J606" s="12"/>
      <c r="K606" s="12"/>
      <c r="L606" s="12"/>
      <c r="M606" s="12"/>
      <c r="N606" s="13"/>
      <c r="O606" s="12"/>
      <c r="P606" s="12"/>
      <c r="Q606" s="12"/>
      <c r="R606" s="12"/>
      <c r="S606" s="12"/>
      <c r="T606" s="12"/>
      <c r="U606" s="12"/>
      <c r="V606" s="12"/>
      <c r="W606" s="12"/>
    </row>
    <row r="607">
      <c r="A607" s="13"/>
      <c r="B607" s="228"/>
      <c r="C607" s="12"/>
      <c r="D607" s="229"/>
      <c r="E607" s="12"/>
      <c r="F607" s="13"/>
      <c r="G607" s="12"/>
      <c r="H607" s="86"/>
      <c r="I607" s="12"/>
      <c r="J607" s="12"/>
      <c r="K607" s="12"/>
      <c r="L607" s="12"/>
      <c r="M607" s="12"/>
      <c r="N607" s="13"/>
      <c r="O607" s="12"/>
      <c r="P607" s="12"/>
      <c r="Q607" s="12"/>
      <c r="R607" s="12"/>
      <c r="S607" s="12"/>
      <c r="T607" s="12"/>
      <c r="U607" s="12"/>
      <c r="V607" s="12"/>
      <c r="W607" s="12"/>
    </row>
    <row r="608">
      <c r="A608" s="13"/>
      <c r="B608" s="228"/>
      <c r="C608" s="12"/>
      <c r="D608" s="229"/>
      <c r="E608" s="12"/>
      <c r="F608" s="13"/>
      <c r="G608" s="12"/>
      <c r="H608" s="86"/>
      <c r="I608" s="12"/>
      <c r="J608" s="12"/>
      <c r="K608" s="12"/>
      <c r="L608" s="12"/>
      <c r="M608" s="12"/>
      <c r="N608" s="13"/>
      <c r="O608" s="12"/>
      <c r="P608" s="12"/>
      <c r="Q608" s="12"/>
      <c r="R608" s="12"/>
      <c r="S608" s="12"/>
      <c r="T608" s="12"/>
      <c r="U608" s="12"/>
      <c r="V608" s="12"/>
      <c r="W608" s="12"/>
    </row>
    <row r="609">
      <c r="A609" s="13"/>
      <c r="B609" s="228"/>
      <c r="C609" s="12"/>
      <c r="D609" s="229"/>
      <c r="E609" s="12"/>
      <c r="F609" s="13"/>
      <c r="G609" s="12"/>
      <c r="H609" s="86"/>
      <c r="I609" s="12"/>
      <c r="J609" s="12"/>
      <c r="K609" s="12"/>
      <c r="L609" s="12"/>
      <c r="M609" s="12"/>
      <c r="N609" s="13"/>
      <c r="O609" s="12"/>
      <c r="P609" s="12"/>
      <c r="Q609" s="12"/>
      <c r="R609" s="12"/>
      <c r="S609" s="12"/>
      <c r="T609" s="12"/>
      <c r="U609" s="12"/>
      <c r="V609" s="12"/>
      <c r="W609" s="12"/>
    </row>
    <row r="610">
      <c r="A610" s="13"/>
      <c r="B610" s="228"/>
      <c r="C610" s="12"/>
      <c r="D610" s="229"/>
      <c r="E610" s="12"/>
      <c r="F610" s="13"/>
      <c r="G610" s="12"/>
      <c r="H610" s="86"/>
      <c r="I610" s="12"/>
      <c r="J610" s="12"/>
      <c r="K610" s="12"/>
      <c r="L610" s="12"/>
      <c r="M610" s="12"/>
      <c r="N610" s="13"/>
      <c r="O610" s="12"/>
      <c r="P610" s="12"/>
      <c r="Q610" s="12"/>
      <c r="R610" s="12"/>
      <c r="S610" s="12"/>
      <c r="T610" s="12"/>
      <c r="U610" s="12"/>
      <c r="V610" s="12"/>
      <c r="W610" s="12"/>
    </row>
    <row r="611">
      <c r="A611" s="13"/>
      <c r="B611" s="228"/>
      <c r="C611" s="12"/>
      <c r="D611" s="229"/>
      <c r="E611" s="12"/>
      <c r="F611" s="13"/>
      <c r="G611" s="12"/>
      <c r="H611" s="86"/>
      <c r="I611" s="12"/>
      <c r="J611" s="12"/>
      <c r="K611" s="12"/>
      <c r="L611" s="12"/>
      <c r="M611" s="12"/>
      <c r="N611" s="13"/>
      <c r="O611" s="12"/>
      <c r="P611" s="12"/>
      <c r="Q611" s="12"/>
      <c r="R611" s="12"/>
      <c r="S611" s="12"/>
      <c r="T611" s="12"/>
      <c r="U611" s="12"/>
      <c r="V611" s="12"/>
      <c r="W611" s="12"/>
    </row>
    <row r="612">
      <c r="A612" s="13"/>
      <c r="B612" s="228"/>
      <c r="C612" s="12"/>
      <c r="D612" s="229"/>
      <c r="E612" s="12"/>
      <c r="F612" s="13"/>
      <c r="G612" s="12"/>
      <c r="H612" s="86"/>
      <c r="I612" s="12"/>
      <c r="J612" s="12"/>
      <c r="K612" s="12"/>
      <c r="L612" s="12"/>
      <c r="M612" s="12"/>
      <c r="N612" s="13"/>
      <c r="O612" s="12"/>
      <c r="P612" s="12"/>
      <c r="Q612" s="12"/>
      <c r="R612" s="12"/>
      <c r="S612" s="12"/>
      <c r="T612" s="12"/>
      <c r="U612" s="12"/>
      <c r="V612" s="12"/>
      <c r="W612" s="12"/>
    </row>
    <row r="613">
      <c r="A613" s="13"/>
      <c r="B613" s="228"/>
      <c r="C613" s="12"/>
      <c r="D613" s="229"/>
      <c r="E613" s="12"/>
      <c r="F613" s="13"/>
      <c r="G613" s="12"/>
      <c r="H613" s="86"/>
      <c r="I613" s="12"/>
      <c r="J613" s="12"/>
      <c r="K613" s="12"/>
      <c r="L613" s="12"/>
      <c r="M613" s="12"/>
      <c r="N613" s="13"/>
      <c r="O613" s="12"/>
      <c r="P613" s="12"/>
      <c r="Q613" s="12"/>
      <c r="R613" s="12"/>
      <c r="S613" s="12"/>
      <c r="T613" s="12"/>
      <c r="U613" s="12"/>
      <c r="V613" s="12"/>
      <c r="W613" s="12"/>
    </row>
    <row r="614">
      <c r="A614" s="13"/>
      <c r="B614" s="228"/>
      <c r="C614" s="12"/>
      <c r="D614" s="229"/>
      <c r="E614" s="12"/>
      <c r="F614" s="13"/>
      <c r="G614" s="12"/>
      <c r="H614" s="86"/>
      <c r="I614" s="12"/>
      <c r="J614" s="12"/>
      <c r="K614" s="12"/>
      <c r="L614" s="12"/>
      <c r="M614" s="12"/>
      <c r="N614" s="13"/>
      <c r="O614" s="12"/>
      <c r="P614" s="12"/>
      <c r="Q614" s="12"/>
      <c r="R614" s="12"/>
      <c r="S614" s="12"/>
      <c r="T614" s="12"/>
      <c r="U614" s="12"/>
      <c r="V614" s="12"/>
      <c r="W614" s="12"/>
    </row>
    <row r="615">
      <c r="A615" s="13"/>
      <c r="B615" s="228"/>
      <c r="C615" s="12"/>
      <c r="D615" s="229"/>
      <c r="E615" s="12"/>
      <c r="F615" s="13"/>
      <c r="G615" s="12"/>
      <c r="H615" s="86"/>
      <c r="I615" s="12"/>
      <c r="J615" s="12"/>
      <c r="K615" s="12"/>
      <c r="L615" s="12"/>
      <c r="M615" s="12"/>
      <c r="N615" s="13"/>
      <c r="O615" s="12"/>
      <c r="P615" s="12"/>
      <c r="Q615" s="12"/>
      <c r="R615" s="12"/>
      <c r="S615" s="12"/>
      <c r="T615" s="12"/>
      <c r="U615" s="12"/>
      <c r="V615" s="12"/>
      <c r="W615" s="12"/>
    </row>
    <row r="616">
      <c r="A616" s="13"/>
      <c r="B616" s="228"/>
      <c r="C616" s="12"/>
      <c r="D616" s="229"/>
      <c r="E616" s="12"/>
      <c r="F616" s="13"/>
      <c r="G616" s="12"/>
      <c r="H616" s="86"/>
      <c r="I616" s="12"/>
      <c r="J616" s="12"/>
      <c r="K616" s="12"/>
      <c r="L616" s="12"/>
      <c r="M616" s="12"/>
      <c r="N616" s="13"/>
      <c r="O616" s="12"/>
      <c r="P616" s="12"/>
      <c r="Q616" s="12"/>
      <c r="R616" s="12"/>
      <c r="S616" s="12"/>
      <c r="T616" s="12"/>
      <c r="U616" s="12"/>
      <c r="V616" s="12"/>
      <c r="W616" s="12"/>
    </row>
    <row r="617">
      <c r="A617" s="13"/>
      <c r="B617" s="228"/>
      <c r="C617" s="12"/>
      <c r="D617" s="229"/>
      <c r="E617" s="12"/>
      <c r="F617" s="13"/>
      <c r="G617" s="12"/>
      <c r="H617" s="86"/>
      <c r="I617" s="12"/>
      <c r="J617" s="12"/>
      <c r="K617" s="12"/>
      <c r="L617" s="12"/>
      <c r="M617" s="12"/>
      <c r="N617" s="13"/>
      <c r="O617" s="12"/>
      <c r="P617" s="12"/>
      <c r="Q617" s="12"/>
      <c r="R617" s="12"/>
      <c r="S617" s="12"/>
      <c r="T617" s="12"/>
      <c r="U617" s="12"/>
      <c r="V617" s="12"/>
      <c r="W617" s="12"/>
    </row>
    <row r="618">
      <c r="A618" s="13"/>
      <c r="B618" s="228"/>
      <c r="C618" s="12"/>
      <c r="D618" s="229"/>
      <c r="E618" s="12"/>
      <c r="F618" s="13"/>
      <c r="G618" s="12"/>
      <c r="H618" s="86"/>
      <c r="I618" s="12"/>
      <c r="J618" s="12"/>
      <c r="K618" s="12"/>
      <c r="L618" s="12"/>
      <c r="M618" s="12"/>
      <c r="N618" s="13"/>
      <c r="O618" s="12"/>
      <c r="P618" s="12"/>
      <c r="Q618" s="12"/>
      <c r="R618" s="12"/>
      <c r="S618" s="12"/>
      <c r="T618" s="12"/>
      <c r="U618" s="12"/>
      <c r="V618" s="12"/>
      <c r="W618" s="12"/>
    </row>
    <row r="619">
      <c r="A619" s="13"/>
      <c r="B619" s="228"/>
      <c r="C619" s="12"/>
      <c r="D619" s="229"/>
      <c r="E619" s="12"/>
      <c r="F619" s="13"/>
      <c r="G619" s="12"/>
      <c r="H619" s="86"/>
      <c r="I619" s="12"/>
      <c r="J619" s="12"/>
      <c r="K619" s="12"/>
      <c r="L619" s="12"/>
      <c r="M619" s="12"/>
      <c r="N619" s="13"/>
      <c r="O619" s="12"/>
      <c r="P619" s="12"/>
      <c r="Q619" s="12"/>
      <c r="R619" s="12"/>
      <c r="S619" s="12"/>
      <c r="T619" s="12"/>
      <c r="U619" s="12"/>
      <c r="V619" s="12"/>
      <c r="W619" s="12"/>
    </row>
    <row r="620">
      <c r="A620" s="13"/>
      <c r="B620" s="228"/>
      <c r="C620" s="12"/>
      <c r="D620" s="229"/>
      <c r="E620" s="12"/>
      <c r="F620" s="13"/>
      <c r="G620" s="12"/>
      <c r="H620" s="86"/>
      <c r="I620" s="12"/>
      <c r="J620" s="12"/>
      <c r="K620" s="12"/>
      <c r="L620" s="12"/>
      <c r="M620" s="12"/>
      <c r="N620" s="13"/>
      <c r="O620" s="12"/>
      <c r="P620" s="12"/>
      <c r="Q620" s="12"/>
      <c r="R620" s="12"/>
      <c r="S620" s="12"/>
      <c r="T620" s="12"/>
      <c r="U620" s="12"/>
      <c r="V620" s="12"/>
      <c r="W620" s="12"/>
    </row>
    <row r="621">
      <c r="A621" s="13"/>
      <c r="B621" s="228"/>
      <c r="C621" s="12"/>
      <c r="D621" s="229"/>
      <c r="E621" s="12"/>
      <c r="F621" s="13"/>
      <c r="G621" s="12"/>
      <c r="H621" s="86"/>
      <c r="I621" s="12"/>
      <c r="J621" s="12"/>
      <c r="K621" s="12"/>
      <c r="L621" s="12"/>
      <c r="M621" s="12"/>
      <c r="N621" s="13"/>
      <c r="O621" s="12"/>
      <c r="P621" s="12"/>
      <c r="Q621" s="12"/>
      <c r="R621" s="12"/>
      <c r="S621" s="12"/>
      <c r="T621" s="12"/>
      <c r="U621" s="12"/>
      <c r="V621" s="12"/>
      <c r="W621" s="12"/>
    </row>
    <row r="622">
      <c r="A622" s="13"/>
      <c r="B622" s="228"/>
      <c r="C622" s="12"/>
      <c r="D622" s="229"/>
      <c r="E622" s="12"/>
      <c r="F622" s="13"/>
      <c r="G622" s="12"/>
      <c r="H622" s="86"/>
      <c r="I622" s="12"/>
      <c r="J622" s="12"/>
      <c r="K622" s="12"/>
      <c r="L622" s="12"/>
      <c r="M622" s="12"/>
      <c r="N622" s="13"/>
      <c r="O622" s="12"/>
      <c r="P622" s="12"/>
      <c r="Q622" s="12"/>
      <c r="R622" s="12"/>
      <c r="S622" s="12"/>
      <c r="T622" s="12"/>
      <c r="U622" s="12"/>
      <c r="V622" s="12"/>
      <c r="W622" s="12"/>
    </row>
    <row r="623">
      <c r="A623" s="13"/>
      <c r="B623" s="228"/>
      <c r="C623" s="12"/>
      <c r="D623" s="229"/>
      <c r="E623" s="12"/>
      <c r="F623" s="13"/>
      <c r="G623" s="12"/>
      <c r="H623" s="86"/>
      <c r="I623" s="12"/>
      <c r="J623" s="12"/>
      <c r="K623" s="12"/>
      <c r="L623" s="12"/>
      <c r="M623" s="12"/>
      <c r="N623" s="13"/>
      <c r="O623" s="12"/>
      <c r="P623" s="12"/>
      <c r="Q623" s="12"/>
      <c r="R623" s="12"/>
      <c r="S623" s="12"/>
      <c r="T623" s="12"/>
      <c r="U623" s="12"/>
      <c r="V623" s="12"/>
      <c r="W623" s="12"/>
    </row>
    <row r="624">
      <c r="A624" s="13"/>
      <c r="B624" s="228"/>
      <c r="C624" s="12"/>
      <c r="D624" s="229"/>
      <c r="E624" s="12"/>
      <c r="F624" s="13"/>
      <c r="G624" s="12"/>
      <c r="H624" s="86"/>
      <c r="I624" s="12"/>
      <c r="J624" s="12"/>
      <c r="K624" s="12"/>
      <c r="L624" s="12"/>
      <c r="M624" s="12"/>
      <c r="N624" s="13"/>
      <c r="O624" s="12"/>
      <c r="P624" s="12"/>
      <c r="Q624" s="12"/>
      <c r="R624" s="12"/>
      <c r="S624" s="12"/>
      <c r="T624" s="12"/>
      <c r="U624" s="12"/>
      <c r="V624" s="12"/>
      <c r="W624" s="12"/>
    </row>
    <row r="625">
      <c r="A625" s="13"/>
      <c r="B625" s="228"/>
      <c r="C625" s="12"/>
      <c r="D625" s="229"/>
      <c r="E625" s="12"/>
      <c r="F625" s="13"/>
      <c r="G625" s="12"/>
      <c r="H625" s="86"/>
      <c r="I625" s="12"/>
      <c r="J625" s="12"/>
      <c r="K625" s="12"/>
      <c r="L625" s="12"/>
      <c r="M625" s="12"/>
      <c r="N625" s="13"/>
      <c r="O625" s="12"/>
      <c r="P625" s="12"/>
      <c r="Q625" s="12"/>
      <c r="R625" s="12"/>
      <c r="S625" s="12"/>
      <c r="T625" s="12"/>
      <c r="U625" s="12"/>
      <c r="V625" s="12"/>
      <c r="W625" s="12"/>
    </row>
    <row r="626">
      <c r="A626" s="13"/>
      <c r="B626" s="228"/>
      <c r="C626" s="12"/>
      <c r="D626" s="229"/>
      <c r="E626" s="12"/>
      <c r="F626" s="13"/>
      <c r="G626" s="12"/>
      <c r="H626" s="86"/>
      <c r="I626" s="12"/>
      <c r="J626" s="12"/>
      <c r="K626" s="12"/>
      <c r="L626" s="12"/>
      <c r="M626" s="12"/>
      <c r="N626" s="13"/>
      <c r="O626" s="12"/>
      <c r="P626" s="12"/>
      <c r="Q626" s="12"/>
      <c r="R626" s="12"/>
      <c r="S626" s="12"/>
      <c r="T626" s="12"/>
      <c r="U626" s="12"/>
      <c r="V626" s="12"/>
      <c r="W626" s="12"/>
    </row>
    <row r="627">
      <c r="A627" s="13"/>
      <c r="B627" s="228"/>
      <c r="C627" s="12"/>
      <c r="D627" s="229"/>
      <c r="E627" s="12"/>
      <c r="F627" s="13"/>
      <c r="G627" s="12"/>
      <c r="H627" s="86"/>
      <c r="I627" s="12"/>
      <c r="J627" s="12"/>
      <c r="K627" s="12"/>
      <c r="L627" s="12"/>
      <c r="M627" s="12"/>
      <c r="N627" s="13"/>
      <c r="O627" s="12"/>
      <c r="P627" s="12"/>
      <c r="Q627" s="12"/>
      <c r="R627" s="12"/>
      <c r="S627" s="12"/>
      <c r="T627" s="12"/>
      <c r="U627" s="12"/>
      <c r="V627" s="12"/>
      <c r="W627" s="12"/>
    </row>
    <row r="628">
      <c r="A628" s="13"/>
      <c r="B628" s="228"/>
      <c r="C628" s="12"/>
      <c r="D628" s="229"/>
      <c r="E628" s="12"/>
      <c r="F628" s="13"/>
      <c r="G628" s="12"/>
      <c r="H628" s="86"/>
      <c r="I628" s="12"/>
      <c r="J628" s="12"/>
      <c r="K628" s="12"/>
      <c r="L628" s="12"/>
      <c r="M628" s="12"/>
      <c r="N628" s="13"/>
      <c r="O628" s="12"/>
      <c r="P628" s="12"/>
      <c r="Q628" s="12"/>
      <c r="R628" s="12"/>
      <c r="S628" s="12"/>
      <c r="T628" s="12"/>
      <c r="U628" s="12"/>
      <c r="V628" s="12"/>
      <c r="W628" s="12"/>
    </row>
    <row r="629">
      <c r="A629" s="13"/>
      <c r="B629" s="228"/>
      <c r="C629" s="12"/>
      <c r="D629" s="229"/>
      <c r="E629" s="12"/>
      <c r="F629" s="13"/>
      <c r="G629" s="12"/>
      <c r="H629" s="86"/>
      <c r="I629" s="12"/>
      <c r="J629" s="12"/>
      <c r="K629" s="12"/>
      <c r="L629" s="12"/>
      <c r="M629" s="12"/>
      <c r="N629" s="13"/>
      <c r="O629" s="12"/>
      <c r="P629" s="12"/>
      <c r="Q629" s="12"/>
      <c r="R629" s="12"/>
      <c r="S629" s="12"/>
      <c r="T629" s="12"/>
      <c r="U629" s="12"/>
      <c r="V629" s="12"/>
      <c r="W629" s="12"/>
    </row>
    <row r="630">
      <c r="A630" s="13"/>
      <c r="B630" s="228"/>
      <c r="C630" s="12"/>
      <c r="D630" s="229"/>
      <c r="E630" s="12"/>
      <c r="F630" s="13"/>
      <c r="G630" s="12"/>
      <c r="H630" s="86"/>
      <c r="I630" s="12"/>
      <c r="J630" s="12"/>
      <c r="K630" s="12"/>
      <c r="L630" s="12"/>
      <c r="M630" s="12"/>
      <c r="N630" s="13"/>
      <c r="O630" s="12"/>
      <c r="P630" s="12"/>
      <c r="Q630" s="12"/>
      <c r="R630" s="12"/>
      <c r="S630" s="12"/>
      <c r="T630" s="12"/>
      <c r="U630" s="12"/>
      <c r="V630" s="12"/>
      <c r="W630" s="12"/>
    </row>
    <row r="631">
      <c r="A631" s="13"/>
      <c r="B631" s="228"/>
      <c r="C631" s="12"/>
      <c r="D631" s="229"/>
      <c r="E631" s="12"/>
      <c r="F631" s="13"/>
      <c r="G631" s="12"/>
      <c r="H631" s="86"/>
      <c r="I631" s="12"/>
      <c r="J631" s="12"/>
      <c r="K631" s="12"/>
      <c r="L631" s="12"/>
      <c r="M631" s="12"/>
      <c r="N631" s="13"/>
      <c r="O631" s="12"/>
      <c r="P631" s="12"/>
      <c r="Q631" s="12"/>
      <c r="R631" s="12"/>
      <c r="S631" s="12"/>
      <c r="T631" s="12"/>
      <c r="U631" s="12"/>
      <c r="V631" s="12"/>
      <c r="W631" s="12"/>
    </row>
    <row r="632">
      <c r="A632" s="13"/>
      <c r="B632" s="228"/>
      <c r="C632" s="12"/>
      <c r="D632" s="229"/>
      <c r="E632" s="12"/>
      <c r="F632" s="13"/>
      <c r="G632" s="12"/>
      <c r="H632" s="86"/>
      <c r="I632" s="12"/>
      <c r="J632" s="12"/>
      <c r="K632" s="12"/>
      <c r="L632" s="12"/>
      <c r="M632" s="12"/>
      <c r="N632" s="13"/>
      <c r="O632" s="12"/>
      <c r="P632" s="12"/>
      <c r="Q632" s="12"/>
      <c r="R632" s="12"/>
      <c r="S632" s="12"/>
      <c r="T632" s="12"/>
      <c r="U632" s="12"/>
      <c r="V632" s="12"/>
      <c r="W632" s="12"/>
    </row>
    <row r="633">
      <c r="A633" s="13"/>
      <c r="B633" s="228"/>
      <c r="C633" s="12"/>
      <c r="D633" s="229"/>
      <c r="E633" s="12"/>
      <c r="F633" s="13"/>
      <c r="G633" s="12"/>
      <c r="H633" s="86"/>
      <c r="I633" s="12"/>
      <c r="J633" s="12"/>
      <c r="K633" s="12"/>
      <c r="L633" s="12"/>
      <c r="M633" s="12"/>
      <c r="N633" s="13"/>
      <c r="O633" s="12"/>
      <c r="P633" s="12"/>
      <c r="Q633" s="12"/>
      <c r="R633" s="12"/>
      <c r="S633" s="12"/>
      <c r="T633" s="12"/>
      <c r="U633" s="12"/>
      <c r="V633" s="12"/>
      <c r="W633" s="12"/>
    </row>
    <row r="634">
      <c r="A634" s="13"/>
      <c r="B634" s="228"/>
      <c r="C634" s="12"/>
      <c r="D634" s="229"/>
      <c r="E634" s="12"/>
      <c r="F634" s="13"/>
      <c r="G634" s="12"/>
      <c r="H634" s="86"/>
      <c r="I634" s="12"/>
      <c r="J634" s="12"/>
      <c r="K634" s="12"/>
      <c r="L634" s="12"/>
      <c r="M634" s="12"/>
      <c r="N634" s="13"/>
      <c r="O634" s="12"/>
      <c r="P634" s="12"/>
      <c r="Q634" s="12"/>
      <c r="R634" s="12"/>
      <c r="S634" s="12"/>
      <c r="T634" s="12"/>
      <c r="U634" s="12"/>
      <c r="V634" s="12"/>
      <c r="W634" s="12"/>
    </row>
    <row r="635">
      <c r="A635" s="13"/>
      <c r="B635" s="228"/>
      <c r="C635" s="12"/>
      <c r="D635" s="229"/>
      <c r="E635" s="12"/>
      <c r="F635" s="13"/>
      <c r="G635" s="12"/>
      <c r="H635" s="86"/>
      <c r="I635" s="12"/>
      <c r="J635" s="12"/>
      <c r="K635" s="12"/>
      <c r="L635" s="12"/>
      <c r="M635" s="12"/>
      <c r="N635" s="13"/>
      <c r="O635" s="12"/>
      <c r="P635" s="12"/>
      <c r="Q635" s="12"/>
      <c r="R635" s="12"/>
      <c r="S635" s="12"/>
      <c r="T635" s="12"/>
      <c r="U635" s="12"/>
      <c r="V635" s="12"/>
      <c r="W635" s="12"/>
    </row>
    <row r="636">
      <c r="A636" s="13"/>
      <c r="B636" s="228"/>
      <c r="C636" s="12"/>
      <c r="D636" s="229"/>
      <c r="E636" s="12"/>
      <c r="F636" s="13"/>
      <c r="G636" s="12"/>
      <c r="H636" s="86"/>
      <c r="I636" s="12"/>
      <c r="J636" s="12"/>
      <c r="K636" s="12"/>
      <c r="L636" s="12"/>
      <c r="M636" s="12"/>
      <c r="N636" s="13"/>
      <c r="O636" s="12"/>
      <c r="P636" s="12"/>
      <c r="Q636" s="12"/>
      <c r="R636" s="12"/>
      <c r="S636" s="12"/>
      <c r="T636" s="12"/>
      <c r="U636" s="12"/>
      <c r="V636" s="12"/>
      <c r="W636" s="12"/>
    </row>
    <row r="637">
      <c r="A637" s="13"/>
      <c r="B637" s="228"/>
      <c r="C637" s="12"/>
      <c r="D637" s="229"/>
      <c r="E637" s="12"/>
      <c r="F637" s="13"/>
      <c r="G637" s="12"/>
      <c r="H637" s="86"/>
      <c r="I637" s="12"/>
      <c r="J637" s="12"/>
      <c r="K637" s="12"/>
      <c r="L637" s="12"/>
      <c r="M637" s="12"/>
      <c r="N637" s="13"/>
      <c r="O637" s="12"/>
      <c r="P637" s="12"/>
      <c r="Q637" s="12"/>
      <c r="R637" s="12"/>
      <c r="S637" s="12"/>
      <c r="T637" s="12"/>
      <c r="U637" s="12"/>
      <c r="V637" s="12"/>
      <c r="W637" s="12"/>
    </row>
    <row r="638">
      <c r="A638" s="13"/>
      <c r="B638" s="228"/>
      <c r="C638" s="12"/>
      <c r="D638" s="229"/>
      <c r="E638" s="12"/>
      <c r="F638" s="13"/>
      <c r="G638" s="12"/>
      <c r="H638" s="86"/>
      <c r="I638" s="12"/>
      <c r="J638" s="12"/>
      <c r="K638" s="12"/>
      <c r="L638" s="12"/>
      <c r="M638" s="12"/>
      <c r="N638" s="13"/>
      <c r="O638" s="12"/>
      <c r="P638" s="12"/>
      <c r="Q638" s="12"/>
      <c r="R638" s="12"/>
      <c r="S638" s="12"/>
      <c r="T638" s="12"/>
      <c r="U638" s="12"/>
      <c r="V638" s="12"/>
      <c r="W638" s="12"/>
    </row>
    <row r="639">
      <c r="A639" s="13"/>
      <c r="B639" s="228"/>
      <c r="C639" s="12"/>
      <c r="D639" s="229"/>
      <c r="E639" s="12"/>
      <c r="F639" s="13"/>
      <c r="G639" s="12"/>
      <c r="H639" s="86"/>
      <c r="I639" s="12"/>
      <c r="J639" s="12"/>
      <c r="K639" s="12"/>
      <c r="L639" s="12"/>
      <c r="M639" s="12"/>
      <c r="N639" s="13"/>
      <c r="O639" s="12"/>
      <c r="P639" s="12"/>
      <c r="Q639" s="12"/>
      <c r="R639" s="12"/>
      <c r="S639" s="12"/>
      <c r="T639" s="12"/>
      <c r="U639" s="12"/>
      <c r="V639" s="12"/>
      <c r="W639" s="12"/>
    </row>
    <row r="640">
      <c r="A640" s="13"/>
      <c r="B640" s="228"/>
      <c r="C640" s="12"/>
      <c r="D640" s="229"/>
      <c r="E640" s="12"/>
      <c r="F640" s="13"/>
      <c r="G640" s="12"/>
      <c r="H640" s="86"/>
      <c r="I640" s="12"/>
      <c r="J640" s="12"/>
      <c r="K640" s="12"/>
      <c r="L640" s="12"/>
      <c r="M640" s="12"/>
      <c r="N640" s="13"/>
      <c r="O640" s="12"/>
      <c r="P640" s="12"/>
      <c r="Q640" s="12"/>
      <c r="R640" s="12"/>
      <c r="S640" s="12"/>
      <c r="T640" s="12"/>
      <c r="U640" s="12"/>
      <c r="V640" s="12"/>
      <c r="W640" s="12"/>
    </row>
    <row r="641">
      <c r="A641" s="13"/>
      <c r="B641" s="228"/>
      <c r="C641" s="12"/>
      <c r="D641" s="229"/>
      <c r="E641" s="12"/>
      <c r="F641" s="13"/>
      <c r="G641" s="12"/>
      <c r="H641" s="86"/>
      <c r="I641" s="12"/>
      <c r="J641" s="12"/>
      <c r="K641" s="12"/>
      <c r="L641" s="12"/>
      <c r="M641" s="12"/>
      <c r="N641" s="13"/>
      <c r="O641" s="12"/>
      <c r="P641" s="12"/>
      <c r="Q641" s="12"/>
      <c r="R641" s="12"/>
      <c r="S641" s="12"/>
      <c r="T641" s="12"/>
      <c r="U641" s="12"/>
      <c r="V641" s="12"/>
      <c r="W641" s="12"/>
    </row>
    <row r="642">
      <c r="A642" s="13"/>
      <c r="B642" s="228"/>
      <c r="C642" s="12"/>
      <c r="D642" s="229"/>
      <c r="E642" s="12"/>
      <c r="F642" s="13"/>
      <c r="G642" s="12"/>
      <c r="H642" s="86"/>
      <c r="I642" s="12"/>
      <c r="J642" s="12"/>
      <c r="K642" s="12"/>
      <c r="L642" s="12"/>
      <c r="M642" s="12"/>
      <c r="N642" s="13"/>
      <c r="O642" s="12"/>
      <c r="P642" s="12"/>
      <c r="Q642" s="12"/>
      <c r="R642" s="12"/>
      <c r="S642" s="12"/>
      <c r="T642" s="12"/>
      <c r="U642" s="12"/>
      <c r="V642" s="12"/>
      <c r="W642" s="12"/>
    </row>
    <row r="643">
      <c r="A643" s="13"/>
      <c r="B643" s="228"/>
      <c r="C643" s="12"/>
      <c r="D643" s="229"/>
      <c r="E643" s="12"/>
      <c r="F643" s="13"/>
      <c r="G643" s="12"/>
      <c r="H643" s="86"/>
      <c r="I643" s="12"/>
      <c r="J643" s="12"/>
      <c r="K643" s="12"/>
      <c r="L643" s="12"/>
      <c r="M643" s="12"/>
      <c r="N643" s="13"/>
      <c r="O643" s="12"/>
      <c r="P643" s="12"/>
      <c r="Q643" s="12"/>
      <c r="R643" s="12"/>
      <c r="S643" s="12"/>
      <c r="T643" s="12"/>
      <c r="U643" s="12"/>
      <c r="V643" s="12"/>
      <c r="W643" s="12"/>
    </row>
    <row r="644">
      <c r="A644" s="13"/>
      <c r="B644" s="228"/>
      <c r="C644" s="12"/>
      <c r="D644" s="229"/>
      <c r="E644" s="12"/>
      <c r="F644" s="13"/>
      <c r="G644" s="12"/>
      <c r="H644" s="86"/>
      <c r="I644" s="12"/>
      <c r="J644" s="12"/>
      <c r="K644" s="12"/>
      <c r="L644" s="12"/>
      <c r="M644" s="12"/>
      <c r="N644" s="13"/>
      <c r="O644" s="12"/>
      <c r="P644" s="12"/>
      <c r="Q644" s="12"/>
      <c r="R644" s="12"/>
      <c r="S644" s="12"/>
      <c r="T644" s="12"/>
      <c r="U644" s="12"/>
      <c r="V644" s="12"/>
      <c r="W644" s="12"/>
    </row>
    <row r="645">
      <c r="A645" s="13"/>
      <c r="B645" s="228"/>
      <c r="C645" s="12"/>
      <c r="D645" s="229"/>
      <c r="E645" s="12"/>
      <c r="F645" s="13"/>
      <c r="G645" s="12"/>
      <c r="H645" s="86"/>
      <c r="I645" s="12"/>
      <c r="J645" s="12"/>
      <c r="K645" s="12"/>
      <c r="L645" s="12"/>
      <c r="M645" s="12"/>
      <c r="N645" s="13"/>
      <c r="O645" s="12"/>
      <c r="P645" s="12"/>
      <c r="Q645" s="12"/>
      <c r="R645" s="12"/>
      <c r="S645" s="12"/>
      <c r="T645" s="12"/>
      <c r="U645" s="12"/>
      <c r="V645" s="12"/>
      <c r="W645" s="12"/>
    </row>
    <row r="646">
      <c r="A646" s="13"/>
      <c r="B646" s="228"/>
      <c r="C646" s="12"/>
      <c r="D646" s="229"/>
      <c r="E646" s="12"/>
      <c r="F646" s="13"/>
      <c r="G646" s="12"/>
      <c r="H646" s="86"/>
      <c r="I646" s="12"/>
      <c r="J646" s="12"/>
      <c r="K646" s="12"/>
      <c r="L646" s="12"/>
      <c r="M646" s="12"/>
      <c r="N646" s="13"/>
      <c r="O646" s="12"/>
      <c r="P646" s="12"/>
      <c r="Q646" s="12"/>
      <c r="R646" s="12"/>
      <c r="S646" s="12"/>
      <c r="T646" s="12"/>
      <c r="U646" s="12"/>
      <c r="V646" s="12"/>
      <c r="W646" s="12"/>
    </row>
    <row r="647">
      <c r="A647" s="13"/>
      <c r="B647" s="228"/>
      <c r="C647" s="12"/>
      <c r="D647" s="229"/>
      <c r="E647" s="12"/>
      <c r="F647" s="13"/>
      <c r="G647" s="12"/>
      <c r="H647" s="86"/>
      <c r="I647" s="12"/>
      <c r="J647" s="12"/>
      <c r="K647" s="12"/>
      <c r="L647" s="12"/>
      <c r="M647" s="12"/>
      <c r="N647" s="13"/>
      <c r="O647" s="12"/>
      <c r="P647" s="12"/>
      <c r="Q647" s="12"/>
      <c r="R647" s="12"/>
      <c r="S647" s="12"/>
      <c r="T647" s="12"/>
      <c r="U647" s="12"/>
      <c r="V647" s="12"/>
      <c r="W647" s="12"/>
    </row>
    <row r="648">
      <c r="A648" s="13"/>
      <c r="B648" s="228"/>
      <c r="C648" s="12"/>
      <c r="D648" s="229"/>
      <c r="E648" s="12"/>
      <c r="F648" s="13"/>
      <c r="G648" s="12"/>
      <c r="H648" s="86"/>
      <c r="I648" s="12"/>
      <c r="J648" s="12"/>
      <c r="K648" s="12"/>
      <c r="L648" s="12"/>
      <c r="M648" s="12"/>
      <c r="N648" s="13"/>
      <c r="O648" s="12"/>
      <c r="P648" s="12"/>
      <c r="Q648" s="12"/>
      <c r="R648" s="12"/>
      <c r="S648" s="12"/>
      <c r="T648" s="12"/>
      <c r="U648" s="12"/>
      <c r="V648" s="12"/>
      <c r="W648" s="12"/>
    </row>
    <row r="649">
      <c r="A649" s="13"/>
      <c r="B649" s="228"/>
      <c r="C649" s="12"/>
      <c r="D649" s="229"/>
      <c r="E649" s="12"/>
      <c r="F649" s="13"/>
      <c r="G649" s="12"/>
      <c r="H649" s="86"/>
      <c r="I649" s="12"/>
      <c r="J649" s="12"/>
      <c r="K649" s="12"/>
      <c r="L649" s="12"/>
      <c r="M649" s="12"/>
      <c r="N649" s="13"/>
      <c r="O649" s="12"/>
      <c r="P649" s="12"/>
      <c r="Q649" s="12"/>
      <c r="R649" s="12"/>
      <c r="S649" s="12"/>
      <c r="T649" s="12"/>
      <c r="U649" s="12"/>
      <c r="V649" s="12"/>
      <c r="W649" s="12"/>
    </row>
    <row r="650">
      <c r="A650" s="13"/>
      <c r="B650" s="228"/>
      <c r="C650" s="12"/>
      <c r="D650" s="229"/>
      <c r="E650" s="12"/>
      <c r="F650" s="13"/>
      <c r="G650" s="12"/>
      <c r="H650" s="86"/>
      <c r="I650" s="12"/>
      <c r="J650" s="12"/>
      <c r="K650" s="12"/>
      <c r="L650" s="12"/>
      <c r="M650" s="12"/>
      <c r="N650" s="13"/>
      <c r="O650" s="12"/>
      <c r="P650" s="12"/>
      <c r="Q650" s="12"/>
      <c r="R650" s="12"/>
      <c r="S650" s="12"/>
      <c r="T650" s="12"/>
      <c r="U650" s="12"/>
      <c r="V650" s="12"/>
      <c r="W650" s="12"/>
    </row>
    <row r="651">
      <c r="A651" s="13"/>
      <c r="B651" s="228"/>
      <c r="C651" s="12"/>
      <c r="D651" s="229"/>
      <c r="E651" s="12"/>
      <c r="F651" s="13"/>
      <c r="G651" s="12"/>
      <c r="H651" s="86"/>
      <c r="I651" s="12"/>
      <c r="J651" s="12"/>
      <c r="K651" s="12"/>
      <c r="L651" s="12"/>
      <c r="M651" s="12"/>
      <c r="N651" s="13"/>
      <c r="O651" s="12"/>
      <c r="P651" s="12"/>
      <c r="Q651" s="12"/>
      <c r="R651" s="12"/>
      <c r="S651" s="12"/>
      <c r="T651" s="12"/>
      <c r="U651" s="12"/>
      <c r="V651" s="12"/>
      <c r="W651" s="12"/>
    </row>
    <row r="652">
      <c r="A652" s="13"/>
      <c r="B652" s="228"/>
      <c r="C652" s="12"/>
      <c r="D652" s="229"/>
      <c r="E652" s="12"/>
      <c r="F652" s="13"/>
      <c r="G652" s="12"/>
      <c r="H652" s="86"/>
      <c r="I652" s="12"/>
      <c r="J652" s="12"/>
      <c r="K652" s="12"/>
      <c r="L652" s="12"/>
      <c r="M652" s="12"/>
      <c r="N652" s="13"/>
      <c r="O652" s="12"/>
      <c r="P652" s="12"/>
      <c r="Q652" s="12"/>
      <c r="R652" s="12"/>
      <c r="S652" s="12"/>
      <c r="T652" s="12"/>
      <c r="U652" s="12"/>
      <c r="V652" s="12"/>
      <c r="W652" s="12"/>
    </row>
    <row r="653">
      <c r="A653" s="13"/>
      <c r="B653" s="228"/>
      <c r="C653" s="12"/>
      <c r="D653" s="229"/>
      <c r="E653" s="12"/>
      <c r="F653" s="13"/>
      <c r="G653" s="12"/>
      <c r="H653" s="86"/>
      <c r="I653" s="12"/>
      <c r="J653" s="12"/>
      <c r="K653" s="12"/>
      <c r="L653" s="12"/>
      <c r="M653" s="12"/>
      <c r="N653" s="13"/>
      <c r="O653" s="12"/>
      <c r="P653" s="12"/>
      <c r="Q653" s="12"/>
      <c r="R653" s="12"/>
      <c r="S653" s="12"/>
      <c r="T653" s="12"/>
      <c r="U653" s="12"/>
      <c r="V653" s="12"/>
      <c r="W653" s="12"/>
    </row>
    <row r="654">
      <c r="A654" s="13"/>
      <c r="B654" s="228"/>
      <c r="C654" s="12"/>
      <c r="D654" s="229"/>
      <c r="E654" s="12"/>
      <c r="F654" s="13"/>
      <c r="G654" s="12"/>
      <c r="H654" s="86"/>
      <c r="I654" s="12"/>
      <c r="J654" s="12"/>
      <c r="K654" s="12"/>
      <c r="L654" s="12"/>
      <c r="M654" s="12"/>
      <c r="N654" s="13"/>
      <c r="O654" s="12"/>
      <c r="P654" s="12"/>
      <c r="Q654" s="12"/>
      <c r="R654" s="12"/>
      <c r="S654" s="12"/>
      <c r="T654" s="12"/>
      <c r="U654" s="12"/>
      <c r="V654" s="12"/>
      <c r="W654" s="12"/>
    </row>
    <row r="655">
      <c r="A655" s="13"/>
      <c r="B655" s="228"/>
      <c r="C655" s="12"/>
      <c r="D655" s="229"/>
      <c r="E655" s="12"/>
      <c r="F655" s="13"/>
      <c r="G655" s="12"/>
      <c r="H655" s="86"/>
      <c r="I655" s="12"/>
      <c r="J655" s="12"/>
      <c r="K655" s="12"/>
      <c r="L655" s="12"/>
      <c r="M655" s="12"/>
      <c r="N655" s="13"/>
      <c r="O655" s="12"/>
      <c r="P655" s="12"/>
      <c r="Q655" s="12"/>
      <c r="R655" s="12"/>
      <c r="S655" s="12"/>
      <c r="T655" s="12"/>
      <c r="U655" s="12"/>
      <c r="V655" s="12"/>
      <c r="W655" s="12"/>
    </row>
    <row r="656">
      <c r="A656" s="13"/>
      <c r="B656" s="228"/>
      <c r="C656" s="12"/>
      <c r="D656" s="229"/>
      <c r="E656" s="12"/>
      <c r="F656" s="13"/>
      <c r="G656" s="12"/>
      <c r="H656" s="86"/>
      <c r="I656" s="12"/>
      <c r="J656" s="12"/>
      <c r="K656" s="12"/>
      <c r="L656" s="12"/>
      <c r="M656" s="12"/>
      <c r="N656" s="13"/>
      <c r="O656" s="12"/>
      <c r="P656" s="12"/>
      <c r="Q656" s="12"/>
      <c r="R656" s="12"/>
      <c r="S656" s="12"/>
      <c r="T656" s="12"/>
      <c r="U656" s="12"/>
      <c r="V656" s="12"/>
      <c r="W656" s="12"/>
    </row>
    <row r="657">
      <c r="A657" s="13"/>
      <c r="B657" s="228"/>
      <c r="C657" s="12"/>
      <c r="D657" s="229"/>
      <c r="E657" s="12"/>
      <c r="F657" s="13"/>
      <c r="G657" s="12"/>
      <c r="H657" s="86"/>
      <c r="I657" s="12"/>
      <c r="J657" s="12"/>
      <c r="K657" s="12"/>
      <c r="L657" s="12"/>
      <c r="M657" s="12"/>
      <c r="N657" s="13"/>
      <c r="O657" s="12"/>
      <c r="P657" s="12"/>
      <c r="Q657" s="12"/>
      <c r="R657" s="12"/>
      <c r="S657" s="12"/>
      <c r="T657" s="12"/>
      <c r="U657" s="12"/>
      <c r="V657" s="12"/>
      <c r="W657" s="12"/>
    </row>
    <row r="658">
      <c r="A658" s="13"/>
      <c r="B658" s="228"/>
      <c r="C658" s="12"/>
      <c r="D658" s="229"/>
      <c r="E658" s="12"/>
      <c r="F658" s="13"/>
      <c r="G658" s="12"/>
      <c r="H658" s="86"/>
      <c r="I658" s="12"/>
      <c r="J658" s="12"/>
      <c r="K658" s="12"/>
      <c r="L658" s="12"/>
      <c r="M658" s="12"/>
      <c r="N658" s="13"/>
      <c r="O658" s="12"/>
      <c r="P658" s="12"/>
      <c r="Q658" s="12"/>
      <c r="R658" s="12"/>
      <c r="S658" s="12"/>
      <c r="T658" s="12"/>
      <c r="U658" s="12"/>
      <c r="V658" s="12"/>
      <c r="W658" s="12"/>
    </row>
    <row r="659">
      <c r="A659" s="13"/>
      <c r="B659" s="228"/>
      <c r="C659" s="12"/>
      <c r="D659" s="229"/>
      <c r="E659" s="12"/>
      <c r="F659" s="13"/>
      <c r="G659" s="12"/>
      <c r="H659" s="86"/>
      <c r="I659" s="12"/>
      <c r="J659" s="12"/>
      <c r="K659" s="12"/>
      <c r="L659" s="12"/>
      <c r="M659" s="12"/>
      <c r="N659" s="13"/>
      <c r="O659" s="12"/>
      <c r="P659" s="12"/>
      <c r="Q659" s="12"/>
      <c r="R659" s="12"/>
      <c r="S659" s="12"/>
      <c r="T659" s="12"/>
      <c r="U659" s="12"/>
      <c r="V659" s="12"/>
      <c r="W659" s="12"/>
    </row>
    <row r="660">
      <c r="A660" s="13"/>
      <c r="B660" s="228"/>
      <c r="C660" s="12"/>
      <c r="D660" s="229"/>
      <c r="E660" s="12"/>
      <c r="F660" s="13"/>
      <c r="G660" s="12"/>
      <c r="H660" s="86"/>
      <c r="I660" s="12"/>
      <c r="J660" s="12"/>
      <c r="K660" s="12"/>
      <c r="L660" s="12"/>
      <c r="M660" s="12"/>
      <c r="N660" s="13"/>
      <c r="O660" s="12"/>
      <c r="P660" s="12"/>
      <c r="Q660" s="12"/>
      <c r="R660" s="12"/>
      <c r="S660" s="12"/>
      <c r="T660" s="12"/>
      <c r="U660" s="12"/>
      <c r="V660" s="12"/>
      <c r="W660" s="12"/>
    </row>
    <row r="661">
      <c r="A661" s="13"/>
      <c r="B661" s="228"/>
      <c r="C661" s="12"/>
      <c r="D661" s="229"/>
      <c r="E661" s="12"/>
      <c r="F661" s="13"/>
      <c r="G661" s="12"/>
      <c r="H661" s="86"/>
      <c r="I661" s="12"/>
      <c r="J661" s="12"/>
      <c r="K661" s="12"/>
      <c r="L661" s="12"/>
      <c r="M661" s="12"/>
      <c r="N661" s="13"/>
      <c r="O661" s="12"/>
      <c r="P661" s="12"/>
      <c r="Q661" s="12"/>
      <c r="R661" s="12"/>
      <c r="S661" s="12"/>
      <c r="T661" s="12"/>
      <c r="U661" s="12"/>
      <c r="V661" s="12"/>
      <c r="W661" s="12"/>
    </row>
    <row r="662">
      <c r="A662" s="13"/>
      <c r="B662" s="228"/>
      <c r="C662" s="12"/>
      <c r="D662" s="229"/>
      <c r="E662" s="12"/>
      <c r="F662" s="13"/>
      <c r="G662" s="12"/>
      <c r="H662" s="86"/>
      <c r="I662" s="12"/>
      <c r="J662" s="12"/>
      <c r="K662" s="12"/>
      <c r="L662" s="12"/>
      <c r="M662" s="12"/>
      <c r="N662" s="13"/>
      <c r="O662" s="12"/>
      <c r="P662" s="12"/>
      <c r="Q662" s="12"/>
      <c r="R662" s="12"/>
      <c r="S662" s="12"/>
      <c r="T662" s="12"/>
      <c r="U662" s="12"/>
      <c r="V662" s="12"/>
      <c r="W662" s="12"/>
    </row>
    <row r="663">
      <c r="A663" s="13"/>
      <c r="B663" s="228"/>
      <c r="C663" s="12"/>
      <c r="D663" s="229"/>
      <c r="E663" s="12"/>
      <c r="F663" s="13"/>
      <c r="G663" s="12"/>
      <c r="H663" s="86"/>
      <c r="I663" s="12"/>
      <c r="J663" s="12"/>
      <c r="K663" s="12"/>
      <c r="L663" s="12"/>
      <c r="M663" s="12"/>
      <c r="N663" s="13"/>
      <c r="O663" s="12"/>
      <c r="P663" s="12"/>
      <c r="Q663" s="12"/>
      <c r="R663" s="12"/>
      <c r="S663" s="12"/>
      <c r="T663" s="12"/>
      <c r="U663" s="12"/>
      <c r="V663" s="12"/>
      <c r="W663" s="12"/>
    </row>
    <row r="664">
      <c r="A664" s="13"/>
      <c r="B664" s="228"/>
      <c r="C664" s="12"/>
      <c r="D664" s="229"/>
      <c r="E664" s="12"/>
      <c r="F664" s="13"/>
      <c r="G664" s="12"/>
      <c r="H664" s="86"/>
      <c r="I664" s="12"/>
      <c r="J664" s="12"/>
      <c r="K664" s="12"/>
      <c r="L664" s="12"/>
      <c r="M664" s="12"/>
      <c r="N664" s="13"/>
      <c r="O664" s="12"/>
      <c r="P664" s="12"/>
      <c r="Q664" s="12"/>
      <c r="R664" s="12"/>
      <c r="S664" s="12"/>
      <c r="T664" s="12"/>
      <c r="U664" s="12"/>
      <c r="V664" s="12"/>
      <c r="W664" s="12"/>
    </row>
    <row r="665">
      <c r="A665" s="13"/>
      <c r="B665" s="228"/>
      <c r="C665" s="12"/>
      <c r="D665" s="229"/>
      <c r="E665" s="12"/>
      <c r="F665" s="13"/>
      <c r="G665" s="12"/>
      <c r="H665" s="86"/>
      <c r="I665" s="12"/>
      <c r="J665" s="12"/>
      <c r="K665" s="12"/>
      <c r="L665" s="12"/>
      <c r="M665" s="12"/>
      <c r="N665" s="13"/>
      <c r="O665" s="12"/>
      <c r="P665" s="12"/>
      <c r="Q665" s="12"/>
      <c r="R665" s="12"/>
      <c r="S665" s="12"/>
      <c r="T665" s="12"/>
      <c r="U665" s="12"/>
      <c r="V665" s="12"/>
      <c r="W665" s="12"/>
    </row>
    <row r="666">
      <c r="A666" s="13"/>
      <c r="B666" s="228"/>
      <c r="C666" s="12"/>
      <c r="D666" s="229"/>
      <c r="E666" s="12"/>
      <c r="F666" s="13"/>
      <c r="G666" s="12"/>
      <c r="H666" s="86"/>
      <c r="I666" s="12"/>
      <c r="J666" s="12"/>
      <c r="K666" s="12"/>
      <c r="L666" s="12"/>
      <c r="M666" s="12"/>
      <c r="N666" s="13"/>
      <c r="O666" s="12"/>
      <c r="P666" s="12"/>
      <c r="Q666" s="12"/>
      <c r="R666" s="12"/>
      <c r="S666" s="12"/>
      <c r="T666" s="12"/>
      <c r="U666" s="12"/>
      <c r="V666" s="12"/>
      <c r="W666" s="12"/>
    </row>
    <row r="667">
      <c r="A667" s="13"/>
      <c r="B667" s="228"/>
      <c r="C667" s="12"/>
      <c r="D667" s="229"/>
      <c r="E667" s="12"/>
      <c r="F667" s="13"/>
      <c r="G667" s="12"/>
      <c r="H667" s="86"/>
      <c r="I667" s="12"/>
      <c r="J667" s="12"/>
      <c r="K667" s="12"/>
      <c r="L667" s="12"/>
      <c r="M667" s="12"/>
      <c r="N667" s="13"/>
      <c r="O667" s="12"/>
      <c r="P667" s="12"/>
      <c r="Q667" s="12"/>
      <c r="R667" s="12"/>
      <c r="S667" s="12"/>
      <c r="T667" s="12"/>
      <c r="U667" s="12"/>
      <c r="V667" s="12"/>
      <c r="W667" s="12"/>
    </row>
    <row r="668">
      <c r="A668" s="13"/>
      <c r="B668" s="228"/>
      <c r="C668" s="12"/>
      <c r="D668" s="229"/>
      <c r="E668" s="12"/>
      <c r="F668" s="13"/>
      <c r="G668" s="12"/>
      <c r="H668" s="86"/>
      <c r="I668" s="12"/>
      <c r="J668" s="12"/>
      <c r="K668" s="12"/>
      <c r="L668" s="12"/>
      <c r="M668" s="12"/>
      <c r="N668" s="13"/>
      <c r="O668" s="12"/>
      <c r="P668" s="12"/>
      <c r="Q668" s="12"/>
      <c r="R668" s="12"/>
      <c r="S668" s="12"/>
      <c r="T668" s="12"/>
      <c r="U668" s="12"/>
      <c r="V668" s="12"/>
      <c r="W668" s="12"/>
    </row>
    <row r="669">
      <c r="A669" s="13"/>
      <c r="B669" s="228"/>
      <c r="C669" s="12"/>
      <c r="D669" s="229"/>
      <c r="E669" s="12"/>
      <c r="F669" s="13"/>
      <c r="G669" s="12"/>
      <c r="H669" s="86"/>
      <c r="I669" s="12"/>
      <c r="J669" s="12"/>
      <c r="K669" s="12"/>
      <c r="L669" s="12"/>
      <c r="M669" s="12"/>
      <c r="N669" s="13"/>
      <c r="O669" s="12"/>
      <c r="P669" s="12"/>
      <c r="Q669" s="12"/>
      <c r="R669" s="12"/>
      <c r="S669" s="12"/>
      <c r="T669" s="12"/>
      <c r="U669" s="12"/>
      <c r="V669" s="12"/>
      <c r="W669" s="12"/>
    </row>
    <row r="670">
      <c r="A670" s="13"/>
      <c r="B670" s="228"/>
      <c r="C670" s="12"/>
      <c r="D670" s="229"/>
      <c r="E670" s="12"/>
      <c r="F670" s="13"/>
      <c r="G670" s="12"/>
      <c r="H670" s="86"/>
      <c r="I670" s="12"/>
      <c r="J670" s="12"/>
      <c r="K670" s="12"/>
      <c r="L670" s="12"/>
      <c r="M670" s="12"/>
      <c r="N670" s="13"/>
      <c r="O670" s="12"/>
      <c r="P670" s="12"/>
      <c r="Q670" s="12"/>
      <c r="R670" s="12"/>
      <c r="S670" s="12"/>
      <c r="T670" s="12"/>
      <c r="U670" s="12"/>
      <c r="V670" s="12"/>
      <c r="W670" s="12"/>
    </row>
    <row r="671">
      <c r="A671" s="13"/>
      <c r="B671" s="228"/>
      <c r="C671" s="12"/>
      <c r="D671" s="229"/>
      <c r="E671" s="12"/>
      <c r="F671" s="13"/>
      <c r="G671" s="12"/>
      <c r="H671" s="86"/>
      <c r="I671" s="12"/>
      <c r="J671" s="12"/>
      <c r="K671" s="12"/>
      <c r="L671" s="12"/>
      <c r="M671" s="12"/>
      <c r="N671" s="13"/>
      <c r="O671" s="12"/>
      <c r="P671" s="12"/>
      <c r="Q671" s="12"/>
      <c r="R671" s="12"/>
      <c r="S671" s="12"/>
      <c r="T671" s="12"/>
      <c r="U671" s="12"/>
      <c r="V671" s="12"/>
      <c r="W671" s="12"/>
    </row>
    <row r="672">
      <c r="A672" s="13"/>
      <c r="B672" s="228"/>
      <c r="C672" s="12"/>
      <c r="D672" s="229"/>
      <c r="E672" s="12"/>
      <c r="F672" s="13"/>
      <c r="G672" s="12"/>
      <c r="H672" s="86"/>
      <c r="I672" s="12"/>
      <c r="J672" s="12"/>
      <c r="K672" s="12"/>
      <c r="L672" s="12"/>
      <c r="M672" s="12"/>
      <c r="N672" s="13"/>
      <c r="O672" s="12"/>
      <c r="P672" s="12"/>
      <c r="Q672" s="12"/>
      <c r="R672" s="12"/>
      <c r="S672" s="12"/>
      <c r="T672" s="12"/>
      <c r="U672" s="12"/>
      <c r="V672" s="12"/>
      <c r="W672" s="12"/>
    </row>
    <row r="673">
      <c r="A673" s="13"/>
      <c r="B673" s="228"/>
      <c r="C673" s="12"/>
      <c r="D673" s="229"/>
      <c r="E673" s="12"/>
      <c r="F673" s="13"/>
      <c r="G673" s="12"/>
      <c r="H673" s="86"/>
      <c r="I673" s="12"/>
      <c r="J673" s="12"/>
      <c r="K673" s="12"/>
      <c r="L673" s="12"/>
      <c r="M673" s="12"/>
      <c r="N673" s="13"/>
      <c r="O673" s="12"/>
      <c r="P673" s="12"/>
      <c r="Q673" s="12"/>
      <c r="R673" s="12"/>
      <c r="S673" s="12"/>
      <c r="T673" s="12"/>
      <c r="U673" s="12"/>
      <c r="V673" s="12"/>
      <c r="W673" s="12"/>
    </row>
    <row r="674">
      <c r="A674" s="13"/>
      <c r="B674" s="228"/>
      <c r="C674" s="12"/>
      <c r="D674" s="229"/>
      <c r="E674" s="12"/>
      <c r="F674" s="13"/>
      <c r="G674" s="12"/>
      <c r="H674" s="86"/>
      <c r="I674" s="12"/>
      <c r="J674" s="12"/>
      <c r="K674" s="12"/>
      <c r="L674" s="12"/>
      <c r="M674" s="12"/>
      <c r="N674" s="13"/>
      <c r="O674" s="12"/>
      <c r="P674" s="12"/>
      <c r="Q674" s="12"/>
      <c r="R674" s="12"/>
      <c r="S674" s="12"/>
      <c r="T674" s="12"/>
      <c r="U674" s="12"/>
      <c r="V674" s="12"/>
      <c r="W674" s="12"/>
    </row>
    <row r="675">
      <c r="A675" s="13"/>
      <c r="B675" s="228"/>
      <c r="C675" s="12"/>
      <c r="D675" s="229"/>
      <c r="E675" s="12"/>
      <c r="F675" s="13"/>
      <c r="G675" s="12"/>
      <c r="H675" s="86"/>
      <c r="I675" s="12"/>
      <c r="J675" s="12"/>
      <c r="K675" s="12"/>
      <c r="L675" s="12"/>
      <c r="M675" s="12"/>
      <c r="N675" s="13"/>
      <c r="O675" s="12"/>
      <c r="P675" s="12"/>
      <c r="Q675" s="12"/>
      <c r="R675" s="12"/>
      <c r="S675" s="12"/>
      <c r="T675" s="12"/>
      <c r="U675" s="12"/>
      <c r="V675" s="12"/>
      <c r="W675" s="12"/>
    </row>
    <row r="676">
      <c r="A676" s="13"/>
      <c r="B676" s="228"/>
      <c r="C676" s="12"/>
      <c r="D676" s="229"/>
      <c r="E676" s="12"/>
      <c r="F676" s="13"/>
      <c r="G676" s="12"/>
      <c r="H676" s="86"/>
      <c r="I676" s="12"/>
      <c r="J676" s="12"/>
      <c r="K676" s="12"/>
      <c r="L676" s="12"/>
      <c r="M676" s="12"/>
      <c r="N676" s="13"/>
      <c r="O676" s="12"/>
      <c r="P676" s="12"/>
      <c r="Q676" s="12"/>
      <c r="R676" s="12"/>
      <c r="S676" s="12"/>
      <c r="T676" s="12"/>
      <c r="U676" s="12"/>
      <c r="V676" s="12"/>
      <c r="W676" s="12"/>
    </row>
    <row r="677">
      <c r="A677" s="13"/>
      <c r="B677" s="228"/>
      <c r="C677" s="12"/>
      <c r="D677" s="229"/>
      <c r="E677" s="12"/>
      <c r="F677" s="13"/>
      <c r="G677" s="12"/>
      <c r="H677" s="86"/>
      <c r="I677" s="12"/>
      <c r="J677" s="12"/>
      <c r="K677" s="12"/>
      <c r="L677" s="12"/>
      <c r="M677" s="12"/>
      <c r="N677" s="13"/>
      <c r="O677" s="12"/>
      <c r="P677" s="12"/>
      <c r="Q677" s="12"/>
      <c r="R677" s="12"/>
      <c r="S677" s="12"/>
      <c r="T677" s="12"/>
      <c r="U677" s="12"/>
      <c r="V677" s="12"/>
      <c r="W677" s="12"/>
    </row>
    <row r="678">
      <c r="A678" s="13"/>
      <c r="B678" s="228"/>
      <c r="C678" s="12"/>
      <c r="D678" s="229"/>
      <c r="E678" s="12"/>
      <c r="F678" s="13"/>
      <c r="G678" s="12"/>
      <c r="H678" s="86"/>
      <c r="I678" s="12"/>
      <c r="J678" s="12"/>
      <c r="K678" s="12"/>
      <c r="L678" s="12"/>
      <c r="M678" s="12"/>
      <c r="N678" s="13"/>
      <c r="O678" s="12"/>
      <c r="P678" s="12"/>
      <c r="Q678" s="12"/>
      <c r="R678" s="12"/>
      <c r="S678" s="12"/>
      <c r="T678" s="12"/>
      <c r="U678" s="12"/>
      <c r="V678" s="12"/>
      <c r="W678" s="12"/>
    </row>
    <row r="679">
      <c r="A679" s="13"/>
      <c r="B679" s="228"/>
      <c r="C679" s="12"/>
      <c r="D679" s="229"/>
      <c r="E679" s="12"/>
      <c r="F679" s="13"/>
      <c r="G679" s="12"/>
      <c r="H679" s="86"/>
      <c r="I679" s="12"/>
      <c r="J679" s="12"/>
      <c r="K679" s="12"/>
      <c r="L679" s="12"/>
      <c r="M679" s="12"/>
      <c r="N679" s="13"/>
      <c r="O679" s="12"/>
      <c r="P679" s="12"/>
      <c r="Q679" s="12"/>
      <c r="R679" s="12"/>
      <c r="S679" s="12"/>
      <c r="T679" s="12"/>
      <c r="U679" s="12"/>
      <c r="V679" s="12"/>
      <c r="W679" s="12"/>
    </row>
    <row r="680">
      <c r="A680" s="13"/>
      <c r="B680" s="228"/>
      <c r="C680" s="12"/>
      <c r="D680" s="229"/>
      <c r="E680" s="12"/>
      <c r="F680" s="13"/>
      <c r="G680" s="12"/>
      <c r="H680" s="86"/>
      <c r="I680" s="12"/>
      <c r="J680" s="12"/>
      <c r="K680" s="12"/>
      <c r="L680" s="12"/>
      <c r="M680" s="12"/>
      <c r="N680" s="13"/>
      <c r="O680" s="12"/>
      <c r="P680" s="12"/>
      <c r="Q680" s="12"/>
      <c r="R680" s="12"/>
      <c r="S680" s="12"/>
      <c r="T680" s="12"/>
      <c r="U680" s="12"/>
      <c r="V680" s="12"/>
      <c r="W680" s="12"/>
    </row>
    <row r="681">
      <c r="A681" s="13"/>
      <c r="B681" s="228"/>
      <c r="C681" s="12"/>
      <c r="D681" s="229"/>
      <c r="E681" s="12"/>
      <c r="F681" s="13"/>
      <c r="G681" s="12"/>
      <c r="H681" s="86"/>
      <c r="I681" s="12"/>
      <c r="J681" s="12"/>
      <c r="K681" s="12"/>
      <c r="L681" s="12"/>
      <c r="M681" s="12"/>
      <c r="N681" s="13"/>
      <c r="O681" s="12"/>
      <c r="P681" s="12"/>
      <c r="Q681" s="12"/>
      <c r="R681" s="12"/>
      <c r="S681" s="12"/>
      <c r="T681" s="12"/>
      <c r="U681" s="12"/>
      <c r="V681" s="12"/>
      <c r="W681" s="12"/>
    </row>
    <row r="682">
      <c r="A682" s="13"/>
      <c r="B682" s="228"/>
      <c r="C682" s="12"/>
      <c r="D682" s="229"/>
      <c r="E682" s="12"/>
      <c r="F682" s="13"/>
      <c r="G682" s="12"/>
      <c r="H682" s="86"/>
      <c r="I682" s="12"/>
      <c r="J682" s="12"/>
      <c r="K682" s="12"/>
      <c r="L682" s="12"/>
      <c r="M682" s="12"/>
      <c r="N682" s="13"/>
      <c r="O682" s="12"/>
      <c r="P682" s="12"/>
      <c r="Q682" s="12"/>
      <c r="R682" s="12"/>
      <c r="S682" s="12"/>
      <c r="T682" s="12"/>
      <c r="U682" s="12"/>
      <c r="V682" s="12"/>
      <c r="W682" s="12"/>
    </row>
    <row r="683">
      <c r="A683" s="13"/>
      <c r="B683" s="228"/>
      <c r="C683" s="12"/>
      <c r="D683" s="229"/>
      <c r="E683" s="12"/>
      <c r="F683" s="13"/>
      <c r="G683" s="12"/>
      <c r="H683" s="86"/>
      <c r="I683" s="12"/>
      <c r="J683" s="12"/>
      <c r="K683" s="12"/>
      <c r="L683" s="12"/>
      <c r="M683" s="12"/>
      <c r="N683" s="13"/>
      <c r="O683" s="12"/>
      <c r="P683" s="12"/>
      <c r="Q683" s="12"/>
      <c r="R683" s="12"/>
      <c r="S683" s="12"/>
      <c r="T683" s="12"/>
      <c r="U683" s="12"/>
      <c r="V683" s="12"/>
      <c r="W683" s="12"/>
    </row>
    <row r="684">
      <c r="A684" s="13"/>
      <c r="B684" s="228"/>
      <c r="C684" s="12"/>
      <c r="D684" s="229"/>
      <c r="E684" s="12"/>
      <c r="F684" s="13"/>
      <c r="G684" s="12"/>
      <c r="H684" s="86"/>
      <c r="I684" s="12"/>
      <c r="J684" s="12"/>
      <c r="K684" s="12"/>
      <c r="L684" s="12"/>
      <c r="M684" s="12"/>
      <c r="N684" s="13"/>
      <c r="O684" s="12"/>
      <c r="P684" s="12"/>
      <c r="Q684" s="12"/>
      <c r="R684" s="12"/>
      <c r="S684" s="12"/>
      <c r="T684" s="12"/>
      <c r="U684" s="12"/>
      <c r="V684" s="12"/>
      <c r="W684" s="12"/>
    </row>
    <row r="685">
      <c r="A685" s="13"/>
      <c r="B685" s="228"/>
      <c r="C685" s="12"/>
      <c r="D685" s="229"/>
      <c r="E685" s="12"/>
      <c r="F685" s="13"/>
      <c r="G685" s="12"/>
      <c r="H685" s="86"/>
      <c r="I685" s="12"/>
      <c r="J685" s="12"/>
      <c r="K685" s="12"/>
      <c r="L685" s="12"/>
      <c r="M685" s="12"/>
      <c r="N685" s="13"/>
      <c r="O685" s="12"/>
      <c r="P685" s="12"/>
      <c r="Q685" s="12"/>
      <c r="R685" s="12"/>
      <c r="S685" s="12"/>
      <c r="T685" s="12"/>
      <c r="U685" s="12"/>
      <c r="V685" s="12"/>
      <c r="W685" s="12"/>
    </row>
    <row r="686">
      <c r="A686" s="13"/>
      <c r="B686" s="228"/>
      <c r="C686" s="12"/>
      <c r="D686" s="229"/>
      <c r="E686" s="12"/>
      <c r="F686" s="13"/>
      <c r="G686" s="12"/>
      <c r="H686" s="86"/>
      <c r="I686" s="12"/>
      <c r="J686" s="12"/>
      <c r="K686" s="12"/>
      <c r="L686" s="12"/>
      <c r="M686" s="12"/>
      <c r="N686" s="13"/>
      <c r="O686" s="12"/>
      <c r="P686" s="12"/>
      <c r="Q686" s="12"/>
      <c r="R686" s="12"/>
      <c r="S686" s="12"/>
      <c r="T686" s="12"/>
      <c r="U686" s="12"/>
      <c r="V686" s="12"/>
      <c r="W686" s="12"/>
    </row>
    <row r="687">
      <c r="A687" s="13"/>
      <c r="B687" s="228"/>
      <c r="C687" s="12"/>
      <c r="D687" s="229"/>
      <c r="E687" s="12"/>
      <c r="F687" s="13"/>
      <c r="G687" s="12"/>
      <c r="H687" s="86"/>
      <c r="I687" s="12"/>
      <c r="J687" s="12"/>
      <c r="K687" s="12"/>
      <c r="L687" s="12"/>
      <c r="M687" s="12"/>
      <c r="N687" s="13"/>
      <c r="O687" s="12"/>
      <c r="P687" s="12"/>
      <c r="Q687" s="12"/>
      <c r="R687" s="12"/>
      <c r="S687" s="12"/>
      <c r="T687" s="12"/>
      <c r="U687" s="12"/>
      <c r="V687" s="12"/>
      <c r="W687" s="12"/>
    </row>
    <row r="688">
      <c r="A688" s="13"/>
      <c r="B688" s="228"/>
      <c r="C688" s="12"/>
      <c r="D688" s="229"/>
      <c r="E688" s="12"/>
      <c r="F688" s="13"/>
      <c r="G688" s="12"/>
      <c r="H688" s="86"/>
      <c r="I688" s="12"/>
      <c r="J688" s="12"/>
      <c r="K688" s="12"/>
      <c r="L688" s="12"/>
      <c r="M688" s="12"/>
      <c r="N688" s="13"/>
      <c r="O688" s="12"/>
      <c r="P688" s="12"/>
      <c r="Q688" s="12"/>
      <c r="R688" s="12"/>
      <c r="S688" s="12"/>
      <c r="T688" s="12"/>
      <c r="U688" s="12"/>
      <c r="V688" s="12"/>
      <c r="W688" s="12"/>
    </row>
    <row r="689">
      <c r="A689" s="13"/>
      <c r="B689" s="228"/>
      <c r="C689" s="12"/>
      <c r="D689" s="229"/>
      <c r="E689" s="12"/>
      <c r="F689" s="13"/>
      <c r="G689" s="12"/>
      <c r="H689" s="86"/>
      <c r="I689" s="12"/>
      <c r="J689" s="12"/>
      <c r="K689" s="12"/>
      <c r="L689" s="12"/>
      <c r="M689" s="12"/>
      <c r="N689" s="13"/>
      <c r="O689" s="12"/>
      <c r="P689" s="12"/>
      <c r="Q689" s="12"/>
      <c r="R689" s="12"/>
      <c r="S689" s="12"/>
      <c r="T689" s="12"/>
      <c r="U689" s="12"/>
      <c r="V689" s="12"/>
      <c r="W689" s="12"/>
    </row>
    <row r="690">
      <c r="A690" s="13"/>
      <c r="B690" s="228"/>
      <c r="C690" s="12"/>
      <c r="D690" s="229"/>
      <c r="E690" s="12"/>
      <c r="F690" s="13"/>
      <c r="G690" s="12"/>
      <c r="H690" s="86"/>
      <c r="I690" s="12"/>
      <c r="J690" s="12"/>
      <c r="K690" s="12"/>
      <c r="L690" s="12"/>
      <c r="M690" s="12"/>
      <c r="N690" s="13"/>
      <c r="O690" s="12"/>
      <c r="P690" s="12"/>
      <c r="Q690" s="12"/>
      <c r="R690" s="12"/>
      <c r="S690" s="12"/>
      <c r="T690" s="12"/>
      <c r="U690" s="12"/>
      <c r="V690" s="12"/>
      <c r="W690" s="12"/>
    </row>
    <row r="691">
      <c r="A691" s="13"/>
      <c r="B691" s="228"/>
      <c r="C691" s="12"/>
      <c r="D691" s="229"/>
      <c r="E691" s="12"/>
      <c r="F691" s="13"/>
      <c r="G691" s="12"/>
      <c r="H691" s="86"/>
      <c r="I691" s="12"/>
      <c r="J691" s="12"/>
      <c r="K691" s="12"/>
      <c r="L691" s="12"/>
      <c r="M691" s="12"/>
      <c r="N691" s="13"/>
      <c r="O691" s="12"/>
      <c r="P691" s="12"/>
      <c r="Q691" s="12"/>
      <c r="R691" s="12"/>
      <c r="S691" s="12"/>
      <c r="T691" s="12"/>
      <c r="U691" s="12"/>
      <c r="V691" s="12"/>
      <c r="W691" s="12"/>
    </row>
    <row r="692">
      <c r="A692" s="13"/>
      <c r="B692" s="228"/>
      <c r="C692" s="12"/>
      <c r="D692" s="229"/>
      <c r="E692" s="12"/>
      <c r="F692" s="13"/>
      <c r="G692" s="12"/>
      <c r="H692" s="86"/>
      <c r="I692" s="12"/>
      <c r="J692" s="12"/>
      <c r="K692" s="12"/>
      <c r="L692" s="12"/>
      <c r="M692" s="12"/>
      <c r="N692" s="13"/>
      <c r="O692" s="12"/>
      <c r="P692" s="12"/>
      <c r="Q692" s="12"/>
      <c r="R692" s="12"/>
      <c r="S692" s="12"/>
      <c r="T692" s="12"/>
      <c r="U692" s="12"/>
      <c r="V692" s="12"/>
      <c r="W692" s="12"/>
    </row>
    <row r="693">
      <c r="A693" s="13"/>
      <c r="B693" s="228"/>
      <c r="C693" s="12"/>
      <c r="D693" s="229"/>
      <c r="E693" s="12"/>
      <c r="F693" s="13"/>
      <c r="G693" s="12"/>
      <c r="H693" s="86"/>
      <c r="I693" s="12"/>
      <c r="J693" s="12"/>
      <c r="K693" s="12"/>
      <c r="L693" s="12"/>
      <c r="M693" s="12"/>
      <c r="N693" s="13"/>
      <c r="O693" s="12"/>
      <c r="P693" s="12"/>
      <c r="Q693" s="12"/>
      <c r="R693" s="12"/>
      <c r="S693" s="12"/>
      <c r="T693" s="12"/>
      <c r="U693" s="12"/>
      <c r="V693" s="12"/>
      <c r="W693" s="12"/>
    </row>
    <row r="694">
      <c r="A694" s="13"/>
      <c r="B694" s="228"/>
      <c r="C694" s="12"/>
      <c r="D694" s="229"/>
      <c r="E694" s="12"/>
      <c r="F694" s="13"/>
      <c r="G694" s="12"/>
      <c r="H694" s="86"/>
      <c r="I694" s="12"/>
      <c r="J694" s="12"/>
      <c r="K694" s="12"/>
      <c r="L694" s="12"/>
      <c r="M694" s="12"/>
      <c r="N694" s="13"/>
      <c r="O694" s="12"/>
      <c r="P694" s="12"/>
      <c r="Q694" s="12"/>
      <c r="R694" s="12"/>
      <c r="S694" s="12"/>
      <c r="T694" s="12"/>
      <c r="U694" s="12"/>
      <c r="V694" s="12"/>
      <c r="W694" s="12"/>
    </row>
    <row r="695">
      <c r="A695" s="13"/>
      <c r="B695" s="228"/>
      <c r="C695" s="12"/>
      <c r="D695" s="229"/>
      <c r="E695" s="12"/>
      <c r="F695" s="13"/>
      <c r="G695" s="12"/>
      <c r="H695" s="86"/>
      <c r="I695" s="12"/>
      <c r="J695" s="12"/>
      <c r="K695" s="12"/>
      <c r="L695" s="12"/>
      <c r="M695" s="12"/>
      <c r="N695" s="13"/>
      <c r="O695" s="12"/>
      <c r="P695" s="12"/>
      <c r="Q695" s="12"/>
      <c r="R695" s="12"/>
      <c r="S695" s="12"/>
      <c r="T695" s="12"/>
      <c r="U695" s="12"/>
      <c r="V695" s="12"/>
      <c r="W695" s="12"/>
    </row>
    <row r="696">
      <c r="A696" s="13"/>
      <c r="B696" s="228"/>
      <c r="C696" s="12"/>
      <c r="D696" s="229"/>
      <c r="E696" s="12"/>
      <c r="F696" s="13"/>
      <c r="G696" s="12"/>
      <c r="H696" s="86"/>
      <c r="I696" s="12"/>
      <c r="J696" s="12"/>
      <c r="K696" s="12"/>
      <c r="L696" s="12"/>
      <c r="M696" s="12"/>
      <c r="N696" s="13"/>
      <c r="O696" s="12"/>
      <c r="P696" s="12"/>
      <c r="Q696" s="12"/>
      <c r="R696" s="12"/>
      <c r="S696" s="12"/>
      <c r="T696" s="12"/>
      <c r="U696" s="12"/>
      <c r="V696" s="12"/>
      <c r="W696" s="12"/>
    </row>
    <row r="697">
      <c r="A697" s="13"/>
      <c r="B697" s="228"/>
      <c r="C697" s="12"/>
      <c r="D697" s="229"/>
      <c r="E697" s="12"/>
      <c r="F697" s="13"/>
      <c r="G697" s="12"/>
      <c r="H697" s="86"/>
      <c r="I697" s="12"/>
      <c r="J697" s="12"/>
      <c r="K697" s="12"/>
      <c r="L697" s="12"/>
      <c r="M697" s="12"/>
      <c r="N697" s="13"/>
      <c r="O697" s="12"/>
      <c r="P697" s="12"/>
      <c r="Q697" s="12"/>
      <c r="R697" s="12"/>
      <c r="S697" s="12"/>
      <c r="T697" s="12"/>
      <c r="U697" s="12"/>
      <c r="V697" s="12"/>
      <c r="W697" s="12"/>
    </row>
    <row r="698">
      <c r="A698" s="13"/>
      <c r="B698" s="228"/>
      <c r="C698" s="12"/>
      <c r="D698" s="229"/>
      <c r="E698" s="12"/>
      <c r="F698" s="13"/>
      <c r="G698" s="12"/>
      <c r="H698" s="86"/>
      <c r="I698" s="12"/>
      <c r="J698" s="12"/>
      <c r="K698" s="12"/>
      <c r="L698" s="12"/>
      <c r="M698" s="12"/>
      <c r="N698" s="13"/>
      <c r="O698" s="12"/>
      <c r="P698" s="12"/>
      <c r="Q698" s="12"/>
      <c r="R698" s="12"/>
      <c r="S698" s="12"/>
      <c r="T698" s="12"/>
      <c r="U698" s="12"/>
      <c r="V698" s="12"/>
      <c r="W698" s="12"/>
    </row>
    <row r="699">
      <c r="A699" s="13"/>
      <c r="B699" s="228"/>
      <c r="C699" s="12"/>
      <c r="D699" s="229"/>
      <c r="E699" s="12"/>
      <c r="F699" s="13"/>
      <c r="G699" s="12"/>
      <c r="H699" s="86"/>
      <c r="I699" s="12"/>
      <c r="J699" s="12"/>
      <c r="K699" s="12"/>
      <c r="L699" s="12"/>
      <c r="M699" s="12"/>
      <c r="N699" s="13"/>
      <c r="O699" s="12"/>
      <c r="P699" s="12"/>
      <c r="Q699" s="12"/>
      <c r="R699" s="12"/>
      <c r="S699" s="12"/>
      <c r="T699" s="12"/>
      <c r="U699" s="12"/>
      <c r="V699" s="12"/>
      <c r="W699" s="12"/>
    </row>
    <row r="700">
      <c r="A700" s="13"/>
      <c r="B700" s="228"/>
      <c r="C700" s="12"/>
      <c r="D700" s="229"/>
      <c r="E700" s="12"/>
      <c r="F700" s="13"/>
      <c r="G700" s="12"/>
      <c r="H700" s="86"/>
      <c r="I700" s="12"/>
      <c r="J700" s="12"/>
      <c r="K700" s="12"/>
      <c r="L700" s="12"/>
      <c r="M700" s="12"/>
      <c r="N700" s="13"/>
      <c r="O700" s="12"/>
      <c r="P700" s="12"/>
      <c r="Q700" s="12"/>
      <c r="R700" s="12"/>
      <c r="S700" s="12"/>
      <c r="T700" s="12"/>
      <c r="U700" s="12"/>
      <c r="V700" s="12"/>
      <c r="W700" s="12"/>
    </row>
    <row r="701">
      <c r="A701" s="13"/>
      <c r="B701" s="228"/>
      <c r="C701" s="12"/>
      <c r="D701" s="229"/>
      <c r="E701" s="12"/>
      <c r="F701" s="13"/>
      <c r="G701" s="12"/>
      <c r="H701" s="86"/>
      <c r="I701" s="12"/>
      <c r="J701" s="12"/>
      <c r="K701" s="12"/>
      <c r="L701" s="12"/>
      <c r="M701" s="12"/>
      <c r="N701" s="13"/>
      <c r="O701" s="12"/>
      <c r="P701" s="12"/>
      <c r="Q701" s="12"/>
      <c r="R701" s="12"/>
      <c r="S701" s="12"/>
      <c r="T701" s="12"/>
      <c r="U701" s="12"/>
      <c r="V701" s="12"/>
      <c r="W701" s="12"/>
    </row>
    <row r="702">
      <c r="A702" s="13"/>
      <c r="B702" s="228"/>
      <c r="C702" s="12"/>
      <c r="D702" s="229"/>
      <c r="E702" s="12"/>
      <c r="F702" s="13"/>
      <c r="G702" s="12"/>
      <c r="H702" s="86"/>
      <c r="I702" s="12"/>
      <c r="J702" s="12"/>
      <c r="K702" s="12"/>
      <c r="L702" s="12"/>
      <c r="M702" s="12"/>
      <c r="N702" s="13"/>
      <c r="O702" s="12"/>
      <c r="P702" s="12"/>
      <c r="Q702" s="12"/>
      <c r="R702" s="12"/>
      <c r="S702" s="12"/>
      <c r="T702" s="12"/>
      <c r="U702" s="12"/>
      <c r="V702" s="12"/>
      <c r="W702" s="12"/>
    </row>
    <row r="703">
      <c r="A703" s="13"/>
      <c r="B703" s="228"/>
      <c r="C703" s="12"/>
      <c r="D703" s="229"/>
      <c r="E703" s="12"/>
      <c r="F703" s="13"/>
      <c r="G703" s="12"/>
      <c r="H703" s="86"/>
      <c r="I703" s="12"/>
      <c r="J703" s="12"/>
      <c r="K703" s="12"/>
      <c r="L703" s="12"/>
      <c r="M703" s="12"/>
      <c r="N703" s="13"/>
      <c r="O703" s="12"/>
      <c r="P703" s="12"/>
      <c r="Q703" s="12"/>
      <c r="R703" s="12"/>
      <c r="S703" s="12"/>
      <c r="T703" s="12"/>
      <c r="U703" s="12"/>
      <c r="V703" s="12"/>
      <c r="W703" s="12"/>
    </row>
    <row r="704">
      <c r="A704" s="13"/>
      <c r="B704" s="228"/>
      <c r="C704" s="12"/>
      <c r="D704" s="229"/>
      <c r="E704" s="12"/>
      <c r="F704" s="13"/>
      <c r="G704" s="12"/>
      <c r="H704" s="86"/>
      <c r="I704" s="12"/>
      <c r="J704" s="12"/>
      <c r="K704" s="12"/>
      <c r="L704" s="12"/>
      <c r="M704" s="12"/>
      <c r="N704" s="13"/>
      <c r="O704" s="12"/>
      <c r="P704" s="12"/>
      <c r="Q704" s="12"/>
      <c r="R704" s="12"/>
      <c r="S704" s="12"/>
      <c r="T704" s="12"/>
      <c r="U704" s="12"/>
      <c r="V704" s="12"/>
      <c r="W704" s="12"/>
    </row>
    <row r="705">
      <c r="A705" s="13"/>
      <c r="B705" s="228"/>
      <c r="C705" s="12"/>
      <c r="D705" s="229"/>
      <c r="E705" s="12"/>
      <c r="F705" s="13"/>
      <c r="G705" s="12"/>
      <c r="H705" s="86"/>
      <c r="I705" s="12"/>
      <c r="J705" s="12"/>
      <c r="K705" s="12"/>
      <c r="L705" s="12"/>
      <c r="M705" s="12"/>
      <c r="N705" s="13"/>
      <c r="O705" s="12"/>
      <c r="P705" s="12"/>
      <c r="Q705" s="12"/>
      <c r="R705" s="12"/>
      <c r="S705" s="12"/>
      <c r="T705" s="12"/>
      <c r="U705" s="12"/>
      <c r="V705" s="12"/>
      <c r="W705" s="12"/>
    </row>
    <row r="706">
      <c r="A706" s="13"/>
      <c r="B706" s="228"/>
      <c r="C706" s="12"/>
      <c r="D706" s="229"/>
      <c r="E706" s="12"/>
      <c r="F706" s="13"/>
      <c r="G706" s="12"/>
      <c r="H706" s="86"/>
      <c r="I706" s="12"/>
      <c r="J706" s="12"/>
      <c r="K706" s="12"/>
      <c r="L706" s="12"/>
      <c r="M706" s="12"/>
      <c r="N706" s="13"/>
      <c r="O706" s="12"/>
      <c r="P706" s="12"/>
      <c r="Q706" s="12"/>
      <c r="R706" s="12"/>
      <c r="S706" s="12"/>
      <c r="T706" s="12"/>
      <c r="U706" s="12"/>
      <c r="V706" s="12"/>
      <c r="W706" s="12"/>
    </row>
    <row r="707">
      <c r="A707" s="13"/>
      <c r="B707" s="228"/>
      <c r="C707" s="12"/>
      <c r="D707" s="229"/>
      <c r="E707" s="12"/>
      <c r="F707" s="13"/>
      <c r="G707" s="12"/>
      <c r="H707" s="86"/>
      <c r="I707" s="12"/>
      <c r="J707" s="12"/>
      <c r="K707" s="12"/>
      <c r="L707" s="12"/>
      <c r="M707" s="12"/>
      <c r="N707" s="13"/>
      <c r="O707" s="12"/>
      <c r="P707" s="12"/>
      <c r="Q707" s="12"/>
      <c r="R707" s="12"/>
      <c r="S707" s="12"/>
      <c r="T707" s="12"/>
      <c r="U707" s="12"/>
      <c r="V707" s="12"/>
      <c r="W707" s="12"/>
    </row>
    <row r="708">
      <c r="A708" s="13"/>
      <c r="B708" s="228"/>
      <c r="C708" s="12"/>
      <c r="D708" s="229"/>
      <c r="E708" s="12"/>
      <c r="F708" s="13"/>
      <c r="G708" s="12"/>
      <c r="H708" s="86"/>
      <c r="I708" s="12"/>
      <c r="J708" s="12"/>
      <c r="K708" s="12"/>
      <c r="L708" s="12"/>
      <c r="M708" s="12"/>
      <c r="N708" s="13"/>
      <c r="O708" s="12"/>
      <c r="P708" s="12"/>
      <c r="Q708" s="12"/>
      <c r="R708" s="12"/>
      <c r="S708" s="12"/>
      <c r="T708" s="12"/>
      <c r="U708" s="12"/>
      <c r="V708" s="12"/>
      <c r="W708" s="12"/>
    </row>
    <row r="709">
      <c r="A709" s="13"/>
      <c r="B709" s="228"/>
      <c r="C709" s="12"/>
      <c r="D709" s="229"/>
      <c r="E709" s="12"/>
      <c r="F709" s="13"/>
      <c r="G709" s="12"/>
      <c r="H709" s="86"/>
      <c r="I709" s="12"/>
      <c r="J709" s="12"/>
      <c r="K709" s="12"/>
      <c r="L709" s="12"/>
      <c r="M709" s="12"/>
      <c r="N709" s="13"/>
      <c r="O709" s="12"/>
      <c r="P709" s="12"/>
      <c r="Q709" s="12"/>
      <c r="R709" s="12"/>
      <c r="S709" s="12"/>
      <c r="T709" s="12"/>
      <c r="U709" s="12"/>
      <c r="V709" s="12"/>
      <c r="W709" s="12"/>
    </row>
    <row r="710">
      <c r="A710" s="13"/>
      <c r="B710" s="228"/>
      <c r="C710" s="12"/>
      <c r="D710" s="229"/>
      <c r="E710" s="12"/>
      <c r="F710" s="13"/>
      <c r="G710" s="12"/>
      <c r="H710" s="86"/>
      <c r="I710" s="12"/>
      <c r="J710" s="12"/>
      <c r="K710" s="12"/>
      <c r="L710" s="12"/>
      <c r="M710" s="12"/>
      <c r="N710" s="13"/>
      <c r="O710" s="12"/>
      <c r="P710" s="12"/>
      <c r="Q710" s="12"/>
      <c r="R710" s="12"/>
      <c r="S710" s="12"/>
      <c r="T710" s="12"/>
      <c r="U710" s="12"/>
      <c r="V710" s="12"/>
      <c r="W710" s="12"/>
    </row>
    <row r="711">
      <c r="A711" s="13"/>
      <c r="B711" s="228"/>
      <c r="C711" s="12"/>
      <c r="D711" s="229"/>
      <c r="E711" s="12"/>
      <c r="F711" s="13"/>
      <c r="G711" s="12"/>
      <c r="H711" s="86"/>
      <c r="I711" s="12"/>
      <c r="J711" s="12"/>
      <c r="K711" s="12"/>
      <c r="L711" s="12"/>
      <c r="M711" s="12"/>
      <c r="N711" s="13"/>
      <c r="O711" s="12"/>
      <c r="P711" s="12"/>
      <c r="Q711" s="12"/>
      <c r="R711" s="12"/>
      <c r="S711" s="12"/>
      <c r="T711" s="12"/>
      <c r="U711" s="12"/>
      <c r="V711" s="12"/>
      <c r="W711" s="12"/>
    </row>
    <row r="712">
      <c r="A712" s="13"/>
      <c r="B712" s="228"/>
      <c r="C712" s="12"/>
      <c r="D712" s="229"/>
      <c r="E712" s="12"/>
      <c r="F712" s="13"/>
      <c r="G712" s="12"/>
      <c r="H712" s="86"/>
      <c r="I712" s="12"/>
      <c r="J712" s="12"/>
      <c r="K712" s="12"/>
      <c r="L712" s="12"/>
      <c r="M712" s="12"/>
      <c r="N712" s="13"/>
      <c r="O712" s="12"/>
      <c r="P712" s="12"/>
      <c r="Q712" s="12"/>
      <c r="R712" s="12"/>
      <c r="S712" s="12"/>
      <c r="T712" s="12"/>
      <c r="U712" s="12"/>
      <c r="V712" s="12"/>
      <c r="W712" s="12"/>
    </row>
    <row r="713">
      <c r="A713" s="13"/>
      <c r="B713" s="228"/>
      <c r="C713" s="12"/>
      <c r="D713" s="229"/>
      <c r="E713" s="12"/>
      <c r="F713" s="13"/>
      <c r="G713" s="12"/>
      <c r="H713" s="86"/>
      <c r="I713" s="12"/>
      <c r="J713" s="12"/>
      <c r="K713" s="12"/>
      <c r="L713" s="12"/>
      <c r="M713" s="12"/>
      <c r="N713" s="13"/>
      <c r="O713" s="12"/>
      <c r="P713" s="12"/>
      <c r="Q713" s="12"/>
      <c r="R713" s="12"/>
      <c r="S713" s="12"/>
      <c r="T713" s="12"/>
      <c r="U713" s="12"/>
      <c r="V713" s="12"/>
      <c r="W713" s="12"/>
    </row>
    <row r="714">
      <c r="A714" s="13"/>
      <c r="B714" s="228"/>
      <c r="C714" s="12"/>
      <c r="D714" s="229"/>
      <c r="E714" s="12"/>
      <c r="F714" s="13"/>
      <c r="G714" s="12"/>
      <c r="H714" s="86"/>
      <c r="I714" s="12"/>
      <c r="J714" s="12"/>
      <c r="K714" s="12"/>
      <c r="L714" s="12"/>
      <c r="M714" s="12"/>
      <c r="N714" s="13"/>
      <c r="O714" s="12"/>
      <c r="P714" s="12"/>
      <c r="Q714" s="12"/>
      <c r="R714" s="12"/>
      <c r="S714" s="12"/>
      <c r="T714" s="12"/>
      <c r="U714" s="12"/>
      <c r="V714" s="12"/>
      <c r="W714" s="12"/>
    </row>
    <row r="715">
      <c r="A715" s="13"/>
      <c r="B715" s="228"/>
      <c r="C715" s="12"/>
      <c r="D715" s="229"/>
      <c r="E715" s="12"/>
      <c r="F715" s="13"/>
      <c r="G715" s="12"/>
      <c r="H715" s="86"/>
      <c r="I715" s="12"/>
      <c r="J715" s="12"/>
      <c r="K715" s="12"/>
      <c r="L715" s="12"/>
      <c r="M715" s="12"/>
      <c r="N715" s="13"/>
      <c r="O715" s="12"/>
      <c r="P715" s="12"/>
      <c r="Q715" s="12"/>
      <c r="R715" s="12"/>
      <c r="S715" s="12"/>
      <c r="T715" s="12"/>
      <c r="U715" s="12"/>
      <c r="V715" s="12"/>
      <c r="W715" s="12"/>
    </row>
    <row r="716">
      <c r="A716" s="13"/>
      <c r="B716" s="228"/>
      <c r="C716" s="12"/>
      <c r="D716" s="229"/>
      <c r="E716" s="12"/>
      <c r="F716" s="13"/>
      <c r="G716" s="12"/>
      <c r="H716" s="86"/>
      <c r="I716" s="12"/>
      <c r="J716" s="12"/>
      <c r="K716" s="12"/>
      <c r="L716" s="12"/>
      <c r="M716" s="12"/>
      <c r="N716" s="13"/>
      <c r="O716" s="12"/>
      <c r="P716" s="12"/>
      <c r="Q716" s="12"/>
      <c r="R716" s="12"/>
      <c r="S716" s="12"/>
      <c r="T716" s="12"/>
      <c r="U716" s="12"/>
      <c r="V716" s="12"/>
      <c r="W716" s="12"/>
    </row>
    <row r="717">
      <c r="A717" s="13"/>
      <c r="B717" s="228"/>
      <c r="C717" s="12"/>
      <c r="D717" s="229"/>
      <c r="E717" s="12"/>
      <c r="F717" s="13"/>
      <c r="G717" s="12"/>
      <c r="H717" s="86"/>
      <c r="I717" s="12"/>
      <c r="J717" s="12"/>
      <c r="K717" s="12"/>
      <c r="L717" s="12"/>
      <c r="M717" s="12"/>
      <c r="N717" s="13"/>
      <c r="O717" s="12"/>
      <c r="P717" s="12"/>
      <c r="Q717" s="12"/>
      <c r="R717" s="12"/>
      <c r="S717" s="12"/>
      <c r="T717" s="12"/>
      <c r="U717" s="12"/>
      <c r="V717" s="12"/>
      <c r="W717" s="12"/>
    </row>
    <row r="718">
      <c r="A718" s="13"/>
      <c r="B718" s="228"/>
      <c r="C718" s="12"/>
      <c r="D718" s="229"/>
      <c r="E718" s="12"/>
      <c r="F718" s="13"/>
      <c r="G718" s="12"/>
      <c r="H718" s="86"/>
      <c r="I718" s="12"/>
      <c r="J718" s="12"/>
      <c r="K718" s="12"/>
      <c r="L718" s="12"/>
      <c r="M718" s="12"/>
      <c r="N718" s="13"/>
      <c r="O718" s="12"/>
      <c r="P718" s="12"/>
      <c r="Q718" s="12"/>
      <c r="R718" s="12"/>
      <c r="S718" s="12"/>
      <c r="T718" s="12"/>
      <c r="U718" s="12"/>
      <c r="V718" s="12"/>
      <c r="W718" s="12"/>
    </row>
    <row r="719">
      <c r="A719" s="13"/>
      <c r="B719" s="228"/>
      <c r="C719" s="12"/>
      <c r="D719" s="229"/>
      <c r="E719" s="12"/>
      <c r="F719" s="13"/>
      <c r="G719" s="12"/>
      <c r="H719" s="86"/>
      <c r="I719" s="12"/>
      <c r="J719" s="12"/>
      <c r="K719" s="12"/>
      <c r="L719" s="12"/>
      <c r="M719" s="12"/>
      <c r="N719" s="13"/>
      <c r="O719" s="12"/>
      <c r="P719" s="12"/>
      <c r="Q719" s="12"/>
      <c r="R719" s="12"/>
      <c r="S719" s="12"/>
      <c r="T719" s="12"/>
      <c r="U719" s="12"/>
      <c r="V719" s="12"/>
      <c r="W719" s="12"/>
    </row>
    <row r="720">
      <c r="A720" s="13"/>
      <c r="B720" s="228"/>
      <c r="C720" s="12"/>
      <c r="D720" s="229"/>
      <c r="E720" s="12"/>
      <c r="F720" s="13"/>
      <c r="G720" s="12"/>
      <c r="H720" s="86"/>
      <c r="I720" s="12"/>
      <c r="J720" s="12"/>
      <c r="K720" s="12"/>
      <c r="L720" s="12"/>
      <c r="M720" s="12"/>
      <c r="N720" s="13"/>
      <c r="O720" s="12"/>
      <c r="P720" s="12"/>
      <c r="Q720" s="12"/>
      <c r="R720" s="12"/>
      <c r="S720" s="12"/>
      <c r="T720" s="12"/>
      <c r="U720" s="12"/>
      <c r="V720" s="12"/>
      <c r="W720" s="12"/>
    </row>
    <row r="721">
      <c r="A721" s="13"/>
      <c r="B721" s="228"/>
      <c r="C721" s="12"/>
      <c r="D721" s="229"/>
      <c r="E721" s="12"/>
      <c r="F721" s="13"/>
      <c r="G721" s="12"/>
      <c r="H721" s="86"/>
      <c r="I721" s="12"/>
      <c r="J721" s="12"/>
      <c r="K721" s="12"/>
      <c r="L721" s="12"/>
      <c r="M721" s="12"/>
      <c r="N721" s="13"/>
      <c r="O721" s="12"/>
      <c r="P721" s="12"/>
      <c r="Q721" s="12"/>
      <c r="R721" s="12"/>
      <c r="S721" s="12"/>
      <c r="T721" s="12"/>
      <c r="U721" s="12"/>
      <c r="V721" s="12"/>
      <c r="W721" s="12"/>
    </row>
    <row r="722">
      <c r="A722" s="13"/>
      <c r="B722" s="228"/>
      <c r="C722" s="12"/>
      <c r="D722" s="229"/>
      <c r="E722" s="12"/>
      <c r="F722" s="13"/>
      <c r="G722" s="12"/>
      <c r="H722" s="86"/>
      <c r="I722" s="12"/>
      <c r="J722" s="12"/>
      <c r="K722" s="12"/>
      <c r="L722" s="12"/>
      <c r="M722" s="12"/>
      <c r="N722" s="13"/>
      <c r="O722" s="12"/>
      <c r="P722" s="12"/>
      <c r="Q722" s="12"/>
      <c r="R722" s="12"/>
      <c r="S722" s="12"/>
      <c r="T722" s="12"/>
      <c r="U722" s="12"/>
      <c r="V722" s="12"/>
      <c r="W722" s="12"/>
    </row>
    <row r="723">
      <c r="A723" s="13"/>
      <c r="B723" s="228"/>
      <c r="C723" s="12"/>
      <c r="D723" s="229"/>
      <c r="E723" s="12"/>
      <c r="F723" s="13"/>
      <c r="G723" s="12"/>
      <c r="H723" s="86"/>
      <c r="I723" s="12"/>
      <c r="J723" s="12"/>
      <c r="K723" s="12"/>
      <c r="L723" s="12"/>
      <c r="M723" s="12"/>
      <c r="N723" s="13"/>
      <c r="O723" s="12"/>
      <c r="P723" s="12"/>
      <c r="Q723" s="12"/>
      <c r="R723" s="12"/>
      <c r="S723" s="12"/>
      <c r="T723" s="12"/>
      <c r="U723" s="12"/>
      <c r="V723" s="12"/>
      <c r="W723" s="12"/>
    </row>
    <row r="724">
      <c r="A724" s="13"/>
      <c r="B724" s="228"/>
      <c r="C724" s="12"/>
      <c r="D724" s="229"/>
      <c r="E724" s="12"/>
      <c r="F724" s="13"/>
      <c r="G724" s="12"/>
      <c r="H724" s="86"/>
      <c r="I724" s="12"/>
      <c r="J724" s="12"/>
      <c r="K724" s="12"/>
      <c r="L724" s="12"/>
      <c r="M724" s="12"/>
      <c r="N724" s="13"/>
      <c r="O724" s="12"/>
      <c r="P724" s="12"/>
      <c r="Q724" s="12"/>
      <c r="R724" s="12"/>
      <c r="S724" s="12"/>
      <c r="T724" s="12"/>
      <c r="U724" s="12"/>
      <c r="V724" s="12"/>
      <c r="W724" s="12"/>
    </row>
    <row r="725">
      <c r="A725" s="13"/>
      <c r="B725" s="228"/>
      <c r="C725" s="12"/>
      <c r="D725" s="229"/>
      <c r="E725" s="12"/>
      <c r="F725" s="13"/>
      <c r="G725" s="12"/>
      <c r="H725" s="86"/>
      <c r="I725" s="12"/>
      <c r="J725" s="12"/>
      <c r="K725" s="12"/>
      <c r="L725" s="12"/>
      <c r="M725" s="12"/>
      <c r="N725" s="13"/>
      <c r="O725" s="12"/>
      <c r="P725" s="12"/>
      <c r="Q725" s="12"/>
      <c r="R725" s="12"/>
      <c r="S725" s="12"/>
      <c r="T725" s="12"/>
      <c r="U725" s="12"/>
      <c r="V725" s="12"/>
      <c r="W725" s="12"/>
    </row>
    <row r="726">
      <c r="A726" s="13"/>
      <c r="B726" s="228"/>
      <c r="C726" s="12"/>
      <c r="D726" s="229"/>
      <c r="E726" s="12"/>
      <c r="F726" s="13"/>
      <c r="G726" s="12"/>
      <c r="H726" s="86"/>
      <c r="I726" s="12"/>
      <c r="J726" s="12"/>
      <c r="K726" s="12"/>
      <c r="L726" s="12"/>
      <c r="M726" s="12"/>
      <c r="N726" s="13"/>
      <c r="O726" s="12"/>
      <c r="P726" s="12"/>
      <c r="Q726" s="12"/>
      <c r="R726" s="12"/>
      <c r="S726" s="12"/>
      <c r="T726" s="12"/>
      <c r="U726" s="12"/>
      <c r="V726" s="12"/>
      <c r="W726" s="12"/>
    </row>
    <row r="727">
      <c r="A727" s="13"/>
      <c r="B727" s="228"/>
      <c r="C727" s="12"/>
      <c r="D727" s="229"/>
      <c r="E727" s="12"/>
      <c r="F727" s="13"/>
      <c r="G727" s="12"/>
      <c r="H727" s="86"/>
      <c r="I727" s="12"/>
      <c r="J727" s="12"/>
      <c r="K727" s="12"/>
      <c r="L727" s="12"/>
      <c r="M727" s="12"/>
      <c r="N727" s="13"/>
      <c r="O727" s="12"/>
      <c r="P727" s="12"/>
      <c r="Q727" s="12"/>
      <c r="R727" s="12"/>
      <c r="S727" s="12"/>
      <c r="T727" s="12"/>
      <c r="U727" s="12"/>
      <c r="V727" s="12"/>
      <c r="W727" s="12"/>
    </row>
    <row r="728">
      <c r="A728" s="13"/>
      <c r="B728" s="228"/>
      <c r="C728" s="12"/>
      <c r="D728" s="229"/>
      <c r="E728" s="12"/>
      <c r="F728" s="13"/>
      <c r="G728" s="12"/>
      <c r="H728" s="86"/>
      <c r="I728" s="12"/>
      <c r="J728" s="12"/>
      <c r="K728" s="12"/>
      <c r="L728" s="12"/>
      <c r="M728" s="12"/>
      <c r="N728" s="13"/>
      <c r="O728" s="12"/>
      <c r="P728" s="12"/>
      <c r="Q728" s="12"/>
      <c r="R728" s="12"/>
      <c r="S728" s="12"/>
      <c r="T728" s="12"/>
      <c r="U728" s="12"/>
      <c r="V728" s="12"/>
      <c r="W728" s="12"/>
    </row>
    <row r="729">
      <c r="A729" s="13"/>
      <c r="B729" s="228"/>
      <c r="C729" s="12"/>
      <c r="D729" s="229"/>
      <c r="E729" s="12"/>
      <c r="F729" s="13"/>
      <c r="G729" s="12"/>
      <c r="H729" s="86"/>
      <c r="I729" s="12"/>
      <c r="J729" s="12"/>
      <c r="K729" s="12"/>
      <c r="L729" s="12"/>
      <c r="M729" s="12"/>
      <c r="N729" s="13"/>
      <c r="O729" s="12"/>
      <c r="P729" s="12"/>
      <c r="Q729" s="12"/>
      <c r="R729" s="12"/>
      <c r="S729" s="12"/>
      <c r="T729" s="12"/>
      <c r="U729" s="12"/>
      <c r="V729" s="12"/>
      <c r="W729" s="12"/>
    </row>
    <row r="730">
      <c r="A730" s="13"/>
      <c r="B730" s="228"/>
      <c r="C730" s="12"/>
      <c r="D730" s="229"/>
      <c r="E730" s="12"/>
      <c r="F730" s="13"/>
      <c r="G730" s="12"/>
      <c r="H730" s="86"/>
      <c r="I730" s="12"/>
      <c r="J730" s="12"/>
      <c r="K730" s="12"/>
      <c r="L730" s="12"/>
      <c r="M730" s="12"/>
      <c r="N730" s="13"/>
      <c r="O730" s="12"/>
      <c r="P730" s="12"/>
      <c r="Q730" s="12"/>
      <c r="R730" s="12"/>
      <c r="S730" s="12"/>
      <c r="T730" s="12"/>
      <c r="U730" s="12"/>
      <c r="V730" s="12"/>
      <c r="W730" s="12"/>
    </row>
    <row r="731">
      <c r="A731" s="13"/>
      <c r="B731" s="228"/>
      <c r="C731" s="12"/>
      <c r="D731" s="229"/>
      <c r="E731" s="12"/>
      <c r="F731" s="13"/>
      <c r="G731" s="12"/>
      <c r="H731" s="86"/>
      <c r="I731" s="12"/>
      <c r="J731" s="12"/>
      <c r="K731" s="12"/>
      <c r="L731" s="12"/>
      <c r="M731" s="12"/>
      <c r="N731" s="13"/>
      <c r="O731" s="12"/>
      <c r="P731" s="12"/>
      <c r="Q731" s="12"/>
      <c r="R731" s="12"/>
      <c r="S731" s="12"/>
      <c r="T731" s="12"/>
      <c r="U731" s="12"/>
      <c r="V731" s="12"/>
      <c r="W731" s="12"/>
    </row>
    <row r="732">
      <c r="A732" s="13"/>
      <c r="B732" s="228"/>
      <c r="C732" s="12"/>
      <c r="D732" s="229"/>
      <c r="E732" s="12"/>
      <c r="F732" s="13"/>
      <c r="G732" s="12"/>
      <c r="H732" s="86"/>
      <c r="I732" s="12"/>
      <c r="J732" s="12"/>
      <c r="K732" s="12"/>
      <c r="L732" s="12"/>
      <c r="M732" s="12"/>
      <c r="N732" s="13"/>
      <c r="O732" s="12"/>
      <c r="P732" s="12"/>
      <c r="Q732" s="12"/>
      <c r="R732" s="12"/>
      <c r="S732" s="12"/>
      <c r="T732" s="12"/>
      <c r="U732" s="12"/>
      <c r="V732" s="12"/>
      <c r="W732" s="12"/>
    </row>
    <row r="733">
      <c r="A733" s="13"/>
      <c r="B733" s="228"/>
      <c r="C733" s="12"/>
      <c r="D733" s="229"/>
      <c r="E733" s="12"/>
      <c r="F733" s="13"/>
      <c r="G733" s="12"/>
      <c r="H733" s="86"/>
      <c r="I733" s="12"/>
      <c r="J733" s="12"/>
      <c r="K733" s="12"/>
      <c r="L733" s="12"/>
      <c r="M733" s="12"/>
      <c r="N733" s="13"/>
      <c r="O733" s="12"/>
      <c r="P733" s="12"/>
      <c r="Q733" s="12"/>
      <c r="R733" s="12"/>
      <c r="S733" s="12"/>
      <c r="T733" s="12"/>
      <c r="U733" s="12"/>
      <c r="V733" s="12"/>
      <c r="W733" s="12"/>
    </row>
    <row r="734">
      <c r="A734" s="13"/>
      <c r="B734" s="228"/>
      <c r="C734" s="12"/>
      <c r="D734" s="229"/>
      <c r="E734" s="12"/>
      <c r="F734" s="13"/>
      <c r="G734" s="12"/>
      <c r="H734" s="86"/>
      <c r="I734" s="12"/>
      <c r="J734" s="12"/>
      <c r="K734" s="12"/>
      <c r="L734" s="12"/>
      <c r="M734" s="12"/>
      <c r="N734" s="13"/>
      <c r="O734" s="12"/>
      <c r="P734" s="12"/>
      <c r="Q734" s="12"/>
      <c r="R734" s="12"/>
      <c r="S734" s="12"/>
      <c r="T734" s="12"/>
      <c r="U734" s="12"/>
      <c r="V734" s="12"/>
      <c r="W734" s="12"/>
    </row>
    <row r="735">
      <c r="A735" s="13"/>
      <c r="B735" s="228"/>
      <c r="C735" s="12"/>
      <c r="D735" s="229"/>
      <c r="E735" s="12"/>
      <c r="F735" s="13"/>
      <c r="G735" s="12"/>
      <c r="H735" s="86"/>
      <c r="I735" s="12"/>
      <c r="J735" s="12"/>
      <c r="K735" s="12"/>
      <c r="L735" s="12"/>
      <c r="M735" s="12"/>
      <c r="N735" s="13"/>
      <c r="O735" s="12"/>
      <c r="P735" s="12"/>
      <c r="Q735" s="12"/>
      <c r="R735" s="12"/>
      <c r="S735" s="12"/>
      <c r="T735" s="12"/>
      <c r="U735" s="12"/>
      <c r="V735" s="12"/>
      <c r="W735" s="12"/>
    </row>
    <row r="736">
      <c r="A736" s="13"/>
      <c r="B736" s="228"/>
      <c r="C736" s="12"/>
      <c r="D736" s="229"/>
      <c r="E736" s="12"/>
      <c r="F736" s="13"/>
      <c r="G736" s="12"/>
      <c r="H736" s="86"/>
      <c r="I736" s="12"/>
      <c r="J736" s="12"/>
      <c r="K736" s="12"/>
      <c r="L736" s="12"/>
      <c r="M736" s="12"/>
      <c r="N736" s="13"/>
      <c r="O736" s="12"/>
      <c r="P736" s="12"/>
      <c r="Q736" s="12"/>
      <c r="R736" s="12"/>
      <c r="S736" s="12"/>
      <c r="T736" s="12"/>
      <c r="U736" s="12"/>
      <c r="V736" s="12"/>
      <c r="W736" s="12"/>
    </row>
    <row r="737">
      <c r="A737" s="13"/>
      <c r="B737" s="228"/>
      <c r="C737" s="12"/>
      <c r="D737" s="229"/>
      <c r="E737" s="12"/>
      <c r="F737" s="13"/>
      <c r="G737" s="12"/>
      <c r="H737" s="86"/>
      <c r="I737" s="12"/>
      <c r="J737" s="12"/>
      <c r="K737" s="12"/>
      <c r="L737" s="12"/>
      <c r="M737" s="12"/>
      <c r="N737" s="13"/>
      <c r="O737" s="12"/>
      <c r="P737" s="12"/>
      <c r="Q737" s="12"/>
      <c r="R737" s="12"/>
      <c r="S737" s="12"/>
      <c r="T737" s="12"/>
      <c r="U737" s="12"/>
      <c r="V737" s="12"/>
      <c r="W737" s="12"/>
    </row>
    <row r="738">
      <c r="A738" s="13"/>
      <c r="B738" s="228"/>
      <c r="C738" s="12"/>
      <c r="D738" s="229"/>
      <c r="E738" s="12"/>
      <c r="F738" s="13"/>
      <c r="G738" s="12"/>
      <c r="H738" s="86"/>
      <c r="I738" s="12"/>
      <c r="J738" s="12"/>
      <c r="K738" s="12"/>
      <c r="L738" s="12"/>
      <c r="M738" s="12"/>
      <c r="N738" s="13"/>
      <c r="O738" s="12"/>
      <c r="P738" s="12"/>
      <c r="Q738" s="12"/>
      <c r="R738" s="12"/>
      <c r="S738" s="12"/>
      <c r="T738" s="12"/>
      <c r="U738" s="12"/>
      <c r="V738" s="12"/>
      <c r="W738" s="12"/>
    </row>
    <row r="739">
      <c r="A739" s="13"/>
      <c r="B739" s="228"/>
      <c r="C739" s="12"/>
      <c r="D739" s="229"/>
      <c r="E739" s="12"/>
      <c r="F739" s="13"/>
      <c r="G739" s="12"/>
      <c r="H739" s="86"/>
      <c r="I739" s="12"/>
      <c r="J739" s="12"/>
      <c r="K739" s="12"/>
      <c r="L739" s="12"/>
      <c r="M739" s="12"/>
      <c r="N739" s="13"/>
      <c r="O739" s="12"/>
      <c r="P739" s="12"/>
      <c r="Q739" s="12"/>
      <c r="R739" s="12"/>
      <c r="S739" s="12"/>
      <c r="T739" s="12"/>
      <c r="U739" s="12"/>
      <c r="V739" s="12"/>
      <c r="W739" s="12"/>
    </row>
    <row r="740">
      <c r="A740" s="13"/>
      <c r="B740" s="228"/>
      <c r="C740" s="12"/>
      <c r="D740" s="229"/>
      <c r="E740" s="12"/>
      <c r="F740" s="13"/>
      <c r="G740" s="12"/>
      <c r="H740" s="86"/>
      <c r="I740" s="12"/>
      <c r="J740" s="12"/>
      <c r="K740" s="12"/>
      <c r="L740" s="12"/>
      <c r="M740" s="12"/>
      <c r="N740" s="13"/>
      <c r="O740" s="12"/>
      <c r="P740" s="12"/>
      <c r="Q740" s="12"/>
      <c r="R740" s="12"/>
      <c r="S740" s="12"/>
      <c r="T740" s="12"/>
      <c r="U740" s="12"/>
      <c r="V740" s="12"/>
      <c r="W740" s="12"/>
    </row>
    <row r="741">
      <c r="A741" s="13"/>
      <c r="B741" s="228"/>
      <c r="C741" s="12"/>
      <c r="D741" s="229"/>
      <c r="E741" s="12"/>
      <c r="F741" s="13"/>
      <c r="G741" s="12"/>
      <c r="H741" s="86"/>
      <c r="I741" s="12"/>
      <c r="J741" s="12"/>
      <c r="K741" s="12"/>
      <c r="L741" s="12"/>
      <c r="M741" s="12"/>
      <c r="N741" s="13"/>
      <c r="O741" s="12"/>
      <c r="P741" s="12"/>
      <c r="Q741" s="12"/>
      <c r="R741" s="12"/>
      <c r="S741" s="12"/>
      <c r="T741" s="12"/>
      <c r="U741" s="12"/>
      <c r="V741" s="12"/>
      <c r="W741" s="12"/>
    </row>
    <row r="742">
      <c r="A742" s="13"/>
      <c r="B742" s="228"/>
      <c r="C742" s="12"/>
      <c r="D742" s="229"/>
      <c r="E742" s="12"/>
      <c r="F742" s="13"/>
      <c r="G742" s="12"/>
      <c r="H742" s="86"/>
      <c r="I742" s="12"/>
      <c r="J742" s="12"/>
      <c r="K742" s="12"/>
      <c r="L742" s="12"/>
      <c r="M742" s="12"/>
      <c r="N742" s="13"/>
      <c r="O742" s="12"/>
      <c r="P742" s="12"/>
      <c r="Q742" s="12"/>
      <c r="R742" s="12"/>
      <c r="S742" s="12"/>
      <c r="T742" s="12"/>
      <c r="U742" s="12"/>
      <c r="V742" s="12"/>
      <c r="W742" s="12"/>
    </row>
    <row r="743">
      <c r="A743" s="13"/>
      <c r="B743" s="228"/>
      <c r="C743" s="12"/>
      <c r="D743" s="229"/>
      <c r="E743" s="12"/>
      <c r="F743" s="13"/>
      <c r="G743" s="12"/>
      <c r="H743" s="86"/>
      <c r="I743" s="12"/>
      <c r="J743" s="12"/>
      <c r="K743" s="12"/>
      <c r="L743" s="12"/>
      <c r="M743" s="12"/>
      <c r="N743" s="13"/>
      <c r="O743" s="12"/>
      <c r="P743" s="12"/>
      <c r="Q743" s="12"/>
      <c r="R743" s="12"/>
      <c r="S743" s="12"/>
      <c r="T743" s="12"/>
      <c r="U743" s="12"/>
      <c r="V743" s="12"/>
      <c r="W743" s="12"/>
    </row>
    <row r="744">
      <c r="A744" s="13"/>
      <c r="B744" s="228"/>
      <c r="C744" s="12"/>
      <c r="D744" s="229"/>
      <c r="E744" s="12"/>
      <c r="F744" s="13"/>
      <c r="G744" s="12"/>
      <c r="H744" s="86"/>
      <c r="I744" s="12"/>
      <c r="J744" s="12"/>
      <c r="K744" s="12"/>
      <c r="L744" s="12"/>
      <c r="M744" s="12"/>
      <c r="N744" s="13"/>
      <c r="O744" s="12"/>
      <c r="P744" s="12"/>
      <c r="Q744" s="12"/>
      <c r="R744" s="12"/>
      <c r="S744" s="12"/>
      <c r="T744" s="12"/>
      <c r="U744" s="12"/>
      <c r="V744" s="12"/>
      <c r="W744" s="12"/>
    </row>
    <row r="745">
      <c r="A745" s="13"/>
      <c r="B745" s="228"/>
      <c r="C745" s="12"/>
      <c r="D745" s="229"/>
      <c r="E745" s="12"/>
      <c r="F745" s="13"/>
      <c r="G745" s="12"/>
      <c r="H745" s="86"/>
      <c r="I745" s="12"/>
      <c r="J745" s="12"/>
      <c r="K745" s="12"/>
      <c r="L745" s="12"/>
      <c r="M745" s="12"/>
      <c r="N745" s="13"/>
      <c r="O745" s="12"/>
      <c r="P745" s="12"/>
      <c r="Q745" s="12"/>
      <c r="R745" s="12"/>
      <c r="S745" s="12"/>
      <c r="T745" s="12"/>
      <c r="U745" s="12"/>
      <c r="V745" s="12"/>
      <c r="W745" s="12"/>
    </row>
    <row r="746">
      <c r="A746" s="13"/>
      <c r="B746" s="228"/>
      <c r="C746" s="12"/>
      <c r="D746" s="229"/>
      <c r="E746" s="12"/>
      <c r="F746" s="13"/>
      <c r="G746" s="12"/>
      <c r="H746" s="86"/>
      <c r="I746" s="12"/>
      <c r="J746" s="12"/>
      <c r="K746" s="12"/>
      <c r="L746" s="12"/>
      <c r="M746" s="12"/>
      <c r="N746" s="13"/>
      <c r="O746" s="12"/>
      <c r="P746" s="12"/>
      <c r="Q746" s="12"/>
      <c r="R746" s="12"/>
      <c r="S746" s="12"/>
      <c r="T746" s="12"/>
      <c r="U746" s="12"/>
      <c r="V746" s="12"/>
      <c r="W746" s="12"/>
    </row>
    <row r="747">
      <c r="A747" s="13"/>
      <c r="B747" s="228"/>
      <c r="C747" s="12"/>
      <c r="D747" s="229"/>
      <c r="E747" s="12"/>
      <c r="F747" s="13"/>
      <c r="G747" s="12"/>
      <c r="H747" s="86"/>
      <c r="I747" s="12"/>
      <c r="J747" s="12"/>
      <c r="K747" s="12"/>
      <c r="L747" s="12"/>
      <c r="M747" s="12"/>
      <c r="N747" s="13"/>
      <c r="O747" s="12"/>
      <c r="P747" s="12"/>
      <c r="Q747" s="12"/>
      <c r="R747" s="12"/>
      <c r="S747" s="12"/>
      <c r="T747" s="12"/>
      <c r="U747" s="12"/>
      <c r="V747" s="12"/>
      <c r="W747" s="12"/>
    </row>
    <row r="748">
      <c r="A748" s="13"/>
      <c r="B748" s="228"/>
      <c r="C748" s="12"/>
      <c r="D748" s="229"/>
      <c r="E748" s="12"/>
      <c r="F748" s="13"/>
      <c r="G748" s="12"/>
      <c r="H748" s="86"/>
      <c r="I748" s="12"/>
      <c r="J748" s="12"/>
      <c r="K748" s="12"/>
      <c r="L748" s="12"/>
      <c r="M748" s="12"/>
      <c r="N748" s="13"/>
      <c r="O748" s="12"/>
      <c r="P748" s="12"/>
      <c r="Q748" s="12"/>
      <c r="R748" s="12"/>
      <c r="S748" s="12"/>
      <c r="T748" s="12"/>
      <c r="U748" s="12"/>
      <c r="V748" s="12"/>
      <c r="W748" s="12"/>
    </row>
    <row r="749">
      <c r="A749" s="13"/>
      <c r="B749" s="228"/>
      <c r="C749" s="12"/>
      <c r="D749" s="229"/>
      <c r="E749" s="12"/>
      <c r="F749" s="13"/>
      <c r="G749" s="12"/>
      <c r="H749" s="86"/>
      <c r="I749" s="12"/>
      <c r="J749" s="12"/>
      <c r="K749" s="12"/>
      <c r="L749" s="12"/>
      <c r="M749" s="12"/>
      <c r="N749" s="13"/>
      <c r="O749" s="12"/>
      <c r="P749" s="12"/>
      <c r="Q749" s="12"/>
      <c r="R749" s="12"/>
      <c r="S749" s="12"/>
      <c r="T749" s="12"/>
      <c r="U749" s="12"/>
      <c r="V749" s="12"/>
      <c r="W749" s="12"/>
    </row>
    <row r="750">
      <c r="A750" s="13"/>
      <c r="B750" s="228"/>
      <c r="C750" s="12"/>
      <c r="D750" s="229"/>
      <c r="E750" s="12"/>
      <c r="F750" s="13"/>
      <c r="G750" s="12"/>
      <c r="H750" s="86"/>
      <c r="I750" s="12"/>
      <c r="J750" s="12"/>
      <c r="K750" s="12"/>
      <c r="L750" s="12"/>
      <c r="M750" s="12"/>
      <c r="N750" s="13"/>
      <c r="O750" s="12"/>
      <c r="P750" s="12"/>
      <c r="Q750" s="12"/>
      <c r="R750" s="12"/>
      <c r="S750" s="12"/>
      <c r="T750" s="12"/>
      <c r="U750" s="12"/>
      <c r="V750" s="12"/>
      <c r="W750" s="12"/>
    </row>
    <row r="751">
      <c r="A751" s="13"/>
      <c r="B751" s="228"/>
      <c r="C751" s="12"/>
      <c r="D751" s="229"/>
      <c r="E751" s="12"/>
      <c r="F751" s="13"/>
      <c r="G751" s="12"/>
      <c r="H751" s="86"/>
      <c r="I751" s="12"/>
      <c r="J751" s="12"/>
      <c r="K751" s="12"/>
      <c r="L751" s="12"/>
      <c r="M751" s="12"/>
      <c r="N751" s="13"/>
      <c r="O751" s="12"/>
      <c r="P751" s="12"/>
      <c r="Q751" s="12"/>
      <c r="R751" s="12"/>
      <c r="S751" s="12"/>
      <c r="T751" s="12"/>
      <c r="U751" s="12"/>
      <c r="V751" s="12"/>
      <c r="W751" s="12"/>
    </row>
    <row r="752">
      <c r="A752" s="13"/>
      <c r="B752" s="228"/>
      <c r="C752" s="12"/>
      <c r="D752" s="229"/>
      <c r="E752" s="12"/>
      <c r="F752" s="13"/>
      <c r="G752" s="12"/>
      <c r="H752" s="86"/>
      <c r="I752" s="12"/>
      <c r="J752" s="12"/>
      <c r="K752" s="12"/>
      <c r="L752" s="12"/>
      <c r="M752" s="12"/>
      <c r="N752" s="13"/>
      <c r="O752" s="12"/>
      <c r="P752" s="12"/>
      <c r="Q752" s="12"/>
      <c r="R752" s="12"/>
      <c r="S752" s="12"/>
      <c r="T752" s="12"/>
      <c r="U752" s="12"/>
      <c r="V752" s="12"/>
      <c r="W752" s="12"/>
    </row>
    <row r="753">
      <c r="A753" s="13"/>
      <c r="B753" s="228"/>
      <c r="C753" s="12"/>
      <c r="D753" s="229"/>
      <c r="E753" s="12"/>
      <c r="F753" s="13"/>
      <c r="G753" s="12"/>
      <c r="H753" s="86"/>
      <c r="I753" s="12"/>
      <c r="J753" s="12"/>
      <c r="K753" s="12"/>
      <c r="L753" s="12"/>
      <c r="M753" s="12"/>
      <c r="N753" s="13"/>
      <c r="O753" s="12"/>
      <c r="P753" s="12"/>
      <c r="Q753" s="12"/>
      <c r="R753" s="12"/>
      <c r="S753" s="12"/>
      <c r="T753" s="12"/>
      <c r="U753" s="12"/>
      <c r="V753" s="12"/>
      <c r="W753" s="12"/>
    </row>
    <row r="754">
      <c r="A754" s="13"/>
      <c r="B754" s="228"/>
      <c r="C754" s="12"/>
      <c r="D754" s="229"/>
      <c r="E754" s="12"/>
      <c r="F754" s="13"/>
      <c r="G754" s="12"/>
      <c r="H754" s="86"/>
      <c r="I754" s="12"/>
      <c r="J754" s="12"/>
      <c r="K754" s="12"/>
      <c r="L754" s="12"/>
      <c r="M754" s="12"/>
      <c r="N754" s="13"/>
      <c r="O754" s="12"/>
      <c r="P754" s="12"/>
      <c r="Q754" s="12"/>
      <c r="R754" s="12"/>
      <c r="S754" s="12"/>
      <c r="T754" s="12"/>
      <c r="U754" s="12"/>
      <c r="V754" s="12"/>
      <c r="W754" s="12"/>
    </row>
    <row r="755">
      <c r="A755" s="13"/>
      <c r="B755" s="228"/>
      <c r="C755" s="12"/>
      <c r="D755" s="229"/>
      <c r="E755" s="12"/>
      <c r="F755" s="13"/>
      <c r="G755" s="12"/>
      <c r="H755" s="86"/>
      <c r="I755" s="12"/>
      <c r="J755" s="12"/>
      <c r="K755" s="12"/>
      <c r="L755" s="12"/>
      <c r="M755" s="12"/>
      <c r="N755" s="13"/>
      <c r="O755" s="12"/>
      <c r="P755" s="12"/>
      <c r="Q755" s="12"/>
      <c r="R755" s="12"/>
      <c r="S755" s="12"/>
      <c r="T755" s="12"/>
      <c r="U755" s="12"/>
      <c r="V755" s="12"/>
      <c r="W755" s="12"/>
    </row>
    <row r="756">
      <c r="A756" s="13"/>
      <c r="B756" s="228"/>
      <c r="C756" s="12"/>
      <c r="D756" s="229"/>
      <c r="E756" s="12"/>
      <c r="F756" s="13"/>
      <c r="G756" s="12"/>
      <c r="H756" s="86"/>
      <c r="I756" s="12"/>
      <c r="J756" s="12"/>
      <c r="K756" s="12"/>
      <c r="L756" s="12"/>
      <c r="M756" s="12"/>
      <c r="N756" s="13"/>
      <c r="O756" s="12"/>
      <c r="P756" s="12"/>
      <c r="Q756" s="12"/>
      <c r="R756" s="12"/>
      <c r="S756" s="12"/>
      <c r="T756" s="12"/>
      <c r="U756" s="12"/>
      <c r="V756" s="12"/>
      <c r="W756" s="12"/>
    </row>
    <row r="757">
      <c r="A757" s="13"/>
      <c r="B757" s="228"/>
      <c r="C757" s="12"/>
      <c r="D757" s="229"/>
      <c r="E757" s="12"/>
      <c r="F757" s="13"/>
      <c r="G757" s="12"/>
      <c r="H757" s="86"/>
      <c r="I757" s="12"/>
      <c r="J757" s="12"/>
      <c r="K757" s="12"/>
      <c r="L757" s="12"/>
      <c r="M757" s="12"/>
      <c r="N757" s="13"/>
      <c r="O757" s="12"/>
      <c r="P757" s="12"/>
      <c r="Q757" s="12"/>
      <c r="R757" s="12"/>
      <c r="S757" s="12"/>
      <c r="T757" s="12"/>
      <c r="U757" s="12"/>
      <c r="V757" s="12"/>
      <c r="W757" s="12"/>
    </row>
    <row r="758">
      <c r="A758" s="13"/>
      <c r="B758" s="228"/>
      <c r="C758" s="12"/>
      <c r="D758" s="229"/>
      <c r="E758" s="12"/>
      <c r="F758" s="13"/>
      <c r="G758" s="12"/>
      <c r="H758" s="86"/>
      <c r="I758" s="12"/>
      <c r="J758" s="12"/>
      <c r="K758" s="12"/>
      <c r="L758" s="12"/>
      <c r="M758" s="12"/>
      <c r="N758" s="13"/>
      <c r="O758" s="12"/>
      <c r="P758" s="12"/>
      <c r="Q758" s="12"/>
      <c r="R758" s="12"/>
      <c r="S758" s="12"/>
      <c r="T758" s="12"/>
      <c r="U758" s="12"/>
      <c r="V758" s="12"/>
      <c r="W758" s="12"/>
    </row>
    <row r="759">
      <c r="A759" s="13"/>
      <c r="B759" s="228"/>
      <c r="C759" s="12"/>
      <c r="D759" s="229"/>
      <c r="E759" s="12"/>
      <c r="F759" s="13"/>
      <c r="G759" s="12"/>
      <c r="H759" s="86"/>
      <c r="I759" s="12"/>
      <c r="J759" s="12"/>
      <c r="K759" s="12"/>
      <c r="L759" s="12"/>
      <c r="M759" s="12"/>
      <c r="N759" s="13"/>
      <c r="O759" s="12"/>
      <c r="P759" s="12"/>
      <c r="Q759" s="12"/>
      <c r="R759" s="12"/>
      <c r="S759" s="12"/>
      <c r="T759" s="12"/>
      <c r="U759" s="12"/>
      <c r="V759" s="12"/>
      <c r="W759" s="12"/>
    </row>
    <row r="760">
      <c r="A760" s="13"/>
      <c r="B760" s="228"/>
      <c r="C760" s="12"/>
      <c r="D760" s="229"/>
      <c r="E760" s="12"/>
      <c r="F760" s="13"/>
      <c r="G760" s="12"/>
      <c r="H760" s="86"/>
      <c r="I760" s="12"/>
      <c r="J760" s="12"/>
      <c r="K760" s="12"/>
      <c r="L760" s="12"/>
      <c r="M760" s="12"/>
      <c r="N760" s="13"/>
      <c r="O760" s="12"/>
      <c r="P760" s="12"/>
      <c r="Q760" s="12"/>
      <c r="R760" s="12"/>
      <c r="S760" s="12"/>
      <c r="T760" s="12"/>
      <c r="U760" s="12"/>
      <c r="V760" s="12"/>
      <c r="W760" s="12"/>
    </row>
    <row r="761">
      <c r="A761" s="13"/>
      <c r="B761" s="228"/>
      <c r="C761" s="12"/>
      <c r="D761" s="229"/>
      <c r="E761" s="12"/>
      <c r="F761" s="13"/>
      <c r="G761" s="12"/>
      <c r="H761" s="86"/>
      <c r="I761" s="12"/>
      <c r="J761" s="12"/>
      <c r="K761" s="12"/>
      <c r="L761" s="12"/>
      <c r="M761" s="12"/>
      <c r="N761" s="13"/>
      <c r="O761" s="12"/>
      <c r="P761" s="12"/>
      <c r="Q761" s="12"/>
      <c r="R761" s="12"/>
      <c r="S761" s="12"/>
      <c r="T761" s="12"/>
      <c r="U761" s="12"/>
      <c r="V761" s="12"/>
      <c r="W761" s="12"/>
    </row>
    <row r="762">
      <c r="A762" s="13"/>
      <c r="B762" s="228"/>
      <c r="C762" s="12"/>
      <c r="D762" s="229"/>
      <c r="E762" s="12"/>
      <c r="F762" s="13"/>
      <c r="G762" s="12"/>
      <c r="H762" s="86"/>
      <c r="I762" s="12"/>
      <c r="J762" s="12"/>
      <c r="K762" s="12"/>
      <c r="L762" s="12"/>
      <c r="M762" s="12"/>
      <c r="N762" s="13"/>
      <c r="O762" s="12"/>
      <c r="P762" s="12"/>
      <c r="Q762" s="12"/>
      <c r="R762" s="12"/>
      <c r="S762" s="12"/>
      <c r="T762" s="12"/>
      <c r="U762" s="12"/>
      <c r="V762" s="12"/>
      <c r="W762" s="12"/>
    </row>
    <row r="763">
      <c r="A763" s="13"/>
      <c r="B763" s="228"/>
      <c r="C763" s="12"/>
      <c r="D763" s="229"/>
      <c r="E763" s="12"/>
      <c r="F763" s="13"/>
      <c r="G763" s="12"/>
      <c r="H763" s="86"/>
      <c r="I763" s="12"/>
      <c r="J763" s="12"/>
      <c r="K763" s="12"/>
      <c r="L763" s="12"/>
      <c r="M763" s="12"/>
      <c r="N763" s="13"/>
      <c r="O763" s="12"/>
      <c r="P763" s="12"/>
      <c r="Q763" s="12"/>
      <c r="R763" s="12"/>
      <c r="S763" s="12"/>
      <c r="T763" s="12"/>
      <c r="U763" s="12"/>
      <c r="V763" s="12"/>
      <c r="W763" s="12"/>
    </row>
    <row r="764">
      <c r="A764" s="13"/>
      <c r="B764" s="228"/>
      <c r="C764" s="12"/>
      <c r="D764" s="229"/>
      <c r="E764" s="12"/>
      <c r="F764" s="13"/>
      <c r="G764" s="12"/>
      <c r="H764" s="86"/>
      <c r="I764" s="12"/>
      <c r="J764" s="12"/>
      <c r="K764" s="12"/>
      <c r="L764" s="12"/>
      <c r="M764" s="12"/>
      <c r="N764" s="13"/>
      <c r="O764" s="12"/>
      <c r="P764" s="12"/>
      <c r="Q764" s="12"/>
      <c r="R764" s="12"/>
      <c r="S764" s="12"/>
      <c r="T764" s="12"/>
      <c r="U764" s="12"/>
      <c r="V764" s="12"/>
      <c r="W764" s="12"/>
    </row>
    <row r="765">
      <c r="A765" s="13"/>
      <c r="B765" s="228"/>
      <c r="C765" s="12"/>
      <c r="D765" s="229"/>
      <c r="E765" s="12"/>
      <c r="F765" s="13"/>
      <c r="G765" s="12"/>
      <c r="H765" s="86"/>
      <c r="I765" s="12"/>
      <c r="J765" s="12"/>
      <c r="K765" s="12"/>
      <c r="L765" s="12"/>
      <c r="M765" s="12"/>
      <c r="N765" s="13"/>
      <c r="O765" s="12"/>
      <c r="P765" s="12"/>
      <c r="Q765" s="12"/>
      <c r="R765" s="12"/>
      <c r="S765" s="12"/>
      <c r="T765" s="12"/>
      <c r="U765" s="12"/>
      <c r="V765" s="12"/>
      <c r="W765" s="12"/>
    </row>
    <row r="766">
      <c r="A766" s="13"/>
      <c r="B766" s="228"/>
      <c r="C766" s="12"/>
      <c r="D766" s="229"/>
      <c r="E766" s="12"/>
      <c r="F766" s="13"/>
      <c r="G766" s="12"/>
      <c r="H766" s="86"/>
      <c r="I766" s="12"/>
      <c r="J766" s="12"/>
      <c r="K766" s="12"/>
      <c r="L766" s="12"/>
      <c r="M766" s="12"/>
      <c r="N766" s="13"/>
      <c r="O766" s="12"/>
      <c r="P766" s="12"/>
      <c r="Q766" s="12"/>
      <c r="R766" s="12"/>
      <c r="S766" s="12"/>
      <c r="T766" s="12"/>
      <c r="U766" s="12"/>
      <c r="V766" s="12"/>
      <c r="W766" s="12"/>
    </row>
    <row r="767">
      <c r="A767" s="13"/>
      <c r="B767" s="228"/>
      <c r="C767" s="12"/>
      <c r="D767" s="229"/>
      <c r="E767" s="12"/>
      <c r="F767" s="13"/>
      <c r="G767" s="12"/>
      <c r="H767" s="86"/>
      <c r="I767" s="12"/>
      <c r="J767" s="12"/>
      <c r="K767" s="12"/>
      <c r="L767" s="12"/>
      <c r="M767" s="12"/>
      <c r="N767" s="13"/>
      <c r="O767" s="12"/>
      <c r="P767" s="12"/>
      <c r="Q767" s="12"/>
      <c r="R767" s="12"/>
      <c r="S767" s="12"/>
      <c r="T767" s="12"/>
      <c r="U767" s="12"/>
      <c r="V767" s="12"/>
      <c r="W767" s="12"/>
    </row>
    <row r="768">
      <c r="A768" s="13"/>
      <c r="B768" s="228"/>
      <c r="C768" s="12"/>
      <c r="D768" s="229"/>
      <c r="E768" s="12"/>
      <c r="F768" s="13"/>
      <c r="G768" s="12"/>
      <c r="H768" s="86"/>
      <c r="I768" s="12"/>
      <c r="J768" s="12"/>
      <c r="K768" s="12"/>
      <c r="L768" s="12"/>
      <c r="M768" s="12"/>
      <c r="N768" s="13"/>
      <c r="O768" s="12"/>
      <c r="P768" s="12"/>
      <c r="Q768" s="12"/>
      <c r="R768" s="12"/>
      <c r="S768" s="12"/>
      <c r="T768" s="12"/>
      <c r="U768" s="12"/>
      <c r="V768" s="12"/>
      <c r="W768" s="12"/>
    </row>
    <row r="769">
      <c r="A769" s="13"/>
      <c r="B769" s="228"/>
      <c r="C769" s="12"/>
      <c r="D769" s="229"/>
      <c r="E769" s="12"/>
      <c r="F769" s="13"/>
      <c r="G769" s="12"/>
      <c r="H769" s="86"/>
      <c r="I769" s="12"/>
      <c r="J769" s="12"/>
      <c r="K769" s="12"/>
      <c r="L769" s="12"/>
      <c r="M769" s="12"/>
      <c r="N769" s="13"/>
      <c r="O769" s="12"/>
      <c r="P769" s="12"/>
      <c r="Q769" s="12"/>
      <c r="R769" s="12"/>
      <c r="S769" s="12"/>
      <c r="T769" s="12"/>
      <c r="U769" s="12"/>
      <c r="V769" s="12"/>
      <c r="W769" s="12"/>
    </row>
    <row r="770">
      <c r="A770" s="13"/>
      <c r="B770" s="228"/>
      <c r="C770" s="12"/>
      <c r="D770" s="229"/>
      <c r="E770" s="12"/>
      <c r="F770" s="13"/>
      <c r="G770" s="12"/>
      <c r="H770" s="86"/>
      <c r="I770" s="12"/>
      <c r="J770" s="12"/>
      <c r="K770" s="12"/>
      <c r="L770" s="12"/>
      <c r="M770" s="12"/>
      <c r="N770" s="13"/>
      <c r="O770" s="12"/>
      <c r="P770" s="12"/>
      <c r="Q770" s="12"/>
      <c r="R770" s="12"/>
      <c r="S770" s="12"/>
      <c r="T770" s="12"/>
      <c r="U770" s="12"/>
      <c r="V770" s="12"/>
      <c r="W770" s="12"/>
    </row>
    <row r="771">
      <c r="A771" s="13"/>
      <c r="B771" s="228"/>
      <c r="C771" s="12"/>
      <c r="D771" s="229"/>
      <c r="E771" s="12"/>
      <c r="F771" s="13"/>
      <c r="G771" s="12"/>
      <c r="H771" s="86"/>
      <c r="I771" s="12"/>
      <c r="J771" s="12"/>
      <c r="K771" s="12"/>
      <c r="L771" s="12"/>
      <c r="M771" s="12"/>
      <c r="N771" s="13"/>
      <c r="O771" s="12"/>
      <c r="P771" s="12"/>
      <c r="Q771" s="12"/>
      <c r="R771" s="12"/>
      <c r="S771" s="12"/>
      <c r="T771" s="12"/>
      <c r="U771" s="12"/>
      <c r="V771" s="12"/>
      <c r="W771" s="12"/>
    </row>
    <row r="772">
      <c r="A772" s="13"/>
      <c r="B772" s="228"/>
      <c r="C772" s="12"/>
      <c r="D772" s="229"/>
      <c r="E772" s="12"/>
      <c r="F772" s="13"/>
      <c r="G772" s="12"/>
      <c r="H772" s="86"/>
      <c r="I772" s="12"/>
      <c r="J772" s="12"/>
      <c r="K772" s="12"/>
      <c r="L772" s="12"/>
      <c r="M772" s="12"/>
      <c r="N772" s="13"/>
      <c r="O772" s="12"/>
      <c r="P772" s="12"/>
      <c r="Q772" s="12"/>
      <c r="R772" s="12"/>
      <c r="S772" s="12"/>
      <c r="T772" s="12"/>
      <c r="U772" s="12"/>
      <c r="V772" s="12"/>
      <c r="W772" s="12"/>
    </row>
    <row r="773">
      <c r="A773" s="13"/>
      <c r="B773" s="228"/>
      <c r="C773" s="12"/>
      <c r="D773" s="229"/>
      <c r="E773" s="12"/>
      <c r="F773" s="13"/>
      <c r="G773" s="12"/>
      <c r="H773" s="86"/>
      <c r="I773" s="12"/>
      <c r="J773" s="12"/>
      <c r="K773" s="12"/>
      <c r="L773" s="12"/>
      <c r="M773" s="12"/>
      <c r="N773" s="13"/>
      <c r="O773" s="12"/>
      <c r="P773" s="12"/>
      <c r="Q773" s="12"/>
      <c r="R773" s="12"/>
      <c r="S773" s="12"/>
      <c r="T773" s="12"/>
      <c r="U773" s="12"/>
      <c r="V773" s="12"/>
      <c r="W773" s="12"/>
    </row>
    <row r="774">
      <c r="A774" s="13"/>
      <c r="B774" s="228"/>
      <c r="C774" s="12"/>
      <c r="D774" s="229"/>
      <c r="E774" s="12"/>
      <c r="F774" s="13"/>
      <c r="G774" s="12"/>
      <c r="H774" s="86"/>
      <c r="I774" s="12"/>
      <c r="J774" s="12"/>
      <c r="K774" s="12"/>
      <c r="L774" s="12"/>
      <c r="M774" s="12"/>
      <c r="N774" s="13"/>
      <c r="O774" s="12"/>
      <c r="P774" s="12"/>
      <c r="Q774" s="12"/>
      <c r="R774" s="12"/>
      <c r="S774" s="12"/>
      <c r="T774" s="12"/>
      <c r="U774" s="12"/>
      <c r="V774" s="12"/>
      <c r="W774" s="12"/>
    </row>
    <row r="775">
      <c r="A775" s="13"/>
      <c r="B775" s="228"/>
      <c r="C775" s="12"/>
      <c r="D775" s="229"/>
      <c r="E775" s="12"/>
      <c r="F775" s="13"/>
      <c r="G775" s="12"/>
      <c r="H775" s="86"/>
      <c r="I775" s="12"/>
      <c r="J775" s="12"/>
      <c r="K775" s="12"/>
      <c r="L775" s="12"/>
      <c r="M775" s="12"/>
      <c r="N775" s="13"/>
      <c r="O775" s="12"/>
      <c r="P775" s="12"/>
      <c r="Q775" s="12"/>
      <c r="R775" s="12"/>
      <c r="S775" s="12"/>
      <c r="T775" s="12"/>
      <c r="U775" s="12"/>
      <c r="V775" s="12"/>
      <c r="W775" s="12"/>
    </row>
    <row r="776">
      <c r="A776" s="13"/>
      <c r="B776" s="228"/>
      <c r="C776" s="12"/>
      <c r="D776" s="229"/>
      <c r="E776" s="12"/>
      <c r="F776" s="13"/>
      <c r="G776" s="12"/>
      <c r="H776" s="86"/>
      <c r="I776" s="12"/>
      <c r="J776" s="12"/>
      <c r="K776" s="12"/>
      <c r="L776" s="12"/>
      <c r="M776" s="12"/>
      <c r="N776" s="13"/>
      <c r="O776" s="12"/>
      <c r="P776" s="12"/>
      <c r="Q776" s="12"/>
      <c r="R776" s="12"/>
      <c r="S776" s="12"/>
      <c r="T776" s="12"/>
      <c r="U776" s="12"/>
      <c r="V776" s="12"/>
      <c r="W776" s="12"/>
    </row>
    <row r="777">
      <c r="A777" s="13"/>
      <c r="B777" s="228"/>
      <c r="C777" s="12"/>
      <c r="D777" s="229"/>
      <c r="E777" s="12"/>
      <c r="F777" s="13"/>
      <c r="G777" s="12"/>
      <c r="H777" s="86"/>
      <c r="I777" s="12"/>
      <c r="J777" s="12"/>
      <c r="K777" s="12"/>
      <c r="L777" s="12"/>
      <c r="M777" s="12"/>
      <c r="N777" s="13"/>
      <c r="O777" s="12"/>
      <c r="P777" s="12"/>
      <c r="Q777" s="12"/>
      <c r="R777" s="12"/>
      <c r="S777" s="12"/>
      <c r="T777" s="12"/>
      <c r="U777" s="12"/>
      <c r="V777" s="12"/>
      <c r="W777" s="12"/>
    </row>
    <row r="778">
      <c r="A778" s="13"/>
      <c r="B778" s="228"/>
      <c r="C778" s="12"/>
      <c r="D778" s="229"/>
      <c r="E778" s="12"/>
      <c r="F778" s="13"/>
      <c r="G778" s="12"/>
      <c r="H778" s="86"/>
      <c r="I778" s="12"/>
      <c r="J778" s="12"/>
      <c r="K778" s="12"/>
      <c r="L778" s="12"/>
      <c r="M778" s="12"/>
      <c r="N778" s="13"/>
      <c r="O778" s="12"/>
      <c r="P778" s="12"/>
      <c r="Q778" s="12"/>
      <c r="R778" s="12"/>
      <c r="S778" s="12"/>
      <c r="T778" s="12"/>
      <c r="U778" s="12"/>
      <c r="V778" s="12"/>
      <c r="W778" s="12"/>
    </row>
    <row r="779">
      <c r="A779" s="13"/>
      <c r="B779" s="228"/>
      <c r="C779" s="12"/>
      <c r="D779" s="229"/>
      <c r="E779" s="12"/>
      <c r="F779" s="13"/>
      <c r="G779" s="12"/>
      <c r="H779" s="86"/>
      <c r="I779" s="12"/>
      <c r="J779" s="12"/>
      <c r="K779" s="12"/>
      <c r="L779" s="12"/>
      <c r="M779" s="12"/>
      <c r="N779" s="13"/>
      <c r="O779" s="12"/>
      <c r="P779" s="12"/>
      <c r="Q779" s="12"/>
      <c r="R779" s="12"/>
      <c r="S779" s="12"/>
      <c r="T779" s="12"/>
      <c r="U779" s="12"/>
      <c r="V779" s="12"/>
      <c r="W779" s="12"/>
    </row>
    <row r="780">
      <c r="A780" s="13"/>
      <c r="B780" s="228"/>
      <c r="C780" s="12"/>
      <c r="D780" s="229"/>
      <c r="E780" s="12"/>
      <c r="F780" s="13"/>
      <c r="G780" s="12"/>
      <c r="H780" s="86"/>
      <c r="I780" s="12"/>
      <c r="J780" s="12"/>
      <c r="K780" s="12"/>
      <c r="L780" s="12"/>
      <c r="M780" s="12"/>
      <c r="N780" s="13"/>
      <c r="O780" s="12"/>
      <c r="P780" s="12"/>
      <c r="Q780" s="12"/>
      <c r="R780" s="12"/>
      <c r="S780" s="12"/>
      <c r="T780" s="12"/>
      <c r="U780" s="12"/>
      <c r="V780" s="12"/>
      <c r="W780" s="12"/>
    </row>
    <row r="781">
      <c r="A781" s="13"/>
      <c r="B781" s="228"/>
      <c r="C781" s="12"/>
      <c r="D781" s="229"/>
      <c r="E781" s="12"/>
      <c r="F781" s="13"/>
      <c r="G781" s="12"/>
      <c r="H781" s="86"/>
      <c r="I781" s="12"/>
      <c r="J781" s="12"/>
      <c r="K781" s="12"/>
      <c r="L781" s="12"/>
      <c r="M781" s="12"/>
      <c r="N781" s="13"/>
      <c r="O781" s="12"/>
      <c r="P781" s="12"/>
      <c r="Q781" s="12"/>
      <c r="R781" s="12"/>
      <c r="S781" s="12"/>
      <c r="T781" s="12"/>
      <c r="U781" s="12"/>
      <c r="V781" s="12"/>
      <c r="W781" s="12"/>
    </row>
    <row r="782">
      <c r="A782" s="13"/>
      <c r="B782" s="228"/>
      <c r="C782" s="12"/>
      <c r="D782" s="229"/>
      <c r="E782" s="12"/>
      <c r="F782" s="13"/>
      <c r="G782" s="12"/>
      <c r="H782" s="86"/>
      <c r="I782" s="12"/>
      <c r="J782" s="12"/>
      <c r="K782" s="12"/>
      <c r="L782" s="12"/>
      <c r="M782" s="12"/>
      <c r="N782" s="13"/>
      <c r="O782" s="12"/>
      <c r="P782" s="12"/>
      <c r="Q782" s="12"/>
      <c r="R782" s="12"/>
      <c r="S782" s="12"/>
      <c r="T782" s="12"/>
      <c r="U782" s="12"/>
      <c r="V782" s="12"/>
      <c r="W782" s="12"/>
    </row>
    <row r="783">
      <c r="A783" s="13"/>
      <c r="B783" s="228"/>
      <c r="C783" s="12"/>
      <c r="D783" s="229"/>
      <c r="E783" s="12"/>
      <c r="F783" s="13"/>
      <c r="G783" s="12"/>
      <c r="H783" s="86"/>
      <c r="I783" s="12"/>
      <c r="J783" s="12"/>
      <c r="K783" s="12"/>
      <c r="L783" s="12"/>
      <c r="M783" s="12"/>
      <c r="N783" s="13"/>
      <c r="O783" s="12"/>
      <c r="P783" s="12"/>
      <c r="Q783" s="12"/>
      <c r="R783" s="12"/>
      <c r="S783" s="12"/>
      <c r="T783" s="12"/>
      <c r="U783" s="12"/>
      <c r="V783" s="12"/>
      <c r="W783" s="12"/>
    </row>
    <row r="784">
      <c r="A784" s="13"/>
      <c r="B784" s="228"/>
      <c r="C784" s="12"/>
      <c r="D784" s="229"/>
      <c r="E784" s="12"/>
      <c r="F784" s="13"/>
      <c r="G784" s="12"/>
      <c r="H784" s="86"/>
      <c r="I784" s="12"/>
      <c r="J784" s="12"/>
      <c r="K784" s="12"/>
      <c r="L784" s="12"/>
      <c r="M784" s="12"/>
      <c r="N784" s="13"/>
      <c r="O784" s="12"/>
      <c r="P784" s="12"/>
      <c r="Q784" s="12"/>
      <c r="R784" s="12"/>
      <c r="S784" s="12"/>
      <c r="T784" s="12"/>
      <c r="U784" s="12"/>
      <c r="V784" s="12"/>
      <c r="W784" s="12"/>
    </row>
    <row r="785">
      <c r="A785" s="13"/>
      <c r="B785" s="228"/>
      <c r="C785" s="12"/>
      <c r="D785" s="229"/>
      <c r="E785" s="12"/>
      <c r="F785" s="13"/>
      <c r="G785" s="12"/>
      <c r="H785" s="86"/>
      <c r="I785" s="12"/>
      <c r="J785" s="12"/>
      <c r="K785" s="12"/>
      <c r="L785" s="12"/>
      <c r="M785" s="12"/>
      <c r="N785" s="13"/>
      <c r="O785" s="12"/>
      <c r="P785" s="12"/>
      <c r="Q785" s="12"/>
      <c r="R785" s="12"/>
      <c r="S785" s="12"/>
      <c r="T785" s="12"/>
      <c r="U785" s="12"/>
      <c r="V785" s="12"/>
      <c r="W785" s="12"/>
    </row>
    <row r="786">
      <c r="A786" s="13"/>
      <c r="B786" s="228"/>
      <c r="C786" s="12"/>
      <c r="D786" s="229"/>
      <c r="E786" s="12"/>
      <c r="F786" s="13"/>
      <c r="G786" s="12"/>
      <c r="H786" s="86"/>
      <c r="I786" s="12"/>
      <c r="J786" s="12"/>
      <c r="K786" s="12"/>
      <c r="L786" s="12"/>
      <c r="M786" s="12"/>
      <c r="N786" s="13"/>
      <c r="O786" s="12"/>
      <c r="P786" s="12"/>
      <c r="Q786" s="12"/>
      <c r="R786" s="12"/>
      <c r="S786" s="12"/>
      <c r="T786" s="12"/>
      <c r="U786" s="12"/>
      <c r="V786" s="12"/>
      <c r="W786" s="12"/>
    </row>
    <row r="787">
      <c r="A787" s="13"/>
      <c r="B787" s="228"/>
      <c r="C787" s="12"/>
      <c r="D787" s="229"/>
      <c r="E787" s="12"/>
      <c r="F787" s="13"/>
      <c r="G787" s="12"/>
      <c r="H787" s="86"/>
      <c r="I787" s="12"/>
      <c r="J787" s="12"/>
      <c r="K787" s="12"/>
      <c r="L787" s="12"/>
      <c r="M787" s="12"/>
      <c r="N787" s="13"/>
      <c r="O787" s="12"/>
      <c r="P787" s="12"/>
      <c r="Q787" s="12"/>
      <c r="R787" s="12"/>
      <c r="S787" s="12"/>
      <c r="T787" s="12"/>
      <c r="U787" s="12"/>
      <c r="V787" s="12"/>
      <c r="W787" s="12"/>
    </row>
    <row r="788">
      <c r="A788" s="13"/>
      <c r="B788" s="228"/>
      <c r="C788" s="12"/>
      <c r="D788" s="229"/>
      <c r="E788" s="12"/>
      <c r="F788" s="13"/>
      <c r="G788" s="12"/>
      <c r="H788" s="86"/>
      <c r="I788" s="12"/>
      <c r="J788" s="12"/>
      <c r="K788" s="12"/>
      <c r="L788" s="12"/>
      <c r="M788" s="12"/>
      <c r="N788" s="13"/>
      <c r="O788" s="12"/>
      <c r="P788" s="12"/>
      <c r="Q788" s="12"/>
      <c r="R788" s="12"/>
      <c r="S788" s="12"/>
      <c r="T788" s="12"/>
      <c r="U788" s="12"/>
      <c r="V788" s="12"/>
      <c r="W788" s="12"/>
    </row>
    <row r="789">
      <c r="A789" s="13"/>
      <c r="B789" s="228"/>
      <c r="C789" s="12"/>
      <c r="D789" s="229"/>
      <c r="E789" s="12"/>
      <c r="F789" s="13"/>
      <c r="G789" s="12"/>
      <c r="H789" s="86"/>
      <c r="I789" s="12"/>
      <c r="J789" s="12"/>
      <c r="K789" s="12"/>
      <c r="L789" s="12"/>
      <c r="M789" s="12"/>
      <c r="N789" s="13"/>
      <c r="O789" s="12"/>
      <c r="P789" s="12"/>
      <c r="Q789" s="12"/>
      <c r="R789" s="12"/>
      <c r="S789" s="12"/>
      <c r="T789" s="12"/>
      <c r="U789" s="12"/>
      <c r="V789" s="12"/>
      <c r="W789" s="12"/>
    </row>
    <row r="790">
      <c r="A790" s="13"/>
      <c r="B790" s="228"/>
      <c r="C790" s="12"/>
      <c r="D790" s="229"/>
      <c r="E790" s="12"/>
      <c r="F790" s="13"/>
      <c r="G790" s="12"/>
      <c r="H790" s="86"/>
      <c r="I790" s="12"/>
      <c r="J790" s="12"/>
      <c r="K790" s="12"/>
      <c r="L790" s="12"/>
      <c r="M790" s="12"/>
      <c r="N790" s="13"/>
      <c r="O790" s="12"/>
      <c r="P790" s="12"/>
      <c r="Q790" s="12"/>
      <c r="R790" s="12"/>
      <c r="S790" s="12"/>
      <c r="T790" s="12"/>
      <c r="U790" s="12"/>
      <c r="V790" s="12"/>
      <c r="W790" s="12"/>
    </row>
    <row r="791">
      <c r="A791" s="13"/>
      <c r="B791" s="228"/>
      <c r="C791" s="12"/>
      <c r="D791" s="229"/>
      <c r="E791" s="12"/>
      <c r="F791" s="13"/>
      <c r="G791" s="12"/>
      <c r="H791" s="86"/>
      <c r="I791" s="12"/>
      <c r="J791" s="12"/>
      <c r="K791" s="12"/>
      <c r="L791" s="12"/>
      <c r="M791" s="12"/>
      <c r="N791" s="13"/>
      <c r="O791" s="12"/>
      <c r="P791" s="12"/>
      <c r="Q791" s="12"/>
      <c r="R791" s="12"/>
      <c r="S791" s="12"/>
      <c r="T791" s="12"/>
      <c r="U791" s="12"/>
      <c r="V791" s="12"/>
      <c r="W791" s="12"/>
    </row>
    <row r="792">
      <c r="A792" s="13"/>
      <c r="B792" s="228"/>
      <c r="C792" s="12"/>
      <c r="D792" s="229"/>
      <c r="E792" s="12"/>
      <c r="F792" s="13"/>
      <c r="G792" s="12"/>
      <c r="H792" s="86"/>
      <c r="I792" s="12"/>
      <c r="J792" s="12"/>
      <c r="K792" s="12"/>
      <c r="L792" s="12"/>
      <c r="M792" s="12"/>
      <c r="N792" s="13"/>
      <c r="O792" s="12"/>
      <c r="P792" s="12"/>
      <c r="Q792" s="12"/>
      <c r="R792" s="12"/>
      <c r="S792" s="12"/>
      <c r="T792" s="12"/>
      <c r="U792" s="12"/>
      <c r="V792" s="12"/>
      <c r="W792" s="12"/>
    </row>
    <row r="793">
      <c r="A793" s="13"/>
      <c r="B793" s="228"/>
      <c r="C793" s="12"/>
      <c r="D793" s="229"/>
      <c r="E793" s="12"/>
      <c r="F793" s="13"/>
      <c r="G793" s="12"/>
      <c r="H793" s="86"/>
      <c r="I793" s="12"/>
      <c r="J793" s="12"/>
      <c r="K793" s="12"/>
      <c r="L793" s="12"/>
      <c r="M793" s="12"/>
      <c r="N793" s="13"/>
      <c r="O793" s="12"/>
      <c r="P793" s="12"/>
      <c r="Q793" s="12"/>
      <c r="R793" s="12"/>
      <c r="S793" s="12"/>
      <c r="T793" s="12"/>
      <c r="U793" s="12"/>
      <c r="V793" s="12"/>
      <c r="W793" s="12"/>
    </row>
    <row r="794">
      <c r="A794" s="13"/>
      <c r="B794" s="228"/>
      <c r="C794" s="12"/>
      <c r="D794" s="229"/>
      <c r="E794" s="12"/>
      <c r="F794" s="13"/>
      <c r="G794" s="12"/>
      <c r="H794" s="86"/>
      <c r="I794" s="12"/>
      <c r="J794" s="12"/>
      <c r="K794" s="12"/>
      <c r="L794" s="12"/>
      <c r="M794" s="12"/>
      <c r="N794" s="13"/>
      <c r="O794" s="12"/>
      <c r="P794" s="12"/>
      <c r="Q794" s="12"/>
      <c r="R794" s="12"/>
      <c r="S794" s="12"/>
      <c r="T794" s="12"/>
      <c r="U794" s="12"/>
      <c r="V794" s="12"/>
      <c r="W794" s="12"/>
    </row>
    <row r="795">
      <c r="A795" s="13"/>
      <c r="B795" s="228"/>
      <c r="C795" s="12"/>
      <c r="D795" s="229"/>
      <c r="E795" s="12"/>
      <c r="F795" s="13"/>
      <c r="G795" s="12"/>
      <c r="H795" s="86"/>
      <c r="I795" s="12"/>
      <c r="J795" s="12"/>
      <c r="K795" s="12"/>
      <c r="L795" s="12"/>
      <c r="M795" s="12"/>
      <c r="N795" s="13"/>
      <c r="O795" s="12"/>
      <c r="P795" s="12"/>
      <c r="Q795" s="12"/>
      <c r="R795" s="12"/>
      <c r="S795" s="12"/>
      <c r="T795" s="12"/>
      <c r="U795" s="12"/>
      <c r="V795" s="12"/>
      <c r="W795" s="12"/>
    </row>
    <row r="796">
      <c r="A796" s="13"/>
      <c r="B796" s="228"/>
      <c r="C796" s="12"/>
      <c r="D796" s="229"/>
      <c r="E796" s="12"/>
      <c r="F796" s="13"/>
      <c r="G796" s="12"/>
      <c r="H796" s="86"/>
      <c r="I796" s="12"/>
      <c r="J796" s="12"/>
      <c r="K796" s="12"/>
      <c r="L796" s="12"/>
      <c r="M796" s="12"/>
      <c r="N796" s="13"/>
      <c r="O796" s="12"/>
      <c r="P796" s="12"/>
      <c r="Q796" s="12"/>
      <c r="R796" s="12"/>
      <c r="S796" s="12"/>
      <c r="T796" s="12"/>
      <c r="U796" s="12"/>
      <c r="V796" s="12"/>
      <c r="W796" s="12"/>
    </row>
    <row r="797">
      <c r="A797" s="13"/>
      <c r="B797" s="228"/>
      <c r="C797" s="12"/>
      <c r="D797" s="229"/>
      <c r="E797" s="12"/>
      <c r="F797" s="13"/>
      <c r="G797" s="12"/>
      <c r="H797" s="86"/>
      <c r="I797" s="12"/>
      <c r="J797" s="12"/>
      <c r="K797" s="12"/>
      <c r="L797" s="12"/>
      <c r="M797" s="12"/>
      <c r="N797" s="13"/>
      <c r="O797" s="12"/>
      <c r="P797" s="12"/>
      <c r="Q797" s="12"/>
      <c r="R797" s="12"/>
      <c r="S797" s="12"/>
      <c r="T797" s="12"/>
      <c r="U797" s="12"/>
      <c r="V797" s="12"/>
      <c r="W797" s="12"/>
    </row>
    <row r="798">
      <c r="A798" s="13"/>
      <c r="B798" s="228"/>
      <c r="C798" s="12"/>
      <c r="D798" s="229"/>
      <c r="E798" s="12"/>
      <c r="F798" s="13"/>
      <c r="G798" s="12"/>
      <c r="H798" s="86"/>
      <c r="I798" s="12"/>
      <c r="J798" s="12"/>
      <c r="K798" s="12"/>
      <c r="L798" s="12"/>
      <c r="M798" s="12"/>
      <c r="N798" s="13"/>
      <c r="O798" s="12"/>
      <c r="P798" s="12"/>
      <c r="Q798" s="12"/>
      <c r="R798" s="12"/>
      <c r="S798" s="12"/>
      <c r="T798" s="12"/>
      <c r="U798" s="12"/>
      <c r="V798" s="12"/>
      <c r="W798" s="12"/>
    </row>
    <row r="799">
      <c r="A799" s="13"/>
      <c r="B799" s="228"/>
      <c r="C799" s="12"/>
      <c r="D799" s="229"/>
      <c r="E799" s="12"/>
      <c r="F799" s="13"/>
      <c r="G799" s="12"/>
      <c r="H799" s="86"/>
      <c r="I799" s="12"/>
      <c r="J799" s="12"/>
      <c r="K799" s="12"/>
      <c r="L799" s="12"/>
      <c r="M799" s="12"/>
      <c r="N799" s="13"/>
      <c r="O799" s="12"/>
      <c r="P799" s="12"/>
      <c r="Q799" s="12"/>
      <c r="R799" s="12"/>
      <c r="S799" s="12"/>
      <c r="T799" s="12"/>
      <c r="U799" s="12"/>
      <c r="V799" s="12"/>
      <c r="W799" s="12"/>
    </row>
    <row r="800">
      <c r="A800" s="13"/>
      <c r="B800" s="228"/>
      <c r="C800" s="12"/>
      <c r="D800" s="229"/>
      <c r="E800" s="12"/>
      <c r="F800" s="13"/>
      <c r="G800" s="12"/>
      <c r="H800" s="86"/>
      <c r="I800" s="12"/>
      <c r="J800" s="12"/>
      <c r="K800" s="12"/>
      <c r="L800" s="12"/>
      <c r="M800" s="12"/>
      <c r="N800" s="13"/>
      <c r="O800" s="12"/>
      <c r="P800" s="12"/>
      <c r="Q800" s="12"/>
      <c r="R800" s="12"/>
      <c r="S800" s="12"/>
      <c r="T800" s="12"/>
      <c r="U800" s="12"/>
      <c r="V800" s="12"/>
      <c r="W800" s="12"/>
    </row>
    <row r="801">
      <c r="A801" s="13"/>
      <c r="B801" s="228"/>
      <c r="C801" s="12"/>
      <c r="D801" s="229"/>
      <c r="E801" s="12"/>
      <c r="F801" s="13"/>
      <c r="G801" s="12"/>
      <c r="H801" s="86"/>
      <c r="I801" s="12"/>
      <c r="J801" s="12"/>
      <c r="K801" s="12"/>
      <c r="L801" s="12"/>
      <c r="M801" s="12"/>
      <c r="N801" s="13"/>
      <c r="O801" s="12"/>
      <c r="P801" s="12"/>
      <c r="Q801" s="12"/>
      <c r="R801" s="12"/>
      <c r="S801" s="12"/>
      <c r="T801" s="12"/>
      <c r="U801" s="12"/>
      <c r="V801" s="12"/>
      <c r="W801" s="12"/>
    </row>
    <row r="802">
      <c r="A802" s="13"/>
      <c r="B802" s="228"/>
      <c r="C802" s="12"/>
      <c r="D802" s="229"/>
      <c r="E802" s="12"/>
      <c r="F802" s="13"/>
      <c r="G802" s="12"/>
      <c r="H802" s="86"/>
      <c r="I802" s="12"/>
      <c r="J802" s="12"/>
      <c r="K802" s="12"/>
      <c r="L802" s="12"/>
      <c r="M802" s="12"/>
      <c r="N802" s="13"/>
      <c r="O802" s="12"/>
      <c r="P802" s="12"/>
      <c r="Q802" s="12"/>
      <c r="R802" s="12"/>
      <c r="S802" s="12"/>
      <c r="T802" s="12"/>
      <c r="U802" s="12"/>
      <c r="V802" s="12"/>
      <c r="W802" s="12"/>
    </row>
    <row r="803">
      <c r="A803" s="13"/>
      <c r="B803" s="228"/>
      <c r="C803" s="12"/>
      <c r="D803" s="229"/>
      <c r="E803" s="12"/>
      <c r="F803" s="13"/>
      <c r="G803" s="12"/>
      <c r="H803" s="86"/>
      <c r="I803" s="12"/>
      <c r="J803" s="12"/>
      <c r="K803" s="12"/>
      <c r="L803" s="12"/>
      <c r="M803" s="12"/>
      <c r="N803" s="13"/>
      <c r="O803" s="12"/>
      <c r="P803" s="12"/>
      <c r="Q803" s="12"/>
      <c r="R803" s="12"/>
      <c r="S803" s="12"/>
      <c r="T803" s="12"/>
      <c r="U803" s="12"/>
      <c r="V803" s="12"/>
      <c r="W803" s="12"/>
    </row>
    <row r="804">
      <c r="A804" s="13"/>
      <c r="B804" s="228"/>
      <c r="C804" s="12"/>
      <c r="D804" s="229"/>
      <c r="E804" s="12"/>
      <c r="F804" s="13"/>
      <c r="G804" s="12"/>
      <c r="H804" s="86"/>
      <c r="I804" s="12"/>
      <c r="J804" s="12"/>
      <c r="K804" s="12"/>
      <c r="L804" s="12"/>
      <c r="M804" s="12"/>
      <c r="N804" s="13"/>
      <c r="O804" s="12"/>
      <c r="P804" s="12"/>
      <c r="Q804" s="12"/>
      <c r="R804" s="12"/>
      <c r="S804" s="12"/>
      <c r="T804" s="12"/>
      <c r="U804" s="12"/>
      <c r="V804" s="12"/>
      <c r="W804" s="12"/>
    </row>
    <row r="805">
      <c r="A805" s="13"/>
      <c r="B805" s="228"/>
      <c r="C805" s="12"/>
      <c r="D805" s="229"/>
      <c r="E805" s="12"/>
      <c r="F805" s="13"/>
      <c r="G805" s="12"/>
      <c r="H805" s="86"/>
      <c r="I805" s="12"/>
      <c r="J805" s="12"/>
      <c r="K805" s="12"/>
      <c r="L805" s="12"/>
      <c r="M805" s="12"/>
      <c r="N805" s="13"/>
      <c r="O805" s="12"/>
      <c r="P805" s="12"/>
      <c r="Q805" s="12"/>
      <c r="R805" s="12"/>
      <c r="S805" s="12"/>
      <c r="T805" s="12"/>
      <c r="U805" s="12"/>
      <c r="V805" s="12"/>
      <c r="W805" s="12"/>
    </row>
    <row r="806">
      <c r="A806" s="13"/>
      <c r="B806" s="228"/>
      <c r="C806" s="12"/>
      <c r="D806" s="229"/>
      <c r="E806" s="12"/>
      <c r="F806" s="13"/>
      <c r="G806" s="12"/>
      <c r="H806" s="86"/>
      <c r="I806" s="12"/>
      <c r="J806" s="12"/>
      <c r="K806" s="12"/>
      <c r="L806" s="12"/>
      <c r="M806" s="12"/>
      <c r="N806" s="13"/>
      <c r="O806" s="12"/>
      <c r="P806" s="12"/>
      <c r="Q806" s="12"/>
      <c r="R806" s="12"/>
      <c r="S806" s="12"/>
      <c r="T806" s="12"/>
      <c r="U806" s="12"/>
      <c r="V806" s="12"/>
      <c r="W806" s="12"/>
    </row>
    <row r="807">
      <c r="A807" s="13"/>
      <c r="B807" s="228"/>
      <c r="C807" s="12"/>
      <c r="D807" s="229"/>
      <c r="E807" s="12"/>
      <c r="F807" s="13"/>
      <c r="G807" s="12"/>
      <c r="H807" s="86"/>
      <c r="I807" s="12"/>
      <c r="J807" s="12"/>
      <c r="K807" s="12"/>
      <c r="L807" s="12"/>
      <c r="M807" s="12"/>
      <c r="N807" s="13"/>
      <c r="O807" s="12"/>
      <c r="P807" s="12"/>
      <c r="Q807" s="12"/>
      <c r="R807" s="12"/>
      <c r="S807" s="12"/>
      <c r="T807" s="12"/>
      <c r="U807" s="12"/>
      <c r="V807" s="12"/>
      <c r="W807" s="12"/>
    </row>
    <row r="808">
      <c r="A808" s="13"/>
      <c r="B808" s="228"/>
      <c r="C808" s="12"/>
      <c r="D808" s="229"/>
      <c r="E808" s="12"/>
      <c r="F808" s="13"/>
      <c r="G808" s="12"/>
      <c r="H808" s="86"/>
      <c r="I808" s="12"/>
      <c r="J808" s="12"/>
      <c r="K808" s="12"/>
      <c r="L808" s="12"/>
      <c r="M808" s="12"/>
      <c r="N808" s="13"/>
      <c r="O808" s="12"/>
      <c r="P808" s="12"/>
      <c r="Q808" s="12"/>
      <c r="R808" s="12"/>
      <c r="S808" s="12"/>
      <c r="T808" s="12"/>
      <c r="U808" s="12"/>
      <c r="V808" s="12"/>
      <c r="W808" s="12"/>
    </row>
    <row r="809">
      <c r="A809" s="13"/>
      <c r="B809" s="228"/>
      <c r="C809" s="12"/>
      <c r="D809" s="229"/>
      <c r="E809" s="12"/>
      <c r="F809" s="13"/>
      <c r="G809" s="12"/>
      <c r="H809" s="86"/>
      <c r="I809" s="12"/>
      <c r="J809" s="12"/>
      <c r="K809" s="12"/>
      <c r="L809" s="12"/>
      <c r="M809" s="12"/>
      <c r="N809" s="13"/>
      <c r="O809" s="12"/>
      <c r="P809" s="12"/>
      <c r="Q809" s="12"/>
      <c r="R809" s="12"/>
      <c r="S809" s="12"/>
      <c r="T809" s="12"/>
      <c r="U809" s="12"/>
      <c r="V809" s="12"/>
      <c r="W809" s="12"/>
    </row>
    <row r="810">
      <c r="A810" s="13"/>
      <c r="B810" s="228"/>
      <c r="C810" s="12"/>
      <c r="D810" s="229"/>
      <c r="E810" s="12"/>
      <c r="F810" s="13"/>
      <c r="G810" s="12"/>
      <c r="H810" s="86"/>
      <c r="I810" s="12"/>
      <c r="J810" s="12"/>
      <c r="K810" s="12"/>
      <c r="L810" s="12"/>
      <c r="M810" s="12"/>
      <c r="N810" s="13"/>
      <c r="O810" s="12"/>
      <c r="P810" s="12"/>
      <c r="Q810" s="12"/>
      <c r="R810" s="12"/>
      <c r="S810" s="12"/>
      <c r="T810" s="12"/>
      <c r="U810" s="12"/>
      <c r="V810" s="12"/>
      <c r="W810" s="12"/>
    </row>
    <row r="811">
      <c r="A811" s="13"/>
      <c r="B811" s="228"/>
      <c r="C811" s="12"/>
      <c r="D811" s="229"/>
      <c r="E811" s="12"/>
      <c r="F811" s="13"/>
      <c r="G811" s="12"/>
      <c r="H811" s="86"/>
      <c r="I811" s="12"/>
      <c r="J811" s="12"/>
      <c r="K811" s="12"/>
      <c r="L811" s="12"/>
      <c r="M811" s="12"/>
      <c r="N811" s="13"/>
      <c r="O811" s="12"/>
      <c r="P811" s="12"/>
      <c r="Q811" s="12"/>
      <c r="R811" s="12"/>
      <c r="S811" s="12"/>
      <c r="T811" s="12"/>
      <c r="U811" s="12"/>
      <c r="V811" s="12"/>
      <c r="W811" s="12"/>
    </row>
    <row r="812">
      <c r="A812" s="13"/>
      <c r="B812" s="228"/>
      <c r="C812" s="12"/>
      <c r="D812" s="229"/>
      <c r="E812" s="12"/>
      <c r="F812" s="13"/>
      <c r="G812" s="12"/>
      <c r="H812" s="86"/>
      <c r="I812" s="12"/>
      <c r="J812" s="12"/>
      <c r="K812" s="12"/>
      <c r="L812" s="12"/>
      <c r="M812" s="12"/>
      <c r="N812" s="13"/>
      <c r="O812" s="12"/>
      <c r="P812" s="12"/>
      <c r="Q812" s="12"/>
      <c r="R812" s="12"/>
      <c r="S812" s="12"/>
      <c r="T812" s="12"/>
      <c r="U812" s="12"/>
      <c r="V812" s="12"/>
      <c r="W812" s="12"/>
    </row>
    <row r="813">
      <c r="A813" s="13"/>
      <c r="B813" s="228"/>
      <c r="C813" s="12"/>
      <c r="D813" s="229"/>
      <c r="E813" s="12"/>
      <c r="F813" s="13"/>
      <c r="G813" s="12"/>
      <c r="H813" s="86"/>
      <c r="I813" s="12"/>
      <c r="J813" s="12"/>
      <c r="K813" s="12"/>
      <c r="L813" s="12"/>
      <c r="M813" s="12"/>
      <c r="N813" s="13"/>
      <c r="O813" s="12"/>
      <c r="P813" s="12"/>
      <c r="Q813" s="12"/>
      <c r="R813" s="12"/>
      <c r="S813" s="12"/>
      <c r="T813" s="12"/>
      <c r="U813" s="12"/>
      <c r="V813" s="12"/>
      <c r="W813" s="12"/>
    </row>
    <row r="814">
      <c r="A814" s="13"/>
      <c r="B814" s="228"/>
      <c r="C814" s="12"/>
      <c r="D814" s="229"/>
      <c r="E814" s="12"/>
      <c r="F814" s="13"/>
      <c r="G814" s="12"/>
      <c r="H814" s="86"/>
      <c r="I814" s="12"/>
      <c r="J814" s="12"/>
      <c r="K814" s="12"/>
      <c r="L814" s="12"/>
      <c r="M814" s="12"/>
      <c r="N814" s="13"/>
      <c r="O814" s="12"/>
      <c r="P814" s="12"/>
      <c r="Q814" s="12"/>
      <c r="R814" s="12"/>
      <c r="S814" s="12"/>
      <c r="T814" s="12"/>
      <c r="U814" s="12"/>
      <c r="V814" s="12"/>
      <c r="W814" s="12"/>
    </row>
    <row r="815">
      <c r="A815" s="13"/>
      <c r="B815" s="228"/>
      <c r="C815" s="12"/>
      <c r="D815" s="229"/>
      <c r="E815" s="12"/>
      <c r="F815" s="13"/>
      <c r="G815" s="12"/>
      <c r="H815" s="86"/>
      <c r="I815" s="12"/>
      <c r="J815" s="12"/>
      <c r="K815" s="12"/>
      <c r="L815" s="12"/>
      <c r="M815" s="12"/>
      <c r="N815" s="13"/>
      <c r="O815" s="12"/>
      <c r="P815" s="12"/>
      <c r="Q815" s="12"/>
      <c r="R815" s="12"/>
      <c r="S815" s="12"/>
      <c r="T815" s="12"/>
      <c r="U815" s="12"/>
      <c r="V815" s="12"/>
      <c r="W815" s="12"/>
    </row>
    <row r="816">
      <c r="A816" s="13"/>
      <c r="B816" s="228"/>
      <c r="C816" s="12"/>
      <c r="D816" s="229"/>
      <c r="E816" s="12"/>
      <c r="F816" s="13"/>
      <c r="G816" s="12"/>
      <c r="H816" s="86"/>
      <c r="I816" s="12"/>
      <c r="J816" s="12"/>
      <c r="K816" s="12"/>
      <c r="L816" s="12"/>
      <c r="M816" s="12"/>
      <c r="N816" s="13"/>
      <c r="O816" s="12"/>
      <c r="P816" s="12"/>
      <c r="Q816" s="12"/>
      <c r="R816" s="12"/>
      <c r="S816" s="12"/>
      <c r="T816" s="12"/>
      <c r="U816" s="12"/>
      <c r="V816" s="12"/>
      <c r="W816" s="12"/>
    </row>
    <row r="817">
      <c r="A817" s="13"/>
      <c r="B817" s="228"/>
      <c r="C817" s="12"/>
      <c r="D817" s="229"/>
      <c r="E817" s="12"/>
      <c r="F817" s="13"/>
      <c r="G817" s="12"/>
      <c r="H817" s="86"/>
      <c r="I817" s="12"/>
      <c r="J817" s="12"/>
      <c r="K817" s="12"/>
      <c r="L817" s="12"/>
      <c r="M817" s="12"/>
      <c r="N817" s="13"/>
      <c r="O817" s="12"/>
      <c r="P817" s="12"/>
      <c r="Q817" s="12"/>
      <c r="R817" s="12"/>
      <c r="S817" s="12"/>
      <c r="T817" s="12"/>
      <c r="U817" s="12"/>
      <c r="V817" s="12"/>
      <c r="W817" s="12"/>
    </row>
    <row r="818">
      <c r="A818" s="13"/>
      <c r="B818" s="228"/>
      <c r="C818" s="12"/>
      <c r="D818" s="229"/>
      <c r="E818" s="12"/>
      <c r="F818" s="13"/>
      <c r="G818" s="12"/>
      <c r="H818" s="86"/>
      <c r="I818" s="12"/>
      <c r="J818" s="12"/>
      <c r="K818" s="12"/>
      <c r="L818" s="12"/>
      <c r="M818" s="12"/>
      <c r="N818" s="13"/>
      <c r="O818" s="12"/>
      <c r="P818" s="12"/>
      <c r="Q818" s="12"/>
      <c r="R818" s="12"/>
      <c r="S818" s="12"/>
      <c r="T818" s="12"/>
      <c r="U818" s="12"/>
      <c r="V818" s="12"/>
      <c r="W818" s="12"/>
    </row>
    <row r="819">
      <c r="A819" s="13"/>
      <c r="B819" s="228"/>
      <c r="C819" s="12"/>
      <c r="D819" s="229"/>
      <c r="E819" s="12"/>
      <c r="F819" s="13"/>
      <c r="G819" s="12"/>
      <c r="H819" s="86"/>
      <c r="I819" s="12"/>
      <c r="J819" s="12"/>
      <c r="K819" s="12"/>
      <c r="L819" s="12"/>
      <c r="M819" s="12"/>
      <c r="N819" s="13"/>
      <c r="O819" s="12"/>
      <c r="P819" s="12"/>
      <c r="Q819" s="12"/>
      <c r="R819" s="12"/>
      <c r="S819" s="12"/>
      <c r="T819" s="12"/>
      <c r="U819" s="12"/>
      <c r="V819" s="12"/>
      <c r="W819" s="12"/>
    </row>
    <row r="820">
      <c r="A820" s="13"/>
      <c r="B820" s="228"/>
      <c r="C820" s="12"/>
      <c r="D820" s="229"/>
      <c r="E820" s="12"/>
      <c r="F820" s="13"/>
      <c r="G820" s="12"/>
      <c r="H820" s="86"/>
      <c r="I820" s="12"/>
      <c r="J820" s="12"/>
      <c r="K820" s="12"/>
      <c r="L820" s="12"/>
      <c r="M820" s="12"/>
      <c r="N820" s="13"/>
      <c r="O820" s="12"/>
      <c r="P820" s="12"/>
      <c r="Q820" s="12"/>
      <c r="R820" s="12"/>
      <c r="S820" s="12"/>
      <c r="T820" s="12"/>
      <c r="U820" s="12"/>
      <c r="V820" s="12"/>
      <c r="W820" s="12"/>
    </row>
    <row r="821">
      <c r="A821" s="13"/>
      <c r="B821" s="228"/>
      <c r="C821" s="12"/>
      <c r="D821" s="229"/>
      <c r="E821" s="12"/>
      <c r="F821" s="13"/>
      <c r="G821" s="12"/>
      <c r="H821" s="86"/>
      <c r="I821" s="12"/>
      <c r="J821" s="12"/>
      <c r="K821" s="12"/>
      <c r="L821" s="12"/>
      <c r="M821" s="12"/>
      <c r="N821" s="13"/>
      <c r="O821" s="12"/>
      <c r="P821" s="12"/>
      <c r="Q821" s="12"/>
      <c r="R821" s="12"/>
      <c r="S821" s="12"/>
      <c r="T821" s="12"/>
      <c r="U821" s="12"/>
      <c r="V821" s="12"/>
      <c r="W821" s="12"/>
    </row>
    <row r="822">
      <c r="A822" s="13"/>
      <c r="B822" s="228"/>
      <c r="C822" s="12"/>
      <c r="D822" s="229"/>
      <c r="E822" s="12"/>
      <c r="F822" s="13"/>
      <c r="G822" s="12"/>
      <c r="H822" s="86"/>
      <c r="I822" s="12"/>
      <c r="J822" s="12"/>
      <c r="K822" s="12"/>
      <c r="L822" s="12"/>
      <c r="M822" s="12"/>
      <c r="N822" s="13"/>
      <c r="O822" s="12"/>
      <c r="P822" s="12"/>
      <c r="Q822" s="12"/>
      <c r="R822" s="12"/>
      <c r="S822" s="12"/>
      <c r="T822" s="12"/>
      <c r="U822" s="12"/>
      <c r="V822" s="12"/>
      <c r="W822" s="12"/>
    </row>
    <row r="823">
      <c r="A823" s="13"/>
      <c r="B823" s="228"/>
      <c r="C823" s="12"/>
      <c r="D823" s="229"/>
      <c r="E823" s="12"/>
      <c r="F823" s="13"/>
      <c r="G823" s="12"/>
      <c r="H823" s="86"/>
      <c r="I823" s="12"/>
      <c r="J823" s="12"/>
      <c r="K823" s="12"/>
      <c r="L823" s="12"/>
      <c r="M823" s="12"/>
      <c r="N823" s="13"/>
      <c r="O823" s="12"/>
      <c r="P823" s="12"/>
      <c r="Q823" s="12"/>
      <c r="R823" s="12"/>
      <c r="S823" s="12"/>
      <c r="T823" s="12"/>
      <c r="U823" s="12"/>
      <c r="V823" s="12"/>
      <c r="W823" s="12"/>
    </row>
    <row r="824">
      <c r="A824" s="13"/>
      <c r="B824" s="228"/>
      <c r="C824" s="12"/>
      <c r="D824" s="229"/>
      <c r="E824" s="12"/>
      <c r="F824" s="13"/>
      <c r="G824" s="12"/>
      <c r="H824" s="86"/>
      <c r="I824" s="12"/>
      <c r="J824" s="12"/>
      <c r="K824" s="12"/>
      <c r="L824" s="12"/>
      <c r="M824" s="12"/>
      <c r="N824" s="13"/>
      <c r="O824" s="12"/>
      <c r="P824" s="12"/>
      <c r="Q824" s="12"/>
      <c r="R824" s="12"/>
      <c r="S824" s="12"/>
      <c r="T824" s="12"/>
      <c r="U824" s="12"/>
      <c r="V824" s="12"/>
      <c r="W824" s="12"/>
    </row>
    <row r="825">
      <c r="A825" s="13"/>
      <c r="B825" s="228"/>
      <c r="C825" s="12"/>
      <c r="D825" s="229"/>
      <c r="E825" s="12"/>
      <c r="F825" s="13"/>
      <c r="G825" s="12"/>
      <c r="H825" s="86"/>
      <c r="I825" s="12"/>
      <c r="J825" s="12"/>
      <c r="K825" s="12"/>
      <c r="L825" s="12"/>
      <c r="M825" s="12"/>
      <c r="N825" s="13"/>
      <c r="O825" s="12"/>
      <c r="P825" s="12"/>
      <c r="Q825" s="12"/>
      <c r="R825" s="12"/>
      <c r="S825" s="12"/>
      <c r="T825" s="12"/>
      <c r="U825" s="12"/>
      <c r="V825" s="12"/>
      <c r="W825" s="12"/>
    </row>
    <row r="826">
      <c r="A826" s="13"/>
      <c r="B826" s="228"/>
      <c r="C826" s="12"/>
      <c r="D826" s="229"/>
      <c r="E826" s="12"/>
      <c r="F826" s="13"/>
      <c r="G826" s="12"/>
      <c r="H826" s="86"/>
      <c r="I826" s="12"/>
      <c r="J826" s="12"/>
      <c r="K826" s="12"/>
      <c r="L826" s="12"/>
      <c r="M826" s="12"/>
      <c r="N826" s="13"/>
      <c r="O826" s="12"/>
      <c r="P826" s="12"/>
      <c r="Q826" s="12"/>
      <c r="R826" s="12"/>
      <c r="S826" s="12"/>
      <c r="T826" s="12"/>
      <c r="U826" s="12"/>
      <c r="V826" s="12"/>
      <c r="W826" s="12"/>
    </row>
    <row r="827">
      <c r="A827" s="13"/>
      <c r="B827" s="228"/>
      <c r="C827" s="12"/>
      <c r="D827" s="229"/>
      <c r="E827" s="12"/>
      <c r="F827" s="13"/>
      <c r="G827" s="12"/>
      <c r="H827" s="86"/>
      <c r="I827" s="12"/>
      <c r="J827" s="12"/>
      <c r="K827" s="12"/>
      <c r="L827" s="12"/>
      <c r="M827" s="12"/>
      <c r="N827" s="13"/>
      <c r="O827" s="12"/>
      <c r="P827" s="12"/>
      <c r="Q827" s="12"/>
      <c r="R827" s="12"/>
      <c r="S827" s="12"/>
      <c r="T827" s="12"/>
      <c r="U827" s="12"/>
      <c r="V827" s="12"/>
      <c r="W827" s="12"/>
    </row>
    <row r="828">
      <c r="A828" s="13"/>
      <c r="B828" s="228"/>
      <c r="C828" s="12"/>
      <c r="D828" s="229"/>
      <c r="E828" s="12"/>
      <c r="F828" s="13"/>
      <c r="G828" s="12"/>
      <c r="H828" s="86"/>
      <c r="I828" s="12"/>
      <c r="J828" s="12"/>
      <c r="K828" s="12"/>
      <c r="L828" s="12"/>
      <c r="M828" s="12"/>
      <c r="N828" s="13"/>
      <c r="O828" s="12"/>
      <c r="P828" s="12"/>
      <c r="Q828" s="12"/>
      <c r="R828" s="12"/>
      <c r="S828" s="12"/>
      <c r="T828" s="12"/>
      <c r="U828" s="12"/>
      <c r="V828" s="12"/>
      <c r="W828" s="12"/>
    </row>
    <row r="829">
      <c r="A829" s="13"/>
      <c r="B829" s="228"/>
      <c r="C829" s="12"/>
      <c r="D829" s="229"/>
      <c r="E829" s="12"/>
      <c r="F829" s="13"/>
      <c r="G829" s="12"/>
      <c r="H829" s="86"/>
      <c r="I829" s="12"/>
      <c r="J829" s="12"/>
      <c r="K829" s="12"/>
      <c r="L829" s="12"/>
      <c r="M829" s="12"/>
      <c r="N829" s="13"/>
      <c r="O829" s="12"/>
      <c r="P829" s="12"/>
      <c r="Q829" s="12"/>
      <c r="R829" s="12"/>
      <c r="S829" s="12"/>
      <c r="T829" s="12"/>
      <c r="U829" s="12"/>
      <c r="V829" s="12"/>
      <c r="W829" s="12"/>
    </row>
    <row r="830">
      <c r="A830" s="13"/>
      <c r="B830" s="228"/>
      <c r="C830" s="12"/>
      <c r="D830" s="229"/>
      <c r="E830" s="12"/>
      <c r="F830" s="13"/>
      <c r="G830" s="12"/>
      <c r="H830" s="86"/>
      <c r="I830" s="12"/>
      <c r="J830" s="12"/>
      <c r="K830" s="12"/>
      <c r="L830" s="12"/>
      <c r="M830" s="12"/>
      <c r="N830" s="13"/>
      <c r="O830" s="12"/>
      <c r="P830" s="12"/>
      <c r="Q830" s="12"/>
      <c r="R830" s="12"/>
      <c r="S830" s="12"/>
      <c r="T830" s="12"/>
      <c r="U830" s="12"/>
      <c r="V830" s="12"/>
      <c r="W830" s="12"/>
    </row>
    <row r="831">
      <c r="A831" s="13"/>
      <c r="B831" s="228"/>
      <c r="C831" s="12"/>
      <c r="D831" s="229"/>
      <c r="E831" s="12"/>
      <c r="F831" s="13"/>
      <c r="G831" s="12"/>
      <c r="H831" s="86"/>
      <c r="I831" s="12"/>
      <c r="J831" s="12"/>
      <c r="K831" s="12"/>
      <c r="L831" s="12"/>
      <c r="M831" s="12"/>
      <c r="N831" s="13"/>
      <c r="O831" s="12"/>
      <c r="P831" s="12"/>
      <c r="Q831" s="12"/>
      <c r="R831" s="12"/>
      <c r="S831" s="12"/>
      <c r="T831" s="12"/>
      <c r="U831" s="12"/>
      <c r="V831" s="12"/>
      <c r="W831" s="12"/>
    </row>
    <row r="832">
      <c r="A832" s="13"/>
      <c r="B832" s="228"/>
      <c r="C832" s="12"/>
      <c r="D832" s="229"/>
      <c r="E832" s="12"/>
      <c r="F832" s="13"/>
      <c r="G832" s="12"/>
      <c r="H832" s="86"/>
      <c r="I832" s="12"/>
      <c r="J832" s="12"/>
      <c r="K832" s="12"/>
      <c r="L832" s="12"/>
      <c r="M832" s="12"/>
      <c r="N832" s="13"/>
      <c r="O832" s="12"/>
      <c r="P832" s="12"/>
      <c r="Q832" s="12"/>
      <c r="R832" s="12"/>
      <c r="S832" s="12"/>
      <c r="T832" s="12"/>
      <c r="U832" s="12"/>
      <c r="V832" s="12"/>
      <c r="W832" s="12"/>
    </row>
    <row r="833">
      <c r="A833" s="13"/>
      <c r="B833" s="228"/>
      <c r="C833" s="12"/>
      <c r="D833" s="229"/>
      <c r="E833" s="12"/>
      <c r="F833" s="13"/>
      <c r="G833" s="12"/>
      <c r="H833" s="86"/>
      <c r="I833" s="12"/>
      <c r="J833" s="12"/>
      <c r="K833" s="12"/>
      <c r="L833" s="12"/>
      <c r="M833" s="12"/>
      <c r="N833" s="13"/>
      <c r="O833" s="12"/>
      <c r="P833" s="12"/>
      <c r="Q833" s="12"/>
      <c r="R833" s="12"/>
      <c r="S833" s="12"/>
      <c r="T833" s="12"/>
      <c r="U833" s="12"/>
      <c r="V833" s="12"/>
      <c r="W833" s="12"/>
    </row>
    <row r="834">
      <c r="A834" s="13"/>
      <c r="B834" s="228"/>
      <c r="C834" s="12"/>
      <c r="D834" s="229"/>
      <c r="E834" s="12"/>
      <c r="F834" s="13"/>
      <c r="G834" s="12"/>
      <c r="H834" s="86"/>
      <c r="I834" s="12"/>
      <c r="J834" s="12"/>
      <c r="K834" s="12"/>
      <c r="L834" s="12"/>
      <c r="M834" s="12"/>
      <c r="N834" s="13"/>
      <c r="O834" s="12"/>
      <c r="P834" s="12"/>
      <c r="Q834" s="12"/>
      <c r="R834" s="12"/>
      <c r="S834" s="12"/>
      <c r="T834" s="12"/>
      <c r="U834" s="12"/>
      <c r="V834" s="12"/>
      <c r="W834" s="12"/>
    </row>
    <row r="835">
      <c r="A835" s="13"/>
      <c r="B835" s="228"/>
      <c r="C835" s="12"/>
      <c r="D835" s="229"/>
      <c r="E835" s="12"/>
      <c r="F835" s="13"/>
      <c r="G835" s="12"/>
      <c r="H835" s="86"/>
      <c r="I835" s="12"/>
      <c r="J835" s="12"/>
      <c r="K835" s="12"/>
      <c r="L835" s="12"/>
      <c r="M835" s="12"/>
      <c r="N835" s="13"/>
      <c r="O835" s="12"/>
      <c r="P835" s="12"/>
      <c r="Q835" s="12"/>
      <c r="R835" s="12"/>
      <c r="S835" s="12"/>
      <c r="T835" s="12"/>
      <c r="U835" s="12"/>
      <c r="V835" s="12"/>
      <c r="W835" s="12"/>
    </row>
    <row r="836">
      <c r="A836" s="13"/>
      <c r="B836" s="228"/>
      <c r="C836" s="12"/>
      <c r="D836" s="229"/>
      <c r="E836" s="12"/>
      <c r="F836" s="13"/>
      <c r="G836" s="12"/>
      <c r="H836" s="86"/>
      <c r="I836" s="12"/>
      <c r="J836" s="12"/>
      <c r="K836" s="12"/>
      <c r="L836" s="12"/>
      <c r="M836" s="12"/>
      <c r="N836" s="13"/>
      <c r="O836" s="12"/>
      <c r="P836" s="12"/>
      <c r="Q836" s="12"/>
      <c r="R836" s="12"/>
      <c r="S836" s="12"/>
      <c r="T836" s="12"/>
      <c r="U836" s="12"/>
      <c r="V836" s="12"/>
      <c r="W836" s="12"/>
    </row>
    <row r="837">
      <c r="A837" s="13"/>
      <c r="B837" s="228"/>
      <c r="C837" s="12"/>
      <c r="D837" s="229"/>
      <c r="E837" s="12"/>
      <c r="F837" s="13"/>
      <c r="G837" s="12"/>
      <c r="H837" s="86"/>
      <c r="I837" s="12"/>
      <c r="J837" s="12"/>
      <c r="K837" s="12"/>
      <c r="L837" s="12"/>
      <c r="M837" s="12"/>
      <c r="N837" s="13"/>
      <c r="O837" s="12"/>
      <c r="P837" s="12"/>
      <c r="Q837" s="12"/>
      <c r="R837" s="12"/>
      <c r="S837" s="12"/>
      <c r="T837" s="12"/>
      <c r="U837" s="12"/>
      <c r="V837" s="12"/>
      <c r="W837" s="12"/>
    </row>
    <row r="838">
      <c r="A838" s="13"/>
      <c r="B838" s="228"/>
      <c r="C838" s="12"/>
      <c r="D838" s="229"/>
      <c r="E838" s="12"/>
      <c r="F838" s="13"/>
      <c r="G838" s="12"/>
      <c r="H838" s="86"/>
      <c r="I838" s="12"/>
      <c r="J838" s="12"/>
      <c r="K838" s="12"/>
      <c r="L838" s="12"/>
      <c r="M838" s="12"/>
      <c r="N838" s="13"/>
      <c r="O838" s="12"/>
      <c r="P838" s="12"/>
      <c r="Q838" s="12"/>
      <c r="R838" s="12"/>
      <c r="S838" s="12"/>
      <c r="T838" s="12"/>
      <c r="U838" s="12"/>
      <c r="V838" s="12"/>
      <c r="W838" s="12"/>
    </row>
    <row r="839">
      <c r="A839" s="13"/>
      <c r="B839" s="228"/>
      <c r="C839" s="12"/>
      <c r="D839" s="229"/>
      <c r="E839" s="12"/>
      <c r="F839" s="13"/>
      <c r="G839" s="12"/>
      <c r="H839" s="86"/>
      <c r="I839" s="12"/>
      <c r="J839" s="12"/>
      <c r="K839" s="12"/>
      <c r="L839" s="12"/>
      <c r="M839" s="12"/>
      <c r="N839" s="13"/>
      <c r="O839" s="12"/>
      <c r="P839" s="12"/>
      <c r="Q839" s="12"/>
      <c r="R839" s="12"/>
      <c r="S839" s="12"/>
      <c r="T839" s="12"/>
      <c r="U839" s="12"/>
      <c r="V839" s="12"/>
      <c r="W839" s="12"/>
    </row>
    <row r="840">
      <c r="A840" s="13"/>
      <c r="B840" s="228"/>
      <c r="C840" s="12"/>
      <c r="D840" s="229"/>
      <c r="E840" s="12"/>
      <c r="F840" s="13"/>
      <c r="G840" s="12"/>
      <c r="H840" s="86"/>
      <c r="I840" s="12"/>
      <c r="J840" s="12"/>
      <c r="K840" s="12"/>
      <c r="L840" s="12"/>
      <c r="M840" s="12"/>
      <c r="N840" s="13"/>
      <c r="O840" s="12"/>
      <c r="P840" s="12"/>
      <c r="Q840" s="12"/>
      <c r="R840" s="12"/>
      <c r="S840" s="12"/>
      <c r="T840" s="12"/>
      <c r="U840" s="12"/>
      <c r="V840" s="12"/>
      <c r="W840" s="12"/>
    </row>
    <row r="841">
      <c r="A841" s="13"/>
      <c r="B841" s="228"/>
      <c r="C841" s="12"/>
      <c r="D841" s="229"/>
      <c r="E841" s="12"/>
      <c r="F841" s="13"/>
      <c r="G841" s="12"/>
      <c r="H841" s="86"/>
      <c r="I841" s="12"/>
      <c r="J841" s="12"/>
      <c r="K841" s="12"/>
      <c r="L841" s="12"/>
      <c r="M841" s="12"/>
      <c r="N841" s="13"/>
      <c r="O841" s="12"/>
      <c r="P841" s="12"/>
      <c r="Q841" s="12"/>
      <c r="R841" s="12"/>
      <c r="S841" s="12"/>
      <c r="T841" s="12"/>
      <c r="U841" s="12"/>
      <c r="V841" s="12"/>
      <c r="W841" s="12"/>
    </row>
    <row r="842">
      <c r="A842" s="13"/>
      <c r="B842" s="228"/>
      <c r="C842" s="12"/>
      <c r="D842" s="229"/>
      <c r="E842" s="12"/>
      <c r="F842" s="13"/>
      <c r="G842" s="12"/>
      <c r="H842" s="86"/>
      <c r="I842" s="12"/>
      <c r="J842" s="12"/>
      <c r="K842" s="12"/>
      <c r="L842" s="12"/>
      <c r="M842" s="12"/>
      <c r="N842" s="13"/>
      <c r="O842" s="12"/>
      <c r="P842" s="12"/>
      <c r="Q842" s="12"/>
      <c r="R842" s="12"/>
      <c r="S842" s="12"/>
      <c r="T842" s="12"/>
      <c r="U842" s="12"/>
      <c r="V842" s="12"/>
      <c r="W842" s="12"/>
    </row>
    <row r="843">
      <c r="A843" s="13"/>
      <c r="B843" s="228"/>
      <c r="C843" s="12"/>
      <c r="D843" s="229"/>
      <c r="E843" s="12"/>
      <c r="F843" s="13"/>
      <c r="G843" s="12"/>
      <c r="H843" s="86"/>
      <c r="I843" s="12"/>
      <c r="J843" s="12"/>
      <c r="K843" s="12"/>
      <c r="L843" s="12"/>
      <c r="M843" s="12"/>
      <c r="N843" s="13"/>
      <c r="O843" s="12"/>
      <c r="P843" s="12"/>
      <c r="Q843" s="12"/>
      <c r="R843" s="12"/>
      <c r="S843" s="12"/>
      <c r="T843" s="12"/>
      <c r="U843" s="12"/>
      <c r="V843" s="12"/>
      <c r="W843" s="12"/>
    </row>
    <row r="844">
      <c r="A844" s="13"/>
      <c r="B844" s="228"/>
      <c r="C844" s="12"/>
      <c r="D844" s="229"/>
      <c r="E844" s="12"/>
      <c r="F844" s="13"/>
      <c r="G844" s="12"/>
      <c r="H844" s="86"/>
      <c r="I844" s="12"/>
      <c r="J844" s="12"/>
      <c r="K844" s="12"/>
      <c r="L844" s="12"/>
      <c r="M844" s="12"/>
      <c r="N844" s="13"/>
      <c r="O844" s="12"/>
      <c r="P844" s="12"/>
      <c r="Q844" s="12"/>
      <c r="R844" s="12"/>
      <c r="S844" s="12"/>
      <c r="T844" s="12"/>
      <c r="U844" s="12"/>
      <c r="V844" s="12"/>
      <c r="W844" s="12"/>
    </row>
    <row r="845">
      <c r="A845" s="13"/>
      <c r="B845" s="228"/>
      <c r="C845" s="12"/>
      <c r="D845" s="229"/>
      <c r="E845" s="12"/>
      <c r="F845" s="13"/>
      <c r="G845" s="12"/>
      <c r="H845" s="86"/>
      <c r="I845" s="12"/>
      <c r="J845" s="12"/>
      <c r="K845" s="12"/>
      <c r="L845" s="12"/>
      <c r="M845" s="12"/>
      <c r="N845" s="13"/>
      <c r="O845" s="12"/>
      <c r="P845" s="12"/>
      <c r="Q845" s="12"/>
      <c r="R845" s="12"/>
      <c r="S845" s="12"/>
      <c r="T845" s="12"/>
      <c r="U845" s="12"/>
      <c r="V845" s="12"/>
      <c r="W845" s="12"/>
    </row>
    <row r="846">
      <c r="A846" s="13"/>
      <c r="B846" s="228"/>
      <c r="C846" s="12"/>
      <c r="D846" s="229"/>
      <c r="E846" s="12"/>
      <c r="F846" s="13"/>
      <c r="G846" s="12"/>
      <c r="H846" s="86"/>
      <c r="I846" s="12"/>
      <c r="J846" s="12"/>
      <c r="K846" s="12"/>
      <c r="L846" s="12"/>
      <c r="M846" s="12"/>
      <c r="N846" s="13"/>
      <c r="O846" s="12"/>
      <c r="P846" s="12"/>
      <c r="Q846" s="12"/>
      <c r="R846" s="12"/>
      <c r="S846" s="12"/>
      <c r="T846" s="12"/>
      <c r="U846" s="12"/>
      <c r="V846" s="12"/>
      <c r="W846" s="12"/>
    </row>
    <row r="847">
      <c r="A847" s="13"/>
      <c r="B847" s="228"/>
      <c r="C847" s="12"/>
      <c r="D847" s="229"/>
      <c r="E847" s="12"/>
      <c r="F847" s="13"/>
      <c r="G847" s="12"/>
      <c r="H847" s="86"/>
      <c r="I847" s="12"/>
      <c r="J847" s="12"/>
      <c r="K847" s="12"/>
      <c r="L847" s="12"/>
      <c r="M847" s="12"/>
      <c r="N847" s="13"/>
      <c r="O847" s="12"/>
      <c r="P847" s="12"/>
      <c r="Q847" s="12"/>
      <c r="R847" s="12"/>
      <c r="S847" s="12"/>
      <c r="T847" s="12"/>
      <c r="U847" s="12"/>
      <c r="V847" s="12"/>
      <c r="W847" s="12"/>
    </row>
    <row r="848">
      <c r="A848" s="13"/>
      <c r="B848" s="228"/>
      <c r="C848" s="12"/>
      <c r="D848" s="229"/>
      <c r="E848" s="12"/>
      <c r="F848" s="13"/>
      <c r="G848" s="12"/>
      <c r="H848" s="86"/>
      <c r="I848" s="12"/>
      <c r="J848" s="12"/>
      <c r="K848" s="12"/>
      <c r="L848" s="12"/>
      <c r="M848" s="12"/>
      <c r="N848" s="13"/>
      <c r="O848" s="12"/>
      <c r="P848" s="12"/>
      <c r="Q848" s="12"/>
      <c r="R848" s="12"/>
      <c r="S848" s="12"/>
      <c r="T848" s="12"/>
      <c r="U848" s="12"/>
      <c r="V848" s="12"/>
      <c r="W848" s="12"/>
    </row>
    <row r="849">
      <c r="A849" s="13"/>
      <c r="B849" s="228"/>
      <c r="C849" s="12"/>
      <c r="D849" s="229"/>
      <c r="E849" s="12"/>
      <c r="F849" s="13"/>
      <c r="G849" s="12"/>
      <c r="H849" s="86"/>
      <c r="I849" s="12"/>
      <c r="J849" s="12"/>
      <c r="K849" s="12"/>
      <c r="L849" s="12"/>
      <c r="M849" s="12"/>
      <c r="N849" s="13"/>
      <c r="O849" s="12"/>
      <c r="P849" s="12"/>
      <c r="Q849" s="12"/>
      <c r="R849" s="12"/>
      <c r="S849" s="12"/>
      <c r="T849" s="12"/>
      <c r="U849" s="12"/>
      <c r="V849" s="12"/>
      <c r="W849" s="12"/>
    </row>
    <row r="850">
      <c r="A850" s="13"/>
      <c r="B850" s="228"/>
      <c r="C850" s="12"/>
      <c r="D850" s="229"/>
      <c r="E850" s="12"/>
      <c r="F850" s="13"/>
      <c r="G850" s="12"/>
      <c r="H850" s="86"/>
      <c r="I850" s="12"/>
      <c r="J850" s="12"/>
      <c r="K850" s="12"/>
      <c r="L850" s="12"/>
      <c r="M850" s="12"/>
      <c r="N850" s="13"/>
      <c r="O850" s="12"/>
      <c r="P850" s="12"/>
      <c r="Q850" s="12"/>
      <c r="R850" s="12"/>
      <c r="S850" s="12"/>
      <c r="T850" s="12"/>
      <c r="U850" s="12"/>
      <c r="V850" s="12"/>
      <c r="W850" s="12"/>
    </row>
    <row r="851">
      <c r="A851" s="13"/>
      <c r="B851" s="228"/>
      <c r="C851" s="12"/>
      <c r="D851" s="229"/>
      <c r="E851" s="12"/>
      <c r="F851" s="13"/>
      <c r="G851" s="12"/>
      <c r="H851" s="86"/>
      <c r="I851" s="12"/>
      <c r="J851" s="12"/>
      <c r="K851" s="12"/>
      <c r="L851" s="12"/>
      <c r="M851" s="12"/>
      <c r="N851" s="13"/>
      <c r="O851" s="12"/>
      <c r="P851" s="12"/>
      <c r="Q851" s="12"/>
      <c r="R851" s="12"/>
      <c r="S851" s="12"/>
      <c r="T851" s="12"/>
      <c r="U851" s="12"/>
      <c r="V851" s="12"/>
      <c r="W851" s="12"/>
    </row>
    <row r="852">
      <c r="A852" s="13"/>
      <c r="B852" s="228"/>
      <c r="C852" s="12"/>
      <c r="D852" s="229"/>
      <c r="E852" s="12"/>
      <c r="F852" s="13"/>
      <c r="G852" s="12"/>
      <c r="H852" s="86"/>
      <c r="I852" s="12"/>
      <c r="J852" s="12"/>
      <c r="K852" s="12"/>
      <c r="L852" s="12"/>
      <c r="M852" s="12"/>
      <c r="N852" s="13"/>
      <c r="O852" s="12"/>
      <c r="P852" s="12"/>
      <c r="Q852" s="12"/>
      <c r="R852" s="12"/>
      <c r="S852" s="12"/>
      <c r="T852" s="12"/>
      <c r="U852" s="12"/>
      <c r="V852" s="12"/>
      <c r="W852" s="12"/>
    </row>
    <row r="853">
      <c r="A853" s="13"/>
      <c r="B853" s="228"/>
      <c r="C853" s="12"/>
      <c r="D853" s="229"/>
      <c r="E853" s="12"/>
      <c r="F853" s="13"/>
      <c r="G853" s="12"/>
      <c r="H853" s="86"/>
      <c r="I853" s="12"/>
      <c r="J853" s="12"/>
      <c r="K853" s="12"/>
      <c r="L853" s="12"/>
      <c r="M853" s="12"/>
      <c r="N853" s="13"/>
      <c r="O853" s="12"/>
      <c r="P853" s="12"/>
      <c r="Q853" s="12"/>
      <c r="R853" s="12"/>
      <c r="S853" s="12"/>
      <c r="T853" s="12"/>
      <c r="U853" s="12"/>
      <c r="V853" s="12"/>
      <c r="W853" s="12"/>
    </row>
    <row r="854">
      <c r="A854" s="13"/>
      <c r="B854" s="228"/>
      <c r="C854" s="12"/>
      <c r="D854" s="229"/>
      <c r="E854" s="12"/>
      <c r="F854" s="13"/>
      <c r="G854" s="12"/>
      <c r="H854" s="86"/>
      <c r="I854" s="12"/>
      <c r="J854" s="12"/>
      <c r="K854" s="12"/>
      <c r="L854" s="12"/>
      <c r="M854" s="12"/>
      <c r="N854" s="13"/>
      <c r="O854" s="12"/>
      <c r="P854" s="12"/>
      <c r="Q854" s="12"/>
      <c r="R854" s="12"/>
      <c r="S854" s="12"/>
      <c r="T854" s="12"/>
      <c r="U854" s="12"/>
      <c r="V854" s="12"/>
      <c r="W854" s="12"/>
    </row>
    <row r="855">
      <c r="A855" s="13"/>
      <c r="B855" s="228"/>
      <c r="C855" s="12"/>
      <c r="D855" s="229"/>
      <c r="E855" s="12"/>
      <c r="F855" s="13"/>
      <c r="G855" s="12"/>
      <c r="H855" s="86"/>
      <c r="I855" s="12"/>
      <c r="J855" s="12"/>
      <c r="K855" s="12"/>
      <c r="L855" s="12"/>
      <c r="M855" s="12"/>
      <c r="N855" s="13"/>
      <c r="O855" s="12"/>
      <c r="P855" s="12"/>
      <c r="Q855" s="12"/>
      <c r="R855" s="12"/>
      <c r="S855" s="12"/>
      <c r="T855" s="12"/>
      <c r="U855" s="12"/>
      <c r="V855" s="12"/>
      <c r="W855" s="12"/>
    </row>
    <row r="856">
      <c r="A856" s="13"/>
      <c r="B856" s="228"/>
      <c r="C856" s="12"/>
      <c r="D856" s="229"/>
      <c r="E856" s="12"/>
      <c r="F856" s="13"/>
      <c r="G856" s="12"/>
      <c r="H856" s="86"/>
      <c r="I856" s="12"/>
      <c r="J856" s="12"/>
      <c r="K856" s="12"/>
      <c r="L856" s="12"/>
      <c r="M856" s="12"/>
      <c r="N856" s="13"/>
      <c r="O856" s="12"/>
      <c r="P856" s="12"/>
      <c r="Q856" s="12"/>
      <c r="R856" s="12"/>
      <c r="S856" s="12"/>
      <c r="T856" s="12"/>
      <c r="U856" s="12"/>
      <c r="V856" s="12"/>
      <c r="W856" s="12"/>
    </row>
    <row r="857">
      <c r="A857" s="13"/>
      <c r="B857" s="228"/>
      <c r="C857" s="12"/>
      <c r="D857" s="229"/>
      <c r="E857" s="12"/>
      <c r="F857" s="13"/>
      <c r="G857" s="12"/>
      <c r="H857" s="86"/>
      <c r="I857" s="12"/>
      <c r="J857" s="12"/>
      <c r="K857" s="12"/>
      <c r="L857" s="12"/>
      <c r="M857" s="12"/>
      <c r="N857" s="13"/>
      <c r="O857" s="12"/>
      <c r="P857" s="12"/>
      <c r="Q857" s="12"/>
      <c r="R857" s="12"/>
      <c r="S857" s="12"/>
      <c r="T857" s="12"/>
      <c r="U857" s="12"/>
      <c r="V857" s="12"/>
      <c r="W857" s="12"/>
    </row>
    <row r="858">
      <c r="A858" s="13"/>
      <c r="B858" s="228"/>
      <c r="C858" s="12"/>
      <c r="D858" s="229"/>
      <c r="E858" s="12"/>
      <c r="F858" s="13"/>
      <c r="G858" s="12"/>
      <c r="H858" s="86"/>
      <c r="I858" s="12"/>
      <c r="J858" s="12"/>
      <c r="K858" s="12"/>
      <c r="L858" s="12"/>
      <c r="M858" s="12"/>
      <c r="N858" s="13"/>
      <c r="O858" s="12"/>
      <c r="P858" s="12"/>
      <c r="Q858" s="12"/>
      <c r="R858" s="12"/>
      <c r="S858" s="12"/>
      <c r="T858" s="12"/>
      <c r="U858" s="12"/>
      <c r="V858" s="12"/>
      <c r="W858" s="12"/>
    </row>
    <row r="859">
      <c r="A859" s="13"/>
      <c r="B859" s="228"/>
      <c r="C859" s="12"/>
      <c r="D859" s="229"/>
      <c r="E859" s="12"/>
      <c r="F859" s="13"/>
      <c r="G859" s="12"/>
      <c r="H859" s="86"/>
      <c r="I859" s="12"/>
      <c r="J859" s="12"/>
      <c r="K859" s="12"/>
      <c r="L859" s="12"/>
      <c r="M859" s="12"/>
      <c r="N859" s="13"/>
      <c r="O859" s="12"/>
      <c r="P859" s="12"/>
      <c r="Q859" s="12"/>
      <c r="R859" s="12"/>
      <c r="S859" s="12"/>
      <c r="T859" s="12"/>
      <c r="U859" s="12"/>
      <c r="V859" s="12"/>
      <c r="W859" s="12"/>
    </row>
    <row r="860">
      <c r="A860" s="13"/>
      <c r="B860" s="228"/>
      <c r="C860" s="12"/>
      <c r="D860" s="229"/>
      <c r="E860" s="12"/>
      <c r="F860" s="13"/>
      <c r="G860" s="12"/>
      <c r="H860" s="86"/>
      <c r="I860" s="12"/>
      <c r="J860" s="12"/>
      <c r="K860" s="12"/>
      <c r="L860" s="12"/>
      <c r="M860" s="12"/>
      <c r="N860" s="13"/>
      <c r="O860" s="12"/>
      <c r="P860" s="12"/>
      <c r="Q860" s="12"/>
      <c r="R860" s="12"/>
      <c r="S860" s="12"/>
      <c r="T860" s="12"/>
      <c r="U860" s="12"/>
      <c r="V860" s="12"/>
      <c r="W860" s="12"/>
    </row>
    <row r="861">
      <c r="A861" s="13"/>
      <c r="B861" s="228"/>
      <c r="C861" s="12"/>
      <c r="D861" s="229"/>
      <c r="E861" s="12"/>
      <c r="F861" s="13"/>
      <c r="G861" s="12"/>
      <c r="H861" s="86"/>
      <c r="I861" s="12"/>
      <c r="J861" s="12"/>
      <c r="K861" s="12"/>
      <c r="L861" s="12"/>
      <c r="M861" s="12"/>
      <c r="N861" s="13"/>
      <c r="O861" s="12"/>
      <c r="P861" s="12"/>
      <c r="Q861" s="12"/>
      <c r="R861" s="12"/>
      <c r="S861" s="12"/>
      <c r="T861" s="12"/>
      <c r="U861" s="12"/>
      <c r="V861" s="12"/>
      <c r="W861" s="12"/>
    </row>
    <row r="862">
      <c r="A862" s="13"/>
      <c r="B862" s="228"/>
      <c r="C862" s="12"/>
      <c r="D862" s="229"/>
      <c r="E862" s="12"/>
      <c r="F862" s="13"/>
      <c r="G862" s="12"/>
      <c r="H862" s="86"/>
      <c r="I862" s="12"/>
      <c r="J862" s="12"/>
      <c r="K862" s="12"/>
      <c r="L862" s="12"/>
      <c r="M862" s="12"/>
      <c r="N862" s="13"/>
      <c r="O862" s="12"/>
      <c r="P862" s="12"/>
      <c r="Q862" s="12"/>
      <c r="R862" s="12"/>
      <c r="S862" s="12"/>
      <c r="T862" s="12"/>
      <c r="U862" s="12"/>
      <c r="V862" s="12"/>
      <c r="W862" s="12"/>
    </row>
    <row r="863">
      <c r="A863" s="13"/>
      <c r="B863" s="228"/>
      <c r="C863" s="12"/>
      <c r="D863" s="229"/>
      <c r="E863" s="12"/>
      <c r="F863" s="13"/>
      <c r="G863" s="12"/>
      <c r="H863" s="86"/>
      <c r="I863" s="12"/>
      <c r="J863" s="12"/>
      <c r="K863" s="12"/>
      <c r="L863" s="12"/>
      <c r="M863" s="12"/>
      <c r="N863" s="13"/>
      <c r="O863" s="12"/>
      <c r="P863" s="12"/>
      <c r="Q863" s="12"/>
      <c r="R863" s="12"/>
      <c r="S863" s="12"/>
      <c r="T863" s="12"/>
      <c r="U863" s="12"/>
      <c r="V863" s="12"/>
      <c r="W863" s="12"/>
    </row>
    <row r="864">
      <c r="A864" s="13"/>
      <c r="B864" s="228"/>
      <c r="C864" s="12"/>
      <c r="D864" s="229"/>
      <c r="E864" s="12"/>
      <c r="F864" s="13"/>
      <c r="G864" s="12"/>
      <c r="H864" s="86"/>
      <c r="I864" s="12"/>
      <c r="J864" s="12"/>
      <c r="K864" s="12"/>
      <c r="L864" s="12"/>
      <c r="M864" s="12"/>
      <c r="N864" s="13"/>
      <c r="O864" s="12"/>
      <c r="P864" s="12"/>
      <c r="Q864" s="12"/>
      <c r="R864" s="12"/>
      <c r="S864" s="12"/>
      <c r="T864" s="12"/>
      <c r="U864" s="12"/>
      <c r="V864" s="12"/>
      <c r="W864" s="12"/>
    </row>
    <row r="865">
      <c r="A865" s="13"/>
      <c r="B865" s="228"/>
      <c r="C865" s="12"/>
      <c r="D865" s="229"/>
      <c r="E865" s="12"/>
      <c r="F865" s="13"/>
      <c r="G865" s="12"/>
      <c r="H865" s="86"/>
      <c r="I865" s="12"/>
      <c r="J865" s="12"/>
      <c r="K865" s="12"/>
      <c r="L865" s="12"/>
      <c r="M865" s="12"/>
      <c r="N865" s="13"/>
      <c r="O865" s="12"/>
      <c r="P865" s="12"/>
      <c r="Q865" s="12"/>
      <c r="R865" s="12"/>
      <c r="S865" s="12"/>
      <c r="T865" s="12"/>
      <c r="U865" s="12"/>
      <c r="V865" s="12"/>
      <c r="W865" s="12"/>
    </row>
    <row r="866">
      <c r="A866" s="13"/>
      <c r="B866" s="228"/>
      <c r="C866" s="12"/>
      <c r="D866" s="229"/>
      <c r="E866" s="12"/>
      <c r="F866" s="13"/>
      <c r="G866" s="12"/>
      <c r="H866" s="86"/>
      <c r="I866" s="12"/>
      <c r="J866" s="12"/>
      <c r="K866" s="12"/>
      <c r="L866" s="12"/>
      <c r="M866" s="12"/>
      <c r="N866" s="13"/>
      <c r="O866" s="12"/>
      <c r="P866" s="12"/>
      <c r="Q866" s="12"/>
      <c r="R866" s="12"/>
      <c r="S866" s="12"/>
      <c r="T866" s="12"/>
      <c r="U866" s="12"/>
      <c r="V866" s="12"/>
      <c r="W866" s="12"/>
    </row>
    <row r="867">
      <c r="A867" s="13"/>
      <c r="B867" s="228"/>
      <c r="C867" s="12"/>
      <c r="D867" s="229"/>
      <c r="E867" s="12"/>
      <c r="F867" s="13"/>
      <c r="G867" s="12"/>
      <c r="H867" s="86"/>
      <c r="I867" s="12"/>
      <c r="J867" s="12"/>
      <c r="K867" s="12"/>
      <c r="L867" s="12"/>
      <c r="M867" s="12"/>
      <c r="N867" s="13"/>
      <c r="O867" s="12"/>
      <c r="P867" s="12"/>
      <c r="Q867" s="12"/>
      <c r="R867" s="12"/>
      <c r="S867" s="12"/>
      <c r="T867" s="12"/>
      <c r="U867" s="12"/>
      <c r="V867" s="12"/>
      <c r="W867" s="12"/>
    </row>
    <row r="868">
      <c r="A868" s="13"/>
      <c r="B868" s="228"/>
      <c r="C868" s="12"/>
      <c r="D868" s="229"/>
      <c r="E868" s="12"/>
      <c r="F868" s="13"/>
      <c r="G868" s="12"/>
      <c r="H868" s="86"/>
      <c r="I868" s="12"/>
      <c r="J868" s="12"/>
      <c r="K868" s="12"/>
      <c r="L868" s="12"/>
      <c r="M868" s="12"/>
      <c r="N868" s="13"/>
      <c r="O868" s="12"/>
      <c r="P868" s="12"/>
      <c r="Q868" s="12"/>
      <c r="R868" s="12"/>
      <c r="S868" s="12"/>
      <c r="T868" s="12"/>
      <c r="U868" s="12"/>
      <c r="V868" s="12"/>
      <c r="W868" s="12"/>
    </row>
    <row r="869">
      <c r="A869" s="13"/>
      <c r="B869" s="228"/>
      <c r="C869" s="12"/>
      <c r="D869" s="229"/>
      <c r="E869" s="12"/>
      <c r="F869" s="13"/>
      <c r="G869" s="12"/>
      <c r="H869" s="86"/>
      <c r="I869" s="12"/>
      <c r="J869" s="12"/>
      <c r="K869" s="12"/>
      <c r="L869" s="12"/>
      <c r="M869" s="12"/>
      <c r="N869" s="13"/>
      <c r="O869" s="12"/>
      <c r="P869" s="12"/>
      <c r="Q869" s="12"/>
      <c r="R869" s="12"/>
      <c r="S869" s="12"/>
      <c r="T869" s="12"/>
      <c r="U869" s="12"/>
      <c r="V869" s="12"/>
      <c r="W869" s="12"/>
    </row>
    <row r="870">
      <c r="A870" s="13"/>
      <c r="B870" s="228"/>
      <c r="C870" s="12"/>
      <c r="D870" s="229"/>
      <c r="E870" s="12"/>
      <c r="F870" s="13"/>
      <c r="G870" s="12"/>
      <c r="H870" s="86"/>
      <c r="I870" s="12"/>
      <c r="J870" s="12"/>
      <c r="K870" s="12"/>
      <c r="L870" s="12"/>
      <c r="M870" s="12"/>
      <c r="N870" s="13"/>
      <c r="O870" s="12"/>
      <c r="P870" s="12"/>
      <c r="Q870" s="12"/>
      <c r="R870" s="12"/>
      <c r="S870" s="12"/>
      <c r="T870" s="12"/>
      <c r="U870" s="12"/>
      <c r="V870" s="12"/>
      <c r="W870" s="12"/>
    </row>
    <row r="871">
      <c r="A871" s="13"/>
      <c r="B871" s="228"/>
      <c r="C871" s="12"/>
      <c r="D871" s="229"/>
      <c r="E871" s="12"/>
      <c r="F871" s="13"/>
      <c r="G871" s="12"/>
      <c r="H871" s="86"/>
      <c r="I871" s="12"/>
      <c r="J871" s="12"/>
      <c r="K871" s="12"/>
      <c r="L871" s="12"/>
      <c r="M871" s="12"/>
      <c r="N871" s="13"/>
      <c r="O871" s="12"/>
      <c r="P871" s="12"/>
      <c r="Q871" s="12"/>
      <c r="R871" s="12"/>
      <c r="S871" s="12"/>
      <c r="T871" s="12"/>
      <c r="U871" s="12"/>
      <c r="V871" s="12"/>
      <c r="W871" s="12"/>
    </row>
    <row r="872">
      <c r="A872" s="13"/>
      <c r="B872" s="228"/>
      <c r="C872" s="12"/>
      <c r="D872" s="229"/>
      <c r="E872" s="12"/>
      <c r="F872" s="13"/>
      <c r="G872" s="12"/>
      <c r="H872" s="86"/>
      <c r="I872" s="12"/>
      <c r="J872" s="12"/>
      <c r="K872" s="12"/>
      <c r="L872" s="12"/>
      <c r="M872" s="12"/>
      <c r="N872" s="13"/>
      <c r="O872" s="12"/>
      <c r="P872" s="12"/>
      <c r="Q872" s="12"/>
      <c r="R872" s="12"/>
      <c r="S872" s="12"/>
      <c r="T872" s="12"/>
      <c r="U872" s="12"/>
      <c r="V872" s="12"/>
      <c r="W872" s="12"/>
    </row>
    <row r="873">
      <c r="A873" s="13"/>
      <c r="B873" s="228"/>
      <c r="C873" s="12"/>
      <c r="D873" s="229"/>
      <c r="E873" s="12"/>
      <c r="F873" s="13"/>
      <c r="G873" s="12"/>
      <c r="H873" s="86"/>
      <c r="I873" s="12"/>
      <c r="J873" s="12"/>
      <c r="K873" s="12"/>
      <c r="L873" s="12"/>
      <c r="M873" s="12"/>
      <c r="N873" s="13"/>
      <c r="O873" s="12"/>
      <c r="P873" s="12"/>
      <c r="Q873" s="12"/>
      <c r="R873" s="12"/>
      <c r="S873" s="12"/>
      <c r="T873" s="12"/>
      <c r="U873" s="12"/>
      <c r="V873" s="12"/>
      <c r="W873" s="12"/>
    </row>
    <row r="874">
      <c r="A874" s="13"/>
      <c r="B874" s="228"/>
      <c r="C874" s="12"/>
      <c r="D874" s="229"/>
      <c r="E874" s="12"/>
      <c r="F874" s="13"/>
      <c r="G874" s="12"/>
      <c r="H874" s="86"/>
      <c r="I874" s="12"/>
      <c r="J874" s="12"/>
      <c r="K874" s="12"/>
      <c r="L874" s="12"/>
      <c r="M874" s="12"/>
      <c r="N874" s="13"/>
      <c r="O874" s="12"/>
      <c r="P874" s="12"/>
      <c r="Q874" s="12"/>
      <c r="R874" s="12"/>
      <c r="S874" s="12"/>
      <c r="T874" s="12"/>
      <c r="U874" s="12"/>
      <c r="V874" s="12"/>
      <c r="W874" s="12"/>
    </row>
    <row r="875">
      <c r="A875" s="13"/>
      <c r="B875" s="228"/>
      <c r="C875" s="12"/>
      <c r="D875" s="229"/>
      <c r="E875" s="12"/>
      <c r="F875" s="13"/>
      <c r="G875" s="12"/>
      <c r="H875" s="86"/>
      <c r="I875" s="12"/>
      <c r="J875" s="12"/>
      <c r="K875" s="12"/>
      <c r="L875" s="12"/>
      <c r="M875" s="12"/>
      <c r="N875" s="13"/>
      <c r="O875" s="12"/>
      <c r="P875" s="12"/>
      <c r="Q875" s="12"/>
      <c r="R875" s="12"/>
      <c r="S875" s="12"/>
      <c r="T875" s="12"/>
      <c r="U875" s="12"/>
      <c r="V875" s="12"/>
      <c r="W875" s="12"/>
    </row>
    <row r="876">
      <c r="A876" s="13"/>
      <c r="B876" s="228"/>
      <c r="C876" s="12"/>
      <c r="D876" s="229"/>
      <c r="E876" s="12"/>
      <c r="F876" s="13"/>
      <c r="G876" s="12"/>
      <c r="H876" s="86"/>
      <c r="I876" s="12"/>
      <c r="J876" s="12"/>
      <c r="K876" s="12"/>
      <c r="L876" s="12"/>
      <c r="M876" s="12"/>
      <c r="N876" s="13"/>
      <c r="O876" s="12"/>
      <c r="P876" s="12"/>
      <c r="Q876" s="12"/>
      <c r="R876" s="12"/>
      <c r="S876" s="12"/>
      <c r="T876" s="12"/>
      <c r="U876" s="12"/>
      <c r="V876" s="12"/>
      <c r="W876" s="12"/>
    </row>
    <row r="877">
      <c r="A877" s="13"/>
      <c r="B877" s="228"/>
      <c r="C877" s="12"/>
      <c r="D877" s="229"/>
      <c r="E877" s="12"/>
      <c r="F877" s="13"/>
      <c r="G877" s="12"/>
      <c r="H877" s="86"/>
      <c r="I877" s="12"/>
      <c r="J877" s="12"/>
      <c r="K877" s="12"/>
      <c r="L877" s="12"/>
      <c r="M877" s="12"/>
      <c r="N877" s="13"/>
      <c r="O877" s="12"/>
      <c r="P877" s="12"/>
      <c r="Q877" s="12"/>
      <c r="R877" s="12"/>
      <c r="S877" s="12"/>
      <c r="T877" s="12"/>
      <c r="U877" s="12"/>
      <c r="V877" s="12"/>
      <c r="W877" s="12"/>
    </row>
    <row r="878">
      <c r="A878" s="13"/>
      <c r="B878" s="228"/>
      <c r="C878" s="12"/>
      <c r="D878" s="229"/>
      <c r="E878" s="12"/>
      <c r="F878" s="13"/>
      <c r="G878" s="12"/>
      <c r="H878" s="86"/>
      <c r="I878" s="12"/>
      <c r="J878" s="12"/>
      <c r="K878" s="12"/>
      <c r="L878" s="12"/>
      <c r="M878" s="12"/>
      <c r="N878" s="13"/>
      <c r="O878" s="12"/>
      <c r="P878" s="12"/>
      <c r="Q878" s="12"/>
      <c r="R878" s="12"/>
      <c r="S878" s="12"/>
      <c r="T878" s="12"/>
      <c r="U878" s="12"/>
      <c r="V878" s="12"/>
      <c r="W878" s="12"/>
    </row>
    <row r="879">
      <c r="A879" s="13"/>
      <c r="B879" s="228"/>
      <c r="C879" s="12"/>
      <c r="D879" s="229"/>
      <c r="E879" s="12"/>
      <c r="F879" s="13"/>
      <c r="G879" s="12"/>
      <c r="H879" s="86"/>
      <c r="I879" s="12"/>
      <c r="J879" s="12"/>
      <c r="K879" s="12"/>
      <c r="L879" s="12"/>
      <c r="M879" s="12"/>
      <c r="N879" s="13"/>
      <c r="O879" s="12"/>
      <c r="P879" s="12"/>
      <c r="Q879" s="12"/>
      <c r="R879" s="12"/>
      <c r="S879" s="12"/>
      <c r="T879" s="12"/>
      <c r="U879" s="12"/>
      <c r="V879" s="12"/>
      <c r="W879" s="12"/>
    </row>
    <row r="880">
      <c r="A880" s="13"/>
      <c r="B880" s="228"/>
      <c r="C880" s="12"/>
      <c r="D880" s="229"/>
      <c r="E880" s="12"/>
      <c r="F880" s="13"/>
      <c r="G880" s="12"/>
      <c r="H880" s="86"/>
      <c r="I880" s="12"/>
      <c r="J880" s="12"/>
      <c r="K880" s="12"/>
      <c r="L880" s="12"/>
      <c r="M880" s="12"/>
      <c r="N880" s="13"/>
      <c r="O880" s="12"/>
      <c r="P880" s="12"/>
      <c r="Q880" s="12"/>
      <c r="R880" s="12"/>
      <c r="S880" s="12"/>
      <c r="T880" s="12"/>
      <c r="U880" s="12"/>
      <c r="V880" s="12"/>
      <c r="W880" s="12"/>
    </row>
    <row r="881">
      <c r="A881" s="13"/>
      <c r="B881" s="228"/>
      <c r="C881" s="12"/>
      <c r="D881" s="229"/>
      <c r="E881" s="12"/>
      <c r="F881" s="13"/>
      <c r="G881" s="12"/>
      <c r="H881" s="86"/>
      <c r="I881" s="12"/>
      <c r="J881" s="12"/>
      <c r="K881" s="12"/>
      <c r="L881" s="12"/>
      <c r="M881" s="12"/>
      <c r="N881" s="13"/>
      <c r="O881" s="12"/>
      <c r="P881" s="12"/>
      <c r="Q881" s="12"/>
      <c r="R881" s="12"/>
      <c r="S881" s="12"/>
      <c r="T881" s="12"/>
      <c r="U881" s="12"/>
      <c r="V881" s="12"/>
      <c r="W881" s="12"/>
    </row>
    <row r="882">
      <c r="A882" s="13"/>
      <c r="B882" s="228"/>
      <c r="C882" s="12"/>
      <c r="D882" s="229"/>
      <c r="E882" s="12"/>
      <c r="F882" s="13"/>
      <c r="G882" s="12"/>
      <c r="H882" s="86"/>
      <c r="I882" s="12"/>
      <c r="J882" s="12"/>
      <c r="K882" s="12"/>
      <c r="L882" s="12"/>
      <c r="M882" s="12"/>
      <c r="N882" s="13"/>
      <c r="O882" s="12"/>
      <c r="P882" s="12"/>
      <c r="Q882" s="12"/>
      <c r="R882" s="12"/>
      <c r="S882" s="12"/>
      <c r="T882" s="12"/>
      <c r="U882" s="12"/>
      <c r="V882" s="12"/>
      <c r="W882" s="12"/>
    </row>
    <row r="883">
      <c r="A883" s="13"/>
      <c r="B883" s="228"/>
      <c r="C883" s="12"/>
      <c r="D883" s="229"/>
      <c r="E883" s="12"/>
      <c r="F883" s="13"/>
      <c r="G883" s="12"/>
      <c r="H883" s="86"/>
      <c r="I883" s="12"/>
      <c r="J883" s="12"/>
      <c r="K883" s="12"/>
      <c r="L883" s="12"/>
      <c r="M883" s="12"/>
      <c r="N883" s="13"/>
      <c r="O883" s="12"/>
      <c r="P883" s="12"/>
      <c r="Q883" s="12"/>
      <c r="R883" s="12"/>
      <c r="S883" s="12"/>
      <c r="T883" s="12"/>
      <c r="U883" s="12"/>
      <c r="V883" s="12"/>
      <c r="W883" s="12"/>
    </row>
    <row r="884">
      <c r="A884" s="13"/>
      <c r="B884" s="228"/>
      <c r="C884" s="12"/>
      <c r="D884" s="229"/>
      <c r="E884" s="12"/>
      <c r="F884" s="13"/>
      <c r="G884" s="12"/>
      <c r="H884" s="86"/>
      <c r="I884" s="12"/>
      <c r="J884" s="12"/>
      <c r="K884" s="12"/>
      <c r="L884" s="12"/>
      <c r="M884" s="12"/>
      <c r="N884" s="13"/>
      <c r="O884" s="12"/>
      <c r="P884" s="12"/>
      <c r="Q884" s="12"/>
      <c r="R884" s="12"/>
      <c r="S884" s="12"/>
      <c r="T884" s="12"/>
      <c r="U884" s="12"/>
      <c r="V884" s="12"/>
      <c r="W884" s="12"/>
    </row>
    <row r="885">
      <c r="A885" s="13"/>
      <c r="B885" s="228"/>
      <c r="C885" s="12"/>
      <c r="D885" s="229"/>
      <c r="E885" s="12"/>
      <c r="F885" s="13"/>
      <c r="G885" s="12"/>
      <c r="H885" s="86"/>
      <c r="I885" s="12"/>
      <c r="J885" s="12"/>
      <c r="K885" s="12"/>
      <c r="L885" s="12"/>
      <c r="M885" s="12"/>
      <c r="N885" s="13"/>
      <c r="O885" s="12"/>
      <c r="P885" s="12"/>
      <c r="Q885" s="12"/>
      <c r="R885" s="12"/>
      <c r="S885" s="12"/>
      <c r="T885" s="12"/>
      <c r="U885" s="12"/>
      <c r="V885" s="12"/>
      <c r="W885" s="12"/>
    </row>
    <row r="886">
      <c r="A886" s="13"/>
      <c r="B886" s="228"/>
      <c r="C886" s="12"/>
      <c r="D886" s="229"/>
      <c r="E886" s="12"/>
      <c r="F886" s="13"/>
      <c r="G886" s="12"/>
      <c r="H886" s="86"/>
      <c r="I886" s="12"/>
      <c r="J886" s="12"/>
      <c r="K886" s="12"/>
      <c r="L886" s="12"/>
      <c r="M886" s="12"/>
      <c r="N886" s="13"/>
      <c r="O886" s="12"/>
      <c r="P886" s="12"/>
      <c r="Q886" s="12"/>
      <c r="R886" s="12"/>
      <c r="S886" s="12"/>
      <c r="T886" s="12"/>
      <c r="U886" s="12"/>
      <c r="V886" s="12"/>
      <c r="W886" s="12"/>
    </row>
    <row r="887">
      <c r="A887" s="13"/>
      <c r="B887" s="228"/>
      <c r="C887" s="12"/>
      <c r="D887" s="229"/>
      <c r="E887" s="12"/>
      <c r="F887" s="13"/>
      <c r="G887" s="12"/>
      <c r="H887" s="86"/>
      <c r="I887" s="12"/>
      <c r="J887" s="12"/>
      <c r="K887" s="12"/>
      <c r="L887" s="12"/>
      <c r="M887" s="12"/>
      <c r="N887" s="13"/>
      <c r="O887" s="12"/>
      <c r="P887" s="12"/>
      <c r="Q887" s="12"/>
      <c r="R887" s="12"/>
      <c r="S887" s="12"/>
      <c r="T887" s="12"/>
      <c r="U887" s="12"/>
      <c r="V887" s="12"/>
      <c r="W887" s="12"/>
    </row>
    <row r="888">
      <c r="A888" s="13"/>
      <c r="B888" s="228"/>
      <c r="C888" s="12"/>
      <c r="D888" s="229"/>
      <c r="E888" s="12"/>
      <c r="F888" s="13"/>
      <c r="G888" s="12"/>
      <c r="H888" s="86"/>
      <c r="I888" s="12"/>
      <c r="J888" s="12"/>
      <c r="K888" s="12"/>
      <c r="L888" s="12"/>
      <c r="M888" s="12"/>
      <c r="N888" s="13"/>
      <c r="O888" s="12"/>
      <c r="P888" s="12"/>
      <c r="Q888" s="12"/>
      <c r="R888" s="12"/>
      <c r="S888" s="12"/>
      <c r="T888" s="12"/>
      <c r="U888" s="12"/>
      <c r="V888" s="12"/>
      <c r="W888" s="12"/>
    </row>
    <row r="889">
      <c r="A889" s="13"/>
      <c r="B889" s="228"/>
      <c r="C889" s="12"/>
      <c r="D889" s="229"/>
      <c r="E889" s="12"/>
      <c r="F889" s="13"/>
      <c r="G889" s="12"/>
      <c r="H889" s="86"/>
      <c r="I889" s="12"/>
      <c r="J889" s="12"/>
      <c r="K889" s="12"/>
      <c r="L889" s="12"/>
      <c r="M889" s="12"/>
      <c r="N889" s="13"/>
      <c r="O889" s="12"/>
      <c r="P889" s="12"/>
      <c r="Q889" s="12"/>
      <c r="R889" s="12"/>
      <c r="S889" s="12"/>
      <c r="T889" s="12"/>
      <c r="U889" s="12"/>
      <c r="V889" s="12"/>
      <c r="W889" s="12"/>
    </row>
    <row r="890">
      <c r="A890" s="13"/>
      <c r="B890" s="228"/>
      <c r="C890" s="12"/>
      <c r="D890" s="229"/>
      <c r="E890" s="12"/>
      <c r="F890" s="13"/>
      <c r="G890" s="12"/>
      <c r="H890" s="86"/>
      <c r="I890" s="12"/>
      <c r="J890" s="12"/>
      <c r="K890" s="12"/>
      <c r="L890" s="12"/>
      <c r="M890" s="12"/>
      <c r="N890" s="13"/>
      <c r="O890" s="12"/>
      <c r="P890" s="12"/>
      <c r="Q890" s="12"/>
      <c r="R890" s="12"/>
      <c r="S890" s="12"/>
      <c r="T890" s="12"/>
      <c r="U890" s="12"/>
      <c r="V890" s="12"/>
      <c r="W890" s="12"/>
    </row>
    <row r="891">
      <c r="A891" s="13"/>
      <c r="B891" s="228"/>
      <c r="C891" s="12"/>
      <c r="D891" s="229"/>
      <c r="E891" s="12"/>
      <c r="F891" s="13"/>
      <c r="G891" s="12"/>
      <c r="H891" s="86"/>
      <c r="I891" s="12"/>
      <c r="J891" s="12"/>
      <c r="K891" s="12"/>
      <c r="L891" s="12"/>
      <c r="M891" s="12"/>
      <c r="N891" s="13"/>
      <c r="O891" s="12"/>
      <c r="P891" s="12"/>
      <c r="Q891" s="12"/>
      <c r="R891" s="12"/>
      <c r="S891" s="12"/>
      <c r="T891" s="12"/>
      <c r="U891" s="12"/>
      <c r="V891" s="12"/>
      <c r="W891" s="12"/>
    </row>
    <row r="892">
      <c r="A892" s="13"/>
      <c r="B892" s="228"/>
      <c r="C892" s="12"/>
      <c r="D892" s="229"/>
      <c r="E892" s="12"/>
      <c r="F892" s="13"/>
      <c r="G892" s="12"/>
      <c r="H892" s="86"/>
      <c r="I892" s="12"/>
      <c r="J892" s="12"/>
      <c r="K892" s="12"/>
      <c r="L892" s="12"/>
      <c r="M892" s="12"/>
      <c r="N892" s="13"/>
      <c r="O892" s="12"/>
      <c r="P892" s="12"/>
      <c r="Q892" s="12"/>
      <c r="R892" s="12"/>
      <c r="S892" s="12"/>
      <c r="T892" s="12"/>
      <c r="U892" s="12"/>
      <c r="V892" s="12"/>
      <c r="W892" s="12"/>
    </row>
    <row r="893">
      <c r="A893" s="13"/>
      <c r="B893" s="228"/>
      <c r="C893" s="12"/>
      <c r="D893" s="229"/>
      <c r="E893" s="12"/>
      <c r="F893" s="13"/>
      <c r="G893" s="12"/>
      <c r="H893" s="86"/>
      <c r="I893" s="12"/>
      <c r="J893" s="12"/>
      <c r="K893" s="12"/>
      <c r="L893" s="12"/>
      <c r="M893" s="12"/>
      <c r="N893" s="13"/>
      <c r="O893" s="12"/>
      <c r="P893" s="12"/>
      <c r="Q893" s="12"/>
      <c r="R893" s="12"/>
      <c r="S893" s="12"/>
      <c r="T893" s="12"/>
      <c r="U893" s="12"/>
      <c r="V893" s="12"/>
      <c r="W893" s="12"/>
    </row>
    <row r="894">
      <c r="A894" s="13"/>
      <c r="B894" s="228"/>
      <c r="C894" s="12"/>
      <c r="D894" s="229"/>
      <c r="E894" s="12"/>
      <c r="F894" s="13"/>
      <c r="G894" s="12"/>
      <c r="H894" s="86"/>
      <c r="I894" s="12"/>
      <c r="J894" s="12"/>
      <c r="K894" s="12"/>
      <c r="L894" s="12"/>
      <c r="M894" s="12"/>
      <c r="N894" s="13"/>
      <c r="O894" s="12"/>
      <c r="P894" s="12"/>
      <c r="Q894" s="12"/>
      <c r="R894" s="12"/>
      <c r="S894" s="12"/>
      <c r="T894" s="12"/>
      <c r="U894" s="12"/>
      <c r="V894" s="12"/>
      <c r="W894" s="12"/>
    </row>
    <row r="895">
      <c r="A895" s="13"/>
      <c r="B895" s="228"/>
      <c r="C895" s="12"/>
      <c r="D895" s="229"/>
      <c r="E895" s="12"/>
      <c r="F895" s="13"/>
      <c r="G895" s="12"/>
      <c r="H895" s="86"/>
      <c r="I895" s="12"/>
      <c r="J895" s="12"/>
      <c r="K895" s="12"/>
      <c r="L895" s="12"/>
      <c r="M895" s="12"/>
      <c r="N895" s="13"/>
      <c r="O895" s="12"/>
      <c r="P895" s="12"/>
      <c r="Q895" s="12"/>
      <c r="R895" s="12"/>
      <c r="S895" s="12"/>
      <c r="T895" s="12"/>
      <c r="U895" s="12"/>
      <c r="V895" s="12"/>
      <c r="W895" s="12"/>
    </row>
    <row r="896">
      <c r="A896" s="13"/>
      <c r="B896" s="228"/>
      <c r="C896" s="12"/>
      <c r="D896" s="229"/>
      <c r="E896" s="12"/>
      <c r="F896" s="13"/>
      <c r="G896" s="12"/>
      <c r="H896" s="86"/>
      <c r="I896" s="12"/>
      <c r="J896" s="12"/>
      <c r="K896" s="12"/>
      <c r="L896" s="12"/>
      <c r="M896" s="12"/>
      <c r="N896" s="13"/>
      <c r="O896" s="12"/>
      <c r="P896" s="12"/>
      <c r="Q896" s="12"/>
      <c r="R896" s="12"/>
      <c r="S896" s="12"/>
      <c r="T896" s="12"/>
      <c r="U896" s="12"/>
      <c r="V896" s="12"/>
      <c r="W896" s="12"/>
    </row>
    <row r="897">
      <c r="A897" s="13"/>
      <c r="B897" s="228"/>
      <c r="C897" s="12"/>
      <c r="D897" s="229"/>
      <c r="E897" s="12"/>
      <c r="F897" s="13"/>
      <c r="G897" s="12"/>
      <c r="H897" s="86"/>
      <c r="I897" s="12"/>
      <c r="J897" s="12"/>
      <c r="K897" s="12"/>
      <c r="L897" s="12"/>
      <c r="M897" s="12"/>
      <c r="N897" s="13"/>
      <c r="O897" s="12"/>
      <c r="P897" s="12"/>
      <c r="Q897" s="12"/>
      <c r="R897" s="12"/>
      <c r="S897" s="12"/>
      <c r="T897" s="12"/>
      <c r="U897" s="12"/>
      <c r="V897" s="12"/>
      <c r="W897" s="12"/>
    </row>
    <row r="898">
      <c r="A898" s="13"/>
      <c r="B898" s="228"/>
      <c r="C898" s="12"/>
      <c r="D898" s="229"/>
      <c r="E898" s="12"/>
      <c r="F898" s="13"/>
      <c r="G898" s="12"/>
      <c r="H898" s="86"/>
      <c r="I898" s="12"/>
      <c r="J898" s="12"/>
      <c r="K898" s="12"/>
      <c r="L898" s="12"/>
      <c r="M898" s="12"/>
      <c r="N898" s="13"/>
      <c r="O898" s="12"/>
      <c r="P898" s="12"/>
      <c r="Q898" s="12"/>
      <c r="R898" s="12"/>
      <c r="S898" s="12"/>
      <c r="T898" s="12"/>
      <c r="U898" s="12"/>
      <c r="V898" s="12"/>
      <c r="W898" s="12"/>
    </row>
    <row r="899">
      <c r="A899" s="13"/>
      <c r="B899" s="228"/>
      <c r="C899" s="12"/>
      <c r="D899" s="229"/>
      <c r="E899" s="12"/>
      <c r="F899" s="13"/>
      <c r="G899" s="12"/>
      <c r="H899" s="86"/>
      <c r="I899" s="12"/>
      <c r="J899" s="12"/>
      <c r="K899" s="12"/>
      <c r="L899" s="12"/>
      <c r="M899" s="12"/>
      <c r="N899" s="13"/>
      <c r="O899" s="12"/>
      <c r="P899" s="12"/>
      <c r="Q899" s="12"/>
      <c r="R899" s="12"/>
      <c r="S899" s="12"/>
      <c r="T899" s="12"/>
      <c r="U899" s="12"/>
      <c r="V899" s="12"/>
      <c r="W899" s="12"/>
    </row>
    <row r="900">
      <c r="A900" s="13"/>
      <c r="B900" s="228"/>
      <c r="C900" s="12"/>
      <c r="D900" s="229"/>
      <c r="E900" s="12"/>
      <c r="F900" s="13"/>
      <c r="G900" s="12"/>
      <c r="H900" s="86"/>
      <c r="I900" s="12"/>
      <c r="J900" s="12"/>
      <c r="K900" s="12"/>
      <c r="L900" s="12"/>
      <c r="M900" s="12"/>
      <c r="N900" s="13"/>
      <c r="O900" s="12"/>
      <c r="P900" s="12"/>
      <c r="Q900" s="12"/>
      <c r="R900" s="12"/>
      <c r="S900" s="12"/>
      <c r="T900" s="12"/>
      <c r="U900" s="12"/>
      <c r="V900" s="12"/>
      <c r="W900" s="12"/>
    </row>
    <row r="901">
      <c r="A901" s="13"/>
      <c r="B901" s="228"/>
      <c r="C901" s="12"/>
      <c r="D901" s="229"/>
      <c r="E901" s="12"/>
      <c r="F901" s="13"/>
      <c r="G901" s="12"/>
      <c r="H901" s="86"/>
      <c r="I901" s="12"/>
      <c r="J901" s="12"/>
      <c r="K901" s="12"/>
      <c r="L901" s="12"/>
      <c r="M901" s="12"/>
      <c r="N901" s="13"/>
      <c r="O901" s="12"/>
      <c r="P901" s="12"/>
      <c r="Q901" s="12"/>
      <c r="R901" s="12"/>
      <c r="S901" s="12"/>
      <c r="T901" s="12"/>
      <c r="U901" s="12"/>
      <c r="V901" s="12"/>
      <c r="W901" s="12"/>
    </row>
    <row r="902">
      <c r="A902" s="13"/>
      <c r="B902" s="228"/>
      <c r="C902" s="12"/>
      <c r="D902" s="229"/>
      <c r="E902" s="12"/>
      <c r="F902" s="13"/>
      <c r="G902" s="12"/>
      <c r="H902" s="86"/>
      <c r="I902" s="12"/>
      <c r="J902" s="12"/>
      <c r="K902" s="12"/>
      <c r="L902" s="12"/>
      <c r="M902" s="12"/>
      <c r="N902" s="13"/>
      <c r="O902" s="12"/>
      <c r="P902" s="12"/>
      <c r="Q902" s="12"/>
      <c r="R902" s="12"/>
      <c r="S902" s="12"/>
      <c r="T902" s="12"/>
      <c r="U902" s="12"/>
      <c r="V902" s="12"/>
      <c r="W902" s="12"/>
    </row>
    <row r="903">
      <c r="A903" s="13"/>
      <c r="B903" s="228"/>
      <c r="C903" s="12"/>
      <c r="D903" s="229"/>
      <c r="E903" s="12"/>
      <c r="F903" s="13"/>
      <c r="G903" s="12"/>
      <c r="H903" s="86"/>
      <c r="I903" s="12"/>
      <c r="J903" s="12"/>
      <c r="K903" s="12"/>
      <c r="L903" s="12"/>
      <c r="M903" s="12"/>
      <c r="N903" s="13"/>
      <c r="O903" s="12"/>
      <c r="P903" s="12"/>
      <c r="Q903" s="12"/>
      <c r="R903" s="12"/>
      <c r="S903" s="12"/>
      <c r="T903" s="12"/>
      <c r="U903" s="12"/>
      <c r="V903" s="12"/>
      <c r="W903" s="12"/>
    </row>
    <row r="904">
      <c r="A904" s="13"/>
      <c r="B904" s="228"/>
      <c r="C904" s="12"/>
      <c r="D904" s="229"/>
      <c r="E904" s="12"/>
      <c r="F904" s="13"/>
      <c r="G904" s="12"/>
      <c r="H904" s="86"/>
      <c r="I904" s="12"/>
      <c r="J904" s="12"/>
      <c r="K904" s="12"/>
      <c r="L904" s="12"/>
      <c r="M904" s="12"/>
      <c r="N904" s="13"/>
      <c r="O904" s="12"/>
      <c r="P904" s="12"/>
      <c r="Q904" s="12"/>
      <c r="R904" s="12"/>
      <c r="S904" s="12"/>
      <c r="T904" s="12"/>
      <c r="U904" s="12"/>
      <c r="V904" s="12"/>
      <c r="W904" s="12"/>
    </row>
    <row r="905">
      <c r="A905" s="13"/>
      <c r="B905" s="228"/>
      <c r="C905" s="12"/>
      <c r="D905" s="229"/>
      <c r="E905" s="12"/>
      <c r="F905" s="13"/>
      <c r="G905" s="12"/>
      <c r="H905" s="86"/>
      <c r="I905" s="12"/>
      <c r="J905" s="12"/>
      <c r="K905" s="12"/>
      <c r="L905" s="12"/>
      <c r="M905" s="12"/>
      <c r="N905" s="13"/>
      <c r="O905" s="12"/>
      <c r="P905" s="12"/>
      <c r="Q905" s="12"/>
      <c r="R905" s="12"/>
      <c r="S905" s="12"/>
      <c r="T905" s="12"/>
      <c r="U905" s="12"/>
      <c r="V905" s="12"/>
      <c r="W905" s="12"/>
    </row>
    <row r="906">
      <c r="A906" s="13"/>
      <c r="B906" s="228"/>
      <c r="C906" s="12"/>
      <c r="D906" s="229"/>
      <c r="E906" s="12"/>
      <c r="F906" s="13"/>
      <c r="G906" s="12"/>
      <c r="H906" s="86"/>
      <c r="I906" s="12"/>
      <c r="J906" s="12"/>
      <c r="K906" s="12"/>
      <c r="L906" s="12"/>
      <c r="M906" s="12"/>
      <c r="N906" s="13"/>
      <c r="O906" s="12"/>
      <c r="P906" s="12"/>
      <c r="Q906" s="12"/>
      <c r="R906" s="12"/>
      <c r="S906" s="12"/>
      <c r="T906" s="12"/>
      <c r="U906" s="12"/>
      <c r="V906" s="12"/>
      <c r="W906" s="12"/>
    </row>
    <row r="907">
      <c r="A907" s="13"/>
      <c r="B907" s="228"/>
      <c r="C907" s="12"/>
      <c r="D907" s="229"/>
      <c r="E907" s="12"/>
      <c r="F907" s="13"/>
      <c r="G907" s="12"/>
      <c r="H907" s="86"/>
      <c r="I907" s="12"/>
      <c r="J907" s="12"/>
      <c r="K907" s="12"/>
      <c r="L907" s="12"/>
      <c r="M907" s="12"/>
      <c r="N907" s="13"/>
      <c r="O907" s="12"/>
      <c r="P907" s="12"/>
      <c r="Q907" s="12"/>
      <c r="R907" s="12"/>
      <c r="S907" s="12"/>
      <c r="T907" s="12"/>
      <c r="U907" s="12"/>
      <c r="V907" s="12"/>
      <c r="W907" s="12"/>
    </row>
    <row r="908">
      <c r="A908" s="13"/>
      <c r="B908" s="228"/>
      <c r="C908" s="12"/>
      <c r="D908" s="229"/>
      <c r="E908" s="12"/>
      <c r="F908" s="13"/>
      <c r="G908" s="12"/>
      <c r="H908" s="86"/>
      <c r="I908" s="12"/>
      <c r="J908" s="12"/>
      <c r="K908" s="12"/>
      <c r="L908" s="12"/>
      <c r="M908" s="12"/>
      <c r="N908" s="13"/>
      <c r="O908" s="12"/>
      <c r="P908" s="12"/>
      <c r="Q908" s="12"/>
      <c r="R908" s="12"/>
      <c r="S908" s="12"/>
      <c r="T908" s="12"/>
      <c r="U908" s="12"/>
      <c r="V908" s="12"/>
      <c r="W908" s="12"/>
    </row>
    <row r="909">
      <c r="A909" s="13"/>
      <c r="B909" s="228"/>
      <c r="C909" s="12"/>
      <c r="D909" s="229"/>
      <c r="E909" s="12"/>
      <c r="F909" s="13"/>
      <c r="G909" s="12"/>
      <c r="H909" s="86"/>
      <c r="I909" s="12"/>
      <c r="J909" s="12"/>
      <c r="K909" s="12"/>
      <c r="L909" s="12"/>
      <c r="M909" s="12"/>
      <c r="N909" s="13"/>
      <c r="O909" s="12"/>
      <c r="P909" s="12"/>
      <c r="Q909" s="12"/>
      <c r="R909" s="12"/>
      <c r="S909" s="12"/>
      <c r="T909" s="12"/>
      <c r="U909" s="12"/>
      <c r="V909" s="12"/>
      <c r="W909" s="12"/>
    </row>
    <row r="910">
      <c r="A910" s="13"/>
      <c r="B910" s="228"/>
      <c r="C910" s="12"/>
      <c r="D910" s="229"/>
      <c r="E910" s="12"/>
      <c r="F910" s="13"/>
      <c r="G910" s="12"/>
      <c r="H910" s="86"/>
      <c r="I910" s="12"/>
      <c r="J910" s="12"/>
      <c r="K910" s="12"/>
      <c r="L910" s="12"/>
      <c r="M910" s="12"/>
      <c r="N910" s="13"/>
      <c r="O910" s="12"/>
      <c r="P910" s="12"/>
      <c r="Q910" s="12"/>
      <c r="R910" s="12"/>
      <c r="S910" s="12"/>
      <c r="T910" s="12"/>
      <c r="U910" s="12"/>
      <c r="V910" s="12"/>
      <c r="W910" s="12"/>
    </row>
    <row r="911">
      <c r="A911" s="13"/>
      <c r="B911" s="228"/>
      <c r="C911" s="12"/>
      <c r="D911" s="229"/>
      <c r="E911" s="12"/>
      <c r="F911" s="13"/>
      <c r="G911" s="12"/>
      <c r="H911" s="86"/>
      <c r="I911" s="12"/>
      <c r="J911" s="12"/>
      <c r="K911" s="12"/>
      <c r="L911" s="12"/>
      <c r="M911" s="12"/>
      <c r="N911" s="13"/>
      <c r="O911" s="12"/>
      <c r="P911" s="12"/>
      <c r="Q911" s="12"/>
      <c r="R911" s="12"/>
      <c r="S911" s="12"/>
      <c r="T911" s="12"/>
      <c r="U911" s="12"/>
      <c r="V911" s="12"/>
      <c r="W911" s="12"/>
    </row>
    <row r="912">
      <c r="A912" s="13"/>
      <c r="B912" s="228"/>
      <c r="C912" s="12"/>
      <c r="D912" s="229"/>
      <c r="E912" s="12"/>
      <c r="F912" s="13"/>
      <c r="G912" s="12"/>
      <c r="H912" s="86"/>
      <c r="I912" s="12"/>
      <c r="J912" s="12"/>
      <c r="K912" s="12"/>
      <c r="L912" s="12"/>
      <c r="M912" s="12"/>
      <c r="N912" s="13"/>
      <c r="O912" s="12"/>
      <c r="P912" s="12"/>
      <c r="Q912" s="12"/>
      <c r="R912" s="12"/>
      <c r="S912" s="12"/>
      <c r="T912" s="12"/>
      <c r="U912" s="12"/>
      <c r="V912" s="12"/>
      <c r="W912" s="12"/>
    </row>
    <row r="913">
      <c r="A913" s="13"/>
      <c r="B913" s="228"/>
      <c r="C913" s="12"/>
      <c r="D913" s="229"/>
      <c r="E913" s="12"/>
      <c r="F913" s="13"/>
      <c r="G913" s="12"/>
      <c r="H913" s="86"/>
      <c r="I913" s="12"/>
      <c r="J913" s="12"/>
      <c r="K913" s="12"/>
      <c r="L913" s="12"/>
      <c r="M913" s="12"/>
      <c r="N913" s="13"/>
      <c r="O913" s="12"/>
      <c r="P913" s="12"/>
      <c r="Q913" s="12"/>
      <c r="R913" s="12"/>
      <c r="S913" s="12"/>
      <c r="T913" s="12"/>
      <c r="U913" s="12"/>
      <c r="V913" s="12"/>
      <c r="W913" s="12"/>
    </row>
    <row r="914">
      <c r="A914" s="13"/>
      <c r="B914" s="228"/>
      <c r="C914" s="12"/>
      <c r="D914" s="229"/>
      <c r="E914" s="12"/>
      <c r="F914" s="13"/>
      <c r="G914" s="12"/>
      <c r="H914" s="86"/>
      <c r="I914" s="12"/>
      <c r="J914" s="12"/>
      <c r="K914" s="12"/>
      <c r="L914" s="12"/>
      <c r="M914" s="12"/>
      <c r="N914" s="13"/>
      <c r="O914" s="12"/>
      <c r="P914" s="12"/>
      <c r="Q914" s="12"/>
      <c r="R914" s="12"/>
      <c r="S914" s="12"/>
      <c r="T914" s="12"/>
      <c r="U914" s="12"/>
      <c r="V914" s="12"/>
      <c r="W914" s="12"/>
    </row>
    <row r="915">
      <c r="A915" s="13"/>
      <c r="B915" s="228"/>
      <c r="C915" s="12"/>
      <c r="D915" s="229"/>
      <c r="E915" s="12"/>
      <c r="F915" s="13"/>
      <c r="G915" s="12"/>
      <c r="H915" s="86"/>
      <c r="I915" s="12"/>
      <c r="J915" s="12"/>
      <c r="K915" s="12"/>
      <c r="L915" s="12"/>
      <c r="M915" s="12"/>
      <c r="N915" s="13"/>
      <c r="O915" s="12"/>
      <c r="P915" s="12"/>
      <c r="Q915" s="12"/>
      <c r="R915" s="12"/>
      <c r="S915" s="12"/>
      <c r="T915" s="12"/>
      <c r="U915" s="12"/>
      <c r="V915" s="12"/>
      <c r="W915" s="12"/>
    </row>
    <row r="916">
      <c r="A916" s="13"/>
      <c r="B916" s="228"/>
      <c r="C916" s="12"/>
      <c r="D916" s="229"/>
      <c r="E916" s="12"/>
      <c r="F916" s="13"/>
      <c r="G916" s="12"/>
      <c r="H916" s="86"/>
      <c r="I916" s="12"/>
      <c r="J916" s="12"/>
      <c r="K916" s="12"/>
      <c r="L916" s="12"/>
      <c r="M916" s="12"/>
      <c r="N916" s="13"/>
      <c r="O916" s="12"/>
      <c r="P916" s="12"/>
      <c r="Q916" s="12"/>
      <c r="R916" s="12"/>
      <c r="S916" s="12"/>
      <c r="T916" s="12"/>
      <c r="U916" s="12"/>
      <c r="V916" s="12"/>
      <c r="W916" s="12"/>
    </row>
    <row r="917">
      <c r="A917" s="13"/>
      <c r="B917" s="228"/>
      <c r="C917" s="12"/>
      <c r="D917" s="229"/>
      <c r="E917" s="12"/>
      <c r="F917" s="13"/>
      <c r="G917" s="12"/>
      <c r="H917" s="86"/>
      <c r="I917" s="12"/>
      <c r="J917" s="12"/>
      <c r="K917" s="12"/>
      <c r="L917" s="12"/>
      <c r="M917" s="12"/>
      <c r="N917" s="13"/>
      <c r="O917" s="12"/>
      <c r="P917" s="12"/>
      <c r="Q917" s="12"/>
      <c r="R917" s="12"/>
      <c r="S917" s="12"/>
      <c r="T917" s="12"/>
      <c r="U917" s="12"/>
      <c r="V917" s="12"/>
      <c r="W917" s="12"/>
    </row>
    <row r="918">
      <c r="A918" s="13"/>
      <c r="B918" s="228"/>
      <c r="C918" s="12"/>
      <c r="D918" s="229"/>
      <c r="E918" s="12"/>
      <c r="F918" s="13"/>
      <c r="G918" s="12"/>
      <c r="H918" s="86"/>
      <c r="I918" s="12"/>
      <c r="J918" s="12"/>
      <c r="K918" s="12"/>
      <c r="L918" s="12"/>
      <c r="M918" s="12"/>
      <c r="N918" s="13"/>
      <c r="O918" s="12"/>
      <c r="P918" s="12"/>
      <c r="Q918" s="12"/>
      <c r="R918" s="12"/>
      <c r="S918" s="12"/>
      <c r="T918" s="12"/>
      <c r="U918" s="12"/>
      <c r="V918" s="12"/>
      <c r="W918" s="12"/>
    </row>
    <row r="919">
      <c r="A919" s="13"/>
      <c r="B919" s="228"/>
      <c r="C919" s="12"/>
      <c r="D919" s="229"/>
      <c r="E919" s="12"/>
      <c r="F919" s="13"/>
      <c r="G919" s="12"/>
      <c r="H919" s="86"/>
      <c r="I919" s="12"/>
      <c r="J919" s="12"/>
      <c r="K919" s="12"/>
      <c r="L919" s="12"/>
      <c r="M919" s="12"/>
      <c r="N919" s="13"/>
      <c r="O919" s="12"/>
      <c r="P919" s="12"/>
      <c r="Q919" s="12"/>
      <c r="R919" s="12"/>
      <c r="S919" s="12"/>
      <c r="T919" s="12"/>
      <c r="U919" s="12"/>
      <c r="V919" s="12"/>
      <c r="W919" s="12"/>
    </row>
    <row r="920">
      <c r="A920" s="13"/>
      <c r="B920" s="228"/>
      <c r="C920" s="12"/>
      <c r="D920" s="229"/>
      <c r="E920" s="12"/>
      <c r="F920" s="13"/>
      <c r="G920" s="12"/>
      <c r="H920" s="86"/>
      <c r="I920" s="12"/>
      <c r="J920" s="12"/>
      <c r="K920" s="12"/>
      <c r="L920" s="12"/>
      <c r="M920" s="12"/>
      <c r="N920" s="13"/>
      <c r="O920" s="12"/>
      <c r="P920" s="12"/>
      <c r="Q920" s="12"/>
      <c r="R920" s="12"/>
      <c r="S920" s="12"/>
      <c r="T920" s="12"/>
      <c r="U920" s="12"/>
      <c r="V920" s="12"/>
      <c r="W920" s="12"/>
    </row>
    <row r="921">
      <c r="A921" s="13"/>
      <c r="B921" s="228"/>
      <c r="C921" s="12"/>
      <c r="D921" s="229"/>
      <c r="E921" s="12"/>
      <c r="F921" s="13"/>
      <c r="G921" s="12"/>
      <c r="H921" s="86"/>
      <c r="I921" s="12"/>
      <c r="J921" s="12"/>
      <c r="K921" s="12"/>
      <c r="L921" s="12"/>
      <c r="M921" s="12"/>
      <c r="N921" s="13"/>
      <c r="O921" s="12"/>
      <c r="P921" s="12"/>
      <c r="Q921" s="12"/>
      <c r="R921" s="12"/>
      <c r="S921" s="12"/>
      <c r="T921" s="12"/>
      <c r="U921" s="12"/>
      <c r="V921" s="12"/>
      <c r="W921" s="12"/>
    </row>
    <row r="922">
      <c r="A922" s="13"/>
      <c r="B922" s="228"/>
      <c r="C922" s="12"/>
      <c r="D922" s="229"/>
      <c r="E922" s="12"/>
      <c r="F922" s="13"/>
      <c r="G922" s="12"/>
      <c r="H922" s="86"/>
      <c r="I922" s="12"/>
      <c r="J922" s="12"/>
      <c r="K922" s="12"/>
      <c r="L922" s="12"/>
      <c r="M922" s="12"/>
      <c r="N922" s="13"/>
      <c r="O922" s="12"/>
      <c r="P922" s="12"/>
      <c r="Q922" s="12"/>
      <c r="R922" s="12"/>
      <c r="S922" s="12"/>
      <c r="T922" s="12"/>
      <c r="U922" s="12"/>
      <c r="V922" s="12"/>
      <c r="W922" s="12"/>
    </row>
    <row r="923">
      <c r="A923" s="13"/>
      <c r="B923" s="228"/>
      <c r="C923" s="12"/>
      <c r="D923" s="229"/>
      <c r="E923" s="12"/>
      <c r="F923" s="13"/>
      <c r="G923" s="12"/>
      <c r="H923" s="86"/>
      <c r="I923" s="12"/>
      <c r="J923" s="12"/>
      <c r="K923" s="12"/>
      <c r="L923" s="12"/>
      <c r="M923" s="12"/>
      <c r="N923" s="13"/>
      <c r="O923" s="12"/>
      <c r="P923" s="12"/>
      <c r="Q923" s="12"/>
      <c r="R923" s="12"/>
      <c r="S923" s="12"/>
      <c r="T923" s="12"/>
      <c r="U923" s="12"/>
      <c r="V923" s="12"/>
      <c r="W923" s="12"/>
    </row>
    <row r="924">
      <c r="A924" s="13"/>
      <c r="B924" s="228"/>
      <c r="C924" s="12"/>
      <c r="D924" s="229"/>
      <c r="E924" s="12"/>
      <c r="F924" s="13"/>
      <c r="G924" s="12"/>
      <c r="H924" s="86"/>
      <c r="I924" s="12"/>
      <c r="J924" s="12"/>
      <c r="K924" s="12"/>
      <c r="L924" s="12"/>
      <c r="M924" s="12"/>
      <c r="N924" s="13"/>
      <c r="O924" s="12"/>
      <c r="P924" s="12"/>
      <c r="Q924" s="12"/>
      <c r="R924" s="12"/>
      <c r="S924" s="12"/>
      <c r="T924" s="12"/>
      <c r="U924" s="12"/>
      <c r="V924" s="12"/>
      <c r="W924" s="12"/>
    </row>
    <row r="925">
      <c r="A925" s="13"/>
      <c r="B925" s="228"/>
      <c r="C925" s="12"/>
      <c r="D925" s="229"/>
      <c r="E925" s="12"/>
      <c r="F925" s="13"/>
      <c r="G925" s="12"/>
      <c r="H925" s="86"/>
      <c r="I925" s="12"/>
      <c r="J925" s="12"/>
      <c r="K925" s="12"/>
      <c r="L925" s="12"/>
      <c r="M925" s="12"/>
      <c r="N925" s="13"/>
      <c r="O925" s="12"/>
      <c r="P925" s="12"/>
      <c r="Q925" s="12"/>
      <c r="R925" s="12"/>
      <c r="S925" s="12"/>
      <c r="T925" s="12"/>
      <c r="U925" s="12"/>
      <c r="V925" s="12"/>
      <c r="W925" s="12"/>
    </row>
    <row r="926">
      <c r="A926" s="13"/>
      <c r="B926" s="228"/>
      <c r="C926" s="12"/>
      <c r="D926" s="229"/>
      <c r="E926" s="12"/>
      <c r="F926" s="13"/>
      <c r="G926" s="12"/>
      <c r="H926" s="86"/>
      <c r="I926" s="12"/>
      <c r="J926" s="12"/>
      <c r="K926" s="12"/>
      <c r="L926" s="12"/>
      <c r="M926" s="12"/>
      <c r="N926" s="13"/>
      <c r="O926" s="12"/>
      <c r="P926" s="12"/>
      <c r="Q926" s="12"/>
      <c r="R926" s="12"/>
      <c r="S926" s="12"/>
      <c r="T926" s="12"/>
      <c r="U926" s="12"/>
      <c r="V926" s="12"/>
      <c r="W926" s="12"/>
    </row>
    <row r="927">
      <c r="A927" s="13"/>
      <c r="B927" s="228"/>
      <c r="C927" s="12"/>
      <c r="D927" s="229"/>
      <c r="E927" s="12"/>
      <c r="F927" s="13"/>
      <c r="G927" s="12"/>
      <c r="H927" s="86"/>
      <c r="I927" s="12"/>
      <c r="J927" s="12"/>
      <c r="K927" s="12"/>
      <c r="L927" s="12"/>
      <c r="M927" s="12"/>
      <c r="N927" s="13"/>
      <c r="O927" s="12"/>
      <c r="P927" s="12"/>
      <c r="Q927" s="12"/>
      <c r="R927" s="12"/>
      <c r="S927" s="12"/>
      <c r="T927" s="12"/>
      <c r="U927" s="12"/>
      <c r="V927" s="12"/>
      <c r="W927" s="12"/>
    </row>
    <row r="928">
      <c r="A928" s="13"/>
      <c r="B928" s="228"/>
      <c r="C928" s="12"/>
      <c r="D928" s="229"/>
      <c r="E928" s="12"/>
      <c r="F928" s="13"/>
      <c r="G928" s="12"/>
      <c r="H928" s="86"/>
      <c r="I928" s="12"/>
      <c r="J928" s="12"/>
      <c r="K928" s="12"/>
      <c r="L928" s="12"/>
      <c r="M928" s="12"/>
      <c r="N928" s="13"/>
      <c r="O928" s="12"/>
      <c r="P928" s="12"/>
      <c r="Q928" s="12"/>
      <c r="R928" s="12"/>
      <c r="S928" s="12"/>
      <c r="T928" s="12"/>
      <c r="U928" s="12"/>
      <c r="V928" s="12"/>
      <c r="W928" s="12"/>
    </row>
    <row r="929">
      <c r="A929" s="13"/>
      <c r="B929" s="228"/>
      <c r="C929" s="12"/>
      <c r="D929" s="229"/>
      <c r="E929" s="12"/>
      <c r="F929" s="13"/>
      <c r="G929" s="12"/>
      <c r="H929" s="86"/>
      <c r="I929" s="12"/>
      <c r="J929" s="12"/>
      <c r="K929" s="12"/>
      <c r="L929" s="12"/>
      <c r="M929" s="12"/>
      <c r="N929" s="13"/>
      <c r="O929" s="12"/>
      <c r="P929" s="12"/>
      <c r="Q929" s="12"/>
      <c r="R929" s="12"/>
      <c r="S929" s="12"/>
      <c r="T929" s="12"/>
      <c r="U929" s="12"/>
      <c r="V929" s="12"/>
      <c r="W929" s="12"/>
    </row>
    <row r="930">
      <c r="A930" s="13"/>
      <c r="B930" s="228"/>
      <c r="C930" s="12"/>
      <c r="D930" s="229"/>
      <c r="E930" s="12"/>
      <c r="F930" s="13"/>
      <c r="G930" s="12"/>
      <c r="H930" s="86"/>
      <c r="I930" s="12"/>
      <c r="J930" s="12"/>
      <c r="K930" s="12"/>
      <c r="L930" s="12"/>
      <c r="M930" s="12"/>
      <c r="N930" s="13"/>
      <c r="O930" s="12"/>
      <c r="P930" s="12"/>
      <c r="Q930" s="12"/>
      <c r="R930" s="12"/>
      <c r="S930" s="12"/>
      <c r="T930" s="12"/>
      <c r="U930" s="12"/>
      <c r="V930" s="12"/>
      <c r="W930" s="12"/>
    </row>
    <row r="931">
      <c r="A931" s="13"/>
      <c r="B931" s="228"/>
      <c r="C931" s="12"/>
      <c r="D931" s="229"/>
      <c r="E931" s="12"/>
      <c r="F931" s="13"/>
      <c r="G931" s="12"/>
      <c r="H931" s="86"/>
      <c r="I931" s="12"/>
      <c r="J931" s="12"/>
      <c r="K931" s="12"/>
      <c r="L931" s="12"/>
      <c r="M931" s="12"/>
      <c r="N931" s="13"/>
      <c r="O931" s="12"/>
      <c r="P931" s="12"/>
      <c r="Q931" s="12"/>
      <c r="R931" s="12"/>
      <c r="S931" s="12"/>
      <c r="T931" s="12"/>
      <c r="U931" s="12"/>
      <c r="V931" s="12"/>
      <c r="W931" s="12"/>
    </row>
    <row r="932">
      <c r="A932" s="13"/>
      <c r="B932" s="228"/>
      <c r="C932" s="12"/>
      <c r="D932" s="229"/>
      <c r="E932" s="12"/>
      <c r="F932" s="13"/>
      <c r="G932" s="12"/>
      <c r="H932" s="86"/>
      <c r="I932" s="12"/>
      <c r="J932" s="12"/>
      <c r="K932" s="12"/>
      <c r="L932" s="12"/>
      <c r="M932" s="12"/>
      <c r="N932" s="13"/>
      <c r="O932" s="12"/>
      <c r="P932" s="12"/>
      <c r="Q932" s="12"/>
      <c r="R932" s="12"/>
      <c r="S932" s="12"/>
      <c r="T932" s="12"/>
      <c r="U932" s="12"/>
      <c r="V932" s="12"/>
      <c r="W932" s="12"/>
    </row>
    <row r="933">
      <c r="A933" s="13"/>
      <c r="B933" s="228"/>
      <c r="C933" s="12"/>
      <c r="D933" s="229"/>
      <c r="E933" s="12"/>
      <c r="F933" s="13"/>
      <c r="G933" s="12"/>
      <c r="H933" s="86"/>
      <c r="I933" s="12"/>
      <c r="J933" s="12"/>
      <c r="K933" s="12"/>
      <c r="L933" s="12"/>
      <c r="M933" s="12"/>
      <c r="N933" s="13"/>
      <c r="O933" s="12"/>
      <c r="P933" s="12"/>
      <c r="Q933" s="12"/>
      <c r="R933" s="12"/>
      <c r="S933" s="12"/>
      <c r="T933" s="12"/>
      <c r="U933" s="12"/>
      <c r="V933" s="12"/>
      <c r="W933" s="12"/>
    </row>
    <row r="934">
      <c r="A934" s="13"/>
      <c r="B934" s="228"/>
      <c r="C934" s="12"/>
      <c r="D934" s="229"/>
      <c r="E934" s="12"/>
      <c r="F934" s="13"/>
      <c r="G934" s="12"/>
      <c r="H934" s="86"/>
      <c r="I934" s="12"/>
      <c r="J934" s="12"/>
      <c r="K934" s="12"/>
      <c r="L934" s="12"/>
      <c r="M934" s="12"/>
      <c r="N934" s="13"/>
      <c r="O934" s="12"/>
      <c r="P934" s="12"/>
      <c r="Q934" s="12"/>
      <c r="R934" s="12"/>
      <c r="S934" s="12"/>
      <c r="T934" s="12"/>
      <c r="U934" s="12"/>
      <c r="V934" s="12"/>
      <c r="W934" s="12"/>
    </row>
    <row r="935">
      <c r="A935" s="13"/>
      <c r="B935" s="228"/>
      <c r="C935" s="12"/>
      <c r="D935" s="229"/>
      <c r="E935" s="12"/>
      <c r="F935" s="13"/>
      <c r="G935" s="12"/>
      <c r="H935" s="86"/>
      <c r="I935" s="12"/>
      <c r="J935" s="12"/>
      <c r="K935" s="12"/>
      <c r="L935" s="12"/>
      <c r="M935" s="12"/>
      <c r="N935" s="13"/>
      <c r="O935" s="12"/>
      <c r="P935" s="12"/>
      <c r="Q935" s="12"/>
      <c r="R935" s="12"/>
      <c r="S935" s="12"/>
      <c r="T935" s="12"/>
      <c r="U935" s="12"/>
      <c r="V935" s="12"/>
      <c r="W935" s="12"/>
    </row>
    <row r="936">
      <c r="A936" s="13"/>
      <c r="B936" s="228"/>
      <c r="C936" s="12"/>
      <c r="D936" s="229"/>
      <c r="E936" s="12"/>
      <c r="F936" s="13"/>
      <c r="G936" s="12"/>
      <c r="H936" s="86"/>
      <c r="I936" s="12"/>
      <c r="J936" s="12"/>
      <c r="K936" s="12"/>
      <c r="L936" s="12"/>
      <c r="M936" s="12"/>
      <c r="N936" s="13"/>
      <c r="O936" s="12"/>
      <c r="P936" s="12"/>
      <c r="Q936" s="12"/>
      <c r="R936" s="12"/>
      <c r="S936" s="12"/>
      <c r="T936" s="12"/>
      <c r="U936" s="12"/>
      <c r="V936" s="12"/>
      <c r="W936" s="12"/>
    </row>
    <row r="937">
      <c r="A937" s="13"/>
      <c r="B937" s="228"/>
      <c r="C937" s="12"/>
      <c r="D937" s="229"/>
      <c r="E937" s="12"/>
      <c r="F937" s="13"/>
      <c r="G937" s="12"/>
      <c r="H937" s="86"/>
      <c r="I937" s="12"/>
      <c r="J937" s="12"/>
      <c r="K937" s="12"/>
      <c r="L937" s="12"/>
      <c r="M937" s="12"/>
      <c r="N937" s="13"/>
      <c r="O937" s="12"/>
      <c r="P937" s="12"/>
      <c r="Q937" s="12"/>
      <c r="R937" s="12"/>
      <c r="S937" s="12"/>
      <c r="T937" s="12"/>
      <c r="U937" s="12"/>
      <c r="V937" s="12"/>
      <c r="W937" s="12"/>
    </row>
    <row r="938">
      <c r="A938" s="13"/>
      <c r="B938" s="228"/>
      <c r="C938" s="12"/>
      <c r="D938" s="229"/>
      <c r="E938" s="12"/>
      <c r="F938" s="13"/>
      <c r="G938" s="12"/>
      <c r="H938" s="86"/>
      <c r="I938" s="12"/>
      <c r="J938" s="12"/>
      <c r="K938" s="12"/>
      <c r="L938" s="12"/>
      <c r="M938" s="12"/>
      <c r="N938" s="13"/>
      <c r="O938" s="12"/>
      <c r="P938" s="12"/>
      <c r="Q938" s="12"/>
      <c r="R938" s="12"/>
      <c r="S938" s="12"/>
      <c r="T938" s="12"/>
      <c r="U938" s="12"/>
      <c r="V938" s="12"/>
      <c r="W938" s="12"/>
    </row>
    <row r="939">
      <c r="A939" s="13"/>
      <c r="B939" s="228"/>
      <c r="C939" s="12"/>
      <c r="D939" s="229"/>
      <c r="E939" s="12"/>
      <c r="F939" s="13"/>
      <c r="G939" s="12"/>
      <c r="H939" s="86"/>
      <c r="I939" s="12"/>
      <c r="J939" s="12"/>
      <c r="K939" s="12"/>
      <c r="L939" s="12"/>
      <c r="M939" s="12"/>
      <c r="N939" s="13"/>
      <c r="O939" s="12"/>
      <c r="P939" s="12"/>
      <c r="Q939" s="12"/>
      <c r="R939" s="12"/>
      <c r="S939" s="12"/>
      <c r="T939" s="12"/>
      <c r="U939" s="12"/>
      <c r="V939" s="12"/>
      <c r="W939" s="12"/>
    </row>
    <row r="940">
      <c r="A940" s="13"/>
      <c r="B940" s="228"/>
      <c r="C940" s="12"/>
      <c r="D940" s="229"/>
      <c r="E940" s="12"/>
      <c r="F940" s="13"/>
      <c r="G940" s="12"/>
      <c r="H940" s="86"/>
      <c r="I940" s="12"/>
      <c r="J940" s="12"/>
      <c r="K940" s="12"/>
      <c r="L940" s="12"/>
      <c r="M940" s="12"/>
      <c r="N940" s="13"/>
      <c r="O940" s="12"/>
      <c r="P940" s="12"/>
      <c r="Q940" s="12"/>
      <c r="R940" s="12"/>
      <c r="S940" s="12"/>
      <c r="T940" s="12"/>
      <c r="U940" s="12"/>
      <c r="V940" s="12"/>
      <c r="W940" s="12"/>
    </row>
    <row r="941">
      <c r="A941" s="13"/>
      <c r="B941" s="228"/>
      <c r="C941" s="12"/>
      <c r="D941" s="229"/>
      <c r="E941" s="12"/>
      <c r="F941" s="13"/>
      <c r="G941" s="12"/>
      <c r="H941" s="86"/>
      <c r="I941" s="12"/>
      <c r="J941" s="12"/>
      <c r="K941" s="12"/>
      <c r="L941" s="12"/>
      <c r="M941" s="12"/>
      <c r="N941" s="13"/>
      <c r="O941" s="12"/>
      <c r="P941" s="12"/>
      <c r="Q941" s="12"/>
      <c r="R941" s="12"/>
      <c r="S941" s="12"/>
      <c r="T941" s="12"/>
      <c r="U941" s="12"/>
      <c r="V941" s="12"/>
      <c r="W941" s="12"/>
    </row>
    <row r="942">
      <c r="A942" s="13"/>
      <c r="B942" s="228"/>
      <c r="C942" s="12"/>
      <c r="D942" s="229"/>
      <c r="E942" s="12"/>
      <c r="F942" s="13"/>
      <c r="G942" s="12"/>
      <c r="H942" s="86"/>
      <c r="I942" s="12"/>
      <c r="J942" s="12"/>
      <c r="K942" s="12"/>
      <c r="L942" s="12"/>
      <c r="M942" s="12"/>
      <c r="N942" s="13"/>
      <c r="O942" s="12"/>
      <c r="P942" s="12"/>
      <c r="Q942" s="12"/>
      <c r="R942" s="12"/>
      <c r="S942" s="12"/>
      <c r="T942" s="12"/>
      <c r="U942" s="12"/>
      <c r="V942" s="12"/>
      <c r="W942" s="12"/>
    </row>
    <row r="943">
      <c r="A943" s="13"/>
      <c r="B943" s="228"/>
      <c r="C943" s="12"/>
      <c r="D943" s="229"/>
      <c r="E943" s="12"/>
      <c r="F943" s="13"/>
      <c r="G943" s="12"/>
      <c r="H943" s="86"/>
      <c r="I943" s="12"/>
      <c r="J943" s="12"/>
      <c r="K943" s="12"/>
      <c r="L943" s="12"/>
      <c r="M943" s="12"/>
      <c r="N943" s="13"/>
      <c r="O943" s="12"/>
      <c r="P943" s="12"/>
      <c r="Q943" s="12"/>
      <c r="R943" s="12"/>
      <c r="S943" s="12"/>
      <c r="T943" s="12"/>
      <c r="U943" s="12"/>
      <c r="V943" s="12"/>
      <c r="W943" s="12"/>
    </row>
    <row r="944">
      <c r="A944" s="13"/>
      <c r="B944" s="228"/>
      <c r="C944" s="12"/>
      <c r="D944" s="229"/>
      <c r="E944" s="12"/>
      <c r="F944" s="13"/>
      <c r="G944" s="12"/>
      <c r="H944" s="86"/>
      <c r="I944" s="12"/>
      <c r="J944" s="12"/>
      <c r="K944" s="12"/>
      <c r="L944" s="12"/>
      <c r="M944" s="12"/>
      <c r="N944" s="13"/>
      <c r="O944" s="12"/>
      <c r="P944" s="12"/>
      <c r="Q944" s="12"/>
      <c r="R944" s="12"/>
      <c r="S944" s="12"/>
      <c r="T944" s="12"/>
      <c r="U944" s="12"/>
      <c r="V944" s="12"/>
      <c r="W944" s="12"/>
    </row>
    <row r="945">
      <c r="A945" s="13"/>
      <c r="B945" s="228"/>
      <c r="C945" s="12"/>
      <c r="D945" s="229"/>
      <c r="E945" s="12"/>
      <c r="F945" s="13"/>
      <c r="G945" s="12"/>
      <c r="H945" s="86"/>
      <c r="I945" s="12"/>
      <c r="J945" s="12"/>
      <c r="K945" s="12"/>
      <c r="L945" s="12"/>
      <c r="M945" s="12"/>
      <c r="N945" s="13"/>
      <c r="O945" s="12"/>
      <c r="P945" s="12"/>
      <c r="Q945" s="12"/>
      <c r="R945" s="12"/>
      <c r="S945" s="12"/>
      <c r="T945" s="12"/>
      <c r="U945" s="12"/>
      <c r="V945" s="12"/>
      <c r="W945" s="12"/>
    </row>
    <row r="946">
      <c r="A946" s="13"/>
      <c r="B946" s="228"/>
      <c r="C946" s="12"/>
      <c r="D946" s="229"/>
      <c r="E946" s="12"/>
      <c r="F946" s="13"/>
      <c r="G946" s="12"/>
      <c r="H946" s="86"/>
      <c r="I946" s="12"/>
      <c r="J946" s="12"/>
      <c r="K946" s="12"/>
      <c r="L946" s="12"/>
      <c r="M946" s="12"/>
      <c r="N946" s="13"/>
      <c r="O946" s="12"/>
      <c r="P946" s="12"/>
      <c r="Q946" s="12"/>
      <c r="R946" s="12"/>
      <c r="S946" s="12"/>
      <c r="T946" s="12"/>
      <c r="U946" s="12"/>
      <c r="V946" s="12"/>
      <c r="W946" s="12"/>
    </row>
    <row r="947">
      <c r="A947" s="13"/>
      <c r="B947" s="228"/>
      <c r="C947" s="12"/>
      <c r="D947" s="229"/>
      <c r="E947" s="12"/>
      <c r="F947" s="13"/>
      <c r="G947" s="12"/>
      <c r="H947" s="86"/>
      <c r="I947" s="12"/>
      <c r="J947" s="12"/>
      <c r="K947" s="12"/>
      <c r="L947" s="12"/>
      <c r="M947" s="12"/>
      <c r="N947" s="13"/>
      <c r="O947" s="12"/>
      <c r="P947" s="12"/>
      <c r="Q947" s="12"/>
      <c r="R947" s="12"/>
      <c r="S947" s="12"/>
      <c r="T947" s="12"/>
      <c r="U947" s="12"/>
      <c r="V947" s="12"/>
      <c r="W947" s="12"/>
    </row>
    <row r="948">
      <c r="A948" s="13"/>
      <c r="B948" s="228"/>
      <c r="C948" s="12"/>
      <c r="D948" s="229"/>
      <c r="E948" s="12"/>
      <c r="F948" s="13"/>
      <c r="G948" s="12"/>
      <c r="H948" s="86"/>
      <c r="I948" s="12"/>
      <c r="J948" s="12"/>
      <c r="K948" s="12"/>
      <c r="L948" s="12"/>
      <c r="M948" s="12"/>
      <c r="N948" s="13"/>
      <c r="O948" s="12"/>
      <c r="P948" s="12"/>
      <c r="Q948" s="12"/>
      <c r="R948" s="12"/>
      <c r="S948" s="12"/>
      <c r="T948" s="12"/>
      <c r="U948" s="12"/>
      <c r="V948" s="12"/>
      <c r="W948" s="12"/>
    </row>
    <row r="949">
      <c r="A949" s="13"/>
      <c r="B949" s="228"/>
      <c r="C949" s="12"/>
      <c r="D949" s="229"/>
      <c r="E949" s="12"/>
      <c r="F949" s="13"/>
      <c r="G949" s="12"/>
      <c r="H949" s="86"/>
      <c r="I949" s="12"/>
      <c r="J949" s="12"/>
      <c r="K949" s="12"/>
      <c r="L949" s="12"/>
      <c r="M949" s="12"/>
      <c r="N949" s="13"/>
      <c r="O949" s="12"/>
      <c r="P949" s="12"/>
      <c r="Q949" s="12"/>
      <c r="R949" s="12"/>
      <c r="S949" s="12"/>
      <c r="T949" s="12"/>
      <c r="U949" s="12"/>
      <c r="V949" s="12"/>
      <c r="W949" s="12"/>
    </row>
    <row r="950">
      <c r="A950" s="13"/>
      <c r="B950" s="228"/>
      <c r="C950" s="12"/>
      <c r="D950" s="229"/>
      <c r="E950" s="12"/>
      <c r="F950" s="13"/>
      <c r="G950" s="12"/>
      <c r="H950" s="86"/>
      <c r="I950" s="12"/>
      <c r="J950" s="12"/>
      <c r="K950" s="12"/>
      <c r="L950" s="12"/>
      <c r="M950" s="12"/>
      <c r="N950" s="13"/>
      <c r="O950" s="12"/>
      <c r="P950" s="12"/>
      <c r="Q950" s="12"/>
      <c r="R950" s="12"/>
      <c r="S950" s="12"/>
      <c r="T950" s="12"/>
      <c r="U950" s="12"/>
      <c r="V950" s="12"/>
      <c r="W950" s="12"/>
    </row>
    <row r="951">
      <c r="A951" s="13"/>
      <c r="B951" s="228"/>
      <c r="C951" s="12"/>
      <c r="D951" s="229"/>
      <c r="E951" s="12"/>
      <c r="F951" s="13"/>
      <c r="G951" s="12"/>
      <c r="H951" s="86"/>
      <c r="I951" s="12"/>
      <c r="J951" s="12"/>
      <c r="K951" s="12"/>
      <c r="L951" s="12"/>
      <c r="M951" s="12"/>
      <c r="N951" s="13"/>
      <c r="O951" s="12"/>
      <c r="P951" s="12"/>
      <c r="Q951" s="12"/>
      <c r="R951" s="12"/>
      <c r="S951" s="12"/>
      <c r="T951" s="12"/>
      <c r="U951" s="12"/>
      <c r="V951" s="12"/>
      <c r="W951" s="12"/>
    </row>
    <row r="952">
      <c r="A952" s="13"/>
      <c r="B952" s="228"/>
      <c r="C952" s="12"/>
      <c r="D952" s="229"/>
      <c r="E952" s="12"/>
      <c r="F952" s="13"/>
      <c r="G952" s="12"/>
      <c r="H952" s="86"/>
      <c r="I952" s="12"/>
      <c r="J952" s="12"/>
      <c r="K952" s="12"/>
      <c r="L952" s="12"/>
      <c r="M952" s="12"/>
      <c r="N952" s="13"/>
      <c r="O952" s="12"/>
      <c r="P952" s="12"/>
      <c r="Q952" s="12"/>
      <c r="R952" s="12"/>
      <c r="S952" s="12"/>
      <c r="T952" s="12"/>
      <c r="U952" s="12"/>
      <c r="V952" s="12"/>
      <c r="W952" s="12"/>
    </row>
    <row r="953">
      <c r="A953" s="13"/>
      <c r="B953" s="228"/>
      <c r="C953" s="12"/>
      <c r="D953" s="229"/>
      <c r="E953" s="12"/>
      <c r="F953" s="13"/>
      <c r="G953" s="12"/>
      <c r="H953" s="86"/>
      <c r="I953" s="12"/>
      <c r="J953" s="12"/>
      <c r="K953" s="12"/>
      <c r="L953" s="12"/>
      <c r="M953" s="12"/>
      <c r="N953" s="13"/>
      <c r="O953" s="12"/>
      <c r="P953" s="12"/>
      <c r="Q953" s="12"/>
      <c r="R953" s="12"/>
      <c r="S953" s="12"/>
      <c r="T953" s="12"/>
      <c r="U953" s="12"/>
      <c r="V953" s="12"/>
      <c r="W953" s="12"/>
    </row>
    <row r="954">
      <c r="A954" s="13"/>
      <c r="B954" s="228"/>
      <c r="C954" s="12"/>
      <c r="D954" s="229"/>
      <c r="E954" s="12"/>
      <c r="F954" s="13"/>
      <c r="G954" s="12"/>
      <c r="H954" s="86"/>
      <c r="I954" s="12"/>
      <c r="J954" s="12"/>
      <c r="K954" s="12"/>
      <c r="L954" s="12"/>
      <c r="M954" s="12"/>
      <c r="N954" s="13"/>
      <c r="O954" s="12"/>
      <c r="P954" s="12"/>
      <c r="Q954" s="12"/>
      <c r="R954" s="12"/>
      <c r="S954" s="12"/>
      <c r="T954" s="12"/>
      <c r="U954" s="12"/>
      <c r="V954" s="12"/>
      <c r="W954" s="12"/>
    </row>
    <row r="955">
      <c r="A955" s="13"/>
      <c r="B955" s="228"/>
      <c r="C955" s="12"/>
      <c r="D955" s="229"/>
      <c r="E955" s="12"/>
      <c r="F955" s="13"/>
      <c r="G955" s="12"/>
      <c r="H955" s="86"/>
      <c r="I955" s="12"/>
      <c r="J955" s="12"/>
      <c r="K955" s="12"/>
      <c r="L955" s="12"/>
      <c r="M955" s="12"/>
      <c r="N955" s="13"/>
      <c r="O955" s="12"/>
      <c r="P955" s="12"/>
      <c r="Q955" s="12"/>
      <c r="R955" s="12"/>
      <c r="S955" s="12"/>
      <c r="T955" s="12"/>
      <c r="U955" s="12"/>
      <c r="V955" s="12"/>
      <c r="W955" s="12"/>
    </row>
    <row r="956">
      <c r="A956" s="13"/>
      <c r="B956" s="228"/>
      <c r="C956" s="12"/>
      <c r="D956" s="229"/>
      <c r="E956" s="12"/>
      <c r="F956" s="13"/>
      <c r="G956" s="12"/>
      <c r="H956" s="86"/>
      <c r="I956" s="12"/>
      <c r="J956" s="12"/>
      <c r="K956" s="12"/>
      <c r="L956" s="12"/>
      <c r="M956" s="12"/>
      <c r="N956" s="13"/>
      <c r="O956" s="12"/>
      <c r="P956" s="12"/>
      <c r="Q956" s="12"/>
      <c r="R956" s="12"/>
      <c r="S956" s="12"/>
      <c r="T956" s="12"/>
      <c r="U956" s="12"/>
      <c r="V956" s="12"/>
      <c r="W956" s="12"/>
    </row>
    <row r="957">
      <c r="A957" s="13"/>
      <c r="B957" s="228"/>
      <c r="C957" s="12"/>
      <c r="D957" s="229"/>
      <c r="E957" s="12"/>
      <c r="F957" s="13"/>
      <c r="G957" s="12"/>
      <c r="H957" s="86"/>
      <c r="I957" s="12"/>
      <c r="J957" s="12"/>
      <c r="K957" s="12"/>
      <c r="L957" s="12"/>
      <c r="M957" s="12"/>
      <c r="N957" s="13"/>
      <c r="O957" s="12"/>
      <c r="P957" s="12"/>
      <c r="Q957" s="12"/>
      <c r="R957" s="12"/>
      <c r="S957" s="12"/>
      <c r="T957" s="12"/>
      <c r="U957" s="12"/>
      <c r="V957" s="12"/>
      <c r="W957" s="12"/>
    </row>
    <row r="958">
      <c r="A958" s="13"/>
      <c r="B958" s="228"/>
      <c r="C958" s="12"/>
      <c r="D958" s="229"/>
      <c r="E958" s="12"/>
      <c r="F958" s="13"/>
      <c r="G958" s="12"/>
      <c r="H958" s="86"/>
      <c r="I958" s="12"/>
      <c r="J958" s="12"/>
      <c r="K958" s="12"/>
      <c r="L958" s="12"/>
      <c r="M958" s="12"/>
      <c r="N958" s="13"/>
      <c r="O958" s="12"/>
      <c r="P958" s="12"/>
      <c r="Q958" s="12"/>
      <c r="R958" s="12"/>
      <c r="S958" s="12"/>
      <c r="T958" s="12"/>
      <c r="U958" s="12"/>
      <c r="V958" s="12"/>
      <c r="W958" s="12"/>
    </row>
    <row r="959">
      <c r="A959" s="13"/>
      <c r="B959" s="228"/>
      <c r="C959" s="12"/>
      <c r="D959" s="229"/>
      <c r="E959" s="12"/>
      <c r="F959" s="13"/>
      <c r="G959" s="12"/>
      <c r="H959" s="86"/>
      <c r="I959" s="12"/>
      <c r="J959" s="12"/>
      <c r="K959" s="12"/>
      <c r="L959" s="12"/>
      <c r="M959" s="12"/>
      <c r="N959" s="13"/>
      <c r="O959" s="12"/>
      <c r="P959" s="12"/>
      <c r="Q959" s="12"/>
      <c r="R959" s="12"/>
      <c r="S959" s="12"/>
      <c r="T959" s="12"/>
      <c r="U959" s="12"/>
      <c r="V959" s="12"/>
      <c r="W959" s="12"/>
    </row>
    <row r="960">
      <c r="A960" s="13"/>
      <c r="B960" s="228"/>
      <c r="C960" s="12"/>
      <c r="D960" s="229"/>
      <c r="E960" s="12"/>
      <c r="F960" s="13"/>
      <c r="G960" s="12"/>
      <c r="H960" s="86"/>
      <c r="I960" s="12"/>
      <c r="J960" s="12"/>
      <c r="K960" s="12"/>
      <c r="L960" s="12"/>
      <c r="M960" s="12"/>
      <c r="N960" s="13"/>
      <c r="O960" s="12"/>
      <c r="P960" s="12"/>
      <c r="Q960" s="12"/>
      <c r="R960" s="12"/>
      <c r="S960" s="12"/>
      <c r="T960" s="12"/>
      <c r="U960" s="12"/>
      <c r="V960" s="12"/>
      <c r="W960" s="12"/>
    </row>
    <row r="961">
      <c r="A961" s="13"/>
      <c r="B961" s="228"/>
      <c r="C961" s="12"/>
      <c r="D961" s="229"/>
      <c r="E961" s="12"/>
      <c r="F961" s="13"/>
      <c r="G961" s="12"/>
      <c r="H961" s="86"/>
      <c r="I961" s="12"/>
      <c r="J961" s="12"/>
      <c r="K961" s="12"/>
      <c r="L961" s="12"/>
      <c r="M961" s="12"/>
      <c r="N961" s="13"/>
      <c r="O961" s="12"/>
      <c r="P961" s="12"/>
      <c r="Q961" s="12"/>
      <c r="R961" s="12"/>
      <c r="S961" s="12"/>
      <c r="T961" s="12"/>
      <c r="U961" s="12"/>
      <c r="V961" s="12"/>
      <c r="W961" s="12"/>
    </row>
    <row r="962">
      <c r="A962" s="13"/>
      <c r="B962" s="228"/>
      <c r="C962" s="12"/>
      <c r="D962" s="229"/>
      <c r="E962" s="12"/>
      <c r="F962" s="13"/>
      <c r="G962" s="12"/>
      <c r="H962" s="86"/>
      <c r="I962" s="12"/>
      <c r="J962" s="12"/>
      <c r="K962" s="12"/>
      <c r="L962" s="12"/>
      <c r="M962" s="12"/>
      <c r="N962" s="13"/>
      <c r="O962" s="12"/>
      <c r="P962" s="12"/>
      <c r="Q962" s="12"/>
      <c r="R962" s="12"/>
      <c r="S962" s="12"/>
      <c r="T962" s="12"/>
      <c r="U962" s="12"/>
      <c r="V962" s="12"/>
      <c r="W962" s="12"/>
    </row>
    <row r="963">
      <c r="A963" s="13"/>
      <c r="B963" s="228"/>
      <c r="C963" s="12"/>
      <c r="D963" s="229"/>
      <c r="E963" s="12"/>
      <c r="F963" s="13"/>
      <c r="G963" s="12"/>
      <c r="H963" s="86"/>
      <c r="I963" s="12"/>
      <c r="J963" s="12"/>
      <c r="K963" s="12"/>
      <c r="L963" s="12"/>
      <c r="M963" s="12"/>
      <c r="N963" s="13"/>
      <c r="O963" s="12"/>
      <c r="P963" s="12"/>
      <c r="Q963" s="12"/>
      <c r="R963" s="12"/>
      <c r="S963" s="12"/>
      <c r="T963" s="12"/>
      <c r="U963" s="12"/>
      <c r="V963" s="12"/>
      <c r="W963" s="12"/>
    </row>
    <row r="964">
      <c r="A964" s="13"/>
      <c r="B964" s="228"/>
      <c r="C964" s="12"/>
      <c r="D964" s="229"/>
      <c r="E964" s="12"/>
      <c r="F964" s="13"/>
      <c r="G964" s="12"/>
      <c r="H964" s="86"/>
      <c r="I964" s="12"/>
      <c r="J964" s="12"/>
      <c r="K964" s="12"/>
      <c r="L964" s="12"/>
      <c r="M964" s="12"/>
      <c r="N964" s="13"/>
      <c r="O964" s="12"/>
      <c r="P964" s="12"/>
      <c r="Q964" s="12"/>
      <c r="R964" s="12"/>
      <c r="S964" s="12"/>
      <c r="T964" s="12"/>
      <c r="U964" s="12"/>
      <c r="V964" s="12"/>
      <c r="W964" s="12"/>
    </row>
    <row r="965">
      <c r="A965" s="13"/>
      <c r="B965" s="228"/>
      <c r="C965" s="12"/>
      <c r="D965" s="229"/>
      <c r="E965" s="12"/>
      <c r="F965" s="13"/>
      <c r="G965" s="12"/>
      <c r="H965" s="86"/>
      <c r="I965" s="12"/>
      <c r="J965" s="12"/>
      <c r="K965" s="12"/>
      <c r="L965" s="12"/>
      <c r="M965" s="12"/>
      <c r="N965" s="13"/>
      <c r="O965" s="12"/>
      <c r="P965" s="12"/>
      <c r="Q965" s="12"/>
      <c r="R965" s="12"/>
      <c r="S965" s="12"/>
      <c r="T965" s="12"/>
      <c r="U965" s="12"/>
      <c r="V965" s="12"/>
      <c r="W965" s="12"/>
    </row>
    <row r="966">
      <c r="A966" s="13"/>
      <c r="B966" s="228"/>
      <c r="C966" s="12"/>
      <c r="D966" s="229"/>
      <c r="E966" s="12"/>
      <c r="F966" s="13"/>
      <c r="G966" s="12"/>
      <c r="H966" s="86"/>
      <c r="I966" s="12"/>
      <c r="J966" s="12"/>
      <c r="K966" s="12"/>
      <c r="L966" s="12"/>
      <c r="M966" s="12"/>
      <c r="N966" s="13"/>
      <c r="O966" s="12"/>
      <c r="P966" s="12"/>
      <c r="Q966" s="12"/>
      <c r="R966" s="12"/>
      <c r="S966" s="12"/>
      <c r="T966" s="12"/>
      <c r="U966" s="12"/>
      <c r="V966" s="12"/>
      <c r="W966" s="12"/>
    </row>
    <row r="967">
      <c r="A967" s="13"/>
      <c r="B967" s="228"/>
      <c r="C967" s="12"/>
      <c r="D967" s="229"/>
      <c r="E967" s="12"/>
      <c r="F967" s="13"/>
      <c r="G967" s="12"/>
      <c r="H967" s="86"/>
      <c r="I967" s="12"/>
      <c r="J967" s="12"/>
      <c r="K967" s="12"/>
      <c r="L967" s="12"/>
      <c r="M967" s="12"/>
      <c r="N967" s="13"/>
      <c r="O967" s="12"/>
      <c r="P967" s="12"/>
      <c r="Q967" s="12"/>
      <c r="R967" s="12"/>
      <c r="S967" s="12"/>
      <c r="T967" s="12"/>
      <c r="U967" s="12"/>
      <c r="V967" s="12"/>
      <c r="W967" s="12"/>
    </row>
    <row r="968">
      <c r="A968" s="13"/>
      <c r="B968" s="228"/>
      <c r="C968" s="12"/>
      <c r="D968" s="229"/>
      <c r="E968" s="12"/>
      <c r="F968" s="13"/>
      <c r="G968" s="12"/>
      <c r="H968" s="86"/>
      <c r="I968" s="12"/>
      <c r="J968" s="12"/>
      <c r="K968" s="12"/>
      <c r="L968" s="12"/>
      <c r="M968" s="12"/>
      <c r="N968" s="13"/>
      <c r="O968" s="12"/>
      <c r="P968" s="12"/>
      <c r="Q968" s="12"/>
      <c r="R968" s="12"/>
      <c r="S968" s="12"/>
      <c r="T968" s="12"/>
      <c r="U968" s="12"/>
      <c r="V968" s="12"/>
      <c r="W968" s="12"/>
    </row>
    <row r="969">
      <c r="A969" s="13"/>
      <c r="B969" s="228"/>
      <c r="C969" s="12"/>
      <c r="D969" s="229"/>
      <c r="E969" s="12"/>
      <c r="F969" s="13"/>
      <c r="G969" s="12"/>
      <c r="H969" s="86"/>
      <c r="I969" s="12"/>
      <c r="J969" s="12"/>
      <c r="K969" s="12"/>
      <c r="L969" s="12"/>
      <c r="M969" s="12"/>
      <c r="N969" s="13"/>
      <c r="O969" s="12"/>
      <c r="P969" s="12"/>
      <c r="Q969" s="12"/>
      <c r="R969" s="12"/>
      <c r="S969" s="12"/>
      <c r="T969" s="12"/>
      <c r="U969" s="12"/>
      <c r="V969" s="12"/>
      <c r="W969" s="12"/>
    </row>
    <row r="970">
      <c r="A970" s="13"/>
      <c r="B970" s="228"/>
      <c r="C970" s="12"/>
      <c r="D970" s="229"/>
      <c r="E970" s="12"/>
      <c r="F970" s="13"/>
      <c r="G970" s="12"/>
      <c r="H970" s="86"/>
      <c r="I970" s="12"/>
      <c r="J970" s="12"/>
      <c r="K970" s="12"/>
      <c r="L970" s="12"/>
      <c r="M970" s="12"/>
      <c r="N970" s="13"/>
      <c r="O970" s="12"/>
      <c r="P970" s="12"/>
      <c r="Q970" s="12"/>
      <c r="R970" s="12"/>
      <c r="S970" s="12"/>
      <c r="T970" s="12"/>
      <c r="U970" s="12"/>
      <c r="V970" s="12"/>
      <c r="W970" s="12"/>
    </row>
    <row r="971">
      <c r="A971" s="13"/>
      <c r="B971" s="228"/>
      <c r="C971" s="12"/>
      <c r="D971" s="229"/>
      <c r="E971" s="12"/>
      <c r="F971" s="13"/>
      <c r="G971" s="12"/>
      <c r="H971" s="86"/>
      <c r="I971" s="12"/>
      <c r="J971" s="12"/>
      <c r="K971" s="12"/>
      <c r="L971" s="12"/>
      <c r="M971" s="12"/>
      <c r="N971" s="13"/>
      <c r="O971" s="12"/>
      <c r="P971" s="12"/>
      <c r="Q971" s="12"/>
      <c r="R971" s="12"/>
      <c r="S971" s="12"/>
      <c r="T971" s="12"/>
      <c r="U971" s="12"/>
      <c r="V971" s="12"/>
      <c r="W971" s="12"/>
    </row>
    <row r="972">
      <c r="A972" s="13"/>
      <c r="B972" s="228"/>
      <c r="C972" s="12"/>
      <c r="D972" s="229"/>
      <c r="E972" s="12"/>
      <c r="F972" s="13"/>
      <c r="G972" s="12"/>
      <c r="H972" s="86"/>
      <c r="I972" s="12"/>
      <c r="J972" s="12"/>
      <c r="K972" s="12"/>
      <c r="L972" s="12"/>
      <c r="M972" s="12"/>
      <c r="N972" s="13"/>
      <c r="O972" s="12"/>
      <c r="P972" s="12"/>
      <c r="Q972" s="12"/>
      <c r="R972" s="12"/>
      <c r="S972" s="12"/>
      <c r="T972" s="12"/>
      <c r="U972" s="12"/>
      <c r="V972" s="12"/>
      <c r="W972" s="12"/>
    </row>
    <row r="973">
      <c r="A973" s="13"/>
      <c r="B973" s="228"/>
      <c r="C973" s="12"/>
      <c r="D973" s="229"/>
      <c r="E973" s="12"/>
      <c r="F973" s="13"/>
      <c r="G973" s="12"/>
      <c r="H973" s="86"/>
      <c r="I973" s="12"/>
      <c r="J973" s="12"/>
      <c r="K973" s="12"/>
      <c r="L973" s="12"/>
      <c r="M973" s="12"/>
      <c r="N973" s="13"/>
      <c r="O973" s="12"/>
      <c r="P973" s="12"/>
      <c r="Q973" s="12"/>
      <c r="R973" s="12"/>
      <c r="S973" s="12"/>
      <c r="T973" s="12"/>
      <c r="U973" s="12"/>
      <c r="V973" s="12"/>
      <c r="W973" s="12"/>
    </row>
    <row r="974">
      <c r="A974" s="13"/>
      <c r="B974" s="228"/>
      <c r="C974" s="12"/>
      <c r="D974" s="229"/>
      <c r="E974" s="12"/>
      <c r="F974" s="13"/>
      <c r="G974" s="12"/>
      <c r="H974" s="86"/>
      <c r="I974" s="12"/>
      <c r="J974" s="12"/>
      <c r="K974" s="12"/>
      <c r="L974" s="12"/>
      <c r="M974" s="12"/>
      <c r="N974" s="13"/>
      <c r="O974" s="12"/>
      <c r="P974" s="12"/>
      <c r="Q974" s="12"/>
      <c r="R974" s="12"/>
      <c r="S974" s="12"/>
      <c r="T974" s="12"/>
      <c r="U974" s="12"/>
      <c r="V974" s="12"/>
      <c r="W974" s="12"/>
    </row>
    <row r="975">
      <c r="A975" s="13"/>
      <c r="B975" s="228"/>
      <c r="C975" s="12"/>
      <c r="D975" s="229"/>
      <c r="E975" s="12"/>
      <c r="F975" s="13"/>
      <c r="G975" s="12"/>
      <c r="H975" s="86"/>
      <c r="I975" s="12"/>
      <c r="J975" s="12"/>
      <c r="K975" s="12"/>
      <c r="L975" s="12"/>
      <c r="M975" s="12"/>
      <c r="N975" s="13"/>
      <c r="O975" s="12"/>
      <c r="P975" s="12"/>
      <c r="Q975" s="12"/>
      <c r="R975" s="12"/>
      <c r="S975" s="12"/>
      <c r="T975" s="12"/>
      <c r="U975" s="12"/>
      <c r="V975" s="12"/>
      <c r="W975" s="12"/>
    </row>
    <row r="976">
      <c r="A976" s="13"/>
      <c r="B976" s="228"/>
      <c r="C976" s="12"/>
      <c r="D976" s="229"/>
      <c r="E976" s="12"/>
      <c r="F976" s="13"/>
      <c r="G976" s="12"/>
      <c r="H976" s="86"/>
      <c r="I976" s="12"/>
      <c r="J976" s="12"/>
      <c r="K976" s="12"/>
      <c r="L976" s="12"/>
      <c r="M976" s="12"/>
      <c r="N976" s="13"/>
      <c r="O976" s="12"/>
      <c r="P976" s="12"/>
      <c r="Q976" s="12"/>
      <c r="R976" s="12"/>
      <c r="S976" s="12"/>
      <c r="T976" s="12"/>
      <c r="U976" s="12"/>
      <c r="V976" s="12"/>
      <c r="W976" s="12"/>
    </row>
    <row r="977">
      <c r="A977" s="13"/>
      <c r="B977" s="228"/>
      <c r="C977" s="12"/>
      <c r="D977" s="229"/>
      <c r="E977" s="12"/>
      <c r="F977" s="13"/>
      <c r="G977" s="12"/>
      <c r="H977" s="86"/>
      <c r="I977" s="12"/>
      <c r="J977" s="12"/>
      <c r="K977" s="12"/>
      <c r="L977" s="12"/>
      <c r="M977" s="12"/>
      <c r="N977" s="13"/>
      <c r="O977" s="12"/>
      <c r="P977" s="12"/>
      <c r="Q977" s="12"/>
      <c r="R977" s="12"/>
      <c r="S977" s="12"/>
      <c r="T977" s="12"/>
      <c r="U977" s="12"/>
      <c r="V977" s="12"/>
      <c r="W977" s="12"/>
    </row>
    <row r="978">
      <c r="A978" s="13"/>
      <c r="B978" s="228"/>
      <c r="C978" s="12"/>
      <c r="D978" s="229"/>
      <c r="E978" s="12"/>
      <c r="F978" s="13"/>
      <c r="G978" s="12"/>
      <c r="H978" s="86"/>
      <c r="I978" s="12"/>
      <c r="J978" s="12"/>
      <c r="K978" s="12"/>
      <c r="L978" s="12"/>
      <c r="M978" s="12"/>
      <c r="N978" s="13"/>
      <c r="O978" s="12"/>
      <c r="P978" s="12"/>
      <c r="Q978" s="12"/>
      <c r="R978" s="12"/>
      <c r="S978" s="12"/>
      <c r="T978" s="12"/>
      <c r="U978" s="12"/>
      <c r="V978" s="12"/>
      <c r="W978" s="12"/>
    </row>
    <row r="979">
      <c r="A979" s="13"/>
      <c r="B979" s="228"/>
      <c r="C979" s="12"/>
      <c r="D979" s="229"/>
      <c r="E979" s="12"/>
      <c r="F979" s="13"/>
      <c r="G979" s="12"/>
      <c r="H979" s="86"/>
      <c r="I979" s="12"/>
      <c r="J979" s="12"/>
      <c r="K979" s="12"/>
      <c r="L979" s="12"/>
      <c r="M979" s="12"/>
      <c r="N979" s="13"/>
      <c r="O979" s="12"/>
      <c r="P979" s="12"/>
      <c r="Q979" s="12"/>
      <c r="R979" s="12"/>
      <c r="S979" s="12"/>
      <c r="T979" s="12"/>
      <c r="U979" s="12"/>
      <c r="V979" s="12"/>
      <c r="W979" s="12"/>
    </row>
    <row r="980">
      <c r="A980" s="13"/>
      <c r="B980" s="228"/>
      <c r="C980" s="12"/>
      <c r="D980" s="229"/>
      <c r="E980" s="12"/>
      <c r="F980" s="13"/>
      <c r="G980" s="12"/>
      <c r="H980" s="86"/>
      <c r="I980" s="12"/>
      <c r="J980" s="12"/>
      <c r="K980" s="12"/>
      <c r="L980" s="12"/>
      <c r="M980" s="12"/>
      <c r="N980" s="13"/>
      <c r="O980" s="12"/>
      <c r="P980" s="12"/>
      <c r="Q980" s="12"/>
      <c r="R980" s="12"/>
      <c r="S980" s="12"/>
      <c r="T980" s="12"/>
      <c r="U980" s="12"/>
      <c r="V980" s="12"/>
      <c r="W980" s="12"/>
    </row>
    <row r="981">
      <c r="A981" s="13"/>
      <c r="B981" s="228"/>
      <c r="C981" s="12"/>
      <c r="D981" s="229"/>
      <c r="E981" s="12"/>
      <c r="F981" s="13"/>
      <c r="G981" s="12"/>
      <c r="H981" s="86"/>
      <c r="I981" s="12"/>
      <c r="J981" s="12"/>
      <c r="K981" s="12"/>
      <c r="L981" s="12"/>
      <c r="M981" s="12"/>
      <c r="N981" s="13"/>
      <c r="O981" s="12"/>
      <c r="P981" s="12"/>
      <c r="Q981" s="12"/>
      <c r="R981" s="12"/>
      <c r="S981" s="12"/>
      <c r="T981" s="12"/>
      <c r="U981" s="12"/>
      <c r="V981" s="12"/>
      <c r="W981" s="12"/>
    </row>
    <row r="982">
      <c r="A982" s="13"/>
      <c r="B982" s="228"/>
      <c r="C982" s="12"/>
      <c r="D982" s="229"/>
      <c r="E982" s="12"/>
      <c r="F982" s="13"/>
      <c r="G982" s="12"/>
      <c r="H982" s="86"/>
      <c r="I982" s="12"/>
      <c r="J982" s="12"/>
      <c r="K982" s="12"/>
      <c r="L982" s="12"/>
      <c r="M982" s="12"/>
      <c r="N982" s="13"/>
      <c r="O982" s="12"/>
      <c r="P982" s="12"/>
      <c r="Q982" s="12"/>
      <c r="R982" s="12"/>
      <c r="S982" s="12"/>
      <c r="T982" s="12"/>
      <c r="U982" s="12"/>
      <c r="V982" s="12"/>
      <c r="W982" s="12"/>
    </row>
    <row r="983">
      <c r="A983" s="13"/>
      <c r="B983" s="228"/>
      <c r="C983" s="12"/>
      <c r="D983" s="229"/>
      <c r="E983" s="12"/>
      <c r="F983" s="13"/>
      <c r="G983" s="12"/>
      <c r="H983" s="86"/>
      <c r="I983" s="12"/>
      <c r="J983" s="12"/>
      <c r="K983" s="12"/>
      <c r="L983" s="12"/>
      <c r="M983" s="12"/>
      <c r="N983" s="13"/>
      <c r="O983" s="12"/>
      <c r="P983" s="12"/>
      <c r="Q983" s="12"/>
      <c r="R983" s="12"/>
      <c r="S983" s="12"/>
      <c r="T983" s="12"/>
      <c r="U983" s="12"/>
      <c r="V983" s="12"/>
      <c r="W983" s="12"/>
    </row>
    <row r="984">
      <c r="A984" s="13"/>
      <c r="B984" s="228"/>
      <c r="C984" s="12"/>
      <c r="D984" s="229"/>
      <c r="E984" s="12"/>
      <c r="F984" s="13"/>
      <c r="G984" s="12"/>
      <c r="H984" s="86"/>
      <c r="I984" s="12"/>
      <c r="J984" s="12"/>
      <c r="K984" s="12"/>
      <c r="L984" s="12"/>
      <c r="M984" s="12"/>
      <c r="N984" s="13"/>
      <c r="O984" s="12"/>
      <c r="P984" s="12"/>
      <c r="Q984" s="12"/>
      <c r="R984" s="12"/>
      <c r="S984" s="12"/>
      <c r="T984" s="12"/>
      <c r="U984" s="12"/>
      <c r="V984" s="12"/>
      <c r="W984" s="12"/>
    </row>
  </sheetData>
  <customSheetViews>
    <customSheetView guid="{2B6EED97-C4D4-4D9C-9355-471B7F13A1AF}" filter="1" showAutoFilter="1">
      <autoFilter ref="$A$1:$I$169"/>
    </customSheetView>
  </customSheetViews>
  <dataValidations>
    <dataValidation type="list" allowBlank="1" showErrorMessage="1" sqref="C2:C61 C65 C68:C219">
      <formula1>"Đồ Họa kỹ thuật số CNTT,QTKD,Ngôn ngữ anh,Ngôn ngữ trung,Quản Trị DVDL&amp;LH"</formula1>
    </dataValidation>
    <dataValidation type="list" allowBlank="1" showErrorMessage="1" sqref="I185">
      <formula1>"Thượng Thị Thanh Lễ"</formula1>
    </dataValidation>
    <dataValidation type="list" allowBlank="1" showErrorMessage="1" sqref="I2:I177 I181 I183:I184 I186:I219">
      <formula1>"Long,Giàu,PXU,TC Việt Nhật,thầy Tuấn Anh,Kim Ngân,Thầy Tuyến PXU,Hoa,Thầy Diện GDQP,Anh Hồ Tấn Lợi,Cô Hoa GDTX TNXP,Thành,Ngụy Kim Ngọc,Kim Anh,Minh Uyên,Ngọc Trang,Thầy Trình PXU,Như Ngà,Văn Thị Bảo Trân,Hồng Nhi,Phương Thảo - ĐT,PXU_Nhật Minh,PXU_Ng Anh"&amp;" Bình,PXU_Ng Thùy Ngân,PXU_Bảo Nhi,PXU_Trương Lạc Nhân,PXU_Phương Uyên,PXU_Nguyễn Trọng Nghĩa,Như Nguyệt,Nhật Khánh,Thiện,Trần Thị Thanh Hoài,Trần Thị Bích Liên,PXU_Nguyễn Bảo Trung ,Phạm Văn Thuận ,Phạm Trường Sơn,Lê Thị Quỳnh Trang,SPC - TC Bach khoa SG"</formula1>
    </dataValidation>
    <dataValidation type="list" allowBlank="1" showErrorMessage="1" sqref="I178:I179">
      <formula1>"Phạm Văn Thuận"</formula1>
    </dataValidation>
    <dataValidation type="list" allowBlank="1" showErrorMessage="1" sqref="G2:G219">
      <formula1>"Thư,Bình,trinh,Tính,Dương"</formula1>
    </dataValidation>
    <dataValidation type="list" allowBlank="1" showErrorMessage="1" sqref="I180">
      <formula1>"Phạm Trường Sơn"</formula1>
    </dataValidation>
    <dataValidation type="list" allowBlank="1" showErrorMessage="1" sqref="I182">
      <formula1>"Nguyễn Bảo Phúc"</formula1>
    </dataValidation>
    <dataValidation type="list" allowBlank="1" showErrorMessage="1" sqref="F2:F219">
      <formula1>"Convert,NE,Will,Lost,Cold,NB"</formula1>
    </dataValidation>
    <dataValidation type="list" allowBlank="1" showErrorMessage="1" sqref="K2:K219">
      <formula1>"Đã thanh toán,Chưa thanh toán,Đang follow,Đã yêu cầu tt"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6.88"/>
    <col customWidth="1" min="2" max="2" width="19.63"/>
    <col customWidth="1" min="3" max="3" width="17.13"/>
    <col customWidth="1" min="10" max="13" width="12.38"/>
    <col customWidth="1" min="24" max="24" width="8.88"/>
    <col customWidth="1" min="25" max="25" width="7.25"/>
    <col customWidth="1" min="26" max="26" width="7.88"/>
    <col customWidth="1" min="27" max="27" width="7.75"/>
  </cols>
  <sheetData>
    <row r="1">
      <c r="A1" s="206"/>
      <c r="D1" s="1"/>
      <c r="E1" s="1"/>
      <c r="F1" s="1"/>
      <c r="G1" s="1"/>
      <c r="J1" s="1"/>
      <c r="K1" s="1"/>
      <c r="L1" s="1"/>
      <c r="M1" s="1"/>
      <c r="P1" s="25"/>
      <c r="Q1" s="25"/>
      <c r="R1" s="25"/>
      <c r="X1" s="1"/>
      <c r="Y1" s="1"/>
      <c r="Z1" s="1"/>
      <c r="AH1" s="1"/>
      <c r="AN1" s="1"/>
      <c r="AX1" s="1"/>
      <c r="BT1" s="1"/>
      <c r="BU1" s="1"/>
      <c r="BV1" s="1"/>
      <c r="BW1" s="1"/>
    </row>
    <row r="2" ht="29.25" customHeight="1">
      <c r="A2" s="31" t="s">
        <v>48</v>
      </c>
      <c r="B2" s="32" t="s">
        <v>772</v>
      </c>
      <c r="C2" s="23"/>
      <c r="D2" s="208"/>
      <c r="E2" s="208"/>
      <c r="F2" s="208"/>
      <c r="G2" s="208" t="s">
        <v>780</v>
      </c>
      <c r="H2" s="37" t="s">
        <v>71</v>
      </c>
      <c r="I2" s="22"/>
      <c r="J2" s="22"/>
      <c r="K2" s="22"/>
      <c r="L2" s="22"/>
      <c r="M2" s="23"/>
      <c r="N2" s="39" t="s">
        <v>78</v>
      </c>
      <c r="O2" s="22"/>
      <c r="P2" s="22"/>
      <c r="Q2" s="22"/>
      <c r="R2" s="23"/>
      <c r="S2" s="39" t="s">
        <v>84</v>
      </c>
      <c r="T2" s="22"/>
      <c r="U2" s="22"/>
      <c r="V2" s="22"/>
      <c r="W2" s="23"/>
      <c r="X2" s="1"/>
      <c r="Z2" s="1"/>
      <c r="AH2" s="1"/>
      <c r="AN2" s="1"/>
      <c r="AX2" s="1"/>
      <c r="BT2" s="1"/>
      <c r="BU2" s="1"/>
      <c r="BV2" s="1"/>
      <c r="BW2" s="1"/>
    </row>
    <row r="3" ht="42.75" customHeight="1">
      <c r="A3" s="45"/>
      <c r="B3" s="46" t="s">
        <v>38</v>
      </c>
      <c r="C3" s="46" t="s">
        <v>92</v>
      </c>
      <c r="D3" s="208" t="s">
        <v>800</v>
      </c>
      <c r="E3" s="208" t="s">
        <v>801</v>
      </c>
      <c r="F3" s="208" t="s">
        <v>802</v>
      </c>
      <c r="G3" s="20"/>
      <c r="H3" s="47" t="s">
        <v>38</v>
      </c>
      <c r="I3" s="47" t="s">
        <v>92</v>
      </c>
      <c r="J3" s="208" t="s">
        <v>803</v>
      </c>
      <c r="K3" s="208" t="s">
        <v>801</v>
      </c>
      <c r="L3" s="208" t="s">
        <v>802</v>
      </c>
      <c r="M3" s="48" t="s">
        <v>97</v>
      </c>
      <c r="N3" s="50" t="s">
        <v>38</v>
      </c>
      <c r="O3" s="48" t="s">
        <v>92</v>
      </c>
      <c r="P3" s="50" t="s">
        <v>800</v>
      </c>
      <c r="Q3" s="50" t="s">
        <v>804</v>
      </c>
      <c r="R3" s="48" t="s">
        <v>97</v>
      </c>
      <c r="S3" s="53" t="s">
        <v>38</v>
      </c>
      <c r="T3" s="53" t="s">
        <v>92</v>
      </c>
      <c r="U3" s="50" t="s">
        <v>805</v>
      </c>
      <c r="V3" s="50" t="s">
        <v>804</v>
      </c>
      <c r="W3" s="53" t="s">
        <v>97</v>
      </c>
      <c r="X3" s="1"/>
      <c r="Z3" s="1"/>
      <c r="AH3" s="1"/>
      <c r="AN3" s="1"/>
      <c r="AX3" s="1"/>
      <c r="BT3" s="1"/>
      <c r="BU3" s="1"/>
      <c r="BV3" s="1"/>
      <c r="BW3" s="1"/>
    </row>
    <row r="4">
      <c r="A4" s="57">
        <v>1.0</v>
      </c>
      <c r="B4" s="59">
        <v>8.0</v>
      </c>
      <c r="C4" s="59">
        <f t="shared" ref="C4:C8" si="3">B4</f>
        <v>8</v>
      </c>
      <c r="D4" s="217">
        <v>0.0</v>
      </c>
      <c r="E4" s="217">
        <v>0.0</v>
      </c>
      <c r="F4" s="217">
        <v>0.0</v>
      </c>
      <c r="G4" s="60">
        <f t="shared" ref="G4:G16" si="4">SUM(B4:F4)</f>
        <v>16</v>
      </c>
      <c r="H4" s="61">
        <f>C21</f>
        <v>3</v>
      </c>
      <c r="I4" s="61">
        <f>C22</f>
        <v>2</v>
      </c>
      <c r="J4" s="218">
        <f>C23</f>
        <v>3</v>
      </c>
      <c r="K4" s="218" t="s">
        <v>819</v>
      </c>
      <c r="L4" s="218" t="s">
        <v>819</v>
      </c>
      <c r="M4" s="62">
        <f>C21+C22+C24</f>
        <v>15</v>
      </c>
      <c r="N4" s="63">
        <f t="shared" ref="N4:O4" si="1">B4-H4</f>
        <v>5</v>
      </c>
      <c r="O4" s="64">
        <f t="shared" si="1"/>
        <v>6</v>
      </c>
      <c r="P4" s="224" t="s">
        <v>826</v>
      </c>
      <c r="Q4" s="225"/>
      <c r="R4" s="65">
        <f t="shared" ref="R4:R10" si="6">G4-M4</f>
        <v>1</v>
      </c>
      <c r="S4" s="67">
        <f t="shared" ref="S4:U4" si="2">H4*100%/B4</f>
        <v>0.375</v>
      </c>
      <c r="T4" s="67">
        <f t="shared" si="2"/>
        <v>0.25</v>
      </c>
      <c r="U4" s="67" t="str">
        <f t="shared" si="2"/>
        <v>#DIV/0!</v>
      </c>
      <c r="V4" s="67"/>
      <c r="W4" s="68">
        <f t="shared" ref="W4:W10" si="8">M4*100%/G4</f>
        <v>0.9375</v>
      </c>
      <c r="X4" s="25"/>
      <c r="Z4" s="25"/>
      <c r="AA4" s="25"/>
      <c r="AH4" s="1"/>
      <c r="AN4" s="1"/>
      <c r="AX4" s="1"/>
      <c r="BT4" s="1"/>
      <c r="BU4" s="1"/>
      <c r="BV4" s="1"/>
      <c r="BW4" s="1"/>
    </row>
    <row r="5">
      <c r="A5" s="57">
        <v>2.0</v>
      </c>
      <c r="B5" s="59">
        <v>8.0</v>
      </c>
      <c r="C5" s="59">
        <f t="shared" si="3"/>
        <v>8</v>
      </c>
      <c r="D5" s="217">
        <v>0.0</v>
      </c>
      <c r="E5" s="217">
        <v>0.0</v>
      </c>
      <c r="F5" s="217">
        <v>0.0</v>
      </c>
      <c r="G5" s="60">
        <f t="shared" si="4"/>
        <v>16</v>
      </c>
      <c r="H5" s="61">
        <f>C28</f>
        <v>3</v>
      </c>
      <c r="I5" s="61">
        <f>C29</f>
        <v>5</v>
      </c>
      <c r="J5" s="218">
        <f>C30</f>
        <v>0</v>
      </c>
      <c r="K5" s="218" t="s">
        <v>819</v>
      </c>
      <c r="L5" s="218" t="s">
        <v>819</v>
      </c>
      <c r="M5" s="62">
        <f>C28+C29+C31</f>
        <v>11</v>
      </c>
      <c r="N5" s="69">
        <f t="shared" ref="N5:P5" si="5">B5-H5</f>
        <v>5</v>
      </c>
      <c r="O5" s="64">
        <f t="shared" si="5"/>
        <v>3</v>
      </c>
      <c r="P5" s="225">
        <f t="shared" si="5"/>
        <v>0</v>
      </c>
      <c r="Q5" s="225"/>
      <c r="R5" s="65">
        <f t="shared" si="6"/>
        <v>5</v>
      </c>
      <c r="S5" s="67">
        <f t="shared" ref="S5:U5" si="7">H5*100%/B5</f>
        <v>0.375</v>
      </c>
      <c r="T5" s="67">
        <f t="shared" si="7"/>
        <v>0.625</v>
      </c>
      <c r="U5" s="67" t="str">
        <f t="shared" si="7"/>
        <v>#DIV/0!</v>
      </c>
      <c r="V5" s="67"/>
      <c r="W5" s="68">
        <f t="shared" si="8"/>
        <v>0.6875</v>
      </c>
      <c r="X5" s="25"/>
      <c r="Z5" s="25"/>
      <c r="AA5" s="25"/>
      <c r="AH5" s="1"/>
      <c r="AN5" s="1"/>
      <c r="AX5" s="1"/>
      <c r="BT5" s="1"/>
      <c r="BU5" s="1"/>
      <c r="BV5" s="1"/>
      <c r="BW5" s="1"/>
    </row>
    <row r="6">
      <c r="A6" s="57">
        <v>3.0</v>
      </c>
      <c r="B6" s="59">
        <v>10.0</v>
      </c>
      <c r="C6" s="59">
        <f t="shared" si="3"/>
        <v>10</v>
      </c>
      <c r="D6" s="217">
        <v>0.0</v>
      </c>
      <c r="E6" s="217">
        <v>0.0</v>
      </c>
      <c r="F6" s="217">
        <v>0.0</v>
      </c>
      <c r="G6" s="60">
        <f t="shared" si="4"/>
        <v>20</v>
      </c>
      <c r="H6" s="61">
        <f>C35</f>
        <v>8</v>
      </c>
      <c r="I6" s="61">
        <f>C36</f>
        <v>13</v>
      </c>
      <c r="J6" s="218">
        <f>C38</f>
        <v>2</v>
      </c>
      <c r="K6" s="218">
        <f>C37</f>
        <v>0</v>
      </c>
      <c r="L6" s="218" t="s">
        <v>819</v>
      </c>
      <c r="M6" s="62">
        <f>C35+C36+C37+C39</f>
        <v>37</v>
      </c>
      <c r="N6" s="69">
        <f t="shared" ref="N6:O6" si="9">B6-H6</f>
        <v>2</v>
      </c>
      <c r="O6" s="64">
        <f t="shared" si="9"/>
        <v>-3</v>
      </c>
      <c r="P6" s="224" t="s">
        <v>826</v>
      </c>
      <c r="Q6" s="225"/>
      <c r="R6" s="65">
        <f t="shared" si="6"/>
        <v>-17</v>
      </c>
      <c r="S6" s="67">
        <f t="shared" ref="S6:U6" si="10">H6*100%/B6</f>
        <v>0.8</v>
      </c>
      <c r="T6" s="67">
        <f t="shared" si="10"/>
        <v>1.3</v>
      </c>
      <c r="U6" s="67" t="str">
        <f t="shared" si="10"/>
        <v>#DIV/0!</v>
      </c>
      <c r="V6" s="67"/>
      <c r="W6" s="68">
        <f t="shared" si="8"/>
        <v>1.85</v>
      </c>
      <c r="X6" s="25"/>
      <c r="Z6" s="25"/>
      <c r="AA6" s="25"/>
      <c r="AH6" s="1"/>
      <c r="AN6" s="1"/>
      <c r="AX6" s="1"/>
      <c r="BT6" s="1"/>
      <c r="BU6" s="1"/>
      <c r="BV6" s="1"/>
      <c r="BW6" s="1"/>
    </row>
    <row r="7">
      <c r="A7" s="57">
        <v>4.0</v>
      </c>
      <c r="B7" s="59">
        <v>10.0</v>
      </c>
      <c r="C7" s="59">
        <f t="shared" si="3"/>
        <v>10</v>
      </c>
      <c r="D7" s="217">
        <v>0.0</v>
      </c>
      <c r="E7" s="217">
        <v>0.0</v>
      </c>
      <c r="F7" s="217">
        <v>0.0</v>
      </c>
      <c r="G7" s="60">
        <f t="shared" si="4"/>
        <v>20</v>
      </c>
      <c r="H7" s="61">
        <f>C43</f>
        <v>3</v>
      </c>
      <c r="I7" s="61">
        <f>C44</f>
        <v>14</v>
      </c>
      <c r="J7" s="218">
        <f>C46</f>
        <v>0</v>
      </c>
      <c r="K7" s="61">
        <f>C45</f>
        <v>0</v>
      </c>
      <c r="L7" s="218" t="s">
        <v>819</v>
      </c>
      <c r="M7" s="62">
        <f>C43+C44+C45+C47</f>
        <v>20</v>
      </c>
      <c r="N7" s="69">
        <f t="shared" ref="N7:P7" si="11">B7-H7</f>
        <v>7</v>
      </c>
      <c r="O7" s="64">
        <f t="shared" si="11"/>
        <v>-4</v>
      </c>
      <c r="P7" s="225">
        <f t="shared" si="11"/>
        <v>0</v>
      </c>
      <c r="Q7" s="225"/>
      <c r="R7" s="65">
        <f t="shared" si="6"/>
        <v>0</v>
      </c>
      <c r="S7" s="67">
        <f t="shared" ref="S7:U7" si="12">H7*100%/B7</f>
        <v>0.3</v>
      </c>
      <c r="T7" s="67">
        <f t="shared" si="12"/>
        <v>1.4</v>
      </c>
      <c r="U7" s="67" t="str">
        <f t="shared" si="12"/>
        <v>#DIV/0!</v>
      </c>
      <c r="V7" s="67"/>
      <c r="W7" s="68">
        <f t="shared" si="8"/>
        <v>1</v>
      </c>
      <c r="X7" s="25"/>
      <c r="Z7" s="25"/>
      <c r="AA7" s="25"/>
      <c r="AH7" s="1"/>
      <c r="AN7" s="1"/>
      <c r="AX7" s="1"/>
      <c r="BT7" s="1"/>
      <c r="BU7" s="1"/>
      <c r="BV7" s="1"/>
      <c r="BW7" s="1"/>
    </row>
    <row r="8">
      <c r="A8" s="57">
        <v>5.0</v>
      </c>
      <c r="B8" s="59">
        <v>15.0</v>
      </c>
      <c r="C8" s="59">
        <f t="shared" si="3"/>
        <v>15</v>
      </c>
      <c r="D8" s="217">
        <v>0.0</v>
      </c>
      <c r="E8" s="217">
        <v>5.0</v>
      </c>
      <c r="F8" s="217">
        <v>0.0</v>
      </c>
      <c r="G8" s="60">
        <f t="shared" si="4"/>
        <v>35</v>
      </c>
      <c r="H8" s="61">
        <f>C51</f>
        <v>3</v>
      </c>
      <c r="I8" s="61">
        <f>C52</f>
        <v>3</v>
      </c>
      <c r="J8" s="218">
        <v>0.0</v>
      </c>
      <c r="K8" s="218">
        <f>C53</f>
        <v>0</v>
      </c>
      <c r="L8" s="218" t="s">
        <v>819</v>
      </c>
      <c r="M8" s="62">
        <f>C51+C52+C53+C55</f>
        <v>9</v>
      </c>
      <c r="N8" s="69">
        <f t="shared" ref="N8:P8" si="13">B8-H8</f>
        <v>12</v>
      </c>
      <c r="O8" s="64">
        <f t="shared" si="13"/>
        <v>12</v>
      </c>
      <c r="P8" s="225">
        <f t="shared" si="13"/>
        <v>0</v>
      </c>
      <c r="Q8" s="225"/>
      <c r="R8" s="65">
        <f t="shared" si="6"/>
        <v>26</v>
      </c>
      <c r="S8" s="67">
        <f t="shared" ref="S8:U8" si="14">H8*100%/B8</f>
        <v>0.2</v>
      </c>
      <c r="T8" s="67">
        <f t="shared" si="14"/>
        <v>0.2</v>
      </c>
      <c r="U8" s="67" t="str">
        <f t="shared" si="14"/>
        <v>#DIV/0!</v>
      </c>
      <c r="V8" s="67"/>
      <c r="W8" s="68">
        <f t="shared" si="8"/>
        <v>0.2571428571</v>
      </c>
      <c r="X8" s="25"/>
      <c r="Z8" s="1"/>
      <c r="AH8" s="1"/>
      <c r="AN8" s="1"/>
      <c r="AX8" s="1"/>
      <c r="BT8" s="1"/>
      <c r="BU8" s="1"/>
      <c r="BV8" s="1"/>
      <c r="BW8" s="1"/>
    </row>
    <row r="9">
      <c r="A9" s="57">
        <v>6.0</v>
      </c>
      <c r="B9" s="59">
        <v>18.0</v>
      </c>
      <c r="C9" s="59">
        <v>18.0</v>
      </c>
      <c r="D9" s="217">
        <f>C9</f>
        <v>18</v>
      </c>
      <c r="E9" s="230">
        <v>5.0</v>
      </c>
      <c r="F9" s="217">
        <v>0.0</v>
      </c>
      <c r="G9" s="60">
        <f t="shared" si="4"/>
        <v>59</v>
      </c>
      <c r="H9" s="61">
        <f>C60</f>
        <v>9</v>
      </c>
      <c r="I9" s="61">
        <f>C61</f>
        <v>13</v>
      </c>
      <c r="J9" s="218">
        <f>C63</f>
        <v>12</v>
      </c>
      <c r="K9" s="218">
        <f>C62</f>
        <v>5</v>
      </c>
      <c r="L9" s="218" t="s">
        <v>819</v>
      </c>
      <c r="M9" s="62">
        <f>C60+C61+C62+C64</f>
        <v>31</v>
      </c>
      <c r="N9" s="69">
        <f t="shared" ref="N9:P9" si="15">B9-H9</f>
        <v>9</v>
      </c>
      <c r="O9" s="64">
        <f t="shared" si="15"/>
        <v>5</v>
      </c>
      <c r="P9" s="225">
        <f t="shared" si="15"/>
        <v>6</v>
      </c>
      <c r="Q9" s="225"/>
      <c r="R9" s="65">
        <f t="shared" si="6"/>
        <v>28</v>
      </c>
      <c r="S9" s="67">
        <f t="shared" ref="S9:U9" si="16">H9*100%/B9</f>
        <v>0.5</v>
      </c>
      <c r="T9" s="67">
        <f t="shared" si="16"/>
        <v>0.7222222222</v>
      </c>
      <c r="U9" s="67">
        <f t="shared" si="16"/>
        <v>0.6666666667</v>
      </c>
      <c r="V9" s="67"/>
      <c r="W9" s="68">
        <f t="shared" si="8"/>
        <v>0.5254237288</v>
      </c>
      <c r="X9" s="25"/>
      <c r="Z9" s="1"/>
      <c r="AH9" s="1"/>
      <c r="AN9" s="1"/>
      <c r="AX9" s="1"/>
      <c r="BT9" s="1"/>
      <c r="BU9" s="1"/>
      <c r="BV9" s="1"/>
      <c r="BW9" s="1"/>
    </row>
    <row r="10">
      <c r="A10" s="57">
        <v>7.0</v>
      </c>
      <c r="B10" s="59">
        <v>20.0</v>
      </c>
      <c r="C10" s="59">
        <f t="shared" ref="C10:D10" si="17">B10</f>
        <v>20</v>
      </c>
      <c r="D10" s="217">
        <f t="shared" si="17"/>
        <v>20</v>
      </c>
      <c r="E10" s="230">
        <v>10.0</v>
      </c>
      <c r="F10" s="217">
        <v>0.0</v>
      </c>
      <c r="G10" s="60">
        <f t="shared" si="4"/>
        <v>70</v>
      </c>
      <c r="H10" s="61">
        <f>C69</f>
        <v>16</v>
      </c>
      <c r="I10" s="61">
        <f>C70</f>
        <v>21</v>
      </c>
      <c r="J10" s="218">
        <v>17.0</v>
      </c>
      <c r="K10" s="61">
        <f>C71</f>
        <v>9</v>
      </c>
      <c r="L10" s="218" t="s">
        <v>819</v>
      </c>
      <c r="M10" s="62">
        <f>C69+C70+C71+C73</f>
        <v>48</v>
      </c>
      <c r="N10" s="69">
        <f t="shared" ref="N10:P10" si="18">B10-H10</f>
        <v>4</v>
      </c>
      <c r="O10" s="64">
        <f t="shared" si="18"/>
        <v>-1</v>
      </c>
      <c r="P10" s="225">
        <f t="shared" si="18"/>
        <v>3</v>
      </c>
      <c r="Q10" s="225"/>
      <c r="R10" s="65">
        <f t="shared" si="6"/>
        <v>22</v>
      </c>
      <c r="S10" s="67">
        <f t="shared" ref="S10:U10" si="19">H10*100%/B10</f>
        <v>0.8</v>
      </c>
      <c r="T10" s="67">
        <f t="shared" si="19"/>
        <v>1.05</v>
      </c>
      <c r="U10" s="67">
        <f t="shared" si="19"/>
        <v>0.85</v>
      </c>
      <c r="V10" s="67"/>
      <c r="W10" s="68">
        <f t="shared" si="8"/>
        <v>0.6857142857</v>
      </c>
      <c r="X10" s="25"/>
      <c r="Z10" s="1"/>
      <c r="AH10" s="1"/>
      <c r="AN10" s="1"/>
      <c r="AX10" s="1"/>
      <c r="BT10" s="1"/>
      <c r="BU10" s="1"/>
      <c r="BV10" s="1"/>
      <c r="BW10" s="1"/>
    </row>
    <row r="11">
      <c r="A11" s="57">
        <v>8.0</v>
      </c>
      <c r="B11" s="59">
        <v>25.0</v>
      </c>
      <c r="C11" s="59">
        <f t="shared" ref="C11:D11" si="20">B11</f>
        <v>25</v>
      </c>
      <c r="D11" s="217">
        <f t="shared" si="20"/>
        <v>25</v>
      </c>
      <c r="E11" s="230">
        <v>15.0</v>
      </c>
      <c r="F11" s="217">
        <v>5.0</v>
      </c>
      <c r="G11" s="60">
        <f t="shared" si="4"/>
        <v>95</v>
      </c>
      <c r="H11" s="61">
        <f>C78</f>
        <v>14</v>
      </c>
      <c r="I11" s="61">
        <f>C79</f>
        <v>19</v>
      </c>
      <c r="J11" s="218">
        <f>C81</f>
        <v>37</v>
      </c>
      <c r="K11" s="218">
        <f>C80</f>
        <v>7</v>
      </c>
      <c r="L11" s="62">
        <f>C82</f>
        <v>4</v>
      </c>
      <c r="M11" s="62">
        <f>C78+C79+C83</f>
        <v>37</v>
      </c>
      <c r="N11" s="69">
        <f t="shared" ref="N11:P11" si="21">B11-H11</f>
        <v>11</v>
      </c>
      <c r="O11" s="64">
        <f t="shared" si="21"/>
        <v>6</v>
      </c>
      <c r="P11" s="225">
        <f t="shared" si="21"/>
        <v>-12</v>
      </c>
      <c r="Q11" s="225">
        <f t="shared" ref="Q11:R11" si="22">F11-L11</f>
        <v>1</v>
      </c>
      <c r="R11" s="65">
        <f t="shared" si="22"/>
        <v>58</v>
      </c>
      <c r="S11" s="67">
        <f t="shared" ref="S11:U11" si="23">H11*100%/B11</f>
        <v>0.56</v>
      </c>
      <c r="T11" s="67">
        <f t="shared" si="23"/>
        <v>0.76</v>
      </c>
      <c r="U11" s="67">
        <f t="shared" si="23"/>
        <v>1.48</v>
      </c>
      <c r="V11" s="67">
        <f t="shared" ref="V11:W11" si="24">L11*100%/F11</f>
        <v>0.8</v>
      </c>
      <c r="W11" s="68">
        <f t="shared" si="24"/>
        <v>0.3894736842</v>
      </c>
      <c r="X11" s="25"/>
      <c r="Z11" s="1"/>
      <c r="AH11" s="1"/>
      <c r="AN11" s="1"/>
      <c r="AX11" s="1"/>
      <c r="BT11" s="1"/>
      <c r="BU11" s="1"/>
      <c r="BV11" s="1"/>
      <c r="BW11" s="1"/>
    </row>
    <row r="12">
      <c r="A12" s="57">
        <v>9.0</v>
      </c>
      <c r="B12" s="59">
        <v>25.0</v>
      </c>
      <c r="C12" s="59">
        <f t="shared" ref="C12:D12" si="25">B12</f>
        <v>25</v>
      </c>
      <c r="D12" s="217">
        <f t="shared" si="25"/>
        <v>25</v>
      </c>
      <c r="E12" s="230">
        <v>15.0</v>
      </c>
      <c r="F12" s="217">
        <v>5.0</v>
      </c>
      <c r="G12" s="60">
        <f t="shared" si="4"/>
        <v>95</v>
      </c>
      <c r="H12" s="61">
        <f>C87</f>
        <v>0</v>
      </c>
      <c r="I12" s="61">
        <f>C88</f>
        <v>12</v>
      </c>
      <c r="J12" s="62">
        <f>C90</f>
        <v>30</v>
      </c>
      <c r="K12" s="218">
        <f>C89</f>
        <v>0</v>
      </c>
      <c r="L12" s="62">
        <f>C101</f>
        <v>0</v>
      </c>
      <c r="M12" s="62">
        <f>C87+C88+C93</f>
        <v>12</v>
      </c>
      <c r="N12" s="69">
        <f t="shared" ref="N12:P12" si="26">B12-H12</f>
        <v>25</v>
      </c>
      <c r="O12" s="64">
        <f t="shared" si="26"/>
        <v>13</v>
      </c>
      <c r="P12" s="225">
        <f t="shared" si="26"/>
        <v>-5</v>
      </c>
      <c r="Q12" s="225">
        <f t="shared" ref="Q12:R12" si="27">F12-L12</f>
        <v>5</v>
      </c>
      <c r="R12" s="65">
        <f t="shared" si="27"/>
        <v>83</v>
      </c>
      <c r="S12" s="67">
        <f t="shared" ref="S12:U12" si="28">H12*100%/B12</f>
        <v>0</v>
      </c>
      <c r="T12" s="67">
        <f t="shared" si="28"/>
        <v>0.48</v>
      </c>
      <c r="U12" s="67">
        <f t="shared" si="28"/>
        <v>1.2</v>
      </c>
      <c r="V12" s="67">
        <f t="shared" ref="V12:W12" si="29">L12*100%/F12</f>
        <v>0</v>
      </c>
      <c r="W12" s="68">
        <f t="shared" si="29"/>
        <v>0.1263157895</v>
      </c>
      <c r="X12" s="1"/>
      <c r="Z12" s="1"/>
      <c r="AH12" s="1"/>
      <c r="AN12" s="1"/>
      <c r="AX12" s="1"/>
      <c r="BT12" s="1"/>
      <c r="BU12" s="1"/>
      <c r="BV12" s="1"/>
      <c r="BW12" s="1"/>
    </row>
    <row r="13">
      <c r="A13" s="57">
        <v>10.0</v>
      </c>
      <c r="B13" s="59">
        <v>25.0</v>
      </c>
      <c r="C13" s="59">
        <f t="shared" ref="C13:D13" si="30">B13</f>
        <v>25</v>
      </c>
      <c r="D13" s="217">
        <f t="shared" si="30"/>
        <v>25</v>
      </c>
      <c r="E13" s="230">
        <v>15.0</v>
      </c>
      <c r="F13" s="217">
        <v>5.0</v>
      </c>
      <c r="G13" s="60">
        <f t="shared" si="4"/>
        <v>95</v>
      </c>
      <c r="H13" s="61">
        <f>C97</f>
        <v>0</v>
      </c>
      <c r="I13" s="61">
        <f>C98</f>
        <v>0</v>
      </c>
      <c r="J13" s="62">
        <f>C100</f>
        <v>0</v>
      </c>
      <c r="K13" s="218">
        <f>C99</f>
        <v>0</v>
      </c>
      <c r="L13" s="62">
        <f>C101</f>
        <v>0</v>
      </c>
      <c r="M13" s="62">
        <f>C97+C98+C102</f>
        <v>0</v>
      </c>
      <c r="N13" s="69">
        <f t="shared" ref="N13:P13" si="31">B13-H13</f>
        <v>25</v>
      </c>
      <c r="O13" s="64">
        <f t="shared" si="31"/>
        <v>25</v>
      </c>
      <c r="P13" s="225">
        <f t="shared" si="31"/>
        <v>25</v>
      </c>
      <c r="Q13" s="225">
        <f t="shared" ref="Q13:R13" si="32">F13-L13</f>
        <v>5</v>
      </c>
      <c r="R13" s="65">
        <f t="shared" si="32"/>
        <v>95</v>
      </c>
      <c r="S13" s="67">
        <f t="shared" ref="S13:U13" si="33">H13*100%/B13</f>
        <v>0</v>
      </c>
      <c r="T13" s="67">
        <f t="shared" si="33"/>
        <v>0</v>
      </c>
      <c r="U13" s="67">
        <f t="shared" si="33"/>
        <v>0</v>
      </c>
      <c r="V13" s="67">
        <f t="shared" ref="V13:W13" si="34">L13*100%/F13</f>
        <v>0</v>
      </c>
      <c r="W13" s="68">
        <f t="shared" si="34"/>
        <v>0</v>
      </c>
      <c r="X13" s="99"/>
      <c r="Z13" s="100"/>
      <c r="AH13" s="1"/>
      <c r="AN13" s="1"/>
      <c r="AX13" s="1"/>
      <c r="BT13" s="1"/>
      <c r="BU13" s="1"/>
      <c r="BV13" s="1"/>
      <c r="BW13" s="1"/>
    </row>
    <row r="14">
      <c r="A14" s="57">
        <v>11.0</v>
      </c>
      <c r="B14" s="59">
        <v>25.0</v>
      </c>
      <c r="C14" s="59">
        <f t="shared" ref="C14:D14" si="35">B14</f>
        <v>25</v>
      </c>
      <c r="D14" s="217">
        <f t="shared" si="35"/>
        <v>25</v>
      </c>
      <c r="E14" s="230">
        <v>15.0</v>
      </c>
      <c r="F14" s="217">
        <v>10.0</v>
      </c>
      <c r="G14" s="60">
        <f t="shared" si="4"/>
        <v>100</v>
      </c>
      <c r="H14" s="61">
        <f>C106</f>
        <v>0</v>
      </c>
      <c r="I14" s="61">
        <f>C107</f>
        <v>0</v>
      </c>
      <c r="J14" s="62">
        <f>C109</f>
        <v>0</v>
      </c>
      <c r="K14" s="218">
        <f>C108</f>
        <v>0</v>
      </c>
      <c r="L14" s="62">
        <f>C110</f>
        <v>0</v>
      </c>
      <c r="M14" s="62">
        <f>C106+C107+C112</f>
        <v>0</v>
      </c>
      <c r="N14" s="69">
        <f t="shared" ref="N14:P14" si="36">B14-H14</f>
        <v>25</v>
      </c>
      <c r="O14" s="64">
        <f t="shared" si="36"/>
        <v>25</v>
      </c>
      <c r="P14" s="225">
        <f t="shared" si="36"/>
        <v>25</v>
      </c>
      <c r="Q14" s="225">
        <f t="shared" ref="Q14:R14" si="37">F14-L14</f>
        <v>10</v>
      </c>
      <c r="R14" s="65">
        <f t="shared" si="37"/>
        <v>100</v>
      </c>
      <c r="S14" s="67">
        <f t="shared" ref="S14:U14" si="38">H14*100%/B14</f>
        <v>0</v>
      </c>
      <c r="T14" s="67">
        <f t="shared" si="38"/>
        <v>0</v>
      </c>
      <c r="U14" s="67">
        <f t="shared" si="38"/>
        <v>0</v>
      </c>
      <c r="V14" s="67">
        <f t="shared" ref="V14:W14" si="39">L14*100%/F14</f>
        <v>0</v>
      </c>
      <c r="W14" s="68">
        <f t="shared" si="39"/>
        <v>0</v>
      </c>
      <c r="X14" s="1"/>
      <c r="Z14" s="1"/>
      <c r="AH14" s="1"/>
      <c r="AN14" s="1"/>
      <c r="AX14" s="1"/>
      <c r="BT14" s="1"/>
      <c r="BU14" s="1"/>
      <c r="BV14" s="1"/>
      <c r="BW14" s="1"/>
    </row>
    <row r="15">
      <c r="A15" s="109">
        <v>12.0</v>
      </c>
      <c r="B15" s="59">
        <v>25.0</v>
      </c>
      <c r="C15" s="59">
        <f t="shared" ref="C15:D15" si="40">B15</f>
        <v>25</v>
      </c>
      <c r="D15" s="217">
        <f t="shared" si="40"/>
        <v>25</v>
      </c>
      <c r="E15" s="230">
        <v>15.0</v>
      </c>
      <c r="F15" s="217">
        <v>10.0</v>
      </c>
      <c r="G15" s="60">
        <f t="shared" si="4"/>
        <v>100</v>
      </c>
      <c r="H15" s="61">
        <f>C116</f>
        <v>0</v>
      </c>
      <c r="I15" s="61">
        <f>C117</f>
        <v>0</v>
      </c>
      <c r="J15" s="62">
        <f>C119</f>
        <v>0</v>
      </c>
      <c r="K15" s="218">
        <f>C118</f>
        <v>0</v>
      </c>
      <c r="L15" s="62">
        <f>C120</f>
        <v>0</v>
      </c>
      <c r="M15" s="62">
        <f>C116+C117+C122</f>
        <v>0</v>
      </c>
      <c r="N15" s="69">
        <f t="shared" ref="N15:P15" si="41">B15-H15</f>
        <v>25</v>
      </c>
      <c r="O15" s="64">
        <f t="shared" si="41"/>
        <v>25</v>
      </c>
      <c r="P15" s="225">
        <f t="shared" si="41"/>
        <v>25</v>
      </c>
      <c r="Q15" s="225">
        <f t="shared" ref="Q15:R15" si="42">F15-L15</f>
        <v>10</v>
      </c>
      <c r="R15" s="65">
        <f t="shared" si="42"/>
        <v>100</v>
      </c>
      <c r="S15" s="67">
        <f t="shared" ref="S15:U15" si="43">H15*100%/B15</f>
        <v>0</v>
      </c>
      <c r="T15" s="67">
        <f t="shared" si="43"/>
        <v>0</v>
      </c>
      <c r="U15" s="67">
        <f t="shared" si="43"/>
        <v>0</v>
      </c>
      <c r="V15" s="67">
        <f t="shared" ref="V15:W15" si="44">L15*100%/F15</f>
        <v>0</v>
      </c>
      <c r="W15" s="68">
        <f t="shared" si="44"/>
        <v>0</v>
      </c>
      <c r="X15" s="1"/>
      <c r="Z15" s="1"/>
      <c r="AH15" s="1"/>
      <c r="AN15" s="1"/>
      <c r="AX15" s="1"/>
      <c r="BT15" s="1"/>
      <c r="BU15" s="1"/>
      <c r="BV15" s="1"/>
      <c r="BW15" s="1"/>
    </row>
    <row r="16">
      <c r="A16" s="110" t="s">
        <v>370</v>
      </c>
      <c r="B16" s="114">
        <f t="shared" ref="B16:C16" si="45">SUM(B4:B15)</f>
        <v>214</v>
      </c>
      <c r="C16" s="114">
        <f t="shared" si="45"/>
        <v>214</v>
      </c>
      <c r="D16" s="231">
        <f>SUM(D9:D15)</f>
        <v>163</v>
      </c>
      <c r="E16" s="231">
        <f>SUM(E6:E15)</f>
        <v>95</v>
      </c>
      <c r="F16" s="110">
        <f>SUM(F11:F15)</f>
        <v>35</v>
      </c>
      <c r="G16" s="232">
        <f t="shared" si="4"/>
        <v>721</v>
      </c>
      <c r="H16" s="110">
        <f t="shared" ref="H16:P16" si="46">SUM(H4:H15)</f>
        <v>59</v>
      </c>
      <c r="I16" s="110">
        <f t="shared" si="46"/>
        <v>102</v>
      </c>
      <c r="J16" s="110">
        <f t="shared" si="46"/>
        <v>101</v>
      </c>
      <c r="K16" s="110">
        <f t="shared" si="46"/>
        <v>21</v>
      </c>
      <c r="L16" s="110">
        <f t="shared" si="46"/>
        <v>4</v>
      </c>
      <c r="M16" s="119">
        <f t="shared" si="46"/>
        <v>220</v>
      </c>
      <c r="N16" s="122">
        <f t="shared" si="46"/>
        <v>155</v>
      </c>
      <c r="O16" s="122">
        <f t="shared" si="46"/>
        <v>112</v>
      </c>
      <c r="P16" s="122">
        <f t="shared" si="46"/>
        <v>67</v>
      </c>
      <c r="Q16" s="65">
        <f>SUM(Q11:Q15)</f>
        <v>31</v>
      </c>
      <c r="R16" s="122">
        <f>SUM(R4:R15)</f>
        <v>501</v>
      </c>
      <c r="S16" s="125">
        <f t="shared" ref="S16:U16" si="47">H16*100%/B16</f>
        <v>0.2757009346</v>
      </c>
      <c r="T16" s="125">
        <f t="shared" si="47"/>
        <v>0.476635514</v>
      </c>
      <c r="U16" s="125">
        <f t="shared" si="47"/>
        <v>0.6196319018</v>
      </c>
      <c r="V16" s="125">
        <f t="shared" ref="V16:W16" si="48">L16*100%/F16</f>
        <v>0.1142857143</v>
      </c>
      <c r="W16" s="125">
        <f t="shared" si="48"/>
        <v>0.3051317614</v>
      </c>
      <c r="X16" s="126"/>
      <c r="Z16" s="126"/>
      <c r="AA16" s="127"/>
      <c r="AB16" s="127"/>
      <c r="AC16" s="127"/>
      <c r="AD16" s="127"/>
      <c r="AE16" s="127"/>
      <c r="AF16" s="127"/>
      <c r="AG16" s="127"/>
      <c r="AH16" s="126"/>
      <c r="AI16" s="127"/>
      <c r="AJ16" s="127"/>
      <c r="AK16" s="127"/>
      <c r="AL16" s="127"/>
      <c r="AM16" s="127"/>
      <c r="AN16" s="126"/>
      <c r="AO16" s="127"/>
      <c r="AP16" s="127"/>
      <c r="AQ16" s="127"/>
      <c r="AR16" s="127"/>
      <c r="AS16" s="127"/>
      <c r="AT16" s="127"/>
      <c r="AU16" s="127"/>
      <c r="AV16" s="127"/>
      <c r="AW16" s="127"/>
      <c r="AX16" s="126"/>
      <c r="AY16" s="127"/>
      <c r="AZ16" s="127"/>
      <c r="BA16" s="127"/>
      <c r="BB16" s="127"/>
      <c r="BC16" s="127"/>
      <c r="BD16" s="127"/>
      <c r="BE16" s="127"/>
      <c r="BF16" s="127"/>
      <c r="BG16" s="127"/>
      <c r="BH16" s="127"/>
      <c r="BI16" s="127"/>
      <c r="BJ16" s="127"/>
      <c r="BK16" s="127"/>
      <c r="BL16" s="127"/>
      <c r="BM16" s="127"/>
      <c r="BN16" s="127"/>
      <c r="BO16" s="127"/>
      <c r="BP16" s="127"/>
      <c r="BQ16" s="127"/>
      <c r="BR16" s="127"/>
      <c r="BS16" s="127"/>
      <c r="BT16" s="126"/>
      <c r="BU16" s="126"/>
      <c r="BV16" s="126"/>
      <c r="BW16" s="126"/>
      <c r="BX16" s="127"/>
      <c r="BY16" s="127"/>
      <c r="BZ16" s="127"/>
      <c r="CA16" s="127"/>
      <c r="CB16" s="127"/>
      <c r="CC16" s="127"/>
      <c r="CD16" s="127"/>
      <c r="CE16" s="127"/>
      <c r="CF16" s="127"/>
      <c r="CG16" s="127"/>
      <c r="CH16" s="127"/>
      <c r="CI16" s="127"/>
      <c r="CJ16" s="127"/>
      <c r="CK16" s="127"/>
      <c r="CL16" s="127"/>
      <c r="CM16" s="127"/>
    </row>
    <row r="17">
      <c r="D17" s="1"/>
      <c r="E17" s="1"/>
      <c r="F17" s="1"/>
      <c r="G17" s="1"/>
      <c r="J17" s="233">
        <f>D16-J16</f>
        <v>62</v>
      </c>
      <c r="K17" s="1"/>
      <c r="L17" s="1"/>
      <c r="M17" s="1"/>
      <c r="X17" s="1"/>
      <c r="Y17" s="1"/>
      <c r="Z17" s="1"/>
      <c r="AH17" s="1"/>
      <c r="AN17" s="1"/>
      <c r="AX17" s="1"/>
      <c r="BT17" s="1"/>
      <c r="BU17" s="1"/>
      <c r="BV17" s="1"/>
      <c r="BW17" s="1"/>
    </row>
    <row r="18">
      <c r="D18" s="1"/>
      <c r="E18" s="1"/>
      <c r="F18" s="1"/>
      <c r="G18" s="1"/>
      <c r="J18" s="234">
        <f>(J16/D16)*100</f>
        <v>61.96319018</v>
      </c>
      <c r="K18" s="1"/>
      <c r="L18" s="1"/>
      <c r="M18" s="1"/>
      <c r="X18" s="1"/>
      <c r="Y18" s="1"/>
      <c r="Z18" s="1"/>
      <c r="AH18" s="1"/>
      <c r="AN18" s="1"/>
      <c r="AX18" s="1"/>
      <c r="BT18" s="1"/>
      <c r="BU18" s="1"/>
      <c r="BV18" s="1"/>
      <c r="BW18" s="1"/>
    </row>
    <row r="19">
      <c r="A19" s="132" t="s">
        <v>0</v>
      </c>
      <c r="B19" s="134" t="s">
        <v>413</v>
      </c>
      <c r="C19" s="23"/>
      <c r="D19" s="135">
        <v>1.0</v>
      </c>
      <c r="E19" s="23"/>
      <c r="F19" s="135">
        <v>2.0</v>
      </c>
      <c r="G19" s="23"/>
      <c r="H19" s="135">
        <v>3.0</v>
      </c>
      <c r="I19" s="23"/>
      <c r="J19" s="135">
        <v>4.0</v>
      </c>
      <c r="K19" s="23"/>
      <c r="L19" s="135">
        <v>5.0</v>
      </c>
      <c r="M19" s="23"/>
      <c r="N19" s="135">
        <v>6.0</v>
      </c>
      <c r="O19" s="23"/>
      <c r="P19" s="136"/>
      <c r="Q19" s="136"/>
      <c r="R19" s="135">
        <v>7.0</v>
      </c>
      <c r="S19" s="23"/>
      <c r="T19" s="135">
        <v>8.0</v>
      </c>
      <c r="U19" s="23"/>
      <c r="V19" s="136"/>
      <c r="W19" s="135">
        <v>9.0</v>
      </c>
      <c r="X19" s="23"/>
      <c r="Y19" s="135">
        <v>10.0</v>
      </c>
      <c r="Z19" s="23"/>
      <c r="AA19" s="135">
        <v>11.0</v>
      </c>
      <c r="AB19" s="23"/>
      <c r="AC19" s="135">
        <v>12.0</v>
      </c>
      <c r="AD19" s="23"/>
      <c r="AE19" s="135">
        <v>13.0</v>
      </c>
      <c r="AF19" s="23"/>
      <c r="AG19" s="135">
        <v>14.0</v>
      </c>
      <c r="AH19" s="23"/>
      <c r="AI19" s="135">
        <v>15.0</v>
      </c>
      <c r="AJ19" s="23"/>
      <c r="AK19" s="135">
        <v>16.0</v>
      </c>
      <c r="AL19" s="23"/>
      <c r="AM19" s="135">
        <v>17.0</v>
      </c>
      <c r="AN19" s="23"/>
      <c r="AO19" s="135">
        <v>18.0</v>
      </c>
      <c r="AP19" s="23"/>
      <c r="AQ19" s="135">
        <v>19.0</v>
      </c>
      <c r="AR19" s="23"/>
      <c r="AS19" s="135">
        <v>20.0</v>
      </c>
      <c r="AT19" s="23"/>
      <c r="AU19" s="135">
        <v>21.0</v>
      </c>
      <c r="AV19" s="23"/>
      <c r="AW19" s="135">
        <v>22.0</v>
      </c>
      <c r="AX19" s="23"/>
      <c r="AY19" s="135">
        <v>23.0</v>
      </c>
      <c r="AZ19" s="23"/>
      <c r="BA19" s="135">
        <v>24.0</v>
      </c>
      <c r="BB19" s="23"/>
      <c r="BC19" s="135">
        <v>25.0</v>
      </c>
      <c r="BD19" s="23"/>
      <c r="BE19" s="135">
        <v>26.0</v>
      </c>
      <c r="BF19" s="23"/>
      <c r="BG19" s="135">
        <v>27.0</v>
      </c>
      <c r="BH19" s="23"/>
      <c r="BI19" s="135">
        <v>28.0</v>
      </c>
      <c r="BJ19" s="23"/>
      <c r="BK19" s="135">
        <v>29.0</v>
      </c>
      <c r="BL19" s="23"/>
      <c r="BM19" s="135">
        <v>30.0</v>
      </c>
      <c r="BN19" s="23"/>
      <c r="BO19" s="135">
        <v>31.0</v>
      </c>
      <c r="BP19" s="23"/>
    </row>
    <row r="20">
      <c r="A20" s="24"/>
      <c r="B20" s="136" t="s">
        <v>9</v>
      </c>
      <c r="C20" s="137" t="s">
        <v>419</v>
      </c>
      <c r="D20" s="144" t="s">
        <v>422</v>
      </c>
      <c r="E20" s="144" t="s">
        <v>423</v>
      </c>
      <c r="F20" s="144" t="s">
        <v>422</v>
      </c>
      <c r="G20" s="144" t="s">
        <v>423</v>
      </c>
      <c r="H20" s="144" t="s">
        <v>422</v>
      </c>
      <c r="I20" s="144" t="s">
        <v>423</v>
      </c>
      <c r="J20" s="144" t="s">
        <v>422</v>
      </c>
      <c r="K20" s="144" t="s">
        <v>423</v>
      </c>
      <c r="L20" s="144" t="s">
        <v>422</v>
      </c>
      <c r="M20" s="144" t="s">
        <v>423</v>
      </c>
      <c r="N20" s="144" t="s">
        <v>422</v>
      </c>
      <c r="O20" s="144" t="s">
        <v>423</v>
      </c>
      <c r="P20" s="144"/>
      <c r="Q20" s="144"/>
      <c r="R20" s="144" t="s">
        <v>422</v>
      </c>
      <c r="S20" s="144" t="s">
        <v>423</v>
      </c>
      <c r="T20" s="144" t="s">
        <v>422</v>
      </c>
      <c r="U20" s="144" t="s">
        <v>423</v>
      </c>
      <c r="V20" s="144"/>
      <c r="W20" s="144" t="s">
        <v>422</v>
      </c>
      <c r="X20" s="144" t="s">
        <v>423</v>
      </c>
      <c r="Y20" s="144" t="s">
        <v>422</v>
      </c>
      <c r="Z20" s="144" t="s">
        <v>423</v>
      </c>
      <c r="AA20" s="144" t="s">
        <v>422</v>
      </c>
      <c r="AB20" s="144" t="s">
        <v>423</v>
      </c>
      <c r="AC20" s="144" t="s">
        <v>422</v>
      </c>
      <c r="AD20" s="144" t="s">
        <v>423</v>
      </c>
      <c r="AE20" s="144" t="s">
        <v>422</v>
      </c>
      <c r="AF20" s="144" t="s">
        <v>423</v>
      </c>
      <c r="AG20" s="144" t="s">
        <v>422</v>
      </c>
      <c r="AH20" s="144" t="s">
        <v>423</v>
      </c>
      <c r="AI20" s="144" t="s">
        <v>422</v>
      </c>
      <c r="AJ20" s="144" t="s">
        <v>423</v>
      </c>
      <c r="AK20" s="144" t="s">
        <v>422</v>
      </c>
      <c r="AL20" s="144" t="s">
        <v>423</v>
      </c>
      <c r="AM20" s="144" t="s">
        <v>422</v>
      </c>
      <c r="AN20" s="144" t="s">
        <v>423</v>
      </c>
      <c r="AO20" s="144" t="s">
        <v>422</v>
      </c>
      <c r="AP20" s="144" t="s">
        <v>423</v>
      </c>
      <c r="AQ20" s="144" t="s">
        <v>422</v>
      </c>
      <c r="AR20" s="144" t="s">
        <v>423</v>
      </c>
      <c r="AS20" s="144" t="s">
        <v>422</v>
      </c>
      <c r="AT20" s="144" t="s">
        <v>423</v>
      </c>
      <c r="AU20" s="144" t="s">
        <v>422</v>
      </c>
      <c r="AV20" s="144" t="s">
        <v>423</v>
      </c>
      <c r="AW20" s="144" t="s">
        <v>422</v>
      </c>
      <c r="AX20" s="144" t="s">
        <v>423</v>
      </c>
      <c r="AY20" s="144" t="s">
        <v>422</v>
      </c>
      <c r="AZ20" s="144" t="s">
        <v>423</v>
      </c>
      <c r="BA20" s="144" t="s">
        <v>422</v>
      </c>
      <c r="BB20" s="144" t="s">
        <v>423</v>
      </c>
      <c r="BC20" s="144" t="s">
        <v>422</v>
      </c>
      <c r="BD20" s="144" t="s">
        <v>423</v>
      </c>
      <c r="BE20" s="144" t="s">
        <v>422</v>
      </c>
      <c r="BF20" s="144" t="s">
        <v>423</v>
      </c>
      <c r="BG20" s="144" t="s">
        <v>422</v>
      </c>
      <c r="BH20" s="144" t="s">
        <v>423</v>
      </c>
      <c r="BI20" s="144" t="s">
        <v>422</v>
      </c>
      <c r="BJ20" s="144" t="s">
        <v>423</v>
      </c>
      <c r="BK20" s="144" t="s">
        <v>422</v>
      </c>
      <c r="BL20" s="144" t="s">
        <v>423</v>
      </c>
      <c r="BM20" s="144" t="s">
        <v>422</v>
      </c>
      <c r="BN20" s="144" t="s">
        <v>423</v>
      </c>
      <c r="BO20" s="144" t="s">
        <v>422</v>
      </c>
      <c r="BP20" s="144" t="s">
        <v>423</v>
      </c>
    </row>
    <row r="21">
      <c r="A21" s="138">
        <v>1.0</v>
      </c>
      <c r="B21" s="145" t="s">
        <v>38</v>
      </c>
      <c r="C21" s="141">
        <f t="shared" ref="C21:C24" si="49">sum(D21:BP21)</f>
        <v>3</v>
      </c>
      <c r="D21" s="142"/>
      <c r="E21" s="142">
        <v>1.0</v>
      </c>
      <c r="F21" s="143"/>
      <c r="G21" s="143"/>
      <c r="H21" s="143"/>
      <c r="I21" s="143"/>
      <c r="J21" s="143"/>
      <c r="K21" s="143"/>
      <c r="L21" s="143"/>
      <c r="M21" s="143"/>
      <c r="N21" s="143"/>
      <c r="O21" s="143"/>
      <c r="P21" s="143"/>
      <c r="Q21" s="143"/>
      <c r="R21" s="143"/>
      <c r="S21" s="143"/>
      <c r="T21" s="143"/>
      <c r="U21" s="143"/>
      <c r="V21" s="143"/>
      <c r="W21" s="143"/>
      <c r="X21" s="143"/>
      <c r="Y21" s="143"/>
      <c r="Z21" s="143"/>
      <c r="AA21" s="143"/>
      <c r="AB21" s="143"/>
      <c r="AC21" s="142"/>
      <c r="AD21" s="142">
        <v>1.0</v>
      </c>
      <c r="AE21" s="142"/>
      <c r="AF21" s="142"/>
      <c r="AG21" s="143"/>
      <c r="AH21" s="143"/>
      <c r="AI21" s="143"/>
      <c r="AJ21" s="143"/>
      <c r="AK21" s="142"/>
      <c r="AL21" s="143"/>
      <c r="AM21" s="143"/>
      <c r="AN21" s="143"/>
      <c r="AO21" s="143"/>
      <c r="AP21" s="143"/>
      <c r="AQ21" s="142"/>
      <c r="AR21" s="143"/>
      <c r="AS21" s="143"/>
      <c r="AT21" s="143"/>
      <c r="AU21" s="143"/>
      <c r="AV21" s="143"/>
      <c r="AW21" s="143"/>
      <c r="AX21" s="143"/>
      <c r="AY21" s="143"/>
      <c r="AZ21" s="143"/>
      <c r="BA21" s="143"/>
      <c r="BB21" s="143"/>
      <c r="BC21" s="143"/>
      <c r="BD21" s="143"/>
      <c r="BE21" s="143"/>
      <c r="BF21" s="143"/>
      <c r="BG21" s="143"/>
      <c r="BH21" s="143"/>
      <c r="BI21" s="142"/>
      <c r="BJ21" s="143"/>
      <c r="BK21" s="142"/>
      <c r="BL21" s="143"/>
      <c r="BM21" s="142"/>
      <c r="BN21" s="143"/>
      <c r="BO21" s="142">
        <v>1.0</v>
      </c>
      <c r="BP21" s="143"/>
      <c r="BX21" s="1"/>
      <c r="BY21" s="1"/>
      <c r="BZ21" s="1"/>
      <c r="CA21" s="1"/>
      <c r="CB21" s="1"/>
      <c r="CC21" s="1"/>
      <c r="CD21" s="1"/>
      <c r="CE21" s="1"/>
      <c r="CF21" s="1"/>
      <c r="CG21" s="1"/>
      <c r="CH21" s="1"/>
      <c r="CI21" s="1"/>
      <c r="CJ21" s="1"/>
      <c r="CK21" s="1"/>
      <c r="CL21" s="1"/>
      <c r="CM21" s="1"/>
    </row>
    <row r="22">
      <c r="A22" s="138">
        <v>2.0</v>
      </c>
      <c r="B22" s="145" t="s">
        <v>92</v>
      </c>
      <c r="C22" s="141">
        <f t="shared" si="49"/>
        <v>2</v>
      </c>
      <c r="D22" s="175"/>
      <c r="E22" s="180"/>
      <c r="F22" s="180"/>
      <c r="G22" s="180"/>
      <c r="H22" s="180"/>
      <c r="I22" s="180"/>
      <c r="J22" s="180"/>
      <c r="K22" s="180"/>
      <c r="L22" s="180"/>
      <c r="M22" s="180"/>
      <c r="N22" s="180"/>
      <c r="O22" s="180"/>
      <c r="P22" s="180"/>
      <c r="Q22" s="180"/>
      <c r="R22" s="180"/>
      <c r="S22" s="180"/>
      <c r="T22" s="180"/>
      <c r="U22" s="180"/>
      <c r="V22" s="180"/>
      <c r="W22" s="180"/>
      <c r="X22" s="180"/>
      <c r="Y22" s="180"/>
      <c r="Z22" s="180"/>
      <c r="AA22" s="180"/>
      <c r="AB22" s="180"/>
      <c r="AC22" s="175"/>
      <c r="AD22" s="180"/>
      <c r="AE22" s="180"/>
      <c r="AF22" s="180"/>
      <c r="AG22" s="180"/>
      <c r="AH22" s="175">
        <v>1.0</v>
      </c>
      <c r="AI22" s="175"/>
      <c r="AJ22" s="180"/>
      <c r="AK22" s="180"/>
      <c r="AL22" s="180"/>
      <c r="AM22" s="180"/>
      <c r="AN22" s="180"/>
      <c r="AO22" s="180"/>
      <c r="AP22" s="180"/>
      <c r="AQ22" s="180"/>
      <c r="AR22" s="180"/>
      <c r="AS22" s="180"/>
      <c r="AT22" s="175">
        <v>1.0</v>
      </c>
      <c r="AU22" s="180"/>
      <c r="AV22" s="180"/>
      <c r="AW22" s="180"/>
      <c r="AX22" s="180"/>
      <c r="AY22" s="180"/>
      <c r="AZ22" s="180"/>
      <c r="BA22" s="175"/>
      <c r="BB22" s="180"/>
      <c r="BC22" s="180"/>
      <c r="BD22" s="180"/>
      <c r="BE22" s="180"/>
      <c r="BF22" s="180"/>
      <c r="BG22" s="180"/>
      <c r="BH22" s="180"/>
      <c r="BI22" s="175"/>
      <c r="BJ22" s="180"/>
      <c r="BK22" s="175"/>
      <c r="BL22" s="180"/>
      <c r="BM22" s="175"/>
      <c r="BN22" s="180"/>
      <c r="BO22" s="175"/>
      <c r="BP22" s="180"/>
      <c r="BX22" s="1"/>
      <c r="BY22" s="1"/>
      <c r="BZ22" s="1"/>
      <c r="CA22" s="1"/>
      <c r="CB22" s="1"/>
      <c r="CC22" s="1"/>
      <c r="CD22" s="1"/>
      <c r="CE22" s="1"/>
      <c r="CF22" s="1"/>
      <c r="CG22" s="1"/>
      <c r="CH22" s="1"/>
      <c r="CI22" s="1"/>
      <c r="CJ22" s="1"/>
      <c r="CK22" s="1"/>
      <c r="CL22" s="1"/>
      <c r="CM22" s="1"/>
    </row>
    <row r="23">
      <c r="A23" s="235">
        <v>3.0</v>
      </c>
      <c r="B23" s="145" t="s">
        <v>805</v>
      </c>
      <c r="C23" s="141">
        <f t="shared" si="49"/>
        <v>3</v>
      </c>
      <c r="D23" s="175"/>
      <c r="E23" s="180"/>
      <c r="F23" s="180"/>
      <c r="G23" s="180"/>
      <c r="H23" s="180"/>
      <c r="I23" s="180"/>
      <c r="J23" s="180"/>
      <c r="K23" s="180"/>
      <c r="L23" s="180"/>
      <c r="M23" s="180"/>
      <c r="N23" s="180"/>
      <c r="O23" s="180"/>
      <c r="P23" s="180"/>
      <c r="Q23" s="180"/>
      <c r="R23" s="180"/>
      <c r="S23" s="180"/>
      <c r="T23" s="180"/>
      <c r="U23" s="180"/>
      <c r="V23" s="180"/>
      <c r="W23" s="180"/>
      <c r="X23" s="180"/>
      <c r="Y23" s="180"/>
      <c r="Z23" s="180"/>
      <c r="AA23" s="180"/>
      <c r="AB23" s="180"/>
      <c r="AC23" s="175"/>
      <c r="AD23" s="180"/>
      <c r="AE23" s="180"/>
      <c r="AF23" s="180"/>
      <c r="AG23" s="180"/>
      <c r="AH23" s="175"/>
      <c r="AI23" s="175">
        <v>1.0</v>
      </c>
      <c r="AJ23" s="180"/>
      <c r="AK23" s="175">
        <v>1.0</v>
      </c>
      <c r="AL23" s="180"/>
      <c r="AM23" s="180"/>
      <c r="AN23" s="180"/>
      <c r="AO23" s="180"/>
      <c r="AP23" s="180"/>
      <c r="AQ23" s="180"/>
      <c r="AR23" s="180"/>
      <c r="AS23" s="180"/>
      <c r="AT23" s="175"/>
      <c r="AU23" s="175">
        <v>1.0</v>
      </c>
      <c r="AV23" s="180"/>
      <c r="AW23" s="180"/>
      <c r="AX23" s="180"/>
      <c r="AY23" s="180"/>
      <c r="AZ23" s="180"/>
      <c r="BA23" s="175"/>
      <c r="BB23" s="180"/>
      <c r="BC23" s="180"/>
      <c r="BD23" s="180"/>
      <c r="BE23" s="180"/>
      <c r="BF23" s="180"/>
      <c r="BG23" s="180"/>
      <c r="BH23" s="180"/>
      <c r="BI23" s="175"/>
      <c r="BJ23" s="180"/>
      <c r="BK23" s="175"/>
      <c r="BL23" s="180"/>
      <c r="BM23" s="175"/>
      <c r="BN23" s="180"/>
      <c r="BO23" s="175"/>
      <c r="BP23" s="180"/>
      <c r="BX23" s="1"/>
      <c r="BY23" s="1"/>
      <c r="BZ23" s="1"/>
      <c r="CA23" s="1"/>
      <c r="CB23" s="1"/>
      <c r="CC23" s="1"/>
      <c r="CD23" s="1"/>
      <c r="CE23" s="1"/>
      <c r="CF23" s="1"/>
      <c r="CG23" s="1"/>
      <c r="CH23" s="1"/>
      <c r="CI23" s="1"/>
      <c r="CJ23" s="1"/>
      <c r="CK23" s="1"/>
      <c r="CL23" s="1"/>
      <c r="CM23" s="1"/>
    </row>
    <row r="24">
      <c r="A24" s="236">
        <v>4.0</v>
      </c>
      <c r="B24" s="182" t="s">
        <v>892</v>
      </c>
      <c r="C24" s="141">
        <f t="shared" si="49"/>
        <v>10</v>
      </c>
      <c r="D24" s="175">
        <v>2.0</v>
      </c>
      <c r="E24" s="180"/>
      <c r="F24" s="180"/>
      <c r="G24" s="180"/>
      <c r="H24" s="180"/>
      <c r="I24" s="180"/>
      <c r="J24" s="175">
        <v>1.0</v>
      </c>
      <c r="K24" s="180"/>
      <c r="L24" s="175">
        <v>1.0</v>
      </c>
      <c r="M24" s="180"/>
      <c r="N24" s="180"/>
      <c r="O24" s="180"/>
      <c r="P24" s="180"/>
      <c r="Q24" s="180"/>
      <c r="R24" s="180"/>
      <c r="S24" s="180"/>
      <c r="T24" s="180"/>
      <c r="U24" s="180"/>
      <c r="V24" s="180"/>
      <c r="W24" s="180"/>
      <c r="X24" s="180"/>
      <c r="Y24" s="180"/>
      <c r="Z24" s="180"/>
      <c r="AA24" s="180"/>
      <c r="AB24" s="180"/>
      <c r="AC24" s="175"/>
      <c r="AD24" s="180"/>
      <c r="AE24" s="180"/>
      <c r="AF24" s="180"/>
      <c r="AG24" s="180"/>
      <c r="AH24" s="180"/>
      <c r="AI24" s="175">
        <v>2.0</v>
      </c>
      <c r="AJ24" s="175">
        <v>1.0</v>
      </c>
      <c r="AK24" s="180"/>
      <c r="AL24" s="180"/>
      <c r="AM24" s="180"/>
      <c r="AN24" s="180"/>
      <c r="AO24" s="180"/>
      <c r="AP24" s="180"/>
      <c r="AQ24" s="180"/>
      <c r="AR24" s="180"/>
      <c r="AS24" s="175">
        <v>1.0</v>
      </c>
      <c r="AT24" s="175"/>
      <c r="AU24" s="175"/>
      <c r="AV24" s="180"/>
      <c r="AW24" s="180"/>
      <c r="AX24" s="180"/>
      <c r="AY24" s="175">
        <v>1.0</v>
      </c>
      <c r="AZ24" s="180"/>
      <c r="BA24" s="175"/>
      <c r="BB24" s="180"/>
      <c r="BC24" s="180"/>
      <c r="BD24" s="180"/>
      <c r="BE24" s="180"/>
      <c r="BF24" s="180"/>
      <c r="BG24" s="180"/>
      <c r="BH24" s="180"/>
      <c r="BI24" s="175"/>
      <c r="BJ24" s="180"/>
      <c r="BK24" s="175"/>
      <c r="BL24" s="175">
        <v>1.0</v>
      </c>
      <c r="BM24" s="175"/>
      <c r="BN24" s="180"/>
      <c r="BO24" s="175"/>
      <c r="BP24" s="180"/>
      <c r="BX24" s="1"/>
      <c r="BY24" s="1"/>
      <c r="BZ24" s="1"/>
      <c r="CA24" s="1"/>
      <c r="CB24" s="1"/>
      <c r="CC24" s="1"/>
      <c r="CD24" s="1"/>
      <c r="CE24" s="1"/>
      <c r="CF24" s="1"/>
      <c r="CG24" s="1"/>
      <c r="CH24" s="1"/>
      <c r="CI24" s="1"/>
      <c r="CJ24" s="1"/>
      <c r="CK24" s="1"/>
      <c r="CL24" s="1"/>
      <c r="CM24" s="1"/>
    </row>
    <row r="25">
      <c r="D25" s="1"/>
      <c r="E25" s="1"/>
      <c r="F25" s="1"/>
      <c r="G25" s="1"/>
      <c r="H25" s="1"/>
      <c r="I25" s="1"/>
      <c r="J25" s="1"/>
      <c r="S25" s="1"/>
      <c r="T25" s="1"/>
      <c r="U25" s="1"/>
      <c r="V25" s="1"/>
      <c r="AD25" s="1"/>
      <c r="AJ25" s="1"/>
      <c r="AT25" s="1"/>
      <c r="BP25" s="1"/>
      <c r="BU25" s="1"/>
      <c r="BV25" s="1"/>
      <c r="BW25" s="1"/>
    </row>
    <row r="26">
      <c r="A26" s="132" t="s">
        <v>0</v>
      </c>
      <c r="B26" s="134" t="s">
        <v>445</v>
      </c>
      <c r="C26" s="23"/>
      <c r="D26" s="135">
        <v>1.0</v>
      </c>
      <c r="E26" s="23"/>
      <c r="F26" s="135">
        <v>2.0</v>
      </c>
      <c r="G26" s="23"/>
      <c r="H26" s="135">
        <v>3.0</v>
      </c>
      <c r="I26" s="23"/>
      <c r="J26" s="135">
        <v>4.0</v>
      </c>
      <c r="K26" s="23"/>
      <c r="L26" s="135">
        <v>5.0</v>
      </c>
      <c r="M26" s="23"/>
      <c r="N26" s="135">
        <v>6.0</v>
      </c>
      <c r="O26" s="23"/>
      <c r="P26" s="136"/>
      <c r="Q26" s="136"/>
      <c r="R26" s="135">
        <v>7.0</v>
      </c>
      <c r="S26" s="23"/>
      <c r="T26" s="135">
        <v>8.0</v>
      </c>
      <c r="U26" s="23"/>
      <c r="V26" s="136"/>
      <c r="W26" s="135">
        <v>9.0</v>
      </c>
      <c r="X26" s="23"/>
      <c r="Y26" s="135">
        <v>10.0</v>
      </c>
      <c r="Z26" s="23"/>
      <c r="AA26" s="135">
        <v>11.0</v>
      </c>
      <c r="AB26" s="23"/>
      <c r="AC26" s="135">
        <v>12.0</v>
      </c>
      <c r="AD26" s="23"/>
      <c r="AE26" s="135">
        <v>13.0</v>
      </c>
      <c r="AF26" s="23"/>
      <c r="AG26" s="135">
        <v>14.0</v>
      </c>
      <c r="AH26" s="23"/>
      <c r="AI26" s="135">
        <v>15.0</v>
      </c>
      <c r="AJ26" s="23"/>
      <c r="AK26" s="135">
        <v>16.0</v>
      </c>
      <c r="AL26" s="23"/>
      <c r="AM26" s="135">
        <v>17.0</v>
      </c>
      <c r="AN26" s="23"/>
      <c r="AO26" s="135">
        <v>18.0</v>
      </c>
      <c r="AP26" s="23"/>
      <c r="AQ26" s="135">
        <v>19.0</v>
      </c>
      <c r="AR26" s="23"/>
      <c r="AS26" s="135">
        <v>20.0</v>
      </c>
      <c r="AT26" s="23"/>
      <c r="AU26" s="135">
        <v>21.0</v>
      </c>
      <c r="AV26" s="23"/>
      <c r="AW26" s="135">
        <v>22.0</v>
      </c>
      <c r="AX26" s="23"/>
      <c r="AY26" s="135">
        <v>23.0</v>
      </c>
      <c r="AZ26" s="23"/>
      <c r="BA26" s="135">
        <v>24.0</v>
      </c>
      <c r="BB26" s="23"/>
      <c r="BC26" s="135">
        <v>25.0</v>
      </c>
      <c r="BD26" s="23"/>
      <c r="BE26" s="135">
        <v>26.0</v>
      </c>
      <c r="BF26" s="23"/>
      <c r="BG26" s="135">
        <v>27.0</v>
      </c>
      <c r="BH26" s="23"/>
      <c r="BI26" s="135">
        <v>28.0</v>
      </c>
      <c r="BJ26" s="23"/>
      <c r="BM26" s="1"/>
      <c r="BN26" s="1"/>
      <c r="BO26" s="1"/>
      <c r="BP26" s="1"/>
    </row>
    <row r="27">
      <c r="A27" s="24"/>
      <c r="B27" s="136" t="s">
        <v>9</v>
      </c>
      <c r="C27" s="137" t="s">
        <v>419</v>
      </c>
      <c r="D27" s="144" t="s">
        <v>422</v>
      </c>
      <c r="E27" s="144" t="s">
        <v>423</v>
      </c>
      <c r="F27" s="144" t="s">
        <v>422</v>
      </c>
      <c r="G27" s="144" t="s">
        <v>423</v>
      </c>
      <c r="H27" s="144" t="s">
        <v>422</v>
      </c>
      <c r="I27" s="144" t="s">
        <v>423</v>
      </c>
      <c r="J27" s="144" t="s">
        <v>422</v>
      </c>
      <c r="K27" s="144" t="s">
        <v>423</v>
      </c>
      <c r="L27" s="144" t="s">
        <v>422</v>
      </c>
      <c r="M27" s="144" t="s">
        <v>423</v>
      </c>
      <c r="N27" s="144" t="s">
        <v>422</v>
      </c>
      <c r="O27" s="144" t="s">
        <v>423</v>
      </c>
      <c r="P27" s="144"/>
      <c r="Q27" s="144"/>
      <c r="R27" s="144" t="s">
        <v>422</v>
      </c>
      <c r="S27" s="144" t="s">
        <v>423</v>
      </c>
      <c r="T27" s="144" t="s">
        <v>422</v>
      </c>
      <c r="U27" s="144" t="s">
        <v>423</v>
      </c>
      <c r="V27" s="144"/>
      <c r="W27" s="144" t="s">
        <v>422</v>
      </c>
      <c r="X27" s="144" t="s">
        <v>423</v>
      </c>
      <c r="Y27" s="144" t="s">
        <v>422</v>
      </c>
      <c r="Z27" s="144" t="s">
        <v>423</v>
      </c>
      <c r="AA27" s="144" t="s">
        <v>422</v>
      </c>
      <c r="AB27" s="144" t="s">
        <v>423</v>
      </c>
      <c r="AC27" s="144" t="s">
        <v>422</v>
      </c>
      <c r="AD27" s="144" t="s">
        <v>423</v>
      </c>
      <c r="AE27" s="144" t="s">
        <v>422</v>
      </c>
      <c r="AF27" s="144" t="s">
        <v>423</v>
      </c>
      <c r="AG27" s="144" t="s">
        <v>422</v>
      </c>
      <c r="AH27" s="144" t="s">
        <v>423</v>
      </c>
      <c r="AI27" s="144" t="s">
        <v>422</v>
      </c>
      <c r="AJ27" s="144" t="s">
        <v>423</v>
      </c>
      <c r="AK27" s="144" t="s">
        <v>422</v>
      </c>
      <c r="AL27" s="144" t="s">
        <v>423</v>
      </c>
      <c r="AM27" s="144" t="s">
        <v>422</v>
      </c>
      <c r="AN27" s="144" t="s">
        <v>423</v>
      </c>
      <c r="AO27" s="144" t="s">
        <v>422</v>
      </c>
      <c r="AP27" s="144" t="s">
        <v>423</v>
      </c>
      <c r="AQ27" s="144" t="s">
        <v>422</v>
      </c>
      <c r="AR27" s="144" t="s">
        <v>423</v>
      </c>
      <c r="AS27" s="144" t="s">
        <v>422</v>
      </c>
      <c r="AT27" s="144" t="s">
        <v>423</v>
      </c>
      <c r="AU27" s="144" t="s">
        <v>422</v>
      </c>
      <c r="AV27" s="144" t="s">
        <v>423</v>
      </c>
      <c r="AW27" s="144" t="s">
        <v>422</v>
      </c>
      <c r="AX27" s="144" t="s">
        <v>423</v>
      </c>
      <c r="AY27" s="144" t="s">
        <v>422</v>
      </c>
      <c r="AZ27" s="144" t="s">
        <v>423</v>
      </c>
      <c r="BA27" s="144" t="s">
        <v>422</v>
      </c>
      <c r="BB27" s="144" t="s">
        <v>423</v>
      </c>
      <c r="BC27" s="144" t="s">
        <v>422</v>
      </c>
      <c r="BD27" s="144" t="s">
        <v>423</v>
      </c>
      <c r="BE27" s="144" t="s">
        <v>422</v>
      </c>
      <c r="BF27" s="144" t="s">
        <v>423</v>
      </c>
      <c r="BG27" s="144" t="s">
        <v>422</v>
      </c>
      <c r="BH27" s="144" t="s">
        <v>423</v>
      </c>
      <c r="BI27" s="144" t="s">
        <v>422</v>
      </c>
      <c r="BJ27" s="144" t="s">
        <v>423</v>
      </c>
      <c r="BM27" s="1"/>
      <c r="BN27" s="1"/>
      <c r="BO27" s="1"/>
      <c r="BP27" s="1"/>
    </row>
    <row r="28">
      <c r="A28" s="138">
        <v>1.0</v>
      </c>
      <c r="B28" s="145" t="s">
        <v>38</v>
      </c>
      <c r="C28" s="141">
        <f t="shared" ref="C28:C31" si="50">sum(D28:BP28)</f>
        <v>3</v>
      </c>
      <c r="D28" s="237"/>
      <c r="E28" s="238"/>
      <c r="F28" s="238"/>
      <c r="G28" s="238"/>
      <c r="H28" s="238"/>
      <c r="I28" s="239">
        <v>1.0</v>
      </c>
      <c r="J28" s="238"/>
      <c r="K28" s="238"/>
      <c r="L28" s="238"/>
      <c r="M28" s="238"/>
      <c r="N28" s="238"/>
      <c r="O28" s="238"/>
      <c r="P28" s="238"/>
      <c r="Q28" s="238"/>
      <c r="R28" s="238"/>
      <c r="S28" s="238"/>
      <c r="T28" s="238"/>
      <c r="U28" s="238"/>
      <c r="V28" s="238"/>
      <c r="W28" s="238"/>
      <c r="X28" s="238"/>
      <c r="Y28" s="238"/>
      <c r="Z28" s="240"/>
      <c r="AA28" s="238"/>
      <c r="AB28" s="238"/>
      <c r="AC28" s="240"/>
      <c r="AD28" s="241">
        <v>1.0</v>
      </c>
      <c r="AE28" s="238"/>
      <c r="AF28" s="238"/>
      <c r="AG28" s="238"/>
      <c r="AH28" s="238"/>
      <c r="AI28" s="238"/>
      <c r="AJ28" s="238"/>
      <c r="AK28" s="240"/>
      <c r="AL28" s="238"/>
      <c r="AM28" s="238"/>
      <c r="AN28" s="238"/>
      <c r="AO28" s="238"/>
      <c r="AP28" s="238"/>
      <c r="AQ28" s="240"/>
      <c r="AR28" s="238"/>
      <c r="AS28" s="238"/>
      <c r="AT28" s="238"/>
      <c r="AU28" s="238"/>
      <c r="AV28" s="238"/>
      <c r="AW28" s="238"/>
      <c r="AX28" s="238"/>
      <c r="AY28" s="240"/>
      <c r="AZ28" s="238"/>
      <c r="BA28" s="238"/>
      <c r="BB28" s="238"/>
      <c r="BC28" s="239">
        <v>1.0</v>
      </c>
      <c r="BD28" s="238"/>
      <c r="BE28" s="238"/>
      <c r="BF28" s="238"/>
      <c r="BG28" s="238"/>
      <c r="BH28" s="238"/>
      <c r="BI28" s="240"/>
      <c r="BJ28" s="238"/>
      <c r="BK28" s="242"/>
      <c r="BL28" s="242"/>
      <c r="BM28" s="242"/>
      <c r="BN28" s="242"/>
      <c r="BO28" s="242"/>
      <c r="BP28" s="242"/>
      <c r="BX28" s="242"/>
      <c r="BY28" s="242"/>
      <c r="BZ28" s="242"/>
      <c r="CA28" s="242"/>
      <c r="CB28" s="242"/>
      <c r="CC28" s="242"/>
      <c r="CD28" s="242"/>
      <c r="CE28" s="242"/>
      <c r="CF28" s="242"/>
      <c r="CG28" s="242"/>
      <c r="CH28" s="242"/>
      <c r="CI28" s="242"/>
      <c r="CJ28" s="242"/>
      <c r="CK28" s="1"/>
      <c r="CL28" s="1"/>
      <c r="CM28" s="1"/>
    </row>
    <row r="29">
      <c r="A29" s="138">
        <v>2.0</v>
      </c>
      <c r="B29" s="145" t="s">
        <v>92</v>
      </c>
      <c r="C29" s="141">
        <f t="shared" si="50"/>
        <v>5</v>
      </c>
      <c r="D29" s="243"/>
      <c r="E29" s="244"/>
      <c r="F29" s="244"/>
      <c r="G29" s="244"/>
      <c r="H29" s="244"/>
      <c r="I29" s="245">
        <v>1.0</v>
      </c>
      <c r="J29" s="244"/>
      <c r="K29" s="244"/>
      <c r="L29" s="244"/>
      <c r="M29" s="244"/>
      <c r="N29" s="244"/>
      <c r="O29" s="244"/>
      <c r="P29" s="244"/>
      <c r="Q29" s="244"/>
      <c r="R29" s="244"/>
      <c r="S29" s="244"/>
      <c r="T29" s="244"/>
      <c r="U29" s="244"/>
      <c r="V29" s="244"/>
      <c r="W29" s="244"/>
      <c r="X29" s="244"/>
      <c r="Y29" s="244"/>
      <c r="Z29" s="244"/>
      <c r="AA29" s="244"/>
      <c r="AB29" s="244"/>
      <c r="AC29" s="246"/>
      <c r="AD29" s="244"/>
      <c r="AE29" s="244"/>
      <c r="AF29" s="244"/>
      <c r="AG29" s="244"/>
      <c r="AH29" s="244"/>
      <c r="AI29" s="246"/>
      <c r="AJ29" s="244"/>
      <c r="AK29" s="244"/>
      <c r="AL29" s="244"/>
      <c r="AM29" s="244"/>
      <c r="AN29" s="244"/>
      <c r="AO29" s="244"/>
      <c r="AP29" s="244"/>
      <c r="AQ29" s="244"/>
      <c r="AR29" s="244"/>
      <c r="AS29" s="244"/>
      <c r="AT29" s="244"/>
      <c r="AU29" s="244"/>
      <c r="AV29" s="244"/>
      <c r="AW29" s="244"/>
      <c r="AX29" s="244"/>
      <c r="AY29" s="244"/>
      <c r="AZ29" s="244"/>
      <c r="BA29" s="246"/>
      <c r="BB29" s="244"/>
      <c r="BC29" s="244"/>
      <c r="BD29" s="244"/>
      <c r="BE29" s="244"/>
      <c r="BF29" s="244"/>
      <c r="BG29" s="244"/>
      <c r="BH29" s="245">
        <v>1.0</v>
      </c>
      <c r="BI29" s="245">
        <v>1.0</v>
      </c>
      <c r="BJ29" s="245">
        <v>2.0</v>
      </c>
      <c r="BK29" s="242"/>
      <c r="BL29" s="242"/>
      <c r="BM29" s="242"/>
      <c r="BN29" s="242"/>
      <c r="BO29" s="242"/>
      <c r="BP29" s="242"/>
      <c r="BX29" s="242"/>
      <c r="BY29" s="242"/>
      <c r="BZ29" s="242"/>
      <c r="CA29" s="242"/>
      <c r="CB29" s="242"/>
      <c r="CC29" s="242"/>
      <c r="CD29" s="242"/>
      <c r="CE29" s="242"/>
      <c r="CF29" s="242"/>
      <c r="CG29" s="242"/>
      <c r="CH29" s="242"/>
      <c r="CI29" s="242"/>
      <c r="CJ29" s="242"/>
      <c r="CK29" s="1"/>
      <c r="CL29" s="1"/>
      <c r="CM29" s="1"/>
    </row>
    <row r="30">
      <c r="A30" s="235">
        <v>3.0</v>
      </c>
      <c r="B30" s="145" t="s">
        <v>805</v>
      </c>
      <c r="C30" s="141">
        <f t="shared" si="50"/>
        <v>0</v>
      </c>
      <c r="D30" s="243"/>
      <c r="E30" s="244"/>
      <c r="F30" s="244"/>
      <c r="G30" s="244"/>
      <c r="H30" s="245"/>
      <c r="I30" s="244"/>
      <c r="J30" s="244"/>
      <c r="K30" s="244"/>
      <c r="L30" s="244"/>
      <c r="M30" s="244"/>
      <c r="N30" s="244"/>
      <c r="O30" s="244"/>
      <c r="P30" s="244"/>
      <c r="Q30" s="244"/>
      <c r="R30" s="244"/>
      <c r="S30" s="244"/>
      <c r="T30" s="244"/>
      <c r="U30" s="244"/>
      <c r="V30" s="244"/>
      <c r="W30" s="245"/>
      <c r="X30" s="244"/>
      <c r="Y30" s="244"/>
      <c r="Z30" s="244"/>
      <c r="AA30" s="244"/>
      <c r="AB30" s="244"/>
      <c r="AC30" s="246"/>
      <c r="AD30" s="244"/>
      <c r="AE30" s="244"/>
      <c r="AF30" s="244"/>
      <c r="AG30" s="244"/>
      <c r="AH30" s="244"/>
      <c r="AI30" s="246"/>
      <c r="AJ30" s="244"/>
      <c r="AK30" s="244"/>
      <c r="AL30" s="244"/>
      <c r="AM30" s="244"/>
      <c r="AN30" s="244"/>
      <c r="AO30" s="244"/>
      <c r="AP30" s="244"/>
      <c r="AQ30" s="244"/>
      <c r="AR30" s="244"/>
      <c r="AS30" s="244"/>
      <c r="AT30" s="244"/>
      <c r="AU30" s="244"/>
      <c r="AV30" s="244"/>
      <c r="AW30" s="244"/>
      <c r="AX30" s="244"/>
      <c r="AY30" s="244"/>
      <c r="AZ30" s="244"/>
      <c r="BA30" s="246"/>
      <c r="BB30" s="244"/>
      <c r="BC30" s="244"/>
      <c r="BD30" s="244"/>
      <c r="BE30" s="244"/>
      <c r="BF30" s="244"/>
      <c r="BG30" s="244"/>
      <c r="BH30" s="244"/>
      <c r="BI30" s="246"/>
      <c r="BJ30" s="244"/>
      <c r="BK30" s="242"/>
      <c r="BL30" s="242"/>
      <c r="BM30" s="242"/>
      <c r="BN30" s="242"/>
      <c r="BO30" s="242"/>
      <c r="BP30" s="242"/>
      <c r="BX30" s="242"/>
      <c r="BY30" s="242"/>
      <c r="BZ30" s="242"/>
      <c r="CA30" s="242"/>
      <c r="CB30" s="242"/>
      <c r="CC30" s="242"/>
      <c r="CD30" s="242"/>
      <c r="CE30" s="242"/>
      <c r="CF30" s="242"/>
      <c r="CG30" s="242"/>
      <c r="CH30" s="242"/>
      <c r="CI30" s="242"/>
      <c r="CJ30" s="242"/>
      <c r="CK30" s="242"/>
      <c r="CL30" s="242"/>
      <c r="CM30" s="242"/>
    </row>
    <row r="31">
      <c r="A31" s="236">
        <v>4.0</v>
      </c>
      <c r="B31" s="182" t="s">
        <v>892</v>
      </c>
      <c r="C31" s="141">
        <f t="shared" si="50"/>
        <v>3</v>
      </c>
      <c r="D31" s="237"/>
      <c r="E31" s="238"/>
      <c r="F31" s="238"/>
      <c r="G31" s="238"/>
      <c r="H31" s="239">
        <v>1.0</v>
      </c>
      <c r="I31" s="238"/>
      <c r="J31" s="238"/>
      <c r="K31" s="238"/>
      <c r="L31" s="238"/>
      <c r="M31" s="238"/>
      <c r="N31" s="238"/>
      <c r="O31" s="238"/>
      <c r="P31" s="238"/>
      <c r="Q31" s="238"/>
      <c r="R31" s="238"/>
      <c r="S31" s="238"/>
      <c r="T31" s="238"/>
      <c r="U31" s="238"/>
      <c r="V31" s="238"/>
      <c r="W31" s="239">
        <v>2.0</v>
      </c>
      <c r="X31" s="238"/>
      <c r="Y31" s="238"/>
      <c r="Z31" s="238"/>
      <c r="AA31" s="238"/>
      <c r="AB31" s="238"/>
      <c r="AC31" s="240"/>
      <c r="AD31" s="238"/>
      <c r="AE31" s="238"/>
      <c r="AF31" s="238"/>
      <c r="AG31" s="238"/>
      <c r="AH31" s="238"/>
      <c r="AI31" s="240"/>
      <c r="AJ31" s="238"/>
      <c r="AK31" s="238"/>
      <c r="AL31" s="238"/>
      <c r="AM31" s="238"/>
      <c r="AN31" s="238"/>
      <c r="AO31" s="238"/>
      <c r="AP31" s="238"/>
      <c r="AQ31" s="238"/>
      <c r="AR31" s="238"/>
      <c r="AS31" s="238"/>
      <c r="AT31" s="238"/>
      <c r="AU31" s="238"/>
      <c r="AV31" s="238"/>
      <c r="AW31" s="238"/>
      <c r="AX31" s="238"/>
      <c r="AY31" s="238"/>
      <c r="AZ31" s="238"/>
      <c r="BA31" s="240"/>
      <c r="BB31" s="238"/>
      <c r="BC31" s="238"/>
      <c r="BD31" s="238"/>
      <c r="BE31" s="238"/>
      <c r="BF31" s="238"/>
      <c r="BG31" s="238"/>
      <c r="BH31" s="238"/>
      <c r="BI31" s="240"/>
      <c r="BJ31" s="238"/>
      <c r="BK31" s="242"/>
      <c r="BL31" s="242"/>
      <c r="BM31" s="242"/>
      <c r="BN31" s="242"/>
      <c r="BO31" s="242"/>
      <c r="BP31" s="242"/>
      <c r="BX31" s="242"/>
      <c r="BY31" s="242"/>
      <c r="BZ31" s="242"/>
      <c r="CA31" s="242"/>
      <c r="CB31" s="242"/>
      <c r="CC31" s="242"/>
      <c r="CD31" s="242"/>
      <c r="CE31" s="242"/>
      <c r="CF31" s="242"/>
      <c r="CG31" s="242"/>
      <c r="CH31" s="242"/>
      <c r="CI31" s="242"/>
      <c r="CJ31" s="242"/>
      <c r="CK31" s="242"/>
      <c r="CL31" s="242"/>
      <c r="CM31" s="242"/>
    </row>
    <row r="32">
      <c r="B32" s="146"/>
      <c r="C32" s="147"/>
      <c r="D32" s="148"/>
      <c r="G32" s="1"/>
      <c r="N32" s="1"/>
      <c r="O32" s="1"/>
      <c r="P32" s="1"/>
      <c r="Q32" s="1"/>
      <c r="R32" s="1"/>
      <c r="AA32" s="1"/>
      <c r="AG32" s="1"/>
      <c r="AQ32" s="1"/>
      <c r="BM32" s="1"/>
      <c r="BN32" s="1"/>
      <c r="BO32" s="1"/>
      <c r="BP32" s="1"/>
    </row>
    <row r="33">
      <c r="A33" s="132" t="s">
        <v>0</v>
      </c>
      <c r="B33" s="134" t="s">
        <v>516</v>
      </c>
      <c r="C33" s="23"/>
      <c r="D33" s="135">
        <v>1.0</v>
      </c>
      <c r="E33" s="23"/>
      <c r="F33" s="135">
        <v>2.0</v>
      </c>
      <c r="G33" s="23"/>
      <c r="H33" s="135">
        <v>3.0</v>
      </c>
      <c r="I33" s="23"/>
      <c r="J33" s="135">
        <v>4.0</v>
      </c>
      <c r="K33" s="23"/>
      <c r="L33" s="135">
        <v>5.0</v>
      </c>
      <c r="M33" s="23"/>
      <c r="N33" s="135">
        <v>6.0</v>
      </c>
      <c r="O33" s="23"/>
      <c r="P33" s="136"/>
      <c r="Q33" s="136"/>
      <c r="R33" s="135">
        <v>7.0</v>
      </c>
      <c r="S33" s="23"/>
      <c r="T33" s="135">
        <v>8.0</v>
      </c>
      <c r="U33" s="23"/>
      <c r="V33" s="136"/>
      <c r="W33" s="135">
        <v>9.0</v>
      </c>
      <c r="X33" s="23"/>
      <c r="Y33" s="135">
        <v>10.0</v>
      </c>
      <c r="Z33" s="23"/>
      <c r="AA33" s="135">
        <v>11.0</v>
      </c>
      <c r="AB33" s="23"/>
      <c r="AC33" s="135">
        <v>12.0</v>
      </c>
      <c r="AD33" s="23"/>
      <c r="AE33" s="135">
        <v>13.0</v>
      </c>
      <c r="AF33" s="23"/>
      <c r="AG33" s="135">
        <v>14.0</v>
      </c>
      <c r="AH33" s="23"/>
      <c r="AI33" s="135">
        <v>15.0</v>
      </c>
      <c r="AJ33" s="23"/>
      <c r="AK33" s="135">
        <v>16.0</v>
      </c>
      <c r="AL33" s="23"/>
      <c r="AM33" s="135">
        <v>17.0</v>
      </c>
      <c r="AN33" s="23"/>
      <c r="AO33" s="135">
        <v>18.0</v>
      </c>
      <c r="AP33" s="23"/>
      <c r="AQ33" s="135">
        <v>19.0</v>
      </c>
      <c r="AR33" s="23"/>
      <c r="AS33" s="135">
        <v>20.0</v>
      </c>
      <c r="AT33" s="23"/>
      <c r="AU33" s="135">
        <v>21.0</v>
      </c>
      <c r="AV33" s="23"/>
      <c r="AW33" s="135">
        <v>22.0</v>
      </c>
      <c r="AX33" s="23"/>
      <c r="AY33" s="135">
        <v>23.0</v>
      </c>
      <c r="AZ33" s="23"/>
      <c r="BA33" s="135">
        <v>24.0</v>
      </c>
      <c r="BB33" s="23"/>
      <c r="BC33" s="135">
        <v>25.0</v>
      </c>
      <c r="BD33" s="23"/>
      <c r="BE33" s="135">
        <v>26.0</v>
      </c>
      <c r="BF33" s="23"/>
      <c r="BG33" s="135">
        <v>27.0</v>
      </c>
      <c r="BH33" s="23"/>
      <c r="BI33" s="135">
        <v>28.0</v>
      </c>
      <c r="BJ33" s="23"/>
      <c r="BK33" s="135">
        <v>29.0</v>
      </c>
      <c r="BL33" s="23"/>
      <c r="BM33" s="135">
        <v>30.0</v>
      </c>
      <c r="BN33" s="23"/>
      <c r="BO33" s="135">
        <v>31.0</v>
      </c>
      <c r="BP33" s="23"/>
    </row>
    <row r="34">
      <c r="A34" s="24"/>
      <c r="B34" s="136" t="s">
        <v>9</v>
      </c>
      <c r="C34" s="137" t="s">
        <v>419</v>
      </c>
      <c r="D34" s="144" t="s">
        <v>422</v>
      </c>
      <c r="E34" s="144" t="s">
        <v>423</v>
      </c>
      <c r="F34" s="144" t="s">
        <v>422</v>
      </c>
      <c r="G34" s="144" t="s">
        <v>423</v>
      </c>
      <c r="H34" s="144" t="s">
        <v>422</v>
      </c>
      <c r="I34" s="144" t="s">
        <v>423</v>
      </c>
      <c r="J34" s="144" t="s">
        <v>422</v>
      </c>
      <c r="K34" s="144" t="s">
        <v>423</v>
      </c>
      <c r="L34" s="144" t="s">
        <v>422</v>
      </c>
      <c r="M34" s="144" t="s">
        <v>423</v>
      </c>
      <c r="N34" s="144" t="s">
        <v>422</v>
      </c>
      <c r="O34" s="144" t="s">
        <v>423</v>
      </c>
      <c r="P34" s="144"/>
      <c r="Q34" s="144"/>
      <c r="R34" s="144" t="s">
        <v>422</v>
      </c>
      <c r="S34" s="144" t="s">
        <v>423</v>
      </c>
      <c r="T34" s="144" t="s">
        <v>422</v>
      </c>
      <c r="U34" s="144" t="s">
        <v>423</v>
      </c>
      <c r="V34" s="144"/>
      <c r="W34" s="144" t="s">
        <v>422</v>
      </c>
      <c r="X34" s="144" t="s">
        <v>423</v>
      </c>
      <c r="Y34" s="144" t="s">
        <v>422</v>
      </c>
      <c r="Z34" s="144" t="s">
        <v>423</v>
      </c>
      <c r="AA34" s="144" t="s">
        <v>422</v>
      </c>
      <c r="AB34" s="144" t="s">
        <v>423</v>
      </c>
      <c r="AC34" s="144" t="s">
        <v>422</v>
      </c>
      <c r="AD34" s="144" t="s">
        <v>423</v>
      </c>
      <c r="AE34" s="144" t="s">
        <v>422</v>
      </c>
      <c r="AF34" s="144" t="s">
        <v>423</v>
      </c>
      <c r="AG34" s="144" t="s">
        <v>422</v>
      </c>
      <c r="AH34" s="144" t="s">
        <v>423</v>
      </c>
      <c r="AI34" s="144" t="s">
        <v>422</v>
      </c>
      <c r="AJ34" s="144" t="s">
        <v>423</v>
      </c>
      <c r="AK34" s="144" t="s">
        <v>422</v>
      </c>
      <c r="AL34" s="144" t="s">
        <v>423</v>
      </c>
      <c r="AM34" s="144" t="s">
        <v>422</v>
      </c>
      <c r="AN34" s="144" t="s">
        <v>423</v>
      </c>
      <c r="AO34" s="144" t="s">
        <v>422</v>
      </c>
      <c r="AP34" s="144" t="s">
        <v>423</v>
      </c>
      <c r="AQ34" s="144" t="s">
        <v>422</v>
      </c>
      <c r="AR34" s="144" t="s">
        <v>423</v>
      </c>
      <c r="AS34" s="144" t="s">
        <v>422</v>
      </c>
      <c r="AT34" s="144" t="s">
        <v>423</v>
      </c>
      <c r="AU34" s="144" t="s">
        <v>422</v>
      </c>
      <c r="AV34" s="144" t="s">
        <v>423</v>
      </c>
      <c r="AW34" s="144" t="s">
        <v>422</v>
      </c>
      <c r="AX34" s="144" t="s">
        <v>423</v>
      </c>
      <c r="AY34" s="144" t="s">
        <v>422</v>
      </c>
      <c r="AZ34" s="144" t="s">
        <v>423</v>
      </c>
      <c r="BA34" s="144" t="s">
        <v>422</v>
      </c>
      <c r="BB34" s="144" t="s">
        <v>423</v>
      </c>
      <c r="BC34" s="144" t="s">
        <v>422</v>
      </c>
      <c r="BD34" s="144" t="s">
        <v>423</v>
      </c>
      <c r="BE34" s="144" t="s">
        <v>422</v>
      </c>
      <c r="BF34" s="144" t="s">
        <v>423</v>
      </c>
      <c r="BG34" s="144" t="s">
        <v>422</v>
      </c>
      <c r="BH34" s="144" t="s">
        <v>423</v>
      </c>
      <c r="BI34" s="144" t="s">
        <v>422</v>
      </c>
      <c r="BJ34" s="144" t="s">
        <v>423</v>
      </c>
      <c r="BK34" s="144" t="s">
        <v>422</v>
      </c>
      <c r="BL34" s="144" t="s">
        <v>423</v>
      </c>
      <c r="BM34" s="144" t="s">
        <v>422</v>
      </c>
      <c r="BN34" s="144" t="s">
        <v>423</v>
      </c>
      <c r="BO34" s="144" t="s">
        <v>422</v>
      </c>
      <c r="BP34" s="144" t="s">
        <v>423</v>
      </c>
    </row>
    <row r="35">
      <c r="A35" s="138">
        <v>1.0</v>
      </c>
      <c r="B35" s="145" t="s">
        <v>38</v>
      </c>
      <c r="C35" s="141">
        <f t="shared" ref="C35:C39" si="51">sum(D35:BP35)</f>
        <v>8</v>
      </c>
      <c r="D35" s="142"/>
      <c r="E35" s="142"/>
      <c r="F35" s="143"/>
      <c r="G35" s="143"/>
      <c r="H35" s="143"/>
      <c r="I35" s="143"/>
      <c r="J35" s="143"/>
      <c r="K35" s="143"/>
      <c r="L35" s="143"/>
      <c r="M35" s="142">
        <v>1.0</v>
      </c>
      <c r="N35" s="142"/>
      <c r="O35" s="143"/>
      <c r="P35" s="143"/>
      <c r="Q35" s="143"/>
      <c r="R35" s="143"/>
      <c r="S35" s="143"/>
      <c r="T35" s="143"/>
      <c r="U35" s="143"/>
      <c r="V35" s="143"/>
      <c r="W35" s="142"/>
      <c r="X35" s="143"/>
      <c r="Y35" s="143"/>
      <c r="Z35" s="143"/>
      <c r="AA35" s="142">
        <v>1.0</v>
      </c>
      <c r="AB35" s="143"/>
      <c r="AC35" s="142"/>
      <c r="AD35" s="143"/>
      <c r="AE35" s="143"/>
      <c r="AF35" s="143"/>
      <c r="AG35" s="142"/>
      <c r="AH35" s="143"/>
      <c r="AI35" s="142"/>
      <c r="AJ35" s="143"/>
      <c r="AK35" s="143"/>
      <c r="AL35" s="143"/>
      <c r="AM35" s="143"/>
      <c r="AN35" s="143"/>
      <c r="AO35" s="142">
        <v>1.0</v>
      </c>
      <c r="AP35" s="142">
        <v>1.0</v>
      </c>
      <c r="AQ35" s="143"/>
      <c r="AR35" s="143"/>
      <c r="AS35" s="143"/>
      <c r="AT35" s="143"/>
      <c r="AU35" s="142">
        <v>1.0</v>
      </c>
      <c r="AV35" s="143"/>
      <c r="AW35" s="143"/>
      <c r="AX35" s="143"/>
      <c r="AY35" s="142">
        <v>1.0</v>
      </c>
      <c r="AZ35" s="143"/>
      <c r="BA35" s="143"/>
      <c r="BB35" s="143"/>
      <c r="BC35" s="142"/>
      <c r="BD35" s="143"/>
      <c r="BE35" s="143"/>
      <c r="BF35" s="143"/>
      <c r="BG35" s="143"/>
      <c r="BH35" s="143"/>
      <c r="BI35" s="143"/>
      <c r="BJ35" s="143"/>
      <c r="BK35" s="142"/>
      <c r="BL35" s="143"/>
      <c r="BM35" s="142"/>
      <c r="BN35" s="143"/>
      <c r="BO35" s="142">
        <v>1.0</v>
      </c>
      <c r="BP35" s="142">
        <v>1.0</v>
      </c>
      <c r="BX35" s="1"/>
      <c r="BY35" s="1"/>
      <c r="BZ35" s="1"/>
      <c r="CA35" s="1"/>
      <c r="CB35" s="1"/>
      <c r="CC35" s="1"/>
      <c r="CD35" s="1"/>
      <c r="CE35" s="1"/>
      <c r="CF35" s="1"/>
      <c r="CG35" s="1"/>
      <c r="CH35" s="1"/>
      <c r="CI35" s="1"/>
      <c r="CJ35" s="1"/>
      <c r="CK35" s="1"/>
      <c r="CL35" s="1"/>
      <c r="CM35" s="1"/>
    </row>
    <row r="36">
      <c r="A36" s="138">
        <v>2.0</v>
      </c>
      <c r="B36" s="145" t="s">
        <v>92</v>
      </c>
      <c r="C36" s="141">
        <f t="shared" si="51"/>
        <v>13</v>
      </c>
      <c r="D36" s="247"/>
      <c r="E36" s="238"/>
      <c r="F36" s="240"/>
      <c r="G36" s="239">
        <v>1.0</v>
      </c>
      <c r="H36" s="239">
        <v>1.0</v>
      </c>
      <c r="I36" s="238"/>
      <c r="J36" s="239">
        <v>1.0</v>
      </c>
      <c r="K36" s="239">
        <v>1.0</v>
      </c>
      <c r="L36" s="239">
        <v>1.0</v>
      </c>
      <c r="M36" s="238"/>
      <c r="N36" s="239">
        <v>1.0</v>
      </c>
      <c r="O36" s="239">
        <v>1.0</v>
      </c>
      <c r="P36" s="238"/>
      <c r="Q36" s="238"/>
      <c r="R36" s="238"/>
      <c r="S36" s="238"/>
      <c r="T36" s="238"/>
      <c r="U36" s="238"/>
      <c r="V36" s="238"/>
      <c r="W36" s="238"/>
      <c r="X36" s="238"/>
      <c r="Y36" s="239">
        <v>1.0</v>
      </c>
      <c r="Z36" s="238"/>
      <c r="AA36" s="240"/>
      <c r="AB36" s="239">
        <v>1.0</v>
      </c>
      <c r="AC36" s="239">
        <v>1.0</v>
      </c>
      <c r="AD36" s="238"/>
      <c r="AE36" s="240"/>
      <c r="AF36" s="240"/>
      <c r="AG36" s="240"/>
      <c r="AH36" s="238"/>
      <c r="AI36" s="238"/>
      <c r="AJ36" s="238"/>
      <c r="AK36" s="238"/>
      <c r="AL36" s="238"/>
      <c r="AM36" s="238"/>
      <c r="AN36" s="238"/>
      <c r="AO36" s="240"/>
      <c r="AP36" s="238"/>
      <c r="AQ36" s="239">
        <v>1.0</v>
      </c>
      <c r="AR36" s="238"/>
      <c r="AS36" s="238"/>
      <c r="AT36" s="238"/>
      <c r="AU36" s="239">
        <v>2.0</v>
      </c>
      <c r="AV36" s="238"/>
      <c r="AW36" s="238"/>
      <c r="AX36" s="238"/>
      <c r="AY36" s="238"/>
      <c r="AZ36" s="238"/>
      <c r="BA36" s="238"/>
      <c r="BB36" s="238"/>
      <c r="BC36" s="238"/>
      <c r="BD36" s="238"/>
      <c r="BE36" s="238"/>
      <c r="BF36" s="238"/>
      <c r="BG36" s="238"/>
      <c r="BH36" s="238"/>
      <c r="BI36" s="238"/>
      <c r="BJ36" s="238"/>
      <c r="BK36" s="240"/>
      <c r="BL36" s="238"/>
      <c r="BM36" s="240"/>
      <c r="BN36" s="238"/>
      <c r="BO36" s="240"/>
      <c r="BP36" s="238"/>
      <c r="BX36" s="242"/>
      <c r="BY36" s="242"/>
      <c r="BZ36" s="242"/>
      <c r="CA36" s="242"/>
      <c r="CB36" s="242"/>
      <c r="CC36" s="242"/>
      <c r="CD36" s="242"/>
      <c r="CE36" s="242"/>
      <c r="CF36" s="242"/>
      <c r="CG36" s="242"/>
      <c r="CH36" s="242"/>
      <c r="CI36" s="242"/>
      <c r="CJ36" s="1"/>
      <c r="CK36" s="1"/>
      <c r="CL36" s="1"/>
      <c r="CM36" s="1"/>
    </row>
    <row r="37">
      <c r="A37" s="236">
        <v>3.0</v>
      </c>
      <c r="B37" s="182" t="s">
        <v>893</v>
      </c>
      <c r="C37" s="141">
        <f t="shared" si="51"/>
        <v>0</v>
      </c>
      <c r="D37" s="175"/>
      <c r="E37" s="180"/>
      <c r="F37" s="180"/>
      <c r="G37" s="175"/>
      <c r="H37" s="175"/>
      <c r="I37" s="180"/>
      <c r="J37" s="175"/>
      <c r="K37" s="175"/>
      <c r="L37" s="175"/>
      <c r="M37" s="180"/>
      <c r="N37" s="175"/>
      <c r="O37" s="175"/>
      <c r="P37" s="180"/>
      <c r="Q37" s="180"/>
      <c r="R37" s="180"/>
      <c r="S37" s="180"/>
      <c r="T37" s="180"/>
      <c r="U37" s="180"/>
      <c r="V37" s="180"/>
      <c r="W37" s="180"/>
      <c r="X37" s="180"/>
      <c r="Y37" s="175"/>
      <c r="Z37" s="180"/>
      <c r="AA37" s="180"/>
      <c r="AB37" s="175"/>
      <c r="AC37" s="175"/>
      <c r="AD37" s="180"/>
      <c r="AE37" s="180"/>
      <c r="AF37" s="180"/>
      <c r="AG37" s="175"/>
      <c r="AH37" s="180"/>
      <c r="AI37" s="180"/>
      <c r="AJ37" s="180"/>
      <c r="AK37" s="180"/>
      <c r="AL37" s="180"/>
      <c r="AM37" s="180"/>
      <c r="AN37" s="180"/>
      <c r="AO37" s="175"/>
      <c r="AP37" s="180"/>
      <c r="AQ37" s="175"/>
      <c r="AR37" s="180"/>
      <c r="AS37" s="180"/>
      <c r="AT37" s="180"/>
      <c r="AU37" s="175"/>
      <c r="AV37" s="180"/>
      <c r="AW37" s="180"/>
      <c r="AX37" s="180"/>
      <c r="AY37" s="180"/>
      <c r="AZ37" s="180"/>
      <c r="BA37" s="180"/>
      <c r="BB37" s="180"/>
      <c r="BC37" s="180"/>
      <c r="BD37" s="180"/>
      <c r="BE37" s="180"/>
      <c r="BF37" s="180"/>
      <c r="BG37" s="180"/>
      <c r="BH37" s="180"/>
      <c r="BI37" s="180"/>
      <c r="BJ37" s="180"/>
      <c r="BK37" s="175"/>
      <c r="BL37" s="175"/>
      <c r="BM37" s="175"/>
      <c r="BN37" s="180"/>
      <c r="BO37" s="175"/>
      <c r="BP37" s="180"/>
      <c r="BX37" s="1"/>
      <c r="BY37" s="1"/>
      <c r="BZ37" s="1"/>
      <c r="CA37" s="1"/>
      <c r="CB37" s="1"/>
      <c r="CC37" s="1"/>
      <c r="CD37" s="1"/>
      <c r="CE37" s="1"/>
      <c r="CF37" s="1"/>
      <c r="CG37" s="1"/>
      <c r="CH37" s="1"/>
      <c r="CI37" s="1"/>
      <c r="CJ37" s="1"/>
      <c r="CK37" s="1"/>
      <c r="CL37" s="1"/>
      <c r="CM37" s="1"/>
    </row>
    <row r="38">
      <c r="A38" s="236">
        <v>4.0</v>
      </c>
      <c r="B38" s="182" t="s">
        <v>805</v>
      </c>
      <c r="C38" s="141">
        <f t="shared" si="51"/>
        <v>2</v>
      </c>
      <c r="D38" s="175"/>
      <c r="E38" s="248"/>
      <c r="F38" s="248"/>
      <c r="G38" s="241"/>
      <c r="H38" s="241"/>
      <c r="I38" s="248"/>
      <c r="J38" s="241"/>
      <c r="K38" s="241"/>
      <c r="L38" s="241">
        <v>1.0</v>
      </c>
      <c r="M38" s="248"/>
      <c r="N38" s="241"/>
      <c r="O38" s="241"/>
      <c r="P38" s="248"/>
      <c r="Q38" s="248"/>
      <c r="R38" s="248"/>
      <c r="S38" s="248"/>
      <c r="T38" s="248"/>
      <c r="U38" s="248"/>
      <c r="V38" s="248"/>
      <c r="W38" s="248"/>
      <c r="X38" s="248"/>
      <c r="Y38" s="241"/>
      <c r="Z38" s="248"/>
      <c r="AA38" s="241">
        <v>1.0</v>
      </c>
      <c r="AB38" s="241"/>
      <c r="AC38" s="241"/>
      <c r="AD38" s="248"/>
      <c r="AE38" s="248"/>
      <c r="AF38" s="248"/>
      <c r="AG38" s="241"/>
      <c r="AH38" s="248"/>
      <c r="AI38" s="248"/>
      <c r="AJ38" s="248"/>
      <c r="AK38" s="248"/>
      <c r="AL38" s="248"/>
      <c r="AM38" s="248"/>
      <c r="AN38" s="248"/>
      <c r="AO38" s="241"/>
      <c r="AP38" s="248"/>
      <c r="AQ38" s="241"/>
      <c r="AR38" s="248"/>
      <c r="AS38" s="248"/>
      <c r="AT38" s="248"/>
      <c r="AU38" s="241"/>
      <c r="AV38" s="248"/>
      <c r="AW38" s="248"/>
      <c r="AX38" s="248"/>
      <c r="AY38" s="248"/>
      <c r="AZ38" s="248"/>
      <c r="BA38" s="248"/>
      <c r="BB38" s="248"/>
      <c r="BC38" s="248"/>
      <c r="BD38" s="248"/>
      <c r="BE38" s="248"/>
      <c r="BF38" s="248"/>
      <c r="BG38" s="248"/>
      <c r="BH38" s="248"/>
      <c r="BI38" s="248"/>
      <c r="BJ38" s="248"/>
      <c r="BK38" s="241"/>
      <c r="BL38" s="241"/>
      <c r="BM38" s="241"/>
      <c r="BN38" s="248"/>
      <c r="BO38" s="241"/>
      <c r="BP38" s="248"/>
      <c r="BX38" s="1"/>
      <c r="BY38" s="1"/>
      <c r="BZ38" s="1"/>
      <c r="CA38" s="1"/>
      <c r="CB38" s="1"/>
      <c r="CC38" s="1"/>
      <c r="CD38" s="1"/>
      <c r="CE38" s="1"/>
      <c r="CF38" s="1"/>
      <c r="CG38" s="1"/>
      <c r="CH38" s="1"/>
      <c r="CI38" s="1"/>
      <c r="CJ38" s="1"/>
      <c r="CK38" s="1"/>
      <c r="CL38" s="1"/>
      <c r="CM38" s="1"/>
    </row>
    <row r="39">
      <c r="A39" s="236">
        <v>5.0</v>
      </c>
      <c r="B39" s="182" t="s">
        <v>892</v>
      </c>
      <c r="C39" s="141">
        <f t="shared" si="51"/>
        <v>16</v>
      </c>
      <c r="D39" s="237"/>
      <c r="E39" s="238"/>
      <c r="F39" s="238"/>
      <c r="G39" s="238"/>
      <c r="H39" s="238"/>
      <c r="I39" s="238"/>
      <c r="J39" s="240"/>
      <c r="K39" s="238"/>
      <c r="L39" s="249">
        <v>1.0</v>
      </c>
      <c r="M39" s="238"/>
      <c r="N39" s="250">
        <v>4.0</v>
      </c>
      <c r="O39" s="238"/>
      <c r="P39" s="238"/>
      <c r="Q39" s="238"/>
      <c r="R39" s="238"/>
      <c r="S39" s="238"/>
      <c r="T39" s="238"/>
      <c r="U39" s="238"/>
      <c r="V39" s="238"/>
      <c r="W39" s="250">
        <v>2.0</v>
      </c>
      <c r="X39" s="238"/>
      <c r="Y39" s="251">
        <v>1.0</v>
      </c>
      <c r="Z39" s="238"/>
      <c r="AA39" s="238"/>
      <c r="AB39" s="238"/>
      <c r="AC39" s="238"/>
      <c r="AD39" s="238"/>
      <c r="AE39" s="238"/>
      <c r="AF39" s="238"/>
      <c r="AG39" s="250">
        <v>2.0</v>
      </c>
      <c r="AH39" s="238"/>
      <c r="AI39" s="238"/>
      <c r="AJ39" s="238"/>
      <c r="AK39" s="239">
        <v>1.0</v>
      </c>
      <c r="AL39" s="238"/>
      <c r="AM39" s="238"/>
      <c r="AN39" s="238"/>
      <c r="AO39" s="250">
        <v>2.0</v>
      </c>
      <c r="AP39" s="238"/>
      <c r="AQ39" s="238"/>
      <c r="AR39" s="238"/>
      <c r="AS39" s="238"/>
      <c r="AT39" s="238"/>
      <c r="AU39" s="248">
        <v>2.0</v>
      </c>
      <c r="AV39" s="238"/>
      <c r="AW39" s="238"/>
      <c r="AX39" s="238"/>
      <c r="AY39" s="251">
        <v>1.0</v>
      </c>
      <c r="AZ39" s="238"/>
      <c r="BA39" s="238"/>
      <c r="BB39" s="238"/>
      <c r="BC39" s="238"/>
      <c r="BD39" s="238"/>
      <c r="BE39" s="238"/>
      <c r="BF39" s="238"/>
      <c r="BG39" s="238"/>
      <c r="BH39" s="238"/>
      <c r="BI39" s="238"/>
      <c r="BJ39" s="238"/>
      <c r="BK39" s="238"/>
      <c r="BL39" s="238"/>
      <c r="BM39" s="238"/>
      <c r="BN39" s="238"/>
      <c r="BO39" s="238"/>
      <c r="BP39" s="238"/>
      <c r="BX39" s="242"/>
      <c r="BY39" s="1"/>
      <c r="BZ39" s="1"/>
      <c r="CA39" s="1"/>
      <c r="CB39" s="1"/>
      <c r="CC39" s="1"/>
      <c r="CD39" s="1"/>
      <c r="CE39" s="1"/>
      <c r="CF39" s="1"/>
      <c r="CG39" s="1"/>
      <c r="CH39" s="1"/>
      <c r="CI39" s="1"/>
      <c r="CJ39" s="1"/>
      <c r="CK39" s="1"/>
      <c r="CL39" s="1"/>
      <c r="CM39" s="1"/>
    </row>
    <row r="40">
      <c r="B40" s="146"/>
      <c r="C40" s="147"/>
      <c r="D40" s="148"/>
      <c r="G40" s="1"/>
      <c r="N40" s="1"/>
      <c r="O40" s="1"/>
      <c r="P40" s="1"/>
      <c r="Q40" s="1"/>
      <c r="R40" s="1"/>
      <c r="AA40" s="1"/>
      <c r="AG40" s="1"/>
      <c r="AQ40" s="1"/>
      <c r="BM40" s="1"/>
      <c r="BN40" s="1"/>
      <c r="BO40" s="1"/>
      <c r="BP40" s="1"/>
    </row>
    <row r="41">
      <c r="A41" s="132" t="s">
        <v>0</v>
      </c>
      <c r="B41" s="134" t="s">
        <v>564</v>
      </c>
      <c r="C41" s="23"/>
      <c r="D41" s="135">
        <v>1.0</v>
      </c>
      <c r="E41" s="23"/>
      <c r="F41" s="135">
        <v>2.0</v>
      </c>
      <c r="G41" s="23"/>
      <c r="H41" s="135">
        <v>3.0</v>
      </c>
      <c r="I41" s="23"/>
      <c r="J41" s="135">
        <v>4.0</v>
      </c>
      <c r="K41" s="23"/>
      <c r="L41" s="135">
        <v>5.0</v>
      </c>
      <c r="M41" s="23"/>
      <c r="N41" s="135">
        <v>6.0</v>
      </c>
      <c r="O41" s="23"/>
      <c r="P41" s="136"/>
      <c r="Q41" s="136"/>
      <c r="R41" s="135">
        <v>7.0</v>
      </c>
      <c r="S41" s="23"/>
      <c r="T41" s="135">
        <v>8.0</v>
      </c>
      <c r="U41" s="23"/>
      <c r="V41" s="136"/>
      <c r="W41" s="135">
        <v>9.0</v>
      </c>
      <c r="X41" s="23"/>
      <c r="Y41" s="135">
        <v>10.0</v>
      </c>
      <c r="Z41" s="23"/>
      <c r="AA41" s="135">
        <v>11.0</v>
      </c>
      <c r="AB41" s="23"/>
      <c r="AC41" s="135">
        <v>12.0</v>
      </c>
      <c r="AD41" s="23"/>
      <c r="AE41" s="135">
        <v>13.0</v>
      </c>
      <c r="AF41" s="23"/>
      <c r="AG41" s="135">
        <v>14.0</v>
      </c>
      <c r="AH41" s="23"/>
      <c r="AI41" s="135">
        <v>15.0</v>
      </c>
      <c r="AJ41" s="23"/>
      <c r="AK41" s="135">
        <v>16.0</v>
      </c>
      <c r="AL41" s="23"/>
      <c r="AM41" s="135">
        <v>17.0</v>
      </c>
      <c r="AN41" s="23"/>
      <c r="AO41" s="135">
        <v>18.0</v>
      </c>
      <c r="AP41" s="23"/>
      <c r="AQ41" s="135">
        <v>19.0</v>
      </c>
      <c r="AR41" s="23"/>
      <c r="AS41" s="135">
        <v>20.0</v>
      </c>
      <c r="AT41" s="23"/>
      <c r="AU41" s="135">
        <v>21.0</v>
      </c>
      <c r="AV41" s="23"/>
      <c r="AW41" s="135">
        <v>22.0</v>
      </c>
      <c r="AX41" s="23"/>
      <c r="AY41" s="135">
        <v>23.0</v>
      </c>
      <c r="AZ41" s="23"/>
      <c r="BA41" s="135">
        <v>24.0</v>
      </c>
      <c r="BB41" s="23"/>
      <c r="BC41" s="135">
        <v>25.0</v>
      </c>
      <c r="BD41" s="23"/>
      <c r="BE41" s="135">
        <v>26.0</v>
      </c>
      <c r="BF41" s="23"/>
      <c r="BG41" s="135">
        <v>27.0</v>
      </c>
      <c r="BH41" s="23"/>
      <c r="BI41" s="135">
        <v>28.0</v>
      </c>
      <c r="BJ41" s="23"/>
      <c r="BK41" s="135">
        <v>29.0</v>
      </c>
      <c r="BL41" s="23"/>
      <c r="BM41" s="135">
        <v>30.0</v>
      </c>
      <c r="BN41" s="23"/>
      <c r="BO41" s="135">
        <v>31.0</v>
      </c>
      <c r="BP41" s="23"/>
    </row>
    <row r="42">
      <c r="A42" s="24"/>
      <c r="B42" s="136" t="s">
        <v>9</v>
      </c>
      <c r="C42" s="137" t="s">
        <v>419</v>
      </c>
      <c r="D42" s="144" t="s">
        <v>422</v>
      </c>
      <c r="E42" s="144" t="s">
        <v>423</v>
      </c>
      <c r="F42" s="144" t="s">
        <v>422</v>
      </c>
      <c r="G42" s="144" t="s">
        <v>423</v>
      </c>
      <c r="H42" s="144" t="s">
        <v>422</v>
      </c>
      <c r="I42" s="144" t="s">
        <v>423</v>
      </c>
      <c r="J42" s="144" t="s">
        <v>422</v>
      </c>
      <c r="K42" s="144" t="s">
        <v>423</v>
      </c>
      <c r="L42" s="144" t="s">
        <v>422</v>
      </c>
      <c r="M42" s="144" t="s">
        <v>423</v>
      </c>
      <c r="N42" s="144" t="s">
        <v>422</v>
      </c>
      <c r="O42" s="144" t="s">
        <v>423</v>
      </c>
      <c r="P42" s="144"/>
      <c r="Q42" s="144"/>
      <c r="R42" s="144" t="s">
        <v>422</v>
      </c>
      <c r="S42" s="144" t="s">
        <v>423</v>
      </c>
      <c r="T42" s="144" t="s">
        <v>422</v>
      </c>
      <c r="U42" s="144" t="s">
        <v>423</v>
      </c>
      <c r="V42" s="144"/>
      <c r="W42" s="144" t="s">
        <v>422</v>
      </c>
      <c r="X42" s="144" t="s">
        <v>423</v>
      </c>
      <c r="Y42" s="144" t="s">
        <v>422</v>
      </c>
      <c r="Z42" s="144" t="s">
        <v>423</v>
      </c>
      <c r="AA42" s="144" t="s">
        <v>422</v>
      </c>
      <c r="AB42" s="144" t="s">
        <v>423</v>
      </c>
      <c r="AC42" s="144" t="s">
        <v>422</v>
      </c>
      <c r="AD42" s="144" t="s">
        <v>423</v>
      </c>
      <c r="AE42" s="144" t="s">
        <v>422</v>
      </c>
      <c r="AF42" s="144" t="s">
        <v>423</v>
      </c>
      <c r="AG42" s="144" t="s">
        <v>422</v>
      </c>
      <c r="AH42" s="144" t="s">
        <v>423</v>
      </c>
      <c r="AI42" s="144" t="s">
        <v>422</v>
      </c>
      <c r="AJ42" s="144" t="s">
        <v>423</v>
      </c>
      <c r="AK42" s="144" t="s">
        <v>422</v>
      </c>
      <c r="AL42" s="144" t="s">
        <v>423</v>
      </c>
      <c r="AM42" s="144" t="s">
        <v>422</v>
      </c>
      <c r="AN42" s="144" t="s">
        <v>423</v>
      </c>
      <c r="AO42" s="144" t="s">
        <v>422</v>
      </c>
      <c r="AP42" s="144" t="s">
        <v>423</v>
      </c>
      <c r="AQ42" s="144" t="s">
        <v>422</v>
      </c>
      <c r="AR42" s="144" t="s">
        <v>423</v>
      </c>
      <c r="AS42" s="144" t="s">
        <v>422</v>
      </c>
      <c r="AT42" s="144" t="s">
        <v>423</v>
      </c>
      <c r="AU42" s="144" t="s">
        <v>422</v>
      </c>
      <c r="AV42" s="144" t="s">
        <v>423</v>
      </c>
      <c r="AW42" s="144" t="s">
        <v>422</v>
      </c>
      <c r="AX42" s="144" t="s">
        <v>423</v>
      </c>
      <c r="AY42" s="144" t="s">
        <v>422</v>
      </c>
      <c r="AZ42" s="144" t="s">
        <v>423</v>
      </c>
      <c r="BA42" s="144" t="s">
        <v>422</v>
      </c>
      <c r="BB42" s="144" t="s">
        <v>423</v>
      </c>
      <c r="BC42" s="144" t="s">
        <v>422</v>
      </c>
      <c r="BD42" s="144" t="s">
        <v>423</v>
      </c>
      <c r="BE42" s="144" t="s">
        <v>422</v>
      </c>
      <c r="BF42" s="144" t="s">
        <v>423</v>
      </c>
      <c r="BG42" s="144" t="s">
        <v>422</v>
      </c>
      <c r="BH42" s="144" t="s">
        <v>423</v>
      </c>
      <c r="BI42" s="144" t="s">
        <v>422</v>
      </c>
      <c r="BJ42" s="144" t="s">
        <v>423</v>
      </c>
      <c r="BK42" s="144" t="s">
        <v>422</v>
      </c>
      <c r="BL42" s="144" t="s">
        <v>423</v>
      </c>
      <c r="BM42" s="144" t="s">
        <v>422</v>
      </c>
      <c r="BN42" s="144" t="s">
        <v>423</v>
      </c>
      <c r="BO42" s="144" t="s">
        <v>422</v>
      </c>
      <c r="BP42" s="144" t="s">
        <v>423</v>
      </c>
    </row>
    <row r="43">
      <c r="A43" s="138">
        <v>1.0</v>
      </c>
      <c r="B43" s="145" t="s">
        <v>38</v>
      </c>
      <c r="C43" s="141">
        <f t="shared" ref="C43:C45" si="52">sum(D43:BP43)</f>
        <v>3</v>
      </c>
      <c r="D43" s="237"/>
      <c r="E43" s="238"/>
      <c r="F43" s="238"/>
      <c r="G43" s="238"/>
      <c r="H43" s="238"/>
      <c r="I43" s="238"/>
      <c r="J43" s="238"/>
      <c r="K43" s="238"/>
      <c r="L43" s="238"/>
      <c r="M43" s="238"/>
      <c r="N43" s="238"/>
      <c r="O43" s="238"/>
      <c r="P43" s="238"/>
      <c r="Q43" s="238"/>
      <c r="R43" s="238"/>
      <c r="S43" s="238"/>
      <c r="T43" s="238"/>
      <c r="U43" s="238"/>
      <c r="V43" s="238"/>
      <c r="W43" s="240"/>
      <c r="X43" s="238"/>
      <c r="Y43" s="238"/>
      <c r="Z43" s="238"/>
      <c r="AA43" s="238"/>
      <c r="AB43" s="238"/>
      <c r="AC43" s="238"/>
      <c r="AD43" s="238"/>
      <c r="AE43" s="238"/>
      <c r="AF43" s="238"/>
      <c r="AG43" s="238"/>
      <c r="AH43" s="238"/>
      <c r="AI43" s="251">
        <v>1.0</v>
      </c>
      <c r="AJ43" s="238"/>
      <c r="AK43" s="238"/>
      <c r="AL43" s="238"/>
      <c r="AM43" s="251">
        <v>1.0</v>
      </c>
      <c r="AN43" s="238"/>
      <c r="AO43" s="238"/>
      <c r="AP43" s="238"/>
      <c r="AQ43" s="238"/>
      <c r="AR43" s="238"/>
      <c r="AS43" s="251">
        <v>1.0</v>
      </c>
      <c r="AT43" s="238"/>
      <c r="AU43" s="238"/>
      <c r="AV43" s="238"/>
      <c r="AW43" s="238"/>
      <c r="AX43" s="238"/>
      <c r="AY43" s="238"/>
      <c r="AZ43" s="238"/>
      <c r="BA43" s="238"/>
      <c r="BB43" s="238"/>
      <c r="BC43" s="240"/>
      <c r="BD43" s="238"/>
      <c r="BE43" s="238"/>
      <c r="BF43" s="238"/>
      <c r="BG43" s="238"/>
      <c r="BH43" s="238"/>
      <c r="BI43" s="238"/>
      <c r="BJ43" s="238"/>
      <c r="BK43" s="238"/>
      <c r="BL43" s="238"/>
      <c r="BM43" s="238"/>
      <c r="BN43" s="238"/>
      <c r="BO43" s="242"/>
      <c r="BP43" s="242"/>
      <c r="BX43" s="242"/>
      <c r="BY43" s="242"/>
      <c r="BZ43" s="242"/>
      <c r="CA43" s="242"/>
      <c r="CB43" s="242"/>
      <c r="CC43" s="242"/>
      <c r="CD43" s="242"/>
      <c r="CE43" s="242"/>
      <c r="CF43" s="242"/>
      <c r="CG43" s="242"/>
      <c r="CH43" s="242"/>
      <c r="CI43" s="242"/>
      <c r="CJ43" s="242"/>
      <c r="CK43" s="242"/>
      <c r="CL43" s="242"/>
      <c r="CM43" s="242"/>
    </row>
    <row r="44">
      <c r="A44" s="138">
        <v>2.0</v>
      </c>
      <c r="B44" s="145" t="s">
        <v>92</v>
      </c>
      <c r="C44" s="141">
        <f t="shared" si="52"/>
        <v>14</v>
      </c>
      <c r="D44" s="243"/>
      <c r="E44" s="244"/>
      <c r="F44" s="244"/>
      <c r="G44" s="244"/>
      <c r="H44" s="244"/>
      <c r="I44" s="244"/>
      <c r="J44" s="246"/>
      <c r="K44" s="244"/>
      <c r="L44" s="244"/>
      <c r="M44" s="244"/>
      <c r="N44" s="244"/>
      <c r="O44" s="244"/>
      <c r="P44" s="252"/>
      <c r="Q44" s="252"/>
      <c r="R44" s="252">
        <v>1.0</v>
      </c>
      <c r="S44" s="244"/>
      <c r="T44" s="244"/>
      <c r="U44" s="244"/>
      <c r="V44" s="244"/>
      <c r="W44" s="246"/>
      <c r="X44" s="244"/>
      <c r="Y44" s="246"/>
      <c r="Z44" s="244"/>
      <c r="AA44" s="246"/>
      <c r="AB44" s="244"/>
      <c r="AC44" s="244"/>
      <c r="AD44" s="244"/>
      <c r="AE44" s="252">
        <v>1.0</v>
      </c>
      <c r="AF44" s="244"/>
      <c r="AG44" s="252">
        <v>1.0</v>
      </c>
      <c r="AH44" s="244"/>
      <c r="AI44" s="252">
        <v>2.0</v>
      </c>
      <c r="AJ44" s="244"/>
      <c r="AK44" s="244"/>
      <c r="AL44" s="244"/>
      <c r="AM44" s="252">
        <v>1.0</v>
      </c>
      <c r="AN44" s="244"/>
      <c r="AO44" s="244"/>
      <c r="AP44" s="244"/>
      <c r="AQ44" s="244"/>
      <c r="AR44" s="244"/>
      <c r="AS44" s="252">
        <v>1.0</v>
      </c>
      <c r="AT44" s="252">
        <v>2.0</v>
      </c>
      <c r="AU44" s="252">
        <v>2.0</v>
      </c>
      <c r="AV44" s="244"/>
      <c r="AW44" s="244"/>
      <c r="AX44" s="244"/>
      <c r="AY44" s="252">
        <v>2.0</v>
      </c>
      <c r="AZ44" s="244"/>
      <c r="BA44" s="244"/>
      <c r="BB44" s="244"/>
      <c r="BC44" s="244"/>
      <c r="BD44" s="244"/>
      <c r="BE44" s="244"/>
      <c r="BF44" s="244"/>
      <c r="BG44" s="244"/>
      <c r="BH44" s="244"/>
      <c r="BI44" s="244"/>
      <c r="BJ44" s="244"/>
      <c r="BK44" s="247"/>
      <c r="BL44" s="253">
        <v>1.0</v>
      </c>
      <c r="BM44" s="247"/>
      <c r="BN44" s="247"/>
      <c r="BO44" s="97"/>
      <c r="BP44" s="97"/>
      <c r="BX44" s="242"/>
      <c r="BY44" s="242"/>
      <c r="BZ44" s="242"/>
      <c r="CA44" s="242"/>
      <c r="CB44" s="242"/>
      <c r="CC44" s="242"/>
      <c r="CD44" s="242"/>
      <c r="CE44" s="242"/>
      <c r="CF44" s="242"/>
      <c r="CG44" s="242"/>
      <c r="CH44" s="1"/>
      <c r="CI44" s="1"/>
      <c r="CJ44" s="1"/>
      <c r="CK44" s="1"/>
      <c r="CL44" s="1"/>
      <c r="CM44" s="1"/>
    </row>
    <row r="45">
      <c r="A45" s="236">
        <v>3.0</v>
      </c>
      <c r="B45" s="182" t="s">
        <v>893</v>
      </c>
      <c r="C45" s="141">
        <f t="shared" si="52"/>
        <v>0</v>
      </c>
      <c r="D45" s="142"/>
      <c r="E45" s="143"/>
      <c r="F45" s="143"/>
      <c r="G45" s="143"/>
      <c r="H45" s="143"/>
      <c r="I45" s="143"/>
      <c r="J45" s="142"/>
      <c r="K45" s="143"/>
      <c r="L45" s="143"/>
      <c r="M45" s="143"/>
      <c r="N45" s="143"/>
      <c r="O45" s="143"/>
      <c r="P45" s="143"/>
      <c r="Q45" s="143"/>
      <c r="R45" s="143"/>
      <c r="S45" s="143"/>
      <c r="T45" s="143"/>
      <c r="U45" s="143"/>
      <c r="V45" s="143"/>
      <c r="W45" s="142"/>
      <c r="X45" s="143"/>
      <c r="Y45" s="142"/>
      <c r="Z45" s="143"/>
      <c r="AA45" s="142"/>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c r="BA45" s="143"/>
      <c r="BB45" s="143"/>
      <c r="BC45" s="143"/>
      <c r="BD45" s="143"/>
      <c r="BE45" s="143"/>
      <c r="BF45" s="143"/>
      <c r="BG45" s="143"/>
      <c r="BH45" s="143"/>
      <c r="BI45" s="143"/>
      <c r="BJ45" s="143"/>
      <c r="BK45" s="186"/>
      <c r="BL45" s="186"/>
      <c r="BM45" s="186"/>
      <c r="BN45" s="186"/>
      <c r="BO45" s="186"/>
      <c r="BP45" s="186"/>
      <c r="BX45" s="1"/>
      <c r="BY45" s="1"/>
      <c r="BZ45" s="1"/>
      <c r="CA45" s="1"/>
      <c r="CB45" s="1"/>
      <c r="CC45" s="1"/>
      <c r="CD45" s="1"/>
      <c r="CE45" s="1"/>
      <c r="CF45" s="1"/>
      <c r="CG45" s="1"/>
      <c r="CH45" s="1"/>
      <c r="CI45" s="1"/>
      <c r="CJ45" s="1"/>
      <c r="CK45" s="1"/>
      <c r="CL45" s="1"/>
      <c r="CM45" s="1"/>
    </row>
    <row r="46">
      <c r="A46" s="236">
        <v>4.0</v>
      </c>
      <c r="B46" s="182" t="s">
        <v>805</v>
      </c>
      <c r="C46" s="254">
        <v>0.0</v>
      </c>
      <c r="D46" s="142"/>
      <c r="E46" s="143"/>
      <c r="F46" s="143"/>
      <c r="G46" s="143"/>
      <c r="H46" s="143"/>
      <c r="I46" s="143"/>
      <c r="J46" s="142"/>
      <c r="K46" s="143"/>
      <c r="L46" s="143"/>
      <c r="M46" s="143"/>
      <c r="N46" s="143"/>
      <c r="O46" s="143"/>
      <c r="P46" s="143"/>
      <c r="Q46" s="143"/>
      <c r="R46" s="143"/>
      <c r="S46" s="143"/>
      <c r="T46" s="143"/>
      <c r="U46" s="143"/>
      <c r="V46" s="143"/>
      <c r="W46" s="142"/>
      <c r="X46" s="143"/>
      <c r="Y46" s="142"/>
      <c r="Z46" s="143"/>
      <c r="AA46" s="142"/>
      <c r="AB46" s="143"/>
      <c r="AC46" s="143"/>
      <c r="AD46" s="143"/>
      <c r="AE46" s="143"/>
      <c r="AF46" s="143"/>
      <c r="AG46" s="143"/>
      <c r="AH46" s="143"/>
      <c r="AI46" s="143"/>
      <c r="AJ46" s="143"/>
      <c r="AK46" s="143"/>
      <c r="AL46" s="143"/>
      <c r="AM46" s="143"/>
      <c r="AN46" s="143"/>
      <c r="AO46" s="143"/>
      <c r="AP46" s="143"/>
      <c r="AQ46" s="143"/>
      <c r="AR46" s="143"/>
      <c r="AS46" s="143"/>
      <c r="AT46" s="143"/>
      <c r="AU46" s="143"/>
      <c r="AV46" s="143"/>
      <c r="AW46" s="143"/>
      <c r="AX46" s="143"/>
      <c r="AY46" s="143"/>
      <c r="AZ46" s="143"/>
      <c r="BA46" s="143"/>
      <c r="BB46" s="143"/>
      <c r="BC46" s="143"/>
      <c r="BD46" s="143"/>
      <c r="BE46" s="143"/>
      <c r="BF46" s="143"/>
      <c r="BG46" s="143"/>
      <c r="BH46" s="143"/>
      <c r="BI46" s="143"/>
      <c r="BJ46" s="143"/>
      <c r="BK46" s="189"/>
      <c r="BL46" s="189"/>
      <c r="BM46" s="189"/>
      <c r="BN46" s="189"/>
      <c r="BO46" s="186"/>
      <c r="BP46" s="186"/>
      <c r="BX46" s="1"/>
      <c r="BY46" s="1"/>
      <c r="BZ46" s="1"/>
      <c r="CA46" s="1"/>
      <c r="CB46" s="1"/>
      <c r="CC46" s="1"/>
      <c r="CD46" s="1"/>
      <c r="CE46" s="1"/>
      <c r="CF46" s="1"/>
      <c r="CG46" s="1"/>
      <c r="CH46" s="1"/>
      <c r="CI46" s="1"/>
      <c r="CJ46" s="1"/>
      <c r="CK46" s="1"/>
      <c r="CL46" s="1"/>
      <c r="CM46" s="1"/>
    </row>
    <row r="47">
      <c r="A47" s="236">
        <v>5.0</v>
      </c>
      <c r="B47" s="182" t="s">
        <v>892</v>
      </c>
      <c r="C47" s="141">
        <f>sum(D47:BP47)</f>
        <v>3</v>
      </c>
      <c r="D47" s="237"/>
      <c r="E47" s="238"/>
      <c r="F47" s="238"/>
      <c r="G47" s="238"/>
      <c r="H47" s="238"/>
      <c r="I47" s="238"/>
      <c r="J47" s="240"/>
      <c r="K47" s="238"/>
      <c r="L47" s="238"/>
      <c r="M47" s="238"/>
      <c r="N47" s="238"/>
      <c r="O47" s="238"/>
      <c r="P47" s="238"/>
      <c r="Q47" s="238"/>
      <c r="R47" s="238"/>
      <c r="S47" s="238"/>
      <c r="T47" s="238"/>
      <c r="U47" s="238"/>
      <c r="V47" s="238"/>
      <c r="W47" s="240"/>
      <c r="X47" s="238"/>
      <c r="Y47" s="240"/>
      <c r="Z47" s="238"/>
      <c r="AA47" s="240"/>
      <c r="AB47" s="238"/>
      <c r="AC47" s="238"/>
      <c r="AD47" s="238"/>
      <c r="AE47" s="238"/>
      <c r="AF47" s="238"/>
      <c r="AG47" s="238"/>
      <c r="AH47" s="238"/>
      <c r="AI47" s="238"/>
      <c r="AJ47" s="238"/>
      <c r="AK47" s="238"/>
      <c r="AL47" s="238"/>
      <c r="AM47" s="238"/>
      <c r="AN47" s="238"/>
      <c r="AO47" s="238"/>
      <c r="AP47" s="238"/>
      <c r="AQ47" s="238"/>
      <c r="AR47" s="238"/>
      <c r="AS47" s="251">
        <v>1.0</v>
      </c>
      <c r="AT47" s="238"/>
      <c r="AU47" s="238"/>
      <c r="AV47" s="238"/>
      <c r="AW47" s="238"/>
      <c r="AX47" s="238"/>
      <c r="AY47" s="238"/>
      <c r="AZ47" s="238"/>
      <c r="BA47" s="251">
        <v>1.0</v>
      </c>
      <c r="BB47" s="238"/>
      <c r="BC47" s="251">
        <v>1.0</v>
      </c>
      <c r="BD47" s="238"/>
      <c r="BE47" s="238"/>
      <c r="BF47" s="238"/>
      <c r="BG47" s="238"/>
      <c r="BH47" s="238"/>
      <c r="BI47" s="238"/>
      <c r="BJ47" s="238"/>
      <c r="BK47" s="238"/>
      <c r="BL47" s="238"/>
      <c r="BM47" s="238"/>
      <c r="BN47" s="238"/>
      <c r="BO47" s="97"/>
      <c r="BP47" s="97"/>
      <c r="BX47" s="242"/>
      <c r="BY47" s="242"/>
      <c r="BZ47" s="242"/>
      <c r="CA47" s="242"/>
      <c r="CB47" s="242"/>
      <c r="CC47" s="242"/>
      <c r="CD47" s="242"/>
      <c r="CE47" s="242"/>
      <c r="CF47" s="242"/>
      <c r="CG47" s="242"/>
      <c r="CH47" s="242"/>
      <c r="CI47" s="242"/>
      <c r="CJ47" s="242"/>
      <c r="CK47" s="242"/>
      <c r="CL47" s="242"/>
      <c r="CM47" s="242"/>
    </row>
    <row r="48">
      <c r="B48" s="146"/>
      <c r="C48" s="147"/>
      <c r="D48" s="148"/>
      <c r="G48" s="1"/>
      <c r="N48" s="1"/>
      <c r="O48" s="1"/>
      <c r="P48" s="1"/>
      <c r="Q48" s="1"/>
      <c r="R48" s="1"/>
      <c r="AA48" s="1"/>
      <c r="AG48" s="1"/>
      <c r="AQ48" s="1"/>
      <c r="BM48" s="1"/>
      <c r="BN48" s="1"/>
      <c r="BO48" s="1"/>
      <c r="BP48" s="1"/>
    </row>
    <row r="49">
      <c r="A49" s="132" t="s">
        <v>0</v>
      </c>
      <c r="B49" s="134" t="s">
        <v>615</v>
      </c>
      <c r="C49" s="23"/>
      <c r="D49" s="135">
        <v>1.0</v>
      </c>
      <c r="E49" s="23"/>
      <c r="F49" s="135">
        <v>2.0</v>
      </c>
      <c r="G49" s="23"/>
      <c r="H49" s="135">
        <v>3.0</v>
      </c>
      <c r="I49" s="23"/>
      <c r="J49" s="135">
        <v>4.0</v>
      </c>
      <c r="K49" s="23"/>
      <c r="L49" s="135">
        <v>5.0</v>
      </c>
      <c r="M49" s="23"/>
      <c r="N49" s="135">
        <v>6.0</v>
      </c>
      <c r="O49" s="23"/>
      <c r="P49" s="136"/>
      <c r="Q49" s="136"/>
      <c r="R49" s="135">
        <v>7.0</v>
      </c>
      <c r="S49" s="23"/>
      <c r="T49" s="135">
        <v>8.0</v>
      </c>
      <c r="U49" s="23"/>
      <c r="V49" s="136"/>
      <c r="W49" s="135">
        <v>9.0</v>
      </c>
      <c r="X49" s="23"/>
      <c r="Y49" s="135">
        <v>10.0</v>
      </c>
      <c r="Z49" s="23"/>
      <c r="AA49" s="135">
        <v>11.0</v>
      </c>
      <c r="AB49" s="23"/>
      <c r="AC49" s="135">
        <v>12.0</v>
      </c>
      <c r="AD49" s="23"/>
      <c r="AE49" s="135">
        <v>13.0</v>
      </c>
      <c r="AF49" s="23"/>
      <c r="AG49" s="135">
        <v>14.0</v>
      </c>
      <c r="AH49" s="23"/>
      <c r="AI49" s="135">
        <v>15.0</v>
      </c>
      <c r="AJ49" s="23"/>
      <c r="AK49" s="135">
        <v>16.0</v>
      </c>
      <c r="AL49" s="23"/>
      <c r="AM49" s="135">
        <v>17.0</v>
      </c>
      <c r="AN49" s="23"/>
      <c r="AO49" s="135">
        <v>18.0</v>
      </c>
      <c r="AP49" s="23"/>
      <c r="AQ49" s="135">
        <v>19.0</v>
      </c>
      <c r="AR49" s="23"/>
      <c r="AS49" s="135">
        <v>20.0</v>
      </c>
      <c r="AT49" s="23"/>
      <c r="AU49" s="135">
        <v>21.0</v>
      </c>
      <c r="AV49" s="23"/>
      <c r="AW49" s="135">
        <v>22.0</v>
      </c>
      <c r="AX49" s="23"/>
      <c r="AY49" s="135">
        <v>23.0</v>
      </c>
      <c r="AZ49" s="23"/>
      <c r="BA49" s="135">
        <v>24.0</v>
      </c>
      <c r="BB49" s="23"/>
      <c r="BC49" s="135">
        <v>25.0</v>
      </c>
      <c r="BD49" s="23"/>
      <c r="BE49" s="135">
        <v>26.0</v>
      </c>
      <c r="BF49" s="23"/>
      <c r="BG49" s="135">
        <v>27.0</v>
      </c>
      <c r="BH49" s="23"/>
      <c r="BI49" s="135">
        <v>28.0</v>
      </c>
      <c r="BJ49" s="23"/>
      <c r="BK49" s="167">
        <v>29.0</v>
      </c>
      <c r="BL49" s="23"/>
      <c r="BM49" s="167">
        <v>30.0</v>
      </c>
      <c r="BN49" s="23"/>
      <c r="BO49" s="167">
        <v>31.0</v>
      </c>
      <c r="BP49" s="23"/>
    </row>
    <row r="50">
      <c r="A50" s="24"/>
      <c r="B50" s="136" t="s">
        <v>9</v>
      </c>
      <c r="C50" s="137" t="s">
        <v>419</v>
      </c>
      <c r="D50" s="144" t="s">
        <v>422</v>
      </c>
      <c r="E50" s="144" t="s">
        <v>423</v>
      </c>
      <c r="F50" s="144" t="s">
        <v>422</v>
      </c>
      <c r="G50" s="144" t="s">
        <v>423</v>
      </c>
      <c r="H50" s="144" t="s">
        <v>422</v>
      </c>
      <c r="I50" s="144" t="s">
        <v>423</v>
      </c>
      <c r="J50" s="144" t="s">
        <v>422</v>
      </c>
      <c r="K50" s="144" t="s">
        <v>423</v>
      </c>
      <c r="L50" s="144" t="s">
        <v>422</v>
      </c>
      <c r="M50" s="144" t="s">
        <v>423</v>
      </c>
      <c r="N50" s="144" t="s">
        <v>422</v>
      </c>
      <c r="O50" s="144" t="s">
        <v>423</v>
      </c>
      <c r="P50" s="144"/>
      <c r="Q50" s="144"/>
      <c r="R50" s="144" t="s">
        <v>422</v>
      </c>
      <c r="S50" s="144" t="s">
        <v>423</v>
      </c>
      <c r="T50" s="144" t="s">
        <v>422</v>
      </c>
      <c r="U50" s="144" t="s">
        <v>423</v>
      </c>
      <c r="V50" s="144"/>
      <c r="W50" s="144" t="s">
        <v>422</v>
      </c>
      <c r="X50" s="144" t="s">
        <v>423</v>
      </c>
      <c r="Y50" s="144" t="s">
        <v>422</v>
      </c>
      <c r="Z50" s="144" t="s">
        <v>423</v>
      </c>
      <c r="AA50" s="144" t="s">
        <v>422</v>
      </c>
      <c r="AB50" s="144" t="s">
        <v>423</v>
      </c>
      <c r="AC50" s="144" t="s">
        <v>422</v>
      </c>
      <c r="AD50" s="144" t="s">
        <v>423</v>
      </c>
      <c r="AE50" s="144" t="s">
        <v>422</v>
      </c>
      <c r="AF50" s="144" t="s">
        <v>423</v>
      </c>
      <c r="AG50" s="144" t="s">
        <v>422</v>
      </c>
      <c r="AH50" s="144" t="s">
        <v>423</v>
      </c>
      <c r="AI50" s="144" t="s">
        <v>422</v>
      </c>
      <c r="AJ50" s="144" t="s">
        <v>423</v>
      </c>
      <c r="AK50" s="144" t="s">
        <v>422</v>
      </c>
      <c r="AL50" s="144" t="s">
        <v>423</v>
      </c>
      <c r="AM50" s="144" t="s">
        <v>422</v>
      </c>
      <c r="AN50" s="144" t="s">
        <v>423</v>
      </c>
      <c r="AO50" s="144" t="s">
        <v>422</v>
      </c>
      <c r="AP50" s="144" t="s">
        <v>423</v>
      </c>
      <c r="AQ50" s="144" t="s">
        <v>422</v>
      </c>
      <c r="AR50" s="144" t="s">
        <v>423</v>
      </c>
      <c r="AS50" s="144" t="s">
        <v>422</v>
      </c>
      <c r="AT50" s="144" t="s">
        <v>423</v>
      </c>
      <c r="AU50" s="144" t="s">
        <v>422</v>
      </c>
      <c r="AV50" s="144" t="s">
        <v>423</v>
      </c>
      <c r="AW50" s="144" t="s">
        <v>422</v>
      </c>
      <c r="AX50" s="144" t="s">
        <v>423</v>
      </c>
      <c r="AY50" s="144" t="s">
        <v>422</v>
      </c>
      <c r="AZ50" s="144" t="s">
        <v>423</v>
      </c>
      <c r="BA50" s="144" t="s">
        <v>422</v>
      </c>
      <c r="BB50" s="144" t="s">
        <v>423</v>
      </c>
      <c r="BC50" s="144" t="s">
        <v>422</v>
      </c>
      <c r="BD50" s="144" t="s">
        <v>423</v>
      </c>
      <c r="BE50" s="144" t="s">
        <v>422</v>
      </c>
      <c r="BF50" s="144" t="s">
        <v>423</v>
      </c>
      <c r="BG50" s="144" t="s">
        <v>422</v>
      </c>
      <c r="BH50" s="144" t="s">
        <v>423</v>
      </c>
      <c r="BI50" s="144" t="s">
        <v>422</v>
      </c>
      <c r="BJ50" s="144" t="s">
        <v>423</v>
      </c>
      <c r="BK50" s="144" t="s">
        <v>422</v>
      </c>
      <c r="BL50" s="144" t="s">
        <v>423</v>
      </c>
      <c r="BM50" s="144" t="s">
        <v>422</v>
      </c>
      <c r="BN50" s="144" t="s">
        <v>423</v>
      </c>
      <c r="BO50" s="144" t="s">
        <v>422</v>
      </c>
      <c r="BP50" s="144" t="s">
        <v>423</v>
      </c>
    </row>
    <row r="51">
      <c r="A51" s="138">
        <v>1.0</v>
      </c>
      <c r="B51" s="145" t="s">
        <v>38</v>
      </c>
      <c r="C51" s="141">
        <f t="shared" ref="C51:C53" si="53">sum(D51:BP51)</f>
        <v>3</v>
      </c>
      <c r="D51" s="237"/>
      <c r="E51" s="143"/>
      <c r="F51" s="143"/>
      <c r="G51" s="143"/>
      <c r="H51" s="247"/>
      <c r="I51" s="238"/>
      <c r="J51" s="251"/>
      <c r="K51" s="255">
        <v>1.0</v>
      </c>
      <c r="L51" s="238"/>
      <c r="M51" s="238"/>
      <c r="N51" s="238"/>
      <c r="O51" s="238"/>
      <c r="P51" s="238"/>
      <c r="Q51" s="238"/>
      <c r="R51" s="238"/>
      <c r="S51" s="238"/>
      <c r="T51" s="238"/>
      <c r="U51" s="238"/>
      <c r="V51" s="238"/>
      <c r="W51" s="240"/>
      <c r="X51" s="238"/>
      <c r="Y51" s="240"/>
      <c r="Z51" s="240"/>
      <c r="AA51" s="240"/>
      <c r="AB51" s="240"/>
      <c r="AC51" s="238"/>
      <c r="AD51" s="240"/>
      <c r="AE51" s="238"/>
      <c r="AF51" s="240"/>
      <c r="AG51" s="238"/>
      <c r="AH51" s="238"/>
      <c r="AI51" s="238"/>
      <c r="AJ51" s="238"/>
      <c r="AK51" s="238"/>
      <c r="AL51" s="238"/>
      <c r="AM51" s="238"/>
      <c r="AN51" s="238"/>
      <c r="AO51" s="238"/>
      <c r="AP51" s="238"/>
      <c r="AQ51" s="238"/>
      <c r="AR51" s="240"/>
      <c r="AS51" s="238"/>
      <c r="AT51" s="238"/>
      <c r="AU51" s="238"/>
      <c r="AV51" s="251"/>
      <c r="AW51" s="255">
        <v>1.0</v>
      </c>
      <c r="AX51" s="238"/>
      <c r="AY51" s="238"/>
      <c r="AZ51" s="238"/>
      <c r="BA51" s="238"/>
      <c r="BB51" s="238"/>
      <c r="BC51" s="251"/>
      <c r="BD51" s="255">
        <v>1.0</v>
      </c>
      <c r="BE51" s="238"/>
      <c r="BF51" s="238"/>
      <c r="BG51" s="238"/>
      <c r="BH51" s="238"/>
      <c r="BI51" s="238"/>
      <c r="BJ51" s="238"/>
      <c r="BK51" s="238"/>
      <c r="BL51" s="238"/>
      <c r="BM51" s="238"/>
      <c r="BN51" s="240"/>
      <c r="BO51" s="238"/>
      <c r="BP51" s="97"/>
      <c r="BX51" s="242"/>
      <c r="BY51" s="242"/>
      <c r="BZ51" s="242"/>
      <c r="CA51" s="242"/>
      <c r="CB51" s="242"/>
      <c r="CC51" s="242"/>
      <c r="CD51" s="242"/>
      <c r="CE51" s="242"/>
      <c r="CF51" s="1"/>
      <c r="CG51" s="1"/>
      <c r="CH51" s="1"/>
      <c r="CI51" s="1"/>
      <c r="CJ51" s="1"/>
      <c r="CK51" s="1"/>
      <c r="CL51" s="1"/>
      <c r="CM51" s="1"/>
    </row>
    <row r="52">
      <c r="A52" s="138">
        <v>2.0</v>
      </c>
      <c r="B52" s="145" t="s">
        <v>92</v>
      </c>
      <c r="C52" s="141">
        <f t="shared" si="53"/>
        <v>3</v>
      </c>
      <c r="D52" s="243"/>
      <c r="E52" s="143"/>
      <c r="F52" s="143"/>
      <c r="G52" s="143"/>
      <c r="H52" s="261"/>
      <c r="I52" s="244"/>
      <c r="J52" s="244"/>
      <c r="K52" s="252"/>
      <c r="L52" s="262">
        <v>1.0</v>
      </c>
      <c r="M52" s="252"/>
      <c r="N52" s="262">
        <v>1.0</v>
      </c>
      <c r="O52" s="244"/>
      <c r="P52" s="246"/>
      <c r="Q52" s="246"/>
      <c r="R52" s="246"/>
      <c r="S52" s="244"/>
      <c r="T52" s="244"/>
      <c r="U52" s="244"/>
      <c r="V52" s="244"/>
      <c r="W52" s="246"/>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6"/>
      <c r="AV52" s="252"/>
      <c r="AW52" s="262">
        <v>1.0</v>
      </c>
      <c r="AX52" s="244"/>
      <c r="AY52" s="244"/>
      <c r="AZ52" s="244"/>
      <c r="BA52" s="244"/>
      <c r="BB52" s="244"/>
      <c r="BC52" s="244"/>
      <c r="BD52" s="244"/>
      <c r="BE52" s="244"/>
      <c r="BF52" s="244"/>
      <c r="BG52" s="244"/>
      <c r="BH52" s="244"/>
      <c r="BI52" s="244"/>
      <c r="BJ52" s="244"/>
      <c r="BK52" s="244"/>
      <c r="BL52" s="244"/>
      <c r="BM52" s="244"/>
      <c r="BN52" s="244"/>
      <c r="BO52" s="244"/>
      <c r="BP52" s="97"/>
      <c r="BX52" s="242"/>
      <c r="BY52" s="242"/>
      <c r="BZ52" s="242"/>
      <c r="CA52" s="242"/>
      <c r="CB52" s="242"/>
      <c r="CC52" s="242"/>
      <c r="CD52" s="242"/>
      <c r="CE52" s="242"/>
      <c r="CF52" s="1"/>
      <c r="CG52" s="1"/>
      <c r="CH52" s="1"/>
      <c r="CI52" s="1"/>
      <c r="CJ52" s="1"/>
      <c r="CK52" s="1"/>
      <c r="CL52" s="1"/>
      <c r="CM52" s="1"/>
    </row>
    <row r="53">
      <c r="A53" s="236">
        <v>3.0</v>
      </c>
      <c r="B53" s="182" t="s">
        <v>893</v>
      </c>
      <c r="C53" s="141">
        <f t="shared" si="53"/>
        <v>0</v>
      </c>
      <c r="D53" s="142"/>
      <c r="E53" s="143"/>
      <c r="F53" s="143"/>
      <c r="G53" s="143"/>
      <c r="H53" s="143"/>
      <c r="I53" s="143"/>
      <c r="J53" s="143"/>
      <c r="K53" s="143"/>
      <c r="L53" s="143"/>
      <c r="M53" s="143"/>
      <c r="N53" s="142"/>
      <c r="O53" s="143"/>
      <c r="P53" s="142"/>
      <c r="Q53" s="142"/>
      <c r="R53" s="142"/>
      <c r="S53" s="143"/>
      <c r="T53" s="143"/>
      <c r="U53" s="143"/>
      <c r="V53" s="143"/>
      <c r="W53" s="142"/>
      <c r="X53" s="143"/>
      <c r="Y53" s="143"/>
      <c r="Z53" s="143"/>
      <c r="AA53" s="143"/>
      <c r="AB53" s="143"/>
      <c r="AC53" s="143"/>
      <c r="AD53" s="143"/>
      <c r="AE53" s="143"/>
      <c r="AF53" s="143"/>
      <c r="AG53" s="143"/>
      <c r="AH53" s="143"/>
      <c r="AI53" s="143"/>
      <c r="AJ53" s="143"/>
      <c r="AK53" s="143"/>
      <c r="AL53" s="143"/>
      <c r="AM53" s="143"/>
      <c r="AN53" s="143"/>
      <c r="AO53" s="143"/>
      <c r="AP53" s="143"/>
      <c r="AQ53" s="143"/>
      <c r="AR53" s="143"/>
      <c r="AS53" s="143"/>
      <c r="AT53" s="143"/>
      <c r="AU53" s="142"/>
      <c r="AV53" s="143"/>
      <c r="AW53" s="143"/>
      <c r="AX53" s="143"/>
      <c r="AY53" s="143"/>
      <c r="AZ53" s="143"/>
      <c r="BA53" s="143"/>
      <c r="BB53" s="143"/>
      <c r="BC53" s="143"/>
      <c r="BD53" s="143"/>
      <c r="BE53" s="143"/>
      <c r="BF53" s="143"/>
      <c r="BG53" s="143"/>
      <c r="BH53" s="143"/>
      <c r="BI53" s="143"/>
      <c r="BJ53" s="143"/>
      <c r="BK53" s="143"/>
      <c r="BL53" s="143"/>
      <c r="BM53" s="143"/>
      <c r="BN53" s="143"/>
      <c r="BO53" s="143"/>
      <c r="BP53" s="180"/>
      <c r="BX53" s="1"/>
      <c r="BY53" s="1"/>
      <c r="BZ53" s="1"/>
      <c r="CA53" s="1"/>
      <c r="CB53" s="1"/>
      <c r="CC53" s="1"/>
      <c r="CD53" s="1"/>
      <c r="CE53" s="1"/>
      <c r="CF53" s="1"/>
      <c r="CG53" s="1"/>
      <c r="CH53" s="1"/>
      <c r="CI53" s="1"/>
      <c r="CJ53" s="1"/>
      <c r="CK53" s="1"/>
      <c r="CL53" s="1"/>
      <c r="CM53" s="1"/>
    </row>
    <row r="54">
      <c r="A54" s="236">
        <v>4.0</v>
      </c>
      <c r="B54" s="182" t="s">
        <v>805</v>
      </c>
      <c r="C54" s="141"/>
      <c r="D54" s="142"/>
      <c r="E54" s="143"/>
      <c r="F54" s="143"/>
      <c r="G54" s="143"/>
      <c r="H54" s="143"/>
      <c r="I54" s="143"/>
      <c r="J54" s="143"/>
      <c r="K54" s="143"/>
      <c r="L54" s="143"/>
      <c r="M54" s="143"/>
      <c r="N54" s="142"/>
      <c r="O54" s="143"/>
      <c r="P54" s="142"/>
      <c r="Q54" s="142"/>
      <c r="R54" s="142"/>
      <c r="S54" s="143"/>
      <c r="T54" s="143"/>
      <c r="U54" s="143"/>
      <c r="V54" s="143"/>
      <c r="W54" s="142"/>
      <c r="X54" s="143"/>
      <c r="Y54" s="143"/>
      <c r="Z54" s="143"/>
      <c r="AA54" s="143"/>
      <c r="AB54" s="143"/>
      <c r="AC54" s="143"/>
      <c r="AD54" s="143"/>
      <c r="AE54" s="143"/>
      <c r="AF54" s="143"/>
      <c r="AG54" s="143"/>
      <c r="AH54" s="143"/>
      <c r="AI54" s="143"/>
      <c r="AJ54" s="143"/>
      <c r="AK54" s="143"/>
      <c r="AL54" s="143"/>
      <c r="AM54" s="143"/>
      <c r="AN54" s="143"/>
      <c r="AO54" s="143"/>
      <c r="AP54" s="143"/>
      <c r="AQ54" s="143"/>
      <c r="AR54" s="143"/>
      <c r="AS54" s="143"/>
      <c r="AT54" s="143"/>
      <c r="AU54" s="142"/>
      <c r="AV54" s="143"/>
      <c r="AW54" s="143"/>
      <c r="AX54" s="143"/>
      <c r="AY54" s="143"/>
      <c r="AZ54" s="143"/>
      <c r="BA54" s="143"/>
      <c r="BB54" s="143"/>
      <c r="BC54" s="143"/>
      <c r="BD54" s="143"/>
      <c r="BE54" s="143"/>
      <c r="BF54" s="143"/>
      <c r="BG54" s="143"/>
      <c r="BH54" s="143"/>
      <c r="BI54" s="143"/>
      <c r="BJ54" s="143"/>
      <c r="BK54" s="143"/>
      <c r="BL54" s="143"/>
      <c r="BM54" s="143"/>
      <c r="BN54" s="143"/>
      <c r="BO54" s="143"/>
      <c r="BP54" s="248"/>
      <c r="BX54" s="1"/>
      <c r="BY54" s="1"/>
      <c r="BZ54" s="1"/>
      <c r="CA54" s="1"/>
      <c r="CB54" s="1"/>
      <c r="CC54" s="1"/>
      <c r="CD54" s="1"/>
      <c r="CE54" s="1"/>
      <c r="CF54" s="1"/>
      <c r="CG54" s="1"/>
      <c r="CH54" s="1"/>
      <c r="CI54" s="1"/>
      <c r="CJ54" s="1"/>
      <c r="CK54" s="1"/>
      <c r="CL54" s="1"/>
      <c r="CM54" s="1"/>
    </row>
    <row r="55">
      <c r="A55" s="236">
        <v>5.0</v>
      </c>
      <c r="B55" s="182" t="s">
        <v>892</v>
      </c>
      <c r="C55" s="141">
        <f>sum(D55:BP55)</f>
        <v>3</v>
      </c>
      <c r="D55" s="237"/>
      <c r="E55" s="238"/>
      <c r="F55" s="238"/>
      <c r="G55" s="238"/>
      <c r="H55" s="238"/>
      <c r="I55" s="238"/>
      <c r="J55" s="251">
        <v>1.0</v>
      </c>
      <c r="K55" s="238"/>
      <c r="L55" s="238"/>
      <c r="M55" s="238"/>
      <c r="N55" s="250">
        <v>1.0</v>
      </c>
      <c r="O55" s="238"/>
      <c r="P55" s="240"/>
      <c r="Q55" s="240"/>
      <c r="R55" s="240"/>
      <c r="S55" s="238"/>
      <c r="T55" s="238"/>
      <c r="U55" s="238"/>
      <c r="V55" s="238"/>
      <c r="W55" s="240"/>
      <c r="X55" s="238"/>
      <c r="Y55" s="238"/>
      <c r="Z55" s="238"/>
      <c r="AA55" s="238"/>
      <c r="AB55" s="238"/>
      <c r="AC55" s="238"/>
      <c r="AD55" s="238"/>
      <c r="AE55" s="238"/>
      <c r="AF55" s="238"/>
      <c r="AG55" s="238"/>
      <c r="AH55" s="238"/>
      <c r="AI55" s="238"/>
      <c r="AJ55" s="238"/>
      <c r="AK55" s="238"/>
      <c r="AL55" s="238"/>
      <c r="AM55" s="238"/>
      <c r="AN55" s="238"/>
      <c r="AO55" s="238"/>
      <c r="AP55" s="238"/>
      <c r="AQ55" s="238"/>
      <c r="AR55" s="238"/>
      <c r="AS55" s="238"/>
      <c r="AT55" s="238"/>
      <c r="AU55" s="240"/>
      <c r="AV55" s="238"/>
      <c r="AW55" s="238"/>
      <c r="AX55" s="238"/>
      <c r="AY55" s="238"/>
      <c r="AZ55" s="238"/>
      <c r="BA55" s="238"/>
      <c r="BB55" s="238"/>
      <c r="BC55" s="238"/>
      <c r="BD55" s="238"/>
      <c r="BE55" s="238"/>
      <c r="BF55" s="238"/>
      <c r="BG55" s="238"/>
      <c r="BH55" s="238"/>
      <c r="BI55" s="238"/>
      <c r="BJ55" s="238"/>
      <c r="BK55" s="238"/>
      <c r="BL55" s="238"/>
      <c r="BM55" s="238"/>
      <c r="BN55" s="238"/>
      <c r="BO55" s="255">
        <v>1.0</v>
      </c>
      <c r="BP55" s="238"/>
      <c r="BX55" s="242"/>
      <c r="BY55" s="242"/>
      <c r="BZ55" s="242"/>
      <c r="CA55" s="242"/>
      <c r="CB55" s="242"/>
      <c r="CC55" s="242"/>
      <c r="CD55" s="242"/>
      <c r="CE55" s="242"/>
      <c r="CF55" s="242"/>
      <c r="CG55" s="242"/>
      <c r="CH55" s="1"/>
      <c r="CI55" s="1"/>
      <c r="CJ55" s="1"/>
      <c r="CK55" s="1"/>
      <c r="CL55" s="1"/>
      <c r="CM55" s="1"/>
    </row>
    <row r="56">
      <c r="A56" s="272"/>
      <c r="B56" s="216"/>
      <c r="C56" s="141">
        <f>sum(C51:C55)</f>
        <v>9</v>
      </c>
      <c r="D56" s="276"/>
      <c r="E56" s="277"/>
      <c r="F56" s="277"/>
      <c r="G56" s="277"/>
      <c r="H56" s="277"/>
      <c r="I56" s="277"/>
      <c r="J56" s="279"/>
      <c r="K56" s="277"/>
      <c r="L56" s="277"/>
      <c r="M56" s="277"/>
      <c r="N56" s="281"/>
      <c r="O56" s="277"/>
      <c r="P56" s="276"/>
      <c r="Q56" s="276"/>
      <c r="R56" s="276"/>
      <c r="S56" s="277"/>
      <c r="T56" s="277"/>
      <c r="U56" s="277"/>
      <c r="V56" s="277"/>
      <c r="W56" s="276"/>
      <c r="X56" s="277"/>
      <c r="Y56" s="277"/>
      <c r="Z56" s="277"/>
      <c r="AA56" s="277"/>
      <c r="AB56" s="277"/>
      <c r="AC56" s="277"/>
      <c r="AD56" s="277"/>
      <c r="AE56" s="277"/>
      <c r="AF56" s="277"/>
      <c r="AG56" s="277"/>
      <c r="AH56" s="277"/>
      <c r="AI56" s="277"/>
      <c r="AJ56" s="277"/>
      <c r="AK56" s="277"/>
      <c r="AL56" s="277"/>
      <c r="AM56" s="277"/>
      <c r="AN56" s="277"/>
      <c r="AO56" s="277"/>
      <c r="AP56" s="277"/>
      <c r="AQ56" s="277"/>
      <c r="AR56" s="277"/>
      <c r="AS56" s="277"/>
      <c r="AT56" s="277"/>
      <c r="AU56" s="276"/>
      <c r="AV56" s="277"/>
      <c r="AW56" s="277"/>
      <c r="AX56" s="277"/>
      <c r="AY56" s="277"/>
      <c r="AZ56" s="277"/>
      <c r="BA56" s="277"/>
      <c r="BB56" s="277"/>
      <c r="BC56" s="277"/>
      <c r="BD56" s="277"/>
      <c r="BE56" s="277"/>
      <c r="BF56" s="277"/>
      <c r="BG56" s="277"/>
      <c r="BH56" s="277"/>
      <c r="BI56" s="277"/>
      <c r="BJ56" s="277"/>
      <c r="BK56" s="277"/>
      <c r="BL56" s="277"/>
      <c r="BM56" s="277"/>
      <c r="BN56" s="277"/>
      <c r="BO56" s="283"/>
      <c r="BP56" s="277"/>
      <c r="BX56" s="242"/>
      <c r="BY56" s="242"/>
      <c r="BZ56" s="242"/>
      <c r="CA56" s="242"/>
      <c r="CB56" s="242"/>
      <c r="CC56" s="242"/>
      <c r="CD56" s="242"/>
      <c r="CE56" s="242"/>
      <c r="CF56" s="242"/>
      <c r="CG56" s="242"/>
      <c r="CH56" s="1"/>
      <c r="CI56" s="1"/>
      <c r="CJ56" s="1"/>
      <c r="CK56" s="1"/>
      <c r="CL56" s="1"/>
      <c r="CM56" s="1"/>
    </row>
    <row r="57">
      <c r="B57" s="146"/>
      <c r="C57" s="147"/>
      <c r="D57" s="148"/>
      <c r="G57" s="1"/>
      <c r="N57" s="1"/>
      <c r="O57" s="1"/>
      <c r="P57" s="1"/>
      <c r="Q57" s="1"/>
      <c r="R57" s="1"/>
      <c r="AA57" s="1"/>
      <c r="AG57" s="1"/>
      <c r="AQ57" s="1"/>
      <c r="BM57" s="1"/>
      <c r="BN57" s="1"/>
      <c r="BO57" s="1"/>
      <c r="BP57" s="1"/>
    </row>
    <row r="58">
      <c r="A58" s="132" t="s">
        <v>0</v>
      </c>
      <c r="B58" s="134" t="s">
        <v>663</v>
      </c>
      <c r="C58" s="23"/>
      <c r="D58" s="135">
        <v>1.0</v>
      </c>
      <c r="E58" s="23"/>
      <c r="F58" s="135">
        <v>2.0</v>
      </c>
      <c r="G58" s="23"/>
      <c r="H58" s="135">
        <v>3.0</v>
      </c>
      <c r="I58" s="23"/>
      <c r="J58" s="135">
        <v>4.0</v>
      </c>
      <c r="K58" s="23"/>
      <c r="L58" s="135">
        <v>5.0</v>
      </c>
      <c r="M58" s="23"/>
      <c r="N58" s="135">
        <v>6.0</v>
      </c>
      <c r="O58" s="23"/>
      <c r="P58" s="136"/>
      <c r="Q58" s="136"/>
      <c r="R58" s="135">
        <v>7.0</v>
      </c>
      <c r="S58" s="23"/>
      <c r="T58" s="135">
        <v>8.0</v>
      </c>
      <c r="U58" s="23"/>
      <c r="V58" s="136"/>
      <c r="W58" s="135">
        <v>9.0</v>
      </c>
      <c r="X58" s="23"/>
      <c r="Y58" s="135">
        <v>10.0</v>
      </c>
      <c r="Z58" s="23"/>
      <c r="AA58" s="135">
        <v>11.0</v>
      </c>
      <c r="AB58" s="23"/>
      <c r="AC58" s="135">
        <v>12.0</v>
      </c>
      <c r="AD58" s="23"/>
      <c r="AE58" s="135">
        <v>13.0</v>
      </c>
      <c r="AF58" s="23"/>
      <c r="AG58" s="135">
        <v>14.0</v>
      </c>
      <c r="AH58" s="23"/>
      <c r="AI58" s="135">
        <v>15.0</v>
      </c>
      <c r="AJ58" s="23"/>
      <c r="AK58" s="135">
        <v>16.0</v>
      </c>
      <c r="AL58" s="23"/>
      <c r="AM58" s="135">
        <v>17.0</v>
      </c>
      <c r="AN58" s="23"/>
      <c r="AO58" s="135">
        <v>18.0</v>
      </c>
      <c r="AP58" s="23"/>
      <c r="AQ58" s="135">
        <v>19.0</v>
      </c>
      <c r="AR58" s="23"/>
      <c r="AS58" s="135">
        <v>20.0</v>
      </c>
      <c r="AT58" s="23"/>
      <c r="AU58" s="135">
        <v>21.0</v>
      </c>
      <c r="AV58" s="23"/>
      <c r="AW58" s="135">
        <v>22.0</v>
      </c>
      <c r="AX58" s="23"/>
      <c r="AY58" s="135">
        <v>23.0</v>
      </c>
      <c r="AZ58" s="23"/>
      <c r="BA58" s="135">
        <v>24.0</v>
      </c>
      <c r="BB58" s="23"/>
      <c r="BC58" s="135">
        <v>25.0</v>
      </c>
      <c r="BD58" s="23"/>
      <c r="BE58" s="135">
        <v>26.0</v>
      </c>
      <c r="BF58" s="23"/>
      <c r="BG58" s="135">
        <v>27.0</v>
      </c>
      <c r="BH58" s="23"/>
      <c r="BI58" s="135">
        <v>28.0</v>
      </c>
      <c r="BJ58" s="23"/>
      <c r="BK58" s="167">
        <v>29.0</v>
      </c>
      <c r="BL58" s="23"/>
      <c r="BM58" s="167">
        <v>30.0</v>
      </c>
      <c r="BN58" s="23"/>
      <c r="BO58" s="1"/>
      <c r="BP58" s="1"/>
    </row>
    <row r="59">
      <c r="A59" s="24"/>
      <c r="B59" s="136" t="s">
        <v>9</v>
      </c>
      <c r="C59" s="137" t="s">
        <v>419</v>
      </c>
      <c r="D59" s="144" t="s">
        <v>422</v>
      </c>
      <c r="E59" s="144" t="s">
        <v>423</v>
      </c>
      <c r="F59" s="144" t="s">
        <v>422</v>
      </c>
      <c r="G59" s="144" t="s">
        <v>423</v>
      </c>
      <c r="H59" s="144" t="s">
        <v>422</v>
      </c>
      <c r="I59" s="144" t="s">
        <v>423</v>
      </c>
      <c r="J59" s="144" t="s">
        <v>422</v>
      </c>
      <c r="K59" s="144" t="s">
        <v>423</v>
      </c>
      <c r="L59" s="144" t="s">
        <v>422</v>
      </c>
      <c r="M59" s="144" t="s">
        <v>423</v>
      </c>
      <c r="N59" s="144" t="s">
        <v>422</v>
      </c>
      <c r="O59" s="144" t="s">
        <v>423</v>
      </c>
      <c r="P59" s="144"/>
      <c r="Q59" s="144"/>
      <c r="R59" s="144" t="s">
        <v>422</v>
      </c>
      <c r="S59" s="144" t="s">
        <v>423</v>
      </c>
      <c r="T59" s="144" t="s">
        <v>422</v>
      </c>
      <c r="U59" s="144" t="s">
        <v>423</v>
      </c>
      <c r="V59" s="144"/>
      <c r="W59" s="144" t="s">
        <v>422</v>
      </c>
      <c r="X59" s="144" t="s">
        <v>423</v>
      </c>
      <c r="Y59" s="144" t="s">
        <v>422</v>
      </c>
      <c r="Z59" s="144" t="s">
        <v>423</v>
      </c>
      <c r="AA59" s="144" t="s">
        <v>422</v>
      </c>
      <c r="AB59" s="144" t="s">
        <v>423</v>
      </c>
      <c r="AC59" s="144" t="s">
        <v>422</v>
      </c>
      <c r="AD59" s="144" t="s">
        <v>423</v>
      </c>
      <c r="AE59" s="144" t="s">
        <v>422</v>
      </c>
      <c r="AF59" s="144" t="s">
        <v>423</v>
      </c>
      <c r="AG59" s="144" t="s">
        <v>422</v>
      </c>
      <c r="AH59" s="144" t="s">
        <v>423</v>
      </c>
      <c r="AI59" s="144" t="s">
        <v>422</v>
      </c>
      <c r="AJ59" s="144" t="s">
        <v>423</v>
      </c>
      <c r="AK59" s="144" t="s">
        <v>422</v>
      </c>
      <c r="AL59" s="144" t="s">
        <v>423</v>
      </c>
      <c r="AM59" s="144" t="s">
        <v>422</v>
      </c>
      <c r="AN59" s="144" t="s">
        <v>423</v>
      </c>
      <c r="AO59" s="144" t="s">
        <v>422</v>
      </c>
      <c r="AP59" s="144" t="s">
        <v>423</v>
      </c>
      <c r="AQ59" s="144" t="s">
        <v>422</v>
      </c>
      <c r="AR59" s="144" t="s">
        <v>423</v>
      </c>
      <c r="AS59" s="144" t="s">
        <v>422</v>
      </c>
      <c r="AT59" s="144" t="s">
        <v>423</v>
      </c>
      <c r="AU59" s="144" t="s">
        <v>422</v>
      </c>
      <c r="AV59" s="144" t="s">
        <v>423</v>
      </c>
      <c r="AW59" s="144" t="s">
        <v>422</v>
      </c>
      <c r="AX59" s="144" t="s">
        <v>423</v>
      </c>
      <c r="AY59" s="144" t="s">
        <v>422</v>
      </c>
      <c r="AZ59" s="144" t="s">
        <v>423</v>
      </c>
      <c r="BA59" s="144" t="s">
        <v>422</v>
      </c>
      <c r="BB59" s="144" t="s">
        <v>423</v>
      </c>
      <c r="BC59" s="144" t="s">
        <v>422</v>
      </c>
      <c r="BD59" s="144" t="s">
        <v>423</v>
      </c>
      <c r="BE59" s="144" t="s">
        <v>422</v>
      </c>
      <c r="BF59" s="144" t="s">
        <v>423</v>
      </c>
      <c r="BG59" s="144" t="s">
        <v>422</v>
      </c>
      <c r="BH59" s="144" t="s">
        <v>423</v>
      </c>
      <c r="BI59" s="144" t="s">
        <v>422</v>
      </c>
      <c r="BJ59" s="144" t="s">
        <v>423</v>
      </c>
      <c r="BK59" s="144" t="s">
        <v>422</v>
      </c>
      <c r="BL59" s="144" t="s">
        <v>423</v>
      </c>
      <c r="BM59" s="144" t="s">
        <v>422</v>
      </c>
      <c r="BN59" s="144" t="s">
        <v>423</v>
      </c>
      <c r="BO59" s="1"/>
      <c r="BP59" s="1"/>
    </row>
    <row r="60">
      <c r="A60" s="138">
        <v>1.0</v>
      </c>
      <c r="B60" s="145" t="s">
        <v>38</v>
      </c>
      <c r="C60" s="141">
        <f t="shared" ref="C60:C64" si="54">sum(D60:BN60)</f>
        <v>9</v>
      </c>
      <c r="D60" s="142"/>
      <c r="E60" s="143"/>
      <c r="F60" s="143"/>
      <c r="G60" s="143"/>
      <c r="H60" s="143"/>
      <c r="I60" s="143"/>
      <c r="J60" s="142">
        <v>1.0</v>
      </c>
      <c r="K60" s="143"/>
      <c r="L60" s="143"/>
      <c r="M60" s="143"/>
      <c r="N60" s="142">
        <v>1.0</v>
      </c>
      <c r="O60" s="143"/>
      <c r="P60" s="143"/>
      <c r="Q60" s="143"/>
      <c r="R60" s="143"/>
      <c r="S60" s="143"/>
      <c r="T60" s="143"/>
      <c r="U60" s="143"/>
      <c r="V60" s="143"/>
      <c r="W60" s="143"/>
      <c r="X60" s="142">
        <v>1.0</v>
      </c>
      <c r="Y60" s="143"/>
      <c r="Z60" s="142"/>
      <c r="AA60" s="143"/>
      <c r="AB60" s="143"/>
      <c r="AC60" s="143"/>
      <c r="AD60" s="142"/>
      <c r="AE60" s="142"/>
      <c r="AF60" s="143"/>
      <c r="AG60" s="143"/>
      <c r="AH60" s="143"/>
      <c r="AI60" s="143"/>
      <c r="AJ60" s="142">
        <v>1.0</v>
      </c>
      <c r="AK60" s="143"/>
      <c r="AL60" s="142">
        <v>1.0</v>
      </c>
      <c r="AM60" s="142">
        <v>1.0</v>
      </c>
      <c r="AN60" s="143"/>
      <c r="AO60" s="143"/>
      <c r="AP60" s="143"/>
      <c r="AQ60" s="142">
        <v>1.0</v>
      </c>
      <c r="AR60" s="143"/>
      <c r="AS60" s="143"/>
      <c r="AT60" s="143"/>
      <c r="AU60" s="143"/>
      <c r="AV60" s="143"/>
      <c r="AW60" s="142">
        <v>1.0</v>
      </c>
      <c r="AX60" s="143"/>
      <c r="AY60" s="143"/>
      <c r="AZ60" s="143"/>
      <c r="BA60" s="143"/>
      <c r="BB60" s="143"/>
      <c r="BC60" s="142"/>
      <c r="BD60" s="143"/>
      <c r="BE60" s="142">
        <v>1.0</v>
      </c>
      <c r="BF60" s="143"/>
      <c r="BG60" s="143"/>
      <c r="BH60" s="143"/>
      <c r="BI60" s="143"/>
      <c r="BJ60" s="143"/>
      <c r="BK60" s="143"/>
      <c r="BL60" s="143"/>
      <c r="BM60" s="142"/>
      <c r="BN60" s="175"/>
      <c r="BO60" s="1"/>
      <c r="BP60" s="1"/>
      <c r="BX60" s="1"/>
      <c r="BY60" s="1"/>
      <c r="BZ60" s="1"/>
      <c r="CA60" s="1"/>
      <c r="CB60" s="1"/>
      <c r="CC60" s="1"/>
      <c r="CD60" s="1"/>
      <c r="CE60" s="1"/>
      <c r="CF60" s="1"/>
      <c r="CG60" s="1"/>
      <c r="CH60" s="1"/>
      <c r="CI60" s="1"/>
      <c r="CJ60" s="1"/>
      <c r="CK60" s="1"/>
      <c r="CL60" s="1"/>
      <c r="CM60" s="1"/>
    </row>
    <row r="61">
      <c r="A61" s="138">
        <v>2.0</v>
      </c>
      <c r="B61" s="145" t="s">
        <v>92</v>
      </c>
      <c r="C61" s="141">
        <f t="shared" si="54"/>
        <v>13</v>
      </c>
      <c r="D61" s="142">
        <v>1.0</v>
      </c>
      <c r="E61" s="143"/>
      <c r="F61" s="143"/>
      <c r="G61" s="143"/>
      <c r="H61" s="143"/>
      <c r="I61" s="143"/>
      <c r="J61" s="143"/>
      <c r="K61" s="143"/>
      <c r="L61" s="143"/>
      <c r="M61" s="143"/>
      <c r="N61" s="143"/>
      <c r="O61" s="143"/>
      <c r="P61" s="143"/>
      <c r="Q61" s="143"/>
      <c r="R61" s="143"/>
      <c r="S61" s="143"/>
      <c r="T61" s="142">
        <v>1.0</v>
      </c>
      <c r="U61" s="143"/>
      <c r="V61" s="143"/>
      <c r="W61" s="142"/>
      <c r="X61" s="142"/>
      <c r="Y61" s="142">
        <v>2.0</v>
      </c>
      <c r="Z61" s="143"/>
      <c r="AA61" s="143"/>
      <c r="AB61" s="142"/>
      <c r="AC61" s="143"/>
      <c r="AD61" s="143"/>
      <c r="AE61" s="143"/>
      <c r="AF61" s="143"/>
      <c r="AG61" s="143"/>
      <c r="AH61" s="143"/>
      <c r="AI61" s="142">
        <v>1.0</v>
      </c>
      <c r="AJ61" s="143"/>
      <c r="AK61" s="143"/>
      <c r="AL61" s="143"/>
      <c r="AM61" s="142">
        <v>1.0</v>
      </c>
      <c r="AN61" s="143"/>
      <c r="AO61" s="142">
        <v>1.0</v>
      </c>
      <c r="AP61" s="142"/>
      <c r="AQ61" s="143"/>
      <c r="AR61" s="143"/>
      <c r="AS61" s="142">
        <v>1.0</v>
      </c>
      <c r="AT61" s="143"/>
      <c r="AU61" s="143"/>
      <c r="AV61" s="143"/>
      <c r="AW61" s="142"/>
      <c r="AX61" s="143"/>
      <c r="AY61" s="142">
        <v>1.0</v>
      </c>
      <c r="AZ61" s="143"/>
      <c r="BA61" s="142"/>
      <c r="BB61" s="142"/>
      <c r="BC61" s="143"/>
      <c r="BD61" s="143"/>
      <c r="BE61" s="142">
        <v>1.0</v>
      </c>
      <c r="BF61" s="143"/>
      <c r="BG61" s="142">
        <v>1.0</v>
      </c>
      <c r="BH61" s="142"/>
      <c r="BI61" s="143"/>
      <c r="BJ61" s="142">
        <v>1.0</v>
      </c>
      <c r="BK61" s="142">
        <v>1.0</v>
      </c>
      <c r="BL61" s="143"/>
      <c r="BM61" s="142"/>
      <c r="BN61" s="180"/>
      <c r="BO61" s="1"/>
      <c r="BP61" s="1"/>
      <c r="BX61" s="1"/>
      <c r="BY61" s="1"/>
      <c r="BZ61" s="1"/>
      <c r="CA61" s="1"/>
      <c r="CB61" s="1"/>
      <c r="CC61" s="1"/>
      <c r="CD61" s="1"/>
      <c r="CE61" s="1"/>
      <c r="CF61" s="1"/>
      <c r="CG61" s="1"/>
      <c r="CH61" s="1"/>
      <c r="CI61" s="1"/>
      <c r="CJ61" s="1"/>
      <c r="CK61" s="1"/>
      <c r="CL61" s="1"/>
      <c r="CM61" s="1"/>
    </row>
    <row r="62">
      <c r="A62" s="236">
        <v>3.0</v>
      </c>
      <c r="B62" s="182" t="s">
        <v>893</v>
      </c>
      <c r="C62" s="141">
        <f t="shared" si="54"/>
        <v>5</v>
      </c>
      <c r="D62" s="142"/>
      <c r="E62" s="143"/>
      <c r="F62" s="143"/>
      <c r="G62" s="143"/>
      <c r="H62" s="143"/>
      <c r="I62" s="143"/>
      <c r="J62" s="143"/>
      <c r="K62" s="143"/>
      <c r="L62" s="143"/>
      <c r="M62" s="143"/>
      <c r="N62" s="143"/>
      <c r="O62" s="143"/>
      <c r="P62" s="143"/>
      <c r="Q62" s="143"/>
      <c r="R62" s="143"/>
      <c r="S62" s="143"/>
      <c r="T62" s="143"/>
      <c r="U62" s="143"/>
      <c r="V62" s="143"/>
      <c r="W62" s="142"/>
      <c r="X62" s="143"/>
      <c r="Y62" s="143"/>
      <c r="Z62" s="143"/>
      <c r="AA62" s="143"/>
      <c r="AB62" s="142"/>
      <c r="AC62" s="143"/>
      <c r="AD62" s="143"/>
      <c r="AE62" s="143"/>
      <c r="AF62" s="143"/>
      <c r="AG62" s="142">
        <v>1.0</v>
      </c>
      <c r="AH62" s="143"/>
      <c r="AI62" s="143"/>
      <c r="AJ62" s="143"/>
      <c r="AK62" s="142">
        <v>1.0</v>
      </c>
      <c r="AL62" s="143"/>
      <c r="AM62" s="143"/>
      <c r="AN62" s="143"/>
      <c r="AO62" s="143"/>
      <c r="AP62" s="142"/>
      <c r="AQ62" s="143"/>
      <c r="AR62" s="143"/>
      <c r="AS62" s="143"/>
      <c r="AT62" s="143"/>
      <c r="AU62" s="143"/>
      <c r="AV62" s="143"/>
      <c r="AW62" s="142">
        <v>1.0</v>
      </c>
      <c r="AX62" s="143"/>
      <c r="AY62" s="142">
        <v>1.0</v>
      </c>
      <c r="AZ62" s="143"/>
      <c r="BA62" s="142">
        <v>1.0</v>
      </c>
      <c r="BB62" s="142"/>
      <c r="BC62" s="143"/>
      <c r="BD62" s="143"/>
      <c r="BE62" s="143"/>
      <c r="BF62" s="143"/>
      <c r="BG62" s="142"/>
      <c r="BH62" s="143"/>
      <c r="BI62" s="143"/>
      <c r="BJ62" s="143"/>
      <c r="BK62" s="143"/>
      <c r="BL62" s="143"/>
      <c r="BM62" s="142"/>
      <c r="BN62" s="180"/>
      <c r="BO62" s="1"/>
      <c r="BP62" s="1"/>
      <c r="BX62" s="1"/>
      <c r="BY62" s="1"/>
      <c r="BZ62" s="1"/>
      <c r="CA62" s="1"/>
      <c r="CB62" s="1"/>
      <c r="CC62" s="1"/>
      <c r="CD62" s="1"/>
      <c r="CE62" s="1"/>
      <c r="CF62" s="1"/>
      <c r="CG62" s="1"/>
      <c r="CH62" s="1"/>
      <c r="CI62" s="1"/>
      <c r="CJ62" s="1"/>
      <c r="CK62" s="1"/>
      <c r="CL62" s="1"/>
      <c r="CM62" s="1"/>
    </row>
    <row r="63">
      <c r="A63" s="236">
        <v>4.0</v>
      </c>
      <c r="B63" s="182" t="s">
        <v>805</v>
      </c>
      <c r="C63" s="141">
        <f t="shared" si="54"/>
        <v>12</v>
      </c>
      <c r="D63" s="142"/>
      <c r="E63" s="143"/>
      <c r="F63" s="143"/>
      <c r="G63" s="143"/>
      <c r="H63" s="143"/>
      <c r="I63" s="143"/>
      <c r="J63" s="143"/>
      <c r="K63" s="143"/>
      <c r="L63" s="142">
        <v>1.0</v>
      </c>
      <c r="M63" s="143"/>
      <c r="N63" s="143"/>
      <c r="O63" s="143"/>
      <c r="P63" s="143"/>
      <c r="Q63" s="143"/>
      <c r="R63" s="143"/>
      <c r="S63" s="143"/>
      <c r="T63" s="143"/>
      <c r="U63" s="143"/>
      <c r="V63" s="143"/>
      <c r="W63" s="142"/>
      <c r="X63" s="143"/>
      <c r="Y63" s="143"/>
      <c r="Z63" s="143"/>
      <c r="AA63" s="143"/>
      <c r="AB63" s="142"/>
      <c r="AC63" s="142">
        <v>1.0</v>
      </c>
      <c r="AD63" s="143"/>
      <c r="AE63" s="142">
        <v>1.0</v>
      </c>
      <c r="AF63" s="143"/>
      <c r="AG63" s="143"/>
      <c r="AH63" s="143"/>
      <c r="AI63" s="142">
        <v>2.0</v>
      </c>
      <c r="AJ63" s="143"/>
      <c r="AK63" s="143"/>
      <c r="AL63" s="143"/>
      <c r="AM63" s="143"/>
      <c r="AN63" s="143"/>
      <c r="AO63" s="142">
        <v>2.0</v>
      </c>
      <c r="AP63" s="142"/>
      <c r="AQ63" s="142">
        <v>1.0</v>
      </c>
      <c r="AR63" s="143"/>
      <c r="AS63" s="142">
        <v>1.0</v>
      </c>
      <c r="AT63" s="143"/>
      <c r="AU63" s="143"/>
      <c r="AV63" s="143"/>
      <c r="AW63" s="143"/>
      <c r="AX63" s="143"/>
      <c r="AY63" s="143"/>
      <c r="AZ63" s="143"/>
      <c r="BA63" s="142"/>
      <c r="BB63" s="142"/>
      <c r="BC63" s="142">
        <v>2.0</v>
      </c>
      <c r="BD63" s="143"/>
      <c r="BE63" s="143"/>
      <c r="BF63" s="143"/>
      <c r="BG63" s="142"/>
      <c r="BH63" s="143"/>
      <c r="BI63" s="143"/>
      <c r="BJ63" s="143"/>
      <c r="BK63" s="142">
        <v>1.0</v>
      </c>
      <c r="BL63" s="143"/>
      <c r="BM63" s="142"/>
      <c r="BN63" s="180"/>
      <c r="BO63" s="1"/>
      <c r="BP63" s="1"/>
      <c r="BX63" s="1"/>
      <c r="BY63" s="1"/>
      <c r="BZ63" s="1"/>
      <c r="CA63" s="1"/>
      <c r="CB63" s="1"/>
      <c r="CC63" s="1"/>
      <c r="CD63" s="1"/>
      <c r="CE63" s="1"/>
      <c r="CF63" s="1"/>
      <c r="CG63" s="1"/>
      <c r="CH63" s="1"/>
      <c r="CI63" s="1"/>
      <c r="CJ63" s="1"/>
      <c r="CK63" s="1"/>
      <c r="CL63" s="1"/>
      <c r="CM63" s="1"/>
    </row>
    <row r="64">
      <c r="A64" s="236">
        <v>5.0</v>
      </c>
      <c r="B64" s="182" t="s">
        <v>892</v>
      </c>
      <c r="C64" s="141">
        <f t="shared" si="54"/>
        <v>4</v>
      </c>
      <c r="D64" s="175"/>
      <c r="E64" s="180"/>
      <c r="F64" s="180"/>
      <c r="G64" s="180"/>
      <c r="H64" s="180"/>
      <c r="I64" s="180"/>
      <c r="J64" s="180"/>
      <c r="K64" s="180"/>
      <c r="L64" s="180"/>
      <c r="M64" s="180"/>
      <c r="N64" s="180"/>
      <c r="O64" s="180"/>
      <c r="P64" s="175"/>
      <c r="Q64" s="175"/>
      <c r="R64" s="175"/>
      <c r="S64" s="180"/>
      <c r="T64" s="180"/>
      <c r="U64" s="180"/>
      <c r="V64" s="180"/>
      <c r="W64" s="175"/>
      <c r="X64" s="180"/>
      <c r="Y64" s="180"/>
      <c r="Z64" s="180"/>
      <c r="AA64" s="180"/>
      <c r="AB64" s="180"/>
      <c r="AC64" s="175">
        <v>1.0</v>
      </c>
      <c r="AD64" s="180"/>
      <c r="AE64" s="143"/>
      <c r="AF64" s="180"/>
      <c r="AG64" s="180"/>
      <c r="AH64" s="180"/>
      <c r="AI64" s="180"/>
      <c r="AJ64" s="180"/>
      <c r="AK64" s="175">
        <v>1.0</v>
      </c>
      <c r="AL64" s="180"/>
      <c r="AM64" s="180"/>
      <c r="AN64" s="180"/>
      <c r="AO64" s="175"/>
      <c r="AP64" s="180"/>
      <c r="AQ64" s="143"/>
      <c r="AR64" s="180"/>
      <c r="AS64" s="175">
        <v>2.0</v>
      </c>
      <c r="AT64" s="180"/>
      <c r="AU64" s="180"/>
      <c r="AV64" s="180"/>
      <c r="AW64" s="175"/>
      <c r="AX64" s="180"/>
      <c r="AY64" s="175"/>
      <c r="AZ64" s="180"/>
      <c r="BA64" s="180"/>
      <c r="BB64" s="180"/>
      <c r="BC64" s="180"/>
      <c r="BD64" s="180"/>
      <c r="BE64" s="180"/>
      <c r="BF64" s="180"/>
      <c r="BG64" s="180"/>
      <c r="BH64" s="180"/>
      <c r="BI64" s="180"/>
      <c r="BJ64" s="180"/>
      <c r="BK64" s="180"/>
      <c r="BL64" s="186"/>
      <c r="BM64" s="186"/>
      <c r="BN64" s="187"/>
      <c r="BO64" s="1"/>
      <c r="BP64" s="1"/>
      <c r="BX64" s="1"/>
      <c r="BY64" s="1"/>
      <c r="BZ64" s="1"/>
      <c r="CA64" s="1"/>
      <c r="CB64" s="1"/>
      <c r="CC64" s="1"/>
      <c r="CD64" s="1"/>
      <c r="CE64" s="1"/>
      <c r="CF64" s="1"/>
      <c r="CG64" s="1"/>
      <c r="CH64" s="1"/>
      <c r="CI64" s="1"/>
      <c r="CJ64" s="1"/>
      <c r="CK64" s="1"/>
      <c r="CL64" s="189"/>
      <c r="CM64" s="186"/>
    </row>
    <row r="65">
      <c r="A65" s="272"/>
      <c r="B65" s="216">
        <v>43.0</v>
      </c>
      <c r="C65" s="141">
        <f>sum(C60:C64)</f>
        <v>43</v>
      </c>
      <c r="D65" s="300"/>
      <c r="E65" s="301"/>
      <c r="F65" s="301"/>
      <c r="G65" s="301"/>
      <c r="H65" s="301"/>
      <c r="I65" s="301"/>
      <c r="J65" s="301"/>
      <c r="K65" s="301"/>
      <c r="L65" s="301"/>
      <c r="M65" s="301"/>
      <c r="N65" s="301"/>
      <c r="O65" s="301"/>
      <c r="P65" s="300"/>
      <c r="Q65" s="300"/>
      <c r="R65" s="300"/>
      <c r="S65" s="301"/>
      <c r="T65" s="301"/>
      <c r="U65" s="301"/>
      <c r="V65" s="301"/>
      <c r="W65" s="300"/>
      <c r="X65" s="301"/>
      <c r="Y65" s="301"/>
      <c r="Z65" s="301"/>
      <c r="AA65" s="301"/>
      <c r="AB65" s="301"/>
      <c r="AC65" s="300"/>
      <c r="AD65" s="301"/>
      <c r="AE65" s="301"/>
      <c r="AF65" s="301"/>
      <c r="AG65" s="301"/>
      <c r="AH65" s="301"/>
      <c r="AI65" s="301"/>
      <c r="AJ65" s="301"/>
      <c r="AK65" s="300"/>
      <c r="AL65" s="301"/>
      <c r="AM65" s="301"/>
      <c r="AN65" s="301"/>
      <c r="AO65" s="300"/>
      <c r="AP65" s="301"/>
      <c r="AQ65" s="301"/>
      <c r="AR65" s="301"/>
      <c r="AS65" s="300"/>
      <c r="AT65" s="301"/>
      <c r="AU65" s="301"/>
      <c r="AV65" s="301"/>
      <c r="AW65" s="300"/>
      <c r="AX65" s="301"/>
      <c r="AY65" s="300"/>
      <c r="AZ65" s="301"/>
      <c r="BA65" s="301"/>
      <c r="BB65" s="301"/>
      <c r="BC65" s="301"/>
      <c r="BD65" s="301"/>
      <c r="BE65" s="301"/>
      <c r="BF65" s="301"/>
      <c r="BG65" s="301"/>
      <c r="BH65" s="301"/>
      <c r="BI65" s="301"/>
      <c r="BJ65" s="301"/>
      <c r="BK65" s="301"/>
      <c r="BL65" s="1"/>
      <c r="BM65" s="1"/>
      <c r="BN65" s="25"/>
      <c r="BO65" s="1"/>
      <c r="BP65" s="1"/>
      <c r="BX65" s="1"/>
      <c r="BY65" s="1"/>
      <c r="BZ65" s="1"/>
      <c r="CA65" s="1"/>
      <c r="CB65" s="1"/>
      <c r="CC65" s="1"/>
      <c r="CD65" s="1"/>
      <c r="CE65" s="1"/>
      <c r="CF65" s="1"/>
      <c r="CG65" s="1"/>
      <c r="CH65" s="1"/>
      <c r="CI65" s="1"/>
      <c r="CJ65" s="1"/>
      <c r="CK65" s="1"/>
      <c r="CL65" s="1"/>
      <c r="CM65" s="1"/>
    </row>
    <row r="66">
      <c r="B66" s="146"/>
      <c r="C66" s="147"/>
      <c r="D66" s="148"/>
      <c r="G66" s="1"/>
      <c r="N66" s="1"/>
      <c r="O66" s="1"/>
      <c r="P66" s="1"/>
      <c r="Q66" s="1"/>
      <c r="R66" s="1"/>
      <c r="AA66" s="1"/>
      <c r="AG66" s="1"/>
      <c r="AQ66" s="1"/>
      <c r="BM66" s="1"/>
      <c r="BN66" s="1"/>
      <c r="BO66" s="1"/>
      <c r="BP66" s="1"/>
    </row>
    <row r="67">
      <c r="A67" s="132" t="s">
        <v>0</v>
      </c>
      <c r="B67" s="134" t="s">
        <v>701</v>
      </c>
      <c r="C67" s="23"/>
      <c r="D67" s="135">
        <v>1.0</v>
      </c>
      <c r="E67" s="23"/>
      <c r="F67" s="135">
        <v>2.0</v>
      </c>
      <c r="G67" s="23"/>
      <c r="H67" s="135">
        <v>3.0</v>
      </c>
      <c r="I67" s="23"/>
      <c r="J67" s="135">
        <v>4.0</v>
      </c>
      <c r="K67" s="23"/>
      <c r="L67" s="135">
        <v>5.0</v>
      </c>
      <c r="M67" s="23"/>
      <c r="N67" s="135">
        <v>6.0</v>
      </c>
      <c r="O67" s="23"/>
      <c r="P67" s="136"/>
      <c r="Q67" s="136"/>
      <c r="R67" s="135">
        <v>7.0</v>
      </c>
      <c r="S67" s="23"/>
      <c r="T67" s="135">
        <v>8.0</v>
      </c>
      <c r="U67" s="23"/>
      <c r="V67" s="136"/>
      <c r="W67" s="135">
        <v>9.0</v>
      </c>
      <c r="X67" s="23"/>
      <c r="Y67" s="135">
        <v>10.0</v>
      </c>
      <c r="Z67" s="23"/>
      <c r="AA67" s="135">
        <v>11.0</v>
      </c>
      <c r="AB67" s="23"/>
      <c r="AC67" s="135">
        <v>12.0</v>
      </c>
      <c r="AD67" s="23"/>
      <c r="AE67" s="135">
        <v>13.0</v>
      </c>
      <c r="AF67" s="23"/>
      <c r="AG67" s="135">
        <v>14.0</v>
      </c>
      <c r="AH67" s="23"/>
      <c r="AI67" s="135">
        <v>15.0</v>
      </c>
      <c r="AJ67" s="23"/>
      <c r="AK67" s="135">
        <v>16.0</v>
      </c>
      <c r="AL67" s="23"/>
      <c r="AM67" s="135">
        <v>17.0</v>
      </c>
      <c r="AN67" s="23"/>
      <c r="AO67" s="135">
        <v>18.0</v>
      </c>
      <c r="AP67" s="23"/>
      <c r="AQ67" s="135">
        <v>19.0</v>
      </c>
      <c r="AR67" s="23"/>
      <c r="AS67" s="135">
        <v>20.0</v>
      </c>
      <c r="AT67" s="23"/>
      <c r="AU67" s="135">
        <v>21.0</v>
      </c>
      <c r="AV67" s="23"/>
      <c r="AW67" s="135">
        <v>22.0</v>
      </c>
      <c r="AX67" s="23"/>
      <c r="AY67" s="135">
        <v>23.0</v>
      </c>
      <c r="AZ67" s="23"/>
      <c r="BA67" s="135">
        <v>24.0</v>
      </c>
      <c r="BB67" s="23"/>
      <c r="BC67" s="135">
        <v>25.0</v>
      </c>
      <c r="BD67" s="23"/>
      <c r="BE67" s="135">
        <v>26.0</v>
      </c>
      <c r="BF67" s="23"/>
      <c r="BG67" s="135">
        <v>27.0</v>
      </c>
      <c r="BH67" s="23"/>
      <c r="BI67" s="135">
        <v>28.0</v>
      </c>
      <c r="BJ67" s="23"/>
      <c r="BK67" s="167">
        <v>29.0</v>
      </c>
      <c r="BL67" s="23"/>
      <c r="BM67" s="167">
        <v>30.0</v>
      </c>
      <c r="BN67" s="23"/>
      <c r="BO67" s="167">
        <v>31.0</v>
      </c>
      <c r="BP67" s="23"/>
    </row>
    <row r="68">
      <c r="A68" s="24"/>
      <c r="B68" s="136" t="s">
        <v>9</v>
      </c>
      <c r="C68" s="137" t="s">
        <v>419</v>
      </c>
      <c r="D68" s="144" t="s">
        <v>422</v>
      </c>
      <c r="E68" s="144" t="s">
        <v>423</v>
      </c>
      <c r="F68" s="144" t="s">
        <v>422</v>
      </c>
      <c r="G68" s="144" t="s">
        <v>423</v>
      </c>
      <c r="H68" s="144" t="s">
        <v>422</v>
      </c>
      <c r="I68" s="144" t="s">
        <v>423</v>
      </c>
      <c r="J68" s="144" t="s">
        <v>422</v>
      </c>
      <c r="K68" s="144" t="s">
        <v>423</v>
      </c>
      <c r="L68" s="144" t="s">
        <v>422</v>
      </c>
      <c r="M68" s="144" t="s">
        <v>423</v>
      </c>
      <c r="N68" s="144" t="s">
        <v>422</v>
      </c>
      <c r="O68" s="144" t="s">
        <v>423</v>
      </c>
      <c r="P68" s="144"/>
      <c r="Q68" s="144"/>
      <c r="R68" s="144" t="s">
        <v>422</v>
      </c>
      <c r="S68" s="144" t="s">
        <v>423</v>
      </c>
      <c r="T68" s="144" t="s">
        <v>422</v>
      </c>
      <c r="U68" s="144" t="s">
        <v>423</v>
      </c>
      <c r="V68" s="144"/>
      <c r="W68" s="144" t="s">
        <v>422</v>
      </c>
      <c r="X68" s="144" t="s">
        <v>423</v>
      </c>
      <c r="Y68" s="144" t="s">
        <v>422</v>
      </c>
      <c r="Z68" s="144" t="s">
        <v>423</v>
      </c>
      <c r="AA68" s="144" t="s">
        <v>422</v>
      </c>
      <c r="AB68" s="144" t="s">
        <v>423</v>
      </c>
      <c r="AC68" s="144" t="s">
        <v>422</v>
      </c>
      <c r="AD68" s="144" t="s">
        <v>423</v>
      </c>
      <c r="AE68" s="144" t="s">
        <v>422</v>
      </c>
      <c r="AF68" s="144" t="s">
        <v>423</v>
      </c>
      <c r="AG68" s="144" t="s">
        <v>422</v>
      </c>
      <c r="AH68" s="144" t="s">
        <v>423</v>
      </c>
      <c r="AI68" s="144" t="s">
        <v>422</v>
      </c>
      <c r="AJ68" s="144" t="s">
        <v>423</v>
      </c>
      <c r="AK68" s="144" t="s">
        <v>422</v>
      </c>
      <c r="AL68" s="144" t="s">
        <v>423</v>
      </c>
      <c r="AM68" s="144" t="s">
        <v>422</v>
      </c>
      <c r="AN68" s="144" t="s">
        <v>423</v>
      </c>
      <c r="AO68" s="144" t="s">
        <v>422</v>
      </c>
      <c r="AP68" s="144" t="s">
        <v>423</v>
      </c>
      <c r="AQ68" s="144" t="s">
        <v>422</v>
      </c>
      <c r="AR68" s="144" t="s">
        <v>423</v>
      </c>
      <c r="AS68" s="144" t="s">
        <v>422</v>
      </c>
      <c r="AT68" s="144" t="s">
        <v>423</v>
      </c>
      <c r="AU68" s="144" t="s">
        <v>422</v>
      </c>
      <c r="AV68" s="144" t="s">
        <v>423</v>
      </c>
      <c r="AW68" s="144" t="s">
        <v>422</v>
      </c>
      <c r="AX68" s="144" t="s">
        <v>423</v>
      </c>
      <c r="AY68" s="144" t="s">
        <v>422</v>
      </c>
      <c r="AZ68" s="144" t="s">
        <v>423</v>
      </c>
      <c r="BA68" s="144" t="s">
        <v>422</v>
      </c>
      <c r="BB68" s="144" t="s">
        <v>423</v>
      </c>
      <c r="BC68" s="144" t="s">
        <v>422</v>
      </c>
      <c r="BD68" s="144" t="s">
        <v>423</v>
      </c>
      <c r="BE68" s="144" t="s">
        <v>422</v>
      </c>
      <c r="BF68" s="144" t="s">
        <v>423</v>
      </c>
      <c r="BG68" s="144" t="s">
        <v>422</v>
      </c>
      <c r="BH68" s="144" t="s">
        <v>423</v>
      </c>
      <c r="BI68" s="144" t="s">
        <v>422</v>
      </c>
      <c r="BJ68" s="144" t="s">
        <v>423</v>
      </c>
      <c r="BK68" s="144" t="s">
        <v>422</v>
      </c>
      <c r="BL68" s="144" t="s">
        <v>423</v>
      </c>
      <c r="BM68" s="144" t="s">
        <v>422</v>
      </c>
      <c r="BN68" s="144" t="s">
        <v>423</v>
      </c>
      <c r="BO68" s="144" t="s">
        <v>422</v>
      </c>
      <c r="BP68" s="144" t="s">
        <v>423</v>
      </c>
    </row>
    <row r="69">
      <c r="A69" s="138">
        <v>1.0</v>
      </c>
      <c r="B69" s="145" t="s">
        <v>38</v>
      </c>
      <c r="C69" s="141">
        <f t="shared" ref="C69:C73" si="55">sum(D69:BP69)</f>
        <v>16</v>
      </c>
      <c r="D69" s="142">
        <v>1.0</v>
      </c>
      <c r="E69" s="143"/>
      <c r="F69" s="142"/>
      <c r="G69" s="143"/>
      <c r="H69" s="143"/>
      <c r="I69" s="143"/>
      <c r="J69" s="142"/>
      <c r="K69" s="143"/>
      <c r="L69" s="143"/>
      <c r="M69" s="143"/>
      <c r="N69" s="143"/>
      <c r="O69" s="143"/>
      <c r="P69" s="142"/>
      <c r="Q69" s="142"/>
      <c r="R69" s="142"/>
      <c r="S69" s="143"/>
      <c r="T69" s="142">
        <v>2.0</v>
      </c>
      <c r="U69" s="142"/>
      <c r="V69" s="142"/>
      <c r="W69" s="142">
        <v>1.0</v>
      </c>
      <c r="X69" s="143"/>
      <c r="Y69" s="142">
        <v>1.0</v>
      </c>
      <c r="Z69" s="142"/>
      <c r="AA69" s="143"/>
      <c r="AB69" s="143"/>
      <c r="AC69" s="143"/>
      <c r="AD69" s="143"/>
      <c r="AE69" s="142">
        <v>1.0</v>
      </c>
      <c r="AF69" s="143"/>
      <c r="AG69" s="142">
        <v>1.0</v>
      </c>
      <c r="AH69" s="142"/>
      <c r="AI69" s="143"/>
      <c r="AJ69" s="142">
        <v>1.0</v>
      </c>
      <c r="AK69" s="142">
        <v>1.0</v>
      </c>
      <c r="AL69" s="142"/>
      <c r="AM69" s="143"/>
      <c r="AN69" s="143"/>
      <c r="AO69" s="143"/>
      <c r="AP69" s="143"/>
      <c r="AQ69" s="143"/>
      <c r="AR69" s="143"/>
      <c r="AS69" s="143"/>
      <c r="AT69" s="142">
        <v>1.0</v>
      </c>
      <c r="AU69" s="142"/>
      <c r="AV69" s="142">
        <v>1.0</v>
      </c>
      <c r="AW69" s="142"/>
      <c r="AX69" s="143"/>
      <c r="AY69" s="143"/>
      <c r="AZ69" s="142"/>
      <c r="BA69" s="143"/>
      <c r="BB69" s="143"/>
      <c r="BC69" s="143"/>
      <c r="BD69" s="143"/>
      <c r="BE69" s="142">
        <v>1.0</v>
      </c>
      <c r="BF69" s="143"/>
      <c r="BG69" s="142">
        <v>1.0</v>
      </c>
      <c r="BH69" s="143"/>
      <c r="BI69" s="142">
        <v>1.0</v>
      </c>
      <c r="BJ69" s="142"/>
      <c r="BK69" s="187">
        <v>1.0</v>
      </c>
      <c r="BL69" s="187"/>
      <c r="BM69" s="187">
        <v>1.0</v>
      </c>
      <c r="BN69" s="186"/>
      <c r="BO69" s="187"/>
      <c r="BP69" s="186"/>
      <c r="BX69" s="1"/>
      <c r="BY69" s="1"/>
      <c r="BZ69" s="1"/>
      <c r="CA69" s="1"/>
      <c r="CB69" s="1"/>
      <c r="CC69" s="1"/>
      <c r="CD69" s="1"/>
      <c r="CE69" s="1"/>
      <c r="CF69" s="1"/>
      <c r="CG69" s="1"/>
      <c r="CH69" s="1"/>
      <c r="CI69" s="1"/>
      <c r="CJ69" s="1"/>
      <c r="CK69" s="1"/>
      <c r="CL69" s="1"/>
      <c r="CM69" s="1"/>
    </row>
    <row r="70">
      <c r="A70" s="138">
        <v>2.0</v>
      </c>
      <c r="B70" s="145" t="s">
        <v>92</v>
      </c>
      <c r="C70" s="141">
        <f t="shared" si="55"/>
        <v>21</v>
      </c>
      <c r="D70" s="246"/>
      <c r="E70" s="244"/>
      <c r="F70" s="246"/>
      <c r="G70" s="245">
        <v>1.0</v>
      </c>
      <c r="H70" s="246"/>
      <c r="I70" s="244"/>
      <c r="J70" s="246"/>
      <c r="K70" s="244"/>
      <c r="L70" s="244"/>
      <c r="M70" s="244"/>
      <c r="N70" s="244"/>
      <c r="O70" s="244"/>
      <c r="P70" s="245"/>
      <c r="Q70" s="245"/>
      <c r="R70" s="245">
        <v>2.0</v>
      </c>
      <c r="S70" s="244"/>
      <c r="T70" s="244"/>
      <c r="U70" s="244"/>
      <c r="V70" s="244"/>
      <c r="W70" s="244"/>
      <c r="X70" s="244"/>
      <c r="Y70" s="244"/>
      <c r="Z70" s="244"/>
      <c r="AA70" s="244"/>
      <c r="AB70" s="244"/>
      <c r="AC70" s="246"/>
      <c r="AD70" s="246"/>
      <c r="AE70" s="142">
        <v>3.0</v>
      </c>
      <c r="AF70" s="245">
        <v>1.0</v>
      </c>
      <c r="AG70" s="143">
        <v>1.0</v>
      </c>
      <c r="AH70" s="246"/>
      <c r="AI70" s="244"/>
      <c r="AJ70" s="245">
        <v>2.0</v>
      </c>
      <c r="AK70" s="246"/>
      <c r="AL70" s="245">
        <v>1.0</v>
      </c>
      <c r="AM70" s="246"/>
      <c r="AN70" s="245">
        <v>2.0</v>
      </c>
      <c r="AO70" s="246"/>
      <c r="AP70" s="244"/>
      <c r="AQ70" s="262">
        <v>1.0</v>
      </c>
      <c r="AR70" s="244"/>
      <c r="AS70" s="143">
        <v>1.0</v>
      </c>
      <c r="AT70" s="244"/>
      <c r="AU70" s="244"/>
      <c r="AV70" s="244"/>
      <c r="AW70" s="142">
        <v>2.0</v>
      </c>
      <c r="AX70" s="244"/>
      <c r="AY70" s="244"/>
      <c r="AZ70" s="244"/>
      <c r="BA70" s="246"/>
      <c r="BB70" s="246"/>
      <c r="BC70" s="244"/>
      <c r="BD70" s="143">
        <v>1.0</v>
      </c>
      <c r="BE70" s="244"/>
      <c r="BF70" s="244"/>
      <c r="BG70" s="244"/>
      <c r="BH70" s="244"/>
      <c r="BI70" s="143">
        <v>1.0</v>
      </c>
      <c r="BJ70" s="244"/>
      <c r="BK70" s="97"/>
      <c r="BL70" s="97"/>
      <c r="BM70" s="310">
        <v>2.0</v>
      </c>
      <c r="BN70" s="97"/>
      <c r="BO70" s="97"/>
      <c r="BP70" s="97"/>
      <c r="BX70" s="1"/>
      <c r="BY70" s="1"/>
      <c r="BZ70" s="1"/>
      <c r="CA70" s="1"/>
      <c r="CB70" s="1"/>
      <c r="CC70" s="1"/>
      <c r="CD70" s="1"/>
      <c r="CE70" s="1"/>
      <c r="CF70" s="1"/>
      <c r="CG70" s="1"/>
      <c r="CH70" s="1"/>
      <c r="CI70" s="1"/>
      <c r="CJ70" s="1"/>
      <c r="CK70" s="1"/>
      <c r="CL70" s="1"/>
      <c r="CM70" s="1"/>
    </row>
    <row r="71">
      <c r="A71" s="311">
        <v>3.0</v>
      </c>
      <c r="B71" s="312" t="s">
        <v>893</v>
      </c>
      <c r="C71" s="141">
        <f t="shared" si="55"/>
        <v>9</v>
      </c>
      <c r="D71" s="314"/>
      <c r="E71" s="315"/>
      <c r="F71" s="314"/>
      <c r="G71" s="315"/>
      <c r="H71" s="314"/>
      <c r="I71" s="315"/>
      <c r="J71" s="314"/>
      <c r="K71" s="315"/>
      <c r="L71" s="315"/>
      <c r="M71" s="315"/>
      <c r="N71" s="315"/>
      <c r="O71" s="315"/>
      <c r="P71" s="314"/>
      <c r="Q71" s="314"/>
      <c r="R71" s="314">
        <v>1.0</v>
      </c>
      <c r="S71" s="315"/>
      <c r="T71" s="314">
        <v>1.0</v>
      </c>
      <c r="U71" s="315"/>
      <c r="V71" s="315"/>
      <c r="W71" s="314">
        <v>1.0</v>
      </c>
      <c r="X71" s="315"/>
      <c r="Y71" s="315"/>
      <c r="Z71" s="315"/>
      <c r="AA71" s="314">
        <v>1.0</v>
      </c>
      <c r="AB71" s="315"/>
      <c r="AC71" s="315"/>
      <c r="AD71" s="315"/>
      <c r="AE71" s="314">
        <v>1.0</v>
      </c>
      <c r="AF71" s="315"/>
      <c r="AG71" s="314">
        <v>1.0</v>
      </c>
      <c r="AH71" s="314"/>
      <c r="AI71" s="314">
        <v>1.0</v>
      </c>
      <c r="AJ71" s="315"/>
      <c r="AK71" s="314"/>
      <c r="AL71" s="314"/>
      <c r="AM71" s="314"/>
      <c r="AN71" s="315"/>
      <c r="AO71" s="314"/>
      <c r="AP71" s="315"/>
      <c r="AQ71" s="315"/>
      <c r="AR71" s="315"/>
      <c r="AS71" s="315"/>
      <c r="AT71" s="315"/>
      <c r="AU71" s="315"/>
      <c r="AV71" s="315"/>
      <c r="AW71" s="314">
        <v>1.0</v>
      </c>
      <c r="AX71" s="315"/>
      <c r="AY71" s="315"/>
      <c r="AZ71" s="315"/>
      <c r="BA71" s="314">
        <v>1.0</v>
      </c>
      <c r="BB71" s="314"/>
      <c r="BC71" s="315"/>
      <c r="BD71" s="315"/>
      <c r="BE71" s="315"/>
      <c r="BF71" s="315"/>
      <c r="BG71" s="315"/>
      <c r="BH71" s="315"/>
      <c r="BI71" s="315"/>
      <c r="BJ71" s="315"/>
      <c r="BK71" s="118"/>
      <c r="BL71" s="118"/>
      <c r="BM71" s="38"/>
      <c r="BN71" s="118"/>
      <c r="BO71" s="118"/>
      <c r="BP71" s="118"/>
      <c r="BX71" s="123"/>
      <c r="BY71" s="123"/>
      <c r="BZ71" s="123"/>
      <c r="CA71" s="123"/>
      <c r="CB71" s="123"/>
      <c r="CC71" s="123"/>
      <c r="CD71" s="123"/>
      <c r="CE71" s="123"/>
      <c r="CF71" s="123"/>
      <c r="CG71" s="123"/>
      <c r="CH71" s="123"/>
      <c r="CI71" s="123"/>
      <c r="CJ71" s="123"/>
      <c r="CK71" s="123"/>
      <c r="CL71" s="123"/>
      <c r="CM71" s="123"/>
    </row>
    <row r="72">
      <c r="A72" s="311">
        <v>4.0</v>
      </c>
      <c r="B72" s="312" t="s">
        <v>805</v>
      </c>
      <c r="C72" s="141">
        <f t="shared" si="55"/>
        <v>17</v>
      </c>
      <c r="D72" s="314"/>
      <c r="E72" s="315"/>
      <c r="F72" s="314"/>
      <c r="G72" s="315"/>
      <c r="H72" s="314"/>
      <c r="I72" s="315"/>
      <c r="J72" s="314"/>
      <c r="K72" s="315"/>
      <c r="L72" s="315"/>
      <c r="M72" s="315"/>
      <c r="N72" s="314">
        <v>1.0</v>
      </c>
      <c r="O72" s="315"/>
      <c r="P72" s="314"/>
      <c r="Q72" s="314"/>
      <c r="R72" s="314"/>
      <c r="S72" s="315"/>
      <c r="T72" s="314"/>
      <c r="U72" s="315"/>
      <c r="V72" s="315"/>
      <c r="W72" s="314"/>
      <c r="X72" s="315"/>
      <c r="Y72" s="315"/>
      <c r="Z72" s="315"/>
      <c r="AA72" s="315"/>
      <c r="AB72" s="315"/>
      <c r="AC72" s="315"/>
      <c r="AD72" s="314">
        <v>1.0</v>
      </c>
      <c r="AE72" s="314">
        <v>2.0</v>
      </c>
      <c r="AF72" s="315"/>
      <c r="AG72" s="315"/>
      <c r="AH72" s="314"/>
      <c r="AI72" s="314"/>
      <c r="AJ72" s="315"/>
      <c r="AK72" s="314"/>
      <c r="AL72" s="314"/>
      <c r="AM72" s="314"/>
      <c r="AN72" s="314">
        <v>3.0</v>
      </c>
      <c r="AO72" s="314"/>
      <c r="AP72" s="315"/>
      <c r="AQ72" s="315"/>
      <c r="AR72" s="315"/>
      <c r="AS72" s="315"/>
      <c r="AT72" s="315"/>
      <c r="AU72" s="315"/>
      <c r="AV72" s="315"/>
      <c r="AW72" s="315"/>
      <c r="AX72" s="315"/>
      <c r="AY72" s="315"/>
      <c r="AZ72" s="315"/>
      <c r="BA72" s="314"/>
      <c r="BB72" s="314"/>
      <c r="BC72" s="315"/>
      <c r="BD72" s="315"/>
      <c r="BE72" s="315"/>
      <c r="BF72" s="315"/>
      <c r="BG72" s="315"/>
      <c r="BH72" s="315"/>
      <c r="BI72" s="315"/>
      <c r="BJ72" s="315"/>
      <c r="BK72" s="175">
        <v>10.0</v>
      </c>
      <c r="BL72" s="118"/>
      <c r="BM72" s="38"/>
      <c r="BN72" s="118"/>
      <c r="BO72" s="118"/>
      <c r="BP72" s="118"/>
      <c r="BX72" s="123"/>
      <c r="BY72" s="123"/>
      <c r="BZ72" s="123"/>
      <c r="CA72" s="123"/>
      <c r="CB72" s="123"/>
      <c r="CC72" s="123"/>
      <c r="CD72" s="123"/>
      <c r="CE72" s="123"/>
      <c r="CF72" s="123"/>
      <c r="CG72" s="123"/>
      <c r="CH72" s="123"/>
      <c r="CI72" s="123"/>
      <c r="CJ72" s="123"/>
      <c r="CK72" s="123"/>
      <c r="CL72" s="123"/>
      <c r="CM72" s="123"/>
    </row>
    <row r="73">
      <c r="A73" s="236">
        <v>5.0</v>
      </c>
      <c r="B73" s="182" t="s">
        <v>892</v>
      </c>
      <c r="C73" s="141">
        <f t="shared" si="55"/>
        <v>2</v>
      </c>
      <c r="D73" s="142"/>
      <c r="E73" s="143"/>
      <c r="F73" s="142"/>
      <c r="G73" s="143"/>
      <c r="H73" s="142"/>
      <c r="I73" s="143"/>
      <c r="J73" s="142"/>
      <c r="K73" s="143"/>
      <c r="L73" s="143"/>
      <c r="M73" s="143"/>
      <c r="N73" s="315"/>
      <c r="O73" s="143"/>
      <c r="P73" s="143"/>
      <c r="Q73" s="143"/>
      <c r="R73" s="143"/>
      <c r="S73" s="143"/>
      <c r="T73" s="142">
        <v>1.0</v>
      </c>
      <c r="U73" s="142"/>
      <c r="V73" s="142"/>
      <c r="W73" s="143"/>
      <c r="X73" s="143"/>
      <c r="Y73" s="143"/>
      <c r="Z73" s="142">
        <v>1.0</v>
      </c>
      <c r="AA73" s="142"/>
      <c r="AB73" s="143"/>
      <c r="AC73" s="142"/>
      <c r="AD73" s="142"/>
      <c r="AE73" s="142"/>
      <c r="AF73" s="143"/>
      <c r="AG73" s="143"/>
      <c r="AH73" s="142"/>
      <c r="AI73" s="142"/>
      <c r="AJ73" s="143"/>
      <c r="AK73" s="142"/>
      <c r="AL73" s="142"/>
      <c r="AM73" s="142"/>
      <c r="AN73" s="142"/>
      <c r="AO73" s="142"/>
      <c r="AP73" s="143"/>
      <c r="AQ73" s="143"/>
      <c r="AR73" s="143"/>
      <c r="AS73" s="143"/>
      <c r="AT73" s="143"/>
      <c r="AU73" s="143"/>
      <c r="AV73" s="143"/>
      <c r="AW73" s="143"/>
      <c r="AX73" s="143"/>
      <c r="AY73" s="143"/>
      <c r="AZ73" s="143"/>
      <c r="BA73" s="142"/>
      <c r="BB73" s="142"/>
      <c r="BC73" s="143"/>
      <c r="BD73" s="143"/>
      <c r="BE73" s="143"/>
      <c r="BF73" s="143"/>
      <c r="BG73" s="143"/>
      <c r="BH73" s="143"/>
      <c r="BI73" s="143"/>
      <c r="BJ73" s="143"/>
      <c r="BK73" s="186"/>
      <c r="BL73" s="186"/>
      <c r="BM73" s="187"/>
      <c r="BN73" s="186"/>
      <c r="BO73" s="186"/>
      <c r="BP73" s="186"/>
      <c r="BX73" s="1"/>
      <c r="BY73" s="1"/>
      <c r="BZ73" s="1"/>
      <c r="CA73" s="1"/>
      <c r="CB73" s="1"/>
      <c r="CC73" s="1"/>
      <c r="CD73" s="1"/>
      <c r="CE73" s="1"/>
      <c r="CF73" s="1"/>
      <c r="CG73" s="1"/>
      <c r="CH73" s="1"/>
      <c r="CI73" s="1"/>
      <c r="CJ73" s="1"/>
      <c r="CK73" s="1"/>
      <c r="CL73" s="1"/>
      <c r="CM73" s="1"/>
    </row>
    <row r="74">
      <c r="A74" s="194"/>
      <c r="B74" s="328">
        <v>64.0</v>
      </c>
      <c r="C74" s="141">
        <f>sum(C69:C73)</f>
        <v>65</v>
      </c>
      <c r="D74" s="197"/>
      <c r="E74" s="194"/>
      <c r="F74" s="194"/>
      <c r="G74" s="186"/>
      <c r="H74" s="194"/>
      <c r="I74" s="194"/>
      <c r="J74" s="194"/>
      <c r="K74" s="194"/>
      <c r="L74" s="194"/>
      <c r="M74" s="194"/>
      <c r="N74" s="186"/>
      <c r="O74" s="186"/>
      <c r="P74" s="186"/>
      <c r="Q74" s="186"/>
      <c r="R74" s="186"/>
      <c r="S74" s="194"/>
      <c r="T74" s="194"/>
      <c r="U74" s="194"/>
      <c r="V74" s="194"/>
      <c r="W74" s="194"/>
      <c r="X74" s="194"/>
      <c r="Y74" s="194"/>
      <c r="Z74" s="194"/>
      <c r="AA74" s="186"/>
      <c r="AB74" s="194"/>
      <c r="AC74" s="194"/>
      <c r="AD74" s="194"/>
      <c r="AE74" s="194"/>
      <c r="AF74" s="194"/>
      <c r="AG74" s="186"/>
      <c r="AH74" s="194"/>
      <c r="AI74" s="194"/>
      <c r="AJ74" s="194"/>
      <c r="AK74" s="194"/>
      <c r="AL74" s="194"/>
      <c r="AM74" s="194"/>
      <c r="AN74" s="194"/>
      <c r="AO74" s="187"/>
      <c r="AP74" s="194"/>
      <c r="AQ74" s="186"/>
      <c r="AR74" s="194"/>
      <c r="AS74" s="194"/>
      <c r="AT74" s="194"/>
      <c r="AU74" s="194"/>
      <c r="AV74" s="194"/>
      <c r="AW74" s="187"/>
      <c r="AX74" s="194"/>
      <c r="AY74" s="194"/>
      <c r="AZ74" s="194"/>
      <c r="BA74" s="194"/>
      <c r="BB74" s="194"/>
      <c r="BC74" s="194"/>
      <c r="BD74" s="194"/>
      <c r="BE74" s="194"/>
      <c r="BF74" s="194"/>
      <c r="BG74" s="194"/>
      <c r="BH74" s="194"/>
      <c r="BI74" s="194"/>
      <c r="BJ74" s="194"/>
      <c r="BK74" s="194"/>
      <c r="BL74" s="194"/>
      <c r="BM74" s="187"/>
      <c r="BN74" s="186"/>
      <c r="BO74" s="186"/>
      <c r="BP74" s="186"/>
      <c r="CL74" s="199"/>
      <c r="CM74" s="194"/>
    </row>
    <row r="75">
      <c r="B75" s="146"/>
      <c r="C75" s="147"/>
      <c r="D75" s="148"/>
      <c r="G75" s="1"/>
      <c r="N75" s="1"/>
      <c r="O75" s="1"/>
      <c r="P75" s="1"/>
      <c r="Q75" s="1"/>
      <c r="R75" s="1"/>
      <c r="AA75" s="1"/>
      <c r="AG75" s="1"/>
      <c r="AQ75" s="1"/>
      <c r="BM75" s="1"/>
      <c r="BN75" s="1"/>
      <c r="BO75" s="1"/>
      <c r="BP75" s="1"/>
    </row>
    <row r="76">
      <c r="A76" s="132" t="s">
        <v>0</v>
      </c>
      <c r="B76" s="134" t="s">
        <v>741</v>
      </c>
      <c r="C76" s="23"/>
      <c r="D76" s="135">
        <v>1.0</v>
      </c>
      <c r="E76" s="23"/>
      <c r="F76" s="135">
        <v>2.0</v>
      </c>
      <c r="G76" s="23"/>
      <c r="H76" s="135">
        <v>3.0</v>
      </c>
      <c r="I76" s="23"/>
      <c r="J76" s="135">
        <v>4.0</v>
      </c>
      <c r="K76" s="23"/>
      <c r="L76" s="135">
        <v>5.0</v>
      </c>
      <c r="M76" s="23"/>
      <c r="N76" s="135">
        <v>6.0</v>
      </c>
      <c r="O76" s="23"/>
      <c r="P76" s="136"/>
      <c r="Q76" s="136"/>
      <c r="R76" s="135">
        <v>7.0</v>
      </c>
      <c r="S76" s="23"/>
      <c r="T76" s="135">
        <v>8.0</v>
      </c>
      <c r="U76" s="23"/>
      <c r="V76" s="136"/>
      <c r="W76" s="135">
        <v>9.0</v>
      </c>
      <c r="X76" s="23"/>
      <c r="Y76" s="135">
        <v>10.0</v>
      </c>
      <c r="Z76" s="23"/>
      <c r="AA76" s="135">
        <v>11.0</v>
      </c>
      <c r="AB76" s="23"/>
      <c r="AC76" s="135">
        <v>12.0</v>
      </c>
      <c r="AD76" s="23"/>
      <c r="AE76" s="135">
        <v>13.0</v>
      </c>
      <c r="AF76" s="23"/>
      <c r="AG76" s="135">
        <v>14.0</v>
      </c>
      <c r="AH76" s="23"/>
      <c r="AI76" s="135">
        <v>15.0</v>
      </c>
      <c r="AJ76" s="23"/>
      <c r="AK76" s="135">
        <v>16.0</v>
      </c>
      <c r="AL76" s="23"/>
      <c r="AM76" s="135">
        <v>17.0</v>
      </c>
      <c r="AN76" s="23"/>
      <c r="AO76" s="135">
        <v>18.0</v>
      </c>
      <c r="AP76" s="23"/>
      <c r="AQ76" s="135">
        <v>19.0</v>
      </c>
      <c r="AR76" s="23"/>
      <c r="AS76" s="135">
        <v>20.0</v>
      </c>
      <c r="AT76" s="23"/>
      <c r="AU76" s="135">
        <v>21.0</v>
      </c>
      <c r="AV76" s="23"/>
      <c r="AW76" s="135">
        <v>22.0</v>
      </c>
      <c r="AX76" s="23"/>
      <c r="AY76" s="135">
        <v>23.0</v>
      </c>
      <c r="AZ76" s="23"/>
      <c r="BA76" s="135">
        <v>24.0</v>
      </c>
      <c r="BB76" s="23"/>
      <c r="BC76" s="135">
        <v>25.0</v>
      </c>
      <c r="BD76" s="23"/>
      <c r="BE76" s="135">
        <v>26.0</v>
      </c>
      <c r="BF76" s="23"/>
      <c r="BG76" s="135">
        <v>27.0</v>
      </c>
      <c r="BH76" s="23"/>
      <c r="BI76" s="135">
        <v>28.0</v>
      </c>
      <c r="BJ76" s="23"/>
      <c r="BK76" s="167">
        <v>29.0</v>
      </c>
      <c r="BL76" s="23"/>
      <c r="BM76" s="167">
        <v>30.0</v>
      </c>
      <c r="BN76" s="23"/>
      <c r="BO76" s="167">
        <v>31.0</v>
      </c>
      <c r="BP76" s="23"/>
    </row>
    <row r="77">
      <c r="A77" s="24"/>
      <c r="B77" s="136" t="s">
        <v>9</v>
      </c>
      <c r="C77" s="137" t="s">
        <v>419</v>
      </c>
      <c r="D77" s="144" t="s">
        <v>422</v>
      </c>
      <c r="E77" s="144" t="s">
        <v>423</v>
      </c>
      <c r="F77" s="144" t="s">
        <v>422</v>
      </c>
      <c r="G77" s="144" t="s">
        <v>423</v>
      </c>
      <c r="H77" s="144" t="s">
        <v>422</v>
      </c>
      <c r="I77" s="144" t="s">
        <v>423</v>
      </c>
      <c r="J77" s="144" t="s">
        <v>422</v>
      </c>
      <c r="K77" s="144" t="s">
        <v>423</v>
      </c>
      <c r="L77" s="144" t="s">
        <v>422</v>
      </c>
      <c r="M77" s="144" t="s">
        <v>423</v>
      </c>
      <c r="N77" s="144" t="s">
        <v>422</v>
      </c>
      <c r="O77" s="144" t="s">
        <v>423</v>
      </c>
      <c r="P77" s="144"/>
      <c r="Q77" s="144"/>
      <c r="R77" s="144" t="s">
        <v>422</v>
      </c>
      <c r="S77" s="144" t="s">
        <v>423</v>
      </c>
      <c r="T77" s="144" t="s">
        <v>422</v>
      </c>
      <c r="U77" s="144" t="s">
        <v>423</v>
      </c>
      <c r="V77" s="144"/>
      <c r="W77" s="144" t="s">
        <v>422</v>
      </c>
      <c r="X77" s="144" t="s">
        <v>423</v>
      </c>
      <c r="Y77" s="144" t="s">
        <v>422</v>
      </c>
      <c r="Z77" s="144" t="s">
        <v>423</v>
      </c>
      <c r="AA77" s="144" t="s">
        <v>422</v>
      </c>
      <c r="AB77" s="144" t="s">
        <v>423</v>
      </c>
      <c r="AC77" s="144" t="s">
        <v>422</v>
      </c>
      <c r="AD77" s="144" t="s">
        <v>423</v>
      </c>
      <c r="AE77" s="144" t="s">
        <v>422</v>
      </c>
      <c r="AF77" s="144" t="s">
        <v>423</v>
      </c>
      <c r="AG77" s="144" t="s">
        <v>422</v>
      </c>
      <c r="AH77" s="144" t="s">
        <v>423</v>
      </c>
      <c r="AI77" s="144" t="s">
        <v>422</v>
      </c>
      <c r="AJ77" s="144" t="s">
        <v>423</v>
      </c>
      <c r="AK77" s="144" t="s">
        <v>422</v>
      </c>
      <c r="AL77" s="144" t="s">
        <v>423</v>
      </c>
      <c r="AM77" s="144" t="s">
        <v>422</v>
      </c>
      <c r="AN77" s="144" t="s">
        <v>423</v>
      </c>
      <c r="AO77" s="144" t="s">
        <v>422</v>
      </c>
      <c r="AP77" s="144" t="s">
        <v>423</v>
      </c>
      <c r="AQ77" s="144" t="s">
        <v>422</v>
      </c>
      <c r="AR77" s="144" t="s">
        <v>423</v>
      </c>
      <c r="AS77" s="144" t="s">
        <v>422</v>
      </c>
      <c r="AT77" s="144" t="s">
        <v>423</v>
      </c>
      <c r="AU77" s="144" t="s">
        <v>422</v>
      </c>
      <c r="AV77" s="144" t="s">
        <v>423</v>
      </c>
      <c r="AW77" s="144" t="s">
        <v>422</v>
      </c>
      <c r="AX77" s="144" t="s">
        <v>423</v>
      </c>
      <c r="AY77" s="144" t="s">
        <v>422</v>
      </c>
      <c r="AZ77" s="144" t="s">
        <v>423</v>
      </c>
      <c r="BA77" s="144" t="s">
        <v>422</v>
      </c>
      <c r="BB77" s="144" t="s">
        <v>423</v>
      </c>
      <c r="BC77" s="144" t="s">
        <v>422</v>
      </c>
      <c r="BD77" s="144" t="s">
        <v>423</v>
      </c>
      <c r="BE77" s="144" t="s">
        <v>422</v>
      </c>
      <c r="BF77" s="144" t="s">
        <v>423</v>
      </c>
      <c r="BG77" s="144" t="s">
        <v>422</v>
      </c>
      <c r="BH77" s="144" t="s">
        <v>423</v>
      </c>
      <c r="BI77" s="144" t="s">
        <v>422</v>
      </c>
      <c r="BJ77" s="144" t="s">
        <v>423</v>
      </c>
      <c r="BK77" s="144" t="s">
        <v>422</v>
      </c>
      <c r="BL77" s="144" t="s">
        <v>423</v>
      </c>
      <c r="BM77" s="144" t="s">
        <v>422</v>
      </c>
      <c r="BN77" s="144" t="s">
        <v>423</v>
      </c>
      <c r="BO77" s="144" t="s">
        <v>422</v>
      </c>
      <c r="BP77" s="144" t="s">
        <v>423</v>
      </c>
    </row>
    <row r="78">
      <c r="A78" s="138">
        <v>1.0</v>
      </c>
      <c r="B78" s="145" t="s">
        <v>38</v>
      </c>
      <c r="C78" s="141">
        <f t="shared" ref="C78:C83" si="56">sum(D78:BP78)</f>
        <v>14</v>
      </c>
      <c r="D78" s="187">
        <v>1.0</v>
      </c>
      <c r="E78" s="143"/>
      <c r="F78" s="143"/>
      <c r="G78" s="143"/>
      <c r="H78" s="142">
        <v>1.0</v>
      </c>
      <c r="I78" s="143"/>
      <c r="J78" s="142">
        <v>2.0</v>
      </c>
      <c r="K78" s="142"/>
      <c r="L78" s="143"/>
      <c r="M78" s="142"/>
      <c r="N78" s="142"/>
      <c r="O78" s="142"/>
      <c r="P78" s="142"/>
      <c r="Q78" s="142"/>
      <c r="R78" s="142"/>
      <c r="S78" s="143"/>
      <c r="T78" s="142"/>
      <c r="U78" s="143"/>
      <c r="V78" s="143"/>
      <c r="W78" s="143"/>
      <c r="X78" s="143"/>
      <c r="Y78" s="142">
        <v>1.0</v>
      </c>
      <c r="Z78" s="143"/>
      <c r="AA78" s="142"/>
      <c r="AB78" s="142">
        <v>1.0</v>
      </c>
      <c r="AC78" s="142"/>
      <c r="AD78" s="143"/>
      <c r="AE78" s="142">
        <v>1.0</v>
      </c>
      <c r="AF78" s="143"/>
      <c r="AG78" s="143"/>
      <c r="AH78" s="143"/>
      <c r="AI78" s="143"/>
      <c r="AJ78" s="142">
        <v>1.0</v>
      </c>
      <c r="AK78" s="142"/>
      <c r="AL78" s="143"/>
      <c r="AM78" s="142">
        <v>2.0</v>
      </c>
      <c r="AN78" s="143"/>
      <c r="AO78" s="142">
        <v>1.0</v>
      </c>
      <c r="AP78" s="143"/>
      <c r="AQ78" s="142">
        <v>1.0</v>
      </c>
      <c r="AR78" s="143"/>
      <c r="AS78" s="142"/>
      <c r="AT78" s="142"/>
      <c r="AU78" s="142">
        <v>1.0</v>
      </c>
      <c r="AV78" s="143"/>
      <c r="AW78" s="143"/>
      <c r="AX78" s="143"/>
      <c r="AY78" s="143"/>
      <c r="AZ78" s="143"/>
      <c r="BA78" s="143"/>
      <c r="BB78" s="143"/>
      <c r="BC78" s="142">
        <v>1.0</v>
      </c>
      <c r="BD78" s="143"/>
      <c r="BE78" s="143"/>
      <c r="BF78" s="143"/>
      <c r="BG78" s="142"/>
      <c r="BH78" s="142"/>
      <c r="BI78" s="143"/>
      <c r="BJ78" s="143"/>
      <c r="BK78" s="186"/>
      <c r="BL78" s="187"/>
      <c r="BM78" s="186"/>
      <c r="BN78" s="186"/>
      <c r="BO78" s="187"/>
      <c r="BP78" s="186"/>
      <c r="BX78" s="1"/>
      <c r="BY78" s="1"/>
      <c r="BZ78" s="1"/>
      <c r="CA78" s="1"/>
      <c r="CB78" s="1"/>
      <c r="CC78" s="1"/>
      <c r="CD78" s="1"/>
      <c r="CE78" s="1"/>
      <c r="CF78" s="1"/>
      <c r="CG78" s="1"/>
      <c r="CH78" s="1"/>
      <c r="CI78" s="1"/>
      <c r="CJ78" s="1"/>
      <c r="CK78" s="1"/>
      <c r="CL78" s="1"/>
      <c r="CM78" s="1"/>
    </row>
    <row r="79">
      <c r="A79" s="138">
        <v>2.0</v>
      </c>
      <c r="B79" s="145" t="s">
        <v>92</v>
      </c>
      <c r="C79" s="141">
        <f t="shared" si="56"/>
        <v>19</v>
      </c>
      <c r="D79" s="348">
        <v>1.0</v>
      </c>
      <c r="E79" s="244"/>
      <c r="F79" s="244"/>
      <c r="G79" s="244"/>
      <c r="H79" s="244"/>
      <c r="I79" s="244"/>
      <c r="J79" s="245">
        <v>2.0</v>
      </c>
      <c r="K79" s="143"/>
      <c r="L79" s="143"/>
      <c r="M79" s="143"/>
      <c r="N79" s="142"/>
      <c r="O79" s="143"/>
      <c r="P79" s="142"/>
      <c r="Q79" s="142"/>
      <c r="R79" s="142">
        <v>1.0</v>
      </c>
      <c r="S79" s="143"/>
      <c r="T79" s="142"/>
      <c r="U79" s="143"/>
      <c r="V79" s="143"/>
      <c r="W79" s="143"/>
      <c r="X79" s="143"/>
      <c r="Y79" s="143"/>
      <c r="Z79" s="143"/>
      <c r="AA79" s="142">
        <v>1.0</v>
      </c>
      <c r="AB79" s="143"/>
      <c r="AC79" s="142">
        <v>1.0</v>
      </c>
      <c r="AD79" s="143"/>
      <c r="AE79" s="142">
        <v>2.0</v>
      </c>
      <c r="AF79" s="143"/>
      <c r="AG79" s="142">
        <v>2.0</v>
      </c>
      <c r="AH79" s="143"/>
      <c r="AI79" s="142">
        <v>1.0</v>
      </c>
      <c r="AJ79" s="142"/>
      <c r="AK79" s="143"/>
      <c r="AL79" s="143"/>
      <c r="AM79" s="143"/>
      <c r="AN79" s="143"/>
      <c r="AO79" s="142">
        <v>1.0</v>
      </c>
      <c r="AP79" s="143"/>
      <c r="AQ79" s="143"/>
      <c r="AR79" s="143"/>
      <c r="AS79" s="142">
        <v>1.0</v>
      </c>
      <c r="AT79" s="143"/>
      <c r="AU79" s="142">
        <v>2.0</v>
      </c>
      <c r="AV79" s="143"/>
      <c r="AW79" s="143"/>
      <c r="AX79" s="143"/>
      <c r="AY79" s="142"/>
      <c r="AZ79" s="143"/>
      <c r="BA79" s="143"/>
      <c r="BB79" s="143"/>
      <c r="BC79" s="143"/>
      <c r="BD79" s="143"/>
      <c r="BE79" s="142">
        <v>2.0</v>
      </c>
      <c r="BF79" s="143"/>
      <c r="BG79" s="143"/>
      <c r="BH79" s="143"/>
      <c r="BI79" s="142">
        <v>2.0</v>
      </c>
      <c r="BJ79" s="142"/>
      <c r="BK79" s="186"/>
      <c r="BL79" s="186"/>
      <c r="BM79" s="187"/>
      <c r="BN79" s="186"/>
      <c r="BO79" s="186"/>
      <c r="BP79" s="186"/>
      <c r="BX79" s="1"/>
      <c r="BY79" s="1"/>
      <c r="BZ79" s="1"/>
      <c r="CA79" s="1"/>
      <c r="CB79" s="1"/>
      <c r="CC79" s="1"/>
      <c r="CD79" s="1"/>
      <c r="CE79" s="1"/>
      <c r="CF79" s="1"/>
      <c r="CG79" s="1"/>
      <c r="CH79" s="1"/>
      <c r="CI79" s="1"/>
      <c r="CJ79" s="1"/>
      <c r="CK79" s="1"/>
      <c r="CL79" s="1"/>
      <c r="CM79" s="1"/>
    </row>
    <row r="80">
      <c r="A80" s="311">
        <v>3.0</v>
      </c>
      <c r="B80" s="312" t="s">
        <v>893</v>
      </c>
      <c r="C80" s="141">
        <f t="shared" si="56"/>
        <v>7</v>
      </c>
      <c r="D80" s="175"/>
      <c r="E80" s="143"/>
      <c r="F80" s="143"/>
      <c r="G80" s="143"/>
      <c r="H80" s="142">
        <v>1.0</v>
      </c>
      <c r="I80" s="143"/>
      <c r="J80" s="142"/>
      <c r="K80" s="143"/>
      <c r="L80" s="143"/>
      <c r="M80" s="143"/>
      <c r="N80" s="142"/>
      <c r="O80" s="143"/>
      <c r="P80" s="143"/>
      <c r="Q80" s="143"/>
      <c r="R80" s="142">
        <v>1.0</v>
      </c>
      <c r="S80" s="143"/>
      <c r="T80" s="142">
        <v>1.0</v>
      </c>
      <c r="U80" s="143"/>
      <c r="V80" s="143"/>
      <c r="W80" s="143"/>
      <c r="X80" s="143"/>
      <c r="Y80" s="143"/>
      <c r="Z80" s="143"/>
      <c r="AA80" s="142">
        <v>1.0</v>
      </c>
      <c r="AB80" s="143"/>
      <c r="AC80" s="143"/>
      <c r="AD80" s="143"/>
      <c r="AE80" s="142"/>
      <c r="AF80" s="143"/>
      <c r="AG80" s="142">
        <v>1.0</v>
      </c>
      <c r="AH80" s="143"/>
      <c r="AI80" s="142"/>
      <c r="AJ80" s="142"/>
      <c r="AK80" s="143"/>
      <c r="AL80" s="143"/>
      <c r="AM80" s="142">
        <v>1.0</v>
      </c>
      <c r="AN80" s="143"/>
      <c r="AO80" s="142"/>
      <c r="AP80" s="143"/>
      <c r="AQ80" s="143"/>
      <c r="AR80" s="143"/>
      <c r="AS80" s="143"/>
      <c r="AT80" s="143"/>
      <c r="AU80" s="142"/>
      <c r="AV80" s="143"/>
      <c r="AW80" s="143"/>
      <c r="AX80" s="143"/>
      <c r="AY80" s="142"/>
      <c r="AZ80" s="143"/>
      <c r="BA80" s="142">
        <v>1.0</v>
      </c>
      <c r="BB80" s="143"/>
      <c r="BC80" s="143"/>
      <c r="BD80" s="143"/>
      <c r="BE80" s="143"/>
      <c r="BF80" s="143"/>
      <c r="BG80" s="143"/>
      <c r="BH80" s="143"/>
      <c r="BI80" s="143"/>
      <c r="BJ80" s="142"/>
      <c r="BK80" s="186"/>
      <c r="BL80" s="186"/>
      <c r="BM80" s="187"/>
      <c r="BN80" s="186"/>
      <c r="BO80" s="186"/>
      <c r="BP80" s="186"/>
      <c r="BX80" s="1"/>
      <c r="BY80" s="1"/>
      <c r="BZ80" s="1"/>
      <c r="CA80" s="1"/>
      <c r="CB80" s="1"/>
      <c r="CC80" s="1"/>
      <c r="CD80" s="1"/>
      <c r="CE80" s="1"/>
      <c r="CF80" s="1"/>
      <c r="CG80" s="1"/>
      <c r="CH80" s="1"/>
      <c r="CI80" s="1"/>
      <c r="CJ80" s="1"/>
      <c r="CK80" s="1"/>
      <c r="CL80" s="1"/>
      <c r="CM80" s="1"/>
    </row>
    <row r="81">
      <c r="A81" s="311">
        <v>4.0</v>
      </c>
      <c r="B81" s="312" t="s">
        <v>805</v>
      </c>
      <c r="C81" s="141">
        <f t="shared" si="56"/>
        <v>37</v>
      </c>
      <c r="D81" s="175"/>
      <c r="E81" s="143"/>
      <c r="F81" s="143"/>
      <c r="G81" s="143"/>
      <c r="H81" s="142">
        <v>1.0</v>
      </c>
      <c r="I81" s="143"/>
      <c r="J81" s="142"/>
      <c r="K81" s="143"/>
      <c r="L81" s="143"/>
      <c r="M81" s="143"/>
      <c r="N81" s="142">
        <v>1.0</v>
      </c>
      <c r="O81" s="143"/>
      <c r="P81" s="143"/>
      <c r="Q81" s="143"/>
      <c r="R81" s="143"/>
      <c r="S81" s="143"/>
      <c r="T81" s="142"/>
      <c r="U81" s="143"/>
      <c r="V81" s="143"/>
      <c r="W81" s="143"/>
      <c r="X81" s="143"/>
      <c r="Y81" s="142">
        <v>2.0</v>
      </c>
      <c r="Z81" s="143"/>
      <c r="AA81" s="142">
        <v>1.0</v>
      </c>
      <c r="AB81" s="143"/>
      <c r="AC81" s="142">
        <v>1.0</v>
      </c>
      <c r="AD81" s="143"/>
      <c r="AE81" s="142">
        <v>2.0</v>
      </c>
      <c r="AF81" s="143"/>
      <c r="AG81" s="142">
        <v>1.0</v>
      </c>
      <c r="AH81" s="143"/>
      <c r="AI81" s="142"/>
      <c r="AJ81" s="142"/>
      <c r="AK81" s="142">
        <v>1.0</v>
      </c>
      <c r="AL81" s="143"/>
      <c r="AM81" s="142">
        <v>1.0</v>
      </c>
      <c r="AN81" s="143"/>
      <c r="AO81" s="142">
        <v>1.0</v>
      </c>
      <c r="AP81" s="143"/>
      <c r="AQ81" s="142">
        <v>1.0</v>
      </c>
      <c r="AR81" s="143"/>
      <c r="AS81" s="143"/>
      <c r="AT81" s="143"/>
      <c r="AU81" s="142">
        <v>2.0</v>
      </c>
      <c r="AV81" s="143"/>
      <c r="AW81" s="143"/>
      <c r="AX81" s="143"/>
      <c r="AY81" s="142"/>
      <c r="AZ81" s="143"/>
      <c r="BA81" s="143"/>
      <c r="BB81" s="143"/>
      <c r="BC81" s="142">
        <v>4.0</v>
      </c>
      <c r="BD81" s="143"/>
      <c r="BE81" s="142">
        <v>1.0</v>
      </c>
      <c r="BF81" s="143"/>
      <c r="BG81" s="143"/>
      <c r="BH81" s="143"/>
      <c r="BI81" s="142">
        <v>3.0</v>
      </c>
      <c r="BJ81" s="142"/>
      <c r="BK81" s="186"/>
      <c r="BL81" s="186"/>
      <c r="BM81" s="187"/>
      <c r="BN81" s="186"/>
      <c r="BO81" s="187">
        <v>14.0</v>
      </c>
      <c r="BP81" s="186"/>
      <c r="BX81" s="1"/>
      <c r="BY81" s="1"/>
      <c r="BZ81" s="1"/>
      <c r="CA81" s="1"/>
      <c r="CB81" s="1"/>
      <c r="CC81" s="1"/>
      <c r="CD81" s="1"/>
      <c r="CE81" s="1"/>
      <c r="CF81" s="1"/>
      <c r="CG81" s="1"/>
      <c r="CH81" s="1"/>
      <c r="CI81" s="1"/>
      <c r="CJ81" s="1"/>
      <c r="CK81" s="1"/>
      <c r="CL81" s="1"/>
      <c r="CM81" s="1"/>
    </row>
    <row r="82">
      <c r="A82" s="236">
        <v>5.0</v>
      </c>
      <c r="B82" s="182" t="s">
        <v>1116</v>
      </c>
      <c r="C82" s="141">
        <f t="shared" si="56"/>
        <v>4</v>
      </c>
      <c r="D82" s="175"/>
      <c r="E82" s="143"/>
      <c r="F82" s="143"/>
      <c r="G82" s="143"/>
      <c r="H82" s="142"/>
      <c r="I82" s="143"/>
      <c r="J82" s="142"/>
      <c r="K82" s="143"/>
      <c r="L82" s="143"/>
      <c r="M82" s="143"/>
      <c r="N82" s="142"/>
      <c r="O82" s="143"/>
      <c r="P82" s="142"/>
      <c r="Q82" s="142"/>
      <c r="R82" s="142">
        <v>1.0</v>
      </c>
      <c r="S82" s="143"/>
      <c r="T82" s="142"/>
      <c r="U82" s="143"/>
      <c r="V82" s="143"/>
      <c r="W82" s="143"/>
      <c r="X82" s="143"/>
      <c r="Y82" s="143"/>
      <c r="Z82" s="143"/>
      <c r="AA82" s="143"/>
      <c r="AB82" s="143"/>
      <c r="AC82" s="143"/>
      <c r="AD82" s="143"/>
      <c r="AE82" s="142"/>
      <c r="AF82" s="143"/>
      <c r="AG82" s="143"/>
      <c r="AH82" s="143"/>
      <c r="AI82" s="142"/>
      <c r="AJ82" s="142"/>
      <c r="AK82" s="143"/>
      <c r="AL82" s="143"/>
      <c r="AM82" s="143"/>
      <c r="AN82" s="143"/>
      <c r="AO82" s="142"/>
      <c r="AP82" s="143"/>
      <c r="AQ82" s="143"/>
      <c r="AR82" s="143"/>
      <c r="AS82" s="142">
        <v>1.0</v>
      </c>
      <c r="AT82" s="143"/>
      <c r="AU82" s="142"/>
      <c r="AV82" s="143"/>
      <c r="AW82" s="143"/>
      <c r="AX82" s="143"/>
      <c r="AY82" s="142"/>
      <c r="AZ82" s="143"/>
      <c r="BA82" s="143"/>
      <c r="BB82" s="143"/>
      <c r="BC82" s="143"/>
      <c r="BD82" s="143"/>
      <c r="BE82" s="143"/>
      <c r="BF82" s="142">
        <v>1.0</v>
      </c>
      <c r="BG82" s="143"/>
      <c r="BH82" s="143"/>
      <c r="BI82" s="142">
        <v>1.0</v>
      </c>
      <c r="BJ82" s="142"/>
      <c r="BK82" s="186"/>
      <c r="BL82" s="186"/>
      <c r="BM82" s="187"/>
      <c r="BN82" s="186"/>
      <c r="BO82" s="186"/>
      <c r="BP82" s="186"/>
      <c r="BX82" s="1"/>
      <c r="BY82" s="1"/>
      <c r="BZ82" s="1"/>
      <c r="CA82" s="1"/>
      <c r="CB82" s="1"/>
      <c r="CC82" s="1"/>
      <c r="CD82" s="1"/>
      <c r="CE82" s="1"/>
      <c r="CF82" s="1"/>
      <c r="CG82" s="1"/>
      <c r="CH82" s="1"/>
      <c r="CI82" s="1"/>
      <c r="CJ82" s="1"/>
      <c r="CK82" s="1"/>
      <c r="CL82" s="1"/>
      <c r="CM82" s="1"/>
    </row>
    <row r="83">
      <c r="A83" s="187">
        <v>6.0</v>
      </c>
      <c r="B83" s="182" t="s">
        <v>892</v>
      </c>
      <c r="C83" s="141">
        <f t="shared" si="56"/>
        <v>4</v>
      </c>
      <c r="D83" s="197"/>
      <c r="E83" s="194"/>
      <c r="F83" s="194"/>
      <c r="G83" s="186"/>
      <c r="H83" s="194"/>
      <c r="I83" s="194"/>
      <c r="J83" s="194"/>
      <c r="K83" s="194"/>
      <c r="L83" s="194"/>
      <c r="M83" s="194"/>
      <c r="N83" s="186"/>
      <c r="O83" s="186"/>
      <c r="P83" s="186"/>
      <c r="Q83" s="186"/>
      <c r="R83" s="186"/>
      <c r="S83" s="194"/>
      <c r="T83" s="194"/>
      <c r="U83" s="194"/>
      <c r="V83" s="194"/>
      <c r="W83" s="187"/>
      <c r="X83" s="186"/>
      <c r="Y83" s="186"/>
      <c r="Z83" s="187"/>
      <c r="AA83" s="187"/>
      <c r="AB83" s="194"/>
      <c r="AC83" s="194"/>
      <c r="AD83" s="194"/>
      <c r="AE83" s="350">
        <v>1.0</v>
      </c>
      <c r="AF83" s="194"/>
      <c r="AG83" s="187">
        <v>1.0</v>
      </c>
      <c r="AH83" s="194"/>
      <c r="AI83" s="194"/>
      <c r="AJ83" s="194"/>
      <c r="AK83" s="194"/>
      <c r="AL83" s="194"/>
      <c r="AM83" s="194"/>
      <c r="AN83" s="194"/>
      <c r="AO83" s="187"/>
      <c r="AP83" s="194"/>
      <c r="AQ83" s="187"/>
      <c r="AR83" s="194"/>
      <c r="AS83" s="194"/>
      <c r="AT83" s="194"/>
      <c r="AU83" s="194"/>
      <c r="AV83" s="194"/>
      <c r="AW83" s="187"/>
      <c r="AX83" s="194"/>
      <c r="AY83" s="194"/>
      <c r="AZ83" s="194"/>
      <c r="BA83" s="194"/>
      <c r="BB83" s="194"/>
      <c r="BC83" s="194"/>
      <c r="BD83" s="194"/>
      <c r="BE83" s="187">
        <v>1.0</v>
      </c>
      <c r="BF83" s="194"/>
      <c r="BG83" s="194"/>
      <c r="BH83" s="194"/>
      <c r="BI83" s="187">
        <v>1.0</v>
      </c>
      <c r="BJ83" s="194"/>
      <c r="BK83" s="194"/>
      <c r="BL83" s="194"/>
      <c r="BM83" s="187"/>
      <c r="BN83" s="186"/>
      <c r="BO83" s="186"/>
      <c r="BP83" s="186"/>
      <c r="CL83" s="199"/>
      <c r="CM83" s="194"/>
    </row>
    <row r="84">
      <c r="B84" s="146"/>
      <c r="C84" s="147"/>
      <c r="D84" s="148"/>
      <c r="G84" s="1"/>
      <c r="N84" s="1"/>
      <c r="O84" s="1"/>
      <c r="P84" s="1"/>
      <c r="Q84" s="1"/>
      <c r="R84" s="1"/>
      <c r="AA84" s="1"/>
      <c r="AG84" s="1"/>
      <c r="AQ84" s="1"/>
      <c r="BM84" s="1"/>
      <c r="BN84" s="1"/>
      <c r="BO84" s="1"/>
      <c r="BP84" s="1"/>
    </row>
    <row r="85">
      <c r="A85" s="132" t="s">
        <v>0</v>
      </c>
      <c r="B85" s="134" t="s">
        <v>775</v>
      </c>
      <c r="C85" s="23"/>
      <c r="D85" s="135">
        <v>1.0</v>
      </c>
      <c r="E85" s="23"/>
      <c r="F85" s="135">
        <v>2.0</v>
      </c>
      <c r="G85" s="23"/>
      <c r="H85" s="135">
        <v>3.0</v>
      </c>
      <c r="I85" s="23"/>
      <c r="J85" s="135">
        <v>4.0</v>
      </c>
      <c r="K85" s="23"/>
      <c r="L85" s="135">
        <v>5.0</v>
      </c>
      <c r="M85" s="23"/>
      <c r="N85" s="135">
        <v>6.0</v>
      </c>
      <c r="O85" s="23"/>
      <c r="P85" s="136"/>
      <c r="Q85" s="136"/>
      <c r="R85" s="135">
        <v>7.0</v>
      </c>
      <c r="S85" s="23"/>
      <c r="T85" s="135">
        <v>8.0</v>
      </c>
      <c r="U85" s="23"/>
      <c r="V85" s="136"/>
      <c r="W85" s="135">
        <v>9.0</v>
      </c>
      <c r="X85" s="23"/>
      <c r="Y85" s="135">
        <v>10.0</v>
      </c>
      <c r="Z85" s="23"/>
      <c r="AA85" s="135">
        <v>11.0</v>
      </c>
      <c r="AB85" s="23"/>
      <c r="AC85" s="135">
        <v>12.0</v>
      </c>
      <c r="AD85" s="23"/>
      <c r="AE85" s="135">
        <v>13.0</v>
      </c>
      <c r="AF85" s="23"/>
      <c r="AG85" s="135">
        <v>14.0</v>
      </c>
      <c r="AH85" s="23"/>
      <c r="AI85" s="135">
        <v>15.0</v>
      </c>
      <c r="AJ85" s="23"/>
      <c r="AK85" s="135">
        <v>16.0</v>
      </c>
      <c r="AL85" s="23"/>
      <c r="AM85" s="135">
        <v>17.0</v>
      </c>
      <c r="AN85" s="23"/>
      <c r="AO85" s="135">
        <v>18.0</v>
      </c>
      <c r="AP85" s="23"/>
      <c r="AQ85" s="135">
        <v>19.0</v>
      </c>
      <c r="AR85" s="23"/>
      <c r="AS85" s="135">
        <v>20.0</v>
      </c>
      <c r="AT85" s="23"/>
      <c r="AU85" s="135">
        <v>21.0</v>
      </c>
      <c r="AV85" s="23"/>
      <c r="AW85" s="135">
        <v>22.0</v>
      </c>
      <c r="AX85" s="23"/>
      <c r="AY85" s="135">
        <v>23.0</v>
      </c>
      <c r="AZ85" s="23"/>
      <c r="BA85" s="135">
        <v>24.0</v>
      </c>
      <c r="BB85" s="23"/>
      <c r="BC85" s="135">
        <v>25.0</v>
      </c>
      <c r="BD85" s="23"/>
      <c r="BE85" s="135">
        <v>26.0</v>
      </c>
      <c r="BF85" s="23"/>
      <c r="BG85" s="135">
        <v>27.0</v>
      </c>
      <c r="BH85" s="23"/>
      <c r="BI85" s="135">
        <v>28.0</v>
      </c>
      <c r="BJ85" s="23"/>
      <c r="BK85" s="167">
        <v>29.0</v>
      </c>
      <c r="BL85" s="23"/>
      <c r="BM85" s="167">
        <v>30.0</v>
      </c>
      <c r="BN85" s="23"/>
      <c r="BO85" s="211"/>
    </row>
    <row r="86">
      <c r="A86" s="24"/>
      <c r="B86" s="136" t="s">
        <v>9</v>
      </c>
      <c r="C86" s="137" t="s">
        <v>419</v>
      </c>
      <c r="D86" s="144" t="s">
        <v>422</v>
      </c>
      <c r="E86" s="144" t="s">
        <v>423</v>
      </c>
      <c r="F86" s="144" t="s">
        <v>422</v>
      </c>
      <c r="G86" s="144" t="s">
        <v>423</v>
      </c>
      <c r="H86" s="144" t="s">
        <v>422</v>
      </c>
      <c r="I86" s="144" t="s">
        <v>423</v>
      </c>
      <c r="J86" s="144" t="s">
        <v>422</v>
      </c>
      <c r="K86" s="144" t="s">
        <v>423</v>
      </c>
      <c r="L86" s="144" t="s">
        <v>422</v>
      </c>
      <c r="M86" s="144" t="s">
        <v>423</v>
      </c>
      <c r="N86" s="144" t="s">
        <v>422</v>
      </c>
      <c r="O86" s="144" t="s">
        <v>423</v>
      </c>
      <c r="P86" s="144"/>
      <c r="Q86" s="144"/>
      <c r="R86" s="144" t="s">
        <v>422</v>
      </c>
      <c r="S86" s="144" t="s">
        <v>423</v>
      </c>
      <c r="T86" s="144" t="s">
        <v>422</v>
      </c>
      <c r="U86" s="144" t="s">
        <v>423</v>
      </c>
      <c r="V86" s="144"/>
      <c r="W86" s="144" t="s">
        <v>422</v>
      </c>
      <c r="X86" s="144" t="s">
        <v>423</v>
      </c>
      <c r="Y86" s="144" t="s">
        <v>422</v>
      </c>
      <c r="Z86" s="144" t="s">
        <v>423</v>
      </c>
      <c r="AA86" s="144" t="s">
        <v>422</v>
      </c>
      <c r="AB86" s="144" t="s">
        <v>423</v>
      </c>
      <c r="AC86" s="144" t="s">
        <v>422</v>
      </c>
      <c r="AD86" s="144" t="s">
        <v>423</v>
      </c>
      <c r="AE86" s="144" t="s">
        <v>422</v>
      </c>
      <c r="AF86" s="144" t="s">
        <v>423</v>
      </c>
      <c r="AG86" s="144" t="s">
        <v>422</v>
      </c>
      <c r="AH86" s="144" t="s">
        <v>423</v>
      </c>
      <c r="AI86" s="144" t="s">
        <v>422</v>
      </c>
      <c r="AJ86" s="144" t="s">
        <v>423</v>
      </c>
      <c r="AK86" s="144" t="s">
        <v>422</v>
      </c>
      <c r="AL86" s="144" t="s">
        <v>423</v>
      </c>
      <c r="AM86" s="144" t="s">
        <v>422</v>
      </c>
      <c r="AN86" s="144" t="s">
        <v>423</v>
      </c>
      <c r="AO86" s="144" t="s">
        <v>422</v>
      </c>
      <c r="AP86" s="144" t="s">
        <v>423</v>
      </c>
      <c r="AQ86" s="144" t="s">
        <v>422</v>
      </c>
      <c r="AR86" s="144" t="s">
        <v>423</v>
      </c>
      <c r="AS86" s="144" t="s">
        <v>422</v>
      </c>
      <c r="AT86" s="144" t="s">
        <v>423</v>
      </c>
      <c r="AU86" s="144" t="s">
        <v>422</v>
      </c>
      <c r="AV86" s="144" t="s">
        <v>423</v>
      </c>
      <c r="AW86" s="144" t="s">
        <v>422</v>
      </c>
      <c r="AX86" s="144" t="s">
        <v>423</v>
      </c>
      <c r="AY86" s="144" t="s">
        <v>422</v>
      </c>
      <c r="AZ86" s="144" t="s">
        <v>423</v>
      </c>
      <c r="BA86" s="144" t="s">
        <v>422</v>
      </c>
      <c r="BB86" s="144" t="s">
        <v>423</v>
      </c>
      <c r="BC86" s="144" t="s">
        <v>422</v>
      </c>
      <c r="BD86" s="144" t="s">
        <v>423</v>
      </c>
      <c r="BE86" s="144" t="s">
        <v>422</v>
      </c>
      <c r="BF86" s="144" t="s">
        <v>423</v>
      </c>
      <c r="BG86" s="144" t="s">
        <v>422</v>
      </c>
      <c r="BH86" s="144" t="s">
        <v>423</v>
      </c>
      <c r="BI86" s="144" t="s">
        <v>422</v>
      </c>
      <c r="BJ86" s="144" t="s">
        <v>423</v>
      </c>
      <c r="BK86" s="144" t="s">
        <v>422</v>
      </c>
      <c r="BL86" s="144" t="s">
        <v>423</v>
      </c>
      <c r="BM86" s="144" t="s">
        <v>422</v>
      </c>
      <c r="BN86" s="144" t="s">
        <v>423</v>
      </c>
      <c r="BO86" s="213"/>
      <c r="BP86" s="213"/>
    </row>
    <row r="87">
      <c r="A87" s="138">
        <v>1.0</v>
      </c>
      <c r="B87" s="145" t="s">
        <v>38</v>
      </c>
      <c r="C87" s="141">
        <f t="shared" ref="C87:C93" si="57">sum(D87:BP87)</f>
        <v>0</v>
      </c>
      <c r="D87" s="142"/>
      <c r="E87" s="143"/>
      <c r="F87" s="143"/>
      <c r="G87" s="143"/>
      <c r="H87" s="142"/>
      <c r="I87" s="143"/>
      <c r="J87" s="142"/>
      <c r="K87" s="143"/>
      <c r="L87" s="143"/>
      <c r="M87" s="143"/>
      <c r="N87" s="143"/>
      <c r="O87" s="143"/>
      <c r="P87" s="143"/>
      <c r="Q87" s="143"/>
      <c r="R87" s="143"/>
      <c r="S87" s="143"/>
      <c r="T87" s="143"/>
      <c r="U87" s="143"/>
      <c r="V87" s="143"/>
      <c r="W87" s="143"/>
      <c r="X87" s="143"/>
      <c r="Y87" s="143"/>
      <c r="Z87" s="142"/>
      <c r="AA87" s="143"/>
      <c r="AB87" s="143"/>
      <c r="AC87" s="143"/>
      <c r="AD87" s="143"/>
      <c r="AE87" s="143"/>
      <c r="AF87" s="143"/>
      <c r="AG87" s="143"/>
      <c r="AH87" s="143"/>
      <c r="AI87" s="142"/>
      <c r="AJ87" s="143"/>
      <c r="AK87" s="143"/>
      <c r="AL87" s="142"/>
      <c r="AM87" s="143"/>
      <c r="AN87" s="143"/>
      <c r="AO87" s="143"/>
      <c r="AP87" s="143"/>
      <c r="AQ87" s="142"/>
      <c r="AR87" s="143"/>
      <c r="AS87" s="143"/>
      <c r="AT87" s="142"/>
      <c r="AU87" s="143"/>
      <c r="AV87" s="143"/>
      <c r="AW87" s="143"/>
      <c r="AX87" s="143"/>
      <c r="AY87" s="142"/>
      <c r="AZ87" s="143"/>
      <c r="BA87" s="143"/>
      <c r="BB87" s="143"/>
      <c r="BC87" s="143"/>
      <c r="BD87" s="143"/>
      <c r="BE87" s="142"/>
      <c r="BF87" s="143"/>
      <c r="BG87" s="143"/>
      <c r="BH87" s="143"/>
      <c r="BI87" s="143"/>
      <c r="BJ87" s="143"/>
      <c r="BK87" s="186"/>
      <c r="BL87" s="187"/>
      <c r="BM87" s="186"/>
      <c r="BN87" s="187"/>
      <c r="BO87" s="214"/>
      <c r="BP87" s="148"/>
      <c r="BX87" s="1"/>
      <c r="BY87" s="1"/>
      <c r="BZ87" s="1"/>
      <c r="CA87" s="1"/>
      <c r="CB87" s="1"/>
      <c r="CC87" s="1"/>
      <c r="CD87" s="1"/>
      <c r="CE87" s="1"/>
      <c r="CF87" s="1"/>
      <c r="CG87" s="1"/>
      <c r="CH87" s="1"/>
      <c r="CI87" s="1"/>
      <c r="CJ87" s="1"/>
      <c r="CK87" s="1"/>
      <c r="CL87" s="1"/>
      <c r="CM87" s="1"/>
    </row>
    <row r="88">
      <c r="A88" s="138">
        <v>2.0</v>
      </c>
      <c r="B88" s="145" t="s">
        <v>92</v>
      </c>
      <c r="C88" s="141">
        <f t="shared" si="57"/>
        <v>12</v>
      </c>
      <c r="D88" s="142"/>
      <c r="E88" s="143"/>
      <c r="F88" s="143"/>
      <c r="G88" s="143"/>
      <c r="H88" s="143"/>
      <c r="I88" s="143"/>
      <c r="J88" s="142">
        <v>1.0</v>
      </c>
      <c r="K88" s="143"/>
      <c r="L88" s="143"/>
      <c r="M88" s="143"/>
      <c r="N88" s="143"/>
      <c r="O88" s="142"/>
      <c r="P88" s="143"/>
      <c r="Q88" s="143"/>
      <c r="R88" s="143"/>
      <c r="S88" s="143"/>
      <c r="T88" s="143"/>
      <c r="U88" s="143"/>
      <c r="V88" s="143"/>
      <c r="W88" s="142"/>
      <c r="X88" s="143"/>
      <c r="Y88" s="143"/>
      <c r="Z88" s="142"/>
      <c r="AA88" s="143"/>
      <c r="AB88" s="143"/>
      <c r="AC88" s="143"/>
      <c r="AD88" s="142">
        <v>1.0</v>
      </c>
      <c r="AE88" s="143"/>
      <c r="AF88" s="361">
        <v>2.0</v>
      </c>
      <c r="AG88" s="143"/>
      <c r="AH88" s="143"/>
      <c r="AI88" s="143"/>
      <c r="AJ88" s="143"/>
      <c r="AK88" s="143"/>
      <c r="AL88" s="143"/>
      <c r="AM88" s="143"/>
      <c r="AN88" s="142">
        <v>1.0</v>
      </c>
      <c r="AO88" s="143"/>
      <c r="AP88" s="143"/>
      <c r="AQ88" s="361">
        <v>1.0</v>
      </c>
      <c r="AR88" s="143"/>
      <c r="AS88" s="143"/>
      <c r="AT88" s="361">
        <v>2.0</v>
      </c>
      <c r="AU88" s="143"/>
      <c r="AV88" s="143"/>
      <c r="AW88" s="142">
        <v>1.0</v>
      </c>
      <c r="AX88" s="142">
        <v>1.0</v>
      </c>
      <c r="AY88" s="143"/>
      <c r="AZ88" s="143"/>
      <c r="BA88" s="142">
        <v>1.0</v>
      </c>
      <c r="BB88" s="143"/>
      <c r="BC88" s="143"/>
      <c r="BD88" s="143"/>
      <c r="BE88" s="142"/>
      <c r="BF88" s="142">
        <v>1.0</v>
      </c>
      <c r="BG88" s="143"/>
      <c r="BH88" s="143"/>
      <c r="BI88" s="143"/>
      <c r="BJ88" s="180"/>
      <c r="BK88" s="187"/>
      <c r="BL88" s="186"/>
      <c r="BM88" s="187"/>
      <c r="BN88" s="186"/>
      <c r="BO88" s="148"/>
      <c r="BP88" s="148"/>
      <c r="BX88" s="1"/>
      <c r="BY88" s="1"/>
      <c r="BZ88" s="1"/>
      <c r="CA88" s="1"/>
      <c r="CB88" s="1"/>
      <c r="CC88" s="1"/>
      <c r="CD88" s="1"/>
      <c r="CE88" s="1"/>
      <c r="CF88" s="1"/>
      <c r="CG88" s="1"/>
      <c r="CH88" s="1"/>
      <c r="CI88" s="1"/>
      <c r="CJ88" s="1"/>
      <c r="CK88" s="1"/>
      <c r="CL88" s="1"/>
      <c r="CM88" s="1"/>
    </row>
    <row r="89">
      <c r="A89" s="311">
        <v>3.0</v>
      </c>
      <c r="B89" s="312" t="s">
        <v>893</v>
      </c>
      <c r="C89" s="141">
        <f t="shared" si="57"/>
        <v>0</v>
      </c>
      <c r="D89" s="142"/>
      <c r="E89" s="143"/>
      <c r="F89" s="143"/>
      <c r="G89" s="143"/>
      <c r="H89" s="143"/>
      <c r="I89" s="143"/>
      <c r="J89" s="143"/>
      <c r="K89" s="143"/>
      <c r="L89" s="143"/>
      <c r="M89" s="143"/>
      <c r="N89" s="143"/>
      <c r="O89" s="142"/>
      <c r="P89" s="143"/>
      <c r="Q89" s="143"/>
      <c r="R89" s="143"/>
      <c r="S89" s="143"/>
      <c r="T89" s="143"/>
      <c r="U89" s="143"/>
      <c r="V89" s="143"/>
      <c r="W89" s="142"/>
      <c r="X89" s="143"/>
      <c r="Y89" s="143"/>
      <c r="Z89" s="142"/>
      <c r="AA89" s="143"/>
      <c r="AB89" s="143"/>
      <c r="AC89" s="143"/>
      <c r="AD89" s="143"/>
      <c r="AE89" s="143"/>
      <c r="AF89" s="143"/>
      <c r="AG89" s="143"/>
      <c r="AH89" s="143"/>
      <c r="AI89" s="143"/>
      <c r="AJ89" s="143"/>
      <c r="AK89" s="143"/>
      <c r="AL89" s="143"/>
      <c r="AM89" s="143"/>
      <c r="AN89" s="143"/>
      <c r="AO89" s="143"/>
      <c r="AP89" s="143"/>
      <c r="AQ89" s="142"/>
      <c r="AR89" s="143"/>
      <c r="AS89" s="143"/>
      <c r="AT89" s="143"/>
      <c r="AU89" s="143"/>
      <c r="AV89" s="143"/>
      <c r="AW89" s="143"/>
      <c r="AX89" s="143"/>
      <c r="AY89" s="143"/>
      <c r="AZ89" s="143"/>
      <c r="BA89" s="142"/>
      <c r="BB89" s="143"/>
      <c r="BC89" s="143"/>
      <c r="BD89" s="143"/>
      <c r="BE89" s="142"/>
      <c r="BF89" s="143"/>
      <c r="BG89" s="143"/>
      <c r="BH89" s="143"/>
      <c r="BI89" s="143"/>
      <c r="BJ89" s="180"/>
      <c r="BK89" s="187"/>
      <c r="BL89" s="186"/>
      <c r="BM89" s="187"/>
      <c r="BN89" s="186"/>
      <c r="BO89" s="148"/>
      <c r="BP89" s="148"/>
      <c r="BX89" s="1"/>
      <c r="BY89" s="1"/>
      <c r="BZ89" s="1"/>
      <c r="CA89" s="1"/>
      <c r="CB89" s="1"/>
      <c r="CC89" s="1"/>
      <c r="CD89" s="1"/>
      <c r="CE89" s="1"/>
      <c r="CF89" s="1"/>
      <c r="CG89" s="1"/>
      <c r="CH89" s="1"/>
      <c r="CI89" s="1"/>
      <c r="CJ89" s="1"/>
      <c r="CK89" s="1"/>
      <c r="CL89" s="1"/>
      <c r="CM89" s="1"/>
    </row>
    <row r="90">
      <c r="A90" s="311">
        <v>4.0</v>
      </c>
      <c r="B90" s="312" t="s">
        <v>805</v>
      </c>
      <c r="C90" s="141">
        <f t="shared" si="57"/>
        <v>30</v>
      </c>
      <c r="D90" s="142"/>
      <c r="E90" s="143"/>
      <c r="F90" s="143"/>
      <c r="G90" s="143"/>
      <c r="H90" s="142">
        <v>1.0</v>
      </c>
      <c r="I90" s="143"/>
      <c r="J90" s="143"/>
      <c r="K90" s="143"/>
      <c r="L90" s="143"/>
      <c r="M90" s="143"/>
      <c r="N90" s="143"/>
      <c r="O90" s="142"/>
      <c r="P90" s="143"/>
      <c r="Q90" s="143"/>
      <c r="R90" s="142">
        <v>1.0</v>
      </c>
      <c r="S90" s="143"/>
      <c r="T90" s="142">
        <v>2.0</v>
      </c>
      <c r="U90" s="143"/>
      <c r="V90" s="143"/>
      <c r="W90" s="142">
        <v>1.0</v>
      </c>
      <c r="X90" s="143"/>
      <c r="Y90" s="142">
        <v>1.0</v>
      </c>
      <c r="Z90" s="142"/>
      <c r="AA90" s="143"/>
      <c r="AB90" s="143"/>
      <c r="AC90" s="143"/>
      <c r="AD90" s="143"/>
      <c r="AE90" s="143"/>
      <c r="AF90" s="143"/>
      <c r="AG90" s="143"/>
      <c r="AH90" s="143"/>
      <c r="AI90" s="142">
        <v>2.0</v>
      </c>
      <c r="AJ90" s="143"/>
      <c r="AK90" s="143"/>
      <c r="AL90" s="143"/>
      <c r="AM90" s="143"/>
      <c r="AN90" s="143"/>
      <c r="AO90" s="142">
        <v>1.0</v>
      </c>
      <c r="AP90" s="143"/>
      <c r="AQ90" s="142"/>
      <c r="AR90" s="143"/>
      <c r="AS90" s="143"/>
      <c r="AT90" s="143"/>
      <c r="AU90" s="143"/>
      <c r="AV90" s="143"/>
      <c r="AW90" s="142">
        <v>1.0</v>
      </c>
      <c r="AX90" s="143"/>
      <c r="AY90" s="142">
        <v>1.0</v>
      </c>
      <c r="AZ90" s="143"/>
      <c r="BA90" s="142"/>
      <c r="BB90" s="143"/>
      <c r="BC90" s="142">
        <v>1.0</v>
      </c>
      <c r="BD90" s="143"/>
      <c r="BE90" s="142">
        <v>1.0</v>
      </c>
      <c r="BF90" s="143"/>
      <c r="BG90" s="143"/>
      <c r="BH90" s="143"/>
      <c r="BI90" s="142">
        <v>5.0</v>
      </c>
      <c r="BJ90" s="180"/>
      <c r="BK90" s="187">
        <v>12.0</v>
      </c>
      <c r="BL90" s="186"/>
      <c r="BM90" s="187"/>
      <c r="BN90" s="186"/>
      <c r="BO90" s="148"/>
      <c r="BP90" s="148"/>
      <c r="BX90" s="1"/>
      <c r="BY90" s="1"/>
      <c r="BZ90" s="1"/>
      <c r="CA90" s="1"/>
      <c r="CB90" s="1"/>
      <c r="CC90" s="1"/>
      <c r="CD90" s="1"/>
      <c r="CE90" s="1"/>
      <c r="CF90" s="1"/>
      <c r="CG90" s="1"/>
      <c r="CH90" s="1"/>
      <c r="CI90" s="1"/>
      <c r="CJ90" s="1"/>
      <c r="CK90" s="1"/>
      <c r="CL90" s="1"/>
      <c r="CM90" s="1"/>
    </row>
    <row r="91">
      <c r="A91" s="236">
        <v>5.0</v>
      </c>
      <c r="B91" s="182" t="s">
        <v>802</v>
      </c>
      <c r="C91" s="141">
        <f t="shared" si="57"/>
        <v>1</v>
      </c>
      <c r="D91" s="142"/>
      <c r="E91" s="143"/>
      <c r="F91" s="143"/>
      <c r="G91" s="143"/>
      <c r="H91" s="143"/>
      <c r="I91" s="143"/>
      <c r="J91" s="143"/>
      <c r="K91" s="143"/>
      <c r="L91" s="143"/>
      <c r="M91" s="143"/>
      <c r="N91" s="143"/>
      <c r="O91" s="142"/>
      <c r="P91" s="143"/>
      <c r="Q91" s="143"/>
      <c r="R91" s="143"/>
      <c r="S91" s="143"/>
      <c r="T91" s="143"/>
      <c r="U91" s="143"/>
      <c r="V91" s="143"/>
      <c r="W91" s="142"/>
      <c r="X91" s="143"/>
      <c r="Y91" s="142">
        <v>1.0</v>
      </c>
      <c r="Z91" s="142"/>
      <c r="AA91" s="143"/>
      <c r="AB91" s="143"/>
      <c r="AC91" s="143"/>
      <c r="AD91" s="143"/>
      <c r="AE91" s="143"/>
      <c r="AF91" s="143"/>
      <c r="AG91" s="143"/>
      <c r="AH91" s="143"/>
      <c r="AI91" s="143"/>
      <c r="AJ91" s="143"/>
      <c r="AK91" s="143"/>
      <c r="AL91" s="143"/>
      <c r="AM91" s="143"/>
      <c r="AN91" s="143"/>
      <c r="AO91" s="143"/>
      <c r="AP91" s="143"/>
      <c r="AQ91" s="142"/>
      <c r="AR91" s="143"/>
      <c r="AS91" s="143"/>
      <c r="AT91" s="143"/>
      <c r="AU91" s="143"/>
      <c r="AV91" s="143"/>
      <c r="AW91" s="143"/>
      <c r="AX91" s="143"/>
      <c r="AY91" s="143"/>
      <c r="AZ91" s="143"/>
      <c r="BA91" s="142"/>
      <c r="BB91" s="143"/>
      <c r="BC91" s="143"/>
      <c r="BD91" s="143"/>
      <c r="BE91" s="142"/>
      <c r="BF91" s="143"/>
      <c r="BG91" s="143"/>
      <c r="BH91" s="143"/>
      <c r="BI91" s="143"/>
      <c r="BJ91" s="180"/>
      <c r="BK91" s="187"/>
      <c r="BL91" s="186"/>
      <c r="BM91" s="187"/>
      <c r="BN91" s="186"/>
      <c r="BO91" s="148"/>
      <c r="BP91" s="148"/>
      <c r="BX91" s="1"/>
      <c r="BY91" s="1"/>
      <c r="BZ91" s="1"/>
      <c r="CA91" s="1"/>
      <c r="CB91" s="1"/>
      <c r="CC91" s="1"/>
      <c r="CD91" s="1"/>
      <c r="CE91" s="1"/>
      <c r="CF91" s="1"/>
      <c r="CG91" s="1"/>
      <c r="CH91" s="1"/>
      <c r="CI91" s="1"/>
      <c r="CJ91" s="1"/>
      <c r="CK91" s="1"/>
      <c r="CL91" s="1"/>
      <c r="CM91" s="1"/>
    </row>
    <row r="92">
      <c r="A92" s="187">
        <v>6.0</v>
      </c>
      <c r="B92" s="182" t="s">
        <v>892</v>
      </c>
      <c r="C92" s="141">
        <f t="shared" si="57"/>
        <v>0</v>
      </c>
      <c r="D92" s="142"/>
      <c r="E92" s="143"/>
      <c r="F92" s="143"/>
      <c r="G92" s="143"/>
      <c r="H92" s="143"/>
      <c r="I92" s="143"/>
      <c r="J92" s="143"/>
      <c r="K92" s="143"/>
      <c r="L92" s="143"/>
      <c r="M92" s="143"/>
      <c r="N92" s="143"/>
      <c r="O92" s="142"/>
      <c r="P92" s="143"/>
      <c r="Q92" s="143"/>
      <c r="R92" s="143"/>
      <c r="S92" s="143"/>
      <c r="T92" s="143"/>
      <c r="U92" s="143"/>
      <c r="V92" s="143"/>
      <c r="W92" s="142"/>
      <c r="X92" s="143"/>
      <c r="Y92" s="143"/>
      <c r="Z92" s="142"/>
      <c r="AA92" s="143"/>
      <c r="AB92" s="143"/>
      <c r="AC92" s="143"/>
      <c r="AD92" s="143"/>
      <c r="AE92" s="143"/>
      <c r="AF92" s="143"/>
      <c r="AG92" s="143"/>
      <c r="AH92" s="143"/>
      <c r="AI92" s="143"/>
      <c r="AJ92" s="143"/>
      <c r="AK92" s="143"/>
      <c r="AL92" s="143"/>
      <c r="AM92" s="143"/>
      <c r="AN92" s="143"/>
      <c r="AO92" s="143"/>
      <c r="AP92" s="143"/>
      <c r="AQ92" s="142"/>
      <c r="AR92" s="143"/>
      <c r="AS92" s="143"/>
      <c r="AT92" s="143"/>
      <c r="AU92" s="143"/>
      <c r="AV92" s="143"/>
      <c r="AW92" s="143"/>
      <c r="AX92" s="143"/>
      <c r="AY92" s="143"/>
      <c r="AZ92" s="143"/>
      <c r="BA92" s="142"/>
      <c r="BB92" s="143"/>
      <c r="BC92" s="143"/>
      <c r="BD92" s="143"/>
      <c r="BE92" s="142"/>
      <c r="BF92" s="143"/>
      <c r="BG92" s="143"/>
      <c r="BH92" s="143"/>
      <c r="BI92" s="143"/>
      <c r="BJ92" s="180"/>
      <c r="BK92" s="187"/>
      <c r="BL92" s="186"/>
      <c r="BM92" s="187"/>
      <c r="BN92" s="186"/>
      <c r="BO92" s="148"/>
      <c r="BP92" s="148"/>
      <c r="BX92" s="1"/>
      <c r="BY92" s="1"/>
      <c r="BZ92" s="1"/>
      <c r="CA92" s="1"/>
      <c r="CB92" s="1"/>
      <c r="CC92" s="1"/>
      <c r="CD92" s="1"/>
      <c r="CE92" s="1"/>
      <c r="CF92" s="1"/>
      <c r="CG92" s="1"/>
      <c r="CH92" s="1"/>
      <c r="CI92" s="1"/>
      <c r="CJ92" s="1"/>
      <c r="CK92" s="1"/>
      <c r="CL92" s="1"/>
      <c r="CM92" s="1"/>
    </row>
    <row r="93">
      <c r="A93" s="215"/>
      <c r="B93" s="216"/>
      <c r="C93" s="196">
        <f t="shared" si="57"/>
        <v>0</v>
      </c>
      <c r="D93" s="175"/>
      <c r="E93" s="180"/>
      <c r="F93" s="180"/>
      <c r="G93" s="180"/>
      <c r="H93" s="180"/>
      <c r="I93" s="180"/>
      <c r="J93" s="180"/>
      <c r="K93" s="180"/>
      <c r="L93" s="180"/>
      <c r="M93" s="180"/>
      <c r="N93" s="180"/>
      <c r="O93" s="180"/>
      <c r="P93" s="180"/>
      <c r="Q93" s="180"/>
      <c r="R93" s="180"/>
      <c r="S93" s="180"/>
      <c r="T93" s="175"/>
      <c r="U93" s="180"/>
      <c r="V93" s="180"/>
      <c r="W93" s="180"/>
      <c r="X93" s="180"/>
      <c r="Y93" s="180"/>
      <c r="Z93" s="180"/>
      <c r="AA93" s="180"/>
      <c r="AB93" s="180"/>
      <c r="AC93" s="175"/>
      <c r="AD93" s="180"/>
      <c r="AE93" s="180"/>
      <c r="AF93" s="180"/>
      <c r="AG93" s="180"/>
      <c r="AH93" s="180"/>
      <c r="AI93" s="180"/>
      <c r="AJ93" s="180"/>
      <c r="AK93" s="180"/>
      <c r="AL93" s="180"/>
      <c r="AM93" s="180"/>
      <c r="AN93" s="180"/>
      <c r="AO93" s="180"/>
      <c r="AP93" s="180"/>
      <c r="AQ93" s="180"/>
      <c r="AR93" s="180"/>
      <c r="AS93" s="180"/>
      <c r="AT93" s="180"/>
      <c r="AU93" s="180"/>
      <c r="AV93" s="180"/>
      <c r="AW93" s="175"/>
      <c r="AX93" s="180"/>
      <c r="AY93" s="180"/>
      <c r="AZ93" s="180"/>
      <c r="BA93" s="180"/>
      <c r="BB93" s="180"/>
      <c r="BC93" s="180"/>
      <c r="BD93" s="180"/>
      <c r="BE93" s="180"/>
      <c r="BF93" s="180"/>
      <c r="BG93" s="175"/>
      <c r="BH93" s="180"/>
      <c r="BI93" s="175"/>
      <c r="BJ93" s="180"/>
      <c r="BK93" s="187"/>
      <c r="BL93" s="187"/>
      <c r="BM93" s="187"/>
      <c r="BN93" s="186"/>
      <c r="BO93" s="148"/>
      <c r="BP93" s="148"/>
      <c r="BX93" s="1"/>
      <c r="BY93" s="1"/>
      <c r="BZ93" s="1"/>
      <c r="CA93" s="1"/>
      <c r="CB93" s="1"/>
      <c r="CC93" s="1"/>
      <c r="CD93" s="1"/>
      <c r="CE93" s="1"/>
      <c r="CF93" s="1"/>
      <c r="CG93" s="1"/>
      <c r="CH93" s="1"/>
      <c r="CI93" s="1"/>
      <c r="CJ93" s="1"/>
      <c r="CK93" s="1"/>
      <c r="CL93" s="1"/>
      <c r="CM93" s="1"/>
    </row>
    <row r="94">
      <c r="B94" s="146"/>
      <c r="C94" s="147"/>
      <c r="D94" s="148"/>
      <c r="E94" s="146"/>
      <c r="G94" s="1"/>
      <c r="N94" s="1"/>
      <c r="O94" s="1"/>
      <c r="P94" s="1"/>
      <c r="Q94" s="1"/>
      <c r="R94" s="1"/>
      <c r="AA94" s="1"/>
      <c r="AG94" s="1"/>
      <c r="AQ94" s="1"/>
      <c r="BM94" s="25"/>
      <c r="BN94" s="1"/>
      <c r="BO94" s="1"/>
      <c r="BP94" s="1"/>
    </row>
    <row r="95">
      <c r="A95" s="132" t="s">
        <v>0</v>
      </c>
      <c r="B95" s="134" t="s">
        <v>817</v>
      </c>
      <c r="C95" s="23"/>
      <c r="D95" s="135">
        <v>1.0</v>
      </c>
      <c r="E95" s="23"/>
      <c r="F95" s="135">
        <v>2.0</v>
      </c>
      <c r="G95" s="23"/>
      <c r="H95" s="135">
        <v>3.0</v>
      </c>
      <c r="I95" s="23"/>
      <c r="J95" s="135">
        <v>4.0</v>
      </c>
      <c r="K95" s="23"/>
      <c r="L95" s="135">
        <v>5.0</v>
      </c>
      <c r="M95" s="23"/>
      <c r="N95" s="135">
        <v>6.0</v>
      </c>
      <c r="O95" s="23"/>
      <c r="P95" s="136"/>
      <c r="Q95" s="136"/>
      <c r="R95" s="135">
        <v>7.0</v>
      </c>
      <c r="S95" s="23"/>
      <c r="T95" s="135">
        <v>8.0</v>
      </c>
      <c r="U95" s="23"/>
      <c r="V95" s="136"/>
      <c r="W95" s="135">
        <v>9.0</v>
      </c>
      <c r="X95" s="23"/>
      <c r="Y95" s="135">
        <v>10.0</v>
      </c>
      <c r="Z95" s="23"/>
      <c r="AA95" s="135">
        <v>11.0</v>
      </c>
      <c r="AB95" s="23"/>
      <c r="AC95" s="135">
        <v>12.0</v>
      </c>
      <c r="AD95" s="23"/>
      <c r="AE95" s="135">
        <v>13.0</v>
      </c>
      <c r="AF95" s="23"/>
      <c r="AG95" s="135">
        <v>14.0</v>
      </c>
      <c r="AH95" s="23"/>
      <c r="AI95" s="135">
        <v>15.0</v>
      </c>
      <c r="AJ95" s="23"/>
      <c r="AK95" s="135">
        <v>16.0</v>
      </c>
      <c r="AL95" s="23"/>
      <c r="AM95" s="135">
        <v>17.0</v>
      </c>
      <c r="AN95" s="23"/>
      <c r="AO95" s="135">
        <v>18.0</v>
      </c>
      <c r="AP95" s="23"/>
      <c r="AQ95" s="135">
        <v>19.0</v>
      </c>
      <c r="AR95" s="23"/>
      <c r="AS95" s="135">
        <v>20.0</v>
      </c>
      <c r="AT95" s="23"/>
      <c r="AU95" s="135">
        <v>21.0</v>
      </c>
      <c r="AV95" s="23"/>
      <c r="AW95" s="135">
        <v>22.0</v>
      </c>
      <c r="AX95" s="23"/>
      <c r="AY95" s="135">
        <v>23.0</v>
      </c>
      <c r="AZ95" s="23"/>
      <c r="BA95" s="135">
        <v>24.0</v>
      </c>
      <c r="BB95" s="23"/>
      <c r="BC95" s="135">
        <v>25.0</v>
      </c>
      <c r="BD95" s="23"/>
      <c r="BE95" s="135">
        <v>26.0</v>
      </c>
      <c r="BF95" s="23"/>
      <c r="BG95" s="135">
        <v>27.0</v>
      </c>
      <c r="BH95" s="23"/>
      <c r="BI95" s="135">
        <v>28.0</v>
      </c>
      <c r="BJ95" s="23"/>
      <c r="BK95" s="167">
        <v>29.0</v>
      </c>
      <c r="BL95" s="23"/>
      <c r="BM95" s="167">
        <v>30.0</v>
      </c>
      <c r="BN95" s="23"/>
      <c r="BO95" s="167">
        <v>31.0</v>
      </c>
      <c r="BP95" s="23"/>
    </row>
    <row r="96">
      <c r="A96" s="24"/>
      <c r="B96" s="136" t="s">
        <v>9</v>
      </c>
      <c r="C96" s="137" t="s">
        <v>419</v>
      </c>
      <c r="D96" s="144" t="s">
        <v>422</v>
      </c>
      <c r="E96" s="144" t="s">
        <v>423</v>
      </c>
      <c r="F96" s="144" t="s">
        <v>422</v>
      </c>
      <c r="G96" s="144" t="s">
        <v>423</v>
      </c>
      <c r="H96" s="144" t="s">
        <v>422</v>
      </c>
      <c r="I96" s="144" t="s">
        <v>423</v>
      </c>
      <c r="J96" s="144" t="s">
        <v>422</v>
      </c>
      <c r="K96" s="144" t="s">
        <v>423</v>
      </c>
      <c r="L96" s="144" t="s">
        <v>422</v>
      </c>
      <c r="M96" s="144" t="s">
        <v>423</v>
      </c>
      <c r="N96" s="144" t="s">
        <v>422</v>
      </c>
      <c r="O96" s="144" t="s">
        <v>423</v>
      </c>
      <c r="P96" s="144"/>
      <c r="Q96" s="144"/>
      <c r="R96" s="144" t="s">
        <v>422</v>
      </c>
      <c r="S96" s="144" t="s">
        <v>423</v>
      </c>
      <c r="T96" s="144" t="s">
        <v>422</v>
      </c>
      <c r="U96" s="144" t="s">
        <v>423</v>
      </c>
      <c r="V96" s="144"/>
      <c r="W96" s="144" t="s">
        <v>422</v>
      </c>
      <c r="X96" s="144" t="s">
        <v>423</v>
      </c>
      <c r="Y96" s="144" t="s">
        <v>422</v>
      </c>
      <c r="Z96" s="144" t="s">
        <v>423</v>
      </c>
      <c r="AA96" s="144" t="s">
        <v>422</v>
      </c>
      <c r="AB96" s="144" t="s">
        <v>423</v>
      </c>
      <c r="AC96" s="144" t="s">
        <v>422</v>
      </c>
      <c r="AD96" s="144" t="s">
        <v>423</v>
      </c>
      <c r="AE96" s="144" t="s">
        <v>422</v>
      </c>
      <c r="AF96" s="144" t="s">
        <v>423</v>
      </c>
      <c r="AG96" s="144" t="s">
        <v>422</v>
      </c>
      <c r="AH96" s="144" t="s">
        <v>423</v>
      </c>
      <c r="AI96" s="144" t="s">
        <v>422</v>
      </c>
      <c r="AJ96" s="144" t="s">
        <v>423</v>
      </c>
      <c r="AK96" s="144" t="s">
        <v>422</v>
      </c>
      <c r="AL96" s="144" t="s">
        <v>423</v>
      </c>
      <c r="AM96" s="144" t="s">
        <v>422</v>
      </c>
      <c r="AN96" s="144" t="s">
        <v>423</v>
      </c>
      <c r="AO96" s="144" t="s">
        <v>422</v>
      </c>
      <c r="AP96" s="144" t="s">
        <v>423</v>
      </c>
      <c r="AQ96" s="144" t="s">
        <v>422</v>
      </c>
      <c r="AR96" s="144" t="s">
        <v>423</v>
      </c>
      <c r="AS96" s="144" t="s">
        <v>422</v>
      </c>
      <c r="AT96" s="144" t="s">
        <v>423</v>
      </c>
      <c r="AU96" s="144" t="s">
        <v>422</v>
      </c>
      <c r="AV96" s="144" t="s">
        <v>423</v>
      </c>
      <c r="AW96" s="144" t="s">
        <v>422</v>
      </c>
      <c r="AX96" s="144" t="s">
        <v>423</v>
      </c>
      <c r="AY96" s="144" t="s">
        <v>422</v>
      </c>
      <c r="AZ96" s="144" t="s">
        <v>423</v>
      </c>
      <c r="BA96" s="144" t="s">
        <v>422</v>
      </c>
      <c r="BB96" s="144" t="s">
        <v>423</v>
      </c>
      <c r="BC96" s="144" t="s">
        <v>422</v>
      </c>
      <c r="BD96" s="144" t="s">
        <v>423</v>
      </c>
      <c r="BE96" s="144" t="s">
        <v>422</v>
      </c>
      <c r="BF96" s="144" t="s">
        <v>423</v>
      </c>
      <c r="BG96" s="144" t="s">
        <v>422</v>
      </c>
      <c r="BH96" s="144" t="s">
        <v>423</v>
      </c>
      <c r="BI96" s="144" t="s">
        <v>422</v>
      </c>
      <c r="BJ96" s="144" t="s">
        <v>423</v>
      </c>
      <c r="BK96" s="144" t="s">
        <v>422</v>
      </c>
      <c r="BL96" s="144" t="s">
        <v>423</v>
      </c>
      <c r="BM96" s="144" t="s">
        <v>422</v>
      </c>
      <c r="BN96" s="144" t="s">
        <v>423</v>
      </c>
      <c r="BO96" s="144" t="s">
        <v>422</v>
      </c>
      <c r="BP96" s="144" t="s">
        <v>423</v>
      </c>
    </row>
    <row r="97">
      <c r="A97" s="138">
        <v>1.0</v>
      </c>
      <c r="B97" s="145" t="s">
        <v>38</v>
      </c>
      <c r="C97" s="196">
        <f t="shared" ref="C97:C102" si="58">sum(D97:BP97)</f>
        <v>0</v>
      </c>
      <c r="D97" s="142"/>
      <c r="E97" s="143"/>
      <c r="F97" s="143"/>
      <c r="G97" s="143"/>
      <c r="H97" s="143"/>
      <c r="I97" s="143"/>
      <c r="J97" s="142"/>
      <c r="K97" s="143"/>
      <c r="L97" s="143"/>
      <c r="M97" s="143"/>
      <c r="N97" s="142"/>
      <c r="O97" s="143"/>
      <c r="P97" s="142"/>
      <c r="Q97" s="142"/>
      <c r="R97" s="142"/>
      <c r="S97" s="143"/>
      <c r="T97" s="142"/>
      <c r="U97" s="143"/>
      <c r="V97" s="143"/>
      <c r="W97" s="142"/>
      <c r="X97" s="143"/>
      <c r="Y97" s="143"/>
      <c r="Z97" s="143"/>
      <c r="AA97" s="143"/>
      <c r="AB97" s="143"/>
      <c r="AC97" s="143"/>
      <c r="AD97" s="143"/>
      <c r="AE97" s="143"/>
      <c r="AF97" s="143"/>
      <c r="AG97" s="143"/>
      <c r="AH97" s="142"/>
      <c r="AI97" s="143"/>
      <c r="AJ97" s="143"/>
      <c r="AK97" s="143"/>
      <c r="AL97" s="143"/>
      <c r="AM97" s="142"/>
      <c r="AN97" s="143"/>
      <c r="AO97" s="142"/>
      <c r="AP97" s="143"/>
      <c r="AQ97" s="143"/>
      <c r="AR97" s="143"/>
      <c r="AS97" s="142"/>
      <c r="AT97" s="143"/>
      <c r="AU97" s="142"/>
      <c r="AV97" s="143"/>
      <c r="AW97" s="142"/>
      <c r="AX97" s="143"/>
      <c r="AY97" s="143"/>
      <c r="AZ97" s="143"/>
      <c r="BA97" s="143"/>
      <c r="BB97" s="143"/>
      <c r="BC97" s="143"/>
      <c r="BD97" s="143"/>
      <c r="BE97" s="143"/>
      <c r="BF97" s="143"/>
      <c r="BG97" s="142"/>
      <c r="BH97" s="143"/>
      <c r="BI97" s="143"/>
      <c r="BJ97" s="143"/>
      <c r="BK97" s="186"/>
      <c r="BL97" s="187"/>
      <c r="BM97" s="187"/>
      <c r="BN97" s="186"/>
      <c r="BO97" s="187"/>
      <c r="BP97" s="186"/>
      <c r="BX97" s="1"/>
      <c r="BY97" s="1"/>
      <c r="BZ97" s="1"/>
      <c r="CA97" s="1"/>
      <c r="CB97" s="1"/>
      <c r="CC97" s="1"/>
      <c r="CD97" s="1"/>
      <c r="CE97" s="1"/>
      <c r="CF97" s="1"/>
      <c r="CG97" s="1"/>
      <c r="CH97" s="1"/>
      <c r="CI97" s="1"/>
      <c r="CJ97" s="1"/>
      <c r="CK97" s="1"/>
      <c r="CL97" s="1"/>
      <c r="CM97" s="1"/>
    </row>
    <row r="98">
      <c r="A98" s="138">
        <v>2.0</v>
      </c>
      <c r="B98" s="145" t="s">
        <v>92</v>
      </c>
      <c r="C98" s="196">
        <f t="shared" si="58"/>
        <v>0</v>
      </c>
      <c r="D98" s="142"/>
      <c r="E98" s="142"/>
      <c r="F98" s="142"/>
      <c r="G98" s="143"/>
      <c r="H98" s="143"/>
      <c r="I98" s="143"/>
      <c r="J98" s="143"/>
      <c r="K98" s="143"/>
      <c r="L98" s="143"/>
      <c r="M98" s="143"/>
      <c r="N98" s="143"/>
      <c r="O98" s="143"/>
      <c r="P98" s="143"/>
      <c r="Q98" s="143"/>
      <c r="R98" s="143"/>
      <c r="S98" s="143"/>
      <c r="T98" s="143"/>
      <c r="U98" s="143"/>
      <c r="V98" s="143"/>
      <c r="W98" s="143"/>
      <c r="X98" s="143"/>
      <c r="Y98" s="142"/>
      <c r="Z98" s="143"/>
      <c r="AA98" s="143"/>
      <c r="AB98" s="143"/>
      <c r="AC98" s="143"/>
      <c r="AD98" s="143"/>
      <c r="AE98" s="142"/>
      <c r="AF98" s="143"/>
      <c r="AG98" s="143"/>
      <c r="AH98" s="143"/>
      <c r="AI98" s="143"/>
      <c r="AJ98" s="143"/>
      <c r="AK98" s="142"/>
      <c r="AL98" s="143"/>
      <c r="AM98" s="142"/>
      <c r="AN98" s="143"/>
      <c r="AO98" s="143"/>
      <c r="AP98" s="143"/>
      <c r="AQ98" s="143"/>
      <c r="AR98" s="143"/>
      <c r="AS98" s="143"/>
      <c r="AT98" s="143"/>
      <c r="AU98" s="143"/>
      <c r="AV98" s="143"/>
      <c r="AW98" s="143"/>
      <c r="AX98" s="143"/>
      <c r="AY98" s="143"/>
      <c r="AZ98" s="142"/>
      <c r="BA98" s="142"/>
      <c r="BB98" s="143"/>
      <c r="BC98" s="143"/>
      <c r="BD98" s="143"/>
      <c r="BE98" s="143"/>
      <c r="BF98" s="142"/>
      <c r="BG98" s="143"/>
      <c r="BH98" s="143"/>
      <c r="BI98" s="143"/>
      <c r="BJ98" s="143"/>
      <c r="BK98" s="186"/>
      <c r="BL98" s="186"/>
      <c r="BM98" s="187"/>
      <c r="BN98" s="186"/>
      <c r="BO98" s="186"/>
      <c r="BP98" s="186"/>
      <c r="BX98" s="1"/>
      <c r="BY98" s="1"/>
      <c r="BZ98" s="1"/>
      <c r="CA98" s="1"/>
      <c r="CB98" s="1"/>
      <c r="CC98" s="1"/>
      <c r="CD98" s="1"/>
      <c r="CE98" s="1"/>
      <c r="CF98" s="1"/>
      <c r="CG98" s="1"/>
      <c r="CH98" s="1"/>
      <c r="CI98" s="1"/>
      <c r="CJ98" s="1"/>
      <c r="CK98" s="1"/>
      <c r="CL98" s="1"/>
      <c r="CM98" s="1"/>
    </row>
    <row r="99">
      <c r="A99" s="311">
        <v>3.0</v>
      </c>
      <c r="B99" s="312" t="s">
        <v>893</v>
      </c>
      <c r="C99" s="196">
        <f t="shared" si="58"/>
        <v>0</v>
      </c>
      <c r="D99" s="142"/>
      <c r="E99" s="142"/>
      <c r="F99" s="142"/>
      <c r="G99" s="143"/>
      <c r="H99" s="143"/>
      <c r="I99" s="143"/>
      <c r="J99" s="143"/>
      <c r="K99" s="143"/>
      <c r="L99" s="143"/>
      <c r="M99" s="143"/>
      <c r="N99" s="143"/>
      <c r="O99" s="143"/>
      <c r="P99" s="143"/>
      <c r="Q99" s="143"/>
      <c r="R99" s="143"/>
      <c r="S99" s="143"/>
      <c r="T99" s="143"/>
      <c r="U99" s="143"/>
      <c r="V99" s="143"/>
      <c r="W99" s="143"/>
      <c r="X99" s="143"/>
      <c r="Y99" s="142"/>
      <c r="Z99" s="143"/>
      <c r="AA99" s="143"/>
      <c r="AB99" s="143"/>
      <c r="AC99" s="143"/>
      <c r="AD99" s="143"/>
      <c r="AE99" s="142"/>
      <c r="AF99" s="143"/>
      <c r="AG99" s="143"/>
      <c r="AH99" s="143"/>
      <c r="AI99" s="143"/>
      <c r="AJ99" s="143"/>
      <c r="AK99" s="142"/>
      <c r="AL99" s="143"/>
      <c r="AM99" s="142"/>
      <c r="AN99" s="143"/>
      <c r="AO99" s="143"/>
      <c r="AP99" s="143"/>
      <c r="AQ99" s="143"/>
      <c r="AR99" s="143"/>
      <c r="AS99" s="143"/>
      <c r="AT99" s="143"/>
      <c r="AU99" s="143"/>
      <c r="AV99" s="143"/>
      <c r="AW99" s="143"/>
      <c r="AX99" s="143"/>
      <c r="AY99" s="143"/>
      <c r="AZ99" s="142"/>
      <c r="BA99" s="142"/>
      <c r="BB99" s="143"/>
      <c r="BC99" s="143"/>
      <c r="BD99" s="143"/>
      <c r="BE99" s="143"/>
      <c r="BF99" s="142"/>
      <c r="BG99" s="143"/>
      <c r="BH99" s="143"/>
      <c r="BI99" s="143"/>
      <c r="BJ99" s="143"/>
      <c r="BK99" s="186"/>
      <c r="BL99" s="186"/>
      <c r="BM99" s="187"/>
      <c r="BN99" s="186"/>
      <c r="BO99" s="186"/>
      <c r="BP99" s="186"/>
      <c r="BX99" s="1"/>
      <c r="BY99" s="1"/>
      <c r="BZ99" s="1"/>
      <c r="CA99" s="1"/>
      <c r="CB99" s="1"/>
      <c r="CC99" s="1"/>
      <c r="CD99" s="1"/>
      <c r="CE99" s="1"/>
      <c r="CF99" s="1"/>
      <c r="CG99" s="1"/>
      <c r="CH99" s="1"/>
      <c r="CI99" s="1"/>
      <c r="CJ99" s="1"/>
      <c r="CK99" s="1"/>
      <c r="CL99" s="1"/>
      <c r="CM99" s="1"/>
    </row>
    <row r="100">
      <c r="A100" s="311">
        <v>4.0</v>
      </c>
      <c r="B100" s="312" t="s">
        <v>805</v>
      </c>
      <c r="C100" s="196">
        <f t="shared" si="58"/>
        <v>0</v>
      </c>
      <c r="D100" s="142"/>
      <c r="E100" s="142"/>
      <c r="F100" s="142"/>
      <c r="G100" s="143"/>
      <c r="H100" s="143"/>
      <c r="I100" s="143"/>
      <c r="J100" s="143"/>
      <c r="K100" s="143"/>
      <c r="L100" s="143"/>
      <c r="M100" s="143"/>
      <c r="N100" s="143"/>
      <c r="O100" s="143"/>
      <c r="P100" s="143"/>
      <c r="Q100" s="143"/>
      <c r="R100" s="143"/>
      <c r="S100" s="143"/>
      <c r="T100" s="143"/>
      <c r="U100" s="143"/>
      <c r="V100" s="143"/>
      <c r="W100" s="143"/>
      <c r="X100" s="143"/>
      <c r="Y100" s="142"/>
      <c r="Z100" s="143"/>
      <c r="AA100" s="143"/>
      <c r="AB100" s="143"/>
      <c r="AC100" s="143"/>
      <c r="AD100" s="143"/>
      <c r="AE100" s="142"/>
      <c r="AF100" s="143"/>
      <c r="AG100" s="143"/>
      <c r="AH100" s="143"/>
      <c r="AI100" s="143"/>
      <c r="AJ100" s="143"/>
      <c r="AK100" s="142"/>
      <c r="AL100" s="143"/>
      <c r="AM100" s="142"/>
      <c r="AN100" s="143"/>
      <c r="AO100" s="143"/>
      <c r="AP100" s="143"/>
      <c r="AQ100" s="143"/>
      <c r="AR100" s="143"/>
      <c r="AS100" s="143"/>
      <c r="AT100" s="143"/>
      <c r="AU100" s="143"/>
      <c r="AV100" s="143"/>
      <c r="AW100" s="143"/>
      <c r="AX100" s="143"/>
      <c r="AY100" s="143"/>
      <c r="AZ100" s="142"/>
      <c r="BA100" s="142"/>
      <c r="BB100" s="143"/>
      <c r="BC100" s="143"/>
      <c r="BD100" s="143"/>
      <c r="BE100" s="143"/>
      <c r="BF100" s="142"/>
      <c r="BG100" s="143"/>
      <c r="BH100" s="143"/>
      <c r="BI100" s="143"/>
      <c r="BJ100" s="143"/>
      <c r="BK100" s="186"/>
      <c r="BL100" s="186"/>
      <c r="BM100" s="187"/>
      <c r="BN100" s="186"/>
      <c r="BO100" s="186"/>
      <c r="BP100" s="186"/>
      <c r="BX100" s="1"/>
      <c r="BY100" s="1"/>
      <c r="BZ100" s="1"/>
      <c r="CA100" s="1"/>
      <c r="CB100" s="1"/>
      <c r="CC100" s="1"/>
      <c r="CD100" s="1"/>
      <c r="CE100" s="1"/>
      <c r="CF100" s="1"/>
      <c r="CG100" s="1"/>
      <c r="CH100" s="1"/>
      <c r="CI100" s="1"/>
      <c r="CJ100" s="1"/>
      <c r="CK100" s="1"/>
      <c r="CL100" s="1"/>
      <c r="CM100" s="1"/>
    </row>
    <row r="101">
      <c r="A101" s="236">
        <v>5.0</v>
      </c>
      <c r="B101" s="182" t="s">
        <v>802</v>
      </c>
      <c r="C101" s="196">
        <f t="shared" si="58"/>
        <v>0</v>
      </c>
      <c r="D101" s="142"/>
      <c r="E101" s="142"/>
      <c r="F101" s="142"/>
      <c r="G101" s="143"/>
      <c r="H101" s="143"/>
      <c r="I101" s="143"/>
      <c r="J101" s="143"/>
      <c r="K101" s="143"/>
      <c r="L101" s="143"/>
      <c r="M101" s="143"/>
      <c r="N101" s="143"/>
      <c r="O101" s="143"/>
      <c r="P101" s="143"/>
      <c r="Q101" s="143"/>
      <c r="R101" s="143"/>
      <c r="S101" s="143"/>
      <c r="T101" s="143"/>
      <c r="U101" s="143"/>
      <c r="V101" s="143"/>
      <c r="W101" s="143"/>
      <c r="X101" s="143"/>
      <c r="Y101" s="142"/>
      <c r="Z101" s="143"/>
      <c r="AA101" s="143"/>
      <c r="AB101" s="143"/>
      <c r="AC101" s="143"/>
      <c r="AD101" s="143"/>
      <c r="AE101" s="142"/>
      <c r="AF101" s="143"/>
      <c r="AG101" s="143"/>
      <c r="AH101" s="143"/>
      <c r="AI101" s="143"/>
      <c r="AJ101" s="143"/>
      <c r="AK101" s="142"/>
      <c r="AL101" s="143"/>
      <c r="AM101" s="142"/>
      <c r="AN101" s="143"/>
      <c r="AO101" s="143"/>
      <c r="AP101" s="143"/>
      <c r="AQ101" s="143"/>
      <c r="AR101" s="143"/>
      <c r="AS101" s="143"/>
      <c r="AT101" s="143"/>
      <c r="AU101" s="143"/>
      <c r="AV101" s="143"/>
      <c r="AW101" s="143"/>
      <c r="AX101" s="143"/>
      <c r="AY101" s="143"/>
      <c r="AZ101" s="142"/>
      <c r="BA101" s="142"/>
      <c r="BB101" s="143"/>
      <c r="BC101" s="143"/>
      <c r="BD101" s="143"/>
      <c r="BE101" s="143"/>
      <c r="BF101" s="142"/>
      <c r="BG101" s="143"/>
      <c r="BH101" s="143"/>
      <c r="BI101" s="143"/>
      <c r="BJ101" s="143"/>
      <c r="BK101" s="186"/>
      <c r="BL101" s="186"/>
      <c r="BM101" s="187"/>
      <c r="BN101" s="186"/>
      <c r="BO101" s="186"/>
      <c r="BP101" s="186"/>
      <c r="BX101" s="1"/>
      <c r="BY101" s="1"/>
      <c r="BZ101" s="1"/>
      <c r="CA101" s="1"/>
      <c r="CB101" s="1"/>
      <c r="CC101" s="1"/>
      <c r="CD101" s="1"/>
      <c r="CE101" s="1"/>
      <c r="CF101" s="1"/>
      <c r="CG101" s="1"/>
      <c r="CH101" s="1"/>
      <c r="CI101" s="1"/>
      <c r="CJ101" s="1"/>
      <c r="CK101" s="1"/>
      <c r="CL101" s="1"/>
      <c r="CM101" s="1"/>
    </row>
    <row r="102">
      <c r="A102" s="187">
        <v>6.0</v>
      </c>
      <c r="B102" s="182" t="s">
        <v>892</v>
      </c>
      <c r="C102" s="196">
        <f t="shared" si="58"/>
        <v>0</v>
      </c>
      <c r="D102" s="175"/>
      <c r="E102" s="175"/>
      <c r="F102" s="175"/>
      <c r="G102" s="180"/>
      <c r="H102" s="180"/>
      <c r="I102" s="180"/>
      <c r="J102" s="175"/>
      <c r="K102" s="175"/>
      <c r="L102" s="180"/>
      <c r="M102" s="180"/>
      <c r="N102" s="180"/>
      <c r="O102" s="180"/>
      <c r="P102" s="175"/>
      <c r="Q102" s="175"/>
      <c r="R102" s="175"/>
      <c r="S102" s="180"/>
      <c r="T102" s="175"/>
      <c r="U102" s="175"/>
      <c r="V102" s="175"/>
      <c r="W102" s="180"/>
      <c r="X102" s="180"/>
      <c r="Y102" s="175"/>
      <c r="Z102" s="180"/>
      <c r="AA102" s="175"/>
      <c r="AB102" s="180"/>
      <c r="AC102" s="180"/>
      <c r="AD102" s="180"/>
      <c r="AE102" s="180"/>
      <c r="AF102" s="180"/>
      <c r="AG102" s="180"/>
      <c r="AH102" s="180"/>
      <c r="AI102" s="180"/>
      <c r="AJ102" s="180"/>
      <c r="AK102" s="180"/>
      <c r="AL102" s="180"/>
      <c r="AM102" s="180"/>
      <c r="AN102" s="180"/>
      <c r="AO102" s="180"/>
      <c r="AP102" s="180"/>
      <c r="AQ102" s="180"/>
      <c r="AR102" s="180"/>
      <c r="AS102" s="180"/>
      <c r="AT102" s="180"/>
      <c r="AU102" s="180"/>
      <c r="AV102" s="180"/>
      <c r="AW102" s="180"/>
      <c r="AX102" s="180"/>
      <c r="AY102" s="180"/>
      <c r="AZ102" s="180"/>
      <c r="BA102" s="175"/>
      <c r="BB102" s="180"/>
      <c r="BC102" s="175"/>
      <c r="BD102" s="180"/>
      <c r="BE102" s="180"/>
      <c r="BF102" s="180"/>
      <c r="BG102" s="180"/>
      <c r="BH102" s="180"/>
      <c r="BI102" s="180"/>
      <c r="BJ102" s="180"/>
      <c r="BK102" s="186"/>
      <c r="BL102" s="186"/>
      <c r="BM102" s="187"/>
      <c r="BN102" s="186"/>
      <c r="BO102" s="186"/>
      <c r="BP102" s="186"/>
      <c r="BX102" s="1"/>
      <c r="BY102" s="1"/>
      <c r="BZ102" s="1"/>
      <c r="CA102" s="1"/>
      <c r="CB102" s="1"/>
      <c r="CC102" s="1"/>
      <c r="CD102" s="1"/>
      <c r="CE102" s="1"/>
      <c r="CF102" s="1"/>
      <c r="CG102" s="1"/>
      <c r="CH102" s="1"/>
      <c r="CI102" s="1"/>
      <c r="CJ102" s="1"/>
      <c r="CK102" s="1"/>
      <c r="CL102" s="1"/>
      <c r="CM102" s="1"/>
    </row>
    <row r="103">
      <c r="B103" s="146"/>
      <c r="C103" s="147"/>
      <c r="D103" s="148"/>
      <c r="G103" s="1"/>
      <c r="N103" s="1"/>
      <c r="O103" s="1"/>
      <c r="P103" s="1"/>
      <c r="Q103" s="1"/>
      <c r="R103" s="1"/>
      <c r="AA103" s="1"/>
      <c r="AG103" s="1"/>
      <c r="AQ103" s="1"/>
      <c r="BM103" s="1"/>
      <c r="BN103" s="1"/>
      <c r="BO103" s="1"/>
      <c r="BP103" s="1"/>
    </row>
    <row r="104">
      <c r="A104" s="132" t="s">
        <v>0</v>
      </c>
      <c r="B104" s="134" t="s">
        <v>844</v>
      </c>
      <c r="C104" s="23"/>
      <c r="D104" s="135">
        <v>1.0</v>
      </c>
      <c r="E104" s="23"/>
      <c r="F104" s="135">
        <v>2.0</v>
      </c>
      <c r="G104" s="23"/>
      <c r="H104" s="135">
        <v>3.0</v>
      </c>
      <c r="I104" s="23"/>
      <c r="J104" s="135">
        <v>4.0</v>
      </c>
      <c r="K104" s="23"/>
      <c r="L104" s="135">
        <v>5.0</v>
      </c>
      <c r="M104" s="23"/>
      <c r="N104" s="135">
        <v>6.0</v>
      </c>
      <c r="O104" s="23"/>
      <c r="P104" s="136"/>
      <c r="Q104" s="136"/>
      <c r="R104" s="135">
        <v>7.0</v>
      </c>
      <c r="S104" s="23"/>
      <c r="T104" s="135">
        <v>8.0</v>
      </c>
      <c r="U104" s="23"/>
      <c r="V104" s="136"/>
      <c r="W104" s="135">
        <v>9.0</v>
      </c>
      <c r="X104" s="23"/>
      <c r="Y104" s="135">
        <v>10.0</v>
      </c>
      <c r="Z104" s="23"/>
      <c r="AA104" s="135">
        <v>11.0</v>
      </c>
      <c r="AB104" s="23"/>
      <c r="AC104" s="135">
        <v>12.0</v>
      </c>
      <c r="AD104" s="23"/>
      <c r="AE104" s="135">
        <v>13.0</v>
      </c>
      <c r="AF104" s="23"/>
      <c r="AG104" s="135">
        <v>14.0</v>
      </c>
      <c r="AH104" s="23"/>
      <c r="AI104" s="135">
        <v>15.0</v>
      </c>
      <c r="AJ104" s="23"/>
      <c r="AK104" s="135">
        <v>16.0</v>
      </c>
      <c r="AL104" s="23"/>
      <c r="AM104" s="135">
        <v>17.0</v>
      </c>
      <c r="AN104" s="23"/>
      <c r="AO104" s="135">
        <v>18.0</v>
      </c>
      <c r="AP104" s="23"/>
      <c r="AQ104" s="135">
        <v>19.0</v>
      </c>
      <c r="AR104" s="23"/>
      <c r="AS104" s="135">
        <v>20.0</v>
      </c>
      <c r="AT104" s="23"/>
      <c r="AU104" s="135">
        <v>21.0</v>
      </c>
      <c r="AV104" s="23"/>
      <c r="AW104" s="135">
        <v>22.0</v>
      </c>
      <c r="AX104" s="23"/>
      <c r="AY104" s="135">
        <v>23.0</v>
      </c>
      <c r="AZ104" s="23"/>
      <c r="BA104" s="135">
        <v>24.0</v>
      </c>
      <c r="BB104" s="23"/>
      <c r="BC104" s="135">
        <v>25.0</v>
      </c>
      <c r="BD104" s="23"/>
      <c r="BE104" s="135">
        <v>26.0</v>
      </c>
      <c r="BF104" s="23"/>
      <c r="BG104" s="135">
        <v>27.0</v>
      </c>
      <c r="BH104" s="23"/>
      <c r="BI104" s="135">
        <v>28.0</v>
      </c>
      <c r="BJ104" s="23"/>
      <c r="BK104" s="167">
        <v>29.0</v>
      </c>
      <c r="BL104" s="23"/>
      <c r="BM104" s="167">
        <v>30.0</v>
      </c>
      <c r="BN104" s="23"/>
      <c r="BO104" s="211"/>
      <c r="BP104" s="211"/>
    </row>
    <row r="105">
      <c r="A105" s="24"/>
      <c r="B105" s="136" t="s">
        <v>9</v>
      </c>
      <c r="C105" s="137" t="s">
        <v>419</v>
      </c>
      <c r="D105" s="144" t="s">
        <v>422</v>
      </c>
      <c r="E105" s="144" t="s">
        <v>423</v>
      </c>
      <c r="F105" s="144" t="s">
        <v>422</v>
      </c>
      <c r="G105" s="144" t="s">
        <v>423</v>
      </c>
      <c r="H105" s="144" t="s">
        <v>422</v>
      </c>
      <c r="I105" s="144" t="s">
        <v>423</v>
      </c>
      <c r="J105" s="144" t="s">
        <v>422</v>
      </c>
      <c r="K105" s="144" t="s">
        <v>423</v>
      </c>
      <c r="L105" s="144" t="s">
        <v>422</v>
      </c>
      <c r="M105" s="144" t="s">
        <v>423</v>
      </c>
      <c r="N105" s="144" t="s">
        <v>422</v>
      </c>
      <c r="O105" s="144" t="s">
        <v>423</v>
      </c>
      <c r="P105" s="144"/>
      <c r="Q105" s="144"/>
      <c r="R105" s="144" t="s">
        <v>422</v>
      </c>
      <c r="S105" s="144" t="s">
        <v>423</v>
      </c>
      <c r="T105" s="144" t="s">
        <v>422</v>
      </c>
      <c r="U105" s="144" t="s">
        <v>423</v>
      </c>
      <c r="V105" s="144"/>
      <c r="W105" s="144" t="s">
        <v>422</v>
      </c>
      <c r="X105" s="144" t="s">
        <v>423</v>
      </c>
      <c r="Y105" s="144" t="s">
        <v>422</v>
      </c>
      <c r="Z105" s="144" t="s">
        <v>423</v>
      </c>
      <c r="AA105" s="144" t="s">
        <v>422</v>
      </c>
      <c r="AB105" s="144" t="s">
        <v>423</v>
      </c>
      <c r="AC105" s="144" t="s">
        <v>422</v>
      </c>
      <c r="AD105" s="144" t="s">
        <v>423</v>
      </c>
      <c r="AE105" s="144" t="s">
        <v>422</v>
      </c>
      <c r="AF105" s="144" t="s">
        <v>423</v>
      </c>
      <c r="AG105" s="144" t="s">
        <v>422</v>
      </c>
      <c r="AH105" s="144" t="s">
        <v>423</v>
      </c>
      <c r="AI105" s="144" t="s">
        <v>422</v>
      </c>
      <c r="AJ105" s="144" t="s">
        <v>423</v>
      </c>
      <c r="AK105" s="144" t="s">
        <v>422</v>
      </c>
      <c r="AL105" s="144" t="s">
        <v>423</v>
      </c>
      <c r="AM105" s="144" t="s">
        <v>422</v>
      </c>
      <c r="AN105" s="144" t="s">
        <v>423</v>
      </c>
      <c r="AO105" s="144" t="s">
        <v>422</v>
      </c>
      <c r="AP105" s="144" t="s">
        <v>423</v>
      </c>
      <c r="AQ105" s="144" t="s">
        <v>422</v>
      </c>
      <c r="AR105" s="144" t="s">
        <v>423</v>
      </c>
      <c r="AS105" s="144" t="s">
        <v>422</v>
      </c>
      <c r="AT105" s="144" t="s">
        <v>423</v>
      </c>
      <c r="AU105" s="144" t="s">
        <v>422</v>
      </c>
      <c r="AV105" s="144" t="s">
        <v>423</v>
      </c>
      <c r="AW105" s="144" t="s">
        <v>422</v>
      </c>
      <c r="AX105" s="144" t="s">
        <v>423</v>
      </c>
      <c r="AY105" s="144" t="s">
        <v>422</v>
      </c>
      <c r="AZ105" s="144" t="s">
        <v>423</v>
      </c>
      <c r="BA105" s="144" t="s">
        <v>422</v>
      </c>
      <c r="BB105" s="144" t="s">
        <v>423</v>
      </c>
      <c r="BC105" s="144" t="s">
        <v>422</v>
      </c>
      <c r="BD105" s="144" t="s">
        <v>423</v>
      </c>
      <c r="BE105" s="144" t="s">
        <v>422</v>
      </c>
      <c r="BF105" s="144" t="s">
        <v>423</v>
      </c>
      <c r="BG105" s="144" t="s">
        <v>422</v>
      </c>
      <c r="BH105" s="144" t="s">
        <v>423</v>
      </c>
      <c r="BI105" s="144" t="s">
        <v>422</v>
      </c>
      <c r="BJ105" s="144" t="s">
        <v>423</v>
      </c>
      <c r="BK105" s="144" t="s">
        <v>422</v>
      </c>
      <c r="BL105" s="144" t="s">
        <v>423</v>
      </c>
      <c r="BM105" s="144" t="s">
        <v>422</v>
      </c>
      <c r="BN105" s="144" t="s">
        <v>423</v>
      </c>
      <c r="BO105" s="213"/>
      <c r="BP105" s="213"/>
    </row>
    <row r="106">
      <c r="A106" s="138">
        <v>1.0</v>
      </c>
      <c r="B106" s="145" t="s">
        <v>38</v>
      </c>
      <c r="C106" s="141">
        <f t="shared" ref="C106:C112" si="59">sum(D106:BP106)</f>
        <v>0</v>
      </c>
      <c r="D106" s="142"/>
      <c r="E106" s="143"/>
      <c r="F106" s="143"/>
      <c r="G106" s="143"/>
      <c r="H106" s="143"/>
      <c r="I106" s="143"/>
      <c r="J106" s="143"/>
      <c r="K106" s="143"/>
      <c r="L106" s="142"/>
      <c r="M106" s="142"/>
      <c r="N106" s="143"/>
      <c r="O106" s="143"/>
      <c r="P106" s="142"/>
      <c r="Q106" s="142"/>
      <c r="R106" s="142"/>
      <c r="S106" s="143"/>
      <c r="T106" s="142"/>
      <c r="U106" s="143"/>
      <c r="V106" s="143"/>
      <c r="W106" s="143"/>
      <c r="X106" s="143"/>
      <c r="Y106" s="143"/>
      <c r="Z106" s="143"/>
      <c r="AA106" s="143"/>
      <c r="AB106" s="143"/>
      <c r="AC106" s="143"/>
      <c r="AD106" s="143"/>
      <c r="AE106" s="143"/>
      <c r="AF106" s="143"/>
      <c r="AG106" s="142"/>
      <c r="AH106" s="143"/>
      <c r="AI106" s="143"/>
      <c r="AJ106" s="143"/>
      <c r="AK106" s="143"/>
      <c r="AL106" s="143"/>
      <c r="AM106" s="143"/>
      <c r="AN106" s="143"/>
      <c r="AO106" s="143"/>
      <c r="AP106" s="143"/>
      <c r="AQ106" s="143"/>
      <c r="AR106" s="143"/>
      <c r="AS106" s="143"/>
      <c r="AT106" s="142"/>
      <c r="AU106" s="143"/>
      <c r="AV106" s="143"/>
      <c r="AW106" s="143"/>
      <c r="AX106" s="143"/>
      <c r="AY106" s="143"/>
      <c r="AZ106" s="143"/>
      <c r="BA106" s="143"/>
      <c r="BB106" s="143"/>
      <c r="BC106" s="143"/>
      <c r="BD106" s="143"/>
      <c r="BE106" s="143"/>
      <c r="BF106" s="143"/>
      <c r="BG106" s="142"/>
      <c r="BH106" s="143"/>
      <c r="BI106" s="143"/>
      <c r="BJ106" s="143"/>
      <c r="BK106" s="186"/>
      <c r="BL106" s="187"/>
      <c r="BM106" s="186"/>
      <c r="BN106" s="186"/>
      <c r="BO106" s="214"/>
      <c r="BP106" s="148"/>
      <c r="BX106" s="1"/>
      <c r="BY106" s="1"/>
      <c r="BZ106" s="1"/>
      <c r="CA106" s="1"/>
      <c r="CB106" s="1"/>
      <c r="CC106" s="1"/>
      <c r="CD106" s="1"/>
      <c r="CE106" s="1"/>
      <c r="CF106" s="1"/>
      <c r="CG106" s="1"/>
      <c r="CH106" s="1"/>
      <c r="CI106" s="1"/>
      <c r="CJ106" s="1"/>
      <c r="CK106" s="1"/>
      <c r="CL106" s="1"/>
      <c r="CM106" s="1"/>
    </row>
    <row r="107">
      <c r="A107" s="138">
        <v>2.0</v>
      </c>
      <c r="B107" s="145" t="s">
        <v>92</v>
      </c>
      <c r="C107" s="141">
        <f t="shared" si="59"/>
        <v>0</v>
      </c>
      <c r="D107" s="142"/>
      <c r="E107" s="143"/>
      <c r="F107" s="143"/>
      <c r="G107" s="143"/>
      <c r="H107" s="142"/>
      <c r="I107" s="143"/>
      <c r="J107" s="143"/>
      <c r="K107" s="143"/>
      <c r="L107" s="143"/>
      <c r="M107" s="143"/>
      <c r="N107" s="143"/>
      <c r="O107" s="142"/>
      <c r="P107" s="143"/>
      <c r="Q107" s="143"/>
      <c r="R107" s="143"/>
      <c r="S107" s="143"/>
      <c r="T107" s="143"/>
      <c r="U107" s="143"/>
      <c r="V107" s="143"/>
      <c r="W107" s="143"/>
      <c r="X107" s="143"/>
      <c r="Y107" s="143"/>
      <c r="Z107" s="143"/>
      <c r="AA107" s="143"/>
      <c r="AB107" s="143"/>
      <c r="AC107" s="143"/>
      <c r="AD107" s="143"/>
      <c r="AE107" s="143"/>
      <c r="AF107" s="143"/>
      <c r="AG107" s="143"/>
      <c r="AH107" s="143"/>
      <c r="AI107" s="143"/>
      <c r="AJ107" s="143"/>
      <c r="AK107" s="143"/>
      <c r="AL107" s="143"/>
      <c r="AM107" s="143"/>
      <c r="AN107" s="143"/>
      <c r="AO107" s="143"/>
      <c r="AP107" s="143"/>
      <c r="AQ107" s="143"/>
      <c r="AR107" s="143"/>
      <c r="AS107" s="143"/>
      <c r="AT107" s="143"/>
      <c r="AU107" s="143"/>
      <c r="AV107" s="143"/>
      <c r="AW107" s="143"/>
      <c r="AX107" s="143"/>
      <c r="AY107" s="143"/>
      <c r="AZ107" s="143"/>
      <c r="BA107" s="143"/>
      <c r="BB107" s="143"/>
      <c r="BC107" s="142"/>
      <c r="BD107" s="143"/>
      <c r="BE107" s="142"/>
      <c r="BF107" s="143"/>
      <c r="BG107" s="143"/>
      <c r="BH107" s="143"/>
      <c r="BI107" s="143"/>
      <c r="BJ107" s="143"/>
      <c r="BK107" s="186"/>
      <c r="BL107" s="187"/>
      <c r="BM107" s="187"/>
      <c r="BN107" s="186"/>
      <c r="BO107" s="148"/>
      <c r="BP107" s="148"/>
      <c r="BX107" s="1"/>
      <c r="BY107" s="1"/>
      <c r="BZ107" s="1"/>
      <c r="CA107" s="1"/>
      <c r="CB107" s="1"/>
      <c r="CC107" s="1"/>
      <c r="CD107" s="1"/>
      <c r="CE107" s="1"/>
      <c r="CF107" s="1"/>
      <c r="CG107" s="1"/>
      <c r="CH107" s="1"/>
      <c r="CI107" s="1"/>
      <c r="CJ107" s="1"/>
      <c r="CK107" s="1"/>
      <c r="CL107" s="1"/>
      <c r="CM107" s="1"/>
    </row>
    <row r="108">
      <c r="A108" s="311">
        <v>3.0</v>
      </c>
      <c r="B108" s="312" t="s">
        <v>893</v>
      </c>
      <c r="C108" s="141">
        <f t="shared" si="59"/>
        <v>0</v>
      </c>
      <c r="D108" s="142"/>
      <c r="E108" s="143"/>
      <c r="F108" s="143"/>
      <c r="G108" s="143"/>
      <c r="H108" s="142"/>
      <c r="I108" s="143"/>
      <c r="J108" s="143"/>
      <c r="K108" s="143"/>
      <c r="L108" s="143"/>
      <c r="M108" s="143"/>
      <c r="N108" s="143"/>
      <c r="O108" s="142"/>
      <c r="P108" s="143"/>
      <c r="Q108" s="143"/>
      <c r="R108" s="143"/>
      <c r="S108" s="143"/>
      <c r="T108" s="143"/>
      <c r="U108" s="143"/>
      <c r="V108" s="143"/>
      <c r="W108" s="143"/>
      <c r="X108" s="143"/>
      <c r="Y108" s="143"/>
      <c r="Z108" s="143"/>
      <c r="AA108" s="143"/>
      <c r="AB108" s="143"/>
      <c r="AC108" s="143"/>
      <c r="AD108" s="143"/>
      <c r="AE108" s="143"/>
      <c r="AF108" s="143"/>
      <c r="AG108" s="143"/>
      <c r="AH108" s="143"/>
      <c r="AI108" s="143"/>
      <c r="AJ108" s="143"/>
      <c r="AK108" s="143"/>
      <c r="AL108" s="143"/>
      <c r="AM108" s="143"/>
      <c r="AN108" s="143"/>
      <c r="AO108" s="143"/>
      <c r="AP108" s="143"/>
      <c r="AQ108" s="143"/>
      <c r="AR108" s="143"/>
      <c r="AS108" s="143"/>
      <c r="AT108" s="143"/>
      <c r="AU108" s="143"/>
      <c r="AV108" s="143"/>
      <c r="AW108" s="143"/>
      <c r="AX108" s="143"/>
      <c r="AY108" s="143"/>
      <c r="AZ108" s="143"/>
      <c r="BA108" s="143"/>
      <c r="BB108" s="143"/>
      <c r="BC108" s="142"/>
      <c r="BD108" s="143"/>
      <c r="BE108" s="142"/>
      <c r="BF108" s="143"/>
      <c r="BG108" s="143"/>
      <c r="BH108" s="143"/>
      <c r="BI108" s="143"/>
      <c r="BJ108" s="143"/>
      <c r="BK108" s="186"/>
      <c r="BL108" s="187"/>
      <c r="BM108" s="187"/>
      <c r="BN108" s="186"/>
      <c r="BO108" s="148"/>
      <c r="BP108" s="148"/>
      <c r="BX108" s="1"/>
      <c r="BY108" s="1"/>
      <c r="BZ108" s="1"/>
      <c r="CA108" s="1"/>
      <c r="CB108" s="1"/>
      <c r="CC108" s="1"/>
      <c r="CD108" s="1"/>
      <c r="CE108" s="1"/>
      <c r="CF108" s="1"/>
      <c r="CG108" s="1"/>
      <c r="CH108" s="1"/>
      <c r="CI108" s="1"/>
      <c r="CJ108" s="1"/>
      <c r="CK108" s="1"/>
      <c r="CL108" s="1"/>
      <c r="CM108" s="1"/>
    </row>
    <row r="109">
      <c r="A109" s="311">
        <v>4.0</v>
      </c>
      <c r="B109" s="312" t="s">
        <v>805</v>
      </c>
      <c r="C109" s="141">
        <f t="shared" si="59"/>
        <v>0</v>
      </c>
      <c r="D109" s="142"/>
      <c r="E109" s="143"/>
      <c r="F109" s="143"/>
      <c r="G109" s="143"/>
      <c r="H109" s="142"/>
      <c r="I109" s="143"/>
      <c r="J109" s="143"/>
      <c r="K109" s="143"/>
      <c r="L109" s="143"/>
      <c r="M109" s="143"/>
      <c r="N109" s="143"/>
      <c r="O109" s="142"/>
      <c r="P109" s="143"/>
      <c r="Q109" s="143"/>
      <c r="R109" s="143"/>
      <c r="S109" s="143"/>
      <c r="T109" s="143"/>
      <c r="U109" s="143"/>
      <c r="V109" s="143"/>
      <c r="W109" s="143"/>
      <c r="X109" s="143"/>
      <c r="Y109" s="143"/>
      <c r="Z109" s="143"/>
      <c r="AA109" s="143"/>
      <c r="AB109" s="143"/>
      <c r="AC109" s="143"/>
      <c r="AD109" s="143"/>
      <c r="AE109" s="143"/>
      <c r="AF109" s="143"/>
      <c r="AG109" s="143"/>
      <c r="AH109" s="143"/>
      <c r="AI109" s="143"/>
      <c r="AJ109" s="143"/>
      <c r="AK109" s="143"/>
      <c r="AL109" s="143"/>
      <c r="AM109" s="143"/>
      <c r="AN109" s="143"/>
      <c r="AO109" s="143"/>
      <c r="AP109" s="143"/>
      <c r="AQ109" s="143"/>
      <c r="AR109" s="143"/>
      <c r="AS109" s="143"/>
      <c r="AT109" s="143"/>
      <c r="AU109" s="143"/>
      <c r="AV109" s="143"/>
      <c r="AW109" s="143"/>
      <c r="AX109" s="143"/>
      <c r="AY109" s="143"/>
      <c r="AZ109" s="143"/>
      <c r="BA109" s="143"/>
      <c r="BB109" s="143"/>
      <c r="BC109" s="142"/>
      <c r="BD109" s="143"/>
      <c r="BE109" s="142"/>
      <c r="BF109" s="143"/>
      <c r="BG109" s="143"/>
      <c r="BH109" s="143"/>
      <c r="BI109" s="143"/>
      <c r="BJ109" s="143"/>
      <c r="BK109" s="186"/>
      <c r="BL109" s="187"/>
      <c r="BM109" s="187"/>
      <c r="BN109" s="186"/>
      <c r="BO109" s="148"/>
      <c r="BP109" s="148"/>
      <c r="BX109" s="1"/>
      <c r="BY109" s="1"/>
      <c r="BZ109" s="1"/>
      <c r="CA109" s="1"/>
      <c r="CB109" s="1"/>
      <c r="CC109" s="1"/>
      <c r="CD109" s="1"/>
      <c r="CE109" s="1"/>
      <c r="CF109" s="1"/>
      <c r="CG109" s="1"/>
      <c r="CH109" s="1"/>
      <c r="CI109" s="1"/>
      <c r="CJ109" s="1"/>
      <c r="CK109" s="1"/>
      <c r="CL109" s="1"/>
      <c r="CM109" s="1"/>
    </row>
    <row r="110">
      <c r="A110" s="236">
        <v>5.0</v>
      </c>
      <c r="B110" s="182" t="s">
        <v>802</v>
      </c>
      <c r="C110" s="141">
        <f t="shared" si="59"/>
        <v>0</v>
      </c>
      <c r="D110" s="142"/>
      <c r="E110" s="143"/>
      <c r="F110" s="143"/>
      <c r="G110" s="143"/>
      <c r="H110" s="142"/>
      <c r="I110" s="143"/>
      <c r="J110" s="143"/>
      <c r="K110" s="143"/>
      <c r="L110" s="143"/>
      <c r="M110" s="143"/>
      <c r="N110" s="143"/>
      <c r="O110" s="142"/>
      <c r="P110" s="143"/>
      <c r="Q110" s="143"/>
      <c r="R110" s="143"/>
      <c r="S110" s="143"/>
      <c r="T110" s="143"/>
      <c r="U110" s="143"/>
      <c r="V110" s="143"/>
      <c r="W110" s="143"/>
      <c r="X110" s="143"/>
      <c r="Y110" s="143"/>
      <c r="Z110" s="143"/>
      <c r="AA110" s="143"/>
      <c r="AB110" s="143"/>
      <c r="AC110" s="143"/>
      <c r="AD110" s="143"/>
      <c r="AE110" s="143"/>
      <c r="AF110" s="143"/>
      <c r="AG110" s="143"/>
      <c r="AH110" s="143"/>
      <c r="AI110" s="143"/>
      <c r="AJ110" s="143"/>
      <c r="AK110" s="143"/>
      <c r="AL110" s="143"/>
      <c r="AM110" s="143"/>
      <c r="AN110" s="143"/>
      <c r="AO110" s="143"/>
      <c r="AP110" s="143"/>
      <c r="AQ110" s="143"/>
      <c r="AR110" s="143"/>
      <c r="AS110" s="143"/>
      <c r="AT110" s="143"/>
      <c r="AU110" s="143"/>
      <c r="AV110" s="143"/>
      <c r="AW110" s="143"/>
      <c r="AX110" s="143"/>
      <c r="AY110" s="143"/>
      <c r="AZ110" s="143"/>
      <c r="BA110" s="143"/>
      <c r="BB110" s="143"/>
      <c r="BC110" s="142"/>
      <c r="BD110" s="143"/>
      <c r="BE110" s="142"/>
      <c r="BF110" s="143"/>
      <c r="BG110" s="143"/>
      <c r="BH110" s="143"/>
      <c r="BI110" s="143"/>
      <c r="BJ110" s="143"/>
      <c r="BK110" s="186"/>
      <c r="BL110" s="187"/>
      <c r="BM110" s="187"/>
      <c r="BN110" s="186"/>
      <c r="BO110" s="148"/>
      <c r="BP110" s="148"/>
      <c r="BX110" s="1"/>
      <c r="BY110" s="1"/>
      <c r="BZ110" s="1"/>
      <c r="CA110" s="1"/>
      <c r="CB110" s="1"/>
      <c r="CC110" s="1"/>
      <c r="CD110" s="1"/>
      <c r="CE110" s="1"/>
      <c r="CF110" s="1"/>
      <c r="CG110" s="1"/>
      <c r="CH110" s="1"/>
      <c r="CI110" s="1"/>
      <c r="CJ110" s="1"/>
      <c r="CK110" s="1"/>
      <c r="CL110" s="1"/>
      <c r="CM110" s="1"/>
    </row>
    <row r="111">
      <c r="A111" s="187">
        <v>6.0</v>
      </c>
      <c r="B111" s="182" t="s">
        <v>892</v>
      </c>
      <c r="C111" s="141">
        <f t="shared" si="59"/>
        <v>0</v>
      </c>
      <c r="D111" s="142"/>
      <c r="E111" s="143"/>
      <c r="F111" s="143"/>
      <c r="G111" s="143"/>
      <c r="H111" s="142"/>
      <c r="I111" s="143"/>
      <c r="J111" s="143"/>
      <c r="K111" s="143"/>
      <c r="L111" s="143"/>
      <c r="M111" s="143"/>
      <c r="N111" s="143"/>
      <c r="O111" s="142"/>
      <c r="P111" s="143"/>
      <c r="Q111" s="143"/>
      <c r="R111" s="143"/>
      <c r="S111" s="143"/>
      <c r="T111" s="143"/>
      <c r="U111" s="143"/>
      <c r="V111" s="143"/>
      <c r="W111" s="143"/>
      <c r="X111" s="143"/>
      <c r="Y111" s="143"/>
      <c r="Z111" s="143"/>
      <c r="AA111" s="143"/>
      <c r="AB111" s="143"/>
      <c r="AC111" s="143"/>
      <c r="AD111" s="143"/>
      <c r="AE111" s="143"/>
      <c r="AF111" s="143"/>
      <c r="AG111" s="143"/>
      <c r="AH111" s="143"/>
      <c r="AI111" s="143"/>
      <c r="AJ111" s="143"/>
      <c r="AK111" s="143"/>
      <c r="AL111" s="143"/>
      <c r="AM111" s="143"/>
      <c r="AN111" s="143"/>
      <c r="AO111" s="143"/>
      <c r="AP111" s="143"/>
      <c r="AQ111" s="143"/>
      <c r="AR111" s="143"/>
      <c r="AS111" s="143"/>
      <c r="AT111" s="143"/>
      <c r="AU111" s="143"/>
      <c r="AV111" s="143"/>
      <c r="AW111" s="143"/>
      <c r="AX111" s="143"/>
      <c r="AY111" s="143"/>
      <c r="AZ111" s="143"/>
      <c r="BA111" s="143"/>
      <c r="BB111" s="143"/>
      <c r="BC111" s="142"/>
      <c r="BD111" s="143"/>
      <c r="BE111" s="142"/>
      <c r="BF111" s="143"/>
      <c r="BG111" s="143"/>
      <c r="BH111" s="143"/>
      <c r="BI111" s="143"/>
      <c r="BJ111" s="143"/>
      <c r="BK111" s="186"/>
      <c r="BL111" s="187"/>
      <c r="BM111" s="187"/>
      <c r="BN111" s="186"/>
      <c r="BO111" s="148"/>
      <c r="BP111" s="148"/>
      <c r="BX111" s="1"/>
      <c r="BY111" s="1"/>
      <c r="BZ111" s="1"/>
      <c r="CA111" s="1"/>
      <c r="CB111" s="1"/>
      <c r="CC111" s="1"/>
      <c r="CD111" s="1"/>
      <c r="CE111" s="1"/>
      <c r="CF111" s="1"/>
      <c r="CG111" s="1"/>
      <c r="CH111" s="1"/>
      <c r="CI111" s="1"/>
      <c r="CJ111" s="1"/>
      <c r="CK111" s="1"/>
      <c r="CL111" s="1"/>
      <c r="CM111" s="1"/>
    </row>
    <row r="112">
      <c r="A112" s="215"/>
      <c r="B112" s="216"/>
      <c r="C112" s="141">
        <f t="shared" si="59"/>
        <v>0</v>
      </c>
      <c r="D112" s="175"/>
      <c r="E112" s="180"/>
      <c r="F112" s="175"/>
      <c r="G112" s="180"/>
      <c r="H112" s="180"/>
      <c r="I112" s="180"/>
      <c r="J112" s="180"/>
      <c r="K112" s="180"/>
      <c r="L112" s="180"/>
      <c r="M112" s="180"/>
      <c r="N112" s="180"/>
      <c r="O112" s="180"/>
      <c r="P112" s="175"/>
      <c r="Q112" s="175"/>
      <c r="R112" s="175"/>
      <c r="S112" s="180"/>
      <c r="T112" s="180"/>
      <c r="U112" s="180"/>
      <c r="V112" s="180"/>
      <c r="W112" s="180"/>
      <c r="X112" s="180"/>
      <c r="Y112" s="180"/>
      <c r="Z112" s="180"/>
      <c r="AA112" s="180"/>
      <c r="AB112" s="180"/>
      <c r="AC112" s="180"/>
      <c r="AD112" s="180"/>
      <c r="AE112" s="175"/>
      <c r="AF112" s="180"/>
      <c r="AG112" s="175"/>
      <c r="AH112" s="180"/>
      <c r="AI112" s="180"/>
      <c r="AJ112" s="180"/>
      <c r="AK112" s="180"/>
      <c r="AL112" s="180"/>
      <c r="AM112" s="180"/>
      <c r="AN112" s="180"/>
      <c r="AO112" s="180"/>
      <c r="AP112" s="180"/>
      <c r="AQ112" s="180"/>
      <c r="AR112" s="180"/>
      <c r="AS112" s="180"/>
      <c r="AT112" s="180"/>
      <c r="AU112" s="175"/>
      <c r="AV112" s="180"/>
      <c r="AW112" s="180"/>
      <c r="AX112" s="180"/>
      <c r="AY112" s="180"/>
      <c r="AZ112" s="180"/>
      <c r="BA112" s="180"/>
      <c r="BB112" s="180"/>
      <c r="BC112" s="180"/>
      <c r="BD112" s="180"/>
      <c r="BE112" s="180"/>
      <c r="BF112" s="180"/>
      <c r="BG112" s="175"/>
      <c r="BH112" s="180"/>
      <c r="BI112" s="180"/>
      <c r="BJ112" s="180"/>
      <c r="BK112" s="187"/>
      <c r="BL112" s="186"/>
      <c r="BM112" s="187"/>
      <c r="BN112" s="186"/>
      <c r="BO112" s="148"/>
      <c r="BP112" s="148"/>
      <c r="BX112" s="1"/>
      <c r="BY112" s="1"/>
      <c r="BZ112" s="1"/>
      <c r="CA112" s="1"/>
      <c r="CB112" s="1"/>
      <c r="CC112" s="1"/>
      <c r="CD112" s="1"/>
      <c r="CE112" s="1"/>
      <c r="CF112" s="1"/>
      <c r="CG112" s="1"/>
      <c r="CH112" s="1"/>
      <c r="CI112" s="1"/>
      <c r="CJ112" s="1"/>
      <c r="CK112" s="1"/>
      <c r="CL112" s="1"/>
      <c r="CM112" s="1"/>
    </row>
    <row r="113">
      <c r="B113" s="146"/>
      <c r="C113" s="147"/>
      <c r="D113" s="148"/>
      <c r="G113" s="1"/>
      <c r="N113" s="1"/>
      <c r="O113" s="1"/>
      <c r="P113" s="1"/>
      <c r="Q113" s="1"/>
      <c r="R113" s="1"/>
      <c r="AA113" s="1"/>
      <c r="AG113" s="1"/>
      <c r="AQ113" s="1"/>
      <c r="BM113" s="1"/>
      <c r="BN113" s="1"/>
      <c r="BO113" s="1"/>
      <c r="BP113" s="1"/>
    </row>
    <row r="114">
      <c r="A114" s="132" t="s">
        <v>0</v>
      </c>
      <c r="B114" s="134" t="s">
        <v>881</v>
      </c>
      <c r="C114" s="23"/>
      <c r="D114" s="135">
        <v>1.0</v>
      </c>
      <c r="E114" s="23"/>
      <c r="F114" s="135">
        <v>2.0</v>
      </c>
      <c r="G114" s="23"/>
      <c r="H114" s="135">
        <v>3.0</v>
      </c>
      <c r="I114" s="23"/>
      <c r="J114" s="135">
        <v>4.0</v>
      </c>
      <c r="K114" s="23"/>
      <c r="L114" s="135">
        <v>5.0</v>
      </c>
      <c r="M114" s="23"/>
      <c r="N114" s="135">
        <v>6.0</v>
      </c>
      <c r="O114" s="23"/>
      <c r="P114" s="136"/>
      <c r="Q114" s="136"/>
      <c r="R114" s="135">
        <v>7.0</v>
      </c>
      <c r="S114" s="23"/>
      <c r="T114" s="135">
        <v>8.0</v>
      </c>
      <c r="U114" s="23"/>
      <c r="V114" s="136"/>
      <c r="W114" s="135">
        <v>9.0</v>
      </c>
      <c r="X114" s="23"/>
      <c r="Y114" s="135">
        <v>10.0</v>
      </c>
      <c r="Z114" s="23"/>
      <c r="AA114" s="135">
        <v>11.0</v>
      </c>
      <c r="AB114" s="23"/>
      <c r="AC114" s="135">
        <v>12.0</v>
      </c>
      <c r="AD114" s="23"/>
      <c r="AE114" s="135">
        <v>13.0</v>
      </c>
      <c r="AF114" s="23"/>
      <c r="AG114" s="135">
        <v>14.0</v>
      </c>
      <c r="AH114" s="23"/>
      <c r="AI114" s="135">
        <v>15.0</v>
      </c>
      <c r="AJ114" s="23"/>
      <c r="AK114" s="135">
        <v>16.0</v>
      </c>
      <c r="AL114" s="23"/>
      <c r="AM114" s="135">
        <v>17.0</v>
      </c>
      <c r="AN114" s="23"/>
      <c r="AO114" s="135">
        <v>18.0</v>
      </c>
      <c r="AP114" s="23"/>
      <c r="AQ114" s="135">
        <v>19.0</v>
      </c>
      <c r="AR114" s="23"/>
      <c r="AS114" s="135">
        <v>20.0</v>
      </c>
      <c r="AT114" s="23"/>
      <c r="AU114" s="135">
        <v>21.0</v>
      </c>
      <c r="AV114" s="23"/>
      <c r="AW114" s="135">
        <v>22.0</v>
      </c>
      <c r="AX114" s="23"/>
      <c r="AY114" s="135">
        <v>23.0</v>
      </c>
      <c r="AZ114" s="23"/>
      <c r="BA114" s="135">
        <v>24.0</v>
      </c>
      <c r="BB114" s="23"/>
      <c r="BC114" s="135">
        <v>25.0</v>
      </c>
      <c r="BD114" s="23"/>
      <c r="BE114" s="135">
        <v>26.0</v>
      </c>
      <c r="BF114" s="23"/>
      <c r="BG114" s="135">
        <v>27.0</v>
      </c>
      <c r="BH114" s="23"/>
      <c r="BI114" s="135">
        <v>28.0</v>
      </c>
      <c r="BJ114" s="23"/>
      <c r="BK114" s="167">
        <v>29.0</v>
      </c>
      <c r="BL114" s="23"/>
      <c r="BM114" s="167">
        <v>30.0</v>
      </c>
      <c r="BN114" s="23"/>
      <c r="BO114" s="167">
        <v>31.0</v>
      </c>
      <c r="BP114" s="23"/>
    </row>
    <row r="115">
      <c r="A115" s="24"/>
      <c r="B115" s="136" t="s">
        <v>9</v>
      </c>
      <c r="C115" s="137" t="s">
        <v>419</v>
      </c>
      <c r="D115" s="144" t="s">
        <v>422</v>
      </c>
      <c r="E115" s="144" t="s">
        <v>423</v>
      </c>
      <c r="F115" s="144" t="s">
        <v>422</v>
      </c>
      <c r="G115" s="144" t="s">
        <v>423</v>
      </c>
      <c r="H115" s="144" t="s">
        <v>422</v>
      </c>
      <c r="I115" s="144" t="s">
        <v>423</v>
      </c>
      <c r="J115" s="144" t="s">
        <v>422</v>
      </c>
      <c r="K115" s="144" t="s">
        <v>423</v>
      </c>
      <c r="L115" s="144" t="s">
        <v>422</v>
      </c>
      <c r="M115" s="144" t="s">
        <v>423</v>
      </c>
      <c r="N115" s="144" t="s">
        <v>422</v>
      </c>
      <c r="O115" s="144" t="s">
        <v>423</v>
      </c>
      <c r="P115" s="144"/>
      <c r="Q115" s="144"/>
      <c r="R115" s="144" t="s">
        <v>422</v>
      </c>
      <c r="S115" s="144" t="s">
        <v>423</v>
      </c>
      <c r="T115" s="144" t="s">
        <v>422</v>
      </c>
      <c r="U115" s="144" t="s">
        <v>423</v>
      </c>
      <c r="V115" s="144"/>
      <c r="W115" s="144" t="s">
        <v>422</v>
      </c>
      <c r="X115" s="144" t="s">
        <v>423</v>
      </c>
      <c r="Y115" s="144" t="s">
        <v>422</v>
      </c>
      <c r="Z115" s="144" t="s">
        <v>423</v>
      </c>
      <c r="AA115" s="144" t="s">
        <v>422</v>
      </c>
      <c r="AB115" s="144" t="s">
        <v>423</v>
      </c>
      <c r="AC115" s="144" t="s">
        <v>422</v>
      </c>
      <c r="AD115" s="144" t="s">
        <v>423</v>
      </c>
      <c r="AE115" s="144" t="s">
        <v>422</v>
      </c>
      <c r="AF115" s="144" t="s">
        <v>423</v>
      </c>
      <c r="AG115" s="144" t="s">
        <v>422</v>
      </c>
      <c r="AH115" s="144" t="s">
        <v>423</v>
      </c>
      <c r="AI115" s="144" t="s">
        <v>422</v>
      </c>
      <c r="AJ115" s="144" t="s">
        <v>423</v>
      </c>
      <c r="AK115" s="144" t="s">
        <v>422</v>
      </c>
      <c r="AL115" s="144" t="s">
        <v>423</v>
      </c>
      <c r="AM115" s="144" t="s">
        <v>422</v>
      </c>
      <c r="AN115" s="144" t="s">
        <v>423</v>
      </c>
      <c r="AO115" s="144" t="s">
        <v>422</v>
      </c>
      <c r="AP115" s="144" t="s">
        <v>423</v>
      </c>
      <c r="AQ115" s="144" t="s">
        <v>422</v>
      </c>
      <c r="AR115" s="144" t="s">
        <v>423</v>
      </c>
      <c r="AS115" s="144" t="s">
        <v>422</v>
      </c>
      <c r="AT115" s="144" t="s">
        <v>423</v>
      </c>
      <c r="AU115" s="144" t="s">
        <v>422</v>
      </c>
      <c r="AV115" s="144" t="s">
        <v>423</v>
      </c>
      <c r="AW115" s="144" t="s">
        <v>422</v>
      </c>
      <c r="AX115" s="144" t="s">
        <v>423</v>
      </c>
      <c r="AY115" s="144" t="s">
        <v>422</v>
      </c>
      <c r="AZ115" s="144" t="s">
        <v>423</v>
      </c>
      <c r="BA115" s="144" t="s">
        <v>422</v>
      </c>
      <c r="BB115" s="144" t="s">
        <v>423</v>
      </c>
      <c r="BC115" s="144" t="s">
        <v>422</v>
      </c>
      <c r="BD115" s="144" t="s">
        <v>423</v>
      </c>
      <c r="BE115" s="144" t="s">
        <v>422</v>
      </c>
      <c r="BF115" s="144" t="s">
        <v>423</v>
      </c>
      <c r="BG115" s="144" t="s">
        <v>422</v>
      </c>
      <c r="BH115" s="144" t="s">
        <v>423</v>
      </c>
      <c r="BI115" s="144" t="s">
        <v>422</v>
      </c>
      <c r="BJ115" s="144" t="s">
        <v>423</v>
      </c>
      <c r="BK115" s="144" t="s">
        <v>422</v>
      </c>
      <c r="BL115" s="144" t="s">
        <v>423</v>
      </c>
      <c r="BM115" s="144" t="s">
        <v>422</v>
      </c>
      <c r="BN115" s="144" t="s">
        <v>423</v>
      </c>
      <c r="BO115" s="144" t="s">
        <v>422</v>
      </c>
      <c r="BP115" s="144" t="s">
        <v>423</v>
      </c>
    </row>
    <row r="116">
      <c r="A116" s="138">
        <v>1.0</v>
      </c>
      <c r="B116" s="145" t="s">
        <v>38</v>
      </c>
      <c r="C116" s="141">
        <f t="shared" ref="C116:C122" si="60">sum(D116:BP116)</f>
        <v>0</v>
      </c>
      <c r="D116" s="142"/>
      <c r="E116" s="143"/>
      <c r="F116" s="142"/>
      <c r="G116" s="143"/>
      <c r="H116" s="143"/>
      <c r="I116" s="143"/>
      <c r="J116" s="143"/>
      <c r="K116" s="142"/>
      <c r="L116" s="143"/>
      <c r="M116" s="142"/>
      <c r="N116" s="143"/>
      <c r="O116" s="143"/>
      <c r="P116" s="143"/>
      <c r="Q116" s="143"/>
      <c r="R116" s="143"/>
      <c r="S116" s="143"/>
      <c r="T116" s="142"/>
      <c r="U116" s="143"/>
      <c r="V116" s="143"/>
      <c r="W116" s="143"/>
      <c r="X116" s="143"/>
      <c r="Y116" s="143"/>
      <c r="Z116" s="143"/>
      <c r="AA116" s="143"/>
      <c r="AB116" s="143"/>
      <c r="AC116" s="143"/>
      <c r="AD116" s="143"/>
      <c r="AE116" s="143"/>
      <c r="AF116" s="143"/>
      <c r="AG116" s="143"/>
      <c r="AH116" s="143"/>
      <c r="AI116" s="143"/>
      <c r="AJ116" s="143"/>
      <c r="AK116" s="143"/>
      <c r="AL116" s="143"/>
      <c r="AM116" s="142"/>
      <c r="AN116" s="143"/>
      <c r="AO116" s="143"/>
      <c r="AP116" s="143"/>
      <c r="AQ116" s="142"/>
      <c r="AR116" s="143"/>
      <c r="AS116" s="143"/>
      <c r="AT116" s="143"/>
      <c r="AU116" s="143"/>
      <c r="AV116" s="143"/>
      <c r="AW116" s="143"/>
      <c r="AX116" s="143"/>
      <c r="AY116" s="143"/>
      <c r="AZ116" s="143"/>
      <c r="BA116" s="143"/>
      <c r="BB116" s="143"/>
      <c r="BC116" s="143"/>
      <c r="BD116" s="143"/>
      <c r="BE116" s="143"/>
      <c r="BF116" s="143"/>
      <c r="BG116" s="143"/>
      <c r="BH116" s="143"/>
      <c r="BI116" s="143"/>
      <c r="BJ116" s="143"/>
      <c r="BK116" s="186"/>
      <c r="BL116" s="187"/>
      <c r="BM116" s="186"/>
      <c r="BN116" s="186"/>
      <c r="BO116" s="187"/>
      <c r="BP116" s="186"/>
      <c r="BX116" s="1"/>
      <c r="BY116" s="1"/>
      <c r="BZ116" s="1"/>
      <c r="CA116" s="1"/>
      <c r="CB116" s="1"/>
      <c r="CC116" s="1"/>
      <c r="CD116" s="1"/>
      <c r="CE116" s="1"/>
      <c r="CF116" s="1"/>
      <c r="CG116" s="1"/>
      <c r="CH116" s="1"/>
      <c r="CI116" s="1"/>
      <c r="CJ116" s="1"/>
      <c r="CK116" s="1"/>
      <c r="CL116" s="1"/>
      <c r="CM116" s="1"/>
    </row>
    <row r="117">
      <c r="A117" s="138">
        <v>2.0</v>
      </c>
      <c r="B117" s="145" t="s">
        <v>92</v>
      </c>
      <c r="C117" s="141">
        <f t="shared" si="60"/>
        <v>0</v>
      </c>
      <c r="D117" s="142"/>
      <c r="E117" s="143"/>
      <c r="F117" s="143"/>
      <c r="G117" s="143"/>
      <c r="H117" s="142"/>
      <c r="I117" s="143"/>
      <c r="J117" s="143"/>
      <c r="K117" s="143"/>
      <c r="L117" s="142"/>
      <c r="M117" s="143"/>
      <c r="N117" s="143"/>
      <c r="O117" s="143"/>
      <c r="P117" s="143"/>
      <c r="Q117" s="143"/>
      <c r="R117" s="143"/>
      <c r="S117" s="143"/>
      <c r="T117" s="143"/>
      <c r="U117" s="143"/>
      <c r="V117" s="143"/>
      <c r="W117" s="143"/>
      <c r="X117" s="142"/>
      <c r="Y117" s="143"/>
      <c r="Z117" s="143"/>
      <c r="AA117" s="142"/>
      <c r="AB117" s="143"/>
      <c r="AC117" s="143"/>
      <c r="AD117" s="143"/>
      <c r="AE117" s="143"/>
      <c r="AF117" s="143"/>
      <c r="AG117" s="143"/>
      <c r="AH117" s="143"/>
      <c r="AI117" s="143"/>
      <c r="AJ117" s="143"/>
      <c r="AK117" s="143"/>
      <c r="AL117" s="143"/>
      <c r="AM117" s="143"/>
      <c r="AN117" s="143"/>
      <c r="AO117" s="143"/>
      <c r="AP117" s="142"/>
      <c r="AQ117" s="143"/>
      <c r="AR117" s="143"/>
      <c r="AS117" s="143"/>
      <c r="AT117" s="143"/>
      <c r="AU117" s="143"/>
      <c r="AV117" s="143"/>
      <c r="AW117" s="143"/>
      <c r="AX117" s="142"/>
      <c r="AY117" s="142"/>
      <c r="AZ117" s="143"/>
      <c r="BA117" s="143"/>
      <c r="BB117" s="143"/>
      <c r="BC117" s="143"/>
      <c r="BD117" s="143"/>
      <c r="BE117" s="143"/>
      <c r="BF117" s="143"/>
      <c r="BG117" s="143"/>
      <c r="BH117" s="143"/>
      <c r="BI117" s="143"/>
      <c r="BJ117" s="143"/>
      <c r="BK117" s="186"/>
      <c r="BL117" s="186"/>
      <c r="BM117" s="187"/>
      <c r="BN117" s="186"/>
      <c r="BO117" s="186"/>
      <c r="BP117" s="187"/>
      <c r="BX117" s="1"/>
      <c r="BY117" s="1"/>
      <c r="BZ117" s="1"/>
      <c r="CA117" s="1"/>
      <c r="CB117" s="1"/>
      <c r="CC117" s="1"/>
      <c r="CD117" s="1"/>
      <c r="CE117" s="1"/>
      <c r="CF117" s="1"/>
      <c r="CG117" s="1"/>
      <c r="CH117" s="1"/>
      <c r="CI117" s="1"/>
      <c r="CJ117" s="1"/>
      <c r="CK117" s="1"/>
      <c r="CL117" s="1"/>
      <c r="CM117" s="1"/>
    </row>
    <row r="118">
      <c r="A118" s="311">
        <v>3.0</v>
      </c>
      <c r="B118" s="312" t="s">
        <v>893</v>
      </c>
      <c r="C118" s="141">
        <f t="shared" si="60"/>
        <v>0</v>
      </c>
      <c r="D118" s="142"/>
      <c r="E118" s="143"/>
      <c r="F118" s="143"/>
      <c r="G118" s="143"/>
      <c r="H118" s="142"/>
      <c r="I118" s="143"/>
      <c r="J118" s="143"/>
      <c r="K118" s="143"/>
      <c r="L118" s="142"/>
      <c r="M118" s="143"/>
      <c r="N118" s="143"/>
      <c r="O118" s="143"/>
      <c r="P118" s="143"/>
      <c r="Q118" s="143"/>
      <c r="R118" s="143"/>
      <c r="S118" s="143"/>
      <c r="T118" s="143"/>
      <c r="U118" s="143"/>
      <c r="V118" s="143"/>
      <c r="W118" s="143"/>
      <c r="X118" s="142"/>
      <c r="Y118" s="143"/>
      <c r="Z118" s="143"/>
      <c r="AA118" s="142"/>
      <c r="AB118" s="143"/>
      <c r="AC118" s="143"/>
      <c r="AD118" s="143"/>
      <c r="AE118" s="143"/>
      <c r="AF118" s="143"/>
      <c r="AG118" s="143"/>
      <c r="AH118" s="143"/>
      <c r="AI118" s="143"/>
      <c r="AJ118" s="143"/>
      <c r="AK118" s="143"/>
      <c r="AL118" s="143"/>
      <c r="AM118" s="143"/>
      <c r="AN118" s="143"/>
      <c r="AO118" s="143"/>
      <c r="AP118" s="142"/>
      <c r="AQ118" s="143"/>
      <c r="AR118" s="143"/>
      <c r="AS118" s="143"/>
      <c r="AT118" s="143"/>
      <c r="AU118" s="143"/>
      <c r="AV118" s="143"/>
      <c r="AW118" s="143"/>
      <c r="AX118" s="142"/>
      <c r="AY118" s="142"/>
      <c r="AZ118" s="143"/>
      <c r="BA118" s="143"/>
      <c r="BB118" s="143"/>
      <c r="BC118" s="143"/>
      <c r="BD118" s="143"/>
      <c r="BE118" s="143"/>
      <c r="BF118" s="143"/>
      <c r="BG118" s="143"/>
      <c r="BH118" s="143"/>
      <c r="BI118" s="143"/>
      <c r="BJ118" s="143"/>
      <c r="BK118" s="186"/>
      <c r="BL118" s="186"/>
      <c r="BM118" s="187"/>
      <c r="BN118" s="186"/>
      <c r="BO118" s="186"/>
      <c r="BP118" s="187"/>
      <c r="BX118" s="1"/>
      <c r="BY118" s="1"/>
      <c r="BZ118" s="1"/>
      <c r="CA118" s="1"/>
      <c r="CB118" s="1"/>
      <c r="CC118" s="1"/>
      <c r="CD118" s="1"/>
      <c r="CE118" s="1"/>
      <c r="CF118" s="1"/>
      <c r="CG118" s="1"/>
      <c r="CH118" s="1"/>
      <c r="CI118" s="1"/>
      <c r="CJ118" s="1"/>
      <c r="CK118" s="1"/>
      <c r="CL118" s="1"/>
      <c r="CM118" s="1"/>
    </row>
    <row r="119">
      <c r="A119" s="311">
        <v>4.0</v>
      </c>
      <c r="B119" s="312" t="s">
        <v>805</v>
      </c>
      <c r="C119" s="141">
        <f t="shared" si="60"/>
        <v>0</v>
      </c>
      <c r="D119" s="142"/>
      <c r="E119" s="143"/>
      <c r="F119" s="143"/>
      <c r="G119" s="143"/>
      <c r="H119" s="142"/>
      <c r="I119" s="143"/>
      <c r="J119" s="143"/>
      <c r="K119" s="143"/>
      <c r="L119" s="142"/>
      <c r="M119" s="143"/>
      <c r="N119" s="143"/>
      <c r="O119" s="143"/>
      <c r="P119" s="143"/>
      <c r="Q119" s="143"/>
      <c r="R119" s="143"/>
      <c r="S119" s="143"/>
      <c r="T119" s="143"/>
      <c r="U119" s="143"/>
      <c r="V119" s="143"/>
      <c r="W119" s="143"/>
      <c r="X119" s="142"/>
      <c r="Y119" s="143"/>
      <c r="Z119" s="143"/>
      <c r="AA119" s="142"/>
      <c r="AB119" s="143"/>
      <c r="AC119" s="143"/>
      <c r="AD119" s="143"/>
      <c r="AE119" s="143"/>
      <c r="AF119" s="143"/>
      <c r="AG119" s="143"/>
      <c r="AH119" s="143"/>
      <c r="AI119" s="143"/>
      <c r="AJ119" s="143"/>
      <c r="AK119" s="143"/>
      <c r="AL119" s="143"/>
      <c r="AM119" s="143"/>
      <c r="AN119" s="143"/>
      <c r="AO119" s="143"/>
      <c r="AP119" s="142"/>
      <c r="AQ119" s="143"/>
      <c r="AR119" s="143"/>
      <c r="AS119" s="143"/>
      <c r="AT119" s="143"/>
      <c r="AU119" s="143"/>
      <c r="AV119" s="143"/>
      <c r="AW119" s="143"/>
      <c r="AX119" s="142"/>
      <c r="AY119" s="142"/>
      <c r="AZ119" s="143"/>
      <c r="BA119" s="143"/>
      <c r="BB119" s="143"/>
      <c r="BC119" s="143"/>
      <c r="BD119" s="143"/>
      <c r="BE119" s="143"/>
      <c r="BF119" s="143"/>
      <c r="BG119" s="143"/>
      <c r="BH119" s="143"/>
      <c r="BI119" s="143"/>
      <c r="BJ119" s="143"/>
      <c r="BK119" s="186"/>
      <c r="BL119" s="186"/>
      <c r="BM119" s="187"/>
      <c r="BN119" s="186"/>
      <c r="BO119" s="186"/>
      <c r="BP119" s="187"/>
      <c r="BX119" s="1"/>
      <c r="BY119" s="1"/>
      <c r="BZ119" s="1"/>
      <c r="CA119" s="1"/>
      <c r="CB119" s="1"/>
      <c r="CC119" s="1"/>
      <c r="CD119" s="1"/>
      <c r="CE119" s="1"/>
      <c r="CF119" s="1"/>
      <c r="CG119" s="1"/>
      <c r="CH119" s="1"/>
      <c r="CI119" s="1"/>
      <c r="CJ119" s="1"/>
      <c r="CK119" s="1"/>
      <c r="CL119" s="1"/>
      <c r="CM119" s="1"/>
    </row>
    <row r="120">
      <c r="A120" s="236">
        <v>5.0</v>
      </c>
      <c r="B120" s="182" t="s">
        <v>802</v>
      </c>
      <c r="C120" s="141">
        <f t="shared" si="60"/>
        <v>0</v>
      </c>
      <c r="D120" s="142"/>
      <c r="E120" s="143"/>
      <c r="F120" s="143"/>
      <c r="G120" s="143"/>
      <c r="H120" s="142"/>
      <c r="I120" s="143"/>
      <c r="J120" s="143"/>
      <c r="K120" s="143"/>
      <c r="L120" s="142"/>
      <c r="M120" s="143"/>
      <c r="N120" s="143"/>
      <c r="O120" s="143"/>
      <c r="P120" s="143"/>
      <c r="Q120" s="143"/>
      <c r="R120" s="143"/>
      <c r="S120" s="143"/>
      <c r="T120" s="143"/>
      <c r="U120" s="143"/>
      <c r="V120" s="143"/>
      <c r="W120" s="143"/>
      <c r="X120" s="142"/>
      <c r="Y120" s="143"/>
      <c r="Z120" s="143"/>
      <c r="AA120" s="142"/>
      <c r="AB120" s="143"/>
      <c r="AC120" s="143"/>
      <c r="AD120" s="143"/>
      <c r="AE120" s="143"/>
      <c r="AF120" s="143"/>
      <c r="AG120" s="143"/>
      <c r="AH120" s="143"/>
      <c r="AI120" s="143"/>
      <c r="AJ120" s="143"/>
      <c r="AK120" s="143"/>
      <c r="AL120" s="143"/>
      <c r="AM120" s="143"/>
      <c r="AN120" s="143"/>
      <c r="AO120" s="143"/>
      <c r="AP120" s="142"/>
      <c r="AQ120" s="143"/>
      <c r="AR120" s="143"/>
      <c r="AS120" s="143"/>
      <c r="AT120" s="143"/>
      <c r="AU120" s="143"/>
      <c r="AV120" s="143"/>
      <c r="AW120" s="143"/>
      <c r="AX120" s="142"/>
      <c r="AY120" s="142"/>
      <c r="AZ120" s="143"/>
      <c r="BA120" s="143"/>
      <c r="BB120" s="143"/>
      <c r="BC120" s="143"/>
      <c r="BD120" s="143"/>
      <c r="BE120" s="143"/>
      <c r="BF120" s="143"/>
      <c r="BG120" s="143"/>
      <c r="BH120" s="143"/>
      <c r="BI120" s="143"/>
      <c r="BJ120" s="143"/>
      <c r="BK120" s="186"/>
      <c r="BL120" s="186"/>
      <c r="BM120" s="187"/>
      <c r="BN120" s="186"/>
      <c r="BO120" s="186"/>
      <c r="BP120" s="187"/>
      <c r="BX120" s="1"/>
      <c r="BY120" s="1"/>
      <c r="BZ120" s="1"/>
      <c r="CA120" s="1"/>
      <c r="CB120" s="1"/>
      <c r="CC120" s="1"/>
      <c r="CD120" s="1"/>
      <c r="CE120" s="1"/>
      <c r="CF120" s="1"/>
      <c r="CG120" s="1"/>
      <c r="CH120" s="1"/>
      <c r="CI120" s="1"/>
      <c r="CJ120" s="1"/>
      <c r="CK120" s="1"/>
      <c r="CL120" s="1"/>
      <c r="CM120" s="1"/>
    </row>
    <row r="121">
      <c r="A121" s="187">
        <v>6.0</v>
      </c>
      <c r="B121" s="182" t="s">
        <v>892</v>
      </c>
      <c r="C121" s="141">
        <f t="shared" si="60"/>
        <v>0</v>
      </c>
      <c r="D121" s="142"/>
      <c r="E121" s="143"/>
      <c r="F121" s="143"/>
      <c r="G121" s="143"/>
      <c r="H121" s="142"/>
      <c r="I121" s="143"/>
      <c r="J121" s="143"/>
      <c r="K121" s="143"/>
      <c r="L121" s="142"/>
      <c r="M121" s="143"/>
      <c r="N121" s="143"/>
      <c r="O121" s="143"/>
      <c r="P121" s="143"/>
      <c r="Q121" s="143"/>
      <c r="R121" s="143"/>
      <c r="S121" s="143"/>
      <c r="T121" s="143"/>
      <c r="U121" s="143"/>
      <c r="V121" s="143"/>
      <c r="W121" s="143"/>
      <c r="X121" s="142"/>
      <c r="Y121" s="143"/>
      <c r="Z121" s="143"/>
      <c r="AA121" s="142"/>
      <c r="AB121" s="143"/>
      <c r="AC121" s="143"/>
      <c r="AD121" s="143"/>
      <c r="AE121" s="143"/>
      <c r="AF121" s="143"/>
      <c r="AG121" s="143"/>
      <c r="AH121" s="143"/>
      <c r="AI121" s="143"/>
      <c r="AJ121" s="143"/>
      <c r="AK121" s="143"/>
      <c r="AL121" s="143"/>
      <c r="AM121" s="143"/>
      <c r="AN121" s="143"/>
      <c r="AO121" s="143"/>
      <c r="AP121" s="142"/>
      <c r="AQ121" s="143"/>
      <c r="AR121" s="143"/>
      <c r="AS121" s="143"/>
      <c r="AT121" s="143"/>
      <c r="AU121" s="143"/>
      <c r="AV121" s="143"/>
      <c r="AW121" s="143"/>
      <c r="AX121" s="142"/>
      <c r="AY121" s="142"/>
      <c r="AZ121" s="143"/>
      <c r="BA121" s="143"/>
      <c r="BB121" s="143"/>
      <c r="BC121" s="143"/>
      <c r="BD121" s="143"/>
      <c r="BE121" s="143"/>
      <c r="BF121" s="143"/>
      <c r="BG121" s="143"/>
      <c r="BH121" s="143"/>
      <c r="BI121" s="143"/>
      <c r="BJ121" s="143"/>
      <c r="BK121" s="186"/>
      <c r="BL121" s="186"/>
      <c r="BM121" s="187"/>
      <c r="BN121" s="186"/>
      <c r="BO121" s="186"/>
      <c r="BP121" s="187"/>
      <c r="BX121" s="1"/>
      <c r="BY121" s="1"/>
      <c r="BZ121" s="1"/>
      <c r="CA121" s="1"/>
      <c r="CB121" s="1"/>
      <c r="CC121" s="1"/>
      <c r="CD121" s="1"/>
      <c r="CE121" s="1"/>
      <c r="CF121" s="1"/>
      <c r="CG121" s="1"/>
      <c r="CH121" s="1"/>
      <c r="CI121" s="1"/>
      <c r="CJ121" s="1"/>
      <c r="CK121" s="1"/>
      <c r="CL121" s="1"/>
      <c r="CM121" s="1"/>
    </row>
    <row r="122">
      <c r="A122" s="1"/>
      <c r="B122" s="1"/>
      <c r="C122" s="141">
        <f t="shared" si="60"/>
        <v>0</v>
      </c>
      <c r="D122" s="186"/>
      <c r="E122" s="186"/>
      <c r="F122" s="187"/>
      <c r="G122" s="186"/>
      <c r="H122" s="186"/>
      <c r="I122" s="186"/>
      <c r="J122" s="186"/>
      <c r="K122" s="186"/>
      <c r="L122" s="187"/>
      <c r="M122" s="186"/>
      <c r="N122" s="187"/>
      <c r="O122" s="186"/>
      <c r="P122" s="186"/>
      <c r="Q122" s="186"/>
      <c r="R122" s="186"/>
      <c r="S122" s="186"/>
      <c r="T122" s="186"/>
      <c r="U122" s="186"/>
      <c r="V122" s="186"/>
      <c r="W122" s="187"/>
      <c r="X122" s="186"/>
      <c r="Y122" s="187"/>
      <c r="Z122" s="187"/>
      <c r="AA122" s="186"/>
      <c r="AB122" s="186"/>
      <c r="AC122" s="186"/>
      <c r="AD122" s="186"/>
      <c r="AE122" s="186"/>
      <c r="AF122" s="186"/>
      <c r="AG122" s="186"/>
      <c r="AH122" s="186"/>
      <c r="AI122" s="187"/>
      <c r="AJ122" s="186"/>
      <c r="AK122" s="186"/>
      <c r="AL122" s="186"/>
      <c r="AM122" s="187"/>
      <c r="AN122" s="186"/>
      <c r="AO122" s="187"/>
      <c r="AP122" s="186"/>
      <c r="AQ122" s="187"/>
      <c r="AR122" s="186"/>
      <c r="AS122" s="187"/>
      <c r="AT122" s="186"/>
      <c r="AU122" s="187"/>
      <c r="AV122" s="186"/>
      <c r="AW122" s="187"/>
      <c r="AX122" s="186"/>
      <c r="AY122" s="187"/>
      <c r="AZ122" s="186"/>
      <c r="BA122" s="187"/>
      <c r="BB122" s="186"/>
      <c r="BC122" s="187"/>
      <c r="BD122" s="186"/>
      <c r="BE122" s="187"/>
      <c r="BF122" s="186"/>
      <c r="BG122" s="187"/>
      <c r="BH122" s="186"/>
      <c r="BI122" s="186"/>
      <c r="BJ122" s="186"/>
      <c r="BK122" s="186"/>
      <c r="BL122" s="186"/>
      <c r="BM122" s="186"/>
      <c r="BN122" s="186"/>
      <c r="BO122" s="186"/>
      <c r="BP122" s="186"/>
      <c r="BX122" s="1"/>
      <c r="BY122" s="1"/>
      <c r="BZ122" s="1"/>
      <c r="CA122" s="1"/>
      <c r="CB122" s="1"/>
      <c r="CC122" s="1"/>
      <c r="CD122" s="1"/>
      <c r="CE122" s="1"/>
      <c r="CF122" s="1"/>
      <c r="CG122" s="1"/>
      <c r="CH122" s="1"/>
      <c r="CI122" s="1"/>
      <c r="CJ122" s="1"/>
      <c r="CK122" s="1"/>
      <c r="CL122" s="1"/>
      <c r="CM122" s="1"/>
    </row>
    <row r="123">
      <c r="D123" s="1"/>
      <c r="E123" s="1"/>
      <c r="F123" s="1"/>
      <c r="G123" s="1"/>
      <c r="J123" s="1"/>
      <c r="K123" s="1"/>
      <c r="L123" s="1"/>
      <c r="M123" s="1"/>
      <c r="X123" s="1"/>
      <c r="Y123" s="1"/>
      <c r="Z123" s="1"/>
      <c r="AH123" s="1"/>
      <c r="AN123" s="1"/>
      <c r="AX123" s="1"/>
      <c r="BT123" s="1"/>
      <c r="BU123" s="1"/>
      <c r="BV123" s="1"/>
      <c r="BW123" s="1"/>
    </row>
    <row r="124">
      <c r="D124" s="1"/>
      <c r="E124" s="1"/>
      <c r="F124" s="1"/>
      <c r="G124" s="1"/>
      <c r="J124" s="1"/>
      <c r="K124" s="1"/>
      <c r="L124" s="1"/>
      <c r="M124" s="1"/>
      <c r="X124" s="1"/>
      <c r="Y124" s="1"/>
      <c r="Z124" s="1"/>
      <c r="AH124" s="1"/>
      <c r="AN124" s="1"/>
      <c r="AX124" s="1"/>
      <c r="BT124" s="1"/>
      <c r="BU124" s="1"/>
      <c r="BV124" s="1"/>
      <c r="BW124" s="1"/>
    </row>
    <row r="125">
      <c r="D125" s="1"/>
      <c r="E125" s="1"/>
      <c r="F125" s="1"/>
      <c r="G125" s="1"/>
      <c r="J125" s="1"/>
      <c r="K125" s="1"/>
      <c r="L125" s="1"/>
      <c r="M125" s="1"/>
      <c r="X125" s="1"/>
      <c r="Y125" s="1"/>
      <c r="Z125" s="1"/>
      <c r="AH125" s="1"/>
      <c r="AN125" s="1"/>
      <c r="AX125" s="1"/>
      <c r="BT125" s="1"/>
      <c r="BU125" s="1"/>
      <c r="BV125" s="1"/>
      <c r="BW125" s="1"/>
    </row>
    <row r="126">
      <c r="D126" s="1"/>
      <c r="E126" s="1"/>
      <c r="F126" s="1"/>
      <c r="G126" s="1"/>
      <c r="J126" s="1"/>
      <c r="K126" s="1"/>
      <c r="L126" s="1"/>
      <c r="M126" s="1"/>
      <c r="X126" s="1"/>
      <c r="Y126" s="1"/>
      <c r="Z126" s="1"/>
      <c r="AH126" s="1"/>
      <c r="AN126" s="1"/>
      <c r="AX126" s="1"/>
      <c r="BT126" s="1"/>
      <c r="BU126" s="1"/>
      <c r="BV126" s="1"/>
      <c r="BW126" s="1"/>
    </row>
    <row r="127">
      <c r="D127" s="1"/>
      <c r="E127" s="1"/>
      <c r="F127" s="1"/>
      <c r="G127" s="1"/>
      <c r="J127" s="1"/>
      <c r="K127" s="1"/>
      <c r="L127" s="1"/>
      <c r="M127" s="1"/>
      <c r="X127" s="1"/>
      <c r="Y127" s="1"/>
      <c r="Z127" s="1"/>
      <c r="AH127" s="1"/>
      <c r="AN127" s="1"/>
      <c r="AX127" s="1"/>
      <c r="BT127" s="1"/>
      <c r="BU127" s="1"/>
      <c r="BV127" s="1"/>
      <c r="BW127" s="1"/>
    </row>
    <row r="128">
      <c r="D128" s="1"/>
      <c r="E128" s="1"/>
      <c r="F128" s="1"/>
      <c r="G128" s="1"/>
      <c r="J128" s="1"/>
      <c r="K128" s="1"/>
      <c r="L128" s="1"/>
      <c r="M128" s="1"/>
      <c r="X128" s="1"/>
      <c r="Y128" s="1"/>
      <c r="Z128" s="1"/>
      <c r="AH128" s="1"/>
      <c r="AN128" s="1"/>
      <c r="AX128" s="1"/>
      <c r="BT128" s="1"/>
      <c r="BU128" s="1"/>
      <c r="BV128" s="1"/>
      <c r="BW128" s="1"/>
    </row>
    <row r="129">
      <c r="D129" s="1"/>
      <c r="E129" s="1"/>
      <c r="F129" s="1"/>
      <c r="G129" s="1"/>
      <c r="J129" s="1"/>
      <c r="K129" s="1"/>
      <c r="L129" s="1"/>
      <c r="M129" s="1"/>
      <c r="X129" s="1"/>
      <c r="Y129" s="1"/>
      <c r="Z129" s="1"/>
      <c r="AH129" s="1"/>
      <c r="AN129" s="1"/>
      <c r="AX129" s="1"/>
      <c r="BT129" s="1"/>
      <c r="BU129" s="1"/>
      <c r="BV129" s="1"/>
      <c r="BW129" s="1"/>
    </row>
    <row r="130">
      <c r="D130" s="1"/>
      <c r="E130" s="1"/>
      <c r="F130" s="1"/>
      <c r="G130" s="1"/>
      <c r="J130" s="1"/>
      <c r="K130" s="1"/>
      <c r="L130" s="1"/>
      <c r="M130" s="1"/>
      <c r="X130" s="1"/>
      <c r="Y130" s="1"/>
      <c r="Z130" s="1"/>
      <c r="AH130" s="1"/>
      <c r="AN130" s="1"/>
      <c r="AX130" s="1"/>
      <c r="BT130" s="1"/>
      <c r="BU130" s="1"/>
      <c r="BV130" s="1"/>
      <c r="BW130" s="1"/>
    </row>
    <row r="131">
      <c r="D131" s="1"/>
      <c r="E131" s="1"/>
      <c r="F131" s="1"/>
      <c r="G131" s="1"/>
      <c r="J131" s="1"/>
      <c r="K131" s="1"/>
      <c r="L131" s="1"/>
      <c r="M131" s="1"/>
      <c r="X131" s="1"/>
      <c r="Y131" s="1"/>
      <c r="Z131" s="1"/>
      <c r="AH131" s="1"/>
      <c r="AN131" s="1"/>
      <c r="AX131" s="1"/>
      <c r="BT131" s="1"/>
      <c r="BU131" s="1"/>
      <c r="BV131" s="1"/>
      <c r="BW131" s="1"/>
    </row>
    <row r="132">
      <c r="D132" s="1"/>
      <c r="E132" s="1"/>
      <c r="F132" s="1"/>
      <c r="G132" s="1"/>
      <c r="J132" s="1"/>
      <c r="K132" s="1"/>
      <c r="L132" s="1"/>
      <c r="M132" s="1"/>
      <c r="X132" s="1"/>
      <c r="Y132" s="1"/>
      <c r="Z132" s="1"/>
      <c r="AH132" s="1"/>
      <c r="AN132" s="1"/>
      <c r="AX132" s="1"/>
      <c r="BT132" s="1"/>
      <c r="BU132" s="1"/>
      <c r="BV132" s="1"/>
      <c r="BW132" s="1"/>
    </row>
    <row r="133">
      <c r="D133" s="1"/>
      <c r="E133" s="1"/>
      <c r="F133" s="1"/>
      <c r="G133" s="1"/>
      <c r="J133" s="1"/>
      <c r="K133" s="1"/>
      <c r="L133" s="1"/>
      <c r="M133" s="1"/>
      <c r="X133" s="1"/>
      <c r="Y133" s="1"/>
      <c r="Z133" s="1"/>
      <c r="AH133" s="1"/>
      <c r="AN133" s="1"/>
      <c r="AX133" s="1"/>
      <c r="BT133" s="1"/>
      <c r="BU133" s="1"/>
      <c r="BV133" s="1"/>
      <c r="BW133" s="1"/>
    </row>
    <row r="134">
      <c r="D134" s="1"/>
      <c r="E134" s="1"/>
      <c r="F134" s="1"/>
      <c r="G134" s="1"/>
      <c r="J134" s="1"/>
      <c r="K134" s="1"/>
      <c r="L134" s="1"/>
      <c r="M134" s="1"/>
      <c r="X134" s="1"/>
      <c r="Y134" s="1"/>
      <c r="Z134" s="1"/>
      <c r="AH134" s="1"/>
      <c r="AN134" s="1"/>
      <c r="AX134" s="1"/>
      <c r="BT134" s="1"/>
      <c r="BU134" s="1"/>
      <c r="BV134" s="1"/>
      <c r="BW134" s="1"/>
    </row>
    <row r="135">
      <c r="D135" s="1"/>
      <c r="E135" s="1"/>
      <c r="F135" s="1"/>
      <c r="G135" s="1"/>
      <c r="J135" s="1"/>
      <c r="K135" s="1"/>
      <c r="L135" s="1"/>
      <c r="M135" s="1"/>
      <c r="X135" s="1"/>
      <c r="Y135" s="1"/>
      <c r="Z135" s="1"/>
      <c r="AH135" s="1"/>
      <c r="AN135" s="1"/>
      <c r="AX135" s="1"/>
      <c r="BT135" s="1"/>
      <c r="BU135" s="1"/>
      <c r="BV135" s="1"/>
      <c r="BW135" s="1"/>
    </row>
    <row r="136">
      <c r="D136" s="1"/>
      <c r="E136" s="1"/>
      <c r="F136" s="1"/>
      <c r="G136" s="1"/>
      <c r="J136" s="1"/>
      <c r="K136" s="1"/>
      <c r="L136" s="1"/>
      <c r="M136" s="1"/>
      <c r="X136" s="1"/>
      <c r="Y136" s="1"/>
      <c r="Z136" s="1"/>
      <c r="AH136" s="1"/>
      <c r="AN136" s="1"/>
      <c r="AX136" s="1"/>
      <c r="BT136" s="1"/>
      <c r="BU136" s="1"/>
      <c r="BV136" s="1"/>
      <c r="BW136" s="1"/>
    </row>
    <row r="137">
      <c r="D137" s="1"/>
      <c r="E137" s="1"/>
      <c r="F137" s="1"/>
      <c r="G137" s="1"/>
      <c r="J137" s="1"/>
      <c r="K137" s="1"/>
      <c r="L137" s="1"/>
      <c r="M137" s="1"/>
      <c r="X137" s="1"/>
      <c r="Y137" s="1"/>
      <c r="Z137" s="1"/>
      <c r="AH137" s="1"/>
      <c r="AN137" s="1"/>
      <c r="AX137" s="1"/>
      <c r="BT137" s="1"/>
      <c r="BU137" s="1"/>
      <c r="BV137" s="1"/>
      <c r="BW137" s="1"/>
    </row>
    <row r="138">
      <c r="D138" s="1"/>
      <c r="E138" s="1"/>
      <c r="F138" s="1"/>
      <c r="G138" s="1"/>
      <c r="J138" s="1"/>
      <c r="K138" s="1"/>
      <c r="L138" s="1"/>
      <c r="M138" s="1"/>
      <c r="X138" s="1"/>
      <c r="Y138" s="1"/>
      <c r="Z138" s="1"/>
      <c r="AH138" s="1"/>
      <c r="AN138" s="1"/>
      <c r="AX138" s="1"/>
      <c r="BT138" s="1"/>
      <c r="BU138" s="1"/>
      <c r="BV138" s="1"/>
      <c r="BW138" s="1"/>
    </row>
    <row r="139">
      <c r="D139" s="1"/>
      <c r="E139" s="1"/>
      <c r="F139" s="1"/>
      <c r="G139" s="1"/>
      <c r="J139" s="1"/>
      <c r="K139" s="1"/>
      <c r="L139" s="1"/>
      <c r="M139" s="1"/>
      <c r="X139" s="1"/>
      <c r="Y139" s="1"/>
      <c r="Z139" s="1"/>
      <c r="AH139" s="1"/>
      <c r="AN139" s="1"/>
      <c r="AX139" s="1"/>
      <c r="BT139" s="1"/>
      <c r="BU139" s="1"/>
      <c r="BV139" s="1"/>
      <c r="BW139" s="1"/>
    </row>
    <row r="140">
      <c r="D140" s="1"/>
      <c r="E140" s="1"/>
      <c r="F140" s="1"/>
      <c r="G140" s="1"/>
      <c r="J140" s="1"/>
      <c r="K140" s="1"/>
      <c r="L140" s="1"/>
      <c r="M140" s="1"/>
      <c r="X140" s="1"/>
      <c r="Y140" s="1"/>
      <c r="Z140" s="1"/>
      <c r="AH140" s="1"/>
      <c r="AN140" s="1"/>
      <c r="AX140" s="1"/>
      <c r="BT140" s="1"/>
      <c r="BU140" s="1"/>
      <c r="BV140" s="1"/>
      <c r="BW140" s="1"/>
    </row>
    <row r="141">
      <c r="D141" s="1"/>
      <c r="E141" s="1"/>
      <c r="F141" s="1"/>
      <c r="G141" s="1"/>
      <c r="J141" s="1"/>
      <c r="K141" s="1"/>
      <c r="L141" s="1"/>
      <c r="M141" s="1"/>
      <c r="X141" s="1"/>
      <c r="Y141" s="1"/>
      <c r="Z141" s="1"/>
      <c r="AH141" s="1"/>
      <c r="AN141" s="1"/>
      <c r="AX141" s="1"/>
      <c r="BT141" s="1"/>
      <c r="BU141" s="1"/>
      <c r="BV141" s="1"/>
      <c r="BW141" s="1"/>
    </row>
    <row r="142">
      <c r="D142" s="1"/>
      <c r="E142" s="1"/>
      <c r="F142" s="1"/>
      <c r="G142" s="1"/>
      <c r="J142" s="1"/>
      <c r="K142" s="1"/>
      <c r="L142" s="1"/>
      <c r="M142" s="1"/>
      <c r="X142" s="1"/>
      <c r="Y142" s="1"/>
      <c r="Z142" s="1"/>
      <c r="AH142" s="1"/>
      <c r="AN142" s="1"/>
      <c r="AX142" s="1"/>
      <c r="BT142" s="1"/>
      <c r="BU142" s="1"/>
      <c r="BV142" s="1"/>
      <c r="BW142" s="1"/>
    </row>
    <row r="143">
      <c r="D143" s="1"/>
      <c r="E143" s="1"/>
      <c r="F143" s="1"/>
      <c r="G143" s="1"/>
      <c r="J143" s="1"/>
      <c r="K143" s="1"/>
      <c r="L143" s="1"/>
      <c r="M143" s="1"/>
      <c r="X143" s="1"/>
      <c r="Y143" s="1"/>
      <c r="Z143" s="1"/>
      <c r="AH143" s="1"/>
      <c r="AN143" s="1"/>
      <c r="AX143" s="1"/>
      <c r="BT143" s="1"/>
      <c r="BU143" s="1"/>
      <c r="BV143" s="1"/>
      <c r="BW143" s="1"/>
    </row>
    <row r="144">
      <c r="D144" s="1"/>
      <c r="E144" s="1"/>
      <c r="F144" s="1"/>
      <c r="G144" s="1"/>
      <c r="J144" s="1"/>
      <c r="K144" s="1"/>
      <c r="L144" s="1"/>
      <c r="M144" s="1"/>
      <c r="X144" s="1"/>
      <c r="Y144" s="1"/>
      <c r="Z144" s="1"/>
      <c r="AH144" s="1"/>
      <c r="AN144" s="1"/>
      <c r="AX144" s="1"/>
      <c r="BT144" s="1"/>
      <c r="BU144" s="1"/>
      <c r="BV144" s="1"/>
      <c r="BW144" s="1"/>
    </row>
    <row r="145">
      <c r="D145" s="1"/>
      <c r="E145" s="1"/>
      <c r="F145" s="1"/>
      <c r="G145" s="1"/>
      <c r="J145" s="1"/>
      <c r="K145" s="1"/>
      <c r="L145" s="1"/>
      <c r="M145" s="1"/>
      <c r="X145" s="1"/>
      <c r="Y145" s="1"/>
      <c r="Z145" s="1"/>
      <c r="AH145" s="1"/>
      <c r="AN145" s="1"/>
      <c r="AX145" s="1"/>
      <c r="BT145" s="1"/>
      <c r="BU145" s="1"/>
      <c r="BV145" s="1"/>
      <c r="BW145" s="1"/>
    </row>
    <row r="146">
      <c r="D146" s="1"/>
      <c r="E146" s="1"/>
      <c r="F146" s="1"/>
      <c r="G146" s="1"/>
      <c r="J146" s="1"/>
      <c r="K146" s="1"/>
      <c r="L146" s="1"/>
      <c r="M146" s="1"/>
      <c r="X146" s="1"/>
      <c r="Y146" s="1"/>
      <c r="Z146" s="1"/>
      <c r="AH146" s="1"/>
      <c r="AN146" s="1"/>
      <c r="AX146" s="1"/>
      <c r="BT146" s="1"/>
      <c r="BU146" s="1"/>
      <c r="BV146" s="1"/>
      <c r="BW146" s="1"/>
    </row>
    <row r="147">
      <c r="D147" s="1"/>
      <c r="E147" s="1"/>
      <c r="F147" s="1"/>
      <c r="G147" s="1"/>
      <c r="J147" s="1"/>
      <c r="K147" s="1"/>
      <c r="L147" s="1"/>
      <c r="M147" s="1"/>
      <c r="X147" s="1"/>
      <c r="Y147" s="1"/>
      <c r="Z147" s="1"/>
      <c r="AH147" s="1"/>
      <c r="AN147" s="1"/>
      <c r="AX147" s="1"/>
      <c r="BT147" s="1"/>
      <c r="BU147" s="1"/>
      <c r="BV147" s="1"/>
      <c r="BW147" s="1"/>
    </row>
    <row r="148">
      <c r="D148" s="1"/>
      <c r="E148" s="1"/>
      <c r="F148" s="1"/>
      <c r="G148" s="1"/>
      <c r="J148" s="1"/>
      <c r="K148" s="1"/>
      <c r="L148" s="1"/>
      <c r="M148" s="1"/>
      <c r="X148" s="1"/>
      <c r="Y148" s="1"/>
      <c r="Z148" s="1"/>
      <c r="AH148" s="1"/>
      <c r="AN148" s="1"/>
      <c r="AX148" s="1"/>
      <c r="BT148" s="1"/>
      <c r="BU148" s="1"/>
      <c r="BV148" s="1"/>
      <c r="BW148" s="1"/>
    </row>
    <row r="149">
      <c r="D149" s="1"/>
      <c r="E149" s="1"/>
      <c r="F149" s="1"/>
      <c r="G149" s="1"/>
      <c r="J149" s="1"/>
      <c r="K149" s="1"/>
      <c r="L149" s="1"/>
      <c r="M149" s="1"/>
      <c r="X149" s="1"/>
      <c r="Y149" s="1"/>
      <c r="Z149" s="1"/>
      <c r="AH149" s="1"/>
      <c r="AN149" s="1"/>
      <c r="AX149" s="1"/>
      <c r="BT149" s="1"/>
      <c r="BU149" s="1"/>
      <c r="BV149" s="1"/>
      <c r="BW149" s="1"/>
    </row>
    <row r="150">
      <c r="D150" s="1"/>
      <c r="E150" s="1"/>
      <c r="F150" s="1"/>
      <c r="G150" s="1"/>
      <c r="J150" s="1"/>
      <c r="K150" s="1"/>
      <c r="L150" s="1"/>
      <c r="M150" s="1"/>
      <c r="X150" s="1"/>
      <c r="Y150" s="1"/>
      <c r="Z150" s="1"/>
      <c r="AH150" s="1"/>
      <c r="AN150" s="1"/>
      <c r="AX150" s="1"/>
      <c r="BT150" s="1"/>
      <c r="BU150" s="1"/>
      <c r="BV150" s="1"/>
      <c r="BW150" s="1"/>
    </row>
    <row r="151">
      <c r="D151" s="1"/>
      <c r="E151" s="1"/>
      <c r="F151" s="1"/>
      <c r="G151" s="1"/>
      <c r="J151" s="1"/>
      <c r="K151" s="1"/>
      <c r="L151" s="1"/>
      <c r="M151" s="1"/>
      <c r="X151" s="1"/>
      <c r="Y151" s="1"/>
      <c r="Z151" s="1"/>
      <c r="AH151" s="1"/>
      <c r="AN151" s="1"/>
      <c r="AX151" s="1"/>
      <c r="BT151" s="1"/>
      <c r="BU151" s="1"/>
      <c r="BV151" s="1"/>
      <c r="BW151" s="1"/>
    </row>
    <row r="152">
      <c r="D152" s="1"/>
      <c r="E152" s="1"/>
      <c r="F152" s="1"/>
      <c r="G152" s="1"/>
      <c r="J152" s="1"/>
      <c r="K152" s="1"/>
      <c r="L152" s="1"/>
      <c r="M152" s="1"/>
      <c r="X152" s="1"/>
      <c r="Y152" s="1"/>
      <c r="Z152" s="1"/>
      <c r="AH152" s="1"/>
      <c r="AN152" s="1"/>
      <c r="AX152" s="1"/>
      <c r="BT152" s="1"/>
      <c r="BU152" s="1"/>
      <c r="BV152" s="1"/>
      <c r="BW152" s="1"/>
    </row>
    <row r="153">
      <c r="D153" s="1"/>
      <c r="E153" s="1"/>
      <c r="F153" s="1"/>
      <c r="G153" s="1"/>
      <c r="J153" s="1"/>
      <c r="K153" s="1"/>
      <c r="L153" s="1"/>
      <c r="M153" s="1"/>
      <c r="X153" s="1"/>
      <c r="Y153" s="1"/>
      <c r="Z153" s="1"/>
      <c r="AH153" s="1"/>
      <c r="AN153" s="1"/>
      <c r="AX153" s="1"/>
      <c r="BT153" s="1"/>
      <c r="BU153" s="1"/>
      <c r="BV153" s="1"/>
      <c r="BW153" s="1"/>
    </row>
    <row r="154">
      <c r="D154" s="1"/>
      <c r="E154" s="1"/>
      <c r="F154" s="1"/>
      <c r="G154" s="1"/>
      <c r="J154" s="1"/>
      <c r="K154" s="1"/>
      <c r="L154" s="1"/>
      <c r="M154" s="1"/>
      <c r="X154" s="1"/>
      <c r="Y154" s="1"/>
      <c r="Z154" s="1"/>
      <c r="AH154" s="1"/>
      <c r="AN154" s="1"/>
      <c r="AX154" s="1"/>
      <c r="BT154" s="1"/>
      <c r="BU154" s="1"/>
      <c r="BV154" s="1"/>
      <c r="BW154" s="1"/>
    </row>
    <row r="155">
      <c r="D155" s="1"/>
      <c r="E155" s="1"/>
      <c r="F155" s="1"/>
      <c r="G155" s="1"/>
      <c r="J155" s="1"/>
      <c r="K155" s="1"/>
      <c r="L155" s="1"/>
      <c r="M155" s="1"/>
      <c r="X155" s="1"/>
      <c r="Y155" s="1"/>
      <c r="Z155" s="1"/>
      <c r="AH155" s="1"/>
      <c r="AN155" s="1"/>
      <c r="AX155" s="1"/>
      <c r="BT155" s="1"/>
      <c r="BU155" s="1"/>
      <c r="BV155" s="1"/>
      <c r="BW155" s="1"/>
    </row>
    <row r="156">
      <c r="D156" s="1"/>
      <c r="E156" s="1"/>
      <c r="F156" s="1"/>
      <c r="G156" s="1"/>
      <c r="J156" s="1"/>
      <c r="K156" s="1"/>
      <c r="L156" s="1"/>
      <c r="M156" s="1"/>
      <c r="X156" s="1"/>
      <c r="Y156" s="1"/>
      <c r="Z156" s="1"/>
      <c r="AH156" s="1"/>
      <c r="AN156" s="1"/>
      <c r="AX156" s="1"/>
      <c r="BT156" s="1"/>
      <c r="BU156" s="1"/>
      <c r="BV156" s="1"/>
      <c r="BW156" s="1"/>
    </row>
    <row r="157">
      <c r="D157" s="1"/>
      <c r="E157" s="1"/>
      <c r="F157" s="1"/>
      <c r="G157" s="1"/>
      <c r="J157" s="1"/>
      <c r="K157" s="1"/>
      <c r="L157" s="1"/>
      <c r="M157" s="1"/>
      <c r="X157" s="1"/>
      <c r="Y157" s="1"/>
      <c r="Z157" s="1"/>
      <c r="AH157" s="1"/>
      <c r="AN157" s="1"/>
      <c r="AX157" s="1"/>
      <c r="BT157" s="1"/>
      <c r="BU157" s="1"/>
      <c r="BV157" s="1"/>
      <c r="BW157" s="1"/>
    </row>
    <row r="158">
      <c r="D158" s="1"/>
      <c r="E158" s="1"/>
      <c r="F158" s="1"/>
      <c r="G158" s="1"/>
      <c r="J158" s="1"/>
      <c r="K158" s="1"/>
      <c r="L158" s="1"/>
      <c r="M158" s="1"/>
      <c r="X158" s="1"/>
      <c r="Y158" s="1"/>
      <c r="Z158" s="1"/>
      <c r="AH158" s="1"/>
      <c r="AN158" s="1"/>
      <c r="AX158" s="1"/>
      <c r="BT158" s="1"/>
      <c r="BU158" s="1"/>
      <c r="BV158" s="1"/>
      <c r="BW158" s="1"/>
    </row>
    <row r="159">
      <c r="D159" s="1"/>
      <c r="E159" s="1"/>
      <c r="F159" s="1"/>
      <c r="G159" s="1"/>
      <c r="J159" s="1"/>
      <c r="K159" s="1"/>
      <c r="L159" s="1"/>
      <c r="M159" s="1"/>
      <c r="X159" s="1"/>
      <c r="Y159" s="1"/>
      <c r="Z159" s="1"/>
      <c r="AH159" s="1"/>
      <c r="AN159" s="1"/>
      <c r="AX159" s="1"/>
      <c r="BT159" s="1"/>
      <c r="BU159" s="1"/>
      <c r="BV159" s="1"/>
      <c r="BW159" s="1"/>
    </row>
    <row r="160">
      <c r="D160" s="1"/>
      <c r="E160" s="1"/>
      <c r="F160" s="1"/>
      <c r="G160" s="1"/>
      <c r="J160" s="1"/>
      <c r="K160" s="1"/>
      <c r="L160" s="1"/>
      <c r="M160" s="1"/>
      <c r="X160" s="1"/>
      <c r="Y160" s="1"/>
      <c r="Z160" s="1"/>
      <c r="AH160" s="1"/>
      <c r="AN160" s="1"/>
      <c r="AX160" s="1"/>
      <c r="BT160" s="1"/>
      <c r="BU160" s="1"/>
      <c r="BV160" s="1"/>
      <c r="BW160" s="1"/>
    </row>
    <row r="161">
      <c r="D161" s="1"/>
      <c r="E161" s="1"/>
      <c r="F161" s="1"/>
      <c r="G161" s="1"/>
      <c r="J161" s="1"/>
      <c r="K161" s="1"/>
      <c r="L161" s="1"/>
      <c r="M161" s="1"/>
      <c r="X161" s="1"/>
      <c r="Y161" s="1"/>
      <c r="Z161" s="1"/>
      <c r="AH161" s="1"/>
      <c r="AN161" s="1"/>
      <c r="AX161" s="1"/>
      <c r="BT161" s="1"/>
      <c r="BU161" s="1"/>
      <c r="BV161" s="1"/>
      <c r="BW161" s="1"/>
    </row>
    <row r="162">
      <c r="D162" s="1"/>
      <c r="E162" s="1"/>
      <c r="F162" s="1"/>
      <c r="G162" s="1"/>
      <c r="J162" s="1"/>
      <c r="K162" s="1"/>
      <c r="L162" s="1"/>
      <c r="M162" s="1"/>
      <c r="X162" s="1"/>
      <c r="Y162" s="1"/>
      <c r="Z162" s="1"/>
      <c r="AH162" s="1"/>
      <c r="AN162" s="1"/>
      <c r="AX162" s="1"/>
      <c r="BT162" s="1"/>
      <c r="BU162" s="1"/>
      <c r="BV162" s="1"/>
      <c r="BW162" s="1"/>
    </row>
    <row r="163">
      <c r="D163" s="1"/>
      <c r="E163" s="1"/>
      <c r="F163" s="1"/>
      <c r="G163" s="1"/>
      <c r="J163" s="1"/>
      <c r="K163" s="1"/>
      <c r="L163" s="1"/>
      <c r="M163" s="1"/>
      <c r="X163" s="1"/>
      <c r="Y163" s="1"/>
      <c r="Z163" s="1"/>
      <c r="AH163" s="1"/>
      <c r="AN163" s="1"/>
      <c r="AX163" s="1"/>
      <c r="BT163" s="1"/>
      <c r="BU163" s="1"/>
      <c r="BV163" s="1"/>
      <c r="BW163" s="1"/>
    </row>
    <row r="164">
      <c r="D164" s="1"/>
      <c r="E164" s="1"/>
      <c r="F164" s="1"/>
      <c r="G164" s="1"/>
      <c r="J164" s="1"/>
      <c r="K164" s="1"/>
      <c r="L164" s="1"/>
      <c r="M164" s="1"/>
      <c r="X164" s="1"/>
      <c r="Y164" s="1"/>
      <c r="Z164" s="1"/>
      <c r="AH164" s="1"/>
      <c r="AN164" s="1"/>
      <c r="AX164" s="1"/>
      <c r="BT164" s="1"/>
      <c r="BU164" s="1"/>
      <c r="BV164" s="1"/>
      <c r="BW164" s="1"/>
    </row>
    <row r="165">
      <c r="D165" s="1"/>
      <c r="E165" s="1"/>
      <c r="F165" s="1"/>
      <c r="G165" s="1"/>
      <c r="J165" s="1"/>
      <c r="K165" s="1"/>
      <c r="L165" s="1"/>
      <c r="M165" s="1"/>
      <c r="X165" s="1"/>
      <c r="Y165" s="1"/>
      <c r="Z165" s="1"/>
      <c r="AH165" s="1"/>
      <c r="AN165" s="1"/>
      <c r="AX165" s="1"/>
      <c r="BT165" s="1"/>
      <c r="BU165" s="1"/>
      <c r="BV165" s="1"/>
      <c r="BW165" s="1"/>
    </row>
    <row r="166">
      <c r="D166" s="1"/>
      <c r="E166" s="1"/>
      <c r="F166" s="1"/>
      <c r="G166" s="1"/>
      <c r="J166" s="1"/>
      <c r="K166" s="1"/>
      <c r="L166" s="1"/>
      <c r="M166" s="1"/>
      <c r="X166" s="1"/>
      <c r="Y166" s="1"/>
      <c r="Z166" s="1"/>
      <c r="AH166" s="1"/>
      <c r="AN166" s="1"/>
      <c r="AX166" s="1"/>
      <c r="BT166" s="1"/>
      <c r="BU166" s="1"/>
      <c r="BV166" s="1"/>
      <c r="BW166" s="1"/>
    </row>
    <row r="167">
      <c r="D167" s="1"/>
      <c r="E167" s="1"/>
      <c r="F167" s="1"/>
      <c r="G167" s="1"/>
      <c r="J167" s="1"/>
      <c r="K167" s="1"/>
      <c r="L167" s="1"/>
      <c r="M167" s="1"/>
      <c r="X167" s="1"/>
      <c r="Y167" s="1"/>
      <c r="Z167" s="1"/>
      <c r="AH167" s="1"/>
      <c r="AN167" s="1"/>
      <c r="AX167" s="1"/>
      <c r="BT167" s="1"/>
      <c r="BU167" s="1"/>
      <c r="BV167" s="1"/>
      <c r="BW167" s="1"/>
    </row>
    <row r="168">
      <c r="D168" s="1"/>
      <c r="E168" s="1"/>
      <c r="F168" s="1"/>
      <c r="G168" s="1"/>
      <c r="J168" s="1"/>
      <c r="K168" s="1"/>
      <c r="L168" s="1"/>
      <c r="M168" s="1"/>
      <c r="X168" s="1"/>
      <c r="Y168" s="1"/>
      <c r="Z168" s="1"/>
      <c r="AH168" s="1"/>
      <c r="AN168" s="1"/>
      <c r="AX168" s="1"/>
      <c r="BT168" s="1"/>
      <c r="BU168" s="1"/>
      <c r="BV168" s="1"/>
      <c r="BW168" s="1"/>
    </row>
    <row r="169">
      <c r="D169" s="1"/>
      <c r="E169" s="1"/>
      <c r="F169" s="1"/>
      <c r="G169" s="1"/>
      <c r="J169" s="1"/>
      <c r="K169" s="1"/>
      <c r="L169" s="1"/>
      <c r="M169" s="1"/>
      <c r="X169" s="1"/>
      <c r="Y169" s="1"/>
      <c r="Z169" s="1"/>
      <c r="AH169" s="1"/>
      <c r="AN169" s="1"/>
      <c r="AX169" s="1"/>
      <c r="BT169" s="1"/>
      <c r="BU169" s="1"/>
      <c r="BV169" s="1"/>
      <c r="BW169" s="1"/>
    </row>
    <row r="170">
      <c r="D170" s="1"/>
      <c r="E170" s="1"/>
      <c r="F170" s="1"/>
      <c r="G170" s="1"/>
      <c r="J170" s="1"/>
      <c r="K170" s="1"/>
      <c r="L170" s="1"/>
      <c r="M170" s="1"/>
      <c r="X170" s="1"/>
      <c r="Y170" s="1"/>
      <c r="Z170" s="1"/>
      <c r="AH170" s="1"/>
      <c r="AN170" s="1"/>
      <c r="AX170" s="1"/>
      <c r="BT170" s="1"/>
      <c r="BU170" s="1"/>
      <c r="BV170" s="1"/>
      <c r="BW170" s="1"/>
    </row>
    <row r="171">
      <c r="D171" s="1"/>
      <c r="E171" s="1"/>
      <c r="F171" s="1"/>
      <c r="G171" s="1"/>
      <c r="J171" s="1"/>
      <c r="K171" s="1"/>
      <c r="L171" s="1"/>
      <c r="M171" s="1"/>
      <c r="X171" s="1"/>
      <c r="Y171" s="1"/>
      <c r="Z171" s="1"/>
      <c r="AH171" s="1"/>
      <c r="AN171" s="1"/>
      <c r="AX171" s="1"/>
      <c r="BT171" s="1"/>
      <c r="BU171" s="1"/>
      <c r="BV171" s="1"/>
      <c r="BW171" s="1"/>
    </row>
    <row r="172">
      <c r="D172" s="1"/>
      <c r="E172" s="1"/>
      <c r="F172" s="1"/>
      <c r="G172" s="1"/>
      <c r="J172" s="1"/>
      <c r="K172" s="1"/>
      <c r="L172" s="1"/>
      <c r="M172" s="1"/>
      <c r="X172" s="1"/>
      <c r="Y172" s="1"/>
      <c r="Z172" s="1"/>
      <c r="AH172" s="1"/>
      <c r="AN172" s="1"/>
      <c r="AX172" s="1"/>
      <c r="BT172" s="1"/>
      <c r="BU172" s="1"/>
      <c r="BV172" s="1"/>
      <c r="BW172" s="1"/>
    </row>
    <row r="173">
      <c r="D173" s="1"/>
      <c r="E173" s="1"/>
      <c r="F173" s="1"/>
      <c r="G173" s="1"/>
      <c r="J173" s="1"/>
      <c r="K173" s="1"/>
      <c r="L173" s="1"/>
      <c r="M173" s="1"/>
      <c r="X173" s="1"/>
      <c r="Y173" s="1"/>
      <c r="Z173" s="1"/>
      <c r="AH173" s="1"/>
      <c r="AN173" s="1"/>
      <c r="AX173" s="1"/>
      <c r="BT173" s="1"/>
      <c r="BU173" s="1"/>
      <c r="BV173" s="1"/>
      <c r="BW173" s="1"/>
    </row>
    <row r="174">
      <c r="D174" s="1"/>
      <c r="E174" s="1"/>
      <c r="F174" s="1"/>
      <c r="G174" s="1"/>
      <c r="J174" s="1"/>
      <c r="K174" s="1"/>
      <c r="L174" s="1"/>
      <c r="M174" s="1"/>
      <c r="X174" s="1"/>
      <c r="Y174" s="1"/>
      <c r="Z174" s="1"/>
      <c r="AH174" s="1"/>
      <c r="AN174" s="1"/>
      <c r="AX174" s="1"/>
      <c r="BT174" s="1"/>
      <c r="BU174" s="1"/>
      <c r="BV174" s="1"/>
      <c r="BW174" s="1"/>
    </row>
    <row r="175">
      <c r="D175" s="1"/>
      <c r="E175" s="1"/>
      <c r="F175" s="1"/>
      <c r="G175" s="1"/>
      <c r="J175" s="1"/>
      <c r="K175" s="1"/>
      <c r="L175" s="1"/>
      <c r="M175" s="1"/>
      <c r="X175" s="1"/>
      <c r="Y175" s="1"/>
      <c r="Z175" s="1"/>
      <c r="AH175" s="1"/>
      <c r="AN175" s="1"/>
      <c r="AX175" s="1"/>
      <c r="BT175" s="1"/>
      <c r="BU175" s="1"/>
      <c r="BV175" s="1"/>
      <c r="BW175" s="1"/>
    </row>
    <row r="176">
      <c r="D176" s="1"/>
      <c r="E176" s="1"/>
      <c r="F176" s="1"/>
      <c r="G176" s="1"/>
      <c r="J176" s="1"/>
      <c r="K176" s="1"/>
      <c r="L176" s="1"/>
      <c r="M176" s="1"/>
      <c r="X176" s="1"/>
      <c r="Y176" s="1"/>
      <c r="Z176" s="1"/>
      <c r="AH176" s="1"/>
      <c r="AN176" s="1"/>
      <c r="AX176" s="1"/>
      <c r="BT176" s="1"/>
      <c r="BU176" s="1"/>
      <c r="BV176" s="1"/>
      <c r="BW176" s="1"/>
    </row>
    <row r="177">
      <c r="D177" s="1"/>
      <c r="E177" s="1"/>
      <c r="F177" s="1"/>
      <c r="G177" s="1"/>
      <c r="J177" s="1"/>
      <c r="K177" s="1"/>
      <c r="L177" s="1"/>
      <c r="M177" s="1"/>
      <c r="X177" s="1"/>
      <c r="Y177" s="1"/>
      <c r="Z177" s="1"/>
      <c r="AH177" s="1"/>
      <c r="AN177" s="1"/>
      <c r="AX177" s="1"/>
      <c r="BT177" s="1"/>
      <c r="BU177" s="1"/>
      <c r="BV177" s="1"/>
      <c r="BW177" s="1"/>
    </row>
    <row r="178">
      <c r="D178" s="1"/>
      <c r="E178" s="1"/>
      <c r="F178" s="1"/>
      <c r="G178" s="1"/>
      <c r="J178" s="1"/>
      <c r="K178" s="1"/>
      <c r="L178" s="1"/>
      <c r="M178" s="1"/>
      <c r="X178" s="1"/>
      <c r="Y178" s="1"/>
      <c r="Z178" s="1"/>
      <c r="AH178" s="1"/>
      <c r="AN178" s="1"/>
      <c r="AX178" s="1"/>
      <c r="BT178" s="1"/>
      <c r="BU178" s="1"/>
      <c r="BV178" s="1"/>
      <c r="BW178" s="1"/>
    </row>
    <row r="179">
      <c r="D179" s="1"/>
      <c r="E179" s="1"/>
      <c r="F179" s="1"/>
      <c r="G179" s="1"/>
      <c r="J179" s="1"/>
      <c r="K179" s="1"/>
      <c r="L179" s="1"/>
      <c r="M179" s="1"/>
      <c r="X179" s="1"/>
      <c r="Y179" s="1"/>
      <c r="Z179" s="1"/>
      <c r="AH179" s="1"/>
      <c r="AN179" s="1"/>
      <c r="AX179" s="1"/>
      <c r="BT179" s="1"/>
      <c r="BU179" s="1"/>
      <c r="BV179" s="1"/>
      <c r="BW179" s="1"/>
    </row>
    <row r="180">
      <c r="D180" s="1"/>
      <c r="E180" s="1"/>
      <c r="F180" s="1"/>
      <c r="G180" s="1"/>
      <c r="J180" s="1"/>
      <c r="K180" s="1"/>
      <c r="L180" s="1"/>
      <c r="M180" s="1"/>
      <c r="X180" s="1"/>
      <c r="Y180" s="1"/>
      <c r="Z180" s="1"/>
      <c r="AH180" s="1"/>
      <c r="AN180" s="1"/>
      <c r="AX180" s="1"/>
      <c r="BT180" s="1"/>
      <c r="BU180" s="1"/>
      <c r="BV180" s="1"/>
      <c r="BW180" s="1"/>
    </row>
    <row r="181">
      <c r="D181" s="1"/>
      <c r="E181" s="1"/>
      <c r="F181" s="1"/>
      <c r="G181" s="1"/>
      <c r="J181" s="1"/>
      <c r="K181" s="1"/>
      <c r="L181" s="1"/>
      <c r="M181" s="1"/>
      <c r="X181" s="1"/>
      <c r="Y181" s="1"/>
      <c r="Z181" s="1"/>
      <c r="AH181" s="1"/>
      <c r="AN181" s="1"/>
      <c r="AX181" s="1"/>
      <c r="BT181" s="1"/>
      <c r="BU181" s="1"/>
      <c r="BV181" s="1"/>
      <c r="BW181" s="1"/>
    </row>
    <row r="182">
      <c r="D182" s="1"/>
      <c r="E182" s="1"/>
      <c r="F182" s="1"/>
      <c r="G182" s="1"/>
      <c r="J182" s="1"/>
      <c r="K182" s="1"/>
      <c r="L182" s="1"/>
      <c r="M182" s="1"/>
      <c r="X182" s="1"/>
      <c r="Y182" s="1"/>
      <c r="Z182" s="1"/>
      <c r="AH182" s="1"/>
      <c r="AN182" s="1"/>
      <c r="AX182" s="1"/>
      <c r="BT182" s="1"/>
      <c r="BU182" s="1"/>
      <c r="BV182" s="1"/>
      <c r="BW182" s="1"/>
    </row>
    <row r="183">
      <c r="D183" s="1"/>
      <c r="E183" s="1"/>
      <c r="F183" s="1"/>
      <c r="G183" s="1"/>
      <c r="J183" s="1"/>
      <c r="K183" s="1"/>
      <c r="L183" s="1"/>
      <c r="M183" s="1"/>
      <c r="X183" s="1"/>
      <c r="Y183" s="1"/>
      <c r="Z183" s="1"/>
      <c r="AH183" s="1"/>
      <c r="AN183" s="1"/>
      <c r="AX183" s="1"/>
      <c r="BT183" s="1"/>
      <c r="BU183" s="1"/>
      <c r="BV183" s="1"/>
      <c r="BW183" s="1"/>
    </row>
    <row r="184">
      <c r="D184" s="1"/>
      <c r="E184" s="1"/>
      <c r="F184" s="1"/>
      <c r="G184" s="1"/>
      <c r="J184" s="1"/>
      <c r="K184" s="1"/>
      <c r="L184" s="1"/>
      <c r="M184" s="1"/>
      <c r="X184" s="1"/>
      <c r="Y184" s="1"/>
      <c r="Z184" s="1"/>
      <c r="AH184" s="1"/>
      <c r="AN184" s="1"/>
      <c r="AX184" s="1"/>
      <c r="BT184" s="1"/>
      <c r="BU184" s="1"/>
      <c r="BV184" s="1"/>
      <c r="BW184" s="1"/>
    </row>
    <row r="185">
      <c r="D185" s="1"/>
      <c r="E185" s="1"/>
      <c r="F185" s="1"/>
      <c r="G185" s="1"/>
      <c r="J185" s="1"/>
      <c r="K185" s="1"/>
      <c r="L185" s="1"/>
      <c r="M185" s="1"/>
      <c r="X185" s="1"/>
      <c r="Y185" s="1"/>
      <c r="Z185" s="1"/>
      <c r="AH185" s="1"/>
      <c r="AN185" s="1"/>
      <c r="AX185" s="1"/>
      <c r="BT185" s="1"/>
      <c r="BU185" s="1"/>
      <c r="BV185" s="1"/>
      <c r="BW185" s="1"/>
    </row>
    <row r="186">
      <c r="D186" s="1"/>
      <c r="E186" s="1"/>
      <c r="F186" s="1"/>
      <c r="G186" s="1"/>
      <c r="J186" s="1"/>
      <c r="K186" s="1"/>
      <c r="L186" s="1"/>
      <c r="M186" s="1"/>
      <c r="X186" s="1"/>
      <c r="Y186" s="1"/>
      <c r="Z186" s="1"/>
      <c r="AH186" s="1"/>
      <c r="AN186" s="1"/>
      <c r="AX186" s="1"/>
      <c r="BT186" s="1"/>
      <c r="BU186" s="1"/>
      <c r="BV186" s="1"/>
      <c r="BW186" s="1"/>
    </row>
    <row r="187">
      <c r="D187" s="1"/>
      <c r="E187" s="1"/>
      <c r="F187" s="1"/>
      <c r="G187" s="1"/>
      <c r="J187" s="1"/>
      <c r="K187" s="1"/>
      <c r="L187" s="1"/>
      <c r="M187" s="1"/>
      <c r="X187" s="1"/>
      <c r="Y187" s="1"/>
      <c r="Z187" s="1"/>
      <c r="AH187" s="1"/>
      <c r="AN187" s="1"/>
      <c r="AX187" s="1"/>
      <c r="BT187" s="1"/>
      <c r="BU187" s="1"/>
      <c r="BV187" s="1"/>
      <c r="BW187" s="1"/>
    </row>
    <row r="188">
      <c r="D188" s="1"/>
      <c r="E188" s="1"/>
      <c r="F188" s="1"/>
      <c r="G188" s="1"/>
      <c r="J188" s="1"/>
      <c r="K188" s="1"/>
      <c r="L188" s="1"/>
      <c r="M188" s="1"/>
      <c r="X188" s="1"/>
      <c r="Y188" s="1"/>
      <c r="Z188" s="1"/>
      <c r="AH188" s="1"/>
      <c r="AN188" s="1"/>
      <c r="AX188" s="1"/>
      <c r="BT188" s="1"/>
      <c r="BU188" s="1"/>
      <c r="BV188" s="1"/>
      <c r="BW188" s="1"/>
    </row>
    <row r="189">
      <c r="D189" s="1"/>
      <c r="E189" s="1"/>
      <c r="F189" s="1"/>
      <c r="G189" s="1"/>
      <c r="J189" s="1"/>
      <c r="K189" s="1"/>
      <c r="L189" s="1"/>
      <c r="M189" s="1"/>
      <c r="X189" s="1"/>
      <c r="Y189" s="1"/>
      <c r="Z189" s="1"/>
      <c r="AH189" s="1"/>
      <c r="AN189" s="1"/>
      <c r="AX189" s="1"/>
      <c r="BT189" s="1"/>
      <c r="BU189" s="1"/>
      <c r="BV189" s="1"/>
      <c r="BW189" s="1"/>
    </row>
    <row r="190">
      <c r="D190" s="1"/>
      <c r="E190" s="1"/>
      <c r="F190" s="1"/>
      <c r="G190" s="1"/>
      <c r="J190" s="1"/>
      <c r="K190" s="1"/>
      <c r="L190" s="1"/>
      <c r="M190" s="1"/>
      <c r="X190" s="1"/>
      <c r="Y190" s="1"/>
      <c r="Z190" s="1"/>
      <c r="AH190" s="1"/>
      <c r="AN190" s="1"/>
      <c r="AX190" s="1"/>
      <c r="BT190" s="1"/>
      <c r="BU190" s="1"/>
      <c r="BV190" s="1"/>
      <c r="BW190" s="1"/>
    </row>
    <row r="191">
      <c r="D191" s="1"/>
      <c r="E191" s="1"/>
      <c r="F191" s="1"/>
      <c r="G191" s="1"/>
      <c r="J191" s="1"/>
      <c r="K191" s="1"/>
      <c r="L191" s="1"/>
      <c r="M191" s="1"/>
      <c r="X191" s="1"/>
      <c r="Y191" s="1"/>
      <c r="Z191" s="1"/>
      <c r="AH191" s="1"/>
      <c r="AN191" s="1"/>
      <c r="AX191" s="1"/>
      <c r="BT191" s="1"/>
      <c r="BU191" s="1"/>
      <c r="BV191" s="1"/>
      <c r="BW191" s="1"/>
    </row>
    <row r="192">
      <c r="D192" s="1"/>
      <c r="E192" s="1"/>
      <c r="F192" s="1"/>
      <c r="G192" s="1"/>
      <c r="J192" s="1"/>
      <c r="K192" s="1"/>
      <c r="L192" s="1"/>
      <c r="M192" s="1"/>
      <c r="X192" s="1"/>
      <c r="Y192" s="1"/>
      <c r="Z192" s="1"/>
      <c r="AH192" s="1"/>
      <c r="AN192" s="1"/>
      <c r="AX192" s="1"/>
      <c r="BT192" s="1"/>
      <c r="BU192" s="1"/>
      <c r="BV192" s="1"/>
      <c r="BW192" s="1"/>
    </row>
    <row r="193">
      <c r="D193" s="1"/>
      <c r="E193" s="1"/>
      <c r="F193" s="1"/>
      <c r="G193" s="1"/>
      <c r="J193" s="1"/>
      <c r="K193" s="1"/>
      <c r="L193" s="1"/>
      <c r="M193" s="1"/>
      <c r="X193" s="1"/>
      <c r="Y193" s="1"/>
      <c r="Z193" s="1"/>
      <c r="AH193" s="1"/>
      <c r="AN193" s="1"/>
      <c r="AX193" s="1"/>
      <c r="BT193" s="1"/>
      <c r="BU193" s="1"/>
      <c r="BV193" s="1"/>
      <c r="BW193" s="1"/>
    </row>
    <row r="194">
      <c r="D194" s="1"/>
      <c r="E194" s="1"/>
      <c r="F194" s="1"/>
      <c r="G194" s="1"/>
      <c r="J194" s="1"/>
      <c r="K194" s="1"/>
      <c r="L194" s="1"/>
      <c r="M194" s="1"/>
      <c r="X194" s="1"/>
      <c r="Y194" s="1"/>
      <c r="Z194" s="1"/>
      <c r="AH194" s="1"/>
      <c r="AN194" s="1"/>
      <c r="AX194" s="1"/>
      <c r="BT194" s="1"/>
      <c r="BU194" s="1"/>
      <c r="BV194" s="1"/>
      <c r="BW194" s="1"/>
    </row>
    <row r="195">
      <c r="D195" s="1"/>
      <c r="E195" s="1"/>
      <c r="F195" s="1"/>
      <c r="G195" s="1"/>
      <c r="J195" s="1"/>
      <c r="K195" s="1"/>
      <c r="L195" s="1"/>
      <c r="M195" s="1"/>
      <c r="X195" s="1"/>
      <c r="Y195" s="1"/>
      <c r="Z195" s="1"/>
      <c r="AH195" s="1"/>
      <c r="AN195" s="1"/>
      <c r="AX195" s="1"/>
      <c r="BT195" s="1"/>
      <c r="BU195" s="1"/>
      <c r="BV195" s="1"/>
      <c r="BW195" s="1"/>
    </row>
    <row r="196">
      <c r="D196" s="1"/>
      <c r="E196" s="1"/>
      <c r="F196" s="1"/>
      <c r="G196" s="1"/>
      <c r="J196" s="1"/>
      <c r="K196" s="1"/>
      <c r="L196" s="1"/>
      <c r="M196" s="1"/>
      <c r="X196" s="1"/>
      <c r="Y196" s="1"/>
      <c r="Z196" s="1"/>
      <c r="AH196" s="1"/>
      <c r="AN196" s="1"/>
      <c r="AX196" s="1"/>
      <c r="BT196" s="1"/>
      <c r="BU196" s="1"/>
      <c r="BV196" s="1"/>
      <c r="BW196" s="1"/>
    </row>
    <row r="197">
      <c r="D197" s="1"/>
      <c r="E197" s="1"/>
      <c r="F197" s="1"/>
      <c r="G197" s="1"/>
      <c r="J197" s="1"/>
      <c r="K197" s="1"/>
      <c r="L197" s="1"/>
      <c r="M197" s="1"/>
      <c r="X197" s="1"/>
      <c r="Y197" s="1"/>
      <c r="Z197" s="1"/>
      <c r="AH197" s="1"/>
      <c r="AN197" s="1"/>
      <c r="AX197" s="1"/>
      <c r="BT197" s="1"/>
      <c r="BU197" s="1"/>
      <c r="BV197" s="1"/>
      <c r="BW197" s="1"/>
    </row>
    <row r="198">
      <c r="D198" s="1"/>
      <c r="E198" s="1"/>
      <c r="F198" s="1"/>
      <c r="G198" s="1"/>
      <c r="J198" s="1"/>
      <c r="K198" s="1"/>
      <c r="L198" s="1"/>
      <c r="M198" s="1"/>
      <c r="X198" s="1"/>
      <c r="Y198" s="1"/>
      <c r="Z198" s="1"/>
      <c r="AH198" s="1"/>
      <c r="AN198" s="1"/>
      <c r="AX198" s="1"/>
      <c r="BT198" s="1"/>
      <c r="BU198" s="1"/>
      <c r="BV198" s="1"/>
      <c r="BW198" s="1"/>
    </row>
    <row r="199">
      <c r="D199" s="1"/>
      <c r="E199" s="1"/>
      <c r="F199" s="1"/>
      <c r="G199" s="1"/>
      <c r="J199" s="1"/>
      <c r="K199" s="1"/>
      <c r="L199" s="1"/>
      <c r="M199" s="1"/>
      <c r="X199" s="1"/>
      <c r="Y199" s="1"/>
      <c r="Z199" s="1"/>
      <c r="AH199" s="1"/>
      <c r="AN199" s="1"/>
      <c r="AX199" s="1"/>
      <c r="BT199" s="1"/>
      <c r="BU199" s="1"/>
      <c r="BV199" s="1"/>
      <c r="BW199" s="1"/>
    </row>
    <row r="200">
      <c r="D200" s="1"/>
      <c r="E200" s="1"/>
      <c r="F200" s="1"/>
      <c r="G200" s="1"/>
      <c r="J200" s="1"/>
      <c r="K200" s="1"/>
      <c r="L200" s="1"/>
      <c r="M200" s="1"/>
      <c r="X200" s="1"/>
      <c r="Y200" s="1"/>
      <c r="Z200" s="1"/>
      <c r="AH200" s="1"/>
      <c r="AN200" s="1"/>
      <c r="AX200" s="1"/>
      <c r="BT200" s="1"/>
      <c r="BU200" s="1"/>
      <c r="BV200" s="1"/>
      <c r="BW200" s="1"/>
    </row>
    <row r="201">
      <c r="D201" s="1"/>
      <c r="E201" s="1"/>
      <c r="F201" s="1"/>
      <c r="G201" s="1"/>
      <c r="J201" s="1"/>
      <c r="K201" s="1"/>
      <c r="L201" s="1"/>
      <c r="M201" s="1"/>
      <c r="X201" s="1"/>
      <c r="Y201" s="1"/>
      <c r="Z201" s="1"/>
      <c r="AH201" s="1"/>
      <c r="AN201" s="1"/>
      <c r="AX201" s="1"/>
      <c r="BT201" s="1"/>
      <c r="BU201" s="1"/>
      <c r="BV201" s="1"/>
      <c r="BW201" s="1"/>
    </row>
    <row r="202">
      <c r="D202" s="1"/>
      <c r="E202" s="1"/>
      <c r="F202" s="1"/>
      <c r="G202" s="1"/>
      <c r="J202" s="1"/>
      <c r="K202" s="1"/>
      <c r="L202" s="1"/>
      <c r="M202" s="1"/>
      <c r="X202" s="1"/>
      <c r="Y202" s="1"/>
      <c r="Z202" s="1"/>
      <c r="AH202" s="1"/>
      <c r="AN202" s="1"/>
      <c r="AX202" s="1"/>
      <c r="BT202" s="1"/>
      <c r="BU202" s="1"/>
      <c r="BV202" s="1"/>
      <c r="BW202" s="1"/>
    </row>
    <row r="203">
      <c r="D203" s="1"/>
      <c r="E203" s="1"/>
      <c r="F203" s="1"/>
      <c r="G203" s="1"/>
      <c r="J203" s="1"/>
      <c r="K203" s="1"/>
      <c r="L203" s="1"/>
      <c r="M203" s="1"/>
      <c r="X203" s="1"/>
      <c r="Y203" s="1"/>
      <c r="Z203" s="1"/>
      <c r="AH203" s="1"/>
      <c r="AN203" s="1"/>
      <c r="AX203" s="1"/>
      <c r="BT203" s="1"/>
      <c r="BU203" s="1"/>
      <c r="BV203" s="1"/>
      <c r="BW203" s="1"/>
    </row>
    <row r="204">
      <c r="D204" s="1"/>
      <c r="E204" s="1"/>
      <c r="F204" s="1"/>
      <c r="G204" s="1"/>
      <c r="J204" s="1"/>
      <c r="K204" s="1"/>
      <c r="L204" s="1"/>
      <c r="M204" s="1"/>
      <c r="X204" s="1"/>
      <c r="Y204" s="1"/>
      <c r="Z204" s="1"/>
      <c r="AH204" s="1"/>
      <c r="AN204" s="1"/>
      <c r="AX204" s="1"/>
      <c r="BT204" s="1"/>
      <c r="BU204" s="1"/>
      <c r="BV204" s="1"/>
      <c r="BW204" s="1"/>
    </row>
    <row r="205">
      <c r="D205" s="1"/>
      <c r="E205" s="1"/>
      <c r="F205" s="1"/>
      <c r="G205" s="1"/>
      <c r="J205" s="1"/>
      <c r="K205" s="1"/>
      <c r="L205" s="1"/>
      <c r="M205" s="1"/>
      <c r="X205" s="1"/>
      <c r="Y205" s="1"/>
      <c r="Z205" s="1"/>
      <c r="AH205" s="1"/>
      <c r="AN205" s="1"/>
      <c r="AX205" s="1"/>
      <c r="BT205" s="1"/>
      <c r="BU205" s="1"/>
      <c r="BV205" s="1"/>
      <c r="BW205" s="1"/>
    </row>
    <row r="206">
      <c r="D206" s="1"/>
      <c r="E206" s="1"/>
      <c r="F206" s="1"/>
      <c r="G206" s="1"/>
      <c r="J206" s="1"/>
      <c r="K206" s="1"/>
      <c r="L206" s="1"/>
      <c r="M206" s="1"/>
      <c r="X206" s="1"/>
      <c r="Y206" s="1"/>
      <c r="Z206" s="1"/>
      <c r="AH206" s="1"/>
      <c r="AN206" s="1"/>
      <c r="AX206" s="1"/>
      <c r="BT206" s="1"/>
      <c r="BU206" s="1"/>
      <c r="BV206" s="1"/>
      <c r="BW206" s="1"/>
    </row>
    <row r="207">
      <c r="D207" s="1"/>
      <c r="E207" s="1"/>
      <c r="F207" s="1"/>
      <c r="G207" s="1"/>
      <c r="J207" s="1"/>
      <c r="K207" s="1"/>
      <c r="L207" s="1"/>
      <c r="M207" s="1"/>
      <c r="X207" s="1"/>
      <c r="Y207" s="1"/>
      <c r="Z207" s="1"/>
      <c r="AH207" s="1"/>
      <c r="AN207" s="1"/>
      <c r="AX207" s="1"/>
      <c r="BT207" s="1"/>
      <c r="BU207" s="1"/>
      <c r="BV207" s="1"/>
      <c r="BW207" s="1"/>
    </row>
    <row r="208">
      <c r="D208" s="1"/>
      <c r="E208" s="1"/>
      <c r="F208" s="1"/>
      <c r="G208" s="1"/>
      <c r="J208" s="1"/>
      <c r="K208" s="1"/>
      <c r="L208" s="1"/>
      <c r="M208" s="1"/>
      <c r="X208" s="1"/>
      <c r="Y208" s="1"/>
      <c r="Z208" s="1"/>
      <c r="AH208" s="1"/>
      <c r="AN208" s="1"/>
      <c r="AX208" s="1"/>
      <c r="BT208" s="1"/>
      <c r="BU208" s="1"/>
      <c r="BV208" s="1"/>
      <c r="BW208" s="1"/>
    </row>
    <row r="209">
      <c r="D209" s="1"/>
      <c r="E209" s="1"/>
      <c r="F209" s="1"/>
      <c r="G209" s="1"/>
      <c r="J209" s="1"/>
      <c r="K209" s="1"/>
      <c r="L209" s="1"/>
      <c r="M209" s="1"/>
      <c r="X209" s="1"/>
      <c r="Y209" s="1"/>
      <c r="Z209" s="1"/>
      <c r="AH209" s="1"/>
      <c r="AN209" s="1"/>
      <c r="AX209" s="1"/>
      <c r="BT209" s="1"/>
      <c r="BU209" s="1"/>
      <c r="BV209" s="1"/>
      <c r="BW209" s="1"/>
    </row>
    <row r="210">
      <c r="D210" s="1"/>
      <c r="E210" s="1"/>
      <c r="F210" s="1"/>
      <c r="G210" s="1"/>
      <c r="J210" s="1"/>
      <c r="K210" s="1"/>
      <c r="L210" s="1"/>
      <c r="M210" s="1"/>
      <c r="X210" s="1"/>
      <c r="Y210" s="1"/>
      <c r="Z210" s="1"/>
      <c r="AH210" s="1"/>
      <c r="AN210" s="1"/>
      <c r="AX210" s="1"/>
      <c r="BT210" s="1"/>
      <c r="BU210" s="1"/>
      <c r="BV210" s="1"/>
      <c r="BW210" s="1"/>
    </row>
    <row r="211">
      <c r="D211" s="1"/>
      <c r="E211" s="1"/>
      <c r="F211" s="1"/>
      <c r="G211" s="1"/>
      <c r="J211" s="1"/>
      <c r="K211" s="1"/>
      <c r="L211" s="1"/>
      <c r="M211" s="1"/>
      <c r="X211" s="1"/>
      <c r="Y211" s="1"/>
      <c r="Z211" s="1"/>
      <c r="AH211" s="1"/>
      <c r="AN211" s="1"/>
      <c r="AX211" s="1"/>
      <c r="BT211" s="1"/>
      <c r="BU211" s="1"/>
      <c r="BV211" s="1"/>
      <c r="BW211" s="1"/>
    </row>
    <row r="212">
      <c r="D212" s="1"/>
      <c r="E212" s="1"/>
      <c r="F212" s="1"/>
      <c r="G212" s="1"/>
      <c r="J212" s="1"/>
      <c r="K212" s="1"/>
      <c r="L212" s="1"/>
      <c r="M212" s="1"/>
      <c r="X212" s="1"/>
      <c r="Y212" s="1"/>
      <c r="Z212" s="1"/>
      <c r="AH212" s="1"/>
      <c r="AN212" s="1"/>
      <c r="AX212" s="1"/>
      <c r="BT212" s="1"/>
      <c r="BU212" s="1"/>
      <c r="BV212" s="1"/>
      <c r="BW212" s="1"/>
    </row>
    <row r="213">
      <c r="D213" s="1"/>
      <c r="E213" s="1"/>
      <c r="F213" s="1"/>
      <c r="G213" s="1"/>
      <c r="J213" s="1"/>
      <c r="K213" s="1"/>
      <c r="L213" s="1"/>
      <c r="M213" s="1"/>
      <c r="X213" s="1"/>
      <c r="Y213" s="1"/>
      <c r="Z213" s="1"/>
      <c r="AH213" s="1"/>
      <c r="AN213" s="1"/>
      <c r="AX213" s="1"/>
      <c r="BT213" s="1"/>
      <c r="BU213" s="1"/>
      <c r="BV213" s="1"/>
      <c r="BW213" s="1"/>
    </row>
    <row r="214">
      <c r="D214" s="1"/>
      <c r="E214" s="1"/>
      <c r="F214" s="1"/>
      <c r="G214" s="1"/>
      <c r="J214" s="1"/>
      <c r="K214" s="1"/>
      <c r="L214" s="1"/>
      <c r="M214" s="1"/>
      <c r="X214" s="1"/>
      <c r="Y214" s="1"/>
      <c r="Z214" s="1"/>
      <c r="AH214" s="1"/>
      <c r="AN214" s="1"/>
      <c r="AX214" s="1"/>
      <c r="BT214" s="1"/>
      <c r="BU214" s="1"/>
      <c r="BV214" s="1"/>
      <c r="BW214" s="1"/>
    </row>
    <row r="215">
      <c r="D215" s="1"/>
      <c r="E215" s="1"/>
      <c r="F215" s="1"/>
      <c r="G215" s="1"/>
      <c r="J215" s="1"/>
      <c r="K215" s="1"/>
      <c r="L215" s="1"/>
      <c r="M215" s="1"/>
      <c r="X215" s="1"/>
      <c r="Y215" s="1"/>
      <c r="Z215" s="1"/>
      <c r="AH215" s="1"/>
      <c r="AN215" s="1"/>
      <c r="AX215" s="1"/>
      <c r="BT215" s="1"/>
      <c r="BU215" s="1"/>
      <c r="BV215" s="1"/>
      <c r="BW215" s="1"/>
    </row>
    <row r="216">
      <c r="D216" s="1"/>
      <c r="E216" s="1"/>
      <c r="F216" s="1"/>
      <c r="G216" s="1"/>
      <c r="J216" s="1"/>
      <c r="K216" s="1"/>
      <c r="L216" s="1"/>
      <c r="M216" s="1"/>
      <c r="X216" s="1"/>
      <c r="Y216" s="1"/>
      <c r="Z216" s="1"/>
      <c r="AH216" s="1"/>
      <c r="AN216" s="1"/>
      <c r="AX216" s="1"/>
      <c r="BT216" s="1"/>
      <c r="BU216" s="1"/>
      <c r="BV216" s="1"/>
      <c r="BW216" s="1"/>
    </row>
    <row r="217">
      <c r="D217" s="1"/>
      <c r="E217" s="1"/>
      <c r="F217" s="1"/>
      <c r="G217" s="1"/>
      <c r="J217" s="1"/>
      <c r="K217" s="1"/>
      <c r="L217" s="1"/>
      <c r="M217" s="1"/>
      <c r="X217" s="1"/>
      <c r="Y217" s="1"/>
      <c r="Z217" s="1"/>
      <c r="AH217" s="1"/>
      <c r="AN217" s="1"/>
      <c r="AX217" s="1"/>
      <c r="BT217" s="1"/>
      <c r="BU217" s="1"/>
      <c r="BV217" s="1"/>
      <c r="BW217" s="1"/>
    </row>
    <row r="218">
      <c r="D218" s="1"/>
      <c r="E218" s="1"/>
      <c r="F218" s="1"/>
      <c r="G218" s="1"/>
      <c r="J218" s="1"/>
      <c r="K218" s="1"/>
      <c r="L218" s="1"/>
      <c r="M218" s="1"/>
      <c r="X218" s="1"/>
      <c r="Y218" s="1"/>
      <c r="Z218" s="1"/>
      <c r="AH218" s="1"/>
      <c r="AN218" s="1"/>
      <c r="AX218" s="1"/>
      <c r="BT218" s="1"/>
      <c r="BU218" s="1"/>
      <c r="BV218" s="1"/>
      <c r="BW218" s="1"/>
    </row>
    <row r="219">
      <c r="D219" s="1"/>
      <c r="E219" s="1"/>
      <c r="F219" s="1"/>
      <c r="G219" s="1"/>
      <c r="J219" s="1"/>
      <c r="K219" s="1"/>
      <c r="L219" s="1"/>
      <c r="M219" s="1"/>
      <c r="X219" s="1"/>
      <c r="Y219" s="1"/>
      <c r="Z219" s="1"/>
      <c r="AH219" s="1"/>
      <c r="AN219" s="1"/>
      <c r="AX219" s="1"/>
      <c r="BT219" s="1"/>
      <c r="BU219" s="1"/>
      <c r="BV219" s="1"/>
      <c r="BW219" s="1"/>
    </row>
    <row r="220">
      <c r="D220" s="1"/>
      <c r="E220" s="1"/>
      <c r="F220" s="1"/>
      <c r="G220" s="1"/>
      <c r="J220" s="1"/>
      <c r="K220" s="1"/>
      <c r="L220" s="1"/>
      <c r="M220" s="1"/>
      <c r="X220" s="1"/>
      <c r="Y220" s="1"/>
      <c r="Z220" s="1"/>
      <c r="AH220" s="1"/>
      <c r="AN220" s="1"/>
      <c r="AX220" s="1"/>
      <c r="BT220" s="1"/>
      <c r="BU220" s="1"/>
      <c r="BV220" s="1"/>
      <c r="BW220" s="1"/>
    </row>
    <row r="221">
      <c r="D221" s="1"/>
      <c r="E221" s="1"/>
      <c r="F221" s="1"/>
      <c r="G221" s="1"/>
      <c r="J221" s="1"/>
      <c r="K221" s="1"/>
      <c r="L221" s="1"/>
      <c r="M221" s="1"/>
      <c r="X221" s="1"/>
      <c r="Y221" s="1"/>
      <c r="Z221" s="1"/>
      <c r="AH221" s="1"/>
      <c r="AN221" s="1"/>
      <c r="AX221" s="1"/>
      <c r="BT221" s="1"/>
      <c r="BU221" s="1"/>
      <c r="BV221" s="1"/>
      <c r="BW221" s="1"/>
    </row>
    <row r="222">
      <c r="D222" s="1"/>
      <c r="E222" s="1"/>
      <c r="F222" s="1"/>
      <c r="G222" s="1"/>
      <c r="J222" s="1"/>
      <c r="K222" s="1"/>
      <c r="L222" s="1"/>
      <c r="M222" s="1"/>
      <c r="X222" s="1"/>
      <c r="Y222" s="1"/>
      <c r="Z222" s="1"/>
      <c r="AH222" s="1"/>
      <c r="AN222" s="1"/>
      <c r="AX222" s="1"/>
      <c r="BT222" s="1"/>
      <c r="BU222" s="1"/>
      <c r="BV222" s="1"/>
      <c r="BW222" s="1"/>
    </row>
    <row r="223">
      <c r="D223" s="1"/>
      <c r="E223" s="1"/>
      <c r="F223" s="1"/>
      <c r="G223" s="1"/>
      <c r="J223" s="1"/>
      <c r="K223" s="1"/>
      <c r="L223" s="1"/>
      <c r="M223" s="1"/>
      <c r="X223" s="1"/>
      <c r="Y223" s="1"/>
      <c r="Z223" s="1"/>
      <c r="AH223" s="1"/>
      <c r="AN223" s="1"/>
      <c r="AX223" s="1"/>
      <c r="BT223" s="1"/>
      <c r="BU223" s="1"/>
      <c r="BV223" s="1"/>
      <c r="BW223" s="1"/>
    </row>
    <row r="224">
      <c r="D224" s="1"/>
      <c r="E224" s="1"/>
      <c r="F224" s="1"/>
      <c r="G224" s="1"/>
      <c r="J224" s="1"/>
      <c r="K224" s="1"/>
      <c r="L224" s="1"/>
      <c r="M224" s="1"/>
      <c r="X224" s="1"/>
      <c r="Y224" s="1"/>
      <c r="Z224" s="1"/>
      <c r="AH224" s="1"/>
      <c r="AN224" s="1"/>
      <c r="AX224" s="1"/>
      <c r="BT224" s="1"/>
      <c r="BU224" s="1"/>
      <c r="BV224" s="1"/>
      <c r="BW224" s="1"/>
    </row>
    <row r="225">
      <c r="D225" s="1"/>
      <c r="E225" s="1"/>
      <c r="F225" s="1"/>
      <c r="G225" s="1"/>
      <c r="J225" s="1"/>
      <c r="K225" s="1"/>
      <c r="L225" s="1"/>
      <c r="M225" s="1"/>
      <c r="X225" s="1"/>
      <c r="Y225" s="1"/>
      <c r="Z225" s="1"/>
      <c r="AH225" s="1"/>
      <c r="AN225" s="1"/>
      <c r="AX225" s="1"/>
      <c r="BT225" s="1"/>
      <c r="BU225" s="1"/>
      <c r="BV225" s="1"/>
      <c r="BW225" s="1"/>
    </row>
    <row r="226">
      <c r="D226" s="1"/>
      <c r="E226" s="1"/>
      <c r="F226" s="1"/>
      <c r="G226" s="1"/>
      <c r="J226" s="1"/>
      <c r="K226" s="1"/>
      <c r="L226" s="1"/>
      <c r="M226" s="1"/>
      <c r="X226" s="1"/>
      <c r="Y226" s="1"/>
      <c r="Z226" s="1"/>
      <c r="AH226" s="1"/>
      <c r="AN226" s="1"/>
      <c r="AX226" s="1"/>
      <c r="BT226" s="1"/>
      <c r="BU226" s="1"/>
      <c r="BV226" s="1"/>
      <c r="BW226" s="1"/>
    </row>
    <row r="227">
      <c r="D227" s="1"/>
      <c r="E227" s="1"/>
      <c r="F227" s="1"/>
      <c r="G227" s="1"/>
      <c r="J227" s="1"/>
      <c r="K227" s="1"/>
      <c r="L227" s="1"/>
      <c r="M227" s="1"/>
      <c r="X227" s="1"/>
      <c r="Y227" s="1"/>
      <c r="Z227" s="1"/>
      <c r="AH227" s="1"/>
      <c r="AN227" s="1"/>
      <c r="AX227" s="1"/>
      <c r="BT227" s="1"/>
      <c r="BU227" s="1"/>
      <c r="BV227" s="1"/>
      <c r="BW227" s="1"/>
    </row>
    <row r="228">
      <c r="D228" s="1"/>
      <c r="E228" s="1"/>
      <c r="F228" s="1"/>
      <c r="G228" s="1"/>
      <c r="J228" s="1"/>
      <c r="K228" s="1"/>
      <c r="L228" s="1"/>
      <c r="M228" s="1"/>
      <c r="X228" s="1"/>
      <c r="Y228" s="1"/>
      <c r="Z228" s="1"/>
      <c r="AH228" s="1"/>
      <c r="AN228" s="1"/>
      <c r="AX228" s="1"/>
      <c r="BT228" s="1"/>
      <c r="BU228" s="1"/>
      <c r="BV228" s="1"/>
      <c r="BW228" s="1"/>
    </row>
    <row r="229">
      <c r="D229" s="1"/>
      <c r="E229" s="1"/>
      <c r="F229" s="1"/>
      <c r="G229" s="1"/>
      <c r="J229" s="1"/>
      <c r="K229" s="1"/>
      <c r="L229" s="1"/>
      <c r="M229" s="1"/>
      <c r="X229" s="1"/>
      <c r="Y229" s="1"/>
      <c r="Z229" s="1"/>
      <c r="AH229" s="1"/>
      <c r="AN229" s="1"/>
      <c r="AX229" s="1"/>
      <c r="BT229" s="1"/>
      <c r="BU229" s="1"/>
      <c r="BV229" s="1"/>
      <c r="BW229" s="1"/>
    </row>
    <row r="230">
      <c r="D230" s="1"/>
      <c r="E230" s="1"/>
      <c r="F230" s="1"/>
      <c r="G230" s="1"/>
      <c r="J230" s="1"/>
      <c r="K230" s="1"/>
      <c r="L230" s="1"/>
      <c r="M230" s="1"/>
      <c r="X230" s="1"/>
      <c r="Y230" s="1"/>
      <c r="Z230" s="1"/>
      <c r="AH230" s="1"/>
      <c r="AN230" s="1"/>
      <c r="AX230" s="1"/>
      <c r="BT230" s="1"/>
      <c r="BU230" s="1"/>
      <c r="BV230" s="1"/>
      <c r="BW230" s="1"/>
    </row>
    <row r="231">
      <c r="D231" s="1"/>
      <c r="E231" s="1"/>
      <c r="F231" s="1"/>
      <c r="G231" s="1"/>
      <c r="J231" s="1"/>
      <c r="K231" s="1"/>
      <c r="L231" s="1"/>
      <c r="M231" s="1"/>
      <c r="X231" s="1"/>
      <c r="Y231" s="1"/>
      <c r="Z231" s="1"/>
      <c r="AH231" s="1"/>
      <c r="AN231" s="1"/>
      <c r="AX231" s="1"/>
      <c r="BT231" s="1"/>
      <c r="BU231" s="1"/>
      <c r="BV231" s="1"/>
      <c r="BW231" s="1"/>
    </row>
    <row r="232">
      <c r="D232" s="1"/>
      <c r="E232" s="1"/>
      <c r="F232" s="1"/>
      <c r="G232" s="1"/>
      <c r="J232" s="1"/>
      <c r="K232" s="1"/>
      <c r="L232" s="1"/>
      <c r="M232" s="1"/>
      <c r="X232" s="1"/>
      <c r="Y232" s="1"/>
      <c r="Z232" s="1"/>
      <c r="AH232" s="1"/>
      <c r="AN232" s="1"/>
      <c r="AX232" s="1"/>
      <c r="BT232" s="1"/>
      <c r="BU232" s="1"/>
      <c r="BV232" s="1"/>
      <c r="BW232" s="1"/>
    </row>
    <row r="233">
      <c r="D233" s="1"/>
      <c r="E233" s="1"/>
      <c r="F233" s="1"/>
      <c r="G233" s="1"/>
      <c r="J233" s="1"/>
      <c r="K233" s="1"/>
      <c r="L233" s="1"/>
      <c r="M233" s="1"/>
      <c r="X233" s="1"/>
      <c r="Y233" s="1"/>
      <c r="Z233" s="1"/>
      <c r="AH233" s="1"/>
      <c r="AN233" s="1"/>
      <c r="AX233" s="1"/>
      <c r="BT233" s="1"/>
      <c r="BU233" s="1"/>
      <c r="BV233" s="1"/>
      <c r="BW233" s="1"/>
    </row>
    <row r="234">
      <c r="D234" s="1"/>
      <c r="E234" s="1"/>
      <c r="F234" s="1"/>
      <c r="G234" s="1"/>
      <c r="J234" s="1"/>
      <c r="K234" s="1"/>
      <c r="L234" s="1"/>
      <c r="M234" s="1"/>
      <c r="X234" s="1"/>
      <c r="Y234" s="1"/>
      <c r="Z234" s="1"/>
      <c r="AH234" s="1"/>
      <c r="AN234" s="1"/>
      <c r="AX234" s="1"/>
      <c r="BT234" s="1"/>
      <c r="BU234" s="1"/>
      <c r="BV234" s="1"/>
      <c r="BW234" s="1"/>
    </row>
    <row r="235">
      <c r="D235" s="1"/>
      <c r="E235" s="1"/>
      <c r="F235" s="1"/>
      <c r="G235" s="1"/>
      <c r="J235" s="1"/>
      <c r="K235" s="1"/>
      <c r="L235" s="1"/>
      <c r="M235" s="1"/>
      <c r="X235" s="1"/>
      <c r="Y235" s="1"/>
      <c r="Z235" s="1"/>
      <c r="AH235" s="1"/>
      <c r="AN235" s="1"/>
      <c r="AX235" s="1"/>
      <c r="BT235" s="1"/>
      <c r="BU235" s="1"/>
      <c r="BV235" s="1"/>
      <c r="BW235" s="1"/>
    </row>
    <row r="236">
      <c r="D236" s="1"/>
      <c r="E236" s="1"/>
      <c r="F236" s="1"/>
      <c r="G236" s="1"/>
      <c r="J236" s="1"/>
      <c r="K236" s="1"/>
      <c r="L236" s="1"/>
      <c r="M236" s="1"/>
      <c r="X236" s="1"/>
      <c r="Y236" s="1"/>
      <c r="Z236" s="1"/>
      <c r="AH236" s="1"/>
      <c r="AN236" s="1"/>
      <c r="AX236" s="1"/>
      <c r="BT236" s="1"/>
      <c r="BU236" s="1"/>
      <c r="BV236" s="1"/>
      <c r="BW236" s="1"/>
    </row>
    <row r="237">
      <c r="D237" s="1"/>
      <c r="E237" s="1"/>
      <c r="F237" s="1"/>
      <c r="G237" s="1"/>
      <c r="J237" s="1"/>
      <c r="K237" s="1"/>
      <c r="L237" s="1"/>
      <c r="M237" s="1"/>
      <c r="X237" s="1"/>
      <c r="Y237" s="1"/>
      <c r="Z237" s="1"/>
      <c r="AH237" s="1"/>
      <c r="AN237" s="1"/>
      <c r="AX237" s="1"/>
      <c r="BT237" s="1"/>
      <c r="BU237" s="1"/>
      <c r="BV237" s="1"/>
      <c r="BW237" s="1"/>
    </row>
    <row r="238">
      <c r="D238" s="1"/>
      <c r="E238" s="1"/>
      <c r="F238" s="1"/>
      <c r="G238" s="1"/>
      <c r="J238" s="1"/>
      <c r="K238" s="1"/>
      <c r="L238" s="1"/>
      <c r="M238" s="1"/>
      <c r="X238" s="1"/>
      <c r="Y238" s="1"/>
      <c r="Z238" s="1"/>
      <c r="AH238" s="1"/>
      <c r="AN238" s="1"/>
      <c r="AX238" s="1"/>
      <c r="BT238" s="1"/>
      <c r="BU238" s="1"/>
      <c r="BV238" s="1"/>
      <c r="BW238" s="1"/>
    </row>
    <row r="239">
      <c r="D239" s="1"/>
      <c r="E239" s="1"/>
      <c r="F239" s="1"/>
      <c r="G239" s="1"/>
      <c r="J239" s="1"/>
      <c r="K239" s="1"/>
      <c r="L239" s="1"/>
      <c r="M239" s="1"/>
      <c r="X239" s="1"/>
      <c r="Y239" s="1"/>
      <c r="Z239" s="1"/>
      <c r="AH239" s="1"/>
      <c r="AN239" s="1"/>
      <c r="AX239" s="1"/>
      <c r="BT239" s="1"/>
      <c r="BU239" s="1"/>
      <c r="BV239" s="1"/>
      <c r="BW239" s="1"/>
    </row>
    <row r="240">
      <c r="D240" s="1"/>
      <c r="E240" s="1"/>
      <c r="F240" s="1"/>
      <c r="G240" s="1"/>
      <c r="J240" s="1"/>
      <c r="K240" s="1"/>
      <c r="L240" s="1"/>
      <c r="M240" s="1"/>
      <c r="X240" s="1"/>
      <c r="Y240" s="1"/>
      <c r="Z240" s="1"/>
      <c r="AH240" s="1"/>
      <c r="AN240" s="1"/>
      <c r="AX240" s="1"/>
      <c r="BT240" s="1"/>
      <c r="BU240" s="1"/>
      <c r="BV240" s="1"/>
      <c r="BW240" s="1"/>
    </row>
    <row r="241">
      <c r="D241" s="1"/>
      <c r="E241" s="1"/>
      <c r="F241" s="1"/>
      <c r="G241" s="1"/>
      <c r="J241" s="1"/>
      <c r="K241" s="1"/>
      <c r="L241" s="1"/>
      <c r="M241" s="1"/>
      <c r="X241" s="1"/>
      <c r="Y241" s="1"/>
      <c r="Z241" s="1"/>
      <c r="AH241" s="1"/>
      <c r="AN241" s="1"/>
      <c r="AX241" s="1"/>
      <c r="BT241" s="1"/>
      <c r="BU241" s="1"/>
      <c r="BV241" s="1"/>
      <c r="BW241" s="1"/>
    </row>
    <row r="242">
      <c r="D242" s="1"/>
      <c r="E242" s="1"/>
      <c r="F242" s="1"/>
      <c r="G242" s="1"/>
      <c r="J242" s="1"/>
      <c r="K242" s="1"/>
      <c r="L242" s="1"/>
      <c r="M242" s="1"/>
      <c r="X242" s="1"/>
      <c r="Y242" s="1"/>
      <c r="Z242" s="1"/>
      <c r="AH242" s="1"/>
      <c r="AN242" s="1"/>
      <c r="AX242" s="1"/>
      <c r="BT242" s="1"/>
      <c r="BU242" s="1"/>
      <c r="BV242" s="1"/>
      <c r="BW242" s="1"/>
    </row>
    <row r="243">
      <c r="D243" s="1"/>
      <c r="E243" s="1"/>
      <c r="F243" s="1"/>
      <c r="G243" s="1"/>
      <c r="J243" s="1"/>
      <c r="K243" s="1"/>
      <c r="L243" s="1"/>
      <c r="M243" s="1"/>
      <c r="X243" s="1"/>
      <c r="Y243" s="1"/>
      <c r="Z243" s="1"/>
      <c r="AH243" s="1"/>
      <c r="AN243" s="1"/>
      <c r="AX243" s="1"/>
      <c r="BT243" s="1"/>
      <c r="BU243" s="1"/>
      <c r="BV243" s="1"/>
      <c r="BW243" s="1"/>
    </row>
    <row r="244">
      <c r="D244" s="1"/>
      <c r="E244" s="1"/>
      <c r="F244" s="1"/>
      <c r="G244" s="1"/>
      <c r="J244" s="1"/>
      <c r="K244" s="1"/>
      <c r="L244" s="1"/>
      <c r="M244" s="1"/>
      <c r="X244" s="1"/>
      <c r="Y244" s="1"/>
      <c r="Z244" s="1"/>
      <c r="AH244" s="1"/>
      <c r="AN244" s="1"/>
      <c r="AX244" s="1"/>
      <c r="BT244" s="1"/>
      <c r="BU244" s="1"/>
      <c r="BV244" s="1"/>
      <c r="BW244" s="1"/>
    </row>
    <row r="245">
      <c r="D245" s="1"/>
      <c r="E245" s="1"/>
      <c r="F245" s="1"/>
      <c r="G245" s="1"/>
      <c r="J245" s="1"/>
      <c r="K245" s="1"/>
      <c r="L245" s="1"/>
      <c r="M245" s="1"/>
      <c r="X245" s="1"/>
      <c r="Y245" s="1"/>
      <c r="Z245" s="1"/>
      <c r="AH245" s="1"/>
      <c r="AN245" s="1"/>
      <c r="AX245" s="1"/>
      <c r="BT245" s="1"/>
      <c r="BU245" s="1"/>
      <c r="BV245" s="1"/>
      <c r="BW245" s="1"/>
    </row>
    <row r="246">
      <c r="D246" s="1"/>
      <c r="E246" s="1"/>
      <c r="F246" s="1"/>
      <c r="G246" s="1"/>
      <c r="J246" s="1"/>
      <c r="K246" s="1"/>
      <c r="L246" s="1"/>
      <c r="M246" s="1"/>
      <c r="X246" s="1"/>
      <c r="Y246" s="1"/>
      <c r="Z246" s="1"/>
      <c r="AH246" s="1"/>
      <c r="AN246" s="1"/>
      <c r="AX246" s="1"/>
      <c r="BT246" s="1"/>
      <c r="BU246" s="1"/>
      <c r="BV246" s="1"/>
      <c r="BW246" s="1"/>
    </row>
    <row r="247">
      <c r="D247" s="1"/>
      <c r="E247" s="1"/>
      <c r="F247" s="1"/>
      <c r="G247" s="1"/>
      <c r="J247" s="1"/>
      <c r="K247" s="1"/>
      <c r="L247" s="1"/>
      <c r="M247" s="1"/>
      <c r="X247" s="1"/>
      <c r="Y247" s="1"/>
      <c r="Z247" s="1"/>
      <c r="AH247" s="1"/>
      <c r="AN247" s="1"/>
      <c r="AX247" s="1"/>
      <c r="BT247" s="1"/>
      <c r="BU247" s="1"/>
      <c r="BV247" s="1"/>
      <c r="BW247" s="1"/>
    </row>
    <row r="248">
      <c r="D248" s="1"/>
      <c r="E248" s="1"/>
      <c r="F248" s="1"/>
      <c r="G248" s="1"/>
      <c r="J248" s="1"/>
      <c r="K248" s="1"/>
      <c r="L248" s="1"/>
      <c r="M248" s="1"/>
      <c r="X248" s="1"/>
      <c r="Y248" s="1"/>
      <c r="Z248" s="1"/>
      <c r="AH248" s="1"/>
      <c r="AN248" s="1"/>
      <c r="AX248" s="1"/>
      <c r="BT248" s="1"/>
      <c r="BU248" s="1"/>
      <c r="BV248" s="1"/>
      <c r="BW248" s="1"/>
    </row>
    <row r="249">
      <c r="D249" s="1"/>
      <c r="E249" s="1"/>
      <c r="F249" s="1"/>
      <c r="G249" s="1"/>
      <c r="J249" s="1"/>
      <c r="K249" s="1"/>
      <c r="L249" s="1"/>
      <c r="M249" s="1"/>
      <c r="X249" s="1"/>
      <c r="Y249" s="1"/>
      <c r="Z249" s="1"/>
      <c r="AH249" s="1"/>
      <c r="AN249" s="1"/>
      <c r="AX249" s="1"/>
      <c r="BT249" s="1"/>
      <c r="BU249" s="1"/>
      <c r="BV249" s="1"/>
      <c r="BW249" s="1"/>
    </row>
    <row r="250">
      <c r="D250" s="1"/>
      <c r="E250" s="1"/>
      <c r="F250" s="1"/>
      <c r="G250" s="1"/>
      <c r="J250" s="1"/>
      <c r="K250" s="1"/>
      <c r="L250" s="1"/>
      <c r="M250" s="1"/>
      <c r="X250" s="1"/>
      <c r="Y250" s="1"/>
      <c r="Z250" s="1"/>
      <c r="AH250" s="1"/>
      <c r="AN250" s="1"/>
      <c r="AX250" s="1"/>
      <c r="BT250" s="1"/>
      <c r="BU250" s="1"/>
      <c r="BV250" s="1"/>
      <c r="BW250" s="1"/>
    </row>
    <row r="251">
      <c r="D251" s="1"/>
      <c r="E251" s="1"/>
      <c r="F251" s="1"/>
      <c r="G251" s="1"/>
      <c r="J251" s="1"/>
      <c r="K251" s="1"/>
      <c r="L251" s="1"/>
      <c r="M251" s="1"/>
      <c r="X251" s="1"/>
      <c r="Y251" s="1"/>
      <c r="Z251" s="1"/>
      <c r="AH251" s="1"/>
      <c r="AN251" s="1"/>
      <c r="AX251" s="1"/>
      <c r="BT251" s="1"/>
      <c r="BU251" s="1"/>
      <c r="BV251" s="1"/>
      <c r="BW251" s="1"/>
    </row>
    <row r="252">
      <c r="D252" s="1"/>
      <c r="E252" s="1"/>
      <c r="F252" s="1"/>
      <c r="G252" s="1"/>
      <c r="J252" s="1"/>
      <c r="K252" s="1"/>
      <c r="L252" s="1"/>
      <c r="M252" s="1"/>
      <c r="X252" s="1"/>
      <c r="Y252" s="1"/>
      <c r="Z252" s="1"/>
      <c r="AH252" s="1"/>
      <c r="AN252" s="1"/>
      <c r="AX252" s="1"/>
      <c r="BT252" s="1"/>
      <c r="BU252" s="1"/>
      <c r="BV252" s="1"/>
      <c r="BW252" s="1"/>
    </row>
    <row r="253">
      <c r="D253" s="1"/>
      <c r="E253" s="1"/>
      <c r="F253" s="1"/>
      <c r="G253" s="1"/>
      <c r="J253" s="1"/>
      <c r="K253" s="1"/>
      <c r="L253" s="1"/>
      <c r="M253" s="1"/>
      <c r="X253" s="1"/>
      <c r="Y253" s="1"/>
      <c r="Z253" s="1"/>
      <c r="AH253" s="1"/>
      <c r="AN253" s="1"/>
      <c r="AX253" s="1"/>
      <c r="BT253" s="1"/>
      <c r="BU253" s="1"/>
      <c r="BV253" s="1"/>
      <c r="BW253" s="1"/>
    </row>
    <row r="254">
      <c r="D254" s="1"/>
      <c r="E254" s="1"/>
      <c r="F254" s="1"/>
      <c r="G254" s="1"/>
      <c r="J254" s="1"/>
      <c r="K254" s="1"/>
      <c r="L254" s="1"/>
      <c r="M254" s="1"/>
      <c r="X254" s="1"/>
      <c r="Y254" s="1"/>
      <c r="Z254" s="1"/>
      <c r="AH254" s="1"/>
      <c r="AN254" s="1"/>
      <c r="AX254" s="1"/>
      <c r="BT254" s="1"/>
      <c r="BU254" s="1"/>
      <c r="BV254" s="1"/>
      <c r="BW254" s="1"/>
    </row>
    <row r="255">
      <c r="D255" s="1"/>
      <c r="E255" s="1"/>
      <c r="F255" s="1"/>
      <c r="G255" s="1"/>
      <c r="J255" s="1"/>
      <c r="K255" s="1"/>
      <c r="L255" s="1"/>
      <c r="M255" s="1"/>
      <c r="X255" s="1"/>
      <c r="Y255" s="1"/>
      <c r="Z255" s="1"/>
      <c r="AH255" s="1"/>
      <c r="AN255" s="1"/>
      <c r="AX255" s="1"/>
      <c r="BT255" s="1"/>
      <c r="BU255" s="1"/>
      <c r="BV255" s="1"/>
      <c r="BW255" s="1"/>
    </row>
    <row r="256">
      <c r="D256" s="1"/>
      <c r="E256" s="1"/>
      <c r="F256" s="1"/>
      <c r="G256" s="1"/>
      <c r="J256" s="1"/>
      <c r="K256" s="1"/>
      <c r="L256" s="1"/>
      <c r="M256" s="1"/>
      <c r="X256" s="1"/>
      <c r="Y256" s="1"/>
      <c r="Z256" s="1"/>
      <c r="AH256" s="1"/>
      <c r="AN256" s="1"/>
      <c r="AX256" s="1"/>
      <c r="BT256" s="1"/>
      <c r="BU256" s="1"/>
      <c r="BV256" s="1"/>
      <c r="BW256" s="1"/>
    </row>
    <row r="257">
      <c r="D257" s="1"/>
      <c r="E257" s="1"/>
      <c r="F257" s="1"/>
      <c r="G257" s="1"/>
      <c r="J257" s="1"/>
      <c r="K257" s="1"/>
      <c r="L257" s="1"/>
      <c r="M257" s="1"/>
      <c r="X257" s="1"/>
      <c r="Y257" s="1"/>
      <c r="Z257" s="1"/>
      <c r="AH257" s="1"/>
      <c r="AN257" s="1"/>
      <c r="AX257" s="1"/>
      <c r="BT257" s="1"/>
      <c r="BU257" s="1"/>
      <c r="BV257" s="1"/>
      <c r="BW257" s="1"/>
    </row>
    <row r="258">
      <c r="D258" s="1"/>
      <c r="E258" s="1"/>
      <c r="F258" s="1"/>
      <c r="G258" s="1"/>
      <c r="J258" s="1"/>
      <c r="K258" s="1"/>
      <c r="L258" s="1"/>
      <c r="M258" s="1"/>
      <c r="X258" s="1"/>
      <c r="Y258" s="1"/>
      <c r="Z258" s="1"/>
      <c r="AH258" s="1"/>
      <c r="AN258" s="1"/>
      <c r="AX258" s="1"/>
      <c r="BT258" s="1"/>
      <c r="BU258" s="1"/>
      <c r="BV258" s="1"/>
      <c r="BW258" s="1"/>
    </row>
    <row r="259">
      <c r="D259" s="1"/>
      <c r="E259" s="1"/>
      <c r="F259" s="1"/>
      <c r="G259" s="1"/>
      <c r="J259" s="1"/>
      <c r="K259" s="1"/>
      <c r="L259" s="1"/>
      <c r="M259" s="1"/>
      <c r="X259" s="1"/>
      <c r="Y259" s="1"/>
      <c r="Z259" s="1"/>
      <c r="AH259" s="1"/>
      <c r="AN259" s="1"/>
      <c r="AX259" s="1"/>
      <c r="BT259" s="1"/>
      <c r="BU259" s="1"/>
      <c r="BV259" s="1"/>
      <c r="BW259" s="1"/>
    </row>
    <row r="260">
      <c r="D260" s="1"/>
      <c r="E260" s="1"/>
      <c r="F260" s="1"/>
      <c r="G260" s="1"/>
      <c r="J260" s="1"/>
      <c r="K260" s="1"/>
      <c r="L260" s="1"/>
      <c r="M260" s="1"/>
      <c r="X260" s="1"/>
      <c r="Y260" s="1"/>
      <c r="Z260" s="1"/>
      <c r="AH260" s="1"/>
      <c r="AN260" s="1"/>
      <c r="AX260" s="1"/>
      <c r="BT260" s="1"/>
      <c r="BU260" s="1"/>
      <c r="BV260" s="1"/>
      <c r="BW260" s="1"/>
    </row>
    <row r="261">
      <c r="D261" s="1"/>
      <c r="E261" s="1"/>
      <c r="F261" s="1"/>
      <c r="G261" s="1"/>
      <c r="J261" s="1"/>
      <c r="K261" s="1"/>
      <c r="L261" s="1"/>
      <c r="M261" s="1"/>
      <c r="X261" s="1"/>
      <c r="Y261" s="1"/>
      <c r="Z261" s="1"/>
      <c r="AH261" s="1"/>
      <c r="AN261" s="1"/>
      <c r="AX261" s="1"/>
      <c r="BT261" s="1"/>
      <c r="BU261" s="1"/>
      <c r="BV261" s="1"/>
      <c r="BW261" s="1"/>
    </row>
    <row r="262">
      <c r="D262" s="1"/>
      <c r="E262" s="1"/>
      <c r="F262" s="1"/>
      <c r="G262" s="1"/>
      <c r="J262" s="1"/>
      <c r="K262" s="1"/>
      <c r="L262" s="1"/>
      <c r="M262" s="1"/>
      <c r="X262" s="1"/>
      <c r="Y262" s="1"/>
      <c r="Z262" s="1"/>
      <c r="AH262" s="1"/>
      <c r="AN262" s="1"/>
      <c r="AX262" s="1"/>
      <c r="BT262" s="1"/>
      <c r="BU262" s="1"/>
      <c r="BV262" s="1"/>
      <c r="BW262" s="1"/>
    </row>
    <row r="263">
      <c r="D263" s="1"/>
      <c r="E263" s="1"/>
      <c r="F263" s="1"/>
      <c r="G263" s="1"/>
      <c r="J263" s="1"/>
      <c r="K263" s="1"/>
      <c r="L263" s="1"/>
      <c r="M263" s="1"/>
      <c r="X263" s="1"/>
      <c r="Y263" s="1"/>
      <c r="Z263" s="1"/>
      <c r="AH263" s="1"/>
      <c r="AN263" s="1"/>
      <c r="AX263" s="1"/>
      <c r="BT263" s="1"/>
      <c r="BU263" s="1"/>
      <c r="BV263" s="1"/>
      <c r="BW263" s="1"/>
    </row>
    <row r="264">
      <c r="D264" s="1"/>
      <c r="E264" s="1"/>
      <c r="F264" s="1"/>
      <c r="G264" s="1"/>
      <c r="J264" s="1"/>
      <c r="K264" s="1"/>
      <c r="L264" s="1"/>
      <c r="M264" s="1"/>
      <c r="X264" s="1"/>
      <c r="Y264" s="1"/>
      <c r="Z264" s="1"/>
      <c r="AH264" s="1"/>
      <c r="AN264" s="1"/>
      <c r="AX264" s="1"/>
      <c r="BT264" s="1"/>
      <c r="BU264" s="1"/>
      <c r="BV264" s="1"/>
      <c r="BW264" s="1"/>
    </row>
    <row r="265">
      <c r="D265" s="1"/>
      <c r="E265" s="1"/>
      <c r="F265" s="1"/>
      <c r="G265" s="1"/>
      <c r="J265" s="1"/>
      <c r="K265" s="1"/>
      <c r="L265" s="1"/>
      <c r="M265" s="1"/>
      <c r="X265" s="1"/>
      <c r="Y265" s="1"/>
      <c r="Z265" s="1"/>
      <c r="AH265" s="1"/>
      <c r="AN265" s="1"/>
      <c r="AX265" s="1"/>
      <c r="BT265" s="1"/>
      <c r="BU265" s="1"/>
      <c r="BV265" s="1"/>
      <c r="BW265" s="1"/>
    </row>
    <row r="266">
      <c r="D266" s="1"/>
      <c r="E266" s="1"/>
      <c r="F266" s="1"/>
      <c r="G266" s="1"/>
      <c r="J266" s="1"/>
      <c r="K266" s="1"/>
      <c r="L266" s="1"/>
      <c r="M266" s="1"/>
      <c r="X266" s="1"/>
      <c r="Y266" s="1"/>
      <c r="Z266" s="1"/>
      <c r="AH266" s="1"/>
      <c r="AN266" s="1"/>
      <c r="AX266" s="1"/>
      <c r="BT266" s="1"/>
      <c r="BU266" s="1"/>
      <c r="BV266" s="1"/>
      <c r="BW266" s="1"/>
    </row>
    <row r="267">
      <c r="D267" s="1"/>
      <c r="E267" s="1"/>
      <c r="F267" s="1"/>
      <c r="G267" s="1"/>
      <c r="J267" s="1"/>
      <c r="K267" s="1"/>
      <c r="L267" s="1"/>
      <c r="M267" s="1"/>
      <c r="X267" s="1"/>
      <c r="Y267" s="1"/>
      <c r="Z267" s="1"/>
      <c r="AH267" s="1"/>
      <c r="AN267" s="1"/>
      <c r="AX267" s="1"/>
      <c r="BT267" s="1"/>
      <c r="BU267" s="1"/>
      <c r="BV267" s="1"/>
      <c r="BW267" s="1"/>
    </row>
    <row r="268">
      <c r="D268" s="1"/>
      <c r="E268" s="1"/>
      <c r="F268" s="1"/>
      <c r="G268" s="1"/>
      <c r="J268" s="1"/>
      <c r="K268" s="1"/>
      <c r="L268" s="1"/>
      <c r="M268" s="1"/>
      <c r="X268" s="1"/>
      <c r="Y268" s="1"/>
      <c r="Z268" s="1"/>
      <c r="AH268" s="1"/>
      <c r="AN268" s="1"/>
      <c r="AX268" s="1"/>
      <c r="BT268" s="1"/>
      <c r="BU268" s="1"/>
      <c r="BV268" s="1"/>
      <c r="BW268" s="1"/>
    </row>
    <row r="269">
      <c r="D269" s="1"/>
      <c r="E269" s="1"/>
      <c r="F269" s="1"/>
      <c r="G269" s="1"/>
      <c r="J269" s="1"/>
      <c r="K269" s="1"/>
      <c r="L269" s="1"/>
      <c r="M269" s="1"/>
      <c r="X269" s="1"/>
      <c r="Y269" s="1"/>
      <c r="Z269" s="1"/>
      <c r="AH269" s="1"/>
      <c r="AN269" s="1"/>
      <c r="AX269" s="1"/>
      <c r="BT269" s="1"/>
      <c r="BU269" s="1"/>
      <c r="BV269" s="1"/>
      <c r="BW269" s="1"/>
    </row>
    <row r="270">
      <c r="D270" s="1"/>
      <c r="E270" s="1"/>
      <c r="F270" s="1"/>
      <c r="G270" s="1"/>
      <c r="J270" s="1"/>
      <c r="K270" s="1"/>
      <c r="L270" s="1"/>
      <c r="M270" s="1"/>
      <c r="X270" s="1"/>
      <c r="Y270" s="1"/>
      <c r="Z270" s="1"/>
      <c r="AH270" s="1"/>
      <c r="AN270" s="1"/>
      <c r="AX270" s="1"/>
      <c r="BT270" s="1"/>
      <c r="BU270" s="1"/>
      <c r="BV270" s="1"/>
      <c r="BW270" s="1"/>
    </row>
    <row r="271">
      <c r="D271" s="1"/>
      <c r="E271" s="1"/>
      <c r="F271" s="1"/>
      <c r="G271" s="1"/>
      <c r="J271" s="1"/>
      <c r="K271" s="1"/>
      <c r="L271" s="1"/>
      <c r="M271" s="1"/>
      <c r="X271" s="1"/>
      <c r="Y271" s="1"/>
      <c r="Z271" s="1"/>
      <c r="AH271" s="1"/>
      <c r="AN271" s="1"/>
      <c r="AX271" s="1"/>
      <c r="BT271" s="1"/>
      <c r="BU271" s="1"/>
      <c r="BV271" s="1"/>
      <c r="BW271" s="1"/>
    </row>
    <row r="272">
      <c r="D272" s="1"/>
      <c r="E272" s="1"/>
      <c r="F272" s="1"/>
      <c r="G272" s="1"/>
      <c r="J272" s="1"/>
      <c r="K272" s="1"/>
      <c r="L272" s="1"/>
      <c r="M272" s="1"/>
      <c r="X272" s="1"/>
      <c r="Y272" s="1"/>
      <c r="Z272" s="1"/>
      <c r="AH272" s="1"/>
      <c r="AN272" s="1"/>
      <c r="AX272" s="1"/>
      <c r="BT272" s="1"/>
      <c r="BU272" s="1"/>
      <c r="BV272" s="1"/>
      <c r="BW272" s="1"/>
    </row>
    <row r="273">
      <c r="D273" s="1"/>
      <c r="E273" s="1"/>
      <c r="F273" s="1"/>
      <c r="G273" s="1"/>
      <c r="J273" s="1"/>
      <c r="K273" s="1"/>
      <c r="L273" s="1"/>
      <c r="M273" s="1"/>
      <c r="X273" s="1"/>
      <c r="Y273" s="1"/>
      <c r="Z273" s="1"/>
      <c r="AH273" s="1"/>
      <c r="AN273" s="1"/>
      <c r="AX273" s="1"/>
      <c r="BT273" s="1"/>
      <c r="BU273" s="1"/>
      <c r="BV273" s="1"/>
      <c r="BW273" s="1"/>
    </row>
    <row r="274">
      <c r="D274" s="1"/>
      <c r="E274" s="1"/>
      <c r="F274" s="1"/>
      <c r="G274" s="1"/>
      <c r="J274" s="1"/>
      <c r="K274" s="1"/>
      <c r="L274" s="1"/>
      <c r="M274" s="1"/>
      <c r="X274" s="1"/>
      <c r="Y274" s="1"/>
      <c r="Z274" s="1"/>
      <c r="AH274" s="1"/>
      <c r="AN274" s="1"/>
      <c r="AX274" s="1"/>
      <c r="BT274" s="1"/>
      <c r="BU274" s="1"/>
      <c r="BV274" s="1"/>
      <c r="BW274" s="1"/>
    </row>
    <row r="275">
      <c r="D275" s="1"/>
      <c r="E275" s="1"/>
      <c r="F275" s="1"/>
      <c r="G275" s="1"/>
      <c r="J275" s="1"/>
      <c r="K275" s="1"/>
      <c r="L275" s="1"/>
      <c r="M275" s="1"/>
      <c r="X275" s="1"/>
      <c r="Y275" s="1"/>
      <c r="Z275" s="1"/>
      <c r="AH275" s="1"/>
      <c r="AN275" s="1"/>
      <c r="AX275" s="1"/>
      <c r="BT275" s="1"/>
      <c r="BU275" s="1"/>
      <c r="BV275" s="1"/>
      <c r="BW275" s="1"/>
    </row>
    <row r="276">
      <c r="D276" s="1"/>
      <c r="E276" s="1"/>
      <c r="F276" s="1"/>
      <c r="G276" s="1"/>
      <c r="J276" s="1"/>
      <c r="K276" s="1"/>
      <c r="L276" s="1"/>
      <c r="M276" s="1"/>
      <c r="X276" s="1"/>
      <c r="Y276" s="1"/>
      <c r="Z276" s="1"/>
      <c r="AH276" s="1"/>
      <c r="AN276" s="1"/>
      <c r="AX276" s="1"/>
      <c r="BT276" s="1"/>
      <c r="BU276" s="1"/>
      <c r="BV276" s="1"/>
      <c r="BW276" s="1"/>
    </row>
    <row r="277">
      <c r="D277" s="1"/>
      <c r="E277" s="1"/>
      <c r="F277" s="1"/>
      <c r="G277" s="1"/>
      <c r="J277" s="1"/>
      <c r="K277" s="1"/>
      <c r="L277" s="1"/>
      <c r="M277" s="1"/>
      <c r="X277" s="1"/>
      <c r="Y277" s="1"/>
      <c r="Z277" s="1"/>
      <c r="AH277" s="1"/>
      <c r="AN277" s="1"/>
      <c r="AX277" s="1"/>
      <c r="BT277" s="1"/>
      <c r="BU277" s="1"/>
      <c r="BV277" s="1"/>
      <c r="BW277" s="1"/>
    </row>
    <row r="278">
      <c r="D278" s="1"/>
      <c r="E278" s="1"/>
      <c r="F278" s="1"/>
      <c r="G278" s="1"/>
      <c r="J278" s="1"/>
      <c r="K278" s="1"/>
      <c r="L278" s="1"/>
      <c r="M278" s="1"/>
      <c r="X278" s="1"/>
      <c r="Y278" s="1"/>
      <c r="Z278" s="1"/>
      <c r="AH278" s="1"/>
      <c r="AN278" s="1"/>
      <c r="AX278" s="1"/>
      <c r="BT278" s="1"/>
      <c r="BU278" s="1"/>
      <c r="BV278" s="1"/>
      <c r="BW278" s="1"/>
    </row>
    <row r="279">
      <c r="D279" s="1"/>
      <c r="E279" s="1"/>
      <c r="F279" s="1"/>
      <c r="G279" s="1"/>
      <c r="J279" s="1"/>
      <c r="K279" s="1"/>
      <c r="L279" s="1"/>
      <c r="M279" s="1"/>
      <c r="X279" s="1"/>
      <c r="Y279" s="1"/>
      <c r="Z279" s="1"/>
      <c r="AH279" s="1"/>
      <c r="AN279" s="1"/>
      <c r="AX279" s="1"/>
      <c r="BT279" s="1"/>
      <c r="BU279" s="1"/>
      <c r="BV279" s="1"/>
      <c r="BW279" s="1"/>
    </row>
    <row r="280">
      <c r="D280" s="1"/>
      <c r="E280" s="1"/>
      <c r="F280" s="1"/>
      <c r="G280" s="1"/>
      <c r="J280" s="1"/>
      <c r="K280" s="1"/>
      <c r="L280" s="1"/>
      <c r="M280" s="1"/>
      <c r="X280" s="1"/>
      <c r="Y280" s="1"/>
      <c r="Z280" s="1"/>
      <c r="AH280" s="1"/>
      <c r="AN280" s="1"/>
      <c r="AX280" s="1"/>
      <c r="BT280" s="1"/>
      <c r="BU280" s="1"/>
      <c r="BV280" s="1"/>
      <c r="BW280" s="1"/>
    </row>
    <row r="281">
      <c r="D281" s="1"/>
      <c r="E281" s="1"/>
      <c r="F281" s="1"/>
      <c r="G281" s="1"/>
      <c r="J281" s="1"/>
      <c r="K281" s="1"/>
      <c r="L281" s="1"/>
      <c r="M281" s="1"/>
      <c r="X281" s="1"/>
      <c r="Y281" s="1"/>
      <c r="Z281" s="1"/>
      <c r="AH281" s="1"/>
      <c r="AN281" s="1"/>
      <c r="AX281" s="1"/>
      <c r="BT281" s="1"/>
      <c r="BU281" s="1"/>
      <c r="BV281" s="1"/>
      <c r="BW281" s="1"/>
    </row>
    <row r="282">
      <c r="D282" s="1"/>
      <c r="E282" s="1"/>
      <c r="F282" s="1"/>
      <c r="G282" s="1"/>
      <c r="J282" s="1"/>
      <c r="K282" s="1"/>
      <c r="L282" s="1"/>
      <c r="M282" s="1"/>
      <c r="X282" s="1"/>
      <c r="Y282" s="1"/>
      <c r="Z282" s="1"/>
      <c r="AH282" s="1"/>
      <c r="AN282" s="1"/>
      <c r="AX282" s="1"/>
      <c r="BT282" s="1"/>
      <c r="BU282" s="1"/>
      <c r="BV282" s="1"/>
      <c r="BW282" s="1"/>
    </row>
    <row r="283">
      <c r="D283" s="1"/>
      <c r="E283" s="1"/>
      <c r="F283" s="1"/>
      <c r="G283" s="1"/>
      <c r="J283" s="1"/>
      <c r="K283" s="1"/>
      <c r="L283" s="1"/>
      <c r="M283" s="1"/>
      <c r="X283" s="1"/>
      <c r="Y283" s="1"/>
      <c r="Z283" s="1"/>
      <c r="AH283" s="1"/>
      <c r="AN283" s="1"/>
      <c r="AX283" s="1"/>
      <c r="BT283" s="1"/>
      <c r="BU283" s="1"/>
      <c r="BV283" s="1"/>
      <c r="BW283" s="1"/>
    </row>
    <row r="284">
      <c r="D284" s="1"/>
      <c r="E284" s="1"/>
      <c r="F284" s="1"/>
      <c r="G284" s="1"/>
      <c r="J284" s="1"/>
      <c r="K284" s="1"/>
      <c r="L284" s="1"/>
      <c r="M284" s="1"/>
      <c r="X284" s="1"/>
      <c r="Y284" s="1"/>
      <c r="Z284" s="1"/>
      <c r="AH284" s="1"/>
      <c r="AN284" s="1"/>
      <c r="AX284" s="1"/>
      <c r="BT284" s="1"/>
      <c r="BU284" s="1"/>
      <c r="BV284" s="1"/>
      <c r="BW284" s="1"/>
    </row>
    <row r="285">
      <c r="D285" s="1"/>
      <c r="E285" s="1"/>
      <c r="F285" s="1"/>
      <c r="G285" s="1"/>
      <c r="J285" s="1"/>
      <c r="K285" s="1"/>
      <c r="L285" s="1"/>
      <c r="M285" s="1"/>
      <c r="X285" s="1"/>
      <c r="Y285" s="1"/>
      <c r="Z285" s="1"/>
      <c r="AH285" s="1"/>
      <c r="AN285" s="1"/>
      <c r="AX285" s="1"/>
      <c r="BT285" s="1"/>
      <c r="BU285" s="1"/>
      <c r="BV285" s="1"/>
      <c r="BW285" s="1"/>
    </row>
    <row r="286">
      <c r="D286" s="1"/>
      <c r="E286" s="1"/>
      <c r="F286" s="1"/>
      <c r="G286" s="1"/>
      <c r="J286" s="1"/>
      <c r="K286" s="1"/>
      <c r="L286" s="1"/>
      <c r="M286" s="1"/>
      <c r="X286" s="1"/>
      <c r="Y286" s="1"/>
      <c r="Z286" s="1"/>
      <c r="AH286" s="1"/>
      <c r="AN286" s="1"/>
      <c r="AX286" s="1"/>
      <c r="BT286" s="1"/>
      <c r="BU286" s="1"/>
      <c r="BV286" s="1"/>
      <c r="BW286" s="1"/>
    </row>
    <row r="287">
      <c r="D287" s="1"/>
      <c r="E287" s="1"/>
      <c r="F287" s="1"/>
      <c r="G287" s="1"/>
      <c r="J287" s="1"/>
      <c r="K287" s="1"/>
      <c r="L287" s="1"/>
      <c r="M287" s="1"/>
      <c r="X287" s="1"/>
      <c r="Y287" s="1"/>
      <c r="Z287" s="1"/>
      <c r="AH287" s="1"/>
      <c r="AN287" s="1"/>
      <c r="AX287" s="1"/>
      <c r="BT287" s="1"/>
      <c r="BU287" s="1"/>
      <c r="BV287" s="1"/>
      <c r="BW287" s="1"/>
    </row>
    <row r="288">
      <c r="D288" s="1"/>
      <c r="E288" s="1"/>
      <c r="F288" s="1"/>
      <c r="G288" s="1"/>
      <c r="J288" s="1"/>
      <c r="K288" s="1"/>
      <c r="L288" s="1"/>
      <c r="M288" s="1"/>
      <c r="X288" s="1"/>
      <c r="Y288" s="1"/>
      <c r="Z288" s="1"/>
      <c r="AH288" s="1"/>
      <c r="AN288" s="1"/>
      <c r="AX288" s="1"/>
      <c r="BT288" s="1"/>
      <c r="BU288" s="1"/>
      <c r="BV288" s="1"/>
      <c r="BW288" s="1"/>
    </row>
    <row r="289">
      <c r="D289" s="1"/>
      <c r="E289" s="1"/>
      <c r="F289" s="1"/>
      <c r="G289" s="1"/>
      <c r="J289" s="1"/>
      <c r="K289" s="1"/>
      <c r="L289" s="1"/>
      <c r="M289" s="1"/>
      <c r="X289" s="1"/>
      <c r="Y289" s="1"/>
      <c r="Z289" s="1"/>
      <c r="AH289" s="1"/>
      <c r="AN289" s="1"/>
      <c r="AX289" s="1"/>
      <c r="BT289" s="1"/>
      <c r="BU289" s="1"/>
      <c r="BV289" s="1"/>
      <c r="BW289" s="1"/>
    </row>
    <row r="290">
      <c r="D290" s="1"/>
      <c r="E290" s="1"/>
      <c r="F290" s="1"/>
      <c r="G290" s="1"/>
      <c r="J290" s="1"/>
      <c r="K290" s="1"/>
      <c r="L290" s="1"/>
      <c r="M290" s="1"/>
      <c r="X290" s="1"/>
      <c r="Y290" s="1"/>
      <c r="Z290" s="1"/>
      <c r="AH290" s="1"/>
      <c r="AN290" s="1"/>
      <c r="AX290" s="1"/>
      <c r="BT290" s="1"/>
      <c r="BU290" s="1"/>
      <c r="BV290" s="1"/>
      <c r="BW290" s="1"/>
    </row>
    <row r="291">
      <c r="D291" s="1"/>
      <c r="E291" s="1"/>
      <c r="F291" s="1"/>
      <c r="G291" s="1"/>
      <c r="J291" s="1"/>
      <c r="K291" s="1"/>
      <c r="L291" s="1"/>
      <c r="M291" s="1"/>
      <c r="X291" s="1"/>
      <c r="Y291" s="1"/>
      <c r="Z291" s="1"/>
      <c r="AH291" s="1"/>
      <c r="AN291" s="1"/>
      <c r="AX291" s="1"/>
      <c r="BT291" s="1"/>
      <c r="BU291" s="1"/>
      <c r="BV291" s="1"/>
      <c r="BW291" s="1"/>
    </row>
    <row r="292">
      <c r="D292" s="1"/>
      <c r="E292" s="1"/>
      <c r="F292" s="1"/>
      <c r="G292" s="1"/>
      <c r="J292" s="1"/>
      <c r="K292" s="1"/>
      <c r="L292" s="1"/>
      <c r="M292" s="1"/>
      <c r="X292" s="1"/>
      <c r="Y292" s="1"/>
      <c r="Z292" s="1"/>
      <c r="AH292" s="1"/>
      <c r="AN292" s="1"/>
      <c r="AX292" s="1"/>
      <c r="BT292" s="1"/>
      <c r="BU292" s="1"/>
      <c r="BV292" s="1"/>
      <c r="BW292" s="1"/>
    </row>
    <row r="293">
      <c r="D293" s="1"/>
      <c r="E293" s="1"/>
      <c r="F293" s="1"/>
      <c r="G293" s="1"/>
      <c r="J293" s="1"/>
      <c r="K293" s="1"/>
      <c r="L293" s="1"/>
      <c r="M293" s="1"/>
      <c r="X293" s="1"/>
      <c r="Y293" s="1"/>
      <c r="Z293" s="1"/>
      <c r="AH293" s="1"/>
      <c r="AN293" s="1"/>
      <c r="AX293" s="1"/>
      <c r="BT293" s="1"/>
      <c r="BU293" s="1"/>
      <c r="BV293" s="1"/>
      <c r="BW293" s="1"/>
    </row>
    <row r="294">
      <c r="D294" s="1"/>
      <c r="E294" s="1"/>
      <c r="F294" s="1"/>
      <c r="G294" s="1"/>
      <c r="J294" s="1"/>
      <c r="K294" s="1"/>
      <c r="L294" s="1"/>
      <c r="M294" s="1"/>
      <c r="X294" s="1"/>
      <c r="Y294" s="1"/>
      <c r="Z294" s="1"/>
      <c r="AH294" s="1"/>
      <c r="AN294" s="1"/>
      <c r="AX294" s="1"/>
      <c r="BT294" s="1"/>
      <c r="BU294" s="1"/>
      <c r="BV294" s="1"/>
      <c r="BW294" s="1"/>
    </row>
    <row r="295">
      <c r="D295" s="1"/>
      <c r="E295" s="1"/>
      <c r="F295" s="1"/>
      <c r="G295" s="1"/>
      <c r="J295" s="1"/>
      <c r="K295" s="1"/>
      <c r="L295" s="1"/>
      <c r="M295" s="1"/>
      <c r="X295" s="1"/>
      <c r="Y295" s="1"/>
      <c r="Z295" s="1"/>
      <c r="AH295" s="1"/>
      <c r="AN295" s="1"/>
      <c r="AX295" s="1"/>
      <c r="BT295" s="1"/>
      <c r="BU295" s="1"/>
      <c r="BV295" s="1"/>
      <c r="BW295" s="1"/>
    </row>
    <row r="296">
      <c r="D296" s="1"/>
      <c r="E296" s="1"/>
      <c r="F296" s="1"/>
      <c r="G296" s="1"/>
      <c r="J296" s="1"/>
      <c r="K296" s="1"/>
      <c r="L296" s="1"/>
      <c r="M296" s="1"/>
      <c r="X296" s="1"/>
      <c r="Y296" s="1"/>
      <c r="Z296" s="1"/>
      <c r="AH296" s="1"/>
      <c r="AN296" s="1"/>
      <c r="AX296" s="1"/>
      <c r="BT296" s="1"/>
      <c r="BU296" s="1"/>
      <c r="BV296" s="1"/>
      <c r="BW296" s="1"/>
    </row>
    <row r="297">
      <c r="D297" s="1"/>
      <c r="E297" s="1"/>
      <c r="F297" s="1"/>
      <c r="G297" s="1"/>
      <c r="J297" s="1"/>
      <c r="K297" s="1"/>
      <c r="L297" s="1"/>
      <c r="M297" s="1"/>
      <c r="X297" s="1"/>
      <c r="Y297" s="1"/>
      <c r="Z297" s="1"/>
      <c r="AH297" s="1"/>
      <c r="AN297" s="1"/>
      <c r="AX297" s="1"/>
      <c r="BT297" s="1"/>
      <c r="BU297" s="1"/>
      <c r="BV297" s="1"/>
      <c r="BW297" s="1"/>
    </row>
    <row r="298">
      <c r="D298" s="1"/>
      <c r="E298" s="1"/>
      <c r="F298" s="1"/>
      <c r="G298" s="1"/>
      <c r="J298" s="1"/>
      <c r="K298" s="1"/>
      <c r="L298" s="1"/>
      <c r="M298" s="1"/>
      <c r="X298" s="1"/>
      <c r="Y298" s="1"/>
      <c r="Z298" s="1"/>
      <c r="AH298" s="1"/>
      <c r="AN298" s="1"/>
      <c r="AX298" s="1"/>
      <c r="BT298" s="1"/>
      <c r="BU298" s="1"/>
      <c r="BV298" s="1"/>
      <c r="BW298" s="1"/>
    </row>
    <row r="299">
      <c r="D299" s="1"/>
      <c r="E299" s="1"/>
      <c r="F299" s="1"/>
      <c r="G299" s="1"/>
      <c r="J299" s="1"/>
      <c r="K299" s="1"/>
      <c r="L299" s="1"/>
      <c r="M299" s="1"/>
      <c r="X299" s="1"/>
      <c r="Y299" s="1"/>
      <c r="Z299" s="1"/>
      <c r="AH299" s="1"/>
      <c r="AN299" s="1"/>
      <c r="AX299" s="1"/>
      <c r="BT299" s="1"/>
      <c r="BU299" s="1"/>
      <c r="BV299" s="1"/>
      <c r="BW299" s="1"/>
    </row>
    <row r="300">
      <c r="D300" s="1"/>
      <c r="E300" s="1"/>
      <c r="F300" s="1"/>
      <c r="G300" s="1"/>
      <c r="J300" s="1"/>
      <c r="K300" s="1"/>
      <c r="L300" s="1"/>
      <c r="M300" s="1"/>
      <c r="X300" s="1"/>
      <c r="Y300" s="1"/>
      <c r="Z300" s="1"/>
      <c r="AH300" s="1"/>
      <c r="AN300" s="1"/>
      <c r="AX300" s="1"/>
      <c r="BT300" s="1"/>
      <c r="BU300" s="1"/>
      <c r="BV300" s="1"/>
      <c r="BW300" s="1"/>
    </row>
    <row r="301">
      <c r="D301" s="1"/>
      <c r="E301" s="1"/>
      <c r="F301" s="1"/>
      <c r="G301" s="1"/>
      <c r="J301" s="1"/>
      <c r="K301" s="1"/>
      <c r="L301" s="1"/>
      <c r="M301" s="1"/>
      <c r="X301" s="1"/>
      <c r="Y301" s="1"/>
      <c r="Z301" s="1"/>
      <c r="AH301" s="1"/>
      <c r="AN301" s="1"/>
      <c r="AX301" s="1"/>
      <c r="BT301" s="1"/>
      <c r="BU301" s="1"/>
      <c r="BV301" s="1"/>
      <c r="BW301" s="1"/>
    </row>
    <row r="302">
      <c r="D302" s="1"/>
      <c r="E302" s="1"/>
      <c r="F302" s="1"/>
      <c r="G302" s="1"/>
      <c r="J302" s="1"/>
      <c r="K302" s="1"/>
      <c r="L302" s="1"/>
      <c r="M302" s="1"/>
      <c r="X302" s="1"/>
      <c r="Y302" s="1"/>
      <c r="Z302" s="1"/>
      <c r="AH302" s="1"/>
      <c r="AN302" s="1"/>
      <c r="AX302" s="1"/>
      <c r="BT302" s="1"/>
      <c r="BU302" s="1"/>
      <c r="BV302" s="1"/>
      <c r="BW302" s="1"/>
    </row>
    <row r="303">
      <c r="D303" s="1"/>
      <c r="E303" s="1"/>
      <c r="F303" s="1"/>
      <c r="G303" s="1"/>
      <c r="J303" s="1"/>
      <c r="K303" s="1"/>
      <c r="L303" s="1"/>
      <c r="M303" s="1"/>
      <c r="X303" s="1"/>
      <c r="Y303" s="1"/>
      <c r="Z303" s="1"/>
      <c r="AH303" s="1"/>
      <c r="AN303" s="1"/>
      <c r="AX303" s="1"/>
      <c r="BT303" s="1"/>
      <c r="BU303" s="1"/>
      <c r="BV303" s="1"/>
      <c r="BW303" s="1"/>
    </row>
    <row r="304">
      <c r="D304" s="1"/>
      <c r="E304" s="1"/>
      <c r="F304" s="1"/>
      <c r="G304" s="1"/>
      <c r="J304" s="1"/>
      <c r="K304" s="1"/>
      <c r="L304" s="1"/>
      <c r="M304" s="1"/>
      <c r="X304" s="1"/>
      <c r="Y304" s="1"/>
      <c r="Z304" s="1"/>
      <c r="AH304" s="1"/>
      <c r="AN304" s="1"/>
      <c r="AX304" s="1"/>
      <c r="BT304" s="1"/>
      <c r="BU304" s="1"/>
      <c r="BV304" s="1"/>
      <c r="BW304" s="1"/>
    </row>
    <row r="305">
      <c r="D305" s="1"/>
      <c r="E305" s="1"/>
      <c r="F305" s="1"/>
      <c r="G305" s="1"/>
      <c r="J305" s="1"/>
      <c r="K305" s="1"/>
      <c r="L305" s="1"/>
      <c r="M305" s="1"/>
      <c r="X305" s="1"/>
      <c r="Y305" s="1"/>
      <c r="Z305" s="1"/>
      <c r="AH305" s="1"/>
      <c r="AN305" s="1"/>
      <c r="AX305" s="1"/>
      <c r="BT305" s="1"/>
      <c r="BU305" s="1"/>
      <c r="BV305" s="1"/>
      <c r="BW305" s="1"/>
    </row>
    <row r="306">
      <c r="D306" s="1"/>
      <c r="E306" s="1"/>
      <c r="F306" s="1"/>
      <c r="G306" s="1"/>
      <c r="J306" s="1"/>
      <c r="K306" s="1"/>
      <c r="L306" s="1"/>
      <c r="M306" s="1"/>
      <c r="X306" s="1"/>
      <c r="Y306" s="1"/>
      <c r="Z306" s="1"/>
      <c r="AH306" s="1"/>
      <c r="AN306" s="1"/>
      <c r="AX306" s="1"/>
      <c r="BT306" s="1"/>
      <c r="BU306" s="1"/>
      <c r="BV306" s="1"/>
      <c r="BW306" s="1"/>
    </row>
    <row r="307">
      <c r="D307" s="1"/>
      <c r="E307" s="1"/>
      <c r="F307" s="1"/>
      <c r="G307" s="1"/>
      <c r="J307" s="1"/>
      <c r="K307" s="1"/>
      <c r="L307" s="1"/>
      <c r="M307" s="1"/>
      <c r="X307" s="1"/>
      <c r="Y307" s="1"/>
      <c r="Z307" s="1"/>
      <c r="AH307" s="1"/>
      <c r="AN307" s="1"/>
      <c r="AX307" s="1"/>
      <c r="BT307" s="1"/>
      <c r="BU307" s="1"/>
      <c r="BV307" s="1"/>
      <c r="BW307" s="1"/>
    </row>
    <row r="308">
      <c r="D308" s="1"/>
      <c r="E308" s="1"/>
      <c r="F308" s="1"/>
      <c r="G308" s="1"/>
      <c r="J308" s="1"/>
      <c r="K308" s="1"/>
      <c r="L308" s="1"/>
      <c r="M308" s="1"/>
      <c r="X308" s="1"/>
      <c r="Y308" s="1"/>
      <c r="Z308" s="1"/>
      <c r="AH308" s="1"/>
      <c r="AN308" s="1"/>
      <c r="AX308" s="1"/>
      <c r="BT308" s="1"/>
      <c r="BU308" s="1"/>
      <c r="BV308" s="1"/>
      <c r="BW308" s="1"/>
    </row>
    <row r="309">
      <c r="D309" s="1"/>
      <c r="E309" s="1"/>
      <c r="F309" s="1"/>
      <c r="G309" s="1"/>
      <c r="J309" s="1"/>
      <c r="K309" s="1"/>
      <c r="L309" s="1"/>
      <c r="M309" s="1"/>
      <c r="X309" s="1"/>
      <c r="Y309" s="1"/>
      <c r="Z309" s="1"/>
      <c r="AH309" s="1"/>
      <c r="AN309" s="1"/>
      <c r="AX309" s="1"/>
      <c r="BT309" s="1"/>
      <c r="BU309" s="1"/>
      <c r="BV309" s="1"/>
      <c r="BW309" s="1"/>
    </row>
    <row r="310">
      <c r="D310" s="1"/>
      <c r="E310" s="1"/>
      <c r="F310" s="1"/>
      <c r="G310" s="1"/>
      <c r="J310" s="1"/>
      <c r="K310" s="1"/>
      <c r="L310" s="1"/>
      <c r="M310" s="1"/>
      <c r="X310" s="1"/>
      <c r="Y310" s="1"/>
      <c r="Z310" s="1"/>
      <c r="AH310" s="1"/>
      <c r="AN310" s="1"/>
      <c r="AX310" s="1"/>
      <c r="BT310" s="1"/>
      <c r="BU310" s="1"/>
      <c r="BV310" s="1"/>
      <c r="BW310" s="1"/>
    </row>
    <row r="311">
      <c r="D311" s="1"/>
      <c r="E311" s="1"/>
      <c r="F311" s="1"/>
      <c r="G311" s="1"/>
      <c r="J311" s="1"/>
      <c r="K311" s="1"/>
      <c r="L311" s="1"/>
      <c r="M311" s="1"/>
      <c r="X311" s="1"/>
      <c r="Y311" s="1"/>
      <c r="Z311" s="1"/>
      <c r="AH311" s="1"/>
      <c r="AN311" s="1"/>
      <c r="AX311" s="1"/>
      <c r="BT311" s="1"/>
      <c r="BU311" s="1"/>
      <c r="BV311" s="1"/>
      <c r="BW311" s="1"/>
    </row>
    <row r="312">
      <c r="D312" s="1"/>
      <c r="E312" s="1"/>
      <c r="F312" s="1"/>
      <c r="G312" s="1"/>
      <c r="J312" s="1"/>
      <c r="K312" s="1"/>
      <c r="L312" s="1"/>
      <c r="M312" s="1"/>
      <c r="X312" s="1"/>
      <c r="Y312" s="1"/>
      <c r="Z312" s="1"/>
      <c r="AH312" s="1"/>
      <c r="AN312" s="1"/>
      <c r="AX312" s="1"/>
      <c r="BT312" s="1"/>
      <c r="BU312" s="1"/>
      <c r="BV312" s="1"/>
      <c r="BW312" s="1"/>
    </row>
    <row r="313">
      <c r="D313" s="1"/>
      <c r="E313" s="1"/>
      <c r="F313" s="1"/>
      <c r="G313" s="1"/>
      <c r="J313" s="1"/>
      <c r="K313" s="1"/>
      <c r="L313" s="1"/>
      <c r="M313" s="1"/>
      <c r="X313" s="1"/>
      <c r="Y313" s="1"/>
      <c r="Z313" s="1"/>
      <c r="AH313" s="1"/>
      <c r="AN313" s="1"/>
      <c r="AX313" s="1"/>
      <c r="BT313" s="1"/>
      <c r="BU313" s="1"/>
      <c r="BV313" s="1"/>
      <c r="BW313" s="1"/>
    </row>
    <row r="314">
      <c r="D314" s="1"/>
      <c r="E314" s="1"/>
      <c r="F314" s="1"/>
      <c r="G314" s="1"/>
      <c r="J314" s="1"/>
      <c r="K314" s="1"/>
      <c r="L314" s="1"/>
      <c r="M314" s="1"/>
      <c r="X314" s="1"/>
      <c r="Y314" s="1"/>
      <c r="Z314" s="1"/>
      <c r="AH314" s="1"/>
      <c r="AN314" s="1"/>
      <c r="AX314" s="1"/>
      <c r="BT314" s="1"/>
      <c r="BU314" s="1"/>
      <c r="BV314" s="1"/>
      <c r="BW314" s="1"/>
    </row>
    <row r="315">
      <c r="D315" s="1"/>
      <c r="E315" s="1"/>
      <c r="F315" s="1"/>
      <c r="G315" s="1"/>
      <c r="J315" s="1"/>
      <c r="K315" s="1"/>
      <c r="L315" s="1"/>
      <c r="M315" s="1"/>
      <c r="X315" s="1"/>
      <c r="Y315" s="1"/>
      <c r="Z315" s="1"/>
      <c r="AH315" s="1"/>
      <c r="AN315" s="1"/>
      <c r="AX315" s="1"/>
      <c r="BT315" s="1"/>
      <c r="BU315" s="1"/>
      <c r="BV315" s="1"/>
      <c r="BW315" s="1"/>
    </row>
    <row r="316">
      <c r="D316" s="1"/>
      <c r="E316" s="1"/>
      <c r="F316" s="1"/>
      <c r="G316" s="1"/>
      <c r="J316" s="1"/>
      <c r="K316" s="1"/>
      <c r="L316" s="1"/>
      <c r="M316" s="1"/>
      <c r="X316" s="1"/>
      <c r="Y316" s="1"/>
      <c r="Z316" s="1"/>
      <c r="AH316" s="1"/>
      <c r="AN316" s="1"/>
      <c r="AX316" s="1"/>
      <c r="BT316" s="1"/>
      <c r="BU316" s="1"/>
      <c r="BV316" s="1"/>
      <c r="BW316" s="1"/>
    </row>
    <row r="317">
      <c r="D317" s="1"/>
      <c r="E317" s="1"/>
      <c r="F317" s="1"/>
      <c r="G317" s="1"/>
      <c r="J317" s="1"/>
      <c r="K317" s="1"/>
      <c r="L317" s="1"/>
      <c r="M317" s="1"/>
      <c r="X317" s="1"/>
      <c r="Y317" s="1"/>
      <c r="Z317" s="1"/>
      <c r="AH317" s="1"/>
      <c r="AN317" s="1"/>
      <c r="AX317" s="1"/>
      <c r="BT317" s="1"/>
      <c r="BU317" s="1"/>
      <c r="BV317" s="1"/>
      <c r="BW317" s="1"/>
    </row>
    <row r="318">
      <c r="D318" s="1"/>
      <c r="E318" s="1"/>
      <c r="F318" s="1"/>
      <c r="G318" s="1"/>
      <c r="J318" s="1"/>
      <c r="K318" s="1"/>
      <c r="L318" s="1"/>
      <c r="M318" s="1"/>
      <c r="X318" s="1"/>
      <c r="Y318" s="1"/>
      <c r="Z318" s="1"/>
      <c r="AH318" s="1"/>
      <c r="AN318" s="1"/>
      <c r="AX318" s="1"/>
      <c r="BT318" s="1"/>
      <c r="BU318" s="1"/>
      <c r="BV318" s="1"/>
      <c r="BW318" s="1"/>
    </row>
    <row r="319">
      <c r="D319" s="1"/>
      <c r="E319" s="1"/>
      <c r="F319" s="1"/>
      <c r="G319" s="1"/>
      <c r="J319" s="1"/>
      <c r="K319" s="1"/>
      <c r="L319" s="1"/>
      <c r="M319" s="1"/>
      <c r="X319" s="1"/>
      <c r="Y319" s="1"/>
      <c r="Z319" s="1"/>
      <c r="AH319" s="1"/>
      <c r="AN319" s="1"/>
      <c r="AX319" s="1"/>
      <c r="BT319" s="1"/>
      <c r="BU319" s="1"/>
      <c r="BV319" s="1"/>
      <c r="BW319" s="1"/>
    </row>
    <row r="320">
      <c r="D320" s="1"/>
      <c r="E320" s="1"/>
      <c r="F320" s="1"/>
      <c r="G320" s="1"/>
      <c r="J320" s="1"/>
      <c r="K320" s="1"/>
      <c r="L320" s="1"/>
      <c r="M320" s="1"/>
      <c r="X320" s="1"/>
      <c r="Y320" s="1"/>
      <c r="Z320" s="1"/>
      <c r="AH320" s="1"/>
      <c r="AN320" s="1"/>
      <c r="AX320" s="1"/>
      <c r="BT320" s="1"/>
      <c r="BU320" s="1"/>
      <c r="BV320" s="1"/>
      <c r="BW320" s="1"/>
    </row>
    <row r="321">
      <c r="D321" s="1"/>
      <c r="E321" s="1"/>
      <c r="F321" s="1"/>
      <c r="G321" s="1"/>
      <c r="J321" s="1"/>
      <c r="K321" s="1"/>
      <c r="L321" s="1"/>
      <c r="M321" s="1"/>
      <c r="X321" s="1"/>
      <c r="Y321" s="1"/>
      <c r="Z321" s="1"/>
      <c r="AH321" s="1"/>
      <c r="AN321" s="1"/>
      <c r="AX321" s="1"/>
      <c r="BT321" s="1"/>
      <c r="BU321" s="1"/>
      <c r="BV321" s="1"/>
      <c r="BW321" s="1"/>
    </row>
    <row r="322">
      <c r="D322" s="1"/>
      <c r="E322" s="1"/>
      <c r="F322" s="1"/>
      <c r="G322" s="1"/>
      <c r="J322" s="1"/>
      <c r="K322" s="1"/>
      <c r="L322" s="1"/>
      <c r="M322" s="1"/>
      <c r="X322" s="1"/>
      <c r="Y322" s="1"/>
      <c r="Z322" s="1"/>
      <c r="AH322" s="1"/>
      <c r="AN322" s="1"/>
      <c r="AX322" s="1"/>
      <c r="BT322" s="1"/>
      <c r="BU322" s="1"/>
      <c r="BV322" s="1"/>
      <c r="BW322" s="1"/>
    </row>
    <row r="323">
      <c r="D323" s="1"/>
      <c r="E323" s="1"/>
      <c r="F323" s="1"/>
      <c r="G323" s="1"/>
      <c r="J323" s="1"/>
      <c r="K323" s="1"/>
      <c r="L323" s="1"/>
      <c r="M323" s="1"/>
      <c r="X323" s="1"/>
      <c r="Y323" s="1"/>
      <c r="Z323" s="1"/>
      <c r="AH323" s="1"/>
      <c r="AN323" s="1"/>
      <c r="AX323" s="1"/>
      <c r="BT323" s="1"/>
      <c r="BU323" s="1"/>
      <c r="BV323" s="1"/>
      <c r="BW323" s="1"/>
    </row>
    <row r="324">
      <c r="D324" s="1"/>
      <c r="E324" s="1"/>
      <c r="F324" s="1"/>
      <c r="G324" s="1"/>
      <c r="J324" s="1"/>
      <c r="K324" s="1"/>
      <c r="L324" s="1"/>
      <c r="M324" s="1"/>
      <c r="X324" s="1"/>
      <c r="Y324" s="1"/>
      <c r="Z324" s="1"/>
      <c r="AH324" s="1"/>
      <c r="AN324" s="1"/>
      <c r="AX324" s="1"/>
      <c r="BT324" s="1"/>
      <c r="BU324" s="1"/>
      <c r="BV324" s="1"/>
      <c r="BW324" s="1"/>
    </row>
    <row r="325">
      <c r="D325" s="1"/>
      <c r="E325" s="1"/>
      <c r="F325" s="1"/>
      <c r="G325" s="1"/>
      <c r="J325" s="1"/>
      <c r="K325" s="1"/>
      <c r="L325" s="1"/>
      <c r="M325" s="1"/>
      <c r="X325" s="1"/>
      <c r="Y325" s="1"/>
      <c r="Z325" s="1"/>
      <c r="AH325" s="1"/>
      <c r="AN325" s="1"/>
      <c r="AX325" s="1"/>
      <c r="BT325" s="1"/>
      <c r="BU325" s="1"/>
      <c r="BV325" s="1"/>
      <c r="BW325" s="1"/>
    </row>
    <row r="326">
      <c r="D326" s="1"/>
      <c r="E326" s="1"/>
      <c r="F326" s="1"/>
      <c r="G326" s="1"/>
      <c r="J326" s="1"/>
      <c r="K326" s="1"/>
      <c r="L326" s="1"/>
      <c r="M326" s="1"/>
      <c r="X326" s="1"/>
      <c r="Y326" s="1"/>
      <c r="Z326" s="1"/>
      <c r="AH326" s="1"/>
      <c r="AN326" s="1"/>
      <c r="AX326" s="1"/>
      <c r="BT326" s="1"/>
      <c r="BU326" s="1"/>
      <c r="BV326" s="1"/>
      <c r="BW326" s="1"/>
    </row>
    <row r="327">
      <c r="D327" s="1"/>
      <c r="E327" s="1"/>
      <c r="F327" s="1"/>
      <c r="G327" s="1"/>
      <c r="J327" s="1"/>
      <c r="K327" s="1"/>
      <c r="L327" s="1"/>
      <c r="M327" s="1"/>
      <c r="X327" s="1"/>
      <c r="Y327" s="1"/>
      <c r="Z327" s="1"/>
      <c r="AH327" s="1"/>
      <c r="AN327" s="1"/>
      <c r="AX327" s="1"/>
      <c r="BT327" s="1"/>
      <c r="BU327" s="1"/>
      <c r="BV327" s="1"/>
      <c r="BW327" s="1"/>
    </row>
    <row r="328">
      <c r="D328" s="1"/>
      <c r="E328" s="1"/>
      <c r="F328" s="1"/>
      <c r="G328" s="1"/>
      <c r="J328" s="1"/>
      <c r="K328" s="1"/>
      <c r="L328" s="1"/>
      <c r="M328" s="1"/>
      <c r="X328" s="1"/>
      <c r="Y328" s="1"/>
      <c r="Z328" s="1"/>
      <c r="AH328" s="1"/>
      <c r="AN328" s="1"/>
      <c r="AX328" s="1"/>
      <c r="BT328" s="1"/>
      <c r="BU328" s="1"/>
      <c r="BV328" s="1"/>
      <c r="BW328" s="1"/>
    </row>
    <row r="329">
      <c r="D329" s="1"/>
      <c r="E329" s="1"/>
      <c r="F329" s="1"/>
      <c r="G329" s="1"/>
      <c r="J329" s="1"/>
      <c r="K329" s="1"/>
      <c r="L329" s="1"/>
      <c r="M329" s="1"/>
      <c r="X329" s="1"/>
      <c r="Y329" s="1"/>
      <c r="Z329" s="1"/>
      <c r="AH329" s="1"/>
      <c r="AN329" s="1"/>
      <c r="AX329" s="1"/>
      <c r="BT329" s="1"/>
      <c r="BU329" s="1"/>
      <c r="BV329" s="1"/>
      <c r="BW329" s="1"/>
    </row>
    <row r="330">
      <c r="D330" s="1"/>
      <c r="E330" s="1"/>
      <c r="F330" s="1"/>
      <c r="G330" s="1"/>
      <c r="J330" s="1"/>
      <c r="K330" s="1"/>
      <c r="L330" s="1"/>
      <c r="M330" s="1"/>
      <c r="X330" s="1"/>
      <c r="Y330" s="1"/>
      <c r="Z330" s="1"/>
      <c r="AH330" s="1"/>
      <c r="AN330" s="1"/>
      <c r="AX330" s="1"/>
      <c r="BT330" s="1"/>
      <c r="BU330" s="1"/>
      <c r="BV330" s="1"/>
      <c r="BW330" s="1"/>
    </row>
    <row r="331">
      <c r="D331" s="1"/>
      <c r="E331" s="1"/>
      <c r="F331" s="1"/>
      <c r="G331" s="1"/>
      <c r="J331" s="1"/>
      <c r="K331" s="1"/>
      <c r="L331" s="1"/>
      <c r="M331" s="1"/>
      <c r="X331" s="1"/>
      <c r="Y331" s="1"/>
      <c r="Z331" s="1"/>
      <c r="AH331" s="1"/>
      <c r="AN331" s="1"/>
      <c r="AX331" s="1"/>
      <c r="BT331" s="1"/>
      <c r="BU331" s="1"/>
      <c r="BV331" s="1"/>
      <c r="BW331" s="1"/>
    </row>
    <row r="332">
      <c r="D332" s="1"/>
      <c r="E332" s="1"/>
      <c r="F332" s="1"/>
      <c r="G332" s="1"/>
      <c r="J332" s="1"/>
      <c r="K332" s="1"/>
      <c r="L332" s="1"/>
      <c r="M332" s="1"/>
      <c r="X332" s="1"/>
      <c r="Y332" s="1"/>
      <c r="Z332" s="1"/>
      <c r="AH332" s="1"/>
      <c r="AN332" s="1"/>
      <c r="AX332" s="1"/>
      <c r="BT332" s="1"/>
      <c r="BU332" s="1"/>
      <c r="BV332" s="1"/>
      <c r="BW332" s="1"/>
    </row>
    <row r="333">
      <c r="D333" s="1"/>
      <c r="E333" s="1"/>
      <c r="F333" s="1"/>
      <c r="G333" s="1"/>
      <c r="J333" s="1"/>
      <c r="K333" s="1"/>
      <c r="L333" s="1"/>
      <c r="M333" s="1"/>
      <c r="X333" s="1"/>
      <c r="Y333" s="1"/>
      <c r="Z333" s="1"/>
      <c r="AH333" s="1"/>
      <c r="AN333" s="1"/>
      <c r="AX333" s="1"/>
      <c r="BT333" s="1"/>
      <c r="BU333" s="1"/>
      <c r="BV333" s="1"/>
      <c r="BW333" s="1"/>
    </row>
    <row r="334">
      <c r="D334" s="1"/>
      <c r="E334" s="1"/>
      <c r="F334" s="1"/>
      <c r="G334" s="1"/>
      <c r="J334" s="1"/>
      <c r="K334" s="1"/>
      <c r="L334" s="1"/>
      <c r="M334" s="1"/>
      <c r="X334" s="1"/>
      <c r="Y334" s="1"/>
      <c r="Z334" s="1"/>
      <c r="AH334" s="1"/>
      <c r="AN334" s="1"/>
      <c r="AX334" s="1"/>
      <c r="BT334" s="1"/>
      <c r="BU334" s="1"/>
      <c r="BV334" s="1"/>
      <c r="BW334" s="1"/>
    </row>
    <row r="335">
      <c r="D335" s="1"/>
      <c r="E335" s="1"/>
      <c r="F335" s="1"/>
      <c r="G335" s="1"/>
      <c r="J335" s="1"/>
      <c r="K335" s="1"/>
      <c r="L335" s="1"/>
      <c r="M335" s="1"/>
      <c r="X335" s="1"/>
      <c r="Y335" s="1"/>
      <c r="Z335" s="1"/>
      <c r="AH335" s="1"/>
      <c r="AN335" s="1"/>
      <c r="AX335" s="1"/>
      <c r="BT335" s="1"/>
      <c r="BU335" s="1"/>
      <c r="BV335" s="1"/>
      <c r="BW335" s="1"/>
    </row>
    <row r="336">
      <c r="D336" s="1"/>
      <c r="E336" s="1"/>
      <c r="F336" s="1"/>
      <c r="G336" s="1"/>
      <c r="J336" s="1"/>
      <c r="K336" s="1"/>
      <c r="L336" s="1"/>
      <c r="M336" s="1"/>
      <c r="X336" s="1"/>
      <c r="Y336" s="1"/>
      <c r="Z336" s="1"/>
      <c r="AH336" s="1"/>
      <c r="AN336" s="1"/>
      <c r="AX336" s="1"/>
      <c r="BT336" s="1"/>
      <c r="BU336" s="1"/>
      <c r="BV336" s="1"/>
      <c r="BW336" s="1"/>
    </row>
    <row r="337">
      <c r="D337" s="1"/>
      <c r="E337" s="1"/>
      <c r="F337" s="1"/>
      <c r="G337" s="1"/>
      <c r="J337" s="1"/>
      <c r="K337" s="1"/>
      <c r="L337" s="1"/>
      <c r="M337" s="1"/>
      <c r="X337" s="1"/>
      <c r="Y337" s="1"/>
      <c r="Z337" s="1"/>
      <c r="AH337" s="1"/>
      <c r="AN337" s="1"/>
      <c r="AX337" s="1"/>
      <c r="BT337" s="1"/>
      <c r="BU337" s="1"/>
      <c r="BV337" s="1"/>
      <c r="BW337" s="1"/>
    </row>
    <row r="338">
      <c r="D338" s="1"/>
      <c r="E338" s="1"/>
      <c r="F338" s="1"/>
      <c r="G338" s="1"/>
      <c r="J338" s="1"/>
      <c r="K338" s="1"/>
      <c r="L338" s="1"/>
      <c r="M338" s="1"/>
      <c r="X338" s="1"/>
      <c r="Y338" s="1"/>
      <c r="Z338" s="1"/>
      <c r="AH338" s="1"/>
      <c r="AN338" s="1"/>
      <c r="AX338" s="1"/>
      <c r="BT338" s="1"/>
      <c r="BU338" s="1"/>
      <c r="BV338" s="1"/>
      <c r="BW338" s="1"/>
    </row>
    <row r="339">
      <c r="D339" s="1"/>
      <c r="E339" s="1"/>
      <c r="F339" s="1"/>
      <c r="G339" s="1"/>
      <c r="J339" s="1"/>
      <c r="K339" s="1"/>
      <c r="L339" s="1"/>
      <c r="M339" s="1"/>
      <c r="X339" s="1"/>
      <c r="Y339" s="1"/>
      <c r="Z339" s="1"/>
      <c r="AH339" s="1"/>
      <c r="AN339" s="1"/>
      <c r="AX339" s="1"/>
      <c r="BT339" s="1"/>
      <c r="BU339" s="1"/>
      <c r="BV339" s="1"/>
      <c r="BW339" s="1"/>
    </row>
    <row r="340">
      <c r="D340" s="1"/>
      <c r="E340" s="1"/>
      <c r="F340" s="1"/>
      <c r="G340" s="1"/>
      <c r="J340" s="1"/>
      <c r="K340" s="1"/>
      <c r="L340" s="1"/>
      <c r="M340" s="1"/>
      <c r="X340" s="1"/>
      <c r="Y340" s="1"/>
      <c r="Z340" s="1"/>
      <c r="AH340" s="1"/>
      <c r="AN340" s="1"/>
      <c r="AX340" s="1"/>
      <c r="BT340" s="1"/>
      <c r="BU340" s="1"/>
      <c r="BV340" s="1"/>
      <c r="BW340" s="1"/>
    </row>
    <row r="341">
      <c r="D341" s="1"/>
      <c r="E341" s="1"/>
      <c r="F341" s="1"/>
      <c r="G341" s="1"/>
      <c r="J341" s="1"/>
      <c r="K341" s="1"/>
      <c r="L341" s="1"/>
      <c r="M341" s="1"/>
      <c r="X341" s="1"/>
      <c r="Y341" s="1"/>
      <c r="Z341" s="1"/>
      <c r="AH341" s="1"/>
      <c r="AN341" s="1"/>
      <c r="AX341" s="1"/>
      <c r="BT341" s="1"/>
      <c r="BU341" s="1"/>
      <c r="BV341" s="1"/>
      <c r="BW341" s="1"/>
    </row>
    <row r="342">
      <c r="D342" s="1"/>
      <c r="E342" s="1"/>
      <c r="F342" s="1"/>
      <c r="G342" s="1"/>
      <c r="J342" s="1"/>
      <c r="K342" s="1"/>
      <c r="L342" s="1"/>
      <c r="M342" s="1"/>
      <c r="X342" s="1"/>
      <c r="Y342" s="1"/>
      <c r="Z342" s="1"/>
      <c r="AH342" s="1"/>
      <c r="AN342" s="1"/>
      <c r="AX342" s="1"/>
      <c r="BT342" s="1"/>
      <c r="BU342" s="1"/>
      <c r="BV342" s="1"/>
      <c r="BW342" s="1"/>
    </row>
    <row r="343">
      <c r="D343" s="1"/>
      <c r="E343" s="1"/>
      <c r="F343" s="1"/>
      <c r="G343" s="1"/>
      <c r="J343" s="1"/>
      <c r="K343" s="1"/>
      <c r="L343" s="1"/>
      <c r="M343" s="1"/>
      <c r="X343" s="1"/>
      <c r="Y343" s="1"/>
      <c r="Z343" s="1"/>
      <c r="AH343" s="1"/>
      <c r="AN343" s="1"/>
      <c r="AX343" s="1"/>
      <c r="BT343" s="1"/>
      <c r="BU343" s="1"/>
      <c r="BV343" s="1"/>
      <c r="BW343" s="1"/>
    </row>
    <row r="344">
      <c r="D344" s="1"/>
      <c r="E344" s="1"/>
      <c r="F344" s="1"/>
      <c r="G344" s="1"/>
      <c r="J344" s="1"/>
      <c r="K344" s="1"/>
      <c r="L344" s="1"/>
      <c r="M344" s="1"/>
      <c r="X344" s="1"/>
      <c r="Y344" s="1"/>
      <c r="Z344" s="1"/>
      <c r="AH344" s="1"/>
      <c r="AN344" s="1"/>
      <c r="AX344" s="1"/>
      <c r="BT344" s="1"/>
      <c r="BU344" s="1"/>
      <c r="BV344" s="1"/>
      <c r="BW344" s="1"/>
    </row>
    <row r="345">
      <c r="D345" s="1"/>
      <c r="E345" s="1"/>
      <c r="F345" s="1"/>
      <c r="G345" s="1"/>
      <c r="J345" s="1"/>
      <c r="K345" s="1"/>
      <c r="L345" s="1"/>
      <c r="M345" s="1"/>
      <c r="X345" s="1"/>
      <c r="Y345" s="1"/>
      <c r="Z345" s="1"/>
      <c r="AH345" s="1"/>
      <c r="AN345" s="1"/>
      <c r="AX345" s="1"/>
      <c r="BT345" s="1"/>
      <c r="BU345" s="1"/>
      <c r="BV345" s="1"/>
      <c r="BW345" s="1"/>
    </row>
    <row r="346">
      <c r="D346" s="1"/>
      <c r="E346" s="1"/>
      <c r="F346" s="1"/>
      <c r="G346" s="1"/>
      <c r="J346" s="1"/>
      <c r="K346" s="1"/>
      <c r="L346" s="1"/>
      <c r="M346" s="1"/>
      <c r="X346" s="1"/>
      <c r="Y346" s="1"/>
      <c r="Z346" s="1"/>
      <c r="AH346" s="1"/>
      <c r="AN346" s="1"/>
      <c r="AX346" s="1"/>
      <c r="BT346" s="1"/>
      <c r="BU346" s="1"/>
      <c r="BV346" s="1"/>
      <c r="BW346" s="1"/>
    </row>
    <row r="347">
      <c r="D347" s="1"/>
      <c r="E347" s="1"/>
      <c r="F347" s="1"/>
      <c r="G347" s="1"/>
      <c r="J347" s="1"/>
      <c r="K347" s="1"/>
      <c r="L347" s="1"/>
      <c r="M347" s="1"/>
      <c r="X347" s="1"/>
      <c r="Y347" s="1"/>
      <c r="Z347" s="1"/>
      <c r="AH347" s="1"/>
      <c r="AN347" s="1"/>
      <c r="AX347" s="1"/>
      <c r="BT347" s="1"/>
      <c r="BU347" s="1"/>
      <c r="BV347" s="1"/>
      <c r="BW347" s="1"/>
    </row>
    <row r="348">
      <c r="D348" s="1"/>
      <c r="E348" s="1"/>
      <c r="F348" s="1"/>
      <c r="G348" s="1"/>
      <c r="J348" s="1"/>
      <c r="K348" s="1"/>
      <c r="L348" s="1"/>
      <c r="M348" s="1"/>
      <c r="X348" s="1"/>
      <c r="Y348" s="1"/>
      <c r="Z348" s="1"/>
      <c r="AH348" s="1"/>
      <c r="AN348" s="1"/>
      <c r="AX348" s="1"/>
      <c r="BT348" s="1"/>
      <c r="BU348" s="1"/>
      <c r="BV348" s="1"/>
      <c r="BW348" s="1"/>
    </row>
    <row r="349">
      <c r="D349" s="1"/>
      <c r="E349" s="1"/>
      <c r="F349" s="1"/>
      <c r="G349" s="1"/>
      <c r="J349" s="1"/>
      <c r="K349" s="1"/>
      <c r="L349" s="1"/>
      <c r="M349" s="1"/>
      <c r="X349" s="1"/>
      <c r="Y349" s="1"/>
      <c r="Z349" s="1"/>
      <c r="AH349" s="1"/>
      <c r="AN349" s="1"/>
      <c r="AX349" s="1"/>
      <c r="BT349" s="1"/>
      <c r="BU349" s="1"/>
      <c r="BV349" s="1"/>
      <c r="BW349" s="1"/>
    </row>
    <row r="350">
      <c r="D350" s="1"/>
      <c r="E350" s="1"/>
      <c r="F350" s="1"/>
      <c r="G350" s="1"/>
      <c r="J350" s="1"/>
      <c r="K350" s="1"/>
      <c r="L350" s="1"/>
      <c r="M350" s="1"/>
      <c r="X350" s="1"/>
      <c r="Y350" s="1"/>
      <c r="Z350" s="1"/>
      <c r="AH350" s="1"/>
      <c r="AN350" s="1"/>
      <c r="AX350" s="1"/>
      <c r="BT350" s="1"/>
      <c r="BU350" s="1"/>
      <c r="BV350" s="1"/>
      <c r="BW350" s="1"/>
    </row>
    <row r="351">
      <c r="D351" s="1"/>
      <c r="E351" s="1"/>
      <c r="F351" s="1"/>
      <c r="G351" s="1"/>
      <c r="J351" s="1"/>
      <c r="K351" s="1"/>
      <c r="L351" s="1"/>
      <c r="M351" s="1"/>
      <c r="X351" s="1"/>
      <c r="Y351" s="1"/>
      <c r="Z351" s="1"/>
      <c r="AH351" s="1"/>
      <c r="AN351" s="1"/>
      <c r="AX351" s="1"/>
      <c r="BT351" s="1"/>
      <c r="BU351" s="1"/>
      <c r="BV351" s="1"/>
      <c r="BW351" s="1"/>
    </row>
    <row r="352">
      <c r="D352" s="1"/>
      <c r="E352" s="1"/>
      <c r="F352" s="1"/>
      <c r="G352" s="1"/>
      <c r="J352" s="1"/>
      <c r="K352" s="1"/>
      <c r="L352" s="1"/>
      <c r="M352" s="1"/>
      <c r="X352" s="1"/>
      <c r="Y352" s="1"/>
      <c r="Z352" s="1"/>
      <c r="AH352" s="1"/>
      <c r="AN352" s="1"/>
      <c r="AX352" s="1"/>
      <c r="BT352" s="1"/>
      <c r="BU352" s="1"/>
      <c r="BV352" s="1"/>
      <c r="BW352" s="1"/>
    </row>
    <row r="353">
      <c r="D353" s="1"/>
      <c r="E353" s="1"/>
      <c r="F353" s="1"/>
      <c r="G353" s="1"/>
      <c r="J353" s="1"/>
      <c r="K353" s="1"/>
      <c r="L353" s="1"/>
      <c r="M353" s="1"/>
      <c r="X353" s="1"/>
      <c r="Y353" s="1"/>
      <c r="Z353" s="1"/>
      <c r="AH353" s="1"/>
      <c r="AN353" s="1"/>
      <c r="AX353" s="1"/>
      <c r="BT353" s="1"/>
      <c r="BU353" s="1"/>
      <c r="BV353" s="1"/>
      <c r="BW353" s="1"/>
    </row>
    <row r="354">
      <c r="D354" s="1"/>
      <c r="E354" s="1"/>
      <c r="F354" s="1"/>
      <c r="G354" s="1"/>
      <c r="J354" s="1"/>
      <c r="K354" s="1"/>
      <c r="L354" s="1"/>
      <c r="M354" s="1"/>
      <c r="X354" s="1"/>
      <c r="Y354" s="1"/>
      <c r="Z354" s="1"/>
      <c r="AH354" s="1"/>
      <c r="AN354" s="1"/>
      <c r="AX354" s="1"/>
      <c r="BT354" s="1"/>
      <c r="BU354" s="1"/>
      <c r="BV354" s="1"/>
      <c r="BW354" s="1"/>
    </row>
    <row r="355">
      <c r="D355" s="1"/>
      <c r="E355" s="1"/>
      <c r="F355" s="1"/>
      <c r="G355" s="1"/>
      <c r="J355" s="1"/>
      <c r="K355" s="1"/>
      <c r="L355" s="1"/>
      <c r="M355" s="1"/>
      <c r="X355" s="1"/>
      <c r="Y355" s="1"/>
      <c r="Z355" s="1"/>
      <c r="AH355" s="1"/>
      <c r="AN355" s="1"/>
      <c r="AX355" s="1"/>
      <c r="BT355" s="1"/>
      <c r="BU355" s="1"/>
      <c r="BV355" s="1"/>
      <c r="BW355" s="1"/>
    </row>
    <row r="356">
      <c r="D356" s="1"/>
      <c r="E356" s="1"/>
      <c r="F356" s="1"/>
      <c r="G356" s="1"/>
      <c r="J356" s="1"/>
      <c r="K356" s="1"/>
      <c r="L356" s="1"/>
      <c r="M356" s="1"/>
      <c r="X356" s="1"/>
      <c r="Y356" s="1"/>
      <c r="Z356" s="1"/>
      <c r="AH356" s="1"/>
      <c r="AN356" s="1"/>
      <c r="AX356" s="1"/>
      <c r="BT356" s="1"/>
      <c r="BU356" s="1"/>
      <c r="BV356" s="1"/>
      <c r="BW356" s="1"/>
    </row>
    <row r="357">
      <c r="D357" s="1"/>
      <c r="E357" s="1"/>
      <c r="F357" s="1"/>
      <c r="G357" s="1"/>
      <c r="J357" s="1"/>
      <c r="K357" s="1"/>
      <c r="L357" s="1"/>
      <c r="M357" s="1"/>
      <c r="X357" s="1"/>
      <c r="Y357" s="1"/>
      <c r="Z357" s="1"/>
      <c r="AH357" s="1"/>
      <c r="AN357" s="1"/>
      <c r="AX357" s="1"/>
      <c r="BT357" s="1"/>
      <c r="BU357" s="1"/>
      <c r="BV357" s="1"/>
      <c r="BW357" s="1"/>
    </row>
    <row r="358">
      <c r="D358" s="1"/>
      <c r="E358" s="1"/>
      <c r="F358" s="1"/>
      <c r="G358" s="1"/>
      <c r="J358" s="1"/>
      <c r="K358" s="1"/>
      <c r="L358" s="1"/>
      <c r="M358" s="1"/>
      <c r="X358" s="1"/>
      <c r="Y358" s="1"/>
      <c r="Z358" s="1"/>
      <c r="AH358" s="1"/>
      <c r="AN358" s="1"/>
      <c r="AX358" s="1"/>
      <c r="BT358" s="1"/>
      <c r="BU358" s="1"/>
      <c r="BV358" s="1"/>
      <c r="BW358" s="1"/>
    </row>
    <row r="359">
      <c r="D359" s="1"/>
      <c r="E359" s="1"/>
      <c r="F359" s="1"/>
      <c r="G359" s="1"/>
      <c r="J359" s="1"/>
      <c r="K359" s="1"/>
      <c r="L359" s="1"/>
      <c r="M359" s="1"/>
      <c r="X359" s="1"/>
      <c r="Y359" s="1"/>
      <c r="Z359" s="1"/>
      <c r="AH359" s="1"/>
      <c r="AN359" s="1"/>
      <c r="AX359" s="1"/>
      <c r="BT359" s="1"/>
      <c r="BU359" s="1"/>
      <c r="BV359" s="1"/>
      <c r="BW359" s="1"/>
    </row>
    <row r="360">
      <c r="D360" s="1"/>
      <c r="E360" s="1"/>
      <c r="F360" s="1"/>
      <c r="G360" s="1"/>
      <c r="J360" s="1"/>
      <c r="K360" s="1"/>
      <c r="L360" s="1"/>
      <c r="M360" s="1"/>
      <c r="X360" s="1"/>
      <c r="Y360" s="1"/>
      <c r="Z360" s="1"/>
      <c r="AH360" s="1"/>
      <c r="AN360" s="1"/>
      <c r="AX360" s="1"/>
      <c r="BT360" s="1"/>
      <c r="BU360" s="1"/>
      <c r="BV360" s="1"/>
      <c r="BW360" s="1"/>
    </row>
    <row r="361">
      <c r="D361" s="1"/>
      <c r="E361" s="1"/>
      <c r="F361" s="1"/>
      <c r="G361" s="1"/>
      <c r="J361" s="1"/>
      <c r="K361" s="1"/>
      <c r="L361" s="1"/>
      <c r="M361" s="1"/>
      <c r="X361" s="1"/>
      <c r="Y361" s="1"/>
      <c r="Z361" s="1"/>
      <c r="AH361" s="1"/>
      <c r="AN361" s="1"/>
      <c r="AX361" s="1"/>
      <c r="BT361" s="1"/>
      <c r="BU361" s="1"/>
      <c r="BV361" s="1"/>
      <c r="BW361" s="1"/>
    </row>
    <row r="362">
      <c r="D362" s="1"/>
      <c r="E362" s="1"/>
      <c r="F362" s="1"/>
      <c r="G362" s="1"/>
      <c r="J362" s="1"/>
      <c r="K362" s="1"/>
      <c r="L362" s="1"/>
      <c r="M362" s="1"/>
      <c r="X362" s="1"/>
      <c r="Y362" s="1"/>
      <c r="Z362" s="1"/>
      <c r="AH362" s="1"/>
      <c r="AN362" s="1"/>
      <c r="AX362" s="1"/>
      <c r="BT362" s="1"/>
      <c r="BU362" s="1"/>
      <c r="BV362" s="1"/>
      <c r="BW362" s="1"/>
    </row>
    <row r="363">
      <c r="D363" s="1"/>
      <c r="E363" s="1"/>
      <c r="F363" s="1"/>
      <c r="G363" s="1"/>
      <c r="J363" s="1"/>
      <c r="K363" s="1"/>
      <c r="L363" s="1"/>
      <c r="M363" s="1"/>
      <c r="X363" s="1"/>
      <c r="Y363" s="1"/>
      <c r="Z363" s="1"/>
      <c r="AH363" s="1"/>
      <c r="AN363" s="1"/>
      <c r="AX363" s="1"/>
      <c r="BT363" s="1"/>
      <c r="BU363" s="1"/>
      <c r="BV363" s="1"/>
      <c r="BW363" s="1"/>
    </row>
    <row r="364">
      <c r="D364" s="1"/>
      <c r="E364" s="1"/>
      <c r="F364" s="1"/>
      <c r="G364" s="1"/>
      <c r="J364" s="1"/>
      <c r="K364" s="1"/>
      <c r="L364" s="1"/>
      <c r="M364" s="1"/>
      <c r="X364" s="1"/>
      <c r="Y364" s="1"/>
      <c r="Z364" s="1"/>
      <c r="AH364" s="1"/>
      <c r="AN364" s="1"/>
      <c r="AX364" s="1"/>
      <c r="BT364" s="1"/>
      <c r="BU364" s="1"/>
      <c r="BV364" s="1"/>
      <c r="BW364" s="1"/>
    </row>
    <row r="365">
      <c r="D365" s="1"/>
      <c r="E365" s="1"/>
      <c r="F365" s="1"/>
      <c r="G365" s="1"/>
      <c r="J365" s="1"/>
      <c r="K365" s="1"/>
      <c r="L365" s="1"/>
      <c r="M365" s="1"/>
      <c r="X365" s="1"/>
      <c r="Y365" s="1"/>
      <c r="Z365" s="1"/>
      <c r="AH365" s="1"/>
      <c r="AN365" s="1"/>
      <c r="AX365" s="1"/>
      <c r="BT365" s="1"/>
      <c r="BU365" s="1"/>
      <c r="BV365" s="1"/>
      <c r="BW365" s="1"/>
    </row>
    <row r="366">
      <c r="D366" s="1"/>
      <c r="E366" s="1"/>
      <c r="F366" s="1"/>
      <c r="G366" s="1"/>
      <c r="J366" s="1"/>
      <c r="K366" s="1"/>
      <c r="L366" s="1"/>
      <c r="M366" s="1"/>
      <c r="X366" s="1"/>
      <c r="Y366" s="1"/>
      <c r="Z366" s="1"/>
      <c r="AH366" s="1"/>
      <c r="AN366" s="1"/>
      <c r="AX366" s="1"/>
      <c r="BT366" s="1"/>
      <c r="BU366" s="1"/>
      <c r="BV366" s="1"/>
      <c r="BW366" s="1"/>
    </row>
    <row r="367">
      <c r="D367" s="1"/>
      <c r="E367" s="1"/>
      <c r="F367" s="1"/>
      <c r="G367" s="1"/>
      <c r="J367" s="1"/>
      <c r="K367" s="1"/>
      <c r="L367" s="1"/>
      <c r="M367" s="1"/>
      <c r="X367" s="1"/>
      <c r="Y367" s="1"/>
      <c r="Z367" s="1"/>
      <c r="AH367" s="1"/>
      <c r="AN367" s="1"/>
      <c r="AX367" s="1"/>
      <c r="BT367" s="1"/>
      <c r="BU367" s="1"/>
      <c r="BV367" s="1"/>
      <c r="BW367" s="1"/>
    </row>
    <row r="368">
      <c r="D368" s="1"/>
      <c r="E368" s="1"/>
      <c r="F368" s="1"/>
      <c r="G368" s="1"/>
      <c r="J368" s="1"/>
      <c r="K368" s="1"/>
      <c r="L368" s="1"/>
      <c r="M368" s="1"/>
      <c r="X368" s="1"/>
      <c r="Y368" s="1"/>
      <c r="Z368" s="1"/>
      <c r="AH368" s="1"/>
      <c r="AN368" s="1"/>
      <c r="AX368" s="1"/>
      <c r="BT368" s="1"/>
      <c r="BU368" s="1"/>
      <c r="BV368" s="1"/>
      <c r="BW368" s="1"/>
    </row>
    <row r="369">
      <c r="D369" s="1"/>
      <c r="E369" s="1"/>
      <c r="F369" s="1"/>
      <c r="G369" s="1"/>
      <c r="J369" s="1"/>
      <c r="K369" s="1"/>
      <c r="L369" s="1"/>
      <c r="M369" s="1"/>
      <c r="X369" s="1"/>
      <c r="Y369" s="1"/>
      <c r="Z369" s="1"/>
      <c r="AH369" s="1"/>
      <c r="AN369" s="1"/>
      <c r="AX369" s="1"/>
      <c r="BT369" s="1"/>
      <c r="BU369" s="1"/>
      <c r="BV369" s="1"/>
      <c r="BW369" s="1"/>
    </row>
    <row r="370">
      <c r="D370" s="1"/>
      <c r="E370" s="1"/>
      <c r="F370" s="1"/>
      <c r="G370" s="1"/>
      <c r="J370" s="1"/>
      <c r="K370" s="1"/>
      <c r="L370" s="1"/>
      <c r="M370" s="1"/>
      <c r="X370" s="1"/>
      <c r="Y370" s="1"/>
      <c r="Z370" s="1"/>
      <c r="AH370" s="1"/>
      <c r="AN370" s="1"/>
      <c r="AX370" s="1"/>
      <c r="BT370" s="1"/>
      <c r="BU370" s="1"/>
      <c r="BV370" s="1"/>
      <c r="BW370" s="1"/>
    </row>
    <row r="371">
      <c r="D371" s="1"/>
      <c r="E371" s="1"/>
      <c r="F371" s="1"/>
      <c r="G371" s="1"/>
      <c r="J371" s="1"/>
      <c r="K371" s="1"/>
      <c r="L371" s="1"/>
      <c r="M371" s="1"/>
      <c r="X371" s="1"/>
      <c r="Y371" s="1"/>
      <c r="Z371" s="1"/>
      <c r="AH371" s="1"/>
      <c r="AN371" s="1"/>
      <c r="AX371" s="1"/>
      <c r="BT371" s="1"/>
      <c r="BU371" s="1"/>
      <c r="BV371" s="1"/>
      <c r="BW371" s="1"/>
    </row>
    <row r="372">
      <c r="D372" s="1"/>
      <c r="E372" s="1"/>
      <c r="F372" s="1"/>
      <c r="G372" s="1"/>
      <c r="J372" s="1"/>
      <c r="K372" s="1"/>
      <c r="L372" s="1"/>
      <c r="M372" s="1"/>
      <c r="X372" s="1"/>
      <c r="Y372" s="1"/>
      <c r="Z372" s="1"/>
      <c r="AH372" s="1"/>
      <c r="AN372" s="1"/>
      <c r="AX372" s="1"/>
      <c r="BT372" s="1"/>
      <c r="BU372" s="1"/>
      <c r="BV372" s="1"/>
      <c r="BW372" s="1"/>
    </row>
    <row r="373">
      <c r="D373" s="1"/>
      <c r="E373" s="1"/>
      <c r="F373" s="1"/>
      <c r="G373" s="1"/>
      <c r="J373" s="1"/>
      <c r="K373" s="1"/>
      <c r="L373" s="1"/>
      <c r="M373" s="1"/>
      <c r="X373" s="1"/>
      <c r="Y373" s="1"/>
      <c r="Z373" s="1"/>
      <c r="AH373" s="1"/>
      <c r="AN373" s="1"/>
      <c r="AX373" s="1"/>
      <c r="BT373" s="1"/>
      <c r="BU373" s="1"/>
      <c r="BV373" s="1"/>
      <c r="BW373" s="1"/>
    </row>
    <row r="374">
      <c r="D374" s="1"/>
      <c r="E374" s="1"/>
      <c r="F374" s="1"/>
      <c r="G374" s="1"/>
      <c r="J374" s="1"/>
      <c r="K374" s="1"/>
      <c r="L374" s="1"/>
      <c r="M374" s="1"/>
      <c r="X374" s="1"/>
      <c r="Y374" s="1"/>
      <c r="Z374" s="1"/>
      <c r="AH374" s="1"/>
      <c r="AN374" s="1"/>
      <c r="AX374" s="1"/>
      <c r="BT374" s="1"/>
      <c r="BU374" s="1"/>
      <c r="BV374" s="1"/>
      <c r="BW374" s="1"/>
    </row>
    <row r="375">
      <c r="D375" s="1"/>
      <c r="E375" s="1"/>
      <c r="F375" s="1"/>
      <c r="G375" s="1"/>
      <c r="J375" s="1"/>
      <c r="K375" s="1"/>
      <c r="L375" s="1"/>
      <c r="M375" s="1"/>
      <c r="X375" s="1"/>
      <c r="Y375" s="1"/>
      <c r="Z375" s="1"/>
      <c r="AH375" s="1"/>
      <c r="AN375" s="1"/>
      <c r="AX375" s="1"/>
      <c r="BT375" s="1"/>
      <c r="BU375" s="1"/>
      <c r="BV375" s="1"/>
      <c r="BW375" s="1"/>
    </row>
    <row r="376">
      <c r="D376" s="1"/>
      <c r="E376" s="1"/>
      <c r="F376" s="1"/>
      <c r="G376" s="1"/>
      <c r="J376" s="1"/>
      <c r="K376" s="1"/>
      <c r="L376" s="1"/>
      <c r="M376" s="1"/>
      <c r="X376" s="1"/>
      <c r="Y376" s="1"/>
      <c r="Z376" s="1"/>
      <c r="AH376" s="1"/>
      <c r="AN376" s="1"/>
      <c r="AX376" s="1"/>
      <c r="BT376" s="1"/>
      <c r="BU376" s="1"/>
      <c r="BV376" s="1"/>
      <c r="BW376" s="1"/>
    </row>
    <row r="377">
      <c r="D377" s="1"/>
      <c r="E377" s="1"/>
      <c r="F377" s="1"/>
      <c r="G377" s="1"/>
      <c r="J377" s="1"/>
      <c r="K377" s="1"/>
      <c r="L377" s="1"/>
      <c r="M377" s="1"/>
      <c r="X377" s="1"/>
      <c r="Y377" s="1"/>
      <c r="Z377" s="1"/>
      <c r="AH377" s="1"/>
      <c r="AN377" s="1"/>
      <c r="AX377" s="1"/>
      <c r="BT377" s="1"/>
      <c r="BU377" s="1"/>
      <c r="BV377" s="1"/>
      <c r="BW377" s="1"/>
    </row>
    <row r="378">
      <c r="D378" s="1"/>
      <c r="E378" s="1"/>
      <c r="F378" s="1"/>
      <c r="G378" s="1"/>
      <c r="J378" s="1"/>
      <c r="K378" s="1"/>
      <c r="L378" s="1"/>
      <c r="M378" s="1"/>
      <c r="X378" s="1"/>
      <c r="Y378" s="1"/>
      <c r="Z378" s="1"/>
      <c r="AH378" s="1"/>
      <c r="AN378" s="1"/>
      <c r="AX378" s="1"/>
      <c r="BT378" s="1"/>
      <c r="BU378" s="1"/>
      <c r="BV378" s="1"/>
      <c r="BW378" s="1"/>
    </row>
    <row r="379">
      <c r="D379" s="1"/>
      <c r="E379" s="1"/>
      <c r="F379" s="1"/>
      <c r="G379" s="1"/>
      <c r="J379" s="1"/>
      <c r="K379" s="1"/>
      <c r="L379" s="1"/>
      <c r="M379" s="1"/>
      <c r="X379" s="1"/>
      <c r="Y379" s="1"/>
      <c r="Z379" s="1"/>
      <c r="AH379" s="1"/>
      <c r="AN379" s="1"/>
      <c r="AX379" s="1"/>
      <c r="BT379" s="1"/>
      <c r="BU379" s="1"/>
      <c r="BV379" s="1"/>
      <c r="BW379" s="1"/>
    </row>
    <row r="380">
      <c r="D380" s="1"/>
      <c r="E380" s="1"/>
      <c r="F380" s="1"/>
      <c r="G380" s="1"/>
      <c r="J380" s="1"/>
      <c r="K380" s="1"/>
      <c r="L380" s="1"/>
      <c r="M380" s="1"/>
      <c r="X380" s="1"/>
      <c r="Y380" s="1"/>
      <c r="Z380" s="1"/>
      <c r="AH380" s="1"/>
      <c r="AN380" s="1"/>
      <c r="AX380" s="1"/>
      <c r="BT380" s="1"/>
      <c r="BU380" s="1"/>
      <c r="BV380" s="1"/>
      <c r="BW380" s="1"/>
    </row>
    <row r="381">
      <c r="D381" s="1"/>
      <c r="E381" s="1"/>
      <c r="F381" s="1"/>
      <c r="G381" s="1"/>
      <c r="J381" s="1"/>
      <c r="K381" s="1"/>
      <c r="L381" s="1"/>
      <c r="M381" s="1"/>
      <c r="X381" s="1"/>
      <c r="Y381" s="1"/>
      <c r="Z381" s="1"/>
      <c r="AH381" s="1"/>
      <c r="AN381" s="1"/>
      <c r="AX381" s="1"/>
      <c r="BT381" s="1"/>
      <c r="BU381" s="1"/>
      <c r="BV381" s="1"/>
      <c r="BW381" s="1"/>
    </row>
    <row r="382">
      <c r="D382" s="1"/>
      <c r="E382" s="1"/>
      <c r="F382" s="1"/>
      <c r="G382" s="1"/>
      <c r="J382" s="1"/>
      <c r="K382" s="1"/>
      <c r="L382" s="1"/>
      <c r="M382" s="1"/>
      <c r="X382" s="1"/>
      <c r="Y382" s="1"/>
      <c r="Z382" s="1"/>
      <c r="AH382" s="1"/>
      <c r="AN382" s="1"/>
      <c r="AX382" s="1"/>
      <c r="BT382" s="1"/>
      <c r="BU382" s="1"/>
      <c r="BV382" s="1"/>
      <c r="BW382" s="1"/>
    </row>
    <row r="383">
      <c r="D383" s="1"/>
      <c r="E383" s="1"/>
      <c r="F383" s="1"/>
      <c r="G383" s="1"/>
      <c r="J383" s="1"/>
      <c r="K383" s="1"/>
      <c r="L383" s="1"/>
      <c r="M383" s="1"/>
      <c r="X383" s="1"/>
      <c r="Y383" s="1"/>
      <c r="Z383" s="1"/>
      <c r="AH383" s="1"/>
      <c r="AN383" s="1"/>
      <c r="AX383" s="1"/>
      <c r="BT383" s="1"/>
      <c r="BU383" s="1"/>
      <c r="BV383" s="1"/>
      <c r="BW383" s="1"/>
    </row>
    <row r="384">
      <c r="D384" s="1"/>
      <c r="E384" s="1"/>
      <c r="F384" s="1"/>
      <c r="G384" s="1"/>
      <c r="J384" s="1"/>
      <c r="K384" s="1"/>
      <c r="L384" s="1"/>
      <c r="M384" s="1"/>
      <c r="X384" s="1"/>
      <c r="Y384" s="1"/>
      <c r="Z384" s="1"/>
      <c r="AH384" s="1"/>
      <c r="AN384" s="1"/>
      <c r="AX384" s="1"/>
      <c r="BT384" s="1"/>
      <c r="BU384" s="1"/>
      <c r="BV384" s="1"/>
      <c r="BW384" s="1"/>
    </row>
    <row r="385">
      <c r="D385" s="1"/>
      <c r="E385" s="1"/>
      <c r="F385" s="1"/>
      <c r="G385" s="1"/>
      <c r="J385" s="1"/>
      <c r="K385" s="1"/>
      <c r="L385" s="1"/>
      <c r="M385" s="1"/>
      <c r="X385" s="1"/>
      <c r="Y385" s="1"/>
      <c r="Z385" s="1"/>
      <c r="AH385" s="1"/>
      <c r="AN385" s="1"/>
      <c r="AX385" s="1"/>
      <c r="BT385" s="1"/>
      <c r="BU385" s="1"/>
      <c r="BV385" s="1"/>
      <c r="BW385" s="1"/>
    </row>
    <row r="386">
      <c r="D386" s="1"/>
      <c r="E386" s="1"/>
      <c r="F386" s="1"/>
      <c r="G386" s="1"/>
      <c r="J386" s="1"/>
      <c r="K386" s="1"/>
      <c r="L386" s="1"/>
      <c r="M386" s="1"/>
      <c r="X386" s="1"/>
      <c r="Y386" s="1"/>
      <c r="Z386" s="1"/>
      <c r="AH386" s="1"/>
      <c r="AN386" s="1"/>
      <c r="AX386" s="1"/>
      <c r="BT386" s="1"/>
      <c r="BU386" s="1"/>
      <c r="BV386" s="1"/>
      <c r="BW386" s="1"/>
    </row>
    <row r="387">
      <c r="D387" s="1"/>
      <c r="E387" s="1"/>
      <c r="F387" s="1"/>
      <c r="G387" s="1"/>
      <c r="J387" s="1"/>
      <c r="K387" s="1"/>
      <c r="L387" s="1"/>
      <c r="M387" s="1"/>
      <c r="X387" s="1"/>
      <c r="Y387" s="1"/>
      <c r="Z387" s="1"/>
      <c r="AH387" s="1"/>
      <c r="AN387" s="1"/>
      <c r="AX387" s="1"/>
      <c r="BT387" s="1"/>
      <c r="BU387" s="1"/>
      <c r="BV387" s="1"/>
      <c r="BW387" s="1"/>
    </row>
    <row r="388">
      <c r="D388" s="1"/>
      <c r="E388" s="1"/>
      <c r="F388" s="1"/>
      <c r="G388" s="1"/>
      <c r="J388" s="1"/>
      <c r="K388" s="1"/>
      <c r="L388" s="1"/>
      <c r="M388" s="1"/>
      <c r="X388" s="1"/>
      <c r="Y388" s="1"/>
      <c r="Z388" s="1"/>
      <c r="AH388" s="1"/>
      <c r="AN388" s="1"/>
      <c r="AX388" s="1"/>
      <c r="BT388" s="1"/>
      <c r="BU388" s="1"/>
      <c r="BV388" s="1"/>
      <c r="BW388" s="1"/>
    </row>
    <row r="389">
      <c r="D389" s="1"/>
      <c r="E389" s="1"/>
      <c r="F389" s="1"/>
      <c r="G389" s="1"/>
      <c r="J389" s="1"/>
      <c r="K389" s="1"/>
      <c r="L389" s="1"/>
      <c r="M389" s="1"/>
      <c r="X389" s="1"/>
      <c r="Y389" s="1"/>
      <c r="Z389" s="1"/>
      <c r="AH389" s="1"/>
      <c r="AN389" s="1"/>
      <c r="AX389" s="1"/>
      <c r="BT389" s="1"/>
      <c r="BU389" s="1"/>
      <c r="BV389" s="1"/>
      <c r="BW389" s="1"/>
    </row>
    <row r="390">
      <c r="D390" s="1"/>
      <c r="E390" s="1"/>
      <c r="F390" s="1"/>
      <c r="G390" s="1"/>
      <c r="J390" s="1"/>
      <c r="K390" s="1"/>
      <c r="L390" s="1"/>
      <c r="M390" s="1"/>
      <c r="X390" s="1"/>
      <c r="Y390" s="1"/>
      <c r="Z390" s="1"/>
      <c r="AH390" s="1"/>
      <c r="AN390" s="1"/>
      <c r="AX390" s="1"/>
      <c r="BT390" s="1"/>
      <c r="BU390" s="1"/>
      <c r="BV390" s="1"/>
      <c r="BW390" s="1"/>
    </row>
    <row r="391">
      <c r="D391" s="1"/>
      <c r="E391" s="1"/>
      <c r="F391" s="1"/>
      <c r="G391" s="1"/>
      <c r="J391" s="1"/>
      <c r="K391" s="1"/>
      <c r="L391" s="1"/>
      <c r="M391" s="1"/>
      <c r="X391" s="1"/>
      <c r="Y391" s="1"/>
      <c r="Z391" s="1"/>
      <c r="AH391" s="1"/>
      <c r="AN391" s="1"/>
      <c r="AX391" s="1"/>
      <c r="BT391" s="1"/>
      <c r="BU391" s="1"/>
      <c r="BV391" s="1"/>
      <c r="BW391" s="1"/>
    </row>
    <row r="392">
      <c r="D392" s="1"/>
      <c r="E392" s="1"/>
      <c r="F392" s="1"/>
      <c r="G392" s="1"/>
      <c r="J392" s="1"/>
      <c r="K392" s="1"/>
      <c r="L392" s="1"/>
      <c r="M392" s="1"/>
      <c r="X392" s="1"/>
      <c r="Y392" s="1"/>
      <c r="Z392" s="1"/>
      <c r="AH392" s="1"/>
      <c r="AN392" s="1"/>
      <c r="AX392" s="1"/>
      <c r="BT392" s="1"/>
      <c r="BU392" s="1"/>
      <c r="BV392" s="1"/>
      <c r="BW392" s="1"/>
    </row>
    <row r="393">
      <c r="D393" s="1"/>
      <c r="E393" s="1"/>
      <c r="F393" s="1"/>
      <c r="G393" s="1"/>
      <c r="J393" s="1"/>
      <c r="K393" s="1"/>
      <c r="L393" s="1"/>
      <c r="M393" s="1"/>
      <c r="X393" s="1"/>
      <c r="Y393" s="1"/>
      <c r="Z393" s="1"/>
      <c r="AH393" s="1"/>
      <c r="AN393" s="1"/>
      <c r="AX393" s="1"/>
      <c r="BT393" s="1"/>
      <c r="BU393" s="1"/>
      <c r="BV393" s="1"/>
      <c r="BW393" s="1"/>
    </row>
    <row r="394">
      <c r="D394" s="1"/>
      <c r="E394" s="1"/>
      <c r="F394" s="1"/>
      <c r="G394" s="1"/>
      <c r="J394" s="1"/>
      <c r="K394" s="1"/>
      <c r="L394" s="1"/>
      <c r="M394" s="1"/>
      <c r="X394" s="1"/>
      <c r="Y394" s="1"/>
      <c r="Z394" s="1"/>
      <c r="AH394" s="1"/>
      <c r="AN394" s="1"/>
      <c r="AX394" s="1"/>
      <c r="BT394" s="1"/>
      <c r="BU394" s="1"/>
      <c r="BV394" s="1"/>
      <c r="BW394" s="1"/>
    </row>
    <row r="395">
      <c r="D395" s="1"/>
      <c r="E395" s="1"/>
      <c r="F395" s="1"/>
      <c r="G395" s="1"/>
      <c r="J395" s="1"/>
      <c r="K395" s="1"/>
      <c r="L395" s="1"/>
      <c r="M395" s="1"/>
      <c r="X395" s="1"/>
      <c r="Y395" s="1"/>
      <c r="Z395" s="1"/>
      <c r="AH395" s="1"/>
      <c r="AN395" s="1"/>
      <c r="AX395" s="1"/>
      <c r="BT395" s="1"/>
      <c r="BU395" s="1"/>
      <c r="BV395" s="1"/>
      <c r="BW395" s="1"/>
    </row>
    <row r="396">
      <c r="D396" s="1"/>
      <c r="E396" s="1"/>
      <c r="F396" s="1"/>
      <c r="G396" s="1"/>
      <c r="J396" s="1"/>
      <c r="K396" s="1"/>
      <c r="L396" s="1"/>
      <c r="M396" s="1"/>
      <c r="X396" s="1"/>
      <c r="Y396" s="1"/>
      <c r="Z396" s="1"/>
      <c r="AH396" s="1"/>
      <c r="AN396" s="1"/>
      <c r="AX396" s="1"/>
      <c r="BT396" s="1"/>
      <c r="BU396" s="1"/>
      <c r="BV396" s="1"/>
      <c r="BW396" s="1"/>
    </row>
    <row r="397">
      <c r="D397" s="1"/>
      <c r="E397" s="1"/>
      <c r="F397" s="1"/>
      <c r="G397" s="1"/>
      <c r="J397" s="1"/>
      <c r="K397" s="1"/>
      <c r="L397" s="1"/>
      <c r="M397" s="1"/>
      <c r="X397" s="1"/>
      <c r="Y397" s="1"/>
      <c r="Z397" s="1"/>
      <c r="AH397" s="1"/>
      <c r="AN397" s="1"/>
      <c r="AX397" s="1"/>
      <c r="BT397" s="1"/>
      <c r="BU397" s="1"/>
      <c r="BV397" s="1"/>
      <c r="BW397" s="1"/>
    </row>
    <row r="398">
      <c r="D398" s="1"/>
      <c r="E398" s="1"/>
      <c r="F398" s="1"/>
      <c r="G398" s="1"/>
      <c r="J398" s="1"/>
      <c r="K398" s="1"/>
      <c r="L398" s="1"/>
      <c r="M398" s="1"/>
      <c r="X398" s="1"/>
      <c r="Y398" s="1"/>
      <c r="Z398" s="1"/>
      <c r="AH398" s="1"/>
      <c r="AN398" s="1"/>
      <c r="AX398" s="1"/>
      <c r="BT398" s="1"/>
      <c r="BU398" s="1"/>
      <c r="BV398" s="1"/>
      <c r="BW398" s="1"/>
    </row>
    <row r="399">
      <c r="D399" s="1"/>
      <c r="E399" s="1"/>
      <c r="F399" s="1"/>
      <c r="G399" s="1"/>
      <c r="J399" s="1"/>
      <c r="K399" s="1"/>
      <c r="L399" s="1"/>
      <c r="M399" s="1"/>
      <c r="X399" s="1"/>
      <c r="Y399" s="1"/>
      <c r="Z399" s="1"/>
      <c r="AH399" s="1"/>
      <c r="AN399" s="1"/>
      <c r="AX399" s="1"/>
      <c r="BT399" s="1"/>
      <c r="BU399" s="1"/>
      <c r="BV399" s="1"/>
      <c r="BW399" s="1"/>
    </row>
    <row r="400">
      <c r="D400" s="1"/>
      <c r="E400" s="1"/>
      <c r="F400" s="1"/>
      <c r="G400" s="1"/>
      <c r="J400" s="1"/>
      <c r="K400" s="1"/>
      <c r="L400" s="1"/>
      <c r="M400" s="1"/>
      <c r="X400" s="1"/>
      <c r="Y400" s="1"/>
      <c r="Z400" s="1"/>
      <c r="AH400" s="1"/>
      <c r="AN400" s="1"/>
      <c r="AX400" s="1"/>
      <c r="BT400" s="1"/>
      <c r="BU400" s="1"/>
      <c r="BV400" s="1"/>
      <c r="BW400" s="1"/>
    </row>
    <row r="401">
      <c r="D401" s="1"/>
      <c r="E401" s="1"/>
      <c r="F401" s="1"/>
      <c r="G401" s="1"/>
      <c r="J401" s="1"/>
      <c r="K401" s="1"/>
      <c r="L401" s="1"/>
      <c r="M401" s="1"/>
      <c r="X401" s="1"/>
      <c r="Y401" s="1"/>
      <c r="Z401" s="1"/>
      <c r="AH401" s="1"/>
      <c r="AN401" s="1"/>
      <c r="AX401" s="1"/>
      <c r="BT401" s="1"/>
      <c r="BU401" s="1"/>
      <c r="BV401" s="1"/>
      <c r="BW401" s="1"/>
    </row>
    <row r="402">
      <c r="D402" s="1"/>
      <c r="E402" s="1"/>
      <c r="F402" s="1"/>
      <c r="G402" s="1"/>
      <c r="J402" s="1"/>
      <c r="K402" s="1"/>
      <c r="L402" s="1"/>
      <c r="M402" s="1"/>
      <c r="X402" s="1"/>
      <c r="Y402" s="1"/>
      <c r="Z402" s="1"/>
      <c r="AH402" s="1"/>
      <c r="AN402" s="1"/>
      <c r="AX402" s="1"/>
      <c r="BT402" s="1"/>
      <c r="BU402" s="1"/>
      <c r="BV402" s="1"/>
      <c r="BW402" s="1"/>
    </row>
    <row r="403">
      <c r="D403" s="1"/>
      <c r="E403" s="1"/>
      <c r="F403" s="1"/>
      <c r="G403" s="1"/>
      <c r="J403" s="1"/>
      <c r="K403" s="1"/>
      <c r="L403" s="1"/>
      <c r="M403" s="1"/>
      <c r="X403" s="1"/>
      <c r="Y403" s="1"/>
      <c r="Z403" s="1"/>
      <c r="AH403" s="1"/>
      <c r="AN403" s="1"/>
      <c r="AX403" s="1"/>
      <c r="BT403" s="1"/>
      <c r="BU403" s="1"/>
      <c r="BV403" s="1"/>
      <c r="BW403" s="1"/>
    </row>
    <row r="404">
      <c r="D404" s="1"/>
      <c r="E404" s="1"/>
      <c r="F404" s="1"/>
      <c r="G404" s="1"/>
      <c r="J404" s="1"/>
      <c r="K404" s="1"/>
      <c r="L404" s="1"/>
      <c r="M404" s="1"/>
      <c r="X404" s="1"/>
      <c r="Y404" s="1"/>
      <c r="Z404" s="1"/>
      <c r="AH404" s="1"/>
      <c r="AN404" s="1"/>
      <c r="AX404" s="1"/>
      <c r="BT404" s="1"/>
      <c r="BU404" s="1"/>
      <c r="BV404" s="1"/>
      <c r="BW404" s="1"/>
    </row>
    <row r="405">
      <c r="D405" s="1"/>
      <c r="E405" s="1"/>
      <c r="F405" s="1"/>
      <c r="G405" s="1"/>
      <c r="J405" s="1"/>
      <c r="K405" s="1"/>
      <c r="L405" s="1"/>
      <c r="M405" s="1"/>
      <c r="X405" s="1"/>
      <c r="Y405" s="1"/>
      <c r="Z405" s="1"/>
      <c r="AH405" s="1"/>
      <c r="AN405" s="1"/>
      <c r="AX405" s="1"/>
      <c r="BT405" s="1"/>
      <c r="BU405" s="1"/>
      <c r="BV405" s="1"/>
      <c r="BW405" s="1"/>
    </row>
    <row r="406">
      <c r="D406" s="1"/>
      <c r="E406" s="1"/>
      <c r="F406" s="1"/>
      <c r="G406" s="1"/>
      <c r="J406" s="1"/>
      <c r="K406" s="1"/>
      <c r="L406" s="1"/>
      <c r="M406" s="1"/>
      <c r="X406" s="1"/>
      <c r="Y406" s="1"/>
      <c r="Z406" s="1"/>
      <c r="AH406" s="1"/>
      <c r="AN406" s="1"/>
      <c r="AX406" s="1"/>
      <c r="BT406" s="1"/>
      <c r="BU406" s="1"/>
      <c r="BV406" s="1"/>
      <c r="BW406" s="1"/>
    </row>
    <row r="407">
      <c r="D407" s="1"/>
      <c r="E407" s="1"/>
      <c r="F407" s="1"/>
      <c r="G407" s="1"/>
      <c r="J407" s="1"/>
      <c r="K407" s="1"/>
      <c r="L407" s="1"/>
      <c r="M407" s="1"/>
      <c r="X407" s="1"/>
      <c r="Y407" s="1"/>
      <c r="Z407" s="1"/>
      <c r="AH407" s="1"/>
      <c r="AN407" s="1"/>
      <c r="AX407" s="1"/>
      <c r="BT407" s="1"/>
      <c r="BU407" s="1"/>
      <c r="BV407" s="1"/>
      <c r="BW407" s="1"/>
    </row>
    <row r="408">
      <c r="D408" s="1"/>
      <c r="E408" s="1"/>
      <c r="F408" s="1"/>
      <c r="G408" s="1"/>
      <c r="J408" s="1"/>
      <c r="K408" s="1"/>
      <c r="L408" s="1"/>
      <c r="M408" s="1"/>
      <c r="X408" s="1"/>
      <c r="Y408" s="1"/>
      <c r="Z408" s="1"/>
      <c r="AH408" s="1"/>
      <c r="AN408" s="1"/>
      <c r="AX408" s="1"/>
      <c r="BT408" s="1"/>
      <c r="BU408" s="1"/>
      <c r="BV408" s="1"/>
      <c r="BW408" s="1"/>
    </row>
    <row r="409">
      <c r="D409" s="1"/>
      <c r="E409" s="1"/>
      <c r="F409" s="1"/>
      <c r="G409" s="1"/>
      <c r="J409" s="1"/>
      <c r="K409" s="1"/>
      <c r="L409" s="1"/>
      <c r="M409" s="1"/>
      <c r="X409" s="1"/>
      <c r="Y409" s="1"/>
      <c r="Z409" s="1"/>
      <c r="AH409" s="1"/>
      <c r="AN409" s="1"/>
      <c r="AX409" s="1"/>
      <c r="BT409" s="1"/>
      <c r="BU409" s="1"/>
      <c r="BV409" s="1"/>
      <c r="BW409" s="1"/>
    </row>
    <row r="410">
      <c r="D410" s="1"/>
      <c r="E410" s="1"/>
      <c r="F410" s="1"/>
      <c r="G410" s="1"/>
      <c r="J410" s="1"/>
      <c r="K410" s="1"/>
      <c r="L410" s="1"/>
      <c r="M410" s="1"/>
      <c r="X410" s="1"/>
      <c r="Y410" s="1"/>
      <c r="Z410" s="1"/>
      <c r="AH410" s="1"/>
      <c r="AN410" s="1"/>
      <c r="AX410" s="1"/>
      <c r="BT410" s="1"/>
      <c r="BU410" s="1"/>
      <c r="BV410" s="1"/>
      <c r="BW410" s="1"/>
    </row>
    <row r="411">
      <c r="D411" s="1"/>
      <c r="E411" s="1"/>
      <c r="F411" s="1"/>
      <c r="G411" s="1"/>
      <c r="J411" s="1"/>
      <c r="K411" s="1"/>
      <c r="L411" s="1"/>
      <c r="M411" s="1"/>
      <c r="X411" s="1"/>
      <c r="Y411" s="1"/>
      <c r="Z411" s="1"/>
      <c r="AH411" s="1"/>
      <c r="AN411" s="1"/>
      <c r="AX411" s="1"/>
      <c r="BT411" s="1"/>
      <c r="BU411" s="1"/>
      <c r="BV411" s="1"/>
      <c r="BW411" s="1"/>
    </row>
    <row r="412">
      <c r="D412" s="1"/>
      <c r="E412" s="1"/>
      <c r="F412" s="1"/>
      <c r="G412" s="1"/>
      <c r="J412" s="1"/>
      <c r="K412" s="1"/>
      <c r="L412" s="1"/>
      <c r="M412" s="1"/>
      <c r="X412" s="1"/>
      <c r="Y412" s="1"/>
      <c r="Z412" s="1"/>
      <c r="AH412" s="1"/>
      <c r="AN412" s="1"/>
      <c r="AX412" s="1"/>
      <c r="BT412" s="1"/>
      <c r="BU412" s="1"/>
      <c r="BV412" s="1"/>
      <c r="BW412" s="1"/>
    </row>
    <row r="413">
      <c r="D413" s="1"/>
      <c r="E413" s="1"/>
      <c r="F413" s="1"/>
      <c r="G413" s="1"/>
      <c r="J413" s="1"/>
      <c r="K413" s="1"/>
      <c r="L413" s="1"/>
      <c r="M413" s="1"/>
      <c r="X413" s="1"/>
      <c r="Y413" s="1"/>
      <c r="Z413" s="1"/>
      <c r="AH413" s="1"/>
      <c r="AN413" s="1"/>
      <c r="AX413" s="1"/>
      <c r="BT413" s="1"/>
      <c r="BU413" s="1"/>
      <c r="BV413" s="1"/>
      <c r="BW413" s="1"/>
    </row>
    <row r="414">
      <c r="D414" s="1"/>
      <c r="E414" s="1"/>
      <c r="F414" s="1"/>
      <c r="G414" s="1"/>
      <c r="J414" s="1"/>
      <c r="K414" s="1"/>
      <c r="L414" s="1"/>
      <c r="M414" s="1"/>
      <c r="X414" s="1"/>
      <c r="Y414" s="1"/>
      <c r="Z414" s="1"/>
      <c r="AH414" s="1"/>
      <c r="AN414" s="1"/>
      <c r="AX414" s="1"/>
      <c r="BT414" s="1"/>
      <c r="BU414" s="1"/>
      <c r="BV414" s="1"/>
      <c r="BW414" s="1"/>
    </row>
    <row r="415">
      <c r="D415" s="1"/>
      <c r="E415" s="1"/>
      <c r="F415" s="1"/>
      <c r="G415" s="1"/>
      <c r="J415" s="1"/>
      <c r="K415" s="1"/>
      <c r="L415" s="1"/>
      <c r="M415" s="1"/>
      <c r="X415" s="1"/>
      <c r="Y415" s="1"/>
      <c r="Z415" s="1"/>
      <c r="AH415" s="1"/>
      <c r="AN415" s="1"/>
      <c r="AX415" s="1"/>
      <c r="BT415" s="1"/>
      <c r="BU415" s="1"/>
      <c r="BV415" s="1"/>
      <c r="BW415" s="1"/>
    </row>
    <row r="416">
      <c r="D416" s="1"/>
      <c r="E416" s="1"/>
      <c r="F416" s="1"/>
      <c r="G416" s="1"/>
      <c r="J416" s="1"/>
      <c r="K416" s="1"/>
      <c r="L416" s="1"/>
      <c r="M416" s="1"/>
      <c r="X416" s="1"/>
      <c r="Y416" s="1"/>
      <c r="Z416" s="1"/>
      <c r="AH416" s="1"/>
      <c r="AN416" s="1"/>
      <c r="AX416" s="1"/>
      <c r="BT416" s="1"/>
      <c r="BU416" s="1"/>
      <c r="BV416" s="1"/>
      <c r="BW416" s="1"/>
    </row>
    <row r="417">
      <c r="D417" s="1"/>
      <c r="E417" s="1"/>
      <c r="F417" s="1"/>
      <c r="G417" s="1"/>
      <c r="J417" s="1"/>
      <c r="K417" s="1"/>
      <c r="L417" s="1"/>
      <c r="M417" s="1"/>
      <c r="X417" s="1"/>
      <c r="Y417" s="1"/>
      <c r="Z417" s="1"/>
      <c r="AH417" s="1"/>
      <c r="AN417" s="1"/>
      <c r="AX417" s="1"/>
      <c r="BT417" s="1"/>
      <c r="BU417" s="1"/>
      <c r="BV417" s="1"/>
      <c r="BW417" s="1"/>
    </row>
    <row r="418">
      <c r="D418" s="1"/>
      <c r="E418" s="1"/>
      <c r="F418" s="1"/>
      <c r="G418" s="1"/>
      <c r="J418" s="1"/>
      <c r="K418" s="1"/>
      <c r="L418" s="1"/>
      <c r="M418" s="1"/>
      <c r="X418" s="1"/>
      <c r="Y418" s="1"/>
      <c r="Z418" s="1"/>
      <c r="AH418" s="1"/>
      <c r="AN418" s="1"/>
      <c r="AX418" s="1"/>
      <c r="BT418" s="1"/>
      <c r="BU418" s="1"/>
      <c r="BV418" s="1"/>
      <c r="BW418" s="1"/>
    </row>
    <row r="419">
      <c r="D419" s="1"/>
      <c r="E419" s="1"/>
      <c r="F419" s="1"/>
      <c r="G419" s="1"/>
      <c r="J419" s="1"/>
      <c r="K419" s="1"/>
      <c r="L419" s="1"/>
      <c r="M419" s="1"/>
      <c r="X419" s="1"/>
      <c r="Y419" s="1"/>
      <c r="Z419" s="1"/>
      <c r="AH419" s="1"/>
      <c r="AN419" s="1"/>
      <c r="AX419" s="1"/>
      <c r="BT419" s="1"/>
      <c r="BU419" s="1"/>
      <c r="BV419" s="1"/>
      <c r="BW419" s="1"/>
    </row>
    <row r="420">
      <c r="D420" s="1"/>
      <c r="E420" s="1"/>
      <c r="F420" s="1"/>
      <c r="G420" s="1"/>
      <c r="J420" s="1"/>
      <c r="K420" s="1"/>
      <c r="L420" s="1"/>
      <c r="M420" s="1"/>
      <c r="X420" s="1"/>
      <c r="Y420" s="1"/>
      <c r="Z420" s="1"/>
      <c r="AH420" s="1"/>
      <c r="AN420" s="1"/>
      <c r="AX420" s="1"/>
      <c r="BT420" s="1"/>
      <c r="BU420" s="1"/>
      <c r="BV420" s="1"/>
      <c r="BW420" s="1"/>
    </row>
    <row r="421">
      <c r="D421" s="1"/>
      <c r="E421" s="1"/>
      <c r="F421" s="1"/>
      <c r="G421" s="1"/>
      <c r="J421" s="1"/>
      <c r="K421" s="1"/>
      <c r="L421" s="1"/>
      <c r="M421" s="1"/>
      <c r="X421" s="1"/>
      <c r="Y421" s="1"/>
      <c r="Z421" s="1"/>
      <c r="AH421" s="1"/>
      <c r="AN421" s="1"/>
      <c r="AX421" s="1"/>
      <c r="BT421" s="1"/>
      <c r="BU421" s="1"/>
      <c r="BV421" s="1"/>
      <c r="BW421" s="1"/>
    </row>
    <row r="422">
      <c r="D422" s="1"/>
      <c r="E422" s="1"/>
      <c r="F422" s="1"/>
      <c r="G422" s="1"/>
      <c r="J422" s="1"/>
      <c r="K422" s="1"/>
      <c r="L422" s="1"/>
      <c r="M422" s="1"/>
      <c r="X422" s="1"/>
      <c r="Y422" s="1"/>
      <c r="Z422" s="1"/>
      <c r="AH422" s="1"/>
      <c r="AN422" s="1"/>
      <c r="AX422" s="1"/>
      <c r="BT422" s="1"/>
      <c r="BU422" s="1"/>
      <c r="BV422" s="1"/>
      <c r="BW422" s="1"/>
    </row>
    <row r="423">
      <c r="D423" s="1"/>
      <c r="E423" s="1"/>
      <c r="F423" s="1"/>
      <c r="G423" s="1"/>
      <c r="J423" s="1"/>
      <c r="K423" s="1"/>
      <c r="L423" s="1"/>
      <c r="M423" s="1"/>
      <c r="X423" s="1"/>
      <c r="Y423" s="1"/>
      <c r="Z423" s="1"/>
      <c r="AH423" s="1"/>
      <c r="AN423" s="1"/>
      <c r="AX423" s="1"/>
      <c r="BT423" s="1"/>
      <c r="BU423" s="1"/>
      <c r="BV423" s="1"/>
      <c r="BW423" s="1"/>
    </row>
    <row r="424">
      <c r="D424" s="1"/>
      <c r="E424" s="1"/>
      <c r="F424" s="1"/>
      <c r="G424" s="1"/>
      <c r="J424" s="1"/>
      <c r="K424" s="1"/>
      <c r="L424" s="1"/>
      <c r="M424" s="1"/>
      <c r="X424" s="1"/>
      <c r="Y424" s="1"/>
      <c r="Z424" s="1"/>
      <c r="AH424" s="1"/>
      <c r="AN424" s="1"/>
      <c r="AX424" s="1"/>
      <c r="BT424" s="1"/>
      <c r="BU424" s="1"/>
      <c r="BV424" s="1"/>
      <c r="BW424" s="1"/>
    </row>
    <row r="425">
      <c r="D425" s="1"/>
      <c r="E425" s="1"/>
      <c r="F425" s="1"/>
      <c r="G425" s="1"/>
      <c r="J425" s="1"/>
      <c r="K425" s="1"/>
      <c r="L425" s="1"/>
      <c r="M425" s="1"/>
      <c r="X425" s="1"/>
      <c r="Y425" s="1"/>
      <c r="Z425" s="1"/>
      <c r="AH425" s="1"/>
      <c r="AN425" s="1"/>
      <c r="AX425" s="1"/>
      <c r="BT425" s="1"/>
      <c r="BU425" s="1"/>
      <c r="BV425" s="1"/>
      <c r="BW425" s="1"/>
    </row>
    <row r="426">
      <c r="D426" s="1"/>
      <c r="E426" s="1"/>
      <c r="F426" s="1"/>
      <c r="G426" s="1"/>
      <c r="J426" s="1"/>
      <c r="K426" s="1"/>
      <c r="L426" s="1"/>
      <c r="M426" s="1"/>
      <c r="X426" s="1"/>
      <c r="Y426" s="1"/>
      <c r="Z426" s="1"/>
      <c r="AH426" s="1"/>
      <c r="AN426" s="1"/>
      <c r="AX426" s="1"/>
      <c r="BT426" s="1"/>
      <c r="BU426" s="1"/>
      <c r="BV426" s="1"/>
      <c r="BW426" s="1"/>
    </row>
    <row r="427">
      <c r="D427" s="1"/>
      <c r="E427" s="1"/>
      <c r="F427" s="1"/>
      <c r="G427" s="1"/>
      <c r="J427" s="1"/>
      <c r="K427" s="1"/>
      <c r="L427" s="1"/>
      <c r="M427" s="1"/>
      <c r="X427" s="1"/>
      <c r="Y427" s="1"/>
      <c r="Z427" s="1"/>
      <c r="AH427" s="1"/>
      <c r="AN427" s="1"/>
      <c r="AX427" s="1"/>
      <c r="BT427" s="1"/>
      <c r="BU427" s="1"/>
      <c r="BV427" s="1"/>
      <c r="BW427" s="1"/>
    </row>
    <row r="428">
      <c r="D428" s="1"/>
      <c r="E428" s="1"/>
      <c r="F428" s="1"/>
      <c r="G428" s="1"/>
      <c r="J428" s="1"/>
      <c r="K428" s="1"/>
      <c r="L428" s="1"/>
      <c r="M428" s="1"/>
      <c r="X428" s="1"/>
      <c r="Y428" s="1"/>
      <c r="Z428" s="1"/>
      <c r="AH428" s="1"/>
      <c r="AN428" s="1"/>
      <c r="AX428" s="1"/>
      <c r="BT428" s="1"/>
      <c r="BU428" s="1"/>
      <c r="BV428" s="1"/>
      <c r="BW428" s="1"/>
    </row>
    <row r="429">
      <c r="D429" s="1"/>
      <c r="E429" s="1"/>
      <c r="F429" s="1"/>
      <c r="G429" s="1"/>
      <c r="J429" s="1"/>
      <c r="K429" s="1"/>
      <c r="L429" s="1"/>
      <c r="M429" s="1"/>
      <c r="X429" s="1"/>
      <c r="Y429" s="1"/>
      <c r="Z429" s="1"/>
      <c r="AH429" s="1"/>
      <c r="AN429" s="1"/>
      <c r="AX429" s="1"/>
      <c r="BT429" s="1"/>
      <c r="BU429" s="1"/>
      <c r="BV429" s="1"/>
      <c r="BW429" s="1"/>
    </row>
    <row r="430">
      <c r="D430" s="1"/>
      <c r="E430" s="1"/>
      <c r="F430" s="1"/>
      <c r="G430" s="1"/>
      <c r="J430" s="1"/>
      <c r="K430" s="1"/>
      <c r="L430" s="1"/>
      <c r="M430" s="1"/>
      <c r="X430" s="1"/>
      <c r="Y430" s="1"/>
      <c r="Z430" s="1"/>
      <c r="AH430" s="1"/>
      <c r="AN430" s="1"/>
      <c r="AX430" s="1"/>
      <c r="BT430" s="1"/>
      <c r="BU430" s="1"/>
      <c r="BV430" s="1"/>
      <c r="BW430" s="1"/>
    </row>
    <row r="431">
      <c r="D431" s="1"/>
      <c r="E431" s="1"/>
      <c r="F431" s="1"/>
      <c r="G431" s="1"/>
      <c r="J431" s="1"/>
      <c r="K431" s="1"/>
      <c r="L431" s="1"/>
      <c r="M431" s="1"/>
      <c r="X431" s="1"/>
      <c r="Y431" s="1"/>
      <c r="Z431" s="1"/>
      <c r="AH431" s="1"/>
      <c r="AN431" s="1"/>
      <c r="AX431" s="1"/>
      <c r="BT431" s="1"/>
      <c r="BU431" s="1"/>
      <c r="BV431" s="1"/>
      <c r="BW431" s="1"/>
    </row>
    <row r="432">
      <c r="D432" s="1"/>
      <c r="E432" s="1"/>
      <c r="F432" s="1"/>
      <c r="G432" s="1"/>
      <c r="J432" s="1"/>
      <c r="K432" s="1"/>
      <c r="L432" s="1"/>
      <c r="M432" s="1"/>
      <c r="X432" s="1"/>
      <c r="Y432" s="1"/>
      <c r="Z432" s="1"/>
      <c r="AH432" s="1"/>
      <c r="AN432" s="1"/>
      <c r="AX432" s="1"/>
      <c r="BT432" s="1"/>
      <c r="BU432" s="1"/>
      <c r="BV432" s="1"/>
      <c r="BW432" s="1"/>
    </row>
    <row r="433">
      <c r="D433" s="1"/>
      <c r="E433" s="1"/>
      <c r="F433" s="1"/>
      <c r="G433" s="1"/>
      <c r="J433" s="1"/>
      <c r="K433" s="1"/>
      <c r="L433" s="1"/>
      <c r="M433" s="1"/>
      <c r="X433" s="1"/>
      <c r="Y433" s="1"/>
      <c r="Z433" s="1"/>
      <c r="AH433" s="1"/>
      <c r="AN433" s="1"/>
      <c r="AX433" s="1"/>
      <c r="BT433" s="1"/>
      <c r="BU433" s="1"/>
      <c r="BV433" s="1"/>
      <c r="BW433" s="1"/>
    </row>
    <row r="434">
      <c r="D434" s="1"/>
      <c r="E434" s="1"/>
      <c r="F434" s="1"/>
      <c r="G434" s="1"/>
      <c r="J434" s="1"/>
      <c r="K434" s="1"/>
      <c r="L434" s="1"/>
      <c r="M434" s="1"/>
      <c r="X434" s="1"/>
      <c r="Y434" s="1"/>
      <c r="Z434" s="1"/>
      <c r="AH434" s="1"/>
      <c r="AN434" s="1"/>
      <c r="AX434" s="1"/>
      <c r="BT434" s="1"/>
      <c r="BU434" s="1"/>
      <c r="BV434" s="1"/>
      <c r="BW434" s="1"/>
    </row>
    <row r="435">
      <c r="D435" s="1"/>
      <c r="E435" s="1"/>
      <c r="F435" s="1"/>
      <c r="G435" s="1"/>
      <c r="J435" s="1"/>
      <c r="K435" s="1"/>
      <c r="L435" s="1"/>
      <c r="M435" s="1"/>
      <c r="X435" s="1"/>
      <c r="Y435" s="1"/>
      <c r="Z435" s="1"/>
      <c r="AH435" s="1"/>
      <c r="AN435" s="1"/>
      <c r="AX435" s="1"/>
      <c r="BT435" s="1"/>
      <c r="BU435" s="1"/>
      <c r="BV435" s="1"/>
      <c r="BW435" s="1"/>
    </row>
    <row r="436">
      <c r="D436" s="1"/>
      <c r="E436" s="1"/>
      <c r="F436" s="1"/>
      <c r="G436" s="1"/>
      <c r="J436" s="1"/>
      <c r="K436" s="1"/>
      <c r="L436" s="1"/>
      <c r="M436" s="1"/>
      <c r="X436" s="1"/>
      <c r="Y436" s="1"/>
      <c r="Z436" s="1"/>
      <c r="AH436" s="1"/>
      <c r="AN436" s="1"/>
      <c r="AX436" s="1"/>
      <c r="BT436" s="1"/>
      <c r="BU436" s="1"/>
      <c r="BV436" s="1"/>
      <c r="BW436" s="1"/>
    </row>
    <row r="437">
      <c r="D437" s="1"/>
      <c r="E437" s="1"/>
      <c r="F437" s="1"/>
      <c r="G437" s="1"/>
      <c r="J437" s="1"/>
      <c r="K437" s="1"/>
      <c r="L437" s="1"/>
      <c r="M437" s="1"/>
      <c r="X437" s="1"/>
      <c r="Y437" s="1"/>
      <c r="Z437" s="1"/>
      <c r="AH437" s="1"/>
      <c r="AN437" s="1"/>
      <c r="AX437" s="1"/>
      <c r="BT437" s="1"/>
      <c r="BU437" s="1"/>
      <c r="BV437" s="1"/>
      <c r="BW437" s="1"/>
    </row>
    <row r="438">
      <c r="D438" s="1"/>
      <c r="E438" s="1"/>
      <c r="F438" s="1"/>
      <c r="G438" s="1"/>
      <c r="J438" s="1"/>
      <c r="K438" s="1"/>
      <c r="L438" s="1"/>
      <c r="M438" s="1"/>
      <c r="X438" s="1"/>
      <c r="Y438" s="1"/>
      <c r="Z438" s="1"/>
      <c r="AH438" s="1"/>
      <c r="AN438" s="1"/>
      <c r="AX438" s="1"/>
      <c r="BT438" s="1"/>
      <c r="BU438" s="1"/>
      <c r="BV438" s="1"/>
      <c r="BW438" s="1"/>
    </row>
    <row r="439">
      <c r="D439" s="1"/>
      <c r="E439" s="1"/>
      <c r="F439" s="1"/>
      <c r="G439" s="1"/>
      <c r="J439" s="1"/>
      <c r="K439" s="1"/>
      <c r="L439" s="1"/>
      <c r="M439" s="1"/>
      <c r="X439" s="1"/>
      <c r="Y439" s="1"/>
      <c r="Z439" s="1"/>
      <c r="AH439" s="1"/>
      <c r="AN439" s="1"/>
      <c r="AX439" s="1"/>
      <c r="BT439" s="1"/>
      <c r="BU439" s="1"/>
      <c r="BV439" s="1"/>
      <c r="BW439" s="1"/>
    </row>
    <row r="440">
      <c r="D440" s="1"/>
      <c r="E440" s="1"/>
      <c r="F440" s="1"/>
      <c r="G440" s="1"/>
      <c r="J440" s="1"/>
      <c r="K440" s="1"/>
      <c r="L440" s="1"/>
      <c r="M440" s="1"/>
      <c r="X440" s="1"/>
      <c r="Y440" s="1"/>
      <c r="Z440" s="1"/>
      <c r="AH440" s="1"/>
      <c r="AN440" s="1"/>
      <c r="AX440" s="1"/>
      <c r="BT440" s="1"/>
      <c r="BU440" s="1"/>
      <c r="BV440" s="1"/>
      <c r="BW440" s="1"/>
    </row>
    <row r="441">
      <c r="D441" s="1"/>
      <c r="E441" s="1"/>
      <c r="F441" s="1"/>
      <c r="G441" s="1"/>
      <c r="J441" s="1"/>
      <c r="K441" s="1"/>
      <c r="L441" s="1"/>
      <c r="M441" s="1"/>
      <c r="X441" s="1"/>
      <c r="Y441" s="1"/>
      <c r="Z441" s="1"/>
      <c r="AH441" s="1"/>
      <c r="AN441" s="1"/>
      <c r="AX441" s="1"/>
      <c r="BT441" s="1"/>
      <c r="BU441" s="1"/>
      <c r="BV441" s="1"/>
      <c r="BW441" s="1"/>
    </row>
    <row r="442">
      <c r="D442" s="1"/>
      <c r="E442" s="1"/>
      <c r="F442" s="1"/>
      <c r="G442" s="1"/>
      <c r="J442" s="1"/>
      <c r="K442" s="1"/>
      <c r="L442" s="1"/>
      <c r="M442" s="1"/>
      <c r="X442" s="1"/>
      <c r="Y442" s="1"/>
      <c r="Z442" s="1"/>
      <c r="AH442" s="1"/>
      <c r="AN442" s="1"/>
      <c r="AX442" s="1"/>
      <c r="BT442" s="1"/>
      <c r="BU442" s="1"/>
      <c r="BV442" s="1"/>
      <c r="BW442" s="1"/>
    </row>
    <row r="443">
      <c r="D443" s="1"/>
      <c r="E443" s="1"/>
      <c r="F443" s="1"/>
      <c r="G443" s="1"/>
      <c r="J443" s="1"/>
      <c r="K443" s="1"/>
      <c r="L443" s="1"/>
      <c r="M443" s="1"/>
      <c r="X443" s="1"/>
      <c r="Y443" s="1"/>
      <c r="Z443" s="1"/>
      <c r="AH443" s="1"/>
      <c r="AN443" s="1"/>
      <c r="AX443" s="1"/>
      <c r="BT443" s="1"/>
      <c r="BU443" s="1"/>
      <c r="BV443" s="1"/>
      <c r="BW443" s="1"/>
    </row>
    <row r="444">
      <c r="D444" s="1"/>
      <c r="E444" s="1"/>
      <c r="F444" s="1"/>
      <c r="G444" s="1"/>
      <c r="J444" s="1"/>
      <c r="K444" s="1"/>
      <c r="L444" s="1"/>
      <c r="M444" s="1"/>
      <c r="X444" s="1"/>
      <c r="Y444" s="1"/>
      <c r="Z444" s="1"/>
      <c r="AH444" s="1"/>
      <c r="AN444" s="1"/>
      <c r="AX444" s="1"/>
      <c r="BT444" s="1"/>
      <c r="BU444" s="1"/>
      <c r="BV444" s="1"/>
      <c r="BW444" s="1"/>
    </row>
    <row r="445">
      <c r="D445" s="1"/>
      <c r="E445" s="1"/>
      <c r="F445" s="1"/>
      <c r="G445" s="1"/>
      <c r="J445" s="1"/>
      <c r="K445" s="1"/>
      <c r="L445" s="1"/>
      <c r="M445" s="1"/>
      <c r="X445" s="1"/>
      <c r="Y445" s="1"/>
      <c r="Z445" s="1"/>
      <c r="AH445" s="1"/>
      <c r="AN445" s="1"/>
      <c r="AX445" s="1"/>
      <c r="BT445" s="1"/>
      <c r="BU445" s="1"/>
      <c r="BV445" s="1"/>
      <c r="BW445" s="1"/>
    </row>
    <row r="446">
      <c r="D446" s="1"/>
      <c r="E446" s="1"/>
      <c r="F446" s="1"/>
      <c r="G446" s="1"/>
      <c r="J446" s="1"/>
      <c r="K446" s="1"/>
      <c r="L446" s="1"/>
      <c r="M446" s="1"/>
      <c r="X446" s="1"/>
      <c r="Y446" s="1"/>
      <c r="Z446" s="1"/>
      <c r="AH446" s="1"/>
      <c r="AN446" s="1"/>
      <c r="AX446" s="1"/>
      <c r="BT446" s="1"/>
      <c r="BU446" s="1"/>
      <c r="BV446" s="1"/>
      <c r="BW446" s="1"/>
    </row>
    <row r="447">
      <c r="D447" s="1"/>
      <c r="E447" s="1"/>
      <c r="F447" s="1"/>
      <c r="G447" s="1"/>
      <c r="J447" s="1"/>
      <c r="K447" s="1"/>
      <c r="L447" s="1"/>
      <c r="M447" s="1"/>
      <c r="X447" s="1"/>
      <c r="Y447" s="1"/>
      <c r="Z447" s="1"/>
      <c r="AH447" s="1"/>
      <c r="AN447" s="1"/>
      <c r="AX447" s="1"/>
      <c r="BT447" s="1"/>
      <c r="BU447" s="1"/>
      <c r="BV447" s="1"/>
      <c r="BW447" s="1"/>
    </row>
    <row r="448">
      <c r="D448" s="1"/>
      <c r="E448" s="1"/>
      <c r="F448" s="1"/>
      <c r="G448" s="1"/>
      <c r="J448" s="1"/>
      <c r="K448" s="1"/>
      <c r="L448" s="1"/>
      <c r="M448" s="1"/>
      <c r="X448" s="1"/>
      <c r="Y448" s="1"/>
      <c r="Z448" s="1"/>
      <c r="AH448" s="1"/>
      <c r="AN448" s="1"/>
      <c r="AX448" s="1"/>
      <c r="BT448" s="1"/>
      <c r="BU448" s="1"/>
      <c r="BV448" s="1"/>
      <c r="BW448" s="1"/>
    </row>
    <row r="449">
      <c r="D449" s="1"/>
      <c r="E449" s="1"/>
      <c r="F449" s="1"/>
      <c r="G449" s="1"/>
      <c r="J449" s="1"/>
      <c r="K449" s="1"/>
      <c r="L449" s="1"/>
      <c r="M449" s="1"/>
      <c r="X449" s="1"/>
      <c r="Y449" s="1"/>
      <c r="Z449" s="1"/>
      <c r="AH449" s="1"/>
      <c r="AN449" s="1"/>
      <c r="AX449" s="1"/>
      <c r="BT449" s="1"/>
      <c r="BU449" s="1"/>
      <c r="BV449" s="1"/>
      <c r="BW449" s="1"/>
    </row>
    <row r="450">
      <c r="D450" s="1"/>
      <c r="E450" s="1"/>
      <c r="F450" s="1"/>
      <c r="G450" s="1"/>
      <c r="J450" s="1"/>
      <c r="K450" s="1"/>
      <c r="L450" s="1"/>
      <c r="M450" s="1"/>
      <c r="X450" s="1"/>
      <c r="Y450" s="1"/>
      <c r="Z450" s="1"/>
      <c r="AH450" s="1"/>
      <c r="AN450" s="1"/>
      <c r="AX450" s="1"/>
      <c r="BT450" s="1"/>
      <c r="BU450" s="1"/>
      <c r="BV450" s="1"/>
      <c r="BW450" s="1"/>
    </row>
    <row r="451">
      <c r="D451" s="1"/>
      <c r="E451" s="1"/>
      <c r="F451" s="1"/>
      <c r="G451" s="1"/>
      <c r="J451" s="1"/>
      <c r="K451" s="1"/>
      <c r="L451" s="1"/>
      <c r="M451" s="1"/>
      <c r="X451" s="1"/>
      <c r="Y451" s="1"/>
      <c r="Z451" s="1"/>
      <c r="AH451" s="1"/>
      <c r="AN451" s="1"/>
      <c r="AX451" s="1"/>
      <c r="BT451" s="1"/>
      <c r="BU451" s="1"/>
      <c r="BV451" s="1"/>
      <c r="BW451" s="1"/>
    </row>
    <row r="452">
      <c r="D452" s="1"/>
      <c r="E452" s="1"/>
      <c r="F452" s="1"/>
      <c r="G452" s="1"/>
      <c r="J452" s="1"/>
      <c r="K452" s="1"/>
      <c r="L452" s="1"/>
      <c r="M452" s="1"/>
      <c r="X452" s="1"/>
      <c r="Y452" s="1"/>
      <c r="Z452" s="1"/>
      <c r="AH452" s="1"/>
      <c r="AN452" s="1"/>
      <c r="AX452" s="1"/>
      <c r="BT452" s="1"/>
      <c r="BU452" s="1"/>
      <c r="BV452" s="1"/>
      <c r="BW452" s="1"/>
    </row>
    <row r="453">
      <c r="D453" s="1"/>
      <c r="E453" s="1"/>
      <c r="F453" s="1"/>
      <c r="G453" s="1"/>
      <c r="J453" s="1"/>
      <c r="K453" s="1"/>
      <c r="L453" s="1"/>
      <c r="M453" s="1"/>
      <c r="X453" s="1"/>
      <c r="Y453" s="1"/>
      <c r="Z453" s="1"/>
      <c r="AH453" s="1"/>
      <c r="AN453" s="1"/>
      <c r="AX453" s="1"/>
      <c r="BT453" s="1"/>
      <c r="BU453" s="1"/>
      <c r="BV453" s="1"/>
      <c r="BW453" s="1"/>
    </row>
    <row r="454">
      <c r="D454" s="1"/>
      <c r="E454" s="1"/>
      <c r="F454" s="1"/>
      <c r="G454" s="1"/>
      <c r="J454" s="1"/>
      <c r="K454" s="1"/>
      <c r="L454" s="1"/>
      <c r="M454" s="1"/>
      <c r="X454" s="1"/>
      <c r="Y454" s="1"/>
      <c r="Z454" s="1"/>
      <c r="AH454" s="1"/>
      <c r="AN454" s="1"/>
      <c r="AX454" s="1"/>
      <c r="BT454" s="1"/>
      <c r="BU454" s="1"/>
      <c r="BV454" s="1"/>
      <c r="BW454" s="1"/>
    </row>
    <row r="455">
      <c r="D455" s="1"/>
      <c r="E455" s="1"/>
      <c r="F455" s="1"/>
      <c r="G455" s="1"/>
      <c r="J455" s="1"/>
      <c r="K455" s="1"/>
      <c r="L455" s="1"/>
      <c r="M455" s="1"/>
      <c r="X455" s="1"/>
      <c r="Y455" s="1"/>
      <c r="Z455" s="1"/>
      <c r="AH455" s="1"/>
      <c r="AN455" s="1"/>
      <c r="AX455" s="1"/>
      <c r="BT455" s="1"/>
      <c r="BU455" s="1"/>
      <c r="BV455" s="1"/>
      <c r="BW455" s="1"/>
    </row>
    <row r="456">
      <c r="D456" s="1"/>
      <c r="E456" s="1"/>
      <c r="F456" s="1"/>
      <c r="G456" s="1"/>
      <c r="J456" s="1"/>
      <c r="K456" s="1"/>
      <c r="L456" s="1"/>
      <c r="M456" s="1"/>
      <c r="X456" s="1"/>
      <c r="Y456" s="1"/>
      <c r="Z456" s="1"/>
      <c r="AH456" s="1"/>
      <c r="AN456" s="1"/>
      <c r="AX456" s="1"/>
      <c r="BT456" s="1"/>
      <c r="BU456" s="1"/>
      <c r="BV456" s="1"/>
      <c r="BW456" s="1"/>
    </row>
    <row r="457">
      <c r="D457" s="1"/>
      <c r="E457" s="1"/>
      <c r="F457" s="1"/>
      <c r="G457" s="1"/>
      <c r="J457" s="1"/>
      <c r="K457" s="1"/>
      <c r="L457" s="1"/>
      <c r="M457" s="1"/>
      <c r="X457" s="1"/>
      <c r="Y457" s="1"/>
      <c r="Z457" s="1"/>
      <c r="AH457" s="1"/>
      <c r="AN457" s="1"/>
      <c r="AX457" s="1"/>
      <c r="BT457" s="1"/>
      <c r="BU457" s="1"/>
      <c r="BV457" s="1"/>
      <c r="BW457" s="1"/>
    </row>
    <row r="458">
      <c r="D458" s="1"/>
      <c r="E458" s="1"/>
      <c r="F458" s="1"/>
      <c r="G458" s="1"/>
      <c r="J458" s="1"/>
      <c r="K458" s="1"/>
      <c r="L458" s="1"/>
      <c r="M458" s="1"/>
      <c r="X458" s="1"/>
      <c r="Y458" s="1"/>
      <c r="Z458" s="1"/>
      <c r="AH458" s="1"/>
      <c r="AN458" s="1"/>
      <c r="AX458" s="1"/>
      <c r="BT458" s="1"/>
      <c r="BU458" s="1"/>
      <c r="BV458" s="1"/>
      <c r="BW458" s="1"/>
    </row>
    <row r="459">
      <c r="D459" s="1"/>
      <c r="E459" s="1"/>
      <c r="F459" s="1"/>
      <c r="G459" s="1"/>
      <c r="J459" s="1"/>
      <c r="K459" s="1"/>
      <c r="L459" s="1"/>
      <c r="M459" s="1"/>
      <c r="X459" s="1"/>
      <c r="Y459" s="1"/>
      <c r="Z459" s="1"/>
      <c r="AH459" s="1"/>
      <c r="AN459" s="1"/>
      <c r="AX459" s="1"/>
      <c r="BT459" s="1"/>
      <c r="BU459" s="1"/>
      <c r="BV459" s="1"/>
      <c r="BW459" s="1"/>
    </row>
    <row r="460">
      <c r="D460" s="1"/>
      <c r="E460" s="1"/>
      <c r="F460" s="1"/>
      <c r="G460" s="1"/>
      <c r="J460" s="1"/>
      <c r="K460" s="1"/>
      <c r="L460" s="1"/>
      <c r="M460" s="1"/>
      <c r="X460" s="1"/>
      <c r="Y460" s="1"/>
      <c r="Z460" s="1"/>
      <c r="AH460" s="1"/>
      <c r="AN460" s="1"/>
      <c r="AX460" s="1"/>
      <c r="BT460" s="1"/>
      <c r="BU460" s="1"/>
      <c r="BV460" s="1"/>
      <c r="BW460" s="1"/>
    </row>
    <row r="461">
      <c r="D461" s="1"/>
      <c r="E461" s="1"/>
      <c r="F461" s="1"/>
      <c r="G461" s="1"/>
      <c r="J461" s="1"/>
      <c r="K461" s="1"/>
      <c r="L461" s="1"/>
      <c r="M461" s="1"/>
      <c r="X461" s="1"/>
      <c r="Y461" s="1"/>
      <c r="Z461" s="1"/>
      <c r="AH461" s="1"/>
      <c r="AN461" s="1"/>
      <c r="AX461" s="1"/>
      <c r="BT461" s="1"/>
      <c r="BU461" s="1"/>
      <c r="BV461" s="1"/>
      <c r="BW461" s="1"/>
    </row>
    <row r="462">
      <c r="D462" s="1"/>
      <c r="E462" s="1"/>
      <c r="F462" s="1"/>
      <c r="G462" s="1"/>
      <c r="J462" s="1"/>
      <c r="K462" s="1"/>
      <c r="L462" s="1"/>
      <c r="M462" s="1"/>
      <c r="X462" s="1"/>
      <c r="Y462" s="1"/>
      <c r="Z462" s="1"/>
      <c r="AH462" s="1"/>
      <c r="AN462" s="1"/>
      <c r="AX462" s="1"/>
      <c r="BT462" s="1"/>
      <c r="BU462" s="1"/>
      <c r="BV462" s="1"/>
      <c r="BW462" s="1"/>
    </row>
    <row r="463">
      <c r="D463" s="1"/>
      <c r="E463" s="1"/>
      <c r="F463" s="1"/>
      <c r="G463" s="1"/>
      <c r="J463" s="1"/>
      <c r="K463" s="1"/>
      <c r="L463" s="1"/>
      <c r="M463" s="1"/>
      <c r="X463" s="1"/>
      <c r="Y463" s="1"/>
      <c r="Z463" s="1"/>
      <c r="AH463" s="1"/>
      <c r="AN463" s="1"/>
      <c r="AX463" s="1"/>
      <c r="BT463" s="1"/>
      <c r="BU463" s="1"/>
      <c r="BV463" s="1"/>
      <c r="BW463" s="1"/>
    </row>
    <row r="464">
      <c r="D464" s="1"/>
      <c r="E464" s="1"/>
      <c r="F464" s="1"/>
      <c r="G464" s="1"/>
      <c r="J464" s="1"/>
      <c r="K464" s="1"/>
      <c r="L464" s="1"/>
      <c r="M464" s="1"/>
      <c r="X464" s="1"/>
      <c r="Y464" s="1"/>
      <c r="Z464" s="1"/>
      <c r="AH464" s="1"/>
      <c r="AN464" s="1"/>
      <c r="AX464" s="1"/>
      <c r="BT464" s="1"/>
      <c r="BU464" s="1"/>
      <c r="BV464" s="1"/>
      <c r="BW464" s="1"/>
    </row>
    <row r="465">
      <c r="D465" s="1"/>
      <c r="E465" s="1"/>
      <c r="F465" s="1"/>
      <c r="G465" s="1"/>
      <c r="J465" s="1"/>
      <c r="K465" s="1"/>
      <c r="L465" s="1"/>
      <c r="M465" s="1"/>
      <c r="X465" s="1"/>
      <c r="Y465" s="1"/>
      <c r="Z465" s="1"/>
      <c r="AH465" s="1"/>
      <c r="AN465" s="1"/>
      <c r="AX465" s="1"/>
      <c r="BT465" s="1"/>
      <c r="BU465" s="1"/>
      <c r="BV465" s="1"/>
      <c r="BW465" s="1"/>
    </row>
    <row r="466">
      <c r="D466" s="1"/>
      <c r="E466" s="1"/>
      <c r="F466" s="1"/>
      <c r="G466" s="1"/>
      <c r="J466" s="1"/>
      <c r="K466" s="1"/>
      <c r="L466" s="1"/>
      <c r="M466" s="1"/>
      <c r="X466" s="1"/>
      <c r="Y466" s="1"/>
      <c r="Z466" s="1"/>
      <c r="AH466" s="1"/>
      <c r="AN466" s="1"/>
      <c r="AX466" s="1"/>
      <c r="BT466" s="1"/>
      <c r="BU466" s="1"/>
      <c r="BV466" s="1"/>
      <c r="BW466" s="1"/>
    </row>
    <row r="467">
      <c r="D467" s="1"/>
      <c r="E467" s="1"/>
      <c r="F467" s="1"/>
      <c r="G467" s="1"/>
      <c r="J467" s="1"/>
      <c r="K467" s="1"/>
      <c r="L467" s="1"/>
      <c r="M467" s="1"/>
      <c r="X467" s="1"/>
      <c r="Y467" s="1"/>
      <c r="Z467" s="1"/>
      <c r="AH467" s="1"/>
      <c r="AN467" s="1"/>
      <c r="AX467" s="1"/>
      <c r="BT467" s="1"/>
      <c r="BU467" s="1"/>
      <c r="BV467" s="1"/>
      <c r="BW467" s="1"/>
    </row>
    <row r="468">
      <c r="D468" s="1"/>
      <c r="E468" s="1"/>
      <c r="F468" s="1"/>
      <c r="G468" s="1"/>
      <c r="J468" s="1"/>
      <c r="K468" s="1"/>
      <c r="L468" s="1"/>
      <c r="M468" s="1"/>
      <c r="X468" s="1"/>
      <c r="Y468" s="1"/>
      <c r="Z468" s="1"/>
      <c r="AH468" s="1"/>
      <c r="AN468" s="1"/>
      <c r="AX468" s="1"/>
      <c r="BT468" s="1"/>
      <c r="BU468" s="1"/>
      <c r="BV468" s="1"/>
      <c r="BW468" s="1"/>
    </row>
    <row r="469">
      <c r="D469" s="1"/>
      <c r="E469" s="1"/>
      <c r="F469" s="1"/>
      <c r="G469" s="1"/>
      <c r="J469" s="1"/>
      <c r="K469" s="1"/>
      <c r="L469" s="1"/>
      <c r="M469" s="1"/>
      <c r="X469" s="1"/>
      <c r="Y469" s="1"/>
      <c r="Z469" s="1"/>
      <c r="AH469" s="1"/>
      <c r="AN469" s="1"/>
      <c r="AX469" s="1"/>
      <c r="BT469" s="1"/>
      <c r="BU469" s="1"/>
      <c r="BV469" s="1"/>
      <c r="BW469" s="1"/>
    </row>
    <row r="470">
      <c r="D470" s="1"/>
      <c r="E470" s="1"/>
      <c r="F470" s="1"/>
      <c r="G470" s="1"/>
      <c r="J470" s="1"/>
      <c r="K470" s="1"/>
      <c r="L470" s="1"/>
      <c r="M470" s="1"/>
      <c r="X470" s="1"/>
      <c r="Y470" s="1"/>
      <c r="Z470" s="1"/>
      <c r="AH470" s="1"/>
      <c r="AN470" s="1"/>
      <c r="AX470" s="1"/>
      <c r="BT470" s="1"/>
      <c r="BU470" s="1"/>
      <c r="BV470" s="1"/>
      <c r="BW470" s="1"/>
    </row>
    <row r="471">
      <c r="D471" s="1"/>
      <c r="E471" s="1"/>
      <c r="F471" s="1"/>
      <c r="G471" s="1"/>
      <c r="J471" s="1"/>
      <c r="K471" s="1"/>
      <c r="L471" s="1"/>
      <c r="M471" s="1"/>
      <c r="X471" s="1"/>
      <c r="Y471" s="1"/>
      <c r="Z471" s="1"/>
      <c r="AH471" s="1"/>
      <c r="AN471" s="1"/>
      <c r="AX471" s="1"/>
      <c r="BT471" s="1"/>
      <c r="BU471" s="1"/>
      <c r="BV471" s="1"/>
      <c r="BW471" s="1"/>
    </row>
    <row r="472">
      <c r="D472" s="1"/>
      <c r="E472" s="1"/>
      <c r="F472" s="1"/>
      <c r="G472" s="1"/>
      <c r="J472" s="1"/>
      <c r="K472" s="1"/>
      <c r="L472" s="1"/>
      <c r="M472" s="1"/>
      <c r="X472" s="1"/>
      <c r="Y472" s="1"/>
      <c r="Z472" s="1"/>
      <c r="AH472" s="1"/>
      <c r="AN472" s="1"/>
      <c r="AX472" s="1"/>
      <c r="BT472" s="1"/>
      <c r="BU472" s="1"/>
      <c r="BV472" s="1"/>
      <c r="BW472" s="1"/>
    </row>
    <row r="473">
      <c r="D473" s="1"/>
      <c r="E473" s="1"/>
      <c r="F473" s="1"/>
      <c r="G473" s="1"/>
      <c r="J473" s="1"/>
      <c r="K473" s="1"/>
      <c r="L473" s="1"/>
      <c r="M473" s="1"/>
      <c r="X473" s="1"/>
      <c r="Y473" s="1"/>
      <c r="Z473" s="1"/>
      <c r="AH473" s="1"/>
      <c r="AN473" s="1"/>
      <c r="AX473" s="1"/>
      <c r="BT473" s="1"/>
      <c r="BU473" s="1"/>
      <c r="BV473" s="1"/>
      <c r="BW473" s="1"/>
    </row>
    <row r="474">
      <c r="D474" s="1"/>
      <c r="E474" s="1"/>
      <c r="F474" s="1"/>
      <c r="G474" s="1"/>
      <c r="J474" s="1"/>
      <c r="K474" s="1"/>
      <c r="L474" s="1"/>
      <c r="M474" s="1"/>
      <c r="X474" s="1"/>
      <c r="Y474" s="1"/>
      <c r="Z474" s="1"/>
      <c r="AH474" s="1"/>
      <c r="AN474" s="1"/>
      <c r="AX474" s="1"/>
      <c r="BT474" s="1"/>
      <c r="BU474" s="1"/>
      <c r="BV474" s="1"/>
      <c r="BW474" s="1"/>
    </row>
    <row r="475">
      <c r="D475" s="1"/>
      <c r="E475" s="1"/>
      <c r="F475" s="1"/>
      <c r="G475" s="1"/>
      <c r="J475" s="1"/>
      <c r="K475" s="1"/>
      <c r="L475" s="1"/>
      <c r="M475" s="1"/>
      <c r="X475" s="1"/>
      <c r="Y475" s="1"/>
      <c r="Z475" s="1"/>
      <c r="AH475" s="1"/>
      <c r="AN475" s="1"/>
      <c r="AX475" s="1"/>
      <c r="BT475" s="1"/>
      <c r="BU475" s="1"/>
      <c r="BV475" s="1"/>
      <c r="BW475" s="1"/>
    </row>
    <row r="476">
      <c r="D476" s="1"/>
      <c r="E476" s="1"/>
      <c r="F476" s="1"/>
      <c r="G476" s="1"/>
      <c r="J476" s="1"/>
      <c r="K476" s="1"/>
      <c r="L476" s="1"/>
      <c r="M476" s="1"/>
      <c r="X476" s="1"/>
      <c r="Y476" s="1"/>
      <c r="Z476" s="1"/>
      <c r="AH476" s="1"/>
      <c r="AN476" s="1"/>
      <c r="AX476" s="1"/>
      <c r="BT476" s="1"/>
      <c r="BU476" s="1"/>
      <c r="BV476" s="1"/>
      <c r="BW476" s="1"/>
    </row>
    <row r="477">
      <c r="D477" s="1"/>
      <c r="E477" s="1"/>
      <c r="F477" s="1"/>
      <c r="G477" s="1"/>
      <c r="J477" s="1"/>
      <c r="K477" s="1"/>
      <c r="L477" s="1"/>
      <c r="M477" s="1"/>
      <c r="X477" s="1"/>
      <c r="Y477" s="1"/>
      <c r="Z477" s="1"/>
      <c r="AH477" s="1"/>
      <c r="AN477" s="1"/>
      <c r="AX477" s="1"/>
      <c r="BT477" s="1"/>
      <c r="BU477" s="1"/>
      <c r="BV477" s="1"/>
      <c r="BW477" s="1"/>
    </row>
    <row r="478">
      <c r="D478" s="1"/>
      <c r="E478" s="1"/>
      <c r="F478" s="1"/>
      <c r="G478" s="1"/>
      <c r="J478" s="1"/>
      <c r="K478" s="1"/>
      <c r="L478" s="1"/>
      <c r="M478" s="1"/>
      <c r="X478" s="1"/>
      <c r="Y478" s="1"/>
      <c r="Z478" s="1"/>
      <c r="AH478" s="1"/>
      <c r="AN478" s="1"/>
      <c r="AX478" s="1"/>
      <c r="BT478" s="1"/>
      <c r="BU478" s="1"/>
      <c r="BV478" s="1"/>
      <c r="BW478" s="1"/>
    </row>
    <row r="479">
      <c r="D479" s="1"/>
      <c r="E479" s="1"/>
      <c r="F479" s="1"/>
      <c r="G479" s="1"/>
      <c r="J479" s="1"/>
      <c r="K479" s="1"/>
      <c r="L479" s="1"/>
      <c r="M479" s="1"/>
      <c r="X479" s="1"/>
      <c r="Y479" s="1"/>
      <c r="Z479" s="1"/>
      <c r="AH479" s="1"/>
      <c r="AN479" s="1"/>
      <c r="AX479" s="1"/>
      <c r="BT479" s="1"/>
      <c r="BU479" s="1"/>
      <c r="BV479" s="1"/>
      <c r="BW479" s="1"/>
    </row>
    <row r="480">
      <c r="D480" s="1"/>
      <c r="E480" s="1"/>
      <c r="F480" s="1"/>
      <c r="G480" s="1"/>
      <c r="J480" s="1"/>
      <c r="K480" s="1"/>
      <c r="L480" s="1"/>
      <c r="M480" s="1"/>
      <c r="X480" s="1"/>
      <c r="Y480" s="1"/>
      <c r="Z480" s="1"/>
      <c r="AH480" s="1"/>
      <c r="AN480" s="1"/>
      <c r="AX480" s="1"/>
      <c r="BT480" s="1"/>
      <c r="BU480" s="1"/>
      <c r="BV480" s="1"/>
      <c r="BW480" s="1"/>
    </row>
    <row r="481">
      <c r="D481" s="1"/>
      <c r="E481" s="1"/>
      <c r="F481" s="1"/>
      <c r="G481" s="1"/>
      <c r="J481" s="1"/>
      <c r="K481" s="1"/>
      <c r="L481" s="1"/>
      <c r="M481" s="1"/>
      <c r="X481" s="1"/>
      <c r="Y481" s="1"/>
      <c r="Z481" s="1"/>
      <c r="AH481" s="1"/>
      <c r="AN481" s="1"/>
      <c r="AX481" s="1"/>
      <c r="BT481" s="1"/>
      <c r="BU481" s="1"/>
      <c r="BV481" s="1"/>
      <c r="BW481" s="1"/>
    </row>
    <row r="482">
      <c r="D482" s="1"/>
      <c r="E482" s="1"/>
      <c r="F482" s="1"/>
      <c r="G482" s="1"/>
      <c r="J482" s="1"/>
      <c r="K482" s="1"/>
      <c r="L482" s="1"/>
      <c r="M482" s="1"/>
      <c r="X482" s="1"/>
      <c r="Y482" s="1"/>
      <c r="Z482" s="1"/>
      <c r="AH482" s="1"/>
      <c r="AN482" s="1"/>
      <c r="AX482" s="1"/>
      <c r="BT482" s="1"/>
      <c r="BU482" s="1"/>
      <c r="BV482" s="1"/>
      <c r="BW482" s="1"/>
    </row>
    <row r="483">
      <c r="D483" s="1"/>
      <c r="E483" s="1"/>
      <c r="F483" s="1"/>
      <c r="G483" s="1"/>
      <c r="J483" s="1"/>
      <c r="K483" s="1"/>
      <c r="L483" s="1"/>
      <c r="M483" s="1"/>
      <c r="X483" s="1"/>
      <c r="Y483" s="1"/>
      <c r="Z483" s="1"/>
      <c r="AH483" s="1"/>
      <c r="AN483" s="1"/>
      <c r="AX483" s="1"/>
      <c r="BT483" s="1"/>
      <c r="BU483" s="1"/>
      <c r="BV483" s="1"/>
      <c r="BW483" s="1"/>
    </row>
    <row r="484">
      <c r="D484" s="1"/>
      <c r="E484" s="1"/>
      <c r="F484" s="1"/>
      <c r="G484" s="1"/>
      <c r="J484" s="1"/>
      <c r="K484" s="1"/>
      <c r="L484" s="1"/>
      <c r="M484" s="1"/>
      <c r="X484" s="1"/>
      <c r="Y484" s="1"/>
      <c r="Z484" s="1"/>
      <c r="AH484" s="1"/>
      <c r="AN484" s="1"/>
      <c r="AX484" s="1"/>
      <c r="BT484" s="1"/>
      <c r="BU484" s="1"/>
      <c r="BV484" s="1"/>
      <c r="BW484" s="1"/>
    </row>
    <row r="485">
      <c r="D485" s="1"/>
      <c r="E485" s="1"/>
      <c r="F485" s="1"/>
      <c r="G485" s="1"/>
      <c r="J485" s="1"/>
      <c r="K485" s="1"/>
      <c r="L485" s="1"/>
      <c r="M485" s="1"/>
      <c r="X485" s="1"/>
      <c r="Y485" s="1"/>
      <c r="Z485" s="1"/>
      <c r="AH485" s="1"/>
      <c r="AN485" s="1"/>
      <c r="AX485" s="1"/>
      <c r="BT485" s="1"/>
      <c r="BU485" s="1"/>
      <c r="BV485" s="1"/>
      <c r="BW485" s="1"/>
    </row>
    <row r="486">
      <c r="D486" s="1"/>
      <c r="E486" s="1"/>
      <c r="F486" s="1"/>
      <c r="G486" s="1"/>
      <c r="J486" s="1"/>
      <c r="K486" s="1"/>
      <c r="L486" s="1"/>
      <c r="M486" s="1"/>
      <c r="X486" s="1"/>
      <c r="Y486" s="1"/>
      <c r="Z486" s="1"/>
      <c r="AH486" s="1"/>
      <c r="AN486" s="1"/>
      <c r="AX486" s="1"/>
      <c r="BT486" s="1"/>
      <c r="BU486" s="1"/>
      <c r="BV486" s="1"/>
      <c r="BW486" s="1"/>
    </row>
    <row r="487">
      <c r="D487" s="1"/>
      <c r="E487" s="1"/>
      <c r="F487" s="1"/>
      <c r="G487" s="1"/>
      <c r="J487" s="1"/>
      <c r="K487" s="1"/>
      <c r="L487" s="1"/>
      <c r="M487" s="1"/>
      <c r="X487" s="1"/>
      <c r="Y487" s="1"/>
      <c r="Z487" s="1"/>
      <c r="AH487" s="1"/>
      <c r="AN487" s="1"/>
      <c r="AX487" s="1"/>
      <c r="BT487" s="1"/>
      <c r="BU487" s="1"/>
      <c r="BV487" s="1"/>
      <c r="BW487" s="1"/>
    </row>
    <row r="488">
      <c r="D488" s="1"/>
      <c r="E488" s="1"/>
      <c r="F488" s="1"/>
      <c r="G488" s="1"/>
      <c r="J488" s="1"/>
      <c r="K488" s="1"/>
      <c r="L488" s="1"/>
      <c r="M488" s="1"/>
      <c r="X488" s="1"/>
      <c r="Y488" s="1"/>
      <c r="Z488" s="1"/>
      <c r="AH488" s="1"/>
      <c r="AN488" s="1"/>
      <c r="AX488" s="1"/>
      <c r="BT488" s="1"/>
      <c r="BU488" s="1"/>
      <c r="BV488" s="1"/>
      <c r="BW488" s="1"/>
    </row>
    <row r="489">
      <c r="D489" s="1"/>
      <c r="E489" s="1"/>
      <c r="F489" s="1"/>
      <c r="G489" s="1"/>
      <c r="J489" s="1"/>
      <c r="K489" s="1"/>
      <c r="L489" s="1"/>
      <c r="M489" s="1"/>
      <c r="X489" s="1"/>
      <c r="Y489" s="1"/>
      <c r="Z489" s="1"/>
      <c r="AH489" s="1"/>
      <c r="AN489" s="1"/>
      <c r="AX489" s="1"/>
      <c r="BT489" s="1"/>
      <c r="BU489" s="1"/>
      <c r="BV489" s="1"/>
      <c r="BW489" s="1"/>
    </row>
    <row r="490">
      <c r="D490" s="1"/>
      <c r="E490" s="1"/>
      <c r="F490" s="1"/>
      <c r="G490" s="1"/>
      <c r="J490" s="1"/>
      <c r="K490" s="1"/>
      <c r="L490" s="1"/>
      <c r="M490" s="1"/>
      <c r="X490" s="1"/>
      <c r="Y490" s="1"/>
      <c r="Z490" s="1"/>
      <c r="AH490" s="1"/>
      <c r="AN490" s="1"/>
      <c r="AX490" s="1"/>
      <c r="BT490" s="1"/>
      <c r="BU490" s="1"/>
      <c r="BV490" s="1"/>
      <c r="BW490" s="1"/>
    </row>
    <row r="491">
      <c r="D491" s="1"/>
      <c r="E491" s="1"/>
      <c r="F491" s="1"/>
      <c r="G491" s="1"/>
      <c r="J491" s="1"/>
      <c r="K491" s="1"/>
      <c r="L491" s="1"/>
      <c r="M491" s="1"/>
      <c r="X491" s="1"/>
      <c r="Y491" s="1"/>
      <c r="Z491" s="1"/>
      <c r="AH491" s="1"/>
      <c r="AN491" s="1"/>
      <c r="AX491" s="1"/>
      <c r="BT491" s="1"/>
      <c r="BU491" s="1"/>
      <c r="BV491" s="1"/>
      <c r="BW491" s="1"/>
    </row>
    <row r="492">
      <c r="D492" s="1"/>
      <c r="E492" s="1"/>
      <c r="F492" s="1"/>
      <c r="G492" s="1"/>
      <c r="J492" s="1"/>
      <c r="K492" s="1"/>
      <c r="L492" s="1"/>
      <c r="M492" s="1"/>
      <c r="X492" s="1"/>
      <c r="Y492" s="1"/>
      <c r="Z492" s="1"/>
      <c r="AH492" s="1"/>
      <c r="AN492" s="1"/>
      <c r="AX492" s="1"/>
      <c r="BT492" s="1"/>
      <c r="BU492" s="1"/>
      <c r="BV492" s="1"/>
      <c r="BW492" s="1"/>
    </row>
    <row r="493">
      <c r="D493" s="1"/>
      <c r="E493" s="1"/>
      <c r="F493" s="1"/>
      <c r="G493" s="1"/>
      <c r="J493" s="1"/>
      <c r="K493" s="1"/>
      <c r="L493" s="1"/>
      <c r="M493" s="1"/>
      <c r="X493" s="1"/>
      <c r="Y493" s="1"/>
      <c r="Z493" s="1"/>
      <c r="AH493" s="1"/>
      <c r="AN493" s="1"/>
      <c r="AX493" s="1"/>
      <c r="BT493" s="1"/>
      <c r="BU493" s="1"/>
      <c r="BV493" s="1"/>
      <c r="BW493" s="1"/>
    </row>
    <row r="494">
      <c r="D494" s="1"/>
      <c r="E494" s="1"/>
      <c r="F494" s="1"/>
      <c r="G494" s="1"/>
      <c r="J494" s="1"/>
      <c r="K494" s="1"/>
      <c r="L494" s="1"/>
      <c r="M494" s="1"/>
      <c r="X494" s="1"/>
      <c r="Y494" s="1"/>
      <c r="Z494" s="1"/>
      <c r="AH494" s="1"/>
      <c r="AN494" s="1"/>
      <c r="AX494" s="1"/>
      <c r="BT494" s="1"/>
      <c r="BU494" s="1"/>
      <c r="BV494" s="1"/>
      <c r="BW494" s="1"/>
    </row>
    <row r="495">
      <c r="D495" s="1"/>
      <c r="E495" s="1"/>
      <c r="F495" s="1"/>
      <c r="G495" s="1"/>
      <c r="J495" s="1"/>
      <c r="K495" s="1"/>
      <c r="L495" s="1"/>
      <c r="M495" s="1"/>
      <c r="X495" s="1"/>
      <c r="Y495" s="1"/>
      <c r="Z495" s="1"/>
      <c r="AH495" s="1"/>
      <c r="AN495" s="1"/>
      <c r="AX495" s="1"/>
      <c r="BT495" s="1"/>
      <c r="BU495" s="1"/>
      <c r="BV495" s="1"/>
      <c r="BW495" s="1"/>
    </row>
    <row r="496">
      <c r="D496" s="1"/>
      <c r="E496" s="1"/>
      <c r="F496" s="1"/>
      <c r="G496" s="1"/>
      <c r="J496" s="1"/>
      <c r="K496" s="1"/>
      <c r="L496" s="1"/>
      <c r="M496" s="1"/>
      <c r="X496" s="1"/>
      <c r="Y496" s="1"/>
      <c r="Z496" s="1"/>
      <c r="AH496" s="1"/>
      <c r="AN496" s="1"/>
      <c r="AX496" s="1"/>
      <c r="BT496" s="1"/>
      <c r="BU496" s="1"/>
      <c r="BV496" s="1"/>
      <c r="BW496" s="1"/>
    </row>
    <row r="497">
      <c r="D497" s="1"/>
      <c r="E497" s="1"/>
      <c r="F497" s="1"/>
      <c r="G497" s="1"/>
      <c r="J497" s="1"/>
      <c r="K497" s="1"/>
      <c r="L497" s="1"/>
      <c r="M497" s="1"/>
      <c r="X497" s="1"/>
      <c r="Y497" s="1"/>
      <c r="Z497" s="1"/>
      <c r="AH497" s="1"/>
      <c r="AN497" s="1"/>
      <c r="AX497" s="1"/>
      <c r="BT497" s="1"/>
      <c r="BU497" s="1"/>
      <c r="BV497" s="1"/>
      <c r="BW497" s="1"/>
    </row>
    <row r="498">
      <c r="D498" s="1"/>
      <c r="E498" s="1"/>
      <c r="F498" s="1"/>
      <c r="G498" s="1"/>
      <c r="J498" s="1"/>
      <c r="K498" s="1"/>
      <c r="L498" s="1"/>
      <c r="M498" s="1"/>
      <c r="X498" s="1"/>
      <c r="Y498" s="1"/>
      <c r="Z498" s="1"/>
      <c r="AH498" s="1"/>
      <c r="AN498" s="1"/>
      <c r="AX498" s="1"/>
      <c r="BT498" s="1"/>
      <c r="BU498" s="1"/>
      <c r="BV498" s="1"/>
      <c r="BW498" s="1"/>
    </row>
    <row r="499">
      <c r="D499" s="1"/>
      <c r="E499" s="1"/>
      <c r="F499" s="1"/>
      <c r="G499" s="1"/>
      <c r="J499" s="1"/>
      <c r="K499" s="1"/>
      <c r="L499" s="1"/>
      <c r="M499" s="1"/>
      <c r="X499" s="1"/>
      <c r="Y499" s="1"/>
      <c r="Z499" s="1"/>
      <c r="AH499" s="1"/>
      <c r="AN499" s="1"/>
      <c r="AX499" s="1"/>
      <c r="BT499" s="1"/>
      <c r="BU499" s="1"/>
      <c r="BV499" s="1"/>
      <c r="BW499" s="1"/>
    </row>
    <row r="500">
      <c r="D500" s="1"/>
      <c r="E500" s="1"/>
      <c r="F500" s="1"/>
      <c r="G500" s="1"/>
      <c r="J500" s="1"/>
      <c r="K500" s="1"/>
      <c r="L500" s="1"/>
      <c r="M500" s="1"/>
      <c r="X500" s="1"/>
      <c r="Y500" s="1"/>
      <c r="Z500" s="1"/>
      <c r="AH500" s="1"/>
      <c r="AN500" s="1"/>
      <c r="AX500" s="1"/>
      <c r="BT500" s="1"/>
      <c r="BU500" s="1"/>
      <c r="BV500" s="1"/>
      <c r="BW500" s="1"/>
    </row>
    <row r="501">
      <c r="D501" s="1"/>
      <c r="E501" s="1"/>
      <c r="F501" s="1"/>
      <c r="G501" s="1"/>
      <c r="J501" s="1"/>
      <c r="K501" s="1"/>
      <c r="L501" s="1"/>
      <c r="M501" s="1"/>
      <c r="X501" s="1"/>
      <c r="Y501" s="1"/>
      <c r="Z501" s="1"/>
      <c r="AH501" s="1"/>
      <c r="AN501" s="1"/>
      <c r="AX501" s="1"/>
      <c r="BT501" s="1"/>
      <c r="BU501" s="1"/>
      <c r="BV501" s="1"/>
      <c r="BW501" s="1"/>
    </row>
    <row r="502">
      <c r="D502" s="1"/>
      <c r="E502" s="1"/>
      <c r="F502" s="1"/>
      <c r="G502" s="1"/>
      <c r="J502" s="1"/>
      <c r="K502" s="1"/>
      <c r="L502" s="1"/>
      <c r="M502" s="1"/>
      <c r="X502" s="1"/>
      <c r="Y502" s="1"/>
      <c r="Z502" s="1"/>
      <c r="AH502" s="1"/>
      <c r="AN502" s="1"/>
      <c r="AX502" s="1"/>
      <c r="BT502" s="1"/>
      <c r="BU502" s="1"/>
      <c r="BV502" s="1"/>
      <c r="BW502" s="1"/>
    </row>
    <row r="503">
      <c r="D503" s="1"/>
      <c r="E503" s="1"/>
      <c r="F503" s="1"/>
      <c r="G503" s="1"/>
      <c r="J503" s="1"/>
      <c r="K503" s="1"/>
      <c r="L503" s="1"/>
      <c r="M503" s="1"/>
      <c r="X503" s="1"/>
      <c r="Y503" s="1"/>
      <c r="Z503" s="1"/>
      <c r="AH503" s="1"/>
      <c r="AN503" s="1"/>
      <c r="AX503" s="1"/>
      <c r="BT503" s="1"/>
      <c r="BU503" s="1"/>
      <c r="BV503" s="1"/>
      <c r="BW503" s="1"/>
    </row>
    <row r="504">
      <c r="D504" s="1"/>
      <c r="E504" s="1"/>
      <c r="F504" s="1"/>
      <c r="G504" s="1"/>
      <c r="J504" s="1"/>
      <c r="K504" s="1"/>
      <c r="L504" s="1"/>
      <c r="M504" s="1"/>
      <c r="X504" s="1"/>
      <c r="Y504" s="1"/>
      <c r="Z504" s="1"/>
      <c r="AH504" s="1"/>
      <c r="AN504" s="1"/>
      <c r="AX504" s="1"/>
      <c r="BT504" s="1"/>
      <c r="BU504" s="1"/>
      <c r="BV504" s="1"/>
      <c r="BW504" s="1"/>
    </row>
    <row r="505">
      <c r="D505" s="1"/>
      <c r="E505" s="1"/>
      <c r="F505" s="1"/>
      <c r="G505" s="1"/>
      <c r="J505" s="1"/>
      <c r="K505" s="1"/>
      <c r="L505" s="1"/>
      <c r="M505" s="1"/>
      <c r="X505" s="1"/>
      <c r="Y505" s="1"/>
      <c r="Z505" s="1"/>
      <c r="AH505" s="1"/>
      <c r="AN505" s="1"/>
      <c r="AX505" s="1"/>
      <c r="BT505" s="1"/>
      <c r="BU505" s="1"/>
      <c r="BV505" s="1"/>
      <c r="BW505" s="1"/>
    </row>
    <row r="506">
      <c r="D506" s="1"/>
      <c r="E506" s="1"/>
      <c r="F506" s="1"/>
      <c r="G506" s="1"/>
      <c r="J506" s="1"/>
      <c r="K506" s="1"/>
      <c r="L506" s="1"/>
      <c r="M506" s="1"/>
      <c r="X506" s="1"/>
      <c r="Y506" s="1"/>
      <c r="Z506" s="1"/>
      <c r="AH506" s="1"/>
      <c r="AN506" s="1"/>
      <c r="AX506" s="1"/>
      <c r="BT506" s="1"/>
      <c r="BU506" s="1"/>
      <c r="BV506" s="1"/>
      <c r="BW506" s="1"/>
    </row>
    <row r="507">
      <c r="D507" s="1"/>
      <c r="E507" s="1"/>
      <c r="F507" s="1"/>
      <c r="G507" s="1"/>
      <c r="J507" s="1"/>
      <c r="K507" s="1"/>
      <c r="L507" s="1"/>
      <c r="M507" s="1"/>
      <c r="X507" s="1"/>
      <c r="Y507" s="1"/>
      <c r="Z507" s="1"/>
      <c r="AH507" s="1"/>
      <c r="AN507" s="1"/>
      <c r="AX507" s="1"/>
      <c r="BT507" s="1"/>
      <c r="BU507" s="1"/>
      <c r="BV507" s="1"/>
      <c r="BW507" s="1"/>
    </row>
    <row r="508">
      <c r="D508" s="1"/>
      <c r="E508" s="1"/>
      <c r="F508" s="1"/>
      <c r="G508" s="1"/>
      <c r="J508" s="1"/>
      <c r="K508" s="1"/>
      <c r="L508" s="1"/>
      <c r="M508" s="1"/>
      <c r="X508" s="1"/>
      <c r="Y508" s="1"/>
      <c r="Z508" s="1"/>
      <c r="AH508" s="1"/>
      <c r="AN508" s="1"/>
      <c r="AX508" s="1"/>
      <c r="BT508" s="1"/>
      <c r="BU508" s="1"/>
      <c r="BV508" s="1"/>
      <c r="BW508" s="1"/>
    </row>
    <row r="509">
      <c r="D509" s="1"/>
      <c r="E509" s="1"/>
      <c r="F509" s="1"/>
      <c r="G509" s="1"/>
      <c r="J509" s="1"/>
      <c r="K509" s="1"/>
      <c r="L509" s="1"/>
      <c r="M509" s="1"/>
      <c r="X509" s="1"/>
      <c r="Y509" s="1"/>
      <c r="Z509" s="1"/>
      <c r="AH509" s="1"/>
      <c r="AN509" s="1"/>
      <c r="AX509" s="1"/>
      <c r="BT509" s="1"/>
      <c r="BU509" s="1"/>
      <c r="BV509" s="1"/>
      <c r="BW509" s="1"/>
    </row>
    <row r="510">
      <c r="D510" s="1"/>
      <c r="E510" s="1"/>
      <c r="F510" s="1"/>
      <c r="G510" s="1"/>
      <c r="J510" s="1"/>
      <c r="K510" s="1"/>
      <c r="L510" s="1"/>
      <c r="M510" s="1"/>
      <c r="X510" s="1"/>
      <c r="Y510" s="1"/>
      <c r="Z510" s="1"/>
      <c r="AH510" s="1"/>
      <c r="AN510" s="1"/>
      <c r="AX510" s="1"/>
      <c r="BT510" s="1"/>
      <c r="BU510" s="1"/>
      <c r="BV510" s="1"/>
      <c r="BW510" s="1"/>
    </row>
    <row r="511">
      <c r="D511" s="1"/>
      <c r="E511" s="1"/>
      <c r="F511" s="1"/>
      <c r="G511" s="1"/>
      <c r="J511" s="1"/>
      <c r="K511" s="1"/>
      <c r="L511" s="1"/>
      <c r="M511" s="1"/>
      <c r="X511" s="1"/>
      <c r="Y511" s="1"/>
      <c r="Z511" s="1"/>
      <c r="AH511" s="1"/>
      <c r="AN511" s="1"/>
      <c r="AX511" s="1"/>
      <c r="BT511" s="1"/>
      <c r="BU511" s="1"/>
      <c r="BV511" s="1"/>
      <c r="BW511" s="1"/>
    </row>
    <row r="512">
      <c r="D512" s="1"/>
      <c r="E512" s="1"/>
      <c r="F512" s="1"/>
      <c r="G512" s="1"/>
      <c r="J512" s="1"/>
      <c r="K512" s="1"/>
      <c r="L512" s="1"/>
      <c r="M512" s="1"/>
      <c r="X512" s="1"/>
      <c r="Y512" s="1"/>
      <c r="Z512" s="1"/>
      <c r="AH512" s="1"/>
      <c r="AN512" s="1"/>
      <c r="AX512" s="1"/>
      <c r="BT512" s="1"/>
      <c r="BU512" s="1"/>
      <c r="BV512" s="1"/>
      <c r="BW512" s="1"/>
    </row>
    <row r="513">
      <c r="D513" s="1"/>
      <c r="E513" s="1"/>
      <c r="F513" s="1"/>
      <c r="G513" s="1"/>
      <c r="J513" s="1"/>
      <c r="K513" s="1"/>
      <c r="L513" s="1"/>
      <c r="M513" s="1"/>
      <c r="X513" s="1"/>
      <c r="Y513" s="1"/>
      <c r="Z513" s="1"/>
      <c r="AH513" s="1"/>
      <c r="AN513" s="1"/>
      <c r="AX513" s="1"/>
      <c r="BT513" s="1"/>
      <c r="BU513" s="1"/>
      <c r="BV513" s="1"/>
      <c r="BW513" s="1"/>
    </row>
    <row r="514">
      <c r="D514" s="1"/>
      <c r="E514" s="1"/>
      <c r="F514" s="1"/>
      <c r="G514" s="1"/>
      <c r="J514" s="1"/>
      <c r="K514" s="1"/>
      <c r="L514" s="1"/>
      <c r="M514" s="1"/>
      <c r="X514" s="1"/>
      <c r="Y514" s="1"/>
      <c r="Z514" s="1"/>
      <c r="AH514" s="1"/>
      <c r="AN514" s="1"/>
      <c r="AX514" s="1"/>
      <c r="BT514" s="1"/>
      <c r="BU514" s="1"/>
      <c r="BV514" s="1"/>
      <c r="BW514" s="1"/>
    </row>
    <row r="515">
      <c r="D515" s="1"/>
      <c r="E515" s="1"/>
      <c r="F515" s="1"/>
      <c r="G515" s="1"/>
      <c r="J515" s="1"/>
      <c r="K515" s="1"/>
      <c r="L515" s="1"/>
      <c r="M515" s="1"/>
      <c r="X515" s="1"/>
      <c r="Y515" s="1"/>
      <c r="Z515" s="1"/>
      <c r="AH515" s="1"/>
      <c r="AN515" s="1"/>
      <c r="AX515" s="1"/>
      <c r="BT515" s="1"/>
      <c r="BU515" s="1"/>
      <c r="BV515" s="1"/>
      <c r="BW515" s="1"/>
    </row>
    <row r="516">
      <c r="D516" s="1"/>
      <c r="E516" s="1"/>
      <c r="F516" s="1"/>
      <c r="G516" s="1"/>
      <c r="J516" s="1"/>
      <c r="K516" s="1"/>
      <c r="L516" s="1"/>
      <c r="M516" s="1"/>
      <c r="X516" s="1"/>
      <c r="Y516" s="1"/>
      <c r="Z516" s="1"/>
      <c r="AH516" s="1"/>
      <c r="AN516" s="1"/>
      <c r="AX516" s="1"/>
      <c r="BT516" s="1"/>
      <c r="BU516" s="1"/>
      <c r="BV516" s="1"/>
      <c r="BW516" s="1"/>
    </row>
    <row r="517">
      <c r="D517" s="1"/>
      <c r="E517" s="1"/>
      <c r="F517" s="1"/>
      <c r="G517" s="1"/>
      <c r="J517" s="1"/>
      <c r="K517" s="1"/>
      <c r="L517" s="1"/>
      <c r="M517" s="1"/>
      <c r="X517" s="1"/>
      <c r="Y517" s="1"/>
      <c r="Z517" s="1"/>
      <c r="AH517" s="1"/>
      <c r="AN517" s="1"/>
      <c r="AX517" s="1"/>
      <c r="BT517" s="1"/>
      <c r="BU517" s="1"/>
      <c r="BV517" s="1"/>
      <c r="BW517" s="1"/>
    </row>
    <row r="518">
      <c r="D518" s="1"/>
      <c r="E518" s="1"/>
      <c r="F518" s="1"/>
      <c r="G518" s="1"/>
      <c r="J518" s="1"/>
      <c r="K518" s="1"/>
      <c r="L518" s="1"/>
      <c r="M518" s="1"/>
      <c r="X518" s="1"/>
      <c r="Y518" s="1"/>
      <c r="Z518" s="1"/>
      <c r="AH518" s="1"/>
      <c r="AN518" s="1"/>
      <c r="AX518" s="1"/>
      <c r="BT518" s="1"/>
      <c r="BU518" s="1"/>
      <c r="BV518" s="1"/>
      <c r="BW518" s="1"/>
    </row>
    <row r="519">
      <c r="D519" s="1"/>
      <c r="E519" s="1"/>
      <c r="F519" s="1"/>
      <c r="G519" s="1"/>
      <c r="J519" s="1"/>
      <c r="K519" s="1"/>
      <c r="L519" s="1"/>
      <c r="M519" s="1"/>
      <c r="X519" s="1"/>
      <c r="Y519" s="1"/>
      <c r="Z519" s="1"/>
      <c r="AH519" s="1"/>
      <c r="AN519" s="1"/>
      <c r="AX519" s="1"/>
      <c r="BT519" s="1"/>
      <c r="BU519" s="1"/>
      <c r="BV519" s="1"/>
      <c r="BW519" s="1"/>
    </row>
    <row r="520">
      <c r="D520" s="1"/>
      <c r="E520" s="1"/>
      <c r="F520" s="1"/>
      <c r="G520" s="1"/>
      <c r="J520" s="1"/>
      <c r="K520" s="1"/>
      <c r="L520" s="1"/>
      <c r="M520" s="1"/>
      <c r="X520" s="1"/>
      <c r="Y520" s="1"/>
      <c r="Z520" s="1"/>
      <c r="AH520" s="1"/>
      <c r="AN520" s="1"/>
      <c r="AX520" s="1"/>
      <c r="BT520" s="1"/>
      <c r="BU520" s="1"/>
      <c r="BV520" s="1"/>
      <c r="BW520" s="1"/>
    </row>
    <row r="521">
      <c r="D521" s="1"/>
      <c r="E521" s="1"/>
      <c r="F521" s="1"/>
      <c r="G521" s="1"/>
      <c r="J521" s="1"/>
      <c r="K521" s="1"/>
      <c r="L521" s="1"/>
      <c r="M521" s="1"/>
      <c r="X521" s="1"/>
      <c r="Y521" s="1"/>
      <c r="Z521" s="1"/>
      <c r="AH521" s="1"/>
      <c r="AN521" s="1"/>
      <c r="AX521" s="1"/>
      <c r="BT521" s="1"/>
      <c r="BU521" s="1"/>
      <c r="BV521" s="1"/>
      <c r="BW521" s="1"/>
    </row>
    <row r="522">
      <c r="D522" s="1"/>
      <c r="E522" s="1"/>
      <c r="F522" s="1"/>
      <c r="G522" s="1"/>
      <c r="J522" s="1"/>
      <c r="K522" s="1"/>
      <c r="L522" s="1"/>
      <c r="M522" s="1"/>
      <c r="X522" s="1"/>
      <c r="Y522" s="1"/>
      <c r="Z522" s="1"/>
      <c r="AH522" s="1"/>
      <c r="AN522" s="1"/>
      <c r="AX522" s="1"/>
      <c r="BT522" s="1"/>
      <c r="BU522" s="1"/>
      <c r="BV522" s="1"/>
      <c r="BW522" s="1"/>
    </row>
    <row r="523">
      <c r="D523" s="1"/>
      <c r="E523" s="1"/>
      <c r="F523" s="1"/>
      <c r="G523" s="1"/>
      <c r="J523" s="1"/>
      <c r="K523" s="1"/>
      <c r="L523" s="1"/>
      <c r="M523" s="1"/>
      <c r="X523" s="1"/>
      <c r="Y523" s="1"/>
      <c r="Z523" s="1"/>
      <c r="AH523" s="1"/>
      <c r="AN523" s="1"/>
      <c r="AX523" s="1"/>
      <c r="BT523" s="1"/>
      <c r="BU523" s="1"/>
      <c r="BV523" s="1"/>
      <c r="BW523" s="1"/>
    </row>
    <row r="524">
      <c r="D524" s="1"/>
      <c r="E524" s="1"/>
      <c r="F524" s="1"/>
      <c r="G524" s="1"/>
      <c r="J524" s="1"/>
      <c r="K524" s="1"/>
      <c r="L524" s="1"/>
      <c r="M524" s="1"/>
      <c r="X524" s="1"/>
      <c r="Y524" s="1"/>
      <c r="Z524" s="1"/>
      <c r="AH524" s="1"/>
      <c r="AN524" s="1"/>
      <c r="AX524" s="1"/>
      <c r="BT524" s="1"/>
      <c r="BU524" s="1"/>
      <c r="BV524" s="1"/>
      <c r="BW524" s="1"/>
    </row>
    <row r="525">
      <c r="D525" s="1"/>
      <c r="E525" s="1"/>
      <c r="F525" s="1"/>
      <c r="G525" s="1"/>
      <c r="J525" s="1"/>
      <c r="K525" s="1"/>
      <c r="L525" s="1"/>
      <c r="M525" s="1"/>
      <c r="X525" s="1"/>
      <c r="Y525" s="1"/>
      <c r="Z525" s="1"/>
      <c r="AH525" s="1"/>
      <c r="AN525" s="1"/>
      <c r="AX525" s="1"/>
      <c r="BT525" s="1"/>
      <c r="BU525" s="1"/>
      <c r="BV525" s="1"/>
      <c r="BW525" s="1"/>
    </row>
    <row r="526">
      <c r="D526" s="1"/>
      <c r="E526" s="1"/>
      <c r="F526" s="1"/>
      <c r="G526" s="1"/>
      <c r="J526" s="1"/>
      <c r="K526" s="1"/>
      <c r="L526" s="1"/>
      <c r="M526" s="1"/>
      <c r="X526" s="1"/>
      <c r="Y526" s="1"/>
      <c r="Z526" s="1"/>
      <c r="AH526" s="1"/>
      <c r="AN526" s="1"/>
      <c r="AX526" s="1"/>
      <c r="BT526" s="1"/>
      <c r="BU526" s="1"/>
      <c r="BV526" s="1"/>
      <c r="BW526" s="1"/>
    </row>
    <row r="527">
      <c r="D527" s="1"/>
      <c r="E527" s="1"/>
      <c r="F527" s="1"/>
      <c r="G527" s="1"/>
      <c r="J527" s="1"/>
      <c r="K527" s="1"/>
      <c r="L527" s="1"/>
      <c r="M527" s="1"/>
      <c r="X527" s="1"/>
      <c r="Y527" s="1"/>
      <c r="Z527" s="1"/>
      <c r="AH527" s="1"/>
      <c r="AN527" s="1"/>
      <c r="AX527" s="1"/>
      <c r="BT527" s="1"/>
      <c r="BU527" s="1"/>
      <c r="BV527" s="1"/>
      <c r="BW527" s="1"/>
    </row>
    <row r="528">
      <c r="D528" s="1"/>
      <c r="E528" s="1"/>
      <c r="F528" s="1"/>
      <c r="G528" s="1"/>
      <c r="J528" s="1"/>
      <c r="K528" s="1"/>
      <c r="L528" s="1"/>
      <c r="M528" s="1"/>
      <c r="X528" s="1"/>
      <c r="Y528" s="1"/>
      <c r="Z528" s="1"/>
      <c r="AH528" s="1"/>
      <c r="AN528" s="1"/>
      <c r="AX528" s="1"/>
      <c r="BT528" s="1"/>
      <c r="BU528" s="1"/>
      <c r="BV528" s="1"/>
      <c r="BW528" s="1"/>
    </row>
    <row r="529">
      <c r="D529" s="1"/>
      <c r="E529" s="1"/>
      <c r="F529" s="1"/>
      <c r="G529" s="1"/>
      <c r="J529" s="1"/>
      <c r="K529" s="1"/>
      <c r="L529" s="1"/>
      <c r="M529" s="1"/>
      <c r="X529" s="1"/>
      <c r="Y529" s="1"/>
      <c r="Z529" s="1"/>
      <c r="AH529" s="1"/>
      <c r="AN529" s="1"/>
      <c r="AX529" s="1"/>
      <c r="BT529" s="1"/>
      <c r="BU529" s="1"/>
      <c r="BV529" s="1"/>
      <c r="BW529" s="1"/>
    </row>
    <row r="530">
      <c r="D530" s="1"/>
      <c r="E530" s="1"/>
      <c r="F530" s="1"/>
      <c r="G530" s="1"/>
      <c r="J530" s="1"/>
      <c r="K530" s="1"/>
      <c r="L530" s="1"/>
      <c r="M530" s="1"/>
      <c r="X530" s="1"/>
      <c r="Y530" s="1"/>
      <c r="Z530" s="1"/>
      <c r="AH530" s="1"/>
      <c r="AN530" s="1"/>
      <c r="AX530" s="1"/>
      <c r="BT530" s="1"/>
      <c r="BU530" s="1"/>
      <c r="BV530" s="1"/>
      <c r="BW530" s="1"/>
    </row>
    <row r="531">
      <c r="D531" s="1"/>
      <c r="E531" s="1"/>
      <c r="F531" s="1"/>
      <c r="G531" s="1"/>
      <c r="J531" s="1"/>
      <c r="K531" s="1"/>
      <c r="L531" s="1"/>
      <c r="M531" s="1"/>
      <c r="X531" s="1"/>
      <c r="Y531" s="1"/>
      <c r="Z531" s="1"/>
      <c r="AH531" s="1"/>
      <c r="AN531" s="1"/>
      <c r="AX531" s="1"/>
      <c r="BT531" s="1"/>
      <c r="BU531" s="1"/>
      <c r="BV531" s="1"/>
      <c r="BW531" s="1"/>
    </row>
    <row r="532">
      <c r="D532" s="1"/>
      <c r="E532" s="1"/>
      <c r="F532" s="1"/>
      <c r="G532" s="1"/>
      <c r="J532" s="1"/>
      <c r="K532" s="1"/>
      <c r="L532" s="1"/>
      <c r="M532" s="1"/>
      <c r="X532" s="1"/>
      <c r="Y532" s="1"/>
      <c r="Z532" s="1"/>
      <c r="AH532" s="1"/>
      <c r="AN532" s="1"/>
      <c r="AX532" s="1"/>
      <c r="BT532" s="1"/>
      <c r="BU532" s="1"/>
      <c r="BV532" s="1"/>
      <c r="BW532" s="1"/>
    </row>
    <row r="533">
      <c r="D533" s="1"/>
      <c r="E533" s="1"/>
      <c r="F533" s="1"/>
      <c r="G533" s="1"/>
      <c r="J533" s="1"/>
      <c r="K533" s="1"/>
      <c r="L533" s="1"/>
      <c r="M533" s="1"/>
      <c r="X533" s="1"/>
      <c r="Y533" s="1"/>
      <c r="Z533" s="1"/>
      <c r="AH533" s="1"/>
      <c r="AN533" s="1"/>
      <c r="AX533" s="1"/>
      <c r="BT533" s="1"/>
      <c r="BU533" s="1"/>
      <c r="BV533" s="1"/>
      <c r="BW533" s="1"/>
    </row>
    <row r="534">
      <c r="D534" s="1"/>
      <c r="E534" s="1"/>
      <c r="F534" s="1"/>
      <c r="G534" s="1"/>
      <c r="J534" s="1"/>
      <c r="K534" s="1"/>
      <c r="L534" s="1"/>
      <c r="M534" s="1"/>
      <c r="X534" s="1"/>
      <c r="Y534" s="1"/>
      <c r="Z534" s="1"/>
      <c r="AH534" s="1"/>
      <c r="AN534" s="1"/>
      <c r="AX534" s="1"/>
      <c r="BT534" s="1"/>
      <c r="BU534" s="1"/>
      <c r="BV534" s="1"/>
      <c r="BW534" s="1"/>
    </row>
    <row r="535">
      <c r="D535" s="1"/>
      <c r="E535" s="1"/>
      <c r="F535" s="1"/>
      <c r="G535" s="1"/>
      <c r="J535" s="1"/>
      <c r="K535" s="1"/>
      <c r="L535" s="1"/>
      <c r="M535" s="1"/>
      <c r="X535" s="1"/>
      <c r="Y535" s="1"/>
      <c r="Z535" s="1"/>
      <c r="AH535" s="1"/>
      <c r="AN535" s="1"/>
      <c r="AX535" s="1"/>
      <c r="BT535" s="1"/>
      <c r="BU535" s="1"/>
      <c r="BV535" s="1"/>
      <c r="BW535" s="1"/>
    </row>
    <row r="536">
      <c r="D536" s="1"/>
      <c r="E536" s="1"/>
      <c r="F536" s="1"/>
      <c r="G536" s="1"/>
      <c r="J536" s="1"/>
      <c r="K536" s="1"/>
      <c r="L536" s="1"/>
      <c r="M536" s="1"/>
      <c r="X536" s="1"/>
      <c r="Y536" s="1"/>
      <c r="Z536" s="1"/>
      <c r="AH536" s="1"/>
      <c r="AN536" s="1"/>
      <c r="AX536" s="1"/>
      <c r="BT536" s="1"/>
      <c r="BU536" s="1"/>
      <c r="BV536" s="1"/>
      <c r="BW536" s="1"/>
    </row>
    <row r="537">
      <c r="D537" s="1"/>
      <c r="E537" s="1"/>
      <c r="F537" s="1"/>
      <c r="G537" s="1"/>
      <c r="J537" s="1"/>
      <c r="K537" s="1"/>
      <c r="L537" s="1"/>
      <c r="M537" s="1"/>
      <c r="X537" s="1"/>
      <c r="Y537" s="1"/>
      <c r="Z537" s="1"/>
      <c r="AH537" s="1"/>
      <c r="AN537" s="1"/>
      <c r="AX537" s="1"/>
      <c r="BT537" s="1"/>
      <c r="BU537" s="1"/>
      <c r="BV537" s="1"/>
      <c r="BW537" s="1"/>
    </row>
    <row r="538">
      <c r="D538" s="1"/>
      <c r="E538" s="1"/>
      <c r="F538" s="1"/>
      <c r="G538" s="1"/>
      <c r="J538" s="1"/>
      <c r="K538" s="1"/>
      <c r="L538" s="1"/>
      <c r="M538" s="1"/>
      <c r="X538" s="1"/>
      <c r="Y538" s="1"/>
      <c r="Z538" s="1"/>
      <c r="AH538" s="1"/>
      <c r="AN538" s="1"/>
      <c r="AX538" s="1"/>
      <c r="BT538" s="1"/>
      <c r="BU538" s="1"/>
      <c r="BV538" s="1"/>
      <c r="BW538" s="1"/>
    </row>
    <row r="539">
      <c r="D539" s="1"/>
      <c r="E539" s="1"/>
      <c r="F539" s="1"/>
      <c r="G539" s="1"/>
      <c r="J539" s="1"/>
      <c r="K539" s="1"/>
      <c r="L539" s="1"/>
      <c r="M539" s="1"/>
      <c r="X539" s="1"/>
      <c r="Y539" s="1"/>
      <c r="Z539" s="1"/>
      <c r="AH539" s="1"/>
      <c r="AN539" s="1"/>
      <c r="AX539" s="1"/>
      <c r="BT539" s="1"/>
      <c r="BU539" s="1"/>
      <c r="BV539" s="1"/>
      <c r="BW539" s="1"/>
    </row>
    <row r="540">
      <c r="D540" s="1"/>
      <c r="E540" s="1"/>
      <c r="F540" s="1"/>
      <c r="G540" s="1"/>
      <c r="J540" s="1"/>
      <c r="K540" s="1"/>
      <c r="L540" s="1"/>
      <c r="M540" s="1"/>
      <c r="X540" s="1"/>
      <c r="Y540" s="1"/>
      <c r="Z540" s="1"/>
      <c r="AH540" s="1"/>
      <c r="AN540" s="1"/>
      <c r="AX540" s="1"/>
      <c r="BT540" s="1"/>
      <c r="BU540" s="1"/>
      <c r="BV540" s="1"/>
      <c r="BW540" s="1"/>
    </row>
    <row r="541">
      <c r="D541" s="1"/>
      <c r="E541" s="1"/>
      <c r="F541" s="1"/>
      <c r="G541" s="1"/>
      <c r="J541" s="1"/>
      <c r="K541" s="1"/>
      <c r="L541" s="1"/>
      <c r="M541" s="1"/>
      <c r="X541" s="1"/>
      <c r="Y541" s="1"/>
      <c r="Z541" s="1"/>
      <c r="AH541" s="1"/>
      <c r="AN541" s="1"/>
      <c r="AX541" s="1"/>
      <c r="BT541" s="1"/>
      <c r="BU541" s="1"/>
      <c r="BV541" s="1"/>
      <c r="BW541" s="1"/>
    </row>
    <row r="542">
      <c r="D542" s="1"/>
      <c r="E542" s="1"/>
      <c r="F542" s="1"/>
      <c r="G542" s="1"/>
      <c r="J542" s="1"/>
      <c r="K542" s="1"/>
      <c r="L542" s="1"/>
      <c r="M542" s="1"/>
      <c r="X542" s="1"/>
      <c r="Y542" s="1"/>
      <c r="Z542" s="1"/>
      <c r="AH542" s="1"/>
      <c r="AN542" s="1"/>
      <c r="AX542" s="1"/>
      <c r="BT542" s="1"/>
      <c r="BU542" s="1"/>
      <c r="BV542" s="1"/>
      <c r="BW542" s="1"/>
    </row>
    <row r="543">
      <c r="D543" s="1"/>
      <c r="E543" s="1"/>
      <c r="F543" s="1"/>
      <c r="G543" s="1"/>
      <c r="J543" s="1"/>
      <c r="K543" s="1"/>
      <c r="L543" s="1"/>
      <c r="M543" s="1"/>
      <c r="X543" s="1"/>
      <c r="Y543" s="1"/>
      <c r="Z543" s="1"/>
      <c r="AH543" s="1"/>
      <c r="AN543" s="1"/>
      <c r="AX543" s="1"/>
      <c r="BT543" s="1"/>
      <c r="BU543" s="1"/>
      <c r="BV543" s="1"/>
      <c r="BW543" s="1"/>
    </row>
    <row r="544">
      <c r="D544" s="1"/>
      <c r="E544" s="1"/>
      <c r="F544" s="1"/>
      <c r="G544" s="1"/>
      <c r="J544" s="1"/>
      <c r="K544" s="1"/>
      <c r="L544" s="1"/>
      <c r="M544" s="1"/>
      <c r="X544" s="1"/>
      <c r="Y544" s="1"/>
      <c r="Z544" s="1"/>
      <c r="AH544" s="1"/>
      <c r="AN544" s="1"/>
      <c r="AX544" s="1"/>
      <c r="BT544" s="1"/>
      <c r="BU544" s="1"/>
      <c r="BV544" s="1"/>
      <c r="BW544" s="1"/>
    </row>
    <row r="545">
      <c r="D545" s="1"/>
      <c r="E545" s="1"/>
      <c r="F545" s="1"/>
      <c r="G545" s="1"/>
      <c r="J545" s="1"/>
      <c r="K545" s="1"/>
      <c r="L545" s="1"/>
      <c r="M545" s="1"/>
      <c r="X545" s="1"/>
      <c r="Y545" s="1"/>
      <c r="Z545" s="1"/>
      <c r="AH545" s="1"/>
      <c r="AN545" s="1"/>
      <c r="AX545" s="1"/>
      <c r="BT545" s="1"/>
      <c r="BU545" s="1"/>
      <c r="BV545" s="1"/>
      <c r="BW545" s="1"/>
    </row>
    <row r="546">
      <c r="D546" s="1"/>
      <c r="E546" s="1"/>
      <c r="F546" s="1"/>
      <c r="G546" s="1"/>
      <c r="J546" s="1"/>
      <c r="K546" s="1"/>
      <c r="L546" s="1"/>
      <c r="M546" s="1"/>
      <c r="X546" s="1"/>
      <c r="Y546" s="1"/>
      <c r="Z546" s="1"/>
      <c r="AH546" s="1"/>
      <c r="AN546" s="1"/>
      <c r="AX546" s="1"/>
      <c r="BT546" s="1"/>
      <c r="BU546" s="1"/>
      <c r="BV546" s="1"/>
      <c r="BW546" s="1"/>
    </row>
    <row r="547">
      <c r="D547" s="1"/>
      <c r="E547" s="1"/>
      <c r="F547" s="1"/>
      <c r="G547" s="1"/>
      <c r="J547" s="1"/>
      <c r="K547" s="1"/>
      <c r="L547" s="1"/>
      <c r="M547" s="1"/>
      <c r="X547" s="1"/>
      <c r="Y547" s="1"/>
      <c r="Z547" s="1"/>
      <c r="AH547" s="1"/>
      <c r="AN547" s="1"/>
      <c r="AX547" s="1"/>
      <c r="BT547" s="1"/>
      <c r="BU547" s="1"/>
      <c r="BV547" s="1"/>
      <c r="BW547" s="1"/>
    </row>
    <row r="548">
      <c r="D548" s="1"/>
      <c r="E548" s="1"/>
      <c r="F548" s="1"/>
      <c r="G548" s="1"/>
      <c r="J548" s="1"/>
      <c r="K548" s="1"/>
      <c r="L548" s="1"/>
      <c r="M548" s="1"/>
      <c r="X548" s="1"/>
      <c r="Y548" s="1"/>
      <c r="Z548" s="1"/>
      <c r="AH548" s="1"/>
      <c r="AN548" s="1"/>
      <c r="AX548" s="1"/>
      <c r="BT548" s="1"/>
      <c r="BU548" s="1"/>
      <c r="BV548" s="1"/>
      <c r="BW548" s="1"/>
    </row>
    <row r="549">
      <c r="D549" s="1"/>
      <c r="E549" s="1"/>
      <c r="F549" s="1"/>
      <c r="G549" s="1"/>
      <c r="J549" s="1"/>
      <c r="K549" s="1"/>
      <c r="L549" s="1"/>
      <c r="M549" s="1"/>
      <c r="X549" s="1"/>
      <c r="Y549" s="1"/>
      <c r="Z549" s="1"/>
      <c r="AH549" s="1"/>
      <c r="AN549" s="1"/>
      <c r="AX549" s="1"/>
      <c r="BT549" s="1"/>
      <c r="BU549" s="1"/>
      <c r="BV549" s="1"/>
      <c r="BW549" s="1"/>
    </row>
    <row r="550">
      <c r="D550" s="1"/>
      <c r="E550" s="1"/>
      <c r="F550" s="1"/>
      <c r="G550" s="1"/>
      <c r="J550" s="1"/>
      <c r="K550" s="1"/>
      <c r="L550" s="1"/>
      <c r="M550" s="1"/>
      <c r="X550" s="1"/>
      <c r="Y550" s="1"/>
      <c r="Z550" s="1"/>
      <c r="AH550" s="1"/>
      <c r="AN550" s="1"/>
      <c r="AX550" s="1"/>
      <c r="BT550" s="1"/>
      <c r="BU550" s="1"/>
      <c r="BV550" s="1"/>
      <c r="BW550" s="1"/>
    </row>
    <row r="551">
      <c r="D551" s="1"/>
      <c r="E551" s="1"/>
      <c r="F551" s="1"/>
      <c r="G551" s="1"/>
      <c r="J551" s="1"/>
      <c r="K551" s="1"/>
      <c r="L551" s="1"/>
      <c r="M551" s="1"/>
      <c r="X551" s="1"/>
      <c r="Y551" s="1"/>
      <c r="Z551" s="1"/>
      <c r="AH551" s="1"/>
      <c r="AN551" s="1"/>
      <c r="AX551" s="1"/>
      <c r="BT551" s="1"/>
      <c r="BU551" s="1"/>
      <c r="BV551" s="1"/>
      <c r="BW551" s="1"/>
    </row>
    <row r="552">
      <c r="D552" s="1"/>
      <c r="E552" s="1"/>
      <c r="F552" s="1"/>
      <c r="G552" s="1"/>
      <c r="J552" s="1"/>
      <c r="K552" s="1"/>
      <c r="L552" s="1"/>
      <c r="M552" s="1"/>
      <c r="X552" s="1"/>
      <c r="Y552" s="1"/>
      <c r="Z552" s="1"/>
      <c r="AH552" s="1"/>
      <c r="AN552" s="1"/>
      <c r="AX552" s="1"/>
      <c r="BT552" s="1"/>
      <c r="BU552" s="1"/>
      <c r="BV552" s="1"/>
      <c r="BW552" s="1"/>
    </row>
    <row r="553">
      <c r="D553" s="1"/>
      <c r="E553" s="1"/>
      <c r="F553" s="1"/>
      <c r="G553" s="1"/>
      <c r="J553" s="1"/>
      <c r="K553" s="1"/>
      <c r="L553" s="1"/>
      <c r="M553" s="1"/>
      <c r="X553" s="1"/>
      <c r="Y553" s="1"/>
      <c r="Z553" s="1"/>
      <c r="AH553" s="1"/>
      <c r="AN553" s="1"/>
      <c r="AX553" s="1"/>
      <c r="BT553" s="1"/>
      <c r="BU553" s="1"/>
      <c r="BV553" s="1"/>
      <c r="BW553" s="1"/>
    </row>
    <row r="554">
      <c r="D554" s="1"/>
      <c r="E554" s="1"/>
      <c r="F554" s="1"/>
      <c r="G554" s="1"/>
      <c r="J554" s="1"/>
      <c r="K554" s="1"/>
      <c r="L554" s="1"/>
      <c r="M554" s="1"/>
      <c r="X554" s="1"/>
      <c r="Y554" s="1"/>
      <c r="Z554" s="1"/>
      <c r="AH554" s="1"/>
      <c r="AN554" s="1"/>
      <c r="AX554" s="1"/>
      <c r="BT554" s="1"/>
      <c r="BU554" s="1"/>
      <c r="BV554" s="1"/>
      <c r="BW554" s="1"/>
    </row>
    <row r="555">
      <c r="D555" s="1"/>
      <c r="E555" s="1"/>
      <c r="F555" s="1"/>
      <c r="G555" s="1"/>
      <c r="J555" s="1"/>
      <c r="K555" s="1"/>
      <c r="L555" s="1"/>
      <c r="M555" s="1"/>
      <c r="X555" s="1"/>
      <c r="Y555" s="1"/>
      <c r="Z555" s="1"/>
      <c r="AH555" s="1"/>
      <c r="AN555" s="1"/>
      <c r="AX555" s="1"/>
      <c r="BT555" s="1"/>
      <c r="BU555" s="1"/>
      <c r="BV555" s="1"/>
      <c r="BW555" s="1"/>
    </row>
    <row r="556">
      <c r="D556" s="1"/>
      <c r="E556" s="1"/>
      <c r="F556" s="1"/>
      <c r="G556" s="1"/>
      <c r="J556" s="1"/>
      <c r="K556" s="1"/>
      <c r="L556" s="1"/>
      <c r="M556" s="1"/>
      <c r="X556" s="1"/>
      <c r="Y556" s="1"/>
      <c r="Z556" s="1"/>
      <c r="AH556" s="1"/>
      <c r="AN556" s="1"/>
      <c r="AX556" s="1"/>
      <c r="BT556" s="1"/>
      <c r="BU556" s="1"/>
      <c r="BV556" s="1"/>
      <c r="BW556" s="1"/>
    </row>
    <row r="557">
      <c r="D557" s="1"/>
      <c r="E557" s="1"/>
      <c r="F557" s="1"/>
      <c r="G557" s="1"/>
      <c r="J557" s="1"/>
      <c r="K557" s="1"/>
      <c r="L557" s="1"/>
      <c r="M557" s="1"/>
      <c r="X557" s="1"/>
      <c r="Y557" s="1"/>
      <c r="Z557" s="1"/>
      <c r="AH557" s="1"/>
      <c r="AN557" s="1"/>
      <c r="AX557" s="1"/>
      <c r="BT557" s="1"/>
      <c r="BU557" s="1"/>
      <c r="BV557" s="1"/>
      <c r="BW557" s="1"/>
    </row>
    <row r="558">
      <c r="D558" s="1"/>
      <c r="E558" s="1"/>
      <c r="F558" s="1"/>
      <c r="G558" s="1"/>
      <c r="J558" s="1"/>
      <c r="K558" s="1"/>
      <c r="L558" s="1"/>
      <c r="M558" s="1"/>
      <c r="X558" s="1"/>
      <c r="Y558" s="1"/>
      <c r="Z558" s="1"/>
      <c r="AH558" s="1"/>
      <c r="AN558" s="1"/>
      <c r="AX558" s="1"/>
      <c r="BT558" s="1"/>
      <c r="BU558" s="1"/>
      <c r="BV558" s="1"/>
      <c r="BW558" s="1"/>
    </row>
    <row r="559">
      <c r="D559" s="1"/>
      <c r="E559" s="1"/>
      <c r="F559" s="1"/>
      <c r="G559" s="1"/>
      <c r="J559" s="1"/>
      <c r="K559" s="1"/>
      <c r="L559" s="1"/>
      <c r="M559" s="1"/>
      <c r="X559" s="1"/>
      <c r="Y559" s="1"/>
      <c r="Z559" s="1"/>
      <c r="AH559" s="1"/>
      <c r="AN559" s="1"/>
      <c r="AX559" s="1"/>
      <c r="BT559" s="1"/>
      <c r="BU559" s="1"/>
      <c r="BV559" s="1"/>
      <c r="BW559" s="1"/>
    </row>
    <row r="560">
      <c r="D560" s="1"/>
      <c r="E560" s="1"/>
      <c r="F560" s="1"/>
      <c r="G560" s="1"/>
      <c r="J560" s="1"/>
      <c r="K560" s="1"/>
      <c r="L560" s="1"/>
      <c r="M560" s="1"/>
      <c r="X560" s="1"/>
      <c r="Y560" s="1"/>
      <c r="Z560" s="1"/>
      <c r="AH560" s="1"/>
      <c r="AN560" s="1"/>
      <c r="AX560" s="1"/>
      <c r="BT560" s="1"/>
      <c r="BU560" s="1"/>
      <c r="BV560" s="1"/>
      <c r="BW560" s="1"/>
    </row>
    <row r="561">
      <c r="D561" s="1"/>
      <c r="E561" s="1"/>
      <c r="F561" s="1"/>
      <c r="G561" s="1"/>
      <c r="J561" s="1"/>
      <c r="K561" s="1"/>
      <c r="L561" s="1"/>
      <c r="M561" s="1"/>
      <c r="X561" s="1"/>
      <c r="Y561" s="1"/>
      <c r="Z561" s="1"/>
      <c r="AH561" s="1"/>
      <c r="AN561" s="1"/>
      <c r="AX561" s="1"/>
      <c r="BT561" s="1"/>
      <c r="BU561" s="1"/>
      <c r="BV561" s="1"/>
      <c r="BW561" s="1"/>
    </row>
    <row r="562">
      <c r="D562" s="1"/>
      <c r="E562" s="1"/>
      <c r="F562" s="1"/>
      <c r="G562" s="1"/>
      <c r="J562" s="1"/>
      <c r="K562" s="1"/>
      <c r="L562" s="1"/>
      <c r="M562" s="1"/>
      <c r="X562" s="1"/>
      <c r="Y562" s="1"/>
      <c r="Z562" s="1"/>
      <c r="AH562" s="1"/>
      <c r="AN562" s="1"/>
      <c r="AX562" s="1"/>
      <c r="BT562" s="1"/>
      <c r="BU562" s="1"/>
      <c r="BV562" s="1"/>
      <c r="BW562" s="1"/>
    </row>
    <row r="563">
      <c r="D563" s="1"/>
      <c r="E563" s="1"/>
      <c r="F563" s="1"/>
      <c r="G563" s="1"/>
      <c r="J563" s="1"/>
      <c r="K563" s="1"/>
      <c r="L563" s="1"/>
      <c r="M563" s="1"/>
      <c r="X563" s="1"/>
      <c r="Y563" s="1"/>
      <c r="Z563" s="1"/>
      <c r="AH563" s="1"/>
      <c r="AN563" s="1"/>
      <c r="AX563" s="1"/>
      <c r="BT563" s="1"/>
      <c r="BU563" s="1"/>
      <c r="BV563" s="1"/>
      <c r="BW563" s="1"/>
    </row>
    <row r="564">
      <c r="D564" s="1"/>
      <c r="E564" s="1"/>
      <c r="F564" s="1"/>
      <c r="G564" s="1"/>
      <c r="J564" s="1"/>
      <c r="K564" s="1"/>
      <c r="L564" s="1"/>
      <c r="M564" s="1"/>
      <c r="X564" s="1"/>
      <c r="Y564" s="1"/>
      <c r="Z564" s="1"/>
      <c r="AH564" s="1"/>
      <c r="AN564" s="1"/>
      <c r="AX564" s="1"/>
      <c r="BT564" s="1"/>
      <c r="BU564" s="1"/>
      <c r="BV564" s="1"/>
      <c r="BW564" s="1"/>
    </row>
    <row r="565">
      <c r="D565" s="1"/>
      <c r="E565" s="1"/>
      <c r="F565" s="1"/>
      <c r="G565" s="1"/>
      <c r="J565" s="1"/>
      <c r="K565" s="1"/>
      <c r="L565" s="1"/>
      <c r="M565" s="1"/>
      <c r="X565" s="1"/>
      <c r="Y565" s="1"/>
      <c r="Z565" s="1"/>
      <c r="AH565" s="1"/>
      <c r="AN565" s="1"/>
      <c r="AX565" s="1"/>
      <c r="BT565" s="1"/>
      <c r="BU565" s="1"/>
      <c r="BV565" s="1"/>
      <c r="BW565" s="1"/>
    </row>
    <row r="566">
      <c r="D566" s="1"/>
      <c r="E566" s="1"/>
      <c r="F566" s="1"/>
      <c r="G566" s="1"/>
      <c r="J566" s="1"/>
      <c r="K566" s="1"/>
      <c r="L566" s="1"/>
      <c r="M566" s="1"/>
      <c r="X566" s="1"/>
      <c r="Y566" s="1"/>
      <c r="Z566" s="1"/>
      <c r="AH566" s="1"/>
      <c r="AN566" s="1"/>
      <c r="AX566" s="1"/>
      <c r="BT566" s="1"/>
      <c r="BU566" s="1"/>
      <c r="BV566" s="1"/>
      <c r="BW566" s="1"/>
    </row>
    <row r="567">
      <c r="D567" s="1"/>
      <c r="E567" s="1"/>
      <c r="F567" s="1"/>
      <c r="G567" s="1"/>
      <c r="J567" s="1"/>
      <c r="K567" s="1"/>
      <c r="L567" s="1"/>
      <c r="M567" s="1"/>
      <c r="X567" s="1"/>
      <c r="Y567" s="1"/>
      <c r="Z567" s="1"/>
      <c r="AH567" s="1"/>
      <c r="AN567" s="1"/>
      <c r="AX567" s="1"/>
      <c r="BT567" s="1"/>
      <c r="BU567" s="1"/>
      <c r="BV567" s="1"/>
      <c r="BW567" s="1"/>
    </row>
    <row r="568">
      <c r="D568" s="1"/>
      <c r="E568" s="1"/>
      <c r="F568" s="1"/>
      <c r="G568" s="1"/>
      <c r="J568" s="1"/>
      <c r="K568" s="1"/>
      <c r="L568" s="1"/>
      <c r="M568" s="1"/>
      <c r="X568" s="1"/>
      <c r="Y568" s="1"/>
      <c r="Z568" s="1"/>
      <c r="AH568" s="1"/>
      <c r="AN568" s="1"/>
      <c r="AX568" s="1"/>
      <c r="BT568" s="1"/>
      <c r="BU568" s="1"/>
      <c r="BV568" s="1"/>
      <c r="BW568" s="1"/>
    </row>
    <row r="569">
      <c r="D569" s="1"/>
      <c r="E569" s="1"/>
      <c r="F569" s="1"/>
      <c r="G569" s="1"/>
      <c r="J569" s="1"/>
      <c r="K569" s="1"/>
      <c r="L569" s="1"/>
      <c r="M569" s="1"/>
      <c r="X569" s="1"/>
      <c r="Y569" s="1"/>
      <c r="Z569" s="1"/>
      <c r="AH569" s="1"/>
      <c r="AN569" s="1"/>
      <c r="AX569" s="1"/>
      <c r="BT569" s="1"/>
      <c r="BU569" s="1"/>
      <c r="BV569" s="1"/>
      <c r="BW569" s="1"/>
    </row>
    <row r="570">
      <c r="D570" s="1"/>
      <c r="E570" s="1"/>
      <c r="F570" s="1"/>
      <c r="G570" s="1"/>
      <c r="J570" s="1"/>
      <c r="K570" s="1"/>
      <c r="L570" s="1"/>
      <c r="M570" s="1"/>
      <c r="X570" s="1"/>
      <c r="Y570" s="1"/>
      <c r="Z570" s="1"/>
      <c r="AH570" s="1"/>
      <c r="AN570" s="1"/>
      <c r="AX570" s="1"/>
      <c r="BT570" s="1"/>
      <c r="BU570" s="1"/>
      <c r="BV570" s="1"/>
      <c r="BW570" s="1"/>
    </row>
    <row r="571">
      <c r="D571" s="1"/>
      <c r="E571" s="1"/>
      <c r="F571" s="1"/>
      <c r="G571" s="1"/>
      <c r="J571" s="1"/>
      <c r="K571" s="1"/>
      <c r="L571" s="1"/>
      <c r="M571" s="1"/>
      <c r="X571" s="1"/>
      <c r="Y571" s="1"/>
      <c r="Z571" s="1"/>
      <c r="AH571" s="1"/>
      <c r="AN571" s="1"/>
      <c r="AX571" s="1"/>
      <c r="BT571" s="1"/>
      <c r="BU571" s="1"/>
      <c r="BV571" s="1"/>
      <c r="BW571" s="1"/>
    </row>
    <row r="572">
      <c r="D572" s="1"/>
      <c r="E572" s="1"/>
      <c r="F572" s="1"/>
      <c r="G572" s="1"/>
      <c r="J572" s="1"/>
      <c r="K572" s="1"/>
      <c r="L572" s="1"/>
      <c r="M572" s="1"/>
      <c r="X572" s="1"/>
      <c r="Y572" s="1"/>
      <c r="Z572" s="1"/>
      <c r="AH572" s="1"/>
      <c r="AN572" s="1"/>
      <c r="AX572" s="1"/>
      <c r="BT572" s="1"/>
      <c r="BU572" s="1"/>
      <c r="BV572" s="1"/>
      <c r="BW572" s="1"/>
    </row>
    <row r="573">
      <c r="D573" s="1"/>
      <c r="E573" s="1"/>
      <c r="F573" s="1"/>
      <c r="G573" s="1"/>
      <c r="J573" s="1"/>
      <c r="K573" s="1"/>
      <c r="L573" s="1"/>
      <c r="M573" s="1"/>
      <c r="X573" s="1"/>
      <c r="Y573" s="1"/>
      <c r="Z573" s="1"/>
      <c r="AH573" s="1"/>
      <c r="AN573" s="1"/>
      <c r="AX573" s="1"/>
      <c r="BT573" s="1"/>
      <c r="BU573" s="1"/>
      <c r="BV573" s="1"/>
      <c r="BW573" s="1"/>
    </row>
    <row r="574">
      <c r="D574" s="1"/>
      <c r="E574" s="1"/>
      <c r="F574" s="1"/>
      <c r="G574" s="1"/>
      <c r="J574" s="1"/>
      <c r="K574" s="1"/>
      <c r="L574" s="1"/>
      <c r="M574" s="1"/>
      <c r="X574" s="1"/>
      <c r="Y574" s="1"/>
      <c r="Z574" s="1"/>
      <c r="AH574" s="1"/>
      <c r="AN574" s="1"/>
      <c r="AX574" s="1"/>
      <c r="BT574" s="1"/>
      <c r="BU574" s="1"/>
      <c r="BV574" s="1"/>
      <c r="BW574" s="1"/>
    </row>
    <row r="575">
      <c r="D575" s="1"/>
      <c r="E575" s="1"/>
      <c r="F575" s="1"/>
      <c r="G575" s="1"/>
      <c r="J575" s="1"/>
      <c r="K575" s="1"/>
      <c r="L575" s="1"/>
      <c r="M575" s="1"/>
      <c r="X575" s="1"/>
      <c r="Y575" s="1"/>
      <c r="Z575" s="1"/>
      <c r="AH575" s="1"/>
      <c r="AN575" s="1"/>
      <c r="AX575" s="1"/>
      <c r="BT575" s="1"/>
      <c r="BU575" s="1"/>
      <c r="BV575" s="1"/>
      <c r="BW575" s="1"/>
    </row>
    <row r="576">
      <c r="D576" s="1"/>
      <c r="E576" s="1"/>
      <c r="F576" s="1"/>
      <c r="G576" s="1"/>
      <c r="J576" s="1"/>
      <c r="K576" s="1"/>
      <c r="L576" s="1"/>
      <c r="M576" s="1"/>
      <c r="X576" s="1"/>
      <c r="Y576" s="1"/>
      <c r="Z576" s="1"/>
      <c r="AH576" s="1"/>
      <c r="AN576" s="1"/>
      <c r="AX576" s="1"/>
      <c r="BT576" s="1"/>
      <c r="BU576" s="1"/>
      <c r="BV576" s="1"/>
      <c r="BW576" s="1"/>
    </row>
    <row r="577">
      <c r="D577" s="1"/>
      <c r="E577" s="1"/>
      <c r="F577" s="1"/>
      <c r="G577" s="1"/>
      <c r="J577" s="1"/>
      <c r="K577" s="1"/>
      <c r="L577" s="1"/>
      <c r="M577" s="1"/>
      <c r="X577" s="1"/>
      <c r="Y577" s="1"/>
      <c r="Z577" s="1"/>
      <c r="AH577" s="1"/>
      <c r="AN577" s="1"/>
      <c r="AX577" s="1"/>
      <c r="BT577" s="1"/>
      <c r="BU577" s="1"/>
      <c r="BV577" s="1"/>
      <c r="BW577" s="1"/>
    </row>
    <row r="578">
      <c r="D578" s="1"/>
      <c r="E578" s="1"/>
      <c r="F578" s="1"/>
      <c r="G578" s="1"/>
      <c r="J578" s="1"/>
      <c r="K578" s="1"/>
      <c r="L578" s="1"/>
      <c r="M578" s="1"/>
      <c r="X578" s="1"/>
      <c r="Y578" s="1"/>
      <c r="Z578" s="1"/>
      <c r="AH578" s="1"/>
      <c r="AN578" s="1"/>
      <c r="AX578" s="1"/>
      <c r="BT578" s="1"/>
      <c r="BU578" s="1"/>
      <c r="BV578" s="1"/>
      <c r="BW578" s="1"/>
    </row>
    <row r="579">
      <c r="D579" s="1"/>
      <c r="E579" s="1"/>
      <c r="F579" s="1"/>
      <c r="G579" s="1"/>
      <c r="J579" s="1"/>
      <c r="K579" s="1"/>
      <c r="L579" s="1"/>
      <c r="M579" s="1"/>
      <c r="X579" s="1"/>
      <c r="Y579" s="1"/>
      <c r="Z579" s="1"/>
      <c r="AH579" s="1"/>
      <c r="AN579" s="1"/>
      <c r="AX579" s="1"/>
      <c r="BT579" s="1"/>
      <c r="BU579" s="1"/>
      <c r="BV579" s="1"/>
      <c r="BW579" s="1"/>
    </row>
    <row r="580">
      <c r="D580" s="1"/>
      <c r="E580" s="1"/>
      <c r="F580" s="1"/>
      <c r="G580" s="1"/>
      <c r="J580" s="1"/>
      <c r="K580" s="1"/>
      <c r="L580" s="1"/>
      <c r="M580" s="1"/>
      <c r="X580" s="1"/>
      <c r="Y580" s="1"/>
      <c r="Z580" s="1"/>
      <c r="AH580" s="1"/>
      <c r="AN580" s="1"/>
      <c r="AX580" s="1"/>
      <c r="BT580" s="1"/>
      <c r="BU580" s="1"/>
      <c r="BV580" s="1"/>
      <c r="BW580" s="1"/>
    </row>
    <row r="581">
      <c r="D581" s="1"/>
      <c r="E581" s="1"/>
      <c r="F581" s="1"/>
      <c r="G581" s="1"/>
      <c r="J581" s="1"/>
      <c r="K581" s="1"/>
      <c r="L581" s="1"/>
      <c r="M581" s="1"/>
      <c r="X581" s="1"/>
      <c r="Y581" s="1"/>
      <c r="Z581" s="1"/>
      <c r="AH581" s="1"/>
      <c r="AN581" s="1"/>
      <c r="AX581" s="1"/>
      <c r="BT581" s="1"/>
      <c r="BU581" s="1"/>
      <c r="BV581" s="1"/>
      <c r="BW581" s="1"/>
    </row>
    <row r="582">
      <c r="D582" s="1"/>
      <c r="E582" s="1"/>
      <c r="F582" s="1"/>
      <c r="G582" s="1"/>
      <c r="J582" s="1"/>
      <c r="K582" s="1"/>
      <c r="L582" s="1"/>
      <c r="M582" s="1"/>
      <c r="X582" s="1"/>
      <c r="Y582" s="1"/>
      <c r="Z582" s="1"/>
      <c r="AH582" s="1"/>
      <c r="AN582" s="1"/>
      <c r="AX582" s="1"/>
      <c r="BT582" s="1"/>
      <c r="BU582" s="1"/>
      <c r="BV582" s="1"/>
      <c r="BW582" s="1"/>
    </row>
    <row r="583">
      <c r="D583" s="1"/>
      <c r="E583" s="1"/>
      <c r="F583" s="1"/>
      <c r="G583" s="1"/>
      <c r="J583" s="1"/>
      <c r="K583" s="1"/>
      <c r="L583" s="1"/>
      <c r="M583" s="1"/>
      <c r="X583" s="1"/>
      <c r="Y583" s="1"/>
      <c r="Z583" s="1"/>
      <c r="AH583" s="1"/>
      <c r="AN583" s="1"/>
      <c r="AX583" s="1"/>
      <c r="BT583" s="1"/>
      <c r="BU583" s="1"/>
      <c r="BV583" s="1"/>
      <c r="BW583" s="1"/>
    </row>
    <row r="584">
      <c r="D584" s="1"/>
      <c r="E584" s="1"/>
      <c r="F584" s="1"/>
      <c r="G584" s="1"/>
      <c r="J584" s="1"/>
      <c r="K584" s="1"/>
      <c r="L584" s="1"/>
      <c r="M584" s="1"/>
      <c r="X584" s="1"/>
      <c r="Y584" s="1"/>
      <c r="Z584" s="1"/>
      <c r="AH584" s="1"/>
      <c r="AN584" s="1"/>
      <c r="AX584" s="1"/>
      <c r="BT584" s="1"/>
      <c r="BU584" s="1"/>
      <c r="BV584" s="1"/>
      <c r="BW584" s="1"/>
    </row>
    <row r="585">
      <c r="D585" s="1"/>
      <c r="E585" s="1"/>
      <c r="F585" s="1"/>
      <c r="G585" s="1"/>
      <c r="J585" s="1"/>
      <c r="K585" s="1"/>
      <c r="L585" s="1"/>
      <c r="M585" s="1"/>
      <c r="X585" s="1"/>
      <c r="Y585" s="1"/>
      <c r="Z585" s="1"/>
      <c r="AH585" s="1"/>
      <c r="AN585" s="1"/>
      <c r="AX585" s="1"/>
      <c r="BT585" s="1"/>
      <c r="BU585" s="1"/>
      <c r="BV585" s="1"/>
      <c r="BW585" s="1"/>
    </row>
    <row r="586">
      <c r="D586" s="1"/>
      <c r="E586" s="1"/>
      <c r="F586" s="1"/>
      <c r="G586" s="1"/>
      <c r="J586" s="1"/>
      <c r="K586" s="1"/>
      <c r="L586" s="1"/>
      <c r="M586" s="1"/>
      <c r="X586" s="1"/>
      <c r="Y586" s="1"/>
      <c r="Z586" s="1"/>
      <c r="AH586" s="1"/>
      <c r="AN586" s="1"/>
      <c r="AX586" s="1"/>
      <c r="BT586" s="1"/>
      <c r="BU586" s="1"/>
      <c r="BV586" s="1"/>
      <c r="BW586" s="1"/>
    </row>
    <row r="587">
      <c r="D587" s="1"/>
      <c r="E587" s="1"/>
      <c r="F587" s="1"/>
      <c r="G587" s="1"/>
      <c r="J587" s="1"/>
      <c r="K587" s="1"/>
      <c r="L587" s="1"/>
      <c r="M587" s="1"/>
      <c r="X587" s="1"/>
      <c r="Y587" s="1"/>
      <c r="Z587" s="1"/>
      <c r="AH587" s="1"/>
      <c r="AN587" s="1"/>
      <c r="AX587" s="1"/>
      <c r="BT587" s="1"/>
      <c r="BU587" s="1"/>
      <c r="BV587" s="1"/>
      <c r="BW587" s="1"/>
    </row>
    <row r="588">
      <c r="D588" s="1"/>
      <c r="E588" s="1"/>
      <c r="F588" s="1"/>
      <c r="G588" s="1"/>
      <c r="J588" s="1"/>
      <c r="K588" s="1"/>
      <c r="L588" s="1"/>
      <c r="M588" s="1"/>
      <c r="X588" s="1"/>
      <c r="Y588" s="1"/>
      <c r="Z588" s="1"/>
      <c r="AH588" s="1"/>
      <c r="AN588" s="1"/>
      <c r="AX588" s="1"/>
      <c r="BT588" s="1"/>
      <c r="BU588" s="1"/>
      <c r="BV588" s="1"/>
      <c r="BW588" s="1"/>
    </row>
    <row r="589">
      <c r="D589" s="1"/>
      <c r="E589" s="1"/>
      <c r="F589" s="1"/>
      <c r="G589" s="1"/>
      <c r="J589" s="1"/>
      <c r="K589" s="1"/>
      <c r="L589" s="1"/>
      <c r="M589" s="1"/>
      <c r="X589" s="1"/>
      <c r="Y589" s="1"/>
      <c r="Z589" s="1"/>
      <c r="AH589" s="1"/>
      <c r="AN589" s="1"/>
      <c r="AX589" s="1"/>
      <c r="BT589" s="1"/>
      <c r="BU589" s="1"/>
      <c r="BV589" s="1"/>
      <c r="BW589" s="1"/>
    </row>
    <row r="590">
      <c r="D590" s="1"/>
      <c r="E590" s="1"/>
      <c r="F590" s="1"/>
      <c r="G590" s="1"/>
      <c r="J590" s="1"/>
      <c r="K590" s="1"/>
      <c r="L590" s="1"/>
      <c r="M590" s="1"/>
      <c r="X590" s="1"/>
      <c r="Y590" s="1"/>
      <c r="Z590" s="1"/>
      <c r="AH590" s="1"/>
      <c r="AN590" s="1"/>
      <c r="AX590" s="1"/>
      <c r="BT590" s="1"/>
      <c r="BU590" s="1"/>
      <c r="BV590" s="1"/>
      <c r="BW590" s="1"/>
    </row>
    <row r="591">
      <c r="D591" s="1"/>
      <c r="E591" s="1"/>
      <c r="F591" s="1"/>
      <c r="G591" s="1"/>
      <c r="J591" s="1"/>
      <c r="K591" s="1"/>
      <c r="L591" s="1"/>
      <c r="M591" s="1"/>
      <c r="X591" s="1"/>
      <c r="Y591" s="1"/>
      <c r="Z591" s="1"/>
      <c r="AH591" s="1"/>
      <c r="AN591" s="1"/>
      <c r="AX591" s="1"/>
      <c r="BT591" s="1"/>
      <c r="BU591" s="1"/>
      <c r="BV591" s="1"/>
      <c r="BW591" s="1"/>
    </row>
    <row r="592">
      <c r="D592" s="1"/>
      <c r="E592" s="1"/>
      <c r="F592" s="1"/>
      <c r="G592" s="1"/>
      <c r="J592" s="1"/>
      <c r="K592" s="1"/>
      <c r="L592" s="1"/>
      <c r="M592" s="1"/>
      <c r="X592" s="1"/>
      <c r="Y592" s="1"/>
      <c r="Z592" s="1"/>
      <c r="AH592" s="1"/>
      <c r="AN592" s="1"/>
      <c r="AX592" s="1"/>
      <c r="BT592" s="1"/>
      <c r="BU592" s="1"/>
      <c r="BV592" s="1"/>
      <c r="BW592" s="1"/>
    </row>
    <row r="593">
      <c r="D593" s="1"/>
      <c r="E593" s="1"/>
      <c r="F593" s="1"/>
      <c r="G593" s="1"/>
      <c r="J593" s="1"/>
      <c r="K593" s="1"/>
      <c r="L593" s="1"/>
      <c r="M593" s="1"/>
      <c r="X593" s="1"/>
      <c r="Y593" s="1"/>
      <c r="Z593" s="1"/>
      <c r="AH593" s="1"/>
      <c r="AN593" s="1"/>
      <c r="AX593" s="1"/>
      <c r="BT593" s="1"/>
      <c r="BU593" s="1"/>
      <c r="BV593" s="1"/>
      <c r="BW593" s="1"/>
    </row>
    <row r="594">
      <c r="D594" s="1"/>
      <c r="E594" s="1"/>
      <c r="F594" s="1"/>
      <c r="G594" s="1"/>
      <c r="J594" s="1"/>
      <c r="K594" s="1"/>
      <c r="L594" s="1"/>
      <c r="M594" s="1"/>
      <c r="X594" s="1"/>
      <c r="Y594" s="1"/>
      <c r="Z594" s="1"/>
      <c r="AH594" s="1"/>
      <c r="AN594" s="1"/>
      <c r="AX594" s="1"/>
      <c r="BT594" s="1"/>
      <c r="BU594" s="1"/>
      <c r="BV594" s="1"/>
      <c r="BW594" s="1"/>
    </row>
    <row r="595">
      <c r="D595" s="1"/>
      <c r="E595" s="1"/>
      <c r="F595" s="1"/>
      <c r="G595" s="1"/>
      <c r="J595" s="1"/>
      <c r="K595" s="1"/>
      <c r="L595" s="1"/>
      <c r="M595" s="1"/>
      <c r="X595" s="1"/>
      <c r="Y595" s="1"/>
      <c r="Z595" s="1"/>
      <c r="AH595" s="1"/>
      <c r="AN595" s="1"/>
      <c r="AX595" s="1"/>
      <c r="BT595" s="1"/>
      <c r="BU595" s="1"/>
      <c r="BV595" s="1"/>
      <c r="BW595" s="1"/>
    </row>
    <row r="596">
      <c r="D596" s="1"/>
      <c r="E596" s="1"/>
      <c r="F596" s="1"/>
      <c r="G596" s="1"/>
      <c r="J596" s="1"/>
      <c r="K596" s="1"/>
      <c r="L596" s="1"/>
      <c r="M596" s="1"/>
      <c r="X596" s="1"/>
      <c r="Y596" s="1"/>
      <c r="Z596" s="1"/>
      <c r="AH596" s="1"/>
      <c r="AN596" s="1"/>
      <c r="AX596" s="1"/>
      <c r="BT596" s="1"/>
      <c r="BU596" s="1"/>
      <c r="BV596" s="1"/>
      <c r="BW596" s="1"/>
    </row>
    <row r="597">
      <c r="D597" s="1"/>
      <c r="E597" s="1"/>
      <c r="F597" s="1"/>
      <c r="G597" s="1"/>
      <c r="J597" s="1"/>
      <c r="K597" s="1"/>
      <c r="L597" s="1"/>
      <c r="M597" s="1"/>
      <c r="X597" s="1"/>
      <c r="Y597" s="1"/>
      <c r="Z597" s="1"/>
      <c r="AH597" s="1"/>
      <c r="AN597" s="1"/>
      <c r="AX597" s="1"/>
      <c r="BT597" s="1"/>
      <c r="BU597" s="1"/>
      <c r="BV597" s="1"/>
      <c r="BW597" s="1"/>
    </row>
    <row r="598">
      <c r="D598" s="1"/>
      <c r="E598" s="1"/>
      <c r="F598" s="1"/>
      <c r="G598" s="1"/>
      <c r="J598" s="1"/>
      <c r="K598" s="1"/>
      <c r="L598" s="1"/>
      <c r="M598" s="1"/>
      <c r="X598" s="1"/>
      <c r="Y598" s="1"/>
      <c r="Z598" s="1"/>
      <c r="AH598" s="1"/>
      <c r="AN598" s="1"/>
      <c r="AX598" s="1"/>
      <c r="BT598" s="1"/>
      <c r="BU598" s="1"/>
      <c r="BV598" s="1"/>
      <c r="BW598" s="1"/>
    </row>
    <row r="599">
      <c r="D599" s="1"/>
      <c r="E599" s="1"/>
      <c r="F599" s="1"/>
      <c r="G599" s="1"/>
      <c r="J599" s="1"/>
      <c r="K599" s="1"/>
      <c r="L599" s="1"/>
      <c r="M599" s="1"/>
      <c r="X599" s="1"/>
      <c r="Y599" s="1"/>
      <c r="Z599" s="1"/>
      <c r="AH599" s="1"/>
      <c r="AN599" s="1"/>
      <c r="AX599" s="1"/>
      <c r="BT599" s="1"/>
      <c r="BU599" s="1"/>
      <c r="BV599" s="1"/>
      <c r="BW599" s="1"/>
    </row>
    <row r="600">
      <c r="D600" s="1"/>
      <c r="E600" s="1"/>
      <c r="F600" s="1"/>
      <c r="G600" s="1"/>
      <c r="J600" s="1"/>
      <c r="K600" s="1"/>
      <c r="L600" s="1"/>
      <c r="M600" s="1"/>
      <c r="X600" s="1"/>
      <c r="Y600" s="1"/>
      <c r="Z600" s="1"/>
      <c r="AH600" s="1"/>
      <c r="AN600" s="1"/>
      <c r="AX600" s="1"/>
      <c r="BT600" s="1"/>
      <c r="BU600" s="1"/>
      <c r="BV600" s="1"/>
      <c r="BW600" s="1"/>
    </row>
    <row r="601">
      <c r="D601" s="1"/>
      <c r="E601" s="1"/>
      <c r="F601" s="1"/>
      <c r="G601" s="1"/>
      <c r="J601" s="1"/>
      <c r="K601" s="1"/>
      <c r="L601" s="1"/>
      <c r="M601" s="1"/>
      <c r="X601" s="1"/>
      <c r="Y601" s="1"/>
      <c r="Z601" s="1"/>
      <c r="AH601" s="1"/>
      <c r="AN601" s="1"/>
      <c r="AX601" s="1"/>
      <c r="BT601" s="1"/>
      <c r="BU601" s="1"/>
      <c r="BV601" s="1"/>
      <c r="BW601" s="1"/>
    </row>
    <row r="602">
      <c r="D602" s="1"/>
      <c r="E602" s="1"/>
      <c r="F602" s="1"/>
      <c r="G602" s="1"/>
      <c r="J602" s="1"/>
      <c r="K602" s="1"/>
      <c r="L602" s="1"/>
      <c r="M602" s="1"/>
      <c r="X602" s="1"/>
      <c r="Y602" s="1"/>
      <c r="Z602" s="1"/>
      <c r="AH602" s="1"/>
      <c r="AN602" s="1"/>
      <c r="AX602" s="1"/>
      <c r="BT602" s="1"/>
      <c r="BU602" s="1"/>
      <c r="BV602" s="1"/>
      <c r="BW602" s="1"/>
    </row>
    <row r="603">
      <c r="D603" s="1"/>
      <c r="E603" s="1"/>
      <c r="F603" s="1"/>
      <c r="G603" s="1"/>
      <c r="J603" s="1"/>
      <c r="K603" s="1"/>
      <c r="L603" s="1"/>
      <c r="M603" s="1"/>
      <c r="X603" s="1"/>
      <c r="Y603" s="1"/>
      <c r="Z603" s="1"/>
      <c r="AH603" s="1"/>
      <c r="AN603" s="1"/>
      <c r="AX603" s="1"/>
      <c r="BT603" s="1"/>
      <c r="BU603" s="1"/>
      <c r="BV603" s="1"/>
      <c r="BW603" s="1"/>
    </row>
    <row r="604">
      <c r="D604" s="1"/>
      <c r="E604" s="1"/>
      <c r="F604" s="1"/>
      <c r="G604" s="1"/>
      <c r="J604" s="1"/>
      <c r="K604" s="1"/>
      <c r="L604" s="1"/>
      <c r="M604" s="1"/>
      <c r="X604" s="1"/>
      <c r="Y604" s="1"/>
      <c r="Z604" s="1"/>
      <c r="AH604" s="1"/>
      <c r="AN604" s="1"/>
      <c r="AX604" s="1"/>
      <c r="BT604" s="1"/>
      <c r="BU604" s="1"/>
      <c r="BV604" s="1"/>
      <c r="BW604" s="1"/>
    </row>
    <row r="605">
      <c r="D605" s="1"/>
      <c r="E605" s="1"/>
      <c r="F605" s="1"/>
      <c r="G605" s="1"/>
      <c r="J605" s="1"/>
      <c r="K605" s="1"/>
      <c r="L605" s="1"/>
      <c r="M605" s="1"/>
      <c r="X605" s="1"/>
      <c r="Y605" s="1"/>
      <c r="Z605" s="1"/>
      <c r="AH605" s="1"/>
      <c r="AN605" s="1"/>
      <c r="AX605" s="1"/>
      <c r="BT605" s="1"/>
      <c r="BU605" s="1"/>
      <c r="BV605" s="1"/>
      <c r="BW605" s="1"/>
    </row>
    <row r="606">
      <c r="D606" s="1"/>
      <c r="E606" s="1"/>
      <c r="F606" s="1"/>
      <c r="G606" s="1"/>
      <c r="J606" s="1"/>
      <c r="K606" s="1"/>
      <c r="L606" s="1"/>
      <c r="M606" s="1"/>
      <c r="X606" s="1"/>
      <c r="Y606" s="1"/>
      <c r="Z606" s="1"/>
      <c r="AH606" s="1"/>
      <c r="AN606" s="1"/>
      <c r="AX606" s="1"/>
      <c r="BT606" s="1"/>
      <c r="BU606" s="1"/>
      <c r="BV606" s="1"/>
      <c r="BW606" s="1"/>
    </row>
    <row r="607">
      <c r="D607" s="1"/>
      <c r="E607" s="1"/>
      <c r="F607" s="1"/>
      <c r="G607" s="1"/>
      <c r="J607" s="1"/>
      <c r="K607" s="1"/>
      <c r="L607" s="1"/>
      <c r="M607" s="1"/>
      <c r="X607" s="1"/>
      <c r="Y607" s="1"/>
      <c r="Z607" s="1"/>
      <c r="AH607" s="1"/>
      <c r="AN607" s="1"/>
      <c r="AX607" s="1"/>
      <c r="BT607" s="1"/>
      <c r="BU607" s="1"/>
      <c r="BV607" s="1"/>
      <c r="BW607" s="1"/>
    </row>
    <row r="608">
      <c r="D608" s="1"/>
      <c r="E608" s="1"/>
      <c r="F608" s="1"/>
      <c r="G608" s="1"/>
      <c r="J608" s="1"/>
      <c r="K608" s="1"/>
      <c r="L608" s="1"/>
      <c r="M608" s="1"/>
      <c r="X608" s="1"/>
      <c r="Y608" s="1"/>
      <c r="Z608" s="1"/>
      <c r="AH608" s="1"/>
      <c r="AN608" s="1"/>
      <c r="AX608" s="1"/>
      <c r="BT608" s="1"/>
      <c r="BU608" s="1"/>
      <c r="BV608" s="1"/>
      <c r="BW608" s="1"/>
    </row>
    <row r="609">
      <c r="D609" s="1"/>
      <c r="E609" s="1"/>
      <c r="F609" s="1"/>
      <c r="G609" s="1"/>
      <c r="J609" s="1"/>
      <c r="K609" s="1"/>
      <c r="L609" s="1"/>
      <c r="M609" s="1"/>
      <c r="X609" s="1"/>
      <c r="Y609" s="1"/>
      <c r="Z609" s="1"/>
      <c r="AH609" s="1"/>
      <c r="AN609" s="1"/>
      <c r="AX609" s="1"/>
      <c r="BT609" s="1"/>
      <c r="BU609" s="1"/>
      <c r="BV609" s="1"/>
      <c r="BW609" s="1"/>
    </row>
    <row r="610">
      <c r="D610" s="1"/>
      <c r="E610" s="1"/>
      <c r="F610" s="1"/>
      <c r="G610" s="1"/>
      <c r="J610" s="1"/>
      <c r="K610" s="1"/>
      <c r="L610" s="1"/>
      <c r="M610" s="1"/>
      <c r="X610" s="1"/>
      <c r="Y610" s="1"/>
      <c r="Z610" s="1"/>
      <c r="AH610" s="1"/>
      <c r="AN610" s="1"/>
      <c r="AX610" s="1"/>
      <c r="BT610" s="1"/>
      <c r="BU610" s="1"/>
      <c r="BV610" s="1"/>
      <c r="BW610" s="1"/>
    </row>
    <row r="611">
      <c r="D611" s="1"/>
      <c r="E611" s="1"/>
      <c r="F611" s="1"/>
      <c r="G611" s="1"/>
      <c r="J611" s="1"/>
      <c r="K611" s="1"/>
      <c r="L611" s="1"/>
      <c r="M611" s="1"/>
      <c r="X611" s="1"/>
      <c r="Y611" s="1"/>
      <c r="Z611" s="1"/>
      <c r="AH611" s="1"/>
      <c r="AN611" s="1"/>
      <c r="AX611" s="1"/>
      <c r="BT611" s="1"/>
      <c r="BU611" s="1"/>
      <c r="BV611" s="1"/>
      <c r="BW611" s="1"/>
    </row>
    <row r="612">
      <c r="D612" s="1"/>
      <c r="E612" s="1"/>
      <c r="F612" s="1"/>
      <c r="G612" s="1"/>
      <c r="J612" s="1"/>
      <c r="K612" s="1"/>
      <c r="L612" s="1"/>
      <c r="M612" s="1"/>
      <c r="X612" s="1"/>
      <c r="Y612" s="1"/>
      <c r="Z612" s="1"/>
      <c r="AH612" s="1"/>
      <c r="AN612" s="1"/>
      <c r="AX612" s="1"/>
      <c r="BT612" s="1"/>
      <c r="BU612" s="1"/>
      <c r="BV612" s="1"/>
      <c r="BW612" s="1"/>
    </row>
    <row r="613">
      <c r="D613" s="1"/>
      <c r="E613" s="1"/>
      <c r="F613" s="1"/>
      <c r="G613" s="1"/>
      <c r="J613" s="1"/>
      <c r="K613" s="1"/>
      <c r="L613" s="1"/>
      <c r="M613" s="1"/>
      <c r="X613" s="1"/>
      <c r="Y613" s="1"/>
      <c r="Z613" s="1"/>
      <c r="AH613" s="1"/>
      <c r="AN613" s="1"/>
      <c r="AX613" s="1"/>
      <c r="BT613" s="1"/>
      <c r="BU613" s="1"/>
      <c r="BV613" s="1"/>
      <c r="BW613" s="1"/>
    </row>
    <row r="614">
      <c r="D614" s="1"/>
      <c r="E614" s="1"/>
      <c r="F614" s="1"/>
      <c r="G614" s="1"/>
      <c r="J614" s="1"/>
      <c r="K614" s="1"/>
      <c r="L614" s="1"/>
      <c r="M614" s="1"/>
      <c r="X614" s="1"/>
      <c r="Y614" s="1"/>
      <c r="Z614" s="1"/>
      <c r="AH614" s="1"/>
      <c r="AN614" s="1"/>
      <c r="AX614" s="1"/>
      <c r="BT614" s="1"/>
      <c r="BU614" s="1"/>
      <c r="BV614" s="1"/>
      <c r="BW614" s="1"/>
    </row>
    <row r="615">
      <c r="D615" s="1"/>
      <c r="E615" s="1"/>
      <c r="F615" s="1"/>
      <c r="G615" s="1"/>
      <c r="J615" s="1"/>
      <c r="K615" s="1"/>
      <c r="L615" s="1"/>
      <c r="M615" s="1"/>
      <c r="X615" s="1"/>
      <c r="Y615" s="1"/>
      <c r="Z615" s="1"/>
      <c r="AH615" s="1"/>
      <c r="AN615" s="1"/>
      <c r="AX615" s="1"/>
      <c r="BT615" s="1"/>
      <c r="BU615" s="1"/>
      <c r="BV615" s="1"/>
      <c r="BW615" s="1"/>
    </row>
    <row r="616">
      <c r="D616" s="1"/>
      <c r="E616" s="1"/>
      <c r="F616" s="1"/>
      <c r="G616" s="1"/>
      <c r="J616" s="1"/>
      <c r="K616" s="1"/>
      <c r="L616" s="1"/>
      <c r="M616" s="1"/>
      <c r="X616" s="1"/>
      <c r="Y616" s="1"/>
      <c r="Z616" s="1"/>
      <c r="AH616" s="1"/>
      <c r="AN616" s="1"/>
      <c r="AX616" s="1"/>
      <c r="BT616" s="1"/>
      <c r="BU616" s="1"/>
      <c r="BV616" s="1"/>
      <c r="BW616" s="1"/>
    </row>
    <row r="617">
      <c r="D617" s="1"/>
      <c r="E617" s="1"/>
      <c r="F617" s="1"/>
      <c r="G617" s="1"/>
      <c r="J617" s="1"/>
      <c r="K617" s="1"/>
      <c r="L617" s="1"/>
      <c r="M617" s="1"/>
      <c r="X617" s="1"/>
      <c r="Y617" s="1"/>
      <c r="Z617" s="1"/>
      <c r="AH617" s="1"/>
      <c r="AN617" s="1"/>
      <c r="AX617" s="1"/>
      <c r="BT617" s="1"/>
      <c r="BU617" s="1"/>
      <c r="BV617" s="1"/>
      <c r="BW617" s="1"/>
    </row>
    <row r="618">
      <c r="D618" s="1"/>
      <c r="E618" s="1"/>
      <c r="F618" s="1"/>
      <c r="G618" s="1"/>
      <c r="J618" s="1"/>
      <c r="K618" s="1"/>
      <c r="L618" s="1"/>
      <c r="M618" s="1"/>
      <c r="X618" s="1"/>
      <c r="Y618" s="1"/>
      <c r="Z618" s="1"/>
      <c r="AH618" s="1"/>
      <c r="AN618" s="1"/>
      <c r="AX618" s="1"/>
      <c r="BT618" s="1"/>
      <c r="BU618" s="1"/>
      <c r="BV618" s="1"/>
      <c r="BW618" s="1"/>
    </row>
    <row r="619">
      <c r="D619" s="1"/>
      <c r="E619" s="1"/>
      <c r="F619" s="1"/>
      <c r="G619" s="1"/>
      <c r="J619" s="1"/>
      <c r="K619" s="1"/>
      <c r="L619" s="1"/>
      <c r="M619" s="1"/>
      <c r="X619" s="1"/>
      <c r="Y619" s="1"/>
      <c r="Z619" s="1"/>
      <c r="AH619" s="1"/>
      <c r="AN619" s="1"/>
      <c r="AX619" s="1"/>
      <c r="BT619" s="1"/>
      <c r="BU619" s="1"/>
      <c r="BV619" s="1"/>
      <c r="BW619" s="1"/>
    </row>
    <row r="620">
      <c r="D620" s="1"/>
      <c r="E620" s="1"/>
      <c r="F620" s="1"/>
      <c r="G620" s="1"/>
      <c r="J620" s="1"/>
      <c r="K620" s="1"/>
      <c r="L620" s="1"/>
      <c r="M620" s="1"/>
      <c r="X620" s="1"/>
      <c r="Y620" s="1"/>
      <c r="Z620" s="1"/>
      <c r="AH620" s="1"/>
      <c r="AN620" s="1"/>
      <c r="AX620" s="1"/>
      <c r="BT620" s="1"/>
      <c r="BU620" s="1"/>
      <c r="BV620" s="1"/>
      <c r="BW620" s="1"/>
    </row>
    <row r="621">
      <c r="D621" s="1"/>
      <c r="E621" s="1"/>
      <c r="F621" s="1"/>
      <c r="G621" s="1"/>
      <c r="J621" s="1"/>
      <c r="K621" s="1"/>
      <c r="L621" s="1"/>
      <c r="M621" s="1"/>
      <c r="X621" s="1"/>
      <c r="Y621" s="1"/>
      <c r="Z621" s="1"/>
      <c r="AH621" s="1"/>
      <c r="AN621" s="1"/>
      <c r="AX621" s="1"/>
      <c r="BT621" s="1"/>
      <c r="BU621" s="1"/>
      <c r="BV621" s="1"/>
      <c r="BW621" s="1"/>
    </row>
    <row r="622">
      <c r="D622" s="1"/>
      <c r="E622" s="1"/>
      <c r="F622" s="1"/>
      <c r="G622" s="1"/>
      <c r="J622" s="1"/>
      <c r="K622" s="1"/>
      <c r="L622" s="1"/>
      <c r="M622" s="1"/>
      <c r="X622" s="1"/>
      <c r="Y622" s="1"/>
      <c r="Z622" s="1"/>
      <c r="AH622" s="1"/>
      <c r="AN622" s="1"/>
      <c r="AX622" s="1"/>
      <c r="BT622" s="1"/>
      <c r="BU622" s="1"/>
      <c r="BV622" s="1"/>
      <c r="BW622" s="1"/>
    </row>
    <row r="623">
      <c r="D623" s="1"/>
      <c r="E623" s="1"/>
      <c r="F623" s="1"/>
      <c r="G623" s="1"/>
      <c r="J623" s="1"/>
      <c r="K623" s="1"/>
      <c r="L623" s="1"/>
      <c r="M623" s="1"/>
      <c r="X623" s="1"/>
      <c r="Y623" s="1"/>
      <c r="Z623" s="1"/>
      <c r="AH623" s="1"/>
      <c r="AN623" s="1"/>
      <c r="AX623" s="1"/>
      <c r="BT623" s="1"/>
      <c r="BU623" s="1"/>
      <c r="BV623" s="1"/>
      <c r="BW623" s="1"/>
    </row>
    <row r="624">
      <c r="D624" s="1"/>
      <c r="E624" s="1"/>
      <c r="F624" s="1"/>
      <c r="G624" s="1"/>
      <c r="J624" s="1"/>
      <c r="K624" s="1"/>
      <c r="L624" s="1"/>
      <c r="M624" s="1"/>
      <c r="X624" s="1"/>
      <c r="Y624" s="1"/>
      <c r="Z624" s="1"/>
      <c r="AH624" s="1"/>
      <c r="AN624" s="1"/>
      <c r="AX624" s="1"/>
      <c r="BT624" s="1"/>
      <c r="BU624" s="1"/>
      <c r="BV624" s="1"/>
      <c r="BW624" s="1"/>
    </row>
    <row r="625">
      <c r="D625" s="1"/>
      <c r="E625" s="1"/>
      <c r="F625" s="1"/>
      <c r="G625" s="1"/>
      <c r="J625" s="1"/>
      <c r="K625" s="1"/>
      <c r="L625" s="1"/>
      <c r="M625" s="1"/>
      <c r="X625" s="1"/>
      <c r="Y625" s="1"/>
      <c r="Z625" s="1"/>
      <c r="AH625" s="1"/>
      <c r="AN625" s="1"/>
      <c r="AX625" s="1"/>
      <c r="BT625" s="1"/>
      <c r="BU625" s="1"/>
      <c r="BV625" s="1"/>
      <c r="BW625" s="1"/>
    </row>
    <row r="626">
      <c r="D626" s="1"/>
      <c r="E626" s="1"/>
      <c r="F626" s="1"/>
      <c r="G626" s="1"/>
      <c r="J626" s="1"/>
      <c r="K626" s="1"/>
      <c r="L626" s="1"/>
      <c r="M626" s="1"/>
      <c r="X626" s="1"/>
      <c r="Y626" s="1"/>
      <c r="Z626" s="1"/>
      <c r="AH626" s="1"/>
      <c r="AN626" s="1"/>
      <c r="AX626" s="1"/>
      <c r="BT626" s="1"/>
      <c r="BU626" s="1"/>
      <c r="BV626" s="1"/>
      <c r="BW626" s="1"/>
    </row>
    <row r="627">
      <c r="D627" s="1"/>
      <c r="E627" s="1"/>
      <c r="F627" s="1"/>
      <c r="G627" s="1"/>
      <c r="J627" s="1"/>
      <c r="K627" s="1"/>
      <c r="L627" s="1"/>
      <c r="M627" s="1"/>
      <c r="X627" s="1"/>
      <c r="Y627" s="1"/>
      <c r="Z627" s="1"/>
      <c r="AH627" s="1"/>
      <c r="AN627" s="1"/>
      <c r="AX627" s="1"/>
      <c r="BT627" s="1"/>
      <c r="BU627" s="1"/>
      <c r="BV627" s="1"/>
      <c r="BW627" s="1"/>
    </row>
    <row r="628">
      <c r="D628" s="1"/>
      <c r="E628" s="1"/>
      <c r="F628" s="1"/>
      <c r="G628" s="1"/>
      <c r="J628" s="1"/>
      <c r="K628" s="1"/>
      <c r="L628" s="1"/>
      <c r="M628" s="1"/>
      <c r="X628" s="1"/>
      <c r="Y628" s="1"/>
      <c r="Z628" s="1"/>
      <c r="AH628" s="1"/>
      <c r="AN628" s="1"/>
      <c r="AX628" s="1"/>
      <c r="BT628" s="1"/>
      <c r="BU628" s="1"/>
      <c r="BV628" s="1"/>
      <c r="BW628" s="1"/>
    </row>
    <row r="629">
      <c r="D629" s="1"/>
      <c r="E629" s="1"/>
      <c r="F629" s="1"/>
      <c r="G629" s="1"/>
      <c r="J629" s="1"/>
      <c r="K629" s="1"/>
      <c r="L629" s="1"/>
      <c r="M629" s="1"/>
      <c r="X629" s="1"/>
      <c r="Y629" s="1"/>
      <c r="Z629" s="1"/>
      <c r="AH629" s="1"/>
      <c r="AN629" s="1"/>
      <c r="AX629" s="1"/>
      <c r="BT629" s="1"/>
      <c r="BU629" s="1"/>
      <c r="BV629" s="1"/>
      <c r="BW629" s="1"/>
    </row>
    <row r="630">
      <c r="D630" s="1"/>
      <c r="E630" s="1"/>
      <c r="F630" s="1"/>
      <c r="G630" s="1"/>
      <c r="J630" s="1"/>
      <c r="K630" s="1"/>
      <c r="L630" s="1"/>
      <c r="M630" s="1"/>
      <c r="X630" s="1"/>
      <c r="Y630" s="1"/>
      <c r="Z630" s="1"/>
      <c r="AH630" s="1"/>
      <c r="AN630" s="1"/>
      <c r="AX630" s="1"/>
      <c r="BT630" s="1"/>
      <c r="BU630" s="1"/>
      <c r="BV630" s="1"/>
      <c r="BW630" s="1"/>
    </row>
    <row r="631">
      <c r="D631" s="1"/>
      <c r="E631" s="1"/>
      <c r="F631" s="1"/>
      <c r="G631" s="1"/>
      <c r="J631" s="1"/>
      <c r="K631" s="1"/>
      <c r="L631" s="1"/>
      <c r="M631" s="1"/>
      <c r="X631" s="1"/>
      <c r="Y631" s="1"/>
      <c r="Z631" s="1"/>
      <c r="AH631" s="1"/>
      <c r="AN631" s="1"/>
      <c r="AX631" s="1"/>
      <c r="BT631" s="1"/>
      <c r="BU631" s="1"/>
      <c r="BV631" s="1"/>
      <c r="BW631" s="1"/>
    </row>
    <row r="632">
      <c r="D632" s="1"/>
      <c r="E632" s="1"/>
      <c r="F632" s="1"/>
      <c r="G632" s="1"/>
      <c r="J632" s="1"/>
      <c r="K632" s="1"/>
      <c r="L632" s="1"/>
      <c r="M632" s="1"/>
      <c r="X632" s="1"/>
      <c r="Y632" s="1"/>
      <c r="Z632" s="1"/>
      <c r="AH632" s="1"/>
      <c r="AN632" s="1"/>
      <c r="AX632" s="1"/>
      <c r="BT632" s="1"/>
      <c r="BU632" s="1"/>
      <c r="BV632" s="1"/>
      <c r="BW632" s="1"/>
    </row>
    <row r="633">
      <c r="D633" s="1"/>
      <c r="E633" s="1"/>
      <c r="F633" s="1"/>
      <c r="G633" s="1"/>
      <c r="J633" s="1"/>
      <c r="K633" s="1"/>
      <c r="L633" s="1"/>
      <c r="M633" s="1"/>
      <c r="X633" s="1"/>
      <c r="Y633" s="1"/>
      <c r="Z633" s="1"/>
      <c r="AH633" s="1"/>
      <c r="AN633" s="1"/>
      <c r="AX633" s="1"/>
      <c r="BT633" s="1"/>
      <c r="BU633" s="1"/>
      <c r="BV633" s="1"/>
      <c r="BW633" s="1"/>
    </row>
    <row r="634">
      <c r="D634" s="1"/>
      <c r="E634" s="1"/>
      <c r="F634" s="1"/>
      <c r="G634" s="1"/>
      <c r="J634" s="1"/>
      <c r="K634" s="1"/>
      <c r="L634" s="1"/>
      <c r="M634" s="1"/>
      <c r="X634" s="1"/>
      <c r="Y634" s="1"/>
      <c r="Z634" s="1"/>
      <c r="AH634" s="1"/>
      <c r="AN634" s="1"/>
      <c r="AX634" s="1"/>
      <c r="BT634" s="1"/>
      <c r="BU634" s="1"/>
      <c r="BV634" s="1"/>
      <c r="BW634" s="1"/>
    </row>
    <row r="635">
      <c r="D635" s="1"/>
      <c r="E635" s="1"/>
      <c r="F635" s="1"/>
      <c r="G635" s="1"/>
      <c r="J635" s="1"/>
      <c r="K635" s="1"/>
      <c r="L635" s="1"/>
      <c r="M635" s="1"/>
      <c r="X635" s="1"/>
      <c r="Y635" s="1"/>
      <c r="Z635" s="1"/>
      <c r="AH635" s="1"/>
      <c r="AN635" s="1"/>
      <c r="AX635" s="1"/>
      <c r="BT635" s="1"/>
      <c r="BU635" s="1"/>
      <c r="BV635" s="1"/>
      <c r="BW635" s="1"/>
    </row>
    <row r="636">
      <c r="D636" s="1"/>
      <c r="E636" s="1"/>
      <c r="F636" s="1"/>
      <c r="G636" s="1"/>
      <c r="J636" s="1"/>
      <c r="K636" s="1"/>
      <c r="L636" s="1"/>
      <c r="M636" s="1"/>
      <c r="X636" s="1"/>
      <c r="Y636" s="1"/>
      <c r="Z636" s="1"/>
      <c r="AH636" s="1"/>
      <c r="AN636" s="1"/>
      <c r="AX636" s="1"/>
      <c r="BT636" s="1"/>
      <c r="BU636" s="1"/>
      <c r="BV636" s="1"/>
      <c r="BW636" s="1"/>
    </row>
    <row r="637">
      <c r="D637" s="1"/>
      <c r="E637" s="1"/>
      <c r="F637" s="1"/>
      <c r="G637" s="1"/>
      <c r="J637" s="1"/>
      <c r="K637" s="1"/>
      <c r="L637" s="1"/>
      <c r="M637" s="1"/>
      <c r="X637" s="1"/>
      <c r="Y637" s="1"/>
      <c r="Z637" s="1"/>
      <c r="AH637" s="1"/>
      <c r="AN637" s="1"/>
      <c r="AX637" s="1"/>
      <c r="BT637" s="1"/>
      <c r="BU637" s="1"/>
      <c r="BV637" s="1"/>
      <c r="BW637" s="1"/>
    </row>
    <row r="638">
      <c r="D638" s="1"/>
      <c r="E638" s="1"/>
      <c r="F638" s="1"/>
      <c r="G638" s="1"/>
      <c r="J638" s="1"/>
      <c r="K638" s="1"/>
      <c r="L638" s="1"/>
      <c r="M638" s="1"/>
      <c r="X638" s="1"/>
      <c r="Y638" s="1"/>
      <c r="Z638" s="1"/>
      <c r="AH638" s="1"/>
      <c r="AN638" s="1"/>
      <c r="AX638" s="1"/>
      <c r="BT638" s="1"/>
      <c r="BU638" s="1"/>
      <c r="BV638" s="1"/>
      <c r="BW638" s="1"/>
    </row>
    <row r="639">
      <c r="D639" s="1"/>
      <c r="E639" s="1"/>
      <c r="F639" s="1"/>
      <c r="G639" s="1"/>
      <c r="J639" s="1"/>
      <c r="K639" s="1"/>
      <c r="L639" s="1"/>
      <c r="M639" s="1"/>
      <c r="X639" s="1"/>
      <c r="Y639" s="1"/>
      <c r="Z639" s="1"/>
      <c r="AH639" s="1"/>
      <c r="AN639" s="1"/>
      <c r="AX639" s="1"/>
      <c r="BT639" s="1"/>
      <c r="BU639" s="1"/>
      <c r="BV639" s="1"/>
      <c r="BW639" s="1"/>
    </row>
    <row r="640">
      <c r="D640" s="1"/>
      <c r="E640" s="1"/>
      <c r="F640" s="1"/>
      <c r="G640" s="1"/>
      <c r="J640" s="1"/>
      <c r="K640" s="1"/>
      <c r="L640" s="1"/>
      <c r="M640" s="1"/>
      <c r="X640" s="1"/>
      <c r="Y640" s="1"/>
      <c r="Z640" s="1"/>
      <c r="AH640" s="1"/>
      <c r="AN640" s="1"/>
      <c r="AX640" s="1"/>
      <c r="BT640" s="1"/>
      <c r="BU640" s="1"/>
      <c r="BV640" s="1"/>
      <c r="BW640" s="1"/>
    </row>
    <row r="641">
      <c r="D641" s="1"/>
      <c r="E641" s="1"/>
      <c r="F641" s="1"/>
      <c r="G641" s="1"/>
      <c r="J641" s="1"/>
      <c r="K641" s="1"/>
      <c r="L641" s="1"/>
      <c r="M641" s="1"/>
      <c r="X641" s="1"/>
      <c r="Y641" s="1"/>
      <c r="Z641" s="1"/>
      <c r="AH641" s="1"/>
      <c r="AN641" s="1"/>
      <c r="AX641" s="1"/>
      <c r="BT641" s="1"/>
      <c r="BU641" s="1"/>
      <c r="BV641" s="1"/>
      <c r="BW641" s="1"/>
    </row>
    <row r="642">
      <c r="D642" s="1"/>
      <c r="E642" s="1"/>
      <c r="F642" s="1"/>
      <c r="G642" s="1"/>
      <c r="J642" s="1"/>
      <c r="K642" s="1"/>
      <c r="L642" s="1"/>
      <c r="M642" s="1"/>
      <c r="X642" s="1"/>
      <c r="Y642" s="1"/>
      <c r="Z642" s="1"/>
      <c r="AH642" s="1"/>
      <c r="AN642" s="1"/>
      <c r="AX642" s="1"/>
      <c r="BT642" s="1"/>
      <c r="BU642" s="1"/>
      <c r="BV642" s="1"/>
      <c r="BW642" s="1"/>
    </row>
    <row r="643">
      <c r="D643" s="1"/>
      <c r="E643" s="1"/>
      <c r="F643" s="1"/>
      <c r="G643" s="1"/>
      <c r="J643" s="1"/>
      <c r="K643" s="1"/>
      <c r="L643" s="1"/>
      <c r="M643" s="1"/>
      <c r="X643" s="1"/>
      <c r="Y643" s="1"/>
      <c r="Z643" s="1"/>
      <c r="AH643" s="1"/>
      <c r="AN643" s="1"/>
      <c r="AX643" s="1"/>
      <c r="BT643" s="1"/>
      <c r="BU643" s="1"/>
      <c r="BV643" s="1"/>
      <c r="BW643" s="1"/>
    </row>
    <row r="644">
      <c r="D644" s="1"/>
      <c r="E644" s="1"/>
      <c r="F644" s="1"/>
      <c r="G644" s="1"/>
      <c r="J644" s="1"/>
      <c r="K644" s="1"/>
      <c r="L644" s="1"/>
      <c r="M644" s="1"/>
      <c r="X644" s="1"/>
      <c r="Y644" s="1"/>
      <c r="Z644" s="1"/>
      <c r="AH644" s="1"/>
      <c r="AN644" s="1"/>
      <c r="AX644" s="1"/>
      <c r="BT644" s="1"/>
      <c r="BU644" s="1"/>
      <c r="BV644" s="1"/>
      <c r="BW644" s="1"/>
    </row>
    <row r="645">
      <c r="D645" s="1"/>
      <c r="E645" s="1"/>
      <c r="F645" s="1"/>
      <c r="G645" s="1"/>
      <c r="J645" s="1"/>
      <c r="K645" s="1"/>
      <c r="L645" s="1"/>
      <c r="M645" s="1"/>
      <c r="X645" s="1"/>
      <c r="Y645" s="1"/>
      <c r="Z645" s="1"/>
      <c r="AH645" s="1"/>
      <c r="AN645" s="1"/>
      <c r="AX645" s="1"/>
      <c r="BT645" s="1"/>
      <c r="BU645" s="1"/>
      <c r="BV645" s="1"/>
      <c r="BW645" s="1"/>
    </row>
    <row r="646">
      <c r="D646" s="1"/>
      <c r="E646" s="1"/>
      <c r="F646" s="1"/>
      <c r="G646" s="1"/>
      <c r="J646" s="1"/>
      <c r="K646" s="1"/>
      <c r="L646" s="1"/>
      <c r="M646" s="1"/>
      <c r="X646" s="1"/>
      <c r="Y646" s="1"/>
      <c r="Z646" s="1"/>
      <c r="AH646" s="1"/>
      <c r="AN646" s="1"/>
      <c r="AX646" s="1"/>
      <c r="BT646" s="1"/>
      <c r="BU646" s="1"/>
      <c r="BV646" s="1"/>
      <c r="BW646" s="1"/>
    </row>
    <row r="647">
      <c r="D647" s="1"/>
      <c r="E647" s="1"/>
      <c r="F647" s="1"/>
      <c r="G647" s="1"/>
      <c r="J647" s="1"/>
      <c r="K647" s="1"/>
      <c r="L647" s="1"/>
      <c r="M647" s="1"/>
      <c r="X647" s="1"/>
      <c r="Y647" s="1"/>
      <c r="Z647" s="1"/>
      <c r="AH647" s="1"/>
      <c r="AN647" s="1"/>
      <c r="AX647" s="1"/>
      <c r="BT647" s="1"/>
      <c r="BU647" s="1"/>
      <c r="BV647" s="1"/>
      <c r="BW647" s="1"/>
    </row>
    <row r="648">
      <c r="D648" s="1"/>
      <c r="E648" s="1"/>
      <c r="F648" s="1"/>
      <c r="G648" s="1"/>
      <c r="J648" s="1"/>
      <c r="K648" s="1"/>
      <c r="L648" s="1"/>
      <c r="M648" s="1"/>
      <c r="X648" s="1"/>
      <c r="Y648" s="1"/>
      <c r="Z648" s="1"/>
      <c r="AH648" s="1"/>
      <c r="AN648" s="1"/>
      <c r="AX648" s="1"/>
      <c r="BT648" s="1"/>
      <c r="BU648" s="1"/>
      <c r="BV648" s="1"/>
      <c r="BW648" s="1"/>
    </row>
    <row r="649">
      <c r="D649" s="1"/>
      <c r="E649" s="1"/>
      <c r="F649" s="1"/>
      <c r="G649" s="1"/>
      <c r="J649" s="1"/>
      <c r="K649" s="1"/>
      <c r="L649" s="1"/>
      <c r="M649" s="1"/>
      <c r="X649" s="1"/>
      <c r="Y649" s="1"/>
      <c r="Z649" s="1"/>
      <c r="AH649" s="1"/>
      <c r="AN649" s="1"/>
      <c r="AX649" s="1"/>
      <c r="BT649" s="1"/>
      <c r="BU649" s="1"/>
      <c r="BV649" s="1"/>
      <c r="BW649" s="1"/>
    </row>
    <row r="650">
      <c r="D650" s="1"/>
      <c r="E650" s="1"/>
      <c r="F650" s="1"/>
      <c r="G650" s="1"/>
      <c r="J650" s="1"/>
      <c r="K650" s="1"/>
      <c r="L650" s="1"/>
      <c r="M650" s="1"/>
      <c r="X650" s="1"/>
      <c r="Y650" s="1"/>
      <c r="Z650" s="1"/>
      <c r="AH650" s="1"/>
      <c r="AN650" s="1"/>
      <c r="AX650" s="1"/>
      <c r="BT650" s="1"/>
      <c r="BU650" s="1"/>
      <c r="BV650" s="1"/>
      <c r="BW650" s="1"/>
    </row>
    <row r="651">
      <c r="D651" s="1"/>
      <c r="E651" s="1"/>
      <c r="F651" s="1"/>
      <c r="G651" s="1"/>
      <c r="J651" s="1"/>
      <c r="K651" s="1"/>
      <c r="L651" s="1"/>
      <c r="M651" s="1"/>
      <c r="X651" s="1"/>
      <c r="Y651" s="1"/>
      <c r="Z651" s="1"/>
      <c r="AH651" s="1"/>
      <c r="AN651" s="1"/>
      <c r="AX651" s="1"/>
      <c r="BT651" s="1"/>
      <c r="BU651" s="1"/>
      <c r="BV651" s="1"/>
      <c r="BW651" s="1"/>
    </row>
    <row r="652">
      <c r="D652" s="1"/>
      <c r="E652" s="1"/>
      <c r="F652" s="1"/>
      <c r="G652" s="1"/>
      <c r="J652" s="1"/>
      <c r="K652" s="1"/>
      <c r="L652" s="1"/>
      <c r="M652" s="1"/>
      <c r="X652" s="1"/>
      <c r="Y652" s="1"/>
      <c r="Z652" s="1"/>
      <c r="AH652" s="1"/>
      <c r="AN652" s="1"/>
      <c r="AX652" s="1"/>
      <c r="BT652" s="1"/>
      <c r="BU652" s="1"/>
      <c r="BV652" s="1"/>
      <c r="BW652" s="1"/>
    </row>
    <row r="653">
      <c r="D653" s="1"/>
      <c r="E653" s="1"/>
      <c r="F653" s="1"/>
      <c r="G653" s="1"/>
      <c r="J653" s="1"/>
      <c r="K653" s="1"/>
      <c r="L653" s="1"/>
      <c r="M653" s="1"/>
      <c r="X653" s="1"/>
      <c r="Y653" s="1"/>
      <c r="Z653" s="1"/>
      <c r="AH653" s="1"/>
      <c r="AN653" s="1"/>
      <c r="AX653" s="1"/>
      <c r="BT653" s="1"/>
      <c r="BU653" s="1"/>
      <c r="BV653" s="1"/>
      <c r="BW653" s="1"/>
    </row>
    <row r="654">
      <c r="D654" s="1"/>
      <c r="E654" s="1"/>
      <c r="F654" s="1"/>
      <c r="G654" s="1"/>
      <c r="J654" s="1"/>
      <c r="K654" s="1"/>
      <c r="L654" s="1"/>
      <c r="M654" s="1"/>
      <c r="X654" s="1"/>
      <c r="Y654" s="1"/>
      <c r="Z654" s="1"/>
      <c r="AH654" s="1"/>
      <c r="AN654" s="1"/>
      <c r="AX654" s="1"/>
      <c r="BT654" s="1"/>
      <c r="BU654" s="1"/>
      <c r="BV654" s="1"/>
      <c r="BW654" s="1"/>
    </row>
    <row r="655">
      <c r="D655" s="1"/>
      <c r="E655" s="1"/>
      <c r="F655" s="1"/>
      <c r="G655" s="1"/>
      <c r="J655" s="1"/>
      <c r="K655" s="1"/>
      <c r="L655" s="1"/>
      <c r="M655" s="1"/>
      <c r="X655" s="1"/>
      <c r="Y655" s="1"/>
      <c r="Z655" s="1"/>
      <c r="AH655" s="1"/>
      <c r="AN655" s="1"/>
      <c r="AX655" s="1"/>
      <c r="BT655" s="1"/>
      <c r="BU655" s="1"/>
      <c r="BV655" s="1"/>
      <c r="BW655" s="1"/>
    </row>
    <row r="656">
      <c r="D656" s="1"/>
      <c r="E656" s="1"/>
      <c r="F656" s="1"/>
      <c r="G656" s="1"/>
      <c r="J656" s="1"/>
      <c r="K656" s="1"/>
      <c r="L656" s="1"/>
      <c r="M656" s="1"/>
      <c r="X656" s="1"/>
      <c r="Y656" s="1"/>
      <c r="Z656" s="1"/>
      <c r="AH656" s="1"/>
      <c r="AN656" s="1"/>
      <c r="AX656" s="1"/>
      <c r="BT656" s="1"/>
      <c r="BU656" s="1"/>
      <c r="BV656" s="1"/>
      <c r="BW656" s="1"/>
    </row>
    <row r="657">
      <c r="D657" s="1"/>
      <c r="E657" s="1"/>
      <c r="F657" s="1"/>
      <c r="G657" s="1"/>
      <c r="J657" s="1"/>
      <c r="K657" s="1"/>
      <c r="L657" s="1"/>
      <c r="M657" s="1"/>
      <c r="X657" s="1"/>
      <c r="Y657" s="1"/>
      <c r="Z657" s="1"/>
      <c r="AH657" s="1"/>
      <c r="AN657" s="1"/>
      <c r="AX657" s="1"/>
      <c r="BT657" s="1"/>
      <c r="BU657" s="1"/>
      <c r="BV657" s="1"/>
      <c r="BW657" s="1"/>
    </row>
    <row r="658">
      <c r="D658" s="1"/>
      <c r="E658" s="1"/>
      <c r="F658" s="1"/>
      <c r="G658" s="1"/>
      <c r="J658" s="1"/>
      <c r="K658" s="1"/>
      <c r="L658" s="1"/>
      <c r="M658" s="1"/>
      <c r="X658" s="1"/>
      <c r="Y658" s="1"/>
      <c r="Z658" s="1"/>
      <c r="AH658" s="1"/>
      <c r="AN658" s="1"/>
      <c r="AX658" s="1"/>
      <c r="BT658" s="1"/>
      <c r="BU658" s="1"/>
      <c r="BV658" s="1"/>
      <c r="BW658" s="1"/>
    </row>
    <row r="659">
      <c r="D659" s="1"/>
      <c r="E659" s="1"/>
      <c r="F659" s="1"/>
      <c r="G659" s="1"/>
      <c r="J659" s="1"/>
      <c r="K659" s="1"/>
      <c r="L659" s="1"/>
      <c r="M659" s="1"/>
      <c r="X659" s="1"/>
      <c r="Y659" s="1"/>
      <c r="Z659" s="1"/>
      <c r="AH659" s="1"/>
      <c r="AN659" s="1"/>
      <c r="AX659" s="1"/>
      <c r="BT659" s="1"/>
      <c r="BU659" s="1"/>
      <c r="BV659" s="1"/>
      <c r="BW659" s="1"/>
    </row>
    <row r="660">
      <c r="D660" s="1"/>
      <c r="E660" s="1"/>
      <c r="F660" s="1"/>
      <c r="G660" s="1"/>
      <c r="J660" s="1"/>
      <c r="K660" s="1"/>
      <c r="L660" s="1"/>
      <c r="M660" s="1"/>
      <c r="X660" s="1"/>
      <c r="Y660" s="1"/>
      <c r="Z660" s="1"/>
      <c r="AH660" s="1"/>
      <c r="AN660" s="1"/>
      <c r="AX660" s="1"/>
      <c r="BT660" s="1"/>
      <c r="BU660" s="1"/>
      <c r="BV660" s="1"/>
      <c r="BW660" s="1"/>
    </row>
    <row r="661">
      <c r="D661" s="1"/>
      <c r="E661" s="1"/>
      <c r="F661" s="1"/>
      <c r="G661" s="1"/>
      <c r="J661" s="1"/>
      <c r="K661" s="1"/>
      <c r="L661" s="1"/>
      <c r="M661" s="1"/>
      <c r="X661" s="1"/>
      <c r="Y661" s="1"/>
      <c r="Z661" s="1"/>
      <c r="AH661" s="1"/>
      <c r="AN661" s="1"/>
      <c r="AX661" s="1"/>
      <c r="BT661" s="1"/>
      <c r="BU661" s="1"/>
      <c r="BV661" s="1"/>
      <c r="BW661" s="1"/>
    </row>
    <row r="662">
      <c r="D662" s="1"/>
      <c r="E662" s="1"/>
      <c r="F662" s="1"/>
      <c r="G662" s="1"/>
      <c r="J662" s="1"/>
      <c r="K662" s="1"/>
      <c r="L662" s="1"/>
      <c r="M662" s="1"/>
      <c r="X662" s="1"/>
      <c r="Y662" s="1"/>
      <c r="Z662" s="1"/>
      <c r="AH662" s="1"/>
      <c r="AN662" s="1"/>
      <c r="AX662" s="1"/>
      <c r="BT662" s="1"/>
      <c r="BU662" s="1"/>
      <c r="BV662" s="1"/>
      <c r="BW662" s="1"/>
    </row>
    <row r="663">
      <c r="D663" s="1"/>
      <c r="E663" s="1"/>
      <c r="F663" s="1"/>
      <c r="G663" s="1"/>
      <c r="J663" s="1"/>
      <c r="K663" s="1"/>
      <c r="L663" s="1"/>
      <c r="M663" s="1"/>
      <c r="X663" s="1"/>
      <c r="Y663" s="1"/>
      <c r="Z663" s="1"/>
      <c r="AH663" s="1"/>
      <c r="AN663" s="1"/>
      <c r="AX663" s="1"/>
      <c r="BT663" s="1"/>
      <c r="BU663" s="1"/>
      <c r="BV663" s="1"/>
      <c r="BW663" s="1"/>
    </row>
    <row r="664">
      <c r="D664" s="1"/>
      <c r="E664" s="1"/>
      <c r="F664" s="1"/>
      <c r="G664" s="1"/>
      <c r="J664" s="1"/>
      <c r="K664" s="1"/>
      <c r="L664" s="1"/>
      <c r="M664" s="1"/>
      <c r="X664" s="1"/>
      <c r="Y664" s="1"/>
      <c r="Z664" s="1"/>
      <c r="AH664" s="1"/>
      <c r="AN664" s="1"/>
      <c r="AX664" s="1"/>
      <c r="BT664" s="1"/>
      <c r="BU664" s="1"/>
      <c r="BV664" s="1"/>
      <c r="BW664" s="1"/>
    </row>
    <row r="665">
      <c r="D665" s="1"/>
      <c r="E665" s="1"/>
      <c r="F665" s="1"/>
      <c r="G665" s="1"/>
      <c r="J665" s="1"/>
      <c r="K665" s="1"/>
      <c r="L665" s="1"/>
      <c r="M665" s="1"/>
      <c r="X665" s="1"/>
      <c r="Y665" s="1"/>
      <c r="Z665" s="1"/>
      <c r="AH665" s="1"/>
      <c r="AN665" s="1"/>
      <c r="AX665" s="1"/>
      <c r="BT665" s="1"/>
      <c r="BU665" s="1"/>
      <c r="BV665" s="1"/>
      <c r="BW665" s="1"/>
    </row>
    <row r="666">
      <c r="D666" s="1"/>
      <c r="E666" s="1"/>
      <c r="F666" s="1"/>
      <c r="G666" s="1"/>
      <c r="J666" s="1"/>
      <c r="K666" s="1"/>
      <c r="L666" s="1"/>
      <c r="M666" s="1"/>
      <c r="X666" s="1"/>
      <c r="Y666" s="1"/>
      <c r="Z666" s="1"/>
      <c r="AH666" s="1"/>
      <c r="AN666" s="1"/>
      <c r="AX666" s="1"/>
      <c r="BT666" s="1"/>
      <c r="BU666" s="1"/>
      <c r="BV666" s="1"/>
      <c r="BW666" s="1"/>
    </row>
    <row r="667">
      <c r="D667" s="1"/>
      <c r="E667" s="1"/>
      <c r="F667" s="1"/>
      <c r="G667" s="1"/>
      <c r="J667" s="1"/>
      <c r="K667" s="1"/>
      <c r="L667" s="1"/>
      <c r="M667" s="1"/>
      <c r="X667" s="1"/>
      <c r="Y667" s="1"/>
      <c r="Z667" s="1"/>
      <c r="AH667" s="1"/>
      <c r="AN667" s="1"/>
      <c r="AX667" s="1"/>
      <c r="BT667" s="1"/>
      <c r="BU667" s="1"/>
      <c r="BV667" s="1"/>
      <c r="BW667" s="1"/>
    </row>
    <row r="668">
      <c r="D668" s="1"/>
      <c r="E668" s="1"/>
      <c r="F668" s="1"/>
      <c r="G668" s="1"/>
      <c r="J668" s="1"/>
      <c r="K668" s="1"/>
      <c r="L668" s="1"/>
      <c r="M668" s="1"/>
      <c r="X668" s="1"/>
      <c r="Y668" s="1"/>
      <c r="Z668" s="1"/>
      <c r="AH668" s="1"/>
      <c r="AN668" s="1"/>
      <c r="AX668" s="1"/>
      <c r="BT668" s="1"/>
      <c r="BU668" s="1"/>
      <c r="BV668" s="1"/>
      <c r="BW668" s="1"/>
    </row>
    <row r="669">
      <c r="D669" s="1"/>
      <c r="E669" s="1"/>
      <c r="F669" s="1"/>
      <c r="G669" s="1"/>
      <c r="J669" s="1"/>
      <c r="K669" s="1"/>
      <c r="L669" s="1"/>
      <c r="M669" s="1"/>
      <c r="X669" s="1"/>
      <c r="Y669" s="1"/>
      <c r="Z669" s="1"/>
      <c r="AH669" s="1"/>
      <c r="AN669" s="1"/>
      <c r="AX669" s="1"/>
      <c r="BT669" s="1"/>
      <c r="BU669" s="1"/>
      <c r="BV669" s="1"/>
      <c r="BW669" s="1"/>
    </row>
    <row r="670">
      <c r="D670" s="1"/>
      <c r="E670" s="1"/>
      <c r="F670" s="1"/>
      <c r="G670" s="1"/>
      <c r="J670" s="1"/>
      <c r="K670" s="1"/>
      <c r="L670" s="1"/>
      <c r="M670" s="1"/>
      <c r="X670" s="1"/>
      <c r="Y670" s="1"/>
      <c r="Z670" s="1"/>
      <c r="AH670" s="1"/>
      <c r="AN670" s="1"/>
      <c r="AX670" s="1"/>
      <c r="BT670" s="1"/>
      <c r="BU670" s="1"/>
      <c r="BV670" s="1"/>
      <c r="BW670" s="1"/>
    </row>
    <row r="671">
      <c r="D671" s="1"/>
      <c r="E671" s="1"/>
      <c r="F671" s="1"/>
      <c r="G671" s="1"/>
      <c r="J671" s="1"/>
      <c r="K671" s="1"/>
      <c r="L671" s="1"/>
      <c r="M671" s="1"/>
      <c r="X671" s="1"/>
      <c r="Y671" s="1"/>
      <c r="Z671" s="1"/>
      <c r="AH671" s="1"/>
      <c r="AN671" s="1"/>
      <c r="AX671" s="1"/>
      <c r="BT671" s="1"/>
      <c r="BU671" s="1"/>
      <c r="BV671" s="1"/>
      <c r="BW671" s="1"/>
    </row>
    <row r="672">
      <c r="D672" s="1"/>
      <c r="E672" s="1"/>
      <c r="F672" s="1"/>
      <c r="G672" s="1"/>
      <c r="J672" s="1"/>
      <c r="K672" s="1"/>
      <c r="L672" s="1"/>
      <c r="M672" s="1"/>
      <c r="X672" s="1"/>
      <c r="Y672" s="1"/>
      <c r="Z672" s="1"/>
      <c r="AH672" s="1"/>
      <c r="AN672" s="1"/>
      <c r="AX672" s="1"/>
      <c r="BT672" s="1"/>
      <c r="BU672" s="1"/>
      <c r="BV672" s="1"/>
      <c r="BW672" s="1"/>
    </row>
    <row r="673">
      <c r="D673" s="1"/>
      <c r="E673" s="1"/>
      <c r="F673" s="1"/>
      <c r="G673" s="1"/>
      <c r="J673" s="1"/>
      <c r="K673" s="1"/>
      <c r="L673" s="1"/>
      <c r="M673" s="1"/>
      <c r="X673" s="1"/>
      <c r="Y673" s="1"/>
      <c r="Z673" s="1"/>
      <c r="AH673" s="1"/>
      <c r="AN673" s="1"/>
      <c r="AX673" s="1"/>
      <c r="BT673" s="1"/>
      <c r="BU673" s="1"/>
      <c r="BV673" s="1"/>
      <c r="BW673" s="1"/>
    </row>
    <row r="674">
      <c r="D674" s="1"/>
      <c r="E674" s="1"/>
      <c r="F674" s="1"/>
      <c r="G674" s="1"/>
      <c r="J674" s="1"/>
      <c r="K674" s="1"/>
      <c r="L674" s="1"/>
      <c r="M674" s="1"/>
      <c r="X674" s="1"/>
      <c r="Y674" s="1"/>
      <c r="Z674" s="1"/>
      <c r="AH674" s="1"/>
      <c r="AN674" s="1"/>
      <c r="AX674" s="1"/>
      <c r="BT674" s="1"/>
      <c r="BU674" s="1"/>
      <c r="BV674" s="1"/>
      <c r="BW674" s="1"/>
    </row>
    <row r="675">
      <c r="D675" s="1"/>
      <c r="E675" s="1"/>
      <c r="F675" s="1"/>
      <c r="G675" s="1"/>
      <c r="J675" s="1"/>
      <c r="K675" s="1"/>
      <c r="L675" s="1"/>
      <c r="M675" s="1"/>
      <c r="X675" s="1"/>
      <c r="Y675" s="1"/>
      <c r="Z675" s="1"/>
      <c r="AH675" s="1"/>
      <c r="AN675" s="1"/>
      <c r="AX675" s="1"/>
      <c r="BT675" s="1"/>
      <c r="BU675" s="1"/>
      <c r="BV675" s="1"/>
      <c r="BW675" s="1"/>
    </row>
    <row r="676">
      <c r="D676" s="1"/>
      <c r="E676" s="1"/>
      <c r="F676" s="1"/>
      <c r="G676" s="1"/>
      <c r="J676" s="1"/>
      <c r="K676" s="1"/>
      <c r="L676" s="1"/>
      <c r="M676" s="1"/>
      <c r="X676" s="1"/>
      <c r="Y676" s="1"/>
      <c r="Z676" s="1"/>
      <c r="AH676" s="1"/>
      <c r="AN676" s="1"/>
      <c r="AX676" s="1"/>
      <c r="BT676" s="1"/>
      <c r="BU676" s="1"/>
      <c r="BV676" s="1"/>
      <c r="BW676" s="1"/>
    </row>
    <row r="677">
      <c r="D677" s="1"/>
      <c r="E677" s="1"/>
      <c r="F677" s="1"/>
      <c r="G677" s="1"/>
      <c r="J677" s="1"/>
      <c r="K677" s="1"/>
      <c r="L677" s="1"/>
      <c r="M677" s="1"/>
      <c r="X677" s="1"/>
      <c r="Y677" s="1"/>
      <c r="Z677" s="1"/>
      <c r="AH677" s="1"/>
      <c r="AN677" s="1"/>
      <c r="AX677" s="1"/>
      <c r="BT677" s="1"/>
      <c r="BU677" s="1"/>
      <c r="BV677" s="1"/>
      <c r="BW677" s="1"/>
    </row>
    <row r="678">
      <c r="D678" s="1"/>
      <c r="E678" s="1"/>
      <c r="F678" s="1"/>
      <c r="G678" s="1"/>
      <c r="J678" s="1"/>
      <c r="K678" s="1"/>
      <c r="L678" s="1"/>
      <c r="M678" s="1"/>
      <c r="X678" s="1"/>
      <c r="Y678" s="1"/>
      <c r="Z678" s="1"/>
      <c r="AH678" s="1"/>
      <c r="AN678" s="1"/>
      <c r="AX678" s="1"/>
      <c r="BT678" s="1"/>
      <c r="BU678" s="1"/>
      <c r="BV678" s="1"/>
      <c r="BW678" s="1"/>
    </row>
    <row r="679">
      <c r="D679" s="1"/>
      <c r="E679" s="1"/>
      <c r="F679" s="1"/>
      <c r="G679" s="1"/>
      <c r="J679" s="1"/>
      <c r="K679" s="1"/>
      <c r="L679" s="1"/>
      <c r="M679" s="1"/>
      <c r="X679" s="1"/>
      <c r="Y679" s="1"/>
      <c r="Z679" s="1"/>
      <c r="AH679" s="1"/>
      <c r="AN679" s="1"/>
      <c r="AX679" s="1"/>
      <c r="BT679" s="1"/>
      <c r="BU679" s="1"/>
      <c r="BV679" s="1"/>
      <c r="BW679" s="1"/>
    </row>
    <row r="680">
      <c r="D680" s="1"/>
      <c r="E680" s="1"/>
      <c r="F680" s="1"/>
      <c r="G680" s="1"/>
      <c r="J680" s="1"/>
      <c r="K680" s="1"/>
      <c r="L680" s="1"/>
      <c r="M680" s="1"/>
      <c r="X680" s="1"/>
      <c r="Y680" s="1"/>
      <c r="Z680" s="1"/>
      <c r="AH680" s="1"/>
      <c r="AN680" s="1"/>
      <c r="AX680" s="1"/>
      <c r="BT680" s="1"/>
      <c r="BU680" s="1"/>
      <c r="BV680" s="1"/>
      <c r="BW680" s="1"/>
    </row>
    <row r="681">
      <c r="D681" s="1"/>
      <c r="E681" s="1"/>
      <c r="F681" s="1"/>
      <c r="G681" s="1"/>
      <c r="J681" s="1"/>
      <c r="K681" s="1"/>
      <c r="L681" s="1"/>
      <c r="M681" s="1"/>
      <c r="X681" s="1"/>
      <c r="Y681" s="1"/>
      <c r="Z681" s="1"/>
      <c r="AH681" s="1"/>
      <c r="AN681" s="1"/>
      <c r="AX681" s="1"/>
      <c r="BT681" s="1"/>
      <c r="BU681" s="1"/>
      <c r="BV681" s="1"/>
      <c r="BW681" s="1"/>
    </row>
    <row r="682">
      <c r="D682" s="1"/>
      <c r="E682" s="1"/>
      <c r="F682" s="1"/>
      <c r="G682" s="1"/>
      <c r="J682" s="1"/>
      <c r="K682" s="1"/>
      <c r="L682" s="1"/>
      <c r="M682" s="1"/>
      <c r="X682" s="1"/>
      <c r="Y682" s="1"/>
      <c r="Z682" s="1"/>
      <c r="AH682" s="1"/>
      <c r="AN682" s="1"/>
      <c r="AX682" s="1"/>
      <c r="BT682" s="1"/>
      <c r="BU682" s="1"/>
      <c r="BV682" s="1"/>
      <c r="BW682" s="1"/>
    </row>
    <row r="683">
      <c r="D683" s="1"/>
      <c r="E683" s="1"/>
      <c r="F683" s="1"/>
      <c r="G683" s="1"/>
      <c r="J683" s="1"/>
      <c r="K683" s="1"/>
      <c r="L683" s="1"/>
      <c r="M683" s="1"/>
      <c r="X683" s="1"/>
      <c r="Y683" s="1"/>
      <c r="Z683" s="1"/>
      <c r="AH683" s="1"/>
      <c r="AN683" s="1"/>
      <c r="AX683" s="1"/>
      <c r="BT683" s="1"/>
      <c r="BU683" s="1"/>
      <c r="BV683" s="1"/>
      <c r="BW683" s="1"/>
    </row>
    <row r="684">
      <c r="D684" s="1"/>
      <c r="E684" s="1"/>
      <c r="F684" s="1"/>
      <c r="G684" s="1"/>
      <c r="J684" s="1"/>
      <c r="K684" s="1"/>
      <c r="L684" s="1"/>
      <c r="M684" s="1"/>
      <c r="X684" s="1"/>
      <c r="Y684" s="1"/>
      <c r="Z684" s="1"/>
      <c r="AH684" s="1"/>
      <c r="AN684" s="1"/>
      <c r="AX684" s="1"/>
      <c r="BT684" s="1"/>
      <c r="BU684" s="1"/>
      <c r="BV684" s="1"/>
      <c r="BW684" s="1"/>
    </row>
    <row r="685">
      <c r="D685" s="1"/>
      <c r="E685" s="1"/>
      <c r="F685" s="1"/>
      <c r="G685" s="1"/>
      <c r="J685" s="1"/>
      <c r="K685" s="1"/>
      <c r="L685" s="1"/>
      <c r="M685" s="1"/>
      <c r="X685" s="1"/>
      <c r="Y685" s="1"/>
      <c r="Z685" s="1"/>
      <c r="AH685" s="1"/>
      <c r="AN685" s="1"/>
      <c r="AX685" s="1"/>
      <c r="BT685" s="1"/>
      <c r="BU685" s="1"/>
      <c r="BV685" s="1"/>
      <c r="BW685" s="1"/>
    </row>
    <row r="686">
      <c r="D686" s="1"/>
      <c r="E686" s="1"/>
      <c r="F686" s="1"/>
      <c r="G686" s="1"/>
      <c r="J686" s="1"/>
      <c r="K686" s="1"/>
      <c r="L686" s="1"/>
      <c r="M686" s="1"/>
      <c r="X686" s="1"/>
      <c r="Y686" s="1"/>
      <c r="Z686" s="1"/>
      <c r="AH686" s="1"/>
      <c r="AN686" s="1"/>
      <c r="AX686" s="1"/>
      <c r="BT686" s="1"/>
      <c r="BU686" s="1"/>
      <c r="BV686" s="1"/>
      <c r="BW686" s="1"/>
    </row>
    <row r="687">
      <c r="D687" s="1"/>
      <c r="E687" s="1"/>
      <c r="F687" s="1"/>
      <c r="G687" s="1"/>
      <c r="J687" s="1"/>
      <c r="K687" s="1"/>
      <c r="L687" s="1"/>
      <c r="M687" s="1"/>
      <c r="X687" s="1"/>
      <c r="Y687" s="1"/>
      <c r="Z687" s="1"/>
      <c r="AH687" s="1"/>
      <c r="AN687" s="1"/>
      <c r="AX687" s="1"/>
      <c r="BT687" s="1"/>
      <c r="BU687" s="1"/>
      <c r="BV687" s="1"/>
      <c r="BW687" s="1"/>
    </row>
    <row r="688">
      <c r="D688" s="1"/>
      <c r="E688" s="1"/>
      <c r="F688" s="1"/>
      <c r="G688" s="1"/>
      <c r="J688" s="1"/>
      <c r="K688" s="1"/>
      <c r="L688" s="1"/>
      <c r="M688" s="1"/>
      <c r="X688" s="1"/>
      <c r="Y688" s="1"/>
      <c r="Z688" s="1"/>
      <c r="AH688" s="1"/>
      <c r="AN688" s="1"/>
      <c r="AX688" s="1"/>
      <c r="BT688" s="1"/>
      <c r="BU688" s="1"/>
      <c r="BV688" s="1"/>
      <c r="BW688" s="1"/>
    </row>
    <row r="689">
      <c r="D689" s="1"/>
      <c r="E689" s="1"/>
      <c r="F689" s="1"/>
      <c r="G689" s="1"/>
      <c r="J689" s="1"/>
      <c r="K689" s="1"/>
      <c r="L689" s="1"/>
      <c r="M689" s="1"/>
      <c r="X689" s="1"/>
      <c r="Y689" s="1"/>
      <c r="Z689" s="1"/>
      <c r="AH689" s="1"/>
      <c r="AN689" s="1"/>
      <c r="AX689" s="1"/>
      <c r="BT689" s="1"/>
      <c r="BU689" s="1"/>
      <c r="BV689" s="1"/>
      <c r="BW689" s="1"/>
    </row>
    <row r="690">
      <c r="D690" s="1"/>
      <c r="E690" s="1"/>
      <c r="F690" s="1"/>
      <c r="G690" s="1"/>
      <c r="J690" s="1"/>
      <c r="K690" s="1"/>
      <c r="L690" s="1"/>
      <c r="M690" s="1"/>
      <c r="X690" s="1"/>
      <c r="Y690" s="1"/>
      <c r="Z690" s="1"/>
      <c r="AH690" s="1"/>
      <c r="AN690" s="1"/>
      <c r="AX690" s="1"/>
      <c r="BT690" s="1"/>
      <c r="BU690" s="1"/>
      <c r="BV690" s="1"/>
      <c r="BW690" s="1"/>
    </row>
    <row r="691">
      <c r="D691" s="1"/>
      <c r="E691" s="1"/>
      <c r="F691" s="1"/>
      <c r="G691" s="1"/>
      <c r="J691" s="1"/>
      <c r="K691" s="1"/>
      <c r="L691" s="1"/>
      <c r="M691" s="1"/>
      <c r="X691" s="1"/>
      <c r="Y691" s="1"/>
      <c r="Z691" s="1"/>
      <c r="AH691" s="1"/>
      <c r="AN691" s="1"/>
      <c r="AX691" s="1"/>
      <c r="BT691" s="1"/>
      <c r="BU691" s="1"/>
      <c r="BV691" s="1"/>
      <c r="BW691" s="1"/>
    </row>
    <row r="692">
      <c r="D692" s="1"/>
      <c r="E692" s="1"/>
      <c r="F692" s="1"/>
      <c r="G692" s="1"/>
      <c r="J692" s="1"/>
      <c r="K692" s="1"/>
      <c r="L692" s="1"/>
      <c r="M692" s="1"/>
      <c r="X692" s="1"/>
      <c r="Y692" s="1"/>
      <c r="Z692" s="1"/>
      <c r="AH692" s="1"/>
      <c r="AN692" s="1"/>
      <c r="AX692" s="1"/>
      <c r="BT692" s="1"/>
      <c r="BU692" s="1"/>
      <c r="BV692" s="1"/>
      <c r="BW692" s="1"/>
    </row>
    <row r="693">
      <c r="D693" s="1"/>
      <c r="E693" s="1"/>
      <c r="F693" s="1"/>
      <c r="G693" s="1"/>
      <c r="J693" s="1"/>
      <c r="K693" s="1"/>
      <c r="L693" s="1"/>
      <c r="M693" s="1"/>
      <c r="X693" s="1"/>
      <c r="Y693" s="1"/>
      <c r="Z693" s="1"/>
      <c r="AH693" s="1"/>
      <c r="AN693" s="1"/>
      <c r="AX693" s="1"/>
      <c r="BT693" s="1"/>
      <c r="BU693" s="1"/>
      <c r="BV693" s="1"/>
      <c r="BW693" s="1"/>
    </row>
    <row r="694">
      <c r="D694" s="1"/>
      <c r="E694" s="1"/>
      <c r="F694" s="1"/>
      <c r="G694" s="1"/>
      <c r="J694" s="1"/>
      <c r="K694" s="1"/>
      <c r="L694" s="1"/>
      <c r="M694" s="1"/>
      <c r="X694" s="1"/>
      <c r="Y694" s="1"/>
      <c r="Z694" s="1"/>
      <c r="AH694" s="1"/>
      <c r="AN694" s="1"/>
      <c r="AX694" s="1"/>
      <c r="BT694" s="1"/>
      <c r="BU694" s="1"/>
      <c r="BV694" s="1"/>
      <c r="BW694" s="1"/>
    </row>
    <row r="695">
      <c r="D695" s="1"/>
      <c r="E695" s="1"/>
      <c r="F695" s="1"/>
      <c r="G695" s="1"/>
      <c r="J695" s="1"/>
      <c r="K695" s="1"/>
      <c r="L695" s="1"/>
      <c r="M695" s="1"/>
      <c r="X695" s="1"/>
      <c r="Y695" s="1"/>
      <c r="Z695" s="1"/>
      <c r="AH695" s="1"/>
      <c r="AN695" s="1"/>
      <c r="AX695" s="1"/>
      <c r="BT695" s="1"/>
      <c r="BU695" s="1"/>
      <c r="BV695" s="1"/>
      <c r="BW695" s="1"/>
    </row>
    <row r="696">
      <c r="D696" s="1"/>
      <c r="E696" s="1"/>
      <c r="F696" s="1"/>
      <c r="G696" s="1"/>
      <c r="J696" s="1"/>
      <c r="K696" s="1"/>
      <c r="L696" s="1"/>
      <c r="M696" s="1"/>
      <c r="X696" s="1"/>
      <c r="Y696" s="1"/>
      <c r="Z696" s="1"/>
      <c r="AH696" s="1"/>
      <c r="AN696" s="1"/>
      <c r="AX696" s="1"/>
      <c r="BT696" s="1"/>
      <c r="BU696" s="1"/>
      <c r="BV696" s="1"/>
      <c r="BW696" s="1"/>
    </row>
    <row r="697">
      <c r="D697" s="1"/>
      <c r="E697" s="1"/>
      <c r="F697" s="1"/>
      <c r="G697" s="1"/>
      <c r="J697" s="1"/>
      <c r="K697" s="1"/>
      <c r="L697" s="1"/>
      <c r="M697" s="1"/>
      <c r="X697" s="1"/>
      <c r="Y697" s="1"/>
      <c r="Z697" s="1"/>
      <c r="AH697" s="1"/>
      <c r="AN697" s="1"/>
      <c r="AX697" s="1"/>
      <c r="BT697" s="1"/>
      <c r="BU697" s="1"/>
      <c r="BV697" s="1"/>
      <c r="BW697" s="1"/>
    </row>
    <row r="698">
      <c r="D698" s="1"/>
      <c r="E698" s="1"/>
      <c r="F698" s="1"/>
      <c r="G698" s="1"/>
      <c r="J698" s="1"/>
      <c r="K698" s="1"/>
      <c r="L698" s="1"/>
      <c r="M698" s="1"/>
      <c r="X698" s="1"/>
      <c r="Y698" s="1"/>
      <c r="Z698" s="1"/>
      <c r="AH698" s="1"/>
      <c r="AN698" s="1"/>
      <c r="AX698" s="1"/>
      <c r="BT698" s="1"/>
      <c r="BU698" s="1"/>
      <c r="BV698" s="1"/>
      <c r="BW698" s="1"/>
    </row>
    <row r="699">
      <c r="D699" s="1"/>
      <c r="E699" s="1"/>
      <c r="F699" s="1"/>
      <c r="G699" s="1"/>
      <c r="J699" s="1"/>
      <c r="K699" s="1"/>
      <c r="L699" s="1"/>
      <c r="M699" s="1"/>
      <c r="X699" s="1"/>
      <c r="Y699" s="1"/>
      <c r="Z699" s="1"/>
      <c r="AH699" s="1"/>
      <c r="AN699" s="1"/>
      <c r="AX699" s="1"/>
      <c r="BT699" s="1"/>
      <c r="BU699" s="1"/>
      <c r="BV699" s="1"/>
      <c r="BW699" s="1"/>
    </row>
    <row r="700">
      <c r="D700" s="1"/>
      <c r="E700" s="1"/>
      <c r="F700" s="1"/>
      <c r="G700" s="1"/>
      <c r="J700" s="1"/>
      <c r="K700" s="1"/>
      <c r="L700" s="1"/>
      <c r="M700" s="1"/>
      <c r="X700" s="1"/>
      <c r="Y700" s="1"/>
      <c r="Z700" s="1"/>
      <c r="AH700" s="1"/>
      <c r="AN700" s="1"/>
      <c r="AX700" s="1"/>
      <c r="BT700" s="1"/>
      <c r="BU700" s="1"/>
      <c r="BV700" s="1"/>
      <c r="BW700" s="1"/>
    </row>
    <row r="701">
      <c r="D701" s="1"/>
      <c r="E701" s="1"/>
      <c r="F701" s="1"/>
      <c r="G701" s="1"/>
      <c r="J701" s="1"/>
      <c r="K701" s="1"/>
      <c r="L701" s="1"/>
      <c r="M701" s="1"/>
      <c r="X701" s="1"/>
      <c r="Y701" s="1"/>
      <c r="Z701" s="1"/>
      <c r="AH701" s="1"/>
      <c r="AN701" s="1"/>
      <c r="AX701" s="1"/>
      <c r="BT701" s="1"/>
      <c r="BU701" s="1"/>
      <c r="BV701" s="1"/>
      <c r="BW701" s="1"/>
    </row>
    <row r="702">
      <c r="D702" s="1"/>
      <c r="E702" s="1"/>
      <c r="F702" s="1"/>
      <c r="G702" s="1"/>
      <c r="J702" s="1"/>
      <c r="K702" s="1"/>
      <c r="L702" s="1"/>
      <c r="M702" s="1"/>
      <c r="X702" s="1"/>
      <c r="Y702" s="1"/>
      <c r="Z702" s="1"/>
      <c r="AH702" s="1"/>
      <c r="AN702" s="1"/>
      <c r="AX702" s="1"/>
      <c r="BT702" s="1"/>
      <c r="BU702" s="1"/>
      <c r="BV702" s="1"/>
      <c r="BW702" s="1"/>
    </row>
    <row r="703">
      <c r="D703" s="1"/>
      <c r="E703" s="1"/>
      <c r="F703" s="1"/>
      <c r="G703" s="1"/>
      <c r="J703" s="1"/>
      <c r="K703" s="1"/>
      <c r="L703" s="1"/>
      <c r="M703" s="1"/>
      <c r="X703" s="1"/>
      <c r="Y703" s="1"/>
      <c r="Z703" s="1"/>
      <c r="AH703" s="1"/>
      <c r="AN703" s="1"/>
      <c r="AX703" s="1"/>
      <c r="BT703" s="1"/>
      <c r="BU703" s="1"/>
      <c r="BV703" s="1"/>
      <c r="BW703" s="1"/>
    </row>
    <row r="704">
      <c r="D704" s="1"/>
      <c r="E704" s="1"/>
      <c r="F704" s="1"/>
      <c r="G704" s="1"/>
      <c r="J704" s="1"/>
      <c r="K704" s="1"/>
      <c r="L704" s="1"/>
      <c r="M704" s="1"/>
      <c r="X704" s="1"/>
      <c r="Y704" s="1"/>
      <c r="Z704" s="1"/>
      <c r="AH704" s="1"/>
      <c r="AN704" s="1"/>
      <c r="AX704" s="1"/>
      <c r="BT704" s="1"/>
      <c r="BU704" s="1"/>
      <c r="BV704" s="1"/>
      <c r="BW704" s="1"/>
    </row>
    <row r="705">
      <c r="D705" s="1"/>
      <c r="E705" s="1"/>
      <c r="F705" s="1"/>
      <c r="G705" s="1"/>
      <c r="J705" s="1"/>
      <c r="K705" s="1"/>
      <c r="L705" s="1"/>
      <c r="M705" s="1"/>
      <c r="X705" s="1"/>
      <c r="Y705" s="1"/>
      <c r="Z705" s="1"/>
      <c r="AH705" s="1"/>
      <c r="AN705" s="1"/>
      <c r="AX705" s="1"/>
      <c r="BT705" s="1"/>
      <c r="BU705" s="1"/>
      <c r="BV705" s="1"/>
      <c r="BW705" s="1"/>
    </row>
    <row r="706">
      <c r="D706" s="1"/>
      <c r="E706" s="1"/>
      <c r="F706" s="1"/>
      <c r="G706" s="1"/>
      <c r="J706" s="1"/>
      <c r="K706" s="1"/>
      <c r="L706" s="1"/>
      <c r="M706" s="1"/>
      <c r="X706" s="1"/>
      <c r="Y706" s="1"/>
      <c r="Z706" s="1"/>
      <c r="AH706" s="1"/>
      <c r="AN706" s="1"/>
      <c r="AX706" s="1"/>
      <c r="BT706" s="1"/>
      <c r="BU706" s="1"/>
      <c r="BV706" s="1"/>
      <c r="BW706" s="1"/>
    </row>
    <row r="707">
      <c r="D707" s="1"/>
      <c r="E707" s="1"/>
      <c r="F707" s="1"/>
      <c r="G707" s="1"/>
      <c r="J707" s="1"/>
      <c r="K707" s="1"/>
      <c r="L707" s="1"/>
      <c r="M707" s="1"/>
      <c r="X707" s="1"/>
      <c r="Y707" s="1"/>
      <c r="Z707" s="1"/>
      <c r="AH707" s="1"/>
      <c r="AN707" s="1"/>
      <c r="AX707" s="1"/>
      <c r="BT707" s="1"/>
      <c r="BU707" s="1"/>
      <c r="BV707" s="1"/>
      <c r="BW707" s="1"/>
    </row>
    <row r="708">
      <c r="D708" s="1"/>
      <c r="E708" s="1"/>
      <c r="F708" s="1"/>
      <c r="G708" s="1"/>
      <c r="J708" s="1"/>
      <c r="K708" s="1"/>
      <c r="L708" s="1"/>
      <c r="M708" s="1"/>
      <c r="X708" s="1"/>
      <c r="Y708" s="1"/>
      <c r="Z708" s="1"/>
      <c r="AH708" s="1"/>
      <c r="AN708" s="1"/>
      <c r="AX708" s="1"/>
      <c r="BT708" s="1"/>
      <c r="BU708" s="1"/>
      <c r="BV708" s="1"/>
      <c r="BW708" s="1"/>
    </row>
    <row r="709">
      <c r="D709" s="1"/>
      <c r="E709" s="1"/>
      <c r="F709" s="1"/>
      <c r="G709" s="1"/>
      <c r="J709" s="1"/>
      <c r="K709" s="1"/>
      <c r="L709" s="1"/>
      <c r="M709" s="1"/>
      <c r="X709" s="1"/>
      <c r="Y709" s="1"/>
      <c r="Z709" s="1"/>
      <c r="AH709" s="1"/>
      <c r="AN709" s="1"/>
      <c r="AX709" s="1"/>
      <c r="BT709" s="1"/>
      <c r="BU709" s="1"/>
      <c r="BV709" s="1"/>
      <c r="BW709" s="1"/>
    </row>
    <row r="710">
      <c r="D710" s="1"/>
      <c r="E710" s="1"/>
      <c r="F710" s="1"/>
      <c r="G710" s="1"/>
      <c r="J710" s="1"/>
      <c r="K710" s="1"/>
      <c r="L710" s="1"/>
      <c r="M710" s="1"/>
      <c r="X710" s="1"/>
      <c r="Y710" s="1"/>
      <c r="Z710" s="1"/>
      <c r="AH710" s="1"/>
      <c r="AN710" s="1"/>
      <c r="AX710" s="1"/>
      <c r="BT710" s="1"/>
      <c r="BU710" s="1"/>
      <c r="BV710" s="1"/>
      <c r="BW710" s="1"/>
    </row>
    <row r="711">
      <c r="D711" s="1"/>
      <c r="E711" s="1"/>
      <c r="F711" s="1"/>
      <c r="G711" s="1"/>
      <c r="J711" s="1"/>
      <c r="K711" s="1"/>
      <c r="L711" s="1"/>
      <c r="M711" s="1"/>
      <c r="X711" s="1"/>
      <c r="Y711" s="1"/>
      <c r="Z711" s="1"/>
      <c r="AH711" s="1"/>
      <c r="AN711" s="1"/>
      <c r="AX711" s="1"/>
      <c r="BT711" s="1"/>
      <c r="BU711" s="1"/>
      <c r="BV711" s="1"/>
      <c r="BW711" s="1"/>
    </row>
    <row r="712">
      <c r="D712" s="1"/>
      <c r="E712" s="1"/>
      <c r="F712" s="1"/>
      <c r="G712" s="1"/>
      <c r="J712" s="1"/>
      <c r="K712" s="1"/>
      <c r="L712" s="1"/>
      <c r="M712" s="1"/>
      <c r="X712" s="1"/>
      <c r="Y712" s="1"/>
      <c r="Z712" s="1"/>
      <c r="AH712" s="1"/>
      <c r="AN712" s="1"/>
      <c r="AX712" s="1"/>
      <c r="BT712" s="1"/>
      <c r="BU712" s="1"/>
      <c r="BV712" s="1"/>
      <c r="BW712" s="1"/>
    </row>
    <row r="713">
      <c r="D713" s="1"/>
      <c r="E713" s="1"/>
      <c r="F713" s="1"/>
      <c r="G713" s="1"/>
      <c r="J713" s="1"/>
      <c r="K713" s="1"/>
      <c r="L713" s="1"/>
      <c r="M713" s="1"/>
      <c r="X713" s="1"/>
      <c r="Y713" s="1"/>
      <c r="Z713" s="1"/>
      <c r="AH713" s="1"/>
      <c r="AN713" s="1"/>
      <c r="AX713" s="1"/>
      <c r="BT713" s="1"/>
      <c r="BU713" s="1"/>
      <c r="BV713" s="1"/>
      <c r="BW713" s="1"/>
    </row>
    <row r="714">
      <c r="D714" s="1"/>
      <c r="E714" s="1"/>
      <c r="F714" s="1"/>
      <c r="G714" s="1"/>
      <c r="J714" s="1"/>
      <c r="K714" s="1"/>
      <c r="L714" s="1"/>
      <c r="M714" s="1"/>
      <c r="X714" s="1"/>
      <c r="Y714" s="1"/>
      <c r="Z714" s="1"/>
      <c r="AH714" s="1"/>
      <c r="AN714" s="1"/>
      <c r="AX714" s="1"/>
      <c r="BT714" s="1"/>
      <c r="BU714" s="1"/>
      <c r="BV714" s="1"/>
      <c r="BW714" s="1"/>
    </row>
    <row r="715">
      <c r="D715" s="1"/>
      <c r="E715" s="1"/>
      <c r="F715" s="1"/>
      <c r="G715" s="1"/>
      <c r="J715" s="1"/>
      <c r="K715" s="1"/>
      <c r="L715" s="1"/>
      <c r="M715" s="1"/>
      <c r="X715" s="1"/>
      <c r="Y715" s="1"/>
      <c r="Z715" s="1"/>
      <c r="AH715" s="1"/>
      <c r="AN715" s="1"/>
      <c r="AX715" s="1"/>
      <c r="BT715" s="1"/>
      <c r="BU715" s="1"/>
      <c r="BV715" s="1"/>
      <c r="BW715" s="1"/>
    </row>
    <row r="716">
      <c r="D716" s="1"/>
      <c r="E716" s="1"/>
      <c r="F716" s="1"/>
      <c r="G716" s="1"/>
      <c r="J716" s="1"/>
      <c r="K716" s="1"/>
      <c r="L716" s="1"/>
      <c r="M716" s="1"/>
      <c r="X716" s="1"/>
      <c r="Y716" s="1"/>
      <c r="Z716" s="1"/>
      <c r="AH716" s="1"/>
      <c r="AN716" s="1"/>
      <c r="AX716" s="1"/>
      <c r="BT716" s="1"/>
      <c r="BU716" s="1"/>
      <c r="BV716" s="1"/>
      <c r="BW716" s="1"/>
    </row>
    <row r="717">
      <c r="D717" s="1"/>
      <c r="E717" s="1"/>
      <c r="F717" s="1"/>
      <c r="G717" s="1"/>
      <c r="J717" s="1"/>
      <c r="K717" s="1"/>
      <c r="L717" s="1"/>
      <c r="M717" s="1"/>
      <c r="X717" s="1"/>
      <c r="Y717" s="1"/>
      <c r="Z717" s="1"/>
      <c r="AH717" s="1"/>
      <c r="AN717" s="1"/>
      <c r="AX717" s="1"/>
      <c r="BT717" s="1"/>
      <c r="BU717" s="1"/>
      <c r="BV717" s="1"/>
      <c r="BW717" s="1"/>
    </row>
    <row r="718">
      <c r="D718" s="1"/>
      <c r="E718" s="1"/>
      <c r="F718" s="1"/>
      <c r="G718" s="1"/>
      <c r="J718" s="1"/>
      <c r="K718" s="1"/>
      <c r="L718" s="1"/>
      <c r="M718" s="1"/>
      <c r="X718" s="1"/>
      <c r="Y718" s="1"/>
      <c r="Z718" s="1"/>
      <c r="AH718" s="1"/>
      <c r="AN718" s="1"/>
      <c r="AX718" s="1"/>
      <c r="BT718" s="1"/>
      <c r="BU718" s="1"/>
      <c r="BV718" s="1"/>
      <c r="BW718" s="1"/>
    </row>
    <row r="719">
      <c r="D719" s="1"/>
      <c r="E719" s="1"/>
      <c r="F719" s="1"/>
      <c r="G719" s="1"/>
      <c r="J719" s="1"/>
      <c r="K719" s="1"/>
      <c r="L719" s="1"/>
      <c r="M719" s="1"/>
      <c r="X719" s="1"/>
      <c r="Y719" s="1"/>
      <c r="Z719" s="1"/>
      <c r="AH719" s="1"/>
      <c r="AN719" s="1"/>
      <c r="AX719" s="1"/>
      <c r="BT719" s="1"/>
      <c r="BU719" s="1"/>
      <c r="BV719" s="1"/>
      <c r="BW719" s="1"/>
    </row>
    <row r="720">
      <c r="D720" s="1"/>
      <c r="E720" s="1"/>
      <c r="F720" s="1"/>
      <c r="G720" s="1"/>
      <c r="J720" s="1"/>
      <c r="K720" s="1"/>
      <c r="L720" s="1"/>
      <c r="M720" s="1"/>
      <c r="X720" s="1"/>
      <c r="Y720" s="1"/>
      <c r="Z720" s="1"/>
      <c r="AH720" s="1"/>
      <c r="AN720" s="1"/>
      <c r="AX720" s="1"/>
      <c r="BT720" s="1"/>
      <c r="BU720" s="1"/>
      <c r="BV720" s="1"/>
      <c r="BW720" s="1"/>
    </row>
    <row r="721">
      <c r="D721" s="1"/>
      <c r="E721" s="1"/>
      <c r="F721" s="1"/>
      <c r="G721" s="1"/>
      <c r="J721" s="1"/>
      <c r="K721" s="1"/>
      <c r="L721" s="1"/>
      <c r="M721" s="1"/>
      <c r="X721" s="1"/>
      <c r="Y721" s="1"/>
      <c r="Z721" s="1"/>
      <c r="AH721" s="1"/>
      <c r="AN721" s="1"/>
      <c r="AX721" s="1"/>
      <c r="BT721" s="1"/>
      <c r="BU721" s="1"/>
      <c r="BV721" s="1"/>
      <c r="BW721" s="1"/>
    </row>
    <row r="722">
      <c r="D722" s="1"/>
      <c r="E722" s="1"/>
      <c r="F722" s="1"/>
      <c r="G722" s="1"/>
      <c r="J722" s="1"/>
      <c r="K722" s="1"/>
      <c r="L722" s="1"/>
      <c r="M722" s="1"/>
      <c r="X722" s="1"/>
      <c r="Y722" s="1"/>
      <c r="Z722" s="1"/>
      <c r="AH722" s="1"/>
      <c r="AN722" s="1"/>
      <c r="AX722" s="1"/>
      <c r="BT722" s="1"/>
      <c r="BU722" s="1"/>
      <c r="BV722" s="1"/>
      <c r="BW722" s="1"/>
    </row>
    <row r="723">
      <c r="D723" s="1"/>
      <c r="E723" s="1"/>
      <c r="F723" s="1"/>
      <c r="G723" s="1"/>
      <c r="J723" s="1"/>
      <c r="K723" s="1"/>
      <c r="L723" s="1"/>
      <c r="M723" s="1"/>
      <c r="X723" s="1"/>
      <c r="Y723" s="1"/>
      <c r="Z723" s="1"/>
      <c r="AH723" s="1"/>
      <c r="AN723" s="1"/>
      <c r="AX723" s="1"/>
      <c r="BT723" s="1"/>
      <c r="BU723" s="1"/>
      <c r="BV723" s="1"/>
      <c r="BW723" s="1"/>
    </row>
    <row r="724">
      <c r="D724" s="1"/>
      <c r="E724" s="1"/>
      <c r="F724" s="1"/>
      <c r="G724" s="1"/>
      <c r="J724" s="1"/>
      <c r="K724" s="1"/>
      <c r="L724" s="1"/>
      <c r="M724" s="1"/>
      <c r="X724" s="1"/>
      <c r="Y724" s="1"/>
      <c r="Z724" s="1"/>
      <c r="AH724" s="1"/>
      <c r="AN724" s="1"/>
      <c r="AX724" s="1"/>
      <c r="BT724" s="1"/>
      <c r="BU724" s="1"/>
      <c r="BV724" s="1"/>
      <c r="BW724" s="1"/>
    </row>
    <row r="725">
      <c r="D725" s="1"/>
      <c r="E725" s="1"/>
      <c r="F725" s="1"/>
      <c r="G725" s="1"/>
      <c r="J725" s="1"/>
      <c r="K725" s="1"/>
      <c r="L725" s="1"/>
      <c r="M725" s="1"/>
      <c r="X725" s="1"/>
      <c r="Y725" s="1"/>
      <c r="Z725" s="1"/>
      <c r="AH725" s="1"/>
      <c r="AN725" s="1"/>
      <c r="AX725" s="1"/>
      <c r="BT725" s="1"/>
      <c r="BU725" s="1"/>
      <c r="BV725" s="1"/>
      <c r="BW725" s="1"/>
    </row>
    <row r="726">
      <c r="D726" s="1"/>
      <c r="E726" s="1"/>
      <c r="F726" s="1"/>
      <c r="G726" s="1"/>
      <c r="J726" s="1"/>
      <c r="K726" s="1"/>
      <c r="L726" s="1"/>
      <c r="M726" s="1"/>
      <c r="X726" s="1"/>
      <c r="Y726" s="1"/>
      <c r="Z726" s="1"/>
      <c r="AH726" s="1"/>
      <c r="AN726" s="1"/>
      <c r="AX726" s="1"/>
      <c r="BT726" s="1"/>
      <c r="BU726" s="1"/>
      <c r="BV726" s="1"/>
      <c r="BW726" s="1"/>
    </row>
    <row r="727">
      <c r="D727" s="1"/>
      <c r="E727" s="1"/>
      <c r="F727" s="1"/>
      <c r="G727" s="1"/>
      <c r="J727" s="1"/>
      <c r="K727" s="1"/>
      <c r="L727" s="1"/>
      <c r="M727" s="1"/>
      <c r="X727" s="1"/>
      <c r="Y727" s="1"/>
      <c r="Z727" s="1"/>
      <c r="AH727" s="1"/>
      <c r="AN727" s="1"/>
      <c r="AX727" s="1"/>
      <c r="BT727" s="1"/>
      <c r="BU727" s="1"/>
      <c r="BV727" s="1"/>
      <c r="BW727" s="1"/>
    </row>
    <row r="728">
      <c r="D728" s="1"/>
      <c r="E728" s="1"/>
      <c r="F728" s="1"/>
      <c r="G728" s="1"/>
      <c r="J728" s="1"/>
      <c r="K728" s="1"/>
      <c r="L728" s="1"/>
      <c r="M728" s="1"/>
      <c r="X728" s="1"/>
      <c r="Y728" s="1"/>
      <c r="Z728" s="1"/>
      <c r="AH728" s="1"/>
      <c r="AN728" s="1"/>
      <c r="AX728" s="1"/>
      <c r="BT728" s="1"/>
      <c r="BU728" s="1"/>
      <c r="BV728" s="1"/>
      <c r="BW728" s="1"/>
    </row>
    <row r="729">
      <c r="D729" s="1"/>
      <c r="E729" s="1"/>
      <c r="F729" s="1"/>
      <c r="G729" s="1"/>
      <c r="J729" s="1"/>
      <c r="K729" s="1"/>
      <c r="L729" s="1"/>
      <c r="M729" s="1"/>
      <c r="X729" s="1"/>
      <c r="Y729" s="1"/>
      <c r="Z729" s="1"/>
      <c r="AH729" s="1"/>
      <c r="AN729" s="1"/>
      <c r="AX729" s="1"/>
      <c r="BT729" s="1"/>
      <c r="BU729" s="1"/>
      <c r="BV729" s="1"/>
      <c r="BW729" s="1"/>
    </row>
    <row r="730">
      <c r="D730" s="1"/>
      <c r="E730" s="1"/>
      <c r="F730" s="1"/>
      <c r="G730" s="1"/>
      <c r="J730" s="1"/>
      <c r="K730" s="1"/>
      <c r="L730" s="1"/>
      <c r="M730" s="1"/>
      <c r="X730" s="1"/>
      <c r="Y730" s="1"/>
      <c r="Z730" s="1"/>
      <c r="AH730" s="1"/>
      <c r="AN730" s="1"/>
      <c r="AX730" s="1"/>
      <c r="BT730" s="1"/>
      <c r="BU730" s="1"/>
      <c r="BV730" s="1"/>
      <c r="BW730" s="1"/>
    </row>
    <row r="731">
      <c r="D731" s="1"/>
      <c r="E731" s="1"/>
      <c r="F731" s="1"/>
      <c r="G731" s="1"/>
      <c r="J731" s="1"/>
      <c r="K731" s="1"/>
      <c r="L731" s="1"/>
      <c r="M731" s="1"/>
      <c r="X731" s="1"/>
      <c r="Y731" s="1"/>
      <c r="Z731" s="1"/>
      <c r="AH731" s="1"/>
      <c r="AN731" s="1"/>
      <c r="AX731" s="1"/>
      <c r="BT731" s="1"/>
      <c r="BU731" s="1"/>
      <c r="BV731" s="1"/>
      <c r="BW731" s="1"/>
    </row>
    <row r="732">
      <c r="D732" s="1"/>
      <c r="E732" s="1"/>
      <c r="F732" s="1"/>
      <c r="G732" s="1"/>
      <c r="J732" s="1"/>
      <c r="K732" s="1"/>
      <c r="L732" s="1"/>
      <c r="M732" s="1"/>
      <c r="X732" s="1"/>
      <c r="Y732" s="1"/>
      <c r="Z732" s="1"/>
      <c r="AH732" s="1"/>
      <c r="AN732" s="1"/>
      <c r="AX732" s="1"/>
      <c r="BT732" s="1"/>
      <c r="BU732" s="1"/>
      <c r="BV732" s="1"/>
      <c r="BW732" s="1"/>
    </row>
    <row r="733">
      <c r="D733" s="1"/>
      <c r="E733" s="1"/>
      <c r="F733" s="1"/>
      <c r="G733" s="1"/>
      <c r="J733" s="1"/>
      <c r="K733" s="1"/>
      <c r="L733" s="1"/>
      <c r="M733" s="1"/>
      <c r="X733" s="1"/>
      <c r="Y733" s="1"/>
      <c r="Z733" s="1"/>
      <c r="AH733" s="1"/>
      <c r="AN733" s="1"/>
      <c r="AX733" s="1"/>
      <c r="BT733" s="1"/>
      <c r="BU733" s="1"/>
      <c r="BV733" s="1"/>
      <c r="BW733" s="1"/>
    </row>
    <row r="734">
      <c r="D734" s="1"/>
      <c r="E734" s="1"/>
      <c r="F734" s="1"/>
      <c r="G734" s="1"/>
      <c r="J734" s="1"/>
      <c r="K734" s="1"/>
      <c r="L734" s="1"/>
      <c r="M734" s="1"/>
      <c r="X734" s="1"/>
      <c r="Y734" s="1"/>
      <c r="Z734" s="1"/>
      <c r="AH734" s="1"/>
      <c r="AN734" s="1"/>
      <c r="AX734" s="1"/>
      <c r="BT734" s="1"/>
      <c r="BU734" s="1"/>
      <c r="BV734" s="1"/>
      <c r="BW734" s="1"/>
    </row>
    <row r="735">
      <c r="D735" s="1"/>
      <c r="E735" s="1"/>
      <c r="F735" s="1"/>
      <c r="G735" s="1"/>
      <c r="J735" s="1"/>
      <c r="K735" s="1"/>
      <c r="L735" s="1"/>
      <c r="M735" s="1"/>
      <c r="X735" s="1"/>
      <c r="Y735" s="1"/>
      <c r="Z735" s="1"/>
      <c r="AH735" s="1"/>
      <c r="AN735" s="1"/>
      <c r="AX735" s="1"/>
      <c r="BT735" s="1"/>
      <c r="BU735" s="1"/>
      <c r="BV735" s="1"/>
      <c r="BW735" s="1"/>
    </row>
    <row r="736">
      <c r="D736" s="1"/>
      <c r="E736" s="1"/>
      <c r="F736" s="1"/>
      <c r="G736" s="1"/>
      <c r="J736" s="1"/>
      <c r="K736" s="1"/>
      <c r="L736" s="1"/>
      <c r="M736" s="1"/>
      <c r="X736" s="1"/>
      <c r="Y736" s="1"/>
      <c r="Z736" s="1"/>
      <c r="AH736" s="1"/>
      <c r="AN736" s="1"/>
      <c r="AX736" s="1"/>
      <c r="BT736" s="1"/>
      <c r="BU736" s="1"/>
      <c r="BV736" s="1"/>
      <c r="BW736" s="1"/>
    </row>
    <row r="737">
      <c r="D737" s="1"/>
      <c r="E737" s="1"/>
      <c r="F737" s="1"/>
      <c r="G737" s="1"/>
      <c r="J737" s="1"/>
      <c r="K737" s="1"/>
      <c r="L737" s="1"/>
      <c r="M737" s="1"/>
      <c r="X737" s="1"/>
      <c r="Y737" s="1"/>
      <c r="Z737" s="1"/>
      <c r="AH737" s="1"/>
      <c r="AN737" s="1"/>
      <c r="AX737" s="1"/>
      <c r="BT737" s="1"/>
      <c r="BU737" s="1"/>
      <c r="BV737" s="1"/>
      <c r="BW737" s="1"/>
    </row>
    <row r="738">
      <c r="D738" s="1"/>
      <c r="E738" s="1"/>
      <c r="F738" s="1"/>
      <c r="G738" s="1"/>
      <c r="J738" s="1"/>
      <c r="K738" s="1"/>
      <c r="L738" s="1"/>
      <c r="M738" s="1"/>
      <c r="X738" s="1"/>
      <c r="Y738" s="1"/>
      <c r="Z738" s="1"/>
      <c r="AH738" s="1"/>
      <c r="AN738" s="1"/>
      <c r="AX738" s="1"/>
      <c r="BT738" s="1"/>
      <c r="BU738" s="1"/>
      <c r="BV738" s="1"/>
      <c r="BW738" s="1"/>
    </row>
    <row r="739">
      <c r="D739" s="1"/>
      <c r="E739" s="1"/>
      <c r="F739" s="1"/>
      <c r="G739" s="1"/>
      <c r="J739" s="1"/>
      <c r="K739" s="1"/>
      <c r="L739" s="1"/>
      <c r="M739" s="1"/>
      <c r="X739" s="1"/>
      <c r="Y739" s="1"/>
      <c r="Z739" s="1"/>
      <c r="AH739" s="1"/>
      <c r="AN739" s="1"/>
      <c r="AX739" s="1"/>
      <c r="BT739" s="1"/>
      <c r="BU739" s="1"/>
      <c r="BV739" s="1"/>
      <c r="BW739" s="1"/>
    </row>
    <row r="740">
      <c r="D740" s="1"/>
      <c r="E740" s="1"/>
      <c r="F740" s="1"/>
      <c r="G740" s="1"/>
      <c r="J740" s="1"/>
      <c r="K740" s="1"/>
      <c r="L740" s="1"/>
      <c r="M740" s="1"/>
      <c r="X740" s="1"/>
      <c r="Y740" s="1"/>
      <c r="Z740" s="1"/>
      <c r="AH740" s="1"/>
      <c r="AN740" s="1"/>
      <c r="AX740" s="1"/>
      <c r="BT740" s="1"/>
      <c r="BU740" s="1"/>
      <c r="BV740" s="1"/>
      <c r="BW740" s="1"/>
    </row>
    <row r="741">
      <c r="D741" s="1"/>
      <c r="E741" s="1"/>
      <c r="F741" s="1"/>
      <c r="G741" s="1"/>
      <c r="J741" s="1"/>
      <c r="K741" s="1"/>
      <c r="L741" s="1"/>
      <c r="M741" s="1"/>
      <c r="X741" s="1"/>
      <c r="Y741" s="1"/>
      <c r="Z741" s="1"/>
      <c r="AH741" s="1"/>
      <c r="AN741" s="1"/>
      <c r="AX741" s="1"/>
      <c r="BT741" s="1"/>
      <c r="BU741" s="1"/>
      <c r="BV741" s="1"/>
      <c r="BW741" s="1"/>
    </row>
    <row r="742">
      <c r="D742" s="1"/>
      <c r="E742" s="1"/>
      <c r="F742" s="1"/>
      <c r="G742" s="1"/>
      <c r="J742" s="1"/>
      <c r="K742" s="1"/>
      <c r="L742" s="1"/>
      <c r="M742" s="1"/>
      <c r="X742" s="1"/>
      <c r="Y742" s="1"/>
      <c r="Z742" s="1"/>
      <c r="AH742" s="1"/>
      <c r="AN742" s="1"/>
      <c r="AX742" s="1"/>
      <c r="BT742" s="1"/>
      <c r="BU742" s="1"/>
      <c r="BV742" s="1"/>
      <c r="BW742" s="1"/>
    </row>
    <row r="743">
      <c r="D743" s="1"/>
      <c r="E743" s="1"/>
      <c r="F743" s="1"/>
      <c r="G743" s="1"/>
      <c r="J743" s="1"/>
      <c r="K743" s="1"/>
      <c r="L743" s="1"/>
      <c r="M743" s="1"/>
      <c r="X743" s="1"/>
      <c r="Y743" s="1"/>
      <c r="Z743" s="1"/>
      <c r="AH743" s="1"/>
      <c r="AN743" s="1"/>
      <c r="AX743" s="1"/>
      <c r="BT743" s="1"/>
      <c r="BU743" s="1"/>
      <c r="BV743" s="1"/>
      <c r="BW743" s="1"/>
    </row>
    <row r="744">
      <c r="D744" s="1"/>
      <c r="E744" s="1"/>
      <c r="F744" s="1"/>
      <c r="G744" s="1"/>
      <c r="J744" s="1"/>
      <c r="K744" s="1"/>
      <c r="L744" s="1"/>
      <c r="M744" s="1"/>
      <c r="X744" s="1"/>
      <c r="Y744" s="1"/>
      <c r="Z744" s="1"/>
      <c r="AH744" s="1"/>
      <c r="AN744" s="1"/>
      <c r="AX744" s="1"/>
      <c r="BT744" s="1"/>
      <c r="BU744" s="1"/>
      <c r="BV744" s="1"/>
      <c r="BW744" s="1"/>
    </row>
    <row r="745">
      <c r="D745" s="1"/>
      <c r="E745" s="1"/>
      <c r="F745" s="1"/>
      <c r="G745" s="1"/>
      <c r="J745" s="1"/>
      <c r="K745" s="1"/>
      <c r="L745" s="1"/>
      <c r="M745" s="1"/>
      <c r="X745" s="1"/>
      <c r="Y745" s="1"/>
      <c r="Z745" s="1"/>
      <c r="AH745" s="1"/>
      <c r="AN745" s="1"/>
      <c r="AX745" s="1"/>
      <c r="BT745" s="1"/>
      <c r="BU745" s="1"/>
      <c r="BV745" s="1"/>
      <c r="BW745" s="1"/>
    </row>
    <row r="746">
      <c r="D746" s="1"/>
      <c r="E746" s="1"/>
      <c r="F746" s="1"/>
      <c r="G746" s="1"/>
      <c r="J746" s="1"/>
      <c r="K746" s="1"/>
      <c r="L746" s="1"/>
      <c r="M746" s="1"/>
      <c r="X746" s="1"/>
      <c r="Y746" s="1"/>
      <c r="Z746" s="1"/>
      <c r="AH746" s="1"/>
      <c r="AN746" s="1"/>
      <c r="AX746" s="1"/>
      <c r="BT746" s="1"/>
      <c r="BU746" s="1"/>
      <c r="BV746" s="1"/>
      <c r="BW746" s="1"/>
    </row>
    <row r="747">
      <c r="D747" s="1"/>
      <c r="E747" s="1"/>
      <c r="F747" s="1"/>
      <c r="G747" s="1"/>
      <c r="J747" s="1"/>
      <c r="K747" s="1"/>
      <c r="L747" s="1"/>
      <c r="M747" s="1"/>
      <c r="X747" s="1"/>
      <c r="Y747" s="1"/>
      <c r="Z747" s="1"/>
      <c r="AH747" s="1"/>
      <c r="AN747" s="1"/>
      <c r="AX747" s="1"/>
      <c r="BT747" s="1"/>
      <c r="BU747" s="1"/>
      <c r="BV747" s="1"/>
      <c r="BW747" s="1"/>
    </row>
    <row r="748">
      <c r="D748" s="1"/>
      <c r="E748" s="1"/>
      <c r="F748" s="1"/>
      <c r="G748" s="1"/>
      <c r="J748" s="1"/>
      <c r="K748" s="1"/>
      <c r="L748" s="1"/>
      <c r="M748" s="1"/>
      <c r="X748" s="1"/>
      <c r="Y748" s="1"/>
      <c r="Z748" s="1"/>
      <c r="AH748" s="1"/>
      <c r="AN748" s="1"/>
      <c r="AX748" s="1"/>
      <c r="BT748" s="1"/>
      <c r="BU748" s="1"/>
      <c r="BV748" s="1"/>
      <c r="BW748" s="1"/>
    </row>
    <row r="749">
      <c r="D749" s="1"/>
      <c r="E749" s="1"/>
      <c r="F749" s="1"/>
      <c r="G749" s="1"/>
      <c r="J749" s="1"/>
      <c r="K749" s="1"/>
      <c r="L749" s="1"/>
      <c r="M749" s="1"/>
      <c r="X749" s="1"/>
      <c r="Y749" s="1"/>
      <c r="Z749" s="1"/>
      <c r="AH749" s="1"/>
      <c r="AN749" s="1"/>
      <c r="AX749" s="1"/>
      <c r="BT749" s="1"/>
      <c r="BU749" s="1"/>
      <c r="BV749" s="1"/>
      <c r="BW749" s="1"/>
    </row>
    <row r="750">
      <c r="D750" s="1"/>
      <c r="E750" s="1"/>
      <c r="F750" s="1"/>
      <c r="G750" s="1"/>
      <c r="J750" s="1"/>
      <c r="K750" s="1"/>
      <c r="L750" s="1"/>
      <c r="M750" s="1"/>
      <c r="X750" s="1"/>
      <c r="Y750" s="1"/>
      <c r="Z750" s="1"/>
      <c r="AH750" s="1"/>
      <c r="AN750" s="1"/>
      <c r="AX750" s="1"/>
      <c r="BT750" s="1"/>
      <c r="BU750" s="1"/>
      <c r="BV750" s="1"/>
      <c r="BW750" s="1"/>
    </row>
    <row r="751">
      <c r="D751" s="1"/>
      <c r="E751" s="1"/>
      <c r="F751" s="1"/>
      <c r="G751" s="1"/>
      <c r="J751" s="1"/>
      <c r="K751" s="1"/>
      <c r="L751" s="1"/>
      <c r="M751" s="1"/>
      <c r="X751" s="1"/>
      <c r="Y751" s="1"/>
      <c r="Z751" s="1"/>
      <c r="AH751" s="1"/>
      <c r="AN751" s="1"/>
      <c r="AX751" s="1"/>
      <c r="BT751" s="1"/>
      <c r="BU751" s="1"/>
      <c r="BV751" s="1"/>
      <c r="BW751" s="1"/>
    </row>
    <row r="752">
      <c r="D752" s="1"/>
      <c r="E752" s="1"/>
      <c r="F752" s="1"/>
      <c r="G752" s="1"/>
      <c r="J752" s="1"/>
      <c r="K752" s="1"/>
      <c r="L752" s="1"/>
      <c r="M752" s="1"/>
      <c r="X752" s="1"/>
      <c r="Y752" s="1"/>
      <c r="Z752" s="1"/>
      <c r="AH752" s="1"/>
      <c r="AN752" s="1"/>
      <c r="AX752" s="1"/>
      <c r="BT752" s="1"/>
      <c r="BU752" s="1"/>
      <c r="BV752" s="1"/>
      <c r="BW752" s="1"/>
    </row>
    <row r="753">
      <c r="D753" s="1"/>
      <c r="E753" s="1"/>
      <c r="F753" s="1"/>
      <c r="G753" s="1"/>
      <c r="J753" s="1"/>
      <c r="K753" s="1"/>
      <c r="L753" s="1"/>
      <c r="M753" s="1"/>
      <c r="X753" s="1"/>
      <c r="Y753" s="1"/>
      <c r="Z753" s="1"/>
      <c r="AH753" s="1"/>
      <c r="AN753" s="1"/>
      <c r="AX753" s="1"/>
      <c r="BT753" s="1"/>
      <c r="BU753" s="1"/>
      <c r="BV753" s="1"/>
      <c r="BW753" s="1"/>
    </row>
    <row r="754">
      <c r="D754" s="1"/>
      <c r="E754" s="1"/>
      <c r="F754" s="1"/>
      <c r="G754" s="1"/>
      <c r="J754" s="1"/>
      <c r="K754" s="1"/>
      <c r="L754" s="1"/>
      <c r="M754" s="1"/>
      <c r="X754" s="1"/>
      <c r="Y754" s="1"/>
      <c r="Z754" s="1"/>
      <c r="AH754" s="1"/>
      <c r="AN754" s="1"/>
      <c r="AX754" s="1"/>
      <c r="BT754" s="1"/>
      <c r="BU754" s="1"/>
      <c r="BV754" s="1"/>
      <c r="BW754" s="1"/>
    </row>
    <row r="755">
      <c r="D755" s="1"/>
      <c r="E755" s="1"/>
      <c r="F755" s="1"/>
      <c r="G755" s="1"/>
      <c r="J755" s="1"/>
      <c r="K755" s="1"/>
      <c r="L755" s="1"/>
      <c r="M755" s="1"/>
      <c r="X755" s="1"/>
      <c r="Y755" s="1"/>
      <c r="Z755" s="1"/>
      <c r="AH755" s="1"/>
      <c r="AN755" s="1"/>
      <c r="AX755" s="1"/>
      <c r="BT755" s="1"/>
      <c r="BU755" s="1"/>
      <c r="BV755" s="1"/>
      <c r="BW755" s="1"/>
    </row>
    <row r="756">
      <c r="D756" s="1"/>
      <c r="E756" s="1"/>
      <c r="F756" s="1"/>
      <c r="G756" s="1"/>
      <c r="J756" s="1"/>
      <c r="K756" s="1"/>
      <c r="L756" s="1"/>
      <c r="M756" s="1"/>
      <c r="X756" s="1"/>
      <c r="Y756" s="1"/>
      <c r="Z756" s="1"/>
      <c r="AH756" s="1"/>
      <c r="AN756" s="1"/>
      <c r="AX756" s="1"/>
      <c r="BT756" s="1"/>
      <c r="BU756" s="1"/>
      <c r="BV756" s="1"/>
      <c r="BW756" s="1"/>
    </row>
    <row r="757">
      <c r="D757" s="1"/>
      <c r="E757" s="1"/>
      <c r="F757" s="1"/>
      <c r="G757" s="1"/>
      <c r="J757" s="1"/>
      <c r="K757" s="1"/>
      <c r="L757" s="1"/>
      <c r="M757" s="1"/>
      <c r="X757" s="1"/>
      <c r="Y757" s="1"/>
      <c r="Z757" s="1"/>
      <c r="AH757" s="1"/>
      <c r="AN757" s="1"/>
      <c r="AX757" s="1"/>
      <c r="BT757" s="1"/>
      <c r="BU757" s="1"/>
      <c r="BV757" s="1"/>
      <c r="BW757" s="1"/>
    </row>
    <row r="758">
      <c r="D758" s="1"/>
      <c r="E758" s="1"/>
      <c r="F758" s="1"/>
      <c r="G758" s="1"/>
      <c r="J758" s="1"/>
      <c r="K758" s="1"/>
      <c r="L758" s="1"/>
      <c r="M758" s="1"/>
      <c r="X758" s="1"/>
      <c r="Y758" s="1"/>
      <c r="Z758" s="1"/>
      <c r="AH758" s="1"/>
      <c r="AN758" s="1"/>
      <c r="AX758" s="1"/>
      <c r="BT758" s="1"/>
      <c r="BU758" s="1"/>
      <c r="BV758" s="1"/>
      <c r="BW758" s="1"/>
    </row>
    <row r="759">
      <c r="D759" s="1"/>
      <c r="E759" s="1"/>
      <c r="F759" s="1"/>
      <c r="G759" s="1"/>
      <c r="J759" s="1"/>
      <c r="K759" s="1"/>
      <c r="L759" s="1"/>
      <c r="M759" s="1"/>
      <c r="X759" s="1"/>
      <c r="Y759" s="1"/>
      <c r="Z759" s="1"/>
      <c r="AH759" s="1"/>
      <c r="AN759" s="1"/>
      <c r="AX759" s="1"/>
      <c r="BT759" s="1"/>
      <c r="BU759" s="1"/>
      <c r="BV759" s="1"/>
      <c r="BW759" s="1"/>
    </row>
    <row r="760">
      <c r="D760" s="1"/>
      <c r="E760" s="1"/>
      <c r="F760" s="1"/>
      <c r="G760" s="1"/>
      <c r="J760" s="1"/>
      <c r="K760" s="1"/>
      <c r="L760" s="1"/>
      <c r="M760" s="1"/>
      <c r="X760" s="1"/>
      <c r="Y760" s="1"/>
      <c r="Z760" s="1"/>
      <c r="AH760" s="1"/>
      <c r="AN760" s="1"/>
      <c r="AX760" s="1"/>
      <c r="BT760" s="1"/>
      <c r="BU760" s="1"/>
      <c r="BV760" s="1"/>
      <c r="BW760" s="1"/>
    </row>
    <row r="761">
      <c r="D761" s="1"/>
      <c r="E761" s="1"/>
      <c r="F761" s="1"/>
      <c r="G761" s="1"/>
      <c r="J761" s="1"/>
      <c r="K761" s="1"/>
      <c r="L761" s="1"/>
      <c r="M761" s="1"/>
      <c r="X761" s="1"/>
      <c r="Y761" s="1"/>
      <c r="Z761" s="1"/>
      <c r="AH761" s="1"/>
      <c r="AN761" s="1"/>
      <c r="AX761" s="1"/>
      <c r="BT761" s="1"/>
      <c r="BU761" s="1"/>
      <c r="BV761" s="1"/>
      <c r="BW761" s="1"/>
    </row>
    <row r="762">
      <c r="D762" s="1"/>
      <c r="E762" s="1"/>
      <c r="F762" s="1"/>
      <c r="G762" s="1"/>
      <c r="J762" s="1"/>
      <c r="K762" s="1"/>
      <c r="L762" s="1"/>
      <c r="M762" s="1"/>
      <c r="X762" s="1"/>
      <c r="Y762" s="1"/>
      <c r="Z762" s="1"/>
      <c r="AH762" s="1"/>
      <c r="AN762" s="1"/>
      <c r="AX762" s="1"/>
      <c r="BT762" s="1"/>
      <c r="BU762" s="1"/>
      <c r="BV762" s="1"/>
      <c r="BW762" s="1"/>
    </row>
    <row r="763">
      <c r="D763" s="1"/>
      <c r="E763" s="1"/>
      <c r="F763" s="1"/>
      <c r="G763" s="1"/>
      <c r="J763" s="1"/>
      <c r="K763" s="1"/>
      <c r="L763" s="1"/>
      <c r="M763" s="1"/>
      <c r="X763" s="1"/>
      <c r="Y763" s="1"/>
      <c r="Z763" s="1"/>
      <c r="AH763" s="1"/>
      <c r="AN763" s="1"/>
      <c r="AX763" s="1"/>
      <c r="BT763" s="1"/>
      <c r="BU763" s="1"/>
      <c r="BV763" s="1"/>
      <c r="BW763" s="1"/>
    </row>
    <row r="764">
      <c r="D764" s="1"/>
      <c r="E764" s="1"/>
      <c r="F764" s="1"/>
      <c r="G764" s="1"/>
      <c r="J764" s="1"/>
      <c r="K764" s="1"/>
      <c r="L764" s="1"/>
      <c r="M764" s="1"/>
      <c r="X764" s="1"/>
      <c r="Y764" s="1"/>
      <c r="Z764" s="1"/>
      <c r="AH764" s="1"/>
      <c r="AN764" s="1"/>
      <c r="AX764" s="1"/>
      <c r="BT764" s="1"/>
      <c r="BU764" s="1"/>
      <c r="BV764" s="1"/>
      <c r="BW764" s="1"/>
    </row>
    <row r="765">
      <c r="D765" s="1"/>
      <c r="E765" s="1"/>
      <c r="F765" s="1"/>
      <c r="G765" s="1"/>
      <c r="J765" s="1"/>
      <c r="K765" s="1"/>
      <c r="L765" s="1"/>
      <c r="M765" s="1"/>
      <c r="X765" s="1"/>
      <c r="Y765" s="1"/>
      <c r="Z765" s="1"/>
      <c r="AH765" s="1"/>
      <c r="AN765" s="1"/>
      <c r="AX765" s="1"/>
      <c r="BT765" s="1"/>
      <c r="BU765" s="1"/>
      <c r="BV765" s="1"/>
      <c r="BW765" s="1"/>
    </row>
    <row r="766">
      <c r="D766" s="1"/>
      <c r="E766" s="1"/>
      <c r="F766" s="1"/>
      <c r="G766" s="1"/>
      <c r="J766" s="1"/>
      <c r="K766" s="1"/>
      <c r="L766" s="1"/>
      <c r="M766" s="1"/>
      <c r="X766" s="1"/>
      <c r="Y766" s="1"/>
      <c r="Z766" s="1"/>
      <c r="AH766" s="1"/>
      <c r="AN766" s="1"/>
      <c r="AX766" s="1"/>
      <c r="BT766" s="1"/>
      <c r="BU766" s="1"/>
      <c r="BV766" s="1"/>
      <c r="BW766" s="1"/>
    </row>
    <row r="767">
      <c r="D767" s="1"/>
      <c r="E767" s="1"/>
      <c r="F767" s="1"/>
      <c r="G767" s="1"/>
      <c r="J767" s="1"/>
      <c r="K767" s="1"/>
      <c r="L767" s="1"/>
      <c r="M767" s="1"/>
      <c r="X767" s="1"/>
      <c r="Y767" s="1"/>
      <c r="Z767" s="1"/>
      <c r="AH767" s="1"/>
      <c r="AN767" s="1"/>
      <c r="AX767" s="1"/>
      <c r="BT767" s="1"/>
      <c r="BU767" s="1"/>
      <c r="BV767" s="1"/>
      <c r="BW767" s="1"/>
    </row>
    <row r="768">
      <c r="D768" s="1"/>
      <c r="E768" s="1"/>
      <c r="F768" s="1"/>
      <c r="G768" s="1"/>
      <c r="J768" s="1"/>
      <c r="K768" s="1"/>
      <c r="L768" s="1"/>
      <c r="M768" s="1"/>
      <c r="X768" s="1"/>
      <c r="Y768" s="1"/>
      <c r="Z768" s="1"/>
      <c r="AH768" s="1"/>
      <c r="AN768" s="1"/>
      <c r="AX768" s="1"/>
      <c r="BT768" s="1"/>
      <c r="BU768" s="1"/>
      <c r="BV768" s="1"/>
      <c r="BW768" s="1"/>
    </row>
    <row r="769">
      <c r="D769" s="1"/>
      <c r="E769" s="1"/>
      <c r="F769" s="1"/>
      <c r="G769" s="1"/>
      <c r="J769" s="1"/>
      <c r="K769" s="1"/>
      <c r="L769" s="1"/>
      <c r="M769" s="1"/>
      <c r="X769" s="1"/>
      <c r="Y769" s="1"/>
      <c r="Z769" s="1"/>
      <c r="AH769" s="1"/>
      <c r="AN769" s="1"/>
      <c r="AX769" s="1"/>
      <c r="BT769" s="1"/>
      <c r="BU769" s="1"/>
      <c r="BV769" s="1"/>
      <c r="BW769" s="1"/>
    </row>
    <row r="770">
      <c r="D770" s="1"/>
      <c r="E770" s="1"/>
      <c r="F770" s="1"/>
      <c r="G770" s="1"/>
      <c r="J770" s="1"/>
      <c r="K770" s="1"/>
      <c r="L770" s="1"/>
      <c r="M770" s="1"/>
      <c r="X770" s="1"/>
      <c r="Y770" s="1"/>
      <c r="Z770" s="1"/>
      <c r="AH770" s="1"/>
      <c r="AN770" s="1"/>
      <c r="AX770" s="1"/>
      <c r="BT770" s="1"/>
      <c r="BU770" s="1"/>
      <c r="BV770" s="1"/>
      <c r="BW770" s="1"/>
    </row>
    <row r="771">
      <c r="D771" s="1"/>
      <c r="E771" s="1"/>
      <c r="F771" s="1"/>
      <c r="G771" s="1"/>
      <c r="J771" s="1"/>
      <c r="K771" s="1"/>
      <c r="L771" s="1"/>
      <c r="M771" s="1"/>
      <c r="X771" s="1"/>
      <c r="Y771" s="1"/>
      <c r="Z771" s="1"/>
      <c r="AH771" s="1"/>
      <c r="AN771" s="1"/>
      <c r="AX771" s="1"/>
      <c r="BT771" s="1"/>
      <c r="BU771" s="1"/>
      <c r="BV771" s="1"/>
      <c r="BW771" s="1"/>
    </row>
    <row r="772">
      <c r="D772" s="1"/>
      <c r="E772" s="1"/>
      <c r="F772" s="1"/>
      <c r="G772" s="1"/>
      <c r="J772" s="1"/>
      <c r="K772" s="1"/>
      <c r="L772" s="1"/>
      <c r="M772" s="1"/>
      <c r="X772" s="1"/>
      <c r="Y772" s="1"/>
      <c r="Z772" s="1"/>
      <c r="AH772" s="1"/>
      <c r="AN772" s="1"/>
      <c r="AX772" s="1"/>
      <c r="BT772" s="1"/>
      <c r="BU772" s="1"/>
      <c r="BV772" s="1"/>
      <c r="BW772" s="1"/>
    </row>
    <row r="773">
      <c r="D773" s="1"/>
      <c r="E773" s="1"/>
      <c r="F773" s="1"/>
      <c r="G773" s="1"/>
      <c r="J773" s="1"/>
      <c r="K773" s="1"/>
      <c r="L773" s="1"/>
      <c r="M773" s="1"/>
      <c r="X773" s="1"/>
      <c r="Y773" s="1"/>
      <c r="Z773" s="1"/>
      <c r="AH773" s="1"/>
      <c r="AN773" s="1"/>
      <c r="AX773" s="1"/>
      <c r="BT773" s="1"/>
      <c r="BU773" s="1"/>
      <c r="BV773" s="1"/>
      <c r="BW773" s="1"/>
    </row>
    <row r="774">
      <c r="D774" s="1"/>
      <c r="E774" s="1"/>
      <c r="F774" s="1"/>
      <c r="G774" s="1"/>
      <c r="J774" s="1"/>
      <c r="K774" s="1"/>
      <c r="L774" s="1"/>
      <c r="M774" s="1"/>
      <c r="X774" s="1"/>
      <c r="Y774" s="1"/>
      <c r="Z774" s="1"/>
      <c r="AH774" s="1"/>
      <c r="AN774" s="1"/>
      <c r="AX774" s="1"/>
      <c r="BT774" s="1"/>
      <c r="BU774" s="1"/>
      <c r="BV774" s="1"/>
      <c r="BW774" s="1"/>
    </row>
    <row r="775">
      <c r="D775" s="1"/>
      <c r="E775" s="1"/>
      <c r="F775" s="1"/>
      <c r="G775" s="1"/>
      <c r="J775" s="1"/>
      <c r="K775" s="1"/>
      <c r="L775" s="1"/>
      <c r="M775" s="1"/>
      <c r="X775" s="1"/>
      <c r="Y775" s="1"/>
      <c r="Z775" s="1"/>
      <c r="AH775" s="1"/>
      <c r="AN775" s="1"/>
      <c r="AX775" s="1"/>
      <c r="BT775" s="1"/>
      <c r="BU775" s="1"/>
      <c r="BV775" s="1"/>
      <c r="BW775" s="1"/>
    </row>
    <row r="776">
      <c r="D776" s="1"/>
      <c r="E776" s="1"/>
      <c r="F776" s="1"/>
      <c r="G776" s="1"/>
      <c r="J776" s="1"/>
      <c r="K776" s="1"/>
      <c r="L776" s="1"/>
      <c r="M776" s="1"/>
      <c r="X776" s="1"/>
      <c r="Y776" s="1"/>
      <c r="Z776" s="1"/>
      <c r="AH776" s="1"/>
      <c r="AN776" s="1"/>
      <c r="AX776" s="1"/>
      <c r="BT776" s="1"/>
      <c r="BU776" s="1"/>
      <c r="BV776" s="1"/>
      <c r="BW776" s="1"/>
    </row>
    <row r="777">
      <c r="D777" s="1"/>
      <c r="E777" s="1"/>
      <c r="F777" s="1"/>
      <c r="G777" s="1"/>
      <c r="J777" s="1"/>
      <c r="K777" s="1"/>
      <c r="L777" s="1"/>
      <c r="M777" s="1"/>
      <c r="X777" s="1"/>
      <c r="Y777" s="1"/>
      <c r="Z777" s="1"/>
      <c r="AH777" s="1"/>
      <c r="AN777" s="1"/>
      <c r="AX777" s="1"/>
      <c r="BT777" s="1"/>
      <c r="BU777" s="1"/>
      <c r="BV777" s="1"/>
      <c r="BW777" s="1"/>
    </row>
    <row r="778">
      <c r="D778" s="1"/>
      <c r="E778" s="1"/>
      <c r="F778" s="1"/>
      <c r="G778" s="1"/>
      <c r="J778" s="1"/>
      <c r="K778" s="1"/>
      <c r="L778" s="1"/>
      <c r="M778" s="1"/>
      <c r="X778" s="1"/>
      <c r="Y778" s="1"/>
      <c r="Z778" s="1"/>
      <c r="AH778" s="1"/>
      <c r="AN778" s="1"/>
      <c r="AX778" s="1"/>
      <c r="BT778" s="1"/>
      <c r="BU778" s="1"/>
      <c r="BV778" s="1"/>
      <c r="BW778" s="1"/>
    </row>
    <row r="779">
      <c r="D779" s="1"/>
      <c r="E779" s="1"/>
      <c r="F779" s="1"/>
      <c r="G779" s="1"/>
      <c r="J779" s="1"/>
      <c r="K779" s="1"/>
      <c r="L779" s="1"/>
      <c r="M779" s="1"/>
      <c r="X779" s="1"/>
      <c r="Y779" s="1"/>
      <c r="Z779" s="1"/>
      <c r="AH779" s="1"/>
      <c r="AN779" s="1"/>
      <c r="AX779" s="1"/>
      <c r="BT779" s="1"/>
      <c r="BU779" s="1"/>
      <c r="BV779" s="1"/>
      <c r="BW779" s="1"/>
    </row>
    <row r="780">
      <c r="D780" s="1"/>
      <c r="E780" s="1"/>
      <c r="F780" s="1"/>
      <c r="G780" s="1"/>
      <c r="J780" s="1"/>
      <c r="K780" s="1"/>
      <c r="L780" s="1"/>
      <c r="M780" s="1"/>
      <c r="X780" s="1"/>
      <c r="Y780" s="1"/>
      <c r="Z780" s="1"/>
      <c r="AH780" s="1"/>
      <c r="AN780" s="1"/>
      <c r="AX780" s="1"/>
      <c r="BT780" s="1"/>
      <c r="BU780" s="1"/>
      <c r="BV780" s="1"/>
      <c r="BW780" s="1"/>
    </row>
    <row r="781">
      <c r="D781" s="1"/>
      <c r="E781" s="1"/>
      <c r="F781" s="1"/>
      <c r="G781" s="1"/>
      <c r="J781" s="1"/>
      <c r="K781" s="1"/>
      <c r="L781" s="1"/>
      <c r="M781" s="1"/>
      <c r="X781" s="1"/>
      <c r="Y781" s="1"/>
      <c r="Z781" s="1"/>
      <c r="AH781" s="1"/>
      <c r="AN781" s="1"/>
      <c r="AX781" s="1"/>
      <c r="BT781" s="1"/>
      <c r="BU781" s="1"/>
      <c r="BV781" s="1"/>
      <c r="BW781" s="1"/>
    </row>
    <row r="782">
      <c r="D782" s="1"/>
      <c r="E782" s="1"/>
      <c r="F782" s="1"/>
      <c r="G782" s="1"/>
      <c r="J782" s="1"/>
      <c r="K782" s="1"/>
      <c r="L782" s="1"/>
      <c r="M782" s="1"/>
      <c r="X782" s="1"/>
      <c r="Y782" s="1"/>
      <c r="Z782" s="1"/>
      <c r="AH782" s="1"/>
      <c r="AN782" s="1"/>
      <c r="AX782" s="1"/>
      <c r="BT782" s="1"/>
      <c r="BU782" s="1"/>
      <c r="BV782" s="1"/>
      <c r="BW782" s="1"/>
    </row>
    <row r="783">
      <c r="D783" s="1"/>
      <c r="E783" s="1"/>
      <c r="F783" s="1"/>
      <c r="G783" s="1"/>
      <c r="J783" s="1"/>
      <c r="K783" s="1"/>
      <c r="L783" s="1"/>
      <c r="M783" s="1"/>
      <c r="X783" s="1"/>
      <c r="Y783" s="1"/>
      <c r="Z783" s="1"/>
      <c r="AH783" s="1"/>
      <c r="AN783" s="1"/>
      <c r="AX783" s="1"/>
      <c r="BT783" s="1"/>
      <c r="BU783" s="1"/>
      <c r="BV783" s="1"/>
      <c r="BW783" s="1"/>
    </row>
    <row r="784">
      <c r="D784" s="1"/>
      <c r="E784" s="1"/>
      <c r="F784" s="1"/>
      <c r="G784" s="1"/>
      <c r="J784" s="1"/>
      <c r="K784" s="1"/>
      <c r="L784" s="1"/>
      <c r="M784" s="1"/>
      <c r="X784" s="1"/>
      <c r="Y784" s="1"/>
      <c r="Z784" s="1"/>
      <c r="AH784" s="1"/>
      <c r="AN784" s="1"/>
      <c r="AX784" s="1"/>
      <c r="BT784" s="1"/>
      <c r="BU784" s="1"/>
      <c r="BV784" s="1"/>
      <c r="BW784" s="1"/>
    </row>
    <row r="785">
      <c r="D785" s="1"/>
      <c r="E785" s="1"/>
      <c r="F785" s="1"/>
      <c r="G785" s="1"/>
      <c r="J785" s="1"/>
      <c r="K785" s="1"/>
      <c r="L785" s="1"/>
      <c r="M785" s="1"/>
      <c r="X785" s="1"/>
      <c r="Y785" s="1"/>
      <c r="Z785" s="1"/>
      <c r="AH785" s="1"/>
      <c r="AN785" s="1"/>
      <c r="AX785" s="1"/>
      <c r="BT785" s="1"/>
      <c r="BU785" s="1"/>
      <c r="BV785" s="1"/>
      <c r="BW785" s="1"/>
    </row>
    <row r="786">
      <c r="D786" s="1"/>
      <c r="E786" s="1"/>
      <c r="F786" s="1"/>
      <c r="G786" s="1"/>
      <c r="J786" s="1"/>
      <c r="K786" s="1"/>
      <c r="L786" s="1"/>
      <c r="M786" s="1"/>
      <c r="X786" s="1"/>
      <c r="Y786" s="1"/>
      <c r="Z786" s="1"/>
      <c r="AH786" s="1"/>
      <c r="AN786" s="1"/>
      <c r="AX786" s="1"/>
      <c r="BT786" s="1"/>
      <c r="BU786" s="1"/>
      <c r="BV786" s="1"/>
      <c r="BW786" s="1"/>
    </row>
    <row r="787">
      <c r="D787" s="1"/>
      <c r="E787" s="1"/>
      <c r="F787" s="1"/>
      <c r="G787" s="1"/>
      <c r="J787" s="1"/>
      <c r="K787" s="1"/>
      <c r="L787" s="1"/>
      <c r="M787" s="1"/>
      <c r="X787" s="1"/>
      <c r="Y787" s="1"/>
      <c r="Z787" s="1"/>
      <c r="AH787" s="1"/>
      <c r="AN787" s="1"/>
      <c r="AX787" s="1"/>
      <c r="BT787" s="1"/>
      <c r="BU787" s="1"/>
      <c r="BV787" s="1"/>
      <c r="BW787" s="1"/>
    </row>
    <row r="788">
      <c r="D788" s="1"/>
      <c r="E788" s="1"/>
      <c r="F788" s="1"/>
      <c r="G788" s="1"/>
      <c r="J788" s="1"/>
      <c r="K788" s="1"/>
      <c r="L788" s="1"/>
      <c r="M788" s="1"/>
      <c r="X788" s="1"/>
      <c r="Y788" s="1"/>
      <c r="Z788" s="1"/>
      <c r="AH788" s="1"/>
      <c r="AN788" s="1"/>
      <c r="AX788" s="1"/>
      <c r="BT788" s="1"/>
      <c r="BU788" s="1"/>
      <c r="BV788" s="1"/>
      <c r="BW788" s="1"/>
    </row>
    <row r="789">
      <c r="D789" s="1"/>
      <c r="E789" s="1"/>
      <c r="F789" s="1"/>
      <c r="G789" s="1"/>
      <c r="J789" s="1"/>
      <c r="K789" s="1"/>
      <c r="L789" s="1"/>
      <c r="M789" s="1"/>
      <c r="X789" s="1"/>
      <c r="Y789" s="1"/>
      <c r="Z789" s="1"/>
      <c r="AH789" s="1"/>
      <c r="AN789" s="1"/>
      <c r="AX789" s="1"/>
      <c r="BT789" s="1"/>
      <c r="BU789" s="1"/>
      <c r="BV789" s="1"/>
      <c r="BW789" s="1"/>
    </row>
    <row r="790">
      <c r="D790" s="1"/>
      <c r="E790" s="1"/>
      <c r="F790" s="1"/>
      <c r="G790" s="1"/>
      <c r="J790" s="1"/>
      <c r="K790" s="1"/>
      <c r="L790" s="1"/>
      <c r="M790" s="1"/>
      <c r="X790" s="1"/>
      <c r="Y790" s="1"/>
      <c r="Z790" s="1"/>
      <c r="AH790" s="1"/>
      <c r="AN790" s="1"/>
      <c r="AX790" s="1"/>
      <c r="BT790" s="1"/>
      <c r="BU790" s="1"/>
      <c r="BV790" s="1"/>
      <c r="BW790" s="1"/>
    </row>
    <row r="791">
      <c r="D791" s="1"/>
      <c r="E791" s="1"/>
      <c r="F791" s="1"/>
      <c r="G791" s="1"/>
      <c r="J791" s="1"/>
      <c r="K791" s="1"/>
      <c r="L791" s="1"/>
      <c r="M791" s="1"/>
      <c r="X791" s="1"/>
      <c r="Y791" s="1"/>
      <c r="Z791" s="1"/>
      <c r="AH791" s="1"/>
      <c r="AN791" s="1"/>
      <c r="AX791" s="1"/>
      <c r="BT791" s="1"/>
      <c r="BU791" s="1"/>
      <c r="BV791" s="1"/>
      <c r="BW791" s="1"/>
    </row>
    <row r="792">
      <c r="D792" s="1"/>
      <c r="E792" s="1"/>
      <c r="F792" s="1"/>
      <c r="G792" s="1"/>
      <c r="J792" s="1"/>
      <c r="K792" s="1"/>
      <c r="L792" s="1"/>
      <c r="M792" s="1"/>
      <c r="X792" s="1"/>
      <c r="Y792" s="1"/>
      <c r="Z792" s="1"/>
      <c r="AH792" s="1"/>
      <c r="AN792" s="1"/>
      <c r="AX792" s="1"/>
      <c r="BT792" s="1"/>
      <c r="BU792" s="1"/>
      <c r="BV792" s="1"/>
      <c r="BW792" s="1"/>
    </row>
    <row r="793">
      <c r="D793" s="1"/>
      <c r="E793" s="1"/>
      <c r="F793" s="1"/>
      <c r="G793" s="1"/>
      <c r="J793" s="1"/>
      <c r="K793" s="1"/>
      <c r="L793" s="1"/>
      <c r="M793" s="1"/>
      <c r="X793" s="1"/>
      <c r="Y793" s="1"/>
      <c r="Z793" s="1"/>
      <c r="AH793" s="1"/>
      <c r="AN793" s="1"/>
      <c r="AX793" s="1"/>
      <c r="BT793" s="1"/>
      <c r="BU793" s="1"/>
      <c r="BV793" s="1"/>
      <c r="BW793" s="1"/>
    </row>
    <row r="794">
      <c r="D794" s="1"/>
      <c r="E794" s="1"/>
      <c r="F794" s="1"/>
      <c r="G794" s="1"/>
      <c r="J794" s="1"/>
      <c r="K794" s="1"/>
      <c r="L794" s="1"/>
      <c r="M794" s="1"/>
      <c r="X794" s="1"/>
      <c r="Y794" s="1"/>
      <c r="Z794" s="1"/>
      <c r="AH794" s="1"/>
      <c r="AN794" s="1"/>
      <c r="AX794" s="1"/>
      <c r="BT794" s="1"/>
      <c r="BU794" s="1"/>
      <c r="BV794" s="1"/>
      <c r="BW794" s="1"/>
    </row>
    <row r="795">
      <c r="D795" s="1"/>
      <c r="E795" s="1"/>
      <c r="F795" s="1"/>
      <c r="G795" s="1"/>
      <c r="J795" s="1"/>
      <c r="K795" s="1"/>
      <c r="L795" s="1"/>
      <c r="M795" s="1"/>
      <c r="X795" s="1"/>
      <c r="Y795" s="1"/>
      <c r="Z795" s="1"/>
      <c r="AH795" s="1"/>
      <c r="AN795" s="1"/>
      <c r="AX795" s="1"/>
      <c r="BT795" s="1"/>
      <c r="BU795" s="1"/>
      <c r="BV795" s="1"/>
      <c r="BW795" s="1"/>
    </row>
    <row r="796">
      <c r="D796" s="1"/>
      <c r="E796" s="1"/>
      <c r="F796" s="1"/>
      <c r="G796" s="1"/>
      <c r="J796" s="1"/>
      <c r="K796" s="1"/>
      <c r="L796" s="1"/>
      <c r="M796" s="1"/>
      <c r="X796" s="1"/>
      <c r="Y796" s="1"/>
      <c r="Z796" s="1"/>
      <c r="AH796" s="1"/>
      <c r="AN796" s="1"/>
      <c r="AX796" s="1"/>
      <c r="BT796" s="1"/>
      <c r="BU796" s="1"/>
      <c r="BV796" s="1"/>
      <c r="BW796" s="1"/>
    </row>
    <row r="797">
      <c r="D797" s="1"/>
      <c r="E797" s="1"/>
      <c r="F797" s="1"/>
      <c r="G797" s="1"/>
      <c r="J797" s="1"/>
      <c r="K797" s="1"/>
      <c r="L797" s="1"/>
      <c r="M797" s="1"/>
      <c r="X797" s="1"/>
      <c r="Y797" s="1"/>
      <c r="Z797" s="1"/>
      <c r="AH797" s="1"/>
      <c r="AN797" s="1"/>
      <c r="AX797" s="1"/>
      <c r="BT797" s="1"/>
      <c r="BU797" s="1"/>
      <c r="BV797" s="1"/>
      <c r="BW797" s="1"/>
    </row>
    <row r="798">
      <c r="D798" s="1"/>
      <c r="E798" s="1"/>
      <c r="F798" s="1"/>
      <c r="G798" s="1"/>
      <c r="J798" s="1"/>
      <c r="K798" s="1"/>
      <c r="L798" s="1"/>
      <c r="M798" s="1"/>
      <c r="X798" s="1"/>
      <c r="Y798" s="1"/>
      <c r="Z798" s="1"/>
      <c r="AH798" s="1"/>
      <c r="AN798" s="1"/>
      <c r="AX798" s="1"/>
      <c r="BT798" s="1"/>
      <c r="BU798" s="1"/>
      <c r="BV798" s="1"/>
      <c r="BW798" s="1"/>
    </row>
    <row r="799">
      <c r="D799" s="1"/>
      <c r="E799" s="1"/>
      <c r="F799" s="1"/>
      <c r="G799" s="1"/>
      <c r="J799" s="1"/>
      <c r="K799" s="1"/>
      <c r="L799" s="1"/>
      <c r="M799" s="1"/>
      <c r="X799" s="1"/>
      <c r="Y799" s="1"/>
      <c r="Z799" s="1"/>
      <c r="AH799" s="1"/>
      <c r="AN799" s="1"/>
      <c r="AX799" s="1"/>
      <c r="BT799" s="1"/>
      <c r="BU799" s="1"/>
      <c r="BV799" s="1"/>
      <c r="BW799" s="1"/>
    </row>
    <row r="800">
      <c r="D800" s="1"/>
      <c r="E800" s="1"/>
      <c r="F800" s="1"/>
      <c r="G800" s="1"/>
      <c r="J800" s="1"/>
      <c r="K800" s="1"/>
      <c r="L800" s="1"/>
      <c r="M800" s="1"/>
      <c r="X800" s="1"/>
      <c r="Y800" s="1"/>
      <c r="Z800" s="1"/>
      <c r="AH800" s="1"/>
      <c r="AN800" s="1"/>
      <c r="AX800" s="1"/>
      <c r="BT800" s="1"/>
      <c r="BU800" s="1"/>
      <c r="BV800" s="1"/>
      <c r="BW800" s="1"/>
    </row>
    <row r="801">
      <c r="D801" s="1"/>
      <c r="E801" s="1"/>
      <c r="F801" s="1"/>
      <c r="G801" s="1"/>
      <c r="J801" s="1"/>
      <c r="K801" s="1"/>
      <c r="L801" s="1"/>
      <c r="M801" s="1"/>
      <c r="X801" s="1"/>
      <c r="Y801" s="1"/>
      <c r="Z801" s="1"/>
      <c r="AH801" s="1"/>
      <c r="AN801" s="1"/>
      <c r="AX801" s="1"/>
      <c r="BT801" s="1"/>
      <c r="BU801" s="1"/>
      <c r="BV801" s="1"/>
      <c r="BW801" s="1"/>
    </row>
    <row r="802">
      <c r="D802" s="1"/>
      <c r="E802" s="1"/>
      <c r="F802" s="1"/>
      <c r="G802" s="1"/>
      <c r="J802" s="1"/>
      <c r="K802" s="1"/>
      <c r="L802" s="1"/>
      <c r="M802" s="1"/>
      <c r="X802" s="1"/>
      <c r="Y802" s="1"/>
      <c r="Z802" s="1"/>
      <c r="AH802" s="1"/>
      <c r="AN802" s="1"/>
      <c r="AX802" s="1"/>
      <c r="BT802" s="1"/>
      <c r="BU802" s="1"/>
      <c r="BV802" s="1"/>
      <c r="BW802" s="1"/>
    </row>
    <row r="803">
      <c r="D803" s="1"/>
      <c r="E803" s="1"/>
      <c r="F803" s="1"/>
      <c r="G803" s="1"/>
      <c r="J803" s="1"/>
      <c r="K803" s="1"/>
      <c r="L803" s="1"/>
      <c r="M803" s="1"/>
      <c r="X803" s="1"/>
      <c r="Y803" s="1"/>
      <c r="Z803" s="1"/>
      <c r="AH803" s="1"/>
      <c r="AN803" s="1"/>
      <c r="AX803" s="1"/>
      <c r="BT803" s="1"/>
      <c r="BU803" s="1"/>
      <c r="BV803" s="1"/>
      <c r="BW803" s="1"/>
    </row>
    <row r="804">
      <c r="D804" s="1"/>
      <c r="E804" s="1"/>
      <c r="F804" s="1"/>
      <c r="G804" s="1"/>
      <c r="J804" s="1"/>
      <c r="K804" s="1"/>
      <c r="L804" s="1"/>
      <c r="M804" s="1"/>
      <c r="X804" s="1"/>
      <c r="Y804" s="1"/>
      <c r="Z804" s="1"/>
      <c r="AH804" s="1"/>
      <c r="AN804" s="1"/>
      <c r="AX804" s="1"/>
      <c r="BT804" s="1"/>
      <c r="BU804" s="1"/>
      <c r="BV804" s="1"/>
      <c r="BW804" s="1"/>
    </row>
    <row r="805">
      <c r="D805" s="1"/>
      <c r="E805" s="1"/>
      <c r="F805" s="1"/>
      <c r="G805" s="1"/>
      <c r="J805" s="1"/>
      <c r="K805" s="1"/>
      <c r="L805" s="1"/>
      <c r="M805" s="1"/>
      <c r="X805" s="1"/>
      <c r="Y805" s="1"/>
      <c r="Z805" s="1"/>
      <c r="AH805" s="1"/>
      <c r="AN805" s="1"/>
      <c r="AX805" s="1"/>
      <c r="BT805" s="1"/>
      <c r="BU805" s="1"/>
      <c r="BV805" s="1"/>
      <c r="BW805" s="1"/>
    </row>
    <row r="806">
      <c r="D806" s="1"/>
      <c r="E806" s="1"/>
      <c r="F806" s="1"/>
      <c r="G806" s="1"/>
      <c r="J806" s="1"/>
      <c r="K806" s="1"/>
      <c r="L806" s="1"/>
      <c r="M806" s="1"/>
      <c r="X806" s="1"/>
      <c r="Y806" s="1"/>
      <c r="Z806" s="1"/>
      <c r="AH806" s="1"/>
      <c r="AN806" s="1"/>
      <c r="AX806" s="1"/>
      <c r="BT806" s="1"/>
      <c r="BU806" s="1"/>
      <c r="BV806" s="1"/>
      <c r="BW806" s="1"/>
    </row>
    <row r="807">
      <c r="D807" s="1"/>
      <c r="E807" s="1"/>
      <c r="F807" s="1"/>
      <c r="G807" s="1"/>
      <c r="J807" s="1"/>
      <c r="K807" s="1"/>
      <c r="L807" s="1"/>
      <c r="M807" s="1"/>
      <c r="X807" s="1"/>
      <c r="Y807" s="1"/>
      <c r="Z807" s="1"/>
      <c r="AH807" s="1"/>
      <c r="AN807" s="1"/>
      <c r="AX807" s="1"/>
      <c r="BT807" s="1"/>
      <c r="BU807" s="1"/>
      <c r="BV807" s="1"/>
      <c r="BW807" s="1"/>
    </row>
    <row r="808">
      <c r="D808" s="1"/>
      <c r="E808" s="1"/>
      <c r="F808" s="1"/>
      <c r="G808" s="1"/>
      <c r="J808" s="1"/>
      <c r="K808" s="1"/>
      <c r="L808" s="1"/>
      <c r="M808" s="1"/>
      <c r="X808" s="1"/>
      <c r="Y808" s="1"/>
      <c r="Z808" s="1"/>
      <c r="AH808" s="1"/>
      <c r="AN808" s="1"/>
      <c r="AX808" s="1"/>
      <c r="BT808" s="1"/>
      <c r="BU808" s="1"/>
      <c r="BV808" s="1"/>
      <c r="BW808" s="1"/>
    </row>
    <row r="809">
      <c r="D809" s="1"/>
      <c r="E809" s="1"/>
      <c r="F809" s="1"/>
      <c r="G809" s="1"/>
      <c r="J809" s="1"/>
      <c r="K809" s="1"/>
      <c r="L809" s="1"/>
      <c r="M809" s="1"/>
      <c r="X809" s="1"/>
      <c r="Y809" s="1"/>
      <c r="Z809" s="1"/>
      <c r="AH809" s="1"/>
      <c r="AN809" s="1"/>
      <c r="AX809" s="1"/>
      <c r="BT809" s="1"/>
      <c r="BU809" s="1"/>
      <c r="BV809" s="1"/>
      <c r="BW809" s="1"/>
    </row>
    <row r="810">
      <c r="D810" s="1"/>
      <c r="E810" s="1"/>
      <c r="F810" s="1"/>
      <c r="G810" s="1"/>
      <c r="J810" s="1"/>
      <c r="K810" s="1"/>
      <c r="L810" s="1"/>
      <c r="M810" s="1"/>
      <c r="X810" s="1"/>
      <c r="Y810" s="1"/>
      <c r="Z810" s="1"/>
      <c r="AH810" s="1"/>
      <c r="AN810" s="1"/>
      <c r="AX810" s="1"/>
      <c r="BT810" s="1"/>
      <c r="BU810" s="1"/>
      <c r="BV810" s="1"/>
      <c r="BW810" s="1"/>
    </row>
    <row r="811">
      <c r="D811" s="1"/>
      <c r="E811" s="1"/>
      <c r="F811" s="1"/>
      <c r="G811" s="1"/>
      <c r="J811" s="1"/>
      <c r="K811" s="1"/>
      <c r="L811" s="1"/>
      <c r="M811" s="1"/>
      <c r="X811" s="1"/>
      <c r="Y811" s="1"/>
      <c r="Z811" s="1"/>
      <c r="AH811" s="1"/>
      <c r="AN811" s="1"/>
      <c r="AX811" s="1"/>
      <c r="BT811" s="1"/>
      <c r="BU811" s="1"/>
      <c r="BV811" s="1"/>
      <c r="BW811" s="1"/>
    </row>
    <row r="812">
      <c r="D812" s="1"/>
      <c r="E812" s="1"/>
      <c r="F812" s="1"/>
      <c r="G812" s="1"/>
      <c r="J812" s="1"/>
      <c r="K812" s="1"/>
      <c r="L812" s="1"/>
      <c r="M812" s="1"/>
      <c r="X812" s="1"/>
      <c r="Y812" s="1"/>
      <c r="Z812" s="1"/>
      <c r="AH812" s="1"/>
      <c r="AN812" s="1"/>
      <c r="AX812" s="1"/>
      <c r="BT812" s="1"/>
      <c r="BU812" s="1"/>
      <c r="BV812" s="1"/>
      <c r="BW812" s="1"/>
    </row>
    <row r="813">
      <c r="D813" s="1"/>
      <c r="E813" s="1"/>
      <c r="F813" s="1"/>
      <c r="G813" s="1"/>
      <c r="J813" s="1"/>
      <c r="K813" s="1"/>
      <c r="L813" s="1"/>
      <c r="M813" s="1"/>
      <c r="X813" s="1"/>
      <c r="Y813" s="1"/>
      <c r="Z813" s="1"/>
      <c r="AH813" s="1"/>
      <c r="AN813" s="1"/>
      <c r="AX813" s="1"/>
      <c r="BT813" s="1"/>
      <c r="BU813" s="1"/>
      <c r="BV813" s="1"/>
      <c r="BW813" s="1"/>
    </row>
    <row r="814">
      <c r="D814" s="1"/>
      <c r="E814" s="1"/>
      <c r="F814" s="1"/>
      <c r="G814" s="1"/>
      <c r="J814" s="1"/>
      <c r="K814" s="1"/>
      <c r="L814" s="1"/>
      <c r="M814" s="1"/>
      <c r="X814" s="1"/>
      <c r="Y814" s="1"/>
      <c r="Z814" s="1"/>
      <c r="AH814" s="1"/>
      <c r="AN814" s="1"/>
      <c r="AX814" s="1"/>
      <c r="BT814" s="1"/>
      <c r="BU814" s="1"/>
      <c r="BV814" s="1"/>
      <c r="BW814" s="1"/>
    </row>
    <row r="815">
      <c r="D815" s="1"/>
      <c r="E815" s="1"/>
      <c r="F815" s="1"/>
      <c r="G815" s="1"/>
      <c r="J815" s="1"/>
      <c r="K815" s="1"/>
      <c r="L815" s="1"/>
      <c r="M815" s="1"/>
      <c r="X815" s="1"/>
      <c r="Y815" s="1"/>
      <c r="Z815" s="1"/>
      <c r="AH815" s="1"/>
      <c r="AN815" s="1"/>
      <c r="AX815" s="1"/>
      <c r="BT815" s="1"/>
      <c r="BU815" s="1"/>
      <c r="BV815" s="1"/>
      <c r="BW815" s="1"/>
    </row>
    <row r="816">
      <c r="D816" s="1"/>
      <c r="E816" s="1"/>
      <c r="F816" s="1"/>
      <c r="G816" s="1"/>
      <c r="J816" s="1"/>
      <c r="K816" s="1"/>
      <c r="L816" s="1"/>
      <c r="M816" s="1"/>
      <c r="X816" s="1"/>
      <c r="Y816" s="1"/>
      <c r="Z816" s="1"/>
      <c r="AH816" s="1"/>
      <c r="AN816" s="1"/>
      <c r="AX816" s="1"/>
      <c r="BT816" s="1"/>
      <c r="BU816" s="1"/>
      <c r="BV816" s="1"/>
      <c r="BW816" s="1"/>
    </row>
    <row r="817">
      <c r="D817" s="1"/>
      <c r="E817" s="1"/>
      <c r="F817" s="1"/>
      <c r="G817" s="1"/>
      <c r="J817" s="1"/>
      <c r="K817" s="1"/>
      <c r="L817" s="1"/>
      <c r="M817" s="1"/>
      <c r="X817" s="1"/>
      <c r="Y817" s="1"/>
      <c r="Z817" s="1"/>
      <c r="AH817" s="1"/>
      <c r="AN817" s="1"/>
      <c r="AX817" s="1"/>
      <c r="BT817" s="1"/>
      <c r="BU817" s="1"/>
      <c r="BV817" s="1"/>
      <c r="BW817" s="1"/>
    </row>
    <row r="818">
      <c r="D818" s="1"/>
      <c r="E818" s="1"/>
      <c r="F818" s="1"/>
      <c r="G818" s="1"/>
      <c r="J818" s="1"/>
      <c r="K818" s="1"/>
      <c r="L818" s="1"/>
      <c r="M818" s="1"/>
      <c r="X818" s="1"/>
      <c r="Y818" s="1"/>
      <c r="Z818" s="1"/>
      <c r="AH818" s="1"/>
      <c r="AN818" s="1"/>
      <c r="AX818" s="1"/>
      <c r="BT818" s="1"/>
      <c r="BU818" s="1"/>
      <c r="BV818" s="1"/>
      <c r="BW818" s="1"/>
    </row>
    <row r="819">
      <c r="D819" s="1"/>
      <c r="E819" s="1"/>
      <c r="F819" s="1"/>
      <c r="G819" s="1"/>
      <c r="J819" s="1"/>
      <c r="K819" s="1"/>
      <c r="L819" s="1"/>
      <c r="M819" s="1"/>
      <c r="X819" s="1"/>
      <c r="Y819" s="1"/>
      <c r="Z819" s="1"/>
      <c r="AH819" s="1"/>
      <c r="AN819" s="1"/>
      <c r="AX819" s="1"/>
      <c r="BT819" s="1"/>
      <c r="BU819" s="1"/>
      <c r="BV819" s="1"/>
      <c r="BW819" s="1"/>
    </row>
    <row r="820">
      <c r="D820" s="1"/>
      <c r="E820" s="1"/>
      <c r="F820" s="1"/>
      <c r="G820" s="1"/>
      <c r="J820" s="1"/>
      <c r="K820" s="1"/>
      <c r="L820" s="1"/>
      <c r="M820" s="1"/>
      <c r="X820" s="1"/>
      <c r="Y820" s="1"/>
      <c r="Z820" s="1"/>
      <c r="AH820" s="1"/>
      <c r="AN820" s="1"/>
      <c r="AX820" s="1"/>
      <c r="BT820" s="1"/>
      <c r="BU820" s="1"/>
      <c r="BV820" s="1"/>
      <c r="BW820" s="1"/>
    </row>
    <row r="821">
      <c r="D821" s="1"/>
      <c r="E821" s="1"/>
      <c r="F821" s="1"/>
      <c r="G821" s="1"/>
      <c r="J821" s="1"/>
      <c r="K821" s="1"/>
      <c r="L821" s="1"/>
      <c r="M821" s="1"/>
      <c r="X821" s="1"/>
      <c r="Y821" s="1"/>
      <c r="Z821" s="1"/>
      <c r="AH821" s="1"/>
      <c r="AN821" s="1"/>
      <c r="AX821" s="1"/>
      <c r="BT821" s="1"/>
      <c r="BU821" s="1"/>
      <c r="BV821" s="1"/>
      <c r="BW821" s="1"/>
    </row>
    <row r="822">
      <c r="D822" s="1"/>
      <c r="E822" s="1"/>
      <c r="F822" s="1"/>
      <c r="G822" s="1"/>
      <c r="J822" s="1"/>
      <c r="K822" s="1"/>
      <c r="L822" s="1"/>
      <c r="M822" s="1"/>
      <c r="X822" s="1"/>
      <c r="Y822" s="1"/>
      <c r="Z822" s="1"/>
      <c r="AH822" s="1"/>
      <c r="AN822" s="1"/>
      <c r="AX822" s="1"/>
      <c r="BT822" s="1"/>
      <c r="BU822" s="1"/>
      <c r="BV822" s="1"/>
      <c r="BW822" s="1"/>
    </row>
    <row r="823">
      <c r="D823" s="1"/>
      <c r="E823" s="1"/>
      <c r="F823" s="1"/>
      <c r="G823" s="1"/>
      <c r="J823" s="1"/>
      <c r="K823" s="1"/>
      <c r="L823" s="1"/>
      <c r="M823" s="1"/>
      <c r="X823" s="1"/>
      <c r="Y823" s="1"/>
      <c r="Z823" s="1"/>
      <c r="AH823" s="1"/>
      <c r="AN823" s="1"/>
      <c r="AX823" s="1"/>
      <c r="BT823" s="1"/>
      <c r="BU823" s="1"/>
      <c r="BV823" s="1"/>
      <c r="BW823" s="1"/>
    </row>
    <row r="824">
      <c r="D824" s="1"/>
      <c r="E824" s="1"/>
      <c r="F824" s="1"/>
      <c r="G824" s="1"/>
      <c r="J824" s="1"/>
      <c r="K824" s="1"/>
      <c r="L824" s="1"/>
      <c r="M824" s="1"/>
      <c r="X824" s="1"/>
      <c r="Y824" s="1"/>
      <c r="Z824" s="1"/>
      <c r="AH824" s="1"/>
      <c r="AN824" s="1"/>
      <c r="AX824" s="1"/>
      <c r="BT824" s="1"/>
      <c r="BU824" s="1"/>
      <c r="BV824" s="1"/>
      <c r="BW824" s="1"/>
    </row>
    <row r="825">
      <c r="D825" s="1"/>
      <c r="E825" s="1"/>
      <c r="F825" s="1"/>
      <c r="G825" s="1"/>
      <c r="J825" s="1"/>
      <c r="K825" s="1"/>
      <c r="L825" s="1"/>
      <c r="M825" s="1"/>
      <c r="X825" s="1"/>
      <c r="Y825" s="1"/>
      <c r="Z825" s="1"/>
      <c r="AH825" s="1"/>
      <c r="AN825" s="1"/>
      <c r="AX825" s="1"/>
      <c r="BT825" s="1"/>
      <c r="BU825" s="1"/>
      <c r="BV825" s="1"/>
      <c r="BW825" s="1"/>
    </row>
    <row r="826">
      <c r="D826" s="1"/>
      <c r="E826" s="1"/>
      <c r="F826" s="1"/>
      <c r="G826" s="1"/>
      <c r="J826" s="1"/>
      <c r="K826" s="1"/>
      <c r="L826" s="1"/>
      <c r="M826" s="1"/>
      <c r="X826" s="1"/>
      <c r="Y826" s="1"/>
      <c r="Z826" s="1"/>
      <c r="AH826" s="1"/>
      <c r="AN826" s="1"/>
      <c r="AX826" s="1"/>
      <c r="BT826" s="1"/>
      <c r="BU826" s="1"/>
      <c r="BV826" s="1"/>
      <c r="BW826" s="1"/>
    </row>
    <row r="827">
      <c r="D827" s="1"/>
      <c r="E827" s="1"/>
      <c r="F827" s="1"/>
      <c r="G827" s="1"/>
      <c r="J827" s="1"/>
      <c r="K827" s="1"/>
      <c r="L827" s="1"/>
      <c r="M827" s="1"/>
      <c r="X827" s="1"/>
      <c r="Y827" s="1"/>
      <c r="Z827" s="1"/>
      <c r="AH827" s="1"/>
      <c r="AN827" s="1"/>
      <c r="AX827" s="1"/>
      <c r="BT827" s="1"/>
      <c r="BU827" s="1"/>
      <c r="BV827" s="1"/>
      <c r="BW827" s="1"/>
    </row>
    <row r="828">
      <c r="D828" s="1"/>
      <c r="E828" s="1"/>
      <c r="F828" s="1"/>
      <c r="G828" s="1"/>
      <c r="J828" s="1"/>
      <c r="K828" s="1"/>
      <c r="L828" s="1"/>
      <c r="M828" s="1"/>
      <c r="X828" s="1"/>
      <c r="Y828" s="1"/>
      <c r="Z828" s="1"/>
      <c r="AH828" s="1"/>
      <c r="AN828" s="1"/>
      <c r="AX828" s="1"/>
      <c r="BT828" s="1"/>
      <c r="BU828" s="1"/>
      <c r="BV828" s="1"/>
      <c r="BW828" s="1"/>
    </row>
    <row r="829">
      <c r="D829" s="1"/>
      <c r="E829" s="1"/>
      <c r="F829" s="1"/>
      <c r="G829" s="1"/>
      <c r="J829" s="1"/>
      <c r="K829" s="1"/>
      <c r="L829" s="1"/>
      <c r="M829" s="1"/>
      <c r="X829" s="1"/>
      <c r="Y829" s="1"/>
      <c r="Z829" s="1"/>
      <c r="AH829" s="1"/>
      <c r="AN829" s="1"/>
      <c r="AX829" s="1"/>
      <c r="BT829" s="1"/>
      <c r="BU829" s="1"/>
      <c r="BV829" s="1"/>
      <c r="BW829" s="1"/>
    </row>
    <row r="830">
      <c r="D830" s="1"/>
      <c r="E830" s="1"/>
      <c r="F830" s="1"/>
      <c r="G830" s="1"/>
      <c r="J830" s="1"/>
      <c r="K830" s="1"/>
      <c r="L830" s="1"/>
      <c r="M830" s="1"/>
      <c r="X830" s="1"/>
      <c r="Y830" s="1"/>
      <c r="Z830" s="1"/>
      <c r="AH830" s="1"/>
      <c r="AN830" s="1"/>
      <c r="AX830" s="1"/>
      <c r="BT830" s="1"/>
      <c r="BU830" s="1"/>
      <c r="BV830" s="1"/>
      <c r="BW830" s="1"/>
    </row>
    <row r="831">
      <c r="D831" s="1"/>
      <c r="E831" s="1"/>
      <c r="F831" s="1"/>
      <c r="G831" s="1"/>
      <c r="J831" s="1"/>
      <c r="K831" s="1"/>
      <c r="L831" s="1"/>
      <c r="M831" s="1"/>
      <c r="X831" s="1"/>
      <c r="Y831" s="1"/>
      <c r="Z831" s="1"/>
      <c r="AH831" s="1"/>
      <c r="AN831" s="1"/>
      <c r="AX831" s="1"/>
      <c r="BT831" s="1"/>
      <c r="BU831" s="1"/>
      <c r="BV831" s="1"/>
      <c r="BW831" s="1"/>
    </row>
    <row r="832">
      <c r="D832" s="1"/>
      <c r="E832" s="1"/>
      <c r="F832" s="1"/>
      <c r="G832" s="1"/>
      <c r="J832" s="1"/>
      <c r="K832" s="1"/>
      <c r="L832" s="1"/>
      <c r="M832" s="1"/>
      <c r="X832" s="1"/>
      <c r="Y832" s="1"/>
      <c r="Z832" s="1"/>
      <c r="AH832" s="1"/>
      <c r="AN832" s="1"/>
      <c r="AX832" s="1"/>
      <c r="BT832" s="1"/>
      <c r="BU832" s="1"/>
      <c r="BV832" s="1"/>
      <c r="BW832" s="1"/>
    </row>
    <row r="833">
      <c r="D833" s="1"/>
      <c r="E833" s="1"/>
      <c r="F833" s="1"/>
      <c r="G833" s="1"/>
      <c r="J833" s="1"/>
      <c r="K833" s="1"/>
      <c r="L833" s="1"/>
      <c r="M833" s="1"/>
      <c r="X833" s="1"/>
      <c r="Y833" s="1"/>
      <c r="Z833" s="1"/>
      <c r="AH833" s="1"/>
      <c r="AN833" s="1"/>
      <c r="AX833" s="1"/>
      <c r="BT833" s="1"/>
      <c r="BU833" s="1"/>
      <c r="BV833" s="1"/>
      <c r="BW833" s="1"/>
    </row>
    <row r="834">
      <c r="D834" s="1"/>
      <c r="E834" s="1"/>
      <c r="F834" s="1"/>
      <c r="G834" s="1"/>
      <c r="J834" s="1"/>
      <c r="K834" s="1"/>
      <c r="L834" s="1"/>
      <c r="M834" s="1"/>
      <c r="X834" s="1"/>
      <c r="Y834" s="1"/>
      <c r="Z834" s="1"/>
      <c r="AH834" s="1"/>
      <c r="AN834" s="1"/>
      <c r="AX834" s="1"/>
      <c r="BT834" s="1"/>
      <c r="BU834" s="1"/>
      <c r="BV834" s="1"/>
      <c r="BW834" s="1"/>
    </row>
    <row r="835">
      <c r="D835" s="1"/>
      <c r="E835" s="1"/>
      <c r="F835" s="1"/>
      <c r="G835" s="1"/>
      <c r="J835" s="1"/>
      <c r="K835" s="1"/>
      <c r="L835" s="1"/>
      <c r="M835" s="1"/>
      <c r="X835" s="1"/>
      <c r="Y835" s="1"/>
      <c r="Z835" s="1"/>
      <c r="AH835" s="1"/>
      <c r="AN835" s="1"/>
      <c r="AX835" s="1"/>
      <c r="BT835" s="1"/>
      <c r="BU835" s="1"/>
      <c r="BV835" s="1"/>
      <c r="BW835" s="1"/>
    </row>
    <row r="836">
      <c r="D836" s="1"/>
      <c r="E836" s="1"/>
      <c r="F836" s="1"/>
      <c r="G836" s="1"/>
      <c r="J836" s="1"/>
      <c r="K836" s="1"/>
      <c r="L836" s="1"/>
      <c r="M836" s="1"/>
      <c r="X836" s="1"/>
      <c r="Y836" s="1"/>
      <c r="Z836" s="1"/>
      <c r="AH836" s="1"/>
      <c r="AN836" s="1"/>
      <c r="AX836" s="1"/>
      <c r="BT836" s="1"/>
      <c r="BU836" s="1"/>
      <c r="BV836" s="1"/>
      <c r="BW836" s="1"/>
    </row>
    <row r="837">
      <c r="D837" s="1"/>
      <c r="E837" s="1"/>
      <c r="F837" s="1"/>
      <c r="G837" s="1"/>
      <c r="J837" s="1"/>
      <c r="K837" s="1"/>
      <c r="L837" s="1"/>
      <c r="M837" s="1"/>
      <c r="X837" s="1"/>
      <c r="Y837" s="1"/>
      <c r="Z837" s="1"/>
      <c r="AH837" s="1"/>
      <c r="AN837" s="1"/>
      <c r="AX837" s="1"/>
      <c r="BT837" s="1"/>
      <c r="BU837" s="1"/>
      <c r="BV837" s="1"/>
      <c r="BW837" s="1"/>
    </row>
    <row r="838">
      <c r="D838" s="1"/>
      <c r="E838" s="1"/>
      <c r="F838" s="1"/>
      <c r="G838" s="1"/>
      <c r="J838" s="1"/>
      <c r="K838" s="1"/>
      <c r="L838" s="1"/>
      <c r="M838" s="1"/>
      <c r="X838" s="1"/>
      <c r="Y838" s="1"/>
      <c r="Z838" s="1"/>
      <c r="AH838" s="1"/>
      <c r="AN838" s="1"/>
      <c r="AX838" s="1"/>
      <c r="BT838" s="1"/>
      <c r="BU838" s="1"/>
      <c r="BV838" s="1"/>
      <c r="BW838" s="1"/>
    </row>
    <row r="839">
      <c r="D839" s="1"/>
      <c r="E839" s="1"/>
      <c r="F839" s="1"/>
      <c r="G839" s="1"/>
      <c r="J839" s="1"/>
      <c r="K839" s="1"/>
      <c r="L839" s="1"/>
      <c r="M839" s="1"/>
      <c r="X839" s="1"/>
      <c r="Y839" s="1"/>
      <c r="Z839" s="1"/>
      <c r="AH839" s="1"/>
      <c r="AN839" s="1"/>
      <c r="AX839" s="1"/>
      <c r="BT839" s="1"/>
      <c r="BU839" s="1"/>
      <c r="BV839" s="1"/>
      <c r="BW839" s="1"/>
    </row>
    <row r="840">
      <c r="D840" s="1"/>
      <c r="E840" s="1"/>
      <c r="F840" s="1"/>
      <c r="G840" s="1"/>
      <c r="J840" s="1"/>
      <c r="K840" s="1"/>
      <c r="L840" s="1"/>
      <c r="M840" s="1"/>
      <c r="X840" s="1"/>
      <c r="Y840" s="1"/>
      <c r="Z840" s="1"/>
      <c r="AH840" s="1"/>
      <c r="AN840" s="1"/>
      <c r="AX840" s="1"/>
      <c r="BT840" s="1"/>
      <c r="BU840" s="1"/>
      <c r="BV840" s="1"/>
      <c r="BW840" s="1"/>
    </row>
    <row r="841">
      <c r="D841" s="1"/>
      <c r="E841" s="1"/>
      <c r="F841" s="1"/>
      <c r="G841" s="1"/>
      <c r="J841" s="1"/>
      <c r="K841" s="1"/>
      <c r="L841" s="1"/>
      <c r="M841" s="1"/>
      <c r="X841" s="1"/>
      <c r="Y841" s="1"/>
      <c r="Z841" s="1"/>
      <c r="AH841" s="1"/>
      <c r="AN841" s="1"/>
      <c r="AX841" s="1"/>
      <c r="BT841" s="1"/>
      <c r="BU841" s="1"/>
      <c r="BV841" s="1"/>
      <c r="BW841" s="1"/>
    </row>
    <row r="842">
      <c r="D842" s="1"/>
      <c r="E842" s="1"/>
      <c r="F842" s="1"/>
      <c r="G842" s="1"/>
      <c r="J842" s="1"/>
      <c r="K842" s="1"/>
      <c r="L842" s="1"/>
      <c r="M842" s="1"/>
      <c r="X842" s="1"/>
      <c r="Y842" s="1"/>
      <c r="Z842" s="1"/>
      <c r="AH842" s="1"/>
      <c r="AN842" s="1"/>
      <c r="AX842" s="1"/>
      <c r="BT842" s="1"/>
      <c r="BU842" s="1"/>
      <c r="BV842" s="1"/>
      <c r="BW842" s="1"/>
    </row>
    <row r="843">
      <c r="D843" s="1"/>
      <c r="E843" s="1"/>
      <c r="F843" s="1"/>
      <c r="G843" s="1"/>
      <c r="J843" s="1"/>
      <c r="K843" s="1"/>
      <c r="L843" s="1"/>
      <c r="M843" s="1"/>
      <c r="X843" s="1"/>
      <c r="Y843" s="1"/>
      <c r="Z843" s="1"/>
      <c r="AH843" s="1"/>
      <c r="AN843" s="1"/>
      <c r="AX843" s="1"/>
      <c r="BT843" s="1"/>
      <c r="BU843" s="1"/>
      <c r="BV843" s="1"/>
      <c r="BW843" s="1"/>
    </row>
    <row r="844">
      <c r="D844" s="1"/>
      <c r="E844" s="1"/>
      <c r="F844" s="1"/>
      <c r="G844" s="1"/>
      <c r="J844" s="1"/>
      <c r="K844" s="1"/>
      <c r="L844" s="1"/>
      <c r="M844" s="1"/>
      <c r="X844" s="1"/>
      <c r="Y844" s="1"/>
      <c r="Z844" s="1"/>
      <c r="AH844" s="1"/>
      <c r="AN844" s="1"/>
      <c r="AX844" s="1"/>
      <c r="BT844" s="1"/>
      <c r="BU844" s="1"/>
      <c r="BV844" s="1"/>
      <c r="BW844" s="1"/>
    </row>
    <row r="845">
      <c r="D845" s="1"/>
      <c r="E845" s="1"/>
      <c r="F845" s="1"/>
      <c r="G845" s="1"/>
      <c r="J845" s="1"/>
      <c r="K845" s="1"/>
      <c r="L845" s="1"/>
      <c r="M845" s="1"/>
      <c r="X845" s="1"/>
      <c r="Y845" s="1"/>
      <c r="Z845" s="1"/>
      <c r="AH845" s="1"/>
      <c r="AN845" s="1"/>
      <c r="AX845" s="1"/>
      <c r="BT845" s="1"/>
      <c r="BU845" s="1"/>
      <c r="BV845" s="1"/>
      <c r="BW845" s="1"/>
    </row>
    <row r="846">
      <c r="D846" s="1"/>
      <c r="E846" s="1"/>
      <c r="F846" s="1"/>
      <c r="G846" s="1"/>
      <c r="J846" s="1"/>
      <c r="K846" s="1"/>
      <c r="L846" s="1"/>
      <c r="M846" s="1"/>
      <c r="X846" s="1"/>
      <c r="Y846" s="1"/>
      <c r="Z846" s="1"/>
      <c r="AH846" s="1"/>
      <c r="AN846" s="1"/>
      <c r="AX846" s="1"/>
      <c r="BT846" s="1"/>
      <c r="BU846" s="1"/>
      <c r="BV846" s="1"/>
      <c r="BW846" s="1"/>
    </row>
    <row r="847">
      <c r="D847" s="1"/>
      <c r="E847" s="1"/>
      <c r="F847" s="1"/>
      <c r="G847" s="1"/>
      <c r="J847" s="1"/>
      <c r="K847" s="1"/>
      <c r="L847" s="1"/>
      <c r="M847" s="1"/>
      <c r="X847" s="1"/>
      <c r="Y847" s="1"/>
      <c r="Z847" s="1"/>
      <c r="AH847" s="1"/>
      <c r="AN847" s="1"/>
      <c r="AX847" s="1"/>
      <c r="BT847" s="1"/>
      <c r="BU847" s="1"/>
      <c r="BV847" s="1"/>
      <c r="BW847" s="1"/>
    </row>
    <row r="848">
      <c r="D848" s="1"/>
      <c r="E848" s="1"/>
      <c r="F848" s="1"/>
      <c r="G848" s="1"/>
      <c r="J848" s="1"/>
      <c r="K848" s="1"/>
      <c r="L848" s="1"/>
      <c r="M848" s="1"/>
      <c r="X848" s="1"/>
      <c r="Y848" s="1"/>
      <c r="Z848" s="1"/>
      <c r="AH848" s="1"/>
      <c r="AN848" s="1"/>
      <c r="AX848" s="1"/>
      <c r="BT848" s="1"/>
      <c r="BU848" s="1"/>
      <c r="BV848" s="1"/>
      <c r="BW848" s="1"/>
    </row>
    <row r="849">
      <c r="D849" s="1"/>
      <c r="E849" s="1"/>
      <c r="F849" s="1"/>
      <c r="G849" s="1"/>
      <c r="J849" s="1"/>
      <c r="K849" s="1"/>
      <c r="L849" s="1"/>
      <c r="M849" s="1"/>
      <c r="X849" s="1"/>
      <c r="Y849" s="1"/>
      <c r="Z849" s="1"/>
      <c r="AH849" s="1"/>
      <c r="AN849" s="1"/>
      <c r="AX849" s="1"/>
      <c r="BT849" s="1"/>
      <c r="BU849" s="1"/>
      <c r="BV849" s="1"/>
      <c r="BW849" s="1"/>
    </row>
    <row r="850">
      <c r="D850" s="1"/>
      <c r="E850" s="1"/>
      <c r="F850" s="1"/>
      <c r="G850" s="1"/>
      <c r="J850" s="1"/>
      <c r="K850" s="1"/>
      <c r="L850" s="1"/>
      <c r="M850" s="1"/>
      <c r="X850" s="1"/>
      <c r="Y850" s="1"/>
      <c r="Z850" s="1"/>
      <c r="AH850" s="1"/>
      <c r="AN850" s="1"/>
      <c r="AX850" s="1"/>
      <c r="BT850" s="1"/>
      <c r="BU850" s="1"/>
      <c r="BV850" s="1"/>
      <c r="BW850" s="1"/>
    </row>
    <row r="851">
      <c r="D851" s="1"/>
      <c r="E851" s="1"/>
      <c r="F851" s="1"/>
      <c r="G851" s="1"/>
      <c r="J851" s="1"/>
      <c r="K851" s="1"/>
      <c r="L851" s="1"/>
      <c r="M851" s="1"/>
      <c r="X851" s="1"/>
      <c r="Y851" s="1"/>
      <c r="Z851" s="1"/>
      <c r="AH851" s="1"/>
      <c r="AN851" s="1"/>
      <c r="AX851" s="1"/>
      <c r="BT851" s="1"/>
      <c r="BU851" s="1"/>
      <c r="BV851" s="1"/>
      <c r="BW851" s="1"/>
    </row>
    <row r="852">
      <c r="D852" s="1"/>
      <c r="E852" s="1"/>
      <c r="F852" s="1"/>
      <c r="G852" s="1"/>
      <c r="J852" s="1"/>
      <c r="K852" s="1"/>
      <c r="L852" s="1"/>
      <c r="M852" s="1"/>
      <c r="X852" s="1"/>
      <c r="Y852" s="1"/>
      <c r="Z852" s="1"/>
      <c r="AH852" s="1"/>
      <c r="AN852" s="1"/>
      <c r="AX852" s="1"/>
      <c r="BT852" s="1"/>
      <c r="BU852" s="1"/>
      <c r="BV852" s="1"/>
      <c r="BW852" s="1"/>
    </row>
    <row r="853">
      <c r="D853" s="1"/>
      <c r="E853" s="1"/>
      <c r="F853" s="1"/>
      <c r="G853" s="1"/>
      <c r="J853" s="1"/>
      <c r="K853" s="1"/>
      <c r="L853" s="1"/>
      <c r="M853" s="1"/>
      <c r="X853" s="1"/>
      <c r="Y853" s="1"/>
      <c r="Z853" s="1"/>
      <c r="AH853" s="1"/>
      <c r="AN853" s="1"/>
      <c r="AX853" s="1"/>
      <c r="BT853" s="1"/>
      <c r="BU853" s="1"/>
      <c r="BV853" s="1"/>
      <c r="BW853" s="1"/>
    </row>
    <row r="854">
      <c r="D854" s="1"/>
      <c r="E854" s="1"/>
      <c r="F854" s="1"/>
      <c r="G854" s="1"/>
      <c r="J854" s="1"/>
      <c r="K854" s="1"/>
      <c r="L854" s="1"/>
      <c r="M854" s="1"/>
      <c r="X854" s="1"/>
      <c r="Y854" s="1"/>
      <c r="Z854" s="1"/>
      <c r="AH854" s="1"/>
      <c r="AN854" s="1"/>
      <c r="AX854" s="1"/>
      <c r="BT854" s="1"/>
      <c r="BU854" s="1"/>
      <c r="BV854" s="1"/>
      <c r="BW854" s="1"/>
    </row>
    <row r="855">
      <c r="D855" s="1"/>
      <c r="E855" s="1"/>
      <c r="F855" s="1"/>
      <c r="G855" s="1"/>
      <c r="J855" s="1"/>
      <c r="K855" s="1"/>
      <c r="L855" s="1"/>
      <c r="M855" s="1"/>
      <c r="X855" s="1"/>
      <c r="Y855" s="1"/>
      <c r="Z855" s="1"/>
      <c r="AH855" s="1"/>
      <c r="AN855" s="1"/>
      <c r="AX855" s="1"/>
      <c r="BT855" s="1"/>
      <c r="BU855" s="1"/>
      <c r="BV855" s="1"/>
      <c r="BW855" s="1"/>
    </row>
    <row r="856">
      <c r="D856" s="1"/>
      <c r="E856" s="1"/>
      <c r="F856" s="1"/>
      <c r="G856" s="1"/>
      <c r="J856" s="1"/>
      <c r="K856" s="1"/>
      <c r="L856" s="1"/>
      <c r="M856" s="1"/>
      <c r="X856" s="1"/>
      <c r="Y856" s="1"/>
      <c r="Z856" s="1"/>
      <c r="AH856" s="1"/>
      <c r="AN856" s="1"/>
      <c r="AX856" s="1"/>
      <c r="BT856" s="1"/>
      <c r="BU856" s="1"/>
      <c r="BV856" s="1"/>
      <c r="BW856" s="1"/>
    </row>
    <row r="857">
      <c r="D857" s="1"/>
      <c r="E857" s="1"/>
      <c r="F857" s="1"/>
      <c r="G857" s="1"/>
      <c r="J857" s="1"/>
      <c r="K857" s="1"/>
      <c r="L857" s="1"/>
      <c r="M857" s="1"/>
      <c r="X857" s="1"/>
      <c r="Y857" s="1"/>
      <c r="Z857" s="1"/>
      <c r="AH857" s="1"/>
      <c r="AN857" s="1"/>
      <c r="AX857" s="1"/>
      <c r="BT857" s="1"/>
      <c r="BU857" s="1"/>
      <c r="BV857" s="1"/>
      <c r="BW857" s="1"/>
    </row>
    <row r="858">
      <c r="D858" s="1"/>
      <c r="E858" s="1"/>
      <c r="F858" s="1"/>
      <c r="G858" s="1"/>
      <c r="J858" s="1"/>
      <c r="K858" s="1"/>
      <c r="L858" s="1"/>
      <c r="M858" s="1"/>
      <c r="X858" s="1"/>
      <c r="Y858" s="1"/>
      <c r="Z858" s="1"/>
      <c r="AH858" s="1"/>
      <c r="AN858" s="1"/>
      <c r="AX858" s="1"/>
      <c r="BT858" s="1"/>
      <c r="BU858" s="1"/>
      <c r="BV858" s="1"/>
      <c r="BW858" s="1"/>
    </row>
    <row r="859">
      <c r="D859" s="1"/>
      <c r="E859" s="1"/>
      <c r="F859" s="1"/>
      <c r="G859" s="1"/>
      <c r="J859" s="1"/>
      <c r="K859" s="1"/>
      <c r="L859" s="1"/>
      <c r="M859" s="1"/>
      <c r="X859" s="1"/>
      <c r="Y859" s="1"/>
      <c r="Z859" s="1"/>
      <c r="AH859" s="1"/>
      <c r="AN859" s="1"/>
      <c r="AX859" s="1"/>
      <c r="BT859" s="1"/>
      <c r="BU859" s="1"/>
      <c r="BV859" s="1"/>
      <c r="BW859" s="1"/>
    </row>
    <row r="860">
      <c r="D860" s="1"/>
      <c r="E860" s="1"/>
      <c r="F860" s="1"/>
      <c r="G860" s="1"/>
      <c r="J860" s="1"/>
      <c r="K860" s="1"/>
      <c r="L860" s="1"/>
      <c r="M860" s="1"/>
      <c r="X860" s="1"/>
      <c r="Y860" s="1"/>
      <c r="Z860" s="1"/>
      <c r="AH860" s="1"/>
      <c r="AN860" s="1"/>
      <c r="AX860" s="1"/>
      <c r="BT860" s="1"/>
      <c r="BU860" s="1"/>
      <c r="BV860" s="1"/>
      <c r="BW860" s="1"/>
    </row>
    <row r="861">
      <c r="D861" s="1"/>
      <c r="E861" s="1"/>
      <c r="F861" s="1"/>
      <c r="G861" s="1"/>
      <c r="J861" s="1"/>
      <c r="K861" s="1"/>
      <c r="L861" s="1"/>
      <c r="M861" s="1"/>
      <c r="X861" s="1"/>
      <c r="Y861" s="1"/>
      <c r="Z861" s="1"/>
      <c r="AH861" s="1"/>
      <c r="AN861" s="1"/>
      <c r="AX861" s="1"/>
      <c r="BT861" s="1"/>
      <c r="BU861" s="1"/>
      <c r="BV861" s="1"/>
      <c r="BW861" s="1"/>
    </row>
    <row r="862">
      <c r="D862" s="1"/>
      <c r="E862" s="1"/>
      <c r="F862" s="1"/>
      <c r="G862" s="1"/>
      <c r="J862" s="1"/>
      <c r="K862" s="1"/>
      <c r="L862" s="1"/>
      <c r="M862" s="1"/>
      <c r="X862" s="1"/>
      <c r="Y862" s="1"/>
      <c r="Z862" s="1"/>
      <c r="AH862" s="1"/>
      <c r="AN862" s="1"/>
      <c r="AX862" s="1"/>
      <c r="BT862" s="1"/>
      <c r="BU862" s="1"/>
      <c r="BV862" s="1"/>
      <c r="BW862" s="1"/>
    </row>
    <row r="863">
      <c r="D863" s="1"/>
      <c r="E863" s="1"/>
      <c r="F863" s="1"/>
      <c r="G863" s="1"/>
      <c r="J863" s="1"/>
      <c r="K863" s="1"/>
      <c r="L863" s="1"/>
      <c r="M863" s="1"/>
      <c r="X863" s="1"/>
      <c r="Y863" s="1"/>
      <c r="Z863" s="1"/>
      <c r="AH863" s="1"/>
      <c r="AN863" s="1"/>
      <c r="AX863" s="1"/>
      <c r="BT863" s="1"/>
      <c r="BU863" s="1"/>
      <c r="BV863" s="1"/>
      <c r="BW863" s="1"/>
    </row>
    <row r="864">
      <c r="D864" s="1"/>
      <c r="E864" s="1"/>
      <c r="F864" s="1"/>
      <c r="G864" s="1"/>
      <c r="J864" s="1"/>
      <c r="K864" s="1"/>
      <c r="L864" s="1"/>
      <c r="M864" s="1"/>
      <c r="X864" s="1"/>
      <c r="Y864" s="1"/>
      <c r="Z864" s="1"/>
      <c r="AH864" s="1"/>
      <c r="AN864" s="1"/>
      <c r="AX864" s="1"/>
      <c r="BT864" s="1"/>
      <c r="BU864" s="1"/>
      <c r="BV864" s="1"/>
      <c r="BW864" s="1"/>
    </row>
    <row r="865">
      <c r="D865" s="1"/>
      <c r="E865" s="1"/>
      <c r="F865" s="1"/>
      <c r="G865" s="1"/>
      <c r="J865" s="1"/>
      <c r="K865" s="1"/>
      <c r="L865" s="1"/>
      <c r="M865" s="1"/>
      <c r="X865" s="1"/>
      <c r="Y865" s="1"/>
      <c r="Z865" s="1"/>
      <c r="AH865" s="1"/>
      <c r="AN865" s="1"/>
      <c r="AX865" s="1"/>
      <c r="BT865" s="1"/>
      <c r="BU865" s="1"/>
      <c r="BV865" s="1"/>
      <c r="BW865" s="1"/>
    </row>
    <row r="866">
      <c r="D866" s="1"/>
      <c r="E866" s="1"/>
      <c r="F866" s="1"/>
      <c r="G866" s="1"/>
      <c r="J866" s="1"/>
      <c r="K866" s="1"/>
      <c r="L866" s="1"/>
      <c r="M866" s="1"/>
      <c r="X866" s="1"/>
      <c r="Y866" s="1"/>
      <c r="Z866" s="1"/>
      <c r="AH866" s="1"/>
      <c r="AN866" s="1"/>
      <c r="AX866" s="1"/>
      <c r="BT866" s="1"/>
      <c r="BU866" s="1"/>
      <c r="BV866" s="1"/>
      <c r="BW866" s="1"/>
    </row>
    <row r="867">
      <c r="D867" s="1"/>
      <c r="E867" s="1"/>
      <c r="F867" s="1"/>
      <c r="G867" s="1"/>
      <c r="J867" s="1"/>
      <c r="K867" s="1"/>
      <c r="L867" s="1"/>
      <c r="M867" s="1"/>
      <c r="X867" s="1"/>
      <c r="Y867" s="1"/>
      <c r="Z867" s="1"/>
      <c r="AH867" s="1"/>
      <c r="AN867" s="1"/>
      <c r="AX867" s="1"/>
      <c r="BT867" s="1"/>
      <c r="BU867" s="1"/>
      <c r="BV867" s="1"/>
      <c r="BW867" s="1"/>
    </row>
    <row r="868">
      <c r="D868" s="1"/>
      <c r="E868" s="1"/>
      <c r="F868" s="1"/>
      <c r="G868" s="1"/>
      <c r="J868" s="1"/>
      <c r="K868" s="1"/>
      <c r="L868" s="1"/>
      <c r="M868" s="1"/>
      <c r="X868" s="1"/>
      <c r="Y868" s="1"/>
      <c r="Z868" s="1"/>
      <c r="AH868" s="1"/>
      <c r="AN868" s="1"/>
      <c r="AX868" s="1"/>
      <c r="BT868" s="1"/>
      <c r="BU868" s="1"/>
      <c r="BV868" s="1"/>
      <c r="BW868" s="1"/>
    </row>
    <row r="869">
      <c r="D869" s="1"/>
      <c r="E869" s="1"/>
      <c r="F869" s="1"/>
      <c r="G869" s="1"/>
      <c r="J869" s="1"/>
      <c r="K869" s="1"/>
      <c r="L869" s="1"/>
      <c r="M869" s="1"/>
      <c r="X869" s="1"/>
      <c r="Y869" s="1"/>
      <c r="Z869" s="1"/>
      <c r="AH869" s="1"/>
      <c r="AN869" s="1"/>
      <c r="AX869" s="1"/>
      <c r="BT869" s="1"/>
      <c r="BU869" s="1"/>
      <c r="BV869" s="1"/>
      <c r="BW869" s="1"/>
    </row>
    <row r="870">
      <c r="D870" s="1"/>
      <c r="E870" s="1"/>
      <c r="F870" s="1"/>
      <c r="G870" s="1"/>
      <c r="J870" s="1"/>
      <c r="K870" s="1"/>
      <c r="L870" s="1"/>
      <c r="M870" s="1"/>
      <c r="X870" s="1"/>
      <c r="Y870" s="1"/>
      <c r="Z870" s="1"/>
      <c r="AH870" s="1"/>
      <c r="AN870" s="1"/>
      <c r="AX870" s="1"/>
      <c r="BT870" s="1"/>
      <c r="BU870" s="1"/>
      <c r="BV870" s="1"/>
      <c r="BW870" s="1"/>
    </row>
    <row r="871">
      <c r="D871" s="1"/>
      <c r="E871" s="1"/>
      <c r="F871" s="1"/>
      <c r="G871" s="1"/>
      <c r="J871" s="1"/>
      <c r="K871" s="1"/>
      <c r="L871" s="1"/>
      <c r="M871" s="1"/>
      <c r="X871" s="1"/>
      <c r="Y871" s="1"/>
      <c r="Z871" s="1"/>
      <c r="AH871" s="1"/>
      <c r="AN871" s="1"/>
      <c r="AX871" s="1"/>
      <c r="BT871" s="1"/>
      <c r="BU871" s="1"/>
      <c r="BV871" s="1"/>
      <c r="BW871" s="1"/>
    </row>
    <row r="872">
      <c r="D872" s="1"/>
      <c r="E872" s="1"/>
      <c r="F872" s="1"/>
      <c r="G872" s="1"/>
      <c r="J872" s="1"/>
      <c r="K872" s="1"/>
      <c r="L872" s="1"/>
      <c r="M872" s="1"/>
      <c r="X872" s="1"/>
      <c r="Y872" s="1"/>
      <c r="Z872" s="1"/>
      <c r="AH872" s="1"/>
      <c r="AN872" s="1"/>
      <c r="AX872" s="1"/>
      <c r="BT872" s="1"/>
      <c r="BU872" s="1"/>
      <c r="BV872" s="1"/>
      <c r="BW872" s="1"/>
    </row>
    <row r="873">
      <c r="D873" s="1"/>
      <c r="E873" s="1"/>
      <c r="F873" s="1"/>
      <c r="G873" s="1"/>
      <c r="J873" s="1"/>
      <c r="K873" s="1"/>
      <c r="L873" s="1"/>
      <c r="M873" s="1"/>
      <c r="X873" s="1"/>
      <c r="Y873" s="1"/>
      <c r="Z873" s="1"/>
      <c r="AH873" s="1"/>
      <c r="AN873" s="1"/>
      <c r="AX873" s="1"/>
      <c r="BT873" s="1"/>
      <c r="BU873" s="1"/>
      <c r="BV873" s="1"/>
      <c r="BW873" s="1"/>
    </row>
    <row r="874">
      <c r="D874" s="1"/>
      <c r="E874" s="1"/>
      <c r="F874" s="1"/>
      <c r="G874" s="1"/>
      <c r="J874" s="1"/>
      <c r="K874" s="1"/>
      <c r="L874" s="1"/>
      <c r="M874" s="1"/>
      <c r="X874" s="1"/>
      <c r="Y874" s="1"/>
      <c r="Z874" s="1"/>
      <c r="AH874" s="1"/>
      <c r="AN874" s="1"/>
      <c r="AX874" s="1"/>
      <c r="BT874" s="1"/>
      <c r="BU874" s="1"/>
      <c r="BV874" s="1"/>
      <c r="BW874" s="1"/>
    </row>
    <row r="875">
      <c r="D875" s="1"/>
      <c r="E875" s="1"/>
      <c r="F875" s="1"/>
      <c r="G875" s="1"/>
      <c r="J875" s="1"/>
      <c r="K875" s="1"/>
      <c r="L875" s="1"/>
      <c r="M875" s="1"/>
      <c r="X875" s="1"/>
      <c r="Y875" s="1"/>
      <c r="Z875" s="1"/>
      <c r="AH875" s="1"/>
      <c r="AN875" s="1"/>
      <c r="AX875" s="1"/>
      <c r="BT875" s="1"/>
      <c r="BU875" s="1"/>
      <c r="BV875" s="1"/>
      <c r="BW875" s="1"/>
    </row>
    <row r="876">
      <c r="D876" s="1"/>
      <c r="E876" s="1"/>
      <c r="F876" s="1"/>
      <c r="G876" s="1"/>
      <c r="J876" s="1"/>
      <c r="K876" s="1"/>
      <c r="L876" s="1"/>
      <c r="M876" s="1"/>
      <c r="X876" s="1"/>
      <c r="Y876" s="1"/>
      <c r="Z876" s="1"/>
      <c r="AH876" s="1"/>
      <c r="AN876" s="1"/>
      <c r="AX876" s="1"/>
      <c r="BT876" s="1"/>
      <c r="BU876" s="1"/>
      <c r="BV876" s="1"/>
      <c r="BW876" s="1"/>
    </row>
    <row r="877">
      <c r="D877" s="1"/>
      <c r="E877" s="1"/>
      <c r="F877" s="1"/>
      <c r="G877" s="1"/>
      <c r="J877" s="1"/>
      <c r="K877" s="1"/>
      <c r="L877" s="1"/>
      <c r="M877" s="1"/>
      <c r="X877" s="1"/>
      <c r="Y877" s="1"/>
      <c r="Z877" s="1"/>
      <c r="AH877" s="1"/>
      <c r="AN877" s="1"/>
      <c r="AX877" s="1"/>
      <c r="BT877" s="1"/>
      <c r="BU877" s="1"/>
      <c r="BV877" s="1"/>
      <c r="BW877" s="1"/>
    </row>
    <row r="878">
      <c r="D878" s="1"/>
      <c r="E878" s="1"/>
      <c r="F878" s="1"/>
      <c r="G878" s="1"/>
      <c r="J878" s="1"/>
      <c r="K878" s="1"/>
      <c r="L878" s="1"/>
      <c r="M878" s="1"/>
      <c r="X878" s="1"/>
      <c r="Y878" s="1"/>
      <c r="Z878" s="1"/>
      <c r="AH878" s="1"/>
      <c r="AN878" s="1"/>
      <c r="AX878" s="1"/>
      <c r="BT878" s="1"/>
      <c r="BU878" s="1"/>
      <c r="BV878" s="1"/>
      <c r="BW878" s="1"/>
    </row>
    <row r="879">
      <c r="D879" s="1"/>
      <c r="E879" s="1"/>
      <c r="F879" s="1"/>
      <c r="G879" s="1"/>
      <c r="J879" s="1"/>
      <c r="K879" s="1"/>
      <c r="L879" s="1"/>
      <c r="M879" s="1"/>
      <c r="X879" s="1"/>
      <c r="Y879" s="1"/>
      <c r="Z879" s="1"/>
      <c r="AH879" s="1"/>
      <c r="AN879" s="1"/>
      <c r="AX879" s="1"/>
      <c r="BT879" s="1"/>
      <c r="BU879" s="1"/>
      <c r="BV879" s="1"/>
      <c r="BW879" s="1"/>
    </row>
    <row r="880">
      <c r="D880" s="1"/>
      <c r="E880" s="1"/>
      <c r="F880" s="1"/>
      <c r="G880" s="1"/>
      <c r="J880" s="1"/>
      <c r="K880" s="1"/>
      <c r="L880" s="1"/>
      <c r="M880" s="1"/>
      <c r="X880" s="1"/>
      <c r="Y880" s="1"/>
      <c r="Z880" s="1"/>
      <c r="AH880" s="1"/>
      <c r="AN880" s="1"/>
      <c r="AX880" s="1"/>
      <c r="BT880" s="1"/>
      <c r="BU880" s="1"/>
      <c r="BV880" s="1"/>
      <c r="BW880" s="1"/>
    </row>
    <row r="881">
      <c r="D881" s="1"/>
      <c r="E881" s="1"/>
      <c r="F881" s="1"/>
      <c r="G881" s="1"/>
      <c r="J881" s="1"/>
      <c r="K881" s="1"/>
      <c r="L881" s="1"/>
      <c r="M881" s="1"/>
      <c r="X881" s="1"/>
      <c r="Y881" s="1"/>
      <c r="Z881" s="1"/>
      <c r="AH881" s="1"/>
      <c r="AN881" s="1"/>
      <c r="AX881" s="1"/>
      <c r="BT881" s="1"/>
      <c r="BU881" s="1"/>
      <c r="BV881" s="1"/>
      <c r="BW881" s="1"/>
    </row>
    <row r="882">
      <c r="D882" s="1"/>
      <c r="E882" s="1"/>
      <c r="F882" s="1"/>
      <c r="G882" s="1"/>
      <c r="J882" s="1"/>
      <c r="K882" s="1"/>
      <c r="L882" s="1"/>
      <c r="M882" s="1"/>
      <c r="X882" s="1"/>
      <c r="Y882" s="1"/>
      <c r="Z882" s="1"/>
      <c r="AH882" s="1"/>
      <c r="AN882" s="1"/>
      <c r="AX882" s="1"/>
      <c r="BT882" s="1"/>
      <c r="BU882" s="1"/>
      <c r="BV882" s="1"/>
      <c r="BW882" s="1"/>
    </row>
    <row r="883">
      <c r="D883" s="1"/>
      <c r="E883" s="1"/>
      <c r="F883" s="1"/>
      <c r="G883" s="1"/>
      <c r="J883" s="1"/>
      <c r="K883" s="1"/>
      <c r="L883" s="1"/>
      <c r="M883" s="1"/>
      <c r="X883" s="1"/>
      <c r="Y883" s="1"/>
      <c r="Z883" s="1"/>
      <c r="AH883" s="1"/>
      <c r="AN883" s="1"/>
      <c r="AX883" s="1"/>
      <c r="BT883" s="1"/>
      <c r="BU883" s="1"/>
      <c r="BV883" s="1"/>
      <c r="BW883" s="1"/>
    </row>
    <row r="884">
      <c r="D884" s="1"/>
      <c r="E884" s="1"/>
      <c r="F884" s="1"/>
      <c r="G884" s="1"/>
      <c r="J884" s="1"/>
      <c r="K884" s="1"/>
      <c r="L884" s="1"/>
      <c r="M884" s="1"/>
      <c r="X884" s="1"/>
      <c r="Y884" s="1"/>
      <c r="Z884" s="1"/>
      <c r="AH884" s="1"/>
      <c r="AN884" s="1"/>
      <c r="AX884" s="1"/>
      <c r="BT884" s="1"/>
      <c r="BU884" s="1"/>
      <c r="BV884" s="1"/>
      <c r="BW884" s="1"/>
    </row>
    <row r="885">
      <c r="D885" s="1"/>
      <c r="E885" s="1"/>
      <c r="F885" s="1"/>
      <c r="G885" s="1"/>
      <c r="J885" s="1"/>
      <c r="K885" s="1"/>
      <c r="L885" s="1"/>
      <c r="M885" s="1"/>
      <c r="X885" s="1"/>
      <c r="Y885" s="1"/>
      <c r="Z885" s="1"/>
      <c r="AH885" s="1"/>
      <c r="AN885" s="1"/>
      <c r="AX885" s="1"/>
      <c r="BT885" s="1"/>
      <c r="BU885" s="1"/>
      <c r="BV885" s="1"/>
      <c r="BW885" s="1"/>
    </row>
    <row r="886">
      <c r="D886" s="1"/>
      <c r="E886" s="1"/>
      <c r="F886" s="1"/>
      <c r="G886" s="1"/>
      <c r="J886" s="1"/>
      <c r="K886" s="1"/>
      <c r="L886" s="1"/>
      <c r="M886" s="1"/>
      <c r="X886" s="1"/>
      <c r="Y886" s="1"/>
      <c r="Z886" s="1"/>
      <c r="AH886" s="1"/>
      <c r="AN886" s="1"/>
      <c r="AX886" s="1"/>
      <c r="BT886" s="1"/>
      <c r="BU886" s="1"/>
      <c r="BV886" s="1"/>
      <c r="BW886" s="1"/>
    </row>
    <row r="887">
      <c r="D887" s="1"/>
      <c r="E887" s="1"/>
      <c r="F887" s="1"/>
      <c r="G887" s="1"/>
      <c r="J887" s="1"/>
      <c r="K887" s="1"/>
      <c r="L887" s="1"/>
      <c r="M887" s="1"/>
      <c r="X887" s="1"/>
      <c r="Y887" s="1"/>
      <c r="Z887" s="1"/>
      <c r="AH887" s="1"/>
      <c r="AN887" s="1"/>
      <c r="AX887" s="1"/>
      <c r="BT887" s="1"/>
      <c r="BU887" s="1"/>
      <c r="BV887" s="1"/>
      <c r="BW887" s="1"/>
    </row>
    <row r="888">
      <c r="D888" s="1"/>
      <c r="E888" s="1"/>
      <c r="F888" s="1"/>
      <c r="G888" s="1"/>
      <c r="J888" s="1"/>
      <c r="K888" s="1"/>
      <c r="L888" s="1"/>
      <c r="M888" s="1"/>
      <c r="X888" s="1"/>
      <c r="Y888" s="1"/>
      <c r="Z888" s="1"/>
      <c r="AH888" s="1"/>
      <c r="AN888" s="1"/>
      <c r="AX888" s="1"/>
      <c r="BT888" s="1"/>
      <c r="BU888" s="1"/>
      <c r="BV888" s="1"/>
      <c r="BW888" s="1"/>
    </row>
    <row r="889">
      <c r="D889" s="1"/>
      <c r="E889" s="1"/>
      <c r="F889" s="1"/>
      <c r="G889" s="1"/>
      <c r="J889" s="1"/>
      <c r="K889" s="1"/>
      <c r="L889" s="1"/>
      <c r="M889" s="1"/>
      <c r="X889" s="1"/>
      <c r="Y889" s="1"/>
      <c r="Z889" s="1"/>
      <c r="AH889" s="1"/>
      <c r="AN889" s="1"/>
      <c r="AX889" s="1"/>
      <c r="BT889" s="1"/>
      <c r="BU889" s="1"/>
      <c r="BV889" s="1"/>
      <c r="BW889" s="1"/>
    </row>
    <row r="890">
      <c r="D890" s="1"/>
      <c r="E890" s="1"/>
      <c r="F890" s="1"/>
      <c r="G890" s="1"/>
      <c r="J890" s="1"/>
      <c r="K890" s="1"/>
      <c r="L890" s="1"/>
      <c r="M890" s="1"/>
      <c r="X890" s="1"/>
      <c r="Y890" s="1"/>
      <c r="Z890" s="1"/>
      <c r="AH890" s="1"/>
      <c r="AN890" s="1"/>
      <c r="AX890" s="1"/>
      <c r="BT890" s="1"/>
      <c r="BU890" s="1"/>
      <c r="BV890" s="1"/>
      <c r="BW890" s="1"/>
    </row>
    <row r="891">
      <c r="D891" s="1"/>
      <c r="E891" s="1"/>
      <c r="F891" s="1"/>
      <c r="G891" s="1"/>
      <c r="J891" s="1"/>
      <c r="K891" s="1"/>
      <c r="L891" s="1"/>
      <c r="M891" s="1"/>
      <c r="X891" s="1"/>
      <c r="Y891" s="1"/>
      <c r="Z891" s="1"/>
      <c r="AH891" s="1"/>
      <c r="AN891" s="1"/>
      <c r="AX891" s="1"/>
      <c r="BT891" s="1"/>
      <c r="BU891" s="1"/>
      <c r="BV891" s="1"/>
      <c r="BW891" s="1"/>
    </row>
    <row r="892">
      <c r="D892" s="1"/>
      <c r="E892" s="1"/>
      <c r="F892" s="1"/>
      <c r="G892" s="1"/>
      <c r="J892" s="1"/>
      <c r="K892" s="1"/>
      <c r="L892" s="1"/>
      <c r="M892" s="1"/>
      <c r="X892" s="1"/>
      <c r="Y892" s="1"/>
      <c r="Z892" s="1"/>
      <c r="AH892" s="1"/>
      <c r="AN892" s="1"/>
      <c r="AX892" s="1"/>
      <c r="BT892" s="1"/>
      <c r="BU892" s="1"/>
      <c r="BV892" s="1"/>
      <c r="BW892" s="1"/>
    </row>
    <row r="893">
      <c r="D893" s="1"/>
      <c r="E893" s="1"/>
      <c r="F893" s="1"/>
      <c r="G893" s="1"/>
      <c r="J893" s="1"/>
      <c r="K893" s="1"/>
      <c r="L893" s="1"/>
      <c r="M893" s="1"/>
      <c r="X893" s="1"/>
      <c r="Y893" s="1"/>
      <c r="Z893" s="1"/>
      <c r="AH893" s="1"/>
      <c r="AN893" s="1"/>
      <c r="AX893" s="1"/>
      <c r="BT893" s="1"/>
      <c r="BU893" s="1"/>
      <c r="BV893" s="1"/>
      <c r="BW893" s="1"/>
    </row>
    <row r="894">
      <c r="D894" s="1"/>
      <c r="E894" s="1"/>
      <c r="F894" s="1"/>
      <c r="G894" s="1"/>
      <c r="J894" s="1"/>
      <c r="K894" s="1"/>
      <c r="L894" s="1"/>
      <c r="M894" s="1"/>
      <c r="X894" s="1"/>
      <c r="Y894" s="1"/>
      <c r="Z894" s="1"/>
      <c r="AH894" s="1"/>
      <c r="AN894" s="1"/>
      <c r="AX894" s="1"/>
      <c r="BT894" s="1"/>
      <c r="BU894" s="1"/>
      <c r="BV894" s="1"/>
      <c r="BW894" s="1"/>
    </row>
    <row r="895">
      <c r="D895" s="1"/>
      <c r="E895" s="1"/>
      <c r="F895" s="1"/>
      <c r="G895" s="1"/>
      <c r="J895" s="1"/>
      <c r="K895" s="1"/>
      <c r="L895" s="1"/>
      <c r="M895" s="1"/>
      <c r="X895" s="1"/>
      <c r="Y895" s="1"/>
      <c r="Z895" s="1"/>
      <c r="AH895" s="1"/>
      <c r="AN895" s="1"/>
      <c r="AX895" s="1"/>
      <c r="BT895" s="1"/>
      <c r="BU895" s="1"/>
      <c r="BV895" s="1"/>
      <c r="BW895" s="1"/>
    </row>
    <row r="896">
      <c r="D896" s="1"/>
      <c r="E896" s="1"/>
      <c r="F896" s="1"/>
      <c r="G896" s="1"/>
      <c r="J896" s="1"/>
      <c r="K896" s="1"/>
      <c r="L896" s="1"/>
      <c r="M896" s="1"/>
      <c r="X896" s="1"/>
      <c r="Y896" s="1"/>
      <c r="Z896" s="1"/>
      <c r="AH896" s="1"/>
      <c r="AN896" s="1"/>
      <c r="AX896" s="1"/>
      <c r="BT896" s="1"/>
      <c r="BU896" s="1"/>
      <c r="BV896" s="1"/>
      <c r="BW896" s="1"/>
    </row>
    <row r="897">
      <c r="D897" s="1"/>
      <c r="E897" s="1"/>
      <c r="F897" s="1"/>
      <c r="G897" s="1"/>
      <c r="J897" s="1"/>
      <c r="K897" s="1"/>
      <c r="L897" s="1"/>
      <c r="M897" s="1"/>
      <c r="X897" s="1"/>
      <c r="Y897" s="1"/>
      <c r="Z897" s="1"/>
      <c r="AH897" s="1"/>
      <c r="AN897" s="1"/>
      <c r="AX897" s="1"/>
      <c r="BT897" s="1"/>
      <c r="BU897" s="1"/>
      <c r="BV897" s="1"/>
      <c r="BW897" s="1"/>
    </row>
    <row r="898">
      <c r="D898" s="1"/>
      <c r="E898" s="1"/>
      <c r="F898" s="1"/>
      <c r="G898" s="1"/>
      <c r="J898" s="1"/>
      <c r="K898" s="1"/>
      <c r="L898" s="1"/>
      <c r="M898" s="1"/>
      <c r="X898" s="1"/>
      <c r="Y898" s="1"/>
      <c r="Z898" s="1"/>
      <c r="AH898" s="1"/>
      <c r="AN898" s="1"/>
      <c r="AX898" s="1"/>
      <c r="BT898" s="1"/>
      <c r="BU898" s="1"/>
      <c r="BV898" s="1"/>
      <c r="BW898" s="1"/>
    </row>
    <row r="899">
      <c r="D899" s="1"/>
      <c r="E899" s="1"/>
      <c r="F899" s="1"/>
      <c r="G899" s="1"/>
      <c r="J899" s="1"/>
      <c r="K899" s="1"/>
      <c r="L899" s="1"/>
      <c r="M899" s="1"/>
      <c r="X899" s="1"/>
      <c r="Y899" s="1"/>
      <c r="Z899" s="1"/>
      <c r="AH899" s="1"/>
      <c r="AN899" s="1"/>
      <c r="AX899" s="1"/>
      <c r="BT899" s="1"/>
      <c r="BU899" s="1"/>
      <c r="BV899" s="1"/>
      <c r="BW899" s="1"/>
    </row>
    <row r="900">
      <c r="D900" s="1"/>
      <c r="E900" s="1"/>
      <c r="F900" s="1"/>
      <c r="G900" s="1"/>
      <c r="J900" s="1"/>
      <c r="K900" s="1"/>
      <c r="L900" s="1"/>
      <c r="M900" s="1"/>
      <c r="X900" s="1"/>
      <c r="Y900" s="1"/>
      <c r="Z900" s="1"/>
      <c r="AH900" s="1"/>
      <c r="AN900" s="1"/>
      <c r="AX900" s="1"/>
      <c r="BT900" s="1"/>
      <c r="BU900" s="1"/>
      <c r="BV900" s="1"/>
      <c r="BW900" s="1"/>
    </row>
    <row r="901">
      <c r="D901" s="1"/>
      <c r="E901" s="1"/>
      <c r="F901" s="1"/>
      <c r="G901" s="1"/>
      <c r="J901" s="1"/>
      <c r="K901" s="1"/>
      <c r="L901" s="1"/>
      <c r="M901" s="1"/>
      <c r="X901" s="1"/>
      <c r="Y901" s="1"/>
      <c r="Z901" s="1"/>
      <c r="AH901" s="1"/>
      <c r="AN901" s="1"/>
      <c r="AX901" s="1"/>
      <c r="BT901" s="1"/>
      <c r="BU901" s="1"/>
      <c r="BV901" s="1"/>
      <c r="BW901" s="1"/>
    </row>
    <row r="902">
      <c r="D902" s="1"/>
      <c r="E902" s="1"/>
      <c r="F902" s="1"/>
      <c r="G902" s="1"/>
      <c r="J902" s="1"/>
      <c r="K902" s="1"/>
      <c r="L902" s="1"/>
      <c r="M902" s="1"/>
      <c r="X902" s="1"/>
      <c r="Y902" s="1"/>
      <c r="Z902" s="1"/>
      <c r="AH902" s="1"/>
      <c r="AN902" s="1"/>
      <c r="AX902" s="1"/>
      <c r="BT902" s="1"/>
      <c r="BU902" s="1"/>
      <c r="BV902" s="1"/>
      <c r="BW902" s="1"/>
    </row>
    <row r="903">
      <c r="D903" s="1"/>
      <c r="E903" s="1"/>
      <c r="F903" s="1"/>
      <c r="G903" s="1"/>
      <c r="J903" s="1"/>
      <c r="K903" s="1"/>
      <c r="L903" s="1"/>
      <c r="M903" s="1"/>
      <c r="X903" s="1"/>
      <c r="Y903" s="1"/>
      <c r="Z903" s="1"/>
      <c r="AH903" s="1"/>
      <c r="AN903" s="1"/>
      <c r="AX903" s="1"/>
      <c r="BT903" s="1"/>
      <c r="BU903" s="1"/>
      <c r="BV903" s="1"/>
      <c r="BW903" s="1"/>
    </row>
    <row r="904">
      <c r="D904" s="1"/>
      <c r="E904" s="1"/>
      <c r="F904" s="1"/>
      <c r="G904" s="1"/>
      <c r="J904" s="1"/>
      <c r="K904" s="1"/>
      <c r="L904" s="1"/>
      <c r="M904" s="1"/>
      <c r="X904" s="1"/>
      <c r="Y904" s="1"/>
      <c r="Z904" s="1"/>
      <c r="AH904" s="1"/>
      <c r="AN904" s="1"/>
      <c r="AX904" s="1"/>
      <c r="BT904" s="1"/>
      <c r="BU904" s="1"/>
      <c r="BV904" s="1"/>
      <c r="BW904" s="1"/>
    </row>
    <row r="905">
      <c r="D905" s="1"/>
      <c r="E905" s="1"/>
      <c r="F905" s="1"/>
      <c r="G905" s="1"/>
      <c r="J905" s="1"/>
      <c r="K905" s="1"/>
      <c r="L905" s="1"/>
      <c r="M905" s="1"/>
      <c r="X905" s="1"/>
      <c r="Y905" s="1"/>
      <c r="Z905" s="1"/>
      <c r="AH905" s="1"/>
      <c r="AN905" s="1"/>
      <c r="AX905" s="1"/>
      <c r="BT905" s="1"/>
      <c r="BU905" s="1"/>
      <c r="BV905" s="1"/>
      <c r="BW905" s="1"/>
    </row>
    <row r="906">
      <c r="D906" s="1"/>
      <c r="E906" s="1"/>
      <c r="F906" s="1"/>
      <c r="G906" s="1"/>
      <c r="J906" s="1"/>
      <c r="K906" s="1"/>
      <c r="L906" s="1"/>
      <c r="M906" s="1"/>
      <c r="X906" s="1"/>
      <c r="Y906" s="1"/>
      <c r="Z906" s="1"/>
      <c r="AH906" s="1"/>
      <c r="AN906" s="1"/>
      <c r="AX906" s="1"/>
      <c r="BT906" s="1"/>
      <c r="BU906" s="1"/>
      <c r="BV906" s="1"/>
      <c r="BW906" s="1"/>
    </row>
    <row r="907">
      <c r="D907" s="1"/>
      <c r="E907" s="1"/>
      <c r="F907" s="1"/>
      <c r="G907" s="1"/>
      <c r="J907" s="1"/>
      <c r="K907" s="1"/>
      <c r="L907" s="1"/>
      <c r="M907" s="1"/>
      <c r="X907" s="1"/>
      <c r="Y907" s="1"/>
      <c r="Z907" s="1"/>
      <c r="AH907" s="1"/>
      <c r="AN907" s="1"/>
      <c r="AX907" s="1"/>
      <c r="BT907" s="1"/>
      <c r="BU907" s="1"/>
      <c r="BV907" s="1"/>
      <c r="BW907" s="1"/>
    </row>
    <row r="908">
      <c r="D908" s="1"/>
      <c r="E908" s="1"/>
      <c r="F908" s="1"/>
      <c r="G908" s="1"/>
      <c r="J908" s="1"/>
      <c r="K908" s="1"/>
      <c r="L908" s="1"/>
      <c r="M908" s="1"/>
      <c r="X908" s="1"/>
      <c r="Y908" s="1"/>
      <c r="Z908" s="1"/>
      <c r="AH908" s="1"/>
      <c r="AN908" s="1"/>
      <c r="AX908" s="1"/>
      <c r="BT908" s="1"/>
      <c r="BU908" s="1"/>
      <c r="BV908" s="1"/>
      <c r="BW908" s="1"/>
    </row>
    <row r="909">
      <c r="D909" s="1"/>
      <c r="E909" s="1"/>
      <c r="F909" s="1"/>
      <c r="G909" s="1"/>
      <c r="J909" s="1"/>
      <c r="K909" s="1"/>
      <c r="L909" s="1"/>
      <c r="M909" s="1"/>
      <c r="X909" s="1"/>
      <c r="Y909" s="1"/>
      <c r="Z909" s="1"/>
      <c r="AH909" s="1"/>
      <c r="AN909" s="1"/>
      <c r="AX909" s="1"/>
      <c r="BT909" s="1"/>
      <c r="BU909" s="1"/>
      <c r="BV909" s="1"/>
      <c r="BW909" s="1"/>
    </row>
    <row r="910">
      <c r="D910" s="1"/>
      <c r="E910" s="1"/>
      <c r="F910" s="1"/>
      <c r="G910" s="1"/>
      <c r="J910" s="1"/>
      <c r="K910" s="1"/>
      <c r="L910" s="1"/>
      <c r="M910" s="1"/>
      <c r="X910" s="1"/>
      <c r="Y910" s="1"/>
      <c r="Z910" s="1"/>
      <c r="AH910" s="1"/>
      <c r="AN910" s="1"/>
      <c r="AX910" s="1"/>
      <c r="BT910" s="1"/>
      <c r="BU910" s="1"/>
      <c r="BV910" s="1"/>
      <c r="BW910" s="1"/>
    </row>
    <row r="911">
      <c r="D911" s="1"/>
      <c r="E911" s="1"/>
      <c r="F911" s="1"/>
      <c r="G911" s="1"/>
      <c r="J911" s="1"/>
      <c r="K911" s="1"/>
      <c r="L911" s="1"/>
      <c r="M911" s="1"/>
      <c r="X911" s="1"/>
      <c r="Y911" s="1"/>
      <c r="Z911" s="1"/>
      <c r="AH911" s="1"/>
      <c r="AN911" s="1"/>
      <c r="AX911" s="1"/>
      <c r="BT911" s="1"/>
      <c r="BU911" s="1"/>
      <c r="BV911" s="1"/>
      <c r="BW911" s="1"/>
    </row>
    <row r="912">
      <c r="D912" s="1"/>
      <c r="E912" s="1"/>
      <c r="F912" s="1"/>
      <c r="G912" s="1"/>
      <c r="J912" s="1"/>
      <c r="K912" s="1"/>
      <c r="L912" s="1"/>
      <c r="M912" s="1"/>
      <c r="X912" s="1"/>
      <c r="Y912" s="1"/>
      <c r="Z912" s="1"/>
      <c r="AH912" s="1"/>
      <c r="AN912" s="1"/>
      <c r="AX912" s="1"/>
      <c r="BT912" s="1"/>
      <c r="BU912" s="1"/>
      <c r="BV912" s="1"/>
      <c r="BW912" s="1"/>
    </row>
    <row r="913">
      <c r="D913" s="1"/>
      <c r="E913" s="1"/>
      <c r="F913" s="1"/>
      <c r="G913" s="1"/>
      <c r="J913" s="1"/>
      <c r="K913" s="1"/>
      <c r="L913" s="1"/>
      <c r="M913" s="1"/>
      <c r="X913" s="1"/>
      <c r="Y913" s="1"/>
      <c r="Z913" s="1"/>
      <c r="AH913" s="1"/>
      <c r="AN913" s="1"/>
      <c r="AX913" s="1"/>
      <c r="BT913" s="1"/>
      <c r="BU913" s="1"/>
      <c r="BV913" s="1"/>
      <c r="BW913" s="1"/>
    </row>
    <row r="914">
      <c r="D914" s="1"/>
      <c r="E914" s="1"/>
      <c r="F914" s="1"/>
      <c r="G914" s="1"/>
      <c r="J914" s="1"/>
      <c r="K914" s="1"/>
      <c r="L914" s="1"/>
      <c r="M914" s="1"/>
      <c r="X914" s="1"/>
      <c r="Y914" s="1"/>
      <c r="Z914" s="1"/>
      <c r="AH914" s="1"/>
      <c r="AN914" s="1"/>
      <c r="AX914" s="1"/>
      <c r="BT914" s="1"/>
      <c r="BU914" s="1"/>
      <c r="BV914" s="1"/>
      <c r="BW914" s="1"/>
    </row>
    <row r="915">
      <c r="D915" s="1"/>
      <c r="E915" s="1"/>
      <c r="F915" s="1"/>
      <c r="G915" s="1"/>
      <c r="J915" s="1"/>
      <c r="K915" s="1"/>
      <c r="L915" s="1"/>
      <c r="M915" s="1"/>
      <c r="X915" s="1"/>
      <c r="Y915" s="1"/>
      <c r="Z915" s="1"/>
      <c r="AH915" s="1"/>
      <c r="AN915" s="1"/>
      <c r="AX915" s="1"/>
      <c r="BT915" s="1"/>
      <c r="BU915" s="1"/>
      <c r="BV915" s="1"/>
      <c r="BW915" s="1"/>
    </row>
    <row r="916">
      <c r="D916" s="1"/>
      <c r="E916" s="1"/>
      <c r="F916" s="1"/>
      <c r="G916" s="1"/>
      <c r="J916" s="1"/>
      <c r="K916" s="1"/>
      <c r="L916" s="1"/>
      <c r="M916" s="1"/>
      <c r="X916" s="1"/>
      <c r="Y916" s="1"/>
      <c r="Z916" s="1"/>
      <c r="AH916" s="1"/>
      <c r="AN916" s="1"/>
      <c r="AX916" s="1"/>
      <c r="BT916" s="1"/>
      <c r="BU916" s="1"/>
      <c r="BV916" s="1"/>
      <c r="BW916" s="1"/>
    </row>
    <row r="917">
      <c r="D917" s="1"/>
      <c r="E917" s="1"/>
      <c r="F917" s="1"/>
      <c r="G917" s="1"/>
      <c r="J917" s="1"/>
      <c r="K917" s="1"/>
      <c r="L917" s="1"/>
      <c r="M917" s="1"/>
      <c r="X917" s="1"/>
      <c r="Y917" s="1"/>
      <c r="Z917" s="1"/>
      <c r="AH917" s="1"/>
      <c r="AN917" s="1"/>
      <c r="AX917" s="1"/>
      <c r="BT917" s="1"/>
      <c r="BU917" s="1"/>
      <c r="BV917" s="1"/>
      <c r="BW917" s="1"/>
    </row>
    <row r="918">
      <c r="D918" s="1"/>
      <c r="E918" s="1"/>
      <c r="F918" s="1"/>
      <c r="G918" s="1"/>
      <c r="J918" s="1"/>
      <c r="K918" s="1"/>
      <c r="L918" s="1"/>
      <c r="M918" s="1"/>
      <c r="X918" s="1"/>
      <c r="Y918" s="1"/>
      <c r="Z918" s="1"/>
      <c r="AH918" s="1"/>
      <c r="AN918" s="1"/>
      <c r="AX918" s="1"/>
      <c r="BT918" s="1"/>
      <c r="BU918" s="1"/>
      <c r="BV918" s="1"/>
      <c r="BW918" s="1"/>
    </row>
    <row r="919">
      <c r="D919" s="1"/>
      <c r="E919" s="1"/>
      <c r="F919" s="1"/>
      <c r="G919" s="1"/>
      <c r="J919" s="1"/>
      <c r="K919" s="1"/>
      <c r="L919" s="1"/>
      <c r="M919" s="1"/>
      <c r="X919" s="1"/>
      <c r="Y919" s="1"/>
      <c r="Z919" s="1"/>
      <c r="AH919" s="1"/>
      <c r="AN919" s="1"/>
      <c r="AX919" s="1"/>
      <c r="BT919" s="1"/>
      <c r="BU919" s="1"/>
      <c r="BV919" s="1"/>
      <c r="BW919" s="1"/>
    </row>
    <row r="920">
      <c r="D920" s="1"/>
      <c r="E920" s="1"/>
      <c r="F920" s="1"/>
      <c r="G920" s="1"/>
      <c r="J920" s="1"/>
      <c r="K920" s="1"/>
      <c r="L920" s="1"/>
      <c r="M920" s="1"/>
      <c r="X920" s="1"/>
      <c r="Y920" s="1"/>
      <c r="Z920" s="1"/>
      <c r="AH920" s="1"/>
      <c r="AN920" s="1"/>
      <c r="AX920" s="1"/>
      <c r="BT920" s="1"/>
      <c r="BU920" s="1"/>
      <c r="BV920" s="1"/>
      <c r="BW920" s="1"/>
    </row>
    <row r="921">
      <c r="D921" s="1"/>
      <c r="E921" s="1"/>
      <c r="F921" s="1"/>
      <c r="G921" s="1"/>
      <c r="J921" s="1"/>
      <c r="K921" s="1"/>
      <c r="L921" s="1"/>
      <c r="M921" s="1"/>
      <c r="X921" s="1"/>
      <c r="Y921" s="1"/>
      <c r="Z921" s="1"/>
      <c r="AH921" s="1"/>
      <c r="AN921" s="1"/>
      <c r="AX921" s="1"/>
      <c r="BT921" s="1"/>
      <c r="BU921" s="1"/>
      <c r="BV921" s="1"/>
      <c r="BW921" s="1"/>
    </row>
    <row r="922">
      <c r="D922" s="1"/>
      <c r="E922" s="1"/>
      <c r="F922" s="1"/>
      <c r="G922" s="1"/>
      <c r="J922" s="1"/>
      <c r="K922" s="1"/>
      <c r="L922" s="1"/>
      <c r="M922" s="1"/>
      <c r="X922" s="1"/>
      <c r="Y922" s="1"/>
      <c r="Z922" s="1"/>
      <c r="AH922" s="1"/>
      <c r="AN922" s="1"/>
      <c r="AX922" s="1"/>
      <c r="BT922" s="1"/>
      <c r="BU922" s="1"/>
      <c r="BV922" s="1"/>
      <c r="BW922" s="1"/>
    </row>
    <row r="923">
      <c r="D923" s="1"/>
      <c r="E923" s="1"/>
      <c r="F923" s="1"/>
      <c r="G923" s="1"/>
      <c r="J923" s="1"/>
      <c r="K923" s="1"/>
      <c r="L923" s="1"/>
      <c r="M923" s="1"/>
      <c r="X923" s="1"/>
      <c r="Y923" s="1"/>
      <c r="Z923" s="1"/>
      <c r="AH923" s="1"/>
      <c r="AN923" s="1"/>
      <c r="AX923" s="1"/>
      <c r="BT923" s="1"/>
      <c r="BU923" s="1"/>
      <c r="BV923" s="1"/>
      <c r="BW923" s="1"/>
    </row>
    <row r="924">
      <c r="D924" s="1"/>
      <c r="E924" s="1"/>
      <c r="F924" s="1"/>
      <c r="G924" s="1"/>
      <c r="J924" s="1"/>
      <c r="K924" s="1"/>
      <c r="L924" s="1"/>
      <c r="M924" s="1"/>
      <c r="X924" s="1"/>
      <c r="Y924" s="1"/>
      <c r="Z924" s="1"/>
      <c r="AH924" s="1"/>
      <c r="AN924" s="1"/>
      <c r="AX924" s="1"/>
      <c r="BT924" s="1"/>
      <c r="BU924" s="1"/>
      <c r="BV924" s="1"/>
      <c r="BW924" s="1"/>
    </row>
    <row r="925">
      <c r="D925" s="1"/>
      <c r="E925" s="1"/>
      <c r="F925" s="1"/>
      <c r="G925" s="1"/>
      <c r="J925" s="1"/>
      <c r="K925" s="1"/>
      <c r="L925" s="1"/>
      <c r="M925" s="1"/>
      <c r="X925" s="1"/>
      <c r="Y925" s="1"/>
      <c r="Z925" s="1"/>
      <c r="AH925" s="1"/>
      <c r="AN925" s="1"/>
      <c r="AX925" s="1"/>
      <c r="BT925" s="1"/>
      <c r="BU925" s="1"/>
      <c r="BV925" s="1"/>
      <c r="BW925" s="1"/>
    </row>
    <row r="926">
      <c r="D926" s="1"/>
      <c r="E926" s="1"/>
      <c r="F926" s="1"/>
      <c r="G926" s="1"/>
      <c r="J926" s="1"/>
      <c r="K926" s="1"/>
      <c r="L926" s="1"/>
      <c r="M926" s="1"/>
      <c r="X926" s="1"/>
      <c r="Y926" s="1"/>
      <c r="Z926" s="1"/>
      <c r="AH926" s="1"/>
      <c r="AN926" s="1"/>
      <c r="AX926" s="1"/>
      <c r="BT926" s="1"/>
      <c r="BU926" s="1"/>
      <c r="BV926" s="1"/>
      <c r="BW926" s="1"/>
    </row>
    <row r="927">
      <c r="D927" s="1"/>
      <c r="E927" s="1"/>
      <c r="F927" s="1"/>
      <c r="G927" s="1"/>
      <c r="J927" s="1"/>
      <c r="K927" s="1"/>
      <c r="L927" s="1"/>
      <c r="M927" s="1"/>
      <c r="X927" s="1"/>
      <c r="Y927" s="1"/>
      <c r="Z927" s="1"/>
      <c r="AH927" s="1"/>
      <c r="AN927" s="1"/>
      <c r="AX927" s="1"/>
      <c r="BT927" s="1"/>
      <c r="BU927" s="1"/>
      <c r="BV927" s="1"/>
      <c r="BW927" s="1"/>
    </row>
    <row r="928">
      <c r="D928" s="1"/>
      <c r="E928" s="1"/>
      <c r="F928" s="1"/>
      <c r="G928" s="1"/>
      <c r="J928" s="1"/>
      <c r="K928" s="1"/>
      <c r="L928" s="1"/>
      <c r="M928" s="1"/>
      <c r="X928" s="1"/>
      <c r="Y928" s="1"/>
      <c r="Z928" s="1"/>
      <c r="AH928" s="1"/>
      <c r="AN928" s="1"/>
      <c r="AX928" s="1"/>
      <c r="BT928" s="1"/>
      <c r="BU928" s="1"/>
      <c r="BV928" s="1"/>
      <c r="BW928" s="1"/>
    </row>
    <row r="929">
      <c r="D929" s="1"/>
      <c r="E929" s="1"/>
      <c r="F929" s="1"/>
      <c r="G929" s="1"/>
      <c r="J929" s="1"/>
      <c r="K929" s="1"/>
      <c r="L929" s="1"/>
      <c r="M929" s="1"/>
      <c r="X929" s="1"/>
      <c r="Y929" s="1"/>
      <c r="Z929" s="1"/>
      <c r="AH929" s="1"/>
      <c r="AN929" s="1"/>
      <c r="AX929" s="1"/>
      <c r="BT929" s="1"/>
      <c r="BU929" s="1"/>
      <c r="BV929" s="1"/>
      <c r="BW929" s="1"/>
    </row>
    <row r="930">
      <c r="D930" s="1"/>
      <c r="E930" s="1"/>
      <c r="F930" s="1"/>
      <c r="G930" s="1"/>
      <c r="J930" s="1"/>
      <c r="K930" s="1"/>
      <c r="L930" s="1"/>
      <c r="M930" s="1"/>
      <c r="X930" s="1"/>
      <c r="Y930" s="1"/>
      <c r="Z930" s="1"/>
      <c r="AH930" s="1"/>
      <c r="AN930" s="1"/>
      <c r="AX930" s="1"/>
      <c r="BT930" s="1"/>
      <c r="BU930" s="1"/>
      <c r="BV930" s="1"/>
      <c r="BW930" s="1"/>
    </row>
    <row r="931">
      <c r="D931" s="1"/>
      <c r="E931" s="1"/>
      <c r="F931" s="1"/>
      <c r="G931" s="1"/>
      <c r="J931" s="1"/>
      <c r="K931" s="1"/>
      <c r="L931" s="1"/>
      <c r="M931" s="1"/>
      <c r="X931" s="1"/>
      <c r="Y931" s="1"/>
      <c r="Z931" s="1"/>
      <c r="AH931" s="1"/>
      <c r="AN931" s="1"/>
      <c r="AX931" s="1"/>
      <c r="BT931" s="1"/>
      <c r="BU931" s="1"/>
      <c r="BV931" s="1"/>
      <c r="BW931" s="1"/>
    </row>
    <row r="932">
      <c r="D932" s="1"/>
      <c r="E932" s="1"/>
      <c r="F932" s="1"/>
      <c r="G932" s="1"/>
      <c r="J932" s="1"/>
      <c r="K932" s="1"/>
      <c r="L932" s="1"/>
      <c r="M932" s="1"/>
      <c r="X932" s="1"/>
      <c r="Y932" s="1"/>
      <c r="Z932" s="1"/>
      <c r="AH932" s="1"/>
      <c r="AN932" s="1"/>
      <c r="AX932" s="1"/>
      <c r="BT932" s="1"/>
      <c r="BU932" s="1"/>
      <c r="BV932" s="1"/>
      <c r="BW932" s="1"/>
    </row>
    <row r="933">
      <c r="D933" s="1"/>
      <c r="E933" s="1"/>
      <c r="F933" s="1"/>
      <c r="G933" s="1"/>
      <c r="J933" s="1"/>
      <c r="K933" s="1"/>
      <c r="L933" s="1"/>
      <c r="M933" s="1"/>
      <c r="X933" s="1"/>
      <c r="Y933" s="1"/>
      <c r="Z933" s="1"/>
      <c r="AH933" s="1"/>
      <c r="AN933" s="1"/>
      <c r="AX933" s="1"/>
      <c r="BT933" s="1"/>
      <c r="BU933" s="1"/>
      <c r="BV933" s="1"/>
      <c r="BW933" s="1"/>
    </row>
    <row r="934">
      <c r="D934" s="1"/>
      <c r="E934" s="1"/>
      <c r="F934" s="1"/>
      <c r="G934" s="1"/>
      <c r="J934" s="1"/>
      <c r="K934" s="1"/>
      <c r="L934" s="1"/>
      <c r="M934" s="1"/>
      <c r="X934" s="1"/>
      <c r="Y934" s="1"/>
      <c r="Z934" s="1"/>
      <c r="AH934" s="1"/>
      <c r="AN934" s="1"/>
      <c r="AX934" s="1"/>
      <c r="BT934" s="1"/>
      <c r="BU934" s="1"/>
      <c r="BV934" s="1"/>
      <c r="BW934" s="1"/>
    </row>
    <row r="935">
      <c r="D935" s="1"/>
      <c r="E935" s="1"/>
      <c r="F935" s="1"/>
      <c r="G935" s="1"/>
      <c r="J935" s="1"/>
      <c r="K935" s="1"/>
      <c r="L935" s="1"/>
      <c r="M935" s="1"/>
      <c r="X935" s="1"/>
      <c r="Y935" s="1"/>
      <c r="Z935" s="1"/>
      <c r="AH935" s="1"/>
      <c r="AN935" s="1"/>
      <c r="AX935" s="1"/>
      <c r="BT935" s="1"/>
      <c r="BU935" s="1"/>
      <c r="BV935" s="1"/>
      <c r="BW935" s="1"/>
    </row>
    <row r="936">
      <c r="D936" s="1"/>
      <c r="E936" s="1"/>
      <c r="F936" s="1"/>
      <c r="G936" s="1"/>
      <c r="J936" s="1"/>
      <c r="K936" s="1"/>
      <c r="L936" s="1"/>
      <c r="M936" s="1"/>
      <c r="X936" s="1"/>
      <c r="Y936" s="1"/>
      <c r="Z936" s="1"/>
      <c r="AH936" s="1"/>
      <c r="AN936" s="1"/>
      <c r="AX936" s="1"/>
      <c r="BT936" s="1"/>
      <c r="BU936" s="1"/>
      <c r="BV936" s="1"/>
      <c r="BW936" s="1"/>
    </row>
    <row r="937">
      <c r="D937" s="1"/>
      <c r="E937" s="1"/>
      <c r="F937" s="1"/>
      <c r="G937" s="1"/>
      <c r="J937" s="1"/>
      <c r="K937" s="1"/>
      <c r="L937" s="1"/>
      <c r="M937" s="1"/>
      <c r="X937" s="1"/>
      <c r="Y937" s="1"/>
      <c r="Z937" s="1"/>
      <c r="AH937" s="1"/>
      <c r="AN937" s="1"/>
      <c r="AX937" s="1"/>
      <c r="BT937" s="1"/>
      <c r="BU937" s="1"/>
      <c r="BV937" s="1"/>
      <c r="BW937" s="1"/>
    </row>
    <row r="938">
      <c r="D938" s="1"/>
      <c r="E938" s="1"/>
      <c r="F938" s="1"/>
      <c r="G938" s="1"/>
      <c r="J938" s="1"/>
      <c r="K938" s="1"/>
      <c r="L938" s="1"/>
      <c r="M938" s="1"/>
      <c r="X938" s="1"/>
      <c r="Y938" s="1"/>
      <c r="Z938" s="1"/>
      <c r="AH938" s="1"/>
      <c r="AN938" s="1"/>
      <c r="AX938" s="1"/>
      <c r="BT938" s="1"/>
      <c r="BU938" s="1"/>
      <c r="BV938" s="1"/>
      <c r="BW938" s="1"/>
    </row>
    <row r="939">
      <c r="D939" s="1"/>
      <c r="E939" s="1"/>
      <c r="F939" s="1"/>
      <c r="G939" s="1"/>
      <c r="J939" s="1"/>
      <c r="K939" s="1"/>
      <c r="L939" s="1"/>
      <c r="M939" s="1"/>
      <c r="X939" s="1"/>
      <c r="Y939" s="1"/>
      <c r="Z939" s="1"/>
      <c r="AH939" s="1"/>
      <c r="AN939" s="1"/>
      <c r="AX939" s="1"/>
      <c r="BT939" s="1"/>
      <c r="BU939" s="1"/>
      <c r="BV939" s="1"/>
      <c r="BW939" s="1"/>
    </row>
    <row r="940">
      <c r="D940" s="1"/>
      <c r="E940" s="1"/>
      <c r="F940" s="1"/>
      <c r="G940" s="1"/>
      <c r="J940" s="1"/>
      <c r="K940" s="1"/>
      <c r="L940" s="1"/>
      <c r="M940" s="1"/>
      <c r="X940" s="1"/>
      <c r="Y940" s="1"/>
      <c r="Z940" s="1"/>
      <c r="AH940" s="1"/>
      <c r="AN940" s="1"/>
      <c r="AX940" s="1"/>
      <c r="BT940" s="1"/>
      <c r="BU940" s="1"/>
      <c r="BV940" s="1"/>
      <c r="BW940" s="1"/>
    </row>
    <row r="941">
      <c r="D941" s="1"/>
      <c r="E941" s="1"/>
      <c r="F941" s="1"/>
      <c r="G941" s="1"/>
      <c r="J941" s="1"/>
      <c r="K941" s="1"/>
      <c r="L941" s="1"/>
      <c r="M941" s="1"/>
      <c r="X941" s="1"/>
      <c r="Y941" s="1"/>
      <c r="Z941" s="1"/>
      <c r="AH941" s="1"/>
      <c r="AN941" s="1"/>
      <c r="AX941" s="1"/>
      <c r="BT941" s="1"/>
      <c r="BU941" s="1"/>
      <c r="BV941" s="1"/>
      <c r="BW941" s="1"/>
    </row>
    <row r="942">
      <c r="D942" s="1"/>
      <c r="E942" s="1"/>
      <c r="F942" s="1"/>
      <c r="G942" s="1"/>
      <c r="J942" s="1"/>
      <c r="K942" s="1"/>
      <c r="L942" s="1"/>
      <c r="M942" s="1"/>
      <c r="X942" s="1"/>
      <c r="Y942" s="1"/>
      <c r="Z942" s="1"/>
      <c r="AH942" s="1"/>
      <c r="AN942" s="1"/>
      <c r="AX942" s="1"/>
      <c r="BT942" s="1"/>
      <c r="BU942" s="1"/>
      <c r="BV942" s="1"/>
      <c r="BW942" s="1"/>
    </row>
    <row r="943">
      <c r="D943" s="1"/>
      <c r="E943" s="1"/>
      <c r="F943" s="1"/>
      <c r="G943" s="1"/>
      <c r="J943" s="1"/>
      <c r="K943" s="1"/>
      <c r="L943" s="1"/>
      <c r="M943" s="1"/>
      <c r="X943" s="1"/>
      <c r="Y943" s="1"/>
      <c r="Z943" s="1"/>
      <c r="AH943" s="1"/>
      <c r="AN943" s="1"/>
      <c r="AX943" s="1"/>
      <c r="BT943" s="1"/>
      <c r="BU943" s="1"/>
      <c r="BV943" s="1"/>
      <c r="BW943" s="1"/>
    </row>
    <row r="944">
      <c r="D944" s="1"/>
      <c r="E944" s="1"/>
      <c r="F944" s="1"/>
      <c r="G944" s="1"/>
      <c r="J944" s="1"/>
      <c r="K944" s="1"/>
      <c r="L944" s="1"/>
      <c r="M944" s="1"/>
      <c r="X944" s="1"/>
      <c r="Y944" s="1"/>
      <c r="Z944" s="1"/>
      <c r="AH944" s="1"/>
      <c r="AN944" s="1"/>
      <c r="AX944" s="1"/>
      <c r="BT944" s="1"/>
      <c r="BU944" s="1"/>
      <c r="BV944" s="1"/>
      <c r="BW944" s="1"/>
    </row>
    <row r="945">
      <c r="D945" s="1"/>
      <c r="E945" s="1"/>
      <c r="F945" s="1"/>
      <c r="G945" s="1"/>
      <c r="J945" s="1"/>
      <c r="K945" s="1"/>
      <c r="L945" s="1"/>
      <c r="M945" s="1"/>
      <c r="X945" s="1"/>
      <c r="Y945" s="1"/>
      <c r="Z945" s="1"/>
      <c r="AH945" s="1"/>
      <c r="AN945" s="1"/>
      <c r="AX945" s="1"/>
      <c r="BT945" s="1"/>
      <c r="BU945" s="1"/>
      <c r="BV945" s="1"/>
      <c r="BW945" s="1"/>
    </row>
    <row r="946">
      <c r="D946" s="1"/>
      <c r="E946" s="1"/>
      <c r="F946" s="1"/>
      <c r="G946" s="1"/>
      <c r="J946" s="1"/>
      <c r="K946" s="1"/>
      <c r="L946" s="1"/>
      <c r="M946" s="1"/>
      <c r="X946" s="1"/>
      <c r="Y946" s="1"/>
      <c r="Z946" s="1"/>
      <c r="AH946" s="1"/>
      <c r="AN946" s="1"/>
      <c r="AX946" s="1"/>
      <c r="BT946" s="1"/>
      <c r="BU946" s="1"/>
      <c r="BV946" s="1"/>
      <c r="BW946" s="1"/>
    </row>
    <row r="947">
      <c r="D947" s="1"/>
      <c r="E947" s="1"/>
      <c r="F947" s="1"/>
      <c r="G947" s="1"/>
      <c r="J947" s="1"/>
      <c r="K947" s="1"/>
      <c r="L947" s="1"/>
      <c r="M947" s="1"/>
      <c r="X947" s="1"/>
      <c r="Y947" s="1"/>
      <c r="Z947" s="1"/>
      <c r="AH947" s="1"/>
      <c r="AN947" s="1"/>
      <c r="AX947" s="1"/>
      <c r="BT947" s="1"/>
      <c r="BU947" s="1"/>
      <c r="BV947" s="1"/>
      <c r="BW947" s="1"/>
    </row>
    <row r="948">
      <c r="D948" s="1"/>
      <c r="E948" s="1"/>
      <c r="F948" s="1"/>
      <c r="G948" s="1"/>
      <c r="J948" s="1"/>
      <c r="K948" s="1"/>
      <c r="L948" s="1"/>
      <c r="M948" s="1"/>
      <c r="X948" s="1"/>
      <c r="Y948" s="1"/>
      <c r="Z948" s="1"/>
      <c r="AH948" s="1"/>
      <c r="AN948" s="1"/>
      <c r="AX948" s="1"/>
      <c r="BT948" s="1"/>
      <c r="BU948" s="1"/>
      <c r="BV948" s="1"/>
      <c r="BW948" s="1"/>
    </row>
    <row r="949">
      <c r="D949" s="1"/>
      <c r="E949" s="1"/>
      <c r="F949" s="1"/>
      <c r="G949" s="1"/>
      <c r="J949" s="1"/>
      <c r="K949" s="1"/>
      <c r="L949" s="1"/>
      <c r="M949" s="1"/>
      <c r="X949" s="1"/>
      <c r="Y949" s="1"/>
      <c r="Z949" s="1"/>
      <c r="AH949" s="1"/>
      <c r="AN949" s="1"/>
      <c r="AX949" s="1"/>
      <c r="BT949" s="1"/>
      <c r="BU949" s="1"/>
      <c r="BV949" s="1"/>
      <c r="BW949" s="1"/>
    </row>
    <row r="950">
      <c r="D950" s="1"/>
      <c r="E950" s="1"/>
      <c r="F950" s="1"/>
      <c r="G950" s="1"/>
      <c r="J950" s="1"/>
      <c r="K950" s="1"/>
      <c r="L950" s="1"/>
      <c r="M950" s="1"/>
      <c r="X950" s="1"/>
      <c r="Y950" s="1"/>
      <c r="Z950" s="1"/>
      <c r="AH950" s="1"/>
      <c r="AN950" s="1"/>
      <c r="AX950" s="1"/>
      <c r="BT950" s="1"/>
      <c r="BU950" s="1"/>
      <c r="BV950" s="1"/>
      <c r="BW950" s="1"/>
    </row>
    <row r="951">
      <c r="D951" s="1"/>
      <c r="E951" s="1"/>
      <c r="F951" s="1"/>
      <c r="G951" s="1"/>
      <c r="J951" s="1"/>
      <c r="K951" s="1"/>
      <c r="L951" s="1"/>
      <c r="M951" s="1"/>
      <c r="X951" s="1"/>
      <c r="Y951" s="1"/>
      <c r="Z951" s="1"/>
      <c r="AH951" s="1"/>
      <c r="AN951" s="1"/>
      <c r="AX951" s="1"/>
      <c r="BT951" s="1"/>
      <c r="BU951" s="1"/>
      <c r="BV951" s="1"/>
      <c r="BW951" s="1"/>
    </row>
    <row r="952">
      <c r="D952" s="1"/>
      <c r="E952" s="1"/>
      <c r="F952" s="1"/>
      <c r="G952" s="1"/>
      <c r="J952" s="1"/>
      <c r="K952" s="1"/>
      <c r="L952" s="1"/>
      <c r="M952" s="1"/>
      <c r="X952" s="1"/>
      <c r="Y952" s="1"/>
      <c r="Z952" s="1"/>
      <c r="AH952" s="1"/>
      <c r="AN952" s="1"/>
      <c r="AX952" s="1"/>
      <c r="BT952" s="1"/>
      <c r="BU952" s="1"/>
      <c r="BV952" s="1"/>
      <c r="BW952" s="1"/>
    </row>
    <row r="953">
      <c r="D953" s="1"/>
      <c r="E953" s="1"/>
      <c r="F953" s="1"/>
      <c r="G953" s="1"/>
      <c r="J953" s="1"/>
      <c r="K953" s="1"/>
      <c r="L953" s="1"/>
      <c r="M953" s="1"/>
      <c r="X953" s="1"/>
      <c r="Y953" s="1"/>
      <c r="Z953" s="1"/>
      <c r="AH953" s="1"/>
      <c r="AN953" s="1"/>
      <c r="AX953" s="1"/>
      <c r="BT953" s="1"/>
      <c r="BU953" s="1"/>
      <c r="BV953" s="1"/>
      <c r="BW953" s="1"/>
    </row>
    <row r="954">
      <c r="D954" s="1"/>
      <c r="E954" s="1"/>
      <c r="F954" s="1"/>
      <c r="G954" s="1"/>
      <c r="J954" s="1"/>
      <c r="K954" s="1"/>
      <c r="L954" s="1"/>
      <c r="M954" s="1"/>
      <c r="X954" s="1"/>
      <c r="Y954" s="1"/>
      <c r="Z954" s="1"/>
      <c r="AH954" s="1"/>
      <c r="AN954" s="1"/>
      <c r="AX954" s="1"/>
      <c r="BT954" s="1"/>
      <c r="BU954" s="1"/>
      <c r="BV954" s="1"/>
      <c r="BW954" s="1"/>
    </row>
    <row r="955">
      <c r="D955" s="1"/>
      <c r="E955" s="1"/>
      <c r="F955" s="1"/>
      <c r="G955" s="1"/>
      <c r="J955" s="1"/>
      <c r="K955" s="1"/>
      <c r="L955" s="1"/>
      <c r="M955" s="1"/>
      <c r="X955" s="1"/>
      <c r="Y955" s="1"/>
      <c r="Z955" s="1"/>
      <c r="AH955" s="1"/>
      <c r="AN955" s="1"/>
      <c r="AX955" s="1"/>
      <c r="BT955" s="1"/>
      <c r="BU955" s="1"/>
      <c r="BV955" s="1"/>
      <c r="BW955" s="1"/>
    </row>
    <row r="956">
      <c r="D956" s="1"/>
      <c r="E956" s="1"/>
      <c r="F956" s="1"/>
      <c r="G956" s="1"/>
      <c r="J956" s="1"/>
      <c r="K956" s="1"/>
      <c r="L956" s="1"/>
      <c r="M956" s="1"/>
      <c r="X956" s="1"/>
      <c r="Y956" s="1"/>
      <c r="Z956" s="1"/>
      <c r="AH956" s="1"/>
      <c r="AN956" s="1"/>
      <c r="AX956" s="1"/>
      <c r="BT956" s="1"/>
      <c r="BU956" s="1"/>
      <c r="BV956" s="1"/>
      <c r="BW956" s="1"/>
    </row>
    <row r="957">
      <c r="D957" s="1"/>
      <c r="E957" s="1"/>
      <c r="F957" s="1"/>
      <c r="G957" s="1"/>
      <c r="J957" s="1"/>
      <c r="K957" s="1"/>
      <c r="L957" s="1"/>
      <c r="M957" s="1"/>
      <c r="X957" s="1"/>
      <c r="Y957" s="1"/>
      <c r="Z957" s="1"/>
      <c r="AH957" s="1"/>
      <c r="AN957" s="1"/>
      <c r="AX957" s="1"/>
      <c r="BT957" s="1"/>
      <c r="BU957" s="1"/>
      <c r="BV957" s="1"/>
      <c r="BW957" s="1"/>
    </row>
    <row r="958">
      <c r="D958" s="1"/>
      <c r="E958" s="1"/>
      <c r="F958" s="1"/>
      <c r="G958" s="1"/>
      <c r="J958" s="1"/>
      <c r="K958" s="1"/>
      <c r="L958" s="1"/>
      <c r="M958" s="1"/>
      <c r="X958" s="1"/>
      <c r="Y958" s="1"/>
      <c r="Z958" s="1"/>
      <c r="AH958" s="1"/>
      <c r="AN958" s="1"/>
      <c r="AX958" s="1"/>
      <c r="BT958" s="1"/>
      <c r="BU958" s="1"/>
      <c r="BV958" s="1"/>
      <c r="BW958" s="1"/>
    </row>
    <row r="959">
      <c r="D959" s="1"/>
      <c r="E959" s="1"/>
      <c r="F959" s="1"/>
      <c r="G959" s="1"/>
      <c r="J959" s="1"/>
      <c r="K959" s="1"/>
      <c r="L959" s="1"/>
      <c r="M959" s="1"/>
      <c r="X959" s="1"/>
      <c r="Y959" s="1"/>
      <c r="Z959" s="1"/>
      <c r="AH959" s="1"/>
      <c r="AN959" s="1"/>
      <c r="AX959" s="1"/>
      <c r="BT959" s="1"/>
      <c r="BU959" s="1"/>
      <c r="BV959" s="1"/>
      <c r="BW959" s="1"/>
    </row>
    <row r="960">
      <c r="D960" s="1"/>
      <c r="E960" s="1"/>
      <c r="F960" s="1"/>
      <c r="G960" s="1"/>
      <c r="J960" s="1"/>
      <c r="K960" s="1"/>
      <c r="L960" s="1"/>
      <c r="M960" s="1"/>
      <c r="X960" s="1"/>
      <c r="Y960" s="1"/>
      <c r="Z960" s="1"/>
      <c r="AH960" s="1"/>
      <c r="AN960" s="1"/>
      <c r="AX960" s="1"/>
      <c r="BT960" s="1"/>
      <c r="BU960" s="1"/>
      <c r="BV960" s="1"/>
      <c r="BW960" s="1"/>
    </row>
    <row r="961">
      <c r="D961" s="1"/>
      <c r="E961" s="1"/>
      <c r="F961" s="1"/>
      <c r="G961" s="1"/>
      <c r="J961" s="1"/>
      <c r="K961" s="1"/>
      <c r="L961" s="1"/>
      <c r="M961" s="1"/>
      <c r="X961" s="1"/>
      <c r="Y961" s="1"/>
      <c r="Z961" s="1"/>
      <c r="AH961" s="1"/>
      <c r="AN961" s="1"/>
      <c r="AX961" s="1"/>
      <c r="BT961" s="1"/>
      <c r="BU961" s="1"/>
      <c r="BV961" s="1"/>
      <c r="BW961" s="1"/>
    </row>
    <row r="962">
      <c r="D962" s="1"/>
      <c r="E962" s="1"/>
      <c r="F962" s="1"/>
      <c r="G962" s="1"/>
      <c r="J962" s="1"/>
      <c r="K962" s="1"/>
      <c r="L962" s="1"/>
      <c r="M962" s="1"/>
      <c r="X962" s="1"/>
      <c r="Y962" s="1"/>
      <c r="Z962" s="1"/>
      <c r="AH962" s="1"/>
      <c r="AN962" s="1"/>
      <c r="AX962" s="1"/>
      <c r="BT962" s="1"/>
      <c r="BU962" s="1"/>
      <c r="BV962" s="1"/>
      <c r="BW962" s="1"/>
    </row>
    <row r="963">
      <c r="D963" s="1"/>
      <c r="E963" s="1"/>
      <c r="F963" s="1"/>
      <c r="G963" s="1"/>
      <c r="J963" s="1"/>
      <c r="K963" s="1"/>
      <c r="L963" s="1"/>
      <c r="M963" s="1"/>
      <c r="X963" s="1"/>
      <c r="Y963" s="1"/>
      <c r="Z963" s="1"/>
      <c r="AH963" s="1"/>
      <c r="AN963" s="1"/>
      <c r="AX963" s="1"/>
      <c r="BT963" s="1"/>
      <c r="BU963" s="1"/>
      <c r="BV963" s="1"/>
      <c r="BW963" s="1"/>
    </row>
    <row r="964">
      <c r="D964" s="1"/>
      <c r="E964" s="1"/>
      <c r="F964" s="1"/>
      <c r="G964" s="1"/>
      <c r="J964" s="1"/>
      <c r="K964" s="1"/>
      <c r="L964" s="1"/>
      <c r="M964" s="1"/>
      <c r="X964" s="1"/>
      <c r="Y964" s="1"/>
      <c r="Z964" s="1"/>
      <c r="AH964" s="1"/>
      <c r="AN964" s="1"/>
      <c r="AX964" s="1"/>
      <c r="BT964" s="1"/>
      <c r="BU964" s="1"/>
      <c r="BV964" s="1"/>
      <c r="BW964" s="1"/>
    </row>
    <row r="965">
      <c r="D965" s="1"/>
      <c r="E965" s="1"/>
      <c r="F965" s="1"/>
      <c r="G965" s="1"/>
      <c r="J965" s="1"/>
      <c r="K965" s="1"/>
      <c r="L965" s="1"/>
      <c r="M965" s="1"/>
      <c r="X965" s="1"/>
      <c r="Y965" s="1"/>
      <c r="Z965" s="1"/>
      <c r="AH965" s="1"/>
      <c r="AN965" s="1"/>
      <c r="AX965" s="1"/>
      <c r="BT965" s="1"/>
      <c r="BU965" s="1"/>
      <c r="BV965" s="1"/>
      <c r="BW965" s="1"/>
    </row>
    <row r="966">
      <c r="D966" s="1"/>
      <c r="E966" s="1"/>
      <c r="F966" s="1"/>
      <c r="G966" s="1"/>
      <c r="J966" s="1"/>
      <c r="K966" s="1"/>
      <c r="L966" s="1"/>
      <c r="M966" s="1"/>
      <c r="X966" s="1"/>
      <c r="Y966" s="1"/>
      <c r="Z966" s="1"/>
      <c r="AH966" s="1"/>
      <c r="AN966" s="1"/>
      <c r="AX966" s="1"/>
      <c r="BT966" s="1"/>
      <c r="BU966" s="1"/>
      <c r="BV966" s="1"/>
      <c r="BW966" s="1"/>
    </row>
    <row r="967">
      <c r="D967" s="1"/>
      <c r="E967" s="1"/>
      <c r="F967" s="1"/>
      <c r="G967" s="1"/>
      <c r="J967" s="1"/>
      <c r="K967" s="1"/>
      <c r="L967" s="1"/>
      <c r="M967" s="1"/>
      <c r="X967" s="1"/>
      <c r="Y967" s="1"/>
      <c r="Z967" s="1"/>
      <c r="AH967" s="1"/>
      <c r="AN967" s="1"/>
      <c r="AX967" s="1"/>
      <c r="BT967" s="1"/>
      <c r="BU967" s="1"/>
      <c r="BV967" s="1"/>
      <c r="BW967" s="1"/>
    </row>
    <row r="968">
      <c r="D968" s="1"/>
      <c r="E968" s="1"/>
      <c r="F968" s="1"/>
      <c r="G968" s="1"/>
      <c r="J968" s="1"/>
      <c r="K968" s="1"/>
      <c r="L968" s="1"/>
      <c r="M968" s="1"/>
      <c r="X968" s="1"/>
      <c r="Y968" s="1"/>
      <c r="Z968" s="1"/>
      <c r="AH968" s="1"/>
      <c r="AN968" s="1"/>
      <c r="AX968" s="1"/>
      <c r="BT968" s="1"/>
      <c r="BU968" s="1"/>
      <c r="BV968" s="1"/>
      <c r="BW968" s="1"/>
    </row>
    <row r="969">
      <c r="D969" s="1"/>
      <c r="E969" s="1"/>
      <c r="F969" s="1"/>
      <c r="G969" s="1"/>
      <c r="J969" s="1"/>
      <c r="K969" s="1"/>
      <c r="L969" s="1"/>
      <c r="M969" s="1"/>
      <c r="X969" s="1"/>
      <c r="Y969" s="1"/>
      <c r="Z969" s="1"/>
      <c r="AH969" s="1"/>
      <c r="AN969" s="1"/>
      <c r="AX969" s="1"/>
      <c r="BT969" s="1"/>
      <c r="BU969" s="1"/>
      <c r="BV969" s="1"/>
      <c r="BW969" s="1"/>
    </row>
    <row r="970">
      <c r="D970" s="1"/>
      <c r="E970" s="1"/>
      <c r="F970" s="1"/>
      <c r="G970" s="1"/>
      <c r="J970" s="1"/>
      <c r="K970" s="1"/>
      <c r="L970" s="1"/>
      <c r="M970" s="1"/>
      <c r="X970" s="1"/>
      <c r="Y970" s="1"/>
      <c r="Z970" s="1"/>
      <c r="AH970" s="1"/>
      <c r="AN970" s="1"/>
      <c r="AX970" s="1"/>
      <c r="BT970" s="1"/>
      <c r="BU970" s="1"/>
      <c r="BV970" s="1"/>
      <c r="BW970" s="1"/>
    </row>
    <row r="971">
      <c r="D971" s="1"/>
      <c r="E971" s="1"/>
      <c r="F971" s="1"/>
      <c r="G971" s="1"/>
      <c r="J971" s="1"/>
      <c r="K971" s="1"/>
      <c r="L971" s="1"/>
      <c r="M971" s="1"/>
      <c r="X971" s="1"/>
      <c r="Y971" s="1"/>
      <c r="Z971" s="1"/>
      <c r="AH971" s="1"/>
      <c r="AN971" s="1"/>
      <c r="AX971" s="1"/>
      <c r="BT971" s="1"/>
      <c r="BU971" s="1"/>
      <c r="BV971" s="1"/>
      <c r="BW971" s="1"/>
    </row>
    <row r="972">
      <c r="D972" s="1"/>
      <c r="E972" s="1"/>
      <c r="F972" s="1"/>
      <c r="G972" s="1"/>
      <c r="J972" s="1"/>
      <c r="K972" s="1"/>
      <c r="L972" s="1"/>
      <c r="M972" s="1"/>
      <c r="X972" s="1"/>
      <c r="Y972" s="1"/>
      <c r="Z972" s="1"/>
      <c r="AH972" s="1"/>
      <c r="AN972" s="1"/>
      <c r="AX972" s="1"/>
      <c r="BT972" s="1"/>
      <c r="BU972" s="1"/>
      <c r="BV972" s="1"/>
      <c r="BW972" s="1"/>
    </row>
    <row r="973">
      <c r="D973" s="1"/>
      <c r="E973" s="1"/>
      <c r="F973" s="1"/>
      <c r="G973" s="1"/>
      <c r="J973" s="1"/>
      <c r="K973" s="1"/>
      <c r="L973" s="1"/>
      <c r="M973" s="1"/>
      <c r="X973" s="1"/>
      <c r="Y973" s="1"/>
      <c r="Z973" s="1"/>
      <c r="AH973" s="1"/>
      <c r="AN973" s="1"/>
      <c r="AX973" s="1"/>
      <c r="BT973" s="1"/>
      <c r="BU973" s="1"/>
      <c r="BV973" s="1"/>
      <c r="BW973" s="1"/>
    </row>
    <row r="974">
      <c r="D974" s="1"/>
      <c r="E974" s="1"/>
      <c r="F974" s="1"/>
      <c r="G974" s="1"/>
      <c r="J974" s="1"/>
      <c r="K974" s="1"/>
      <c r="L974" s="1"/>
      <c r="M974" s="1"/>
      <c r="X974" s="1"/>
      <c r="Y974" s="1"/>
      <c r="Z974" s="1"/>
      <c r="AH974" s="1"/>
      <c r="AN974" s="1"/>
      <c r="AX974" s="1"/>
      <c r="BT974" s="1"/>
      <c r="BU974" s="1"/>
      <c r="BV974" s="1"/>
      <c r="BW974" s="1"/>
    </row>
    <row r="975">
      <c r="D975" s="1"/>
      <c r="E975" s="1"/>
      <c r="F975" s="1"/>
      <c r="G975" s="1"/>
      <c r="J975" s="1"/>
      <c r="K975" s="1"/>
      <c r="L975" s="1"/>
      <c r="M975" s="1"/>
      <c r="X975" s="1"/>
      <c r="Y975" s="1"/>
      <c r="Z975" s="1"/>
      <c r="AH975" s="1"/>
      <c r="AN975" s="1"/>
      <c r="AX975" s="1"/>
      <c r="BT975" s="1"/>
      <c r="BU975" s="1"/>
      <c r="BV975" s="1"/>
      <c r="BW975" s="1"/>
    </row>
    <row r="976">
      <c r="D976" s="1"/>
      <c r="E976" s="1"/>
      <c r="F976" s="1"/>
      <c r="G976" s="1"/>
      <c r="J976" s="1"/>
      <c r="K976" s="1"/>
      <c r="L976" s="1"/>
      <c r="M976" s="1"/>
      <c r="X976" s="1"/>
      <c r="Y976" s="1"/>
      <c r="Z976" s="1"/>
      <c r="AH976" s="1"/>
      <c r="AN976" s="1"/>
      <c r="AX976" s="1"/>
      <c r="BT976" s="1"/>
      <c r="BU976" s="1"/>
      <c r="BV976" s="1"/>
      <c r="BW976" s="1"/>
    </row>
    <row r="977">
      <c r="D977" s="1"/>
      <c r="E977" s="1"/>
      <c r="F977" s="1"/>
      <c r="G977" s="1"/>
      <c r="J977" s="1"/>
      <c r="K977" s="1"/>
      <c r="L977" s="1"/>
      <c r="M977" s="1"/>
      <c r="X977" s="1"/>
      <c r="Y977" s="1"/>
      <c r="Z977" s="1"/>
      <c r="AH977" s="1"/>
      <c r="AN977" s="1"/>
      <c r="AX977" s="1"/>
      <c r="BT977" s="1"/>
      <c r="BU977" s="1"/>
      <c r="BV977" s="1"/>
      <c r="BW977" s="1"/>
    </row>
    <row r="978">
      <c r="D978" s="1"/>
      <c r="E978" s="1"/>
      <c r="F978" s="1"/>
      <c r="G978" s="1"/>
      <c r="J978" s="1"/>
      <c r="K978" s="1"/>
      <c r="L978" s="1"/>
      <c r="M978" s="1"/>
      <c r="X978" s="1"/>
      <c r="Y978" s="1"/>
      <c r="Z978" s="1"/>
      <c r="AH978" s="1"/>
      <c r="AN978" s="1"/>
      <c r="AX978" s="1"/>
      <c r="BT978" s="1"/>
      <c r="BU978" s="1"/>
      <c r="BV978" s="1"/>
      <c r="BW978" s="1"/>
    </row>
    <row r="979">
      <c r="D979" s="1"/>
      <c r="E979" s="1"/>
      <c r="F979" s="1"/>
      <c r="G979" s="1"/>
      <c r="J979" s="1"/>
      <c r="K979" s="1"/>
      <c r="L979" s="1"/>
      <c r="M979" s="1"/>
      <c r="X979" s="1"/>
      <c r="Y979" s="1"/>
      <c r="Z979" s="1"/>
      <c r="AH979" s="1"/>
      <c r="AN979" s="1"/>
      <c r="AX979" s="1"/>
      <c r="BT979" s="1"/>
      <c r="BU979" s="1"/>
      <c r="BV979" s="1"/>
      <c r="BW979" s="1"/>
    </row>
    <row r="980">
      <c r="D980" s="1"/>
      <c r="E980" s="1"/>
      <c r="F980" s="1"/>
      <c r="G980" s="1"/>
      <c r="J980" s="1"/>
      <c r="K980" s="1"/>
      <c r="L980" s="1"/>
      <c r="M980" s="1"/>
      <c r="X980" s="1"/>
      <c r="Y980" s="1"/>
      <c r="Z980" s="1"/>
      <c r="AH980" s="1"/>
      <c r="AN980" s="1"/>
      <c r="AX980" s="1"/>
      <c r="BT980" s="1"/>
      <c r="BU980" s="1"/>
      <c r="BV980" s="1"/>
      <c r="BW980" s="1"/>
    </row>
    <row r="981">
      <c r="D981" s="1"/>
      <c r="E981" s="1"/>
      <c r="F981" s="1"/>
      <c r="G981" s="1"/>
      <c r="J981" s="1"/>
      <c r="K981" s="1"/>
      <c r="L981" s="1"/>
      <c r="M981" s="1"/>
      <c r="X981" s="1"/>
      <c r="Y981" s="1"/>
      <c r="Z981" s="1"/>
      <c r="AH981" s="1"/>
      <c r="AN981" s="1"/>
      <c r="AX981" s="1"/>
      <c r="BT981" s="1"/>
      <c r="BU981" s="1"/>
      <c r="BV981" s="1"/>
      <c r="BW981" s="1"/>
    </row>
    <row r="982">
      <c r="D982" s="1"/>
      <c r="E982" s="1"/>
      <c r="F982" s="1"/>
      <c r="G982" s="1"/>
      <c r="J982" s="1"/>
      <c r="K982" s="1"/>
      <c r="L982" s="1"/>
      <c r="M982" s="1"/>
      <c r="X982" s="1"/>
      <c r="Y982" s="1"/>
      <c r="Z982" s="1"/>
      <c r="AH982" s="1"/>
      <c r="AN982" s="1"/>
      <c r="AX982" s="1"/>
      <c r="BT982" s="1"/>
      <c r="BU982" s="1"/>
      <c r="BV982" s="1"/>
      <c r="BW982" s="1"/>
    </row>
    <row r="983">
      <c r="D983" s="1"/>
      <c r="E983" s="1"/>
      <c r="F983" s="1"/>
      <c r="G983" s="1"/>
      <c r="J983" s="1"/>
      <c r="K983" s="1"/>
      <c r="L983" s="1"/>
      <c r="M983" s="1"/>
      <c r="X983" s="1"/>
      <c r="Y983" s="1"/>
      <c r="Z983" s="1"/>
      <c r="AH983" s="1"/>
      <c r="AN983" s="1"/>
      <c r="AX983" s="1"/>
      <c r="BT983" s="1"/>
      <c r="BU983" s="1"/>
      <c r="BV983" s="1"/>
      <c r="BW983" s="1"/>
    </row>
    <row r="984">
      <c r="D984" s="1"/>
      <c r="E984" s="1"/>
      <c r="F984" s="1"/>
      <c r="G984" s="1"/>
      <c r="J984" s="1"/>
      <c r="K984" s="1"/>
      <c r="L984" s="1"/>
      <c r="M984" s="1"/>
      <c r="X984" s="1"/>
      <c r="Y984" s="1"/>
      <c r="Z984" s="1"/>
      <c r="AH984" s="1"/>
      <c r="AN984" s="1"/>
      <c r="AX984" s="1"/>
      <c r="BT984" s="1"/>
      <c r="BU984" s="1"/>
      <c r="BV984" s="1"/>
      <c r="BW984" s="1"/>
    </row>
    <row r="985">
      <c r="D985" s="1"/>
      <c r="E985" s="1"/>
      <c r="F985" s="1"/>
      <c r="G985" s="1"/>
      <c r="J985" s="1"/>
      <c r="K985" s="1"/>
      <c r="L985" s="1"/>
      <c r="M985" s="1"/>
      <c r="X985" s="1"/>
      <c r="Y985" s="1"/>
      <c r="Z985" s="1"/>
      <c r="AH985" s="1"/>
      <c r="AN985" s="1"/>
      <c r="AX985" s="1"/>
      <c r="BT985" s="1"/>
      <c r="BU985" s="1"/>
      <c r="BV985" s="1"/>
      <c r="BW985" s="1"/>
    </row>
    <row r="986">
      <c r="D986" s="1"/>
      <c r="E986" s="1"/>
      <c r="F986" s="1"/>
      <c r="G986" s="1"/>
      <c r="J986" s="1"/>
      <c r="K986" s="1"/>
      <c r="L986" s="1"/>
      <c r="M986" s="1"/>
      <c r="X986" s="1"/>
      <c r="Y986" s="1"/>
      <c r="Z986" s="1"/>
      <c r="AH986" s="1"/>
      <c r="AN986" s="1"/>
      <c r="AX986" s="1"/>
      <c r="BT986" s="1"/>
      <c r="BU986" s="1"/>
      <c r="BV986" s="1"/>
      <c r="BW986" s="1"/>
    </row>
    <row r="987">
      <c r="D987" s="1"/>
      <c r="E987" s="1"/>
      <c r="F987" s="1"/>
      <c r="G987" s="1"/>
      <c r="J987" s="1"/>
      <c r="K987" s="1"/>
      <c r="L987" s="1"/>
      <c r="M987" s="1"/>
      <c r="X987" s="1"/>
      <c r="Y987" s="1"/>
      <c r="Z987" s="1"/>
      <c r="AH987" s="1"/>
      <c r="AN987" s="1"/>
      <c r="AX987" s="1"/>
      <c r="BT987" s="1"/>
      <c r="BU987" s="1"/>
      <c r="BV987" s="1"/>
      <c r="BW987" s="1"/>
    </row>
    <row r="988">
      <c r="D988" s="1"/>
      <c r="E988" s="1"/>
      <c r="F988" s="1"/>
      <c r="G988" s="1"/>
      <c r="J988" s="1"/>
      <c r="K988" s="1"/>
      <c r="L988" s="1"/>
      <c r="M988" s="1"/>
      <c r="X988" s="1"/>
      <c r="Y988" s="1"/>
      <c r="Z988" s="1"/>
      <c r="AH988" s="1"/>
      <c r="AN988" s="1"/>
      <c r="AX988" s="1"/>
      <c r="BT988" s="1"/>
      <c r="BU988" s="1"/>
      <c r="BV988" s="1"/>
      <c r="BW988" s="1"/>
    </row>
    <row r="989">
      <c r="D989" s="1"/>
      <c r="E989" s="1"/>
      <c r="F989" s="1"/>
      <c r="G989" s="1"/>
      <c r="J989" s="1"/>
      <c r="K989" s="1"/>
      <c r="L989" s="1"/>
      <c r="M989" s="1"/>
      <c r="X989" s="1"/>
      <c r="Y989" s="1"/>
      <c r="Z989" s="1"/>
      <c r="AH989" s="1"/>
      <c r="AN989" s="1"/>
      <c r="AX989" s="1"/>
      <c r="BT989" s="1"/>
      <c r="BU989" s="1"/>
      <c r="BV989" s="1"/>
      <c r="BW989" s="1"/>
    </row>
    <row r="990">
      <c r="D990" s="1"/>
      <c r="E990" s="1"/>
      <c r="F990" s="1"/>
      <c r="G990" s="1"/>
      <c r="J990" s="1"/>
      <c r="K990" s="1"/>
      <c r="L990" s="1"/>
      <c r="M990" s="1"/>
      <c r="X990" s="1"/>
      <c r="Y990" s="1"/>
      <c r="Z990" s="1"/>
      <c r="AH990" s="1"/>
      <c r="AN990" s="1"/>
      <c r="AX990" s="1"/>
      <c r="BT990" s="1"/>
      <c r="BU990" s="1"/>
      <c r="BV990" s="1"/>
      <c r="BW990" s="1"/>
    </row>
    <row r="991">
      <c r="D991" s="1"/>
      <c r="E991" s="1"/>
      <c r="F991" s="1"/>
      <c r="G991" s="1"/>
      <c r="J991" s="1"/>
      <c r="K991" s="1"/>
      <c r="L991" s="1"/>
      <c r="M991" s="1"/>
      <c r="X991" s="1"/>
      <c r="Y991" s="1"/>
      <c r="Z991" s="1"/>
      <c r="AH991" s="1"/>
      <c r="AN991" s="1"/>
      <c r="AX991" s="1"/>
      <c r="BT991" s="1"/>
      <c r="BU991" s="1"/>
      <c r="BV991" s="1"/>
      <c r="BW991" s="1"/>
    </row>
    <row r="992">
      <c r="D992" s="1"/>
      <c r="E992" s="1"/>
      <c r="F992" s="1"/>
      <c r="G992" s="1"/>
      <c r="J992" s="1"/>
      <c r="K992" s="1"/>
      <c r="L992" s="1"/>
      <c r="M992" s="1"/>
      <c r="X992" s="1"/>
      <c r="Y992" s="1"/>
      <c r="Z992" s="1"/>
      <c r="AH992" s="1"/>
      <c r="AN992" s="1"/>
      <c r="AX992" s="1"/>
      <c r="BT992" s="1"/>
      <c r="BU992" s="1"/>
      <c r="BV992" s="1"/>
      <c r="BW992" s="1"/>
    </row>
    <row r="993">
      <c r="D993" s="1"/>
      <c r="E993" s="1"/>
      <c r="F993" s="1"/>
      <c r="G993" s="1"/>
      <c r="J993" s="1"/>
      <c r="K993" s="1"/>
      <c r="L993" s="1"/>
      <c r="M993" s="1"/>
      <c r="X993" s="1"/>
      <c r="Y993" s="1"/>
      <c r="Z993" s="1"/>
      <c r="AH993" s="1"/>
      <c r="AN993" s="1"/>
      <c r="AX993" s="1"/>
      <c r="BT993" s="1"/>
      <c r="BU993" s="1"/>
      <c r="BV993" s="1"/>
      <c r="BW993" s="1"/>
    </row>
    <row r="994">
      <c r="D994" s="1"/>
      <c r="E994" s="1"/>
      <c r="F994" s="1"/>
      <c r="G994" s="1"/>
      <c r="J994" s="1"/>
      <c r="K994" s="1"/>
      <c r="L994" s="1"/>
      <c r="M994" s="1"/>
      <c r="X994" s="1"/>
      <c r="Y994" s="1"/>
      <c r="Z994" s="1"/>
      <c r="AH994" s="1"/>
      <c r="AN994" s="1"/>
      <c r="AX994" s="1"/>
      <c r="BT994" s="1"/>
      <c r="BU994" s="1"/>
      <c r="BV994" s="1"/>
      <c r="BW994" s="1"/>
    </row>
    <row r="995">
      <c r="D995" s="1"/>
      <c r="E995" s="1"/>
      <c r="F995" s="1"/>
      <c r="G995" s="1"/>
      <c r="J995" s="1"/>
      <c r="K995" s="1"/>
      <c r="L995" s="1"/>
      <c r="M995" s="1"/>
      <c r="X995" s="1"/>
      <c r="Y995" s="1"/>
      <c r="Z995" s="1"/>
      <c r="AH995" s="1"/>
      <c r="AN995" s="1"/>
      <c r="AX995" s="1"/>
      <c r="BT995" s="1"/>
      <c r="BU995" s="1"/>
      <c r="BV995" s="1"/>
      <c r="BW995" s="1"/>
    </row>
    <row r="996">
      <c r="D996" s="1"/>
      <c r="E996" s="1"/>
      <c r="F996" s="1"/>
      <c r="G996" s="1"/>
      <c r="J996" s="1"/>
      <c r="K996" s="1"/>
      <c r="L996" s="1"/>
      <c r="M996" s="1"/>
      <c r="X996" s="1"/>
      <c r="Y996" s="1"/>
      <c r="Z996" s="1"/>
      <c r="AH996" s="1"/>
      <c r="AN996" s="1"/>
      <c r="AX996" s="1"/>
      <c r="BT996" s="1"/>
      <c r="BU996" s="1"/>
      <c r="BV996" s="1"/>
      <c r="BW996" s="1"/>
    </row>
    <row r="997">
      <c r="D997" s="1"/>
      <c r="E997" s="1"/>
      <c r="F997" s="1"/>
      <c r="G997" s="1"/>
      <c r="J997" s="1"/>
      <c r="K997" s="1"/>
      <c r="L997" s="1"/>
      <c r="M997" s="1"/>
      <c r="X997" s="1"/>
      <c r="Y997" s="1"/>
      <c r="Z997" s="1"/>
      <c r="AH997" s="1"/>
      <c r="AN997" s="1"/>
      <c r="AX997" s="1"/>
      <c r="BT997" s="1"/>
      <c r="BU997" s="1"/>
      <c r="BV997" s="1"/>
      <c r="BW997" s="1"/>
    </row>
    <row r="998">
      <c r="D998" s="1"/>
      <c r="E998" s="1"/>
      <c r="F998" s="1"/>
      <c r="G998" s="1"/>
      <c r="J998" s="1"/>
      <c r="K998" s="1"/>
      <c r="L998" s="1"/>
      <c r="M998" s="1"/>
      <c r="X998" s="1"/>
      <c r="Y998" s="1"/>
      <c r="Z998" s="1"/>
      <c r="AH998" s="1"/>
      <c r="AN998" s="1"/>
      <c r="AX998" s="1"/>
      <c r="BT998" s="1"/>
      <c r="BU998" s="1"/>
      <c r="BV998" s="1"/>
      <c r="BW998" s="1"/>
    </row>
    <row r="999">
      <c r="D999" s="1"/>
      <c r="E999" s="1"/>
      <c r="F999" s="1"/>
      <c r="G999" s="1"/>
      <c r="J999" s="1"/>
      <c r="K999" s="1"/>
      <c r="L999" s="1"/>
      <c r="M999" s="1"/>
      <c r="X999" s="1"/>
      <c r="Y999" s="1"/>
      <c r="Z999" s="1"/>
      <c r="AH999" s="1"/>
      <c r="AN999" s="1"/>
      <c r="AX999" s="1"/>
      <c r="BT999" s="1"/>
      <c r="BU999" s="1"/>
      <c r="BV999" s="1"/>
      <c r="BW999" s="1"/>
    </row>
    <row r="1000">
      <c r="D1000" s="1"/>
      <c r="E1000" s="1"/>
      <c r="F1000" s="1"/>
      <c r="G1000" s="1"/>
      <c r="J1000" s="1"/>
      <c r="K1000" s="1"/>
      <c r="L1000" s="1"/>
      <c r="M1000" s="1"/>
      <c r="X1000" s="1"/>
      <c r="Y1000" s="1"/>
      <c r="Z1000" s="1"/>
      <c r="AH1000" s="1"/>
      <c r="AN1000" s="1"/>
      <c r="AX1000" s="1"/>
      <c r="BT1000" s="1"/>
      <c r="BU1000" s="1"/>
      <c r="BV1000" s="1"/>
      <c r="BW1000" s="1"/>
    </row>
    <row r="1001">
      <c r="D1001" s="1"/>
      <c r="E1001" s="1"/>
      <c r="F1001" s="1"/>
      <c r="G1001" s="1"/>
      <c r="J1001" s="1"/>
      <c r="K1001" s="1"/>
      <c r="L1001" s="1"/>
      <c r="M1001" s="1"/>
      <c r="X1001" s="1"/>
      <c r="Y1001" s="1"/>
      <c r="Z1001" s="1"/>
      <c r="AH1001" s="1"/>
      <c r="AN1001" s="1"/>
      <c r="AX1001" s="1"/>
      <c r="BT1001" s="1"/>
      <c r="BU1001" s="1"/>
      <c r="BV1001" s="1"/>
      <c r="BW1001" s="1"/>
    </row>
    <row r="1002">
      <c r="D1002" s="1"/>
      <c r="E1002" s="1"/>
      <c r="F1002" s="1"/>
      <c r="G1002" s="1"/>
      <c r="J1002" s="1"/>
      <c r="K1002" s="1"/>
      <c r="L1002" s="1"/>
      <c r="M1002" s="1"/>
      <c r="X1002" s="1"/>
      <c r="Y1002" s="1"/>
      <c r="Z1002" s="1"/>
      <c r="AH1002" s="1"/>
      <c r="AN1002" s="1"/>
      <c r="AX1002" s="1"/>
      <c r="BT1002" s="1"/>
      <c r="BU1002" s="1"/>
      <c r="BV1002" s="1"/>
      <c r="BW1002" s="1"/>
    </row>
    <row r="1003">
      <c r="D1003" s="1"/>
      <c r="E1003" s="1"/>
      <c r="F1003" s="1"/>
      <c r="G1003" s="1"/>
      <c r="J1003" s="1"/>
      <c r="K1003" s="1"/>
      <c r="L1003" s="1"/>
      <c r="M1003" s="1"/>
      <c r="X1003" s="1"/>
      <c r="Y1003" s="1"/>
      <c r="Z1003" s="1"/>
      <c r="AH1003" s="1"/>
      <c r="AN1003" s="1"/>
      <c r="AX1003" s="1"/>
      <c r="BT1003" s="1"/>
      <c r="BU1003" s="1"/>
      <c r="BV1003" s="1"/>
      <c r="BW1003" s="1"/>
    </row>
    <row r="1004">
      <c r="D1004" s="1"/>
      <c r="E1004" s="1"/>
      <c r="F1004" s="1"/>
      <c r="G1004" s="1"/>
      <c r="J1004" s="1"/>
      <c r="K1004" s="1"/>
      <c r="L1004" s="1"/>
      <c r="M1004" s="1"/>
      <c r="X1004" s="1"/>
      <c r="Y1004" s="1"/>
      <c r="Z1004" s="1"/>
      <c r="AH1004" s="1"/>
      <c r="AN1004" s="1"/>
      <c r="AX1004" s="1"/>
      <c r="BT1004" s="1"/>
      <c r="BU1004" s="1"/>
      <c r="BV1004" s="1"/>
      <c r="BW1004" s="1"/>
    </row>
    <row r="1005">
      <c r="D1005" s="1"/>
      <c r="E1005" s="1"/>
      <c r="F1005" s="1"/>
      <c r="G1005" s="1"/>
      <c r="J1005" s="1"/>
      <c r="K1005" s="1"/>
      <c r="L1005" s="1"/>
      <c r="M1005" s="1"/>
      <c r="X1005" s="1"/>
      <c r="Y1005" s="1"/>
      <c r="Z1005" s="1"/>
      <c r="AH1005" s="1"/>
      <c r="AN1005" s="1"/>
      <c r="AX1005" s="1"/>
      <c r="BT1005" s="1"/>
      <c r="BU1005" s="1"/>
      <c r="BV1005" s="1"/>
      <c r="BW1005" s="1"/>
    </row>
    <row r="1006">
      <c r="D1006" s="1"/>
      <c r="E1006" s="1"/>
      <c r="F1006" s="1"/>
      <c r="G1006" s="1"/>
      <c r="J1006" s="1"/>
      <c r="K1006" s="1"/>
      <c r="L1006" s="1"/>
      <c r="M1006" s="1"/>
      <c r="X1006" s="1"/>
      <c r="Y1006" s="1"/>
      <c r="Z1006" s="1"/>
      <c r="AH1006" s="1"/>
      <c r="AN1006" s="1"/>
      <c r="AX1006" s="1"/>
      <c r="BT1006" s="1"/>
      <c r="BU1006" s="1"/>
      <c r="BV1006" s="1"/>
      <c r="BW1006" s="1"/>
    </row>
    <row r="1007">
      <c r="D1007" s="1"/>
      <c r="E1007" s="1"/>
      <c r="F1007" s="1"/>
      <c r="G1007" s="1"/>
      <c r="J1007" s="1"/>
      <c r="K1007" s="1"/>
      <c r="L1007" s="1"/>
      <c r="M1007" s="1"/>
      <c r="X1007" s="1"/>
      <c r="Y1007" s="1"/>
      <c r="Z1007" s="1"/>
      <c r="AH1007" s="1"/>
      <c r="AN1007" s="1"/>
      <c r="AX1007" s="1"/>
      <c r="BT1007" s="1"/>
      <c r="BU1007" s="1"/>
      <c r="BV1007" s="1"/>
      <c r="BW1007" s="1"/>
    </row>
    <row r="1008">
      <c r="D1008" s="1"/>
      <c r="E1008" s="1"/>
      <c r="F1008" s="1"/>
      <c r="G1008" s="1"/>
      <c r="J1008" s="1"/>
      <c r="K1008" s="1"/>
      <c r="L1008" s="1"/>
      <c r="M1008" s="1"/>
      <c r="X1008" s="1"/>
      <c r="Y1008" s="1"/>
      <c r="Z1008" s="1"/>
      <c r="AH1008" s="1"/>
      <c r="AN1008" s="1"/>
      <c r="AX1008" s="1"/>
      <c r="BT1008" s="1"/>
      <c r="BU1008" s="1"/>
      <c r="BV1008" s="1"/>
      <c r="BW1008" s="1"/>
    </row>
    <row r="1009">
      <c r="D1009" s="1"/>
      <c r="E1009" s="1"/>
      <c r="F1009" s="1"/>
      <c r="G1009" s="1"/>
      <c r="J1009" s="1"/>
      <c r="K1009" s="1"/>
      <c r="L1009" s="1"/>
      <c r="M1009" s="1"/>
      <c r="X1009" s="1"/>
      <c r="Y1009" s="1"/>
      <c r="Z1009" s="1"/>
      <c r="AH1009" s="1"/>
      <c r="AN1009" s="1"/>
      <c r="AX1009" s="1"/>
      <c r="BT1009" s="1"/>
      <c r="BU1009" s="1"/>
      <c r="BV1009" s="1"/>
      <c r="BW1009" s="1"/>
    </row>
    <row r="1010">
      <c r="D1010" s="1"/>
      <c r="E1010" s="1"/>
      <c r="F1010" s="1"/>
      <c r="G1010" s="1"/>
      <c r="J1010" s="1"/>
      <c r="K1010" s="1"/>
      <c r="L1010" s="1"/>
      <c r="M1010" s="1"/>
      <c r="X1010" s="1"/>
      <c r="Y1010" s="1"/>
      <c r="Z1010" s="1"/>
      <c r="AH1010" s="1"/>
      <c r="AN1010" s="1"/>
      <c r="AX1010" s="1"/>
      <c r="BT1010" s="1"/>
      <c r="BU1010" s="1"/>
      <c r="BV1010" s="1"/>
      <c r="BW1010" s="1"/>
    </row>
    <row r="1011">
      <c r="D1011" s="1"/>
      <c r="E1011" s="1"/>
      <c r="F1011" s="1"/>
      <c r="G1011" s="1"/>
      <c r="J1011" s="1"/>
      <c r="K1011" s="1"/>
      <c r="L1011" s="1"/>
      <c r="M1011" s="1"/>
      <c r="X1011" s="1"/>
      <c r="Y1011" s="1"/>
      <c r="Z1011" s="1"/>
      <c r="AH1011" s="1"/>
      <c r="AN1011" s="1"/>
      <c r="AX1011" s="1"/>
      <c r="BT1011" s="1"/>
      <c r="BU1011" s="1"/>
      <c r="BV1011" s="1"/>
      <c r="BW1011" s="1"/>
    </row>
    <row r="1012">
      <c r="D1012" s="1"/>
      <c r="E1012" s="1"/>
      <c r="F1012" s="1"/>
      <c r="G1012" s="1"/>
      <c r="J1012" s="1"/>
      <c r="K1012" s="1"/>
      <c r="L1012" s="1"/>
      <c r="M1012" s="1"/>
      <c r="X1012" s="1"/>
      <c r="Y1012" s="1"/>
      <c r="Z1012" s="1"/>
      <c r="AH1012" s="1"/>
      <c r="AN1012" s="1"/>
      <c r="AX1012" s="1"/>
      <c r="BT1012" s="1"/>
      <c r="BU1012" s="1"/>
      <c r="BV1012" s="1"/>
      <c r="BW1012" s="1"/>
    </row>
    <row r="1013">
      <c r="D1013" s="1"/>
      <c r="E1013" s="1"/>
      <c r="F1013" s="1"/>
      <c r="G1013" s="1"/>
      <c r="J1013" s="1"/>
      <c r="K1013" s="1"/>
      <c r="L1013" s="1"/>
      <c r="M1013" s="1"/>
      <c r="X1013" s="1"/>
      <c r="Y1013" s="1"/>
      <c r="Z1013" s="1"/>
      <c r="AH1013" s="1"/>
      <c r="AN1013" s="1"/>
      <c r="AX1013" s="1"/>
      <c r="BT1013" s="1"/>
      <c r="BU1013" s="1"/>
      <c r="BV1013" s="1"/>
      <c r="BW1013" s="1"/>
    </row>
    <row r="1014">
      <c r="D1014" s="1"/>
      <c r="E1014" s="1"/>
      <c r="F1014" s="1"/>
      <c r="G1014" s="1"/>
      <c r="J1014" s="1"/>
      <c r="K1014" s="1"/>
      <c r="L1014" s="1"/>
      <c r="M1014" s="1"/>
      <c r="X1014" s="1"/>
      <c r="Y1014" s="1"/>
      <c r="Z1014" s="1"/>
      <c r="AH1014" s="1"/>
      <c r="AN1014" s="1"/>
      <c r="AX1014" s="1"/>
      <c r="BT1014" s="1"/>
      <c r="BU1014" s="1"/>
      <c r="BV1014" s="1"/>
      <c r="BW1014" s="1"/>
    </row>
    <row r="1015">
      <c r="D1015" s="1"/>
      <c r="E1015" s="1"/>
      <c r="F1015" s="1"/>
      <c r="G1015" s="1"/>
      <c r="J1015" s="1"/>
      <c r="K1015" s="1"/>
      <c r="L1015" s="1"/>
      <c r="M1015" s="1"/>
      <c r="X1015" s="1"/>
      <c r="Y1015" s="1"/>
      <c r="Z1015" s="1"/>
      <c r="AH1015" s="1"/>
      <c r="AN1015" s="1"/>
      <c r="AX1015" s="1"/>
      <c r="BT1015" s="1"/>
      <c r="BU1015" s="1"/>
      <c r="BV1015" s="1"/>
      <c r="BW1015" s="1"/>
    </row>
    <row r="1016">
      <c r="D1016" s="1"/>
      <c r="E1016" s="1"/>
      <c r="F1016" s="1"/>
      <c r="G1016" s="1"/>
      <c r="J1016" s="1"/>
      <c r="K1016" s="1"/>
      <c r="L1016" s="1"/>
      <c r="M1016" s="1"/>
      <c r="X1016" s="1"/>
      <c r="Y1016" s="1"/>
      <c r="Z1016" s="1"/>
      <c r="AH1016" s="1"/>
      <c r="AN1016" s="1"/>
      <c r="AX1016" s="1"/>
      <c r="BT1016" s="1"/>
      <c r="BU1016" s="1"/>
      <c r="BV1016" s="1"/>
      <c r="BW1016" s="1"/>
    </row>
    <row r="1017">
      <c r="D1017" s="1"/>
      <c r="E1017" s="1"/>
      <c r="F1017" s="1"/>
      <c r="G1017" s="1"/>
      <c r="J1017" s="1"/>
      <c r="K1017" s="1"/>
      <c r="L1017" s="1"/>
      <c r="M1017" s="1"/>
      <c r="X1017" s="1"/>
      <c r="Y1017" s="1"/>
      <c r="Z1017" s="1"/>
      <c r="AH1017" s="1"/>
      <c r="AN1017" s="1"/>
      <c r="AX1017" s="1"/>
      <c r="BT1017" s="1"/>
      <c r="BU1017" s="1"/>
      <c r="BV1017" s="1"/>
      <c r="BW1017" s="1"/>
    </row>
    <row r="1018">
      <c r="D1018" s="1"/>
      <c r="E1018" s="1"/>
      <c r="F1018" s="1"/>
      <c r="G1018" s="1"/>
      <c r="J1018" s="1"/>
      <c r="K1018" s="1"/>
      <c r="L1018" s="1"/>
      <c r="M1018" s="1"/>
      <c r="X1018" s="1"/>
      <c r="Y1018" s="1"/>
      <c r="Z1018" s="1"/>
      <c r="AH1018" s="1"/>
      <c r="AN1018" s="1"/>
      <c r="AX1018" s="1"/>
      <c r="BT1018" s="1"/>
      <c r="BU1018" s="1"/>
      <c r="BV1018" s="1"/>
      <c r="BW1018" s="1"/>
    </row>
    <row r="1019">
      <c r="D1019" s="1"/>
      <c r="E1019" s="1"/>
      <c r="F1019" s="1"/>
      <c r="G1019" s="1"/>
      <c r="J1019" s="1"/>
      <c r="K1019" s="1"/>
      <c r="L1019" s="1"/>
      <c r="M1019" s="1"/>
      <c r="X1019" s="1"/>
      <c r="Y1019" s="1"/>
      <c r="Z1019" s="1"/>
      <c r="AH1019" s="1"/>
      <c r="AN1019" s="1"/>
      <c r="AX1019" s="1"/>
      <c r="BT1019" s="1"/>
      <c r="BU1019" s="1"/>
      <c r="BV1019" s="1"/>
      <c r="BW1019" s="1"/>
    </row>
    <row r="1020">
      <c r="D1020" s="1"/>
      <c r="E1020" s="1"/>
      <c r="F1020" s="1"/>
      <c r="G1020" s="1"/>
      <c r="J1020" s="1"/>
      <c r="K1020" s="1"/>
      <c r="L1020" s="1"/>
      <c r="M1020" s="1"/>
      <c r="X1020" s="1"/>
      <c r="Y1020" s="1"/>
      <c r="Z1020" s="1"/>
      <c r="AH1020" s="1"/>
      <c r="AN1020" s="1"/>
      <c r="AX1020" s="1"/>
      <c r="BT1020" s="1"/>
      <c r="BU1020" s="1"/>
      <c r="BV1020" s="1"/>
      <c r="BW1020" s="1"/>
    </row>
    <row r="1021">
      <c r="D1021" s="1"/>
      <c r="E1021" s="1"/>
      <c r="F1021" s="1"/>
      <c r="G1021" s="1"/>
      <c r="J1021" s="1"/>
      <c r="K1021" s="1"/>
      <c r="L1021" s="1"/>
      <c r="M1021" s="1"/>
      <c r="X1021" s="1"/>
      <c r="Y1021" s="1"/>
      <c r="Z1021" s="1"/>
      <c r="AH1021" s="1"/>
      <c r="AN1021" s="1"/>
      <c r="AX1021" s="1"/>
      <c r="BT1021" s="1"/>
      <c r="BU1021" s="1"/>
      <c r="BV1021" s="1"/>
      <c r="BW1021" s="1"/>
    </row>
    <row r="1022">
      <c r="D1022" s="1"/>
      <c r="E1022" s="1"/>
      <c r="F1022" s="1"/>
      <c r="G1022" s="1"/>
      <c r="J1022" s="1"/>
      <c r="K1022" s="1"/>
      <c r="L1022" s="1"/>
      <c r="M1022" s="1"/>
      <c r="X1022" s="1"/>
      <c r="Y1022" s="1"/>
      <c r="Z1022" s="1"/>
      <c r="AH1022" s="1"/>
      <c r="AN1022" s="1"/>
      <c r="AX1022" s="1"/>
      <c r="BT1022" s="1"/>
      <c r="BU1022" s="1"/>
      <c r="BV1022" s="1"/>
      <c r="BW1022" s="1"/>
    </row>
    <row r="1023">
      <c r="D1023" s="1"/>
      <c r="E1023" s="1"/>
      <c r="F1023" s="1"/>
      <c r="G1023" s="1"/>
      <c r="J1023" s="1"/>
      <c r="K1023" s="1"/>
      <c r="L1023" s="1"/>
      <c r="M1023" s="1"/>
      <c r="X1023" s="1"/>
      <c r="Y1023" s="1"/>
      <c r="Z1023" s="1"/>
      <c r="AH1023" s="1"/>
      <c r="AN1023" s="1"/>
      <c r="AX1023" s="1"/>
      <c r="BT1023" s="1"/>
      <c r="BU1023" s="1"/>
      <c r="BV1023" s="1"/>
      <c r="BW1023" s="1"/>
    </row>
    <row r="1024">
      <c r="D1024" s="1"/>
      <c r="E1024" s="1"/>
      <c r="F1024" s="1"/>
      <c r="G1024" s="1"/>
      <c r="J1024" s="1"/>
      <c r="K1024" s="1"/>
      <c r="L1024" s="1"/>
      <c r="M1024" s="1"/>
      <c r="X1024" s="1"/>
      <c r="Y1024" s="1"/>
      <c r="Z1024" s="1"/>
      <c r="AH1024" s="1"/>
      <c r="AN1024" s="1"/>
      <c r="AX1024" s="1"/>
      <c r="BT1024" s="1"/>
      <c r="BU1024" s="1"/>
      <c r="BV1024" s="1"/>
      <c r="BW1024" s="1"/>
    </row>
    <row r="1025">
      <c r="D1025" s="1"/>
      <c r="E1025" s="1"/>
      <c r="F1025" s="1"/>
      <c r="G1025" s="1"/>
      <c r="J1025" s="1"/>
      <c r="K1025" s="1"/>
      <c r="L1025" s="1"/>
      <c r="M1025" s="1"/>
      <c r="X1025" s="1"/>
      <c r="Y1025" s="1"/>
      <c r="Z1025" s="1"/>
      <c r="AH1025" s="1"/>
      <c r="AN1025" s="1"/>
      <c r="AX1025" s="1"/>
      <c r="BT1025" s="1"/>
      <c r="BU1025" s="1"/>
      <c r="BV1025" s="1"/>
      <c r="BW1025" s="1"/>
    </row>
    <row r="1026">
      <c r="D1026" s="1"/>
      <c r="E1026" s="1"/>
      <c r="F1026" s="1"/>
      <c r="G1026" s="1"/>
      <c r="J1026" s="1"/>
      <c r="K1026" s="1"/>
      <c r="L1026" s="1"/>
      <c r="M1026" s="1"/>
      <c r="X1026" s="1"/>
      <c r="Y1026" s="1"/>
      <c r="Z1026" s="1"/>
      <c r="AH1026" s="1"/>
      <c r="AN1026" s="1"/>
      <c r="AX1026" s="1"/>
      <c r="BT1026" s="1"/>
      <c r="BU1026" s="1"/>
      <c r="BV1026" s="1"/>
      <c r="BW1026" s="1"/>
    </row>
    <row r="1027">
      <c r="D1027" s="1"/>
      <c r="E1027" s="1"/>
      <c r="F1027" s="1"/>
      <c r="G1027" s="1"/>
      <c r="J1027" s="1"/>
      <c r="K1027" s="1"/>
      <c r="L1027" s="1"/>
      <c r="M1027" s="1"/>
      <c r="X1027" s="1"/>
      <c r="Y1027" s="1"/>
      <c r="Z1027" s="1"/>
      <c r="AH1027" s="1"/>
      <c r="AN1027" s="1"/>
      <c r="AX1027" s="1"/>
      <c r="BT1027" s="1"/>
      <c r="BU1027" s="1"/>
      <c r="BV1027" s="1"/>
      <c r="BW1027" s="1"/>
    </row>
    <row r="1028">
      <c r="D1028" s="1"/>
      <c r="E1028" s="1"/>
      <c r="F1028" s="1"/>
      <c r="G1028" s="1"/>
      <c r="J1028" s="1"/>
      <c r="K1028" s="1"/>
      <c r="L1028" s="1"/>
      <c r="M1028" s="1"/>
      <c r="X1028" s="1"/>
      <c r="Y1028" s="1"/>
      <c r="Z1028" s="1"/>
      <c r="AH1028" s="1"/>
      <c r="AN1028" s="1"/>
      <c r="AX1028" s="1"/>
      <c r="BT1028" s="1"/>
      <c r="BU1028" s="1"/>
      <c r="BV1028" s="1"/>
      <c r="BW1028" s="1"/>
    </row>
    <row r="1029">
      <c r="D1029" s="1"/>
      <c r="E1029" s="1"/>
      <c r="F1029" s="1"/>
      <c r="G1029" s="1"/>
      <c r="J1029" s="1"/>
      <c r="K1029" s="1"/>
      <c r="L1029" s="1"/>
      <c r="M1029" s="1"/>
      <c r="X1029" s="1"/>
      <c r="Y1029" s="1"/>
      <c r="Z1029" s="1"/>
      <c r="AH1029" s="1"/>
      <c r="AN1029" s="1"/>
      <c r="AX1029" s="1"/>
      <c r="BT1029" s="1"/>
      <c r="BU1029" s="1"/>
      <c r="BV1029" s="1"/>
      <c r="BW1029" s="1"/>
    </row>
    <row r="1030">
      <c r="D1030" s="1"/>
      <c r="E1030" s="1"/>
      <c r="F1030" s="1"/>
      <c r="G1030" s="1"/>
      <c r="J1030" s="1"/>
      <c r="K1030" s="1"/>
      <c r="L1030" s="1"/>
      <c r="M1030" s="1"/>
      <c r="X1030" s="1"/>
      <c r="Y1030" s="1"/>
      <c r="Z1030" s="1"/>
      <c r="AH1030" s="1"/>
      <c r="AN1030" s="1"/>
      <c r="AX1030" s="1"/>
      <c r="BT1030" s="1"/>
      <c r="BU1030" s="1"/>
      <c r="BV1030" s="1"/>
      <c r="BW1030" s="1"/>
    </row>
    <row r="1031">
      <c r="D1031" s="1"/>
      <c r="E1031" s="1"/>
      <c r="F1031" s="1"/>
      <c r="G1031" s="1"/>
      <c r="J1031" s="1"/>
      <c r="K1031" s="1"/>
      <c r="L1031" s="1"/>
      <c r="M1031" s="1"/>
      <c r="X1031" s="1"/>
      <c r="Y1031" s="1"/>
      <c r="Z1031" s="1"/>
      <c r="AH1031" s="1"/>
      <c r="AN1031" s="1"/>
      <c r="AX1031" s="1"/>
      <c r="BT1031" s="1"/>
      <c r="BU1031" s="1"/>
      <c r="BV1031" s="1"/>
      <c r="BW1031" s="1"/>
    </row>
    <row r="1032">
      <c r="D1032" s="1"/>
      <c r="E1032" s="1"/>
      <c r="F1032" s="1"/>
      <c r="G1032" s="1"/>
      <c r="J1032" s="1"/>
      <c r="K1032" s="1"/>
      <c r="L1032" s="1"/>
      <c r="M1032" s="1"/>
      <c r="X1032" s="1"/>
      <c r="Y1032" s="1"/>
      <c r="Z1032" s="1"/>
      <c r="AH1032" s="1"/>
      <c r="AN1032" s="1"/>
      <c r="AX1032" s="1"/>
      <c r="BT1032" s="1"/>
      <c r="BU1032" s="1"/>
      <c r="BV1032" s="1"/>
      <c r="BW1032" s="1"/>
    </row>
    <row r="1033">
      <c r="D1033" s="1"/>
      <c r="E1033" s="1"/>
      <c r="F1033" s="1"/>
      <c r="G1033" s="1"/>
      <c r="J1033" s="1"/>
      <c r="K1033" s="1"/>
      <c r="L1033" s="1"/>
      <c r="M1033" s="1"/>
      <c r="X1033" s="1"/>
      <c r="Y1033" s="1"/>
      <c r="Z1033" s="1"/>
      <c r="AH1033" s="1"/>
      <c r="AN1033" s="1"/>
      <c r="AX1033" s="1"/>
      <c r="BT1033" s="1"/>
      <c r="BU1033" s="1"/>
      <c r="BV1033" s="1"/>
      <c r="BW1033" s="1"/>
    </row>
    <row r="1034">
      <c r="D1034" s="1"/>
      <c r="E1034" s="1"/>
      <c r="F1034" s="1"/>
      <c r="G1034" s="1"/>
      <c r="J1034" s="1"/>
      <c r="K1034" s="1"/>
      <c r="L1034" s="1"/>
      <c r="M1034" s="1"/>
      <c r="X1034" s="1"/>
      <c r="Y1034" s="1"/>
      <c r="Z1034" s="1"/>
      <c r="AH1034" s="1"/>
      <c r="AN1034" s="1"/>
      <c r="AX1034" s="1"/>
      <c r="BT1034" s="1"/>
      <c r="BU1034" s="1"/>
      <c r="BV1034" s="1"/>
      <c r="BW1034" s="1"/>
    </row>
    <row r="1035">
      <c r="D1035" s="1"/>
      <c r="E1035" s="1"/>
      <c r="F1035" s="1"/>
      <c r="G1035" s="1"/>
      <c r="J1035" s="1"/>
      <c r="K1035" s="1"/>
      <c r="L1035" s="1"/>
      <c r="M1035" s="1"/>
      <c r="X1035" s="1"/>
      <c r="Y1035" s="1"/>
      <c r="Z1035" s="1"/>
      <c r="AH1035" s="1"/>
      <c r="AN1035" s="1"/>
      <c r="AX1035" s="1"/>
      <c r="BT1035" s="1"/>
      <c r="BU1035" s="1"/>
      <c r="BV1035" s="1"/>
      <c r="BW1035" s="1"/>
    </row>
    <row r="1036">
      <c r="D1036" s="1"/>
      <c r="E1036" s="1"/>
      <c r="F1036" s="1"/>
      <c r="G1036" s="1"/>
      <c r="J1036" s="1"/>
      <c r="K1036" s="1"/>
      <c r="L1036" s="1"/>
      <c r="M1036" s="1"/>
      <c r="X1036" s="1"/>
      <c r="Y1036" s="1"/>
      <c r="Z1036" s="1"/>
      <c r="AH1036" s="1"/>
      <c r="AN1036" s="1"/>
      <c r="AX1036" s="1"/>
      <c r="BT1036" s="1"/>
      <c r="BU1036" s="1"/>
      <c r="BV1036" s="1"/>
      <c r="BW1036" s="1"/>
    </row>
    <row r="1037">
      <c r="D1037" s="1"/>
      <c r="E1037" s="1"/>
      <c r="F1037" s="1"/>
      <c r="G1037" s="1"/>
      <c r="J1037" s="1"/>
      <c r="K1037" s="1"/>
      <c r="L1037" s="1"/>
      <c r="M1037" s="1"/>
      <c r="X1037" s="1"/>
      <c r="Y1037" s="1"/>
      <c r="Z1037" s="1"/>
      <c r="AH1037" s="1"/>
      <c r="AN1037" s="1"/>
      <c r="AX1037" s="1"/>
      <c r="BT1037" s="1"/>
      <c r="BU1037" s="1"/>
      <c r="BV1037" s="1"/>
      <c r="BW1037" s="1"/>
    </row>
    <row r="1038">
      <c r="D1038" s="1"/>
      <c r="E1038" s="1"/>
      <c r="F1038" s="1"/>
      <c r="G1038" s="1"/>
      <c r="J1038" s="1"/>
      <c r="K1038" s="1"/>
      <c r="L1038" s="1"/>
      <c r="M1038" s="1"/>
      <c r="X1038" s="1"/>
      <c r="Y1038" s="1"/>
      <c r="Z1038" s="1"/>
      <c r="AH1038" s="1"/>
      <c r="AN1038" s="1"/>
      <c r="AX1038" s="1"/>
      <c r="BT1038" s="1"/>
      <c r="BU1038" s="1"/>
      <c r="BV1038" s="1"/>
      <c r="BW1038" s="1"/>
    </row>
    <row r="1039">
      <c r="D1039" s="1"/>
      <c r="E1039" s="1"/>
      <c r="F1039" s="1"/>
      <c r="G1039" s="1"/>
      <c r="J1039" s="1"/>
      <c r="K1039" s="1"/>
      <c r="L1039" s="1"/>
      <c r="M1039" s="1"/>
      <c r="X1039" s="1"/>
      <c r="Y1039" s="1"/>
      <c r="Z1039" s="1"/>
      <c r="AH1039" s="1"/>
      <c r="AN1039" s="1"/>
      <c r="AX1039" s="1"/>
      <c r="BT1039" s="1"/>
      <c r="BU1039" s="1"/>
      <c r="BV1039" s="1"/>
      <c r="BW1039" s="1"/>
    </row>
    <row r="1040">
      <c r="D1040" s="1"/>
      <c r="E1040" s="1"/>
      <c r="F1040" s="1"/>
      <c r="G1040" s="1"/>
      <c r="J1040" s="1"/>
      <c r="K1040" s="1"/>
      <c r="L1040" s="1"/>
      <c r="M1040" s="1"/>
      <c r="X1040" s="1"/>
      <c r="Y1040" s="1"/>
      <c r="Z1040" s="1"/>
      <c r="AH1040" s="1"/>
      <c r="AN1040" s="1"/>
      <c r="AX1040" s="1"/>
      <c r="BT1040" s="1"/>
      <c r="BU1040" s="1"/>
      <c r="BV1040" s="1"/>
      <c r="BW1040" s="1"/>
    </row>
    <row r="1041">
      <c r="D1041" s="1"/>
      <c r="E1041" s="1"/>
      <c r="F1041" s="1"/>
      <c r="G1041" s="1"/>
      <c r="J1041" s="1"/>
      <c r="K1041" s="1"/>
      <c r="L1041" s="1"/>
      <c r="M1041" s="1"/>
      <c r="X1041" s="1"/>
      <c r="Y1041" s="1"/>
      <c r="Z1041" s="1"/>
      <c r="AH1041" s="1"/>
      <c r="AN1041" s="1"/>
      <c r="AX1041" s="1"/>
      <c r="BT1041" s="1"/>
      <c r="BU1041" s="1"/>
      <c r="BV1041" s="1"/>
      <c r="BW1041" s="1"/>
    </row>
    <row r="1042">
      <c r="D1042" s="1"/>
      <c r="E1042" s="1"/>
      <c r="F1042" s="1"/>
      <c r="G1042" s="1"/>
      <c r="J1042" s="1"/>
      <c r="K1042" s="1"/>
      <c r="L1042" s="1"/>
      <c r="M1042" s="1"/>
      <c r="X1042" s="1"/>
      <c r="Y1042" s="1"/>
      <c r="Z1042" s="1"/>
      <c r="AH1042" s="1"/>
      <c r="AN1042" s="1"/>
      <c r="AX1042" s="1"/>
      <c r="BT1042" s="1"/>
      <c r="BU1042" s="1"/>
      <c r="BV1042" s="1"/>
      <c r="BW1042" s="1"/>
    </row>
    <row r="1043">
      <c r="D1043" s="1"/>
      <c r="E1043" s="1"/>
      <c r="F1043" s="1"/>
      <c r="G1043" s="1"/>
      <c r="J1043" s="1"/>
      <c r="K1043" s="1"/>
      <c r="L1043" s="1"/>
      <c r="M1043" s="1"/>
      <c r="X1043" s="1"/>
      <c r="Y1043" s="1"/>
      <c r="Z1043" s="1"/>
      <c r="AH1043" s="1"/>
      <c r="AN1043" s="1"/>
      <c r="AX1043" s="1"/>
      <c r="BT1043" s="1"/>
      <c r="BU1043" s="1"/>
      <c r="BV1043" s="1"/>
      <c r="BW1043" s="1"/>
    </row>
    <row r="1044">
      <c r="D1044" s="1"/>
      <c r="E1044" s="1"/>
      <c r="F1044" s="1"/>
      <c r="G1044" s="1"/>
      <c r="J1044" s="1"/>
      <c r="K1044" s="1"/>
      <c r="L1044" s="1"/>
      <c r="M1044" s="1"/>
      <c r="X1044" s="1"/>
      <c r="Y1044" s="1"/>
      <c r="Z1044" s="1"/>
      <c r="AH1044" s="1"/>
      <c r="AN1044" s="1"/>
      <c r="AX1044" s="1"/>
      <c r="BT1044" s="1"/>
      <c r="BU1044" s="1"/>
      <c r="BV1044" s="1"/>
      <c r="BW1044" s="1"/>
    </row>
    <row r="1045">
      <c r="D1045" s="1"/>
      <c r="E1045" s="1"/>
      <c r="F1045" s="1"/>
      <c r="G1045" s="1"/>
      <c r="J1045" s="1"/>
      <c r="K1045" s="1"/>
      <c r="L1045" s="1"/>
      <c r="M1045" s="1"/>
      <c r="X1045" s="1"/>
      <c r="Y1045" s="1"/>
      <c r="Z1045" s="1"/>
      <c r="AH1045" s="1"/>
      <c r="AN1045" s="1"/>
      <c r="AX1045" s="1"/>
      <c r="BT1045" s="1"/>
      <c r="BU1045" s="1"/>
      <c r="BV1045" s="1"/>
      <c r="BW1045" s="1"/>
    </row>
    <row r="1046">
      <c r="D1046" s="1"/>
      <c r="E1046" s="1"/>
      <c r="F1046" s="1"/>
      <c r="G1046" s="1"/>
      <c r="J1046" s="1"/>
      <c r="K1046" s="1"/>
      <c r="L1046" s="1"/>
      <c r="M1046" s="1"/>
      <c r="X1046" s="1"/>
      <c r="Y1046" s="1"/>
      <c r="Z1046" s="1"/>
      <c r="AH1046" s="1"/>
      <c r="AN1046" s="1"/>
      <c r="AX1046" s="1"/>
      <c r="BT1046" s="1"/>
      <c r="BU1046" s="1"/>
      <c r="BV1046" s="1"/>
      <c r="BW1046" s="1"/>
    </row>
    <row r="1047">
      <c r="D1047" s="1"/>
      <c r="E1047" s="1"/>
      <c r="F1047" s="1"/>
      <c r="G1047" s="1"/>
      <c r="J1047" s="1"/>
      <c r="K1047" s="1"/>
      <c r="L1047" s="1"/>
      <c r="M1047" s="1"/>
      <c r="X1047" s="1"/>
      <c r="Y1047" s="1"/>
      <c r="Z1047" s="1"/>
      <c r="AH1047" s="1"/>
      <c r="AN1047" s="1"/>
      <c r="AX1047" s="1"/>
      <c r="BT1047" s="1"/>
      <c r="BU1047" s="1"/>
      <c r="BV1047" s="1"/>
      <c r="BW1047" s="1"/>
    </row>
    <row r="1048">
      <c r="D1048" s="1"/>
      <c r="E1048" s="1"/>
      <c r="F1048" s="1"/>
      <c r="G1048" s="1"/>
      <c r="J1048" s="1"/>
      <c r="K1048" s="1"/>
      <c r="L1048" s="1"/>
      <c r="M1048" s="1"/>
      <c r="X1048" s="1"/>
      <c r="Y1048" s="1"/>
      <c r="Z1048" s="1"/>
      <c r="AH1048" s="1"/>
      <c r="AN1048" s="1"/>
      <c r="AX1048" s="1"/>
      <c r="BT1048" s="1"/>
      <c r="BU1048" s="1"/>
      <c r="BV1048" s="1"/>
      <c r="BW1048" s="1"/>
    </row>
    <row r="1049">
      <c r="D1049" s="1"/>
      <c r="E1049" s="1"/>
      <c r="F1049" s="1"/>
      <c r="G1049" s="1"/>
      <c r="J1049" s="1"/>
      <c r="K1049" s="1"/>
      <c r="L1049" s="1"/>
      <c r="M1049" s="1"/>
      <c r="X1049" s="1"/>
      <c r="Y1049" s="1"/>
      <c r="Z1049" s="1"/>
      <c r="AH1049" s="1"/>
      <c r="AN1049" s="1"/>
      <c r="AX1049" s="1"/>
      <c r="BT1049" s="1"/>
      <c r="BU1049" s="1"/>
      <c r="BV1049" s="1"/>
      <c r="BW1049" s="1"/>
    </row>
    <row r="1050">
      <c r="D1050" s="1"/>
      <c r="E1050" s="1"/>
      <c r="F1050" s="1"/>
      <c r="G1050" s="1"/>
      <c r="J1050" s="1"/>
      <c r="K1050" s="1"/>
      <c r="L1050" s="1"/>
      <c r="M1050" s="1"/>
      <c r="X1050" s="1"/>
      <c r="Y1050" s="1"/>
      <c r="Z1050" s="1"/>
      <c r="AH1050" s="1"/>
      <c r="AN1050" s="1"/>
      <c r="AX1050" s="1"/>
      <c r="BT1050" s="1"/>
      <c r="BU1050" s="1"/>
      <c r="BV1050" s="1"/>
      <c r="BW1050" s="1"/>
    </row>
    <row r="1051">
      <c r="D1051" s="1"/>
      <c r="E1051" s="1"/>
      <c r="F1051" s="1"/>
      <c r="G1051" s="1"/>
      <c r="J1051" s="1"/>
      <c r="K1051" s="1"/>
      <c r="L1051" s="1"/>
      <c r="M1051" s="1"/>
      <c r="X1051" s="1"/>
      <c r="Y1051" s="1"/>
      <c r="Z1051" s="1"/>
      <c r="AH1051" s="1"/>
      <c r="AN1051" s="1"/>
      <c r="AX1051" s="1"/>
      <c r="BT1051" s="1"/>
      <c r="BU1051" s="1"/>
      <c r="BV1051" s="1"/>
      <c r="BW1051" s="1"/>
    </row>
    <row r="1052">
      <c r="D1052" s="1"/>
      <c r="E1052" s="1"/>
      <c r="F1052" s="1"/>
      <c r="G1052" s="1"/>
      <c r="J1052" s="1"/>
      <c r="K1052" s="1"/>
      <c r="L1052" s="1"/>
      <c r="M1052" s="1"/>
      <c r="X1052" s="1"/>
      <c r="Y1052" s="1"/>
      <c r="Z1052" s="1"/>
      <c r="AH1052" s="1"/>
      <c r="AN1052" s="1"/>
      <c r="AX1052" s="1"/>
      <c r="BT1052" s="1"/>
      <c r="BU1052" s="1"/>
      <c r="BV1052" s="1"/>
      <c r="BW1052" s="1"/>
    </row>
    <row r="1053">
      <c r="D1053" s="1"/>
      <c r="E1053" s="1"/>
      <c r="F1053" s="1"/>
      <c r="G1053" s="1"/>
      <c r="J1053" s="1"/>
      <c r="K1053" s="1"/>
      <c r="L1053" s="1"/>
      <c r="M1053" s="1"/>
      <c r="X1053" s="1"/>
      <c r="Y1053" s="1"/>
      <c r="Z1053" s="1"/>
      <c r="AH1053" s="1"/>
      <c r="AN1053" s="1"/>
      <c r="AX1053" s="1"/>
      <c r="BT1053" s="1"/>
      <c r="BU1053" s="1"/>
      <c r="BV1053" s="1"/>
      <c r="BW1053" s="1"/>
    </row>
    <row r="1054">
      <c r="D1054" s="1"/>
      <c r="E1054" s="1"/>
      <c r="F1054" s="1"/>
      <c r="G1054" s="1"/>
      <c r="J1054" s="1"/>
      <c r="K1054" s="1"/>
      <c r="L1054" s="1"/>
      <c r="M1054" s="1"/>
      <c r="X1054" s="1"/>
      <c r="Y1054" s="1"/>
      <c r="Z1054" s="1"/>
      <c r="AH1054" s="1"/>
      <c r="AN1054" s="1"/>
      <c r="AX1054" s="1"/>
      <c r="BT1054" s="1"/>
      <c r="BU1054" s="1"/>
      <c r="BV1054" s="1"/>
      <c r="BW1054" s="1"/>
    </row>
    <row r="1055">
      <c r="D1055" s="1"/>
      <c r="E1055" s="1"/>
      <c r="F1055" s="1"/>
      <c r="G1055" s="1"/>
      <c r="J1055" s="1"/>
      <c r="K1055" s="1"/>
      <c r="L1055" s="1"/>
      <c r="M1055" s="1"/>
      <c r="X1055" s="1"/>
      <c r="Y1055" s="1"/>
      <c r="Z1055" s="1"/>
      <c r="AH1055" s="1"/>
      <c r="AN1055" s="1"/>
      <c r="AX1055" s="1"/>
      <c r="BT1055" s="1"/>
      <c r="BU1055" s="1"/>
      <c r="BV1055" s="1"/>
      <c r="BW1055" s="1"/>
    </row>
    <row r="1056">
      <c r="D1056" s="1"/>
      <c r="E1056" s="1"/>
      <c r="F1056" s="1"/>
      <c r="G1056" s="1"/>
      <c r="J1056" s="1"/>
      <c r="K1056" s="1"/>
      <c r="L1056" s="1"/>
      <c r="M1056" s="1"/>
      <c r="X1056" s="1"/>
      <c r="Y1056" s="1"/>
      <c r="Z1056" s="1"/>
      <c r="AH1056" s="1"/>
      <c r="AN1056" s="1"/>
      <c r="AX1056" s="1"/>
      <c r="BT1056" s="1"/>
      <c r="BU1056" s="1"/>
      <c r="BV1056" s="1"/>
      <c r="BW1056" s="1"/>
    </row>
    <row r="1057">
      <c r="D1057" s="1"/>
      <c r="E1057" s="1"/>
      <c r="F1057" s="1"/>
      <c r="G1057" s="1"/>
      <c r="J1057" s="1"/>
      <c r="K1057" s="1"/>
      <c r="L1057" s="1"/>
      <c r="M1057" s="1"/>
      <c r="X1057" s="1"/>
      <c r="Y1057" s="1"/>
      <c r="Z1057" s="1"/>
      <c r="AH1057" s="1"/>
      <c r="AN1057" s="1"/>
      <c r="AX1057" s="1"/>
      <c r="BT1057" s="1"/>
      <c r="BU1057" s="1"/>
      <c r="BV1057" s="1"/>
      <c r="BW1057" s="1"/>
    </row>
    <row r="1058">
      <c r="D1058" s="1"/>
      <c r="E1058" s="1"/>
      <c r="F1058" s="1"/>
      <c r="G1058" s="1"/>
      <c r="J1058" s="1"/>
      <c r="K1058" s="1"/>
      <c r="L1058" s="1"/>
      <c r="M1058" s="1"/>
      <c r="X1058" s="1"/>
      <c r="Y1058" s="1"/>
      <c r="Z1058" s="1"/>
      <c r="AH1058" s="1"/>
      <c r="AN1058" s="1"/>
      <c r="AX1058" s="1"/>
      <c r="BT1058" s="1"/>
      <c r="BU1058" s="1"/>
      <c r="BV1058" s="1"/>
      <c r="BW1058" s="1"/>
    </row>
    <row r="1059">
      <c r="D1059" s="1"/>
      <c r="E1059" s="1"/>
      <c r="F1059" s="1"/>
      <c r="G1059" s="1"/>
      <c r="J1059" s="1"/>
      <c r="K1059" s="1"/>
      <c r="L1059" s="1"/>
      <c r="M1059" s="1"/>
      <c r="X1059" s="1"/>
      <c r="Y1059" s="1"/>
      <c r="Z1059" s="1"/>
      <c r="AH1059" s="1"/>
      <c r="AN1059" s="1"/>
      <c r="AX1059" s="1"/>
      <c r="BT1059" s="1"/>
      <c r="BU1059" s="1"/>
      <c r="BV1059" s="1"/>
      <c r="BW1059" s="1"/>
    </row>
    <row r="1060">
      <c r="D1060" s="1"/>
      <c r="E1060" s="1"/>
      <c r="F1060" s="1"/>
      <c r="G1060" s="1"/>
      <c r="J1060" s="1"/>
      <c r="K1060" s="1"/>
      <c r="L1060" s="1"/>
      <c r="M1060" s="1"/>
      <c r="X1060" s="1"/>
      <c r="Y1060" s="1"/>
      <c r="Z1060" s="1"/>
      <c r="AH1060" s="1"/>
      <c r="AN1060" s="1"/>
      <c r="AX1060" s="1"/>
      <c r="BT1060" s="1"/>
      <c r="BU1060" s="1"/>
      <c r="BV1060" s="1"/>
      <c r="BW1060" s="1"/>
    </row>
    <row r="1061">
      <c r="D1061" s="1"/>
      <c r="E1061" s="1"/>
      <c r="F1061" s="1"/>
      <c r="G1061" s="1"/>
      <c r="J1061" s="1"/>
      <c r="K1061" s="1"/>
      <c r="L1061" s="1"/>
      <c r="M1061" s="1"/>
      <c r="X1061" s="1"/>
      <c r="Y1061" s="1"/>
      <c r="Z1061" s="1"/>
      <c r="AH1061" s="1"/>
      <c r="AN1061" s="1"/>
      <c r="AX1061" s="1"/>
      <c r="BT1061" s="1"/>
      <c r="BU1061" s="1"/>
      <c r="BV1061" s="1"/>
      <c r="BW1061" s="1"/>
    </row>
    <row r="1062">
      <c r="D1062" s="1"/>
      <c r="E1062" s="1"/>
      <c r="F1062" s="1"/>
      <c r="G1062" s="1"/>
      <c r="J1062" s="1"/>
      <c r="K1062" s="1"/>
      <c r="L1062" s="1"/>
      <c r="M1062" s="1"/>
      <c r="X1062" s="1"/>
      <c r="Y1062" s="1"/>
      <c r="Z1062" s="1"/>
      <c r="AH1062" s="1"/>
      <c r="AN1062" s="1"/>
      <c r="AX1062" s="1"/>
      <c r="BT1062" s="1"/>
      <c r="BU1062" s="1"/>
      <c r="BV1062" s="1"/>
      <c r="BW1062" s="1"/>
    </row>
    <row r="1063">
      <c r="D1063" s="1"/>
      <c r="E1063" s="1"/>
      <c r="F1063" s="1"/>
      <c r="G1063" s="1"/>
      <c r="J1063" s="1"/>
      <c r="K1063" s="1"/>
      <c r="L1063" s="1"/>
      <c r="M1063" s="1"/>
      <c r="X1063" s="1"/>
      <c r="Y1063" s="1"/>
      <c r="Z1063" s="1"/>
      <c r="AH1063" s="1"/>
      <c r="AN1063" s="1"/>
      <c r="AX1063" s="1"/>
      <c r="BT1063" s="1"/>
      <c r="BU1063" s="1"/>
      <c r="BV1063" s="1"/>
      <c r="BW1063" s="1"/>
    </row>
    <row r="1064">
      <c r="D1064" s="1"/>
      <c r="E1064" s="1"/>
      <c r="F1064" s="1"/>
      <c r="G1064" s="1"/>
      <c r="J1064" s="1"/>
      <c r="K1064" s="1"/>
      <c r="L1064" s="1"/>
      <c r="M1064" s="1"/>
      <c r="X1064" s="1"/>
      <c r="Y1064" s="1"/>
      <c r="Z1064" s="1"/>
      <c r="AH1064" s="1"/>
      <c r="AN1064" s="1"/>
      <c r="AX1064" s="1"/>
      <c r="BT1064" s="1"/>
      <c r="BU1064" s="1"/>
      <c r="BV1064" s="1"/>
      <c r="BW1064" s="1"/>
    </row>
    <row r="1065">
      <c r="D1065" s="1"/>
      <c r="E1065" s="1"/>
      <c r="F1065" s="1"/>
      <c r="G1065" s="1"/>
      <c r="J1065" s="1"/>
      <c r="K1065" s="1"/>
      <c r="L1065" s="1"/>
      <c r="M1065" s="1"/>
      <c r="X1065" s="1"/>
      <c r="Y1065" s="1"/>
      <c r="Z1065" s="1"/>
      <c r="AH1065" s="1"/>
      <c r="AN1065" s="1"/>
      <c r="AX1065" s="1"/>
      <c r="BT1065" s="1"/>
      <c r="BU1065" s="1"/>
      <c r="BV1065" s="1"/>
      <c r="BW1065" s="1"/>
    </row>
  </sheetData>
  <mergeCells count="398">
    <mergeCell ref="BK76:BL76"/>
    <mergeCell ref="BM76:BN76"/>
    <mergeCell ref="AW76:AX76"/>
    <mergeCell ref="AY76:AZ76"/>
    <mergeCell ref="BA76:BB76"/>
    <mergeCell ref="BC76:BD76"/>
    <mergeCell ref="BE76:BF76"/>
    <mergeCell ref="BG76:BH76"/>
    <mergeCell ref="BI76:BJ76"/>
    <mergeCell ref="N67:O67"/>
    <mergeCell ref="R67:S67"/>
    <mergeCell ref="T67:U67"/>
    <mergeCell ref="W67:X67"/>
    <mergeCell ref="Y67:Z67"/>
    <mergeCell ref="AA67:AB67"/>
    <mergeCell ref="AC67:AD67"/>
    <mergeCell ref="AE67:AF67"/>
    <mergeCell ref="AG67:AH67"/>
    <mergeCell ref="AI67:AJ67"/>
    <mergeCell ref="AK67:AL67"/>
    <mergeCell ref="AM67:AN67"/>
    <mergeCell ref="AO67:AP67"/>
    <mergeCell ref="AQ67:AR67"/>
    <mergeCell ref="BG67:BH67"/>
    <mergeCell ref="BI67:BJ67"/>
    <mergeCell ref="BK67:BL67"/>
    <mergeCell ref="BM67:BN67"/>
    <mergeCell ref="BO67:BP67"/>
    <mergeCell ref="AS67:AT67"/>
    <mergeCell ref="AU67:AV67"/>
    <mergeCell ref="AW67:AX67"/>
    <mergeCell ref="AY67:AZ67"/>
    <mergeCell ref="BA67:BB67"/>
    <mergeCell ref="BC67:BD67"/>
    <mergeCell ref="BE67:BF67"/>
    <mergeCell ref="A67:A68"/>
    <mergeCell ref="B67:C67"/>
    <mergeCell ref="D67:E67"/>
    <mergeCell ref="F67:G67"/>
    <mergeCell ref="H67:I67"/>
    <mergeCell ref="J67:K67"/>
    <mergeCell ref="L67:M67"/>
    <mergeCell ref="A76:A77"/>
    <mergeCell ref="B76:C76"/>
    <mergeCell ref="D76:E76"/>
    <mergeCell ref="F76:G76"/>
    <mergeCell ref="H76:I76"/>
    <mergeCell ref="J76:K76"/>
    <mergeCell ref="L76:M76"/>
    <mergeCell ref="N76:O76"/>
    <mergeCell ref="R76:S76"/>
    <mergeCell ref="T76:U76"/>
    <mergeCell ref="W76:X76"/>
    <mergeCell ref="Y76:Z76"/>
    <mergeCell ref="AA76:AB76"/>
    <mergeCell ref="AC76:AD76"/>
    <mergeCell ref="BO76:BP76"/>
    <mergeCell ref="AS76:AT76"/>
    <mergeCell ref="AU76:AV76"/>
    <mergeCell ref="AE76:AF76"/>
    <mergeCell ref="AG76:AH76"/>
    <mergeCell ref="AI76:AJ76"/>
    <mergeCell ref="AK76:AL76"/>
    <mergeCell ref="AM76:AN76"/>
    <mergeCell ref="AO76:AP76"/>
    <mergeCell ref="AQ76:AR76"/>
    <mergeCell ref="N85:O85"/>
    <mergeCell ref="R85:S85"/>
    <mergeCell ref="T85:U85"/>
    <mergeCell ref="W85:X85"/>
    <mergeCell ref="Y85:Z85"/>
    <mergeCell ref="AA85:AB85"/>
    <mergeCell ref="AC85:AD85"/>
    <mergeCell ref="AE85:AF85"/>
    <mergeCell ref="AG85:AH85"/>
    <mergeCell ref="AI85:AJ85"/>
    <mergeCell ref="AK85:AL85"/>
    <mergeCell ref="AM85:AN85"/>
    <mergeCell ref="AO85:AP85"/>
    <mergeCell ref="AQ85:AR85"/>
    <mergeCell ref="BG85:BH85"/>
    <mergeCell ref="BI85:BJ85"/>
    <mergeCell ref="BK85:BL85"/>
    <mergeCell ref="BM85:BN85"/>
    <mergeCell ref="BO85:BP85"/>
    <mergeCell ref="AS85:AT85"/>
    <mergeCell ref="AU85:AV85"/>
    <mergeCell ref="AW85:AX85"/>
    <mergeCell ref="AY85:AZ85"/>
    <mergeCell ref="BA85:BB85"/>
    <mergeCell ref="BC85:BD85"/>
    <mergeCell ref="BE85:BF85"/>
    <mergeCell ref="A85:A86"/>
    <mergeCell ref="B85:C85"/>
    <mergeCell ref="D85:E85"/>
    <mergeCell ref="F85:G85"/>
    <mergeCell ref="H85:I85"/>
    <mergeCell ref="J85:K85"/>
    <mergeCell ref="L85:M85"/>
    <mergeCell ref="AS104:AT104"/>
    <mergeCell ref="AU104:AV104"/>
    <mergeCell ref="AE104:AF104"/>
    <mergeCell ref="AG104:AH104"/>
    <mergeCell ref="AI104:AJ104"/>
    <mergeCell ref="AK104:AL104"/>
    <mergeCell ref="AM104:AN104"/>
    <mergeCell ref="AO104:AP104"/>
    <mergeCell ref="AQ104:AR104"/>
    <mergeCell ref="A114:A115"/>
    <mergeCell ref="B114:C114"/>
    <mergeCell ref="D114:E114"/>
    <mergeCell ref="F114:G114"/>
    <mergeCell ref="H114:I114"/>
    <mergeCell ref="J114:K114"/>
    <mergeCell ref="L114:M114"/>
    <mergeCell ref="N114:O114"/>
    <mergeCell ref="R114:S114"/>
    <mergeCell ref="T114:U114"/>
    <mergeCell ref="W114:X114"/>
    <mergeCell ref="Y114:Z114"/>
    <mergeCell ref="AA114:AB114"/>
    <mergeCell ref="AC114:AD114"/>
    <mergeCell ref="AE114:AF114"/>
    <mergeCell ref="AG114:AH114"/>
    <mergeCell ref="AI114:AJ114"/>
    <mergeCell ref="AK114:AL114"/>
    <mergeCell ref="AM114:AN114"/>
    <mergeCell ref="AO114:AP114"/>
    <mergeCell ref="AQ114:AR114"/>
    <mergeCell ref="BG114:BH114"/>
    <mergeCell ref="BI114:BJ114"/>
    <mergeCell ref="BK114:BL114"/>
    <mergeCell ref="BM114:BN114"/>
    <mergeCell ref="BO114:BP114"/>
    <mergeCell ref="AS114:AT114"/>
    <mergeCell ref="AU114:AV114"/>
    <mergeCell ref="AW114:AX114"/>
    <mergeCell ref="AY114:AZ114"/>
    <mergeCell ref="BA114:BB114"/>
    <mergeCell ref="BC114:BD114"/>
    <mergeCell ref="BE114:BF114"/>
    <mergeCell ref="BK104:BL104"/>
    <mergeCell ref="BM104:BN104"/>
    <mergeCell ref="AW104:AX104"/>
    <mergeCell ref="AY104:AZ104"/>
    <mergeCell ref="BA104:BB104"/>
    <mergeCell ref="BC104:BD104"/>
    <mergeCell ref="BE104:BF104"/>
    <mergeCell ref="BG104:BH104"/>
    <mergeCell ref="BI104:BJ104"/>
    <mergeCell ref="N95:O95"/>
    <mergeCell ref="R95:S95"/>
    <mergeCell ref="T95:U95"/>
    <mergeCell ref="W95:X95"/>
    <mergeCell ref="Y95:Z95"/>
    <mergeCell ref="AA95:AB95"/>
    <mergeCell ref="AC95:AD95"/>
    <mergeCell ref="AE95:AF95"/>
    <mergeCell ref="AG95:AH95"/>
    <mergeCell ref="AI95:AJ95"/>
    <mergeCell ref="AK95:AL95"/>
    <mergeCell ref="AM95:AN95"/>
    <mergeCell ref="AO95:AP95"/>
    <mergeCell ref="AQ95:AR95"/>
    <mergeCell ref="BG95:BH95"/>
    <mergeCell ref="BI95:BJ95"/>
    <mergeCell ref="BK95:BL95"/>
    <mergeCell ref="BM95:BN95"/>
    <mergeCell ref="BO95:BP95"/>
    <mergeCell ref="AS95:AT95"/>
    <mergeCell ref="AU95:AV95"/>
    <mergeCell ref="AW95:AX95"/>
    <mergeCell ref="AY95:AZ95"/>
    <mergeCell ref="BA95:BB95"/>
    <mergeCell ref="BC95:BD95"/>
    <mergeCell ref="BE95:BF95"/>
    <mergeCell ref="A95:A96"/>
    <mergeCell ref="B95:C95"/>
    <mergeCell ref="D95:E95"/>
    <mergeCell ref="F95:G95"/>
    <mergeCell ref="H95:I95"/>
    <mergeCell ref="J95:K95"/>
    <mergeCell ref="L95:M95"/>
    <mergeCell ref="A104:A105"/>
    <mergeCell ref="B104:C104"/>
    <mergeCell ref="D104:E104"/>
    <mergeCell ref="F104:G104"/>
    <mergeCell ref="H104:I104"/>
    <mergeCell ref="J104:K104"/>
    <mergeCell ref="L104:M104"/>
    <mergeCell ref="N104:O104"/>
    <mergeCell ref="R104:S104"/>
    <mergeCell ref="T104:U104"/>
    <mergeCell ref="W104:X104"/>
    <mergeCell ref="Y104:Z104"/>
    <mergeCell ref="AA104:AB104"/>
    <mergeCell ref="AC104:AD104"/>
    <mergeCell ref="AO26:AP26"/>
    <mergeCell ref="AQ26:AR26"/>
    <mergeCell ref="AA26:AB26"/>
    <mergeCell ref="AC26:AD26"/>
    <mergeCell ref="AE26:AF26"/>
    <mergeCell ref="AG26:AH26"/>
    <mergeCell ref="AI26:AJ26"/>
    <mergeCell ref="AK26:AL26"/>
    <mergeCell ref="AM26:AN26"/>
    <mergeCell ref="BG26:BH26"/>
    <mergeCell ref="BI26:BJ26"/>
    <mergeCell ref="AS26:AT26"/>
    <mergeCell ref="AU26:AV26"/>
    <mergeCell ref="AW26:AX26"/>
    <mergeCell ref="AY26:AZ26"/>
    <mergeCell ref="BA26:BB26"/>
    <mergeCell ref="BC26:BD26"/>
    <mergeCell ref="BE26:BF26"/>
    <mergeCell ref="J19:K19"/>
    <mergeCell ref="L19:M19"/>
    <mergeCell ref="A2:A3"/>
    <mergeCell ref="B2:C2"/>
    <mergeCell ref="G2:G3"/>
    <mergeCell ref="H2:M2"/>
    <mergeCell ref="N2:R2"/>
    <mergeCell ref="S2:W2"/>
    <mergeCell ref="A19:A20"/>
    <mergeCell ref="T19:U19"/>
    <mergeCell ref="N19:O19"/>
    <mergeCell ref="R19:S19"/>
    <mergeCell ref="W19:X19"/>
    <mergeCell ref="Y19:Z19"/>
    <mergeCell ref="AA19:AB19"/>
    <mergeCell ref="AC19:AD19"/>
    <mergeCell ref="AE19:AF19"/>
    <mergeCell ref="AG19:AH19"/>
    <mergeCell ref="AI19:AJ19"/>
    <mergeCell ref="AK19:AL19"/>
    <mergeCell ref="AM19:AN19"/>
    <mergeCell ref="AO19:AP19"/>
    <mergeCell ref="AQ19:AR19"/>
    <mergeCell ref="AS19:AT19"/>
    <mergeCell ref="BI19:BJ19"/>
    <mergeCell ref="BK19:BL19"/>
    <mergeCell ref="BM19:BN19"/>
    <mergeCell ref="BO19:BP19"/>
    <mergeCell ref="BX19:BY19"/>
    <mergeCell ref="AU19:AV19"/>
    <mergeCell ref="AW19:AX19"/>
    <mergeCell ref="AY19:AZ19"/>
    <mergeCell ref="BA19:BB19"/>
    <mergeCell ref="BC19:BD19"/>
    <mergeCell ref="BE19:BF19"/>
    <mergeCell ref="BG19:BH19"/>
    <mergeCell ref="J26:K26"/>
    <mergeCell ref="L26:M26"/>
    <mergeCell ref="N26:O26"/>
    <mergeCell ref="R26:S26"/>
    <mergeCell ref="T26:U26"/>
    <mergeCell ref="W26:X26"/>
    <mergeCell ref="Y26:Z26"/>
    <mergeCell ref="F19:G19"/>
    <mergeCell ref="H19:I19"/>
    <mergeCell ref="B19:C19"/>
    <mergeCell ref="D19:E19"/>
    <mergeCell ref="A26:A27"/>
    <mergeCell ref="B26:C26"/>
    <mergeCell ref="D26:E26"/>
    <mergeCell ref="F26:G26"/>
    <mergeCell ref="H26:I26"/>
    <mergeCell ref="N33:O33"/>
    <mergeCell ref="R33:S33"/>
    <mergeCell ref="T33:U33"/>
    <mergeCell ref="W33:X33"/>
    <mergeCell ref="Y33:Z33"/>
    <mergeCell ref="AA33:AB33"/>
    <mergeCell ref="AC33:AD33"/>
    <mergeCell ref="AE33:AF33"/>
    <mergeCell ref="AG33:AH33"/>
    <mergeCell ref="AI33:AJ33"/>
    <mergeCell ref="AK33:AL33"/>
    <mergeCell ref="AM33:AN33"/>
    <mergeCell ref="AO33:AP33"/>
    <mergeCell ref="AQ33:AR33"/>
    <mergeCell ref="BG33:BH33"/>
    <mergeCell ref="BI33:BJ33"/>
    <mergeCell ref="BK33:BL33"/>
    <mergeCell ref="BM33:BN33"/>
    <mergeCell ref="BO33:BP33"/>
    <mergeCell ref="AS33:AT33"/>
    <mergeCell ref="AU33:AV33"/>
    <mergeCell ref="AW33:AX33"/>
    <mergeCell ref="AY33:AZ33"/>
    <mergeCell ref="BA33:BB33"/>
    <mergeCell ref="BC33:BD33"/>
    <mergeCell ref="BE33:BF33"/>
    <mergeCell ref="A33:A34"/>
    <mergeCell ref="B33:C33"/>
    <mergeCell ref="D33:E33"/>
    <mergeCell ref="F33:G33"/>
    <mergeCell ref="H33:I33"/>
    <mergeCell ref="J33:K33"/>
    <mergeCell ref="L33:M33"/>
    <mergeCell ref="BK49:BL49"/>
    <mergeCell ref="BM49:BN49"/>
    <mergeCell ref="AW49:AX49"/>
    <mergeCell ref="AY49:AZ49"/>
    <mergeCell ref="BA49:BB49"/>
    <mergeCell ref="BC49:BD49"/>
    <mergeCell ref="BE49:BF49"/>
    <mergeCell ref="BG49:BH49"/>
    <mergeCell ref="BI49:BJ49"/>
    <mergeCell ref="N41:O41"/>
    <mergeCell ref="R41:S41"/>
    <mergeCell ref="T41:U41"/>
    <mergeCell ref="W41:X41"/>
    <mergeCell ref="Y41:Z41"/>
    <mergeCell ref="AA41:AB41"/>
    <mergeCell ref="AC41:AD41"/>
    <mergeCell ref="AE41:AF41"/>
    <mergeCell ref="AG41:AH41"/>
    <mergeCell ref="AI41:AJ41"/>
    <mergeCell ref="AK41:AL41"/>
    <mergeCell ref="AM41:AN41"/>
    <mergeCell ref="AO41:AP41"/>
    <mergeCell ref="AQ41:AR41"/>
    <mergeCell ref="BG41:BH41"/>
    <mergeCell ref="BI41:BJ41"/>
    <mergeCell ref="BK41:BL41"/>
    <mergeCell ref="BM41:BN41"/>
    <mergeCell ref="BO41:BP41"/>
    <mergeCell ref="AS41:AT41"/>
    <mergeCell ref="AU41:AV41"/>
    <mergeCell ref="AW41:AX41"/>
    <mergeCell ref="AY41:AZ41"/>
    <mergeCell ref="BA41:BB41"/>
    <mergeCell ref="BC41:BD41"/>
    <mergeCell ref="BE41:BF41"/>
    <mergeCell ref="A41:A42"/>
    <mergeCell ref="B41:C41"/>
    <mergeCell ref="D41:E41"/>
    <mergeCell ref="F41:G41"/>
    <mergeCell ref="H41:I41"/>
    <mergeCell ref="J41:K41"/>
    <mergeCell ref="L41:M41"/>
    <mergeCell ref="A49:A50"/>
    <mergeCell ref="B49:C49"/>
    <mergeCell ref="D49:E49"/>
    <mergeCell ref="F49:G49"/>
    <mergeCell ref="H49:I49"/>
    <mergeCell ref="J49:K49"/>
    <mergeCell ref="L49:M49"/>
    <mergeCell ref="N49:O49"/>
    <mergeCell ref="R49:S49"/>
    <mergeCell ref="T49:U49"/>
    <mergeCell ref="W49:X49"/>
    <mergeCell ref="Y49:Z49"/>
    <mergeCell ref="AA49:AB49"/>
    <mergeCell ref="AC49:AD49"/>
    <mergeCell ref="BO49:BP49"/>
    <mergeCell ref="AS49:AT49"/>
    <mergeCell ref="AU49:AV49"/>
    <mergeCell ref="AE49:AF49"/>
    <mergeCell ref="AG49:AH49"/>
    <mergeCell ref="AI49:AJ49"/>
    <mergeCell ref="AK49:AL49"/>
    <mergeCell ref="AM49:AN49"/>
    <mergeCell ref="AO49:AP49"/>
    <mergeCell ref="AQ49:AR49"/>
    <mergeCell ref="N58:O58"/>
    <mergeCell ref="R58:S58"/>
    <mergeCell ref="T58:U58"/>
    <mergeCell ref="W58:X58"/>
    <mergeCell ref="Y58:Z58"/>
    <mergeCell ref="AA58:AB58"/>
    <mergeCell ref="AC58:AD58"/>
    <mergeCell ref="AE58:AF58"/>
    <mergeCell ref="AG58:AH58"/>
    <mergeCell ref="AI58:AJ58"/>
    <mergeCell ref="AK58:AL58"/>
    <mergeCell ref="AM58:AN58"/>
    <mergeCell ref="AO58:AP58"/>
    <mergeCell ref="AQ58:AR58"/>
    <mergeCell ref="BG58:BH58"/>
    <mergeCell ref="BI58:BJ58"/>
    <mergeCell ref="BK58:BL58"/>
    <mergeCell ref="BM58:BN58"/>
    <mergeCell ref="AS58:AT58"/>
    <mergeCell ref="AU58:AV58"/>
    <mergeCell ref="AW58:AX58"/>
    <mergeCell ref="AY58:AZ58"/>
    <mergeCell ref="BA58:BB58"/>
    <mergeCell ref="BC58:BD58"/>
    <mergeCell ref="BE58:BF58"/>
    <mergeCell ref="A58:A59"/>
    <mergeCell ref="B58:C58"/>
    <mergeCell ref="D58:E58"/>
    <mergeCell ref="F58:G58"/>
    <mergeCell ref="H58:I58"/>
    <mergeCell ref="J58:K58"/>
    <mergeCell ref="L58:M58"/>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29.88"/>
    <col customWidth="1" min="3" max="3" width="19.88"/>
    <col customWidth="1" min="4" max="4" width="51.75"/>
    <col customWidth="1" min="5" max="5" width="44.25"/>
    <col customWidth="1" min="7" max="7" width="14.0"/>
    <col customWidth="1" min="8" max="8" width="12.5"/>
    <col customWidth="1" min="9" max="9" width="14.38"/>
  </cols>
  <sheetData>
    <row r="1">
      <c r="A1" s="256"/>
      <c r="B1" s="257" t="s">
        <v>894</v>
      </c>
      <c r="C1" s="258" t="s">
        <v>895</v>
      </c>
      <c r="D1" s="257" t="s">
        <v>896</v>
      </c>
      <c r="E1" s="257" t="s">
        <v>897</v>
      </c>
      <c r="F1" s="259" t="s">
        <v>898</v>
      </c>
      <c r="G1" s="256" t="s">
        <v>899</v>
      </c>
      <c r="H1" s="260" t="s">
        <v>900</v>
      </c>
      <c r="I1" s="256" t="s">
        <v>901</v>
      </c>
      <c r="J1" s="146"/>
      <c r="K1" s="146"/>
      <c r="L1" s="146"/>
      <c r="M1" s="146"/>
      <c r="N1" s="146"/>
      <c r="O1" s="146"/>
      <c r="P1" s="146"/>
      <c r="Q1" s="146"/>
      <c r="R1" s="146"/>
      <c r="S1" s="146"/>
      <c r="T1" s="146"/>
      <c r="U1" s="146"/>
      <c r="V1" s="146"/>
      <c r="W1" s="146"/>
      <c r="X1" s="146"/>
      <c r="Y1" s="146"/>
      <c r="Z1" s="146"/>
      <c r="AA1" s="146"/>
      <c r="AB1" s="146"/>
    </row>
    <row r="2">
      <c r="A2" s="263">
        <v>1.0</v>
      </c>
      <c r="B2" s="264" t="s">
        <v>902</v>
      </c>
      <c r="C2" s="265" t="s">
        <v>903</v>
      </c>
      <c r="D2" s="266" t="s">
        <v>904</v>
      </c>
      <c r="E2" s="264" t="s">
        <v>905</v>
      </c>
      <c r="F2" s="263" t="s">
        <v>110</v>
      </c>
      <c r="G2" s="267" t="s">
        <v>502</v>
      </c>
      <c r="H2" s="268" t="s">
        <v>906</v>
      </c>
      <c r="I2" s="263" t="s">
        <v>907</v>
      </c>
      <c r="J2" s="146"/>
      <c r="K2" s="146"/>
      <c r="L2" s="146"/>
      <c r="M2" s="146"/>
      <c r="N2" s="146"/>
      <c r="O2" s="146"/>
      <c r="P2" s="146"/>
      <c r="Q2" s="146"/>
      <c r="R2" s="146"/>
      <c r="S2" s="146"/>
      <c r="T2" s="146"/>
      <c r="U2" s="146"/>
      <c r="V2" s="146"/>
      <c r="W2" s="146"/>
      <c r="X2" s="146"/>
      <c r="Y2" s="146"/>
      <c r="Z2" s="146"/>
      <c r="AA2" s="146"/>
      <c r="AB2" s="146"/>
    </row>
    <row r="3">
      <c r="A3" s="263">
        <v>2.0</v>
      </c>
      <c r="B3" s="264" t="s">
        <v>908</v>
      </c>
      <c r="C3" s="265" t="s">
        <v>909</v>
      </c>
      <c r="D3" s="269" t="s">
        <v>910</v>
      </c>
      <c r="E3" s="264" t="s">
        <v>911</v>
      </c>
      <c r="F3" s="263" t="s">
        <v>110</v>
      </c>
      <c r="G3" s="267" t="s">
        <v>502</v>
      </c>
      <c r="H3" s="268" t="s">
        <v>906</v>
      </c>
      <c r="I3" s="263" t="s">
        <v>907</v>
      </c>
      <c r="J3" s="146"/>
      <c r="K3" s="146"/>
      <c r="L3" s="146"/>
      <c r="M3" s="146"/>
      <c r="N3" s="146"/>
      <c r="O3" s="146"/>
      <c r="P3" s="146"/>
      <c r="Q3" s="146"/>
      <c r="R3" s="146"/>
      <c r="S3" s="146"/>
      <c r="T3" s="146"/>
      <c r="U3" s="146"/>
      <c r="V3" s="146"/>
      <c r="W3" s="146"/>
      <c r="X3" s="146"/>
      <c r="Y3" s="146"/>
      <c r="Z3" s="146"/>
      <c r="AA3" s="146"/>
      <c r="AB3" s="146"/>
    </row>
    <row r="4">
      <c r="A4" s="270">
        <v>3.0</v>
      </c>
      <c r="B4" s="271" t="s">
        <v>912</v>
      </c>
      <c r="C4" s="265" t="s">
        <v>913</v>
      </c>
      <c r="D4" s="273" t="s">
        <v>914</v>
      </c>
      <c r="E4" s="271" t="s">
        <v>915</v>
      </c>
      <c r="F4" s="270" t="s">
        <v>916</v>
      </c>
      <c r="G4" s="274" t="s">
        <v>502</v>
      </c>
      <c r="H4" s="275" t="s">
        <v>906</v>
      </c>
      <c r="I4" s="270" t="s">
        <v>917</v>
      </c>
      <c r="J4" s="146"/>
      <c r="K4" s="146"/>
      <c r="L4" s="146"/>
      <c r="M4" s="146"/>
      <c r="N4" s="146"/>
      <c r="O4" s="146"/>
      <c r="P4" s="146"/>
      <c r="Q4" s="146"/>
      <c r="R4" s="146"/>
      <c r="S4" s="146"/>
      <c r="T4" s="146"/>
      <c r="U4" s="146"/>
      <c r="V4" s="146"/>
      <c r="W4" s="146"/>
      <c r="X4" s="146"/>
      <c r="Y4" s="146"/>
      <c r="Z4" s="146"/>
      <c r="AA4" s="146"/>
      <c r="AB4" s="146"/>
    </row>
    <row r="5">
      <c r="A5" s="278">
        <v>4.0</v>
      </c>
      <c r="B5" s="280" t="s">
        <v>918</v>
      </c>
      <c r="C5" s="265" t="s">
        <v>919</v>
      </c>
      <c r="D5" s="282" t="s">
        <v>920</v>
      </c>
      <c r="E5" s="280" t="s">
        <v>921</v>
      </c>
      <c r="F5" s="284" t="s">
        <v>47</v>
      </c>
      <c r="G5" s="285" t="s">
        <v>124</v>
      </c>
      <c r="H5" s="286" t="s">
        <v>906</v>
      </c>
      <c r="I5" s="284" t="s">
        <v>917</v>
      </c>
      <c r="J5" s="287"/>
      <c r="K5" s="287"/>
      <c r="L5" s="287"/>
      <c r="M5" s="287"/>
      <c r="N5" s="287"/>
      <c r="O5" s="287"/>
      <c r="P5" s="287"/>
      <c r="Q5" s="287"/>
      <c r="R5" s="287"/>
      <c r="S5" s="287"/>
      <c r="T5" s="287"/>
      <c r="U5" s="287"/>
      <c r="V5" s="287"/>
      <c r="W5" s="287"/>
      <c r="X5" s="287"/>
      <c r="Y5" s="287"/>
      <c r="Z5" s="287"/>
      <c r="AA5" s="287"/>
      <c r="AB5" s="287"/>
    </row>
    <row r="6">
      <c r="A6" s="278">
        <v>5.0</v>
      </c>
      <c r="B6" s="280" t="s">
        <v>922</v>
      </c>
      <c r="C6" s="288"/>
      <c r="D6" s="289" t="s">
        <v>923</v>
      </c>
      <c r="E6" s="280" t="s">
        <v>924</v>
      </c>
      <c r="F6" s="284" t="s">
        <v>916</v>
      </c>
      <c r="G6" s="285" t="s">
        <v>260</v>
      </c>
      <c r="H6" s="286" t="s">
        <v>906</v>
      </c>
      <c r="I6" s="290">
        <v>45564.0</v>
      </c>
      <c r="J6" s="146"/>
      <c r="K6" s="146"/>
      <c r="L6" s="146"/>
      <c r="M6" s="146"/>
      <c r="N6" s="146"/>
      <c r="O6" s="146"/>
      <c r="P6" s="146"/>
      <c r="Q6" s="146"/>
      <c r="R6" s="146"/>
      <c r="S6" s="146"/>
      <c r="T6" s="146"/>
      <c r="U6" s="146"/>
      <c r="V6" s="146"/>
      <c r="W6" s="146"/>
      <c r="X6" s="146"/>
      <c r="Y6" s="146"/>
      <c r="Z6" s="146"/>
      <c r="AA6" s="146"/>
      <c r="AB6" s="146"/>
    </row>
    <row r="7">
      <c r="A7" s="278">
        <v>6.0</v>
      </c>
      <c r="B7" s="280" t="s">
        <v>925</v>
      </c>
      <c r="C7" s="288"/>
      <c r="D7" s="289" t="s">
        <v>926</v>
      </c>
      <c r="E7" s="280" t="s">
        <v>927</v>
      </c>
      <c r="F7" s="284" t="s">
        <v>110</v>
      </c>
      <c r="G7" s="285" t="s">
        <v>260</v>
      </c>
      <c r="H7" s="286" t="s">
        <v>906</v>
      </c>
      <c r="I7" s="290">
        <v>45563.0</v>
      </c>
      <c r="J7" s="146"/>
      <c r="K7" s="146"/>
      <c r="L7" s="146"/>
      <c r="M7" s="146"/>
      <c r="N7" s="146"/>
      <c r="O7" s="146"/>
      <c r="P7" s="146"/>
      <c r="Q7" s="146"/>
      <c r="R7" s="146"/>
      <c r="S7" s="146"/>
      <c r="T7" s="146"/>
      <c r="U7" s="146"/>
      <c r="V7" s="146"/>
      <c r="W7" s="146"/>
      <c r="X7" s="146"/>
      <c r="Y7" s="146"/>
      <c r="Z7" s="146"/>
      <c r="AA7" s="146"/>
      <c r="AB7" s="146"/>
    </row>
    <row r="8">
      <c r="A8" s="278">
        <v>7.0</v>
      </c>
      <c r="B8" s="280" t="s">
        <v>928</v>
      </c>
      <c r="C8" s="288"/>
      <c r="D8" s="289" t="s">
        <v>929</v>
      </c>
      <c r="E8" s="280" t="s">
        <v>930</v>
      </c>
      <c r="F8" s="284" t="s">
        <v>47</v>
      </c>
      <c r="G8" s="285" t="s">
        <v>260</v>
      </c>
      <c r="H8" s="286" t="s">
        <v>906</v>
      </c>
      <c r="I8" s="290">
        <v>45565.0</v>
      </c>
      <c r="J8" s="287"/>
      <c r="K8" s="287"/>
      <c r="L8" s="287"/>
      <c r="M8" s="287"/>
      <c r="N8" s="287"/>
      <c r="O8" s="287"/>
      <c r="P8" s="287"/>
      <c r="Q8" s="287"/>
      <c r="R8" s="287"/>
      <c r="S8" s="287"/>
      <c r="T8" s="287"/>
      <c r="U8" s="287"/>
      <c r="V8" s="287"/>
      <c r="W8" s="287"/>
      <c r="X8" s="287"/>
      <c r="Y8" s="287"/>
      <c r="Z8" s="287"/>
      <c r="AA8" s="287"/>
      <c r="AB8" s="287"/>
    </row>
    <row r="9">
      <c r="A9" s="263">
        <v>8.0</v>
      </c>
      <c r="B9" s="291" t="s">
        <v>931</v>
      </c>
      <c r="C9" s="265" t="s">
        <v>932</v>
      </c>
      <c r="D9" s="292"/>
      <c r="E9" s="264" t="s">
        <v>933</v>
      </c>
      <c r="F9" s="263" t="s">
        <v>110</v>
      </c>
      <c r="G9" s="267" t="s">
        <v>502</v>
      </c>
      <c r="H9" s="268" t="s">
        <v>934</v>
      </c>
      <c r="I9" s="293">
        <v>45568.0</v>
      </c>
      <c r="J9" s="146"/>
      <c r="K9" s="146"/>
      <c r="L9" s="146"/>
      <c r="M9" s="146"/>
      <c r="N9" s="146"/>
      <c r="O9" s="146"/>
      <c r="P9" s="146"/>
      <c r="Q9" s="146"/>
      <c r="R9" s="146"/>
      <c r="S9" s="146"/>
      <c r="T9" s="146"/>
      <c r="U9" s="146"/>
      <c r="V9" s="146"/>
      <c r="W9" s="146"/>
      <c r="X9" s="146"/>
      <c r="Y9" s="146"/>
      <c r="Z9" s="146"/>
      <c r="AA9" s="146"/>
      <c r="AB9" s="146"/>
    </row>
    <row r="10">
      <c r="A10" s="263">
        <v>9.0</v>
      </c>
      <c r="B10" s="264" t="s">
        <v>935</v>
      </c>
      <c r="C10" s="265" t="s">
        <v>936</v>
      </c>
      <c r="D10" s="292"/>
      <c r="E10" s="264" t="s">
        <v>937</v>
      </c>
      <c r="F10" s="263" t="s">
        <v>110</v>
      </c>
      <c r="G10" s="267" t="s">
        <v>502</v>
      </c>
      <c r="H10" s="268" t="s">
        <v>934</v>
      </c>
      <c r="I10" s="293">
        <v>45568.0</v>
      </c>
      <c r="J10" s="146"/>
      <c r="K10" s="146"/>
      <c r="L10" s="146"/>
      <c r="M10" s="146"/>
      <c r="N10" s="146"/>
      <c r="O10" s="146"/>
      <c r="P10" s="146"/>
      <c r="Q10" s="146"/>
      <c r="R10" s="146"/>
      <c r="S10" s="146"/>
      <c r="T10" s="146"/>
      <c r="U10" s="146"/>
      <c r="V10" s="146"/>
      <c r="W10" s="146"/>
      <c r="X10" s="146"/>
      <c r="Y10" s="146"/>
      <c r="Z10" s="146"/>
      <c r="AA10" s="146"/>
      <c r="AB10" s="146"/>
    </row>
    <row r="11">
      <c r="A11" s="263">
        <v>10.0</v>
      </c>
      <c r="B11" s="291" t="s">
        <v>938</v>
      </c>
      <c r="C11" s="265" t="s">
        <v>939</v>
      </c>
      <c r="D11" s="292"/>
      <c r="E11" s="264" t="s">
        <v>940</v>
      </c>
      <c r="F11" s="263" t="s">
        <v>110</v>
      </c>
      <c r="G11" s="267" t="s">
        <v>502</v>
      </c>
      <c r="H11" s="268" t="s">
        <v>934</v>
      </c>
      <c r="I11" s="293">
        <v>45568.0</v>
      </c>
      <c r="J11" s="146"/>
      <c r="K11" s="146"/>
      <c r="L11" s="146"/>
      <c r="M11" s="146"/>
      <c r="N11" s="146"/>
      <c r="O11" s="146"/>
      <c r="P11" s="146"/>
      <c r="Q11" s="146"/>
      <c r="R11" s="146"/>
      <c r="S11" s="146"/>
      <c r="T11" s="146"/>
      <c r="U11" s="146"/>
      <c r="V11" s="146"/>
      <c r="W11" s="146"/>
      <c r="X11" s="146"/>
      <c r="Y11" s="146"/>
      <c r="Z11" s="146"/>
      <c r="AA11" s="146"/>
      <c r="AB11" s="146"/>
    </row>
    <row r="12">
      <c r="A12" s="278">
        <v>11.0</v>
      </c>
      <c r="B12" s="294" t="s">
        <v>941</v>
      </c>
      <c r="C12" s="265" t="s">
        <v>942</v>
      </c>
      <c r="D12" s="295" t="s">
        <v>943</v>
      </c>
      <c r="E12" s="294" t="s">
        <v>944</v>
      </c>
      <c r="F12" s="278" t="s">
        <v>110</v>
      </c>
      <c r="G12" s="296" t="s">
        <v>124</v>
      </c>
      <c r="H12" s="297" t="s">
        <v>906</v>
      </c>
      <c r="I12" s="278" t="s">
        <v>945</v>
      </c>
      <c r="J12" s="287"/>
      <c r="K12" s="287"/>
      <c r="L12" s="287"/>
      <c r="M12" s="287"/>
      <c r="N12" s="287"/>
      <c r="O12" s="287"/>
      <c r="P12" s="287"/>
      <c r="Q12" s="287"/>
      <c r="R12" s="287"/>
      <c r="S12" s="287"/>
      <c r="T12" s="287"/>
      <c r="U12" s="287"/>
      <c r="V12" s="287"/>
      <c r="W12" s="287"/>
      <c r="X12" s="287"/>
      <c r="Y12" s="287"/>
      <c r="Z12" s="287"/>
      <c r="AA12" s="287"/>
      <c r="AB12" s="287"/>
    </row>
    <row r="13">
      <c r="A13" s="263">
        <v>12.0</v>
      </c>
      <c r="B13" s="264" t="s">
        <v>946</v>
      </c>
      <c r="C13" s="265" t="s">
        <v>947</v>
      </c>
      <c r="D13" s="266" t="s">
        <v>948</v>
      </c>
      <c r="E13" s="264" t="s">
        <v>949</v>
      </c>
      <c r="F13" s="263" t="s">
        <v>110</v>
      </c>
      <c r="G13" s="267" t="s">
        <v>502</v>
      </c>
      <c r="H13" s="268" t="s">
        <v>950</v>
      </c>
      <c r="I13" s="263" t="s">
        <v>951</v>
      </c>
      <c r="J13" s="146"/>
      <c r="K13" s="146"/>
      <c r="L13" s="146"/>
      <c r="M13" s="146"/>
      <c r="N13" s="146"/>
      <c r="O13" s="146"/>
      <c r="P13" s="146"/>
      <c r="Q13" s="146"/>
      <c r="R13" s="146"/>
      <c r="S13" s="146"/>
      <c r="T13" s="146"/>
      <c r="U13" s="146"/>
      <c r="V13" s="146"/>
      <c r="W13" s="146"/>
      <c r="X13" s="146"/>
      <c r="Y13" s="146"/>
      <c r="Z13" s="146"/>
      <c r="AA13" s="146"/>
      <c r="AB13" s="146"/>
    </row>
    <row r="14">
      <c r="A14" s="278">
        <v>13.0</v>
      </c>
      <c r="B14" s="280" t="s">
        <v>952</v>
      </c>
      <c r="C14" s="265" t="s">
        <v>953</v>
      </c>
      <c r="D14" s="289" t="s">
        <v>954</v>
      </c>
      <c r="E14" s="280" t="s">
        <v>955</v>
      </c>
      <c r="F14" s="284" t="s">
        <v>110</v>
      </c>
      <c r="G14" s="285" t="s">
        <v>124</v>
      </c>
      <c r="H14" s="286" t="s">
        <v>906</v>
      </c>
      <c r="I14" s="284" t="s">
        <v>956</v>
      </c>
      <c r="J14" s="287"/>
      <c r="K14" s="287"/>
      <c r="L14" s="287"/>
      <c r="M14" s="287"/>
      <c r="N14" s="287"/>
      <c r="O14" s="287"/>
      <c r="P14" s="287"/>
      <c r="Q14" s="287"/>
      <c r="R14" s="287"/>
      <c r="S14" s="287"/>
      <c r="T14" s="287"/>
      <c r="U14" s="287"/>
      <c r="V14" s="287"/>
      <c r="W14" s="287"/>
      <c r="X14" s="287"/>
      <c r="Y14" s="287"/>
      <c r="Z14" s="287"/>
      <c r="AA14" s="287"/>
      <c r="AB14" s="287"/>
    </row>
    <row r="15">
      <c r="A15" s="278">
        <v>14.0</v>
      </c>
      <c r="B15" s="280" t="s">
        <v>957</v>
      </c>
      <c r="C15" s="288"/>
      <c r="D15" s="289" t="s">
        <v>958</v>
      </c>
      <c r="E15" s="280" t="s">
        <v>959</v>
      </c>
      <c r="F15" s="284" t="s">
        <v>110</v>
      </c>
      <c r="G15" s="285" t="s">
        <v>260</v>
      </c>
      <c r="H15" s="286" t="s">
        <v>906</v>
      </c>
      <c r="I15" s="290">
        <v>45572.0</v>
      </c>
      <c r="J15" s="146"/>
      <c r="K15" s="146"/>
      <c r="L15" s="146"/>
      <c r="M15" s="146"/>
      <c r="N15" s="146"/>
      <c r="O15" s="146"/>
      <c r="P15" s="146"/>
      <c r="Q15" s="146"/>
      <c r="R15" s="146"/>
      <c r="S15" s="146"/>
      <c r="T15" s="146"/>
      <c r="U15" s="146"/>
      <c r="V15" s="146"/>
      <c r="W15" s="146"/>
      <c r="X15" s="146"/>
      <c r="Y15" s="146"/>
      <c r="Z15" s="146"/>
      <c r="AA15" s="146"/>
      <c r="AB15" s="146"/>
    </row>
    <row r="16">
      <c r="A16" s="263">
        <v>15.0</v>
      </c>
      <c r="B16" s="264" t="s">
        <v>960</v>
      </c>
      <c r="C16" s="288"/>
      <c r="D16" s="269" t="s">
        <v>961</v>
      </c>
      <c r="E16" s="264" t="s">
        <v>962</v>
      </c>
      <c r="F16" s="263" t="s">
        <v>110</v>
      </c>
      <c r="G16" s="267" t="s">
        <v>502</v>
      </c>
      <c r="H16" s="268" t="s">
        <v>906</v>
      </c>
      <c r="I16" s="293">
        <v>45570.0</v>
      </c>
      <c r="J16" s="146"/>
      <c r="K16" s="146"/>
      <c r="L16" s="146"/>
      <c r="M16" s="146"/>
      <c r="N16" s="146"/>
      <c r="O16" s="146"/>
      <c r="P16" s="146"/>
      <c r="Q16" s="146"/>
      <c r="R16" s="146"/>
      <c r="S16" s="146"/>
      <c r="T16" s="146"/>
      <c r="U16" s="146"/>
      <c r="V16" s="146"/>
      <c r="W16" s="146"/>
      <c r="X16" s="146"/>
      <c r="Y16" s="146"/>
      <c r="Z16" s="146"/>
      <c r="AA16" s="146"/>
      <c r="AB16" s="146"/>
    </row>
    <row r="17">
      <c r="A17" s="284">
        <v>16.0</v>
      </c>
      <c r="B17" s="280" t="s">
        <v>963</v>
      </c>
      <c r="C17" s="288"/>
      <c r="D17" s="282" t="s">
        <v>964</v>
      </c>
      <c r="E17" s="280" t="s">
        <v>965</v>
      </c>
      <c r="F17" s="284" t="s">
        <v>110</v>
      </c>
      <c r="G17" s="285" t="s">
        <v>260</v>
      </c>
      <c r="H17" s="286" t="s">
        <v>906</v>
      </c>
      <c r="I17" s="298">
        <v>45594.0</v>
      </c>
      <c r="J17" s="146"/>
      <c r="K17" s="146"/>
      <c r="L17" s="146"/>
      <c r="M17" s="146"/>
      <c r="N17" s="146"/>
      <c r="O17" s="146"/>
      <c r="P17" s="146"/>
      <c r="Q17" s="146"/>
      <c r="R17" s="146"/>
      <c r="S17" s="146"/>
      <c r="T17" s="146"/>
      <c r="U17" s="146"/>
      <c r="V17" s="146"/>
      <c r="W17" s="146"/>
      <c r="X17" s="146"/>
      <c r="Y17" s="146"/>
      <c r="Z17" s="146"/>
      <c r="AA17" s="146"/>
      <c r="AB17" s="146"/>
    </row>
    <row r="18">
      <c r="A18" s="263">
        <v>17.0</v>
      </c>
      <c r="B18" s="264" t="s">
        <v>966</v>
      </c>
      <c r="C18" s="265" t="s">
        <v>967</v>
      </c>
      <c r="D18" s="269" t="s">
        <v>968</v>
      </c>
      <c r="E18" s="264" t="s">
        <v>969</v>
      </c>
      <c r="F18" s="263" t="s">
        <v>110</v>
      </c>
      <c r="G18" s="267" t="s">
        <v>502</v>
      </c>
      <c r="H18" s="268" t="s">
        <v>906</v>
      </c>
      <c r="I18" s="263" t="s">
        <v>970</v>
      </c>
      <c r="J18" s="146"/>
      <c r="K18" s="146"/>
      <c r="L18" s="146"/>
      <c r="M18" s="146"/>
      <c r="N18" s="146"/>
      <c r="O18" s="146"/>
      <c r="P18" s="146"/>
      <c r="Q18" s="146"/>
      <c r="R18" s="146"/>
      <c r="S18" s="146"/>
      <c r="T18" s="146"/>
      <c r="U18" s="146"/>
      <c r="V18" s="146"/>
      <c r="W18" s="146"/>
      <c r="X18" s="146"/>
      <c r="Y18" s="146"/>
      <c r="Z18" s="146"/>
      <c r="AA18" s="146"/>
      <c r="AB18" s="146"/>
    </row>
    <row r="19">
      <c r="A19" s="263">
        <v>18.0</v>
      </c>
      <c r="B19" s="264" t="s">
        <v>971</v>
      </c>
      <c r="C19" s="278"/>
      <c r="D19" s="266" t="s">
        <v>972</v>
      </c>
      <c r="E19" s="264" t="s">
        <v>973</v>
      </c>
      <c r="F19" s="263"/>
      <c r="G19" s="267" t="s">
        <v>502</v>
      </c>
      <c r="H19" s="268"/>
      <c r="I19" s="293">
        <v>45574.0</v>
      </c>
      <c r="J19" s="146"/>
      <c r="K19" s="146"/>
      <c r="L19" s="146"/>
      <c r="M19" s="146"/>
      <c r="N19" s="146"/>
      <c r="O19" s="146"/>
      <c r="P19" s="146"/>
      <c r="Q19" s="146"/>
      <c r="R19" s="146"/>
      <c r="S19" s="146"/>
      <c r="T19" s="146"/>
      <c r="U19" s="146"/>
      <c r="V19" s="146"/>
      <c r="W19" s="146"/>
      <c r="X19" s="146"/>
      <c r="Y19" s="146"/>
      <c r="Z19" s="146"/>
      <c r="AA19" s="146"/>
      <c r="AB19" s="146"/>
    </row>
    <row r="20">
      <c r="A20" s="284">
        <v>19.0</v>
      </c>
      <c r="B20" s="280" t="s">
        <v>974</v>
      </c>
      <c r="C20" s="265" t="s">
        <v>975</v>
      </c>
      <c r="D20" s="282" t="s">
        <v>976</v>
      </c>
      <c r="E20" s="280" t="s">
        <v>977</v>
      </c>
      <c r="F20" s="284" t="s">
        <v>110</v>
      </c>
      <c r="G20" s="285" t="s">
        <v>502</v>
      </c>
      <c r="H20" s="286" t="s">
        <v>906</v>
      </c>
      <c r="I20" s="284" t="s">
        <v>978</v>
      </c>
      <c r="J20" s="146"/>
      <c r="K20" s="146"/>
      <c r="L20" s="146"/>
      <c r="M20" s="146"/>
      <c r="N20" s="146"/>
      <c r="O20" s="146"/>
      <c r="P20" s="146"/>
      <c r="Q20" s="146"/>
      <c r="R20" s="146"/>
      <c r="S20" s="146"/>
      <c r="T20" s="146"/>
      <c r="U20" s="146"/>
      <c r="V20" s="146"/>
      <c r="W20" s="146"/>
      <c r="X20" s="146"/>
      <c r="Y20" s="146"/>
      <c r="Z20" s="146"/>
      <c r="AA20" s="146"/>
      <c r="AB20" s="146"/>
    </row>
    <row r="21">
      <c r="A21" s="284">
        <v>20.0</v>
      </c>
      <c r="B21" s="280" t="s">
        <v>979</v>
      </c>
      <c r="C21" s="288"/>
      <c r="D21" s="289" t="s">
        <v>980</v>
      </c>
      <c r="E21" s="280" t="s">
        <v>981</v>
      </c>
      <c r="F21" s="284" t="s">
        <v>110</v>
      </c>
      <c r="G21" s="285" t="s">
        <v>260</v>
      </c>
      <c r="H21" s="286" t="s">
        <v>906</v>
      </c>
      <c r="I21" s="290">
        <v>45572.0</v>
      </c>
      <c r="J21" s="146"/>
      <c r="K21" s="146"/>
      <c r="L21" s="146"/>
      <c r="M21" s="146"/>
      <c r="N21" s="146"/>
      <c r="O21" s="146"/>
      <c r="P21" s="146"/>
      <c r="Q21" s="146"/>
      <c r="R21" s="146"/>
      <c r="S21" s="146"/>
      <c r="T21" s="146"/>
      <c r="U21" s="146"/>
      <c r="V21" s="146"/>
      <c r="W21" s="146"/>
      <c r="X21" s="146"/>
      <c r="Y21" s="146"/>
      <c r="Z21" s="146"/>
      <c r="AA21" s="146"/>
      <c r="AB21" s="146"/>
    </row>
    <row r="22">
      <c r="A22" s="284">
        <v>21.0</v>
      </c>
      <c r="B22" s="280" t="s">
        <v>982</v>
      </c>
      <c r="C22" s="288"/>
      <c r="D22" s="282" t="s">
        <v>983</v>
      </c>
      <c r="E22" s="280" t="s">
        <v>981</v>
      </c>
      <c r="F22" s="284" t="s">
        <v>110</v>
      </c>
      <c r="G22" s="285" t="s">
        <v>260</v>
      </c>
      <c r="H22" s="286" t="s">
        <v>906</v>
      </c>
      <c r="I22" s="298">
        <v>45585.0</v>
      </c>
      <c r="J22" s="146"/>
      <c r="K22" s="146"/>
      <c r="L22" s="146"/>
      <c r="M22" s="146"/>
      <c r="N22" s="146"/>
      <c r="O22" s="146"/>
      <c r="P22" s="146"/>
      <c r="Q22" s="146"/>
      <c r="R22" s="146"/>
      <c r="S22" s="146"/>
      <c r="T22" s="146"/>
      <c r="U22" s="146"/>
      <c r="V22" s="146"/>
      <c r="W22" s="146"/>
      <c r="X22" s="146"/>
      <c r="Y22" s="146"/>
      <c r="Z22" s="146"/>
      <c r="AA22" s="146"/>
      <c r="AB22" s="146"/>
    </row>
    <row r="23">
      <c r="A23" s="284">
        <v>22.0</v>
      </c>
      <c r="B23" s="280" t="s">
        <v>984</v>
      </c>
      <c r="C23" s="288"/>
      <c r="D23" s="282" t="s">
        <v>985</v>
      </c>
      <c r="E23" s="280" t="s">
        <v>986</v>
      </c>
      <c r="F23" s="284" t="s">
        <v>110</v>
      </c>
      <c r="G23" s="285" t="s">
        <v>260</v>
      </c>
      <c r="H23" s="286" t="s">
        <v>906</v>
      </c>
      <c r="I23" s="299"/>
      <c r="J23" s="146"/>
      <c r="K23" s="146"/>
      <c r="L23" s="146"/>
      <c r="M23" s="146"/>
      <c r="N23" s="146"/>
      <c r="O23" s="146"/>
      <c r="P23" s="146"/>
      <c r="Q23" s="146"/>
      <c r="R23" s="146"/>
      <c r="S23" s="146"/>
      <c r="T23" s="146"/>
      <c r="U23" s="146"/>
      <c r="V23" s="146"/>
      <c r="W23" s="146"/>
      <c r="X23" s="146"/>
      <c r="Y23" s="146"/>
      <c r="Z23" s="146"/>
      <c r="AA23" s="146"/>
      <c r="AB23" s="146"/>
    </row>
    <row r="24" ht="62.25" customHeight="1">
      <c r="A24" s="284">
        <v>23.0</v>
      </c>
      <c r="B24" s="280" t="s">
        <v>987</v>
      </c>
      <c r="C24" s="288"/>
      <c r="D24" s="282" t="s">
        <v>988</v>
      </c>
      <c r="E24" s="280" t="s">
        <v>981</v>
      </c>
      <c r="F24" s="284" t="s">
        <v>110</v>
      </c>
      <c r="G24" s="285" t="s">
        <v>260</v>
      </c>
      <c r="H24" s="286" t="s">
        <v>989</v>
      </c>
      <c r="I24" s="298">
        <v>45593.0</v>
      </c>
      <c r="J24" s="302"/>
      <c r="K24" s="302"/>
      <c r="L24" s="302"/>
      <c r="M24" s="302"/>
      <c r="N24" s="302"/>
      <c r="O24" s="302"/>
      <c r="P24" s="302"/>
      <c r="Q24" s="302"/>
      <c r="R24" s="302"/>
      <c r="S24" s="302"/>
      <c r="T24" s="302"/>
      <c r="U24" s="302"/>
      <c r="V24" s="302"/>
      <c r="W24" s="302"/>
      <c r="X24" s="302"/>
      <c r="Y24" s="302"/>
      <c r="Z24" s="302"/>
      <c r="AA24" s="302"/>
      <c r="AB24" s="302"/>
    </row>
    <row r="25">
      <c r="A25" s="284">
        <v>24.0</v>
      </c>
      <c r="B25" s="280" t="s">
        <v>990</v>
      </c>
      <c r="C25" s="288"/>
      <c r="D25" s="282" t="s">
        <v>991</v>
      </c>
      <c r="E25" s="280" t="s">
        <v>992</v>
      </c>
      <c r="F25" s="299"/>
      <c r="G25" s="285" t="s">
        <v>260</v>
      </c>
      <c r="H25" s="286" t="s">
        <v>906</v>
      </c>
      <c r="I25" s="290">
        <v>45598.0</v>
      </c>
      <c r="J25" s="146"/>
      <c r="K25" s="146"/>
      <c r="L25" s="146"/>
      <c r="M25" s="146"/>
      <c r="N25" s="146"/>
      <c r="O25" s="146"/>
      <c r="P25" s="146"/>
      <c r="Q25" s="146"/>
      <c r="R25" s="146"/>
      <c r="S25" s="146"/>
      <c r="T25" s="146"/>
      <c r="U25" s="146"/>
      <c r="V25" s="146"/>
      <c r="W25" s="146"/>
      <c r="X25" s="146"/>
      <c r="Y25" s="146"/>
      <c r="Z25" s="146"/>
      <c r="AA25" s="146"/>
      <c r="AB25" s="146"/>
    </row>
    <row r="26">
      <c r="A26" s="284">
        <v>25.0</v>
      </c>
      <c r="B26" s="280" t="s">
        <v>993</v>
      </c>
      <c r="C26" s="288"/>
      <c r="D26" s="289" t="s">
        <v>994</v>
      </c>
      <c r="E26" s="280" t="s">
        <v>992</v>
      </c>
      <c r="F26" s="299"/>
      <c r="G26" s="285" t="s">
        <v>260</v>
      </c>
      <c r="H26" s="286" t="s">
        <v>989</v>
      </c>
      <c r="I26" s="290">
        <v>45599.0</v>
      </c>
      <c r="J26" s="146"/>
      <c r="K26" s="146"/>
      <c r="L26" s="146"/>
      <c r="M26" s="146"/>
      <c r="N26" s="146"/>
      <c r="O26" s="146"/>
      <c r="P26" s="146"/>
      <c r="Q26" s="146"/>
      <c r="R26" s="146"/>
      <c r="S26" s="146"/>
      <c r="T26" s="146"/>
      <c r="U26" s="146"/>
      <c r="V26" s="146"/>
      <c r="W26" s="146"/>
      <c r="X26" s="146"/>
      <c r="Y26" s="146"/>
      <c r="Z26" s="146"/>
      <c r="AA26" s="146"/>
      <c r="AB26" s="146"/>
    </row>
    <row r="27">
      <c r="A27" s="284">
        <v>26.0</v>
      </c>
      <c r="B27" s="280" t="s">
        <v>995</v>
      </c>
      <c r="C27" s="265" t="s">
        <v>996</v>
      </c>
      <c r="D27" s="282" t="s">
        <v>997</v>
      </c>
      <c r="E27" s="280" t="s">
        <v>998</v>
      </c>
      <c r="F27" s="284" t="s">
        <v>47</v>
      </c>
      <c r="G27" s="285" t="s">
        <v>124</v>
      </c>
      <c r="H27" s="286" t="s">
        <v>906</v>
      </c>
      <c r="I27" s="284" t="s">
        <v>999</v>
      </c>
      <c r="J27" s="287"/>
      <c r="K27" s="287"/>
      <c r="L27" s="287"/>
      <c r="M27" s="287"/>
      <c r="N27" s="287"/>
      <c r="O27" s="287"/>
      <c r="P27" s="287"/>
      <c r="Q27" s="287"/>
      <c r="R27" s="287"/>
      <c r="S27" s="287"/>
      <c r="T27" s="287"/>
      <c r="U27" s="287"/>
      <c r="V27" s="287"/>
      <c r="W27" s="287"/>
      <c r="X27" s="287"/>
      <c r="Y27" s="287"/>
      <c r="Z27" s="287"/>
      <c r="AA27" s="287"/>
      <c r="AB27" s="287"/>
    </row>
    <row r="28">
      <c r="A28" s="284">
        <v>27.0</v>
      </c>
      <c r="B28" s="280" t="s">
        <v>1000</v>
      </c>
      <c r="C28" s="288"/>
      <c r="D28" s="282" t="s">
        <v>1001</v>
      </c>
      <c r="E28" s="280" t="s">
        <v>1003</v>
      </c>
      <c r="F28" s="299"/>
      <c r="G28" s="285" t="s">
        <v>260</v>
      </c>
      <c r="H28" s="286" t="s">
        <v>989</v>
      </c>
      <c r="I28" s="290">
        <v>45600.0</v>
      </c>
      <c r="J28" s="146"/>
      <c r="K28" s="146"/>
      <c r="L28" s="146"/>
      <c r="M28" s="146"/>
      <c r="N28" s="146"/>
      <c r="O28" s="146"/>
      <c r="P28" s="146"/>
      <c r="Q28" s="146"/>
      <c r="R28" s="146"/>
      <c r="S28" s="146"/>
      <c r="T28" s="146"/>
      <c r="U28" s="146"/>
      <c r="V28" s="146"/>
      <c r="W28" s="146"/>
      <c r="X28" s="146"/>
      <c r="Y28" s="146"/>
      <c r="Z28" s="146"/>
      <c r="AA28" s="146"/>
      <c r="AB28" s="146"/>
    </row>
    <row r="29">
      <c r="A29" s="284">
        <v>28.0</v>
      </c>
      <c r="B29" s="280" t="s">
        <v>1004</v>
      </c>
      <c r="C29" s="288"/>
      <c r="D29" s="282" t="s">
        <v>1005</v>
      </c>
      <c r="E29" s="280" t="s">
        <v>1008</v>
      </c>
      <c r="F29" s="299"/>
      <c r="G29" s="285" t="s">
        <v>260</v>
      </c>
      <c r="H29" s="286" t="s">
        <v>906</v>
      </c>
      <c r="I29" s="290">
        <v>45599.0</v>
      </c>
      <c r="J29" s="146"/>
      <c r="K29" s="146"/>
      <c r="L29" s="146"/>
      <c r="M29" s="146"/>
      <c r="N29" s="146"/>
      <c r="O29" s="146"/>
      <c r="P29" s="146"/>
      <c r="Q29" s="146"/>
      <c r="R29" s="146"/>
      <c r="S29" s="146"/>
      <c r="T29" s="146"/>
      <c r="U29" s="146"/>
      <c r="V29" s="146"/>
      <c r="W29" s="146"/>
      <c r="X29" s="146"/>
      <c r="Y29" s="146"/>
      <c r="Z29" s="146"/>
      <c r="AA29" s="146"/>
      <c r="AB29" s="146"/>
    </row>
    <row r="30">
      <c r="A30" s="284">
        <v>29.0</v>
      </c>
      <c r="B30" s="280" t="s">
        <v>1010</v>
      </c>
      <c r="C30" s="288"/>
      <c r="D30" s="289" t="s">
        <v>1012</v>
      </c>
      <c r="E30" s="280" t="s">
        <v>1015</v>
      </c>
      <c r="F30" s="299"/>
      <c r="G30" s="285" t="s">
        <v>260</v>
      </c>
      <c r="H30" s="286" t="s">
        <v>989</v>
      </c>
      <c r="I30" s="290">
        <v>45598.0</v>
      </c>
      <c r="J30" s="146"/>
      <c r="K30" s="146"/>
      <c r="L30" s="146"/>
      <c r="M30" s="146"/>
      <c r="N30" s="146"/>
      <c r="O30" s="146"/>
      <c r="P30" s="146"/>
      <c r="Q30" s="146"/>
      <c r="R30" s="146"/>
      <c r="S30" s="146"/>
      <c r="T30" s="146"/>
      <c r="U30" s="146"/>
      <c r="V30" s="146"/>
      <c r="W30" s="146"/>
      <c r="X30" s="146"/>
      <c r="Y30" s="146"/>
      <c r="Z30" s="146"/>
      <c r="AA30" s="146"/>
      <c r="AB30" s="146"/>
    </row>
    <row r="31">
      <c r="A31" s="284">
        <v>30.0</v>
      </c>
      <c r="B31" s="280" t="s">
        <v>1016</v>
      </c>
      <c r="C31" s="288"/>
      <c r="D31" s="289" t="s">
        <v>1017</v>
      </c>
      <c r="E31" s="280" t="s">
        <v>1015</v>
      </c>
      <c r="F31" s="299"/>
      <c r="G31" s="285" t="s">
        <v>260</v>
      </c>
      <c r="H31" s="286" t="s">
        <v>906</v>
      </c>
      <c r="I31" s="290">
        <v>45599.0</v>
      </c>
      <c r="J31" s="146"/>
      <c r="K31" s="146"/>
      <c r="L31" s="146"/>
      <c r="M31" s="146"/>
      <c r="N31" s="146"/>
      <c r="O31" s="146"/>
      <c r="P31" s="146"/>
      <c r="Q31" s="146"/>
      <c r="R31" s="146"/>
      <c r="S31" s="146"/>
      <c r="T31" s="146"/>
      <c r="U31" s="146"/>
      <c r="V31" s="146"/>
      <c r="W31" s="146"/>
      <c r="X31" s="146"/>
      <c r="Y31" s="146"/>
      <c r="Z31" s="146"/>
      <c r="AA31" s="146"/>
      <c r="AB31" s="146"/>
    </row>
    <row r="32">
      <c r="A32" s="284">
        <v>31.0</v>
      </c>
      <c r="B32" s="280" t="s">
        <v>1018</v>
      </c>
      <c r="C32" s="265" t="s">
        <v>1019</v>
      </c>
      <c r="D32" s="289" t="s">
        <v>1020</v>
      </c>
      <c r="E32" s="280" t="s">
        <v>1021</v>
      </c>
      <c r="F32" s="284" t="s">
        <v>110</v>
      </c>
      <c r="G32" s="285" t="s">
        <v>502</v>
      </c>
      <c r="H32" s="286" t="s">
        <v>989</v>
      </c>
      <c r="I32" s="284" t="s">
        <v>1023</v>
      </c>
      <c r="J32" s="287"/>
      <c r="K32" s="287"/>
      <c r="L32" s="287"/>
      <c r="M32" s="287"/>
      <c r="N32" s="287"/>
      <c r="O32" s="287"/>
      <c r="P32" s="287"/>
      <c r="Q32" s="287"/>
      <c r="R32" s="287"/>
      <c r="S32" s="287"/>
      <c r="T32" s="287"/>
      <c r="U32" s="287"/>
      <c r="V32" s="287"/>
      <c r="W32" s="287"/>
      <c r="X32" s="287"/>
      <c r="Y32" s="287"/>
      <c r="Z32" s="287"/>
      <c r="AA32" s="287"/>
      <c r="AB32" s="287"/>
    </row>
    <row r="33">
      <c r="A33" s="284">
        <v>32.0</v>
      </c>
      <c r="B33" s="280" t="s">
        <v>1027</v>
      </c>
      <c r="C33" s="265" t="s">
        <v>1028</v>
      </c>
      <c r="D33" s="282" t="s">
        <v>1029</v>
      </c>
      <c r="E33" s="280" t="s">
        <v>1030</v>
      </c>
      <c r="F33" s="284" t="s">
        <v>47</v>
      </c>
      <c r="G33" s="285" t="s">
        <v>124</v>
      </c>
      <c r="H33" s="286" t="s">
        <v>906</v>
      </c>
      <c r="I33" s="284" t="s">
        <v>1031</v>
      </c>
      <c r="J33" s="287"/>
      <c r="K33" s="287"/>
      <c r="L33" s="287"/>
      <c r="M33" s="287"/>
      <c r="N33" s="287"/>
      <c r="O33" s="287"/>
      <c r="P33" s="287"/>
      <c r="Q33" s="287"/>
      <c r="R33" s="287"/>
      <c r="S33" s="287"/>
      <c r="T33" s="287"/>
      <c r="U33" s="287"/>
      <c r="V33" s="287"/>
      <c r="W33" s="287"/>
      <c r="X33" s="287"/>
      <c r="Y33" s="287"/>
      <c r="Z33" s="287"/>
      <c r="AA33" s="287"/>
      <c r="AB33" s="287"/>
    </row>
    <row r="34">
      <c r="A34" s="284">
        <v>33.0</v>
      </c>
      <c r="B34" s="280" t="s">
        <v>1032</v>
      </c>
      <c r="C34" s="288"/>
      <c r="D34" s="289" t="s">
        <v>1033</v>
      </c>
      <c r="E34" s="280" t="s">
        <v>1015</v>
      </c>
      <c r="F34" s="299"/>
      <c r="G34" s="285" t="s">
        <v>260</v>
      </c>
      <c r="H34" s="286" t="s">
        <v>989</v>
      </c>
      <c r="I34" s="290">
        <v>45597.0</v>
      </c>
      <c r="J34" s="146"/>
      <c r="K34" s="146"/>
      <c r="L34" s="146"/>
      <c r="M34" s="146"/>
      <c r="N34" s="146"/>
      <c r="O34" s="146"/>
      <c r="P34" s="146"/>
      <c r="Q34" s="146"/>
      <c r="R34" s="146"/>
      <c r="S34" s="146"/>
      <c r="T34" s="146"/>
      <c r="U34" s="146"/>
      <c r="V34" s="146"/>
      <c r="W34" s="146"/>
      <c r="X34" s="146"/>
      <c r="Y34" s="146"/>
      <c r="Z34" s="146"/>
      <c r="AA34" s="146"/>
      <c r="AB34" s="146"/>
    </row>
    <row r="35">
      <c r="A35" s="284">
        <v>34.0</v>
      </c>
      <c r="B35" s="280" t="s">
        <v>1034</v>
      </c>
      <c r="C35" s="288"/>
      <c r="D35" s="282" t="s">
        <v>1035</v>
      </c>
      <c r="E35" s="280" t="s">
        <v>1015</v>
      </c>
      <c r="F35" s="299"/>
      <c r="G35" s="285" t="s">
        <v>260</v>
      </c>
      <c r="H35" s="286" t="s">
        <v>906</v>
      </c>
      <c r="I35" s="290">
        <v>45597.0</v>
      </c>
      <c r="J35" s="146"/>
      <c r="K35" s="146"/>
      <c r="L35" s="146"/>
      <c r="M35" s="146"/>
      <c r="N35" s="146"/>
      <c r="O35" s="146"/>
      <c r="P35" s="146"/>
      <c r="Q35" s="146"/>
      <c r="R35" s="146"/>
      <c r="S35" s="146"/>
      <c r="T35" s="146"/>
      <c r="U35" s="146"/>
      <c r="V35" s="146"/>
      <c r="W35" s="146"/>
      <c r="X35" s="146"/>
      <c r="Y35" s="146"/>
      <c r="Z35" s="146"/>
      <c r="AA35" s="146"/>
      <c r="AB35" s="146"/>
    </row>
    <row r="36">
      <c r="A36" s="284">
        <v>35.0</v>
      </c>
      <c r="B36" s="280" t="s">
        <v>1036</v>
      </c>
      <c r="C36" s="288"/>
      <c r="D36" s="282" t="s">
        <v>1037</v>
      </c>
      <c r="E36" s="280" t="s">
        <v>1015</v>
      </c>
      <c r="F36" s="299"/>
      <c r="G36" s="285" t="s">
        <v>260</v>
      </c>
      <c r="H36" s="286" t="s">
        <v>989</v>
      </c>
      <c r="I36" s="290">
        <v>45597.0</v>
      </c>
      <c r="J36" s="146"/>
      <c r="K36" s="146"/>
      <c r="L36" s="146"/>
      <c r="M36" s="146"/>
      <c r="N36" s="146"/>
      <c r="O36" s="146"/>
      <c r="P36" s="146"/>
      <c r="Q36" s="146"/>
      <c r="R36" s="146"/>
      <c r="S36" s="146"/>
      <c r="T36" s="146"/>
      <c r="U36" s="146"/>
      <c r="V36" s="146"/>
      <c r="W36" s="146"/>
      <c r="X36" s="146"/>
      <c r="Y36" s="146"/>
      <c r="Z36" s="146"/>
      <c r="AA36" s="146"/>
      <c r="AB36" s="146"/>
    </row>
    <row r="37">
      <c r="A37" s="284">
        <v>36.0</v>
      </c>
      <c r="B37" s="280" t="s">
        <v>1038</v>
      </c>
      <c r="C37" s="288"/>
      <c r="D37" s="289" t="s">
        <v>1039</v>
      </c>
      <c r="E37" s="280" t="s">
        <v>1015</v>
      </c>
      <c r="F37" s="299"/>
      <c r="G37" s="285" t="s">
        <v>260</v>
      </c>
      <c r="H37" s="286" t="s">
        <v>906</v>
      </c>
      <c r="I37" s="290">
        <v>45597.0</v>
      </c>
      <c r="J37" s="146"/>
      <c r="K37" s="146"/>
      <c r="L37" s="146"/>
      <c r="M37" s="146"/>
      <c r="N37" s="146"/>
      <c r="O37" s="146"/>
      <c r="P37" s="146"/>
      <c r="Q37" s="146"/>
      <c r="R37" s="146"/>
      <c r="S37" s="146"/>
      <c r="T37" s="146"/>
      <c r="U37" s="146"/>
      <c r="V37" s="146"/>
      <c r="W37" s="146"/>
      <c r="X37" s="146"/>
      <c r="Y37" s="146"/>
      <c r="Z37" s="146"/>
      <c r="AA37" s="146"/>
      <c r="AB37" s="146"/>
    </row>
    <row r="38">
      <c r="A38" s="284">
        <v>37.0</v>
      </c>
      <c r="B38" s="280" t="s">
        <v>1040</v>
      </c>
      <c r="C38" s="288"/>
      <c r="D38" s="282" t="s">
        <v>1041</v>
      </c>
      <c r="E38" s="280" t="s">
        <v>1015</v>
      </c>
      <c r="F38" s="299"/>
      <c r="G38" s="285" t="s">
        <v>260</v>
      </c>
      <c r="H38" s="286" t="s">
        <v>989</v>
      </c>
      <c r="I38" s="298">
        <v>45594.0</v>
      </c>
      <c r="J38" s="146"/>
      <c r="K38" s="146"/>
      <c r="L38" s="146"/>
      <c r="M38" s="146"/>
      <c r="N38" s="146"/>
      <c r="O38" s="146"/>
      <c r="P38" s="146"/>
      <c r="Q38" s="146"/>
      <c r="R38" s="146"/>
      <c r="S38" s="146"/>
      <c r="T38" s="146"/>
      <c r="U38" s="146"/>
      <c r="V38" s="146"/>
      <c r="W38" s="146"/>
      <c r="X38" s="146"/>
      <c r="Y38" s="146"/>
      <c r="Z38" s="146"/>
      <c r="AA38" s="146"/>
      <c r="AB38" s="146"/>
    </row>
    <row r="39">
      <c r="A39" s="263">
        <v>38.0</v>
      </c>
      <c r="B39" s="264" t="s">
        <v>1042</v>
      </c>
      <c r="C39" s="288"/>
      <c r="D39" s="269" t="s">
        <v>1043</v>
      </c>
      <c r="E39" s="264" t="s">
        <v>1044</v>
      </c>
      <c r="F39" s="263" t="s">
        <v>47</v>
      </c>
      <c r="G39" s="267" t="s">
        <v>502</v>
      </c>
      <c r="H39" s="268" t="s">
        <v>906</v>
      </c>
      <c r="I39" s="313">
        <v>45596.0</v>
      </c>
      <c r="J39" s="146"/>
      <c r="K39" s="146"/>
      <c r="L39" s="146"/>
      <c r="M39" s="146"/>
      <c r="N39" s="146"/>
      <c r="O39" s="146"/>
      <c r="P39" s="146"/>
      <c r="Q39" s="146"/>
      <c r="R39" s="146"/>
      <c r="S39" s="146"/>
      <c r="T39" s="146"/>
      <c r="U39" s="146"/>
      <c r="V39" s="146"/>
      <c r="W39" s="146"/>
      <c r="X39" s="146"/>
      <c r="Y39" s="146"/>
      <c r="Z39" s="146"/>
      <c r="AA39" s="146"/>
      <c r="AB39" s="146"/>
    </row>
    <row r="40">
      <c r="A40" s="284">
        <v>39.0</v>
      </c>
      <c r="B40" s="280" t="s">
        <v>1045</v>
      </c>
      <c r="C40" s="265" t="s">
        <v>1046</v>
      </c>
      <c r="D40" s="282" t="s">
        <v>1047</v>
      </c>
      <c r="E40" s="280" t="s">
        <v>1048</v>
      </c>
      <c r="F40" s="284" t="s">
        <v>47</v>
      </c>
      <c r="G40" s="285" t="s">
        <v>124</v>
      </c>
      <c r="H40" s="286" t="s">
        <v>906</v>
      </c>
      <c r="I40" s="284" t="s">
        <v>1049</v>
      </c>
      <c r="J40" s="287"/>
      <c r="K40" s="287"/>
      <c r="L40" s="287"/>
      <c r="M40" s="287"/>
      <c r="N40" s="287"/>
      <c r="O40" s="287"/>
      <c r="P40" s="287"/>
      <c r="Q40" s="287"/>
      <c r="R40" s="287"/>
      <c r="S40" s="287"/>
      <c r="T40" s="287"/>
      <c r="U40" s="287"/>
      <c r="V40" s="287"/>
      <c r="W40" s="287"/>
      <c r="X40" s="287"/>
      <c r="Y40" s="287"/>
      <c r="Z40" s="287"/>
      <c r="AA40" s="287"/>
      <c r="AB40" s="287"/>
    </row>
    <row r="41">
      <c r="A41" s="284">
        <v>40.0</v>
      </c>
      <c r="B41" s="317" t="s">
        <v>1050</v>
      </c>
      <c r="C41" s="265" t="s">
        <v>1051</v>
      </c>
      <c r="D41" s="319" t="s">
        <v>1052</v>
      </c>
      <c r="E41" s="317" t="s">
        <v>1053</v>
      </c>
      <c r="F41" s="321" t="s">
        <v>47</v>
      </c>
      <c r="G41" s="322" t="s">
        <v>124</v>
      </c>
      <c r="H41" s="323" t="s">
        <v>906</v>
      </c>
      <c r="I41" s="321" t="s">
        <v>1049</v>
      </c>
      <c r="J41" s="324"/>
      <c r="K41" s="324"/>
      <c r="L41" s="324"/>
      <c r="M41" s="324"/>
      <c r="N41" s="324"/>
      <c r="O41" s="324"/>
      <c r="P41" s="324"/>
      <c r="Q41" s="324"/>
      <c r="R41" s="324"/>
      <c r="S41" s="324"/>
      <c r="T41" s="324"/>
      <c r="U41" s="324"/>
      <c r="V41" s="324"/>
      <c r="W41" s="324"/>
      <c r="X41" s="324"/>
      <c r="Y41" s="324"/>
      <c r="Z41" s="324"/>
      <c r="AA41" s="324"/>
      <c r="AB41" s="324"/>
    </row>
    <row r="42">
      <c r="A42" s="284">
        <v>41.0</v>
      </c>
      <c r="B42" s="280" t="s">
        <v>1054</v>
      </c>
      <c r="C42" s="325" t="s">
        <v>1055</v>
      </c>
      <c r="D42" s="282" t="s">
        <v>1056</v>
      </c>
      <c r="E42" s="280" t="s">
        <v>1057</v>
      </c>
      <c r="F42" s="284" t="s">
        <v>110</v>
      </c>
      <c r="G42" s="326" t="s">
        <v>124</v>
      </c>
      <c r="H42" s="286" t="s">
        <v>906</v>
      </c>
      <c r="I42" s="284" t="s">
        <v>1058</v>
      </c>
      <c r="J42" s="327"/>
      <c r="K42" s="327"/>
      <c r="L42" s="327"/>
      <c r="M42" s="327"/>
      <c r="N42" s="327"/>
      <c r="O42" s="327"/>
      <c r="P42" s="327"/>
      <c r="Q42" s="327"/>
      <c r="R42" s="327"/>
      <c r="S42" s="327"/>
      <c r="T42" s="327"/>
      <c r="U42" s="327"/>
      <c r="V42" s="327"/>
      <c r="W42" s="327"/>
      <c r="X42" s="327"/>
      <c r="Y42" s="327"/>
      <c r="Z42" s="327"/>
      <c r="AA42" s="327"/>
      <c r="AB42" s="327"/>
    </row>
    <row r="43">
      <c r="A43" s="284">
        <v>42.0</v>
      </c>
      <c r="B43" s="280" t="s">
        <v>1059</v>
      </c>
      <c r="C43" s="288"/>
      <c r="D43" s="282" t="s">
        <v>1060</v>
      </c>
      <c r="E43" s="280" t="s">
        <v>1015</v>
      </c>
      <c r="F43" s="299"/>
      <c r="G43" s="285" t="s">
        <v>260</v>
      </c>
      <c r="H43" s="286" t="s">
        <v>906</v>
      </c>
      <c r="I43" s="290">
        <v>45602.0</v>
      </c>
      <c r="J43" s="146"/>
      <c r="K43" s="146"/>
      <c r="L43" s="146"/>
      <c r="M43" s="146"/>
      <c r="N43" s="146"/>
      <c r="O43" s="146"/>
      <c r="P43" s="146"/>
      <c r="Q43" s="146"/>
      <c r="R43" s="146"/>
      <c r="S43" s="146"/>
      <c r="T43" s="146"/>
      <c r="U43" s="146"/>
      <c r="V43" s="146"/>
      <c r="W43" s="146"/>
      <c r="X43" s="146"/>
      <c r="Y43" s="146"/>
      <c r="Z43" s="146"/>
      <c r="AA43" s="146"/>
      <c r="AB43" s="146"/>
    </row>
    <row r="44">
      <c r="A44" s="284">
        <v>43.0</v>
      </c>
      <c r="B44" s="280" t="s">
        <v>1061</v>
      </c>
      <c r="C44" s="288"/>
      <c r="D44" s="282" t="s">
        <v>1062</v>
      </c>
      <c r="E44" s="280" t="s">
        <v>1015</v>
      </c>
      <c r="F44" s="299"/>
      <c r="G44" s="285" t="s">
        <v>260</v>
      </c>
      <c r="H44" s="286" t="s">
        <v>906</v>
      </c>
      <c r="I44" s="290">
        <v>45602.0</v>
      </c>
      <c r="J44" s="146"/>
      <c r="K44" s="146"/>
      <c r="L44" s="146"/>
      <c r="M44" s="146"/>
      <c r="N44" s="146"/>
      <c r="O44" s="146"/>
      <c r="P44" s="146"/>
      <c r="Q44" s="146"/>
      <c r="R44" s="146"/>
      <c r="S44" s="146"/>
      <c r="T44" s="146"/>
      <c r="U44" s="146"/>
      <c r="V44" s="146"/>
      <c r="W44" s="146"/>
      <c r="X44" s="146"/>
      <c r="Y44" s="146"/>
      <c r="Z44" s="146"/>
      <c r="AA44" s="146"/>
      <c r="AB44" s="146"/>
    </row>
    <row r="45">
      <c r="A45" s="284">
        <v>44.0</v>
      </c>
      <c r="B45" s="280" t="s">
        <v>1063</v>
      </c>
      <c r="C45" s="288"/>
      <c r="D45" s="282" t="s">
        <v>1064</v>
      </c>
      <c r="E45" s="280" t="s">
        <v>1015</v>
      </c>
      <c r="F45" s="299"/>
      <c r="G45" s="285" t="s">
        <v>260</v>
      </c>
      <c r="H45" s="286" t="s">
        <v>906</v>
      </c>
      <c r="I45" s="290">
        <v>45604.0</v>
      </c>
      <c r="J45" s="146"/>
      <c r="K45" s="146"/>
      <c r="L45" s="146"/>
      <c r="M45" s="146"/>
      <c r="N45" s="146"/>
      <c r="O45" s="146"/>
      <c r="P45" s="146"/>
      <c r="Q45" s="146"/>
      <c r="R45" s="146"/>
      <c r="S45" s="146"/>
      <c r="T45" s="146"/>
      <c r="U45" s="146"/>
      <c r="V45" s="146"/>
      <c r="W45" s="146"/>
      <c r="X45" s="146"/>
      <c r="Y45" s="146"/>
      <c r="Z45" s="146"/>
      <c r="AA45" s="146"/>
      <c r="AB45" s="146"/>
    </row>
    <row r="46">
      <c r="A46" s="263">
        <v>45.0</v>
      </c>
      <c r="B46" s="264" t="s">
        <v>1065</v>
      </c>
      <c r="C46" s="265" t="s">
        <v>1066</v>
      </c>
      <c r="D46" s="269" t="s">
        <v>1067</v>
      </c>
      <c r="E46" s="264" t="s">
        <v>1068</v>
      </c>
      <c r="F46" s="263" t="s">
        <v>47</v>
      </c>
      <c r="G46" s="267" t="s">
        <v>502</v>
      </c>
      <c r="H46" s="268" t="s">
        <v>906</v>
      </c>
      <c r="I46" s="263" t="s">
        <v>1069</v>
      </c>
      <c r="J46" s="146"/>
      <c r="K46" s="146"/>
      <c r="L46" s="146"/>
      <c r="M46" s="146"/>
      <c r="N46" s="146"/>
      <c r="O46" s="146"/>
      <c r="P46" s="146"/>
      <c r="Q46" s="146"/>
      <c r="R46" s="146"/>
      <c r="S46" s="146"/>
      <c r="T46" s="146"/>
      <c r="U46" s="146"/>
      <c r="V46" s="146"/>
      <c r="W46" s="146"/>
      <c r="X46" s="146"/>
      <c r="Y46" s="146"/>
      <c r="Z46" s="146"/>
      <c r="AA46" s="146"/>
      <c r="AB46" s="146"/>
    </row>
    <row r="47">
      <c r="A47" s="284">
        <v>46.0</v>
      </c>
      <c r="B47" s="280" t="s">
        <v>1070</v>
      </c>
      <c r="C47" s="265" t="s">
        <v>1071</v>
      </c>
      <c r="D47" s="282" t="s">
        <v>1072</v>
      </c>
      <c r="E47" s="280" t="s">
        <v>1073</v>
      </c>
      <c r="F47" s="284" t="s">
        <v>110</v>
      </c>
      <c r="G47" s="296" t="s">
        <v>124</v>
      </c>
      <c r="H47" s="286" t="s">
        <v>906</v>
      </c>
      <c r="I47" s="290">
        <v>45603.0</v>
      </c>
      <c r="J47" s="146"/>
      <c r="K47" s="146"/>
      <c r="L47" s="146"/>
      <c r="M47" s="146"/>
      <c r="N47" s="146"/>
      <c r="O47" s="146"/>
      <c r="P47" s="146"/>
      <c r="Q47" s="146"/>
      <c r="R47" s="146"/>
      <c r="S47" s="146"/>
      <c r="T47" s="146"/>
      <c r="U47" s="146"/>
      <c r="V47" s="146"/>
      <c r="W47" s="146"/>
      <c r="X47" s="146"/>
      <c r="Y47" s="146"/>
      <c r="Z47" s="146"/>
      <c r="AA47" s="146"/>
      <c r="AB47" s="146"/>
    </row>
    <row r="48">
      <c r="A48" s="284">
        <v>47.0</v>
      </c>
      <c r="B48" s="280" t="s">
        <v>1074</v>
      </c>
      <c r="C48" s="265" t="s">
        <v>1075</v>
      </c>
      <c r="D48" s="282" t="s">
        <v>1076</v>
      </c>
      <c r="E48" s="280" t="s">
        <v>1077</v>
      </c>
      <c r="F48" s="284" t="s">
        <v>110</v>
      </c>
      <c r="G48" s="296" t="s">
        <v>124</v>
      </c>
      <c r="H48" s="286" t="s">
        <v>906</v>
      </c>
      <c r="I48" s="284" t="s">
        <v>1078</v>
      </c>
      <c r="J48" s="146"/>
      <c r="K48" s="146"/>
      <c r="L48" s="146"/>
      <c r="M48" s="146"/>
      <c r="N48" s="146"/>
      <c r="O48" s="146"/>
      <c r="P48" s="146"/>
      <c r="Q48" s="146"/>
      <c r="R48" s="146"/>
      <c r="S48" s="146"/>
      <c r="T48" s="146"/>
      <c r="U48" s="146"/>
      <c r="V48" s="146"/>
      <c r="W48" s="146"/>
      <c r="X48" s="146"/>
      <c r="Y48" s="146"/>
      <c r="Z48" s="146"/>
      <c r="AA48" s="146"/>
      <c r="AB48" s="146"/>
    </row>
    <row r="49">
      <c r="A49" s="284">
        <v>48.0</v>
      </c>
      <c r="B49" s="280" t="s">
        <v>1079</v>
      </c>
      <c r="C49" s="265" t="s">
        <v>1080</v>
      </c>
      <c r="D49" s="282" t="s">
        <v>1081</v>
      </c>
      <c r="E49" s="280" t="s">
        <v>1082</v>
      </c>
      <c r="F49" s="284" t="s">
        <v>47</v>
      </c>
      <c r="G49" s="296" t="s">
        <v>502</v>
      </c>
      <c r="H49" s="286" t="s">
        <v>906</v>
      </c>
      <c r="I49" s="284" t="s">
        <v>1069</v>
      </c>
      <c r="J49" s="146"/>
      <c r="K49" s="146"/>
      <c r="L49" s="146"/>
      <c r="M49" s="146"/>
      <c r="N49" s="146"/>
      <c r="O49" s="146"/>
      <c r="P49" s="146"/>
      <c r="Q49" s="146"/>
      <c r="R49" s="146"/>
      <c r="S49" s="146"/>
      <c r="T49" s="146"/>
      <c r="U49" s="146"/>
      <c r="V49" s="146"/>
      <c r="W49" s="146"/>
      <c r="X49" s="146"/>
      <c r="Y49" s="146"/>
      <c r="Z49" s="146"/>
      <c r="AA49" s="146"/>
      <c r="AB49" s="146"/>
    </row>
    <row r="50">
      <c r="A50" s="284">
        <v>49.0</v>
      </c>
      <c r="B50" s="280" t="s">
        <v>1083</v>
      </c>
      <c r="C50" s="265" t="s">
        <v>1084</v>
      </c>
      <c r="D50" s="282" t="s">
        <v>1085</v>
      </c>
      <c r="E50" s="280" t="s">
        <v>1086</v>
      </c>
      <c r="F50" s="284" t="s">
        <v>110</v>
      </c>
      <c r="G50" s="296" t="s">
        <v>502</v>
      </c>
      <c r="H50" s="286" t="s">
        <v>906</v>
      </c>
      <c r="I50" s="284" t="s">
        <v>1087</v>
      </c>
      <c r="J50" s="146"/>
      <c r="K50" s="146"/>
      <c r="L50" s="146"/>
      <c r="M50" s="146"/>
      <c r="N50" s="146"/>
      <c r="O50" s="146"/>
      <c r="P50" s="146"/>
      <c r="Q50" s="146"/>
      <c r="R50" s="146"/>
      <c r="S50" s="146"/>
      <c r="T50" s="146"/>
      <c r="U50" s="146"/>
      <c r="V50" s="146"/>
      <c r="W50" s="146"/>
      <c r="X50" s="146"/>
      <c r="Y50" s="146"/>
      <c r="Z50" s="146"/>
      <c r="AA50" s="146"/>
      <c r="AB50" s="146"/>
    </row>
    <row r="51">
      <c r="A51" s="263">
        <v>50.0</v>
      </c>
      <c r="B51" s="264" t="s">
        <v>1088</v>
      </c>
      <c r="C51" s="265" t="s">
        <v>1089</v>
      </c>
      <c r="D51" s="269" t="s">
        <v>1090</v>
      </c>
      <c r="E51" s="264" t="s">
        <v>1091</v>
      </c>
      <c r="F51" s="263" t="s">
        <v>110</v>
      </c>
      <c r="G51" s="267" t="s">
        <v>502</v>
      </c>
      <c r="H51" s="268" t="s">
        <v>906</v>
      </c>
      <c r="I51" s="263" t="s">
        <v>1092</v>
      </c>
      <c r="J51" s="146"/>
      <c r="K51" s="146"/>
      <c r="L51" s="146"/>
      <c r="M51" s="146"/>
      <c r="N51" s="146"/>
      <c r="O51" s="146"/>
      <c r="P51" s="146"/>
      <c r="Q51" s="146"/>
      <c r="R51" s="146"/>
      <c r="S51" s="146"/>
      <c r="T51" s="146"/>
      <c r="U51" s="146"/>
      <c r="V51" s="146"/>
      <c r="W51" s="146"/>
      <c r="X51" s="146"/>
      <c r="Y51" s="146"/>
      <c r="Z51" s="146"/>
      <c r="AA51" s="146"/>
      <c r="AB51" s="146"/>
    </row>
    <row r="52">
      <c r="A52" s="284">
        <v>51.0</v>
      </c>
      <c r="B52" s="339" t="s">
        <v>1093</v>
      </c>
      <c r="C52" s="340" t="s">
        <v>1094</v>
      </c>
      <c r="D52" s="282" t="s">
        <v>1095</v>
      </c>
      <c r="E52" s="280" t="s">
        <v>1096</v>
      </c>
      <c r="F52" s="284" t="s">
        <v>110</v>
      </c>
      <c r="G52" s="296" t="s">
        <v>124</v>
      </c>
      <c r="H52" s="341"/>
      <c r="I52" s="284" t="s">
        <v>1097</v>
      </c>
      <c r="J52" s="146"/>
      <c r="K52" s="146"/>
      <c r="L52" s="146"/>
      <c r="M52" s="146"/>
      <c r="N52" s="146"/>
      <c r="O52" s="146"/>
      <c r="P52" s="146"/>
      <c r="Q52" s="146"/>
      <c r="R52" s="146"/>
      <c r="S52" s="146"/>
      <c r="T52" s="146"/>
      <c r="U52" s="146"/>
      <c r="V52" s="146"/>
      <c r="W52" s="146"/>
      <c r="X52" s="146"/>
      <c r="Y52" s="146"/>
      <c r="Z52" s="146"/>
      <c r="AA52" s="146"/>
      <c r="AB52" s="146"/>
    </row>
    <row r="53">
      <c r="A53" s="284">
        <v>52.0</v>
      </c>
      <c r="B53" s="339" t="s">
        <v>1098</v>
      </c>
      <c r="C53" s="342"/>
      <c r="D53" s="289" t="s">
        <v>1099</v>
      </c>
      <c r="E53" s="280"/>
      <c r="F53" s="284"/>
      <c r="G53" s="296"/>
      <c r="H53" s="341"/>
      <c r="I53" s="298">
        <v>45613.0</v>
      </c>
      <c r="J53" s="146"/>
      <c r="K53" s="146"/>
      <c r="L53" s="146"/>
      <c r="M53" s="146"/>
      <c r="N53" s="146"/>
      <c r="O53" s="146"/>
      <c r="P53" s="146"/>
      <c r="Q53" s="146"/>
      <c r="R53" s="146"/>
      <c r="S53" s="146"/>
      <c r="T53" s="146"/>
      <c r="U53" s="146"/>
      <c r="V53" s="146"/>
      <c r="W53" s="146"/>
      <c r="X53" s="146"/>
      <c r="Y53" s="146"/>
      <c r="Z53" s="146"/>
      <c r="AA53" s="146"/>
      <c r="AB53" s="146"/>
    </row>
    <row r="54">
      <c r="A54" s="284">
        <v>53.0</v>
      </c>
      <c r="B54" s="339" t="s">
        <v>1100</v>
      </c>
      <c r="C54" s="342"/>
      <c r="D54" s="289" t="s">
        <v>1101</v>
      </c>
      <c r="E54" s="280"/>
      <c r="F54" s="284"/>
      <c r="G54" s="296"/>
      <c r="H54" s="341"/>
      <c r="I54" s="298">
        <v>45613.0</v>
      </c>
      <c r="J54" s="146"/>
      <c r="K54" s="146"/>
      <c r="L54" s="146"/>
      <c r="M54" s="146"/>
      <c r="N54" s="146"/>
      <c r="O54" s="146"/>
      <c r="P54" s="146"/>
      <c r="Q54" s="146"/>
      <c r="R54" s="146"/>
      <c r="S54" s="146"/>
      <c r="T54" s="146"/>
      <c r="U54" s="146"/>
      <c r="V54" s="146"/>
      <c r="W54" s="146"/>
      <c r="X54" s="146"/>
      <c r="Y54" s="146"/>
      <c r="Z54" s="146"/>
      <c r="AA54" s="146"/>
      <c r="AB54" s="146"/>
    </row>
    <row r="55">
      <c r="A55" s="284">
        <v>54.0</v>
      </c>
      <c r="B55" s="339" t="s">
        <v>1102</v>
      </c>
      <c r="C55" s="342"/>
      <c r="D55" s="289" t="s">
        <v>1103</v>
      </c>
      <c r="E55" s="280"/>
      <c r="F55" s="284"/>
      <c r="G55" s="296"/>
      <c r="H55" s="341"/>
      <c r="I55" s="298">
        <v>45612.0</v>
      </c>
      <c r="J55" s="146"/>
      <c r="K55" s="146"/>
      <c r="L55" s="146"/>
      <c r="M55" s="146"/>
      <c r="N55" s="146"/>
      <c r="O55" s="146"/>
      <c r="P55" s="146"/>
      <c r="Q55" s="146"/>
      <c r="R55" s="146"/>
      <c r="S55" s="146"/>
      <c r="T55" s="146"/>
      <c r="U55" s="146"/>
      <c r="V55" s="146"/>
      <c r="W55" s="146"/>
      <c r="X55" s="146"/>
      <c r="Y55" s="146"/>
      <c r="Z55" s="146"/>
      <c r="AA55" s="146"/>
      <c r="AB55" s="146"/>
    </row>
    <row r="56">
      <c r="A56" s="284">
        <v>55.0</v>
      </c>
      <c r="B56" s="339" t="s">
        <v>1104</v>
      </c>
      <c r="C56" s="342"/>
      <c r="D56" s="289" t="s">
        <v>1105</v>
      </c>
      <c r="E56" s="280"/>
      <c r="F56" s="284"/>
      <c r="G56" s="296"/>
      <c r="H56" s="341"/>
      <c r="I56" s="298">
        <v>45612.0</v>
      </c>
      <c r="J56" s="146"/>
      <c r="K56" s="146"/>
      <c r="L56" s="146"/>
      <c r="M56" s="146"/>
      <c r="N56" s="146"/>
      <c r="O56" s="146"/>
      <c r="P56" s="146"/>
      <c r="Q56" s="146"/>
      <c r="R56" s="146"/>
      <c r="S56" s="146"/>
      <c r="T56" s="146"/>
      <c r="U56" s="146"/>
      <c r="V56" s="146"/>
      <c r="W56" s="146"/>
      <c r="X56" s="146"/>
      <c r="Y56" s="146"/>
      <c r="Z56" s="146"/>
      <c r="AA56" s="146"/>
      <c r="AB56" s="146"/>
    </row>
    <row r="57">
      <c r="A57" s="284">
        <v>56.0</v>
      </c>
      <c r="B57" s="339" t="s">
        <v>1106</v>
      </c>
      <c r="C57" s="342"/>
      <c r="D57" s="289" t="s">
        <v>1107</v>
      </c>
      <c r="E57" s="280"/>
      <c r="F57" s="284"/>
      <c r="G57" s="296"/>
      <c r="H57" s="341"/>
      <c r="I57" s="298">
        <v>45614.0</v>
      </c>
      <c r="J57" s="146"/>
      <c r="K57" s="146"/>
      <c r="L57" s="146"/>
      <c r="M57" s="146"/>
      <c r="N57" s="146"/>
      <c r="O57" s="146"/>
      <c r="P57" s="146"/>
      <c r="Q57" s="146"/>
      <c r="R57" s="146"/>
      <c r="S57" s="146"/>
      <c r="T57" s="146"/>
      <c r="U57" s="146"/>
      <c r="V57" s="146"/>
      <c r="W57" s="146"/>
      <c r="X57" s="146"/>
      <c r="Y57" s="146"/>
      <c r="Z57" s="146"/>
      <c r="AA57" s="146"/>
      <c r="AB57" s="146"/>
    </row>
    <row r="58">
      <c r="A58" s="284">
        <v>57.0</v>
      </c>
      <c r="B58" s="339" t="s">
        <v>1108</v>
      </c>
      <c r="C58" s="342"/>
      <c r="D58" s="289" t="s">
        <v>1109</v>
      </c>
      <c r="E58" s="280"/>
      <c r="F58" s="284"/>
      <c r="G58" s="296"/>
      <c r="H58" s="341"/>
      <c r="I58" s="298">
        <v>45614.0</v>
      </c>
      <c r="J58" s="146"/>
      <c r="K58" s="146"/>
      <c r="L58" s="146"/>
      <c r="M58" s="146"/>
      <c r="N58" s="146"/>
      <c r="O58" s="146"/>
      <c r="P58" s="146"/>
      <c r="Q58" s="146"/>
      <c r="R58" s="146"/>
      <c r="S58" s="146"/>
      <c r="T58" s="146"/>
      <c r="U58" s="146"/>
      <c r="V58" s="146"/>
      <c r="W58" s="146"/>
      <c r="X58" s="146"/>
      <c r="Y58" s="146"/>
      <c r="Z58" s="146"/>
      <c r="AA58" s="146"/>
      <c r="AB58" s="146"/>
    </row>
    <row r="59">
      <c r="A59" s="284">
        <v>58.0</v>
      </c>
      <c r="B59" s="339" t="s">
        <v>1110</v>
      </c>
      <c r="C59" s="342"/>
      <c r="D59" s="289" t="s">
        <v>1111</v>
      </c>
      <c r="E59" s="280"/>
      <c r="F59" s="284"/>
      <c r="G59" s="296"/>
      <c r="H59" s="341"/>
      <c r="I59" s="298">
        <v>45614.0</v>
      </c>
      <c r="J59" s="146"/>
      <c r="K59" s="146"/>
      <c r="L59" s="146"/>
      <c r="M59" s="146"/>
      <c r="N59" s="146"/>
      <c r="O59" s="146"/>
      <c r="P59" s="146"/>
      <c r="Q59" s="146"/>
      <c r="R59" s="146"/>
      <c r="S59" s="146"/>
      <c r="T59" s="146"/>
      <c r="U59" s="146"/>
      <c r="V59" s="146"/>
      <c r="W59" s="146"/>
      <c r="X59" s="146"/>
      <c r="Y59" s="146"/>
      <c r="Z59" s="146"/>
      <c r="AA59" s="146"/>
      <c r="AB59" s="146"/>
    </row>
    <row r="60">
      <c r="A60" s="284">
        <v>59.0</v>
      </c>
      <c r="B60" s="339" t="s">
        <v>1112</v>
      </c>
      <c r="C60" s="342"/>
      <c r="D60" s="289" t="s">
        <v>1113</v>
      </c>
      <c r="E60" s="280"/>
      <c r="F60" s="284"/>
      <c r="G60" s="296"/>
      <c r="H60" s="341"/>
      <c r="I60" s="298">
        <v>45613.0</v>
      </c>
      <c r="J60" s="146"/>
      <c r="K60" s="146"/>
      <c r="L60" s="146"/>
      <c r="M60" s="146"/>
      <c r="N60" s="146"/>
      <c r="O60" s="146"/>
      <c r="P60" s="146"/>
      <c r="Q60" s="146"/>
      <c r="R60" s="146"/>
      <c r="S60" s="146"/>
      <c r="T60" s="146"/>
      <c r="U60" s="146"/>
      <c r="V60" s="146"/>
      <c r="W60" s="146"/>
      <c r="X60" s="146"/>
      <c r="Y60" s="146"/>
      <c r="Z60" s="146"/>
      <c r="AA60" s="146"/>
      <c r="AB60" s="146"/>
    </row>
    <row r="61">
      <c r="A61" s="284">
        <v>60.0</v>
      </c>
      <c r="B61" s="339" t="s">
        <v>1114</v>
      </c>
      <c r="C61" s="342"/>
      <c r="D61" s="289" t="s">
        <v>1115</v>
      </c>
      <c r="E61" s="280"/>
      <c r="F61" s="284"/>
      <c r="G61" s="296"/>
      <c r="H61" s="341"/>
      <c r="I61" s="298">
        <v>45616.0</v>
      </c>
      <c r="J61" s="146"/>
      <c r="K61" s="146"/>
      <c r="L61" s="146"/>
      <c r="M61" s="146"/>
      <c r="N61" s="146"/>
      <c r="O61" s="146"/>
      <c r="P61" s="146"/>
      <c r="Q61" s="146"/>
      <c r="R61" s="146"/>
      <c r="S61" s="146"/>
      <c r="T61" s="146"/>
      <c r="U61" s="146"/>
      <c r="V61" s="146"/>
      <c r="W61" s="146"/>
      <c r="X61" s="146"/>
      <c r="Y61" s="146"/>
      <c r="Z61" s="146"/>
      <c r="AA61" s="146"/>
      <c r="AB61" s="146"/>
    </row>
    <row r="62">
      <c r="A62" s="284">
        <v>61.0</v>
      </c>
      <c r="B62" s="339" t="s">
        <v>1117</v>
      </c>
      <c r="C62" s="342"/>
      <c r="D62" s="289" t="s">
        <v>1118</v>
      </c>
      <c r="E62" s="280"/>
      <c r="F62" s="284"/>
      <c r="G62" s="296"/>
      <c r="H62" s="341"/>
      <c r="I62" s="298">
        <v>45607.0</v>
      </c>
      <c r="J62" s="146"/>
      <c r="K62" s="146"/>
      <c r="L62" s="146"/>
      <c r="M62" s="146"/>
      <c r="N62" s="146"/>
      <c r="O62" s="146"/>
      <c r="P62" s="146"/>
      <c r="Q62" s="146"/>
      <c r="R62" s="146"/>
      <c r="S62" s="146"/>
      <c r="T62" s="146"/>
      <c r="U62" s="146"/>
      <c r="V62" s="146"/>
      <c r="W62" s="146"/>
      <c r="X62" s="146"/>
      <c r="Y62" s="146"/>
      <c r="Z62" s="146"/>
      <c r="AA62" s="146"/>
      <c r="AB62" s="146"/>
    </row>
    <row r="63">
      <c r="A63" s="284">
        <v>62.0</v>
      </c>
      <c r="B63" s="339" t="s">
        <v>1119</v>
      </c>
      <c r="C63" s="342"/>
      <c r="D63" s="289" t="s">
        <v>1120</v>
      </c>
      <c r="E63" s="280"/>
      <c r="F63" s="284"/>
      <c r="G63" s="296"/>
      <c r="H63" s="341"/>
      <c r="I63" s="298">
        <v>45618.0</v>
      </c>
      <c r="J63" s="146"/>
      <c r="K63" s="146"/>
      <c r="L63" s="146"/>
      <c r="M63" s="146"/>
      <c r="N63" s="146"/>
      <c r="O63" s="146"/>
      <c r="P63" s="146"/>
      <c r="Q63" s="146"/>
      <c r="R63" s="146"/>
      <c r="S63" s="146"/>
      <c r="T63" s="146"/>
      <c r="U63" s="146"/>
      <c r="V63" s="146"/>
      <c r="W63" s="146"/>
      <c r="X63" s="146"/>
      <c r="Y63" s="146"/>
      <c r="Z63" s="146"/>
      <c r="AA63" s="146"/>
      <c r="AB63" s="146"/>
    </row>
    <row r="64">
      <c r="A64" s="351">
        <v>63.0</v>
      </c>
      <c r="B64" s="352" t="s">
        <v>1121</v>
      </c>
      <c r="C64" s="353" t="s">
        <v>1122</v>
      </c>
      <c r="D64" s="354" t="s">
        <v>1123</v>
      </c>
      <c r="E64" s="356" t="s">
        <v>1124</v>
      </c>
      <c r="F64" s="351" t="s">
        <v>125</v>
      </c>
      <c r="G64" s="358" t="s">
        <v>40</v>
      </c>
      <c r="H64" s="359"/>
      <c r="I64" s="360">
        <v>45618.0</v>
      </c>
      <c r="J64" s="287"/>
      <c r="K64" s="287"/>
      <c r="L64" s="287"/>
      <c r="M64" s="287"/>
      <c r="N64" s="287"/>
      <c r="O64" s="287"/>
      <c r="P64" s="287"/>
      <c r="Q64" s="287"/>
      <c r="R64" s="287"/>
      <c r="S64" s="287"/>
      <c r="T64" s="287"/>
      <c r="U64" s="287"/>
      <c r="V64" s="287"/>
      <c r="W64" s="287"/>
      <c r="X64" s="287"/>
      <c r="Y64" s="287"/>
      <c r="Z64" s="287"/>
      <c r="AA64" s="287"/>
      <c r="AB64" s="287"/>
    </row>
    <row r="65">
      <c r="A65" s="284">
        <v>64.0</v>
      </c>
      <c r="B65" s="339" t="s">
        <v>1126</v>
      </c>
      <c r="C65" s="342"/>
      <c r="D65" s="289" t="s">
        <v>1127</v>
      </c>
      <c r="E65" s="280"/>
      <c r="F65" s="284"/>
      <c r="G65" s="296"/>
      <c r="H65" s="341"/>
      <c r="I65" s="298">
        <v>45619.0</v>
      </c>
      <c r="J65" s="146"/>
      <c r="K65" s="146"/>
      <c r="L65" s="146"/>
      <c r="M65" s="146"/>
      <c r="N65" s="146"/>
      <c r="O65" s="146"/>
      <c r="P65" s="146"/>
      <c r="Q65" s="146"/>
      <c r="R65" s="146"/>
      <c r="S65" s="146"/>
      <c r="T65" s="146"/>
      <c r="U65" s="146"/>
      <c r="V65" s="146"/>
      <c r="W65" s="146"/>
      <c r="X65" s="146"/>
      <c r="Y65" s="146"/>
      <c r="Z65" s="146"/>
      <c r="AA65" s="146"/>
      <c r="AB65" s="146"/>
    </row>
    <row r="66">
      <c r="A66" s="284">
        <v>65.0</v>
      </c>
      <c r="B66" s="339" t="s">
        <v>1128</v>
      </c>
      <c r="C66" s="342"/>
      <c r="D66" s="289" t="s">
        <v>1129</v>
      </c>
      <c r="E66" s="280"/>
      <c r="F66" s="284"/>
      <c r="G66" s="296"/>
      <c r="H66" s="341"/>
      <c r="I66" s="298">
        <v>45619.0</v>
      </c>
      <c r="J66" s="146"/>
      <c r="K66" s="146"/>
      <c r="L66" s="146"/>
      <c r="M66" s="146"/>
      <c r="N66" s="146"/>
      <c r="O66" s="146"/>
      <c r="P66" s="146"/>
      <c r="Q66" s="146"/>
      <c r="R66" s="146"/>
      <c r="S66" s="146"/>
      <c r="T66" s="146"/>
      <c r="U66" s="146"/>
      <c r="V66" s="146"/>
      <c r="W66" s="146"/>
      <c r="X66" s="146"/>
      <c r="Y66" s="146"/>
      <c r="Z66" s="146"/>
      <c r="AA66" s="146"/>
      <c r="AB66" s="146"/>
    </row>
    <row r="67">
      <c r="A67" s="284">
        <v>66.0</v>
      </c>
      <c r="B67" s="339" t="s">
        <v>1130</v>
      </c>
      <c r="C67" s="342"/>
      <c r="D67" s="289" t="s">
        <v>1131</v>
      </c>
      <c r="E67" s="280"/>
      <c r="F67" s="284"/>
      <c r="G67" s="296"/>
      <c r="H67" s="341"/>
      <c r="I67" s="298">
        <v>45619.0</v>
      </c>
      <c r="J67" s="146"/>
      <c r="K67" s="146"/>
      <c r="L67" s="146"/>
      <c r="M67" s="146"/>
      <c r="N67" s="146"/>
      <c r="O67" s="146"/>
      <c r="P67" s="146"/>
      <c r="Q67" s="146"/>
      <c r="R67" s="146"/>
      <c r="S67" s="146"/>
      <c r="T67" s="146"/>
      <c r="U67" s="146"/>
      <c r="V67" s="146"/>
      <c r="W67" s="146"/>
      <c r="X67" s="146"/>
      <c r="Y67" s="146"/>
      <c r="Z67" s="146"/>
      <c r="AA67" s="146"/>
      <c r="AB67" s="146"/>
    </row>
    <row r="68">
      <c r="A68" s="284">
        <v>67.0</v>
      </c>
      <c r="B68" s="339" t="s">
        <v>1132</v>
      </c>
      <c r="C68" s="340" t="s">
        <v>1133</v>
      </c>
      <c r="D68" s="289" t="s">
        <v>1134</v>
      </c>
      <c r="E68" s="280" t="s">
        <v>1135</v>
      </c>
      <c r="F68" s="284" t="s">
        <v>110</v>
      </c>
      <c r="G68" s="296" t="s">
        <v>502</v>
      </c>
      <c r="H68" s="341"/>
      <c r="I68" s="298">
        <v>45620.0</v>
      </c>
      <c r="J68" s="146"/>
      <c r="K68" s="146"/>
      <c r="L68" s="146"/>
      <c r="M68" s="146"/>
      <c r="N68" s="146"/>
      <c r="O68" s="146"/>
      <c r="P68" s="146"/>
      <c r="Q68" s="146"/>
      <c r="R68" s="146"/>
      <c r="S68" s="146"/>
      <c r="T68" s="146"/>
      <c r="U68" s="146"/>
      <c r="V68" s="146"/>
      <c r="W68" s="146"/>
      <c r="X68" s="146"/>
      <c r="Y68" s="146"/>
      <c r="Z68" s="146"/>
      <c r="AA68" s="146"/>
      <c r="AB68" s="146"/>
    </row>
    <row r="69">
      <c r="A69" s="284">
        <v>68.0</v>
      </c>
      <c r="B69" s="339" t="s">
        <v>1136</v>
      </c>
      <c r="C69" s="342"/>
      <c r="D69" s="289" t="s">
        <v>1137</v>
      </c>
      <c r="E69" s="280"/>
      <c r="F69" s="284"/>
      <c r="G69" s="296"/>
      <c r="H69" s="341"/>
      <c r="I69" s="298">
        <v>45621.0</v>
      </c>
      <c r="J69" s="146"/>
      <c r="K69" s="146"/>
      <c r="L69" s="146"/>
      <c r="M69" s="146"/>
      <c r="N69" s="146"/>
      <c r="O69" s="146"/>
      <c r="P69" s="146"/>
      <c r="Q69" s="146"/>
      <c r="R69" s="146"/>
      <c r="S69" s="146"/>
      <c r="T69" s="146"/>
      <c r="U69" s="146"/>
      <c r="V69" s="146"/>
      <c r="W69" s="146"/>
      <c r="X69" s="146"/>
      <c r="Y69" s="146"/>
      <c r="Z69" s="146"/>
      <c r="AA69" s="146"/>
      <c r="AB69" s="146"/>
    </row>
    <row r="70">
      <c r="A70" s="284">
        <v>69.0</v>
      </c>
      <c r="B70" s="339" t="s">
        <v>1138</v>
      </c>
      <c r="C70" s="342"/>
      <c r="D70" s="289" t="s">
        <v>1139</v>
      </c>
      <c r="E70" s="280"/>
      <c r="F70" s="284"/>
      <c r="G70" s="296"/>
      <c r="H70" s="341"/>
      <c r="I70" s="298">
        <v>45620.0</v>
      </c>
      <c r="J70" s="146"/>
      <c r="K70" s="146"/>
      <c r="L70" s="146"/>
      <c r="M70" s="146"/>
      <c r="N70" s="146"/>
      <c r="O70" s="146"/>
      <c r="P70" s="146"/>
      <c r="Q70" s="146"/>
      <c r="R70" s="146"/>
      <c r="S70" s="146"/>
      <c r="T70" s="146"/>
      <c r="U70" s="146"/>
      <c r="V70" s="146"/>
      <c r="W70" s="146"/>
      <c r="X70" s="146"/>
      <c r="Y70" s="146"/>
      <c r="Z70" s="146"/>
      <c r="AA70" s="146"/>
      <c r="AB70" s="146"/>
    </row>
    <row r="71">
      <c r="A71" s="284">
        <v>70.0</v>
      </c>
      <c r="B71" s="339" t="s">
        <v>1140</v>
      </c>
      <c r="C71" s="342"/>
      <c r="D71" s="289" t="s">
        <v>1141</v>
      </c>
      <c r="E71" s="280"/>
      <c r="F71" s="284"/>
      <c r="G71" s="296"/>
      <c r="H71" s="341"/>
      <c r="I71" s="298">
        <v>45622.0</v>
      </c>
      <c r="J71" s="146"/>
      <c r="K71" s="146"/>
      <c r="L71" s="146"/>
      <c r="M71" s="146"/>
      <c r="N71" s="146"/>
      <c r="O71" s="146"/>
      <c r="P71" s="146"/>
      <c r="Q71" s="146"/>
      <c r="R71" s="146"/>
      <c r="S71" s="146"/>
      <c r="T71" s="146"/>
      <c r="U71" s="146"/>
      <c r="V71" s="146"/>
      <c r="W71" s="146"/>
      <c r="X71" s="146"/>
      <c r="Y71" s="146"/>
      <c r="Z71" s="146"/>
      <c r="AA71" s="146"/>
      <c r="AB71" s="146"/>
    </row>
    <row r="72">
      <c r="A72" s="284">
        <v>71.0</v>
      </c>
      <c r="B72" s="339" t="s">
        <v>1142</v>
      </c>
      <c r="C72" s="342"/>
      <c r="D72" s="289" t="s">
        <v>1143</v>
      </c>
      <c r="E72" s="280"/>
      <c r="F72" s="284"/>
      <c r="G72" s="296"/>
      <c r="H72" s="341"/>
      <c r="I72" s="298">
        <v>45621.0</v>
      </c>
      <c r="J72" s="146"/>
      <c r="K72" s="146"/>
      <c r="L72" s="146"/>
      <c r="M72" s="146"/>
      <c r="N72" s="146"/>
      <c r="O72" s="146"/>
      <c r="P72" s="146"/>
      <c r="Q72" s="146"/>
      <c r="R72" s="146"/>
      <c r="S72" s="146"/>
      <c r="T72" s="146"/>
      <c r="U72" s="146"/>
      <c r="V72" s="146"/>
      <c r="W72" s="146"/>
      <c r="X72" s="146"/>
      <c r="Y72" s="146"/>
      <c r="Z72" s="146"/>
      <c r="AA72" s="146"/>
      <c r="AB72" s="146"/>
    </row>
    <row r="73">
      <c r="A73" s="351">
        <v>72.0</v>
      </c>
      <c r="B73" s="356" t="s">
        <v>1144</v>
      </c>
      <c r="C73" s="362" t="s">
        <v>1145</v>
      </c>
      <c r="D73" s="363" t="s">
        <v>1146</v>
      </c>
      <c r="E73" s="356" t="s">
        <v>1147</v>
      </c>
      <c r="F73" s="351" t="s">
        <v>47</v>
      </c>
      <c r="G73" s="358" t="s">
        <v>40</v>
      </c>
      <c r="H73" s="359"/>
      <c r="I73" s="360">
        <v>45615.0</v>
      </c>
      <c r="J73" s="287"/>
      <c r="K73" s="287"/>
      <c r="L73" s="287"/>
      <c r="M73" s="287"/>
      <c r="N73" s="287"/>
      <c r="O73" s="287"/>
      <c r="P73" s="287"/>
      <c r="Q73" s="287"/>
      <c r="R73" s="287"/>
      <c r="S73" s="287"/>
      <c r="T73" s="287"/>
      <c r="U73" s="287"/>
      <c r="V73" s="287"/>
      <c r="W73" s="287"/>
      <c r="X73" s="287"/>
      <c r="Y73" s="287"/>
      <c r="Z73" s="287"/>
      <c r="AA73" s="287"/>
      <c r="AB73" s="287"/>
    </row>
    <row r="74">
      <c r="A74" s="263">
        <v>73.0</v>
      </c>
      <c r="B74" s="264" t="s">
        <v>1148</v>
      </c>
      <c r="C74" s="364" t="s">
        <v>1149</v>
      </c>
      <c r="D74" s="269" t="s">
        <v>1150</v>
      </c>
      <c r="E74" s="264" t="s">
        <v>1151</v>
      </c>
      <c r="F74" s="263" t="s">
        <v>110</v>
      </c>
      <c r="G74" s="267" t="s">
        <v>502</v>
      </c>
      <c r="H74" s="268" t="s">
        <v>906</v>
      </c>
      <c r="I74" s="263" t="s">
        <v>1152</v>
      </c>
      <c r="J74" s="146"/>
      <c r="K74" s="146"/>
      <c r="L74" s="146"/>
      <c r="M74" s="146"/>
      <c r="N74" s="146"/>
      <c r="O74" s="146"/>
      <c r="P74" s="146"/>
      <c r="Q74" s="146"/>
      <c r="R74" s="146"/>
      <c r="S74" s="146"/>
      <c r="T74" s="146"/>
      <c r="U74" s="146"/>
      <c r="V74" s="146"/>
      <c r="W74" s="146"/>
      <c r="X74" s="146"/>
      <c r="Y74" s="146"/>
      <c r="Z74" s="146"/>
      <c r="AA74" s="146"/>
      <c r="AB74" s="146"/>
    </row>
    <row r="75">
      <c r="A75" s="284">
        <v>74.0</v>
      </c>
      <c r="B75" s="294" t="s">
        <v>1153</v>
      </c>
      <c r="C75" s="342"/>
      <c r="D75" s="365" t="s">
        <v>1154</v>
      </c>
      <c r="E75" s="294" t="s">
        <v>1155</v>
      </c>
      <c r="F75" s="278"/>
      <c r="G75" s="296"/>
      <c r="H75" s="297"/>
      <c r="I75" s="366">
        <v>45624.0</v>
      </c>
      <c r="J75" s="146"/>
      <c r="K75" s="146"/>
      <c r="L75" s="146"/>
      <c r="M75" s="146"/>
      <c r="N75" s="146"/>
      <c r="O75" s="146"/>
      <c r="P75" s="146"/>
      <c r="Q75" s="146"/>
      <c r="R75" s="146"/>
      <c r="S75" s="146"/>
      <c r="T75" s="146"/>
      <c r="U75" s="146"/>
      <c r="V75" s="146"/>
      <c r="W75" s="146"/>
      <c r="X75" s="146"/>
      <c r="Y75" s="146"/>
      <c r="Z75" s="146"/>
      <c r="AA75" s="146"/>
      <c r="AB75" s="146"/>
    </row>
    <row r="76">
      <c r="A76" s="284">
        <v>75.0</v>
      </c>
      <c r="B76" s="294" t="s">
        <v>1156</v>
      </c>
      <c r="C76" s="342"/>
      <c r="D76" s="365" t="s">
        <v>1157</v>
      </c>
      <c r="E76" s="294"/>
      <c r="F76" s="278"/>
      <c r="G76" s="296"/>
      <c r="H76" s="297"/>
      <c r="I76" s="366">
        <v>45625.0</v>
      </c>
      <c r="J76" s="146"/>
      <c r="K76" s="146"/>
      <c r="L76" s="146"/>
      <c r="M76" s="146"/>
      <c r="N76" s="146"/>
      <c r="O76" s="146"/>
      <c r="P76" s="146"/>
      <c r="Q76" s="146"/>
      <c r="R76" s="146"/>
      <c r="S76" s="146"/>
      <c r="T76" s="146"/>
      <c r="U76" s="146"/>
      <c r="V76" s="146"/>
      <c r="W76" s="146"/>
      <c r="X76" s="146"/>
      <c r="Y76" s="146"/>
      <c r="Z76" s="146"/>
      <c r="AA76" s="146"/>
      <c r="AB76" s="146"/>
    </row>
    <row r="77">
      <c r="A77" s="284">
        <v>76.0</v>
      </c>
      <c r="B77" s="294" t="s">
        <v>1158</v>
      </c>
      <c r="C77" s="340" t="s">
        <v>1159</v>
      </c>
      <c r="D77" s="365" t="s">
        <v>1160</v>
      </c>
      <c r="E77" s="294" t="s">
        <v>1161</v>
      </c>
      <c r="F77" s="278"/>
      <c r="G77" s="296" t="s">
        <v>502</v>
      </c>
      <c r="H77" s="297"/>
      <c r="I77" s="278" t="s">
        <v>1162</v>
      </c>
      <c r="J77" s="146"/>
      <c r="K77" s="146"/>
      <c r="L77" s="146"/>
      <c r="M77" s="146"/>
      <c r="N77" s="146"/>
      <c r="O77" s="146"/>
      <c r="P77" s="146"/>
      <c r="Q77" s="146"/>
      <c r="R77" s="146"/>
      <c r="S77" s="146"/>
      <c r="T77" s="146"/>
      <c r="U77" s="146"/>
      <c r="V77" s="146"/>
      <c r="W77" s="146"/>
      <c r="X77" s="146"/>
      <c r="Y77" s="146"/>
      <c r="Z77" s="146"/>
      <c r="AA77" s="146"/>
      <c r="AB77" s="146"/>
    </row>
    <row r="78">
      <c r="A78" s="284">
        <v>77.0</v>
      </c>
      <c r="B78" s="339" t="s">
        <v>1163</v>
      </c>
      <c r="C78" s="340" t="s">
        <v>1164</v>
      </c>
      <c r="D78" s="282" t="s">
        <v>1165</v>
      </c>
      <c r="E78" s="280" t="s">
        <v>1166</v>
      </c>
      <c r="F78" s="284" t="s">
        <v>110</v>
      </c>
      <c r="G78" s="296" t="s">
        <v>502</v>
      </c>
      <c r="H78" s="286" t="s">
        <v>906</v>
      </c>
      <c r="I78" s="298">
        <v>45628.0</v>
      </c>
      <c r="J78" s="287"/>
      <c r="K78" s="287"/>
      <c r="L78" s="287"/>
      <c r="M78" s="287"/>
      <c r="N78" s="287"/>
      <c r="O78" s="287"/>
      <c r="P78" s="287"/>
      <c r="Q78" s="287"/>
      <c r="R78" s="287"/>
      <c r="S78" s="287"/>
      <c r="T78" s="287"/>
      <c r="U78" s="287"/>
      <c r="V78" s="287"/>
      <c r="W78" s="287"/>
      <c r="X78" s="287"/>
      <c r="Y78" s="287"/>
      <c r="Z78" s="287"/>
      <c r="AA78" s="287"/>
      <c r="AB78" s="287"/>
    </row>
    <row r="79">
      <c r="A79" s="284">
        <v>78.0</v>
      </c>
      <c r="B79" s="339" t="s">
        <v>1167</v>
      </c>
      <c r="C79" s="340" t="s">
        <v>1168</v>
      </c>
      <c r="D79" s="282" t="s">
        <v>1169</v>
      </c>
      <c r="E79" s="280" t="s">
        <v>1170</v>
      </c>
      <c r="F79" s="284" t="s">
        <v>110</v>
      </c>
      <c r="G79" s="296" t="s">
        <v>502</v>
      </c>
      <c r="H79" s="286" t="s">
        <v>906</v>
      </c>
      <c r="I79" s="284" t="s">
        <v>1171</v>
      </c>
      <c r="J79" s="287"/>
      <c r="K79" s="287"/>
      <c r="L79" s="287"/>
      <c r="M79" s="287"/>
      <c r="N79" s="287"/>
      <c r="O79" s="287"/>
      <c r="P79" s="287"/>
      <c r="Q79" s="287"/>
      <c r="R79" s="287"/>
      <c r="S79" s="287"/>
      <c r="T79" s="287"/>
      <c r="U79" s="287"/>
      <c r="V79" s="287"/>
      <c r="W79" s="287"/>
      <c r="X79" s="287"/>
      <c r="Y79" s="287"/>
      <c r="Z79" s="287"/>
      <c r="AA79" s="287"/>
      <c r="AB79" s="287"/>
    </row>
    <row r="80">
      <c r="A80" s="284">
        <v>79.0</v>
      </c>
      <c r="B80" s="280" t="s">
        <v>1172</v>
      </c>
      <c r="C80" s="288"/>
      <c r="D80" s="282" t="s">
        <v>1173</v>
      </c>
      <c r="E80" s="367"/>
      <c r="F80" s="299"/>
      <c r="G80" s="296" t="s">
        <v>260</v>
      </c>
      <c r="H80" s="341"/>
      <c r="I80" s="290">
        <v>45629.0</v>
      </c>
      <c r="J80" s="287"/>
      <c r="K80" s="287"/>
      <c r="L80" s="287"/>
      <c r="M80" s="287"/>
      <c r="N80" s="287"/>
      <c r="O80" s="287"/>
      <c r="P80" s="287"/>
      <c r="Q80" s="287"/>
      <c r="R80" s="287"/>
      <c r="S80" s="287"/>
      <c r="T80" s="287"/>
      <c r="U80" s="287"/>
      <c r="V80" s="287"/>
      <c r="W80" s="287"/>
      <c r="X80" s="287"/>
      <c r="Y80" s="287"/>
      <c r="Z80" s="287"/>
      <c r="AA80" s="287"/>
      <c r="AB80" s="287"/>
    </row>
    <row r="81">
      <c r="A81" s="284">
        <v>80.0</v>
      </c>
      <c r="B81" s="280" t="s">
        <v>1174</v>
      </c>
      <c r="C81" s="364" t="s">
        <v>1175</v>
      </c>
      <c r="D81" s="289" t="s">
        <v>1176</v>
      </c>
      <c r="E81" s="280" t="s">
        <v>1177</v>
      </c>
      <c r="F81" s="284" t="s">
        <v>47</v>
      </c>
      <c r="G81" s="296" t="s">
        <v>502</v>
      </c>
      <c r="H81" s="286" t="s">
        <v>906</v>
      </c>
      <c r="I81" s="284" t="s">
        <v>1178</v>
      </c>
      <c r="J81" s="287"/>
      <c r="K81" s="287"/>
      <c r="L81" s="287"/>
      <c r="M81" s="287"/>
      <c r="N81" s="287"/>
      <c r="O81" s="287"/>
      <c r="P81" s="287"/>
      <c r="Q81" s="287"/>
      <c r="R81" s="287"/>
      <c r="S81" s="287"/>
      <c r="T81" s="287"/>
      <c r="U81" s="287"/>
      <c r="V81" s="287"/>
      <c r="W81" s="287"/>
      <c r="X81" s="287"/>
      <c r="Y81" s="287"/>
      <c r="Z81" s="287"/>
      <c r="AA81" s="287"/>
      <c r="AB81" s="287"/>
    </row>
    <row r="82">
      <c r="A82" s="351">
        <v>81.0</v>
      </c>
      <c r="B82" s="369" t="s">
        <v>1179</v>
      </c>
      <c r="C82" s="362" t="s">
        <v>1180</v>
      </c>
      <c r="D82" s="354" t="s">
        <v>1181</v>
      </c>
      <c r="E82" s="356" t="s">
        <v>1182</v>
      </c>
      <c r="F82" s="351" t="s">
        <v>47</v>
      </c>
      <c r="G82" s="358" t="s">
        <v>40</v>
      </c>
      <c r="H82" s="370" t="s">
        <v>906</v>
      </c>
      <c r="I82" s="360">
        <v>45638.0</v>
      </c>
      <c r="J82" s="287"/>
      <c r="K82" s="287"/>
      <c r="L82" s="287"/>
      <c r="M82" s="287"/>
      <c r="N82" s="287"/>
      <c r="O82" s="287"/>
      <c r="P82" s="287"/>
      <c r="Q82" s="287"/>
      <c r="R82" s="287"/>
      <c r="S82" s="287"/>
      <c r="T82" s="287"/>
      <c r="U82" s="287"/>
      <c r="V82" s="287"/>
      <c r="W82" s="287"/>
      <c r="X82" s="287"/>
      <c r="Y82" s="287"/>
      <c r="Z82" s="287"/>
      <c r="AA82" s="287"/>
      <c r="AB82" s="287"/>
    </row>
    <row r="83">
      <c r="A83" s="284">
        <v>82.0</v>
      </c>
      <c r="B83" s="280" t="s">
        <v>1183</v>
      </c>
      <c r="C83" s="265" t="s">
        <v>1184</v>
      </c>
      <c r="D83" s="289" t="s">
        <v>1185</v>
      </c>
      <c r="E83" s="280" t="s">
        <v>1186</v>
      </c>
      <c r="F83" s="284" t="s">
        <v>47</v>
      </c>
      <c r="G83" s="296" t="s">
        <v>124</v>
      </c>
      <c r="H83" s="286" t="s">
        <v>906</v>
      </c>
      <c r="I83" s="284" t="s">
        <v>1187</v>
      </c>
      <c r="J83" s="287"/>
      <c r="K83" s="287"/>
      <c r="L83" s="287"/>
      <c r="M83" s="287"/>
      <c r="N83" s="287"/>
      <c r="O83" s="287"/>
      <c r="P83" s="287"/>
      <c r="Q83" s="287"/>
      <c r="R83" s="287"/>
      <c r="S83" s="287"/>
      <c r="T83" s="287"/>
      <c r="U83" s="287"/>
      <c r="V83" s="287"/>
      <c r="W83" s="287"/>
      <c r="X83" s="287"/>
      <c r="Y83" s="287"/>
      <c r="Z83" s="287"/>
      <c r="AA83" s="287"/>
      <c r="AB83" s="287"/>
    </row>
    <row r="84">
      <c r="A84" s="284">
        <v>83.0</v>
      </c>
      <c r="B84" s="280" t="s">
        <v>1188</v>
      </c>
      <c r="C84" s="288"/>
      <c r="D84" s="282" t="s">
        <v>1189</v>
      </c>
      <c r="E84" s="367"/>
      <c r="F84" s="299"/>
      <c r="G84" s="296" t="s">
        <v>260</v>
      </c>
      <c r="H84" s="286" t="s">
        <v>906</v>
      </c>
      <c r="I84" s="298">
        <v>45635.0</v>
      </c>
      <c r="J84" s="146"/>
      <c r="K84" s="146"/>
      <c r="L84" s="146"/>
      <c r="M84" s="146"/>
      <c r="N84" s="146"/>
      <c r="O84" s="146"/>
      <c r="P84" s="146"/>
      <c r="Q84" s="146"/>
      <c r="R84" s="146"/>
      <c r="S84" s="146"/>
      <c r="T84" s="146"/>
      <c r="U84" s="146"/>
      <c r="V84" s="146"/>
      <c r="W84" s="146"/>
      <c r="X84" s="146"/>
      <c r="Y84" s="146"/>
      <c r="Z84" s="146"/>
      <c r="AA84" s="146"/>
      <c r="AB84" s="146"/>
    </row>
    <row r="85">
      <c r="A85" s="284">
        <v>84.0</v>
      </c>
      <c r="B85" s="280" t="s">
        <v>1190</v>
      </c>
      <c r="C85" s="288"/>
      <c r="D85" s="289" t="s">
        <v>1191</v>
      </c>
      <c r="E85" s="367"/>
      <c r="F85" s="299"/>
      <c r="G85" s="296" t="s">
        <v>260</v>
      </c>
      <c r="H85" s="286" t="s">
        <v>906</v>
      </c>
      <c r="I85" s="298">
        <v>45635.0</v>
      </c>
      <c r="J85" s="146"/>
      <c r="K85" s="146"/>
      <c r="L85" s="146"/>
      <c r="M85" s="146"/>
      <c r="N85" s="146"/>
      <c r="O85" s="146"/>
      <c r="P85" s="146"/>
      <c r="Q85" s="146"/>
      <c r="R85" s="146"/>
      <c r="S85" s="146"/>
      <c r="T85" s="146"/>
      <c r="U85" s="146"/>
      <c r="V85" s="146"/>
      <c r="W85" s="146"/>
      <c r="X85" s="146"/>
      <c r="Y85" s="146"/>
      <c r="Z85" s="146"/>
      <c r="AA85" s="146"/>
      <c r="AB85" s="146"/>
    </row>
    <row r="86">
      <c r="A86" s="284">
        <v>85.0</v>
      </c>
      <c r="B86" s="280" t="s">
        <v>1192</v>
      </c>
      <c r="C86" s="288"/>
      <c r="D86" s="289" t="s">
        <v>1193</v>
      </c>
      <c r="E86" s="367"/>
      <c r="F86" s="299"/>
      <c r="G86" s="296" t="s">
        <v>260</v>
      </c>
      <c r="H86" s="286" t="s">
        <v>906</v>
      </c>
      <c r="I86" s="298">
        <v>45644.0</v>
      </c>
      <c r="J86" s="146"/>
      <c r="K86" s="146"/>
      <c r="L86" s="146"/>
      <c r="M86" s="146"/>
      <c r="N86" s="146"/>
      <c r="O86" s="146"/>
      <c r="P86" s="146"/>
      <c r="Q86" s="146"/>
      <c r="R86" s="146"/>
      <c r="S86" s="146"/>
      <c r="T86" s="146"/>
      <c r="U86" s="146"/>
      <c r="V86" s="146"/>
      <c r="W86" s="146"/>
      <c r="X86" s="146"/>
      <c r="Y86" s="146"/>
      <c r="Z86" s="146"/>
      <c r="AA86" s="146"/>
      <c r="AB86" s="146"/>
    </row>
    <row r="87">
      <c r="A87" s="284">
        <v>86.0</v>
      </c>
      <c r="B87" s="280" t="s">
        <v>1194</v>
      </c>
      <c r="C87" s="288"/>
      <c r="D87" s="289" t="s">
        <v>1195</v>
      </c>
      <c r="E87" s="367"/>
      <c r="F87" s="299"/>
      <c r="G87" s="296" t="s">
        <v>260</v>
      </c>
      <c r="H87" s="286" t="s">
        <v>906</v>
      </c>
      <c r="I87" s="298">
        <v>45645.0</v>
      </c>
      <c r="J87" s="146"/>
      <c r="K87" s="146"/>
      <c r="L87" s="146"/>
      <c r="M87" s="146"/>
      <c r="N87" s="146"/>
      <c r="O87" s="146"/>
      <c r="P87" s="146"/>
      <c r="Q87" s="146"/>
      <c r="R87" s="146"/>
      <c r="S87" s="146"/>
      <c r="T87" s="146"/>
      <c r="U87" s="146"/>
      <c r="V87" s="146"/>
      <c r="W87" s="146"/>
      <c r="X87" s="146"/>
      <c r="Y87" s="146"/>
      <c r="Z87" s="146"/>
      <c r="AA87" s="146"/>
      <c r="AB87" s="146"/>
    </row>
    <row r="88">
      <c r="A88" s="284">
        <v>87.0</v>
      </c>
      <c r="B88" s="280" t="s">
        <v>1196</v>
      </c>
      <c r="C88" s="288"/>
      <c r="D88" s="289" t="s">
        <v>1197</v>
      </c>
      <c r="E88" s="367"/>
      <c r="F88" s="299"/>
      <c r="G88" s="296" t="s">
        <v>260</v>
      </c>
      <c r="H88" s="286" t="s">
        <v>906</v>
      </c>
      <c r="I88" s="298">
        <v>45645.0</v>
      </c>
      <c r="J88" s="146"/>
      <c r="K88" s="146"/>
      <c r="L88" s="146"/>
      <c r="M88" s="146"/>
      <c r="N88" s="146"/>
      <c r="O88" s="146"/>
      <c r="P88" s="146"/>
      <c r="Q88" s="146"/>
      <c r="R88" s="146"/>
      <c r="S88" s="146"/>
      <c r="T88" s="146"/>
      <c r="U88" s="146"/>
      <c r="V88" s="146"/>
      <c r="W88" s="146"/>
      <c r="X88" s="146"/>
      <c r="Y88" s="146"/>
      <c r="Z88" s="146"/>
      <c r="AA88" s="146"/>
      <c r="AB88" s="146"/>
    </row>
    <row r="89">
      <c r="A89" s="284">
        <v>88.0</v>
      </c>
      <c r="B89" s="280" t="s">
        <v>1198</v>
      </c>
      <c r="C89" s="288"/>
      <c r="D89" s="289" t="s">
        <v>1199</v>
      </c>
      <c r="E89" s="367"/>
      <c r="F89" s="299"/>
      <c r="G89" s="296" t="s">
        <v>260</v>
      </c>
      <c r="H89" s="286" t="s">
        <v>906</v>
      </c>
      <c r="I89" s="298">
        <v>45644.0</v>
      </c>
      <c r="J89" s="146"/>
      <c r="K89" s="146"/>
      <c r="L89" s="146"/>
      <c r="M89" s="146"/>
      <c r="N89" s="146"/>
      <c r="O89" s="146"/>
      <c r="P89" s="146"/>
      <c r="Q89" s="146"/>
      <c r="R89" s="146"/>
      <c r="S89" s="146"/>
      <c r="T89" s="146"/>
      <c r="U89" s="146"/>
      <c r="V89" s="146"/>
      <c r="W89" s="146"/>
      <c r="X89" s="146"/>
      <c r="Y89" s="146"/>
      <c r="Z89" s="146"/>
      <c r="AA89" s="146"/>
      <c r="AB89" s="146"/>
    </row>
    <row r="90">
      <c r="A90" s="284">
        <v>89.0</v>
      </c>
      <c r="B90" s="280" t="s">
        <v>1200</v>
      </c>
      <c r="C90" s="288"/>
      <c r="D90" s="289" t="s">
        <v>1201</v>
      </c>
      <c r="E90" s="367"/>
      <c r="F90" s="299"/>
      <c r="G90" s="296" t="s">
        <v>260</v>
      </c>
      <c r="H90" s="286" t="s">
        <v>906</v>
      </c>
      <c r="I90" s="298">
        <v>45641.0</v>
      </c>
      <c r="J90" s="146"/>
      <c r="K90" s="146"/>
      <c r="L90" s="146"/>
      <c r="M90" s="146"/>
      <c r="N90" s="146"/>
      <c r="O90" s="146"/>
      <c r="P90" s="146"/>
      <c r="Q90" s="146"/>
      <c r="R90" s="146"/>
      <c r="S90" s="146"/>
      <c r="T90" s="146"/>
      <c r="U90" s="146"/>
      <c r="V90" s="146"/>
      <c r="W90" s="146"/>
      <c r="X90" s="146"/>
      <c r="Y90" s="146"/>
      <c r="Z90" s="146"/>
      <c r="AA90" s="146"/>
      <c r="AB90" s="146"/>
    </row>
    <row r="91">
      <c r="A91" s="284">
        <v>90.0</v>
      </c>
      <c r="B91" s="280" t="s">
        <v>1202</v>
      </c>
      <c r="C91" s="288"/>
      <c r="D91" s="289" t="s">
        <v>1203</v>
      </c>
      <c r="E91" s="367"/>
      <c r="F91" s="299"/>
      <c r="G91" s="296" t="s">
        <v>260</v>
      </c>
      <c r="H91" s="286" t="s">
        <v>906</v>
      </c>
      <c r="I91" s="298">
        <v>45641.0</v>
      </c>
      <c r="J91" s="146"/>
      <c r="K91" s="146"/>
      <c r="L91" s="146"/>
      <c r="M91" s="146"/>
      <c r="N91" s="146"/>
      <c r="O91" s="146"/>
      <c r="P91" s="146"/>
      <c r="Q91" s="146"/>
      <c r="R91" s="146"/>
      <c r="S91" s="146"/>
      <c r="T91" s="146"/>
      <c r="U91" s="146"/>
      <c r="V91" s="146"/>
      <c r="W91" s="146"/>
      <c r="X91" s="146"/>
      <c r="Y91" s="146"/>
      <c r="Z91" s="146"/>
      <c r="AA91" s="146"/>
      <c r="AB91" s="146"/>
    </row>
    <row r="92">
      <c r="A92" s="284">
        <v>91.0</v>
      </c>
      <c r="B92" s="280" t="s">
        <v>1204</v>
      </c>
      <c r="C92" s="288"/>
      <c r="D92" s="289" t="s">
        <v>1205</v>
      </c>
      <c r="E92" s="367"/>
      <c r="F92" s="299"/>
      <c r="G92" s="296" t="s">
        <v>260</v>
      </c>
      <c r="H92" s="286" t="s">
        <v>906</v>
      </c>
      <c r="I92" s="298">
        <v>45641.0</v>
      </c>
      <c r="J92" s="146"/>
      <c r="K92" s="146"/>
      <c r="L92" s="146"/>
      <c r="M92" s="146"/>
      <c r="N92" s="146"/>
      <c r="O92" s="146"/>
      <c r="P92" s="146"/>
      <c r="Q92" s="146"/>
      <c r="R92" s="146"/>
      <c r="S92" s="146"/>
      <c r="T92" s="146"/>
      <c r="U92" s="146"/>
      <c r="V92" s="146"/>
      <c r="W92" s="146"/>
      <c r="X92" s="146"/>
      <c r="Y92" s="146"/>
      <c r="Z92" s="146"/>
      <c r="AA92" s="146"/>
      <c r="AB92" s="146"/>
    </row>
    <row r="93">
      <c r="A93" s="284">
        <v>92.0</v>
      </c>
      <c r="B93" s="280" t="s">
        <v>1206</v>
      </c>
      <c r="C93" s="288"/>
      <c r="D93" s="289" t="s">
        <v>1207</v>
      </c>
      <c r="E93" s="367"/>
      <c r="F93" s="299"/>
      <c r="G93" s="296" t="s">
        <v>260</v>
      </c>
      <c r="H93" s="286" t="s">
        <v>906</v>
      </c>
      <c r="I93" s="298">
        <v>45639.0</v>
      </c>
      <c r="J93" s="146"/>
      <c r="K93" s="146"/>
      <c r="L93" s="146"/>
      <c r="M93" s="146"/>
      <c r="N93" s="146"/>
      <c r="O93" s="146"/>
      <c r="P93" s="146"/>
      <c r="Q93" s="146"/>
      <c r="R93" s="146"/>
      <c r="S93" s="146"/>
      <c r="T93" s="146"/>
      <c r="U93" s="146"/>
      <c r="V93" s="146"/>
      <c r="W93" s="146"/>
      <c r="X93" s="146"/>
      <c r="Y93" s="146"/>
      <c r="Z93" s="146"/>
      <c r="AA93" s="146"/>
      <c r="AB93" s="146"/>
    </row>
    <row r="94">
      <c r="A94" s="284">
        <v>93.0</v>
      </c>
      <c r="B94" s="280" t="s">
        <v>1208</v>
      </c>
      <c r="C94" s="288"/>
      <c r="D94" s="289" t="s">
        <v>1209</v>
      </c>
      <c r="E94" s="367"/>
      <c r="F94" s="299"/>
      <c r="G94" s="296" t="s">
        <v>260</v>
      </c>
      <c r="H94" s="286" t="s">
        <v>906</v>
      </c>
      <c r="I94" s="298">
        <v>45639.0</v>
      </c>
      <c r="J94" s="146"/>
      <c r="K94" s="146"/>
      <c r="L94" s="146"/>
      <c r="M94" s="146"/>
      <c r="N94" s="146"/>
      <c r="O94" s="146"/>
      <c r="P94" s="146"/>
      <c r="Q94" s="146"/>
      <c r="R94" s="146"/>
      <c r="S94" s="146"/>
      <c r="T94" s="146"/>
      <c r="U94" s="146"/>
      <c r="V94" s="146"/>
      <c r="W94" s="146"/>
      <c r="X94" s="146"/>
      <c r="Y94" s="146"/>
      <c r="Z94" s="146"/>
      <c r="AA94" s="146"/>
      <c r="AB94" s="146"/>
    </row>
    <row r="95">
      <c r="A95" s="284">
        <v>94.0</v>
      </c>
      <c r="B95" s="280" t="s">
        <v>1210</v>
      </c>
      <c r="C95" s="288"/>
      <c r="D95" s="289" t="s">
        <v>1211</v>
      </c>
      <c r="E95" s="367"/>
      <c r="F95" s="299"/>
      <c r="G95" s="296" t="s">
        <v>260</v>
      </c>
      <c r="H95" s="286" t="s">
        <v>906</v>
      </c>
      <c r="I95" s="298">
        <v>45633.0</v>
      </c>
      <c r="J95" s="146"/>
      <c r="K95" s="146"/>
      <c r="L95" s="146"/>
      <c r="M95" s="146"/>
      <c r="N95" s="146"/>
      <c r="O95" s="146"/>
      <c r="P95" s="146"/>
      <c r="Q95" s="146"/>
      <c r="R95" s="146"/>
      <c r="S95" s="146"/>
      <c r="T95" s="146"/>
      <c r="U95" s="146"/>
      <c r="V95" s="146"/>
      <c r="W95" s="146"/>
      <c r="X95" s="146"/>
      <c r="Y95" s="146"/>
      <c r="Z95" s="146"/>
      <c r="AA95" s="146"/>
      <c r="AB95" s="146"/>
    </row>
    <row r="96">
      <c r="A96" s="284">
        <v>95.0</v>
      </c>
      <c r="B96" s="280" t="s">
        <v>1212</v>
      </c>
      <c r="C96" s="288"/>
      <c r="D96" s="289" t="s">
        <v>1213</v>
      </c>
      <c r="E96" s="367"/>
      <c r="F96" s="299"/>
      <c r="G96" s="296" t="s">
        <v>260</v>
      </c>
      <c r="H96" s="286" t="s">
        <v>906</v>
      </c>
      <c r="I96" s="298">
        <v>45634.0</v>
      </c>
      <c r="J96" s="146"/>
      <c r="K96" s="146"/>
      <c r="L96" s="146"/>
      <c r="M96" s="146"/>
      <c r="N96" s="146"/>
      <c r="O96" s="146"/>
      <c r="P96" s="146"/>
      <c r="Q96" s="146"/>
      <c r="R96" s="146"/>
      <c r="S96" s="146"/>
      <c r="T96" s="146"/>
      <c r="U96" s="146"/>
      <c r="V96" s="146"/>
      <c r="W96" s="146"/>
      <c r="X96" s="146"/>
      <c r="Y96" s="146"/>
      <c r="Z96" s="146"/>
      <c r="AA96" s="146"/>
      <c r="AB96" s="146"/>
    </row>
    <row r="97">
      <c r="A97" s="284">
        <v>96.0</v>
      </c>
      <c r="B97" s="280" t="s">
        <v>1214</v>
      </c>
      <c r="C97" s="288"/>
      <c r="D97" s="289" t="s">
        <v>1215</v>
      </c>
      <c r="E97" s="367"/>
      <c r="F97" s="299"/>
      <c r="G97" s="296" t="s">
        <v>260</v>
      </c>
      <c r="H97" s="286" t="s">
        <v>906</v>
      </c>
      <c r="I97" s="298">
        <v>45634.0</v>
      </c>
      <c r="J97" s="146"/>
      <c r="K97" s="146"/>
      <c r="L97" s="146"/>
      <c r="M97" s="146"/>
      <c r="N97" s="146"/>
      <c r="O97" s="146"/>
      <c r="P97" s="146"/>
      <c r="Q97" s="146"/>
      <c r="R97" s="146"/>
      <c r="S97" s="146"/>
      <c r="T97" s="146"/>
      <c r="U97" s="146"/>
      <c r="V97" s="146"/>
      <c r="W97" s="146"/>
      <c r="X97" s="146"/>
      <c r="Y97" s="146"/>
      <c r="Z97" s="146"/>
      <c r="AA97" s="146"/>
      <c r="AB97" s="146"/>
    </row>
    <row r="98">
      <c r="A98" s="284">
        <v>97.0</v>
      </c>
      <c r="B98" s="280" t="s">
        <v>1216</v>
      </c>
      <c r="C98" s="288"/>
      <c r="D98" s="289" t="s">
        <v>1217</v>
      </c>
      <c r="E98" s="367"/>
      <c r="F98" s="299"/>
      <c r="G98" s="296" t="s">
        <v>260</v>
      </c>
      <c r="H98" s="286" t="s">
        <v>906</v>
      </c>
      <c r="I98" s="298">
        <v>45635.0</v>
      </c>
      <c r="J98" s="146"/>
      <c r="K98" s="146"/>
      <c r="L98" s="146"/>
      <c r="M98" s="146"/>
      <c r="N98" s="146"/>
      <c r="O98" s="146"/>
      <c r="P98" s="146"/>
      <c r="Q98" s="146"/>
      <c r="R98" s="146"/>
      <c r="S98" s="146"/>
      <c r="T98" s="146"/>
      <c r="U98" s="146"/>
      <c r="V98" s="146"/>
      <c r="W98" s="146"/>
      <c r="X98" s="146"/>
      <c r="Y98" s="146"/>
      <c r="Z98" s="146"/>
      <c r="AA98" s="146"/>
      <c r="AB98" s="146"/>
    </row>
    <row r="99">
      <c r="A99" s="284">
        <v>98.0</v>
      </c>
      <c r="B99" s="280" t="s">
        <v>1218</v>
      </c>
      <c r="C99" s="288"/>
      <c r="D99" s="289" t="s">
        <v>1219</v>
      </c>
      <c r="E99" s="367"/>
      <c r="F99" s="299"/>
      <c r="G99" s="296" t="s">
        <v>260</v>
      </c>
      <c r="H99" s="286" t="s">
        <v>906</v>
      </c>
      <c r="I99" s="298">
        <v>45638.0</v>
      </c>
      <c r="J99" s="146"/>
      <c r="K99" s="146"/>
      <c r="L99" s="146"/>
      <c r="M99" s="146"/>
      <c r="N99" s="146"/>
      <c r="O99" s="146"/>
      <c r="P99" s="146"/>
      <c r="Q99" s="146"/>
      <c r="R99" s="146"/>
      <c r="S99" s="146"/>
      <c r="T99" s="146"/>
      <c r="U99" s="146"/>
      <c r="V99" s="146"/>
      <c r="W99" s="146"/>
      <c r="X99" s="146"/>
      <c r="Y99" s="146"/>
      <c r="Z99" s="146"/>
      <c r="AA99" s="146"/>
      <c r="AB99" s="146"/>
    </row>
    <row r="100">
      <c r="A100" s="284">
        <v>99.0</v>
      </c>
      <c r="B100" s="280" t="s">
        <v>1220</v>
      </c>
      <c r="C100" s="288"/>
      <c r="D100" s="282" t="s">
        <v>1221</v>
      </c>
      <c r="E100" s="367"/>
      <c r="F100" s="299"/>
      <c r="G100" s="296" t="s">
        <v>260</v>
      </c>
      <c r="H100" s="286" t="s">
        <v>906</v>
      </c>
      <c r="I100" s="290">
        <v>45635.0</v>
      </c>
      <c r="J100" s="146"/>
      <c r="K100" s="146"/>
      <c r="L100" s="146"/>
      <c r="M100" s="146"/>
      <c r="N100" s="146"/>
      <c r="O100" s="146"/>
      <c r="P100" s="146"/>
      <c r="Q100" s="146"/>
      <c r="R100" s="146"/>
      <c r="S100" s="146"/>
      <c r="T100" s="146"/>
      <c r="U100" s="146"/>
      <c r="V100" s="146"/>
      <c r="W100" s="146"/>
      <c r="X100" s="146"/>
      <c r="Y100" s="146"/>
      <c r="Z100" s="146"/>
      <c r="AA100" s="146"/>
      <c r="AB100" s="146"/>
    </row>
    <row r="101">
      <c r="A101" s="284">
        <v>100.0</v>
      </c>
      <c r="B101" s="280" t="s">
        <v>1222</v>
      </c>
      <c r="C101" s="265" t="s">
        <v>1223</v>
      </c>
      <c r="D101" s="282" t="s">
        <v>1224</v>
      </c>
      <c r="E101" s="280" t="s">
        <v>1225</v>
      </c>
      <c r="F101" s="299"/>
      <c r="G101" s="296" t="s">
        <v>260</v>
      </c>
      <c r="H101" s="286" t="s">
        <v>906</v>
      </c>
      <c r="I101" s="284" t="s">
        <v>1226</v>
      </c>
      <c r="J101" s="287"/>
      <c r="K101" s="287"/>
      <c r="L101" s="287"/>
      <c r="M101" s="287"/>
      <c r="N101" s="287"/>
      <c r="O101" s="287"/>
      <c r="P101" s="287"/>
      <c r="Q101" s="287"/>
      <c r="R101" s="287"/>
      <c r="S101" s="287"/>
      <c r="T101" s="287"/>
      <c r="U101" s="287"/>
      <c r="V101" s="287"/>
      <c r="W101" s="287"/>
      <c r="X101" s="287"/>
      <c r="Y101" s="287"/>
      <c r="Z101" s="287"/>
      <c r="AA101" s="287"/>
      <c r="AB101" s="287"/>
    </row>
    <row r="102">
      <c r="A102" s="284">
        <v>101.0</v>
      </c>
      <c r="B102" s="280" t="s">
        <v>1227</v>
      </c>
      <c r="C102" s="288"/>
      <c r="D102" s="289" t="s">
        <v>1228</v>
      </c>
      <c r="E102" s="367"/>
      <c r="F102" s="299"/>
      <c r="G102" s="296" t="s">
        <v>260</v>
      </c>
      <c r="H102" s="286" t="s">
        <v>906</v>
      </c>
      <c r="I102" s="290">
        <v>45633.0</v>
      </c>
      <c r="J102" s="146"/>
      <c r="K102" s="146"/>
      <c r="L102" s="146"/>
      <c r="M102" s="146"/>
      <c r="N102" s="146"/>
      <c r="O102" s="146"/>
      <c r="P102" s="146"/>
      <c r="Q102" s="146"/>
      <c r="R102" s="146"/>
      <c r="S102" s="146"/>
      <c r="T102" s="146"/>
      <c r="U102" s="146"/>
      <c r="V102" s="146"/>
      <c r="W102" s="146"/>
      <c r="X102" s="146"/>
      <c r="Y102" s="146"/>
      <c r="Z102" s="146"/>
      <c r="AA102" s="146"/>
      <c r="AB102" s="146"/>
    </row>
    <row r="103">
      <c r="A103" s="284">
        <v>102.0</v>
      </c>
      <c r="B103" s="280" t="s">
        <v>1229</v>
      </c>
      <c r="C103" s="288"/>
      <c r="D103" s="289" t="s">
        <v>1230</v>
      </c>
      <c r="E103" s="367"/>
      <c r="F103" s="299"/>
      <c r="G103" s="296" t="s">
        <v>260</v>
      </c>
      <c r="H103" s="286" t="s">
        <v>906</v>
      </c>
      <c r="I103" s="290">
        <v>45633.0</v>
      </c>
      <c r="J103" s="146"/>
      <c r="K103" s="146"/>
      <c r="L103" s="146"/>
      <c r="M103" s="146"/>
      <c r="N103" s="146"/>
      <c r="O103" s="146"/>
      <c r="P103" s="146"/>
      <c r="Q103" s="146"/>
      <c r="R103" s="146"/>
      <c r="S103" s="146"/>
      <c r="T103" s="146"/>
      <c r="U103" s="146"/>
      <c r="V103" s="146"/>
      <c r="W103" s="146"/>
      <c r="X103" s="146"/>
      <c r="Y103" s="146"/>
      <c r="Z103" s="146"/>
      <c r="AA103" s="146"/>
      <c r="AB103" s="146"/>
    </row>
    <row r="104">
      <c r="A104" s="284">
        <v>103.0</v>
      </c>
      <c r="B104" s="280" t="s">
        <v>1231</v>
      </c>
      <c r="C104" s="288"/>
      <c r="D104" s="289" t="s">
        <v>1232</v>
      </c>
      <c r="E104" s="367"/>
      <c r="F104" s="299"/>
      <c r="G104" s="296" t="s">
        <v>260</v>
      </c>
      <c r="H104" s="286" t="s">
        <v>906</v>
      </c>
      <c r="I104" s="290">
        <v>45633.0</v>
      </c>
      <c r="J104" s="146"/>
      <c r="K104" s="146"/>
      <c r="L104" s="146"/>
      <c r="M104" s="146"/>
      <c r="N104" s="146"/>
      <c r="O104" s="146"/>
      <c r="P104" s="146"/>
      <c r="Q104" s="146"/>
      <c r="R104" s="146"/>
      <c r="S104" s="146"/>
      <c r="T104" s="146"/>
      <c r="U104" s="146"/>
      <c r="V104" s="146"/>
      <c r="W104" s="146"/>
      <c r="X104" s="146"/>
      <c r="Y104" s="146"/>
      <c r="Z104" s="146"/>
      <c r="AA104" s="146"/>
      <c r="AB104" s="146"/>
    </row>
    <row r="105">
      <c r="A105" s="263">
        <v>104.0</v>
      </c>
      <c r="B105" s="264" t="s">
        <v>1233</v>
      </c>
      <c r="C105" s="288"/>
      <c r="D105" s="266" t="s">
        <v>1234</v>
      </c>
      <c r="E105" s="264" t="s">
        <v>1236</v>
      </c>
      <c r="F105" s="374"/>
      <c r="G105" s="267" t="s">
        <v>502</v>
      </c>
      <c r="H105" s="268" t="s">
        <v>906</v>
      </c>
      <c r="I105" s="374"/>
      <c r="J105" s="146"/>
      <c r="K105" s="146"/>
      <c r="L105" s="146"/>
      <c r="M105" s="146"/>
      <c r="N105" s="146"/>
      <c r="O105" s="146"/>
      <c r="P105" s="146"/>
      <c r="Q105" s="146"/>
      <c r="R105" s="146"/>
      <c r="S105" s="146"/>
      <c r="T105" s="146"/>
      <c r="U105" s="146"/>
      <c r="V105" s="146"/>
      <c r="W105" s="146"/>
      <c r="X105" s="146"/>
      <c r="Y105" s="146"/>
      <c r="Z105" s="146"/>
      <c r="AA105" s="146"/>
      <c r="AB105" s="146"/>
    </row>
    <row r="106">
      <c r="A106" s="284">
        <v>105.0</v>
      </c>
      <c r="B106" s="280" t="s">
        <v>1241</v>
      </c>
      <c r="C106" s="288"/>
      <c r="D106" s="289" t="s">
        <v>1242</v>
      </c>
      <c r="E106" s="367"/>
      <c r="F106" s="299"/>
      <c r="G106" s="296" t="s">
        <v>260</v>
      </c>
      <c r="H106" s="286" t="s">
        <v>906</v>
      </c>
      <c r="I106" s="290">
        <v>45630.0</v>
      </c>
      <c r="J106" s="146"/>
      <c r="K106" s="146"/>
      <c r="L106" s="146"/>
      <c r="M106" s="146"/>
      <c r="N106" s="146"/>
      <c r="O106" s="146"/>
      <c r="P106" s="146"/>
      <c r="Q106" s="146"/>
      <c r="R106" s="146"/>
      <c r="S106" s="146"/>
      <c r="T106" s="146"/>
      <c r="U106" s="146"/>
      <c r="V106" s="146"/>
      <c r="W106" s="146"/>
      <c r="X106" s="146"/>
      <c r="Y106" s="146"/>
      <c r="Z106" s="146"/>
      <c r="AA106" s="146"/>
      <c r="AB106" s="146"/>
    </row>
    <row r="107">
      <c r="A107" s="284">
        <v>106.0</v>
      </c>
      <c r="B107" s="280" t="s">
        <v>1243</v>
      </c>
      <c r="C107" s="265" t="s">
        <v>1244</v>
      </c>
      <c r="D107" s="282" t="s">
        <v>1245</v>
      </c>
      <c r="E107" s="280" t="s">
        <v>1250</v>
      </c>
      <c r="F107" s="284" t="s">
        <v>110</v>
      </c>
      <c r="G107" s="296" t="s">
        <v>124</v>
      </c>
      <c r="H107" s="286" t="s">
        <v>906</v>
      </c>
      <c r="I107" s="284" t="s">
        <v>1251</v>
      </c>
      <c r="J107" s="287"/>
      <c r="K107" s="287"/>
      <c r="L107" s="287"/>
      <c r="M107" s="287"/>
      <c r="N107" s="287"/>
      <c r="O107" s="287"/>
      <c r="P107" s="287"/>
      <c r="Q107" s="287"/>
      <c r="R107" s="287"/>
      <c r="S107" s="287"/>
      <c r="T107" s="287"/>
      <c r="U107" s="287"/>
      <c r="V107" s="287"/>
      <c r="W107" s="287"/>
      <c r="X107" s="287"/>
      <c r="Y107" s="287"/>
      <c r="Z107" s="287"/>
      <c r="AA107" s="287"/>
      <c r="AB107" s="287"/>
    </row>
    <row r="108">
      <c r="A108" s="284">
        <v>107.0</v>
      </c>
      <c r="B108" s="280" t="s">
        <v>1253</v>
      </c>
      <c r="C108" s="288"/>
      <c r="D108" s="289" t="s">
        <v>1254</v>
      </c>
      <c r="E108" s="367"/>
      <c r="F108" s="299"/>
      <c r="G108" s="296" t="s">
        <v>260</v>
      </c>
      <c r="H108" s="286" t="s">
        <v>906</v>
      </c>
      <c r="I108" s="298">
        <v>45647.0</v>
      </c>
      <c r="J108" s="146"/>
      <c r="K108" s="146"/>
      <c r="L108" s="146"/>
      <c r="M108" s="146"/>
      <c r="N108" s="146"/>
      <c r="O108" s="146"/>
      <c r="P108" s="146"/>
      <c r="Q108" s="146"/>
      <c r="R108" s="146"/>
      <c r="S108" s="146"/>
      <c r="T108" s="146"/>
      <c r="U108" s="146"/>
      <c r="V108" s="146"/>
      <c r="W108" s="146"/>
      <c r="X108" s="146"/>
      <c r="Y108" s="146"/>
      <c r="Z108" s="146"/>
      <c r="AA108" s="146"/>
      <c r="AB108" s="146"/>
    </row>
    <row r="109">
      <c r="A109" s="284">
        <v>108.0</v>
      </c>
      <c r="B109" s="280" t="s">
        <v>1262</v>
      </c>
      <c r="C109" s="288"/>
      <c r="D109" s="289" t="s">
        <v>1263</v>
      </c>
      <c r="E109" s="367"/>
      <c r="F109" s="299"/>
      <c r="G109" s="296" t="s">
        <v>260</v>
      </c>
      <c r="H109" s="286" t="s">
        <v>906</v>
      </c>
      <c r="I109" s="298">
        <v>45645.0</v>
      </c>
      <c r="J109" s="146"/>
      <c r="K109" s="146"/>
      <c r="L109" s="146"/>
      <c r="M109" s="146"/>
      <c r="N109" s="146"/>
      <c r="O109" s="146"/>
      <c r="P109" s="146"/>
      <c r="Q109" s="146"/>
      <c r="R109" s="146"/>
      <c r="S109" s="146"/>
      <c r="T109" s="146"/>
      <c r="U109" s="146"/>
      <c r="V109" s="146"/>
      <c r="W109" s="146"/>
      <c r="X109" s="146"/>
      <c r="Y109" s="146"/>
      <c r="Z109" s="146"/>
      <c r="AA109" s="146"/>
      <c r="AB109" s="146"/>
    </row>
    <row r="110">
      <c r="A110" s="284">
        <v>109.0</v>
      </c>
      <c r="B110" s="280" t="s">
        <v>1268</v>
      </c>
      <c r="C110" s="288"/>
      <c r="D110" s="289" t="s">
        <v>1269</v>
      </c>
      <c r="E110" s="367"/>
      <c r="F110" s="299"/>
      <c r="G110" s="296" t="s">
        <v>260</v>
      </c>
      <c r="H110" s="286" t="s">
        <v>906</v>
      </c>
      <c r="I110" s="298">
        <v>45645.0</v>
      </c>
      <c r="J110" s="146"/>
      <c r="K110" s="146"/>
      <c r="L110" s="146"/>
      <c r="M110" s="146"/>
      <c r="N110" s="146"/>
      <c r="O110" s="146"/>
      <c r="P110" s="146"/>
      <c r="Q110" s="146"/>
      <c r="R110" s="146"/>
      <c r="S110" s="146"/>
      <c r="T110" s="146"/>
      <c r="U110" s="146"/>
      <c r="V110" s="146"/>
      <c r="W110" s="146"/>
      <c r="X110" s="146"/>
      <c r="Y110" s="146"/>
      <c r="Z110" s="146"/>
      <c r="AA110" s="146"/>
      <c r="AB110" s="146"/>
    </row>
    <row r="111">
      <c r="A111" s="284">
        <v>110.0</v>
      </c>
      <c r="B111" s="280" t="s">
        <v>1270</v>
      </c>
      <c r="C111" s="288"/>
      <c r="D111" s="282" t="s">
        <v>1271</v>
      </c>
      <c r="E111" s="367"/>
      <c r="F111" s="299"/>
      <c r="G111" s="296" t="s">
        <v>260</v>
      </c>
      <c r="H111" s="286" t="s">
        <v>906</v>
      </c>
      <c r="I111" s="298">
        <v>45640.0</v>
      </c>
      <c r="J111" s="146"/>
      <c r="K111" s="146"/>
      <c r="L111" s="146"/>
      <c r="M111" s="146"/>
      <c r="N111" s="146"/>
      <c r="O111" s="146"/>
      <c r="P111" s="146"/>
      <c r="Q111" s="146"/>
      <c r="R111" s="146"/>
      <c r="S111" s="146"/>
      <c r="T111" s="146"/>
      <c r="U111" s="146"/>
      <c r="V111" s="146"/>
      <c r="W111" s="146"/>
      <c r="X111" s="146"/>
      <c r="Y111" s="146"/>
      <c r="Z111" s="146"/>
      <c r="AA111" s="146"/>
      <c r="AB111" s="146"/>
    </row>
    <row r="112">
      <c r="A112" s="284">
        <v>111.0</v>
      </c>
      <c r="B112" s="280" t="s">
        <v>1272</v>
      </c>
      <c r="C112" s="288"/>
      <c r="D112" s="289" t="s">
        <v>1273</v>
      </c>
      <c r="E112" s="367"/>
      <c r="F112" s="299"/>
      <c r="G112" s="296" t="s">
        <v>260</v>
      </c>
      <c r="H112" s="286" t="s">
        <v>906</v>
      </c>
      <c r="I112" s="298">
        <v>45645.0</v>
      </c>
      <c r="J112" s="146"/>
      <c r="K112" s="146"/>
      <c r="L112" s="146"/>
      <c r="M112" s="146"/>
      <c r="N112" s="146"/>
      <c r="O112" s="146"/>
      <c r="P112" s="146"/>
      <c r="Q112" s="146"/>
      <c r="R112" s="146"/>
      <c r="S112" s="146"/>
      <c r="T112" s="146"/>
      <c r="U112" s="146"/>
      <c r="V112" s="146"/>
      <c r="W112" s="146"/>
      <c r="X112" s="146"/>
      <c r="Y112" s="146"/>
      <c r="Z112" s="146"/>
      <c r="AA112" s="146"/>
      <c r="AB112" s="146"/>
    </row>
    <row r="113">
      <c r="A113" s="284">
        <v>112.0</v>
      </c>
      <c r="B113" s="280" t="s">
        <v>1183</v>
      </c>
      <c r="C113" s="288"/>
      <c r="D113" s="289" t="s">
        <v>1185</v>
      </c>
      <c r="E113" s="367"/>
      <c r="F113" s="299"/>
      <c r="G113" s="296" t="s">
        <v>260</v>
      </c>
      <c r="H113" s="286" t="s">
        <v>906</v>
      </c>
      <c r="I113" s="298">
        <v>45636.0</v>
      </c>
      <c r="J113" s="146"/>
      <c r="K113" s="146"/>
      <c r="L113" s="146"/>
      <c r="M113" s="146"/>
      <c r="N113" s="146"/>
      <c r="O113" s="146"/>
      <c r="P113" s="146"/>
      <c r="Q113" s="146"/>
      <c r="R113" s="146"/>
      <c r="S113" s="146"/>
      <c r="T113" s="146"/>
      <c r="U113" s="146"/>
      <c r="V113" s="146"/>
      <c r="W113" s="146"/>
      <c r="X113" s="146"/>
      <c r="Y113" s="146"/>
      <c r="Z113" s="146"/>
      <c r="AA113" s="146"/>
      <c r="AB113" s="146"/>
    </row>
    <row r="114">
      <c r="A114" s="284">
        <v>113.0</v>
      </c>
      <c r="B114" s="280" t="s">
        <v>1274</v>
      </c>
      <c r="C114" s="288"/>
      <c r="D114" s="282" t="s">
        <v>1275</v>
      </c>
      <c r="E114" s="367"/>
      <c r="F114" s="299"/>
      <c r="G114" s="296" t="s">
        <v>260</v>
      </c>
      <c r="H114" s="286" t="s">
        <v>906</v>
      </c>
      <c r="I114" s="298">
        <v>45649.0</v>
      </c>
      <c r="J114" s="146"/>
      <c r="K114" s="146"/>
      <c r="L114" s="146"/>
      <c r="M114" s="146"/>
      <c r="N114" s="146"/>
      <c r="O114" s="146"/>
      <c r="P114" s="146"/>
      <c r="Q114" s="146"/>
      <c r="R114" s="146"/>
      <c r="S114" s="146"/>
      <c r="T114" s="146"/>
      <c r="U114" s="146"/>
      <c r="V114" s="146"/>
      <c r="W114" s="146"/>
      <c r="X114" s="146"/>
      <c r="Y114" s="146"/>
      <c r="Z114" s="146"/>
      <c r="AA114" s="146"/>
      <c r="AB114" s="146"/>
    </row>
    <row r="115">
      <c r="A115" s="351">
        <v>114.0</v>
      </c>
      <c r="B115" s="356" t="s">
        <v>168</v>
      </c>
      <c r="C115" s="362" t="s">
        <v>1276</v>
      </c>
      <c r="D115" s="363" t="s">
        <v>1277</v>
      </c>
      <c r="E115" s="356" t="s">
        <v>1278</v>
      </c>
      <c r="F115" s="351" t="s">
        <v>110</v>
      </c>
      <c r="G115" s="358" t="s">
        <v>40</v>
      </c>
      <c r="H115" s="370" t="s">
        <v>906</v>
      </c>
      <c r="I115" s="360">
        <v>45648.0</v>
      </c>
      <c r="J115" s="287"/>
      <c r="K115" s="287"/>
      <c r="L115" s="287"/>
      <c r="M115" s="287"/>
      <c r="N115" s="287"/>
      <c r="O115" s="287"/>
      <c r="P115" s="287"/>
      <c r="Q115" s="287"/>
      <c r="R115" s="287"/>
      <c r="S115" s="287"/>
      <c r="T115" s="287"/>
      <c r="U115" s="287"/>
      <c r="V115" s="287"/>
      <c r="W115" s="287"/>
      <c r="X115" s="287"/>
      <c r="Y115" s="287"/>
      <c r="Z115" s="287"/>
      <c r="AA115" s="287"/>
      <c r="AB115" s="287"/>
    </row>
    <row r="116">
      <c r="A116" s="284">
        <v>115.0</v>
      </c>
      <c r="B116" s="280" t="s">
        <v>1279</v>
      </c>
      <c r="C116" s="288"/>
      <c r="D116" s="282" t="s">
        <v>1280</v>
      </c>
      <c r="E116" s="367"/>
      <c r="F116" s="299"/>
      <c r="G116" s="296" t="s">
        <v>260</v>
      </c>
      <c r="H116" s="286" t="s">
        <v>906</v>
      </c>
      <c r="I116" s="298">
        <v>45655.0</v>
      </c>
      <c r="J116" s="146"/>
      <c r="K116" s="146"/>
      <c r="L116" s="146"/>
      <c r="M116" s="146"/>
      <c r="N116" s="146"/>
      <c r="O116" s="146"/>
      <c r="P116" s="146"/>
      <c r="Q116" s="146"/>
      <c r="R116" s="146"/>
      <c r="S116" s="146"/>
      <c r="T116" s="146"/>
      <c r="U116" s="146"/>
      <c r="V116" s="146"/>
      <c r="W116" s="146"/>
      <c r="X116" s="146"/>
      <c r="Y116" s="146"/>
      <c r="Z116" s="146"/>
      <c r="AA116" s="146"/>
      <c r="AB116" s="146"/>
    </row>
    <row r="117">
      <c r="A117" s="284">
        <v>116.0</v>
      </c>
      <c r="B117" s="280" t="s">
        <v>1281</v>
      </c>
      <c r="C117" s="288"/>
      <c r="D117" s="289" t="s">
        <v>1282</v>
      </c>
      <c r="E117" s="367"/>
      <c r="F117" s="299"/>
      <c r="G117" s="296" t="s">
        <v>260</v>
      </c>
      <c r="H117" s="286" t="s">
        <v>906</v>
      </c>
      <c r="I117" s="298">
        <v>45655.0</v>
      </c>
      <c r="J117" s="146"/>
      <c r="K117" s="146"/>
      <c r="L117" s="146"/>
      <c r="M117" s="146"/>
      <c r="N117" s="146"/>
      <c r="O117" s="146"/>
      <c r="P117" s="146"/>
      <c r="Q117" s="146"/>
      <c r="R117" s="146"/>
      <c r="S117" s="146"/>
      <c r="T117" s="146"/>
      <c r="U117" s="146"/>
      <c r="V117" s="146"/>
      <c r="W117" s="146"/>
      <c r="X117" s="146"/>
      <c r="Y117" s="146"/>
      <c r="Z117" s="146"/>
      <c r="AA117" s="146"/>
      <c r="AB117" s="146"/>
    </row>
    <row r="118">
      <c r="A118" s="284">
        <v>117.0</v>
      </c>
      <c r="B118" s="280" t="s">
        <v>1283</v>
      </c>
      <c r="C118" s="288"/>
      <c r="D118" s="289" t="s">
        <v>1033</v>
      </c>
      <c r="E118" s="280" t="s">
        <v>1284</v>
      </c>
      <c r="F118" s="299"/>
      <c r="G118" s="296" t="s">
        <v>260</v>
      </c>
      <c r="H118" s="286" t="s">
        <v>906</v>
      </c>
      <c r="I118" s="290">
        <v>45597.0</v>
      </c>
      <c r="J118" s="146"/>
      <c r="K118" s="146"/>
      <c r="L118" s="146"/>
      <c r="M118" s="146"/>
      <c r="N118" s="146"/>
      <c r="O118" s="146"/>
      <c r="P118" s="146"/>
      <c r="Q118" s="146"/>
      <c r="R118" s="146"/>
      <c r="S118" s="146"/>
      <c r="T118" s="146"/>
      <c r="U118" s="146"/>
      <c r="V118" s="146"/>
      <c r="W118" s="146"/>
      <c r="X118" s="146"/>
      <c r="Y118" s="146"/>
      <c r="Z118" s="146"/>
      <c r="AA118" s="146"/>
      <c r="AB118" s="146"/>
    </row>
    <row r="119">
      <c r="A119" s="284">
        <v>118.0</v>
      </c>
      <c r="B119" s="280" t="s">
        <v>1285</v>
      </c>
      <c r="C119" s="265" t="s">
        <v>1286</v>
      </c>
      <c r="D119" s="289" t="s">
        <v>1287</v>
      </c>
      <c r="E119" s="280" t="s">
        <v>1288</v>
      </c>
      <c r="F119" s="299"/>
      <c r="G119" s="296" t="s">
        <v>124</v>
      </c>
      <c r="H119" s="286" t="s">
        <v>906</v>
      </c>
      <c r="I119" s="284" t="s">
        <v>1289</v>
      </c>
      <c r="J119" s="146"/>
      <c r="K119" s="146"/>
      <c r="L119" s="146"/>
      <c r="M119" s="146"/>
      <c r="N119" s="146"/>
      <c r="O119" s="146"/>
      <c r="P119" s="146"/>
      <c r="Q119" s="146"/>
      <c r="R119" s="146"/>
      <c r="S119" s="146"/>
      <c r="T119" s="146"/>
      <c r="U119" s="146"/>
      <c r="V119" s="146"/>
      <c r="W119" s="146"/>
      <c r="X119" s="146"/>
      <c r="Y119" s="146"/>
      <c r="Z119" s="146"/>
      <c r="AA119" s="146"/>
      <c r="AB119" s="146"/>
    </row>
    <row r="120">
      <c r="A120" s="284">
        <v>119.0</v>
      </c>
      <c r="B120" s="280" t="s">
        <v>1290</v>
      </c>
      <c r="C120" s="288"/>
      <c r="D120" s="282" t="s">
        <v>1291</v>
      </c>
      <c r="E120" s="367"/>
      <c r="F120" s="299"/>
      <c r="G120" s="296" t="s">
        <v>260</v>
      </c>
      <c r="H120" s="286" t="s">
        <v>906</v>
      </c>
      <c r="I120" s="290">
        <v>45659.0</v>
      </c>
      <c r="J120" s="146"/>
      <c r="K120" s="146"/>
      <c r="L120" s="146"/>
      <c r="M120" s="146"/>
      <c r="N120" s="146"/>
      <c r="O120" s="146"/>
      <c r="P120" s="146"/>
      <c r="Q120" s="146"/>
      <c r="R120" s="146"/>
      <c r="S120" s="146"/>
      <c r="T120" s="146"/>
      <c r="U120" s="146"/>
      <c r="V120" s="146"/>
      <c r="W120" s="146"/>
      <c r="X120" s="146"/>
      <c r="Y120" s="146"/>
      <c r="Z120" s="146"/>
      <c r="AA120" s="146"/>
      <c r="AB120" s="146"/>
    </row>
    <row r="121">
      <c r="A121" s="284">
        <v>120.0</v>
      </c>
      <c r="B121" s="280" t="s">
        <v>1292</v>
      </c>
      <c r="C121" s="288"/>
      <c r="D121" s="282" t="s">
        <v>1293</v>
      </c>
      <c r="E121" s="367"/>
      <c r="F121" s="299"/>
      <c r="G121" s="296" t="s">
        <v>260</v>
      </c>
      <c r="H121" s="286" t="s">
        <v>906</v>
      </c>
      <c r="I121" s="290">
        <v>45659.0</v>
      </c>
      <c r="J121" s="146"/>
      <c r="K121" s="146"/>
      <c r="L121" s="146"/>
      <c r="M121" s="146"/>
      <c r="N121" s="146"/>
      <c r="O121" s="146"/>
      <c r="P121" s="146"/>
      <c r="Q121" s="146"/>
      <c r="R121" s="146"/>
      <c r="S121" s="146"/>
      <c r="T121" s="146"/>
      <c r="U121" s="146"/>
      <c r="V121" s="146"/>
      <c r="W121" s="146"/>
      <c r="X121" s="146"/>
      <c r="Y121" s="146"/>
      <c r="Z121" s="146"/>
      <c r="AA121" s="146"/>
      <c r="AB121" s="146"/>
    </row>
    <row r="122">
      <c r="A122" s="284">
        <v>121.0</v>
      </c>
      <c r="B122" s="280" t="s">
        <v>1294</v>
      </c>
      <c r="C122" s="288"/>
      <c r="D122" s="289" t="s">
        <v>1295</v>
      </c>
      <c r="E122" s="367"/>
      <c r="F122" s="299"/>
      <c r="G122" s="296" t="s">
        <v>260</v>
      </c>
      <c r="H122" s="286" t="s">
        <v>906</v>
      </c>
      <c r="I122" s="290">
        <v>45660.0</v>
      </c>
      <c r="J122" s="146"/>
      <c r="K122" s="146"/>
      <c r="L122" s="146"/>
      <c r="M122" s="146"/>
      <c r="N122" s="146"/>
      <c r="O122" s="146"/>
      <c r="P122" s="146"/>
      <c r="Q122" s="146"/>
      <c r="R122" s="146"/>
      <c r="S122" s="146"/>
      <c r="T122" s="146"/>
      <c r="U122" s="146"/>
      <c r="V122" s="146"/>
      <c r="W122" s="146"/>
      <c r="X122" s="146"/>
      <c r="Y122" s="146"/>
      <c r="Z122" s="146"/>
      <c r="AA122" s="146"/>
      <c r="AB122" s="146"/>
    </row>
    <row r="123">
      <c r="A123" s="284">
        <v>122.0</v>
      </c>
      <c r="B123" s="280" t="s">
        <v>1296</v>
      </c>
      <c r="C123" s="288"/>
      <c r="D123" s="282" t="s">
        <v>1297</v>
      </c>
      <c r="E123" s="367"/>
      <c r="F123" s="299"/>
      <c r="G123" s="296" t="s">
        <v>260</v>
      </c>
      <c r="H123" s="286" t="s">
        <v>906</v>
      </c>
      <c r="I123" s="290">
        <v>45660.0</v>
      </c>
      <c r="J123" s="146"/>
      <c r="K123" s="146"/>
      <c r="L123" s="146"/>
      <c r="M123" s="146"/>
      <c r="N123" s="146"/>
      <c r="O123" s="146"/>
      <c r="P123" s="146"/>
      <c r="Q123" s="146"/>
      <c r="R123" s="146"/>
      <c r="S123" s="146"/>
      <c r="T123" s="146"/>
      <c r="U123" s="146"/>
      <c r="V123" s="146"/>
      <c r="W123" s="146"/>
      <c r="X123" s="146"/>
      <c r="Y123" s="146"/>
      <c r="Z123" s="146"/>
      <c r="AA123" s="146"/>
      <c r="AB123" s="146"/>
    </row>
    <row r="124">
      <c r="A124" s="284">
        <v>123.0</v>
      </c>
      <c r="B124" s="280" t="s">
        <v>1298</v>
      </c>
      <c r="C124" s="288"/>
      <c r="D124" s="282" t="s">
        <v>1299</v>
      </c>
      <c r="E124" s="367"/>
      <c r="F124" s="299"/>
      <c r="G124" s="296" t="s">
        <v>260</v>
      </c>
      <c r="H124" s="286" t="s">
        <v>906</v>
      </c>
      <c r="I124" s="298">
        <v>45648.0</v>
      </c>
      <c r="J124" s="146"/>
      <c r="K124" s="146"/>
      <c r="L124" s="146"/>
      <c r="M124" s="146"/>
      <c r="N124" s="146"/>
      <c r="O124" s="146"/>
      <c r="P124" s="146"/>
      <c r="Q124" s="146"/>
      <c r="R124" s="146"/>
      <c r="S124" s="146"/>
      <c r="T124" s="146"/>
      <c r="U124" s="146"/>
      <c r="V124" s="146"/>
      <c r="W124" s="146"/>
      <c r="X124" s="146"/>
      <c r="Y124" s="146"/>
      <c r="Z124" s="146"/>
      <c r="AA124" s="146"/>
      <c r="AB124" s="146"/>
    </row>
    <row r="125">
      <c r="A125" s="284">
        <v>124.0</v>
      </c>
      <c r="B125" s="280" t="s">
        <v>1300</v>
      </c>
      <c r="C125" s="288"/>
      <c r="D125" s="282" t="s">
        <v>1301</v>
      </c>
      <c r="E125" s="367"/>
      <c r="F125" s="299"/>
      <c r="G125" s="296" t="s">
        <v>260</v>
      </c>
      <c r="H125" s="286" t="s">
        <v>906</v>
      </c>
      <c r="I125" s="290">
        <v>45660.0</v>
      </c>
      <c r="J125" s="146"/>
      <c r="K125" s="146"/>
      <c r="L125" s="146"/>
      <c r="M125" s="146"/>
      <c r="N125" s="146"/>
      <c r="O125" s="146"/>
      <c r="P125" s="146"/>
      <c r="Q125" s="146"/>
      <c r="R125" s="146"/>
      <c r="S125" s="146"/>
      <c r="T125" s="146"/>
      <c r="U125" s="146"/>
      <c r="V125" s="146"/>
      <c r="W125" s="146"/>
      <c r="X125" s="146"/>
      <c r="Y125" s="146"/>
      <c r="Z125" s="146"/>
      <c r="AA125" s="146"/>
      <c r="AB125" s="146"/>
    </row>
    <row r="126">
      <c r="A126" s="284">
        <v>125.0</v>
      </c>
      <c r="B126" s="280" t="s">
        <v>1302</v>
      </c>
      <c r="C126" s="265" t="s">
        <v>1303</v>
      </c>
      <c r="D126" s="282" t="s">
        <v>1304</v>
      </c>
      <c r="E126" s="280" t="s">
        <v>1305</v>
      </c>
      <c r="F126" s="284" t="s">
        <v>110</v>
      </c>
      <c r="G126" s="296" t="s">
        <v>502</v>
      </c>
      <c r="H126" s="286" t="s">
        <v>906</v>
      </c>
      <c r="I126" s="290">
        <v>45664.0</v>
      </c>
      <c r="J126" s="146"/>
      <c r="K126" s="146"/>
      <c r="L126" s="146"/>
      <c r="M126" s="146"/>
      <c r="N126" s="146"/>
      <c r="O126" s="146"/>
      <c r="P126" s="146"/>
      <c r="Q126" s="146"/>
      <c r="R126" s="146"/>
      <c r="S126" s="146"/>
      <c r="T126" s="146"/>
      <c r="U126" s="146"/>
      <c r="V126" s="146"/>
      <c r="W126" s="146"/>
      <c r="X126" s="146"/>
      <c r="Y126" s="146"/>
      <c r="Z126" s="146"/>
      <c r="AA126" s="146"/>
      <c r="AB126" s="146"/>
    </row>
    <row r="127">
      <c r="A127" s="284">
        <v>126.0</v>
      </c>
      <c r="B127" s="280" t="s">
        <v>1306</v>
      </c>
      <c r="C127" s="265" t="s">
        <v>1307</v>
      </c>
      <c r="D127" s="282" t="s">
        <v>1308</v>
      </c>
      <c r="E127" s="280" t="s">
        <v>1309</v>
      </c>
      <c r="F127" s="284" t="s">
        <v>125</v>
      </c>
      <c r="G127" s="296" t="s">
        <v>124</v>
      </c>
      <c r="H127" s="286" t="s">
        <v>906</v>
      </c>
      <c r="I127" s="290">
        <v>45664.0</v>
      </c>
      <c r="J127" s="287"/>
      <c r="K127" s="287"/>
      <c r="L127" s="287"/>
      <c r="M127" s="287"/>
      <c r="N127" s="287"/>
      <c r="O127" s="287"/>
      <c r="P127" s="287"/>
      <c r="Q127" s="287"/>
      <c r="R127" s="287"/>
      <c r="S127" s="287"/>
      <c r="T127" s="287"/>
      <c r="U127" s="287"/>
      <c r="V127" s="287"/>
      <c r="W127" s="287"/>
      <c r="X127" s="287"/>
      <c r="Y127" s="287"/>
      <c r="Z127" s="287"/>
      <c r="AA127" s="287"/>
      <c r="AB127" s="287"/>
    </row>
    <row r="128">
      <c r="A128" s="284">
        <v>127.0</v>
      </c>
      <c r="B128" s="382" t="s">
        <v>1310</v>
      </c>
      <c r="C128" s="288"/>
      <c r="D128" s="282" t="s">
        <v>1311</v>
      </c>
      <c r="E128" s="280" t="s">
        <v>1312</v>
      </c>
      <c r="F128" s="299"/>
      <c r="G128" s="296" t="s">
        <v>260</v>
      </c>
      <c r="H128" s="286" t="s">
        <v>906</v>
      </c>
      <c r="I128" s="290">
        <v>45660.0</v>
      </c>
      <c r="J128" s="146"/>
      <c r="K128" s="146"/>
      <c r="L128" s="146"/>
      <c r="M128" s="146"/>
      <c r="N128" s="146"/>
      <c r="O128" s="146"/>
      <c r="P128" s="146"/>
      <c r="Q128" s="146"/>
      <c r="R128" s="146"/>
      <c r="S128" s="146"/>
      <c r="T128" s="146"/>
      <c r="U128" s="146"/>
      <c r="V128" s="146"/>
      <c r="W128" s="146"/>
      <c r="X128" s="146"/>
      <c r="Y128" s="146"/>
      <c r="Z128" s="146"/>
      <c r="AA128" s="146"/>
      <c r="AB128" s="146"/>
    </row>
    <row r="129">
      <c r="A129" s="284">
        <v>128.0</v>
      </c>
      <c r="B129" s="383" t="s">
        <v>1313</v>
      </c>
      <c r="C129" s="288"/>
      <c r="D129" s="289" t="s">
        <v>1314</v>
      </c>
      <c r="E129" s="280" t="s">
        <v>1312</v>
      </c>
      <c r="F129" s="299"/>
      <c r="G129" s="296" t="s">
        <v>260</v>
      </c>
      <c r="H129" s="286" t="s">
        <v>906</v>
      </c>
      <c r="I129" s="290">
        <v>45660.0</v>
      </c>
      <c r="J129" s="146"/>
      <c r="K129" s="146"/>
      <c r="L129" s="146"/>
      <c r="M129" s="146"/>
      <c r="N129" s="146"/>
      <c r="O129" s="146"/>
      <c r="P129" s="146"/>
      <c r="Q129" s="146"/>
      <c r="R129" s="146"/>
      <c r="S129" s="146"/>
      <c r="T129" s="146"/>
      <c r="U129" s="146"/>
      <c r="V129" s="146"/>
      <c r="W129" s="146"/>
      <c r="X129" s="146"/>
      <c r="Y129" s="146"/>
      <c r="Z129" s="146"/>
      <c r="AA129" s="146"/>
      <c r="AB129" s="146"/>
    </row>
    <row r="130">
      <c r="A130" s="284">
        <v>129.0</v>
      </c>
      <c r="B130" s="280" t="s">
        <v>1315</v>
      </c>
      <c r="C130" s="288"/>
      <c r="D130" s="289" t="s">
        <v>1316</v>
      </c>
      <c r="E130" s="280" t="s">
        <v>1312</v>
      </c>
      <c r="F130" s="299"/>
      <c r="G130" s="296" t="s">
        <v>260</v>
      </c>
      <c r="H130" s="286" t="s">
        <v>906</v>
      </c>
      <c r="I130" s="290">
        <v>45663.0</v>
      </c>
      <c r="J130" s="146"/>
      <c r="K130" s="146"/>
      <c r="L130" s="146"/>
      <c r="M130" s="146"/>
      <c r="N130" s="146"/>
      <c r="O130" s="146"/>
      <c r="P130" s="146"/>
      <c r="Q130" s="146"/>
      <c r="R130" s="146"/>
      <c r="S130" s="146"/>
      <c r="T130" s="146"/>
      <c r="U130" s="146"/>
      <c r="V130" s="146"/>
      <c r="W130" s="146"/>
      <c r="X130" s="146"/>
      <c r="Y130" s="146"/>
      <c r="Z130" s="146"/>
      <c r="AA130" s="146"/>
      <c r="AB130" s="146"/>
    </row>
    <row r="131">
      <c r="A131" s="284">
        <v>130.0</v>
      </c>
      <c r="B131" s="280" t="s">
        <v>1317</v>
      </c>
      <c r="C131" s="288"/>
      <c r="D131" s="289" t="s">
        <v>1318</v>
      </c>
      <c r="E131" s="367"/>
      <c r="F131" s="299"/>
      <c r="G131" s="296" t="s">
        <v>260</v>
      </c>
      <c r="H131" s="286" t="s">
        <v>906</v>
      </c>
      <c r="I131" s="290">
        <v>45660.0</v>
      </c>
      <c r="J131" s="146"/>
      <c r="K131" s="146"/>
      <c r="L131" s="146"/>
      <c r="M131" s="146"/>
      <c r="N131" s="146"/>
      <c r="O131" s="146"/>
      <c r="P131" s="146"/>
      <c r="Q131" s="146"/>
      <c r="R131" s="146"/>
      <c r="S131" s="146"/>
      <c r="T131" s="146"/>
      <c r="U131" s="146"/>
      <c r="V131" s="146"/>
      <c r="W131" s="146"/>
      <c r="X131" s="146"/>
      <c r="Y131" s="146"/>
      <c r="Z131" s="146"/>
      <c r="AA131" s="146"/>
      <c r="AB131" s="146"/>
    </row>
    <row r="132">
      <c r="A132" s="284">
        <v>131.0</v>
      </c>
      <c r="B132" s="280" t="s">
        <v>1319</v>
      </c>
      <c r="C132" s="288"/>
      <c r="D132" s="282" t="s">
        <v>1320</v>
      </c>
      <c r="E132" s="367"/>
      <c r="F132" s="299"/>
      <c r="G132" s="296" t="s">
        <v>260</v>
      </c>
      <c r="H132" s="286" t="s">
        <v>906</v>
      </c>
      <c r="I132" s="290">
        <v>45660.0</v>
      </c>
      <c r="J132" s="146"/>
      <c r="K132" s="146"/>
      <c r="L132" s="146"/>
      <c r="M132" s="146"/>
      <c r="N132" s="146"/>
      <c r="O132" s="146"/>
      <c r="P132" s="146"/>
      <c r="Q132" s="146"/>
      <c r="R132" s="146"/>
      <c r="S132" s="146"/>
      <c r="T132" s="146"/>
      <c r="U132" s="146"/>
      <c r="V132" s="146"/>
      <c r="W132" s="146"/>
      <c r="X132" s="146"/>
      <c r="Y132" s="146"/>
      <c r="Z132" s="146"/>
      <c r="AA132" s="146"/>
      <c r="AB132" s="146"/>
    </row>
    <row r="133">
      <c r="A133" s="284">
        <v>132.0</v>
      </c>
      <c r="B133" s="280" t="s">
        <v>1321</v>
      </c>
      <c r="C133" s="288"/>
      <c r="D133" s="289" t="s">
        <v>1322</v>
      </c>
      <c r="E133" s="367"/>
      <c r="F133" s="299"/>
      <c r="G133" s="296" t="s">
        <v>260</v>
      </c>
      <c r="H133" s="286" t="s">
        <v>906</v>
      </c>
      <c r="I133" s="290">
        <v>45660.0</v>
      </c>
      <c r="J133" s="146"/>
      <c r="K133" s="146"/>
      <c r="L133" s="146"/>
      <c r="M133" s="146"/>
      <c r="N133" s="146"/>
      <c r="O133" s="146"/>
      <c r="P133" s="146"/>
      <c r="Q133" s="146"/>
      <c r="R133" s="146"/>
      <c r="S133" s="146"/>
      <c r="T133" s="146"/>
      <c r="U133" s="146"/>
      <c r="V133" s="146"/>
      <c r="W133" s="146"/>
      <c r="X133" s="146"/>
      <c r="Y133" s="146"/>
      <c r="Z133" s="146"/>
      <c r="AA133" s="146"/>
      <c r="AB133" s="146"/>
    </row>
    <row r="134">
      <c r="A134" s="284">
        <v>133.0</v>
      </c>
      <c r="B134" s="280" t="s">
        <v>1323</v>
      </c>
      <c r="C134" s="288"/>
      <c r="D134" s="289" t="s">
        <v>1324</v>
      </c>
      <c r="E134" s="367"/>
      <c r="F134" s="299"/>
      <c r="G134" s="296" t="s">
        <v>260</v>
      </c>
      <c r="H134" s="286" t="s">
        <v>906</v>
      </c>
      <c r="I134" s="290">
        <v>45660.0</v>
      </c>
      <c r="J134" s="146"/>
      <c r="K134" s="146"/>
      <c r="L134" s="146"/>
      <c r="M134" s="146"/>
      <c r="N134" s="146"/>
      <c r="O134" s="146"/>
      <c r="P134" s="146"/>
      <c r="Q134" s="146"/>
      <c r="R134" s="146"/>
      <c r="S134" s="146"/>
      <c r="T134" s="146"/>
      <c r="U134" s="146"/>
      <c r="V134" s="146"/>
      <c r="W134" s="146"/>
      <c r="X134" s="146"/>
      <c r="Y134" s="146"/>
      <c r="Z134" s="146"/>
      <c r="AA134" s="146"/>
      <c r="AB134" s="146"/>
    </row>
    <row r="135">
      <c r="A135" s="284">
        <v>134.0</v>
      </c>
      <c r="B135" s="280" t="s">
        <v>1325</v>
      </c>
      <c r="C135" s="288"/>
      <c r="D135" s="282" t="s">
        <v>1326</v>
      </c>
      <c r="E135" s="367"/>
      <c r="F135" s="299"/>
      <c r="G135" s="296" t="s">
        <v>260</v>
      </c>
      <c r="H135" s="286" t="s">
        <v>906</v>
      </c>
      <c r="I135" s="290">
        <v>45660.0</v>
      </c>
      <c r="J135" s="146"/>
      <c r="K135" s="146"/>
      <c r="L135" s="146"/>
      <c r="M135" s="146"/>
      <c r="N135" s="146"/>
      <c r="O135" s="146"/>
      <c r="P135" s="146"/>
      <c r="Q135" s="146"/>
      <c r="R135" s="146"/>
      <c r="S135" s="146"/>
      <c r="T135" s="146"/>
      <c r="U135" s="146"/>
      <c r="V135" s="146"/>
      <c r="W135" s="146"/>
      <c r="X135" s="146"/>
      <c r="Y135" s="146"/>
      <c r="Z135" s="146"/>
      <c r="AA135" s="146"/>
      <c r="AB135" s="146"/>
    </row>
    <row r="136">
      <c r="A136" s="284">
        <v>135.0</v>
      </c>
      <c r="B136" s="280" t="s">
        <v>1327</v>
      </c>
      <c r="C136" s="288"/>
      <c r="D136" s="282" t="s">
        <v>1328</v>
      </c>
      <c r="E136" s="367"/>
      <c r="F136" s="299"/>
      <c r="G136" s="296" t="s">
        <v>260</v>
      </c>
      <c r="H136" s="286" t="s">
        <v>906</v>
      </c>
      <c r="I136" s="290">
        <v>45661.0</v>
      </c>
      <c r="J136" s="146"/>
      <c r="K136" s="146"/>
      <c r="L136" s="146"/>
      <c r="M136" s="146"/>
      <c r="N136" s="146"/>
      <c r="O136" s="146"/>
      <c r="P136" s="146"/>
      <c r="Q136" s="146"/>
      <c r="R136" s="146"/>
      <c r="S136" s="146"/>
      <c r="T136" s="146"/>
      <c r="U136" s="146"/>
      <c r="V136" s="146"/>
      <c r="W136" s="146"/>
      <c r="X136" s="146"/>
      <c r="Y136" s="146"/>
      <c r="Z136" s="146"/>
      <c r="AA136" s="146"/>
      <c r="AB136" s="146"/>
    </row>
    <row r="137">
      <c r="A137" s="284">
        <v>136.0</v>
      </c>
      <c r="B137" s="280" t="s">
        <v>1329</v>
      </c>
      <c r="C137" s="288"/>
      <c r="D137" s="289" t="s">
        <v>1330</v>
      </c>
      <c r="E137" s="367"/>
      <c r="F137" s="299"/>
      <c r="G137" s="296" t="s">
        <v>260</v>
      </c>
      <c r="H137" s="286" t="s">
        <v>906</v>
      </c>
      <c r="I137" s="290">
        <v>45661.0</v>
      </c>
      <c r="J137" s="146"/>
      <c r="K137" s="146"/>
      <c r="L137" s="146"/>
      <c r="M137" s="146"/>
      <c r="N137" s="146"/>
      <c r="O137" s="146"/>
      <c r="P137" s="146"/>
      <c r="Q137" s="146"/>
      <c r="R137" s="146"/>
      <c r="S137" s="146"/>
      <c r="T137" s="146"/>
      <c r="U137" s="146"/>
      <c r="V137" s="146"/>
      <c r="W137" s="146"/>
      <c r="X137" s="146"/>
      <c r="Y137" s="146"/>
      <c r="Z137" s="146"/>
      <c r="AA137" s="146"/>
      <c r="AB137" s="146"/>
    </row>
    <row r="138">
      <c r="A138" s="284">
        <v>137.0</v>
      </c>
      <c r="B138" s="280" t="s">
        <v>1331</v>
      </c>
      <c r="C138" s="288"/>
      <c r="D138" s="289" t="s">
        <v>1332</v>
      </c>
      <c r="E138" s="367"/>
      <c r="F138" s="299"/>
      <c r="G138" s="296" t="s">
        <v>260</v>
      </c>
      <c r="H138" s="286" t="s">
        <v>906</v>
      </c>
      <c r="I138" s="290">
        <v>45661.0</v>
      </c>
      <c r="J138" s="146"/>
      <c r="K138" s="146"/>
      <c r="L138" s="146"/>
      <c r="M138" s="146"/>
      <c r="N138" s="146"/>
      <c r="O138" s="146"/>
      <c r="P138" s="146"/>
      <c r="Q138" s="146"/>
      <c r="R138" s="146"/>
      <c r="S138" s="146"/>
      <c r="T138" s="146"/>
      <c r="U138" s="146"/>
      <c r="V138" s="146"/>
      <c r="W138" s="146"/>
      <c r="X138" s="146"/>
      <c r="Y138" s="146"/>
      <c r="Z138" s="146"/>
      <c r="AA138" s="146"/>
      <c r="AB138" s="146"/>
    </row>
    <row r="139">
      <c r="A139" s="284">
        <v>138.0</v>
      </c>
      <c r="B139" s="280" t="s">
        <v>1333</v>
      </c>
      <c r="C139" s="288"/>
      <c r="D139" s="282" t="s">
        <v>1334</v>
      </c>
      <c r="E139" s="367"/>
      <c r="F139" s="299"/>
      <c r="G139" s="296" t="s">
        <v>260</v>
      </c>
      <c r="H139" s="286" t="s">
        <v>906</v>
      </c>
      <c r="I139" s="290">
        <v>45662.0</v>
      </c>
      <c r="J139" s="146"/>
      <c r="K139" s="146"/>
      <c r="L139" s="146"/>
      <c r="M139" s="146"/>
      <c r="N139" s="146"/>
      <c r="O139" s="146"/>
      <c r="P139" s="146"/>
      <c r="Q139" s="146"/>
      <c r="R139" s="146"/>
      <c r="S139" s="146"/>
      <c r="T139" s="146"/>
      <c r="U139" s="146"/>
      <c r="V139" s="146"/>
      <c r="W139" s="146"/>
      <c r="X139" s="146"/>
      <c r="Y139" s="146"/>
      <c r="Z139" s="146"/>
      <c r="AA139" s="146"/>
      <c r="AB139" s="146"/>
    </row>
    <row r="140">
      <c r="A140" s="284">
        <v>139.0</v>
      </c>
      <c r="B140" s="382" t="s">
        <v>1335</v>
      </c>
      <c r="C140" s="288"/>
      <c r="D140" s="289" t="s">
        <v>1336</v>
      </c>
      <c r="E140" s="367"/>
      <c r="F140" s="299"/>
      <c r="G140" s="296" t="s">
        <v>260</v>
      </c>
      <c r="H140" s="286" t="s">
        <v>906</v>
      </c>
      <c r="I140" s="290">
        <v>45662.0</v>
      </c>
      <c r="J140" s="146"/>
      <c r="K140" s="146"/>
      <c r="L140" s="146"/>
      <c r="M140" s="146"/>
      <c r="N140" s="146"/>
      <c r="O140" s="146"/>
      <c r="P140" s="146"/>
      <c r="Q140" s="146"/>
      <c r="R140" s="146"/>
      <c r="S140" s="146"/>
      <c r="T140" s="146"/>
      <c r="U140" s="146"/>
      <c r="V140" s="146"/>
      <c r="W140" s="146"/>
      <c r="X140" s="146"/>
      <c r="Y140" s="146"/>
      <c r="Z140" s="146"/>
      <c r="AA140" s="146"/>
      <c r="AB140" s="146"/>
    </row>
    <row r="141">
      <c r="A141" s="284">
        <v>140.0</v>
      </c>
      <c r="B141" s="383" t="s">
        <v>1337</v>
      </c>
      <c r="C141" s="288"/>
      <c r="D141" s="289" t="s">
        <v>1338</v>
      </c>
      <c r="E141" s="367"/>
      <c r="F141" s="299"/>
      <c r="G141" s="296" t="s">
        <v>260</v>
      </c>
      <c r="H141" s="286" t="s">
        <v>906</v>
      </c>
      <c r="I141" s="290">
        <v>45662.0</v>
      </c>
      <c r="J141" s="146"/>
      <c r="K141" s="146"/>
      <c r="L141" s="146"/>
      <c r="M141" s="146"/>
      <c r="N141" s="146"/>
      <c r="O141" s="146"/>
      <c r="P141" s="146"/>
      <c r="Q141" s="146"/>
      <c r="R141" s="146"/>
      <c r="S141" s="146"/>
      <c r="T141" s="146"/>
      <c r="U141" s="146"/>
      <c r="V141" s="146"/>
      <c r="W141" s="146"/>
      <c r="X141" s="146"/>
      <c r="Y141" s="146"/>
      <c r="Z141" s="146"/>
      <c r="AA141" s="146"/>
      <c r="AB141" s="146"/>
    </row>
    <row r="142">
      <c r="A142" s="284">
        <v>141.0</v>
      </c>
      <c r="B142" s="280" t="s">
        <v>1339</v>
      </c>
      <c r="C142" s="288"/>
      <c r="D142" s="289" t="s">
        <v>1340</v>
      </c>
      <c r="E142" s="367"/>
      <c r="F142" s="299"/>
      <c r="G142" s="296" t="s">
        <v>260</v>
      </c>
      <c r="H142" s="286" t="s">
        <v>906</v>
      </c>
      <c r="I142" s="290">
        <v>45662.0</v>
      </c>
      <c r="J142" s="146"/>
      <c r="K142" s="146"/>
      <c r="L142" s="146"/>
      <c r="M142" s="146"/>
      <c r="N142" s="146"/>
      <c r="O142" s="146"/>
      <c r="P142" s="146"/>
      <c r="Q142" s="146"/>
      <c r="R142" s="146"/>
      <c r="S142" s="146"/>
      <c r="T142" s="146"/>
      <c r="U142" s="146"/>
      <c r="V142" s="146"/>
      <c r="W142" s="146"/>
      <c r="X142" s="146"/>
      <c r="Y142" s="146"/>
      <c r="Z142" s="146"/>
      <c r="AA142" s="146"/>
      <c r="AB142" s="146"/>
    </row>
    <row r="143">
      <c r="A143" s="284">
        <v>142.0</v>
      </c>
      <c r="B143" s="280" t="s">
        <v>1341</v>
      </c>
      <c r="C143" s="288"/>
      <c r="D143" s="289" t="s">
        <v>1342</v>
      </c>
      <c r="E143" s="367"/>
      <c r="F143" s="299"/>
      <c r="G143" s="296" t="s">
        <v>260</v>
      </c>
      <c r="H143" s="286" t="s">
        <v>906</v>
      </c>
      <c r="I143" s="290">
        <v>45662.0</v>
      </c>
      <c r="J143" s="146"/>
      <c r="K143" s="146"/>
      <c r="L143" s="146"/>
      <c r="M143" s="146"/>
      <c r="N143" s="146"/>
      <c r="O143" s="146"/>
      <c r="P143" s="146"/>
      <c r="Q143" s="146"/>
      <c r="R143" s="146"/>
      <c r="S143" s="146"/>
      <c r="T143" s="146"/>
      <c r="U143" s="146"/>
      <c r="V143" s="146"/>
      <c r="W143" s="146"/>
      <c r="X143" s="146"/>
      <c r="Y143" s="146"/>
      <c r="Z143" s="146"/>
      <c r="AA143" s="146"/>
      <c r="AB143" s="146"/>
    </row>
    <row r="144">
      <c r="A144" s="284">
        <v>143.0</v>
      </c>
      <c r="B144" s="280" t="s">
        <v>1343</v>
      </c>
      <c r="C144" s="288"/>
      <c r="D144" s="289" t="s">
        <v>1344</v>
      </c>
      <c r="E144" s="367"/>
      <c r="F144" s="299"/>
      <c r="G144" s="296" t="s">
        <v>260</v>
      </c>
      <c r="H144" s="286" t="s">
        <v>906</v>
      </c>
      <c r="I144" s="290">
        <v>46021.0</v>
      </c>
      <c r="J144" s="146"/>
      <c r="K144" s="146"/>
      <c r="L144" s="146"/>
      <c r="M144" s="146"/>
      <c r="N144" s="146"/>
      <c r="O144" s="146"/>
      <c r="P144" s="146"/>
      <c r="Q144" s="146"/>
      <c r="R144" s="146"/>
      <c r="S144" s="146"/>
      <c r="T144" s="146"/>
      <c r="U144" s="146"/>
      <c r="V144" s="146"/>
      <c r="W144" s="146"/>
      <c r="X144" s="146"/>
      <c r="Y144" s="146"/>
      <c r="Z144" s="146"/>
      <c r="AA144" s="146"/>
      <c r="AB144" s="146"/>
    </row>
    <row r="145">
      <c r="A145" s="284">
        <v>144.0</v>
      </c>
      <c r="B145" s="280" t="s">
        <v>1345</v>
      </c>
      <c r="C145" s="288"/>
      <c r="D145" s="289" t="s">
        <v>1346</v>
      </c>
      <c r="E145" s="367"/>
      <c r="F145" s="299"/>
      <c r="G145" s="296" t="s">
        <v>260</v>
      </c>
      <c r="H145" s="286" t="s">
        <v>906</v>
      </c>
      <c r="I145" s="290">
        <v>46021.0</v>
      </c>
      <c r="J145" s="146"/>
      <c r="K145" s="146"/>
      <c r="L145" s="146"/>
      <c r="M145" s="146"/>
      <c r="N145" s="146"/>
      <c r="O145" s="146"/>
      <c r="P145" s="146"/>
      <c r="Q145" s="146"/>
      <c r="R145" s="146"/>
      <c r="S145" s="146"/>
      <c r="T145" s="146"/>
      <c r="U145" s="146"/>
      <c r="V145" s="146"/>
      <c r="W145" s="146"/>
      <c r="X145" s="146"/>
      <c r="Y145" s="146"/>
      <c r="Z145" s="146"/>
      <c r="AA145" s="146"/>
      <c r="AB145" s="146"/>
    </row>
    <row r="146">
      <c r="A146" s="284">
        <v>145.0</v>
      </c>
      <c r="B146" s="280" t="s">
        <v>1347</v>
      </c>
      <c r="C146" s="288"/>
      <c r="D146" s="289" t="s">
        <v>1348</v>
      </c>
      <c r="E146" s="367"/>
      <c r="F146" s="299"/>
      <c r="G146" s="296" t="s">
        <v>260</v>
      </c>
      <c r="H146" s="286" t="s">
        <v>906</v>
      </c>
      <c r="I146" s="290">
        <v>46021.0</v>
      </c>
      <c r="J146" s="146"/>
      <c r="K146" s="146"/>
      <c r="L146" s="146"/>
      <c r="M146" s="146"/>
      <c r="N146" s="146"/>
      <c r="O146" s="146"/>
      <c r="P146" s="146"/>
      <c r="Q146" s="146"/>
      <c r="R146" s="146"/>
      <c r="S146" s="146"/>
      <c r="T146" s="146"/>
      <c r="U146" s="146"/>
      <c r="V146" s="146"/>
      <c r="W146" s="146"/>
      <c r="X146" s="146"/>
      <c r="Y146" s="146"/>
      <c r="Z146" s="146"/>
      <c r="AA146" s="146"/>
      <c r="AB146" s="146"/>
    </row>
    <row r="147">
      <c r="A147" s="284">
        <v>146.0</v>
      </c>
      <c r="B147" s="280" t="s">
        <v>1349</v>
      </c>
      <c r="C147" s="288"/>
      <c r="D147" s="282" t="s">
        <v>1350</v>
      </c>
      <c r="E147" s="367"/>
      <c r="F147" s="299"/>
      <c r="G147" s="296" t="s">
        <v>260</v>
      </c>
      <c r="H147" s="286" t="s">
        <v>906</v>
      </c>
      <c r="I147" s="290">
        <v>46021.0</v>
      </c>
      <c r="J147" s="146"/>
      <c r="K147" s="146"/>
      <c r="L147" s="146"/>
      <c r="M147" s="146"/>
      <c r="N147" s="146"/>
      <c r="O147" s="146"/>
      <c r="P147" s="146"/>
      <c r="Q147" s="146"/>
      <c r="R147" s="146"/>
      <c r="S147" s="146"/>
      <c r="T147" s="146"/>
      <c r="U147" s="146"/>
      <c r="V147" s="146"/>
      <c r="W147" s="146"/>
      <c r="X147" s="146"/>
      <c r="Y147" s="146"/>
      <c r="Z147" s="146"/>
      <c r="AA147" s="146"/>
      <c r="AB147" s="146"/>
    </row>
    <row r="148">
      <c r="A148" s="284">
        <v>147.0</v>
      </c>
      <c r="B148" s="280" t="s">
        <v>1351</v>
      </c>
      <c r="C148" s="288"/>
      <c r="D148" s="289" t="s">
        <v>1352</v>
      </c>
      <c r="E148" s="367"/>
      <c r="F148" s="299"/>
      <c r="G148" s="296" t="s">
        <v>260</v>
      </c>
      <c r="H148" s="286" t="s">
        <v>906</v>
      </c>
      <c r="I148" s="290">
        <v>46021.0</v>
      </c>
      <c r="J148" s="146"/>
      <c r="K148" s="146"/>
      <c r="L148" s="146"/>
      <c r="M148" s="146"/>
      <c r="N148" s="146"/>
      <c r="O148" s="146"/>
      <c r="P148" s="146"/>
      <c r="Q148" s="146"/>
      <c r="R148" s="146"/>
      <c r="S148" s="146"/>
      <c r="T148" s="146"/>
      <c r="U148" s="146"/>
      <c r="V148" s="146"/>
      <c r="W148" s="146"/>
      <c r="X148" s="146"/>
      <c r="Y148" s="146"/>
      <c r="Z148" s="146"/>
      <c r="AA148" s="146"/>
      <c r="AB148" s="146"/>
    </row>
    <row r="149">
      <c r="A149" s="284">
        <v>148.0</v>
      </c>
      <c r="B149" s="280" t="s">
        <v>1353</v>
      </c>
      <c r="C149" s="288"/>
      <c r="D149" s="289" t="s">
        <v>1354</v>
      </c>
      <c r="E149" s="367"/>
      <c r="F149" s="299"/>
      <c r="G149" s="296" t="s">
        <v>260</v>
      </c>
      <c r="H149" s="286" t="s">
        <v>906</v>
      </c>
      <c r="I149" s="290">
        <v>46021.0</v>
      </c>
      <c r="J149" s="146"/>
      <c r="K149" s="146"/>
      <c r="L149" s="146"/>
      <c r="M149" s="146"/>
      <c r="N149" s="146"/>
      <c r="O149" s="146"/>
      <c r="P149" s="146"/>
      <c r="Q149" s="146"/>
      <c r="R149" s="146"/>
      <c r="S149" s="146"/>
      <c r="T149" s="146"/>
      <c r="U149" s="146"/>
      <c r="V149" s="146"/>
      <c r="W149" s="146"/>
      <c r="X149" s="146"/>
      <c r="Y149" s="146"/>
      <c r="Z149" s="146"/>
      <c r="AA149" s="146"/>
      <c r="AB149" s="146"/>
    </row>
    <row r="150">
      <c r="A150" s="284">
        <v>149.0</v>
      </c>
      <c r="B150" s="280" t="s">
        <v>1355</v>
      </c>
      <c r="C150" s="288"/>
      <c r="D150" s="289" t="s">
        <v>1356</v>
      </c>
      <c r="E150" s="367"/>
      <c r="F150" s="299"/>
      <c r="G150" s="296" t="s">
        <v>260</v>
      </c>
      <c r="H150" s="286" t="s">
        <v>906</v>
      </c>
      <c r="I150" s="290">
        <v>45662.0</v>
      </c>
      <c r="J150" s="146"/>
      <c r="K150" s="146"/>
      <c r="L150" s="146"/>
      <c r="M150" s="146"/>
      <c r="N150" s="146"/>
      <c r="O150" s="146"/>
      <c r="P150" s="146"/>
      <c r="Q150" s="146"/>
      <c r="R150" s="146"/>
      <c r="S150" s="146"/>
      <c r="T150" s="146"/>
      <c r="U150" s="146"/>
      <c r="V150" s="146"/>
      <c r="W150" s="146"/>
      <c r="X150" s="146"/>
      <c r="Y150" s="146"/>
      <c r="Z150" s="146"/>
      <c r="AA150" s="146"/>
      <c r="AB150" s="146"/>
    </row>
    <row r="151">
      <c r="A151" s="284">
        <v>150.0</v>
      </c>
      <c r="B151" s="280" t="s">
        <v>1357</v>
      </c>
      <c r="C151" s="288"/>
      <c r="D151" s="289" t="s">
        <v>1358</v>
      </c>
      <c r="E151" s="367"/>
      <c r="F151" s="299"/>
      <c r="G151" s="296" t="s">
        <v>260</v>
      </c>
      <c r="H151" s="286" t="s">
        <v>906</v>
      </c>
      <c r="I151" s="290">
        <v>45662.0</v>
      </c>
      <c r="J151" s="146"/>
      <c r="K151" s="146"/>
      <c r="L151" s="146"/>
      <c r="M151" s="146"/>
      <c r="N151" s="146"/>
      <c r="O151" s="146"/>
      <c r="P151" s="146"/>
      <c r="Q151" s="146"/>
      <c r="R151" s="146"/>
      <c r="S151" s="146"/>
      <c r="T151" s="146"/>
      <c r="U151" s="146"/>
      <c r="V151" s="146"/>
      <c r="W151" s="146"/>
      <c r="X151" s="146"/>
      <c r="Y151" s="146"/>
      <c r="Z151" s="146"/>
      <c r="AA151" s="146"/>
      <c r="AB151" s="146"/>
    </row>
    <row r="152">
      <c r="A152" s="351">
        <v>151.0</v>
      </c>
      <c r="B152" s="356" t="s">
        <v>1359</v>
      </c>
      <c r="C152" s="362" t="s">
        <v>1360</v>
      </c>
      <c r="D152" s="354" t="s">
        <v>1361</v>
      </c>
      <c r="E152" s="356" t="s">
        <v>1362</v>
      </c>
      <c r="F152" s="351" t="s">
        <v>47</v>
      </c>
      <c r="G152" s="358" t="s">
        <v>40</v>
      </c>
      <c r="H152" s="370" t="s">
        <v>906</v>
      </c>
      <c r="I152" s="387">
        <v>45660.0</v>
      </c>
      <c r="J152" s="287"/>
      <c r="K152" s="287"/>
      <c r="L152" s="287"/>
      <c r="M152" s="287"/>
      <c r="N152" s="287"/>
      <c r="O152" s="287"/>
      <c r="P152" s="287"/>
      <c r="Q152" s="287"/>
      <c r="R152" s="287"/>
      <c r="S152" s="287"/>
      <c r="T152" s="287"/>
      <c r="U152" s="287"/>
      <c r="V152" s="287"/>
      <c r="W152" s="287"/>
      <c r="X152" s="287"/>
      <c r="Y152" s="287"/>
      <c r="Z152" s="287"/>
      <c r="AA152" s="287"/>
      <c r="AB152" s="287"/>
    </row>
    <row r="153">
      <c r="A153" s="284">
        <v>152.0</v>
      </c>
      <c r="B153" s="280" t="s">
        <v>1363</v>
      </c>
      <c r="C153" s="265" t="s">
        <v>1364</v>
      </c>
      <c r="D153" s="367"/>
      <c r="E153" s="280" t="s">
        <v>1365</v>
      </c>
      <c r="F153" s="284" t="s">
        <v>110</v>
      </c>
      <c r="G153" s="296" t="s">
        <v>502</v>
      </c>
      <c r="H153" s="341"/>
      <c r="I153" s="290">
        <v>45708.0</v>
      </c>
      <c r="J153" s="146"/>
      <c r="K153" s="146"/>
      <c r="L153" s="146"/>
      <c r="M153" s="146"/>
      <c r="N153" s="146"/>
      <c r="O153" s="146"/>
      <c r="P153" s="146"/>
      <c r="Q153" s="146"/>
      <c r="R153" s="146"/>
      <c r="S153" s="146"/>
      <c r="T153" s="146"/>
      <c r="U153" s="146"/>
      <c r="V153" s="146"/>
      <c r="W153" s="146"/>
      <c r="X153" s="146"/>
      <c r="Y153" s="146"/>
      <c r="Z153" s="146"/>
      <c r="AA153" s="146"/>
      <c r="AB153" s="146"/>
    </row>
    <row r="154">
      <c r="A154" s="278">
        <v>153.0</v>
      </c>
      <c r="B154" s="280" t="s">
        <v>1366</v>
      </c>
      <c r="C154" s="265" t="s">
        <v>1367</v>
      </c>
      <c r="D154" s="367"/>
      <c r="E154" s="280" t="s">
        <v>1368</v>
      </c>
      <c r="F154" s="284" t="s">
        <v>110</v>
      </c>
      <c r="G154" s="296" t="s">
        <v>502</v>
      </c>
      <c r="H154" s="341"/>
      <c r="I154" s="290">
        <v>45720.0</v>
      </c>
      <c r="J154" s="146"/>
      <c r="K154" s="146"/>
      <c r="L154" s="146"/>
      <c r="M154" s="146"/>
      <c r="N154" s="146"/>
      <c r="O154" s="146"/>
      <c r="P154" s="146"/>
      <c r="Q154" s="146"/>
      <c r="R154" s="146"/>
      <c r="S154" s="146"/>
      <c r="T154" s="146"/>
      <c r="U154" s="146"/>
      <c r="V154" s="146"/>
      <c r="W154" s="146"/>
      <c r="X154" s="146"/>
      <c r="Y154" s="146"/>
      <c r="Z154" s="146"/>
      <c r="AA154" s="146"/>
      <c r="AB154" s="146"/>
    </row>
    <row r="155">
      <c r="A155" s="284">
        <v>154.0</v>
      </c>
      <c r="B155" s="280" t="s">
        <v>1369</v>
      </c>
      <c r="C155" s="265" t="s">
        <v>1370</v>
      </c>
      <c r="D155" s="367"/>
      <c r="E155" s="280" t="s">
        <v>1371</v>
      </c>
      <c r="F155" s="284" t="s">
        <v>47</v>
      </c>
      <c r="G155" s="296" t="s">
        <v>502</v>
      </c>
      <c r="H155" s="341"/>
      <c r="I155" s="290">
        <v>45740.0</v>
      </c>
      <c r="J155" s="146"/>
      <c r="K155" s="146"/>
      <c r="L155" s="146"/>
      <c r="M155" s="146"/>
      <c r="N155" s="146"/>
      <c r="O155" s="146"/>
      <c r="P155" s="146"/>
      <c r="Q155" s="146"/>
      <c r="R155" s="146"/>
      <c r="S155" s="146"/>
      <c r="T155" s="146"/>
      <c r="U155" s="146"/>
      <c r="V155" s="146"/>
      <c r="W155" s="146"/>
      <c r="X155" s="146"/>
      <c r="Y155" s="146"/>
      <c r="Z155" s="146"/>
      <c r="AA155" s="146"/>
      <c r="AB155" s="146"/>
    </row>
    <row r="156">
      <c r="A156" s="351">
        <v>155.0</v>
      </c>
      <c r="B156" s="356" t="s">
        <v>1372</v>
      </c>
      <c r="C156" s="362" t="s">
        <v>1373</v>
      </c>
      <c r="D156" s="388"/>
      <c r="E156" s="356" t="s">
        <v>1374</v>
      </c>
      <c r="F156" s="351" t="s">
        <v>125</v>
      </c>
      <c r="G156" s="358" t="s">
        <v>40</v>
      </c>
      <c r="H156" s="370" t="s">
        <v>1375</v>
      </c>
      <c r="I156" s="387">
        <v>45740.0</v>
      </c>
      <c r="J156" s="287"/>
      <c r="K156" s="287"/>
      <c r="L156" s="287"/>
      <c r="M156" s="287"/>
      <c r="N156" s="287"/>
      <c r="O156" s="287"/>
      <c r="P156" s="287"/>
      <c r="Q156" s="287"/>
      <c r="R156" s="287"/>
      <c r="S156" s="287"/>
      <c r="T156" s="287"/>
      <c r="U156" s="287"/>
      <c r="V156" s="287"/>
      <c r="W156" s="287"/>
      <c r="X156" s="287"/>
      <c r="Y156" s="287"/>
      <c r="Z156" s="287"/>
      <c r="AA156" s="287"/>
      <c r="AB156" s="287"/>
    </row>
    <row r="157">
      <c r="A157" s="351">
        <v>156.0</v>
      </c>
      <c r="B157" s="356" t="s">
        <v>1376</v>
      </c>
      <c r="C157" s="362" t="s">
        <v>1377</v>
      </c>
      <c r="D157" s="388"/>
      <c r="E157" s="356" t="s">
        <v>1378</v>
      </c>
      <c r="F157" s="351" t="s">
        <v>47</v>
      </c>
      <c r="G157" s="358" t="s">
        <v>40</v>
      </c>
      <c r="H157" s="370" t="s">
        <v>1379</v>
      </c>
      <c r="I157" s="387">
        <v>45742.0</v>
      </c>
      <c r="J157" s="287"/>
      <c r="K157" s="287"/>
      <c r="L157" s="287"/>
      <c r="M157" s="287"/>
      <c r="N157" s="287"/>
      <c r="O157" s="287"/>
      <c r="P157" s="287"/>
      <c r="Q157" s="287"/>
      <c r="R157" s="287"/>
      <c r="S157" s="287"/>
      <c r="T157" s="287"/>
      <c r="U157" s="287"/>
      <c r="V157" s="287"/>
      <c r="W157" s="287"/>
      <c r="X157" s="287"/>
      <c r="Y157" s="287"/>
      <c r="Z157" s="287"/>
      <c r="AA157" s="287"/>
      <c r="AB157" s="287"/>
    </row>
    <row r="158">
      <c r="A158" s="278">
        <v>157.0</v>
      </c>
      <c r="B158" s="280" t="s">
        <v>1380</v>
      </c>
      <c r="C158" s="265" t="s">
        <v>1373</v>
      </c>
      <c r="D158" s="367"/>
      <c r="E158" s="280" t="s">
        <v>1381</v>
      </c>
      <c r="F158" s="284" t="s">
        <v>47</v>
      </c>
      <c r="G158" s="296" t="s">
        <v>124</v>
      </c>
      <c r="H158" s="286" t="s">
        <v>1375</v>
      </c>
      <c r="I158" s="389">
        <v>45749.0</v>
      </c>
      <c r="J158" s="146"/>
      <c r="K158" s="146"/>
      <c r="L158" s="146"/>
      <c r="M158" s="146"/>
      <c r="N158" s="146"/>
      <c r="O158" s="146"/>
      <c r="P158" s="146"/>
      <c r="Q158" s="146"/>
      <c r="R158" s="146"/>
      <c r="S158" s="146"/>
      <c r="T158" s="146"/>
      <c r="U158" s="146"/>
      <c r="V158" s="146"/>
      <c r="W158" s="146"/>
      <c r="X158" s="146"/>
      <c r="Y158" s="146"/>
      <c r="Z158" s="146"/>
      <c r="AA158" s="146"/>
      <c r="AB158" s="146"/>
    </row>
    <row r="159">
      <c r="A159" s="284">
        <v>158.0</v>
      </c>
      <c r="B159" s="280" t="s">
        <v>1382</v>
      </c>
      <c r="C159" s="265" t="s">
        <v>1383</v>
      </c>
      <c r="D159" s="367"/>
      <c r="E159" s="116" t="s">
        <v>1384</v>
      </c>
      <c r="F159" s="284" t="s">
        <v>125</v>
      </c>
      <c r="G159" s="296" t="s">
        <v>260</v>
      </c>
      <c r="H159" s="286" t="s">
        <v>1379</v>
      </c>
      <c r="I159" s="389">
        <v>45757.0</v>
      </c>
      <c r="J159" s="287"/>
      <c r="K159" s="287"/>
      <c r="L159" s="287"/>
      <c r="M159" s="287"/>
      <c r="N159" s="287"/>
      <c r="O159" s="287"/>
      <c r="P159" s="287"/>
      <c r="Q159" s="287"/>
      <c r="R159" s="287"/>
      <c r="S159" s="287"/>
      <c r="T159" s="287"/>
      <c r="U159" s="287"/>
      <c r="V159" s="287"/>
      <c r="W159" s="287"/>
      <c r="X159" s="287"/>
      <c r="Y159" s="287"/>
      <c r="Z159" s="287"/>
      <c r="AA159" s="287"/>
      <c r="AB159" s="287"/>
    </row>
    <row r="160">
      <c r="A160" s="278">
        <v>159.0</v>
      </c>
      <c r="B160" s="280" t="s">
        <v>1385</v>
      </c>
      <c r="C160" s="265" t="s">
        <v>1386</v>
      </c>
      <c r="D160" s="367"/>
      <c r="E160" s="116" t="s">
        <v>1387</v>
      </c>
      <c r="F160" s="284" t="s">
        <v>125</v>
      </c>
      <c r="G160" s="296" t="s">
        <v>260</v>
      </c>
      <c r="H160" s="286" t="s">
        <v>1375</v>
      </c>
      <c r="I160" s="290">
        <v>45758.0</v>
      </c>
      <c r="J160" s="146"/>
      <c r="K160" s="146"/>
      <c r="L160" s="146"/>
      <c r="M160" s="146"/>
      <c r="N160" s="146"/>
      <c r="O160" s="146"/>
      <c r="P160" s="146"/>
      <c r="Q160" s="146"/>
      <c r="R160" s="146"/>
      <c r="S160" s="146"/>
      <c r="T160" s="146"/>
      <c r="U160" s="146"/>
      <c r="V160" s="146"/>
      <c r="W160" s="146"/>
      <c r="X160" s="146"/>
      <c r="Y160" s="146"/>
      <c r="Z160" s="146"/>
      <c r="AA160" s="146"/>
      <c r="AB160" s="146"/>
    </row>
    <row r="161">
      <c r="A161" s="284">
        <v>160.0</v>
      </c>
      <c r="B161" s="280" t="s">
        <v>1388</v>
      </c>
      <c r="C161" s="265" t="s">
        <v>1389</v>
      </c>
      <c r="D161" s="367"/>
      <c r="E161" s="116" t="s">
        <v>1390</v>
      </c>
      <c r="F161" s="284" t="s">
        <v>125</v>
      </c>
      <c r="G161" s="296" t="s">
        <v>124</v>
      </c>
      <c r="H161" s="286" t="s">
        <v>1375</v>
      </c>
      <c r="I161" s="290">
        <v>45759.0</v>
      </c>
      <c r="J161" s="287"/>
      <c r="K161" s="287"/>
      <c r="L161" s="287"/>
      <c r="M161" s="287"/>
      <c r="N161" s="287"/>
      <c r="O161" s="287"/>
      <c r="P161" s="287"/>
      <c r="Q161" s="287"/>
      <c r="R161" s="287"/>
      <c r="S161" s="287"/>
      <c r="T161" s="287"/>
      <c r="U161" s="287"/>
      <c r="V161" s="287"/>
      <c r="W161" s="287"/>
      <c r="X161" s="287"/>
      <c r="Y161" s="287"/>
      <c r="Z161" s="287"/>
      <c r="AA161" s="287"/>
      <c r="AB161" s="287"/>
    </row>
    <row r="162">
      <c r="A162" s="278">
        <v>161.0</v>
      </c>
      <c r="B162" s="280" t="s">
        <v>1391</v>
      </c>
      <c r="C162" s="265" t="s">
        <v>1392</v>
      </c>
      <c r="D162" s="367"/>
      <c r="E162" s="280" t="s">
        <v>1393</v>
      </c>
      <c r="F162" s="284" t="s">
        <v>47</v>
      </c>
      <c r="G162" s="296" t="s">
        <v>124</v>
      </c>
      <c r="H162" s="286" t="s">
        <v>1375</v>
      </c>
      <c r="I162" s="290">
        <v>45759.0</v>
      </c>
      <c r="J162" s="146"/>
      <c r="K162" s="146"/>
      <c r="L162" s="146"/>
      <c r="M162" s="146"/>
      <c r="N162" s="146"/>
      <c r="O162" s="146"/>
      <c r="P162" s="146"/>
      <c r="Q162" s="146"/>
      <c r="R162" s="146"/>
      <c r="S162" s="146"/>
      <c r="T162" s="146"/>
      <c r="U162" s="146"/>
      <c r="V162" s="146"/>
      <c r="W162" s="146"/>
      <c r="X162" s="146"/>
      <c r="Y162" s="146"/>
      <c r="Z162" s="146"/>
      <c r="AA162" s="146"/>
      <c r="AB162" s="146"/>
    </row>
    <row r="163">
      <c r="A163" s="284">
        <v>162.0</v>
      </c>
      <c r="B163" s="280" t="s">
        <v>1394</v>
      </c>
      <c r="C163" s="265" t="s">
        <v>1395</v>
      </c>
      <c r="D163" s="367"/>
      <c r="E163" s="280" t="s">
        <v>1396</v>
      </c>
      <c r="F163" s="284" t="s">
        <v>110</v>
      </c>
      <c r="G163" s="296" t="s">
        <v>1397</v>
      </c>
      <c r="H163" s="286" t="s">
        <v>1375</v>
      </c>
      <c r="I163" s="290">
        <v>45761.0</v>
      </c>
      <c r="J163" s="146"/>
      <c r="K163" s="146"/>
      <c r="L163" s="146"/>
      <c r="M163" s="146"/>
      <c r="N163" s="146"/>
      <c r="O163" s="146"/>
      <c r="P163" s="146"/>
      <c r="Q163" s="146"/>
      <c r="R163" s="146"/>
      <c r="S163" s="146"/>
      <c r="T163" s="146"/>
      <c r="U163" s="146"/>
      <c r="V163" s="146"/>
      <c r="W163" s="146"/>
      <c r="X163" s="146"/>
      <c r="Y163" s="146"/>
      <c r="Z163" s="146"/>
      <c r="AA163" s="146"/>
      <c r="AB163" s="146"/>
    </row>
    <row r="164">
      <c r="A164" s="278">
        <v>163.0</v>
      </c>
      <c r="B164" s="280" t="s">
        <v>1398</v>
      </c>
      <c r="C164" s="265" t="s">
        <v>1399</v>
      </c>
      <c r="D164" s="367"/>
      <c r="E164" s="116" t="s">
        <v>1400</v>
      </c>
      <c r="F164" s="284" t="s">
        <v>125</v>
      </c>
      <c r="G164" s="296" t="s">
        <v>502</v>
      </c>
      <c r="H164" s="286" t="s">
        <v>1375</v>
      </c>
      <c r="I164" s="290">
        <v>45761.0</v>
      </c>
      <c r="J164" s="146"/>
      <c r="K164" s="146"/>
      <c r="L164" s="146"/>
      <c r="M164" s="146"/>
      <c r="N164" s="146"/>
      <c r="O164" s="146"/>
      <c r="P164" s="146"/>
      <c r="Q164" s="146"/>
      <c r="R164" s="146"/>
      <c r="S164" s="146"/>
      <c r="T164" s="146"/>
      <c r="U164" s="146"/>
      <c r="V164" s="146"/>
      <c r="W164" s="146"/>
      <c r="X164" s="146"/>
      <c r="Y164" s="146"/>
      <c r="Z164" s="146"/>
      <c r="AA164" s="146"/>
      <c r="AB164" s="146"/>
    </row>
    <row r="165">
      <c r="A165" s="284">
        <v>164.0</v>
      </c>
      <c r="B165" s="280" t="s">
        <v>1401</v>
      </c>
      <c r="C165" s="265" t="s">
        <v>1402</v>
      </c>
      <c r="D165" s="367"/>
      <c r="E165" s="280" t="s">
        <v>1403</v>
      </c>
      <c r="F165" s="284" t="s">
        <v>110</v>
      </c>
      <c r="G165" s="296" t="s">
        <v>124</v>
      </c>
      <c r="H165" s="286" t="s">
        <v>1375</v>
      </c>
      <c r="I165" s="290">
        <v>45762.0</v>
      </c>
      <c r="J165" s="146"/>
      <c r="K165" s="146"/>
      <c r="L165" s="146"/>
      <c r="M165" s="146"/>
      <c r="N165" s="146"/>
      <c r="O165" s="146"/>
      <c r="P165" s="146"/>
      <c r="Q165" s="146"/>
      <c r="R165" s="146"/>
      <c r="S165" s="146"/>
      <c r="T165" s="146"/>
      <c r="U165" s="146"/>
      <c r="V165" s="146"/>
      <c r="W165" s="146"/>
      <c r="X165" s="146"/>
      <c r="Y165" s="146"/>
      <c r="Z165" s="146"/>
      <c r="AA165" s="146"/>
      <c r="AB165" s="146"/>
    </row>
    <row r="166">
      <c r="A166" s="278">
        <v>165.0</v>
      </c>
      <c r="B166" s="280" t="s">
        <v>1172</v>
      </c>
      <c r="C166" s="265" t="s">
        <v>1404</v>
      </c>
      <c r="D166" s="367"/>
      <c r="E166" s="280" t="s">
        <v>1405</v>
      </c>
      <c r="F166" s="284" t="s">
        <v>125</v>
      </c>
      <c r="G166" s="296" t="s">
        <v>124</v>
      </c>
      <c r="H166" s="286" t="s">
        <v>1379</v>
      </c>
      <c r="I166" s="290">
        <v>45768.0</v>
      </c>
      <c r="J166" s="146"/>
      <c r="K166" s="146"/>
      <c r="L166" s="146"/>
      <c r="M166" s="146"/>
      <c r="N166" s="146"/>
      <c r="O166" s="146"/>
      <c r="P166" s="146"/>
      <c r="Q166" s="146"/>
      <c r="R166" s="146"/>
      <c r="S166" s="146"/>
      <c r="T166" s="146"/>
      <c r="U166" s="146"/>
      <c r="V166" s="146"/>
      <c r="W166" s="146"/>
      <c r="X166" s="146"/>
      <c r="Y166" s="146"/>
      <c r="Z166" s="146"/>
      <c r="AA166" s="146"/>
      <c r="AB166" s="146"/>
    </row>
    <row r="167">
      <c r="A167" s="284">
        <v>166.0</v>
      </c>
      <c r="B167" s="280" t="s">
        <v>1406</v>
      </c>
      <c r="C167" s="265" t="s">
        <v>1407</v>
      </c>
      <c r="D167" s="367"/>
      <c r="E167" s="280" t="s">
        <v>1408</v>
      </c>
      <c r="F167" s="284" t="s">
        <v>110</v>
      </c>
      <c r="G167" s="296" t="s">
        <v>124</v>
      </c>
      <c r="H167" s="286" t="s">
        <v>1379</v>
      </c>
      <c r="I167" s="290">
        <v>45768.0</v>
      </c>
      <c r="J167" s="287"/>
      <c r="K167" s="287"/>
      <c r="L167" s="287"/>
      <c r="M167" s="287"/>
      <c r="N167" s="287"/>
      <c r="O167" s="287"/>
      <c r="P167" s="287"/>
      <c r="Q167" s="287"/>
      <c r="R167" s="287"/>
      <c r="S167" s="287"/>
      <c r="T167" s="287"/>
      <c r="U167" s="287"/>
      <c r="V167" s="287"/>
      <c r="W167" s="287"/>
      <c r="X167" s="287"/>
      <c r="Y167" s="287"/>
      <c r="Z167" s="287"/>
      <c r="AA167" s="287"/>
      <c r="AB167" s="287"/>
    </row>
    <row r="168">
      <c r="A168" s="278">
        <v>167.0</v>
      </c>
      <c r="B168" s="280" t="s">
        <v>1409</v>
      </c>
      <c r="C168" s="265" t="s">
        <v>1410</v>
      </c>
      <c r="D168" s="367"/>
      <c r="E168" s="280" t="s">
        <v>1411</v>
      </c>
      <c r="F168" s="284" t="s">
        <v>110</v>
      </c>
      <c r="G168" s="296" t="s">
        <v>124</v>
      </c>
      <c r="H168" s="286" t="s">
        <v>1379</v>
      </c>
      <c r="I168" s="290">
        <v>45768.0</v>
      </c>
      <c r="J168" s="287"/>
      <c r="K168" s="287"/>
      <c r="L168" s="287"/>
      <c r="M168" s="287"/>
      <c r="N168" s="287"/>
      <c r="O168" s="287"/>
      <c r="P168" s="287"/>
      <c r="Q168" s="287"/>
      <c r="R168" s="287"/>
      <c r="S168" s="287"/>
      <c r="T168" s="287"/>
      <c r="U168" s="287"/>
      <c r="V168" s="287"/>
      <c r="W168" s="287"/>
      <c r="X168" s="287"/>
      <c r="Y168" s="287"/>
      <c r="Z168" s="287"/>
      <c r="AA168" s="287"/>
      <c r="AB168" s="287"/>
    </row>
    <row r="169">
      <c r="A169" s="284">
        <v>168.0</v>
      </c>
      <c r="B169" s="280" t="s">
        <v>1412</v>
      </c>
      <c r="C169" s="265" t="s">
        <v>1413</v>
      </c>
      <c r="D169" s="280"/>
      <c r="E169" s="280" t="s">
        <v>1414</v>
      </c>
      <c r="F169" s="284" t="s">
        <v>125</v>
      </c>
      <c r="G169" s="296" t="s">
        <v>124</v>
      </c>
      <c r="H169" s="286" t="s">
        <v>1379</v>
      </c>
      <c r="I169" s="290">
        <v>45796.0</v>
      </c>
      <c r="J169" s="287"/>
      <c r="K169" s="287"/>
      <c r="L169" s="287"/>
      <c r="M169" s="287"/>
      <c r="N169" s="287"/>
      <c r="O169" s="287"/>
      <c r="P169" s="287"/>
      <c r="Q169" s="287"/>
      <c r="R169" s="287"/>
      <c r="S169" s="287"/>
      <c r="T169" s="287"/>
      <c r="U169" s="287"/>
      <c r="V169" s="287"/>
      <c r="W169" s="287"/>
      <c r="X169" s="287"/>
      <c r="Y169" s="287"/>
      <c r="Z169" s="287"/>
      <c r="AA169" s="287"/>
      <c r="AB169" s="287"/>
    </row>
    <row r="170">
      <c r="A170" s="278">
        <v>169.0</v>
      </c>
      <c r="B170" s="280" t="s">
        <v>612</v>
      </c>
      <c r="C170" s="265" t="s">
        <v>1415</v>
      </c>
      <c r="D170" s="367"/>
      <c r="E170" s="280" t="s">
        <v>1416</v>
      </c>
      <c r="F170" s="284" t="s">
        <v>110</v>
      </c>
      <c r="G170" s="296" t="s">
        <v>1397</v>
      </c>
      <c r="H170" s="286" t="s">
        <v>1379</v>
      </c>
      <c r="I170" s="290">
        <v>45808.0</v>
      </c>
      <c r="J170" s="146"/>
      <c r="K170" s="146"/>
      <c r="L170" s="146"/>
      <c r="M170" s="146"/>
      <c r="N170" s="146"/>
      <c r="O170" s="146"/>
      <c r="P170" s="146"/>
      <c r="Q170" s="146"/>
      <c r="R170" s="146"/>
      <c r="S170" s="146"/>
      <c r="T170" s="146"/>
      <c r="U170" s="146"/>
      <c r="V170" s="146"/>
      <c r="W170" s="146"/>
      <c r="X170" s="146"/>
      <c r="Y170" s="146"/>
      <c r="Z170" s="146"/>
      <c r="AA170" s="146"/>
      <c r="AB170" s="146"/>
    </row>
    <row r="171">
      <c r="A171" s="284">
        <v>170.0</v>
      </c>
      <c r="B171" s="280" t="s">
        <v>1417</v>
      </c>
      <c r="C171" s="265" t="s">
        <v>1418</v>
      </c>
      <c r="D171" s="367"/>
      <c r="E171" s="280" t="s">
        <v>1419</v>
      </c>
      <c r="F171" s="284" t="s">
        <v>110</v>
      </c>
      <c r="G171" s="296" t="s">
        <v>124</v>
      </c>
      <c r="H171" s="286" t="s">
        <v>1379</v>
      </c>
      <c r="I171" s="290">
        <v>45801.0</v>
      </c>
      <c r="J171" s="146"/>
      <c r="K171" s="146"/>
      <c r="L171" s="146"/>
      <c r="M171" s="146"/>
      <c r="N171" s="146"/>
      <c r="O171" s="146"/>
      <c r="P171" s="146"/>
      <c r="Q171" s="146"/>
      <c r="R171" s="146"/>
      <c r="S171" s="146"/>
      <c r="T171" s="146"/>
      <c r="U171" s="146"/>
      <c r="V171" s="146"/>
      <c r="W171" s="146"/>
      <c r="X171" s="146"/>
      <c r="Y171" s="146"/>
      <c r="Z171" s="146"/>
      <c r="AA171" s="146"/>
      <c r="AB171" s="146"/>
    </row>
    <row r="172">
      <c r="A172" s="278">
        <v>171.0</v>
      </c>
      <c r="B172" s="280" t="s">
        <v>1420</v>
      </c>
      <c r="C172" s="265" t="s">
        <v>1421</v>
      </c>
      <c r="D172" s="367"/>
      <c r="E172" s="280" t="s">
        <v>1422</v>
      </c>
      <c r="F172" s="284" t="s">
        <v>110</v>
      </c>
      <c r="G172" s="296" t="s">
        <v>1397</v>
      </c>
      <c r="H172" s="286" t="s">
        <v>1379</v>
      </c>
      <c r="I172" s="290">
        <v>45812.0</v>
      </c>
      <c r="J172" s="146"/>
      <c r="K172" s="146"/>
      <c r="L172" s="146"/>
      <c r="M172" s="146"/>
      <c r="N172" s="146"/>
      <c r="O172" s="146"/>
      <c r="P172" s="146"/>
      <c r="Q172" s="146"/>
      <c r="R172" s="146"/>
      <c r="S172" s="146"/>
      <c r="T172" s="146"/>
      <c r="U172" s="146"/>
      <c r="V172" s="146"/>
      <c r="W172" s="146"/>
      <c r="X172" s="146"/>
      <c r="Y172" s="146"/>
      <c r="Z172" s="146"/>
      <c r="AA172" s="146"/>
      <c r="AB172" s="146"/>
    </row>
    <row r="173">
      <c r="A173" s="284">
        <v>172.0</v>
      </c>
      <c r="B173" s="280" t="s">
        <v>264</v>
      </c>
      <c r="C173" s="265" t="s">
        <v>1423</v>
      </c>
      <c r="D173" s="367"/>
      <c r="E173" s="280" t="s">
        <v>1424</v>
      </c>
      <c r="F173" s="284" t="s">
        <v>110</v>
      </c>
      <c r="G173" s="296" t="s">
        <v>502</v>
      </c>
      <c r="H173" s="286" t="s">
        <v>1379</v>
      </c>
      <c r="I173" s="290">
        <v>45813.0</v>
      </c>
      <c r="J173" s="146"/>
      <c r="K173" s="146"/>
      <c r="L173" s="146"/>
      <c r="M173" s="146"/>
      <c r="N173" s="146"/>
      <c r="O173" s="146"/>
      <c r="P173" s="146"/>
      <c r="Q173" s="146"/>
      <c r="R173" s="146"/>
      <c r="S173" s="146"/>
      <c r="T173" s="146"/>
      <c r="U173" s="146"/>
      <c r="V173" s="146"/>
      <c r="W173" s="146"/>
      <c r="X173" s="146"/>
      <c r="Y173" s="146"/>
      <c r="Z173" s="146"/>
      <c r="AA173" s="146"/>
      <c r="AB173" s="146"/>
    </row>
    <row r="174">
      <c r="A174" s="278">
        <v>173.0</v>
      </c>
      <c r="B174" s="280" t="s">
        <v>1425</v>
      </c>
      <c r="C174" s="265" t="s">
        <v>1426</v>
      </c>
      <c r="D174" s="367"/>
      <c r="E174" s="280" t="s">
        <v>1427</v>
      </c>
      <c r="F174" s="284" t="s">
        <v>47</v>
      </c>
      <c r="G174" s="296" t="s">
        <v>124</v>
      </c>
      <c r="H174" s="286" t="s">
        <v>1379</v>
      </c>
      <c r="I174" s="290">
        <v>45812.0</v>
      </c>
      <c r="J174" s="146"/>
      <c r="K174" s="146"/>
      <c r="L174" s="146"/>
      <c r="M174" s="146"/>
      <c r="N174" s="146"/>
      <c r="O174" s="146"/>
      <c r="P174" s="146"/>
      <c r="Q174" s="146"/>
      <c r="R174" s="146"/>
      <c r="S174" s="146"/>
      <c r="T174" s="146"/>
      <c r="U174" s="146"/>
      <c r="V174" s="146"/>
      <c r="W174" s="146"/>
      <c r="X174" s="146"/>
      <c r="Y174" s="146"/>
      <c r="Z174" s="146"/>
      <c r="AA174" s="146"/>
      <c r="AB174" s="146"/>
    </row>
    <row r="175">
      <c r="A175" s="284">
        <v>174.0</v>
      </c>
      <c r="B175" s="280" t="s">
        <v>1428</v>
      </c>
      <c r="C175" s="265" t="s">
        <v>1429</v>
      </c>
      <c r="D175" s="367"/>
      <c r="E175" s="280" t="s">
        <v>1430</v>
      </c>
      <c r="F175" s="284" t="s">
        <v>125</v>
      </c>
      <c r="G175" s="296" t="s">
        <v>502</v>
      </c>
      <c r="H175" s="286" t="s">
        <v>1379</v>
      </c>
      <c r="I175" s="290">
        <v>45808.0</v>
      </c>
      <c r="J175" s="287"/>
      <c r="K175" s="287"/>
      <c r="L175" s="287"/>
      <c r="M175" s="287"/>
      <c r="N175" s="287"/>
      <c r="O175" s="287"/>
      <c r="P175" s="287"/>
      <c r="Q175" s="287"/>
      <c r="R175" s="287"/>
      <c r="S175" s="287"/>
      <c r="T175" s="287"/>
      <c r="U175" s="287"/>
      <c r="V175" s="287"/>
      <c r="W175" s="287"/>
      <c r="X175" s="287"/>
      <c r="Y175" s="287"/>
      <c r="Z175" s="287"/>
      <c r="AA175" s="287"/>
      <c r="AB175" s="287"/>
    </row>
    <row r="176">
      <c r="A176" s="278">
        <v>175.0</v>
      </c>
      <c r="B176" s="280" t="s">
        <v>1431</v>
      </c>
      <c r="C176" s="265" t="s">
        <v>1432</v>
      </c>
      <c r="D176" s="367"/>
      <c r="E176" s="280" t="s">
        <v>1433</v>
      </c>
      <c r="F176" s="284" t="s">
        <v>125</v>
      </c>
      <c r="G176" s="296" t="s">
        <v>260</v>
      </c>
      <c r="H176" s="286" t="s">
        <v>1379</v>
      </c>
      <c r="I176" s="290">
        <v>45822.0</v>
      </c>
      <c r="J176" s="287"/>
      <c r="K176" s="287"/>
      <c r="L176" s="287"/>
      <c r="M176" s="287"/>
      <c r="N176" s="287"/>
      <c r="O176" s="287"/>
      <c r="P176" s="287"/>
      <c r="Q176" s="287"/>
      <c r="R176" s="287"/>
      <c r="S176" s="287"/>
      <c r="T176" s="287"/>
      <c r="U176" s="287"/>
      <c r="V176" s="287"/>
      <c r="W176" s="287"/>
      <c r="X176" s="287"/>
      <c r="Y176" s="287"/>
      <c r="Z176" s="287"/>
      <c r="AA176" s="287"/>
      <c r="AB176" s="287"/>
    </row>
    <row r="177">
      <c r="A177" s="284">
        <v>176.0</v>
      </c>
      <c r="B177" s="280" t="s">
        <v>1434</v>
      </c>
      <c r="C177" s="265" t="s">
        <v>1435</v>
      </c>
      <c r="D177" s="367"/>
      <c r="E177" s="280" t="s">
        <v>1436</v>
      </c>
      <c r="F177" s="284" t="s">
        <v>110</v>
      </c>
      <c r="G177" s="296" t="s">
        <v>1397</v>
      </c>
      <c r="H177" s="286" t="s">
        <v>1379</v>
      </c>
      <c r="I177" s="290">
        <v>45825.0</v>
      </c>
      <c r="J177" s="146"/>
      <c r="K177" s="146"/>
      <c r="L177" s="146"/>
      <c r="M177" s="146"/>
      <c r="N177" s="146"/>
      <c r="O177" s="146"/>
      <c r="P177" s="146"/>
      <c r="Q177" s="146"/>
      <c r="R177" s="146"/>
      <c r="S177" s="146"/>
      <c r="T177" s="146"/>
      <c r="U177" s="146"/>
      <c r="V177" s="146"/>
      <c r="W177" s="146"/>
      <c r="X177" s="146"/>
      <c r="Y177" s="146"/>
      <c r="Z177" s="146"/>
      <c r="AA177" s="146"/>
      <c r="AB177" s="146"/>
    </row>
    <row r="178">
      <c r="A178" s="284">
        <v>178.0</v>
      </c>
      <c r="B178" s="280" t="s">
        <v>1437</v>
      </c>
      <c r="C178" s="265" t="s">
        <v>1438</v>
      </c>
      <c r="D178" s="367"/>
      <c r="E178" s="280" t="s">
        <v>1439</v>
      </c>
      <c r="F178" s="284" t="s">
        <v>125</v>
      </c>
      <c r="G178" s="296" t="s">
        <v>124</v>
      </c>
      <c r="H178" s="286" t="s">
        <v>1379</v>
      </c>
      <c r="I178" s="290">
        <v>45829.0</v>
      </c>
      <c r="J178" s="287"/>
      <c r="K178" s="287"/>
      <c r="L178" s="287"/>
      <c r="M178" s="287"/>
      <c r="N178" s="287"/>
      <c r="O178" s="287"/>
      <c r="P178" s="287"/>
      <c r="Q178" s="287"/>
      <c r="R178" s="287"/>
      <c r="S178" s="287"/>
      <c r="T178" s="287"/>
      <c r="U178" s="287"/>
      <c r="V178" s="287"/>
      <c r="W178" s="287"/>
      <c r="X178" s="287"/>
      <c r="Y178" s="287"/>
      <c r="Z178" s="287"/>
      <c r="AA178" s="287"/>
      <c r="AB178" s="287"/>
    </row>
    <row r="179">
      <c r="A179" s="278">
        <v>177.0</v>
      </c>
      <c r="B179" s="280" t="s">
        <v>1440</v>
      </c>
      <c r="C179" s="265" t="s">
        <v>1441</v>
      </c>
      <c r="D179" s="367"/>
      <c r="E179" s="280" t="s">
        <v>1442</v>
      </c>
      <c r="F179" s="284" t="s">
        <v>110</v>
      </c>
      <c r="G179" s="296" t="s">
        <v>124</v>
      </c>
      <c r="H179" s="286" t="s">
        <v>1379</v>
      </c>
      <c r="I179" s="290">
        <v>45831.0</v>
      </c>
      <c r="J179" s="146"/>
      <c r="K179" s="146"/>
      <c r="L179" s="146"/>
      <c r="M179" s="146"/>
      <c r="N179" s="146"/>
      <c r="O179" s="146"/>
      <c r="P179" s="146"/>
      <c r="Q179" s="146"/>
      <c r="R179" s="146"/>
      <c r="S179" s="146"/>
      <c r="T179" s="146"/>
      <c r="U179" s="146"/>
      <c r="V179" s="146"/>
      <c r="W179" s="146"/>
      <c r="X179" s="146"/>
      <c r="Y179" s="146"/>
      <c r="Z179" s="146"/>
      <c r="AA179" s="146"/>
      <c r="AB179" s="146"/>
    </row>
    <row r="180">
      <c r="A180" s="351">
        <v>179.0</v>
      </c>
      <c r="B180" s="356" t="s">
        <v>1443</v>
      </c>
      <c r="C180" s="362" t="s">
        <v>1122</v>
      </c>
      <c r="D180" s="388"/>
      <c r="E180" s="356" t="s">
        <v>1444</v>
      </c>
      <c r="F180" s="351" t="s">
        <v>125</v>
      </c>
      <c r="G180" s="358" t="s">
        <v>40</v>
      </c>
      <c r="H180" s="370" t="s">
        <v>1379</v>
      </c>
      <c r="I180" s="387">
        <v>45833.0</v>
      </c>
      <c r="J180" s="287"/>
      <c r="K180" s="287"/>
      <c r="L180" s="287"/>
      <c r="M180" s="287"/>
      <c r="N180" s="287"/>
      <c r="O180" s="287"/>
      <c r="P180" s="287"/>
      <c r="Q180" s="287"/>
      <c r="R180" s="287"/>
      <c r="S180" s="287"/>
      <c r="T180" s="287"/>
      <c r="U180" s="287"/>
      <c r="V180" s="287"/>
      <c r="W180" s="287"/>
      <c r="X180" s="287"/>
      <c r="Y180" s="287"/>
      <c r="Z180" s="287"/>
      <c r="AA180" s="287"/>
      <c r="AB180" s="287"/>
    </row>
    <row r="181">
      <c r="A181" s="351">
        <v>180.0</v>
      </c>
      <c r="B181" s="356" t="s">
        <v>1445</v>
      </c>
      <c r="C181" s="362" t="s">
        <v>1446</v>
      </c>
      <c r="D181" s="388"/>
      <c r="E181" s="356" t="s">
        <v>1447</v>
      </c>
      <c r="F181" s="394" t="s">
        <v>110</v>
      </c>
      <c r="G181" s="358" t="s">
        <v>40</v>
      </c>
      <c r="H181" s="370" t="s">
        <v>1379</v>
      </c>
      <c r="I181" s="387">
        <v>45834.0</v>
      </c>
      <c r="J181" s="287"/>
      <c r="K181" s="287"/>
      <c r="L181" s="287"/>
      <c r="M181" s="287"/>
      <c r="N181" s="287"/>
      <c r="O181" s="287"/>
      <c r="P181" s="287"/>
      <c r="Q181" s="287"/>
      <c r="R181" s="287"/>
      <c r="S181" s="287"/>
      <c r="T181" s="287"/>
      <c r="U181" s="287"/>
      <c r="V181" s="287"/>
      <c r="W181" s="287"/>
      <c r="X181" s="287"/>
      <c r="Y181" s="287"/>
      <c r="Z181" s="287"/>
      <c r="AA181" s="287"/>
      <c r="AB181" s="287"/>
    </row>
    <row r="182">
      <c r="A182" s="278">
        <v>183.0</v>
      </c>
      <c r="B182" s="280" t="s">
        <v>1448</v>
      </c>
      <c r="C182" s="265" t="s">
        <v>1449</v>
      </c>
      <c r="D182" s="367"/>
      <c r="E182" s="280" t="s">
        <v>1450</v>
      </c>
      <c r="F182" s="395" t="s">
        <v>125</v>
      </c>
      <c r="G182" s="396" t="s">
        <v>124</v>
      </c>
      <c r="H182" s="286" t="s">
        <v>1379</v>
      </c>
      <c r="I182" s="290">
        <v>45837.0</v>
      </c>
      <c r="J182" s="287"/>
      <c r="K182" s="287"/>
      <c r="L182" s="287"/>
      <c r="M182" s="287"/>
      <c r="N182" s="287"/>
      <c r="O182" s="287"/>
      <c r="P182" s="287"/>
      <c r="Q182" s="287"/>
      <c r="R182" s="287"/>
      <c r="S182" s="287"/>
      <c r="T182" s="287"/>
      <c r="U182" s="287"/>
      <c r="V182" s="287"/>
      <c r="W182" s="287"/>
      <c r="X182" s="287"/>
      <c r="Y182" s="287"/>
      <c r="Z182" s="287"/>
      <c r="AA182" s="287"/>
      <c r="AB182" s="287"/>
    </row>
    <row r="183">
      <c r="A183" s="278">
        <v>181.0</v>
      </c>
      <c r="B183" s="280" t="s">
        <v>1451</v>
      </c>
      <c r="C183" s="265" t="s">
        <v>1452</v>
      </c>
      <c r="D183" s="367"/>
      <c r="E183" s="280" t="s">
        <v>1453</v>
      </c>
      <c r="F183" s="299" t="s">
        <v>110</v>
      </c>
      <c r="G183" s="396" t="s">
        <v>124</v>
      </c>
      <c r="H183" s="286" t="s">
        <v>1379</v>
      </c>
      <c r="I183" s="290">
        <v>45837.0</v>
      </c>
      <c r="J183" s="287"/>
      <c r="K183" s="287"/>
      <c r="L183" s="287"/>
      <c r="M183" s="287"/>
      <c r="N183" s="287"/>
      <c r="O183" s="287"/>
      <c r="P183" s="287"/>
      <c r="Q183" s="287"/>
      <c r="R183" s="287"/>
      <c r="S183" s="287"/>
      <c r="T183" s="287"/>
      <c r="U183" s="287"/>
      <c r="V183" s="287"/>
      <c r="W183" s="287"/>
      <c r="X183" s="287"/>
      <c r="Y183" s="287"/>
      <c r="Z183" s="287"/>
      <c r="AA183" s="287"/>
      <c r="AB183" s="287"/>
    </row>
    <row r="184">
      <c r="A184" s="284">
        <v>184.0</v>
      </c>
      <c r="B184" s="280" t="s">
        <v>1454</v>
      </c>
      <c r="C184" s="265" t="s">
        <v>1455</v>
      </c>
      <c r="D184" s="367"/>
      <c r="E184" s="280" t="s">
        <v>1456</v>
      </c>
      <c r="F184" s="395" t="s">
        <v>125</v>
      </c>
      <c r="G184" s="285" t="s">
        <v>502</v>
      </c>
      <c r="H184" s="286" t="s">
        <v>1379</v>
      </c>
      <c r="I184" s="290">
        <v>45837.0</v>
      </c>
      <c r="J184" s="287"/>
      <c r="K184" s="287"/>
      <c r="L184" s="287"/>
      <c r="M184" s="287"/>
      <c r="N184" s="287"/>
      <c r="O184" s="287"/>
      <c r="P184" s="287"/>
      <c r="Q184" s="287"/>
      <c r="R184" s="287"/>
      <c r="S184" s="287"/>
      <c r="T184" s="287"/>
      <c r="U184" s="287"/>
      <c r="V184" s="287"/>
      <c r="W184" s="287"/>
      <c r="X184" s="287"/>
      <c r="Y184" s="287"/>
      <c r="Z184" s="287"/>
      <c r="AA184" s="287"/>
      <c r="AB184" s="287"/>
    </row>
    <row r="185">
      <c r="A185" s="284">
        <v>182.0</v>
      </c>
      <c r="B185" s="280" t="s">
        <v>1457</v>
      </c>
      <c r="C185" s="278" t="s">
        <v>1458</v>
      </c>
      <c r="D185" s="367"/>
      <c r="E185" s="280" t="s">
        <v>1459</v>
      </c>
      <c r="F185" s="299" t="s">
        <v>110</v>
      </c>
      <c r="G185" s="285" t="s">
        <v>40</v>
      </c>
      <c r="H185" s="286" t="s">
        <v>1379</v>
      </c>
      <c r="I185" s="290">
        <v>45838.0</v>
      </c>
      <c r="J185" s="287"/>
      <c r="K185" s="287"/>
      <c r="L185" s="287"/>
      <c r="M185" s="287"/>
      <c r="N185" s="287"/>
      <c r="O185" s="287"/>
      <c r="P185" s="287"/>
      <c r="Q185" s="287"/>
      <c r="R185" s="287"/>
      <c r="S185" s="287"/>
      <c r="T185" s="287"/>
      <c r="U185" s="287"/>
      <c r="V185" s="287"/>
      <c r="W185" s="287"/>
      <c r="X185" s="287"/>
      <c r="Y185" s="287"/>
      <c r="Z185" s="287"/>
      <c r="AA185" s="287"/>
      <c r="AB185" s="287"/>
    </row>
    <row r="186">
      <c r="A186" s="278">
        <v>185.0</v>
      </c>
      <c r="B186" s="280" t="s">
        <v>1460</v>
      </c>
      <c r="C186" s="265" t="s">
        <v>1461</v>
      </c>
      <c r="D186" s="367"/>
      <c r="E186" s="280" t="s">
        <v>1462</v>
      </c>
      <c r="F186" s="395" t="s">
        <v>125</v>
      </c>
      <c r="G186" s="285" t="s">
        <v>502</v>
      </c>
      <c r="H186" s="286" t="s">
        <v>1379</v>
      </c>
      <c r="I186" s="290">
        <v>45841.0</v>
      </c>
      <c r="J186" s="287"/>
      <c r="K186" s="287"/>
      <c r="L186" s="287"/>
      <c r="M186" s="287"/>
      <c r="N186" s="287"/>
      <c r="O186" s="287"/>
      <c r="P186" s="287"/>
      <c r="Q186" s="287"/>
      <c r="R186" s="287"/>
      <c r="S186" s="287"/>
      <c r="T186" s="287"/>
      <c r="U186" s="287"/>
      <c r="V186" s="287"/>
      <c r="W186" s="287"/>
      <c r="X186" s="287"/>
      <c r="Y186" s="287"/>
      <c r="Z186" s="287"/>
      <c r="AA186" s="287"/>
      <c r="AB186" s="287"/>
    </row>
    <row r="187">
      <c r="A187" s="284">
        <v>186.0</v>
      </c>
      <c r="B187" s="280" t="s">
        <v>1463</v>
      </c>
      <c r="C187" s="265" t="s">
        <v>1464</v>
      </c>
      <c r="D187" s="367"/>
      <c r="E187" s="280" t="s">
        <v>1465</v>
      </c>
      <c r="F187" s="395" t="s">
        <v>125</v>
      </c>
      <c r="G187" s="285" t="s">
        <v>260</v>
      </c>
      <c r="H187" s="286" t="s">
        <v>1379</v>
      </c>
      <c r="I187" s="290">
        <v>45810.0</v>
      </c>
      <c r="J187" s="287"/>
      <c r="K187" s="287"/>
      <c r="L187" s="287"/>
      <c r="M187" s="287"/>
      <c r="N187" s="287"/>
      <c r="O187" s="287"/>
      <c r="P187" s="287"/>
      <c r="Q187" s="287"/>
      <c r="R187" s="287"/>
      <c r="S187" s="287"/>
      <c r="T187" s="287"/>
      <c r="U187" s="287"/>
      <c r="V187" s="287"/>
      <c r="W187" s="287"/>
      <c r="X187" s="287"/>
      <c r="Y187" s="287"/>
      <c r="Z187" s="287"/>
      <c r="AA187" s="287"/>
      <c r="AB187" s="287"/>
    </row>
    <row r="188">
      <c r="A188" s="278">
        <v>187.0</v>
      </c>
      <c r="B188" s="280" t="s">
        <v>1466</v>
      </c>
      <c r="C188" s="364" t="s">
        <v>1467</v>
      </c>
      <c r="D188" s="367"/>
      <c r="E188" s="280" t="s">
        <v>1468</v>
      </c>
      <c r="F188" s="395" t="s">
        <v>110</v>
      </c>
      <c r="G188" s="285" t="s">
        <v>502</v>
      </c>
      <c r="H188" s="286" t="s">
        <v>1379</v>
      </c>
      <c r="I188" s="290">
        <v>45849.0</v>
      </c>
      <c r="J188" s="146"/>
      <c r="K188" s="146"/>
      <c r="L188" s="146"/>
      <c r="M188" s="146"/>
      <c r="N188" s="146"/>
      <c r="O188" s="146"/>
      <c r="P188" s="146"/>
      <c r="Q188" s="146"/>
      <c r="R188" s="146"/>
      <c r="S188" s="146"/>
      <c r="T188" s="146"/>
      <c r="U188" s="146"/>
      <c r="V188" s="146"/>
      <c r="W188" s="146"/>
      <c r="X188" s="146"/>
      <c r="Y188" s="146"/>
      <c r="Z188" s="146"/>
      <c r="AA188" s="146"/>
      <c r="AB188" s="146"/>
    </row>
    <row r="189">
      <c r="A189" s="284">
        <v>188.0</v>
      </c>
      <c r="B189" s="280" t="s">
        <v>1469</v>
      </c>
      <c r="C189" s="265" t="s">
        <v>1470</v>
      </c>
      <c r="D189" s="367"/>
      <c r="E189" s="280" t="s">
        <v>1471</v>
      </c>
      <c r="F189" s="395" t="s">
        <v>125</v>
      </c>
      <c r="G189" s="285" t="s">
        <v>260</v>
      </c>
      <c r="H189" s="286" t="s">
        <v>1379</v>
      </c>
      <c r="I189" s="290">
        <v>45853.0</v>
      </c>
      <c r="J189" s="146"/>
      <c r="K189" s="146"/>
      <c r="L189" s="146"/>
      <c r="M189" s="146"/>
      <c r="N189" s="146"/>
      <c r="O189" s="146"/>
      <c r="P189" s="146"/>
      <c r="Q189" s="146"/>
      <c r="R189" s="146"/>
      <c r="S189" s="146"/>
      <c r="T189" s="146"/>
      <c r="U189" s="146"/>
      <c r="V189" s="146"/>
      <c r="W189" s="146"/>
      <c r="X189" s="146"/>
      <c r="Y189" s="146"/>
      <c r="Z189" s="146"/>
      <c r="AA189" s="146"/>
      <c r="AB189" s="146"/>
    </row>
    <row r="190">
      <c r="A190" s="278">
        <v>189.0</v>
      </c>
      <c r="B190" s="280" t="s">
        <v>1472</v>
      </c>
      <c r="C190" s="265" t="s">
        <v>1473</v>
      </c>
      <c r="D190" s="367"/>
      <c r="E190" s="280" t="s">
        <v>1474</v>
      </c>
      <c r="F190" s="395" t="s">
        <v>110</v>
      </c>
      <c r="G190" s="285" t="s">
        <v>502</v>
      </c>
      <c r="H190" s="286" t="s">
        <v>1379</v>
      </c>
      <c r="I190" s="290">
        <v>45853.0</v>
      </c>
      <c r="J190" s="146"/>
      <c r="K190" s="146"/>
      <c r="L190" s="146"/>
      <c r="M190" s="146"/>
      <c r="N190" s="146"/>
      <c r="O190" s="146"/>
      <c r="P190" s="146"/>
      <c r="Q190" s="146"/>
      <c r="R190" s="146"/>
      <c r="S190" s="146"/>
      <c r="T190" s="146"/>
      <c r="U190" s="146"/>
      <c r="V190" s="146"/>
      <c r="W190" s="146"/>
      <c r="X190" s="146"/>
      <c r="Y190" s="146"/>
      <c r="Z190" s="146"/>
      <c r="AA190" s="146"/>
      <c r="AB190" s="146"/>
    </row>
    <row r="191">
      <c r="A191" s="284">
        <v>190.0</v>
      </c>
      <c r="B191" s="280" t="s">
        <v>1475</v>
      </c>
      <c r="C191" s="265" t="s">
        <v>1476</v>
      </c>
      <c r="D191" s="367"/>
      <c r="E191" s="280" t="s">
        <v>1477</v>
      </c>
      <c r="F191" s="395" t="s">
        <v>125</v>
      </c>
      <c r="G191" s="285" t="s">
        <v>124</v>
      </c>
      <c r="H191" s="286" t="s">
        <v>1379</v>
      </c>
      <c r="I191" s="290">
        <v>45854.0</v>
      </c>
      <c r="J191" s="287"/>
      <c r="K191" s="287"/>
      <c r="L191" s="287"/>
      <c r="M191" s="287"/>
      <c r="N191" s="287"/>
      <c r="O191" s="287"/>
      <c r="P191" s="287"/>
      <c r="Q191" s="287"/>
      <c r="R191" s="287"/>
      <c r="S191" s="287"/>
      <c r="T191" s="287"/>
      <c r="U191" s="287"/>
      <c r="V191" s="287"/>
      <c r="W191" s="287"/>
      <c r="X191" s="287"/>
      <c r="Y191" s="287"/>
      <c r="Z191" s="287"/>
      <c r="AA191" s="287"/>
      <c r="AB191" s="287"/>
    </row>
    <row r="192">
      <c r="A192" s="278">
        <v>191.0</v>
      </c>
      <c r="B192" s="280" t="s">
        <v>1478</v>
      </c>
      <c r="C192" s="265" t="s">
        <v>1479</v>
      </c>
      <c r="D192" s="367"/>
      <c r="E192" s="280" t="s">
        <v>1480</v>
      </c>
      <c r="F192" s="395" t="s">
        <v>110</v>
      </c>
      <c r="G192" s="285" t="s">
        <v>1397</v>
      </c>
      <c r="H192" s="286" t="s">
        <v>1379</v>
      </c>
      <c r="I192" s="290">
        <v>45854.0</v>
      </c>
      <c r="J192" s="146"/>
      <c r="K192" s="146"/>
      <c r="L192" s="146"/>
      <c r="M192" s="146"/>
      <c r="N192" s="146"/>
      <c r="O192" s="146"/>
      <c r="P192" s="146"/>
      <c r="Q192" s="146"/>
      <c r="R192" s="146"/>
      <c r="S192" s="146"/>
      <c r="T192" s="146"/>
      <c r="U192" s="146"/>
      <c r="V192" s="146"/>
      <c r="W192" s="146"/>
      <c r="X192" s="146"/>
      <c r="Y192" s="146"/>
      <c r="Z192" s="146"/>
      <c r="AA192" s="146"/>
      <c r="AB192" s="146"/>
    </row>
    <row r="193">
      <c r="A193" s="351">
        <v>192.0</v>
      </c>
      <c r="B193" s="356" t="s">
        <v>1481</v>
      </c>
      <c r="C193" s="362" t="s">
        <v>1482</v>
      </c>
      <c r="D193" s="388"/>
      <c r="E193" s="356" t="s">
        <v>1483</v>
      </c>
      <c r="F193" s="394" t="s">
        <v>125</v>
      </c>
      <c r="G193" s="358" t="s">
        <v>40</v>
      </c>
      <c r="H193" s="370" t="s">
        <v>1379</v>
      </c>
      <c r="I193" s="387">
        <v>45855.0</v>
      </c>
      <c r="J193" s="287"/>
      <c r="K193" s="287"/>
      <c r="L193" s="287"/>
      <c r="M193" s="287"/>
      <c r="N193" s="287"/>
      <c r="O193" s="287"/>
      <c r="P193" s="287"/>
      <c r="Q193" s="287"/>
      <c r="R193" s="287"/>
      <c r="S193" s="287"/>
      <c r="T193" s="287"/>
      <c r="U193" s="287"/>
      <c r="V193" s="287"/>
      <c r="W193" s="287"/>
      <c r="X193" s="287"/>
      <c r="Y193" s="287"/>
      <c r="Z193" s="287"/>
      <c r="AA193" s="287"/>
      <c r="AB193" s="287"/>
    </row>
    <row r="194">
      <c r="A194" s="278">
        <v>193.0</v>
      </c>
      <c r="B194" s="280" t="s">
        <v>1484</v>
      </c>
      <c r="C194" s="265" t="s">
        <v>1485</v>
      </c>
      <c r="D194" s="367"/>
      <c r="E194" s="294" t="s">
        <v>1486</v>
      </c>
      <c r="F194" s="397" t="s">
        <v>110</v>
      </c>
      <c r="G194" s="285" t="s">
        <v>502</v>
      </c>
      <c r="H194" s="286" t="s">
        <v>1379</v>
      </c>
      <c r="I194" s="290">
        <v>45857.0</v>
      </c>
      <c r="J194" s="287"/>
      <c r="K194" s="287"/>
      <c r="L194" s="287"/>
      <c r="M194" s="287"/>
      <c r="N194" s="287"/>
      <c r="O194" s="287"/>
      <c r="P194" s="287"/>
      <c r="Q194" s="287"/>
      <c r="R194" s="287"/>
      <c r="S194" s="287"/>
      <c r="T194" s="287"/>
      <c r="U194" s="287"/>
      <c r="V194" s="287"/>
      <c r="W194" s="287"/>
      <c r="X194" s="287"/>
      <c r="Y194" s="287"/>
      <c r="Z194" s="287"/>
      <c r="AA194" s="287"/>
      <c r="AB194" s="287"/>
    </row>
    <row r="195">
      <c r="A195" s="351">
        <v>194.0</v>
      </c>
      <c r="B195" s="356" t="s">
        <v>1487</v>
      </c>
      <c r="C195" s="362" t="s">
        <v>1488</v>
      </c>
      <c r="D195" s="388"/>
      <c r="E195" s="356" t="s">
        <v>1489</v>
      </c>
      <c r="F195" s="394" t="s">
        <v>125</v>
      </c>
      <c r="G195" s="358" t="s">
        <v>315</v>
      </c>
      <c r="H195" s="370" t="s">
        <v>1379</v>
      </c>
      <c r="I195" s="387">
        <v>45858.0</v>
      </c>
      <c r="J195" s="287"/>
      <c r="K195" s="287"/>
      <c r="L195" s="287"/>
      <c r="M195" s="287"/>
      <c r="N195" s="287"/>
      <c r="O195" s="287"/>
      <c r="P195" s="287"/>
      <c r="Q195" s="287"/>
      <c r="R195" s="287"/>
      <c r="S195" s="287"/>
      <c r="T195" s="287"/>
      <c r="U195" s="287"/>
      <c r="V195" s="287"/>
      <c r="W195" s="287"/>
      <c r="X195" s="287"/>
      <c r="Y195" s="287"/>
      <c r="Z195" s="287"/>
      <c r="AA195" s="287"/>
      <c r="AB195" s="287"/>
    </row>
    <row r="196">
      <c r="A196" s="351">
        <v>195.0</v>
      </c>
      <c r="B196" s="356" t="s">
        <v>1490</v>
      </c>
      <c r="C196" s="362" t="s">
        <v>1491</v>
      </c>
      <c r="D196" s="388"/>
      <c r="E196" s="356" t="s">
        <v>1492</v>
      </c>
      <c r="F196" s="394" t="s">
        <v>110</v>
      </c>
      <c r="G196" s="358" t="s">
        <v>40</v>
      </c>
      <c r="H196" s="370" t="s">
        <v>1379</v>
      </c>
      <c r="I196" s="387">
        <v>45862.0</v>
      </c>
      <c r="J196" s="287"/>
      <c r="K196" s="287"/>
      <c r="L196" s="287"/>
      <c r="M196" s="287"/>
      <c r="N196" s="287"/>
      <c r="O196" s="287"/>
      <c r="P196" s="287"/>
      <c r="Q196" s="287"/>
      <c r="R196" s="287"/>
      <c r="S196" s="287"/>
      <c r="T196" s="287"/>
      <c r="U196" s="287"/>
      <c r="V196" s="287"/>
      <c r="W196" s="287"/>
      <c r="X196" s="287"/>
      <c r="Y196" s="287"/>
      <c r="Z196" s="287"/>
      <c r="AA196" s="287"/>
      <c r="AB196" s="287"/>
    </row>
    <row r="197">
      <c r="A197" s="351">
        <v>196.0</v>
      </c>
      <c r="B197" s="356" t="s">
        <v>1493</v>
      </c>
      <c r="C197" s="362" t="s">
        <v>1494</v>
      </c>
      <c r="D197" s="388"/>
      <c r="E197" s="356" t="s">
        <v>1495</v>
      </c>
      <c r="F197" s="394" t="s">
        <v>125</v>
      </c>
      <c r="G197" s="358" t="s">
        <v>40</v>
      </c>
      <c r="H197" s="370" t="s">
        <v>1379</v>
      </c>
      <c r="I197" s="387">
        <v>45862.0</v>
      </c>
      <c r="J197" s="287"/>
      <c r="K197" s="287"/>
      <c r="L197" s="287"/>
      <c r="M197" s="287"/>
      <c r="N197" s="287"/>
      <c r="O197" s="287"/>
      <c r="P197" s="287"/>
      <c r="Q197" s="287"/>
      <c r="R197" s="287"/>
      <c r="S197" s="287"/>
      <c r="T197" s="287"/>
      <c r="U197" s="287"/>
      <c r="V197" s="287"/>
      <c r="W197" s="287"/>
      <c r="X197" s="287"/>
      <c r="Y197" s="287"/>
      <c r="Z197" s="287"/>
      <c r="AA197" s="287"/>
      <c r="AB197" s="287"/>
    </row>
    <row r="198">
      <c r="A198" s="278">
        <v>197.0</v>
      </c>
      <c r="B198" s="280" t="s">
        <v>1496</v>
      </c>
      <c r="C198" s="278" t="s">
        <v>1497</v>
      </c>
      <c r="D198" s="367"/>
      <c r="E198" s="294" t="s">
        <v>1498</v>
      </c>
      <c r="F198" s="397" t="s">
        <v>110</v>
      </c>
      <c r="G198" s="178" t="s">
        <v>502</v>
      </c>
      <c r="H198" s="286" t="s">
        <v>1379</v>
      </c>
      <c r="I198" s="290">
        <v>45866.0</v>
      </c>
      <c r="J198" s="287"/>
      <c r="K198" s="287"/>
      <c r="L198" s="287"/>
      <c r="M198" s="287"/>
      <c r="N198" s="287"/>
      <c r="O198" s="287"/>
      <c r="P198" s="287"/>
      <c r="Q198" s="287"/>
      <c r="R198" s="287"/>
      <c r="S198" s="287"/>
      <c r="T198" s="287"/>
      <c r="U198" s="287"/>
      <c r="V198" s="287"/>
      <c r="W198" s="287"/>
      <c r="X198" s="287"/>
      <c r="Y198" s="287"/>
      <c r="Z198" s="287"/>
      <c r="AA198" s="287"/>
      <c r="AB198" s="287"/>
    </row>
    <row r="199">
      <c r="A199" s="284">
        <v>198.0</v>
      </c>
      <c r="B199" s="280" t="s">
        <v>1499</v>
      </c>
      <c r="C199" s="265" t="s">
        <v>1500</v>
      </c>
      <c r="D199" s="367"/>
      <c r="E199" s="294" t="s">
        <v>1501</v>
      </c>
      <c r="F199" s="397" t="s">
        <v>125</v>
      </c>
      <c r="G199" s="178" t="s">
        <v>40</v>
      </c>
      <c r="H199" s="286" t="s">
        <v>1379</v>
      </c>
      <c r="I199" s="290">
        <v>45869.0</v>
      </c>
      <c r="J199" s="287"/>
      <c r="K199" s="287"/>
      <c r="L199" s="287"/>
      <c r="M199" s="287"/>
      <c r="N199" s="287"/>
      <c r="O199" s="287"/>
      <c r="P199" s="287"/>
      <c r="Q199" s="287"/>
      <c r="R199" s="287"/>
      <c r="S199" s="287"/>
      <c r="T199" s="287"/>
      <c r="U199" s="287"/>
      <c r="V199" s="287"/>
      <c r="W199" s="287"/>
      <c r="X199" s="287"/>
      <c r="Y199" s="287"/>
      <c r="Z199" s="287"/>
      <c r="AA199" s="287"/>
      <c r="AB199" s="287"/>
    </row>
    <row r="200">
      <c r="A200" s="351">
        <v>199.0</v>
      </c>
      <c r="B200" s="356" t="s">
        <v>1502</v>
      </c>
      <c r="C200" s="362" t="s">
        <v>1503</v>
      </c>
      <c r="D200" s="388"/>
      <c r="E200" s="356" t="s">
        <v>1504</v>
      </c>
      <c r="F200" s="394" t="s">
        <v>110</v>
      </c>
      <c r="G200" s="202" t="s">
        <v>40</v>
      </c>
      <c r="H200" s="370" t="s">
        <v>1379</v>
      </c>
      <c r="I200" s="387">
        <v>45869.0</v>
      </c>
      <c r="J200" s="287"/>
      <c r="K200" s="287"/>
      <c r="L200" s="287"/>
      <c r="M200" s="287"/>
      <c r="N200" s="287"/>
      <c r="O200" s="287"/>
      <c r="P200" s="287"/>
      <c r="Q200" s="287"/>
      <c r="R200" s="287"/>
      <c r="S200" s="287"/>
      <c r="T200" s="287"/>
      <c r="U200" s="287"/>
      <c r="V200" s="287"/>
      <c r="W200" s="287"/>
      <c r="X200" s="287"/>
      <c r="Y200" s="287"/>
      <c r="Z200" s="287"/>
      <c r="AA200" s="287"/>
      <c r="AB200" s="287"/>
    </row>
    <row r="201">
      <c r="A201" s="351">
        <v>200.0</v>
      </c>
      <c r="B201" s="356" t="s">
        <v>1505</v>
      </c>
      <c r="C201" s="362" t="s">
        <v>1506</v>
      </c>
      <c r="D201" s="388"/>
      <c r="E201" s="356" t="s">
        <v>1507</v>
      </c>
      <c r="F201" s="394" t="s">
        <v>125</v>
      </c>
      <c r="G201" s="202" t="s">
        <v>40</v>
      </c>
      <c r="H201" s="370" t="s">
        <v>1379</v>
      </c>
      <c r="I201" s="387">
        <v>45869.0</v>
      </c>
      <c r="J201" s="287"/>
      <c r="K201" s="287"/>
      <c r="L201" s="287"/>
      <c r="M201" s="287"/>
      <c r="N201" s="287"/>
      <c r="O201" s="287"/>
      <c r="P201" s="287"/>
      <c r="Q201" s="287"/>
      <c r="R201" s="287"/>
      <c r="S201" s="287"/>
      <c r="T201" s="287"/>
      <c r="U201" s="287"/>
      <c r="V201" s="287"/>
      <c r="W201" s="287"/>
      <c r="X201" s="287"/>
      <c r="Y201" s="287"/>
      <c r="Z201" s="287"/>
      <c r="AA201" s="287"/>
      <c r="AB201" s="287"/>
    </row>
    <row r="202">
      <c r="A202" s="278">
        <v>201.0</v>
      </c>
      <c r="B202" s="280" t="s">
        <v>1508</v>
      </c>
      <c r="C202" s="265" t="s">
        <v>1509</v>
      </c>
      <c r="D202" s="367"/>
      <c r="E202" s="294" t="s">
        <v>1510</v>
      </c>
      <c r="F202" s="397" t="s">
        <v>110</v>
      </c>
      <c r="G202" s="178" t="s">
        <v>124</v>
      </c>
      <c r="H202" s="286" t="s">
        <v>1379</v>
      </c>
      <c r="I202" s="290">
        <v>45874.0</v>
      </c>
      <c r="J202" s="146"/>
      <c r="K202" s="146"/>
      <c r="L202" s="146"/>
      <c r="M202" s="146"/>
      <c r="N202" s="146"/>
      <c r="O202" s="146"/>
      <c r="P202" s="146"/>
      <c r="Q202" s="146"/>
      <c r="R202" s="146"/>
      <c r="S202" s="146"/>
      <c r="T202" s="146"/>
      <c r="U202" s="146"/>
      <c r="V202" s="146"/>
      <c r="W202" s="146"/>
      <c r="X202" s="146"/>
      <c r="Y202" s="146"/>
      <c r="Z202" s="146"/>
      <c r="AA202" s="146"/>
      <c r="AB202" s="146"/>
    </row>
    <row r="203">
      <c r="A203" s="351">
        <v>202.0</v>
      </c>
      <c r="B203" s="356" t="s">
        <v>1511</v>
      </c>
      <c r="C203" s="362" t="s">
        <v>1512</v>
      </c>
      <c r="D203" s="388"/>
      <c r="E203" s="356" t="s">
        <v>1513</v>
      </c>
      <c r="F203" s="394" t="s">
        <v>125</v>
      </c>
      <c r="G203" s="202" t="s">
        <v>40</v>
      </c>
      <c r="H203" s="370" t="s">
        <v>1379</v>
      </c>
      <c r="I203" s="387">
        <v>45877.0</v>
      </c>
      <c r="J203" s="146"/>
      <c r="K203" s="146"/>
      <c r="L203" s="146"/>
      <c r="M203" s="146"/>
      <c r="N203" s="146"/>
      <c r="O203" s="146"/>
      <c r="P203" s="146"/>
      <c r="Q203" s="146"/>
      <c r="R203" s="146"/>
      <c r="S203" s="146"/>
      <c r="T203" s="146"/>
      <c r="U203" s="146"/>
      <c r="V203" s="146"/>
      <c r="W203" s="146"/>
      <c r="X203" s="146"/>
      <c r="Y203" s="146"/>
      <c r="Z203" s="146"/>
      <c r="AA203" s="146"/>
      <c r="AB203" s="146"/>
    </row>
    <row r="204">
      <c r="A204" s="278">
        <v>203.0</v>
      </c>
      <c r="B204" s="280" t="s">
        <v>1514</v>
      </c>
      <c r="C204" s="265" t="s">
        <v>1515</v>
      </c>
      <c r="D204" s="367"/>
      <c r="E204" s="294" t="s">
        <v>1516</v>
      </c>
      <c r="F204" s="397" t="s">
        <v>110</v>
      </c>
      <c r="G204" s="178" t="s">
        <v>124</v>
      </c>
      <c r="H204" s="286" t="s">
        <v>1379</v>
      </c>
      <c r="I204" s="290">
        <v>45877.0</v>
      </c>
      <c r="J204" s="146"/>
      <c r="K204" s="146"/>
      <c r="L204" s="146"/>
      <c r="M204" s="146"/>
      <c r="N204" s="146"/>
      <c r="O204" s="146"/>
      <c r="P204" s="146"/>
      <c r="Q204" s="146"/>
      <c r="R204" s="146"/>
      <c r="S204" s="146"/>
      <c r="T204" s="146"/>
      <c r="U204" s="146"/>
      <c r="V204" s="146"/>
      <c r="W204" s="146"/>
      <c r="X204" s="146"/>
      <c r="Y204" s="146"/>
      <c r="Z204" s="146"/>
      <c r="AA204" s="146"/>
      <c r="AB204" s="146"/>
    </row>
    <row r="205">
      <c r="A205" s="351">
        <v>204.0</v>
      </c>
      <c r="B205" s="356" t="s">
        <v>1517</v>
      </c>
      <c r="C205" s="362" t="s">
        <v>1518</v>
      </c>
      <c r="D205" s="388"/>
      <c r="E205" s="356" t="s">
        <v>1519</v>
      </c>
      <c r="F205" s="394" t="s">
        <v>125</v>
      </c>
      <c r="G205" s="202" t="s">
        <v>40</v>
      </c>
      <c r="H205" s="370" t="s">
        <v>1379</v>
      </c>
      <c r="I205" s="387">
        <v>45877.0</v>
      </c>
      <c r="J205" s="287"/>
      <c r="K205" s="287"/>
      <c r="L205" s="287"/>
      <c r="M205" s="287"/>
      <c r="N205" s="287"/>
      <c r="O205" s="287"/>
      <c r="P205" s="287"/>
      <c r="Q205" s="287"/>
      <c r="R205" s="287"/>
      <c r="S205" s="287"/>
      <c r="T205" s="287"/>
      <c r="U205" s="287"/>
      <c r="V205" s="287"/>
      <c r="W205" s="287"/>
      <c r="X205" s="287"/>
      <c r="Y205" s="287"/>
      <c r="Z205" s="287"/>
      <c r="AA205" s="287"/>
      <c r="AB205" s="287"/>
    </row>
    <row r="206">
      <c r="A206" s="284">
        <v>205.0</v>
      </c>
      <c r="B206" s="280" t="s">
        <v>1520</v>
      </c>
      <c r="C206" s="265" t="s">
        <v>1521</v>
      </c>
      <c r="D206" s="367"/>
      <c r="E206" s="294" t="s">
        <v>1522</v>
      </c>
      <c r="F206" s="397" t="s">
        <v>110</v>
      </c>
      <c r="G206" s="178" t="s">
        <v>502</v>
      </c>
      <c r="H206" s="286" t="s">
        <v>1379</v>
      </c>
      <c r="I206" s="290">
        <v>45878.0</v>
      </c>
      <c r="J206" s="146"/>
      <c r="K206" s="146"/>
      <c r="L206" s="146"/>
      <c r="M206" s="146"/>
      <c r="N206" s="146"/>
      <c r="O206" s="146"/>
      <c r="P206" s="146"/>
      <c r="Q206" s="146"/>
      <c r="R206" s="146"/>
      <c r="S206" s="146"/>
      <c r="T206" s="146"/>
      <c r="U206" s="146"/>
      <c r="V206" s="146"/>
      <c r="W206" s="146"/>
      <c r="X206" s="146"/>
      <c r="Y206" s="146"/>
      <c r="Z206" s="146"/>
      <c r="AA206" s="146"/>
      <c r="AB206" s="146"/>
    </row>
    <row r="207">
      <c r="A207" s="284">
        <v>206.0</v>
      </c>
      <c r="B207" s="280" t="s">
        <v>1523</v>
      </c>
      <c r="C207" s="265" t="s">
        <v>1524</v>
      </c>
      <c r="D207" s="367"/>
      <c r="E207" s="294" t="s">
        <v>1525</v>
      </c>
      <c r="F207" s="397" t="s">
        <v>125</v>
      </c>
      <c r="G207" s="178" t="s">
        <v>260</v>
      </c>
      <c r="H207" s="286" t="s">
        <v>1379</v>
      </c>
      <c r="I207" s="290">
        <v>45879.0</v>
      </c>
      <c r="J207" s="287"/>
      <c r="K207" s="287"/>
      <c r="L207" s="287"/>
      <c r="M207" s="287"/>
      <c r="N207" s="287"/>
      <c r="O207" s="287"/>
      <c r="P207" s="287"/>
      <c r="Q207" s="287"/>
      <c r="R207" s="287"/>
      <c r="S207" s="287"/>
      <c r="T207" s="287"/>
      <c r="U207" s="287"/>
      <c r="V207" s="287"/>
      <c r="W207" s="287"/>
      <c r="X207" s="287"/>
      <c r="Y207" s="287"/>
      <c r="Z207" s="287"/>
      <c r="AA207" s="287"/>
      <c r="AB207" s="287"/>
    </row>
    <row r="208">
      <c r="A208" s="284">
        <v>207.0</v>
      </c>
      <c r="B208" s="280" t="s">
        <v>1526</v>
      </c>
      <c r="C208" s="265" t="s">
        <v>1527</v>
      </c>
      <c r="D208" s="367"/>
      <c r="E208" s="294" t="s">
        <v>1528</v>
      </c>
      <c r="F208" s="397" t="s">
        <v>110</v>
      </c>
      <c r="G208" s="178" t="s">
        <v>124</v>
      </c>
      <c r="H208" s="286" t="s">
        <v>1379</v>
      </c>
      <c r="I208" s="290">
        <v>45880.0</v>
      </c>
      <c r="J208" s="287"/>
      <c r="K208" s="287"/>
      <c r="L208" s="287"/>
      <c r="M208" s="287"/>
      <c r="N208" s="287"/>
      <c r="O208" s="287"/>
      <c r="P208" s="287"/>
      <c r="Q208" s="287"/>
      <c r="R208" s="287"/>
      <c r="S208" s="287"/>
      <c r="T208" s="287"/>
      <c r="U208" s="287"/>
      <c r="V208" s="287"/>
      <c r="W208" s="287"/>
      <c r="X208" s="287"/>
      <c r="Y208" s="287"/>
      <c r="Z208" s="287"/>
      <c r="AA208" s="287"/>
      <c r="AB208" s="287"/>
    </row>
    <row r="209">
      <c r="A209" s="351">
        <v>208.0</v>
      </c>
      <c r="B209" s="356" t="s">
        <v>1529</v>
      </c>
      <c r="C209" s="362" t="s">
        <v>1530</v>
      </c>
      <c r="D209" s="388"/>
      <c r="E209" s="356" t="s">
        <v>1531</v>
      </c>
      <c r="F209" s="394" t="s">
        <v>125</v>
      </c>
      <c r="G209" s="358" t="s">
        <v>40</v>
      </c>
      <c r="H209" s="370" t="s">
        <v>1379</v>
      </c>
      <c r="I209" s="387">
        <v>45880.0</v>
      </c>
      <c r="J209" s="287"/>
      <c r="K209" s="287"/>
      <c r="L209" s="287"/>
      <c r="M209" s="287"/>
      <c r="N209" s="287"/>
      <c r="O209" s="287"/>
      <c r="P209" s="287"/>
      <c r="Q209" s="287"/>
      <c r="R209" s="287"/>
      <c r="S209" s="287"/>
      <c r="T209" s="287"/>
      <c r="U209" s="287"/>
      <c r="V209" s="287"/>
      <c r="W209" s="287"/>
      <c r="X209" s="287"/>
      <c r="Y209" s="287"/>
      <c r="Z209" s="287"/>
      <c r="AA209" s="287"/>
      <c r="AB209" s="287"/>
    </row>
    <row r="210">
      <c r="A210" s="351">
        <v>209.0</v>
      </c>
      <c r="B210" s="356" t="s">
        <v>1532</v>
      </c>
      <c r="C210" s="362" t="s">
        <v>1533</v>
      </c>
      <c r="D210" s="388"/>
      <c r="E210" s="356" t="s">
        <v>1534</v>
      </c>
      <c r="F210" s="394" t="s">
        <v>110</v>
      </c>
      <c r="G210" s="202" t="s">
        <v>40</v>
      </c>
      <c r="H210" s="370" t="s">
        <v>1379</v>
      </c>
      <c r="I210" s="387">
        <v>45881.0</v>
      </c>
      <c r="J210" s="287"/>
      <c r="K210" s="287"/>
      <c r="L210" s="287"/>
      <c r="M210" s="287"/>
      <c r="N210" s="287"/>
      <c r="O210" s="287"/>
      <c r="P210" s="287"/>
      <c r="Q210" s="287"/>
      <c r="R210" s="287"/>
      <c r="S210" s="287"/>
      <c r="T210" s="287"/>
      <c r="U210" s="287"/>
      <c r="V210" s="287"/>
      <c r="W210" s="287"/>
      <c r="X210" s="287"/>
      <c r="Y210" s="287"/>
      <c r="Z210" s="287"/>
      <c r="AA210" s="287"/>
      <c r="AB210" s="287"/>
    </row>
    <row r="211">
      <c r="A211" s="284">
        <v>210.0</v>
      </c>
      <c r="B211" s="280" t="s">
        <v>1535</v>
      </c>
      <c r="C211" s="265" t="s">
        <v>1536</v>
      </c>
      <c r="D211" s="367"/>
      <c r="E211" s="294" t="s">
        <v>1537</v>
      </c>
      <c r="F211" s="397" t="s">
        <v>125</v>
      </c>
      <c r="G211" s="178" t="s">
        <v>502</v>
      </c>
      <c r="H211" s="286" t="s">
        <v>1379</v>
      </c>
      <c r="I211" s="290">
        <v>45881.0</v>
      </c>
      <c r="J211" s="146"/>
      <c r="K211" s="146"/>
      <c r="L211" s="146"/>
      <c r="M211" s="146"/>
      <c r="N211" s="146"/>
      <c r="O211" s="146"/>
      <c r="P211" s="146"/>
      <c r="Q211" s="146"/>
      <c r="R211" s="146"/>
      <c r="S211" s="146"/>
      <c r="T211" s="146"/>
      <c r="U211" s="146"/>
      <c r="V211" s="146"/>
      <c r="W211" s="146"/>
      <c r="X211" s="146"/>
      <c r="Y211" s="146"/>
      <c r="Z211" s="146"/>
      <c r="AA211" s="146"/>
      <c r="AB211" s="146"/>
    </row>
    <row r="212">
      <c r="A212" s="284">
        <v>211.0</v>
      </c>
      <c r="B212" s="280" t="s">
        <v>1538</v>
      </c>
      <c r="C212" s="265" t="s">
        <v>1539</v>
      </c>
      <c r="D212" s="367"/>
      <c r="E212" s="294" t="s">
        <v>1540</v>
      </c>
      <c r="F212" s="397" t="s">
        <v>125</v>
      </c>
      <c r="G212" s="178" t="s">
        <v>502</v>
      </c>
      <c r="H212" s="286" t="s">
        <v>1379</v>
      </c>
      <c r="I212" s="290">
        <v>45881.0</v>
      </c>
      <c r="J212" s="146"/>
      <c r="K212" s="146"/>
      <c r="L212" s="146"/>
      <c r="M212" s="146"/>
      <c r="N212" s="146"/>
      <c r="O212" s="146"/>
      <c r="P212" s="146"/>
      <c r="Q212" s="146"/>
      <c r="R212" s="146"/>
      <c r="S212" s="146"/>
      <c r="T212" s="146"/>
      <c r="U212" s="146"/>
      <c r="V212" s="146"/>
      <c r="W212" s="146"/>
      <c r="X212" s="146"/>
      <c r="Y212" s="146"/>
      <c r="Z212" s="146"/>
      <c r="AA212" s="146"/>
      <c r="AB212" s="146"/>
    </row>
    <row r="213">
      <c r="A213" s="284">
        <v>212.0</v>
      </c>
      <c r="B213" s="280" t="s">
        <v>1541</v>
      </c>
      <c r="C213" s="278" t="s">
        <v>1542</v>
      </c>
      <c r="D213" s="367"/>
      <c r="E213" s="294" t="s">
        <v>1543</v>
      </c>
      <c r="F213" s="397" t="s">
        <v>110</v>
      </c>
      <c r="G213" s="178" t="s">
        <v>124</v>
      </c>
      <c r="H213" s="286" t="s">
        <v>1379</v>
      </c>
      <c r="I213" s="290">
        <v>45881.0</v>
      </c>
      <c r="J213" s="146"/>
      <c r="K213" s="146"/>
      <c r="L213" s="146"/>
      <c r="M213" s="146"/>
      <c r="N213" s="146"/>
      <c r="O213" s="146"/>
      <c r="P213" s="146"/>
      <c r="Q213" s="146"/>
      <c r="R213" s="146"/>
      <c r="S213" s="146"/>
      <c r="T213" s="146"/>
      <c r="U213" s="146"/>
      <c r="V213" s="146"/>
      <c r="W213" s="146"/>
      <c r="X213" s="146"/>
      <c r="Y213" s="146"/>
      <c r="Z213" s="146"/>
      <c r="AA213" s="146"/>
      <c r="AB213" s="146"/>
    </row>
    <row r="214">
      <c r="A214" s="284">
        <v>213.0</v>
      </c>
      <c r="B214" s="280" t="s">
        <v>1544</v>
      </c>
      <c r="C214" s="265" t="s">
        <v>1545</v>
      </c>
      <c r="D214" s="367"/>
      <c r="E214" s="294" t="s">
        <v>1546</v>
      </c>
      <c r="F214" s="397" t="s">
        <v>125</v>
      </c>
      <c r="G214" s="178" t="s">
        <v>124</v>
      </c>
      <c r="H214" s="286" t="s">
        <v>1379</v>
      </c>
      <c r="I214" s="290">
        <v>45883.0</v>
      </c>
      <c r="J214" s="146"/>
      <c r="K214" s="146"/>
      <c r="L214" s="146"/>
      <c r="M214" s="146"/>
      <c r="N214" s="146"/>
      <c r="O214" s="146"/>
      <c r="P214" s="146"/>
      <c r="Q214" s="146"/>
      <c r="R214" s="146"/>
      <c r="S214" s="146"/>
      <c r="T214" s="146"/>
      <c r="U214" s="146"/>
      <c r="V214" s="146"/>
      <c r="W214" s="146"/>
      <c r="X214" s="146"/>
      <c r="Y214" s="146"/>
      <c r="Z214" s="146"/>
      <c r="AA214" s="146"/>
      <c r="AB214" s="146"/>
    </row>
    <row r="215">
      <c r="A215" s="284">
        <v>214.0</v>
      </c>
      <c r="B215" s="280" t="s">
        <v>1547</v>
      </c>
      <c r="C215" s="265" t="s">
        <v>1548</v>
      </c>
      <c r="D215" s="367"/>
      <c r="E215" s="294" t="s">
        <v>1549</v>
      </c>
      <c r="F215" s="397" t="s">
        <v>110</v>
      </c>
      <c r="G215" s="178" t="s">
        <v>124</v>
      </c>
      <c r="H215" s="286" t="s">
        <v>1379</v>
      </c>
      <c r="I215" s="290">
        <v>45884.0</v>
      </c>
      <c r="J215" s="146"/>
      <c r="K215" s="146"/>
      <c r="L215" s="146"/>
      <c r="M215" s="146"/>
      <c r="N215" s="146"/>
      <c r="O215" s="146"/>
      <c r="P215" s="146"/>
      <c r="Q215" s="146"/>
      <c r="R215" s="146"/>
      <c r="S215" s="146"/>
      <c r="T215" s="146"/>
      <c r="U215" s="146"/>
      <c r="V215" s="146"/>
      <c r="W215" s="146"/>
      <c r="X215" s="146"/>
      <c r="Y215" s="146"/>
      <c r="Z215" s="146"/>
      <c r="AA215" s="146"/>
      <c r="AB215" s="146"/>
    </row>
    <row r="216">
      <c r="A216" s="351">
        <v>215.0</v>
      </c>
      <c r="B216" s="356" t="s">
        <v>1550</v>
      </c>
      <c r="C216" s="362" t="s">
        <v>1551</v>
      </c>
      <c r="D216" s="388"/>
      <c r="E216" s="356" t="s">
        <v>1552</v>
      </c>
      <c r="F216" s="394" t="s">
        <v>125</v>
      </c>
      <c r="G216" s="202" t="s">
        <v>40</v>
      </c>
      <c r="H216" s="370" t="s">
        <v>1379</v>
      </c>
      <c r="I216" s="387">
        <v>45884.0</v>
      </c>
      <c r="J216" s="146"/>
      <c r="K216" s="146"/>
      <c r="L216" s="146"/>
      <c r="M216" s="146"/>
      <c r="N216" s="146"/>
      <c r="O216" s="146"/>
      <c r="P216" s="146"/>
      <c r="Q216" s="146"/>
      <c r="R216" s="146"/>
      <c r="S216" s="146"/>
      <c r="T216" s="146"/>
      <c r="U216" s="146"/>
      <c r="V216" s="146"/>
      <c r="W216" s="146"/>
      <c r="X216" s="146"/>
      <c r="Y216" s="146"/>
      <c r="Z216" s="146"/>
      <c r="AA216" s="146"/>
      <c r="AB216" s="146"/>
    </row>
    <row r="217">
      <c r="A217" s="351">
        <v>216.0</v>
      </c>
      <c r="B217" s="356" t="s">
        <v>1553</v>
      </c>
      <c r="C217" s="362" t="s">
        <v>1554</v>
      </c>
      <c r="D217" s="388"/>
      <c r="E217" s="356" t="s">
        <v>1555</v>
      </c>
      <c r="F217" s="394" t="s">
        <v>110</v>
      </c>
      <c r="G217" s="358" t="s">
        <v>40</v>
      </c>
      <c r="H217" s="370" t="s">
        <v>1379</v>
      </c>
      <c r="I217" s="387">
        <v>45884.0</v>
      </c>
      <c r="J217" s="287"/>
      <c r="K217" s="287"/>
      <c r="L217" s="287"/>
      <c r="M217" s="287"/>
      <c r="N217" s="287"/>
      <c r="O217" s="287"/>
      <c r="P217" s="287"/>
      <c r="Q217" s="287"/>
      <c r="R217" s="287"/>
      <c r="S217" s="287"/>
      <c r="T217" s="287"/>
      <c r="U217" s="287"/>
      <c r="V217" s="287"/>
      <c r="W217" s="287"/>
      <c r="X217" s="287"/>
      <c r="Y217" s="287"/>
      <c r="Z217" s="287"/>
      <c r="AA217" s="287"/>
      <c r="AB217" s="287"/>
    </row>
    <row r="218">
      <c r="A218" s="351">
        <v>217.0</v>
      </c>
      <c r="B218" s="356" t="s">
        <v>1556</v>
      </c>
      <c r="C218" s="362" t="s">
        <v>1557</v>
      </c>
      <c r="D218" s="388"/>
      <c r="E218" s="356" t="s">
        <v>1558</v>
      </c>
      <c r="F218" s="394" t="s">
        <v>125</v>
      </c>
      <c r="G218" s="202" t="s">
        <v>40</v>
      </c>
      <c r="H218" s="370" t="s">
        <v>1379</v>
      </c>
      <c r="I218" s="387">
        <v>45888.0</v>
      </c>
      <c r="J218" s="146"/>
      <c r="K218" s="146"/>
      <c r="L218" s="146"/>
      <c r="M218" s="146"/>
      <c r="N218" s="146"/>
      <c r="O218" s="146"/>
      <c r="P218" s="146"/>
      <c r="Q218" s="146"/>
      <c r="R218" s="146"/>
      <c r="S218" s="146"/>
      <c r="T218" s="146"/>
      <c r="U218" s="146"/>
      <c r="V218" s="146"/>
      <c r="W218" s="146"/>
      <c r="X218" s="146"/>
      <c r="Y218" s="146"/>
      <c r="Z218" s="146"/>
      <c r="AA218" s="146"/>
      <c r="AB218" s="146"/>
    </row>
    <row r="219">
      <c r="A219" s="284">
        <v>218.0</v>
      </c>
      <c r="B219" s="280" t="s">
        <v>1559</v>
      </c>
      <c r="C219" s="265" t="s">
        <v>1560</v>
      </c>
      <c r="D219" s="367"/>
      <c r="E219" s="294" t="s">
        <v>1561</v>
      </c>
      <c r="F219" s="397" t="s">
        <v>110</v>
      </c>
      <c r="G219" s="178" t="s">
        <v>124</v>
      </c>
      <c r="H219" s="286" t="s">
        <v>1379</v>
      </c>
      <c r="I219" s="290">
        <v>45889.0</v>
      </c>
      <c r="J219" s="146"/>
      <c r="K219" s="146"/>
      <c r="L219" s="146"/>
      <c r="M219" s="146"/>
      <c r="N219" s="146"/>
      <c r="O219" s="146"/>
      <c r="P219" s="146"/>
      <c r="Q219" s="146"/>
      <c r="R219" s="146"/>
      <c r="S219" s="146"/>
      <c r="T219" s="146"/>
      <c r="U219" s="146"/>
      <c r="V219" s="146"/>
      <c r="W219" s="146"/>
      <c r="X219" s="146"/>
      <c r="Y219" s="146"/>
      <c r="Z219" s="146"/>
      <c r="AA219" s="146"/>
      <c r="AB219" s="146"/>
    </row>
    <row r="220">
      <c r="A220" s="284">
        <v>219.0</v>
      </c>
      <c r="B220" s="280" t="s">
        <v>1562</v>
      </c>
      <c r="C220" s="265" t="s">
        <v>1563</v>
      </c>
      <c r="D220" s="367"/>
      <c r="E220" s="294" t="s">
        <v>1564</v>
      </c>
      <c r="F220" s="397" t="s">
        <v>125</v>
      </c>
      <c r="G220" s="178" t="s">
        <v>124</v>
      </c>
      <c r="H220" s="286" t="s">
        <v>1379</v>
      </c>
      <c r="I220" s="290">
        <v>45890.0</v>
      </c>
      <c r="J220" s="146"/>
      <c r="K220" s="146"/>
      <c r="L220" s="146"/>
      <c r="M220" s="146"/>
      <c r="N220" s="146"/>
      <c r="O220" s="146"/>
      <c r="P220" s="146"/>
      <c r="Q220" s="146"/>
      <c r="R220" s="146"/>
      <c r="S220" s="146"/>
      <c r="T220" s="146"/>
      <c r="U220" s="146"/>
      <c r="V220" s="146"/>
      <c r="W220" s="146"/>
      <c r="X220" s="146"/>
      <c r="Y220" s="146"/>
      <c r="Z220" s="146"/>
      <c r="AA220" s="146"/>
      <c r="AB220" s="146"/>
    </row>
    <row r="221">
      <c r="A221" s="351">
        <v>220.0</v>
      </c>
      <c r="B221" s="356" t="s">
        <v>1493</v>
      </c>
      <c r="C221" s="362" t="s">
        <v>1565</v>
      </c>
      <c r="D221" s="388"/>
      <c r="E221" s="356" t="s">
        <v>1566</v>
      </c>
      <c r="F221" s="394" t="s">
        <v>110</v>
      </c>
      <c r="G221" s="358" t="s">
        <v>40</v>
      </c>
      <c r="H221" s="370" t="s">
        <v>1379</v>
      </c>
      <c r="I221" s="387">
        <v>45891.0</v>
      </c>
      <c r="J221" s="146"/>
      <c r="K221" s="146"/>
      <c r="L221" s="146"/>
      <c r="M221" s="146"/>
      <c r="N221" s="146"/>
      <c r="O221" s="146"/>
      <c r="P221" s="146"/>
      <c r="Q221" s="146"/>
      <c r="R221" s="146"/>
      <c r="S221" s="146"/>
      <c r="T221" s="146"/>
      <c r="U221" s="146"/>
      <c r="V221" s="146"/>
      <c r="W221" s="146"/>
      <c r="X221" s="146"/>
      <c r="Y221" s="146"/>
      <c r="Z221" s="146"/>
      <c r="AA221" s="146"/>
      <c r="AB221" s="146"/>
    </row>
    <row r="222">
      <c r="A222" s="351">
        <v>221.0</v>
      </c>
      <c r="B222" s="356" t="s">
        <v>1567</v>
      </c>
      <c r="C222" s="362" t="s">
        <v>1568</v>
      </c>
      <c r="D222" s="388"/>
      <c r="E222" s="356" t="s">
        <v>1569</v>
      </c>
      <c r="F222" s="394" t="s">
        <v>125</v>
      </c>
      <c r="G222" s="358" t="s">
        <v>40</v>
      </c>
      <c r="H222" s="370" t="s">
        <v>1379</v>
      </c>
      <c r="I222" s="387">
        <v>45891.0</v>
      </c>
      <c r="J222" s="146"/>
      <c r="K222" s="146"/>
      <c r="L222" s="146"/>
      <c r="M222" s="146"/>
      <c r="N222" s="146"/>
      <c r="O222" s="146"/>
      <c r="P222" s="146"/>
      <c r="Q222" s="146"/>
      <c r="R222" s="146"/>
      <c r="S222" s="146"/>
      <c r="T222" s="146"/>
      <c r="U222" s="146"/>
      <c r="V222" s="146"/>
      <c r="W222" s="146"/>
      <c r="X222" s="146"/>
      <c r="Y222" s="146"/>
      <c r="Z222" s="146"/>
      <c r="AA222" s="146"/>
      <c r="AB222" s="146"/>
    </row>
    <row r="223">
      <c r="A223" s="284">
        <v>222.0</v>
      </c>
      <c r="B223" s="280" t="s">
        <v>1570</v>
      </c>
      <c r="C223" s="288"/>
      <c r="D223" s="367"/>
      <c r="E223" s="294" t="s">
        <v>1571</v>
      </c>
      <c r="F223" s="397" t="s">
        <v>110</v>
      </c>
      <c r="G223" s="178" t="s">
        <v>124</v>
      </c>
      <c r="H223" s="286" t="s">
        <v>1379</v>
      </c>
      <c r="I223" s="290">
        <v>45894.0</v>
      </c>
      <c r="J223" s="146"/>
      <c r="K223" s="146"/>
      <c r="L223" s="146"/>
      <c r="M223" s="146"/>
      <c r="N223" s="146"/>
      <c r="O223" s="146"/>
      <c r="P223" s="146"/>
      <c r="Q223" s="146"/>
      <c r="R223" s="146"/>
      <c r="S223" s="146"/>
      <c r="T223" s="146"/>
      <c r="U223" s="146"/>
      <c r="V223" s="146"/>
      <c r="W223" s="146"/>
      <c r="X223" s="146"/>
      <c r="Y223" s="146"/>
      <c r="Z223" s="146"/>
      <c r="AA223" s="146"/>
      <c r="AB223" s="146"/>
    </row>
    <row r="224">
      <c r="A224" s="284">
        <v>223.0</v>
      </c>
      <c r="B224" s="280" t="s">
        <v>1572</v>
      </c>
      <c r="C224" s="265" t="s">
        <v>1573</v>
      </c>
      <c r="D224" s="367"/>
      <c r="E224" s="294" t="s">
        <v>1574</v>
      </c>
      <c r="F224" s="397" t="s">
        <v>125</v>
      </c>
      <c r="G224" s="178" t="s">
        <v>124</v>
      </c>
      <c r="H224" s="286" t="s">
        <v>1379</v>
      </c>
      <c r="I224" s="290">
        <v>45894.0</v>
      </c>
      <c r="J224" s="146"/>
      <c r="K224" s="146"/>
      <c r="L224" s="146"/>
      <c r="M224" s="146"/>
      <c r="N224" s="146"/>
      <c r="O224" s="146"/>
      <c r="P224" s="146"/>
      <c r="Q224" s="146"/>
      <c r="R224" s="146"/>
      <c r="S224" s="146"/>
      <c r="T224" s="146"/>
      <c r="U224" s="146"/>
      <c r="V224" s="146"/>
      <c r="W224" s="146"/>
      <c r="X224" s="146"/>
      <c r="Y224" s="146"/>
      <c r="Z224" s="146"/>
      <c r="AA224" s="146"/>
      <c r="AB224" s="146"/>
    </row>
    <row r="225">
      <c r="A225" s="284">
        <v>224.0</v>
      </c>
      <c r="B225" s="280" t="s">
        <v>1575</v>
      </c>
      <c r="C225" s="265" t="s">
        <v>1576</v>
      </c>
      <c r="D225" s="367"/>
      <c r="E225" s="294" t="s">
        <v>1577</v>
      </c>
      <c r="F225" s="397" t="s">
        <v>110</v>
      </c>
      <c r="G225" s="178" t="s">
        <v>124</v>
      </c>
      <c r="H225" s="286" t="s">
        <v>1379</v>
      </c>
      <c r="I225" s="290">
        <v>45896.0</v>
      </c>
      <c r="J225" s="146"/>
      <c r="K225" s="146"/>
      <c r="L225" s="146"/>
      <c r="M225" s="146"/>
      <c r="N225" s="146"/>
      <c r="O225" s="146"/>
      <c r="P225" s="146"/>
      <c r="Q225" s="146"/>
      <c r="R225" s="146"/>
      <c r="S225" s="146"/>
      <c r="T225" s="146"/>
      <c r="U225" s="146"/>
      <c r="V225" s="146"/>
      <c r="W225" s="146"/>
      <c r="X225" s="146"/>
      <c r="Y225" s="146"/>
      <c r="Z225" s="146"/>
      <c r="AA225" s="146"/>
      <c r="AB225" s="146"/>
    </row>
    <row r="226">
      <c r="A226" s="284">
        <v>225.0</v>
      </c>
      <c r="B226" s="280" t="s">
        <v>1578</v>
      </c>
      <c r="C226" s="278" t="s">
        <v>1579</v>
      </c>
      <c r="D226" s="367"/>
      <c r="E226" s="294" t="s">
        <v>1580</v>
      </c>
      <c r="F226" s="397" t="s">
        <v>125</v>
      </c>
      <c r="G226" s="178" t="s">
        <v>124</v>
      </c>
      <c r="H226" s="286" t="s">
        <v>1379</v>
      </c>
      <c r="I226" s="290">
        <v>45897.0</v>
      </c>
      <c r="J226" s="146"/>
      <c r="K226" s="146"/>
      <c r="L226" s="146"/>
      <c r="M226" s="146"/>
      <c r="N226" s="146"/>
      <c r="O226" s="146"/>
      <c r="P226" s="146"/>
      <c r="Q226" s="146"/>
      <c r="R226" s="146"/>
      <c r="S226" s="146"/>
      <c r="T226" s="146"/>
      <c r="U226" s="146"/>
      <c r="V226" s="146"/>
      <c r="W226" s="146"/>
      <c r="X226" s="146"/>
      <c r="Y226" s="146"/>
      <c r="Z226" s="146"/>
      <c r="AA226" s="146"/>
      <c r="AB226" s="146"/>
    </row>
    <row r="227">
      <c r="A227" s="284">
        <v>226.0</v>
      </c>
      <c r="B227" s="280" t="s">
        <v>1581</v>
      </c>
      <c r="C227" s="265" t="s">
        <v>1582</v>
      </c>
      <c r="D227" s="367"/>
      <c r="E227" s="294" t="s">
        <v>1583</v>
      </c>
      <c r="F227" s="397" t="s">
        <v>110</v>
      </c>
      <c r="G227" s="178" t="s">
        <v>124</v>
      </c>
      <c r="H227" s="286" t="s">
        <v>1379</v>
      </c>
      <c r="I227" s="290">
        <v>45898.0</v>
      </c>
      <c r="J227" s="146"/>
      <c r="K227" s="146"/>
      <c r="L227" s="146"/>
      <c r="M227" s="146"/>
      <c r="N227" s="146"/>
      <c r="O227" s="146"/>
      <c r="P227" s="146"/>
      <c r="Q227" s="146"/>
      <c r="R227" s="146"/>
      <c r="S227" s="146"/>
      <c r="T227" s="146"/>
      <c r="U227" s="146"/>
      <c r="V227" s="146"/>
      <c r="W227" s="146"/>
      <c r="X227" s="146"/>
      <c r="Y227" s="146"/>
      <c r="Z227" s="146"/>
      <c r="AA227" s="146"/>
      <c r="AB227" s="146"/>
    </row>
    <row r="228">
      <c r="A228" s="284">
        <v>227.0</v>
      </c>
      <c r="B228" s="398" t="s">
        <v>1584</v>
      </c>
      <c r="C228" s="265" t="s">
        <v>1585</v>
      </c>
      <c r="D228" s="367"/>
      <c r="E228" s="294" t="s">
        <v>1586</v>
      </c>
      <c r="F228" s="397" t="s">
        <v>125</v>
      </c>
      <c r="G228" s="178" t="s">
        <v>124</v>
      </c>
      <c r="H228" s="286" t="s">
        <v>1379</v>
      </c>
      <c r="I228" s="290">
        <v>45901.0</v>
      </c>
      <c r="J228" s="287"/>
      <c r="K228" s="287"/>
      <c r="L228" s="287"/>
      <c r="M228" s="287"/>
      <c r="N228" s="287"/>
      <c r="O228" s="287"/>
      <c r="P228" s="287"/>
      <c r="Q228" s="287"/>
      <c r="R228" s="287"/>
      <c r="S228" s="287"/>
      <c r="T228" s="287"/>
      <c r="U228" s="287"/>
      <c r="V228" s="287"/>
      <c r="W228" s="287"/>
      <c r="X228" s="287"/>
      <c r="Y228" s="287"/>
      <c r="Z228" s="287"/>
      <c r="AA228" s="287"/>
      <c r="AB228" s="287"/>
    </row>
    <row r="229">
      <c r="A229" s="284">
        <v>228.0</v>
      </c>
      <c r="B229" s="280" t="s">
        <v>1587</v>
      </c>
      <c r="C229" s="265" t="s">
        <v>553</v>
      </c>
      <c r="D229" s="367"/>
      <c r="E229" s="294" t="s">
        <v>1588</v>
      </c>
      <c r="F229" s="397" t="s">
        <v>110</v>
      </c>
      <c r="G229" s="178" t="s">
        <v>124</v>
      </c>
      <c r="H229" s="286" t="s">
        <v>1379</v>
      </c>
      <c r="I229" s="290">
        <v>45902.0</v>
      </c>
      <c r="J229" s="287"/>
      <c r="K229" s="287"/>
      <c r="L229" s="287"/>
      <c r="M229" s="287"/>
      <c r="N229" s="287"/>
      <c r="O229" s="287"/>
      <c r="P229" s="287"/>
      <c r="Q229" s="287"/>
      <c r="R229" s="287"/>
      <c r="S229" s="287"/>
      <c r="T229" s="287"/>
      <c r="U229" s="287"/>
      <c r="V229" s="287"/>
      <c r="W229" s="287"/>
      <c r="X229" s="287"/>
      <c r="Y229" s="287"/>
      <c r="Z229" s="287"/>
      <c r="AA229" s="287"/>
      <c r="AB229" s="287"/>
    </row>
    <row r="230">
      <c r="A230" s="284">
        <v>229.0</v>
      </c>
      <c r="B230" s="280" t="s">
        <v>1589</v>
      </c>
      <c r="C230" s="265" t="s">
        <v>1590</v>
      </c>
      <c r="D230" s="367"/>
      <c r="E230" s="294" t="s">
        <v>1591</v>
      </c>
      <c r="F230" s="397" t="s">
        <v>125</v>
      </c>
      <c r="G230" s="178" t="s">
        <v>124</v>
      </c>
      <c r="H230" s="286" t="s">
        <v>1379</v>
      </c>
      <c r="I230" s="290">
        <v>45904.0</v>
      </c>
      <c r="J230" s="287"/>
      <c r="K230" s="287"/>
      <c r="L230" s="287"/>
      <c r="M230" s="287"/>
      <c r="N230" s="287"/>
      <c r="O230" s="287"/>
      <c r="P230" s="287"/>
      <c r="Q230" s="287"/>
      <c r="R230" s="287"/>
      <c r="S230" s="287"/>
      <c r="T230" s="287"/>
      <c r="U230" s="287"/>
      <c r="V230" s="287"/>
      <c r="W230" s="287"/>
      <c r="X230" s="287"/>
      <c r="Y230" s="287"/>
      <c r="Z230" s="287"/>
      <c r="AA230" s="287"/>
      <c r="AB230" s="287"/>
    </row>
    <row r="231">
      <c r="A231" s="351">
        <v>230.0</v>
      </c>
      <c r="B231" s="356" t="s">
        <v>1592</v>
      </c>
      <c r="C231" s="362" t="s">
        <v>1593</v>
      </c>
      <c r="D231" s="388"/>
      <c r="E231" s="356" t="s">
        <v>1594</v>
      </c>
      <c r="F231" s="394" t="s">
        <v>125</v>
      </c>
      <c r="G231" s="202" t="s">
        <v>40</v>
      </c>
      <c r="H231" s="370" t="s">
        <v>1379</v>
      </c>
      <c r="I231" s="387">
        <v>45905.0</v>
      </c>
      <c r="J231" s="287"/>
      <c r="K231" s="287"/>
      <c r="L231" s="287"/>
      <c r="M231" s="287"/>
      <c r="N231" s="287"/>
      <c r="O231" s="287"/>
      <c r="P231" s="287"/>
      <c r="Q231" s="287"/>
      <c r="R231" s="287"/>
      <c r="S231" s="287"/>
      <c r="T231" s="287"/>
      <c r="U231" s="287"/>
      <c r="V231" s="287"/>
      <c r="W231" s="287"/>
      <c r="X231" s="287"/>
      <c r="Y231" s="287"/>
      <c r="Z231" s="287"/>
      <c r="AA231" s="287"/>
      <c r="AB231" s="287"/>
    </row>
    <row r="232">
      <c r="A232" s="284">
        <v>231.0</v>
      </c>
      <c r="B232" s="280" t="s">
        <v>1595</v>
      </c>
      <c r="C232" s="265" t="s">
        <v>1596</v>
      </c>
      <c r="D232" s="367"/>
      <c r="E232" s="294" t="s">
        <v>1597</v>
      </c>
      <c r="F232" s="397" t="s">
        <v>110</v>
      </c>
      <c r="G232" s="178" t="s">
        <v>124</v>
      </c>
      <c r="H232" s="286" t="s">
        <v>1379</v>
      </c>
      <c r="I232" s="290">
        <v>45906.0</v>
      </c>
      <c r="J232" s="287"/>
      <c r="K232" s="287"/>
      <c r="L232" s="287"/>
      <c r="M232" s="287"/>
      <c r="N232" s="287"/>
      <c r="O232" s="287"/>
      <c r="P232" s="287"/>
      <c r="Q232" s="287"/>
      <c r="R232" s="287"/>
      <c r="S232" s="287"/>
      <c r="T232" s="287"/>
      <c r="U232" s="287"/>
      <c r="V232" s="287"/>
      <c r="W232" s="287"/>
      <c r="X232" s="287"/>
      <c r="Y232" s="287"/>
      <c r="Z232" s="287"/>
      <c r="AA232" s="287"/>
      <c r="AB232" s="287"/>
    </row>
    <row r="233">
      <c r="A233" s="284">
        <v>232.0</v>
      </c>
      <c r="B233" s="280" t="s">
        <v>1598</v>
      </c>
      <c r="C233" s="265" t="s">
        <v>1599</v>
      </c>
      <c r="D233" s="367"/>
      <c r="E233" s="294" t="s">
        <v>1600</v>
      </c>
      <c r="F233" s="397" t="s">
        <v>125</v>
      </c>
      <c r="G233" s="178" t="s">
        <v>124</v>
      </c>
      <c r="H233" s="286" t="s">
        <v>1379</v>
      </c>
      <c r="I233" s="290">
        <v>45907.0</v>
      </c>
      <c r="J233" s="287"/>
      <c r="K233" s="287"/>
      <c r="L233" s="287"/>
      <c r="M233" s="287"/>
      <c r="N233" s="287"/>
      <c r="O233" s="287"/>
      <c r="P233" s="287"/>
      <c r="Q233" s="287"/>
      <c r="R233" s="287"/>
      <c r="S233" s="287"/>
      <c r="T233" s="287"/>
      <c r="U233" s="287"/>
      <c r="V233" s="287"/>
      <c r="W233" s="287"/>
      <c r="X233" s="287"/>
      <c r="Y233" s="287"/>
      <c r="Z233" s="287"/>
      <c r="AA233" s="287"/>
      <c r="AB233" s="287"/>
    </row>
    <row r="234">
      <c r="A234" s="284">
        <v>233.0</v>
      </c>
      <c r="B234" s="280" t="s">
        <v>1601</v>
      </c>
      <c r="C234" s="265" t="s">
        <v>1602</v>
      </c>
      <c r="D234" s="367"/>
      <c r="E234" s="294" t="s">
        <v>1603</v>
      </c>
      <c r="F234" s="397" t="s">
        <v>110</v>
      </c>
      <c r="G234" s="178" t="s">
        <v>124</v>
      </c>
      <c r="H234" s="286" t="s">
        <v>1379</v>
      </c>
      <c r="I234" s="290">
        <v>45907.0</v>
      </c>
      <c r="J234" s="287"/>
      <c r="K234" s="287"/>
      <c r="L234" s="287"/>
      <c r="M234" s="287"/>
      <c r="N234" s="287"/>
      <c r="O234" s="287"/>
      <c r="P234" s="287"/>
      <c r="Q234" s="287"/>
      <c r="R234" s="287"/>
      <c r="S234" s="287"/>
      <c r="T234" s="287"/>
      <c r="U234" s="287"/>
      <c r="V234" s="287"/>
      <c r="W234" s="287"/>
      <c r="X234" s="287"/>
      <c r="Y234" s="287"/>
      <c r="Z234" s="287"/>
      <c r="AA234" s="287"/>
      <c r="AB234" s="287"/>
    </row>
    <row r="235">
      <c r="A235" s="284">
        <v>234.0</v>
      </c>
      <c r="B235" s="280" t="s">
        <v>1604</v>
      </c>
      <c r="C235" s="265" t="s">
        <v>1605</v>
      </c>
      <c r="D235" s="367"/>
      <c r="E235" s="294" t="s">
        <v>1606</v>
      </c>
      <c r="F235" s="397" t="s">
        <v>125</v>
      </c>
      <c r="G235" s="178" t="s">
        <v>124</v>
      </c>
      <c r="H235" s="286" t="s">
        <v>1379</v>
      </c>
      <c r="I235" s="290">
        <v>45907.0</v>
      </c>
      <c r="J235" s="287"/>
      <c r="K235" s="287"/>
      <c r="L235" s="287"/>
      <c r="M235" s="287"/>
      <c r="N235" s="287"/>
      <c r="O235" s="287"/>
      <c r="P235" s="287"/>
      <c r="Q235" s="287"/>
      <c r="R235" s="287"/>
      <c r="S235" s="287"/>
      <c r="T235" s="287"/>
      <c r="U235" s="287"/>
      <c r="V235" s="287"/>
      <c r="W235" s="287"/>
      <c r="X235" s="287"/>
      <c r="Y235" s="287"/>
      <c r="Z235" s="287"/>
      <c r="AA235" s="287"/>
      <c r="AB235" s="287"/>
    </row>
    <row r="236">
      <c r="A236" s="351">
        <v>235.0</v>
      </c>
      <c r="B236" s="356" t="s">
        <v>1607</v>
      </c>
      <c r="C236" s="362" t="s">
        <v>1608</v>
      </c>
      <c r="D236" s="388"/>
      <c r="E236" s="356" t="s">
        <v>1609</v>
      </c>
      <c r="F236" s="394" t="s">
        <v>110</v>
      </c>
      <c r="G236" s="202" t="s">
        <v>40</v>
      </c>
      <c r="H236" s="370" t="s">
        <v>1379</v>
      </c>
      <c r="I236" s="387">
        <v>45908.0</v>
      </c>
      <c r="J236" s="146"/>
      <c r="K236" s="146"/>
      <c r="L236" s="146"/>
      <c r="M236" s="146"/>
      <c r="N236" s="146"/>
      <c r="O236" s="146"/>
      <c r="P236" s="146"/>
      <c r="Q236" s="146"/>
      <c r="R236" s="146"/>
      <c r="S236" s="146"/>
      <c r="T236" s="146"/>
      <c r="U236" s="146"/>
      <c r="V236" s="146"/>
      <c r="W236" s="146"/>
      <c r="X236" s="146"/>
      <c r="Y236" s="146"/>
      <c r="Z236" s="146"/>
      <c r="AA236" s="146"/>
      <c r="AB236" s="146"/>
    </row>
    <row r="237">
      <c r="A237" s="284">
        <v>236.0</v>
      </c>
      <c r="B237" s="280" t="s">
        <v>1610</v>
      </c>
      <c r="C237" s="288"/>
      <c r="D237" s="289" t="s">
        <v>1611</v>
      </c>
      <c r="E237" s="294" t="s">
        <v>1612</v>
      </c>
      <c r="F237" s="397" t="s">
        <v>125</v>
      </c>
      <c r="G237" s="178" t="s">
        <v>502</v>
      </c>
      <c r="H237" s="286" t="s">
        <v>1379</v>
      </c>
      <c r="I237" s="290">
        <v>45909.0</v>
      </c>
      <c r="J237" s="287"/>
      <c r="K237" s="287"/>
      <c r="L237" s="287"/>
      <c r="M237" s="287"/>
      <c r="N237" s="287"/>
      <c r="O237" s="287"/>
      <c r="P237" s="287"/>
      <c r="Q237" s="287"/>
      <c r="R237" s="287"/>
      <c r="S237" s="287"/>
      <c r="T237" s="287"/>
      <c r="U237" s="287"/>
      <c r="V237" s="287"/>
      <c r="W237" s="287"/>
      <c r="X237" s="287"/>
      <c r="Y237" s="287"/>
      <c r="Z237" s="287"/>
      <c r="AA237" s="287"/>
      <c r="AB237" s="287"/>
    </row>
    <row r="238">
      <c r="A238" s="284">
        <v>237.0</v>
      </c>
      <c r="B238" s="280" t="s">
        <v>1613</v>
      </c>
      <c r="C238" s="265" t="s">
        <v>1614</v>
      </c>
      <c r="D238" s="367"/>
      <c r="E238" s="294" t="s">
        <v>1615</v>
      </c>
      <c r="F238" s="397" t="s">
        <v>110</v>
      </c>
      <c r="G238" s="178" t="s">
        <v>124</v>
      </c>
      <c r="H238" s="286" t="s">
        <v>1379</v>
      </c>
      <c r="I238" s="290">
        <v>45910.0</v>
      </c>
      <c r="J238" s="287"/>
      <c r="K238" s="287"/>
      <c r="L238" s="287"/>
      <c r="M238" s="287"/>
      <c r="N238" s="287"/>
      <c r="O238" s="287"/>
      <c r="P238" s="287"/>
      <c r="Q238" s="287"/>
      <c r="R238" s="287"/>
      <c r="S238" s="287"/>
      <c r="T238" s="287"/>
      <c r="U238" s="287"/>
      <c r="V238" s="287"/>
      <c r="W238" s="287"/>
      <c r="X238" s="287"/>
      <c r="Y238" s="287"/>
      <c r="Z238" s="287"/>
      <c r="AA238" s="287"/>
      <c r="AB238" s="287"/>
    </row>
    <row r="239">
      <c r="A239" s="284">
        <v>238.0</v>
      </c>
      <c r="B239" s="280" t="s">
        <v>1616</v>
      </c>
      <c r="C239" s="265" t="s">
        <v>1617</v>
      </c>
      <c r="D239" s="367"/>
      <c r="E239" s="294" t="s">
        <v>1618</v>
      </c>
      <c r="F239" s="397" t="s">
        <v>125</v>
      </c>
      <c r="G239" s="178" t="s">
        <v>139</v>
      </c>
      <c r="H239" s="286" t="s">
        <v>1379</v>
      </c>
      <c r="I239" s="290">
        <v>45910.0</v>
      </c>
      <c r="J239" s="287"/>
      <c r="K239" s="287"/>
      <c r="L239" s="287"/>
      <c r="M239" s="287"/>
      <c r="N239" s="287"/>
      <c r="O239" s="287"/>
      <c r="P239" s="287"/>
      <c r="Q239" s="287"/>
      <c r="R239" s="287"/>
      <c r="S239" s="287"/>
      <c r="T239" s="287"/>
      <c r="U239" s="287"/>
      <c r="V239" s="287"/>
      <c r="W239" s="287"/>
      <c r="X239" s="287"/>
      <c r="Y239" s="287"/>
      <c r="Z239" s="287"/>
      <c r="AA239" s="287"/>
      <c r="AB239" s="287"/>
    </row>
    <row r="240">
      <c r="A240" s="284">
        <v>239.0</v>
      </c>
      <c r="B240" s="280" t="s">
        <v>1619</v>
      </c>
      <c r="C240" s="265" t="s">
        <v>1620</v>
      </c>
      <c r="D240" s="367"/>
      <c r="E240" s="399" t="s">
        <v>1621</v>
      </c>
      <c r="F240" s="397" t="s">
        <v>110</v>
      </c>
      <c r="G240" s="178" t="s">
        <v>124</v>
      </c>
      <c r="H240" s="286" t="s">
        <v>1379</v>
      </c>
      <c r="I240" s="290">
        <v>45912.0</v>
      </c>
      <c r="J240" s="287"/>
      <c r="K240" s="287"/>
      <c r="L240" s="287"/>
      <c r="M240" s="287"/>
      <c r="N240" s="287"/>
      <c r="O240" s="287"/>
      <c r="P240" s="287"/>
      <c r="Q240" s="287"/>
      <c r="R240" s="287"/>
      <c r="S240" s="287"/>
      <c r="T240" s="287"/>
      <c r="U240" s="287"/>
      <c r="V240" s="287"/>
      <c r="W240" s="287"/>
      <c r="X240" s="287"/>
      <c r="Y240" s="287"/>
      <c r="Z240" s="287"/>
      <c r="AA240" s="287"/>
      <c r="AB240" s="287"/>
    </row>
    <row r="241">
      <c r="A241" s="284">
        <v>240.0</v>
      </c>
      <c r="B241" s="280" t="s">
        <v>1622</v>
      </c>
      <c r="C241" s="265" t="s">
        <v>1617</v>
      </c>
      <c r="D241" s="367"/>
      <c r="E241" s="294" t="s">
        <v>1623</v>
      </c>
      <c r="F241" s="397" t="s">
        <v>125</v>
      </c>
      <c r="G241" s="178" t="s">
        <v>260</v>
      </c>
      <c r="H241" s="286" t="s">
        <v>1379</v>
      </c>
      <c r="I241" s="290">
        <v>45917.0</v>
      </c>
      <c r="J241" s="287"/>
      <c r="K241" s="287"/>
      <c r="L241" s="287"/>
      <c r="M241" s="287"/>
      <c r="N241" s="287"/>
      <c r="O241" s="287"/>
      <c r="P241" s="287"/>
      <c r="Q241" s="287"/>
      <c r="R241" s="287"/>
      <c r="S241" s="287"/>
      <c r="T241" s="287"/>
      <c r="U241" s="287"/>
      <c r="V241" s="287"/>
      <c r="W241" s="287"/>
      <c r="X241" s="287"/>
      <c r="Y241" s="287"/>
      <c r="Z241" s="287"/>
      <c r="AA241" s="287"/>
      <c r="AB241" s="287"/>
    </row>
    <row r="242">
      <c r="A242" s="351">
        <v>241.0</v>
      </c>
      <c r="B242" s="356" t="s">
        <v>1624</v>
      </c>
      <c r="C242" s="362" t="s">
        <v>1625</v>
      </c>
      <c r="D242" s="388"/>
      <c r="E242" s="356" t="s">
        <v>1626</v>
      </c>
      <c r="F242" s="394" t="s">
        <v>110</v>
      </c>
      <c r="G242" s="358" t="s">
        <v>40</v>
      </c>
      <c r="H242" s="370" t="s">
        <v>1379</v>
      </c>
      <c r="I242" s="387">
        <v>45918.0</v>
      </c>
      <c r="J242" s="287"/>
      <c r="K242" s="287"/>
      <c r="L242" s="287"/>
      <c r="M242" s="287"/>
      <c r="N242" s="287"/>
      <c r="O242" s="287"/>
      <c r="P242" s="287"/>
      <c r="Q242" s="287"/>
      <c r="R242" s="287"/>
      <c r="S242" s="287"/>
      <c r="T242" s="287"/>
      <c r="U242" s="287"/>
      <c r="V242" s="287"/>
      <c r="W242" s="287"/>
      <c r="X242" s="287"/>
      <c r="Y242" s="287"/>
      <c r="Z242" s="287"/>
      <c r="AA242" s="287"/>
      <c r="AB242" s="287"/>
    </row>
    <row r="243">
      <c r="A243" s="284">
        <v>242.0</v>
      </c>
      <c r="B243" s="280" t="s">
        <v>1627</v>
      </c>
      <c r="C243" s="265" t="s">
        <v>1628</v>
      </c>
      <c r="D243" s="367"/>
      <c r="E243" s="294" t="s">
        <v>1629</v>
      </c>
      <c r="F243" s="397" t="s">
        <v>125</v>
      </c>
      <c r="G243" s="178" t="s">
        <v>124</v>
      </c>
      <c r="H243" s="286" t="s">
        <v>1379</v>
      </c>
      <c r="I243" s="290">
        <v>45918.0</v>
      </c>
      <c r="J243" s="287"/>
      <c r="K243" s="287"/>
      <c r="L243" s="287"/>
      <c r="M243" s="287"/>
      <c r="N243" s="287"/>
      <c r="O243" s="287"/>
      <c r="P243" s="287"/>
      <c r="Q243" s="287"/>
      <c r="R243" s="287"/>
      <c r="S243" s="287"/>
      <c r="T243" s="287"/>
      <c r="U243" s="287"/>
      <c r="V243" s="287"/>
      <c r="W243" s="287"/>
      <c r="X243" s="287"/>
      <c r="Y243" s="287"/>
      <c r="Z243" s="287"/>
      <c r="AA243" s="287"/>
      <c r="AB243" s="287"/>
    </row>
    <row r="244">
      <c r="A244" s="284">
        <v>243.0</v>
      </c>
      <c r="B244" s="280" t="s">
        <v>1630</v>
      </c>
      <c r="C244" s="265" t="s">
        <v>1631</v>
      </c>
      <c r="D244" s="367"/>
      <c r="E244" s="280" t="s">
        <v>1632</v>
      </c>
      <c r="F244" s="397" t="s">
        <v>110</v>
      </c>
      <c r="G244" s="178" t="s">
        <v>124</v>
      </c>
      <c r="H244" s="286" t="s">
        <v>1379</v>
      </c>
      <c r="I244" s="290">
        <v>45918.0</v>
      </c>
      <c r="J244" s="287"/>
      <c r="K244" s="287"/>
      <c r="L244" s="287"/>
      <c r="M244" s="287"/>
      <c r="N244" s="287"/>
      <c r="O244" s="287"/>
      <c r="P244" s="287"/>
      <c r="Q244" s="287"/>
      <c r="R244" s="287"/>
      <c r="S244" s="287"/>
      <c r="T244" s="287"/>
      <c r="U244" s="287"/>
      <c r="V244" s="287"/>
      <c r="W244" s="287"/>
      <c r="X244" s="287"/>
      <c r="Y244" s="287"/>
      <c r="Z244" s="287"/>
      <c r="AA244" s="287"/>
      <c r="AB244" s="287"/>
    </row>
    <row r="245">
      <c r="A245" s="284">
        <v>244.0</v>
      </c>
      <c r="B245" s="280" t="s">
        <v>1633</v>
      </c>
      <c r="C245" s="265" t="s">
        <v>1634</v>
      </c>
      <c r="D245" s="367"/>
      <c r="E245" s="280" t="s">
        <v>1635</v>
      </c>
      <c r="F245" s="395" t="s">
        <v>125</v>
      </c>
      <c r="G245" s="178" t="s">
        <v>502</v>
      </c>
      <c r="H245" s="286" t="s">
        <v>1379</v>
      </c>
      <c r="I245" s="290">
        <v>45918.0</v>
      </c>
      <c r="J245" s="287"/>
      <c r="K245" s="287"/>
      <c r="L245" s="287"/>
      <c r="M245" s="287"/>
      <c r="N245" s="287"/>
      <c r="O245" s="287"/>
      <c r="P245" s="287"/>
      <c r="Q245" s="287"/>
      <c r="R245" s="287"/>
      <c r="S245" s="287"/>
      <c r="T245" s="287"/>
      <c r="U245" s="287"/>
      <c r="V245" s="287"/>
      <c r="W245" s="287"/>
      <c r="X245" s="287"/>
      <c r="Y245" s="287"/>
      <c r="Z245" s="287"/>
      <c r="AA245" s="287"/>
      <c r="AB245" s="287"/>
    </row>
    <row r="246">
      <c r="A246" s="284">
        <v>245.0</v>
      </c>
      <c r="B246" s="280" t="s">
        <v>1636</v>
      </c>
      <c r="C246" s="265" t="s">
        <v>1637</v>
      </c>
      <c r="D246" s="367"/>
      <c r="E246" s="280" t="s">
        <v>1638</v>
      </c>
      <c r="F246" s="397" t="s">
        <v>110</v>
      </c>
      <c r="G246" s="178" t="s">
        <v>124</v>
      </c>
      <c r="H246" s="286" t="s">
        <v>1379</v>
      </c>
      <c r="I246" s="290">
        <v>45887.0</v>
      </c>
      <c r="J246" s="287"/>
      <c r="K246" s="287"/>
      <c r="L246" s="287"/>
      <c r="M246" s="287"/>
      <c r="N246" s="287"/>
      <c r="O246" s="287"/>
      <c r="P246" s="287"/>
      <c r="Q246" s="287"/>
      <c r="R246" s="287"/>
      <c r="S246" s="287"/>
      <c r="T246" s="287"/>
      <c r="U246" s="287"/>
      <c r="V246" s="287"/>
      <c r="W246" s="287"/>
      <c r="X246" s="287"/>
      <c r="Y246" s="287"/>
      <c r="Z246" s="287"/>
      <c r="AA246" s="287"/>
      <c r="AB246" s="287"/>
    </row>
    <row r="247">
      <c r="A247" s="284">
        <v>246.0</v>
      </c>
      <c r="B247" s="280" t="s">
        <v>1639</v>
      </c>
      <c r="C247" s="265" t="s">
        <v>1640</v>
      </c>
      <c r="D247" s="280" t="s">
        <v>1002</v>
      </c>
      <c r="E247" s="280" t="s">
        <v>1641</v>
      </c>
      <c r="F247" s="395" t="s">
        <v>125</v>
      </c>
      <c r="G247" s="178" t="s">
        <v>124</v>
      </c>
      <c r="H247" s="286" t="s">
        <v>1379</v>
      </c>
      <c r="I247" s="290">
        <v>45919.0</v>
      </c>
      <c r="J247" s="287"/>
      <c r="K247" s="287"/>
      <c r="L247" s="287"/>
      <c r="M247" s="287"/>
      <c r="N247" s="287"/>
      <c r="O247" s="287"/>
      <c r="P247" s="287"/>
      <c r="Q247" s="287"/>
      <c r="R247" s="287"/>
      <c r="S247" s="287"/>
      <c r="T247" s="287"/>
      <c r="U247" s="287"/>
      <c r="V247" s="287"/>
      <c r="W247" s="287"/>
      <c r="X247" s="287"/>
      <c r="Y247" s="287"/>
      <c r="Z247" s="287"/>
      <c r="AA247" s="287"/>
      <c r="AB247" s="287"/>
    </row>
    <row r="248">
      <c r="A248" s="284">
        <v>247.0</v>
      </c>
      <c r="B248" s="280" t="s">
        <v>1642</v>
      </c>
      <c r="C248" s="265" t="s">
        <v>1643</v>
      </c>
      <c r="D248" s="367"/>
      <c r="E248" s="280" t="s">
        <v>1644</v>
      </c>
      <c r="F248" s="397" t="s">
        <v>110</v>
      </c>
      <c r="G248" s="178" t="s">
        <v>124</v>
      </c>
      <c r="H248" s="286" t="s">
        <v>1379</v>
      </c>
      <c r="I248" s="290">
        <v>45919.0</v>
      </c>
      <c r="J248" s="287"/>
      <c r="K248" s="287"/>
      <c r="L248" s="287"/>
      <c r="M248" s="287"/>
      <c r="N248" s="287"/>
      <c r="O248" s="287"/>
      <c r="P248" s="287"/>
      <c r="Q248" s="287"/>
      <c r="R248" s="287"/>
      <c r="S248" s="287"/>
      <c r="T248" s="287"/>
      <c r="U248" s="287"/>
      <c r="V248" s="287"/>
      <c r="W248" s="287"/>
      <c r="X248" s="287"/>
      <c r="Y248" s="287"/>
      <c r="Z248" s="287"/>
      <c r="AA248" s="287"/>
      <c r="AB248" s="287"/>
    </row>
    <row r="249">
      <c r="A249" s="351">
        <v>248.0</v>
      </c>
      <c r="B249" s="356" t="s">
        <v>1645</v>
      </c>
      <c r="C249" s="362" t="s">
        <v>1646</v>
      </c>
      <c r="D249" s="388"/>
      <c r="E249" s="356" t="s">
        <v>1647</v>
      </c>
      <c r="F249" s="394" t="s">
        <v>125</v>
      </c>
      <c r="G249" s="202" t="s">
        <v>40</v>
      </c>
      <c r="H249" s="370" t="s">
        <v>1379</v>
      </c>
      <c r="I249" s="387">
        <v>45919.0</v>
      </c>
      <c r="J249" s="287"/>
      <c r="K249" s="287"/>
      <c r="L249" s="287"/>
      <c r="M249" s="287"/>
      <c r="N249" s="287"/>
      <c r="O249" s="287"/>
      <c r="P249" s="287"/>
      <c r="Q249" s="287"/>
      <c r="R249" s="287"/>
      <c r="S249" s="287"/>
      <c r="T249" s="287"/>
      <c r="U249" s="287"/>
      <c r="V249" s="287"/>
      <c r="W249" s="287"/>
      <c r="X249" s="287"/>
      <c r="Y249" s="287"/>
      <c r="Z249" s="287"/>
      <c r="AA249" s="287"/>
      <c r="AB249" s="287"/>
    </row>
    <row r="250">
      <c r="A250" s="351">
        <v>249.0</v>
      </c>
      <c r="B250" s="356" t="s">
        <v>1648</v>
      </c>
      <c r="C250" s="362" t="s">
        <v>1649</v>
      </c>
      <c r="D250" s="388"/>
      <c r="E250" s="356" t="s">
        <v>1650</v>
      </c>
      <c r="F250" s="394" t="s">
        <v>110</v>
      </c>
      <c r="G250" s="358" t="s">
        <v>40</v>
      </c>
      <c r="H250" s="370" t="s">
        <v>1379</v>
      </c>
      <c r="I250" s="387">
        <v>45919.0</v>
      </c>
      <c r="J250" s="287"/>
      <c r="K250" s="287"/>
      <c r="L250" s="287"/>
      <c r="M250" s="287"/>
      <c r="N250" s="287"/>
      <c r="O250" s="287"/>
      <c r="P250" s="287"/>
      <c r="Q250" s="287"/>
      <c r="R250" s="287"/>
      <c r="S250" s="287"/>
      <c r="T250" s="287"/>
      <c r="U250" s="287"/>
      <c r="V250" s="287"/>
      <c r="W250" s="287"/>
      <c r="X250" s="287"/>
      <c r="Y250" s="287"/>
      <c r="Z250" s="287"/>
      <c r="AA250" s="287"/>
      <c r="AB250" s="287"/>
    </row>
    <row r="251">
      <c r="A251" s="284">
        <v>250.0</v>
      </c>
      <c r="B251" s="280" t="s">
        <v>1651</v>
      </c>
      <c r="C251" s="265" t="s">
        <v>1652</v>
      </c>
      <c r="D251" s="367"/>
      <c r="E251" s="280" t="s">
        <v>1653</v>
      </c>
      <c r="F251" s="395" t="s">
        <v>125</v>
      </c>
      <c r="G251" s="178" t="s">
        <v>260</v>
      </c>
      <c r="H251" s="286" t="s">
        <v>1379</v>
      </c>
      <c r="I251" s="290">
        <v>45920.0</v>
      </c>
      <c r="J251" s="287"/>
      <c r="K251" s="287"/>
      <c r="L251" s="287"/>
      <c r="M251" s="287"/>
      <c r="N251" s="287"/>
      <c r="O251" s="287"/>
      <c r="P251" s="287"/>
      <c r="Q251" s="287"/>
      <c r="R251" s="287"/>
      <c r="S251" s="287"/>
      <c r="T251" s="287"/>
      <c r="U251" s="287"/>
      <c r="V251" s="287"/>
      <c r="W251" s="287"/>
      <c r="X251" s="287"/>
      <c r="Y251" s="287"/>
      <c r="Z251" s="287"/>
      <c r="AA251" s="287"/>
      <c r="AB251" s="287"/>
    </row>
    <row r="252">
      <c r="A252" s="284">
        <v>251.0</v>
      </c>
      <c r="B252" s="280" t="s">
        <v>1654</v>
      </c>
      <c r="C252" s="265" t="s">
        <v>1655</v>
      </c>
      <c r="D252" s="280"/>
      <c r="E252" s="280" t="s">
        <v>1656</v>
      </c>
      <c r="F252" s="397" t="s">
        <v>110</v>
      </c>
      <c r="G252" s="178" t="s">
        <v>124</v>
      </c>
      <c r="H252" s="286" t="s">
        <v>1379</v>
      </c>
      <c r="I252" s="290">
        <v>45920.0</v>
      </c>
      <c r="J252" s="287"/>
      <c r="K252" s="287"/>
      <c r="L252" s="287"/>
      <c r="M252" s="287"/>
      <c r="N252" s="287"/>
      <c r="O252" s="287"/>
      <c r="P252" s="287"/>
      <c r="Q252" s="287"/>
      <c r="R252" s="287"/>
      <c r="S252" s="287"/>
      <c r="T252" s="287"/>
      <c r="U252" s="287"/>
      <c r="V252" s="287"/>
      <c r="W252" s="287"/>
      <c r="X252" s="287"/>
      <c r="Y252" s="287"/>
      <c r="Z252" s="287"/>
      <c r="AA252" s="287"/>
      <c r="AB252" s="287"/>
    </row>
    <row r="253">
      <c r="A253" s="284">
        <v>252.0</v>
      </c>
      <c r="B253" s="280" t="s">
        <v>1657</v>
      </c>
      <c r="C253" s="265" t="s">
        <v>1658</v>
      </c>
      <c r="D253" s="367"/>
      <c r="E253" s="280" t="s">
        <v>1659</v>
      </c>
      <c r="F253" s="395" t="s">
        <v>125</v>
      </c>
      <c r="G253" s="178" t="s">
        <v>124</v>
      </c>
      <c r="H253" s="286" t="s">
        <v>1379</v>
      </c>
      <c r="I253" s="290">
        <v>45922.0</v>
      </c>
      <c r="J253" s="287"/>
      <c r="K253" s="287"/>
      <c r="L253" s="287"/>
      <c r="M253" s="287"/>
      <c r="N253" s="287"/>
      <c r="O253" s="287"/>
      <c r="P253" s="287"/>
      <c r="Q253" s="287"/>
      <c r="R253" s="287"/>
      <c r="S253" s="287"/>
      <c r="T253" s="287"/>
      <c r="U253" s="287"/>
      <c r="V253" s="287"/>
      <c r="W253" s="287"/>
      <c r="X253" s="287"/>
      <c r="Y253" s="287"/>
      <c r="Z253" s="287"/>
      <c r="AA253" s="287"/>
      <c r="AB253" s="287"/>
    </row>
    <row r="254">
      <c r="A254" s="284">
        <v>253.0</v>
      </c>
      <c r="B254" s="280" t="s">
        <v>1660</v>
      </c>
      <c r="C254" s="265" t="s">
        <v>1661</v>
      </c>
      <c r="D254" s="367"/>
      <c r="E254" s="280" t="s">
        <v>1662</v>
      </c>
      <c r="F254" s="397" t="s">
        <v>110</v>
      </c>
      <c r="G254" s="178" t="s">
        <v>124</v>
      </c>
      <c r="H254" s="286" t="s">
        <v>1379</v>
      </c>
      <c r="I254" s="290">
        <v>45923.0</v>
      </c>
      <c r="J254" s="287"/>
      <c r="K254" s="287"/>
      <c r="L254" s="287"/>
      <c r="M254" s="287"/>
      <c r="N254" s="287"/>
      <c r="O254" s="287"/>
      <c r="P254" s="287"/>
      <c r="Q254" s="287"/>
      <c r="R254" s="287"/>
      <c r="S254" s="287"/>
      <c r="T254" s="287"/>
      <c r="U254" s="287"/>
      <c r="V254" s="287"/>
      <c r="W254" s="287"/>
      <c r="X254" s="287"/>
      <c r="Y254" s="287"/>
      <c r="Z254" s="287"/>
      <c r="AA254" s="287"/>
      <c r="AB254" s="287"/>
    </row>
    <row r="255">
      <c r="A255" s="284">
        <v>254.0</v>
      </c>
      <c r="B255" s="280" t="s">
        <v>1663</v>
      </c>
      <c r="C255" s="265" t="s">
        <v>1664</v>
      </c>
      <c r="D255" s="367"/>
      <c r="E255" s="280" t="s">
        <v>1665</v>
      </c>
      <c r="F255" s="395" t="s">
        <v>125</v>
      </c>
      <c r="G255" s="178" t="s">
        <v>124</v>
      </c>
      <c r="H255" s="286" t="s">
        <v>1379</v>
      </c>
      <c r="I255" s="290">
        <v>45926.0</v>
      </c>
      <c r="J255" s="287"/>
      <c r="K255" s="287"/>
      <c r="L255" s="287"/>
      <c r="M255" s="287"/>
      <c r="N255" s="287"/>
      <c r="O255" s="287"/>
      <c r="P255" s="287"/>
      <c r="Q255" s="287"/>
      <c r="R255" s="287"/>
      <c r="S255" s="287"/>
      <c r="T255" s="287"/>
      <c r="U255" s="287"/>
      <c r="V255" s="287"/>
      <c r="W255" s="287"/>
      <c r="X255" s="287"/>
      <c r="Y255" s="287"/>
      <c r="Z255" s="287"/>
      <c r="AA255" s="287"/>
      <c r="AB255" s="287"/>
    </row>
    <row r="256">
      <c r="A256" s="284">
        <v>255.0</v>
      </c>
      <c r="B256" s="400" t="s">
        <v>1666</v>
      </c>
      <c r="C256" s="265" t="s">
        <v>1667</v>
      </c>
      <c r="D256" s="367"/>
      <c r="E256" s="280" t="s">
        <v>1668</v>
      </c>
      <c r="F256" s="395" t="s">
        <v>110</v>
      </c>
      <c r="G256" s="178" t="s">
        <v>124</v>
      </c>
      <c r="H256" s="286" t="s">
        <v>1379</v>
      </c>
      <c r="I256" s="290">
        <v>45926.0</v>
      </c>
      <c r="J256" s="287"/>
      <c r="K256" s="287"/>
      <c r="L256" s="287"/>
      <c r="M256" s="287"/>
      <c r="N256" s="287"/>
      <c r="O256" s="287"/>
      <c r="P256" s="287"/>
      <c r="Q256" s="287"/>
      <c r="R256" s="287"/>
      <c r="S256" s="287"/>
      <c r="T256" s="287"/>
      <c r="U256" s="287"/>
      <c r="V256" s="287"/>
      <c r="W256" s="287"/>
      <c r="X256" s="287"/>
      <c r="Y256" s="287"/>
      <c r="Z256" s="287"/>
      <c r="AA256" s="287"/>
      <c r="AB256" s="287"/>
    </row>
    <row r="257">
      <c r="A257" s="284">
        <v>256.0</v>
      </c>
      <c r="B257" s="280" t="s">
        <v>1669</v>
      </c>
      <c r="C257" s="265" t="s">
        <v>1670</v>
      </c>
      <c r="D257" s="367"/>
      <c r="E257" s="280" t="s">
        <v>1671</v>
      </c>
      <c r="F257" s="395" t="s">
        <v>125</v>
      </c>
      <c r="G257" s="178" t="s">
        <v>124</v>
      </c>
      <c r="H257" s="286" t="s">
        <v>1379</v>
      </c>
      <c r="I257" s="290">
        <v>45927.0</v>
      </c>
      <c r="J257" s="287"/>
      <c r="K257" s="287"/>
      <c r="L257" s="287"/>
      <c r="M257" s="287"/>
      <c r="N257" s="287"/>
      <c r="O257" s="287"/>
      <c r="P257" s="287"/>
      <c r="Q257" s="287"/>
      <c r="R257" s="287"/>
      <c r="S257" s="287"/>
      <c r="T257" s="287"/>
      <c r="U257" s="287"/>
      <c r="V257" s="287"/>
      <c r="W257" s="287"/>
      <c r="X257" s="287"/>
      <c r="Y257" s="287"/>
      <c r="Z257" s="287"/>
      <c r="AA257" s="287"/>
      <c r="AB257" s="287"/>
    </row>
    <row r="258">
      <c r="A258" s="284">
        <v>257.0</v>
      </c>
      <c r="B258" s="280" t="s">
        <v>1654</v>
      </c>
      <c r="C258" s="265" t="s">
        <v>1672</v>
      </c>
      <c r="D258" s="367"/>
      <c r="E258" s="280" t="s">
        <v>1673</v>
      </c>
      <c r="F258" s="395" t="s">
        <v>110</v>
      </c>
      <c r="G258" s="178" t="s">
        <v>124</v>
      </c>
      <c r="H258" s="286" t="s">
        <v>1379</v>
      </c>
      <c r="I258" s="290">
        <v>45927.0</v>
      </c>
      <c r="J258" s="287"/>
      <c r="K258" s="287"/>
      <c r="L258" s="287"/>
      <c r="M258" s="287"/>
      <c r="N258" s="287"/>
      <c r="O258" s="287"/>
      <c r="P258" s="287"/>
      <c r="Q258" s="287"/>
      <c r="R258" s="287"/>
      <c r="S258" s="287"/>
      <c r="T258" s="287"/>
      <c r="U258" s="287"/>
      <c r="V258" s="287"/>
      <c r="W258" s="287"/>
      <c r="X258" s="287"/>
      <c r="Y258" s="287"/>
      <c r="Z258" s="287"/>
      <c r="AA258" s="287"/>
      <c r="AB258" s="287"/>
    </row>
    <row r="259">
      <c r="A259" s="284">
        <v>260.0</v>
      </c>
      <c r="B259" s="280" t="s">
        <v>1674</v>
      </c>
      <c r="C259" s="265" t="s">
        <v>1675</v>
      </c>
      <c r="D259" s="367"/>
      <c r="E259" s="280" t="s">
        <v>1676</v>
      </c>
      <c r="F259" s="395" t="s">
        <v>125</v>
      </c>
      <c r="G259" s="178" t="s">
        <v>124</v>
      </c>
      <c r="H259" s="286" t="s">
        <v>1379</v>
      </c>
      <c r="I259" s="290">
        <v>45927.0</v>
      </c>
      <c r="J259" s="287"/>
      <c r="K259" s="287"/>
      <c r="L259" s="287"/>
      <c r="M259" s="287"/>
      <c r="N259" s="287"/>
      <c r="O259" s="287"/>
      <c r="P259" s="287"/>
      <c r="Q259" s="287"/>
      <c r="R259" s="287"/>
      <c r="S259" s="287"/>
      <c r="T259" s="287"/>
      <c r="U259" s="287"/>
      <c r="V259" s="287"/>
      <c r="W259" s="287"/>
      <c r="X259" s="287"/>
      <c r="Y259" s="287"/>
      <c r="Z259" s="287"/>
      <c r="AA259" s="287"/>
      <c r="AB259" s="287"/>
    </row>
    <row r="260">
      <c r="A260" s="284">
        <v>261.0</v>
      </c>
      <c r="B260" s="280" t="s">
        <v>1677</v>
      </c>
      <c r="C260" s="265" t="s">
        <v>1678</v>
      </c>
      <c r="D260" s="367"/>
      <c r="E260" s="280" t="s">
        <v>1679</v>
      </c>
      <c r="F260" s="395" t="s">
        <v>110</v>
      </c>
      <c r="G260" s="178" t="s">
        <v>124</v>
      </c>
      <c r="H260" s="286" t="s">
        <v>1379</v>
      </c>
      <c r="I260" s="290">
        <v>45927.0</v>
      </c>
      <c r="J260" s="287"/>
      <c r="K260" s="287"/>
      <c r="L260" s="287"/>
      <c r="M260" s="287"/>
      <c r="N260" s="287"/>
      <c r="O260" s="287"/>
      <c r="P260" s="287"/>
      <c r="Q260" s="287"/>
      <c r="R260" s="287"/>
      <c r="S260" s="287"/>
      <c r="T260" s="287"/>
      <c r="U260" s="287"/>
      <c r="V260" s="287"/>
      <c r="W260" s="287"/>
      <c r="X260" s="287"/>
      <c r="Y260" s="287"/>
      <c r="Z260" s="287"/>
      <c r="AA260" s="287"/>
      <c r="AB260" s="287"/>
    </row>
    <row r="261">
      <c r="A261" s="284">
        <v>262.0</v>
      </c>
      <c r="B261" s="280" t="s">
        <v>1680</v>
      </c>
      <c r="C261" s="265" t="s">
        <v>1681</v>
      </c>
      <c r="D261" s="367"/>
      <c r="E261" s="280" t="s">
        <v>1682</v>
      </c>
      <c r="F261" s="395" t="s">
        <v>125</v>
      </c>
      <c r="G261" s="178" t="s">
        <v>260</v>
      </c>
      <c r="H261" s="286" t="s">
        <v>1379</v>
      </c>
      <c r="I261" s="290">
        <v>45927.0</v>
      </c>
      <c r="J261" s="287"/>
      <c r="K261" s="287"/>
      <c r="L261" s="287"/>
      <c r="M261" s="287"/>
      <c r="N261" s="287"/>
      <c r="O261" s="287"/>
      <c r="P261" s="287"/>
      <c r="Q261" s="287"/>
      <c r="R261" s="287"/>
      <c r="S261" s="287"/>
      <c r="T261" s="287"/>
      <c r="U261" s="287"/>
      <c r="V261" s="287"/>
      <c r="W261" s="287"/>
      <c r="X261" s="287"/>
      <c r="Y261" s="287"/>
      <c r="Z261" s="287"/>
      <c r="AA261" s="287"/>
      <c r="AB261" s="287"/>
    </row>
    <row r="262">
      <c r="A262" s="284">
        <v>263.0</v>
      </c>
      <c r="B262" s="280" t="s">
        <v>1683</v>
      </c>
      <c r="C262" s="265" t="s">
        <v>1684</v>
      </c>
      <c r="D262" s="367"/>
      <c r="E262" s="280" t="s">
        <v>1685</v>
      </c>
      <c r="F262" s="395" t="s">
        <v>110</v>
      </c>
      <c r="G262" s="178" t="s">
        <v>260</v>
      </c>
      <c r="H262" s="286" t="s">
        <v>1379</v>
      </c>
      <c r="I262" s="290">
        <v>45932.0</v>
      </c>
      <c r="J262" s="287"/>
      <c r="K262" s="287"/>
      <c r="L262" s="287"/>
      <c r="M262" s="287"/>
      <c r="N262" s="287"/>
      <c r="O262" s="287"/>
      <c r="P262" s="287"/>
      <c r="Q262" s="287"/>
      <c r="R262" s="287"/>
      <c r="S262" s="287"/>
      <c r="T262" s="287"/>
      <c r="U262" s="287"/>
      <c r="V262" s="287"/>
      <c r="W262" s="287"/>
      <c r="X262" s="287"/>
      <c r="Y262" s="287"/>
      <c r="Z262" s="287"/>
      <c r="AA262" s="287"/>
      <c r="AB262" s="287"/>
    </row>
    <row r="263">
      <c r="A263" s="351">
        <v>264.0</v>
      </c>
      <c r="B263" s="356" t="s">
        <v>1686</v>
      </c>
      <c r="C263" s="351" t="s">
        <v>1579</v>
      </c>
      <c r="D263" s="354" t="s">
        <v>1687</v>
      </c>
      <c r="E263" s="356" t="s">
        <v>1688</v>
      </c>
      <c r="F263" s="394" t="s">
        <v>125</v>
      </c>
      <c r="G263" s="202" t="s">
        <v>40</v>
      </c>
      <c r="H263" s="370" t="s">
        <v>1379</v>
      </c>
      <c r="I263" s="387">
        <v>45932.0</v>
      </c>
      <c r="J263" s="287"/>
      <c r="K263" s="287"/>
      <c r="L263" s="287"/>
      <c r="M263" s="287"/>
      <c r="N263" s="287"/>
      <c r="O263" s="287"/>
      <c r="P263" s="287"/>
      <c r="Q263" s="287"/>
      <c r="R263" s="287"/>
      <c r="S263" s="287"/>
      <c r="T263" s="287"/>
      <c r="U263" s="287"/>
      <c r="V263" s="287"/>
      <c r="W263" s="287"/>
      <c r="X263" s="287"/>
      <c r="Y263" s="287"/>
      <c r="Z263" s="287"/>
      <c r="AA263" s="287"/>
      <c r="AB263" s="287"/>
    </row>
    <row r="264">
      <c r="A264" s="351">
        <v>265.0</v>
      </c>
      <c r="B264" s="356" t="s">
        <v>1689</v>
      </c>
      <c r="C264" s="401" t="s">
        <v>1690</v>
      </c>
      <c r="D264" s="388"/>
      <c r="E264" s="356" t="s">
        <v>1691</v>
      </c>
      <c r="F264" s="394" t="s">
        <v>110</v>
      </c>
      <c r="G264" s="202" t="s">
        <v>40</v>
      </c>
      <c r="H264" s="370" t="s">
        <v>1379</v>
      </c>
      <c r="I264" s="387">
        <v>45933.0</v>
      </c>
      <c r="J264" s="287"/>
      <c r="K264" s="287"/>
      <c r="L264" s="287"/>
      <c r="M264" s="287"/>
      <c r="N264" s="287"/>
      <c r="O264" s="287"/>
      <c r="P264" s="287"/>
      <c r="Q264" s="287"/>
      <c r="R264" s="287"/>
      <c r="S264" s="287"/>
      <c r="T264" s="287"/>
      <c r="U264" s="287"/>
      <c r="V264" s="287"/>
      <c r="W264" s="287"/>
      <c r="X264" s="287"/>
      <c r="Y264" s="287"/>
      <c r="Z264" s="287"/>
      <c r="AA264" s="287"/>
      <c r="AB264" s="287"/>
    </row>
    <row r="265">
      <c r="A265" s="284">
        <v>266.0</v>
      </c>
      <c r="B265" s="280" t="s">
        <v>1692</v>
      </c>
      <c r="C265" s="265" t="s">
        <v>1693</v>
      </c>
      <c r="D265" s="367"/>
      <c r="E265" s="280" t="s">
        <v>1694</v>
      </c>
      <c r="F265" s="395" t="s">
        <v>125</v>
      </c>
      <c r="G265" s="178" t="s">
        <v>260</v>
      </c>
      <c r="H265" s="286" t="s">
        <v>1379</v>
      </c>
      <c r="I265" s="290">
        <v>45933.0</v>
      </c>
      <c r="J265" s="287"/>
      <c r="K265" s="287"/>
      <c r="L265" s="287"/>
      <c r="M265" s="287"/>
      <c r="N265" s="287"/>
      <c r="O265" s="287"/>
      <c r="P265" s="287"/>
      <c r="Q265" s="287"/>
      <c r="R265" s="287"/>
      <c r="S265" s="287"/>
      <c r="T265" s="287"/>
      <c r="U265" s="287"/>
      <c r="V265" s="287"/>
      <c r="W265" s="287"/>
      <c r="X265" s="287"/>
      <c r="Y265" s="287"/>
      <c r="Z265" s="287"/>
      <c r="AA265" s="287"/>
      <c r="AB265" s="287"/>
    </row>
    <row r="266">
      <c r="A266" s="284">
        <v>267.0</v>
      </c>
      <c r="B266" s="280" t="s">
        <v>1695</v>
      </c>
      <c r="C266" s="265" t="s">
        <v>1696</v>
      </c>
      <c r="D266" s="367"/>
      <c r="E266" s="280" t="s">
        <v>1697</v>
      </c>
      <c r="F266" s="395" t="s">
        <v>110</v>
      </c>
      <c r="G266" s="178" t="s">
        <v>260</v>
      </c>
      <c r="H266" s="286" t="s">
        <v>1379</v>
      </c>
      <c r="I266" s="290">
        <v>45933.0</v>
      </c>
      <c r="J266" s="287"/>
      <c r="K266" s="287"/>
      <c r="L266" s="287"/>
      <c r="M266" s="287"/>
      <c r="N266" s="287"/>
      <c r="O266" s="287"/>
      <c r="P266" s="287"/>
      <c r="Q266" s="287"/>
      <c r="R266" s="287"/>
      <c r="S266" s="287"/>
      <c r="T266" s="287"/>
      <c r="U266" s="287"/>
      <c r="V266" s="287"/>
      <c r="W266" s="287"/>
      <c r="X266" s="287"/>
      <c r="Y266" s="287"/>
      <c r="Z266" s="287"/>
      <c r="AA266" s="287"/>
      <c r="AB266" s="287"/>
    </row>
    <row r="267">
      <c r="A267" s="284">
        <v>268.0</v>
      </c>
      <c r="B267" s="280" t="s">
        <v>1698</v>
      </c>
      <c r="C267" s="265" t="s">
        <v>1699</v>
      </c>
      <c r="D267" s="367"/>
      <c r="E267" s="280" t="s">
        <v>1700</v>
      </c>
      <c r="F267" s="395" t="s">
        <v>125</v>
      </c>
      <c r="G267" s="178" t="s">
        <v>260</v>
      </c>
      <c r="H267" s="286" t="s">
        <v>1379</v>
      </c>
      <c r="I267" s="290">
        <v>45933.0</v>
      </c>
      <c r="J267" s="287"/>
      <c r="K267" s="287"/>
      <c r="L267" s="287"/>
      <c r="M267" s="287"/>
      <c r="N267" s="287"/>
      <c r="O267" s="287"/>
      <c r="P267" s="287"/>
      <c r="Q267" s="287"/>
      <c r="R267" s="287"/>
      <c r="S267" s="287"/>
      <c r="T267" s="287"/>
      <c r="U267" s="287"/>
      <c r="V267" s="287"/>
      <c r="W267" s="287"/>
      <c r="X267" s="287"/>
      <c r="Y267" s="287"/>
      <c r="Z267" s="287"/>
      <c r="AA267" s="287"/>
      <c r="AB267" s="287"/>
    </row>
    <row r="268">
      <c r="A268" s="284">
        <v>269.0</v>
      </c>
      <c r="B268" s="280" t="s">
        <v>1701</v>
      </c>
      <c r="C268" s="278" t="s">
        <v>1579</v>
      </c>
      <c r="D268" s="289" t="s">
        <v>1702</v>
      </c>
      <c r="E268" s="280" t="s">
        <v>1703</v>
      </c>
      <c r="F268" s="395" t="s">
        <v>110</v>
      </c>
      <c r="G268" s="178" t="s">
        <v>124</v>
      </c>
      <c r="H268" s="286" t="s">
        <v>1379</v>
      </c>
      <c r="I268" s="290">
        <v>45933.0</v>
      </c>
      <c r="J268" s="287"/>
      <c r="K268" s="287"/>
      <c r="L268" s="287"/>
      <c r="M268" s="287"/>
      <c r="N268" s="287"/>
      <c r="O268" s="287"/>
      <c r="P268" s="287"/>
      <c r="Q268" s="287"/>
      <c r="R268" s="287"/>
      <c r="S268" s="287"/>
      <c r="T268" s="287"/>
      <c r="U268" s="287"/>
      <c r="V268" s="287"/>
      <c r="W268" s="287"/>
      <c r="X268" s="287"/>
      <c r="Y268" s="287"/>
      <c r="Z268" s="287"/>
      <c r="AA268" s="287"/>
      <c r="AB268" s="287"/>
    </row>
    <row r="269">
      <c r="A269" s="284">
        <v>270.0</v>
      </c>
      <c r="B269" s="280" t="s">
        <v>1704</v>
      </c>
      <c r="C269" s="265" t="s">
        <v>1705</v>
      </c>
      <c r="D269" s="367"/>
      <c r="E269" s="280" t="s">
        <v>1706</v>
      </c>
      <c r="F269" s="395" t="s">
        <v>125</v>
      </c>
      <c r="G269" s="178" t="s">
        <v>124</v>
      </c>
      <c r="H269" s="286" t="s">
        <v>1379</v>
      </c>
      <c r="I269" s="290">
        <v>45935.0</v>
      </c>
      <c r="J269" s="287"/>
      <c r="K269" s="287"/>
      <c r="L269" s="287"/>
      <c r="M269" s="287"/>
      <c r="N269" s="287"/>
      <c r="O269" s="287"/>
      <c r="P269" s="287"/>
      <c r="Q269" s="287"/>
      <c r="R269" s="287"/>
      <c r="S269" s="287"/>
      <c r="T269" s="287"/>
      <c r="U269" s="287"/>
      <c r="V269" s="287"/>
      <c r="W269" s="287"/>
      <c r="X269" s="287"/>
      <c r="Y269" s="287"/>
      <c r="Z269" s="287"/>
      <c r="AA269" s="287"/>
      <c r="AB269" s="287"/>
    </row>
    <row r="270">
      <c r="A270" s="284">
        <v>271.0</v>
      </c>
      <c r="B270" s="280" t="s">
        <v>1707</v>
      </c>
      <c r="C270" s="265" t="s">
        <v>1708</v>
      </c>
      <c r="D270" s="367"/>
      <c r="E270" s="280" t="s">
        <v>1709</v>
      </c>
      <c r="F270" s="395" t="s">
        <v>110</v>
      </c>
      <c r="G270" s="178" t="s">
        <v>260</v>
      </c>
      <c r="H270" s="286" t="s">
        <v>1379</v>
      </c>
      <c r="I270" s="290">
        <v>45935.0</v>
      </c>
      <c r="J270" s="287"/>
      <c r="K270" s="287"/>
      <c r="L270" s="287"/>
      <c r="M270" s="287"/>
      <c r="N270" s="287"/>
      <c r="O270" s="287"/>
      <c r="P270" s="287"/>
      <c r="Q270" s="287"/>
      <c r="R270" s="287"/>
      <c r="S270" s="287"/>
      <c r="T270" s="287"/>
      <c r="U270" s="287"/>
      <c r="V270" s="287"/>
      <c r="W270" s="287"/>
      <c r="X270" s="287"/>
      <c r="Y270" s="287"/>
      <c r="Z270" s="287"/>
      <c r="AA270" s="287"/>
      <c r="AB270" s="287"/>
    </row>
    <row r="271">
      <c r="A271" s="284">
        <v>272.0</v>
      </c>
      <c r="B271" s="280" t="s">
        <v>1710</v>
      </c>
      <c r="C271" s="265" t="s">
        <v>1711</v>
      </c>
      <c r="D271" s="367"/>
      <c r="E271" s="280" t="s">
        <v>1712</v>
      </c>
      <c r="F271" s="395" t="s">
        <v>125</v>
      </c>
      <c r="G271" s="178" t="s">
        <v>124</v>
      </c>
      <c r="H271" s="286" t="s">
        <v>1379</v>
      </c>
      <c r="I271" s="290">
        <v>45935.0</v>
      </c>
      <c r="J271" s="287"/>
      <c r="K271" s="287"/>
      <c r="L271" s="287"/>
      <c r="M271" s="287"/>
      <c r="N271" s="287"/>
      <c r="O271" s="287"/>
      <c r="P271" s="287"/>
      <c r="Q271" s="287"/>
      <c r="R271" s="287"/>
      <c r="S271" s="287"/>
      <c r="T271" s="287"/>
      <c r="U271" s="287"/>
      <c r="V271" s="287"/>
      <c r="W271" s="287"/>
      <c r="X271" s="287"/>
      <c r="Y271" s="287"/>
      <c r="Z271" s="287"/>
      <c r="AA271" s="287"/>
      <c r="AB271" s="287"/>
    </row>
    <row r="272">
      <c r="A272" s="351">
        <v>273.0</v>
      </c>
      <c r="B272" s="356" t="s">
        <v>1713</v>
      </c>
      <c r="C272" s="362" t="s">
        <v>1714</v>
      </c>
      <c r="D272" s="388"/>
      <c r="E272" s="356" t="s">
        <v>1715</v>
      </c>
      <c r="F272" s="394" t="s">
        <v>110</v>
      </c>
      <c r="G272" s="202" t="s">
        <v>40</v>
      </c>
      <c r="H272" s="370" t="s">
        <v>1379</v>
      </c>
      <c r="I272" s="387">
        <v>45936.0</v>
      </c>
      <c r="J272" s="287"/>
      <c r="K272" s="287"/>
      <c r="L272" s="287"/>
      <c r="M272" s="287"/>
      <c r="N272" s="287"/>
      <c r="O272" s="287"/>
      <c r="P272" s="287"/>
      <c r="Q272" s="287"/>
      <c r="R272" s="287"/>
      <c r="S272" s="287"/>
      <c r="T272" s="287"/>
      <c r="U272" s="287"/>
      <c r="V272" s="287"/>
      <c r="W272" s="287"/>
      <c r="X272" s="287"/>
      <c r="Y272" s="287"/>
      <c r="Z272" s="287"/>
      <c r="AA272" s="287"/>
      <c r="AB272" s="287"/>
    </row>
    <row r="273">
      <c r="A273" s="284">
        <v>274.0</v>
      </c>
      <c r="B273" s="280" t="s">
        <v>1716</v>
      </c>
      <c r="C273" s="265" t="s">
        <v>1717</v>
      </c>
      <c r="D273" s="367"/>
      <c r="E273" s="280" t="s">
        <v>1718</v>
      </c>
      <c r="F273" s="395" t="s">
        <v>125</v>
      </c>
      <c r="G273" s="178" t="s">
        <v>124</v>
      </c>
      <c r="H273" s="286" t="s">
        <v>1379</v>
      </c>
      <c r="I273" s="290">
        <v>45937.0</v>
      </c>
      <c r="J273" s="287"/>
      <c r="K273" s="287"/>
      <c r="L273" s="287"/>
      <c r="M273" s="287"/>
      <c r="N273" s="287"/>
      <c r="O273" s="287"/>
      <c r="P273" s="287"/>
      <c r="Q273" s="287"/>
      <c r="R273" s="287"/>
      <c r="S273" s="287"/>
      <c r="T273" s="287"/>
      <c r="U273" s="287"/>
      <c r="V273" s="287"/>
      <c r="W273" s="287"/>
      <c r="X273" s="287"/>
      <c r="Y273" s="287"/>
      <c r="Z273" s="287"/>
      <c r="AA273" s="287"/>
      <c r="AB273" s="287"/>
    </row>
    <row r="274">
      <c r="A274" s="284">
        <v>275.0</v>
      </c>
      <c r="B274" s="280" t="s">
        <v>1719</v>
      </c>
      <c r="C274" s="265" t="s">
        <v>1720</v>
      </c>
      <c r="D274" s="367"/>
      <c r="E274" s="280" t="s">
        <v>1721</v>
      </c>
      <c r="F274" s="395" t="s">
        <v>110</v>
      </c>
      <c r="G274" s="178" t="s">
        <v>124</v>
      </c>
      <c r="H274" s="286" t="s">
        <v>1379</v>
      </c>
      <c r="I274" s="290">
        <v>45938.0</v>
      </c>
      <c r="J274" s="287"/>
      <c r="K274" s="287"/>
      <c r="L274" s="287"/>
      <c r="M274" s="287"/>
      <c r="N274" s="287"/>
      <c r="O274" s="287"/>
      <c r="P274" s="287"/>
      <c r="Q274" s="287"/>
      <c r="R274" s="287"/>
      <c r="S274" s="287"/>
      <c r="T274" s="287"/>
      <c r="U274" s="287"/>
      <c r="V274" s="287"/>
      <c r="W274" s="287"/>
      <c r="X274" s="287"/>
      <c r="Y274" s="287"/>
      <c r="Z274" s="287"/>
      <c r="AA274" s="287"/>
      <c r="AB274" s="287"/>
    </row>
    <row r="275">
      <c r="A275" s="284">
        <v>276.0</v>
      </c>
      <c r="B275" s="280" t="s">
        <v>1722</v>
      </c>
      <c r="C275" s="265" t="s">
        <v>1723</v>
      </c>
      <c r="D275" s="367"/>
      <c r="E275" s="280" t="s">
        <v>1724</v>
      </c>
      <c r="F275" s="395" t="s">
        <v>125</v>
      </c>
      <c r="G275" s="178" t="s">
        <v>124</v>
      </c>
      <c r="H275" s="286" t="s">
        <v>1379</v>
      </c>
      <c r="I275" s="290">
        <v>45939.0</v>
      </c>
      <c r="J275" s="287"/>
      <c r="K275" s="287"/>
      <c r="L275" s="287"/>
      <c r="M275" s="287"/>
      <c r="N275" s="287"/>
      <c r="O275" s="287"/>
      <c r="P275" s="287"/>
      <c r="Q275" s="287"/>
      <c r="R275" s="287"/>
      <c r="S275" s="287"/>
      <c r="T275" s="287"/>
      <c r="U275" s="287"/>
      <c r="V275" s="287"/>
      <c r="W275" s="287"/>
      <c r="X275" s="287"/>
      <c r="Y275" s="287"/>
      <c r="Z275" s="287"/>
      <c r="AA275" s="287"/>
      <c r="AB275" s="287"/>
    </row>
    <row r="276">
      <c r="A276" s="284">
        <v>277.0</v>
      </c>
      <c r="B276" s="280" t="s">
        <v>1725</v>
      </c>
      <c r="C276" s="265" t="s">
        <v>1726</v>
      </c>
      <c r="D276" s="367"/>
      <c r="E276" s="280" t="s">
        <v>1727</v>
      </c>
      <c r="F276" s="395" t="s">
        <v>110</v>
      </c>
      <c r="G276" s="178" t="s">
        <v>124</v>
      </c>
      <c r="H276" s="286" t="s">
        <v>1379</v>
      </c>
      <c r="I276" s="290">
        <v>45940.0</v>
      </c>
      <c r="J276" s="287"/>
      <c r="K276" s="287"/>
      <c r="L276" s="287"/>
      <c r="M276" s="287"/>
      <c r="N276" s="287"/>
      <c r="O276" s="287"/>
      <c r="P276" s="287"/>
      <c r="Q276" s="287"/>
      <c r="R276" s="287"/>
      <c r="S276" s="287"/>
      <c r="T276" s="287"/>
      <c r="U276" s="287"/>
      <c r="V276" s="287"/>
      <c r="W276" s="287"/>
      <c r="X276" s="287"/>
      <c r="Y276" s="287"/>
      <c r="Z276" s="287"/>
      <c r="AA276" s="287"/>
      <c r="AB276" s="287"/>
    </row>
    <row r="277">
      <c r="A277" s="284">
        <v>278.0</v>
      </c>
      <c r="B277" s="280" t="s">
        <v>1728</v>
      </c>
      <c r="C277" s="265" t="s">
        <v>1729</v>
      </c>
      <c r="D277" s="367"/>
      <c r="E277" s="280" t="s">
        <v>1730</v>
      </c>
      <c r="F277" s="395" t="s">
        <v>125</v>
      </c>
      <c r="G277" s="178" t="s">
        <v>260</v>
      </c>
      <c r="H277" s="286" t="s">
        <v>1379</v>
      </c>
      <c r="I277" s="290">
        <v>45940.0</v>
      </c>
      <c r="J277" s="287"/>
      <c r="K277" s="287"/>
      <c r="L277" s="287"/>
      <c r="M277" s="287"/>
      <c r="N277" s="287"/>
      <c r="O277" s="287"/>
      <c r="P277" s="287"/>
      <c r="Q277" s="287"/>
      <c r="R277" s="287"/>
      <c r="S277" s="287"/>
      <c r="T277" s="287"/>
      <c r="U277" s="287"/>
      <c r="V277" s="287"/>
      <c r="W277" s="287"/>
      <c r="X277" s="287"/>
      <c r="Y277" s="287"/>
      <c r="Z277" s="287"/>
      <c r="AA277" s="287"/>
      <c r="AB277" s="287"/>
    </row>
    <row r="278">
      <c r="A278" s="284">
        <v>279.0</v>
      </c>
      <c r="B278" s="280" t="s">
        <v>1731</v>
      </c>
      <c r="C278" s="265" t="s">
        <v>1732</v>
      </c>
      <c r="D278" s="367"/>
      <c r="E278" s="280" t="s">
        <v>1733</v>
      </c>
      <c r="F278" s="395" t="s">
        <v>110</v>
      </c>
      <c r="G278" s="178" t="s">
        <v>124</v>
      </c>
      <c r="H278" s="286" t="s">
        <v>1379</v>
      </c>
      <c r="I278" s="290">
        <v>45941.0</v>
      </c>
      <c r="J278" s="146"/>
      <c r="K278" s="146"/>
      <c r="L278" s="146"/>
      <c r="M278" s="146"/>
      <c r="N278" s="146"/>
      <c r="O278" s="146"/>
      <c r="P278" s="146"/>
      <c r="Q278" s="146"/>
      <c r="R278" s="146"/>
      <c r="S278" s="146"/>
      <c r="T278" s="146"/>
      <c r="U278" s="146"/>
      <c r="V278" s="146"/>
      <c r="W278" s="146"/>
      <c r="X278" s="146"/>
      <c r="Y278" s="146"/>
      <c r="Z278" s="146"/>
      <c r="AA278" s="146"/>
      <c r="AB278" s="146"/>
    </row>
    <row r="279">
      <c r="A279" s="351">
        <v>280.0</v>
      </c>
      <c r="B279" s="356" t="s">
        <v>1734</v>
      </c>
      <c r="C279" s="362" t="s">
        <v>1735</v>
      </c>
      <c r="D279" s="388"/>
      <c r="E279" s="356" t="s">
        <v>1736</v>
      </c>
      <c r="F279" s="394" t="s">
        <v>125</v>
      </c>
      <c r="G279" s="202" t="s">
        <v>40</v>
      </c>
      <c r="H279" s="370" t="s">
        <v>1379</v>
      </c>
      <c r="I279" s="387">
        <v>45941.0</v>
      </c>
      <c r="J279" s="287"/>
      <c r="K279" s="287"/>
      <c r="L279" s="287"/>
      <c r="M279" s="287"/>
      <c r="N279" s="287"/>
      <c r="O279" s="287"/>
      <c r="P279" s="287"/>
      <c r="Q279" s="287"/>
      <c r="R279" s="287"/>
      <c r="S279" s="287"/>
      <c r="T279" s="287"/>
      <c r="U279" s="287"/>
      <c r="V279" s="287"/>
      <c r="W279" s="287"/>
      <c r="X279" s="287"/>
      <c r="Y279" s="287"/>
      <c r="Z279" s="287"/>
      <c r="AA279" s="287"/>
      <c r="AB279" s="287"/>
    </row>
    <row r="280">
      <c r="A280" s="284">
        <v>281.0</v>
      </c>
      <c r="B280" s="280" t="s">
        <v>1737</v>
      </c>
      <c r="C280" s="265" t="s">
        <v>1738</v>
      </c>
      <c r="D280" s="367"/>
      <c r="E280" s="280" t="s">
        <v>1739</v>
      </c>
      <c r="F280" s="395" t="s">
        <v>125</v>
      </c>
      <c r="G280" s="178" t="s">
        <v>124</v>
      </c>
      <c r="H280" s="286" t="s">
        <v>1379</v>
      </c>
      <c r="I280" s="290">
        <v>45944.0</v>
      </c>
      <c r="J280" s="287"/>
      <c r="K280" s="287"/>
      <c r="L280" s="287"/>
      <c r="M280" s="287"/>
      <c r="N280" s="287"/>
      <c r="O280" s="287"/>
      <c r="P280" s="287"/>
      <c r="Q280" s="287"/>
      <c r="R280" s="287"/>
      <c r="S280" s="287"/>
      <c r="T280" s="287"/>
      <c r="U280" s="287"/>
      <c r="V280" s="287"/>
      <c r="W280" s="287"/>
      <c r="X280" s="287"/>
      <c r="Y280" s="287"/>
      <c r="Z280" s="287"/>
      <c r="AA280" s="287"/>
      <c r="AB280" s="287"/>
    </row>
    <row r="281">
      <c r="A281" s="284">
        <v>282.0</v>
      </c>
      <c r="B281" s="280" t="s">
        <v>1740</v>
      </c>
      <c r="C281" s="402" t="s">
        <v>1741</v>
      </c>
      <c r="D281" s="367"/>
      <c r="E281" s="280" t="s">
        <v>1742</v>
      </c>
      <c r="F281" s="395" t="s">
        <v>110</v>
      </c>
      <c r="G281" s="178" t="s">
        <v>124</v>
      </c>
      <c r="H281" s="286" t="s">
        <v>1379</v>
      </c>
      <c r="I281" s="298">
        <v>45944.0</v>
      </c>
      <c r="J281" s="287"/>
      <c r="K281" s="287"/>
      <c r="L281" s="287"/>
      <c r="M281" s="287"/>
      <c r="N281" s="287"/>
      <c r="O281" s="287"/>
      <c r="P281" s="287"/>
      <c r="Q281" s="287"/>
      <c r="R281" s="287"/>
      <c r="S281" s="287"/>
      <c r="T281" s="287"/>
      <c r="U281" s="287"/>
      <c r="V281" s="287"/>
      <c r="W281" s="287"/>
      <c r="X281" s="287"/>
      <c r="Y281" s="287"/>
      <c r="Z281" s="287"/>
      <c r="AA281" s="287"/>
      <c r="AB281" s="287"/>
    </row>
    <row r="282">
      <c r="A282" s="284">
        <v>283.0</v>
      </c>
      <c r="B282" s="280" t="s">
        <v>1743</v>
      </c>
      <c r="C282" s="278"/>
      <c r="D282" s="367"/>
      <c r="E282" s="280" t="s">
        <v>1744</v>
      </c>
      <c r="F282" s="395" t="s">
        <v>110</v>
      </c>
      <c r="G282" s="178" t="s">
        <v>124</v>
      </c>
      <c r="H282" s="286" t="s">
        <v>1379</v>
      </c>
      <c r="I282" s="298">
        <v>45944.0</v>
      </c>
      <c r="J282" s="146"/>
      <c r="K282" s="146"/>
      <c r="L282" s="146"/>
      <c r="M282" s="146"/>
      <c r="N282" s="146"/>
      <c r="O282" s="146"/>
      <c r="P282" s="146"/>
      <c r="Q282" s="146"/>
      <c r="R282" s="146"/>
      <c r="S282" s="146"/>
      <c r="T282" s="146"/>
      <c r="U282" s="146"/>
      <c r="V282" s="146"/>
      <c r="W282" s="146"/>
      <c r="X282" s="146"/>
      <c r="Y282" s="146"/>
      <c r="Z282" s="146"/>
      <c r="AA282" s="146"/>
      <c r="AB282" s="146"/>
    </row>
    <row r="283">
      <c r="A283" s="351">
        <v>284.0</v>
      </c>
      <c r="B283" s="356" t="s">
        <v>1745</v>
      </c>
      <c r="C283" s="362" t="s">
        <v>1746</v>
      </c>
      <c r="D283" s="388"/>
      <c r="E283" s="356" t="s">
        <v>1747</v>
      </c>
      <c r="F283" s="394" t="s">
        <v>125</v>
      </c>
      <c r="G283" s="202" t="s">
        <v>40</v>
      </c>
      <c r="H283" s="370" t="s">
        <v>1379</v>
      </c>
      <c r="I283" s="360">
        <v>45945.0</v>
      </c>
      <c r="J283" s="287"/>
      <c r="K283" s="287"/>
      <c r="L283" s="287"/>
      <c r="M283" s="287"/>
      <c r="N283" s="287"/>
      <c r="O283" s="287"/>
      <c r="P283" s="287"/>
      <c r="Q283" s="287"/>
      <c r="R283" s="287"/>
      <c r="S283" s="287"/>
      <c r="T283" s="287"/>
      <c r="U283" s="287"/>
      <c r="V283" s="287"/>
      <c r="W283" s="287"/>
      <c r="X283" s="287"/>
      <c r="Y283" s="287"/>
      <c r="Z283" s="287"/>
      <c r="AA283" s="287"/>
      <c r="AB283" s="287"/>
    </row>
    <row r="284">
      <c r="A284" s="284">
        <v>285.0</v>
      </c>
      <c r="B284" s="367" t="s">
        <v>1748</v>
      </c>
      <c r="C284" s="265" t="s">
        <v>1749</v>
      </c>
      <c r="D284" s="367"/>
      <c r="E284" s="280" t="s">
        <v>1750</v>
      </c>
      <c r="F284" s="395" t="s">
        <v>110</v>
      </c>
      <c r="G284" s="178" t="s">
        <v>124</v>
      </c>
      <c r="H284" s="286" t="s">
        <v>1379</v>
      </c>
      <c r="I284" s="298">
        <v>45945.0</v>
      </c>
      <c r="J284" s="146"/>
      <c r="K284" s="146"/>
      <c r="L284" s="146"/>
      <c r="M284" s="146"/>
      <c r="N284" s="146"/>
      <c r="O284" s="146"/>
      <c r="P284" s="146"/>
      <c r="Q284" s="146"/>
      <c r="R284" s="146"/>
      <c r="S284" s="146"/>
      <c r="T284" s="146"/>
      <c r="U284" s="146"/>
      <c r="V284" s="146"/>
      <c r="W284" s="146"/>
      <c r="X284" s="146"/>
      <c r="Y284" s="146"/>
      <c r="Z284" s="146"/>
      <c r="AA284" s="146"/>
      <c r="AB284" s="146"/>
    </row>
    <row r="285">
      <c r="A285" s="284">
        <v>286.0</v>
      </c>
      <c r="B285" s="280" t="s">
        <v>1751</v>
      </c>
      <c r="C285" s="265" t="s">
        <v>1752</v>
      </c>
      <c r="D285" s="367"/>
      <c r="E285" s="280" t="s">
        <v>1753</v>
      </c>
      <c r="F285" s="395" t="s">
        <v>125</v>
      </c>
      <c r="G285" s="178" t="s">
        <v>124</v>
      </c>
      <c r="H285" s="286" t="s">
        <v>1379</v>
      </c>
      <c r="I285" s="298">
        <v>45945.0</v>
      </c>
      <c r="J285" s="287"/>
      <c r="K285" s="287"/>
      <c r="L285" s="287"/>
      <c r="M285" s="287"/>
      <c r="N285" s="287"/>
      <c r="O285" s="287"/>
      <c r="P285" s="287"/>
      <c r="Q285" s="287"/>
      <c r="R285" s="287"/>
      <c r="S285" s="287"/>
      <c r="T285" s="287"/>
      <c r="U285" s="287"/>
      <c r="V285" s="287"/>
      <c r="W285" s="287"/>
      <c r="X285" s="287"/>
      <c r="Y285" s="287"/>
      <c r="Z285" s="287"/>
      <c r="AA285" s="287"/>
      <c r="AB285" s="287"/>
    </row>
    <row r="286">
      <c r="A286" s="351">
        <v>287.0</v>
      </c>
      <c r="B286" s="356" t="s">
        <v>1754</v>
      </c>
      <c r="C286" s="362" t="s">
        <v>1755</v>
      </c>
      <c r="D286" s="388"/>
      <c r="E286" s="356" t="s">
        <v>1756</v>
      </c>
      <c r="F286" s="394" t="s">
        <v>110</v>
      </c>
      <c r="G286" s="202" t="s">
        <v>40</v>
      </c>
      <c r="H286" s="370" t="s">
        <v>1379</v>
      </c>
      <c r="I286" s="360">
        <v>45946.0</v>
      </c>
      <c r="J286" s="287"/>
      <c r="K286" s="287"/>
      <c r="L286" s="287"/>
      <c r="M286" s="287"/>
      <c r="N286" s="287"/>
      <c r="O286" s="287"/>
      <c r="P286" s="287"/>
      <c r="Q286" s="287"/>
      <c r="R286" s="287"/>
      <c r="S286" s="287"/>
      <c r="T286" s="287"/>
      <c r="U286" s="287"/>
      <c r="V286" s="287"/>
      <c r="W286" s="287"/>
      <c r="X286" s="287"/>
      <c r="Y286" s="287"/>
      <c r="Z286" s="287"/>
      <c r="AA286" s="287"/>
      <c r="AB286" s="287"/>
    </row>
    <row r="287">
      <c r="A287" s="351">
        <v>288.0</v>
      </c>
      <c r="B287" s="356" t="s">
        <v>1757</v>
      </c>
      <c r="C287" s="362" t="s">
        <v>1758</v>
      </c>
      <c r="D287" s="388"/>
      <c r="E287" s="356" t="s">
        <v>1759</v>
      </c>
      <c r="F287" s="394" t="s">
        <v>125</v>
      </c>
      <c r="G287" s="202" t="s">
        <v>40</v>
      </c>
      <c r="H287" s="370" t="s">
        <v>1379</v>
      </c>
      <c r="I287" s="360">
        <v>45948.0</v>
      </c>
      <c r="J287" s="287"/>
      <c r="K287" s="287"/>
      <c r="L287" s="287"/>
      <c r="M287" s="287"/>
      <c r="N287" s="287"/>
      <c r="O287" s="287"/>
      <c r="P287" s="287"/>
      <c r="Q287" s="287"/>
      <c r="R287" s="287"/>
      <c r="S287" s="287"/>
      <c r="T287" s="287"/>
      <c r="U287" s="287"/>
      <c r="V287" s="287"/>
      <c r="W287" s="287"/>
      <c r="X287" s="287"/>
      <c r="Y287" s="287"/>
      <c r="Z287" s="287"/>
      <c r="AA287" s="287"/>
      <c r="AB287" s="287"/>
    </row>
    <row r="288">
      <c r="A288" s="284">
        <v>289.0</v>
      </c>
      <c r="B288" s="280" t="s">
        <v>1760</v>
      </c>
      <c r="C288" s="265" t="s">
        <v>1761</v>
      </c>
      <c r="D288" s="367"/>
      <c r="E288" s="280" t="s">
        <v>1762</v>
      </c>
      <c r="F288" s="395" t="s">
        <v>110</v>
      </c>
      <c r="G288" s="178" t="s">
        <v>124</v>
      </c>
      <c r="H288" s="286" t="s">
        <v>1379</v>
      </c>
      <c r="I288" s="298">
        <v>45949.0</v>
      </c>
      <c r="J288" s="146"/>
      <c r="K288" s="146"/>
      <c r="L288" s="146"/>
      <c r="M288" s="146"/>
      <c r="N288" s="146"/>
      <c r="O288" s="146"/>
      <c r="P288" s="146"/>
      <c r="Q288" s="146"/>
      <c r="R288" s="146"/>
      <c r="S288" s="146"/>
      <c r="T288" s="146"/>
      <c r="U288" s="146"/>
      <c r="V288" s="146"/>
      <c r="W288" s="146"/>
      <c r="X288" s="146"/>
      <c r="Y288" s="146"/>
      <c r="Z288" s="146"/>
      <c r="AA288" s="146"/>
      <c r="AB288" s="146"/>
    </row>
    <row r="289">
      <c r="A289" s="284">
        <v>290.0</v>
      </c>
      <c r="B289" s="280" t="s">
        <v>1763</v>
      </c>
      <c r="C289" s="265" t="s">
        <v>1764</v>
      </c>
      <c r="D289" s="367"/>
      <c r="E289" s="280" t="s">
        <v>1765</v>
      </c>
      <c r="F289" s="395" t="s">
        <v>125</v>
      </c>
      <c r="G289" s="178" t="s">
        <v>124</v>
      </c>
      <c r="H289" s="286" t="s">
        <v>1379</v>
      </c>
      <c r="I289" s="298">
        <v>45955.0</v>
      </c>
      <c r="J289" s="146"/>
      <c r="K289" s="146"/>
      <c r="L289" s="146"/>
      <c r="M289" s="146"/>
      <c r="N289" s="146"/>
      <c r="O289" s="146"/>
      <c r="P289" s="146"/>
      <c r="Q289" s="146"/>
      <c r="R289" s="146"/>
      <c r="S289" s="146"/>
      <c r="T289" s="146"/>
      <c r="U289" s="146"/>
      <c r="V289" s="146"/>
      <c r="W289" s="146"/>
      <c r="X289" s="146"/>
      <c r="Y289" s="146"/>
      <c r="Z289" s="146"/>
      <c r="AA289" s="146"/>
      <c r="AB289" s="146"/>
    </row>
    <row r="290">
      <c r="A290" s="284">
        <v>291.0</v>
      </c>
      <c r="B290" s="280" t="s">
        <v>1766</v>
      </c>
      <c r="C290" s="265" t="s">
        <v>1767</v>
      </c>
      <c r="D290" s="367"/>
      <c r="E290" s="280" t="s">
        <v>1768</v>
      </c>
      <c r="F290" s="395" t="s">
        <v>110</v>
      </c>
      <c r="G290" s="178" t="s">
        <v>124</v>
      </c>
      <c r="H290" s="286" t="s">
        <v>1379</v>
      </c>
      <c r="I290" s="298">
        <v>45957.0</v>
      </c>
      <c r="J290" s="146"/>
      <c r="K290" s="146"/>
      <c r="L290" s="146"/>
      <c r="M290" s="146"/>
      <c r="N290" s="146"/>
      <c r="O290" s="146"/>
      <c r="P290" s="146"/>
      <c r="Q290" s="146"/>
      <c r="R290" s="146"/>
      <c r="S290" s="146"/>
      <c r="T290" s="146"/>
      <c r="U290" s="146"/>
      <c r="V290" s="146"/>
      <c r="W290" s="146"/>
      <c r="X290" s="146"/>
      <c r="Y290" s="146"/>
      <c r="Z290" s="146"/>
      <c r="AA290" s="146"/>
      <c r="AB290" s="146"/>
    </row>
    <row r="291">
      <c r="A291" s="284">
        <v>292.0</v>
      </c>
      <c r="B291" s="280" t="s">
        <v>1769</v>
      </c>
      <c r="C291" s="265" t="s">
        <v>1770</v>
      </c>
      <c r="D291" s="367"/>
      <c r="E291" s="280" t="s">
        <v>1771</v>
      </c>
      <c r="F291" s="395" t="s">
        <v>125</v>
      </c>
      <c r="G291" s="178" t="s">
        <v>124</v>
      </c>
      <c r="H291" s="286" t="s">
        <v>1379</v>
      </c>
      <c r="I291" s="298">
        <v>45957.0</v>
      </c>
      <c r="J291" s="146"/>
      <c r="K291" s="146"/>
      <c r="L291" s="146"/>
      <c r="M291" s="146"/>
      <c r="N291" s="146"/>
      <c r="O291" s="146"/>
      <c r="P291" s="146"/>
      <c r="Q291" s="146"/>
      <c r="R291" s="146"/>
      <c r="S291" s="146"/>
      <c r="T291" s="146"/>
      <c r="U291" s="146"/>
      <c r="V291" s="146"/>
      <c r="W291" s="146"/>
      <c r="X291" s="146"/>
      <c r="Y291" s="146"/>
      <c r="Z291" s="146"/>
      <c r="AA291" s="146"/>
      <c r="AB291" s="146"/>
    </row>
    <row r="292">
      <c r="A292" s="284">
        <v>293.0</v>
      </c>
      <c r="B292" s="280" t="s">
        <v>1772</v>
      </c>
      <c r="C292" s="265" t="s">
        <v>1773</v>
      </c>
      <c r="D292" s="367"/>
      <c r="E292" s="280" t="s">
        <v>1774</v>
      </c>
      <c r="F292" s="395" t="s">
        <v>110</v>
      </c>
      <c r="G292" s="178" t="s">
        <v>124</v>
      </c>
      <c r="H292" s="286" t="s">
        <v>1379</v>
      </c>
      <c r="I292" s="298">
        <v>45957.0</v>
      </c>
      <c r="J292" s="146"/>
      <c r="K292" s="146"/>
      <c r="L292" s="146"/>
      <c r="M292" s="146"/>
      <c r="N292" s="146"/>
      <c r="O292" s="146"/>
      <c r="P292" s="146"/>
      <c r="Q292" s="146"/>
      <c r="R292" s="146"/>
      <c r="S292" s="146"/>
      <c r="T292" s="146"/>
      <c r="U292" s="146"/>
      <c r="V292" s="146"/>
      <c r="W292" s="146"/>
      <c r="X292" s="146"/>
      <c r="Y292" s="146"/>
      <c r="Z292" s="146"/>
      <c r="AA292" s="146"/>
      <c r="AB292" s="146"/>
    </row>
    <row r="293">
      <c r="A293" s="284">
        <v>294.0</v>
      </c>
      <c r="B293" s="280" t="s">
        <v>1775</v>
      </c>
      <c r="C293" s="265" t="s">
        <v>1776</v>
      </c>
      <c r="D293" s="367"/>
      <c r="E293" s="280" t="s">
        <v>1777</v>
      </c>
      <c r="F293" s="395" t="s">
        <v>125</v>
      </c>
      <c r="G293" s="178" t="s">
        <v>124</v>
      </c>
      <c r="H293" s="286" t="s">
        <v>1379</v>
      </c>
      <c r="I293" s="298">
        <v>45957.0</v>
      </c>
      <c r="J293" s="146"/>
      <c r="K293" s="146"/>
      <c r="L293" s="146"/>
      <c r="M293" s="146"/>
      <c r="N293" s="146"/>
      <c r="O293" s="146"/>
      <c r="P293" s="146"/>
      <c r="Q293" s="146"/>
      <c r="R293" s="146"/>
      <c r="S293" s="146"/>
      <c r="T293" s="146"/>
      <c r="U293" s="146"/>
      <c r="V293" s="146"/>
      <c r="W293" s="146"/>
      <c r="X293" s="146"/>
      <c r="Y293" s="146"/>
      <c r="Z293" s="146"/>
      <c r="AA293" s="146"/>
      <c r="AB293" s="146"/>
    </row>
    <row r="294">
      <c r="A294" s="284">
        <v>295.0</v>
      </c>
      <c r="B294" s="280" t="s">
        <v>1778</v>
      </c>
      <c r="C294" s="265" t="s">
        <v>1779</v>
      </c>
      <c r="D294" s="367"/>
      <c r="E294" s="280" t="s">
        <v>1780</v>
      </c>
      <c r="F294" s="395" t="s">
        <v>110</v>
      </c>
      <c r="G294" s="178" t="s">
        <v>124</v>
      </c>
      <c r="H294" s="286" t="s">
        <v>1379</v>
      </c>
      <c r="I294" s="298">
        <v>45957.0</v>
      </c>
      <c r="J294" s="146"/>
      <c r="K294" s="146"/>
      <c r="L294" s="146"/>
      <c r="M294" s="146"/>
      <c r="N294" s="146"/>
      <c r="O294" s="146"/>
      <c r="P294" s="146"/>
      <c r="Q294" s="146"/>
      <c r="R294" s="146"/>
      <c r="S294" s="146"/>
      <c r="T294" s="146"/>
      <c r="U294" s="146"/>
      <c r="V294" s="146"/>
      <c r="W294" s="146"/>
      <c r="X294" s="146"/>
      <c r="Y294" s="146"/>
      <c r="Z294" s="146"/>
      <c r="AA294" s="146"/>
      <c r="AB294" s="146"/>
    </row>
    <row r="295">
      <c r="A295" s="351">
        <v>296.0</v>
      </c>
      <c r="B295" s="356" t="s">
        <v>1781</v>
      </c>
      <c r="C295" s="362" t="s">
        <v>1782</v>
      </c>
      <c r="D295" s="388"/>
      <c r="E295" s="356" t="s">
        <v>1783</v>
      </c>
      <c r="F295" s="394" t="s">
        <v>125</v>
      </c>
      <c r="G295" s="202" t="s">
        <v>40</v>
      </c>
      <c r="H295" s="370" t="s">
        <v>1379</v>
      </c>
      <c r="I295" s="360">
        <v>45958.0</v>
      </c>
      <c r="J295" s="146"/>
      <c r="K295" s="146"/>
      <c r="L295" s="146"/>
      <c r="M295" s="146"/>
      <c r="N295" s="146"/>
      <c r="O295" s="146"/>
      <c r="P295" s="146"/>
      <c r="Q295" s="146"/>
      <c r="R295" s="146"/>
      <c r="S295" s="146"/>
      <c r="T295" s="146"/>
      <c r="U295" s="146"/>
      <c r="V295" s="146"/>
      <c r="W295" s="146"/>
      <c r="X295" s="146"/>
      <c r="Y295" s="146"/>
      <c r="Z295" s="146"/>
      <c r="AA295" s="146"/>
      <c r="AB295" s="146"/>
    </row>
    <row r="296">
      <c r="A296" s="284">
        <v>297.0</v>
      </c>
      <c r="B296" s="280" t="s">
        <v>1784</v>
      </c>
      <c r="C296" s="265" t="s">
        <v>1785</v>
      </c>
      <c r="D296" s="367"/>
      <c r="E296" s="280" t="s">
        <v>1786</v>
      </c>
      <c r="F296" s="395" t="s">
        <v>110</v>
      </c>
      <c r="G296" s="178" t="s">
        <v>124</v>
      </c>
      <c r="H296" s="286" t="s">
        <v>1379</v>
      </c>
      <c r="I296" s="298">
        <v>45958.0</v>
      </c>
      <c r="J296" s="146"/>
      <c r="K296" s="146"/>
      <c r="L296" s="146"/>
      <c r="M296" s="146"/>
      <c r="N296" s="146"/>
      <c r="O296" s="146"/>
      <c r="P296" s="146"/>
      <c r="Q296" s="146"/>
      <c r="R296" s="146"/>
      <c r="S296" s="146"/>
      <c r="T296" s="146"/>
      <c r="U296" s="146"/>
      <c r="V296" s="146"/>
      <c r="W296" s="146"/>
      <c r="X296" s="146"/>
      <c r="Y296" s="146"/>
      <c r="Z296" s="146"/>
      <c r="AA296" s="146"/>
      <c r="AB296" s="146"/>
    </row>
    <row r="297">
      <c r="A297" s="284">
        <v>298.0</v>
      </c>
      <c r="B297" s="280" t="s">
        <v>1787</v>
      </c>
      <c r="C297" s="265" t="s">
        <v>1788</v>
      </c>
      <c r="D297" s="367"/>
      <c r="E297" s="280" t="s">
        <v>1789</v>
      </c>
      <c r="F297" s="395" t="s">
        <v>125</v>
      </c>
      <c r="G297" s="178" t="s">
        <v>139</v>
      </c>
      <c r="H297" s="286" t="s">
        <v>1379</v>
      </c>
      <c r="I297" s="298">
        <v>45959.0</v>
      </c>
      <c r="J297" s="146"/>
      <c r="K297" s="146"/>
      <c r="L297" s="146"/>
      <c r="M297" s="146"/>
      <c r="N297" s="146"/>
      <c r="O297" s="146"/>
      <c r="P297" s="146"/>
      <c r="Q297" s="146"/>
      <c r="R297" s="146"/>
      <c r="S297" s="146"/>
      <c r="T297" s="146"/>
      <c r="U297" s="146"/>
      <c r="V297" s="146"/>
      <c r="W297" s="146"/>
      <c r="X297" s="146"/>
      <c r="Y297" s="146"/>
      <c r="Z297" s="146"/>
      <c r="AA297" s="146"/>
      <c r="AB297" s="146"/>
    </row>
    <row r="298">
      <c r="A298" s="284">
        <v>299.0</v>
      </c>
      <c r="B298" s="280" t="s">
        <v>1790</v>
      </c>
      <c r="C298" s="265" t="s">
        <v>1791</v>
      </c>
      <c r="D298" s="367"/>
      <c r="E298" s="280" t="s">
        <v>1792</v>
      </c>
      <c r="F298" s="395" t="s">
        <v>110</v>
      </c>
      <c r="G298" s="178" t="s">
        <v>124</v>
      </c>
      <c r="H298" s="286" t="s">
        <v>1379</v>
      </c>
      <c r="I298" s="298">
        <v>45961.0</v>
      </c>
      <c r="J298" s="146"/>
      <c r="K298" s="146"/>
      <c r="L298" s="146"/>
      <c r="M298" s="146"/>
      <c r="N298" s="146"/>
      <c r="O298" s="146"/>
      <c r="P298" s="146"/>
      <c r="Q298" s="146"/>
      <c r="R298" s="146"/>
      <c r="S298" s="146"/>
      <c r="T298" s="146"/>
      <c r="U298" s="146"/>
      <c r="V298" s="146"/>
      <c r="W298" s="146"/>
      <c r="X298" s="146"/>
      <c r="Y298" s="146"/>
      <c r="Z298" s="146"/>
      <c r="AA298" s="146"/>
      <c r="AB298" s="146"/>
    </row>
    <row r="299">
      <c r="A299" s="351">
        <v>300.0</v>
      </c>
      <c r="B299" s="356" t="s">
        <v>1793</v>
      </c>
      <c r="C299" s="362" t="s">
        <v>1794</v>
      </c>
      <c r="D299" s="388"/>
      <c r="E299" s="356" t="s">
        <v>1795</v>
      </c>
      <c r="F299" s="394" t="s">
        <v>110</v>
      </c>
      <c r="G299" s="202" t="s">
        <v>40</v>
      </c>
      <c r="H299" s="370" t="s">
        <v>1379</v>
      </c>
      <c r="I299" s="387">
        <v>45963.0</v>
      </c>
      <c r="J299" s="146"/>
      <c r="K299" s="146"/>
      <c r="L299" s="146"/>
      <c r="M299" s="146"/>
      <c r="N299" s="146"/>
      <c r="O299" s="146"/>
      <c r="P299" s="146"/>
      <c r="Q299" s="146"/>
      <c r="R299" s="146"/>
      <c r="S299" s="146"/>
      <c r="T299" s="146"/>
      <c r="U299" s="146"/>
      <c r="V299" s="146"/>
      <c r="W299" s="146"/>
      <c r="X299" s="146"/>
      <c r="Y299" s="146"/>
      <c r="Z299" s="146"/>
      <c r="AA299" s="146"/>
      <c r="AB299" s="146"/>
    </row>
    <row r="300">
      <c r="A300" s="284">
        <v>301.0</v>
      </c>
      <c r="B300" s="280" t="s">
        <v>1796</v>
      </c>
      <c r="C300" s="265" t="s">
        <v>1797</v>
      </c>
      <c r="D300" s="367"/>
      <c r="E300" s="280" t="s">
        <v>1798</v>
      </c>
      <c r="F300" s="395" t="s">
        <v>125</v>
      </c>
      <c r="G300" s="178" t="s">
        <v>124</v>
      </c>
      <c r="H300" s="286" t="s">
        <v>1379</v>
      </c>
      <c r="I300" s="290">
        <v>45964.0</v>
      </c>
      <c r="J300" s="146"/>
      <c r="K300" s="146"/>
      <c r="L300" s="146"/>
      <c r="M300" s="146"/>
      <c r="N300" s="146"/>
      <c r="O300" s="146"/>
      <c r="P300" s="146"/>
      <c r="Q300" s="146"/>
      <c r="R300" s="146"/>
      <c r="S300" s="146"/>
      <c r="T300" s="146"/>
      <c r="U300" s="146"/>
      <c r="V300" s="146"/>
      <c r="W300" s="146"/>
      <c r="X300" s="146"/>
      <c r="Y300" s="146"/>
      <c r="Z300" s="146"/>
      <c r="AA300" s="146"/>
      <c r="AB300" s="146"/>
    </row>
    <row r="301">
      <c r="A301" s="351">
        <v>302.0</v>
      </c>
      <c r="B301" s="356" t="s">
        <v>1799</v>
      </c>
      <c r="C301" s="362" t="s">
        <v>1800</v>
      </c>
      <c r="D301" s="388"/>
      <c r="E301" s="356" t="s">
        <v>1801</v>
      </c>
      <c r="F301" s="394" t="s">
        <v>110</v>
      </c>
      <c r="G301" s="202" t="s">
        <v>40</v>
      </c>
      <c r="H301" s="370" t="s">
        <v>1379</v>
      </c>
      <c r="I301" s="387">
        <v>45965.0</v>
      </c>
      <c r="J301" s="146"/>
      <c r="K301" s="146"/>
      <c r="L301" s="146"/>
      <c r="M301" s="146"/>
      <c r="N301" s="146"/>
      <c r="O301" s="146"/>
      <c r="P301" s="146"/>
      <c r="Q301" s="146"/>
      <c r="R301" s="146"/>
      <c r="S301" s="146"/>
      <c r="T301" s="146"/>
      <c r="U301" s="146"/>
      <c r="V301" s="146"/>
      <c r="W301" s="146"/>
      <c r="X301" s="146"/>
      <c r="Y301" s="146"/>
      <c r="Z301" s="146"/>
      <c r="AA301" s="146"/>
      <c r="AB301" s="146"/>
    </row>
    <row r="302">
      <c r="A302" s="284">
        <v>303.0</v>
      </c>
      <c r="B302" s="280" t="s">
        <v>1802</v>
      </c>
      <c r="C302" s="265" t="s">
        <v>1803</v>
      </c>
      <c r="D302" s="367"/>
      <c r="E302" s="280" t="s">
        <v>1804</v>
      </c>
      <c r="F302" s="395" t="s">
        <v>125</v>
      </c>
      <c r="G302" s="178" t="s">
        <v>124</v>
      </c>
      <c r="H302" s="286" t="s">
        <v>1379</v>
      </c>
      <c r="I302" s="290">
        <v>45965.0</v>
      </c>
      <c r="J302" s="146"/>
      <c r="K302" s="146"/>
      <c r="L302" s="146"/>
      <c r="M302" s="146"/>
      <c r="N302" s="146"/>
      <c r="O302" s="146"/>
      <c r="P302" s="146"/>
      <c r="Q302" s="146"/>
      <c r="R302" s="146"/>
      <c r="S302" s="146"/>
      <c r="T302" s="146"/>
      <c r="U302" s="146"/>
      <c r="V302" s="146"/>
      <c r="W302" s="146"/>
      <c r="X302" s="146"/>
      <c r="Y302" s="146"/>
      <c r="Z302" s="146"/>
      <c r="AA302" s="146"/>
      <c r="AB302" s="146"/>
    </row>
    <row r="303">
      <c r="A303" s="284">
        <v>304.0</v>
      </c>
      <c r="B303" s="280" t="s">
        <v>1805</v>
      </c>
      <c r="C303" s="265" t="s">
        <v>1806</v>
      </c>
      <c r="D303" s="367"/>
      <c r="E303" s="280" t="s">
        <v>1807</v>
      </c>
      <c r="F303" s="395" t="s">
        <v>125</v>
      </c>
      <c r="G303" s="178" t="s">
        <v>124</v>
      </c>
      <c r="H303" s="286" t="s">
        <v>1379</v>
      </c>
      <c r="I303" s="290">
        <v>45966.0</v>
      </c>
      <c r="J303" s="146"/>
      <c r="K303" s="146"/>
      <c r="L303" s="146"/>
      <c r="M303" s="146"/>
      <c r="N303" s="146"/>
      <c r="O303" s="146"/>
      <c r="P303" s="146"/>
      <c r="Q303" s="146"/>
      <c r="R303" s="146"/>
      <c r="S303" s="146"/>
      <c r="T303" s="146"/>
      <c r="U303" s="146"/>
      <c r="V303" s="146"/>
      <c r="W303" s="146"/>
      <c r="X303" s="146"/>
      <c r="Y303" s="146"/>
      <c r="Z303" s="146"/>
      <c r="AA303" s="146"/>
      <c r="AB303" s="146"/>
    </row>
    <row r="304">
      <c r="A304" s="284">
        <v>305.0</v>
      </c>
      <c r="B304" s="280" t="s">
        <v>1808</v>
      </c>
      <c r="C304" s="265" t="s">
        <v>1809</v>
      </c>
      <c r="D304" s="367"/>
      <c r="E304" s="280" t="s">
        <v>1810</v>
      </c>
      <c r="F304" s="395" t="s">
        <v>110</v>
      </c>
      <c r="G304" s="178" t="s">
        <v>124</v>
      </c>
      <c r="H304" s="286" t="s">
        <v>1379</v>
      </c>
      <c r="I304" s="290">
        <v>45967.0</v>
      </c>
      <c r="J304" s="146"/>
      <c r="K304" s="146"/>
      <c r="L304" s="146"/>
      <c r="M304" s="146"/>
      <c r="N304" s="146"/>
      <c r="O304" s="146"/>
      <c r="P304" s="146"/>
      <c r="Q304" s="146"/>
      <c r="R304" s="146"/>
      <c r="S304" s="146"/>
      <c r="T304" s="146"/>
      <c r="U304" s="146"/>
      <c r="V304" s="146"/>
      <c r="W304" s="146"/>
      <c r="X304" s="146"/>
      <c r="Y304" s="146"/>
      <c r="Z304" s="146"/>
      <c r="AA304" s="146"/>
      <c r="AB304" s="146"/>
    </row>
    <row r="305">
      <c r="A305" s="284">
        <v>306.0</v>
      </c>
      <c r="B305" s="280" t="s">
        <v>1811</v>
      </c>
      <c r="C305" s="265" t="s">
        <v>1812</v>
      </c>
      <c r="D305" s="367"/>
      <c r="E305" s="280" t="s">
        <v>1813</v>
      </c>
      <c r="F305" s="395" t="s">
        <v>125</v>
      </c>
      <c r="G305" s="178" t="s">
        <v>124</v>
      </c>
      <c r="H305" s="286" t="s">
        <v>1379</v>
      </c>
      <c r="I305" s="290">
        <v>45967.0</v>
      </c>
      <c r="J305" s="146"/>
      <c r="K305" s="146"/>
      <c r="L305" s="146"/>
      <c r="M305" s="146"/>
      <c r="N305" s="146"/>
      <c r="O305" s="146"/>
      <c r="P305" s="146"/>
      <c r="Q305" s="146"/>
      <c r="R305" s="146"/>
      <c r="S305" s="146"/>
      <c r="T305" s="146"/>
      <c r="U305" s="146"/>
      <c r="V305" s="146"/>
      <c r="W305" s="146"/>
      <c r="X305" s="146"/>
      <c r="Y305" s="146"/>
      <c r="Z305" s="146"/>
      <c r="AA305" s="146"/>
      <c r="AB305" s="146"/>
    </row>
    <row r="306">
      <c r="A306" s="351">
        <v>307.0</v>
      </c>
      <c r="B306" s="356" t="s">
        <v>1814</v>
      </c>
      <c r="C306" s="362" t="s">
        <v>1815</v>
      </c>
      <c r="D306" s="388"/>
      <c r="E306" s="356" t="s">
        <v>1816</v>
      </c>
      <c r="F306" s="394" t="s">
        <v>110</v>
      </c>
      <c r="G306" s="202" t="s">
        <v>40</v>
      </c>
      <c r="H306" s="370" t="s">
        <v>1379</v>
      </c>
      <c r="I306" s="387">
        <v>45967.0</v>
      </c>
      <c r="J306" s="146"/>
      <c r="K306" s="146"/>
      <c r="L306" s="146"/>
      <c r="M306" s="146"/>
      <c r="N306" s="146"/>
      <c r="O306" s="146"/>
      <c r="P306" s="146"/>
      <c r="Q306" s="146"/>
      <c r="R306" s="146"/>
      <c r="S306" s="146"/>
      <c r="T306" s="146"/>
      <c r="U306" s="146"/>
      <c r="V306" s="146"/>
      <c r="W306" s="146"/>
      <c r="X306" s="146"/>
      <c r="Y306" s="146"/>
      <c r="Z306" s="146"/>
      <c r="AA306" s="146"/>
      <c r="AB306" s="146"/>
    </row>
    <row r="307">
      <c r="A307" s="284">
        <v>308.0</v>
      </c>
      <c r="B307" s="280" t="s">
        <v>1817</v>
      </c>
      <c r="C307" s="265" t="s">
        <v>1818</v>
      </c>
      <c r="D307" s="367"/>
      <c r="E307" s="280" t="s">
        <v>1819</v>
      </c>
      <c r="F307" s="395" t="s">
        <v>125</v>
      </c>
      <c r="G307" s="178" t="s">
        <v>124</v>
      </c>
      <c r="H307" s="286" t="s">
        <v>1379</v>
      </c>
      <c r="I307" s="290">
        <v>45970.0</v>
      </c>
      <c r="J307" s="146"/>
      <c r="K307" s="146"/>
      <c r="L307" s="146"/>
      <c r="M307" s="146"/>
      <c r="N307" s="146"/>
      <c r="O307" s="146"/>
      <c r="P307" s="146"/>
      <c r="Q307" s="146"/>
      <c r="R307" s="146"/>
      <c r="S307" s="146"/>
      <c r="T307" s="146"/>
      <c r="U307" s="146"/>
      <c r="V307" s="146"/>
      <c r="W307" s="146"/>
      <c r="X307" s="146"/>
      <c r="Y307" s="146"/>
      <c r="Z307" s="146"/>
      <c r="AA307" s="146"/>
      <c r="AB307" s="146"/>
    </row>
    <row r="308">
      <c r="A308" s="284">
        <v>309.0</v>
      </c>
      <c r="B308" s="280" t="s">
        <v>1820</v>
      </c>
      <c r="C308" s="265" t="s">
        <v>1821</v>
      </c>
      <c r="D308" s="367"/>
      <c r="E308" s="280" t="s">
        <v>1822</v>
      </c>
      <c r="F308" s="395" t="s">
        <v>110</v>
      </c>
      <c r="G308" s="178" t="s">
        <v>124</v>
      </c>
      <c r="H308" s="286" t="s">
        <v>1379</v>
      </c>
      <c r="I308" s="290">
        <v>45970.0</v>
      </c>
      <c r="J308" s="146"/>
      <c r="K308" s="146"/>
      <c r="L308" s="146"/>
      <c r="M308" s="146"/>
      <c r="N308" s="146"/>
      <c r="O308" s="146"/>
      <c r="P308" s="146"/>
      <c r="Q308" s="146"/>
      <c r="R308" s="146"/>
      <c r="S308" s="146"/>
      <c r="T308" s="146"/>
      <c r="U308" s="146"/>
      <c r="V308" s="146"/>
      <c r="W308" s="146"/>
      <c r="X308" s="146"/>
      <c r="Y308" s="146"/>
      <c r="Z308" s="146"/>
      <c r="AA308" s="146"/>
      <c r="AB308" s="146"/>
    </row>
    <row r="309">
      <c r="A309" s="284">
        <v>310.0</v>
      </c>
      <c r="B309" s="280" t="s">
        <v>1823</v>
      </c>
      <c r="C309" s="278" t="s">
        <v>1824</v>
      </c>
      <c r="D309" s="367"/>
      <c r="E309" s="280" t="s">
        <v>1825</v>
      </c>
      <c r="F309" s="395" t="s">
        <v>125</v>
      </c>
      <c r="G309" s="178" t="s">
        <v>124</v>
      </c>
      <c r="H309" s="286" t="s">
        <v>1379</v>
      </c>
      <c r="I309" s="290">
        <v>45971.0</v>
      </c>
      <c r="J309" s="146"/>
      <c r="K309" s="146"/>
      <c r="L309" s="146"/>
      <c r="M309" s="146"/>
      <c r="N309" s="146"/>
      <c r="O309" s="146"/>
      <c r="P309" s="146"/>
      <c r="Q309" s="146"/>
      <c r="R309" s="146"/>
      <c r="S309" s="146"/>
      <c r="T309" s="146"/>
      <c r="U309" s="146"/>
      <c r="V309" s="146"/>
      <c r="W309" s="146"/>
      <c r="X309" s="146"/>
      <c r="Y309" s="146"/>
      <c r="Z309" s="146"/>
      <c r="AA309" s="146"/>
      <c r="AB309" s="146"/>
    </row>
    <row r="310">
      <c r="A310" s="284">
        <v>311.0</v>
      </c>
      <c r="B310" s="280" t="s">
        <v>1826</v>
      </c>
      <c r="C310" s="265" t="s">
        <v>1827</v>
      </c>
      <c r="D310" s="367"/>
      <c r="E310" s="280" t="s">
        <v>1828</v>
      </c>
      <c r="F310" s="395" t="s">
        <v>110</v>
      </c>
      <c r="G310" s="178" t="s">
        <v>502</v>
      </c>
      <c r="H310" s="286" t="s">
        <v>1379</v>
      </c>
      <c r="I310" s="290">
        <v>45971.0</v>
      </c>
      <c r="J310" s="146"/>
      <c r="K310" s="146"/>
      <c r="L310" s="146"/>
      <c r="M310" s="146"/>
      <c r="N310" s="146"/>
      <c r="O310" s="146"/>
      <c r="P310" s="146"/>
      <c r="Q310" s="146"/>
      <c r="R310" s="146"/>
      <c r="S310" s="146"/>
      <c r="T310" s="146"/>
      <c r="U310" s="146"/>
      <c r="V310" s="146"/>
      <c r="W310" s="146"/>
      <c r="X310" s="146"/>
      <c r="Y310" s="146"/>
      <c r="Z310" s="146"/>
      <c r="AA310" s="146"/>
      <c r="AB310" s="146"/>
    </row>
    <row r="311">
      <c r="A311" s="284">
        <v>312.0</v>
      </c>
      <c r="B311" s="280" t="s">
        <v>1829</v>
      </c>
      <c r="C311" s="265" t="s">
        <v>1830</v>
      </c>
      <c r="D311" s="367"/>
      <c r="E311" s="280" t="s">
        <v>1831</v>
      </c>
      <c r="F311" s="395" t="s">
        <v>125</v>
      </c>
      <c r="G311" s="178" t="s">
        <v>502</v>
      </c>
      <c r="H311" s="286" t="s">
        <v>1379</v>
      </c>
      <c r="I311" s="298">
        <v>45972.0</v>
      </c>
      <c r="J311" s="146"/>
      <c r="K311" s="146"/>
      <c r="L311" s="146"/>
      <c r="M311" s="146"/>
      <c r="N311" s="146"/>
      <c r="O311" s="146"/>
      <c r="P311" s="146"/>
      <c r="Q311" s="146"/>
      <c r="R311" s="146"/>
      <c r="S311" s="146"/>
      <c r="T311" s="146"/>
      <c r="U311" s="146"/>
      <c r="V311" s="146"/>
      <c r="W311" s="146"/>
      <c r="X311" s="146"/>
      <c r="Y311" s="146"/>
      <c r="Z311" s="146"/>
      <c r="AA311" s="146"/>
      <c r="AB311" s="146"/>
    </row>
    <row r="312">
      <c r="A312" s="284">
        <v>313.0</v>
      </c>
      <c r="B312" s="280" t="s">
        <v>1832</v>
      </c>
      <c r="C312" s="265" t="s">
        <v>1833</v>
      </c>
      <c r="D312" s="367"/>
      <c r="E312" s="280" t="s">
        <v>1834</v>
      </c>
      <c r="F312" s="395" t="s">
        <v>110</v>
      </c>
      <c r="G312" s="178" t="s">
        <v>124</v>
      </c>
      <c r="H312" s="286" t="s">
        <v>1379</v>
      </c>
      <c r="I312" s="298">
        <v>45972.0</v>
      </c>
      <c r="J312" s="146"/>
      <c r="K312" s="146"/>
      <c r="L312" s="146"/>
      <c r="M312" s="146"/>
      <c r="N312" s="146"/>
      <c r="O312" s="146"/>
      <c r="P312" s="146"/>
      <c r="Q312" s="146"/>
      <c r="R312" s="146"/>
      <c r="S312" s="146"/>
      <c r="T312" s="146"/>
      <c r="U312" s="146"/>
      <c r="V312" s="146"/>
      <c r="W312" s="146"/>
      <c r="X312" s="146"/>
      <c r="Y312" s="146"/>
      <c r="Z312" s="146"/>
      <c r="AA312" s="146"/>
      <c r="AB312" s="146"/>
    </row>
    <row r="313">
      <c r="A313" s="284">
        <v>314.0</v>
      </c>
      <c r="B313" s="280" t="s">
        <v>1835</v>
      </c>
      <c r="C313" s="265" t="s">
        <v>1836</v>
      </c>
      <c r="D313" s="367"/>
      <c r="E313" s="280" t="s">
        <v>1837</v>
      </c>
      <c r="F313" s="395" t="s">
        <v>125</v>
      </c>
      <c r="G313" s="178" t="s">
        <v>124</v>
      </c>
      <c r="H313" s="286" t="s">
        <v>1379</v>
      </c>
      <c r="I313" s="298">
        <v>45972.0</v>
      </c>
      <c r="J313" s="146"/>
      <c r="K313" s="146"/>
      <c r="L313" s="146"/>
      <c r="M313" s="146"/>
      <c r="N313" s="146"/>
      <c r="O313" s="146"/>
      <c r="P313" s="146"/>
      <c r="Q313" s="146"/>
      <c r="R313" s="146"/>
      <c r="S313" s="146"/>
      <c r="T313" s="146"/>
      <c r="U313" s="146"/>
      <c r="V313" s="146"/>
      <c r="W313" s="146"/>
      <c r="X313" s="146"/>
      <c r="Y313" s="146"/>
      <c r="Z313" s="146"/>
      <c r="AA313" s="146"/>
      <c r="AB313" s="146"/>
    </row>
    <row r="314">
      <c r="A314" s="351">
        <v>315.0</v>
      </c>
      <c r="B314" s="356" t="s">
        <v>1838</v>
      </c>
      <c r="C314" s="362" t="s">
        <v>1839</v>
      </c>
      <c r="D314" s="388"/>
      <c r="E314" s="356" t="s">
        <v>1840</v>
      </c>
      <c r="F314" s="394" t="s">
        <v>125</v>
      </c>
      <c r="G314" s="202" t="s">
        <v>40</v>
      </c>
      <c r="H314" s="370" t="s">
        <v>1841</v>
      </c>
      <c r="I314" s="360">
        <v>45971.0</v>
      </c>
      <c r="J314" s="146"/>
      <c r="K314" s="146"/>
      <c r="L314" s="146"/>
      <c r="M314" s="146"/>
      <c r="N314" s="146"/>
      <c r="O314" s="146"/>
      <c r="P314" s="146"/>
      <c r="Q314" s="146"/>
      <c r="R314" s="146"/>
      <c r="S314" s="146"/>
      <c r="T314" s="146"/>
      <c r="U314" s="146"/>
      <c r="V314" s="146"/>
      <c r="W314" s="146"/>
      <c r="X314" s="146"/>
      <c r="Y314" s="146"/>
      <c r="Z314" s="146"/>
      <c r="AA314" s="146"/>
      <c r="AB314" s="146"/>
    </row>
    <row r="315">
      <c r="A315" s="284">
        <v>316.0</v>
      </c>
      <c r="B315" s="280" t="s">
        <v>1842</v>
      </c>
      <c r="C315" s="265" t="s">
        <v>1843</v>
      </c>
      <c r="D315" s="367"/>
      <c r="E315" s="280" t="s">
        <v>1844</v>
      </c>
      <c r="F315" s="395" t="s">
        <v>110</v>
      </c>
      <c r="G315" s="178" t="s">
        <v>124</v>
      </c>
      <c r="H315" s="286" t="s">
        <v>1379</v>
      </c>
      <c r="I315" s="298">
        <v>45972.0</v>
      </c>
      <c r="J315" s="146"/>
      <c r="K315" s="146"/>
      <c r="L315" s="146"/>
      <c r="M315" s="146"/>
      <c r="N315" s="146"/>
      <c r="O315" s="146"/>
      <c r="P315" s="146"/>
      <c r="Q315" s="146"/>
      <c r="R315" s="146"/>
      <c r="S315" s="146"/>
      <c r="T315" s="146"/>
      <c r="U315" s="146"/>
      <c r="V315" s="146"/>
      <c r="W315" s="146"/>
      <c r="X315" s="146"/>
      <c r="Y315" s="146"/>
      <c r="Z315" s="146"/>
      <c r="AA315" s="146"/>
      <c r="AB315" s="146"/>
    </row>
    <row r="316">
      <c r="A316" s="284">
        <v>317.0</v>
      </c>
      <c r="B316" s="280" t="s">
        <v>1845</v>
      </c>
      <c r="C316" s="265" t="s">
        <v>1846</v>
      </c>
      <c r="D316" s="367"/>
      <c r="E316" s="280" t="s">
        <v>1847</v>
      </c>
      <c r="F316" s="395" t="s">
        <v>125</v>
      </c>
      <c r="G316" s="178" t="s">
        <v>124</v>
      </c>
      <c r="H316" s="286" t="s">
        <v>1379</v>
      </c>
      <c r="I316" s="298">
        <v>45973.0</v>
      </c>
      <c r="J316" s="146"/>
      <c r="K316" s="146"/>
      <c r="L316" s="146"/>
      <c r="M316" s="146"/>
      <c r="N316" s="146"/>
      <c r="O316" s="146"/>
      <c r="P316" s="146"/>
      <c r="Q316" s="146"/>
      <c r="R316" s="146"/>
      <c r="S316" s="146"/>
      <c r="T316" s="146"/>
      <c r="U316" s="146"/>
      <c r="V316" s="146"/>
      <c r="W316" s="146"/>
      <c r="X316" s="146"/>
      <c r="Y316" s="146"/>
      <c r="Z316" s="146"/>
      <c r="AA316" s="146"/>
      <c r="AB316" s="146"/>
    </row>
    <row r="317">
      <c r="A317" s="351">
        <v>318.0</v>
      </c>
      <c r="B317" s="356" t="s">
        <v>1848</v>
      </c>
      <c r="C317" s="362" t="s">
        <v>1849</v>
      </c>
      <c r="D317" s="388"/>
      <c r="E317" s="356" t="s">
        <v>1850</v>
      </c>
      <c r="F317" s="394" t="s">
        <v>110</v>
      </c>
      <c r="G317" s="202" t="s">
        <v>40</v>
      </c>
      <c r="H317" s="370" t="s">
        <v>1379</v>
      </c>
      <c r="I317" s="360">
        <v>45976.0</v>
      </c>
      <c r="J317" s="146"/>
      <c r="K317" s="146"/>
      <c r="L317" s="146"/>
      <c r="M317" s="146"/>
      <c r="N317" s="146"/>
      <c r="O317" s="146"/>
      <c r="P317" s="146"/>
      <c r="Q317" s="146"/>
      <c r="R317" s="146"/>
      <c r="S317" s="146"/>
      <c r="T317" s="146"/>
      <c r="U317" s="146"/>
      <c r="V317" s="146"/>
      <c r="W317" s="146"/>
      <c r="X317" s="146"/>
      <c r="Y317" s="146"/>
      <c r="Z317" s="146"/>
      <c r="AA317" s="146"/>
      <c r="AB317" s="146"/>
    </row>
    <row r="318">
      <c r="A318" s="284">
        <v>319.0</v>
      </c>
      <c r="B318" s="280" t="s">
        <v>1851</v>
      </c>
      <c r="C318" s="265" t="s">
        <v>1852</v>
      </c>
      <c r="D318" s="367"/>
      <c r="E318" s="280" t="s">
        <v>1853</v>
      </c>
      <c r="F318" s="395" t="s">
        <v>125</v>
      </c>
      <c r="G318" s="178" t="s">
        <v>124</v>
      </c>
      <c r="H318" s="286" t="s">
        <v>1379</v>
      </c>
      <c r="I318" s="298">
        <v>45976.0</v>
      </c>
      <c r="J318" s="146"/>
      <c r="K318" s="146"/>
      <c r="L318" s="146"/>
      <c r="M318" s="146"/>
      <c r="N318" s="146"/>
      <c r="O318" s="146"/>
      <c r="P318" s="146"/>
      <c r="Q318" s="146"/>
      <c r="R318" s="146"/>
      <c r="S318" s="146"/>
      <c r="T318" s="146"/>
      <c r="U318" s="146"/>
      <c r="V318" s="146"/>
      <c r="W318" s="146"/>
      <c r="X318" s="146"/>
      <c r="Y318" s="146"/>
      <c r="Z318" s="146"/>
      <c r="AA318" s="146"/>
      <c r="AB318" s="146"/>
    </row>
    <row r="319">
      <c r="A319" s="284">
        <v>320.0</v>
      </c>
      <c r="B319" s="280" t="s">
        <v>1854</v>
      </c>
      <c r="C319" s="265" t="s">
        <v>1855</v>
      </c>
      <c r="D319" s="367"/>
      <c r="E319" s="280" t="s">
        <v>1856</v>
      </c>
      <c r="F319" s="395" t="s">
        <v>110</v>
      </c>
      <c r="G319" s="178" t="s">
        <v>124</v>
      </c>
      <c r="H319" s="286" t="s">
        <v>1379</v>
      </c>
      <c r="I319" s="298">
        <v>45979.0</v>
      </c>
      <c r="J319" s="146"/>
      <c r="K319" s="146"/>
      <c r="L319" s="146"/>
      <c r="M319" s="146"/>
      <c r="N319" s="146"/>
      <c r="O319" s="146"/>
      <c r="P319" s="146"/>
      <c r="Q319" s="146"/>
      <c r="R319" s="146"/>
      <c r="S319" s="146"/>
      <c r="T319" s="146"/>
      <c r="U319" s="146"/>
      <c r="V319" s="146"/>
      <c r="W319" s="146"/>
      <c r="X319" s="146"/>
      <c r="Y319" s="146"/>
      <c r="Z319" s="146"/>
      <c r="AA319" s="146"/>
      <c r="AB319" s="146"/>
    </row>
    <row r="320">
      <c r="A320" s="284">
        <v>321.0</v>
      </c>
      <c r="B320" s="280" t="s">
        <v>1857</v>
      </c>
      <c r="C320" s="265" t="s">
        <v>1858</v>
      </c>
      <c r="D320" s="367"/>
      <c r="E320" s="280" t="s">
        <v>1859</v>
      </c>
      <c r="F320" s="395" t="s">
        <v>125</v>
      </c>
      <c r="G320" s="178" t="s">
        <v>124</v>
      </c>
      <c r="H320" s="286" t="s">
        <v>1379</v>
      </c>
      <c r="I320" s="298">
        <v>45985.0</v>
      </c>
      <c r="J320" s="146"/>
      <c r="K320" s="146"/>
      <c r="L320" s="146"/>
      <c r="M320" s="146"/>
      <c r="N320" s="146"/>
      <c r="O320" s="146"/>
      <c r="P320" s="146"/>
      <c r="Q320" s="146"/>
      <c r="R320" s="146"/>
      <c r="S320" s="146"/>
      <c r="T320" s="146"/>
      <c r="U320" s="146"/>
      <c r="V320" s="146"/>
      <c r="W320" s="146"/>
      <c r="X320" s="146"/>
      <c r="Y320" s="146"/>
      <c r="Z320" s="146"/>
      <c r="AA320" s="146"/>
      <c r="AB320" s="146"/>
    </row>
    <row r="321">
      <c r="A321" s="284">
        <v>322.0</v>
      </c>
      <c r="B321" s="280" t="s">
        <v>1860</v>
      </c>
      <c r="C321" s="265" t="s">
        <v>1861</v>
      </c>
      <c r="D321" s="367"/>
      <c r="E321" s="280" t="s">
        <v>1862</v>
      </c>
      <c r="F321" s="395" t="s">
        <v>110</v>
      </c>
      <c r="G321" s="178" t="s">
        <v>139</v>
      </c>
      <c r="H321" s="286" t="s">
        <v>1379</v>
      </c>
      <c r="I321" s="298">
        <v>45986.0</v>
      </c>
      <c r="J321" s="146"/>
      <c r="K321" s="146"/>
      <c r="L321" s="146"/>
      <c r="M321" s="146"/>
      <c r="N321" s="146"/>
      <c r="O321" s="146"/>
      <c r="P321" s="146"/>
      <c r="Q321" s="146"/>
      <c r="R321" s="146"/>
      <c r="S321" s="146"/>
      <c r="T321" s="146"/>
      <c r="U321" s="146"/>
      <c r="V321" s="146"/>
      <c r="W321" s="146"/>
      <c r="X321" s="146"/>
      <c r="Y321" s="146"/>
      <c r="Z321" s="146"/>
      <c r="AA321" s="146"/>
      <c r="AB321" s="146"/>
    </row>
    <row r="322">
      <c r="A322" s="284">
        <v>323.0</v>
      </c>
      <c r="B322" s="280" t="s">
        <v>1863</v>
      </c>
      <c r="C322" s="265" t="s">
        <v>1864</v>
      </c>
      <c r="D322" s="367"/>
      <c r="E322" s="280" t="s">
        <v>1865</v>
      </c>
      <c r="F322" s="395" t="s">
        <v>125</v>
      </c>
      <c r="G322" s="178" t="s">
        <v>124</v>
      </c>
      <c r="H322" s="286" t="s">
        <v>1379</v>
      </c>
      <c r="I322" s="298">
        <v>45986.0</v>
      </c>
      <c r="J322" s="146"/>
      <c r="K322" s="146"/>
      <c r="L322" s="146"/>
      <c r="M322" s="146"/>
      <c r="N322" s="146"/>
      <c r="O322" s="146"/>
      <c r="P322" s="146"/>
      <c r="Q322" s="146"/>
      <c r="R322" s="146"/>
      <c r="S322" s="146"/>
      <c r="T322" s="146"/>
      <c r="U322" s="146"/>
      <c r="V322" s="146"/>
      <c r="W322" s="146"/>
      <c r="X322" s="146"/>
      <c r="Y322" s="146"/>
      <c r="Z322" s="146"/>
      <c r="AA322" s="146"/>
      <c r="AB322" s="146"/>
    </row>
    <row r="323">
      <c r="A323" s="284">
        <v>324.0</v>
      </c>
      <c r="B323" s="280" t="s">
        <v>1866</v>
      </c>
      <c r="C323" s="265" t="s">
        <v>1867</v>
      </c>
      <c r="D323" s="367"/>
      <c r="E323" s="280" t="s">
        <v>1868</v>
      </c>
      <c r="F323" s="395" t="s">
        <v>110</v>
      </c>
      <c r="G323" s="178" t="s">
        <v>124</v>
      </c>
      <c r="H323" s="286" t="s">
        <v>1379</v>
      </c>
      <c r="I323" s="298">
        <v>45987.0</v>
      </c>
      <c r="J323" s="146"/>
      <c r="K323" s="146"/>
      <c r="L323" s="146"/>
      <c r="M323" s="146"/>
      <c r="N323" s="146"/>
      <c r="O323" s="146"/>
      <c r="P323" s="146"/>
      <c r="Q323" s="146"/>
      <c r="R323" s="146"/>
      <c r="S323" s="146"/>
      <c r="T323" s="146"/>
      <c r="U323" s="146"/>
      <c r="V323" s="146"/>
      <c r="W323" s="146"/>
      <c r="X323" s="146"/>
      <c r="Y323" s="146"/>
      <c r="Z323" s="146"/>
      <c r="AA323" s="146"/>
      <c r="AB323" s="146"/>
    </row>
    <row r="324">
      <c r="A324" s="284">
        <v>325.0</v>
      </c>
      <c r="B324" s="280" t="s">
        <v>1869</v>
      </c>
      <c r="C324" s="265" t="s">
        <v>1870</v>
      </c>
      <c r="D324" s="367"/>
      <c r="E324" s="280" t="s">
        <v>1871</v>
      </c>
      <c r="F324" s="395" t="s">
        <v>125</v>
      </c>
      <c r="G324" s="178" t="s">
        <v>124</v>
      </c>
      <c r="H324" s="286" t="s">
        <v>1379</v>
      </c>
      <c r="I324" s="298">
        <v>45987.0</v>
      </c>
      <c r="J324" s="146"/>
      <c r="K324" s="146"/>
      <c r="L324" s="146"/>
      <c r="M324" s="146"/>
      <c r="N324" s="146"/>
      <c r="O324" s="146"/>
      <c r="P324" s="146"/>
      <c r="Q324" s="146"/>
      <c r="R324" s="146"/>
      <c r="S324" s="146"/>
      <c r="T324" s="146"/>
      <c r="U324" s="146"/>
      <c r="V324" s="146"/>
      <c r="W324" s="146"/>
      <c r="X324" s="146"/>
      <c r="Y324" s="146"/>
      <c r="Z324" s="146"/>
      <c r="AA324" s="146"/>
      <c r="AB324" s="146"/>
    </row>
    <row r="325">
      <c r="A325" s="284">
        <v>326.0</v>
      </c>
      <c r="B325" s="280" t="s">
        <v>1872</v>
      </c>
      <c r="C325" s="265" t="s">
        <v>1873</v>
      </c>
      <c r="D325" s="367"/>
      <c r="E325" s="280" t="s">
        <v>1874</v>
      </c>
      <c r="F325" s="395" t="s">
        <v>110</v>
      </c>
      <c r="G325" s="178" t="s">
        <v>124</v>
      </c>
      <c r="H325" s="286" t="s">
        <v>1379</v>
      </c>
      <c r="I325" s="298">
        <v>45988.0</v>
      </c>
      <c r="J325" s="146"/>
      <c r="K325" s="146"/>
      <c r="L325" s="146"/>
      <c r="M325" s="146"/>
      <c r="N325" s="146"/>
      <c r="O325" s="146"/>
      <c r="P325" s="146"/>
      <c r="Q325" s="146"/>
      <c r="R325" s="146"/>
      <c r="S325" s="146"/>
      <c r="T325" s="146"/>
      <c r="U325" s="146"/>
      <c r="V325" s="146"/>
      <c r="W325" s="146"/>
      <c r="X325" s="146"/>
      <c r="Y325" s="146"/>
      <c r="Z325" s="146"/>
      <c r="AA325" s="146"/>
      <c r="AB325" s="146"/>
    </row>
    <row r="326">
      <c r="A326" s="284">
        <v>327.0</v>
      </c>
      <c r="B326" s="280" t="s">
        <v>1875</v>
      </c>
      <c r="C326" s="265" t="s">
        <v>1876</v>
      </c>
      <c r="D326" s="367"/>
      <c r="E326" s="280" t="s">
        <v>1877</v>
      </c>
      <c r="F326" s="395" t="s">
        <v>125</v>
      </c>
      <c r="G326" s="178" t="s">
        <v>260</v>
      </c>
      <c r="H326" s="286" t="s">
        <v>1379</v>
      </c>
      <c r="I326" s="298">
        <v>45988.0</v>
      </c>
      <c r="J326" s="146"/>
      <c r="K326" s="146"/>
      <c r="L326" s="146"/>
      <c r="M326" s="146"/>
      <c r="N326" s="146"/>
      <c r="O326" s="146"/>
      <c r="P326" s="146"/>
      <c r="Q326" s="146"/>
      <c r="R326" s="146"/>
      <c r="S326" s="146"/>
      <c r="T326" s="146"/>
      <c r="U326" s="146"/>
      <c r="V326" s="146"/>
      <c r="W326" s="146"/>
      <c r="X326" s="146"/>
      <c r="Y326" s="146"/>
      <c r="Z326" s="146"/>
      <c r="AA326" s="146"/>
      <c r="AB326" s="146"/>
    </row>
    <row r="327">
      <c r="A327" s="351">
        <v>328.0</v>
      </c>
      <c r="B327" s="356" t="s">
        <v>1878</v>
      </c>
      <c r="C327" s="362" t="s">
        <v>1879</v>
      </c>
      <c r="D327" s="388"/>
      <c r="E327" s="356" t="s">
        <v>1880</v>
      </c>
      <c r="F327" s="394" t="s">
        <v>110</v>
      </c>
      <c r="G327" s="202" t="s">
        <v>40</v>
      </c>
      <c r="H327" s="370" t="s">
        <v>1379</v>
      </c>
      <c r="I327" s="360">
        <v>45991.0</v>
      </c>
      <c r="J327" s="146"/>
      <c r="K327" s="146"/>
      <c r="L327" s="146"/>
      <c r="M327" s="146"/>
      <c r="N327" s="146"/>
      <c r="O327" s="146"/>
      <c r="P327" s="146"/>
      <c r="Q327" s="146"/>
      <c r="R327" s="146"/>
      <c r="S327" s="146"/>
      <c r="T327" s="146"/>
      <c r="U327" s="146"/>
      <c r="V327" s="146"/>
      <c r="W327" s="146"/>
      <c r="X327" s="146"/>
      <c r="Y327" s="146"/>
      <c r="Z327" s="146"/>
      <c r="AA327" s="146"/>
      <c r="AB327" s="146"/>
    </row>
    <row r="328">
      <c r="A328" s="284">
        <v>329.0</v>
      </c>
      <c r="B328" s="280" t="s">
        <v>1881</v>
      </c>
      <c r="C328" s="265" t="s">
        <v>1882</v>
      </c>
      <c r="D328" s="367"/>
      <c r="E328" s="280" t="s">
        <v>1883</v>
      </c>
      <c r="F328" s="395" t="s">
        <v>125</v>
      </c>
      <c r="G328" s="178" t="s">
        <v>502</v>
      </c>
      <c r="H328" s="286" t="s">
        <v>1379</v>
      </c>
      <c r="I328" s="298">
        <v>45991.0</v>
      </c>
      <c r="J328" s="146"/>
      <c r="K328" s="146"/>
      <c r="L328" s="146"/>
      <c r="M328" s="146"/>
      <c r="N328" s="146"/>
      <c r="O328" s="146"/>
      <c r="P328" s="146"/>
      <c r="Q328" s="146"/>
      <c r="R328" s="146"/>
      <c r="S328" s="146"/>
      <c r="T328" s="146"/>
      <c r="U328" s="146"/>
      <c r="V328" s="146"/>
      <c r="W328" s="146"/>
      <c r="X328" s="146"/>
      <c r="Y328" s="146"/>
      <c r="Z328" s="146"/>
      <c r="AA328" s="146"/>
      <c r="AB328" s="146"/>
    </row>
    <row r="329">
      <c r="A329" s="284">
        <v>330.0</v>
      </c>
      <c r="B329" s="280" t="s">
        <v>1884</v>
      </c>
      <c r="C329" s="265" t="s">
        <v>1885</v>
      </c>
      <c r="D329" s="367"/>
      <c r="E329" s="280" t="s">
        <v>1886</v>
      </c>
      <c r="F329" s="395" t="s">
        <v>110</v>
      </c>
      <c r="G329" s="178" t="s">
        <v>124</v>
      </c>
      <c r="H329" s="286" t="s">
        <v>1379</v>
      </c>
      <c r="I329" s="290">
        <v>45993.0</v>
      </c>
      <c r="J329" s="146"/>
      <c r="K329" s="146"/>
      <c r="L329" s="146"/>
      <c r="M329" s="146"/>
      <c r="N329" s="146"/>
      <c r="O329" s="146"/>
      <c r="P329" s="146"/>
      <c r="Q329" s="146"/>
      <c r="R329" s="146"/>
      <c r="S329" s="146"/>
      <c r="T329" s="146"/>
      <c r="U329" s="146"/>
      <c r="V329" s="146"/>
      <c r="W329" s="146"/>
      <c r="X329" s="146"/>
      <c r="Y329" s="146"/>
      <c r="Z329" s="146"/>
      <c r="AA329" s="146"/>
      <c r="AB329" s="146"/>
    </row>
    <row r="330">
      <c r="A330" s="284">
        <v>331.0</v>
      </c>
      <c r="B330" s="280" t="s">
        <v>1887</v>
      </c>
      <c r="C330" s="265" t="s">
        <v>1888</v>
      </c>
      <c r="D330" s="367"/>
      <c r="E330" s="280" t="s">
        <v>1889</v>
      </c>
      <c r="F330" s="395" t="s">
        <v>125</v>
      </c>
      <c r="G330" s="178" t="s">
        <v>139</v>
      </c>
      <c r="H330" s="286" t="s">
        <v>1379</v>
      </c>
      <c r="I330" s="290">
        <v>45994.0</v>
      </c>
      <c r="J330" s="146"/>
      <c r="K330" s="146"/>
      <c r="L330" s="146"/>
      <c r="M330" s="146"/>
      <c r="N330" s="146"/>
      <c r="O330" s="146"/>
      <c r="P330" s="146"/>
      <c r="Q330" s="146"/>
      <c r="R330" s="146"/>
      <c r="S330" s="146"/>
      <c r="T330" s="146"/>
      <c r="U330" s="146"/>
      <c r="V330" s="146"/>
      <c r="W330" s="146"/>
      <c r="X330" s="146"/>
      <c r="Y330" s="146"/>
      <c r="Z330" s="146"/>
      <c r="AA330" s="146"/>
      <c r="AB330" s="146"/>
    </row>
    <row r="331">
      <c r="A331" s="284">
        <v>332.0</v>
      </c>
      <c r="B331" s="280" t="s">
        <v>1890</v>
      </c>
      <c r="C331" s="265" t="s">
        <v>1891</v>
      </c>
      <c r="D331" s="27"/>
      <c r="E331" s="280" t="s">
        <v>1892</v>
      </c>
      <c r="F331" s="395" t="s">
        <v>110</v>
      </c>
      <c r="G331" s="178" t="s">
        <v>124</v>
      </c>
      <c r="H331" s="286" t="s">
        <v>1379</v>
      </c>
      <c r="I331" s="290">
        <v>45995.0</v>
      </c>
      <c r="J331" s="146"/>
      <c r="K331" s="146"/>
      <c r="L331" s="146"/>
      <c r="M331" s="146"/>
      <c r="N331" s="146"/>
      <c r="O331" s="146"/>
      <c r="P331" s="146"/>
      <c r="Q331" s="146"/>
      <c r="R331" s="146"/>
      <c r="S331" s="146"/>
      <c r="T331" s="146"/>
      <c r="U331" s="146"/>
      <c r="V331" s="146"/>
      <c r="W331" s="146"/>
      <c r="X331" s="146"/>
      <c r="Y331" s="146"/>
      <c r="Z331" s="146"/>
      <c r="AA331" s="146"/>
      <c r="AB331" s="146"/>
    </row>
    <row r="332">
      <c r="A332" s="284">
        <v>333.0</v>
      </c>
      <c r="B332" s="280" t="s">
        <v>1893</v>
      </c>
      <c r="C332" s="265" t="s">
        <v>1894</v>
      </c>
      <c r="D332" s="367"/>
      <c r="E332" s="280" t="s">
        <v>1895</v>
      </c>
      <c r="F332" s="395" t="s">
        <v>125</v>
      </c>
      <c r="G332" s="178" t="s">
        <v>124</v>
      </c>
      <c r="H332" s="286" t="s">
        <v>1379</v>
      </c>
      <c r="I332" s="290">
        <v>45996.0</v>
      </c>
      <c r="J332" s="146"/>
      <c r="K332" s="146"/>
      <c r="L332" s="146"/>
      <c r="M332" s="146"/>
      <c r="N332" s="146"/>
      <c r="O332" s="146"/>
      <c r="P332" s="146"/>
      <c r="Q332" s="146"/>
      <c r="R332" s="146"/>
      <c r="S332" s="146"/>
      <c r="T332" s="146"/>
      <c r="U332" s="146"/>
      <c r="V332" s="146"/>
      <c r="W332" s="146"/>
      <c r="X332" s="146"/>
      <c r="Y332" s="146"/>
      <c r="Z332" s="146"/>
      <c r="AA332" s="146"/>
      <c r="AB332" s="146"/>
    </row>
    <row r="333">
      <c r="A333" s="284">
        <v>334.0</v>
      </c>
      <c r="B333" s="280" t="s">
        <v>1896</v>
      </c>
      <c r="C333" s="265" t="s">
        <v>1897</v>
      </c>
      <c r="D333" s="367"/>
      <c r="E333" s="280" t="s">
        <v>1898</v>
      </c>
      <c r="F333" s="395" t="s">
        <v>110</v>
      </c>
      <c r="G333" s="178" t="s">
        <v>124</v>
      </c>
      <c r="H333" s="286" t="s">
        <v>1379</v>
      </c>
      <c r="I333" s="290">
        <v>45996.0</v>
      </c>
      <c r="J333" s="146"/>
      <c r="K333" s="146"/>
      <c r="L333" s="146"/>
      <c r="M333" s="146"/>
      <c r="N333" s="146"/>
      <c r="O333" s="146"/>
      <c r="P333" s="146"/>
      <c r="Q333" s="146"/>
      <c r="R333" s="146"/>
      <c r="S333" s="146"/>
      <c r="T333" s="146"/>
      <c r="U333" s="146"/>
      <c r="V333" s="146"/>
      <c r="W333" s="146"/>
      <c r="X333" s="146"/>
      <c r="Y333" s="146"/>
      <c r="Z333" s="146"/>
      <c r="AA333" s="146"/>
      <c r="AB333" s="146"/>
    </row>
    <row r="334">
      <c r="A334" s="284">
        <v>335.0</v>
      </c>
      <c r="B334" s="280" t="s">
        <v>1899</v>
      </c>
      <c r="C334" s="403" t="s">
        <v>1900</v>
      </c>
      <c r="D334" s="404"/>
      <c r="E334" s="17" t="s">
        <v>1901</v>
      </c>
      <c r="F334" s="395" t="s">
        <v>125</v>
      </c>
      <c r="G334" s="178" t="s">
        <v>124</v>
      </c>
      <c r="H334" s="286" t="s">
        <v>1379</v>
      </c>
      <c r="I334" s="290">
        <v>45997.0</v>
      </c>
      <c r="J334" s="146"/>
      <c r="K334" s="146"/>
      <c r="L334" s="146"/>
      <c r="M334" s="146"/>
      <c r="N334" s="146"/>
      <c r="O334" s="146"/>
      <c r="P334" s="146"/>
      <c r="Q334" s="146"/>
      <c r="R334" s="146"/>
      <c r="S334" s="146"/>
      <c r="T334" s="146"/>
      <c r="U334" s="146"/>
      <c r="V334" s="146"/>
      <c r="W334" s="146"/>
      <c r="X334" s="146"/>
      <c r="Y334" s="146"/>
      <c r="Z334" s="146"/>
      <c r="AA334" s="146"/>
      <c r="AB334" s="146"/>
    </row>
    <row r="335">
      <c r="A335" s="284">
        <v>336.0</v>
      </c>
      <c r="B335" s="280" t="s">
        <v>1902</v>
      </c>
      <c r="C335" s="265" t="s">
        <v>1903</v>
      </c>
      <c r="D335" s="404"/>
      <c r="E335" s="17" t="s">
        <v>1904</v>
      </c>
      <c r="F335" s="395" t="s">
        <v>110</v>
      </c>
      <c r="G335" s="178" t="s">
        <v>124</v>
      </c>
      <c r="H335" s="286" t="s">
        <v>1379</v>
      </c>
      <c r="I335" s="290">
        <v>45998.0</v>
      </c>
      <c r="J335" s="146"/>
      <c r="K335" s="146"/>
      <c r="L335" s="146"/>
      <c r="M335" s="146"/>
      <c r="N335" s="146"/>
      <c r="O335" s="146"/>
      <c r="P335" s="146"/>
      <c r="Q335" s="146"/>
      <c r="R335" s="146"/>
      <c r="S335" s="146"/>
      <c r="T335" s="146"/>
      <c r="U335" s="146"/>
      <c r="V335" s="146"/>
      <c r="W335" s="146"/>
      <c r="X335" s="146"/>
      <c r="Y335" s="146"/>
      <c r="Z335" s="146"/>
      <c r="AA335" s="146"/>
      <c r="AB335" s="146"/>
    </row>
    <row r="336">
      <c r="A336" s="284">
        <v>337.0</v>
      </c>
      <c r="B336" s="280" t="s">
        <v>1905</v>
      </c>
      <c r="C336" s="265" t="s">
        <v>1906</v>
      </c>
      <c r="D336" s="404"/>
      <c r="E336" s="17" t="s">
        <v>1907</v>
      </c>
      <c r="F336" s="395" t="s">
        <v>125</v>
      </c>
      <c r="G336" s="178" t="s">
        <v>124</v>
      </c>
      <c r="H336" s="286" t="s">
        <v>1379</v>
      </c>
      <c r="I336" s="290">
        <v>45999.0</v>
      </c>
      <c r="J336" s="146"/>
      <c r="K336" s="146"/>
      <c r="L336" s="146"/>
      <c r="M336" s="146"/>
      <c r="N336" s="146"/>
      <c r="O336" s="146"/>
      <c r="P336" s="146"/>
      <c r="Q336" s="146"/>
      <c r="R336" s="146"/>
      <c r="S336" s="146"/>
      <c r="T336" s="146"/>
      <c r="U336" s="146"/>
      <c r="V336" s="146"/>
      <c r="W336" s="146"/>
      <c r="X336" s="146"/>
      <c r="Y336" s="146"/>
      <c r="Z336" s="146"/>
      <c r="AA336" s="146"/>
      <c r="AB336" s="146"/>
    </row>
    <row r="337">
      <c r="A337" s="284">
        <v>338.0</v>
      </c>
      <c r="B337" s="280" t="s">
        <v>1908</v>
      </c>
      <c r="C337" s="265" t="s">
        <v>1909</v>
      </c>
      <c r="D337" s="404"/>
      <c r="E337" s="17" t="s">
        <v>1910</v>
      </c>
      <c r="F337" s="395" t="s">
        <v>110</v>
      </c>
      <c r="G337" s="178" t="s">
        <v>124</v>
      </c>
      <c r="H337" s="286" t="s">
        <v>1379</v>
      </c>
      <c r="I337" s="298">
        <v>46001.0</v>
      </c>
      <c r="J337" s="146"/>
      <c r="K337" s="146"/>
      <c r="L337" s="146"/>
      <c r="M337" s="146"/>
      <c r="N337" s="146"/>
      <c r="O337" s="146"/>
      <c r="P337" s="146"/>
      <c r="Q337" s="146"/>
      <c r="R337" s="146"/>
      <c r="S337" s="146"/>
      <c r="T337" s="146"/>
      <c r="U337" s="146"/>
      <c r="V337" s="146"/>
      <c r="W337" s="146"/>
      <c r="X337" s="146"/>
      <c r="Y337" s="146"/>
      <c r="Z337" s="146"/>
      <c r="AA337" s="146"/>
      <c r="AB337" s="146"/>
    </row>
    <row r="338">
      <c r="A338" s="284">
        <v>339.0</v>
      </c>
      <c r="B338" s="280" t="s">
        <v>1911</v>
      </c>
      <c r="C338" s="265" t="s">
        <v>1912</v>
      </c>
      <c r="D338" s="404"/>
      <c r="E338" s="17" t="s">
        <v>1913</v>
      </c>
      <c r="F338" s="395" t="s">
        <v>110</v>
      </c>
      <c r="G338" s="178" t="s">
        <v>124</v>
      </c>
      <c r="H338" s="286" t="s">
        <v>1379</v>
      </c>
      <c r="I338" s="298">
        <v>46001.0</v>
      </c>
      <c r="J338" s="146"/>
      <c r="K338" s="146"/>
      <c r="L338" s="146"/>
      <c r="M338" s="146"/>
      <c r="N338" s="146"/>
      <c r="O338" s="146"/>
      <c r="P338" s="146"/>
      <c r="Q338" s="146"/>
      <c r="R338" s="146"/>
      <c r="S338" s="146"/>
      <c r="T338" s="146"/>
      <c r="U338" s="146"/>
      <c r="V338" s="146"/>
      <c r="W338" s="146"/>
      <c r="X338" s="146"/>
      <c r="Y338" s="146"/>
      <c r="Z338" s="146"/>
      <c r="AA338" s="146"/>
      <c r="AB338" s="146"/>
    </row>
    <row r="339">
      <c r="A339" s="284">
        <v>340.0</v>
      </c>
      <c r="B339" s="280" t="s">
        <v>1914</v>
      </c>
      <c r="C339" s="265" t="s">
        <v>1915</v>
      </c>
      <c r="D339" s="404"/>
      <c r="E339" s="17" t="s">
        <v>1916</v>
      </c>
      <c r="F339" s="395" t="s">
        <v>125</v>
      </c>
      <c r="G339" s="178" t="s">
        <v>124</v>
      </c>
      <c r="H339" s="286" t="s">
        <v>1379</v>
      </c>
      <c r="I339" s="298">
        <v>46001.0</v>
      </c>
      <c r="J339" s="146"/>
      <c r="K339" s="146"/>
      <c r="L339" s="146"/>
      <c r="M339" s="146"/>
      <c r="N339" s="146"/>
      <c r="O339" s="146"/>
      <c r="P339" s="146"/>
      <c r="Q339" s="146"/>
      <c r="R339" s="146"/>
      <c r="S339" s="146"/>
      <c r="T339" s="146"/>
      <c r="U339" s="146"/>
      <c r="V339" s="146"/>
      <c r="W339" s="146"/>
      <c r="X339" s="146"/>
      <c r="Y339" s="146"/>
      <c r="Z339" s="146"/>
      <c r="AA339" s="146"/>
      <c r="AB339" s="146"/>
    </row>
    <row r="340">
      <c r="A340" s="284">
        <v>341.0</v>
      </c>
      <c r="B340" s="280" t="s">
        <v>1917</v>
      </c>
      <c r="C340" s="265" t="s">
        <v>1918</v>
      </c>
      <c r="D340" s="404"/>
      <c r="E340" s="17" t="s">
        <v>1919</v>
      </c>
      <c r="F340" s="395" t="s">
        <v>125</v>
      </c>
      <c r="G340" s="178" t="s">
        <v>502</v>
      </c>
      <c r="H340" s="286" t="s">
        <v>1379</v>
      </c>
      <c r="I340" s="298">
        <v>46005.0</v>
      </c>
      <c r="J340" s="146"/>
      <c r="K340" s="146"/>
      <c r="L340" s="146"/>
      <c r="M340" s="146"/>
      <c r="N340" s="146"/>
      <c r="O340" s="146"/>
      <c r="P340" s="146"/>
      <c r="Q340" s="146"/>
      <c r="R340" s="146"/>
      <c r="S340" s="146"/>
      <c r="T340" s="146"/>
      <c r="U340" s="146"/>
      <c r="V340" s="146"/>
      <c r="W340" s="146"/>
      <c r="X340" s="146"/>
      <c r="Y340" s="146"/>
      <c r="Z340" s="146"/>
      <c r="AA340" s="146"/>
      <c r="AB340" s="146"/>
    </row>
    <row r="341">
      <c r="A341" s="284">
        <v>342.0</v>
      </c>
      <c r="B341" s="280" t="s">
        <v>1920</v>
      </c>
      <c r="C341" s="265" t="s">
        <v>1921</v>
      </c>
      <c r="D341" s="404"/>
      <c r="E341" s="17" t="s">
        <v>1922</v>
      </c>
      <c r="F341" s="395" t="s">
        <v>110</v>
      </c>
      <c r="G341" s="178" t="s">
        <v>139</v>
      </c>
      <c r="H341" s="286" t="s">
        <v>1841</v>
      </c>
      <c r="I341" s="298">
        <v>46007.0</v>
      </c>
      <c r="J341" s="146"/>
      <c r="K341" s="146"/>
      <c r="L341" s="146"/>
      <c r="M341" s="146"/>
      <c r="N341" s="146"/>
      <c r="O341" s="146"/>
      <c r="P341" s="146"/>
      <c r="Q341" s="146"/>
      <c r="R341" s="146"/>
      <c r="S341" s="146"/>
      <c r="T341" s="146"/>
      <c r="U341" s="146"/>
      <c r="V341" s="146"/>
      <c r="W341" s="146"/>
      <c r="X341" s="146"/>
      <c r="Y341" s="146"/>
      <c r="Z341" s="146"/>
      <c r="AA341" s="146"/>
      <c r="AB341" s="146"/>
    </row>
    <row r="342">
      <c r="A342" s="351">
        <v>343.0</v>
      </c>
      <c r="B342" s="356" t="s">
        <v>1923</v>
      </c>
      <c r="C342" s="362" t="s">
        <v>1924</v>
      </c>
      <c r="D342" s="405"/>
      <c r="E342" s="406" t="s">
        <v>1925</v>
      </c>
      <c r="F342" s="394" t="s">
        <v>125</v>
      </c>
      <c r="G342" s="202" t="s">
        <v>40</v>
      </c>
      <c r="H342" s="370" t="s">
        <v>1379</v>
      </c>
      <c r="I342" s="360">
        <v>46007.0</v>
      </c>
      <c r="J342" s="146"/>
      <c r="K342" s="146"/>
      <c r="L342" s="146"/>
      <c r="M342" s="146"/>
      <c r="N342" s="146"/>
      <c r="O342" s="146"/>
      <c r="P342" s="146"/>
      <c r="Q342" s="146"/>
      <c r="R342" s="146"/>
      <c r="S342" s="146"/>
      <c r="T342" s="146"/>
      <c r="U342" s="146"/>
      <c r="V342" s="146"/>
      <c r="W342" s="146"/>
      <c r="X342" s="146"/>
      <c r="Y342" s="146"/>
      <c r="Z342" s="146"/>
      <c r="AA342" s="146"/>
      <c r="AB342" s="146"/>
    </row>
    <row r="343">
      <c r="A343" s="284">
        <v>344.0</v>
      </c>
      <c r="B343" s="280" t="s">
        <v>1926</v>
      </c>
      <c r="C343" s="265" t="s">
        <v>1927</v>
      </c>
      <c r="D343" s="404"/>
      <c r="E343" s="17" t="s">
        <v>1928</v>
      </c>
      <c r="F343" s="395" t="s">
        <v>110</v>
      </c>
      <c r="G343" s="178" t="s">
        <v>124</v>
      </c>
      <c r="H343" s="286" t="s">
        <v>1379</v>
      </c>
      <c r="I343" s="298">
        <v>46008.0</v>
      </c>
      <c r="J343" s="146"/>
      <c r="K343" s="407"/>
      <c r="L343" s="146"/>
      <c r="M343" s="146"/>
      <c r="N343" s="146"/>
      <c r="O343" s="146"/>
      <c r="P343" s="146"/>
      <c r="Q343" s="146"/>
      <c r="R343" s="146"/>
      <c r="S343" s="146"/>
      <c r="T343" s="146"/>
      <c r="U343" s="146"/>
      <c r="V343" s="146"/>
      <c r="W343" s="146"/>
      <c r="X343" s="146"/>
      <c r="Y343" s="146"/>
      <c r="Z343" s="146"/>
      <c r="AA343" s="146"/>
      <c r="AB343" s="146"/>
    </row>
    <row r="344">
      <c r="A344" s="351">
        <v>345.0</v>
      </c>
      <c r="B344" s="356" t="s">
        <v>1929</v>
      </c>
      <c r="C344" s="362" t="s">
        <v>1930</v>
      </c>
      <c r="D344" s="405"/>
      <c r="E344" s="406" t="s">
        <v>1931</v>
      </c>
      <c r="F344" s="394" t="s">
        <v>125</v>
      </c>
      <c r="G344" s="202" t="s">
        <v>40</v>
      </c>
      <c r="H344" s="370" t="s">
        <v>1379</v>
      </c>
      <c r="I344" s="360">
        <v>46010.0</v>
      </c>
      <c r="J344" s="146"/>
      <c r="K344" s="146"/>
      <c r="L344" s="146"/>
      <c r="M344" s="146"/>
      <c r="N344" s="146"/>
      <c r="O344" s="146"/>
      <c r="P344" s="146"/>
      <c r="Q344" s="146"/>
      <c r="R344" s="146"/>
      <c r="S344" s="146"/>
      <c r="T344" s="146"/>
      <c r="U344" s="146"/>
      <c r="V344" s="146"/>
      <c r="W344" s="146"/>
      <c r="X344" s="146"/>
      <c r="Y344" s="146"/>
      <c r="Z344" s="146"/>
      <c r="AA344" s="146"/>
      <c r="AB344" s="146"/>
    </row>
    <row r="345">
      <c r="A345" s="284">
        <v>346.0</v>
      </c>
      <c r="B345" s="280" t="s">
        <v>1932</v>
      </c>
      <c r="C345" s="265" t="s">
        <v>1933</v>
      </c>
      <c r="D345" s="404"/>
      <c r="E345" s="17" t="s">
        <v>1934</v>
      </c>
      <c r="F345" s="395" t="s">
        <v>110</v>
      </c>
      <c r="G345" s="178" t="s">
        <v>124</v>
      </c>
      <c r="H345" s="286" t="s">
        <v>1379</v>
      </c>
      <c r="I345" s="298">
        <v>46018.0</v>
      </c>
      <c r="J345" s="146"/>
      <c r="K345" s="146"/>
      <c r="L345" s="146"/>
      <c r="M345" s="146"/>
      <c r="N345" s="146"/>
      <c r="O345" s="146"/>
      <c r="P345" s="146"/>
      <c r="Q345" s="146"/>
      <c r="R345" s="146"/>
      <c r="S345" s="146"/>
      <c r="T345" s="146"/>
      <c r="U345" s="146"/>
      <c r="V345" s="146"/>
      <c r="W345" s="146"/>
      <c r="X345" s="146"/>
      <c r="Y345" s="146"/>
      <c r="Z345" s="146"/>
      <c r="AA345" s="146"/>
      <c r="AB345" s="146"/>
    </row>
    <row r="346">
      <c r="A346" s="284">
        <v>347.0</v>
      </c>
      <c r="B346" s="280" t="s">
        <v>1935</v>
      </c>
      <c r="C346" s="265" t="s">
        <v>1936</v>
      </c>
      <c r="D346" s="404"/>
      <c r="E346" s="17" t="s">
        <v>1937</v>
      </c>
      <c r="F346" s="395" t="s">
        <v>125</v>
      </c>
      <c r="G346" s="178" t="s">
        <v>124</v>
      </c>
      <c r="H346" s="286" t="s">
        <v>1379</v>
      </c>
      <c r="I346" s="298">
        <v>46018.0</v>
      </c>
      <c r="J346" s="146"/>
      <c r="K346" s="146"/>
      <c r="L346" s="146"/>
      <c r="M346" s="146"/>
      <c r="N346" s="146"/>
      <c r="O346" s="146"/>
      <c r="P346" s="146"/>
      <c r="Q346" s="146"/>
      <c r="R346" s="146"/>
      <c r="S346" s="146"/>
      <c r="T346" s="146"/>
      <c r="U346" s="146"/>
      <c r="V346" s="146"/>
      <c r="W346" s="146"/>
      <c r="X346" s="146"/>
      <c r="Y346" s="146"/>
      <c r="Z346" s="146"/>
      <c r="AA346" s="146"/>
      <c r="AB346" s="146"/>
    </row>
    <row r="347">
      <c r="A347" s="351">
        <v>348.0</v>
      </c>
      <c r="B347" s="408" t="s">
        <v>1938</v>
      </c>
      <c r="C347" s="362" t="s">
        <v>1939</v>
      </c>
      <c r="D347" s="388"/>
      <c r="E347" s="356" t="s">
        <v>1940</v>
      </c>
      <c r="F347" s="394" t="s">
        <v>110</v>
      </c>
      <c r="G347" s="202" t="s">
        <v>40</v>
      </c>
      <c r="H347" s="370" t="s">
        <v>1379</v>
      </c>
      <c r="I347" s="360">
        <v>46018.0</v>
      </c>
      <c r="J347" s="287"/>
      <c r="K347" s="287"/>
      <c r="L347" s="287"/>
      <c r="M347" s="287"/>
      <c r="N347" s="287"/>
      <c r="O347" s="287"/>
      <c r="P347" s="287"/>
      <c r="Q347" s="287"/>
      <c r="R347" s="287"/>
      <c r="S347" s="287"/>
      <c r="T347" s="287"/>
      <c r="U347" s="287"/>
      <c r="V347" s="287"/>
      <c r="W347" s="287"/>
      <c r="X347" s="287"/>
      <c r="Y347" s="287"/>
      <c r="Z347" s="287"/>
      <c r="AA347" s="287"/>
      <c r="AB347" s="287"/>
    </row>
    <row r="348">
      <c r="A348" s="284">
        <v>349.0</v>
      </c>
      <c r="B348" s="280" t="s">
        <v>1941</v>
      </c>
      <c r="C348" s="265" t="s">
        <v>1942</v>
      </c>
      <c r="D348" s="404"/>
      <c r="E348" s="17" t="s">
        <v>1943</v>
      </c>
      <c r="F348" s="395" t="s">
        <v>125</v>
      </c>
      <c r="G348" s="178" t="s">
        <v>124</v>
      </c>
      <c r="H348" s="286" t="s">
        <v>1379</v>
      </c>
      <c r="I348" s="298">
        <v>46020.0</v>
      </c>
      <c r="J348" s="146"/>
      <c r="K348" s="146"/>
      <c r="L348" s="146"/>
      <c r="M348" s="146"/>
      <c r="N348" s="146"/>
      <c r="O348" s="146"/>
      <c r="P348" s="146"/>
      <c r="Q348" s="146"/>
      <c r="R348" s="146"/>
      <c r="S348" s="146"/>
      <c r="T348" s="146"/>
      <c r="U348" s="146"/>
      <c r="V348" s="146"/>
      <c r="W348" s="146"/>
      <c r="X348" s="146"/>
      <c r="Y348" s="146"/>
      <c r="Z348" s="146"/>
      <c r="AA348" s="146"/>
      <c r="AB348" s="146"/>
    </row>
    <row r="349">
      <c r="A349" s="351">
        <v>350.0</v>
      </c>
      <c r="B349" s="356" t="s">
        <v>1944</v>
      </c>
      <c r="C349" s="362" t="s">
        <v>1945</v>
      </c>
      <c r="D349" s="405"/>
      <c r="E349" s="406" t="s">
        <v>1946</v>
      </c>
      <c r="F349" s="394" t="s">
        <v>110</v>
      </c>
      <c r="G349" s="202" t="s">
        <v>40</v>
      </c>
      <c r="H349" s="370" t="s">
        <v>1379</v>
      </c>
      <c r="I349" s="360">
        <v>46021.0</v>
      </c>
      <c r="J349" s="146"/>
      <c r="K349" s="146"/>
      <c r="L349" s="146"/>
      <c r="M349" s="146"/>
      <c r="N349" s="146"/>
      <c r="O349" s="146"/>
      <c r="P349" s="146"/>
      <c r="Q349" s="146"/>
      <c r="R349" s="146"/>
      <c r="S349" s="146"/>
      <c r="T349" s="146"/>
      <c r="U349" s="146"/>
      <c r="V349" s="146"/>
      <c r="W349" s="146"/>
      <c r="X349" s="146"/>
      <c r="Y349" s="146"/>
      <c r="Z349" s="146"/>
      <c r="AA349" s="146"/>
      <c r="AB349" s="146"/>
    </row>
    <row r="350">
      <c r="A350" s="284">
        <v>351.0</v>
      </c>
      <c r="B350" s="280" t="s">
        <v>1947</v>
      </c>
      <c r="C350" s="265" t="s">
        <v>1948</v>
      </c>
      <c r="D350" s="404"/>
      <c r="E350" s="17" t="s">
        <v>1949</v>
      </c>
      <c r="F350" s="395" t="s">
        <v>125</v>
      </c>
      <c r="G350" s="178" t="s">
        <v>502</v>
      </c>
      <c r="H350" s="286" t="s">
        <v>1379</v>
      </c>
      <c r="I350" s="298">
        <v>46021.0</v>
      </c>
      <c r="J350" s="146"/>
      <c r="K350" s="146"/>
      <c r="L350" s="146"/>
      <c r="M350" s="146"/>
      <c r="N350" s="146"/>
      <c r="O350" s="146"/>
      <c r="P350" s="146"/>
      <c r="Q350" s="146"/>
      <c r="R350" s="146"/>
      <c r="S350" s="146"/>
      <c r="T350" s="146"/>
      <c r="U350" s="146"/>
      <c r="V350" s="146"/>
      <c r="W350" s="146"/>
      <c r="X350" s="146"/>
      <c r="Y350" s="146"/>
      <c r="Z350" s="146"/>
      <c r="AA350" s="146"/>
      <c r="AB350" s="146"/>
    </row>
    <row r="351">
      <c r="A351" s="284">
        <v>352.0</v>
      </c>
      <c r="B351" s="280" t="s">
        <v>1950</v>
      </c>
      <c r="C351" s="265" t="s">
        <v>1951</v>
      </c>
      <c r="D351" s="404"/>
      <c r="E351" s="17" t="s">
        <v>1952</v>
      </c>
      <c r="F351" s="395" t="s">
        <v>110</v>
      </c>
      <c r="G351" s="178" t="s">
        <v>124</v>
      </c>
      <c r="H351" s="286" t="s">
        <v>1379</v>
      </c>
      <c r="I351" s="290">
        <v>46023.0</v>
      </c>
      <c r="J351" s="146"/>
      <c r="K351" s="146"/>
      <c r="L351" s="146"/>
      <c r="M351" s="146"/>
      <c r="N351" s="146"/>
      <c r="O351" s="146"/>
      <c r="P351" s="146"/>
      <c r="Q351" s="146"/>
      <c r="R351" s="146"/>
      <c r="S351" s="146"/>
      <c r="T351" s="146"/>
      <c r="U351" s="146"/>
      <c r="V351" s="146"/>
      <c r="W351" s="146"/>
      <c r="X351" s="146"/>
      <c r="Y351" s="146"/>
      <c r="Z351" s="146"/>
      <c r="AA351" s="146"/>
      <c r="AB351" s="146"/>
    </row>
    <row r="352">
      <c r="A352" s="351">
        <v>353.0</v>
      </c>
      <c r="B352" s="356" t="s">
        <v>1953</v>
      </c>
      <c r="C352" s="362" t="s">
        <v>1954</v>
      </c>
      <c r="D352" s="351"/>
      <c r="E352" s="406" t="s">
        <v>1955</v>
      </c>
      <c r="F352" s="394" t="s">
        <v>125</v>
      </c>
      <c r="G352" s="202" t="s">
        <v>40</v>
      </c>
      <c r="H352" s="370" t="s">
        <v>1379</v>
      </c>
      <c r="I352" s="387">
        <v>46023.0</v>
      </c>
      <c r="J352" s="146"/>
      <c r="K352" s="146"/>
      <c r="L352" s="146"/>
      <c r="M352" s="146"/>
      <c r="N352" s="146"/>
      <c r="O352" s="146"/>
      <c r="P352" s="146"/>
      <c r="Q352" s="146"/>
      <c r="R352" s="146"/>
      <c r="S352" s="146"/>
      <c r="T352" s="146"/>
      <c r="U352" s="146"/>
      <c r="V352" s="146"/>
      <c r="W352" s="146"/>
      <c r="X352" s="146"/>
      <c r="Y352" s="146"/>
      <c r="Z352" s="146"/>
      <c r="AA352" s="146"/>
      <c r="AB352" s="146"/>
    </row>
    <row r="353">
      <c r="A353" s="284">
        <v>354.0</v>
      </c>
      <c r="B353" s="280" t="s">
        <v>1956</v>
      </c>
      <c r="C353" s="265" t="s">
        <v>1957</v>
      </c>
      <c r="D353" s="404"/>
      <c r="E353" s="17" t="s">
        <v>1958</v>
      </c>
      <c r="F353" s="395" t="s">
        <v>110</v>
      </c>
      <c r="G353" s="178" t="s">
        <v>139</v>
      </c>
      <c r="H353" s="286" t="s">
        <v>1379</v>
      </c>
      <c r="I353" s="290">
        <v>46023.0</v>
      </c>
      <c r="J353" s="146"/>
      <c r="K353" s="146"/>
      <c r="L353" s="146"/>
      <c r="M353" s="146"/>
      <c r="N353" s="146"/>
      <c r="O353" s="146"/>
      <c r="P353" s="146"/>
      <c r="Q353" s="146"/>
      <c r="R353" s="146"/>
      <c r="S353" s="146"/>
      <c r="T353" s="146"/>
      <c r="U353" s="146"/>
      <c r="V353" s="146"/>
      <c r="W353" s="146"/>
      <c r="X353" s="146"/>
      <c r="Y353" s="146"/>
      <c r="Z353" s="146"/>
      <c r="AA353" s="146"/>
      <c r="AB353" s="146"/>
    </row>
    <row r="354">
      <c r="A354" s="284">
        <v>355.0</v>
      </c>
      <c r="B354" s="280" t="s">
        <v>1959</v>
      </c>
      <c r="C354" s="265" t="s">
        <v>1960</v>
      </c>
      <c r="D354" s="404"/>
      <c r="E354" s="17" t="s">
        <v>1961</v>
      </c>
      <c r="F354" s="395" t="s">
        <v>125</v>
      </c>
      <c r="G354" s="178" t="s">
        <v>124</v>
      </c>
      <c r="H354" s="286" t="s">
        <v>1379</v>
      </c>
      <c r="I354" s="290">
        <v>46024.0</v>
      </c>
      <c r="J354" s="146"/>
      <c r="K354" s="146"/>
      <c r="L354" s="146"/>
      <c r="M354" s="146"/>
      <c r="N354" s="146"/>
      <c r="O354" s="146"/>
      <c r="P354" s="146"/>
      <c r="Q354" s="146"/>
      <c r="R354" s="146"/>
      <c r="S354" s="146"/>
      <c r="T354" s="146"/>
      <c r="U354" s="146"/>
      <c r="V354" s="146"/>
      <c r="W354" s="146"/>
      <c r="X354" s="146"/>
      <c r="Y354" s="146"/>
      <c r="Z354" s="146"/>
      <c r="AA354" s="146"/>
      <c r="AB354" s="146"/>
    </row>
    <row r="355">
      <c r="A355" s="284">
        <v>356.0</v>
      </c>
      <c r="B355" s="280" t="s">
        <v>1962</v>
      </c>
      <c r="C355" s="265" t="s">
        <v>1963</v>
      </c>
      <c r="D355" s="404"/>
      <c r="E355" s="17" t="s">
        <v>1964</v>
      </c>
      <c r="F355" s="395" t="s">
        <v>110</v>
      </c>
      <c r="G355" s="178" t="s">
        <v>124</v>
      </c>
      <c r="H355" s="286" t="s">
        <v>1379</v>
      </c>
      <c r="I355" s="290">
        <v>46025.0</v>
      </c>
      <c r="J355" s="146"/>
      <c r="K355" s="146"/>
      <c r="L355" s="146"/>
      <c r="M355" s="146"/>
      <c r="N355" s="146"/>
      <c r="O355" s="146"/>
      <c r="P355" s="146"/>
      <c r="Q355" s="146"/>
      <c r="R355" s="146"/>
      <c r="S355" s="146"/>
      <c r="T355" s="146"/>
      <c r="U355" s="146"/>
      <c r="V355" s="146"/>
      <c r="W355" s="146"/>
      <c r="X355" s="146"/>
      <c r="Y355" s="146"/>
      <c r="Z355" s="146"/>
      <c r="AA355" s="146"/>
      <c r="AB355" s="146"/>
    </row>
    <row r="356">
      <c r="A356" s="284">
        <v>357.0</v>
      </c>
      <c r="B356" s="280" t="s">
        <v>1965</v>
      </c>
      <c r="C356" s="265" t="s">
        <v>1966</v>
      </c>
      <c r="D356" s="404"/>
      <c r="E356" s="17" t="s">
        <v>1967</v>
      </c>
      <c r="F356" s="395" t="s">
        <v>125</v>
      </c>
      <c r="G356" s="178" t="s">
        <v>124</v>
      </c>
      <c r="H356" s="286" t="s">
        <v>1379</v>
      </c>
      <c r="I356" s="290">
        <v>46025.0</v>
      </c>
      <c r="J356" s="146"/>
      <c r="K356" s="146"/>
      <c r="L356" s="146"/>
      <c r="M356" s="146"/>
      <c r="N356" s="146"/>
      <c r="O356" s="146"/>
      <c r="P356" s="146"/>
      <c r="Q356" s="146"/>
      <c r="R356" s="146"/>
      <c r="S356" s="146"/>
      <c r="T356" s="146"/>
      <c r="U356" s="146"/>
      <c r="V356" s="146"/>
      <c r="W356" s="146"/>
      <c r="X356" s="146"/>
      <c r="Y356" s="146"/>
      <c r="Z356" s="146"/>
      <c r="AA356" s="146"/>
      <c r="AB356" s="146"/>
    </row>
    <row r="357">
      <c r="A357" s="284">
        <v>358.0</v>
      </c>
      <c r="B357" s="280" t="s">
        <v>1968</v>
      </c>
      <c r="C357" s="265" t="s">
        <v>1969</v>
      </c>
      <c r="D357" s="404"/>
      <c r="E357" s="17" t="s">
        <v>1970</v>
      </c>
      <c r="F357" s="395" t="s">
        <v>110</v>
      </c>
      <c r="G357" s="178" t="s">
        <v>124</v>
      </c>
      <c r="H357" s="286" t="s">
        <v>1379</v>
      </c>
      <c r="I357" s="290">
        <v>46025.0</v>
      </c>
      <c r="J357" s="146"/>
      <c r="K357" s="146"/>
      <c r="L357" s="146"/>
      <c r="M357" s="146"/>
      <c r="N357" s="146"/>
      <c r="O357" s="146"/>
      <c r="P357" s="146"/>
      <c r="Q357" s="146"/>
      <c r="R357" s="146"/>
      <c r="S357" s="146"/>
      <c r="T357" s="146"/>
      <c r="U357" s="146"/>
      <c r="V357" s="146"/>
      <c r="W357" s="146"/>
      <c r="X357" s="146"/>
      <c r="Y357" s="146"/>
      <c r="Z357" s="146"/>
      <c r="AA357" s="146"/>
      <c r="AB357" s="146"/>
    </row>
    <row r="358">
      <c r="A358" s="284">
        <v>359.0</v>
      </c>
      <c r="B358" s="280" t="s">
        <v>1971</v>
      </c>
      <c r="C358" s="265" t="s">
        <v>1972</v>
      </c>
      <c r="D358" s="404"/>
      <c r="E358" s="17" t="s">
        <v>1973</v>
      </c>
      <c r="F358" s="395" t="s">
        <v>125</v>
      </c>
      <c r="G358" s="178" t="s">
        <v>502</v>
      </c>
      <c r="H358" s="286" t="s">
        <v>1379</v>
      </c>
      <c r="I358" s="290">
        <v>46026.0</v>
      </c>
      <c r="J358" s="146"/>
      <c r="K358" s="146"/>
      <c r="L358" s="146"/>
      <c r="M358" s="146"/>
      <c r="N358" s="146"/>
      <c r="O358" s="146"/>
      <c r="P358" s="146"/>
      <c r="Q358" s="146"/>
      <c r="R358" s="146"/>
      <c r="S358" s="146"/>
      <c r="T358" s="146"/>
      <c r="U358" s="146"/>
      <c r="V358" s="146"/>
      <c r="W358" s="146"/>
      <c r="X358" s="146"/>
      <c r="Y358" s="146"/>
      <c r="Z358" s="146"/>
      <c r="AA358" s="146"/>
      <c r="AB358" s="146"/>
    </row>
    <row r="359">
      <c r="A359" s="284">
        <v>360.0</v>
      </c>
      <c r="B359" s="280" t="s">
        <v>1974</v>
      </c>
      <c r="C359" s="265" t="s">
        <v>1975</v>
      </c>
      <c r="D359" s="404"/>
      <c r="E359" s="17" t="s">
        <v>1976</v>
      </c>
      <c r="F359" s="395" t="s">
        <v>110</v>
      </c>
      <c r="G359" s="178" t="s">
        <v>124</v>
      </c>
      <c r="H359" s="286" t="s">
        <v>1379</v>
      </c>
      <c r="I359" s="290">
        <v>46027.0</v>
      </c>
      <c r="J359" s="146"/>
      <c r="K359" s="146"/>
      <c r="L359" s="146"/>
      <c r="M359" s="146"/>
      <c r="N359" s="146"/>
      <c r="O359" s="146"/>
      <c r="P359" s="146"/>
      <c r="Q359" s="146"/>
      <c r="R359" s="146"/>
      <c r="S359" s="146"/>
      <c r="T359" s="146"/>
      <c r="U359" s="146"/>
      <c r="V359" s="146"/>
      <c r="W359" s="146"/>
      <c r="X359" s="146"/>
      <c r="Y359" s="146"/>
      <c r="Z359" s="146"/>
      <c r="AA359" s="146"/>
      <c r="AB359" s="146"/>
    </row>
    <row r="360">
      <c r="A360" s="284">
        <v>361.0</v>
      </c>
      <c r="B360" s="280" t="s">
        <v>1977</v>
      </c>
      <c r="C360" s="265" t="s">
        <v>1978</v>
      </c>
      <c r="D360" s="404"/>
      <c r="E360" s="17" t="s">
        <v>1979</v>
      </c>
      <c r="F360" s="395" t="s">
        <v>110</v>
      </c>
      <c r="G360" s="178" t="s">
        <v>124</v>
      </c>
      <c r="H360" s="286" t="s">
        <v>1379</v>
      </c>
      <c r="I360" s="290">
        <v>46030.0</v>
      </c>
      <c r="J360" s="146"/>
      <c r="K360" s="146"/>
      <c r="L360" s="146"/>
      <c r="M360" s="146"/>
      <c r="N360" s="146"/>
      <c r="O360" s="146"/>
      <c r="P360" s="146"/>
      <c r="Q360" s="146"/>
      <c r="R360" s="146"/>
      <c r="S360" s="146"/>
      <c r="T360" s="146"/>
      <c r="U360" s="146"/>
      <c r="V360" s="146"/>
      <c r="W360" s="146"/>
      <c r="X360" s="146"/>
      <c r="Y360" s="146"/>
      <c r="Z360" s="146"/>
      <c r="AA360" s="146"/>
      <c r="AB360" s="146"/>
    </row>
    <row r="361">
      <c r="A361" s="284">
        <v>362.0</v>
      </c>
      <c r="B361" s="280" t="s">
        <v>1980</v>
      </c>
      <c r="C361" s="265" t="s">
        <v>1981</v>
      </c>
      <c r="D361" s="404"/>
      <c r="E361" s="17" t="s">
        <v>1982</v>
      </c>
      <c r="F361" s="395" t="s">
        <v>125</v>
      </c>
      <c r="G361" s="178" t="s">
        <v>124</v>
      </c>
      <c r="H361" s="286" t="s">
        <v>1379</v>
      </c>
      <c r="I361" s="290">
        <v>46030.0</v>
      </c>
      <c r="J361" s="146"/>
      <c r="K361" s="146"/>
      <c r="L361" s="146"/>
      <c r="M361" s="146"/>
      <c r="N361" s="146"/>
      <c r="O361" s="146"/>
      <c r="P361" s="146"/>
      <c r="Q361" s="146"/>
      <c r="R361" s="146"/>
      <c r="S361" s="146"/>
      <c r="T361" s="146"/>
      <c r="U361" s="146"/>
      <c r="V361" s="146"/>
      <c r="W361" s="146"/>
      <c r="X361" s="146"/>
      <c r="Y361" s="146"/>
      <c r="Z361" s="146"/>
      <c r="AA361" s="146"/>
      <c r="AB361" s="146"/>
    </row>
    <row r="362">
      <c r="A362" s="284">
        <v>363.0</v>
      </c>
      <c r="B362" s="280" t="s">
        <v>1983</v>
      </c>
      <c r="C362" s="265" t="s">
        <v>1984</v>
      </c>
      <c r="D362" s="404"/>
      <c r="E362" s="17" t="s">
        <v>1985</v>
      </c>
      <c r="F362" s="395" t="s">
        <v>125</v>
      </c>
      <c r="G362" s="178" t="s">
        <v>124</v>
      </c>
      <c r="H362" s="286" t="s">
        <v>1379</v>
      </c>
      <c r="I362" s="290">
        <v>46030.0</v>
      </c>
      <c r="J362" s="146"/>
      <c r="K362" s="146"/>
      <c r="L362" s="146"/>
      <c r="M362" s="146"/>
      <c r="N362" s="146"/>
      <c r="O362" s="146"/>
      <c r="P362" s="146"/>
      <c r="Q362" s="146"/>
      <c r="R362" s="146"/>
      <c r="S362" s="146"/>
      <c r="T362" s="146"/>
      <c r="U362" s="146"/>
      <c r="V362" s="146"/>
      <c r="W362" s="146"/>
      <c r="X362" s="146"/>
      <c r="Y362" s="146"/>
      <c r="Z362" s="146"/>
      <c r="AA362" s="146"/>
      <c r="AB362" s="146"/>
    </row>
    <row r="363">
      <c r="A363" s="284">
        <v>364.0</v>
      </c>
      <c r="B363" s="280" t="s">
        <v>1986</v>
      </c>
      <c r="C363" s="265" t="s">
        <v>1987</v>
      </c>
      <c r="D363" s="404"/>
      <c r="E363" s="17" t="s">
        <v>1988</v>
      </c>
      <c r="F363" s="395" t="s">
        <v>125</v>
      </c>
      <c r="G363" s="178" t="s">
        <v>502</v>
      </c>
      <c r="H363" s="286" t="s">
        <v>1841</v>
      </c>
      <c r="I363" s="290">
        <v>46030.0</v>
      </c>
      <c r="J363" s="146"/>
      <c r="K363" s="146"/>
      <c r="L363" s="146"/>
      <c r="M363" s="146"/>
      <c r="N363" s="146"/>
      <c r="O363" s="146"/>
      <c r="P363" s="146"/>
      <c r="Q363" s="146"/>
      <c r="R363" s="146"/>
      <c r="S363" s="146"/>
      <c r="T363" s="146"/>
      <c r="U363" s="146"/>
      <c r="V363" s="146"/>
      <c r="W363" s="146"/>
      <c r="X363" s="146"/>
      <c r="Y363" s="146"/>
      <c r="Z363" s="146"/>
      <c r="AA363" s="146"/>
      <c r="AB363" s="146"/>
    </row>
    <row r="364">
      <c r="A364" s="284">
        <v>365.0</v>
      </c>
      <c r="B364" s="280" t="s">
        <v>1989</v>
      </c>
      <c r="C364" s="265" t="s">
        <v>1990</v>
      </c>
      <c r="D364" s="404"/>
      <c r="E364" s="17" t="s">
        <v>1991</v>
      </c>
      <c r="F364" s="395" t="s">
        <v>110</v>
      </c>
      <c r="G364" s="178" t="s">
        <v>124</v>
      </c>
      <c r="H364" s="286" t="s">
        <v>1379</v>
      </c>
      <c r="I364" s="290">
        <v>46035.0</v>
      </c>
      <c r="J364" s="146"/>
      <c r="K364" s="146"/>
      <c r="L364" s="146"/>
      <c r="M364" s="146"/>
      <c r="N364" s="146"/>
      <c r="O364" s="146"/>
      <c r="P364" s="146"/>
      <c r="Q364" s="146"/>
      <c r="R364" s="146"/>
      <c r="S364" s="146"/>
      <c r="T364" s="146"/>
      <c r="U364" s="146"/>
      <c r="V364" s="146"/>
      <c r="W364" s="146"/>
      <c r="X364" s="146"/>
      <c r="Y364" s="146"/>
      <c r="Z364" s="146"/>
      <c r="AA364" s="146"/>
      <c r="AB364" s="146"/>
    </row>
    <row r="365">
      <c r="A365" s="284">
        <v>366.0</v>
      </c>
      <c r="B365" s="280" t="s">
        <v>1992</v>
      </c>
      <c r="C365" s="265" t="s">
        <v>1993</v>
      </c>
      <c r="D365" s="404"/>
      <c r="E365" s="17" t="s">
        <v>1994</v>
      </c>
      <c r="F365" s="395" t="s">
        <v>125</v>
      </c>
      <c r="G365" s="178" t="s">
        <v>124</v>
      </c>
      <c r="H365" s="286" t="s">
        <v>1379</v>
      </c>
      <c r="I365" s="290">
        <v>46037.0</v>
      </c>
      <c r="J365" s="146"/>
      <c r="K365" s="146"/>
      <c r="L365" s="146"/>
      <c r="M365" s="146"/>
      <c r="N365" s="146"/>
      <c r="O365" s="146"/>
      <c r="P365" s="146"/>
      <c r="Q365" s="146"/>
      <c r="R365" s="146"/>
      <c r="S365" s="146"/>
      <c r="T365" s="146"/>
      <c r="U365" s="146"/>
      <c r="V365" s="146"/>
      <c r="W365" s="146"/>
      <c r="X365" s="146"/>
      <c r="Y365" s="146"/>
      <c r="Z365" s="146"/>
      <c r="AA365" s="146"/>
      <c r="AB365" s="146"/>
    </row>
    <row r="366">
      <c r="A366" s="284">
        <v>367.0</v>
      </c>
      <c r="B366" s="280" t="s">
        <v>1995</v>
      </c>
      <c r="C366" s="265" t="s">
        <v>1996</v>
      </c>
      <c r="D366" s="404"/>
      <c r="E366" s="17" t="s">
        <v>1997</v>
      </c>
      <c r="F366" s="395" t="s">
        <v>110</v>
      </c>
      <c r="G366" s="178" t="s">
        <v>124</v>
      </c>
      <c r="H366" s="286" t="s">
        <v>1379</v>
      </c>
      <c r="I366" s="290">
        <v>46038.0</v>
      </c>
      <c r="J366" s="146"/>
      <c r="K366" s="146"/>
      <c r="L366" s="146"/>
      <c r="M366" s="146"/>
      <c r="N366" s="146"/>
      <c r="O366" s="146"/>
      <c r="P366" s="146"/>
      <c r="Q366" s="146"/>
      <c r="R366" s="146"/>
      <c r="S366" s="146"/>
      <c r="T366" s="146"/>
      <c r="U366" s="146"/>
      <c r="V366" s="146"/>
      <c r="W366" s="146"/>
      <c r="X366" s="146"/>
      <c r="Y366" s="146"/>
      <c r="Z366" s="146"/>
      <c r="AA366" s="146"/>
      <c r="AB366" s="146"/>
    </row>
    <row r="367">
      <c r="A367" s="284">
        <v>368.0</v>
      </c>
      <c r="B367" s="280" t="s">
        <v>1998</v>
      </c>
      <c r="C367" s="265" t="s">
        <v>1999</v>
      </c>
      <c r="D367" s="404"/>
      <c r="E367" s="17" t="s">
        <v>2000</v>
      </c>
      <c r="F367" s="395" t="s">
        <v>125</v>
      </c>
      <c r="G367" s="178" t="s">
        <v>502</v>
      </c>
      <c r="H367" s="286" t="s">
        <v>1379</v>
      </c>
      <c r="I367" s="290">
        <v>46040.0</v>
      </c>
      <c r="J367" s="146"/>
      <c r="K367" s="146"/>
      <c r="L367" s="146"/>
      <c r="M367" s="146"/>
      <c r="N367" s="146"/>
      <c r="O367" s="146"/>
      <c r="P367" s="146"/>
      <c r="Q367" s="146"/>
      <c r="R367" s="146"/>
      <c r="S367" s="146"/>
      <c r="T367" s="146"/>
      <c r="U367" s="146"/>
      <c r="V367" s="146"/>
      <c r="W367" s="146"/>
      <c r="X367" s="146"/>
      <c r="Y367" s="146"/>
      <c r="Z367" s="146"/>
      <c r="AA367" s="146"/>
      <c r="AB367" s="146"/>
    </row>
    <row r="368">
      <c r="A368" s="284">
        <v>369.0</v>
      </c>
      <c r="B368" s="280" t="s">
        <v>2001</v>
      </c>
      <c r="C368" s="265" t="s">
        <v>2002</v>
      </c>
      <c r="D368" s="404"/>
      <c r="E368" s="17" t="s">
        <v>2003</v>
      </c>
      <c r="F368" s="395" t="s">
        <v>125</v>
      </c>
      <c r="G368" s="178" t="s">
        <v>124</v>
      </c>
      <c r="H368" s="286" t="s">
        <v>1379</v>
      </c>
      <c r="I368" s="290">
        <v>46041.0</v>
      </c>
      <c r="J368" s="146"/>
      <c r="K368" s="146"/>
      <c r="L368" s="146"/>
      <c r="M368" s="146"/>
      <c r="N368" s="146"/>
      <c r="O368" s="146"/>
      <c r="P368" s="146"/>
      <c r="Q368" s="146"/>
      <c r="R368" s="146"/>
      <c r="S368" s="146"/>
      <c r="T368" s="146"/>
      <c r="U368" s="146"/>
      <c r="V368" s="146"/>
      <c r="W368" s="146"/>
      <c r="X368" s="146"/>
      <c r="Y368" s="146"/>
      <c r="Z368" s="146"/>
      <c r="AA368" s="146"/>
      <c r="AB368" s="146"/>
    </row>
    <row r="369">
      <c r="A369" s="284">
        <v>370.0</v>
      </c>
      <c r="B369" s="280" t="s">
        <v>2004</v>
      </c>
      <c r="C369" s="265" t="s">
        <v>2005</v>
      </c>
      <c r="D369" s="404"/>
      <c r="E369" s="17" t="s">
        <v>2006</v>
      </c>
      <c r="F369" s="395" t="s">
        <v>110</v>
      </c>
      <c r="G369" s="178" t="s">
        <v>124</v>
      </c>
      <c r="H369" s="286" t="s">
        <v>1379</v>
      </c>
      <c r="I369" s="290">
        <v>46042.0</v>
      </c>
      <c r="J369" s="146"/>
      <c r="K369" s="146"/>
      <c r="L369" s="146"/>
      <c r="M369" s="146"/>
      <c r="N369" s="146"/>
      <c r="O369" s="146"/>
      <c r="P369" s="146"/>
      <c r="Q369" s="146"/>
      <c r="R369" s="146"/>
      <c r="S369" s="146"/>
      <c r="T369" s="146"/>
      <c r="U369" s="146"/>
      <c r="V369" s="146"/>
      <c r="W369" s="146"/>
      <c r="X369" s="146"/>
      <c r="Y369" s="146"/>
      <c r="Z369" s="146"/>
      <c r="AA369" s="146"/>
      <c r="AB369" s="146"/>
    </row>
    <row r="370">
      <c r="A370" s="284">
        <v>371.0</v>
      </c>
      <c r="B370" s="280" t="s">
        <v>2007</v>
      </c>
      <c r="C370" s="265" t="s">
        <v>2008</v>
      </c>
      <c r="D370" s="404"/>
      <c r="E370" s="17" t="s">
        <v>2009</v>
      </c>
      <c r="F370" s="395" t="s">
        <v>110</v>
      </c>
      <c r="G370" s="178" t="s">
        <v>260</v>
      </c>
      <c r="H370" s="286" t="s">
        <v>1379</v>
      </c>
      <c r="I370" s="290">
        <v>46042.0</v>
      </c>
      <c r="J370" s="146"/>
      <c r="K370" s="146"/>
      <c r="L370" s="146"/>
      <c r="M370" s="146"/>
      <c r="N370" s="146"/>
      <c r="O370" s="146"/>
      <c r="P370" s="146"/>
      <c r="Q370" s="146"/>
      <c r="R370" s="146"/>
      <c r="S370" s="146"/>
      <c r="T370" s="146"/>
      <c r="U370" s="146"/>
      <c r="V370" s="146"/>
      <c r="W370" s="146"/>
      <c r="X370" s="146"/>
      <c r="Y370" s="146"/>
      <c r="Z370" s="146"/>
      <c r="AA370" s="146"/>
      <c r="AB370" s="146"/>
    </row>
    <row r="371">
      <c r="A371" s="284">
        <v>372.0</v>
      </c>
      <c r="B371" s="280" t="s">
        <v>2010</v>
      </c>
      <c r="C371" s="265" t="s">
        <v>2011</v>
      </c>
      <c r="D371" s="404"/>
      <c r="E371" s="43" t="s">
        <v>2012</v>
      </c>
      <c r="F371" s="395" t="s">
        <v>125</v>
      </c>
      <c r="G371" s="178" t="s">
        <v>315</v>
      </c>
      <c r="H371" s="286" t="s">
        <v>1379</v>
      </c>
      <c r="I371" s="290">
        <v>46042.0</v>
      </c>
      <c r="J371" s="146"/>
      <c r="K371" s="146"/>
      <c r="L371" s="146"/>
      <c r="M371" s="146"/>
      <c r="N371" s="146"/>
      <c r="O371" s="146"/>
      <c r="P371" s="146"/>
      <c r="Q371" s="146"/>
      <c r="R371" s="146"/>
      <c r="S371" s="146"/>
      <c r="T371" s="146"/>
      <c r="U371" s="146"/>
      <c r="V371" s="146"/>
      <c r="W371" s="146"/>
      <c r="X371" s="146"/>
      <c r="Y371" s="146"/>
      <c r="Z371" s="146"/>
      <c r="AA371" s="146"/>
      <c r="AB371" s="146"/>
    </row>
    <row r="372">
      <c r="A372" s="284">
        <v>373.0</v>
      </c>
      <c r="B372" s="280" t="s">
        <v>2013</v>
      </c>
      <c r="C372" s="265" t="s">
        <v>2014</v>
      </c>
      <c r="D372" s="404"/>
      <c r="E372" s="17" t="s">
        <v>2015</v>
      </c>
      <c r="F372" s="395" t="s">
        <v>110</v>
      </c>
      <c r="G372" s="178" t="s">
        <v>502</v>
      </c>
      <c r="H372" s="286" t="s">
        <v>1379</v>
      </c>
      <c r="I372" s="290">
        <v>46042.0</v>
      </c>
      <c r="J372" s="146"/>
      <c r="K372" s="146"/>
      <c r="L372" s="146"/>
      <c r="M372" s="146"/>
      <c r="N372" s="146"/>
      <c r="O372" s="146"/>
      <c r="P372" s="146"/>
      <c r="Q372" s="146"/>
      <c r="R372" s="146"/>
      <c r="S372" s="146"/>
      <c r="T372" s="146"/>
      <c r="U372" s="146"/>
      <c r="V372" s="146"/>
      <c r="W372" s="146"/>
      <c r="X372" s="146"/>
      <c r="Y372" s="146"/>
      <c r="Z372" s="146"/>
      <c r="AA372" s="146"/>
      <c r="AB372" s="146"/>
    </row>
    <row r="373">
      <c r="A373" s="284">
        <v>374.0</v>
      </c>
      <c r="B373" s="280" t="s">
        <v>2016</v>
      </c>
      <c r="C373" s="265" t="s">
        <v>2017</v>
      </c>
      <c r="D373" s="404"/>
      <c r="E373" s="17" t="s">
        <v>2018</v>
      </c>
      <c r="F373" s="395" t="s">
        <v>125</v>
      </c>
      <c r="G373" s="178" t="s">
        <v>502</v>
      </c>
      <c r="H373" s="286" t="s">
        <v>1379</v>
      </c>
      <c r="I373" s="290">
        <v>46046.0</v>
      </c>
      <c r="J373" s="146"/>
      <c r="K373" s="146"/>
      <c r="L373" s="146"/>
      <c r="M373" s="146"/>
      <c r="N373" s="146"/>
      <c r="O373" s="146"/>
      <c r="P373" s="146"/>
      <c r="Q373" s="146"/>
      <c r="R373" s="146"/>
      <c r="S373" s="146"/>
      <c r="T373" s="146"/>
      <c r="U373" s="146"/>
      <c r="V373" s="146"/>
      <c r="W373" s="146"/>
      <c r="X373" s="146"/>
      <c r="Y373" s="146"/>
      <c r="Z373" s="146"/>
      <c r="AA373" s="146"/>
      <c r="AB373" s="146"/>
    </row>
    <row r="374">
      <c r="A374" s="284">
        <v>375.0</v>
      </c>
      <c r="B374" s="280" t="s">
        <v>2019</v>
      </c>
      <c r="C374" s="265" t="s">
        <v>2020</v>
      </c>
      <c r="D374" s="404"/>
      <c r="E374" s="17" t="s">
        <v>2021</v>
      </c>
      <c r="F374" s="395" t="s">
        <v>110</v>
      </c>
      <c r="G374" s="178" t="s">
        <v>502</v>
      </c>
      <c r="H374" s="286" t="s">
        <v>1379</v>
      </c>
      <c r="I374" s="290">
        <v>46046.0</v>
      </c>
      <c r="J374" s="409"/>
      <c r="K374" s="146"/>
      <c r="L374" s="146"/>
      <c r="M374" s="146"/>
      <c r="N374" s="146"/>
      <c r="O374" s="146"/>
      <c r="P374" s="146"/>
      <c r="Q374" s="146"/>
      <c r="R374" s="146"/>
      <c r="S374" s="146"/>
      <c r="T374" s="146"/>
      <c r="U374" s="146"/>
      <c r="V374" s="146"/>
      <c r="W374" s="146"/>
      <c r="X374" s="146"/>
      <c r="Y374" s="146"/>
      <c r="Z374" s="146"/>
      <c r="AA374" s="146"/>
      <c r="AB374" s="146"/>
    </row>
    <row r="375">
      <c r="A375" s="284">
        <v>376.0</v>
      </c>
      <c r="B375" s="280" t="s">
        <v>2022</v>
      </c>
      <c r="C375" s="265" t="s">
        <v>2023</v>
      </c>
      <c r="D375" s="404"/>
      <c r="E375" s="17" t="s">
        <v>2024</v>
      </c>
      <c r="F375" s="395" t="s">
        <v>125</v>
      </c>
      <c r="G375" s="178" t="s">
        <v>260</v>
      </c>
      <c r="H375" s="286" t="s">
        <v>1379</v>
      </c>
      <c r="I375" s="290">
        <v>46048.0</v>
      </c>
      <c r="J375" s="146"/>
      <c r="K375" s="146"/>
      <c r="L375" s="146"/>
      <c r="M375" s="146"/>
      <c r="N375" s="146"/>
      <c r="O375" s="146"/>
      <c r="P375" s="146"/>
      <c r="Q375" s="146"/>
      <c r="R375" s="146"/>
      <c r="S375" s="146"/>
      <c r="T375" s="146"/>
      <c r="U375" s="146"/>
      <c r="V375" s="146"/>
      <c r="W375" s="146"/>
      <c r="X375" s="146"/>
      <c r="Y375" s="146"/>
      <c r="Z375" s="146"/>
      <c r="AA375" s="146"/>
      <c r="AB375" s="146"/>
    </row>
    <row r="376">
      <c r="A376" s="284">
        <v>377.0</v>
      </c>
      <c r="B376" s="280" t="s">
        <v>2025</v>
      </c>
      <c r="C376" s="265" t="s">
        <v>2026</v>
      </c>
      <c r="D376" s="404"/>
      <c r="E376" s="17" t="s">
        <v>2027</v>
      </c>
      <c r="F376" s="395" t="s">
        <v>110</v>
      </c>
      <c r="G376" s="178" t="s">
        <v>124</v>
      </c>
      <c r="H376" s="286" t="s">
        <v>1379</v>
      </c>
      <c r="I376" s="290">
        <v>46048.0</v>
      </c>
      <c r="J376" s="146"/>
      <c r="K376" s="146"/>
      <c r="L376" s="146"/>
      <c r="M376" s="146"/>
      <c r="N376" s="146"/>
      <c r="O376" s="146"/>
      <c r="P376" s="146"/>
      <c r="Q376" s="146"/>
      <c r="R376" s="146"/>
      <c r="S376" s="146"/>
      <c r="T376" s="146"/>
      <c r="U376" s="146"/>
      <c r="V376" s="146"/>
      <c r="W376" s="146"/>
      <c r="X376" s="146"/>
      <c r="Y376" s="146"/>
      <c r="Z376" s="146"/>
      <c r="AA376" s="146"/>
      <c r="AB376" s="146"/>
    </row>
    <row r="377">
      <c r="A377" s="284">
        <v>378.0</v>
      </c>
      <c r="B377" s="280" t="s">
        <v>2028</v>
      </c>
      <c r="C377" s="265" t="s">
        <v>2029</v>
      </c>
      <c r="D377" s="404"/>
      <c r="E377" s="17" t="s">
        <v>2030</v>
      </c>
      <c r="F377" s="395" t="s">
        <v>125</v>
      </c>
      <c r="G377" s="178" t="s">
        <v>124</v>
      </c>
      <c r="H377" s="286" t="s">
        <v>1379</v>
      </c>
      <c r="I377" s="290">
        <v>46049.0</v>
      </c>
      <c r="J377" s="146"/>
      <c r="K377" s="146"/>
      <c r="L377" s="146"/>
      <c r="M377" s="146"/>
      <c r="N377" s="146"/>
      <c r="O377" s="146"/>
      <c r="P377" s="146"/>
      <c r="Q377" s="146"/>
      <c r="R377" s="146"/>
      <c r="S377" s="146"/>
      <c r="T377" s="146"/>
      <c r="U377" s="146"/>
      <c r="V377" s="146"/>
      <c r="W377" s="146"/>
      <c r="X377" s="146"/>
      <c r="Y377" s="146"/>
      <c r="Z377" s="146"/>
      <c r="AA377" s="146"/>
      <c r="AB377" s="146"/>
    </row>
    <row r="378">
      <c r="A378" s="284">
        <v>379.0</v>
      </c>
      <c r="B378" s="280" t="s">
        <v>2031</v>
      </c>
      <c r="C378" s="265" t="s">
        <v>2032</v>
      </c>
      <c r="D378" s="404"/>
      <c r="E378" s="17" t="s">
        <v>2033</v>
      </c>
      <c r="F378" s="395" t="s">
        <v>110</v>
      </c>
      <c r="G378" s="178" t="s">
        <v>124</v>
      </c>
      <c r="H378" s="286" t="s">
        <v>1379</v>
      </c>
      <c r="I378" s="290">
        <v>46049.0</v>
      </c>
      <c r="J378" s="146"/>
      <c r="K378" s="146"/>
      <c r="L378" s="146"/>
      <c r="M378" s="146"/>
      <c r="N378" s="146"/>
      <c r="O378" s="146"/>
      <c r="P378" s="146"/>
      <c r="Q378" s="146"/>
      <c r="R378" s="146"/>
      <c r="S378" s="146"/>
      <c r="T378" s="146"/>
      <c r="U378" s="146"/>
      <c r="V378" s="146"/>
      <c r="W378" s="146"/>
      <c r="X378" s="146"/>
      <c r="Y378" s="146"/>
      <c r="Z378" s="146"/>
      <c r="AA378" s="146"/>
      <c r="AB378" s="146"/>
    </row>
    <row r="379">
      <c r="A379" s="284">
        <v>380.0</v>
      </c>
      <c r="B379" s="280" t="s">
        <v>2034</v>
      </c>
      <c r="C379" s="265" t="s">
        <v>2035</v>
      </c>
      <c r="D379" s="404"/>
      <c r="E379" s="17" t="s">
        <v>2036</v>
      </c>
      <c r="F379" s="395" t="s">
        <v>125</v>
      </c>
      <c r="G379" s="178" t="s">
        <v>124</v>
      </c>
      <c r="H379" s="286" t="s">
        <v>1379</v>
      </c>
      <c r="I379" s="290">
        <v>46083.0</v>
      </c>
      <c r="J379" s="146"/>
      <c r="K379" s="146"/>
      <c r="L379" s="146"/>
      <c r="M379" s="146"/>
      <c r="N379" s="146"/>
      <c r="O379" s="146"/>
      <c r="P379" s="146"/>
      <c r="Q379" s="146"/>
      <c r="R379" s="146"/>
      <c r="S379" s="146"/>
      <c r="T379" s="146"/>
      <c r="U379" s="146"/>
      <c r="V379" s="146"/>
      <c r="W379" s="146"/>
      <c r="X379" s="146"/>
      <c r="Y379" s="146"/>
      <c r="Z379" s="146"/>
      <c r="AA379" s="146"/>
      <c r="AB379" s="146"/>
    </row>
    <row r="380">
      <c r="A380" s="284">
        <v>381.0</v>
      </c>
      <c r="B380" s="280" t="s">
        <v>2037</v>
      </c>
      <c r="C380" s="265" t="s">
        <v>2038</v>
      </c>
      <c r="D380" s="404"/>
      <c r="E380" s="17" t="s">
        <v>2039</v>
      </c>
      <c r="F380" s="395" t="s">
        <v>110</v>
      </c>
      <c r="G380" s="178" t="s">
        <v>124</v>
      </c>
      <c r="H380" s="286" t="s">
        <v>1379</v>
      </c>
      <c r="I380" s="290">
        <v>46084.0</v>
      </c>
      <c r="J380" s="146"/>
      <c r="K380" s="146"/>
      <c r="L380" s="146"/>
      <c r="M380" s="146"/>
      <c r="N380" s="146"/>
      <c r="O380" s="146"/>
      <c r="P380" s="146"/>
      <c r="Q380" s="146"/>
      <c r="R380" s="146"/>
      <c r="S380" s="146"/>
      <c r="T380" s="146"/>
      <c r="U380" s="146"/>
      <c r="V380" s="146"/>
      <c r="W380" s="146"/>
      <c r="X380" s="146"/>
      <c r="Y380" s="146"/>
      <c r="Z380" s="146"/>
      <c r="AA380" s="146"/>
      <c r="AB380" s="146"/>
    </row>
    <row r="381">
      <c r="A381" s="284">
        <v>382.0</v>
      </c>
      <c r="B381" s="280" t="s">
        <v>2040</v>
      </c>
      <c r="C381" s="265" t="s">
        <v>2041</v>
      </c>
      <c r="D381" s="404"/>
      <c r="E381" s="17" t="s">
        <v>2042</v>
      </c>
      <c r="F381" s="395" t="s">
        <v>125</v>
      </c>
      <c r="G381" s="178" t="s">
        <v>124</v>
      </c>
      <c r="H381" s="286" t="s">
        <v>1379</v>
      </c>
      <c r="I381" s="410">
        <v>46090.0</v>
      </c>
      <c r="J381" s="146"/>
      <c r="K381" s="146"/>
      <c r="L381" s="146"/>
      <c r="M381" s="146"/>
      <c r="N381" s="146"/>
      <c r="O381" s="146"/>
      <c r="P381" s="146"/>
      <c r="Q381" s="146"/>
      <c r="R381" s="146"/>
      <c r="S381" s="146"/>
      <c r="T381" s="146"/>
      <c r="U381" s="146"/>
      <c r="V381" s="146"/>
      <c r="W381" s="146"/>
      <c r="X381" s="146"/>
      <c r="Y381" s="146"/>
      <c r="Z381" s="146"/>
      <c r="AA381" s="146"/>
      <c r="AB381" s="146"/>
    </row>
    <row r="382">
      <c r="A382" s="351">
        <v>383.0</v>
      </c>
      <c r="B382" s="356" t="s">
        <v>2043</v>
      </c>
      <c r="C382" s="362" t="s">
        <v>2044</v>
      </c>
      <c r="D382" s="405"/>
      <c r="E382" s="406" t="s">
        <v>2045</v>
      </c>
      <c r="F382" s="394" t="s">
        <v>110</v>
      </c>
      <c r="G382" s="202" t="s">
        <v>40</v>
      </c>
      <c r="H382" s="370" t="s">
        <v>1379</v>
      </c>
      <c r="I382" s="411">
        <v>46090.0</v>
      </c>
      <c r="J382" s="146"/>
      <c r="K382" s="146"/>
      <c r="L382" s="146"/>
      <c r="M382" s="146"/>
      <c r="N382" s="146"/>
      <c r="O382" s="146"/>
      <c r="P382" s="146"/>
      <c r="Q382" s="146"/>
      <c r="R382" s="146"/>
      <c r="S382" s="146"/>
      <c r="T382" s="146"/>
      <c r="U382" s="146"/>
      <c r="V382" s="146"/>
      <c r="W382" s="146"/>
      <c r="X382" s="146"/>
      <c r="Y382" s="146"/>
      <c r="Z382" s="146"/>
      <c r="AA382" s="146"/>
      <c r="AB382" s="146"/>
    </row>
    <row r="383">
      <c r="A383" s="284">
        <v>384.0</v>
      </c>
      <c r="B383" s="280" t="s">
        <v>2046</v>
      </c>
      <c r="C383" s="265" t="s">
        <v>2047</v>
      </c>
      <c r="D383" s="404"/>
      <c r="E383" s="17" t="s">
        <v>2048</v>
      </c>
      <c r="F383" s="395" t="s">
        <v>125</v>
      </c>
      <c r="G383" s="178" t="s">
        <v>124</v>
      </c>
      <c r="H383" s="286" t="s">
        <v>1379</v>
      </c>
      <c r="I383" s="290">
        <v>46091.0</v>
      </c>
      <c r="J383" s="146"/>
      <c r="K383" s="146"/>
      <c r="L383" s="146"/>
      <c r="M383" s="146"/>
      <c r="N383" s="146"/>
      <c r="O383" s="146"/>
      <c r="P383" s="146"/>
      <c r="Q383" s="146"/>
      <c r="R383" s="146"/>
      <c r="S383" s="146"/>
      <c r="T383" s="146"/>
      <c r="U383" s="146"/>
      <c r="V383" s="146"/>
      <c r="W383" s="146"/>
      <c r="X383" s="146"/>
      <c r="Y383" s="146"/>
      <c r="Z383" s="146"/>
      <c r="AA383" s="146"/>
      <c r="AB383" s="146"/>
    </row>
    <row r="384">
      <c r="A384" s="284">
        <v>385.0</v>
      </c>
      <c r="B384" s="280" t="s">
        <v>2049</v>
      </c>
      <c r="C384" s="265" t="s">
        <v>2050</v>
      </c>
      <c r="D384" s="404"/>
      <c r="E384" s="17" t="s">
        <v>2051</v>
      </c>
      <c r="F384" s="395" t="s">
        <v>110</v>
      </c>
      <c r="G384" s="178" t="s">
        <v>124</v>
      </c>
      <c r="H384" s="286" t="s">
        <v>1379</v>
      </c>
      <c r="I384" s="290">
        <v>46093.0</v>
      </c>
      <c r="J384" s="146"/>
      <c r="K384" s="146"/>
      <c r="L384" s="146"/>
      <c r="M384" s="146"/>
      <c r="N384" s="146"/>
      <c r="O384" s="146"/>
      <c r="P384" s="146"/>
      <c r="Q384" s="146"/>
      <c r="R384" s="146"/>
      <c r="S384" s="146"/>
      <c r="T384" s="146"/>
      <c r="U384" s="146"/>
      <c r="V384" s="146"/>
      <c r="W384" s="146"/>
      <c r="X384" s="146"/>
      <c r="Y384" s="146"/>
      <c r="Z384" s="146"/>
      <c r="AA384" s="146"/>
      <c r="AB384" s="146"/>
    </row>
    <row r="385">
      <c r="A385" s="284">
        <v>386.0</v>
      </c>
      <c r="B385" s="280" t="s">
        <v>439</v>
      </c>
      <c r="C385" s="265" t="s">
        <v>2052</v>
      </c>
      <c r="D385" s="404"/>
      <c r="E385" s="17" t="s">
        <v>2053</v>
      </c>
      <c r="F385" s="395" t="s">
        <v>125</v>
      </c>
      <c r="G385" s="178" t="s">
        <v>124</v>
      </c>
      <c r="H385" s="286" t="s">
        <v>1379</v>
      </c>
      <c r="I385" s="290">
        <v>46093.0</v>
      </c>
      <c r="J385" s="146"/>
      <c r="K385" s="146"/>
      <c r="L385" s="146"/>
      <c r="M385" s="146"/>
      <c r="N385" s="146"/>
      <c r="O385" s="146"/>
      <c r="P385" s="146"/>
      <c r="Q385" s="146"/>
      <c r="R385" s="146"/>
      <c r="S385" s="146"/>
      <c r="T385" s="146"/>
      <c r="U385" s="146"/>
      <c r="V385" s="146"/>
      <c r="W385" s="146"/>
      <c r="X385" s="146"/>
      <c r="Y385" s="146"/>
      <c r="Z385" s="146"/>
      <c r="AA385" s="146"/>
      <c r="AB385" s="146"/>
    </row>
    <row r="386">
      <c r="A386" s="284">
        <v>387.0</v>
      </c>
      <c r="B386" s="280" t="s">
        <v>2054</v>
      </c>
      <c r="C386" s="265" t="s">
        <v>594</v>
      </c>
      <c r="D386" s="404"/>
      <c r="E386" s="17" t="s">
        <v>2055</v>
      </c>
      <c r="F386" s="395" t="s">
        <v>110</v>
      </c>
      <c r="G386" s="178" t="s">
        <v>124</v>
      </c>
      <c r="H386" s="286" t="s">
        <v>1379</v>
      </c>
      <c r="I386" s="290">
        <v>46094.0</v>
      </c>
      <c r="J386" s="146"/>
      <c r="K386" s="146"/>
      <c r="L386" s="146"/>
      <c r="M386" s="146"/>
      <c r="N386" s="146"/>
      <c r="O386" s="146"/>
      <c r="P386" s="146"/>
      <c r="Q386" s="146"/>
      <c r="R386" s="146"/>
      <c r="S386" s="146"/>
      <c r="T386" s="146"/>
      <c r="U386" s="146"/>
      <c r="V386" s="146"/>
      <c r="W386" s="146"/>
      <c r="X386" s="146"/>
      <c r="Y386" s="146"/>
      <c r="Z386" s="146"/>
      <c r="AA386" s="146"/>
      <c r="AB386" s="146"/>
    </row>
    <row r="387">
      <c r="A387" s="284">
        <v>388.0</v>
      </c>
      <c r="B387" s="280" t="s">
        <v>2056</v>
      </c>
      <c r="C387" s="265" t="s">
        <v>2057</v>
      </c>
      <c r="D387" s="404"/>
      <c r="E387" s="17" t="s">
        <v>2058</v>
      </c>
      <c r="F387" s="395" t="s">
        <v>125</v>
      </c>
      <c r="G387" s="178" t="s">
        <v>124</v>
      </c>
      <c r="H387" s="286" t="s">
        <v>1379</v>
      </c>
      <c r="I387" s="290">
        <v>46094.0</v>
      </c>
      <c r="J387" s="146"/>
      <c r="K387" s="146"/>
      <c r="L387" s="146"/>
      <c r="M387" s="146"/>
      <c r="N387" s="146"/>
      <c r="O387" s="146"/>
      <c r="P387" s="146"/>
      <c r="Q387" s="146"/>
      <c r="R387" s="146"/>
      <c r="S387" s="146"/>
      <c r="T387" s="146"/>
      <c r="U387" s="146"/>
      <c r="V387" s="146"/>
      <c r="W387" s="146"/>
      <c r="X387" s="146"/>
      <c r="Y387" s="146"/>
      <c r="Z387" s="146"/>
      <c r="AA387" s="146"/>
      <c r="AB387" s="146"/>
    </row>
    <row r="388">
      <c r="A388" s="284">
        <v>389.0</v>
      </c>
      <c r="B388" s="280" t="s">
        <v>2059</v>
      </c>
      <c r="C388" s="265" t="s">
        <v>2060</v>
      </c>
      <c r="D388" s="404"/>
      <c r="E388" s="17" t="s">
        <v>2061</v>
      </c>
      <c r="F388" s="395" t="s">
        <v>110</v>
      </c>
      <c r="G388" s="178" t="s">
        <v>139</v>
      </c>
      <c r="H388" s="286" t="s">
        <v>1379</v>
      </c>
      <c r="I388" s="290">
        <v>46094.0</v>
      </c>
      <c r="J388" s="146"/>
      <c r="K388" s="146"/>
      <c r="L388" s="146"/>
      <c r="M388" s="146"/>
      <c r="N388" s="146"/>
      <c r="O388" s="146"/>
      <c r="P388" s="146"/>
      <c r="Q388" s="146"/>
      <c r="R388" s="146"/>
      <c r="S388" s="146"/>
      <c r="T388" s="146"/>
      <c r="U388" s="146"/>
      <c r="V388" s="146"/>
      <c r="W388" s="146"/>
      <c r="X388" s="146"/>
      <c r="Y388" s="146"/>
      <c r="Z388" s="146"/>
      <c r="AA388" s="146"/>
      <c r="AB388" s="146"/>
    </row>
    <row r="389">
      <c r="A389" s="284">
        <v>390.0</v>
      </c>
      <c r="B389" s="280" t="s">
        <v>2062</v>
      </c>
      <c r="C389" s="265" t="s">
        <v>2063</v>
      </c>
      <c r="D389" s="404"/>
      <c r="E389" s="17" t="s">
        <v>2064</v>
      </c>
      <c r="F389" s="395" t="s">
        <v>125</v>
      </c>
      <c r="G389" s="178" t="s">
        <v>124</v>
      </c>
      <c r="H389" s="286" t="s">
        <v>1379</v>
      </c>
      <c r="I389" s="290">
        <v>46094.0</v>
      </c>
      <c r="J389" s="146"/>
      <c r="K389" s="146"/>
      <c r="L389" s="146"/>
      <c r="M389" s="146"/>
      <c r="N389" s="146"/>
      <c r="O389" s="146"/>
      <c r="P389" s="146"/>
      <c r="Q389" s="146"/>
      <c r="R389" s="146"/>
      <c r="S389" s="146"/>
      <c r="T389" s="146"/>
      <c r="U389" s="146"/>
      <c r="V389" s="146"/>
      <c r="W389" s="146"/>
      <c r="X389" s="146"/>
      <c r="Y389" s="146"/>
      <c r="Z389" s="146"/>
      <c r="AA389" s="146"/>
      <c r="AB389" s="146"/>
    </row>
    <row r="390">
      <c r="A390" s="351">
        <v>391.0</v>
      </c>
      <c r="B390" s="356" t="s">
        <v>2065</v>
      </c>
      <c r="C390" s="362" t="s">
        <v>2066</v>
      </c>
      <c r="D390" s="405"/>
      <c r="E390" s="406" t="s">
        <v>2067</v>
      </c>
      <c r="F390" s="394" t="s">
        <v>110</v>
      </c>
      <c r="G390" s="202" t="s">
        <v>40</v>
      </c>
      <c r="H390" s="370" t="s">
        <v>1379</v>
      </c>
      <c r="I390" s="387">
        <v>46095.0</v>
      </c>
      <c r="J390" s="146"/>
      <c r="K390" s="146"/>
      <c r="L390" s="146"/>
      <c r="M390" s="146"/>
      <c r="N390" s="146"/>
      <c r="O390" s="146"/>
      <c r="P390" s="146"/>
      <c r="Q390" s="146"/>
      <c r="R390" s="146"/>
      <c r="S390" s="146"/>
      <c r="T390" s="146"/>
      <c r="U390" s="146"/>
      <c r="V390" s="146"/>
      <c r="W390" s="146"/>
      <c r="X390" s="146"/>
      <c r="Y390" s="146"/>
      <c r="Z390" s="146"/>
      <c r="AA390" s="146"/>
      <c r="AB390" s="146"/>
    </row>
    <row r="391">
      <c r="A391" s="284">
        <v>392.0</v>
      </c>
      <c r="B391" s="280" t="s">
        <v>2068</v>
      </c>
      <c r="C391" s="265" t="s">
        <v>2069</v>
      </c>
      <c r="D391" s="404"/>
      <c r="E391" s="17" t="s">
        <v>2070</v>
      </c>
      <c r="F391" s="395" t="s">
        <v>125</v>
      </c>
      <c r="G391" s="178" t="s">
        <v>124</v>
      </c>
      <c r="H391" s="286" t="s">
        <v>1379</v>
      </c>
      <c r="I391" s="290">
        <v>46096.0</v>
      </c>
      <c r="J391" s="146"/>
      <c r="K391" s="146"/>
      <c r="L391" s="146"/>
      <c r="M391" s="146"/>
      <c r="N391" s="146"/>
      <c r="O391" s="146"/>
      <c r="P391" s="146"/>
      <c r="Q391" s="146"/>
      <c r="R391" s="146"/>
      <c r="S391" s="146"/>
      <c r="T391" s="146"/>
      <c r="U391" s="146"/>
      <c r="V391" s="146"/>
      <c r="W391" s="146"/>
      <c r="X391" s="146"/>
      <c r="Y391" s="146"/>
      <c r="Z391" s="146"/>
      <c r="AA391" s="146"/>
      <c r="AB391" s="146"/>
    </row>
    <row r="392">
      <c r="A392" s="284">
        <v>393.0</v>
      </c>
      <c r="B392" s="280" t="s">
        <v>2071</v>
      </c>
      <c r="C392" s="265" t="s">
        <v>2072</v>
      </c>
      <c r="D392" s="404"/>
      <c r="E392" s="17" t="s">
        <v>2073</v>
      </c>
      <c r="F392" s="395" t="s">
        <v>110</v>
      </c>
      <c r="G392" s="178" t="s">
        <v>124</v>
      </c>
      <c r="H392" s="286" t="s">
        <v>1379</v>
      </c>
      <c r="I392" s="290">
        <v>46096.0</v>
      </c>
      <c r="J392" s="146"/>
      <c r="K392" s="146"/>
      <c r="L392" s="146"/>
      <c r="M392" s="146"/>
      <c r="N392" s="146"/>
      <c r="O392" s="146"/>
      <c r="P392" s="146"/>
      <c r="Q392" s="146"/>
      <c r="R392" s="146"/>
      <c r="S392" s="146"/>
      <c r="T392" s="146"/>
      <c r="U392" s="146"/>
      <c r="V392" s="146"/>
      <c r="W392" s="146"/>
      <c r="X392" s="146"/>
      <c r="Y392" s="146"/>
      <c r="Z392" s="146"/>
      <c r="AA392" s="146"/>
      <c r="AB392" s="146"/>
    </row>
    <row r="393">
      <c r="A393" s="284">
        <v>394.0</v>
      </c>
      <c r="B393" s="280" t="s">
        <v>2074</v>
      </c>
      <c r="C393" s="265" t="s">
        <v>2075</v>
      </c>
      <c r="D393" s="404"/>
      <c r="E393" s="17" t="s">
        <v>2076</v>
      </c>
      <c r="F393" s="395" t="s">
        <v>125</v>
      </c>
      <c r="G393" s="178" t="s">
        <v>139</v>
      </c>
      <c r="H393" s="286" t="s">
        <v>1379</v>
      </c>
      <c r="I393" s="290">
        <v>46096.0</v>
      </c>
      <c r="J393" s="146"/>
      <c r="K393" s="146"/>
      <c r="L393" s="146"/>
      <c r="M393" s="146"/>
      <c r="N393" s="146"/>
      <c r="O393" s="146"/>
      <c r="P393" s="146"/>
      <c r="Q393" s="146"/>
      <c r="R393" s="146"/>
      <c r="S393" s="146"/>
      <c r="T393" s="146"/>
      <c r="U393" s="146"/>
      <c r="V393" s="146"/>
      <c r="W393" s="146"/>
      <c r="X393" s="146"/>
      <c r="Y393" s="146"/>
      <c r="Z393" s="146"/>
      <c r="AA393" s="146"/>
      <c r="AB393" s="146"/>
    </row>
    <row r="394">
      <c r="A394" s="284">
        <v>395.0</v>
      </c>
      <c r="B394" s="280" t="s">
        <v>2077</v>
      </c>
      <c r="C394" s="265" t="s">
        <v>2078</v>
      </c>
      <c r="D394" s="404"/>
      <c r="E394" s="17" t="s">
        <v>2079</v>
      </c>
      <c r="F394" s="395" t="s">
        <v>110</v>
      </c>
      <c r="G394" s="178" t="s">
        <v>124</v>
      </c>
      <c r="H394" s="286" t="s">
        <v>1379</v>
      </c>
      <c r="I394" s="290">
        <v>46096.0</v>
      </c>
      <c r="J394" s="146"/>
      <c r="K394" s="146"/>
      <c r="L394" s="146"/>
      <c r="M394" s="146"/>
      <c r="N394" s="146"/>
      <c r="O394" s="146"/>
      <c r="P394" s="146"/>
      <c r="Q394" s="146"/>
      <c r="R394" s="146"/>
      <c r="S394" s="146"/>
      <c r="T394" s="146"/>
      <c r="U394" s="146"/>
      <c r="V394" s="146"/>
      <c r="W394" s="146"/>
      <c r="X394" s="146"/>
      <c r="Y394" s="146"/>
      <c r="Z394" s="146"/>
      <c r="AA394" s="146"/>
      <c r="AB394" s="146"/>
    </row>
    <row r="395">
      <c r="A395" s="284">
        <v>396.0</v>
      </c>
      <c r="B395" s="280" t="s">
        <v>2080</v>
      </c>
      <c r="C395" s="265" t="s">
        <v>2081</v>
      </c>
      <c r="D395" s="404"/>
      <c r="E395" s="17" t="s">
        <v>2082</v>
      </c>
      <c r="F395" s="395" t="s">
        <v>125</v>
      </c>
      <c r="G395" s="178" t="s">
        <v>124</v>
      </c>
      <c r="H395" s="286" t="s">
        <v>1379</v>
      </c>
      <c r="I395" s="290">
        <v>46097.0</v>
      </c>
      <c r="J395" s="146"/>
      <c r="K395" s="146"/>
      <c r="L395" s="146"/>
      <c r="M395" s="146"/>
      <c r="N395" s="146"/>
      <c r="O395" s="146"/>
      <c r="P395" s="146"/>
      <c r="Q395" s="146"/>
      <c r="R395" s="146"/>
      <c r="S395" s="146"/>
      <c r="T395" s="146"/>
      <c r="U395" s="146"/>
      <c r="V395" s="146"/>
      <c r="W395" s="146"/>
      <c r="X395" s="146"/>
      <c r="Y395" s="146"/>
      <c r="Z395" s="146"/>
      <c r="AA395" s="146"/>
      <c r="AB395" s="146"/>
    </row>
    <row r="396">
      <c r="A396" s="284">
        <v>397.0</v>
      </c>
      <c r="B396" s="280" t="s">
        <v>2083</v>
      </c>
      <c r="C396" s="265" t="s">
        <v>2084</v>
      </c>
      <c r="D396" s="404"/>
      <c r="E396" s="17" t="s">
        <v>2085</v>
      </c>
      <c r="F396" s="395" t="s">
        <v>110</v>
      </c>
      <c r="G396" s="178" t="s">
        <v>124</v>
      </c>
      <c r="H396" s="286" t="s">
        <v>1379</v>
      </c>
      <c r="I396" s="290">
        <v>46097.0</v>
      </c>
      <c r="J396" s="146"/>
      <c r="K396" s="146"/>
      <c r="L396" s="146"/>
      <c r="M396" s="146"/>
      <c r="N396" s="146"/>
      <c r="O396" s="146"/>
      <c r="P396" s="146"/>
      <c r="Q396" s="146"/>
      <c r="R396" s="146"/>
      <c r="S396" s="146"/>
      <c r="T396" s="146"/>
      <c r="U396" s="146"/>
      <c r="V396" s="146"/>
      <c r="W396" s="146"/>
      <c r="X396" s="146"/>
      <c r="Y396" s="146"/>
      <c r="Z396" s="146"/>
      <c r="AA396" s="146"/>
      <c r="AB396" s="146"/>
    </row>
    <row r="397">
      <c r="A397" s="284">
        <v>398.0</v>
      </c>
      <c r="B397" s="280" t="s">
        <v>2086</v>
      </c>
      <c r="C397" s="265" t="s">
        <v>1776</v>
      </c>
      <c r="D397" s="404"/>
      <c r="E397" s="17" t="s">
        <v>2087</v>
      </c>
      <c r="F397" s="395" t="s">
        <v>125</v>
      </c>
      <c r="G397" s="178" t="s">
        <v>124</v>
      </c>
      <c r="H397" s="286" t="s">
        <v>1379</v>
      </c>
      <c r="I397" s="290">
        <v>46097.0</v>
      </c>
      <c r="J397" s="146"/>
      <c r="K397" s="146"/>
      <c r="L397" s="146"/>
      <c r="M397" s="146"/>
      <c r="N397" s="146"/>
      <c r="O397" s="146"/>
      <c r="P397" s="146"/>
      <c r="Q397" s="146"/>
      <c r="R397" s="146"/>
      <c r="S397" s="146"/>
      <c r="T397" s="146"/>
      <c r="U397" s="146"/>
      <c r="V397" s="146"/>
      <c r="W397" s="146"/>
      <c r="X397" s="146"/>
      <c r="Y397" s="146"/>
      <c r="Z397" s="146"/>
      <c r="AA397" s="146"/>
      <c r="AB397" s="146"/>
    </row>
    <row r="398">
      <c r="A398" s="284">
        <v>399.0</v>
      </c>
      <c r="B398" s="280" t="s">
        <v>2088</v>
      </c>
      <c r="C398" s="265" t="s">
        <v>2089</v>
      </c>
      <c r="D398" s="404"/>
      <c r="E398" s="17" t="s">
        <v>2090</v>
      </c>
      <c r="F398" s="395" t="s">
        <v>110</v>
      </c>
      <c r="G398" s="178" t="s">
        <v>124</v>
      </c>
      <c r="H398" s="286" t="s">
        <v>1379</v>
      </c>
      <c r="I398" s="290">
        <v>46098.0</v>
      </c>
      <c r="J398" s="146"/>
      <c r="K398" s="146"/>
      <c r="L398" s="146"/>
      <c r="M398" s="146"/>
      <c r="N398" s="146"/>
      <c r="O398" s="146"/>
      <c r="P398" s="146"/>
      <c r="Q398" s="146"/>
      <c r="R398" s="146"/>
      <c r="S398" s="146"/>
      <c r="T398" s="146"/>
      <c r="U398" s="146"/>
      <c r="V398" s="146"/>
      <c r="W398" s="146"/>
      <c r="X398" s="146"/>
      <c r="Y398" s="146"/>
      <c r="Z398" s="146"/>
      <c r="AA398" s="146"/>
      <c r="AB398" s="146"/>
    </row>
    <row r="399">
      <c r="A399" s="351">
        <v>400.0</v>
      </c>
      <c r="B399" s="356" t="s">
        <v>2091</v>
      </c>
      <c r="C399" s="362" t="s">
        <v>2092</v>
      </c>
      <c r="D399" s="405"/>
      <c r="E399" s="406" t="s">
        <v>2093</v>
      </c>
      <c r="F399" s="394" t="s">
        <v>125</v>
      </c>
      <c r="G399" s="202" t="s">
        <v>40</v>
      </c>
      <c r="H399" s="370" t="s">
        <v>1379</v>
      </c>
      <c r="I399" s="387">
        <v>46098.0</v>
      </c>
      <c r="J399" s="146"/>
      <c r="K399" s="146"/>
      <c r="L399" s="146"/>
      <c r="M399" s="146"/>
      <c r="N399" s="146"/>
      <c r="O399" s="146"/>
      <c r="P399" s="146"/>
      <c r="Q399" s="146"/>
      <c r="R399" s="146"/>
      <c r="S399" s="146"/>
      <c r="T399" s="146"/>
      <c r="U399" s="146"/>
      <c r="V399" s="146"/>
      <c r="W399" s="146"/>
      <c r="X399" s="146"/>
      <c r="Y399" s="146"/>
      <c r="Z399" s="146"/>
      <c r="AA399" s="146"/>
      <c r="AB399" s="146"/>
    </row>
    <row r="400">
      <c r="A400" s="351">
        <v>401.0</v>
      </c>
      <c r="B400" s="356" t="s">
        <v>2094</v>
      </c>
      <c r="C400" s="362" t="s">
        <v>2095</v>
      </c>
      <c r="D400" s="405"/>
      <c r="E400" s="406" t="s">
        <v>2096</v>
      </c>
      <c r="F400" s="394" t="s">
        <v>110</v>
      </c>
      <c r="G400" s="202" t="s">
        <v>40</v>
      </c>
      <c r="H400" s="370" t="s">
        <v>1379</v>
      </c>
      <c r="I400" s="387">
        <v>46099.0</v>
      </c>
      <c r="J400" s="146"/>
      <c r="K400" s="146"/>
      <c r="L400" s="146"/>
      <c r="M400" s="146"/>
      <c r="N400" s="146"/>
      <c r="O400" s="146"/>
      <c r="P400" s="146"/>
      <c r="Q400" s="146"/>
      <c r="R400" s="146"/>
      <c r="S400" s="146"/>
      <c r="T400" s="146"/>
      <c r="U400" s="146"/>
      <c r="V400" s="146"/>
      <c r="W400" s="146"/>
      <c r="X400" s="146"/>
      <c r="Y400" s="146"/>
      <c r="Z400" s="146"/>
      <c r="AA400" s="146"/>
      <c r="AB400" s="146"/>
    </row>
    <row r="401">
      <c r="A401" s="284">
        <v>402.0</v>
      </c>
      <c r="B401" s="280" t="s">
        <v>2097</v>
      </c>
      <c r="C401" s="265" t="s">
        <v>2098</v>
      </c>
      <c r="D401" s="404"/>
      <c r="E401" s="17" t="s">
        <v>2099</v>
      </c>
      <c r="F401" s="395" t="s">
        <v>125</v>
      </c>
      <c r="G401" s="178" t="s">
        <v>260</v>
      </c>
      <c r="H401" s="286" t="s">
        <v>1379</v>
      </c>
      <c r="I401" s="290">
        <v>46099.0</v>
      </c>
      <c r="J401" s="146"/>
      <c r="K401" s="146"/>
      <c r="L401" s="146"/>
      <c r="M401" s="146"/>
      <c r="N401" s="146"/>
      <c r="O401" s="146"/>
      <c r="P401" s="146"/>
      <c r="Q401" s="146"/>
      <c r="R401" s="146"/>
      <c r="S401" s="146"/>
      <c r="T401" s="146"/>
      <c r="U401" s="146"/>
      <c r="V401" s="146"/>
      <c r="W401" s="146"/>
      <c r="X401" s="146"/>
      <c r="Y401" s="146"/>
      <c r="Z401" s="146"/>
      <c r="AA401" s="146"/>
      <c r="AB401" s="146"/>
    </row>
    <row r="402">
      <c r="A402" s="284">
        <v>403.0</v>
      </c>
      <c r="B402" s="280" t="s">
        <v>2100</v>
      </c>
      <c r="C402" s="265" t="s">
        <v>2101</v>
      </c>
      <c r="D402" s="404"/>
      <c r="E402" s="17" t="s">
        <v>2102</v>
      </c>
      <c r="F402" s="395" t="s">
        <v>110</v>
      </c>
      <c r="G402" s="178" t="s">
        <v>124</v>
      </c>
      <c r="H402" s="286" t="s">
        <v>1379</v>
      </c>
      <c r="I402" s="290">
        <v>46100.0</v>
      </c>
      <c r="J402" s="146"/>
      <c r="K402" s="146"/>
      <c r="L402" s="146"/>
      <c r="M402" s="146"/>
      <c r="N402" s="146"/>
      <c r="O402" s="146"/>
      <c r="P402" s="146"/>
      <c r="Q402" s="146"/>
      <c r="R402" s="146"/>
      <c r="S402" s="146"/>
      <c r="T402" s="146"/>
      <c r="U402" s="146"/>
      <c r="V402" s="146"/>
      <c r="W402" s="146"/>
      <c r="X402" s="146"/>
      <c r="Y402" s="146"/>
      <c r="Z402" s="146"/>
      <c r="AA402" s="146"/>
      <c r="AB402" s="146"/>
    </row>
    <row r="403">
      <c r="A403" s="284">
        <v>404.0</v>
      </c>
      <c r="B403" s="280" t="s">
        <v>2103</v>
      </c>
      <c r="C403" s="265" t="s">
        <v>2104</v>
      </c>
      <c r="D403" s="404"/>
      <c r="E403" s="17" t="s">
        <v>2105</v>
      </c>
      <c r="F403" s="395" t="s">
        <v>125</v>
      </c>
      <c r="G403" s="178" t="s">
        <v>502</v>
      </c>
      <c r="H403" s="286" t="s">
        <v>1379</v>
      </c>
      <c r="I403" s="290">
        <v>46100.0</v>
      </c>
      <c r="J403" s="146"/>
      <c r="K403" s="146"/>
      <c r="L403" s="146"/>
      <c r="M403" s="146"/>
      <c r="N403" s="146"/>
      <c r="O403" s="146"/>
      <c r="P403" s="146"/>
      <c r="Q403" s="146"/>
      <c r="R403" s="146"/>
      <c r="S403" s="146"/>
      <c r="T403" s="146"/>
      <c r="U403" s="146"/>
      <c r="V403" s="146"/>
      <c r="W403" s="146"/>
      <c r="X403" s="146"/>
      <c r="Y403" s="146"/>
      <c r="Z403" s="146"/>
      <c r="AA403" s="146"/>
      <c r="AB403" s="146"/>
    </row>
    <row r="404">
      <c r="A404" s="284">
        <v>405.0</v>
      </c>
      <c r="B404" s="280" t="s">
        <v>2106</v>
      </c>
      <c r="C404" s="265" t="s">
        <v>2107</v>
      </c>
      <c r="D404" s="404"/>
      <c r="E404" s="17" t="s">
        <v>2108</v>
      </c>
      <c r="F404" s="395" t="s">
        <v>110</v>
      </c>
      <c r="G404" s="178" t="s">
        <v>124</v>
      </c>
      <c r="H404" s="286" t="s">
        <v>1379</v>
      </c>
      <c r="I404" s="290">
        <v>46100.0</v>
      </c>
      <c r="J404" s="146"/>
      <c r="K404" s="146"/>
      <c r="L404" s="146"/>
      <c r="M404" s="146"/>
      <c r="N404" s="146"/>
      <c r="O404" s="146"/>
      <c r="P404" s="146"/>
      <c r="Q404" s="146"/>
      <c r="R404" s="146"/>
      <c r="S404" s="146"/>
      <c r="T404" s="146"/>
      <c r="U404" s="146"/>
      <c r="V404" s="146"/>
      <c r="W404" s="146"/>
      <c r="X404" s="146"/>
      <c r="Y404" s="146"/>
      <c r="Z404" s="146"/>
      <c r="AA404" s="146"/>
      <c r="AB404" s="146"/>
    </row>
    <row r="405">
      <c r="A405" s="284">
        <v>406.0</v>
      </c>
      <c r="B405" s="280" t="s">
        <v>2109</v>
      </c>
      <c r="C405" s="265" t="s">
        <v>2110</v>
      </c>
      <c r="D405" s="404"/>
      <c r="E405" s="17" t="s">
        <v>2111</v>
      </c>
      <c r="F405" s="395" t="s">
        <v>125</v>
      </c>
      <c r="G405" s="178" t="s">
        <v>124</v>
      </c>
      <c r="H405" s="286" t="s">
        <v>1379</v>
      </c>
      <c r="I405" s="290">
        <v>45737.0</v>
      </c>
      <c r="J405" s="146"/>
      <c r="K405" s="146"/>
      <c r="L405" s="146"/>
      <c r="M405" s="146"/>
      <c r="N405" s="146"/>
      <c r="O405" s="146"/>
      <c r="P405" s="146"/>
      <c r="Q405" s="146"/>
      <c r="R405" s="146"/>
      <c r="S405" s="146"/>
      <c r="T405" s="146"/>
      <c r="U405" s="146"/>
      <c r="V405" s="146"/>
      <c r="W405" s="146"/>
      <c r="X405" s="146"/>
      <c r="Y405" s="146"/>
      <c r="Z405" s="146"/>
      <c r="AA405" s="146"/>
      <c r="AB405" s="146"/>
    </row>
    <row r="406">
      <c r="A406" s="284">
        <v>407.0</v>
      </c>
      <c r="B406" s="280" t="s">
        <v>2112</v>
      </c>
      <c r="C406" s="265" t="s">
        <v>2113</v>
      </c>
      <c r="D406" s="404"/>
      <c r="E406" s="17" t="s">
        <v>2114</v>
      </c>
      <c r="F406" s="395" t="s">
        <v>110</v>
      </c>
      <c r="G406" s="178" t="s">
        <v>260</v>
      </c>
      <c r="H406" s="286" t="s">
        <v>1379</v>
      </c>
      <c r="I406" s="290">
        <v>45738.0</v>
      </c>
      <c r="J406" s="146"/>
      <c r="K406" s="146"/>
      <c r="L406" s="146"/>
      <c r="M406" s="146"/>
      <c r="N406" s="146"/>
      <c r="O406" s="146"/>
      <c r="P406" s="146"/>
      <c r="Q406" s="146"/>
      <c r="R406" s="146"/>
      <c r="S406" s="146"/>
      <c r="T406" s="146"/>
      <c r="U406" s="146"/>
      <c r="V406" s="146"/>
      <c r="W406" s="146"/>
      <c r="X406" s="146"/>
      <c r="Y406" s="146"/>
      <c r="Z406" s="146"/>
      <c r="AA406" s="146"/>
      <c r="AB406" s="146"/>
    </row>
    <row r="407">
      <c r="A407" s="284">
        <v>408.0</v>
      </c>
      <c r="B407" s="280" t="s">
        <v>2115</v>
      </c>
      <c r="C407" s="265" t="s">
        <v>2116</v>
      </c>
      <c r="D407" s="404"/>
      <c r="E407" s="17" t="s">
        <v>2117</v>
      </c>
      <c r="F407" s="395" t="s">
        <v>125</v>
      </c>
      <c r="G407" s="178" t="s">
        <v>124</v>
      </c>
      <c r="H407" s="286" t="s">
        <v>1379</v>
      </c>
      <c r="I407" s="290">
        <v>46104.0</v>
      </c>
      <c r="J407" s="146"/>
      <c r="K407" s="146"/>
      <c r="L407" s="146"/>
      <c r="M407" s="146"/>
      <c r="N407" s="146"/>
      <c r="O407" s="146"/>
      <c r="P407" s="146"/>
      <c r="Q407" s="146"/>
      <c r="R407" s="146"/>
      <c r="S407" s="146"/>
      <c r="T407" s="146"/>
      <c r="U407" s="146"/>
      <c r="V407" s="146"/>
      <c r="W407" s="146"/>
      <c r="X407" s="146"/>
      <c r="Y407" s="146"/>
      <c r="Z407" s="146"/>
      <c r="AA407" s="146"/>
      <c r="AB407" s="146"/>
    </row>
    <row r="408">
      <c r="A408" s="284">
        <v>409.0</v>
      </c>
      <c r="B408" s="280" t="s">
        <v>2118</v>
      </c>
      <c r="C408" s="265" t="s">
        <v>2119</v>
      </c>
      <c r="D408" s="404"/>
      <c r="E408" s="17" t="s">
        <v>2120</v>
      </c>
      <c r="F408" s="395" t="s">
        <v>125</v>
      </c>
      <c r="G408" s="178" t="s">
        <v>124</v>
      </c>
      <c r="H408" s="286" t="s">
        <v>1379</v>
      </c>
      <c r="I408" s="290">
        <v>46104.0</v>
      </c>
      <c r="J408" s="146"/>
      <c r="K408" s="146"/>
      <c r="L408" s="146"/>
      <c r="M408" s="146"/>
      <c r="N408" s="146"/>
      <c r="O408" s="146"/>
      <c r="P408" s="146"/>
      <c r="Q408" s="146"/>
      <c r="R408" s="146"/>
      <c r="S408" s="146"/>
      <c r="T408" s="146"/>
      <c r="U408" s="146"/>
      <c r="V408" s="146"/>
      <c r="W408" s="146"/>
      <c r="X408" s="146"/>
      <c r="Y408" s="146"/>
      <c r="Z408" s="146"/>
      <c r="AA408" s="146"/>
      <c r="AB408" s="146"/>
    </row>
    <row r="409">
      <c r="A409" s="284">
        <v>410.0</v>
      </c>
      <c r="B409" s="280" t="s">
        <v>2121</v>
      </c>
      <c r="C409" s="265" t="s">
        <v>2122</v>
      </c>
      <c r="D409" s="404"/>
      <c r="E409" s="17" t="s">
        <v>2123</v>
      </c>
      <c r="F409" s="395" t="s">
        <v>110</v>
      </c>
      <c r="G409" s="178" t="s">
        <v>124</v>
      </c>
      <c r="H409" s="286" t="s">
        <v>1379</v>
      </c>
      <c r="I409" s="290">
        <v>46104.0</v>
      </c>
      <c r="J409" s="146"/>
      <c r="K409" s="146"/>
      <c r="L409" s="146"/>
      <c r="M409" s="146"/>
      <c r="N409" s="146"/>
      <c r="O409" s="146"/>
      <c r="P409" s="146"/>
      <c r="Q409" s="146"/>
      <c r="R409" s="146"/>
      <c r="S409" s="146"/>
      <c r="T409" s="146"/>
      <c r="U409" s="146"/>
      <c r="V409" s="146"/>
      <c r="W409" s="146"/>
      <c r="X409" s="146"/>
      <c r="Y409" s="146"/>
      <c r="Z409" s="146"/>
      <c r="AA409" s="146"/>
      <c r="AB409" s="146"/>
    </row>
    <row r="410">
      <c r="A410" s="284">
        <v>411.0</v>
      </c>
      <c r="B410" s="280" t="s">
        <v>2124</v>
      </c>
      <c r="C410" s="265" t="s">
        <v>2125</v>
      </c>
      <c r="D410" s="404"/>
      <c r="E410" s="17" t="s">
        <v>2126</v>
      </c>
      <c r="F410" s="395" t="s">
        <v>125</v>
      </c>
      <c r="G410" s="178" t="s">
        <v>124</v>
      </c>
      <c r="H410" s="286" t="s">
        <v>1379</v>
      </c>
      <c r="I410" s="290">
        <v>46105.0</v>
      </c>
      <c r="J410" s="146"/>
      <c r="K410" s="146"/>
      <c r="L410" s="146"/>
      <c r="M410" s="146"/>
      <c r="N410" s="146"/>
      <c r="O410" s="146"/>
      <c r="P410" s="146"/>
      <c r="Q410" s="146"/>
      <c r="R410" s="146"/>
      <c r="S410" s="146"/>
      <c r="T410" s="146"/>
      <c r="U410" s="146"/>
      <c r="V410" s="146"/>
      <c r="W410" s="146"/>
      <c r="X410" s="146"/>
      <c r="Y410" s="146"/>
      <c r="Z410" s="146"/>
      <c r="AA410" s="146"/>
      <c r="AB410" s="146"/>
    </row>
    <row r="411">
      <c r="A411" s="284">
        <v>412.0</v>
      </c>
      <c r="B411" s="280" t="s">
        <v>2127</v>
      </c>
      <c r="C411" s="265" t="s">
        <v>2128</v>
      </c>
      <c r="D411" s="404"/>
      <c r="E411" s="17" t="s">
        <v>2129</v>
      </c>
      <c r="F411" s="395" t="s">
        <v>110</v>
      </c>
      <c r="G411" s="178" t="s">
        <v>124</v>
      </c>
      <c r="H411" s="286" t="s">
        <v>1379</v>
      </c>
      <c r="I411" s="290">
        <v>46105.0</v>
      </c>
      <c r="J411" s="146"/>
      <c r="K411" s="146"/>
      <c r="L411" s="146"/>
      <c r="M411" s="146"/>
      <c r="N411" s="146"/>
      <c r="O411" s="146"/>
      <c r="P411" s="146"/>
      <c r="Q411" s="146"/>
      <c r="R411" s="146"/>
      <c r="S411" s="146"/>
      <c r="T411" s="146"/>
      <c r="U411" s="146"/>
      <c r="V411" s="146"/>
      <c r="W411" s="146"/>
      <c r="X411" s="146"/>
      <c r="Y411" s="146"/>
      <c r="Z411" s="146"/>
      <c r="AA411" s="146"/>
      <c r="AB411" s="146"/>
    </row>
    <row r="412">
      <c r="A412" s="284">
        <v>413.0</v>
      </c>
      <c r="B412" s="280" t="s">
        <v>2130</v>
      </c>
      <c r="C412" s="265" t="s">
        <v>2131</v>
      </c>
      <c r="D412" s="404"/>
      <c r="E412" s="17" t="s">
        <v>2132</v>
      </c>
      <c r="F412" s="395" t="s">
        <v>125</v>
      </c>
      <c r="G412" s="178" t="s">
        <v>502</v>
      </c>
      <c r="H412" s="286" t="s">
        <v>1379</v>
      </c>
      <c r="I412" s="290">
        <v>46109.0</v>
      </c>
      <c r="J412" s="146"/>
      <c r="K412" s="146"/>
      <c r="L412" s="146"/>
      <c r="M412" s="146"/>
      <c r="N412" s="146"/>
      <c r="O412" s="146"/>
      <c r="P412" s="146"/>
      <c r="Q412" s="146"/>
      <c r="R412" s="146"/>
      <c r="S412" s="146"/>
      <c r="T412" s="146"/>
      <c r="U412" s="146"/>
      <c r="V412" s="146"/>
      <c r="W412" s="146"/>
      <c r="X412" s="146"/>
      <c r="Y412" s="146"/>
      <c r="Z412" s="146"/>
      <c r="AA412" s="146"/>
      <c r="AB412" s="146"/>
    </row>
    <row r="413">
      <c r="A413" s="284">
        <v>414.0</v>
      </c>
      <c r="B413" s="280" t="s">
        <v>2133</v>
      </c>
      <c r="C413" s="265" t="s">
        <v>2134</v>
      </c>
      <c r="D413" s="404"/>
      <c r="E413" s="17" t="s">
        <v>2135</v>
      </c>
      <c r="F413" s="395" t="s">
        <v>110</v>
      </c>
      <c r="G413" s="178" t="s">
        <v>124</v>
      </c>
      <c r="H413" s="286" t="s">
        <v>1379</v>
      </c>
      <c r="I413" s="290">
        <v>46109.0</v>
      </c>
      <c r="J413" s="146"/>
      <c r="K413" s="146"/>
      <c r="L413" s="146"/>
      <c r="M413" s="146"/>
      <c r="N413" s="146"/>
      <c r="O413" s="146"/>
      <c r="P413" s="146"/>
      <c r="Q413" s="146"/>
      <c r="R413" s="146"/>
      <c r="S413" s="146"/>
      <c r="T413" s="146"/>
      <c r="U413" s="146"/>
      <c r="V413" s="146"/>
      <c r="W413" s="146"/>
      <c r="X413" s="146"/>
      <c r="Y413" s="146"/>
      <c r="Z413" s="146"/>
      <c r="AA413" s="146"/>
      <c r="AB413" s="146"/>
    </row>
    <row r="414">
      <c r="A414" s="284">
        <v>415.0</v>
      </c>
      <c r="B414" s="280" t="s">
        <v>2136</v>
      </c>
      <c r="C414" s="265" t="s">
        <v>2137</v>
      </c>
      <c r="D414" s="404"/>
      <c r="E414" s="17" t="s">
        <v>2138</v>
      </c>
      <c r="F414" s="395" t="s">
        <v>125</v>
      </c>
      <c r="G414" s="178" t="s">
        <v>124</v>
      </c>
      <c r="H414" s="286" t="s">
        <v>1379</v>
      </c>
      <c r="I414" s="290">
        <v>46111.0</v>
      </c>
      <c r="J414" s="146"/>
      <c r="K414" s="146"/>
      <c r="L414" s="146"/>
      <c r="M414" s="146"/>
      <c r="N414" s="146"/>
      <c r="O414" s="146"/>
      <c r="P414" s="146"/>
      <c r="Q414" s="146"/>
      <c r="R414" s="146"/>
      <c r="S414" s="146"/>
      <c r="T414" s="146"/>
      <c r="U414" s="146"/>
      <c r="V414" s="146"/>
      <c r="W414" s="146"/>
      <c r="X414" s="146"/>
      <c r="Y414" s="146"/>
      <c r="Z414" s="146"/>
      <c r="AA414" s="146"/>
      <c r="AB414" s="146"/>
    </row>
    <row r="415">
      <c r="A415" s="284">
        <v>416.0</v>
      </c>
      <c r="B415" s="280" t="s">
        <v>2140</v>
      </c>
      <c r="C415" s="265" t="s">
        <v>2141</v>
      </c>
      <c r="D415" s="404"/>
      <c r="E415" s="17" t="s">
        <v>2142</v>
      </c>
      <c r="F415" s="395" t="s">
        <v>110</v>
      </c>
      <c r="G415" s="178" t="s">
        <v>124</v>
      </c>
      <c r="H415" s="286" t="s">
        <v>1379</v>
      </c>
      <c r="I415" s="290">
        <v>46112.0</v>
      </c>
      <c r="J415" s="146"/>
      <c r="K415" s="146"/>
      <c r="L415" s="146"/>
      <c r="M415" s="146"/>
      <c r="N415" s="146"/>
      <c r="O415" s="146"/>
      <c r="P415" s="146"/>
      <c r="Q415" s="146"/>
      <c r="R415" s="146"/>
      <c r="S415" s="146"/>
      <c r="T415" s="146"/>
      <c r="U415" s="146"/>
      <c r="V415" s="146"/>
      <c r="W415" s="146"/>
      <c r="X415" s="146"/>
      <c r="Y415" s="146"/>
      <c r="Z415" s="146"/>
      <c r="AA415" s="146"/>
      <c r="AB415" s="146"/>
    </row>
    <row r="416">
      <c r="A416" s="351">
        <v>417.0</v>
      </c>
      <c r="B416" s="356" t="s">
        <v>2143</v>
      </c>
      <c r="C416" s="362" t="s">
        <v>2144</v>
      </c>
      <c r="D416" s="405"/>
      <c r="E416" s="406" t="s">
        <v>2145</v>
      </c>
      <c r="F416" s="394" t="s">
        <v>125</v>
      </c>
      <c r="G416" s="202" t="s">
        <v>40</v>
      </c>
      <c r="H416" s="370" t="s">
        <v>1379</v>
      </c>
      <c r="I416" s="387">
        <v>46112.0</v>
      </c>
      <c r="J416" s="146"/>
      <c r="K416" s="146"/>
      <c r="L416" s="146"/>
      <c r="M416" s="146"/>
      <c r="N416" s="146"/>
      <c r="O416" s="146"/>
      <c r="P416" s="146"/>
      <c r="Q416" s="146"/>
      <c r="R416" s="146"/>
      <c r="S416" s="146"/>
      <c r="T416" s="146"/>
      <c r="U416" s="146"/>
      <c r="V416" s="146"/>
      <c r="W416" s="146"/>
      <c r="X416" s="146"/>
      <c r="Y416" s="146"/>
      <c r="Z416" s="146"/>
      <c r="AA416" s="146"/>
      <c r="AB416" s="146"/>
    </row>
    <row r="417">
      <c r="A417" s="351">
        <v>418.0</v>
      </c>
      <c r="B417" s="356" t="s">
        <v>2146</v>
      </c>
      <c r="C417" s="362" t="s">
        <v>2147</v>
      </c>
      <c r="D417" s="405"/>
      <c r="E417" s="406" t="s">
        <v>2149</v>
      </c>
      <c r="F417" s="394" t="s">
        <v>110</v>
      </c>
      <c r="G417" s="202" t="s">
        <v>40</v>
      </c>
      <c r="H417" s="370" t="s">
        <v>1379</v>
      </c>
      <c r="I417" s="387">
        <v>46115.0</v>
      </c>
      <c r="J417" s="146"/>
      <c r="K417" s="146"/>
      <c r="L417" s="146"/>
      <c r="M417" s="146"/>
      <c r="N417" s="146"/>
      <c r="O417" s="146"/>
      <c r="P417" s="146"/>
      <c r="Q417" s="146"/>
      <c r="R417" s="146"/>
      <c r="S417" s="146"/>
      <c r="T417" s="146"/>
      <c r="U417" s="146"/>
      <c r="V417" s="146"/>
      <c r="W417" s="146"/>
      <c r="X417" s="146"/>
      <c r="Y417" s="146"/>
      <c r="Z417" s="146"/>
      <c r="AA417" s="146"/>
      <c r="AB417" s="146"/>
    </row>
    <row r="418">
      <c r="A418" s="284">
        <v>419.0</v>
      </c>
      <c r="B418" s="280" t="s">
        <v>2150</v>
      </c>
      <c r="C418" s="265" t="s">
        <v>2151</v>
      </c>
      <c r="D418" s="404"/>
      <c r="E418" s="17" t="s">
        <v>2153</v>
      </c>
      <c r="F418" s="395" t="s">
        <v>125</v>
      </c>
      <c r="G418" s="178" t="s">
        <v>124</v>
      </c>
      <c r="H418" s="286" t="s">
        <v>1379</v>
      </c>
      <c r="I418" s="290">
        <v>46118.0</v>
      </c>
      <c r="J418" s="146"/>
      <c r="K418" s="146"/>
      <c r="L418" s="146"/>
      <c r="M418" s="146"/>
      <c r="N418" s="146"/>
      <c r="O418" s="146"/>
      <c r="P418" s="146"/>
      <c r="Q418" s="146"/>
      <c r="R418" s="146"/>
      <c r="S418" s="146"/>
      <c r="T418" s="146"/>
      <c r="U418" s="146"/>
      <c r="V418" s="146"/>
      <c r="W418" s="146"/>
      <c r="X418" s="146"/>
      <c r="Y418" s="146"/>
      <c r="Z418" s="146"/>
      <c r="AA418" s="146"/>
      <c r="AB418" s="146"/>
    </row>
    <row r="419">
      <c r="A419" s="284">
        <v>420.0</v>
      </c>
      <c r="B419" s="280" t="s">
        <v>2157</v>
      </c>
      <c r="C419" s="265" t="s">
        <v>2158</v>
      </c>
      <c r="D419" s="404"/>
      <c r="E419" s="17" t="s">
        <v>2160</v>
      </c>
      <c r="F419" s="395" t="s">
        <v>110</v>
      </c>
      <c r="G419" s="178" t="s">
        <v>124</v>
      </c>
      <c r="H419" s="286" t="s">
        <v>1379</v>
      </c>
      <c r="I419" s="290">
        <v>46119.0</v>
      </c>
      <c r="J419" s="146"/>
      <c r="K419" s="146"/>
      <c r="L419" s="146"/>
      <c r="M419" s="146"/>
      <c r="N419" s="146"/>
      <c r="O419" s="146"/>
      <c r="P419" s="146"/>
      <c r="Q419" s="146"/>
      <c r="R419" s="146"/>
      <c r="S419" s="146"/>
      <c r="T419" s="146"/>
      <c r="U419" s="146"/>
      <c r="V419" s="146"/>
      <c r="W419" s="146"/>
      <c r="X419" s="146"/>
      <c r="Y419" s="146"/>
      <c r="Z419" s="146"/>
      <c r="AA419" s="146"/>
      <c r="AB419" s="146"/>
    </row>
    <row r="420">
      <c r="A420" s="284">
        <v>421.0</v>
      </c>
      <c r="B420" s="280" t="s">
        <v>2162</v>
      </c>
      <c r="C420" s="265" t="s">
        <v>2163</v>
      </c>
      <c r="D420" s="404"/>
      <c r="E420" s="17" t="s">
        <v>2164</v>
      </c>
      <c r="F420" s="395" t="s">
        <v>125</v>
      </c>
      <c r="G420" s="178" t="s">
        <v>124</v>
      </c>
      <c r="H420" s="286" t="s">
        <v>1379</v>
      </c>
      <c r="I420" s="290">
        <v>46120.0</v>
      </c>
      <c r="J420" s="146"/>
      <c r="K420" s="146"/>
      <c r="L420" s="146"/>
      <c r="M420" s="146"/>
      <c r="N420" s="146"/>
      <c r="O420" s="146"/>
      <c r="P420" s="146"/>
      <c r="Q420" s="146"/>
      <c r="R420" s="146"/>
      <c r="S420" s="146"/>
      <c r="T420" s="146"/>
      <c r="U420" s="146"/>
      <c r="V420" s="146"/>
      <c r="W420" s="146"/>
      <c r="X420" s="146"/>
      <c r="Y420" s="146"/>
      <c r="Z420" s="146"/>
      <c r="AA420" s="146"/>
      <c r="AB420" s="146"/>
    </row>
    <row r="421">
      <c r="A421" s="351">
        <v>422.0</v>
      </c>
      <c r="B421" s="356" t="s">
        <v>2166</v>
      </c>
      <c r="C421" s="362" t="s">
        <v>2168</v>
      </c>
      <c r="D421" s="405"/>
      <c r="E421" s="406" t="s">
        <v>2169</v>
      </c>
      <c r="F421" s="394" t="s">
        <v>110</v>
      </c>
      <c r="G421" s="202" t="s">
        <v>40</v>
      </c>
      <c r="H421" s="370" t="s">
        <v>1379</v>
      </c>
      <c r="I421" s="387">
        <v>46120.0</v>
      </c>
      <c r="J421" s="146"/>
      <c r="K421" s="146"/>
      <c r="L421" s="146"/>
      <c r="M421" s="146"/>
      <c r="N421" s="146"/>
      <c r="O421" s="146"/>
      <c r="P421" s="146"/>
      <c r="Q421" s="146"/>
      <c r="R421" s="146"/>
      <c r="S421" s="146"/>
      <c r="T421" s="146"/>
      <c r="U421" s="146"/>
      <c r="V421" s="146"/>
      <c r="W421" s="146"/>
      <c r="X421" s="146"/>
      <c r="Y421" s="146"/>
      <c r="Z421" s="146"/>
      <c r="AA421" s="146"/>
      <c r="AB421" s="146"/>
    </row>
    <row r="422">
      <c r="A422" s="284">
        <v>423.0</v>
      </c>
      <c r="B422" s="280" t="s">
        <v>2173</v>
      </c>
      <c r="C422" s="265" t="s">
        <v>2174</v>
      </c>
      <c r="D422" s="404"/>
      <c r="E422" s="17" t="s">
        <v>2175</v>
      </c>
      <c r="F422" s="395" t="s">
        <v>125</v>
      </c>
      <c r="G422" s="178" t="s">
        <v>124</v>
      </c>
      <c r="H422" s="286" t="s">
        <v>1379</v>
      </c>
      <c r="I422" s="290">
        <v>46121.0</v>
      </c>
      <c r="J422" s="146"/>
      <c r="K422" s="146"/>
      <c r="L422" s="146"/>
      <c r="M422" s="146"/>
      <c r="N422" s="146"/>
      <c r="O422" s="146"/>
      <c r="P422" s="146"/>
      <c r="Q422" s="146"/>
      <c r="R422" s="146"/>
      <c r="S422" s="146"/>
      <c r="T422" s="146"/>
      <c r="U422" s="146"/>
      <c r="V422" s="146"/>
      <c r="W422" s="146"/>
      <c r="X422" s="146"/>
      <c r="Y422" s="146"/>
      <c r="Z422" s="146"/>
      <c r="AA422" s="146"/>
      <c r="AB422" s="146"/>
    </row>
    <row r="423">
      <c r="A423" s="284">
        <v>424.0</v>
      </c>
      <c r="B423" s="280" t="s">
        <v>2177</v>
      </c>
      <c r="C423" s="265" t="s">
        <v>2178</v>
      </c>
      <c r="D423" s="404"/>
      <c r="E423" s="17" t="s">
        <v>2179</v>
      </c>
      <c r="F423" s="395" t="s">
        <v>110</v>
      </c>
      <c r="G423" s="178" t="s">
        <v>124</v>
      </c>
      <c r="H423" s="286" t="s">
        <v>1379</v>
      </c>
      <c r="I423" s="290">
        <v>46122.0</v>
      </c>
      <c r="J423" s="146"/>
      <c r="K423" s="146"/>
      <c r="L423" s="146"/>
      <c r="M423" s="146"/>
      <c r="N423" s="146"/>
      <c r="O423" s="146"/>
      <c r="P423" s="146"/>
      <c r="Q423" s="146"/>
      <c r="R423" s="146"/>
      <c r="S423" s="146"/>
      <c r="T423" s="146"/>
      <c r="U423" s="146"/>
      <c r="V423" s="146"/>
      <c r="W423" s="146"/>
      <c r="X423" s="146"/>
      <c r="Y423" s="146"/>
      <c r="Z423" s="146"/>
      <c r="AA423" s="146"/>
      <c r="AB423" s="146"/>
    </row>
    <row r="424">
      <c r="A424" s="284">
        <v>425.0</v>
      </c>
      <c r="B424" s="280" t="s">
        <v>2180</v>
      </c>
      <c r="C424" s="265" t="s">
        <v>2181</v>
      </c>
      <c r="D424" s="404"/>
      <c r="E424" s="17" t="s">
        <v>2182</v>
      </c>
      <c r="F424" s="395" t="s">
        <v>125</v>
      </c>
      <c r="G424" s="178" t="s">
        <v>260</v>
      </c>
      <c r="H424" s="286" t="s">
        <v>1379</v>
      </c>
      <c r="I424" s="290">
        <v>46124.0</v>
      </c>
      <c r="J424" s="146"/>
      <c r="K424" s="146"/>
      <c r="L424" s="146"/>
      <c r="M424" s="146"/>
      <c r="N424" s="146"/>
      <c r="O424" s="146"/>
      <c r="P424" s="146"/>
      <c r="Q424" s="146"/>
      <c r="R424" s="146"/>
      <c r="S424" s="146"/>
      <c r="T424" s="146"/>
      <c r="U424" s="146"/>
      <c r="V424" s="146"/>
      <c r="W424" s="146"/>
      <c r="X424" s="146"/>
      <c r="Y424" s="146"/>
      <c r="Z424" s="146"/>
      <c r="AA424" s="146"/>
      <c r="AB424" s="146"/>
    </row>
    <row r="425">
      <c r="A425" s="284">
        <v>426.0</v>
      </c>
      <c r="B425" s="280" t="s">
        <v>2184</v>
      </c>
      <c r="C425" s="265" t="s">
        <v>2186</v>
      </c>
      <c r="D425" s="404"/>
      <c r="E425" s="17" t="s">
        <v>2187</v>
      </c>
      <c r="F425" s="395" t="s">
        <v>110</v>
      </c>
      <c r="G425" s="178" t="s">
        <v>124</v>
      </c>
      <c r="H425" s="286" t="s">
        <v>1379</v>
      </c>
      <c r="I425" s="290">
        <v>46124.0</v>
      </c>
      <c r="J425" s="146"/>
      <c r="K425" s="146"/>
      <c r="L425" s="146"/>
      <c r="M425" s="146"/>
      <c r="N425" s="146"/>
      <c r="O425" s="146"/>
      <c r="P425" s="146"/>
      <c r="Q425" s="146"/>
      <c r="R425" s="146"/>
      <c r="S425" s="146"/>
      <c r="T425" s="146"/>
      <c r="U425" s="146"/>
      <c r="V425" s="146"/>
      <c r="W425" s="146"/>
      <c r="X425" s="146"/>
      <c r="Y425" s="146"/>
      <c r="Z425" s="146"/>
      <c r="AA425" s="146"/>
      <c r="AB425" s="146"/>
    </row>
    <row r="426">
      <c r="A426" s="351">
        <v>427.0</v>
      </c>
      <c r="B426" s="356" t="s">
        <v>2188</v>
      </c>
      <c r="C426" s="362" t="s">
        <v>2189</v>
      </c>
      <c r="D426" s="405"/>
      <c r="E426" s="406" t="s">
        <v>2190</v>
      </c>
      <c r="F426" s="394" t="s">
        <v>125</v>
      </c>
      <c r="G426" s="202" t="s">
        <v>40</v>
      </c>
      <c r="H426" s="370" t="s">
        <v>1379</v>
      </c>
      <c r="I426" s="387">
        <v>46124.0</v>
      </c>
      <c r="J426" s="146"/>
      <c r="K426" s="146"/>
      <c r="L426" s="146"/>
      <c r="M426" s="146"/>
      <c r="N426" s="146"/>
      <c r="O426" s="146"/>
      <c r="P426" s="146"/>
      <c r="Q426" s="146"/>
      <c r="R426" s="146"/>
      <c r="S426" s="146"/>
      <c r="T426" s="146"/>
      <c r="U426" s="146"/>
      <c r="V426" s="146"/>
      <c r="W426" s="146"/>
      <c r="X426" s="146"/>
      <c r="Y426" s="146"/>
      <c r="Z426" s="146"/>
      <c r="AA426" s="146"/>
      <c r="AB426" s="146"/>
    </row>
    <row r="427">
      <c r="A427" s="284">
        <v>428.0</v>
      </c>
      <c r="B427" s="280" t="s">
        <v>2191</v>
      </c>
      <c r="C427" s="265" t="s">
        <v>2192</v>
      </c>
      <c r="D427" s="404"/>
      <c r="E427" s="17" t="s">
        <v>2193</v>
      </c>
      <c r="F427" s="395" t="s">
        <v>110</v>
      </c>
      <c r="G427" s="178" t="s">
        <v>124</v>
      </c>
      <c r="H427" s="286" t="s">
        <v>1379</v>
      </c>
      <c r="I427" s="290">
        <v>46125.0</v>
      </c>
      <c r="J427" s="146"/>
      <c r="K427" s="146"/>
      <c r="L427" s="146"/>
      <c r="M427" s="146"/>
      <c r="N427" s="146"/>
      <c r="O427" s="146"/>
      <c r="P427" s="146"/>
      <c r="Q427" s="146"/>
      <c r="R427" s="146"/>
      <c r="S427" s="146"/>
      <c r="T427" s="146"/>
      <c r="U427" s="146"/>
      <c r="V427" s="146"/>
      <c r="W427" s="146"/>
      <c r="X427" s="146"/>
      <c r="Y427" s="146"/>
      <c r="Z427" s="146"/>
      <c r="AA427" s="146"/>
      <c r="AB427" s="146"/>
    </row>
    <row r="428">
      <c r="A428" s="284">
        <v>429.0</v>
      </c>
      <c r="B428" s="280" t="s">
        <v>2195</v>
      </c>
      <c r="C428" s="265" t="s">
        <v>2196</v>
      </c>
      <c r="D428" s="404"/>
      <c r="E428" s="17" t="s">
        <v>2197</v>
      </c>
      <c r="F428" s="395" t="s">
        <v>125</v>
      </c>
      <c r="G428" s="178" t="s">
        <v>124</v>
      </c>
      <c r="H428" s="286" t="s">
        <v>1379</v>
      </c>
      <c r="I428" s="290">
        <v>46125.0</v>
      </c>
      <c r="J428" s="146"/>
      <c r="K428" s="146"/>
      <c r="L428" s="146"/>
      <c r="M428" s="146"/>
      <c r="N428" s="146"/>
      <c r="O428" s="146"/>
      <c r="P428" s="146"/>
      <c r="Q428" s="146"/>
      <c r="R428" s="146"/>
      <c r="S428" s="146"/>
      <c r="T428" s="146"/>
      <c r="U428" s="146"/>
      <c r="V428" s="146"/>
      <c r="W428" s="146"/>
      <c r="X428" s="146"/>
      <c r="Y428" s="146"/>
      <c r="Z428" s="146"/>
      <c r="AA428" s="146"/>
      <c r="AB428" s="146"/>
    </row>
    <row r="429">
      <c r="A429" s="284">
        <v>430.0</v>
      </c>
      <c r="B429" s="280" t="s">
        <v>2198</v>
      </c>
      <c r="C429" s="265" t="s">
        <v>2200</v>
      </c>
      <c r="D429" s="404"/>
      <c r="E429" s="17" t="s">
        <v>2201</v>
      </c>
      <c r="F429" s="395" t="s">
        <v>110</v>
      </c>
      <c r="G429" s="178" t="s">
        <v>260</v>
      </c>
      <c r="H429" s="286" t="s">
        <v>1379</v>
      </c>
      <c r="I429" s="290">
        <v>46126.0</v>
      </c>
      <c r="J429" s="146"/>
      <c r="K429" s="146"/>
      <c r="L429" s="146"/>
      <c r="M429" s="146"/>
      <c r="N429" s="146"/>
      <c r="O429" s="146"/>
      <c r="P429" s="146"/>
      <c r="Q429" s="146"/>
      <c r="R429" s="146"/>
      <c r="S429" s="146"/>
      <c r="T429" s="146"/>
      <c r="U429" s="146"/>
      <c r="V429" s="146"/>
      <c r="W429" s="146"/>
      <c r="X429" s="146"/>
      <c r="Y429" s="146"/>
      <c r="Z429" s="146"/>
      <c r="AA429" s="146"/>
      <c r="AB429" s="146"/>
    </row>
    <row r="430">
      <c r="A430" s="284">
        <v>431.0</v>
      </c>
      <c r="B430" s="280" t="s">
        <v>2204</v>
      </c>
      <c r="C430" s="265" t="s">
        <v>2205</v>
      </c>
      <c r="D430" s="404"/>
      <c r="E430" s="17" t="s">
        <v>2207</v>
      </c>
      <c r="F430" s="395" t="s">
        <v>125</v>
      </c>
      <c r="G430" s="178" t="s">
        <v>502</v>
      </c>
      <c r="H430" s="286" t="s">
        <v>1379</v>
      </c>
      <c r="I430" s="290">
        <v>46126.0</v>
      </c>
      <c r="J430" s="146"/>
      <c r="K430" s="146"/>
      <c r="L430" s="146"/>
      <c r="M430" s="146"/>
      <c r="N430" s="146"/>
      <c r="O430" s="146"/>
      <c r="P430" s="146"/>
      <c r="Q430" s="146"/>
      <c r="R430" s="146"/>
      <c r="S430" s="146"/>
      <c r="T430" s="146"/>
      <c r="U430" s="146"/>
      <c r="V430" s="146"/>
      <c r="W430" s="146"/>
      <c r="X430" s="146"/>
      <c r="Y430" s="146"/>
      <c r="Z430" s="146"/>
      <c r="AA430" s="146"/>
      <c r="AB430" s="146"/>
    </row>
    <row r="431">
      <c r="A431" s="284">
        <v>432.0</v>
      </c>
      <c r="B431" s="280" t="s">
        <v>2211</v>
      </c>
      <c r="C431" s="265" t="s">
        <v>2212</v>
      </c>
      <c r="D431" s="404"/>
      <c r="E431" s="17" t="s">
        <v>2213</v>
      </c>
      <c r="F431" s="395" t="s">
        <v>110</v>
      </c>
      <c r="G431" s="178" t="s">
        <v>502</v>
      </c>
      <c r="H431" s="286" t="s">
        <v>1379</v>
      </c>
      <c r="I431" s="290">
        <v>46127.0</v>
      </c>
      <c r="J431" s="146"/>
      <c r="K431" s="146"/>
      <c r="L431" s="146"/>
      <c r="M431" s="146"/>
      <c r="N431" s="146"/>
      <c r="O431" s="146"/>
      <c r="P431" s="146"/>
      <c r="Q431" s="146"/>
      <c r="R431" s="146"/>
      <c r="S431" s="146"/>
      <c r="T431" s="146"/>
      <c r="U431" s="146"/>
      <c r="V431" s="146"/>
      <c r="W431" s="146"/>
      <c r="X431" s="146"/>
      <c r="Y431" s="146"/>
      <c r="Z431" s="146"/>
      <c r="AA431" s="146"/>
      <c r="AB431" s="146"/>
    </row>
    <row r="432">
      <c r="A432" s="284">
        <v>433.0</v>
      </c>
      <c r="B432" s="280" t="s">
        <v>2218</v>
      </c>
      <c r="C432" s="265" t="s">
        <v>2219</v>
      </c>
      <c r="D432" s="404"/>
      <c r="E432" s="17" t="s">
        <v>2223</v>
      </c>
      <c r="F432" s="395" t="s">
        <v>125</v>
      </c>
      <c r="G432" s="178" t="s">
        <v>124</v>
      </c>
      <c r="H432" s="286" t="s">
        <v>1379</v>
      </c>
      <c r="I432" s="290">
        <v>46132.0</v>
      </c>
      <c r="J432" s="146"/>
      <c r="K432" s="146"/>
      <c r="L432" s="146"/>
      <c r="M432" s="146"/>
      <c r="N432" s="146"/>
      <c r="O432" s="146"/>
      <c r="P432" s="146"/>
      <c r="Q432" s="146"/>
      <c r="R432" s="146"/>
      <c r="S432" s="146"/>
      <c r="T432" s="146"/>
      <c r="U432" s="146"/>
      <c r="V432" s="146"/>
      <c r="W432" s="146"/>
      <c r="X432" s="146"/>
      <c r="Y432" s="146"/>
      <c r="Z432" s="146"/>
      <c r="AA432" s="146"/>
      <c r="AB432" s="146"/>
    </row>
    <row r="433">
      <c r="A433" s="284">
        <v>434.0</v>
      </c>
      <c r="B433" s="280" t="s">
        <v>2227</v>
      </c>
      <c r="C433" s="278" t="s">
        <v>2228</v>
      </c>
      <c r="D433" s="404"/>
      <c r="E433" s="17" t="s">
        <v>2230</v>
      </c>
      <c r="F433" s="395" t="s">
        <v>110</v>
      </c>
      <c r="G433" s="178" t="s">
        <v>124</v>
      </c>
      <c r="H433" s="286" t="s">
        <v>1379</v>
      </c>
      <c r="I433" s="290">
        <v>46135.0</v>
      </c>
      <c r="J433" s="146"/>
      <c r="K433" s="146"/>
      <c r="L433" s="146"/>
      <c r="M433" s="146"/>
      <c r="N433" s="146"/>
      <c r="O433" s="146"/>
      <c r="P433" s="146"/>
      <c r="Q433" s="146"/>
      <c r="R433" s="146"/>
      <c r="S433" s="146"/>
      <c r="T433" s="146"/>
      <c r="U433" s="146"/>
      <c r="V433" s="146"/>
      <c r="W433" s="146"/>
      <c r="X433" s="146"/>
      <c r="Y433" s="146"/>
      <c r="Z433" s="146"/>
      <c r="AA433" s="146"/>
      <c r="AB433" s="146"/>
    </row>
    <row r="434">
      <c r="A434" s="284">
        <v>435.0</v>
      </c>
      <c r="B434" s="280" t="s">
        <v>2234</v>
      </c>
      <c r="C434" s="265" t="s">
        <v>2235</v>
      </c>
      <c r="D434" s="404"/>
      <c r="E434" s="17" t="s">
        <v>2236</v>
      </c>
      <c r="F434" s="395" t="s">
        <v>125</v>
      </c>
      <c r="G434" s="178" t="s">
        <v>124</v>
      </c>
      <c r="H434" s="286" t="s">
        <v>1379</v>
      </c>
      <c r="I434" s="290">
        <v>46135.0</v>
      </c>
      <c r="J434" s="146"/>
      <c r="K434" s="146"/>
      <c r="L434" s="146"/>
      <c r="M434" s="146"/>
      <c r="N434" s="146"/>
      <c r="O434" s="146"/>
      <c r="P434" s="146"/>
      <c r="Q434" s="146"/>
      <c r="R434" s="146"/>
      <c r="S434" s="146"/>
      <c r="T434" s="146"/>
      <c r="U434" s="146"/>
      <c r="V434" s="146"/>
      <c r="W434" s="146"/>
      <c r="X434" s="146"/>
      <c r="Y434" s="146"/>
      <c r="Z434" s="146"/>
      <c r="AA434" s="146"/>
      <c r="AB434" s="146"/>
    </row>
    <row r="435">
      <c r="A435" s="284">
        <v>436.0</v>
      </c>
      <c r="B435" s="280" t="s">
        <v>2238</v>
      </c>
      <c r="C435" s="265" t="s">
        <v>2239</v>
      </c>
      <c r="D435" s="404"/>
      <c r="E435" s="17" t="s">
        <v>2240</v>
      </c>
      <c r="F435" s="395" t="s">
        <v>110</v>
      </c>
      <c r="G435" s="178" t="s">
        <v>124</v>
      </c>
      <c r="H435" s="286" t="s">
        <v>1379</v>
      </c>
      <c r="I435" s="290">
        <v>46135.0</v>
      </c>
      <c r="J435" s="146"/>
      <c r="K435" s="146"/>
      <c r="L435" s="146"/>
      <c r="M435" s="146"/>
      <c r="N435" s="146"/>
      <c r="O435" s="146"/>
      <c r="P435" s="146"/>
      <c r="Q435" s="146"/>
      <c r="R435" s="146"/>
      <c r="S435" s="146"/>
      <c r="T435" s="146"/>
      <c r="U435" s="146"/>
      <c r="V435" s="146"/>
      <c r="W435" s="146"/>
      <c r="X435" s="146"/>
      <c r="Y435" s="146"/>
      <c r="Z435" s="146"/>
      <c r="AA435" s="146"/>
      <c r="AB435" s="146"/>
    </row>
    <row r="436">
      <c r="A436" s="284">
        <v>437.0</v>
      </c>
      <c r="B436" s="280" t="s">
        <v>2242</v>
      </c>
      <c r="C436" s="265" t="s">
        <v>2243</v>
      </c>
      <c r="D436" s="404"/>
      <c r="E436" s="17" t="s">
        <v>2244</v>
      </c>
      <c r="F436" s="395" t="s">
        <v>125</v>
      </c>
      <c r="G436" s="178" t="s">
        <v>260</v>
      </c>
      <c r="H436" s="286" t="s">
        <v>1379</v>
      </c>
      <c r="I436" s="290">
        <v>46135.0</v>
      </c>
      <c r="J436" s="146"/>
      <c r="K436" s="146"/>
      <c r="L436" s="146"/>
      <c r="M436" s="146"/>
      <c r="N436" s="146"/>
      <c r="O436" s="146"/>
      <c r="P436" s="146"/>
      <c r="Q436" s="146"/>
      <c r="R436" s="146"/>
      <c r="S436" s="146"/>
      <c r="T436" s="146"/>
      <c r="U436" s="146"/>
      <c r="V436" s="146"/>
      <c r="W436" s="146"/>
      <c r="X436" s="146"/>
      <c r="Y436" s="146"/>
      <c r="Z436" s="146"/>
      <c r="AA436" s="146"/>
      <c r="AB436" s="146"/>
    </row>
    <row r="437">
      <c r="A437" s="284">
        <v>438.0</v>
      </c>
      <c r="B437" s="280" t="s">
        <v>2246</v>
      </c>
      <c r="C437" s="265" t="s">
        <v>2247</v>
      </c>
      <c r="D437" s="404"/>
      <c r="E437" s="17" t="s">
        <v>2248</v>
      </c>
      <c r="F437" s="395" t="s">
        <v>110</v>
      </c>
      <c r="G437" s="178" t="s">
        <v>502</v>
      </c>
      <c r="H437" s="286" t="s">
        <v>1379</v>
      </c>
      <c r="I437" s="290">
        <v>46135.0</v>
      </c>
      <c r="J437" s="146"/>
      <c r="K437" s="146"/>
      <c r="L437" s="146"/>
      <c r="M437" s="146"/>
      <c r="N437" s="146"/>
      <c r="O437" s="146"/>
      <c r="P437" s="146"/>
      <c r="Q437" s="146"/>
      <c r="R437" s="146"/>
      <c r="S437" s="146"/>
      <c r="T437" s="146"/>
      <c r="U437" s="146"/>
      <c r="V437" s="146"/>
      <c r="W437" s="146"/>
      <c r="X437" s="146"/>
      <c r="Y437" s="146"/>
      <c r="Z437" s="146"/>
      <c r="AA437" s="146"/>
      <c r="AB437" s="146"/>
    </row>
    <row r="438">
      <c r="A438" s="284">
        <v>439.0</v>
      </c>
      <c r="B438" s="280" t="s">
        <v>2249</v>
      </c>
      <c r="C438" s="265" t="s">
        <v>2250</v>
      </c>
      <c r="D438" s="404"/>
      <c r="E438" s="17" t="s">
        <v>2251</v>
      </c>
      <c r="F438" s="395" t="s">
        <v>125</v>
      </c>
      <c r="G438" s="178" t="s">
        <v>260</v>
      </c>
      <c r="H438" s="286" t="s">
        <v>1379</v>
      </c>
      <c r="I438" s="290">
        <v>46136.0</v>
      </c>
      <c r="J438" s="146"/>
      <c r="K438" s="146"/>
      <c r="L438" s="146"/>
      <c r="M438" s="146"/>
      <c r="N438" s="146"/>
      <c r="O438" s="146"/>
      <c r="P438" s="146"/>
      <c r="Q438" s="146"/>
      <c r="R438" s="146"/>
      <c r="S438" s="146"/>
      <c r="T438" s="146"/>
      <c r="U438" s="146"/>
      <c r="V438" s="146"/>
      <c r="W438" s="146"/>
      <c r="X438" s="146"/>
      <c r="Y438" s="146"/>
      <c r="Z438" s="146"/>
      <c r="AA438" s="146"/>
      <c r="AB438" s="146"/>
    </row>
    <row r="439">
      <c r="A439" s="284">
        <v>440.0</v>
      </c>
      <c r="B439" s="280" t="s">
        <v>2252</v>
      </c>
      <c r="C439" s="265" t="s">
        <v>2253</v>
      </c>
      <c r="D439" s="404"/>
      <c r="E439" s="17" t="s">
        <v>2254</v>
      </c>
      <c r="F439" s="395" t="s">
        <v>110</v>
      </c>
      <c r="G439" s="178" t="s">
        <v>124</v>
      </c>
      <c r="H439" s="286" t="s">
        <v>1379</v>
      </c>
      <c r="I439" s="290">
        <v>46136.0</v>
      </c>
      <c r="J439" s="146"/>
      <c r="K439" s="146"/>
      <c r="L439" s="146"/>
      <c r="M439" s="146"/>
      <c r="N439" s="146"/>
      <c r="O439" s="146"/>
      <c r="P439" s="146"/>
      <c r="Q439" s="146"/>
      <c r="R439" s="146"/>
      <c r="S439" s="146"/>
      <c r="T439" s="146"/>
      <c r="U439" s="146"/>
      <c r="V439" s="146"/>
      <c r="W439" s="146"/>
      <c r="X439" s="146"/>
      <c r="Y439" s="146"/>
      <c r="Z439" s="146"/>
      <c r="AA439" s="146"/>
      <c r="AB439" s="146"/>
    </row>
    <row r="440">
      <c r="A440" s="284">
        <v>441.0</v>
      </c>
      <c r="B440" s="280" t="s">
        <v>2255</v>
      </c>
      <c r="C440" s="265" t="s">
        <v>2256</v>
      </c>
      <c r="D440" s="404"/>
      <c r="E440" s="17" t="s">
        <v>2257</v>
      </c>
      <c r="F440" s="395" t="s">
        <v>125</v>
      </c>
      <c r="G440" s="178" t="s">
        <v>260</v>
      </c>
      <c r="H440" s="286" t="s">
        <v>1379</v>
      </c>
      <c r="I440" s="290">
        <v>46137.0</v>
      </c>
      <c r="J440" s="146"/>
      <c r="K440" s="146"/>
      <c r="L440" s="146"/>
      <c r="M440" s="146"/>
      <c r="N440" s="146"/>
      <c r="O440" s="146"/>
      <c r="P440" s="146"/>
      <c r="Q440" s="146"/>
      <c r="R440" s="146"/>
      <c r="S440" s="146"/>
      <c r="T440" s="146"/>
      <c r="U440" s="146"/>
      <c r="V440" s="146"/>
      <c r="W440" s="146"/>
      <c r="X440" s="146"/>
      <c r="Y440" s="146"/>
      <c r="Z440" s="146"/>
      <c r="AA440" s="146"/>
      <c r="AB440" s="146"/>
    </row>
    <row r="441">
      <c r="A441" s="284">
        <v>442.0</v>
      </c>
      <c r="B441" s="280" t="s">
        <v>2258</v>
      </c>
      <c r="C441" s="265" t="s">
        <v>2259</v>
      </c>
      <c r="D441" s="404"/>
      <c r="E441" s="17" t="s">
        <v>2260</v>
      </c>
      <c r="F441" s="395" t="s">
        <v>110</v>
      </c>
      <c r="G441" s="178" t="s">
        <v>260</v>
      </c>
      <c r="H441" s="286" t="s">
        <v>1379</v>
      </c>
      <c r="I441" s="290">
        <v>46138.0</v>
      </c>
      <c r="J441" s="146"/>
      <c r="K441" s="146"/>
      <c r="L441" s="146"/>
      <c r="M441" s="146"/>
      <c r="N441" s="146"/>
      <c r="O441" s="146"/>
      <c r="P441" s="146"/>
      <c r="Q441" s="146"/>
      <c r="R441" s="146"/>
      <c r="S441" s="146"/>
      <c r="T441" s="146"/>
      <c r="U441" s="146"/>
      <c r="V441" s="146"/>
      <c r="W441" s="146"/>
      <c r="X441" s="146"/>
      <c r="Y441" s="146"/>
      <c r="Z441" s="146"/>
      <c r="AA441" s="146"/>
      <c r="AB441" s="146"/>
    </row>
    <row r="442">
      <c r="A442" s="284">
        <v>443.0</v>
      </c>
      <c r="B442" s="280" t="s">
        <v>2261</v>
      </c>
      <c r="C442" s="265" t="s">
        <v>2262</v>
      </c>
      <c r="D442" s="404"/>
      <c r="E442" s="17" t="s">
        <v>2263</v>
      </c>
      <c r="F442" s="395" t="s">
        <v>125</v>
      </c>
      <c r="G442" s="178" t="s">
        <v>124</v>
      </c>
      <c r="H442" s="286" t="s">
        <v>1379</v>
      </c>
      <c r="I442" s="290">
        <v>46139.0</v>
      </c>
      <c r="J442" s="146"/>
      <c r="K442" s="146"/>
      <c r="L442" s="146"/>
      <c r="M442" s="146"/>
      <c r="N442" s="146"/>
      <c r="O442" s="146"/>
      <c r="P442" s="146"/>
      <c r="Q442" s="146"/>
      <c r="R442" s="146"/>
      <c r="S442" s="146"/>
      <c r="T442" s="146"/>
      <c r="U442" s="146"/>
      <c r="V442" s="146"/>
      <c r="W442" s="146"/>
      <c r="X442" s="146"/>
      <c r="Y442" s="146"/>
      <c r="Z442" s="146"/>
      <c r="AA442" s="146"/>
      <c r="AB442" s="146"/>
    </row>
    <row r="443">
      <c r="A443" s="351">
        <v>444.0</v>
      </c>
      <c r="B443" s="356" t="s">
        <v>2264</v>
      </c>
      <c r="C443" s="362" t="s">
        <v>2265</v>
      </c>
      <c r="D443" s="405"/>
      <c r="E443" s="406" t="s">
        <v>2266</v>
      </c>
      <c r="F443" s="394" t="s">
        <v>110</v>
      </c>
      <c r="G443" s="202" t="s">
        <v>40</v>
      </c>
      <c r="H443" s="370" t="s">
        <v>1379</v>
      </c>
      <c r="I443" s="387">
        <v>46140.0</v>
      </c>
      <c r="J443" s="146"/>
      <c r="K443" s="146"/>
      <c r="L443" s="146"/>
      <c r="M443" s="146"/>
      <c r="N443" s="146"/>
      <c r="O443" s="146"/>
      <c r="P443" s="146"/>
      <c r="Q443" s="146"/>
      <c r="R443" s="146"/>
      <c r="S443" s="146"/>
      <c r="T443" s="146"/>
      <c r="U443" s="146"/>
      <c r="V443" s="146"/>
      <c r="W443" s="146"/>
      <c r="X443" s="146"/>
      <c r="Y443" s="146"/>
      <c r="Z443" s="146"/>
      <c r="AA443" s="146"/>
      <c r="AB443" s="146"/>
    </row>
    <row r="444">
      <c r="A444" s="284">
        <v>445.0</v>
      </c>
      <c r="B444" s="280" t="s">
        <v>2267</v>
      </c>
      <c r="C444" s="265" t="s">
        <v>2268</v>
      </c>
      <c r="D444" s="404"/>
      <c r="E444" s="17" t="s">
        <v>2269</v>
      </c>
      <c r="F444" s="395" t="s">
        <v>125</v>
      </c>
      <c r="G444" s="178" t="s">
        <v>124</v>
      </c>
      <c r="H444" s="286" t="s">
        <v>1379</v>
      </c>
      <c r="I444" s="290">
        <v>46145.0</v>
      </c>
      <c r="J444" s="146"/>
      <c r="K444" s="146"/>
      <c r="L444" s="146"/>
      <c r="M444" s="146"/>
      <c r="N444" s="146"/>
      <c r="O444" s="146"/>
      <c r="P444" s="146"/>
      <c r="Q444" s="146"/>
      <c r="R444" s="146"/>
      <c r="S444" s="146"/>
      <c r="T444" s="146"/>
      <c r="U444" s="146"/>
      <c r="V444" s="146"/>
      <c r="W444" s="146"/>
      <c r="X444" s="146"/>
      <c r="Y444" s="146"/>
      <c r="Z444" s="146"/>
      <c r="AA444" s="146"/>
      <c r="AB444" s="146"/>
    </row>
    <row r="445">
      <c r="A445" s="284">
        <v>446.0</v>
      </c>
      <c r="B445" s="280" t="s">
        <v>2270</v>
      </c>
      <c r="C445" s="265" t="s">
        <v>2271</v>
      </c>
      <c r="D445" s="404"/>
      <c r="E445" s="17" t="s">
        <v>2272</v>
      </c>
      <c r="F445" s="395" t="s">
        <v>110</v>
      </c>
      <c r="G445" s="178" t="s">
        <v>124</v>
      </c>
      <c r="H445" s="286" t="s">
        <v>1379</v>
      </c>
      <c r="I445" s="290">
        <v>46145.0</v>
      </c>
      <c r="J445" s="146"/>
      <c r="K445" s="146"/>
      <c r="L445" s="146"/>
      <c r="M445" s="146"/>
      <c r="N445" s="146"/>
      <c r="O445" s="146"/>
      <c r="P445" s="146"/>
      <c r="Q445" s="146"/>
      <c r="R445" s="146"/>
      <c r="S445" s="146"/>
      <c r="T445" s="146"/>
      <c r="U445" s="146"/>
      <c r="V445" s="146"/>
      <c r="W445" s="146"/>
      <c r="X445" s="146"/>
      <c r="Y445" s="146"/>
      <c r="Z445" s="146"/>
      <c r="AA445" s="146"/>
      <c r="AB445" s="146"/>
    </row>
    <row r="446">
      <c r="A446" s="284">
        <v>447.0</v>
      </c>
      <c r="B446" s="280" t="s">
        <v>2273</v>
      </c>
      <c r="C446" s="265" t="s">
        <v>2274</v>
      </c>
      <c r="D446" s="404"/>
      <c r="E446" s="17" t="s">
        <v>2275</v>
      </c>
      <c r="F446" s="395" t="s">
        <v>125</v>
      </c>
      <c r="G446" s="178" t="s">
        <v>260</v>
      </c>
      <c r="H446" s="286" t="s">
        <v>1379</v>
      </c>
      <c r="I446" s="290">
        <v>46146.0</v>
      </c>
      <c r="J446" s="146"/>
      <c r="K446" s="146"/>
      <c r="L446" s="146"/>
      <c r="M446" s="146"/>
      <c r="N446" s="146"/>
      <c r="O446" s="146"/>
      <c r="P446" s="146"/>
      <c r="Q446" s="146"/>
      <c r="R446" s="146"/>
      <c r="S446" s="146"/>
      <c r="T446" s="146"/>
      <c r="U446" s="146"/>
      <c r="V446" s="146"/>
      <c r="W446" s="146"/>
      <c r="X446" s="146"/>
      <c r="Y446" s="146"/>
      <c r="Z446" s="146"/>
      <c r="AA446" s="146"/>
      <c r="AB446" s="146"/>
    </row>
    <row r="447">
      <c r="A447" s="284">
        <v>448.0</v>
      </c>
      <c r="B447" s="280" t="s">
        <v>2276</v>
      </c>
      <c r="C447" s="265" t="s">
        <v>2277</v>
      </c>
      <c r="D447" s="404"/>
      <c r="E447" s="17" t="s">
        <v>2278</v>
      </c>
      <c r="F447" s="395" t="s">
        <v>687</v>
      </c>
      <c r="G447" s="178" t="s">
        <v>502</v>
      </c>
      <c r="H447" s="286" t="s">
        <v>1379</v>
      </c>
      <c r="I447" s="290">
        <v>46146.0</v>
      </c>
      <c r="J447" s="146"/>
      <c r="K447" s="146"/>
      <c r="L447" s="146"/>
      <c r="M447" s="146"/>
      <c r="N447" s="146"/>
      <c r="O447" s="146"/>
      <c r="P447" s="146"/>
      <c r="Q447" s="146"/>
      <c r="R447" s="146"/>
      <c r="S447" s="146"/>
      <c r="T447" s="146"/>
      <c r="U447" s="146"/>
      <c r="V447" s="146"/>
      <c r="W447" s="146"/>
      <c r="X447" s="146"/>
      <c r="Y447" s="146"/>
      <c r="Z447" s="146"/>
      <c r="AA447" s="146"/>
      <c r="AB447" s="146"/>
    </row>
    <row r="448">
      <c r="A448" s="284">
        <v>449.0</v>
      </c>
      <c r="B448" s="280" t="s">
        <v>2279</v>
      </c>
      <c r="C448" s="265" t="s">
        <v>2280</v>
      </c>
      <c r="D448" s="404"/>
      <c r="E448" s="17" t="s">
        <v>2281</v>
      </c>
      <c r="F448" s="395" t="s">
        <v>110</v>
      </c>
      <c r="G448" s="178" t="s">
        <v>124</v>
      </c>
      <c r="H448" s="286" t="s">
        <v>1379</v>
      </c>
      <c r="I448" s="290">
        <v>46146.0</v>
      </c>
      <c r="J448" s="146"/>
      <c r="K448" s="146"/>
      <c r="L448" s="146"/>
      <c r="M448" s="146"/>
      <c r="N448" s="146"/>
      <c r="O448" s="146"/>
      <c r="P448" s="146"/>
      <c r="Q448" s="146"/>
      <c r="R448" s="146"/>
      <c r="S448" s="146"/>
      <c r="T448" s="146"/>
      <c r="U448" s="146"/>
      <c r="V448" s="146"/>
      <c r="W448" s="146"/>
      <c r="X448" s="146"/>
      <c r="Y448" s="146"/>
      <c r="Z448" s="146"/>
      <c r="AA448" s="146"/>
      <c r="AB448" s="146"/>
    </row>
    <row r="449">
      <c r="A449" s="284">
        <v>450.0</v>
      </c>
      <c r="B449" s="280" t="s">
        <v>2282</v>
      </c>
      <c r="C449" s="265" t="s">
        <v>2283</v>
      </c>
      <c r="D449" s="404"/>
      <c r="E449" s="17" t="s">
        <v>2284</v>
      </c>
      <c r="F449" s="395" t="s">
        <v>125</v>
      </c>
      <c r="G449" s="178" t="s">
        <v>124</v>
      </c>
      <c r="H449" s="286" t="s">
        <v>1379</v>
      </c>
      <c r="I449" s="290">
        <v>46147.0</v>
      </c>
      <c r="J449" s="146"/>
      <c r="K449" s="146"/>
      <c r="L449" s="146"/>
      <c r="M449" s="146"/>
      <c r="N449" s="146"/>
      <c r="O449" s="146"/>
      <c r="P449" s="146"/>
      <c r="Q449" s="146"/>
      <c r="R449" s="146"/>
      <c r="S449" s="146"/>
      <c r="T449" s="146"/>
      <c r="U449" s="146"/>
      <c r="V449" s="146"/>
      <c r="W449" s="146"/>
      <c r="X449" s="146"/>
      <c r="Y449" s="146"/>
      <c r="Z449" s="146"/>
      <c r="AA449" s="146"/>
      <c r="AB449" s="146"/>
    </row>
    <row r="450">
      <c r="A450" s="284">
        <v>451.0</v>
      </c>
      <c r="B450" s="280" t="s">
        <v>2285</v>
      </c>
      <c r="C450" s="265" t="s">
        <v>2286</v>
      </c>
      <c r="D450" s="17" t="s">
        <v>2287</v>
      </c>
      <c r="E450" s="17" t="s">
        <v>2288</v>
      </c>
      <c r="F450" s="395" t="s">
        <v>687</v>
      </c>
      <c r="G450" s="178" t="s">
        <v>502</v>
      </c>
      <c r="H450" s="286" t="s">
        <v>1379</v>
      </c>
      <c r="I450" s="290">
        <v>46148.0</v>
      </c>
      <c r="J450" s="146"/>
      <c r="K450" s="146"/>
      <c r="L450" s="146"/>
      <c r="M450" s="146"/>
      <c r="N450" s="146"/>
      <c r="O450" s="146"/>
      <c r="P450" s="146"/>
      <c r="Q450" s="146"/>
      <c r="R450" s="146"/>
      <c r="S450" s="146"/>
      <c r="T450" s="146"/>
      <c r="U450" s="146"/>
      <c r="V450" s="146"/>
      <c r="W450" s="146"/>
      <c r="X450" s="146"/>
      <c r="Y450" s="146"/>
      <c r="Z450" s="146"/>
      <c r="AA450" s="146"/>
      <c r="AB450" s="146"/>
    </row>
    <row r="451">
      <c r="A451" s="284">
        <v>452.0</v>
      </c>
      <c r="B451" s="280" t="s">
        <v>2289</v>
      </c>
      <c r="C451" s="265" t="s">
        <v>2290</v>
      </c>
      <c r="D451" s="404"/>
      <c r="E451" s="17" t="s">
        <v>2291</v>
      </c>
      <c r="F451" s="395" t="s">
        <v>110</v>
      </c>
      <c r="G451" s="178" t="s">
        <v>124</v>
      </c>
      <c r="H451" s="286" t="s">
        <v>1379</v>
      </c>
      <c r="I451" s="290">
        <v>46149.0</v>
      </c>
      <c r="J451" s="146"/>
      <c r="K451" s="146"/>
      <c r="L451" s="146"/>
      <c r="M451" s="146"/>
      <c r="N451" s="146"/>
      <c r="O451" s="146"/>
      <c r="P451" s="146"/>
      <c r="Q451" s="146"/>
      <c r="R451" s="146"/>
      <c r="S451" s="146"/>
      <c r="T451" s="146"/>
      <c r="U451" s="146"/>
      <c r="V451" s="146"/>
      <c r="W451" s="146"/>
      <c r="X451" s="146"/>
      <c r="Y451" s="146"/>
      <c r="Z451" s="146"/>
      <c r="AA451" s="146"/>
      <c r="AB451" s="146"/>
    </row>
    <row r="452">
      <c r="A452" s="284">
        <v>453.0</v>
      </c>
      <c r="B452" s="280" t="s">
        <v>2292</v>
      </c>
      <c r="C452" s="265" t="s">
        <v>2293</v>
      </c>
      <c r="D452" s="404"/>
      <c r="E452" s="17" t="s">
        <v>2294</v>
      </c>
      <c r="F452" s="395" t="s">
        <v>677</v>
      </c>
      <c r="G452" s="178" t="s">
        <v>124</v>
      </c>
      <c r="H452" s="286" t="s">
        <v>1379</v>
      </c>
      <c r="I452" s="290">
        <v>46150.0</v>
      </c>
      <c r="J452" s="146"/>
      <c r="K452" s="146"/>
      <c r="L452" s="146"/>
      <c r="M452" s="146"/>
      <c r="N452" s="146"/>
      <c r="O452" s="146"/>
      <c r="P452" s="146"/>
      <c r="Q452" s="146"/>
      <c r="R452" s="146"/>
      <c r="S452" s="146"/>
      <c r="T452" s="146"/>
      <c r="U452" s="146"/>
      <c r="V452" s="146"/>
      <c r="W452" s="146"/>
      <c r="X452" s="146"/>
      <c r="Y452" s="146"/>
      <c r="Z452" s="146"/>
      <c r="AA452" s="146"/>
      <c r="AB452" s="146"/>
    </row>
    <row r="453">
      <c r="A453" s="284">
        <v>454.0</v>
      </c>
      <c r="B453" s="280" t="s">
        <v>2295</v>
      </c>
      <c r="C453" s="265" t="s">
        <v>2296</v>
      </c>
      <c r="D453" s="17"/>
      <c r="E453" s="17" t="s">
        <v>2297</v>
      </c>
      <c r="F453" s="395" t="s">
        <v>125</v>
      </c>
      <c r="G453" s="178" t="s">
        <v>260</v>
      </c>
      <c r="H453" s="286" t="s">
        <v>1379</v>
      </c>
      <c r="I453" s="290">
        <v>46154.0</v>
      </c>
      <c r="J453" s="146"/>
      <c r="K453" s="146"/>
      <c r="L453" s="146"/>
      <c r="M453" s="146"/>
      <c r="N453" s="146"/>
      <c r="O453" s="146"/>
      <c r="P453" s="146"/>
      <c r="Q453" s="146"/>
      <c r="R453" s="146"/>
      <c r="S453" s="146"/>
      <c r="T453" s="146"/>
      <c r="U453" s="146"/>
      <c r="V453" s="146"/>
      <c r="W453" s="146"/>
      <c r="X453" s="146"/>
      <c r="Y453" s="146"/>
      <c r="Z453" s="146"/>
      <c r="AA453" s="146"/>
      <c r="AB453" s="146"/>
    </row>
    <row r="454">
      <c r="A454" s="284">
        <v>455.0</v>
      </c>
      <c r="B454" s="280" t="s">
        <v>2298</v>
      </c>
      <c r="C454" s="265" t="s">
        <v>2299</v>
      </c>
      <c r="D454" s="404"/>
      <c r="E454" s="17" t="s">
        <v>2300</v>
      </c>
      <c r="F454" s="395" t="s">
        <v>687</v>
      </c>
      <c r="G454" s="178" t="s">
        <v>502</v>
      </c>
      <c r="H454" s="286" t="s">
        <v>1379</v>
      </c>
      <c r="I454" s="290">
        <v>46157.0</v>
      </c>
      <c r="J454" s="146"/>
      <c r="K454" s="146"/>
      <c r="L454" s="146"/>
      <c r="M454" s="146"/>
      <c r="N454" s="146"/>
      <c r="O454" s="146"/>
      <c r="P454" s="146"/>
      <c r="Q454" s="146"/>
      <c r="R454" s="146"/>
      <c r="S454" s="146"/>
      <c r="T454" s="146"/>
      <c r="U454" s="146"/>
      <c r="V454" s="146"/>
      <c r="W454" s="146"/>
      <c r="X454" s="146"/>
      <c r="Y454" s="146"/>
      <c r="Z454" s="146"/>
      <c r="AA454" s="146"/>
      <c r="AB454" s="146"/>
    </row>
    <row r="455">
      <c r="A455" s="284">
        <v>456.0</v>
      </c>
      <c r="B455" s="280" t="s">
        <v>2301</v>
      </c>
      <c r="C455" s="265" t="s">
        <v>2302</v>
      </c>
      <c r="D455" s="404"/>
      <c r="E455" s="17" t="s">
        <v>2303</v>
      </c>
      <c r="F455" s="395" t="s">
        <v>110</v>
      </c>
      <c r="G455" s="178" t="s">
        <v>124</v>
      </c>
      <c r="H455" s="286" t="s">
        <v>1379</v>
      </c>
      <c r="I455" s="290">
        <v>46167.0</v>
      </c>
      <c r="J455" s="146"/>
      <c r="K455" s="146"/>
      <c r="L455" s="146"/>
      <c r="M455" s="146"/>
      <c r="N455" s="146"/>
      <c r="O455" s="146"/>
      <c r="P455" s="146"/>
      <c r="Q455" s="146"/>
      <c r="R455" s="146"/>
      <c r="S455" s="146"/>
      <c r="T455" s="146"/>
      <c r="U455" s="146"/>
      <c r="V455" s="146"/>
      <c r="W455" s="146"/>
      <c r="X455" s="146"/>
      <c r="Y455" s="146"/>
      <c r="Z455" s="146"/>
      <c r="AA455" s="146"/>
      <c r="AB455" s="146"/>
    </row>
    <row r="456">
      <c r="A456" s="284">
        <v>457.0</v>
      </c>
      <c r="B456" s="280" t="s">
        <v>2304</v>
      </c>
      <c r="C456" s="265" t="s">
        <v>2305</v>
      </c>
      <c r="D456" s="404"/>
      <c r="E456" s="17" t="s">
        <v>2306</v>
      </c>
      <c r="F456" s="395" t="s">
        <v>677</v>
      </c>
      <c r="G456" s="178" t="s">
        <v>124</v>
      </c>
      <c r="H456" s="286" t="s">
        <v>1379</v>
      </c>
      <c r="I456" s="290">
        <v>46170.0</v>
      </c>
      <c r="J456" s="146"/>
      <c r="K456" s="146"/>
      <c r="L456" s="146"/>
      <c r="M456" s="146"/>
      <c r="N456" s="146"/>
      <c r="O456" s="146"/>
      <c r="P456" s="146"/>
      <c r="Q456" s="146"/>
      <c r="R456" s="146"/>
      <c r="S456" s="146"/>
      <c r="T456" s="146"/>
      <c r="U456" s="146"/>
      <c r="V456" s="146"/>
      <c r="W456" s="146"/>
      <c r="X456" s="146"/>
      <c r="Y456" s="146"/>
      <c r="Z456" s="146"/>
      <c r="AA456" s="146"/>
      <c r="AB456" s="146"/>
    </row>
    <row r="457">
      <c r="A457" s="284">
        <v>458.0</v>
      </c>
      <c r="B457" s="280" t="s">
        <v>2307</v>
      </c>
      <c r="C457" s="265" t="s">
        <v>2308</v>
      </c>
      <c r="D457" s="404"/>
      <c r="E457" s="17" t="s">
        <v>2309</v>
      </c>
      <c r="F457" s="395" t="s">
        <v>125</v>
      </c>
      <c r="G457" s="178" t="s">
        <v>124</v>
      </c>
      <c r="H457" s="286" t="s">
        <v>1379</v>
      </c>
      <c r="I457" s="290">
        <v>46172.0</v>
      </c>
      <c r="J457" s="146"/>
      <c r="K457" s="146"/>
      <c r="L457" s="146"/>
      <c r="M457" s="146"/>
      <c r="N457" s="146"/>
      <c r="O457" s="146"/>
      <c r="P457" s="146"/>
      <c r="Q457" s="146"/>
      <c r="R457" s="146"/>
      <c r="S457" s="146"/>
      <c r="T457" s="146"/>
      <c r="U457" s="146"/>
      <c r="V457" s="146"/>
      <c r="W457" s="146"/>
      <c r="X457" s="146"/>
      <c r="Y457" s="146"/>
      <c r="Z457" s="146"/>
      <c r="AA457" s="146"/>
      <c r="AB457" s="146"/>
    </row>
    <row r="458">
      <c r="A458" s="284">
        <v>459.0</v>
      </c>
      <c r="B458" s="280" t="s">
        <v>2310</v>
      </c>
      <c r="C458" s="265" t="s">
        <v>2311</v>
      </c>
      <c r="D458" s="404"/>
      <c r="E458" s="17" t="s">
        <v>2312</v>
      </c>
      <c r="F458" s="395" t="s">
        <v>125</v>
      </c>
      <c r="G458" s="178" t="s">
        <v>260</v>
      </c>
      <c r="H458" s="286" t="s">
        <v>1379</v>
      </c>
      <c r="I458" s="290">
        <v>46172.0</v>
      </c>
      <c r="J458" s="146"/>
      <c r="K458" s="146"/>
      <c r="L458" s="146"/>
      <c r="M458" s="146"/>
      <c r="N458" s="146"/>
      <c r="O458" s="146"/>
      <c r="P458" s="146"/>
      <c r="Q458" s="146"/>
      <c r="R458" s="146"/>
      <c r="S458" s="146"/>
      <c r="T458" s="146"/>
      <c r="U458" s="146"/>
      <c r="V458" s="146"/>
      <c r="W458" s="146"/>
      <c r="X458" s="146"/>
      <c r="Y458" s="146"/>
      <c r="Z458" s="146"/>
      <c r="AA458" s="146"/>
      <c r="AB458" s="146"/>
    </row>
    <row r="459">
      <c r="A459" s="284">
        <v>460.0</v>
      </c>
      <c r="B459" s="280" t="s">
        <v>2313</v>
      </c>
      <c r="C459" s="265" t="s">
        <v>2314</v>
      </c>
      <c r="D459" s="404"/>
      <c r="E459" s="17" t="s">
        <v>2315</v>
      </c>
      <c r="F459" s="395" t="s">
        <v>125</v>
      </c>
      <c r="G459" s="178" t="s">
        <v>124</v>
      </c>
      <c r="H459" s="286" t="s">
        <v>1379</v>
      </c>
      <c r="I459" s="290">
        <v>46173.0</v>
      </c>
      <c r="J459" s="146"/>
      <c r="K459" s="146"/>
      <c r="L459" s="146"/>
      <c r="M459" s="146"/>
      <c r="N459" s="146"/>
      <c r="O459" s="146"/>
      <c r="P459" s="146"/>
      <c r="Q459" s="146"/>
      <c r="R459" s="146"/>
      <c r="S459" s="146"/>
      <c r="T459" s="146"/>
      <c r="U459" s="146"/>
      <c r="V459" s="146"/>
      <c r="W459" s="146"/>
      <c r="X459" s="146"/>
      <c r="Y459" s="146"/>
      <c r="Z459" s="146"/>
      <c r="AA459" s="146"/>
      <c r="AB459" s="146"/>
    </row>
    <row r="460">
      <c r="A460" s="284">
        <v>461.0</v>
      </c>
      <c r="B460" s="280" t="s">
        <v>2316</v>
      </c>
      <c r="C460" s="265" t="s">
        <v>2317</v>
      </c>
      <c r="D460" s="404"/>
      <c r="E460" s="17" t="s">
        <v>2318</v>
      </c>
      <c r="F460" s="395" t="s">
        <v>110</v>
      </c>
      <c r="G460" s="178" t="s">
        <v>260</v>
      </c>
      <c r="H460" s="286" t="s">
        <v>1379</v>
      </c>
      <c r="I460" s="290">
        <v>46174.0</v>
      </c>
      <c r="J460" s="146"/>
      <c r="K460" s="146"/>
      <c r="L460" s="146"/>
      <c r="M460" s="146"/>
      <c r="N460" s="146"/>
      <c r="O460" s="146"/>
      <c r="P460" s="146"/>
      <c r="Q460" s="146"/>
      <c r="R460" s="146"/>
      <c r="S460" s="146"/>
      <c r="T460" s="146"/>
      <c r="U460" s="146"/>
      <c r="V460" s="146"/>
      <c r="W460" s="146"/>
      <c r="X460" s="146"/>
      <c r="Y460" s="146"/>
      <c r="Z460" s="146"/>
      <c r="AA460" s="146"/>
      <c r="AB460" s="146"/>
    </row>
    <row r="461">
      <c r="A461" s="284">
        <v>462.0</v>
      </c>
      <c r="B461" s="280" t="s">
        <v>2319</v>
      </c>
      <c r="C461" s="265" t="s">
        <v>2320</v>
      </c>
      <c r="D461" s="404"/>
      <c r="E461" s="17" t="s">
        <v>2321</v>
      </c>
      <c r="F461" s="395" t="s">
        <v>677</v>
      </c>
      <c r="G461" s="178" t="s">
        <v>124</v>
      </c>
      <c r="H461" s="286" t="s">
        <v>1379</v>
      </c>
      <c r="I461" s="290">
        <v>46177.0</v>
      </c>
      <c r="J461" s="146"/>
      <c r="K461" s="146"/>
      <c r="L461" s="146"/>
      <c r="M461" s="146"/>
      <c r="N461" s="146"/>
      <c r="O461" s="146"/>
      <c r="P461" s="146"/>
      <c r="Q461" s="146"/>
      <c r="R461" s="146"/>
      <c r="S461" s="146"/>
      <c r="T461" s="146"/>
      <c r="U461" s="146"/>
      <c r="V461" s="146"/>
      <c r="W461" s="146"/>
      <c r="X461" s="146"/>
      <c r="Y461" s="146"/>
      <c r="Z461" s="146"/>
      <c r="AA461" s="146"/>
      <c r="AB461" s="146"/>
    </row>
    <row r="462">
      <c r="A462" s="284">
        <v>463.0</v>
      </c>
      <c r="B462" s="438" t="s">
        <v>2322</v>
      </c>
      <c r="C462" s="265" t="s">
        <v>2323</v>
      </c>
      <c r="D462" s="404"/>
      <c r="E462" s="17" t="s">
        <v>2324</v>
      </c>
      <c r="F462" s="395" t="s">
        <v>687</v>
      </c>
      <c r="G462" s="178" t="s">
        <v>502</v>
      </c>
      <c r="H462" s="286" t="s">
        <v>1379</v>
      </c>
      <c r="I462" s="290">
        <v>46179.0</v>
      </c>
      <c r="J462" s="146"/>
      <c r="K462" s="146"/>
      <c r="L462" s="146"/>
      <c r="M462" s="146"/>
      <c r="N462" s="146"/>
      <c r="O462" s="146"/>
      <c r="P462" s="146"/>
      <c r="Q462" s="146"/>
      <c r="R462" s="146"/>
      <c r="S462" s="146"/>
      <c r="T462" s="146"/>
      <c r="U462" s="146"/>
      <c r="V462" s="146"/>
      <c r="W462" s="146"/>
      <c r="X462" s="146"/>
      <c r="Y462" s="146"/>
      <c r="Z462" s="146"/>
      <c r="AA462" s="146"/>
      <c r="AB462" s="146"/>
    </row>
    <row r="463">
      <c r="A463" s="284">
        <v>464.0</v>
      </c>
      <c r="B463" s="280" t="s">
        <v>2325</v>
      </c>
      <c r="C463" s="265" t="s">
        <v>2326</v>
      </c>
      <c r="D463" s="404"/>
      <c r="E463" s="17" t="s">
        <v>2327</v>
      </c>
      <c r="F463" s="395" t="s">
        <v>125</v>
      </c>
      <c r="G463" s="178" t="s">
        <v>139</v>
      </c>
      <c r="H463" s="286" t="s">
        <v>1379</v>
      </c>
      <c r="I463" s="290">
        <v>46179.0</v>
      </c>
      <c r="J463" s="146"/>
      <c r="K463" s="146"/>
      <c r="L463" s="146"/>
      <c r="M463" s="146"/>
      <c r="N463" s="146"/>
      <c r="O463" s="146"/>
      <c r="P463" s="146"/>
      <c r="Q463" s="146"/>
      <c r="R463" s="146"/>
      <c r="S463" s="146"/>
      <c r="T463" s="146"/>
      <c r="U463" s="146"/>
      <c r="V463" s="146"/>
      <c r="W463" s="146"/>
      <c r="X463" s="146"/>
      <c r="Y463" s="146"/>
      <c r="Z463" s="146"/>
      <c r="AA463" s="146"/>
      <c r="AB463" s="146"/>
    </row>
    <row r="464">
      <c r="A464" s="284">
        <v>465.0</v>
      </c>
      <c r="B464" s="280" t="s">
        <v>2328</v>
      </c>
      <c r="C464" s="265" t="s">
        <v>2329</v>
      </c>
      <c r="D464" s="404"/>
      <c r="E464" s="17" t="s">
        <v>2330</v>
      </c>
      <c r="F464" s="395" t="s">
        <v>687</v>
      </c>
      <c r="G464" s="178" t="s">
        <v>124</v>
      </c>
      <c r="H464" s="286" t="s">
        <v>1379</v>
      </c>
      <c r="I464" s="290">
        <v>46181.0</v>
      </c>
      <c r="J464" s="146"/>
      <c r="K464" s="146"/>
      <c r="L464" s="146"/>
      <c r="M464" s="146"/>
      <c r="N464" s="146"/>
      <c r="O464" s="146"/>
      <c r="P464" s="146"/>
      <c r="Q464" s="146"/>
      <c r="R464" s="146"/>
      <c r="S464" s="146"/>
      <c r="T464" s="146"/>
      <c r="U464" s="146"/>
      <c r="V464" s="146"/>
      <c r="W464" s="146"/>
      <c r="X464" s="146"/>
      <c r="Y464" s="146"/>
      <c r="Z464" s="146"/>
      <c r="AA464" s="146"/>
      <c r="AB464" s="146"/>
    </row>
    <row r="465">
      <c r="A465" s="284">
        <v>466.0</v>
      </c>
      <c r="B465" s="280" t="s">
        <v>2331</v>
      </c>
      <c r="C465" s="265" t="s">
        <v>2332</v>
      </c>
      <c r="D465" s="404"/>
      <c r="E465" s="17" t="s">
        <v>2333</v>
      </c>
      <c r="F465" s="395" t="s">
        <v>110</v>
      </c>
      <c r="G465" s="178" t="s">
        <v>124</v>
      </c>
      <c r="H465" s="286" t="s">
        <v>1379</v>
      </c>
      <c r="I465" s="290">
        <v>46182.0</v>
      </c>
      <c r="J465" s="146"/>
      <c r="K465" s="146"/>
      <c r="L465" s="146"/>
      <c r="M465" s="146"/>
      <c r="N465" s="146"/>
      <c r="O465" s="146"/>
      <c r="P465" s="146"/>
      <c r="Q465" s="146"/>
      <c r="R465" s="146"/>
      <c r="S465" s="146"/>
      <c r="T465" s="146"/>
      <c r="U465" s="146"/>
      <c r="V465" s="146"/>
      <c r="W465" s="146"/>
      <c r="X465" s="146"/>
      <c r="Y465" s="146"/>
      <c r="Z465" s="146"/>
      <c r="AA465" s="146"/>
      <c r="AB465" s="146"/>
    </row>
    <row r="466">
      <c r="A466" s="284">
        <v>467.0</v>
      </c>
      <c r="B466" s="280" t="s">
        <v>2334</v>
      </c>
      <c r="C466" s="265" t="s">
        <v>2335</v>
      </c>
      <c r="D466" s="404"/>
      <c r="E466" s="404"/>
      <c r="F466" s="395" t="s">
        <v>677</v>
      </c>
      <c r="G466" s="178" t="s">
        <v>124</v>
      </c>
      <c r="H466" s="286" t="s">
        <v>1379</v>
      </c>
      <c r="I466" s="290">
        <v>46182.0</v>
      </c>
      <c r="J466" s="146"/>
      <c r="K466" s="146"/>
      <c r="L466" s="146"/>
      <c r="M466" s="146"/>
      <c r="N466" s="146"/>
      <c r="O466" s="146"/>
      <c r="P466" s="146"/>
      <c r="Q466" s="146"/>
      <c r="R466" s="146"/>
      <c r="S466" s="146"/>
      <c r="T466" s="146"/>
      <c r="U466" s="146"/>
      <c r="V466" s="146"/>
      <c r="W466" s="146"/>
      <c r="X466" s="146"/>
      <c r="Y466" s="146"/>
      <c r="Z466" s="146"/>
      <c r="AA466" s="146"/>
      <c r="AB466" s="146"/>
    </row>
    <row r="467">
      <c r="A467" s="284">
        <v>467.0</v>
      </c>
      <c r="B467" s="280" t="s">
        <v>2336</v>
      </c>
      <c r="C467" s="265" t="s">
        <v>2337</v>
      </c>
      <c r="D467" s="404"/>
      <c r="E467" s="17" t="s">
        <v>2338</v>
      </c>
      <c r="F467" s="395" t="s">
        <v>110</v>
      </c>
      <c r="G467" s="178" t="s">
        <v>124</v>
      </c>
      <c r="H467" s="286" t="s">
        <v>1379</v>
      </c>
      <c r="I467" s="290">
        <v>46182.0</v>
      </c>
      <c r="J467" s="146"/>
      <c r="K467" s="146"/>
      <c r="L467" s="146"/>
      <c r="M467" s="146"/>
      <c r="N467" s="146"/>
      <c r="O467" s="146"/>
      <c r="P467" s="146"/>
      <c r="Q467" s="146"/>
      <c r="R467" s="146"/>
      <c r="S467" s="146"/>
      <c r="T467" s="146"/>
      <c r="U467" s="146"/>
      <c r="V467" s="146"/>
      <c r="W467" s="146"/>
      <c r="X467" s="146"/>
      <c r="Y467" s="146"/>
      <c r="Z467" s="146"/>
      <c r="AA467" s="146"/>
      <c r="AB467" s="146"/>
    </row>
    <row r="468">
      <c r="A468" s="284">
        <v>468.0</v>
      </c>
      <c r="B468" s="280" t="s">
        <v>2339</v>
      </c>
      <c r="C468" s="265" t="s">
        <v>2340</v>
      </c>
      <c r="D468" s="404"/>
      <c r="E468" s="17" t="s">
        <v>2341</v>
      </c>
      <c r="F468" s="395" t="s">
        <v>125</v>
      </c>
      <c r="G468" s="178" t="s">
        <v>124</v>
      </c>
      <c r="H468" s="286" t="s">
        <v>1379</v>
      </c>
      <c r="I468" s="290">
        <v>46185.0</v>
      </c>
      <c r="J468" s="146"/>
      <c r="K468" s="146"/>
      <c r="L468" s="146"/>
      <c r="M468" s="146"/>
      <c r="N468" s="146"/>
      <c r="O468" s="146"/>
      <c r="P468" s="146"/>
      <c r="Q468" s="146"/>
      <c r="R468" s="146"/>
      <c r="S468" s="146"/>
      <c r="T468" s="146"/>
      <c r="U468" s="146"/>
      <c r="V468" s="146"/>
      <c r="W468" s="146"/>
      <c r="X468" s="146"/>
      <c r="Y468" s="146"/>
      <c r="Z468" s="146"/>
      <c r="AA468" s="146"/>
      <c r="AB468" s="146"/>
    </row>
    <row r="469">
      <c r="A469" s="284">
        <v>469.0</v>
      </c>
      <c r="B469" s="280" t="s">
        <v>2342</v>
      </c>
      <c r="C469" s="265" t="s">
        <v>2343</v>
      </c>
      <c r="D469" s="404"/>
      <c r="E469" s="17" t="s">
        <v>2344</v>
      </c>
      <c r="F469" s="395" t="s">
        <v>687</v>
      </c>
      <c r="G469" s="178" t="s">
        <v>124</v>
      </c>
      <c r="H469" s="286" t="s">
        <v>1379</v>
      </c>
      <c r="I469" s="290">
        <v>46185.0</v>
      </c>
      <c r="J469" s="146"/>
      <c r="K469" s="146"/>
      <c r="L469" s="146"/>
      <c r="M469" s="146"/>
      <c r="N469" s="146"/>
      <c r="O469" s="146"/>
      <c r="P469" s="146"/>
      <c r="Q469" s="146"/>
      <c r="R469" s="146"/>
      <c r="S469" s="146"/>
      <c r="T469" s="146"/>
      <c r="U469" s="146"/>
      <c r="V469" s="146"/>
      <c r="W469" s="146"/>
      <c r="X469" s="146"/>
      <c r="Y469" s="146"/>
      <c r="Z469" s="146"/>
      <c r="AA469" s="146"/>
      <c r="AB469" s="146"/>
    </row>
    <row r="470">
      <c r="A470" s="284">
        <v>470.0</v>
      </c>
      <c r="B470" s="280" t="s">
        <v>2345</v>
      </c>
      <c r="C470" s="265" t="s">
        <v>1404</v>
      </c>
      <c r="D470" s="404"/>
      <c r="E470" s="17" t="s">
        <v>2346</v>
      </c>
      <c r="F470" s="395" t="s">
        <v>110</v>
      </c>
      <c r="G470" s="178" t="s">
        <v>124</v>
      </c>
      <c r="H470" s="286" t="s">
        <v>1379</v>
      </c>
      <c r="I470" s="290">
        <v>46185.0</v>
      </c>
      <c r="J470" s="146"/>
      <c r="K470" s="146"/>
      <c r="L470" s="146"/>
      <c r="M470" s="146"/>
      <c r="N470" s="146"/>
      <c r="O470" s="146"/>
      <c r="P470" s="146"/>
      <c r="Q470" s="146"/>
      <c r="R470" s="146"/>
      <c r="S470" s="146"/>
      <c r="T470" s="146"/>
      <c r="U470" s="146"/>
      <c r="V470" s="146"/>
      <c r="W470" s="146"/>
      <c r="X470" s="146"/>
      <c r="Y470" s="146"/>
      <c r="Z470" s="146"/>
      <c r="AA470" s="146"/>
      <c r="AB470" s="146"/>
    </row>
    <row r="471">
      <c r="A471" s="284">
        <v>471.0</v>
      </c>
      <c r="B471" s="280" t="s">
        <v>2347</v>
      </c>
      <c r="C471" s="265" t="s">
        <v>2348</v>
      </c>
      <c r="D471" s="404"/>
      <c r="E471" s="17" t="s">
        <v>2349</v>
      </c>
      <c r="F471" s="395" t="s">
        <v>677</v>
      </c>
      <c r="G471" s="178" t="s">
        <v>124</v>
      </c>
      <c r="H471" s="286" t="s">
        <v>1379</v>
      </c>
      <c r="I471" s="290">
        <v>46187.0</v>
      </c>
      <c r="J471" s="146"/>
      <c r="K471" s="146"/>
      <c r="L471" s="146"/>
      <c r="M471" s="146"/>
      <c r="N471" s="146"/>
      <c r="O471" s="146"/>
      <c r="P471" s="146"/>
      <c r="Q471" s="146"/>
      <c r="R471" s="146"/>
      <c r="S471" s="146"/>
      <c r="T471" s="146"/>
      <c r="U471" s="146"/>
      <c r="V471" s="146"/>
      <c r="W471" s="146"/>
      <c r="X471" s="146"/>
      <c r="Y471" s="146"/>
      <c r="Z471" s="146"/>
      <c r="AA471" s="146"/>
      <c r="AB471" s="146"/>
    </row>
    <row r="472">
      <c r="A472" s="284">
        <v>472.0</v>
      </c>
      <c r="B472" s="280" t="s">
        <v>2350</v>
      </c>
      <c r="C472" s="265" t="s">
        <v>2351</v>
      </c>
      <c r="D472" s="404"/>
      <c r="E472" s="17" t="s">
        <v>2352</v>
      </c>
      <c r="F472" s="395" t="s">
        <v>677</v>
      </c>
      <c r="G472" s="178" t="s">
        <v>260</v>
      </c>
      <c r="H472" s="286" t="s">
        <v>1379</v>
      </c>
      <c r="I472" s="290">
        <v>46188.0</v>
      </c>
      <c r="J472" s="146"/>
      <c r="K472" s="146"/>
      <c r="L472" s="146"/>
      <c r="M472" s="146"/>
      <c r="N472" s="146"/>
      <c r="O472" s="146"/>
      <c r="P472" s="146"/>
      <c r="Q472" s="146"/>
      <c r="R472" s="146"/>
      <c r="S472" s="146"/>
      <c r="T472" s="146"/>
      <c r="U472" s="146"/>
      <c r="V472" s="146"/>
      <c r="W472" s="146"/>
      <c r="X472" s="146"/>
      <c r="Y472" s="146"/>
      <c r="Z472" s="146"/>
      <c r="AA472" s="146"/>
      <c r="AB472" s="146"/>
    </row>
    <row r="473">
      <c r="A473" s="351">
        <v>473.0</v>
      </c>
      <c r="B473" s="356" t="s">
        <v>2353</v>
      </c>
      <c r="C473" s="362" t="s">
        <v>2354</v>
      </c>
      <c r="D473" s="405"/>
      <c r="E473" s="406" t="s">
        <v>2355</v>
      </c>
      <c r="F473" s="394" t="s">
        <v>125</v>
      </c>
      <c r="G473" s="202" t="s">
        <v>40</v>
      </c>
      <c r="H473" s="370" t="s">
        <v>1379</v>
      </c>
      <c r="I473" s="387">
        <v>46188.0</v>
      </c>
      <c r="J473" s="146"/>
      <c r="K473" s="146"/>
      <c r="L473" s="146"/>
      <c r="M473" s="146"/>
      <c r="N473" s="146"/>
      <c r="O473" s="146"/>
      <c r="P473" s="146"/>
      <c r="Q473" s="146"/>
      <c r="R473" s="146"/>
      <c r="S473" s="146"/>
      <c r="T473" s="146"/>
      <c r="U473" s="146"/>
      <c r="V473" s="146"/>
      <c r="W473" s="146"/>
      <c r="X473" s="146"/>
      <c r="Y473" s="146"/>
      <c r="Z473" s="146"/>
      <c r="AA473" s="146"/>
      <c r="AB473" s="146"/>
    </row>
    <row r="474">
      <c r="A474" s="284">
        <v>474.0</v>
      </c>
      <c r="B474" s="280" t="s">
        <v>2356</v>
      </c>
      <c r="C474" s="265" t="s">
        <v>2357</v>
      </c>
      <c r="D474" s="404"/>
      <c r="E474" s="17" t="s">
        <v>2358</v>
      </c>
      <c r="F474" s="395" t="s">
        <v>687</v>
      </c>
      <c r="G474" s="178" t="s">
        <v>260</v>
      </c>
      <c r="H474" s="286" t="s">
        <v>1379</v>
      </c>
      <c r="I474" s="290">
        <v>46189.0</v>
      </c>
      <c r="J474" s="146"/>
      <c r="K474" s="146"/>
      <c r="L474" s="146"/>
      <c r="M474" s="146"/>
      <c r="N474" s="146"/>
      <c r="O474" s="146"/>
      <c r="P474" s="146"/>
      <c r="Q474" s="146"/>
      <c r="R474" s="146"/>
      <c r="S474" s="146"/>
      <c r="T474" s="146"/>
      <c r="U474" s="146"/>
      <c r="V474" s="146"/>
      <c r="W474" s="146"/>
      <c r="X474" s="146"/>
      <c r="Y474" s="146"/>
      <c r="Z474" s="146"/>
      <c r="AA474" s="146"/>
      <c r="AB474" s="146"/>
    </row>
    <row r="475">
      <c r="A475" s="284">
        <v>475.0</v>
      </c>
      <c r="B475" s="280" t="s">
        <v>2359</v>
      </c>
      <c r="C475" s="265" t="s">
        <v>2360</v>
      </c>
      <c r="D475" s="404"/>
      <c r="E475" s="17" t="s">
        <v>2361</v>
      </c>
      <c r="F475" s="395" t="s">
        <v>110</v>
      </c>
      <c r="G475" s="178" t="s">
        <v>124</v>
      </c>
      <c r="H475" s="286" t="s">
        <v>1379</v>
      </c>
      <c r="I475" s="290">
        <v>46190.0</v>
      </c>
      <c r="J475" s="146"/>
      <c r="K475" s="146"/>
      <c r="L475" s="146"/>
      <c r="M475" s="146"/>
      <c r="N475" s="146"/>
      <c r="O475" s="146"/>
      <c r="P475" s="146"/>
      <c r="Q475" s="146"/>
      <c r="R475" s="146"/>
      <c r="S475" s="146"/>
      <c r="T475" s="146"/>
      <c r="U475" s="146"/>
      <c r="V475" s="146"/>
      <c r="W475" s="146"/>
      <c r="X475" s="146"/>
      <c r="Y475" s="146"/>
      <c r="Z475" s="146"/>
      <c r="AA475" s="146"/>
      <c r="AB475" s="146"/>
    </row>
    <row r="476">
      <c r="A476" s="284">
        <v>476.0</v>
      </c>
      <c r="B476" s="280" t="s">
        <v>2362</v>
      </c>
      <c r="C476" s="403" t="s">
        <v>2363</v>
      </c>
      <c r="D476" s="404"/>
      <c r="E476" s="17" t="s">
        <v>2364</v>
      </c>
      <c r="F476" s="395" t="s">
        <v>677</v>
      </c>
      <c r="G476" s="178" t="s">
        <v>124</v>
      </c>
      <c r="H476" s="286" t="s">
        <v>1379</v>
      </c>
      <c r="I476" s="290">
        <v>46192.0</v>
      </c>
      <c r="J476" s="146"/>
      <c r="K476" s="146"/>
      <c r="L476" s="146"/>
      <c r="M476" s="146"/>
      <c r="N476" s="146"/>
      <c r="O476" s="146"/>
      <c r="P476" s="146"/>
      <c r="Q476" s="146"/>
      <c r="R476" s="146"/>
      <c r="S476" s="146"/>
      <c r="T476" s="146"/>
      <c r="U476" s="146"/>
      <c r="V476" s="146"/>
      <c r="W476" s="146"/>
      <c r="X476" s="146"/>
      <c r="Y476" s="146"/>
      <c r="Z476" s="146"/>
      <c r="AA476" s="146"/>
      <c r="AB476" s="146"/>
    </row>
    <row r="477">
      <c r="A477" s="284">
        <v>477.0</v>
      </c>
      <c r="B477" s="280" t="s">
        <v>2365</v>
      </c>
      <c r="C477" s="265" t="s">
        <v>2366</v>
      </c>
      <c r="D477" s="404"/>
      <c r="E477" s="17" t="s">
        <v>2367</v>
      </c>
      <c r="F477" s="395" t="s">
        <v>125</v>
      </c>
      <c r="G477" s="178" t="s">
        <v>124</v>
      </c>
      <c r="H477" s="286" t="s">
        <v>1379</v>
      </c>
      <c r="I477" s="290">
        <v>46194.0</v>
      </c>
      <c r="J477" s="146"/>
      <c r="K477" s="146"/>
      <c r="L477" s="146"/>
      <c r="M477" s="146"/>
      <c r="N477" s="146"/>
      <c r="O477" s="146"/>
      <c r="P477" s="146"/>
      <c r="Q477" s="146"/>
      <c r="R477" s="146"/>
      <c r="S477" s="146"/>
      <c r="T477" s="146"/>
      <c r="U477" s="146"/>
      <c r="V477" s="146"/>
      <c r="W477" s="146"/>
      <c r="X477" s="146"/>
      <c r="Y477" s="146"/>
      <c r="Z477" s="146"/>
      <c r="AA477" s="146"/>
      <c r="AB477" s="146"/>
    </row>
    <row r="478">
      <c r="A478" s="351">
        <v>478.0</v>
      </c>
      <c r="B478" s="356" t="s">
        <v>2368</v>
      </c>
      <c r="C478" s="362" t="s">
        <v>2369</v>
      </c>
      <c r="D478" s="405"/>
      <c r="E478" s="406" t="s">
        <v>2370</v>
      </c>
      <c r="F478" s="394" t="s">
        <v>687</v>
      </c>
      <c r="G478" s="202" t="s">
        <v>40</v>
      </c>
      <c r="H478" s="370" t="s">
        <v>1379</v>
      </c>
      <c r="I478" s="387">
        <v>46194.0</v>
      </c>
      <c r="J478" s="146"/>
      <c r="K478" s="146"/>
      <c r="L478" s="146"/>
      <c r="M478" s="146"/>
      <c r="N478" s="146"/>
      <c r="O478" s="146"/>
      <c r="P478" s="146"/>
      <c r="Q478" s="146"/>
      <c r="R478" s="146"/>
      <c r="S478" s="146"/>
      <c r="T478" s="146"/>
      <c r="U478" s="146"/>
      <c r="V478" s="146"/>
      <c r="W478" s="146"/>
      <c r="X478" s="146"/>
      <c r="Y478" s="146"/>
      <c r="Z478" s="146"/>
      <c r="AA478" s="146"/>
      <c r="AB478" s="146"/>
    </row>
    <row r="479">
      <c r="A479" s="284">
        <v>479.0</v>
      </c>
      <c r="B479" s="280" t="s">
        <v>2371</v>
      </c>
      <c r="C479" s="265" t="s">
        <v>2372</v>
      </c>
      <c r="D479" s="404"/>
      <c r="E479" s="17" t="s">
        <v>2373</v>
      </c>
      <c r="F479" s="395" t="s">
        <v>110</v>
      </c>
      <c r="G479" s="178" t="s">
        <v>502</v>
      </c>
      <c r="H479" s="286" t="s">
        <v>1379</v>
      </c>
      <c r="I479" s="290">
        <v>46196.0</v>
      </c>
      <c r="J479" s="146"/>
      <c r="K479" s="146"/>
      <c r="L479" s="146"/>
      <c r="M479" s="146"/>
      <c r="N479" s="146"/>
      <c r="O479" s="146"/>
      <c r="P479" s="146"/>
      <c r="Q479" s="146"/>
      <c r="R479" s="146"/>
      <c r="S479" s="146"/>
      <c r="T479" s="146"/>
      <c r="U479" s="146"/>
      <c r="V479" s="146"/>
      <c r="W479" s="146"/>
      <c r="X479" s="146"/>
      <c r="Y479" s="146"/>
      <c r="Z479" s="146"/>
      <c r="AA479" s="146"/>
      <c r="AB479" s="146"/>
    </row>
    <row r="480">
      <c r="A480" s="284">
        <v>480.0</v>
      </c>
      <c r="B480" s="280" t="s">
        <v>2374</v>
      </c>
      <c r="C480" s="265" t="s">
        <v>2375</v>
      </c>
      <c r="D480" s="404"/>
      <c r="E480" s="404"/>
      <c r="F480" s="395" t="s">
        <v>677</v>
      </c>
      <c r="G480" s="178" t="s">
        <v>124</v>
      </c>
      <c r="H480" s="286" t="s">
        <v>1379</v>
      </c>
      <c r="I480" s="290">
        <v>46197.0</v>
      </c>
      <c r="J480" s="146"/>
      <c r="K480" s="146"/>
      <c r="L480" s="146"/>
      <c r="M480" s="146"/>
      <c r="N480" s="146"/>
      <c r="O480" s="146"/>
      <c r="P480" s="146"/>
      <c r="Q480" s="146"/>
      <c r="R480" s="146"/>
      <c r="S480" s="146"/>
      <c r="T480" s="146"/>
      <c r="U480" s="146"/>
      <c r="V480" s="146"/>
      <c r="W480" s="146"/>
      <c r="X480" s="146"/>
      <c r="Y480" s="146"/>
      <c r="Z480" s="146"/>
      <c r="AA480" s="146"/>
      <c r="AB480" s="146"/>
    </row>
    <row r="481">
      <c r="A481" s="284">
        <v>481.0</v>
      </c>
      <c r="B481" s="280" t="s">
        <v>2376</v>
      </c>
      <c r="C481" s="278" t="s">
        <v>2377</v>
      </c>
      <c r="D481" s="404"/>
      <c r="E481" s="17" t="s">
        <v>2378</v>
      </c>
      <c r="F481" s="395" t="s">
        <v>125</v>
      </c>
      <c r="G481" s="178" t="s">
        <v>124</v>
      </c>
      <c r="H481" s="286" t="s">
        <v>1379</v>
      </c>
      <c r="I481" s="290">
        <v>46198.0</v>
      </c>
      <c r="J481" s="146"/>
      <c r="K481" s="146"/>
      <c r="L481" s="146"/>
      <c r="M481" s="146"/>
      <c r="N481" s="146"/>
      <c r="O481" s="146"/>
      <c r="P481" s="146"/>
      <c r="Q481" s="146"/>
      <c r="R481" s="146"/>
      <c r="S481" s="146"/>
      <c r="T481" s="146"/>
      <c r="U481" s="146"/>
      <c r="V481" s="146"/>
      <c r="W481" s="146"/>
      <c r="X481" s="146"/>
      <c r="Y481" s="146"/>
      <c r="Z481" s="146"/>
      <c r="AA481" s="146"/>
      <c r="AB481" s="146"/>
    </row>
    <row r="482">
      <c r="A482" s="439"/>
      <c r="B482" s="280" t="s">
        <v>2379</v>
      </c>
      <c r="C482" s="265" t="s">
        <v>2380</v>
      </c>
      <c r="D482" s="404"/>
      <c r="E482" s="17" t="s">
        <v>2381</v>
      </c>
      <c r="F482" s="395" t="s">
        <v>687</v>
      </c>
      <c r="G482" s="178" t="s">
        <v>124</v>
      </c>
      <c r="H482" s="286" t="s">
        <v>1379</v>
      </c>
      <c r="I482" s="290">
        <v>46198.0</v>
      </c>
      <c r="J482" s="146"/>
      <c r="K482" s="146"/>
      <c r="L482" s="146"/>
      <c r="M482" s="146"/>
      <c r="N482" s="146"/>
      <c r="O482" s="146"/>
      <c r="P482" s="146"/>
      <c r="Q482" s="146"/>
      <c r="R482" s="146"/>
      <c r="S482" s="146"/>
      <c r="T482" s="146"/>
      <c r="U482" s="146"/>
      <c r="V482" s="146"/>
      <c r="W482" s="146"/>
      <c r="X482" s="146"/>
      <c r="Y482" s="146"/>
      <c r="Z482" s="146"/>
      <c r="AA482" s="146"/>
      <c r="AB482" s="146"/>
    </row>
    <row r="483">
      <c r="A483" s="284"/>
      <c r="B483" s="280" t="s">
        <v>2382</v>
      </c>
      <c r="C483" s="265" t="s">
        <v>2383</v>
      </c>
      <c r="D483" s="404"/>
      <c r="E483" s="17" t="s">
        <v>2384</v>
      </c>
      <c r="F483" s="395" t="s">
        <v>110</v>
      </c>
      <c r="G483" s="178" t="s">
        <v>124</v>
      </c>
      <c r="H483" s="286" t="s">
        <v>1379</v>
      </c>
      <c r="I483" s="290">
        <v>46199.0</v>
      </c>
      <c r="J483" s="146"/>
      <c r="K483" s="146"/>
      <c r="L483" s="146"/>
      <c r="M483" s="146"/>
      <c r="N483" s="146"/>
      <c r="O483" s="146"/>
      <c r="P483" s="146"/>
      <c r="Q483" s="146"/>
      <c r="R483" s="146"/>
      <c r="S483" s="146"/>
      <c r="T483" s="146"/>
      <c r="U483" s="146"/>
      <c r="V483" s="146"/>
      <c r="W483" s="146"/>
      <c r="X483" s="146"/>
      <c r="Y483" s="146"/>
      <c r="Z483" s="146"/>
      <c r="AA483" s="146"/>
      <c r="AB483" s="146"/>
    </row>
    <row r="484">
      <c r="A484" s="284"/>
      <c r="B484" s="280" t="s">
        <v>2385</v>
      </c>
      <c r="C484" s="265" t="s">
        <v>2386</v>
      </c>
      <c r="D484" s="404"/>
      <c r="E484" s="17" t="s">
        <v>2387</v>
      </c>
      <c r="F484" s="395" t="s">
        <v>677</v>
      </c>
      <c r="G484" s="178" t="s">
        <v>124</v>
      </c>
      <c r="H484" s="286" t="s">
        <v>2388</v>
      </c>
      <c r="I484" s="290">
        <v>46200.0</v>
      </c>
      <c r="J484" s="146"/>
      <c r="K484" s="146"/>
      <c r="L484" s="146"/>
      <c r="M484" s="146"/>
      <c r="N484" s="146"/>
      <c r="O484" s="146"/>
      <c r="P484" s="146"/>
      <c r="Q484" s="146"/>
      <c r="R484" s="146"/>
      <c r="S484" s="146"/>
      <c r="T484" s="146"/>
      <c r="U484" s="146"/>
      <c r="V484" s="146"/>
      <c r="W484" s="146"/>
      <c r="X484" s="146"/>
      <c r="Y484" s="146"/>
      <c r="Z484" s="146"/>
      <c r="AA484" s="146"/>
      <c r="AB484" s="146"/>
    </row>
    <row r="485">
      <c r="A485" s="284"/>
      <c r="B485" s="280" t="s">
        <v>2389</v>
      </c>
      <c r="C485" s="265" t="s">
        <v>2390</v>
      </c>
      <c r="D485" s="404"/>
      <c r="E485" s="17" t="s">
        <v>2391</v>
      </c>
      <c r="F485" s="395" t="s">
        <v>125</v>
      </c>
      <c r="G485" s="178" t="s">
        <v>124</v>
      </c>
      <c r="H485" s="286" t="s">
        <v>1379</v>
      </c>
      <c r="I485" s="290">
        <v>46201.0</v>
      </c>
      <c r="J485" s="146"/>
      <c r="K485" s="146"/>
      <c r="L485" s="146"/>
      <c r="M485" s="146"/>
      <c r="N485" s="146"/>
      <c r="O485" s="146"/>
      <c r="P485" s="146"/>
      <c r="Q485" s="146"/>
      <c r="R485" s="146"/>
      <c r="S485" s="146"/>
      <c r="T485" s="146"/>
      <c r="U485" s="146"/>
      <c r="V485" s="146"/>
      <c r="W485" s="146"/>
      <c r="X485" s="146"/>
      <c r="Y485" s="146"/>
      <c r="Z485" s="146"/>
      <c r="AA485" s="146"/>
      <c r="AB485" s="146"/>
    </row>
    <row r="486">
      <c r="A486" s="439"/>
      <c r="B486" s="280" t="s">
        <v>2392</v>
      </c>
      <c r="C486" s="265" t="s">
        <v>2393</v>
      </c>
      <c r="D486" s="404"/>
      <c r="E486" s="17" t="s">
        <v>2394</v>
      </c>
      <c r="F486" s="395" t="s">
        <v>687</v>
      </c>
      <c r="G486" s="178" t="s">
        <v>502</v>
      </c>
      <c r="H486" s="286" t="s">
        <v>1379</v>
      </c>
      <c r="I486" s="290">
        <v>46201.0</v>
      </c>
      <c r="J486" s="146"/>
      <c r="K486" s="146"/>
      <c r="L486" s="146"/>
      <c r="M486" s="146"/>
      <c r="N486" s="146"/>
      <c r="O486" s="146"/>
      <c r="P486" s="146"/>
      <c r="Q486" s="146"/>
      <c r="R486" s="146"/>
      <c r="S486" s="146"/>
      <c r="T486" s="146"/>
      <c r="U486" s="146"/>
      <c r="V486" s="146"/>
      <c r="W486" s="146"/>
      <c r="X486" s="146"/>
      <c r="Y486" s="146"/>
      <c r="Z486" s="146"/>
      <c r="AA486" s="146"/>
      <c r="AB486" s="146"/>
    </row>
    <row r="487">
      <c r="A487" s="439"/>
      <c r="B487" s="280" t="s">
        <v>2395</v>
      </c>
      <c r="C487" s="265" t="s">
        <v>2396</v>
      </c>
      <c r="D487" s="404"/>
      <c r="E487" s="17" t="s">
        <v>2397</v>
      </c>
      <c r="F487" s="395" t="s">
        <v>110</v>
      </c>
      <c r="G487" s="178" t="s">
        <v>124</v>
      </c>
      <c r="H487" s="286" t="s">
        <v>1379</v>
      </c>
      <c r="I487" s="290">
        <v>46201.0</v>
      </c>
      <c r="J487" s="146"/>
      <c r="K487" s="146"/>
      <c r="L487" s="146"/>
      <c r="M487" s="146"/>
      <c r="N487" s="146"/>
      <c r="O487" s="146"/>
      <c r="P487" s="146"/>
      <c r="Q487" s="146"/>
      <c r="R487" s="146"/>
      <c r="S487" s="146"/>
      <c r="T487" s="146"/>
      <c r="U487" s="146"/>
      <c r="V487" s="146"/>
      <c r="W487" s="146"/>
      <c r="X487" s="146"/>
      <c r="Y487" s="146"/>
      <c r="Z487" s="146"/>
      <c r="AA487" s="146"/>
      <c r="AB487" s="146"/>
    </row>
    <row r="488">
      <c r="A488" s="439"/>
      <c r="B488" s="280" t="s">
        <v>2398</v>
      </c>
      <c r="C488" s="265" t="s">
        <v>2399</v>
      </c>
      <c r="D488" s="404"/>
      <c r="E488" s="17" t="s">
        <v>2400</v>
      </c>
      <c r="F488" s="395" t="s">
        <v>677</v>
      </c>
      <c r="G488" s="178" t="s">
        <v>124</v>
      </c>
      <c r="H488" s="286" t="s">
        <v>1379</v>
      </c>
      <c r="I488" s="290">
        <v>46202.0</v>
      </c>
      <c r="J488" s="146"/>
      <c r="K488" s="146"/>
      <c r="L488" s="146"/>
      <c r="M488" s="146"/>
      <c r="N488" s="146"/>
      <c r="O488" s="146"/>
      <c r="P488" s="146"/>
      <c r="Q488" s="146"/>
      <c r="R488" s="146"/>
      <c r="S488" s="146"/>
      <c r="T488" s="146"/>
      <c r="U488" s="146"/>
      <c r="V488" s="146"/>
      <c r="W488" s="146"/>
      <c r="X488" s="146"/>
      <c r="Y488" s="146"/>
      <c r="Z488" s="146"/>
      <c r="AA488" s="146"/>
      <c r="AB488" s="146"/>
    </row>
    <row r="489">
      <c r="A489" s="439"/>
      <c r="B489" s="280" t="s">
        <v>2401</v>
      </c>
      <c r="C489" s="265" t="s">
        <v>2402</v>
      </c>
      <c r="D489" s="404"/>
      <c r="E489" s="17" t="s">
        <v>2403</v>
      </c>
      <c r="F489" s="395" t="s">
        <v>125</v>
      </c>
      <c r="G489" s="178" t="s">
        <v>124</v>
      </c>
      <c r="H489" s="286" t="s">
        <v>1379</v>
      </c>
      <c r="I489" s="290">
        <v>46202.0</v>
      </c>
      <c r="J489" s="146"/>
      <c r="K489" s="146"/>
      <c r="L489" s="146"/>
      <c r="M489" s="146"/>
      <c r="N489" s="146"/>
      <c r="O489" s="146"/>
      <c r="P489" s="146"/>
      <c r="Q489" s="146"/>
      <c r="R489" s="146"/>
      <c r="S489" s="146"/>
      <c r="T489" s="146"/>
      <c r="U489" s="146"/>
      <c r="V489" s="146"/>
      <c r="W489" s="146"/>
      <c r="X489" s="146"/>
      <c r="Y489" s="146"/>
      <c r="Z489" s="146"/>
      <c r="AA489" s="146"/>
      <c r="AB489" s="146"/>
    </row>
    <row r="490">
      <c r="A490" s="440"/>
      <c r="B490" s="356" t="s">
        <v>2404</v>
      </c>
      <c r="C490" s="362" t="s">
        <v>2405</v>
      </c>
      <c r="D490" s="405"/>
      <c r="E490" s="406" t="s">
        <v>2406</v>
      </c>
      <c r="F490" s="394" t="s">
        <v>687</v>
      </c>
      <c r="G490" s="202" t="s">
        <v>40</v>
      </c>
      <c r="H490" s="370" t="s">
        <v>1379</v>
      </c>
      <c r="I490" s="387">
        <v>46204.0</v>
      </c>
      <c r="J490" s="146"/>
      <c r="K490" s="146"/>
      <c r="L490" s="146"/>
      <c r="M490" s="146"/>
      <c r="N490" s="146"/>
      <c r="O490" s="146"/>
      <c r="P490" s="146"/>
      <c r="Q490" s="146"/>
      <c r="R490" s="146"/>
      <c r="S490" s="146"/>
      <c r="T490" s="146"/>
      <c r="U490" s="146"/>
      <c r="V490" s="146"/>
      <c r="W490" s="146"/>
      <c r="X490" s="146"/>
      <c r="Y490" s="146"/>
      <c r="Z490" s="146"/>
      <c r="AA490" s="146"/>
      <c r="AB490" s="146"/>
    </row>
    <row r="491">
      <c r="A491" s="439"/>
      <c r="B491" s="280" t="s">
        <v>2407</v>
      </c>
      <c r="C491" s="265" t="s">
        <v>2408</v>
      </c>
      <c r="D491" s="404"/>
      <c r="E491" s="17" t="s">
        <v>2409</v>
      </c>
      <c r="F491" s="395" t="s">
        <v>110</v>
      </c>
      <c r="G491" s="178" t="s">
        <v>124</v>
      </c>
      <c r="H491" s="286" t="s">
        <v>1379</v>
      </c>
      <c r="I491" s="290">
        <v>46207.0</v>
      </c>
      <c r="J491" s="146"/>
      <c r="K491" s="146"/>
      <c r="L491" s="146"/>
      <c r="M491" s="146"/>
      <c r="N491" s="146"/>
      <c r="O491" s="146"/>
      <c r="P491" s="146"/>
      <c r="Q491" s="146"/>
      <c r="R491" s="146"/>
      <c r="S491" s="146"/>
      <c r="T491" s="146"/>
      <c r="U491" s="146"/>
      <c r="V491" s="146"/>
      <c r="W491" s="146"/>
      <c r="X491" s="146"/>
      <c r="Y491" s="146"/>
      <c r="Z491" s="146"/>
      <c r="AA491" s="146"/>
      <c r="AB491" s="146"/>
    </row>
    <row r="492">
      <c r="A492" s="439"/>
      <c r="B492" s="280" t="s">
        <v>902</v>
      </c>
      <c r="C492" s="265" t="s">
        <v>903</v>
      </c>
      <c r="D492" s="404"/>
      <c r="E492" s="17" t="s">
        <v>2410</v>
      </c>
      <c r="F492" s="395" t="s">
        <v>677</v>
      </c>
      <c r="G492" s="178" t="s">
        <v>124</v>
      </c>
      <c r="H492" s="286" t="s">
        <v>1379</v>
      </c>
      <c r="I492" s="290">
        <v>46207.0</v>
      </c>
      <c r="J492" s="146"/>
      <c r="K492" s="146"/>
      <c r="L492" s="146"/>
      <c r="M492" s="146"/>
      <c r="N492" s="146"/>
      <c r="O492" s="146"/>
      <c r="P492" s="146"/>
      <c r="Q492" s="146"/>
      <c r="R492" s="146"/>
      <c r="S492" s="146"/>
      <c r="T492" s="146"/>
      <c r="U492" s="146"/>
      <c r="V492" s="146"/>
      <c r="W492" s="146"/>
      <c r="X492" s="146"/>
      <c r="Y492" s="146"/>
      <c r="Z492" s="146"/>
      <c r="AA492" s="146"/>
      <c r="AB492" s="146"/>
    </row>
    <row r="493">
      <c r="A493" s="439"/>
      <c r="B493" s="280" t="s">
        <v>2411</v>
      </c>
      <c r="C493" s="265" t="s">
        <v>2412</v>
      </c>
      <c r="D493" s="404"/>
      <c r="E493" s="17" t="s">
        <v>2413</v>
      </c>
      <c r="F493" s="395" t="s">
        <v>125</v>
      </c>
      <c r="G493" s="178" t="s">
        <v>260</v>
      </c>
      <c r="H493" s="286" t="s">
        <v>1379</v>
      </c>
      <c r="I493" s="290">
        <v>46207.0</v>
      </c>
      <c r="J493" s="146"/>
      <c r="K493" s="146"/>
      <c r="L493" s="146"/>
      <c r="M493" s="146"/>
      <c r="N493" s="146"/>
      <c r="O493" s="146"/>
      <c r="P493" s="146"/>
      <c r="Q493" s="146"/>
      <c r="R493" s="146"/>
      <c r="S493" s="146"/>
      <c r="T493" s="146"/>
      <c r="U493" s="146"/>
      <c r="V493" s="146"/>
      <c r="W493" s="146"/>
      <c r="X493" s="146"/>
      <c r="Y493" s="146"/>
      <c r="Z493" s="146"/>
      <c r="AA493" s="146"/>
      <c r="AB493" s="146"/>
    </row>
    <row r="494">
      <c r="A494" s="440"/>
      <c r="B494" s="356" t="s">
        <v>2414</v>
      </c>
      <c r="C494" s="362" t="s">
        <v>2415</v>
      </c>
      <c r="D494" s="405"/>
      <c r="E494" s="406" t="s">
        <v>2416</v>
      </c>
      <c r="F494" s="394" t="s">
        <v>687</v>
      </c>
      <c r="G494" s="202" t="s">
        <v>40</v>
      </c>
      <c r="H494" s="370" t="s">
        <v>1379</v>
      </c>
      <c r="I494" s="387">
        <v>46208.0</v>
      </c>
      <c r="J494" s="146"/>
      <c r="K494" s="146"/>
      <c r="L494" s="146"/>
      <c r="M494" s="146"/>
      <c r="N494" s="146"/>
      <c r="O494" s="146"/>
      <c r="P494" s="146"/>
      <c r="Q494" s="146"/>
      <c r="R494" s="146"/>
      <c r="S494" s="146"/>
      <c r="T494" s="146"/>
      <c r="U494" s="146"/>
      <c r="V494" s="146"/>
      <c r="W494" s="146"/>
      <c r="X494" s="146"/>
      <c r="Y494" s="146"/>
      <c r="Z494" s="146"/>
      <c r="AA494" s="146"/>
      <c r="AB494" s="146"/>
    </row>
    <row r="495">
      <c r="A495" s="439"/>
      <c r="B495" s="280" t="s">
        <v>2417</v>
      </c>
      <c r="C495" s="265" t="s">
        <v>2418</v>
      </c>
      <c r="D495" s="404"/>
      <c r="E495" s="17" t="s">
        <v>2419</v>
      </c>
      <c r="F495" s="395" t="s">
        <v>110</v>
      </c>
      <c r="G495" s="178" t="s">
        <v>502</v>
      </c>
      <c r="H495" s="286" t="s">
        <v>1379</v>
      </c>
      <c r="I495" s="290">
        <v>46208.0</v>
      </c>
      <c r="J495" s="146"/>
      <c r="K495" s="146"/>
      <c r="L495" s="146"/>
      <c r="M495" s="146"/>
      <c r="N495" s="146"/>
      <c r="O495" s="146"/>
      <c r="P495" s="146"/>
      <c r="Q495" s="146"/>
      <c r="R495" s="146"/>
      <c r="S495" s="146"/>
      <c r="T495" s="146"/>
      <c r="U495" s="146"/>
      <c r="V495" s="146"/>
      <c r="W495" s="146"/>
      <c r="X495" s="146"/>
      <c r="Y495" s="146"/>
      <c r="Z495" s="146"/>
      <c r="AA495" s="146"/>
      <c r="AB495" s="146"/>
    </row>
    <row r="496">
      <c r="A496" s="439"/>
      <c r="B496" s="280" t="s">
        <v>2420</v>
      </c>
      <c r="C496" s="265" t="s">
        <v>2421</v>
      </c>
      <c r="D496" s="404"/>
      <c r="E496" s="17" t="s">
        <v>2422</v>
      </c>
      <c r="F496" s="395" t="s">
        <v>677</v>
      </c>
      <c r="G496" s="178" t="s">
        <v>124</v>
      </c>
      <c r="H496" s="286" t="s">
        <v>1379</v>
      </c>
      <c r="I496" s="290">
        <v>46209.0</v>
      </c>
      <c r="J496" s="146"/>
      <c r="K496" s="146"/>
      <c r="L496" s="146"/>
      <c r="M496" s="146"/>
      <c r="N496" s="146"/>
      <c r="O496" s="146"/>
      <c r="P496" s="146"/>
      <c r="Q496" s="146"/>
      <c r="R496" s="146"/>
      <c r="S496" s="146"/>
      <c r="T496" s="146"/>
      <c r="U496" s="146"/>
      <c r="V496" s="146"/>
      <c r="W496" s="146"/>
      <c r="X496" s="146"/>
      <c r="Y496" s="146"/>
      <c r="Z496" s="146"/>
      <c r="AA496" s="146"/>
      <c r="AB496" s="146"/>
    </row>
    <row r="497">
      <c r="A497" s="439"/>
      <c r="B497" s="280" t="s">
        <v>2423</v>
      </c>
      <c r="C497" s="265" t="s">
        <v>2424</v>
      </c>
      <c r="D497" s="404"/>
      <c r="E497" s="17" t="s">
        <v>2425</v>
      </c>
      <c r="F497" s="395" t="s">
        <v>125</v>
      </c>
      <c r="G497" s="178" t="s">
        <v>124</v>
      </c>
      <c r="H497" s="286" t="s">
        <v>1379</v>
      </c>
      <c r="I497" s="290">
        <v>46210.0</v>
      </c>
      <c r="J497" s="146"/>
      <c r="K497" s="146"/>
      <c r="L497" s="146"/>
      <c r="M497" s="146"/>
      <c r="N497" s="146"/>
      <c r="O497" s="146"/>
      <c r="P497" s="146"/>
      <c r="Q497" s="146"/>
      <c r="R497" s="146"/>
      <c r="S497" s="146"/>
      <c r="T497" s="146"/>
      <c r="U497" s="146"/>
      <c r="V497" s="146"/>
      <c r="W497" s="146"/>
      <c r="X497" s="146"/>
      <c r="Y497" s="146"/>
      <c r="Z497" s="146"/>
      <c r="AA497" s="146"/>
      <c r="AB497" s="146"/>
    </row>
    <row r="498">
      <c r="A498" s="439"/>
      <c r="B498" s="280" t="s">
        <v>2426</v>
      </c>
      <c r="C498" s="265" t="s">
        <v>2427</v>
      </c>
      <c r="D498" s="404"/>
      <c r="E498" s="17" t="s">
        <v>2428</v>
      </c>
      <c r="F498" s="395" t="s">
        <v>687</v>
      </c>
      <c r="G498" s="178" t="s">
        <v>502</v>
      </c>
      <c r="H498" s="286" t="s">
        <v>2429</v>
      </c>
      <c r="I498" s="290">
        <v>46210.0</v>
      </c>
      <c r="J498" s="146"/>
      <c r="K498" s="146"/>
      <c r="L498" s="146"/>
      <c r="M498" s="146"/>
      <c r="N498" s="146"/>
      <c r="O498" s="146"/>
      <c r="P498" s="146"/>
      <c r="Q498" s="146"/>
      <c r="R498" s="146"/>
      <c r="S498" s="146"/>
      <c r="T498" s="146"/>
      <c r="U498" s="146"/>
      <c r="V498" s="146"/>
      <c r="W498" s="146"/>
      <c r="X498" s="146"/>
      <c r="Y498" s="146"/>
      <c r="Z498" s="146"/>
      <c r="AA498" s="146"/>
      <c r="AB498" s="146"/>
    </row>
    <row r="499">
      <c r="A499" s="439"/>
      <c r="B499" s="280" t="s">
        <v>2430</v>
      </c>
      <c r="C499" s="265" t="s">
        <v>2431</v>
      </c>
      <c r="D499" s="404"/>
      <c r="E499" s="17" t="s">
        <v>2432</v>
      </c>
      <c r="F499" s="395" t="s">
        <v>110</v>
      </c>
      <c r="G499" s="178" t="s">
        <v>124</v>
      </c>
      <c r="H499" s="286" t="s">
        <v>2429</v>
      </c>
      <c r="I499" s="290">
        <v>46210.0</v>
      </c>
      <c r="J499" s="146"/>
      <c r="K499" s="146"/>
      <c r="L499" s="146"/>
      <c r="M499" s="146"/>
      <c r="N499" s="146"/>
      <c r="O499" s="146"/>
      <c r="P499" s="146"/>
      <c r="Q499" s="146"/>
      <c r="R499" s="146"/>
      <c r="S499" s="146"/>
      <c r="T499" s="146"/>
      <c r="U499" s="146"/>
      <c r="V499" s="146"/>
      <c r="W499" s="146"/>
      <c r="X499" s="146"/>
      <c r="Y499" s="146"/>
      <c r="Z499" s="146"/>
      <c r="AA499" s="146"/>
      <c r="AB499" s="146"/>
    </row>
    <row r="500">
      <c r="A500" s="439"/>
      <c r="B500" s="280" t="s">
        <v>2433</v>
      </c>
      <c r="C500" s="265" t="s">
        <v>2434</v>
      </c>
      <c r="D500" s="404"/>
      <c r="E500" s="404"/>
      <c r="F500" s="395" t="s">
        <v>677</v>
      </c>
      <c r="G500" s="178" t="s">
        <v>124</v>
      </c>
      <c r="H500" s="286" t="s">
        <v>2429</v>
      </c>
      <c r="I500" s="290">
        <v>46210.0</v>
      </c>
      <c r="J500" s="146"/>
      <c r="K500" s="146"/>
      <c r="L500" s="146"/>
      <c r="M500" s="146"/>
      <c r="N500" s="146"/>
      <c r="O500" s="146"/>
      <c r="P500" s="146"/>
      <c r="Q500" s="146"/>
      <c r="R500" s="146"/>
      <c r="S500" s="146"/>
      <c r="T500" s="146"/>
      <c r="U500" s="146"/>
      <c r="V500" s="146"/>
      <c r="W500" s="146"/>
      <c r="X500" s="146"/>
      <c r="Y500" s="146"/>
      <c r="Z500" s="146"/>
      <c r="AA500" s="146"/>
      <c r="AB500" s="146"/>
    </row>
    <row r="501">
      <c r="A501" s="440"/>
      <c r="B501" s="356" t="s">
        <v>2435</v>
      </c>
      <c r="C501" s="362" t="s">
        <v>2436</v>
      </c>
      <c r="D501" s="405"/>
      <c r="E501" s="406" t="s">
        <v>2437</v>
      </c>
      <c r="F501" s="394" t="s">
        <v>125</v>
      </c>
      <c r="G501" s="202" t="s">
        <v>40</v>
      </c>
      <c r="H501" s="370" t="s">
        <v>1379</v>
      </c>
      <c r="I501" s="387">
        <v>46211.0</v>
      </c>
      <c r="J501" s="146"/>
      <c r="K501" s="146"/>
      <c r="L501" s="146"/>
      <c r="M501" s="146"/>
      <c r="N501" s="146"/>
      <c r="O501" s="146"/>
      <c r="P501" s="146"/>
      <c r="Q501" s="146"/>
      <c r="R501" s="146"/>
      <c r="S501" s="146"/>
      <c r="T501" s="146"/>
      <c r="U501" s="146"/>
      <c r="V501" s="146"/>
      <c r="W501" s="146"/>
      <c r="X501" s="146"/>
      <c r="Y501" s="146"/>
      <c r="Z501" s="146"/>
      <c r="AA501" s="146"/>
      <c r="AB501" s="146"/>
    </row>
    <row r="502">
      <c r="A502" s="439"/>
      <c r="B502" s="280" t="s">
        <v>2438</v>
      </c>
      <c r="C502" s="265" t="s">
        <v>2439</v>
      </c>
      <c r="D502" s="404"/>
      <c r="E502" s="17" t="s">
        <v>2440</v>
      </c>
      <c r="F502" s="395" t="s">
        <v>687</v>
      </c>
      <c r="G502" s="178" t="s">
        <v>124</v>
      </c>
      <c r="H502" s="286" t="s">
        <v>1379</v>
      </c>
      <c r="I502" s="290">
        <v>46215.0</v>
      </c>
      <c r="J502" s="146"/>
      <c r="K502" s="146"/>
      <c r="L502" s="146"/>
      <c r="M502" s="146"/>
      <c r="N502" s="146"/>
      <c r="O502" s="146"/>
      <c r="P502" s="146"/>
      <c r="Q502" s="146"/>
      <c r="R502" s="146"/>
      <c r="S502" s="146"/>
      <c r="T502" s="146"/>
      <c r="U502" s="146"/>
      <c r="V502" s="146"/>
      <c r="W502" s="146"/>
      <c r="X502" s="146"/>
      <c r="Y502" s="146"/>
      <c r="Z502" s="146"/>
      <c r="AA502" s="146"/>
      <c r="AB502" s="146"/>
    </row>
    <row r="503">
      <c r="A503" s="439"/>
      <c r="B503" s="280" t="s">
        <v>1279</v>
      </c>
      <c r="C503" s="265" t="s">
        <v>2441</v>
      </c>
      <c r="D503" s="404"/>
      <c r="E503" s="17" t="s">
        <v>2442</v>
      </c>
      <c r="F503" s="395" t="s">
        <v>110</v>
      </c>
      <c r="G503" s="178" t="s">
        <v>124</v>
      </c>
      <c r="H503" s="286" t="s">
        <v>1379</v>
      </c>
      <c r="I503" s="290">
        <v>46215.0</v>
      </c>
      <c r="J503" s="146"/>
      <c r="K503" s="146"/>
      <c r="L503" s="146"/>
      <c r="M503" s="146"/>
      <c r="N503" s="146"/>
      <c r="O503" s="146"/>
      <c r="P503" s="146"/>
      <c r="Q503" s="146"/>
      <c r="R503" s="146"/>
      <c r="S503" s="146"/>
      <c r="T503" s="146"/>
      <c r="U503" s="146"/>
      <c r="V503" s="146"/>
      <c r="W503" s="146"/>
      <c r="X503" s="146"/>
      <c r="Y503" s="146"/>
      <c r="Z503" s="146"/>
      <c r="AA503" s="146"/>
      <c r="AB503" s="146"/>
    </row>
    <row r="504">
      <c r="A504" s="439"/>
      <c r="B504" s="280" t="s">
        <v>2443</v>
      </c>
      <c r="C504" s="265" t="s">
        <v>2444</v>
      </c>
      <c r="D504" s="404"/>
      <c r="E504" s="17" t="s">
        <v>2445</v>
      </c>
      <c r="F504" s="395" t="s">
        <v>677</v>
      </c>
      <c r="G504" s="178" t="s">
        <v>124</v>
      </c>
      <c r="H504" s="286" t="s">
        <v>1379</v>
      </c>
      <c r="I504" s="290">
        <v>46216.0</v>
      </c>
      <c r="J504" s="146"/>
      <c r="K504" s="146"/>
      <c r="L504" s="146"/>
      <c r="M504" s="146"/>
      <c r="N504" s="146"/>
      <c r="O504" s="146"/>
      <c r="P504" s="146"/>
      <c r="Q504" s="146"/>
      <c r="R504" s="146"/>
      <c r="S504" s="146"/>
      <c r="T504" s="146"/>
      <c r="U504" s="146"/>
      <c r="V504" s="146"/>
      <c r="W504" s="146"/>
      <c r="X504" s="146"/>
      <c r="Y504" s="146"/>
      <c r="Z504" s="146"/>
      <c r="AA504" s="146"/>
      <c r="AB504" s="146"/>
    </row>
    <row r="505">
      <c r="A505" s="439"/>
      <c r="B505" s="280" t="s">
        <v>2446</v>
      </c>
      <c r="C505" s="265" t="s">
        <v>2447</v>
      </c>
      <c r="D505" s="404"/>
      <c r="E505" s="17" t="s">
        <v>2448</v>
      </c>
      <c r="F505" s="395" t="s">
        <v>125</v>
      </c>
      <c r="G505" s="178" t="s">
        <v>502</v>
      </c>
      <c r="H505" s="286" t="s">
        <v>1379</v>
      </c>
      <c r="I505" s="290">
        <v>46217.0</v>
      </c>
      <c r="J505" s="146"/>
      <c r="K505" s="146"/>
      <c r="L505" s="146"/>
      <c r="M505" s="146"/>
      <c r="N505" s="146"/>
      <c r="O505" s="146"/>
      <c r="P505" s="146"/>
      <c r="Q505" s="146"/>
      <c r="R505" s="146"/>
      <c r="S505" s="146"/>
      <c r="T505" s="146"/>
      <c r="U505" s="146"/>
      <c r="V505" s="146"/>
      <c r="W505" s="146"/>
      <c r="X505" s="146"/>
      <c r="Y505" s="146"/>
      <c r="Z505" s="146"/>
      <c r="AA505" s="146"/>
      <c r="AB505" s="146"/>
    </row>
    <row r="506">
      <c r="A506" s="439"/>
      <c r="B506" s="280" t="s">
        <v>2449</v>
      </c>
      <c r="C506" s="278" t="s">
        <v>2228</v>
      </c>
      <c r="D506" s="404"/>
      <c r="E506" s="17" t="s">
        <v>2450</v>
      </c>
      <c r="F506" s="395" t="s">
        <v>687</v>
      </c>
      <c r="G506" s="178" t="s">
        <v>260</v>
      </c>
      <c r="H506" s="286" t="s">
        <v>1379</v>
      </c>
      <c r="I506" s="290">
        <v>46219.0</v>
      </c>
      <c r="J506" s="146"/>
      <c r="K506" s="146"/>
      <c r="L506" s="146"/>
      <c r="M506" s="146"/>
      <c r="N506" s="146"/>
      <c r="O506" s="146"/>
      <c r="P506" s="146"/>
      <c r="Q506" s="146"/>
      <c r="R506" s="146"/>
      <c r="S506" s="146"/>
      <c r="T506" s="146"/>
      <c r="U506" s="146"/>
      <c r="V506" s="146"/>
      <c r="W506" s="146"/>
      <c r="X506" s="146"/>
      <c r="Y506" s="146"/>
      <c r="Z506" s="146"/>
      <c r="AA506" s="146"/>
      <c r="AB506" s="146"/>
    </row>
    <row r="507">
      <c r="A507" s="439"/>
      <c r="B507" s="280" t="s">
        <v>2451</v>
      </c>
      <c r="C507" s="265" t="s">
        <v>2452</v>
      </c>
      <c r="D507" s="404"/>
      <c r="E507" s="17" t="s">
        <v>2453</v>
      </c>
      <c r="F507" s="395" t="s">
        <v>110</v>
      </c>
      <c r="G507" s="178" t="s">
        <v>124</v>
      </c>
      <c r="H507" s="286" t="s">
        <v>1379</v>
      </c>
      <c r="I507" s="290">
        <v>46224.0</v>
      </c>
      <c r="J507" s="146"/>
      <c r="K507" s="146"/>
      <c r="L507" s="146"/>
      <c r="M507" s="146"/>
      <c r="N507" s="146"/>
      <c r="O507" s="146"/>
      <c r="P507" s="146"/>
      <c r="Q507" s="146"/>
      <c r="R507" s="146"/>
      <c r="S507" s="146"/>
      <c r="T507" s="146"/>
      <c r="U507" s="146"/>
      <c r="V507" s="146"/>
      <c r="W507" s="146"/>
      <c r="X507" s="146"/>
      <c r="Y507" s="146"/>
      <c r="Z507" s="146"/>
      <c r="AA507" s="146"/>
      <c r="AB507" s="146"/>
    </row>
    <row r="508">
      <c r="A508" s="439"/>
      <c r="B508" s="280" t="s">
        <v>2454</v>
      </c>
      <c r="C508" s="265" t="s">
        <v>2455</v>
      </c>
      <c r="D508" s="404"/>
      <c r="E508" s="17" t="s">
        <v>2456</v>
      </c>
      <c r="F508" s="395" t="s">
        <v>677</v>
      </c>
      <c r="G508" s="178" t="s">
        <v>124</v>
      </c>
      <c r="H508" s="286" t="s">
        <v>1379</v>
      </c>
      <c r="I508" s="290">
        <v>46224.0</v>
      </c>
      <c r="J508" s="146"/>
      <c r="K508" s="146"/>
      <c r="L508" s="146"/>
      <c r="M508" s="146"/>
      <c r="N508" s="146"/>
      <c r="O508" s="146"/>
      <c r="P508" s="146"/>
      <c r="Q508" s="146"/>
      <c r="R508" s="146"/>
      <c r="S508" s="146"/>
      <c r="T508" s="146"/>
      <c r="U508" s="146"/>
      <c r="V508" s="146"/>
      <c r="W508" s="146"/>
      <c r="X508" s="146"/>
      <c r="Y508" s="146"/>
      <c r="Z508" s="146"/>
      <c r="AA508" s="146"/>
      <c r="AB508" s="146"/>
    </row>
    <row r="509">
      <c r="A509" s="439"/>
      <c r="B509" s="280" t="s">
        <v>2457</v>
      </c>
      <c r="C509" s="265" t="s">
        <v>2458</v>
      </c>
      <c r="D509" s="404"/>
      <c r="E509" s="17" t="s">
        <v>2459</v>
      </c>
      <c r="F509" s="395" t="s">
        <v>125</v>
      </c>
      <c r="G509" s="178" t="s">
        <v>260</v>
      </c>
      <c r="H509" s="286" t="s">
        <v>1379</v>
      </c>
      <c r="I509" s="290">
        <v>46224.0</v>
      </c>
      <c r="J509" s="146"/>
      <c r="K509" s="146"/>
      <c r="L509" s="146"/>
      <c r="M509" s="146"/>
      <c r="N509" s="146"/>
      <c r="O509" s="146"/>
      <c r="P509" s="146"/>
      <c r="Q509" s="146"/>
      <c r="R509" s="146"/>
      <c r="S509" s="146"/>
      <c r="T509" s="146"/>
      <c r="U509" s="146"/>
      <c r="V509" s="146"/>
      <c r="W509" s="146"/>
      <c r="X509" s="146"/>
      <c r="Y509" s="146"/>
      <c r="Z509" s="146"/>
      <c r="AA509" s="146"/>
      <c r="AB509" s="146"/>
    </row>
    <row r="510">
      <c r="A510" s="439"/>
      <c r="B510" s="280" t="s">
        <v>2460</v>
      </c>
      <c r="C510" s="265" t="s">
        <v>2461</v>
      </c>
      <c r="D510" s="404"/>
      <c r="E510" s="17" t="s">
        <v>2462</v>
      </c>
      <c r="F510" s="395" t="s">
        <v>687</v>
      </c>
      <c r="G510" s="178" t="s">
        <v>124</v>
      </c>
      <c r="H510" s="286" t="s">
        <v>1379</v>
      </c>
      <c r="I510" s="290">
        <v>46224.0</v>
      </c>
      <c r="J510" s="146"/>
      <c r="K510" s="146"/>
      <c r="L510" s="146"/>
      <c r="M510" s="146"/>
      <c r="N510" s="146"/>
      <c r="O510" s="146"/>
      <c r="P510" s="146"/>
      <c r="Q510" s="146"/>
      <c r="R510" s="146"/>
      <c r="S510" s="146"/>
      <c r="T510" s="146"/>
      <c r="U510" s="146"/>
      <c r="V510" s="146"/>
      <c r="W510" s="146"/>
      <c r="X510" s="146"/>
      <c r="Y510" s="146"/>
      <c r="Z510" s="146"/>
      <c r="AA510" s="146"/>
      <c r="AB510" s="146"/>
    </row>
    <row r="511">
      <c r="A511" s="439"/>
      <c r="B511" s="280" t="s">
        <v>2463</v>
      </c>
      <c r="C511" s="265" t="s">
        <v>2464</v>
      </c>
      <c r="D511" s="404"/>
      <c r="E511" s="17" t="s">
        <v>2465</v>
      </c>
      <c r="F511" s="395" t="s">
        <v>110</v>
      </c>
      <c r="G511" s="178" t="s">
        <v>40</v>
      </c>
      <c r="H511" s="341"/>
      <c r="I511" s="290">
        <v>46224.0</v>
      </c>
      <c r="J511" s="146"/>
      <c r="K511" s="146"/>
      <c r="L511" s="146"/>
      <c r="M511" s="146"/>
      <c r="N511" s="146"/>
      <c r="O511" s="146"/>
      <c r="P511" s="146"/>
      <c r="Q511" s="146"/>
      <c r="R511" s="146"/>
      <c r="S511" s="146"/>
      <c r="T511" s="146"/>
      <c r="U511" s="146"/>
      <c r="V511" s="146"/>
      <c r="W511" s="146"/>
      <c r="X511" s="146"/>
      <c r="Y511" s="146"/>
      <c r="Z511" s="146"/>
      <c r="AA511" s="146"/>
      <c r="AB511" s="146"/>
    </row>
    <row r="512">
      <c r="A512" s="439"/>
      <c r="B512" s="280" t="s">
        <v>2466</v>
      </c>
      <c r="C512" s="265" t="s">
        <v>2467</v>
      </c>
      <c r="D512" s="404"/>
      <c r="E512" s="404"/>
      <c r="F512" s="395" t="s">
        <v>677</v>
      </c>
      <c r="G512" s="178" t="s">
        <v>124</v>
      </c>
      <c r="H512" s="341"/>
      <c r="I512" s="299"/>
      <c r="J512" s="146"/>
      <c r="K512" s="146"/>
      <c r="L512" s="146"/>
      <c r="M512" s="146"/>
      <c r="N512" s="146"/>
      <c r="O512" s="146"/>
      <c r="P512" s="146"/>
      <c r="Q512" s="146"/>
      <c r="R512" s="146"/>
      <c r="S512" s="146"/>
      <c r="T512" s="146"/>
      <c r="U512" s="146"/>
      <c r="V512" s="146"/>
      <c r="W512" s="146"/>
      <c r="X512" s="146"/>
      <c r="Y512" s="146"/>
      <c r="Z512" s="146"/>
      <c r="AA512" s="146"/>
      <c r="AB512" s="146"/>
    </row>
    <row r="513">
      <c r="A513" s="439"/>
      <c r="B513" s="280" t="s">
        <v>2468</v>
      </c>
      <c r="C513" s="265" t="s">
        <v>2469</v>
      </c>
      <c r="D513" s="404"/>
      <c r="E513" s="17" t="s">
        <v>2470</v>
      </c>
      <c r="F513" s="395" t="s">
        <v>125</v>
      </c>
      <c r="G513" s="178" t="s">
        <v>124</v>
      </c>
      <c r="H513" s="286" t="s">
        <v>1379</v>
      </c>
      <c r="I513" s="290">
        <v>46227.0</v>
      </c>
      <c r="J513" s="146"/>
      <c r="K513" s="146"/>
      <c r="L513" s="146"/>
      <c r="M513" s="146"/>
      <c r="N513" s="146"/>
      <c r="O513" s="146"/>
      <c r="P513" s="146"/>
      <c r="Q513" s="146"/>
      <c r="R513" s="146"/>
      <c r="S513" s="146"/>
      <c r="T513" s="146"/>
      <c r="U513" s="146"/>
      <c r="V513" s="146"/>
      <c r="W513" s="146"/>
      <c r="X513" s="146"/>
      <c r="Y513" s="146"/>
      <c r="Z513" s="146"/>
      <c r="AA513" s="146"/>
      <c r="AB513" s="146"/>
    </row>
    <row r="514">
      <c r="A514" s="439"/>
      <c r="B514" s="280" t="s">
        <v>2471</v>
      </c>
      <c r="C514" s="265" t="s">
        <v>2472</v>
      </c>
      <c r="D514" s="404"/>
      <c r="E514" s="17" t="s">
        <v>2473</v>
      </c>
      <c r="F514" s="395" t="s">
        <v>687</v>
      </c>
      <c r="G514" s="178" t="s">
        <v>502</v>
      </c>
      <c r="H514" s="286" t="s">
        <v>1379</v>
      </c>
      <c r="I514" s="290">
        <v>46228.0</v>
      </c>
      <c r="J514" s="146"/>
      <c r="K514" s="146"/>
      <c r="L514" s="146"/>
      <c r="M514" s="146"/>
      <c r="N514" s="146"/>
      <c r="O514" s="146"/>
      <c r="P514" s="146"/>
      <c r="Q514" s="146"/>
      <c r="R514" s="146"/>
      <c r="S514" s="146"/>
      <c r="T514" s="146"/>
      <c r="U514" s="146"/>
      <c r="V514" s="146"/>
      <c r="W514" s="146"/>
      <c r="X514" s="146"/>
      <c r="Y514" s="146"/>
      <c r="Z514" s="146"/>
      <c r="AA514" s="146"/>
      <c r="AB514" s="146"/>
    </row>
    <row r="515">
      <c r="A515" s="439"/>
      <c r="B515" s="280" t="s">
        <v>2474</v>
      </c>
      <c r="C515" s="265" t="s">
        <v>2475</v>
      </c>
      <c r="D515" s="404"/>
      <c r="E515" s="17" t="s">
        <v>2476</v>
      </c>
      <c r="F515" s="395" t="s">
        <v>110</v>
      </c>
      <c r="G515" s="178" t="s">
        <v>124</v>
      </c>
      <c r="H515" s="286" t="s">
        <v>1379</v>
      </c>
      <c r="I515" s="290">
        <v>46228.0</v>
      </c>
      <c r="J515" s="146"/>
      <c r="K515" s="146"/>
      <c r="L515" s="146"/>
      <c r="M515" s="146"/>
      <c r="N515" s="146"/>
      <c r="O515" s="146"/>
      <c r="P515" s="146"/>
      <c r="Q515" s="146"/>
      <c r="R515" s="146"/>
      <c r="S515" s="146"/>
      <c r="T515" s="146"/>
      <c r="U515" s="146"/>
      <c r="V515" s="146"/>
      <c r="W515" s="146"/>
      <c r="X515" s="146"/>
      <c r="Y515" s="146"/>
      <c r="Z515" s="146"/>
      <c r="AA515" s="146"/>
      <c r="AB515" s="146"/>
    </row>
    <row r="516">
      <c r="A516" s="439"/>
      <c r="B516" s="280" t="s">
        <v>2477</v>
      </c>
      <c r="C516" s="265" t="s">
        <v>2478</v>
      </c>
      <c r="D516" s="404"/>
      <c r="E516" s="404"/>
      <c r="F516" s="395" t="s">
        <v>677</v>
      </c>
      <c r="G516" s="178" t="s">
        <v>124</v>
      </c>
      <c r="H516" s="286" t="s">
        <v>1379</v>
      </c>
      <c r="I516" s="290">
        <v>46229.0</v>
      </c>
      <c r="J516" s="146"/>
      <c r="K516" s="146"/>
      <c r="L516" s="146"/>
      <c r="M516" s="146"/>
      <c r="N516" s="146"/>
      <c r="O516" s="146"/>
      <c r="P516" s="146"/>
      <c r="Q516" s="146"/>
      <c r="R516" s="146"/>
      <c r="S516" s="146"/>
      <c r="T516" s="146"/>
      <c r="U516" s="146"/>
      <c r="V516" s="146"/>
      <c r="W516" s="146"/>
      <c r="X516" s="146"/>
      <c r="Y516" s="146"/>
      <c r="Z516" s="146"/>
      <c r="AA516" s="146"/>
      <c r="AB516" s="146"/>
    </row>
    <row r="517">
      <c r="A517" s="439"/>
      <c r="B517" s="280" t="s">
        <v>2480</v>
      </c>
      <c r="C517" s="265" t="s">
        <v>2481</v>
      </c>
      <c r="D517" s="404"/>
      <c r="E517" s="317" t="s">
        <v>2482</v>
      </c>
      <c r="F517" s="395" t="s">
        <v>125</v>
      </c>
      <c r="G517" s="178" t="s">
        <v>124</v>
      </c>
      <c r="H517" s="286" t="s">
        <v>1379</v>
      </c>
      <c r="I517" s="290">
        <v>46230.0</v>
      </c>
      <c r="J517" s="146"/>
      <c r="K517" s="146"/>
      <c r="L517" s="146"/>
      <c r="M517" s="146"/>
      <c r="N517" s="146"/>
      <c r="O517" s="146"/>
      <c r="P517" s="146"/>
      <c r="Q517" s="146"/>
      <c r="R517" s="146"/>
      <c r="S517" s="146"/>
      <c r="T517" s="146"/>
      <c r="U517" s="146"/>
      <c r="V517" s="146"/>
      <c r="W517" s="146"/>
      <c r="X517" s="146"/>
      <c r="Y517" s="146"/>
      <c r="Z517" s="146"/>
      <c r="AA517" s="146"/>
      <c r="AB517" s="146"/>
    </row>
    <row r="518">
      <c r="A518" s="439"/>
      <c r="B518" s="280" t="s">
        <v>2483</v>
      </c>
      <c r="C518" s="265" t="s">
        <v>2484</v>
      </c>
      <c r="D518" s="404"/>
      <c r="E518" s="17" t="s">
        <v>2485</v>
      </c>
      <c r="F518" s="395" t="s">
        <v>687</v>
      </c>
      <c r="G518" s="178" t="s">
        <v>502</v>
      </c>
      <c r="H518" s="286" t="s">
        <v>1379</v>
      </c>
      <c r="I518" s="290">
        <v>46231.0</v>
      </c>
      <c r="J518" s="146"/>
      <c r="K518" s="146"/>
      <c r="L518" s="146"/>
      <c r="M518" s="146"/>
      <c r="N518" s="146"/>
      <c r="O518" s="146"/>
      <c r="P518" s="146"/>
      <c r="Q518" s="146"/>
      <c r="R518" s="146"/>
      <c r="S518" s="146"/>
      <c r="T518" s="146"/>
      <c r="U518" s="146"/>
      <c r="V518" s="146"/>
      <c r="W518" s="146"/>
      <c r="X518" s="146"/>
      <c r="Y518" s="146"/>
      <c r="Z518" s="146"/>
      <c r="AA518" s="146"/>
      <c r="AB518" s="146"/>
    </row>
    <row r="519">
      <c r="A519" s="439"/>
      <c r="B519" s="280" t="s">
        <v>2493</v>
      </c>
      <c r="C519" s="278">
        <v>8.17083674308E11</v>
      </c>
      <c r="D519" s="404"/>
      <c r="E519" s="17" t="s">
        <v>2494</v>
      </c>
      <c r="F519" s="395" t="s">
        <v>110</v>
      </c>
      <c r="G519" s="178" t="s">
        <v>124</v>
      </c>
      <c r="H519" s="286" t="s">
        <v>1379</v>
      </c>
      <c r="I519" s="290">
        <v>46232.0</v>
      </c>
      <c r="J519" s="146"/>
      <c r="K519" s="146"/>
      <c r="L519" s="146"/>
      <c r="M519" s="146"/>
      <c r="N519" s="146"/>
      <c r="O519" s="146"/>
      <c r="P519" s="146"/>
      <c r="Q519" s="146"/>
      <c r="R519" s="146"/>
      <c r="S519" s="146"/>
      <c r="T519" s="146"/>
      <c r="U519" s="146"/>
      <c r="V519" s="146"/>
      <c r="W519" s="146"/>
      <c r="X519" s="146"/>
      <c r="Y519" s="146"/>
      <c r="Z519" s="146"/>
      <c r="AA519" s="146"/>
      <c r="AB519" s="146"/>
    </row>
    <row r="520">
      <c r="A520" s="439"/>
      <c r="B520" s="280" t="s">
        <v>2496</v>
      </c>
      <c r="C520" s="278" t="s">
        <v>1824</v>
      </c>
      <c r="D520" s="17"/>
      <c r="E520" s="17" t="s">
        <v>2497</v>
      </c>
      <c r="F520" s="395" t="s">
        <v>677</v>
      </c>
      <c r="G520" s="178" t="s">
        <v>124</v>
      </c>
      <c r="H520" s="286" t="s">
        <v>1379</v>
      </c>
      <c r="I520" s="290">
        <v>46232.0</v>
      </c>
      <c r="J520" s="146"/>
      <c r="K520" s="146"/>
      <c r="L520" s="146"/>
      <c r="M520" s="146"/>
      <c r="N520" s="146"/>
      <c r="O520" s="146"/>
      <c r="P520" s="146"/>
      <c r="Q520" s="146"/>
      <c r="R520" s="146"/>
      <c r="S520" s="146"/>
      <c r="T520" s="146"/>
      <c r="U520" s="146"/>
      <c r="V520" s="146"/>
      <c r="W520" s="146"/>
      <c r="X520" s="146"/>
      <c r="Y520" s="146"/>
      <c r="Z520" s="146"/>
      <c r="AA520" s="146"/>
      <c r="AB520" s="146"/>
    </row>
    <row r="521">
      <c r="A521" s="439"/>
      <c r="B521" s="280" t="s">
        <v>2499</v>
      </c>
      <c r="C521" s="265" t="s">
        <v>2500</v>
      </c>
      <c r="D521" s="404"/>
      <c r="E521" s="17" t="s">
        <v>2501</v>
      </c>
      <c r="F521" s="395" t="s">
        <v>125</v>
      </c>
      <c r="G521" s="178" t="s">
        <v>124</v>
      </c>
      <c r="H521" s="286" t="s">
        <v>1379</v>
      </c>
      <c r="I521" s="290">
        <v>46233.0</v>
      </c>
      <c r="J521" s="146"/>
      <c r="K521" s="146"/>
      <c r="L521" s="146"/>
      <c r="M521" s="146"/>
      <c r="N521" s="146"/>
      <c r="O521" s="146"/>
      <c r="P521" s="146"/>
      <c r="Q521" s="146"/>
      <c r="R521" s="146"/>
      <c r="S521" s="146"/>
      <c r="T521" s="146"/>
      <c r="U521" s="146"/>
      <c r="V521" s="146"/>
      <c r="W521" s="146"/>
      <c r="X521" s="146"/>
      <c r="Y521" s="146"/>
      <c r="Z521" s="146"/>
      <c r="AA521" s="146"/>
      <c r="AB521" s="146"/>
    </row>
    <row r="522">
      <c r="A522" s="439"/>
      <c r="B522" s="280" t="s">
        <v>2502</v>
      </c>
      <c r="C522" s="265" t="s">
        <v>2503</v>
      </c>
      <c r="D522" s="17" t="s">
        <v>2504</v>
      </c>
      <c r="E522" s="17" t="s">
        <v>2505</v>
      </c>
      <c r="F522" s="395" t="s">
        <v>687</v>
      </c>
      <c r="G522" s="178" t="s">
        <v>260</v>
      </c>
      <c r="H522" s="286" t="s">
        <v>1379</v>
      </c>
      <c r="I522" s="290">
        <v>46233.0</v>
      </c>
      <c r="J522" s="146"/>
      <c r="K522" s="146"/>
      <c r="L522" s="146"/>
      <c r="M522" s="146"/>
      <c r="N522" s="146"/>
      <c r="O522" s="146"/>
      <c r="P522" s="146"/>
      <c r="Q522" s="146"/>
      <c r="R522" s="146"/>
      <c r="S522" s="146"/>
      <c r="T522" s="146"/>
      <c r="U522" s="146"/>
      <c r="V522" s="146"/>
      <c r="W522" s="146"/>
      <c r="X522" s="146"/>
      <c r="Y522" s="146"/>
      <c r="Z522" s="146"/>
      <c r="AA522" s="146"/>
      <c r="AB522" s="146"/>
    </row>
    <row r="523">
      <c r="A523" s="439"/>
      <c r="B523" s="280" t="s">
        <v>2463</v>
      </c>
      <c r="C523" s="265" t="s">
        <v>2464</v>
      </c>
      <c r="D523" s="404"/>
      <c r="E523" s="17" t="s">
        <v>2506</v>
      </c>
      <c r="F523" s="395" t="s">
        <v>110</v>
      </c>
      <c r="G523" s="178" t="s">
        <v>40</v>
      </c>
      <c r="H523" s="286" t="s">
        <v>1379</v>
      </c>
      <c r="I523" s="290">
        <v>46233.0</v>
      </c>
      <c r="J523" s="146"/>
      <c r="K523" s="146"/>
      <c r="L523" s="146"/>
      <c r="M523" s="146"/>
      <c r="N523" s="146"/>
      <c r="O523" s="146"/>
      <c r="P523" s="146"/>
      <c r="Q523" s="146"/>
      <c r="R523" s="146"/>
      <c r="S523" s="146"/>
      <c r="T523" s="146"/>
      <c r="U523" s="146"/>
      <c r="V523" s="146"/>
      <c r="W523" s="146"/>
      <c r="X523" s="146"/>
      <c r="Y523" s="146"/>
      <c r="Z523" s="146"/>
      <c r="AA523" s="146"/>
      <c r="AB523" s="146"/>
    </row>
    <row r="524">
      <c r="A524" s="439"/>
      <c r="B524" s="280" t="s">
        <v>2507</v>
      </c>
      <c r="C524" s="265" t="s">
        <v>2508</v>
      </c>
      <c r="D524" s="404"/>
      <c r="E524" s="17" t="s">
        <v>2509</v>
      </c>
      <c r="F524" s="395" t="s">
        <v>677</v>
      </c>
      <c r="G524" s="178" t="s">
        <v>124</v>
      </c>
      <c r="H524" s="286" t="s">
        <v>1379</v>
      </c>
      <c r="I524" s="290">
        <v>46233.0</v>
      </c>
      <c r="J524" s="146"/>
      <c r="K524" s="146"/>
      <c r="L524" s="146"/>
      <c r="M524" s="146"/>
      <c r="N524" s="146"/>
      <c r="O524" s="146"/>
      <c r="P524" s="146"/>
      <c r="Q524" s="146"/>
      <c r="R524" s="146"/>
      <c r="S524" s="146"/>
      <c r="T524" s="146"/>
      <c r="U524" s="146"/>
      <c r="V524" s="146"/>
      <c r="W524" s="146"/>
      <c r="X524" s="146"/>
      <c r="Y524" s="146"/>
      <c r="Z524" s="146"/>
      <c r="AA524" s="146"/>
      <c r="AB524" s="146"/>
    </row>
    <row r="525">
      <c r="A525" s="439"/>
      <c r="B525" s="280" t="s">
        <v>2510</v>
      </c>
      <c r="C525" s="265" t="s">
        <v>2511</v>
      </c>
      <c r="D525" s="404"/>
      <c r="E525" s="17" t="s">
        <v>2512</v>
      </c>
      <c r="F525" s="395" t="s">
        <v>125</v>
      </c>
      <c r="G525" s="178" t="s">
        <v>124</v>
      </c>
      <c r="H525" s="286" t="s">
        <v>1379</v>
      </c>
      <c r="I525" s="290">
        <v>46235.0</v>
      </c>
      <c r="J525" s="146"/>
      <c r="K525" s="146"/>
      <c r="L525" s="146"/>
      <c r="M525" s="146"/>
      <c r="N525" s="146"/>
      <c r="O525" s="146"/>
      <c r="P525" s="146"/>
      <c r="Q525" s="146"/>
      <c r="R525" s="146"/>
      <c r="S525" s="146"/>
      <c r="T525" s="146"/>
      <c r="U525" s="146"/>
      <c r="V525" s="146"/>
      <c r="W525" s="146"/>
      <c r="X525" s="146"/>
      <c r="Y525" s="146"/>
      <c r="Z525" s="146"/>
      <c r="AA525" s="146"/>
      <c r="AB525" s="146"/>
    </row>
    <row r="526">
      <c r="A526" s="439"/>
      <c r="B526" s="280" t="s">
        <v>2513</v>
      </c>
      <c r="C526" s="265" t="s">
        <v>2514</v>
      </c>
      <c r="D526" s="17"/>
      <c r="E526" s="17" t="s">
        <v>2515</v>
      </c>
      <c r="F526" s="395" t="s">
        <v>687</v>
      </c>
      <c r="G526" s="178" t="s">
        <v>502</v>
      </c>
      <c r="H526" s="286" t="s">
        <v>1379</v>
      </c>
      <c r="I526" s="290">
        <v>46235.0</v>
      </c>
      <c r="J526" s="146"/>
      <c r="K526" s="146"/>
      <c r="L526" s="146"/>
      <c r="M526" s="146"/>
      <c r="N526" s="146"/>
      <c r="O526" s="146"/>
      <c r="P526" s="146"/>
      <c r="Q526" s="146"/>
      <c r="R526" s="146"/>
      <c r="S526" s="146"/>
      <c r="T526" s="146"/>
      <c r="U526" s="146"/>
      <c r="V526" s="146"/>
      <c r="W526" s="146"/>
      <c r="X526" s="146"/>
      <c r="Y526" s="146"/>
      <c r="Z526" s="146"/>
      <c r="AA526" s="146"/>
      <c r="AB526" s="146"/>
    </row>
    <row r="527">
      <c r="A527" s="439"/>
      <c r="B527" s="280" t="s">
        <v>2516</v>
      </c>
      <c r="C527" s="265" t="s">
        <v>2517</v>
      </c>
      <c r="D527" s="404"/>
      <c r="E527" s="17" t="s">
        <v>2518</v>
      </c>
      <c r="F527" s="395" t="s">
        <v>110</v>
      </c>
      <c r="G527" s="178" t="s">
        <v>502</v>
      </c>
      <c r="H527" s="286" t="s">
        <v>1379</v>
      </c>
      <c r="I527" s="290">
        <v>46238.0</v>
      </c>
      <c r="J527" s="195"/>
      <c r="K527" s="195"/>
      <c r="L527" s="195"/>
      <c r="M527" s="195"/>
      <c r="N527" s="195"/>
      <c r="O527" s="195"/>
      <c r="P527" s="195"/>
      <c r="Q527" s="195"/>
      <c r="R527" s="195"/>
      <c r="S527" s="195"/>
      <c r="T527" s="195"/>
      <c r="U527" s="195"/>
      <c r="V527" s="195"/>
      <c r="W527" s="195"/>
      <c r="X527" s="195"/>
      <c r="Y527" s="195"/>
      <c r="Z527" s="195"/>
      <c r="AA527" s="195"/>
      <c r="AB527" s="195"/>
    </row>
    <row r="528">
      <c r="A528" s="439"/>
      <c r="B528" s="280" t="s">
        <v>2519</v>
      </c>
      <c r="C528" s="265" t="s">
        <v>2520</v>
      </c>
      <c r="D528" s="404"/>
      <c r="E528" s="17" t="s">
        <v>2521</v>
      </c>
      <c r="F528" s="395" t="s">
        <v>677</v>
      </c>
      <c r="G528" s="178" t="s">
        <v>124</v>
      </c>
      <c r="H528" s="286" t="s">
        <v>1379</v>
      </c>
      <c r="I528" s="290">
        <v>46237.0</v>
      </c>
      <c r="J528" s="195"/>
      <c r="K528" s="195"/>
      <c r="L528" s="195"/>
      <c r="M528" s="195"/>
      <c r="N528" s="195"/>
      <c r="O528" s="195"/>
      <c r="P528" s="195"/>
      <c r="Q528" s="195"/>
      <c r="R528" s="195"/>
      <c r="S528" s="195"/>
      <c r="T528" s="195"/>
      <c r="U528" s="195"/>
      <c r="V528" s="195"/>
      <c r="W528" s="195"/>
      <c r="X528" s="195"/>
      <c r="Y528" s="195"/>
      <c r="Z528" s="195"/>
      <c r="AA528" s="195"/>
      <c r="AB528" s="195"/>
    </row>
    <row r="529">
      <c r="A529" s="439"/>
      <c r="B529" s="280" t="s">
        <v>2522</v>
      </c>
      <c r="C529" s="265" t="s">
        <v>2523</v>
      </c>
      <c r="D529" s="404"/>
      <c r="E529" s="17" t="s">
        <v>2524</v>
      </c>
      <c r="F529" s="395" t="s">
        <v>125</v>
      </c>
      <c r="G529" s="178" t="s">
        <v>124</v>
      </c>
      <c r="H529" s="286" t="s">
        <v>1379</v>
      </c>
      <c r="I529" s="290">
        <v>46238.0</v>
      </c>
      <c r="J529" s="195"/>
      <c r="K529" s="195"/>
      <c r="L529" s="195"/>
      <c r="M529" s="195"/>
      <c r="N529" s="195"/>
      <c r="O529" s="195"/>
      <c r="P529" s="195"/>
      <c r="Q529" s="195"/>
      <c r="R529" s="195"/>
      <c r="S529" s="195"/>
      <c r="T529" s="195"/>
      <c r="U529" s="195"/>
      <c r="V529" s="195"/>
      <c r="W529" s="195"/>
      <c r="X529" s="195"/>
      <c r="Y529" s="195"/>
      <c r="Z529" s="195"/>
      <c r="AA529" s="195"/>
      <c r="AB529" s="195"/>
    </row>
    <row r="530">
      <c r="A530" s="440"/>
      <c r="B530" s="356" t="s">
        <v>2525</v>
      </c>
      <c r="C530" s="362" t="s">
        <v>2526</v>
      </c>
      <c r="D530" s="406" t="s">
        <v>2527</v>
      </c>
      <c r="E530" s="406" t="s">
        <v>2528</v>
      </c>
      <c r="F530" s="394" t="s">
        <v>687</v>
      </c>
      <c r="G530" s="202" t="s">
        <v>40</v>
      </c>
      <c r="H530" s="370" t="s">
        <v>1379</v>
      </c>
      <c r="I530" s="387">
        <v>46236.0</v>
      </c>
      <c r="J530" s="446"/>
      <c r="K530" s="446"/>
      <c r="L530" s="446"/>
      <c r="M530" s="446"/>
      <c r="N530" s="446"/>
      <c r="O530" s="446"/>
      <c r="P530" s="446"/>
      <c r="Q530" s="446"/>
      <c r="R530" s="446"/>
      <c r="S530" s="446"/>
      <c r="T530" s="446"/>
      <c r="U530" s="446"/>
      <c r="V530" s="446"/>
      <c r="W530" s="446"/>
      <c r="X530" s="446"/>
      <c r="Y530" s="446"/>
      <c r="Z530" s="446"/>
      <c r="AA530" s="446"/>
      <c r="AB530" s="447"/>
    </row>
    <row r="531">
      <c r="A531" s="439"/>
      <c r="B531" s="280" t="s">
        <v>2529</v>
      </c>
      <c r="C531" s="265" t="s">
        <v>2530</v>
      </c>
      <c r="D531" s="404"/>
      <c r="E531" s="17" t="s">
        <v>2531</v>
      </c>
      <c r="F531" s="395" t="s">
        <v>110</v>
      </c>
      <c r="G531" s="178" t="s">
        <v>124</v>
      </c>
      <c r="H531" s="286" t="s">
        <v>1379</v>
      </c>
      <c r="I531" s="290">
        <v>46238.0</v>
      </c>
      <c r="J531" s="195"/>
      <c r="K531" s="195"/>
      <c r="L531" s="195"/>
      <c r="M531" s="195"/>
      <c r="N531" s="195"/>
      <c r="O531" s="195"/>
      <c r="P531" s="195"/>
      <c r="Q531" s="195"/>
      <c r="R531" s="195"/>
      <c r="S531" s="195"/>
      <c r="T531" s="195"/>
      <c r="U531" s="195"/>
      <c r="V531" s="195"/>
      <c r="W531" s="195"/>
      <c r="X531" s="195"/>
      <c r="Y531" s="195"/>
      <c r="Z531" s="195"/>
      <c r="AA531" s="195"/>
      <c r="AB531" s="195"/>
    </row>
    <row r="532">
      <c r="A532" s="439"/>
      <c r="B532" s="280" t="s">
        <v>2532</v>
      </c>
      <c r="C532" s="265" t="s">
        <v>2533</v>
      </c>
      <c r="D532" s="404"/>
      <c r="E532" s="404"/>
      <c r="F532" s="395" t="s">
        <v>677</v>
      </c>
      <c r="G532" s="178" t="s">
        <v>124</v>
      </c>
      <c r="H532" s="286" t="s">
        <v>1379</v>
      </c>
      <c r="I532" s="290">
        <v>46238.0</v>
      </c>
      <c r="J532" s="195"/>
      <c r="K532" s="195"/>
      <c r="L532" s="195"/>
      <c r="M532" s="195"/>
      <c r="N532" s="195"/>
      <c r="O532" s="195"/>
      <c r="P532" s="195"/>
      <c r="Q532" s="195"/>
      <c r="R532" s="195"/>
      <c r="S532" s="195"/>
      <c r="T532" s="195"/>
      <c r="U532" s="195"/>
      <c r="V532" s="195"/>
      <c r="W532" s="195"/>
      <c r="X532" s="195"/>
      <c r="Y532" s="195"/>
      <c r="Z532" s="195"/>
      <c r="AA532" s="195"/>
      <c r="AB532" s="195"/>
    </row>
    <row r="533">
      <c r="A533" s="439"/>
      <c r="B533" s="280" t="s">
        <v>1204</v>
      </c>
      <c r="C533" s="265" t="s">
        <v>2534</v>
      </c>
      <c r="D533" s="404"/>
      <c r="E533" s="17" t="s">
        <v>2535</v>
      </c>
      <c r="F533" s="395" t="s">
        <v>125</v>
      </c>
      <c r="G533" s="178" t="s">
        <v>124</v>
      </c>
      <c r="H533" s="286" t="s">
        <v>1379</v>
      </c>
      <c r="I533" s="290">
        <v>46238.0</v>
      </c>
      <c r="J533" s="195"/>
      <c r="K533" s="195"/>
      <c r="L533" s="195"/>
      <c r="M533" s="195"/>
      <c r="N533" s="195"/>
      <c r="O533" s="195"/>
      <c r="P533" s="195"/>
      <c r="Q533" s="195"/>
      <c r="R533" s="195"/>
      <c r="S533" s="195"/>
      <c r="T533" s="195"/>
      <c r="U533" s="195"/>
      <c r="V533" s="195"/>
      <c r="W533" s="195"/>
      <c r="X533" s="195"/>
      <c r="Y533" s="195"/>
      <c r="Z533" s="195"/>
      <c r="AA533" s="195"/>
      <c r="AB533" s="195"/>
    </row>
    <row r="534">
      <c r="A534" s="439"/>
      <c r="B534" s="280" t="s">
        <v>2536</v>
      </c>
      <c r="C534" s="265" t="s">
        <v>2537</v>
      </c>
      <c r="D534" s="404"/>
      <c r="E534" s="17" t="s">
        <v>2538</v>
      </c>
      <c r="F534" s="395" t="s">
        <v>687</v>
      </c>
      <c r="G534" s="178" t="s">
        <v>260</v>
      </c>
      <c r="H534" s="286" t="s">
        <v>1379</v>
      </c>
      <c r="I534" s="290">
        <v>46239.0</v>
      </c>
      <c r="J534" s="195"/>
      <c r="K534" s="195"/>
      <c r="L534" s="195"/>
      <c r="M534" s="195"/>
      <c r="N534" s="195"/>
      <c r="O534" s="195"/>
      <c r="P534" s="195"/>
      <c r="Q534" s="195"/>
      <c r="R534" s="195"/>
      <c r="S534" s="195"/>
      <c r="T534" s="195"/>
      <c r="U534" s="195"/>
      <c r="V534" s="195"/>
      <c r="W534" s="195"/>
      <c r="X534" s="195"/>
      <c r="Y534" s="195"/>
      <c r="Z534" s="195"/>
      <c r="AA534" s="195"/>
      <c r="AB534" s="195"/>
    </row>
    <row r="535">
      <c r="A535" s="439"/>
      <c r="B535" s="280" t="s">
        <v>2539</v>
      </c>
      <c r="C535" s="265" t="s">
        <v>2540</v>
      </c>
      <c r="D535" s="404"/>
      <c r="E535" s="448" t="s">
        <v>2541</v>
      </c>
      <c r="F535" s="395" t="s">
        <v>110</v>
      </c>
      <c r="G535" s="178" t="s">
        <v>502</v>
      </c>
      <c r="H535" s="286" t="s">
        <v>1379</v>
      </c>
      <c r="I535" s="290">
        <v>46239.0</v>
      </c>
      <c r="J535" s="195"/>
      <c r="K535" s="195"/>
      <c r="L535" s="195"/>
      <c r="M535" s="195"/>
      <c r="N535" s="195"/>
      <c r="O535" s="195"/>
      <c r="P535" s="195"/>
      <c r="Q535" s="195"/>
      <c r="R535" s="195"/>
      <c r="S535" s="195"/>
      <c r="T535" s="195"/>
      <c r="U535" s="195"/>
      <c r="V535" s="195"/>
      <c r="W535" s="195"/>
      <c r="X535" s="195"/>
      <c r="Y535" s="195"/>
      <c r="Z535" s="195"/>
      <c r="AA535" s="195"/>
      <c r="AB535" s="195"/>
    </row>
    <row r="536">
      <c r="A536" s="439"/>
      <c r="B536" s="280" t="s">
        <v>2542</v>
      </c>
      <c r="C536" s="265" t="s">
        <v>2543</v>
      </c>
      <c r="D536" s="404"/>
      <c r="E536" s="404"/>
      <c r="F536" s="395" t="s">
        <v>677</v>
      </c>
      <c r="G536" s="178" t="s">
        <v>124</v>
      </c>
      <c r="H536" s="286" t="s">
        <v>1379</v>
      </c>
      <c r="I536" s="290">
        <v>46242.0</v>
      </c>
      <c r="J536" s="195"/>
      <c r="K536" s="195"/>
      <c r="L536" s="195"/>
      <c r="M536" s="195"/>
      <c r="N536" s="195"/>
      <c r="O536" s="195"/>
      <c r="P536" s="195"/>
      <c r="Q536" s="195"/>
      <c r="R536" s="195"/>
      <c r="S536" s="195"/>
      <c r="T536" s="195"/>
      <c r="U536" s="195"/>
      <c r="V536" s="195"/>
      <c r="W536" s="195"/>
      <c r="X536" s="195"/>
      <c r="Y536" s="195"/>
      <c r="Z536" s="195"/>
      <c r="AA536" s="195"/>
      <c r="AB536" s="195"/>
    </row>
    <row r="537">
      <c r="A537" s="439"/>
      <c r="B537" s="280" t="s">
        <v>2544</v>
      </c>
      <c r="C537" s="265" t="s">
        <v>2545</v>
      </c>
      <c r="D537" s="404"/>
      <c r="E537" s="17" t="s">
        <v>2546</v>
      </c>
      <c r="F537" s="395" t="s">
        <v>125</v>
      </c>
      <c r="G537" s="178" t="s">
        <v>124</v>
      </c>
      <c r="H537" s="286" t="s">
        <v>1379</v>
      </c>
      <c r="I537" s="290">
        <v>46240.0</v>
      </c>
      <c r="J537" s="195"/>
      <c r="K537" s="195"/>
      <c r="L537" s="195"/>
      <c r="M537" s="195"/>
      <c r="N537" s="195"/>
      <c r="O537" s="195"/>
      <c r="P537" s="195"/>
      <c r="Q537" s="195"/>
      <c r="R537" s="195"/>
      <c r="S537" s="195"/>
      <c r="T537" s="195"/>
      <c r="U537" s="195"/>
      <c r="V537" s="195"/>
      <c r="W537" s="195"/>
      <c r="X537" s="195"/>
      <c r="Y537" s="195"/>
      <c r="Z537" s="195"/>
      <c r="AA537" s="195"/>
      <c r="AB537" s="195"/>
    </row>
    <row r="538">
      <c r="A538" s="440"/>
      <c r="B538" s="356" t="s">
        <v>2547</v>
      </c>
      <c r="C538" s="362" t="s">
        <v>2548</v>
      </c>
      <c r="D538" s="406" t="s">
        <v>2549</v>
      </c>
      <c r="E538" s="406" t="s">
        <v>2550</v>
      </c>
      <c r="F538" s="394" t="s">
        <v>687</v>
      </c>
      <c r="G538" s="202" t="s">
        <v>40</v>
      </c>
      <c r="H538" s="370" t="s">
        <v>1379</v>
      </c>
      <c r="I538" s="387">
        <v>46245.0</v>
      </c>
      <c r="J538" s="449"/>
      <c r="K538" s="449"/>
      <c r="L538" s="449"/>
      <c r="M538" s="449"/>
      <c r="N538" s="449"/>
      <c r="O538" s="449"/>
      <c r="P538" s="449"/>
      <c r="Q538" s="449"/>
      <c r="R538" s="449"/>
      <c r="S538" s="449"/>
      <c r="T538" s="449"/>
      <c r="U538" s="449"/>
      <c r="V538" s="449"/>
      <c r="W538" s="449"/>
      <c r="X538" s="449"/>
      <c r="Y538" s="449"/>
      <c r="Z538" s="449"/>
      <c r="AA538" s="449"/>
      <c r="AB538" s="449"/>
    </row>
    <row r="539">
      <c r="A539" s="439"/>
      <c r="B539" s="280" t="s">
        <v>2551</v>
      </c>
      <c r="C539" s="265" t="s">
        <v>2552</v>
      </c>
      <c r="D539" s="404"/>
      <c r="E539" s="17" t="s">
        <v>2553</v>
      </c>
      <c r="F539" s="395" t="s">
        <v>110</v>
      </c>
      <c r="G539" s="178" t="s">
        <v>260</v>
      </c>
      <c r="H539" s="286" t="s">
        <v>1379</v>
      </c>
      <c r="I539" s="290">
        <v>46245.0</v>
      </c>
      <c r="J539" s="195"/>
      <c r="K539" s="195"/>
      <c r="L539" s="195"/>
      <c r="M539" s="195"/>
      <c r="N539" s="195"/>
      <c r="O539" s="195"/>
      <c r="P539" s="195"/>
      <c r="Q539" s="195"/>
      <c r="R539" s="195"/>
      <c r="S539" s="195"/>
      <c r="T539" s="195"/>
      <c r="U539" s="195"/>
      <c r="V539" s="195"/>
      <c r="W539" s="195"/>
      <c r="X539" s="195"/>
      <c r="Y539" s="195"/>
      <c r="Z539" s="195"/>
      <c r="AA539" s="195"/>
      <c r="AB539" s="195"/>
    </row>
    <row r="540">
      <c r="A540" s="439"/>
      <c r="B540" s="280" t="s">
        <v>2554</v>
      </c>
      <c r="C540" s="265" t="s">
        <v>2555</v>
      </c>
      <c r="D540" s="404"/>
      <c r="E540" s="17" t="s">
        <v>1265</v>
      </c>
      <c r="F540" s="395" t="s">
        <v>677</v>
      </c>
      <c r="G540" s="178" t="s">
        <v>124</v>
      </c>
      <c r="H540" s="286" t="s">
        <v>1379</v>
      </c>
      <c r="I540" s="290">
        <v>46245.0</v>
      </c>
      <c r="J540" s="195"/>
      <c r="K540" s="195"/>
      <c r="L540" s="195"/>
      <c r="M540" s="195"/>
      <c r="N540" s="195"/>
      <c r="O540" s="195"/>
      <c r="P540" s="195"/>
      <c r="Q540" s="195"/>
      <c r="R540" s="195"/>
      <c r="S540" s="195"/>
      <c r="T540" s="195"/>
      <c r="U540" s="195"/>
      <c r="V540" s="195"/>
      <c r="W540" s="195"/>
      <c r="X540" s="195"/>
      <c r="Y540" s="195"/>
      <c r="Z540" s="195"/>
      <c r="AA540" s="195"/>
      <c r="AB540" s="195"/>
    </row>
    <row r="541">
      <c r="A541" s="439"/>
      <c r="B541" s="280" t="s">
        <v>2556</v>
      </c>
      <c r="C541" s="265" t="s">
        <v>2557</v>
      </c>
      <c r="D541" s="404"/>
      <c r="E541" s="17" t="s">
        <v>2558</v>
      </c>
      <c r="F541" s="395" t="s">
        <v>125</v>
      </c>
      <c r="G541" s="178" t="s">
        <v>124</v>
      </c>
      <c r="H541" s="286" t="s">
        <v>1379</v>
      </c>
      <c r="I541" s="290">
        <v>46246.0</v>
      </c>
      <c r="J541" s="195"/>
      <c r="K541" s="195"/>
      <c r="L541" s="195"/>
      <c r="M541" s="195"/>
      <c r="N541" s="195"/>
      <c r="O541" s="195"/>
      <c r="P541" s="195"/>
      <c r="Q541" s="195"/>
      <c r="R541" s="195"/>
      <c r="S541" s="195"/>
      <c r="T541" s="195"/>
      <c r="U541" s="195"/>
      <c r="V541" s="195"/>
      <c r="W541" s="195"/>
      <c r="X541" s="195"/>
      <c r="Y541" s="195"/>
      <c r="Z541" s="195"/>
      <c r="AA541" s="195"/>
      <c r="AB541" s="195"/>
    </row>
    <row r="542">
      <c r="A542" s="439"/>
      <c r="B542" s="280" t="s">
        <v>2559</v>
      </c>
      <c r="C542" s="265" t="s">
        <v>2560</v>
      </c>
      <c r="D542" s="17" t="s">
        <v>2561</v>
      </c>
      <c r="E542" s="17" t="s">
        <v>2562</v>
      </c>
      <c r="F542" s="395" t="s">
        <v>687</v>
      </c>
      <c r="G542" s="178" t="s">
        <v>260</v>
      </c>
      <c r="H542" s="286" t="s">
        <v>1379</v>
      </c>
      <c r="I542" s="290">
        <v>46246.0</v>
      </c>
      <c r="J542" s="195"/>
      <c r="K542" s="195"/>
      <c r="L542" s="195"/>
      <c r="M542" s="195"/>
      <c r="N542" s="195"/>
      <c r="O542" s="195"/>
      <c r="P542" s="195"/>
      <c r="Q542" s="195"/>
      <c r="R542" s="195"/>
      <c r="S542" s="195"/>
      <c r="T542" s="195"/>
      <c r="U542" s="195"/>
      <c r="V542" s="195"/>
      <c r="W542" s="195"/>
      <c r="X542" s="195"/>
      <c r="Y542" s="195"/>
      <c r="Z542" s="195"/>
      <c r="AA542" s="195"/>
      <c r="AB542" s="195"/>
    </row>
    <row r="543">
      <c r="A543" s="439"/>
      <c r="B543" s="280" t="s">
        <v>2563</v>
      </c>
      <c r="C543" s="265" t="s">
        <v>2564</v>
      </c>
      <c r="D543" s="404"/>
      <c r="E543" s="17" t="s">
        <v>2565</v>
      </c>
      <c r="F543" s="395" t="s">
        <v>110</v>
      </c>
      <c r="G543" s="178" t="s">
        <v>124</v>
      </c>
      <c r="H543" s="286" t="s">
        <v>1379</v>
      </c>
      <c r="I543" s="290">
        <v>46247.0</v>
      </c>
      <c r="J543" s="195"/>
      <c r="K543" s="195"/>
      <c r="L543" s="195"/>
      <c r="M543" s="195"/>
      <c r="N543" s="195"/>
      <c r="O543" s="195"/>
      <c r="P543" s="195"/>
      <c r="Q543" s="195"/>
      <c r="R543" s="195"/>
      <c r="S543" s="195"/>
      <c r="T543" s="195"/>
      <c r="U543" s="195"/>
      <c r="V543" s="195"/>
      <c r="W543" s="195"/>
      <c r="X543" s="195"/>
      <c r="Y543" s="195"/>
      <c r="Z543" s="195"/>
      <c r="AA543" s="195"/>
      <c r="AB543" s="195"/>
    </row>
    <row r="544">
      <c r="A544" s="439"/>
      <c r="B544" s="280" t="s">
        <v>2566</v>
      </c>
      <c r="C544" s="265" t="s">
        <v>2567</v>
      </c>
      <c r="D544" s="404"/>
      <c r="E544" s="404"/>
      <c r="F544" s="395" t="s">
        <v>677</v>
      </c>
      <c r="G544" s="178" t="s">
        <v>124</v>
      </c>
      <c r="H544" s="286" t="s">
        <v>1379</v>
      </c>
      <c r="I544" s="290">
        <v>46247.0</v>
      </c>
      <c r="J544" s="195"/>
      <c r="K544" s="195"/>
      <c r="L544" s="195"/>
      <c r="M544" s="195"/>
      <c r="N544" s="195"/>
      <c r="O544" s="195"/>
      <c r="P544" s="195"/>
      <c r="Q544" s="195"/>
      <c r="R544" s="195"/>
      <c r="S544" s="195"/>
      <c r="T544" s="195"/>
      <c r="U544" s="195"/>
      <c r="V544" s="195"/>
      <c r="W544" s="195"/>
      <c r="X544" s="195"/>
      <c r="Y544" s="195"/>
      <c r="Z544" s="195"/>
      <c r="AA544" s="195"/>
      <c r="AB544" s="195"/>
    </row>
    <row r="545">
      <c r="A545" s="439"/>
      <c r="B545" s="280" t="s">
        <v>2568</v>
      </c>
      <c r="C545" s="265" t="s">
        <v>2569</v>
      </c>
      <c r="D545" s="404"/>
      <c r="E545" s="404"/>
      <c r="F545" s="395" t="s">
        <v>45</v>
      </c>
      <c r="G545" s="178" t="s">
        <v>124</v>
      </c>
      <c r="H545" s="286" t="s">
        <v>1379</v>
      </c>
      <c r="I545" s="290">
        <v>46247.0</v>
      </c>
      <c r="J545" s="195"/>
      <c r="K545" s="195"/>
      <c r="L545" s="195"/>
      <c r="M545" s="195"/>
      <c r="N545" s="195"/>
      <c r="O545" s="195"/>
      <c r="P545" s="195"/>
      <c r="Q545" s="195"/>
      <c r="R545" s="195"/>
      <c r="S545" s="195"/>
      <c r="T545" s="195"/>
      <c r="U545" s="195"/>
      <c r="V545" s="195"/>
      <c r="W545" s="195"/>
      <c r="X545" s="195"/>
      <c r="Y545" s="195"/>
      <c r="Z545" s="195"/>
      <c r="AA545" s="195"/>
      <c r="AB545" s="195"/>
    </row>
    <row r="546">
      <c r="A546" s="439"/>
      <c r="B546" s="280" t="s">
        <v>2570</v>
      </c>
      <c r="C546" s="265" t="s">
        <v>2571</v>
      </c>
      <c r="D546" s="404"/>
      <c r="E546" s="404"/>
      <c r="F546" s="395" t="s">
        <v>129</v>
      </c>
      <c r="G546" s="178" t="s">
        <v>124</v>
      </c>
      <c r="H546" s="286" t="s">
        <v>1379</v>
      </c>
      <c r="I546" s="290">
        <v>46248.0</v>
      </c>
      <c r="J546" s="195"/>
      <c r="K546" s="195"/>
      <c r="L546" s="195"/>
      <c r="M546" s="195"/>
      <c r="N546" s="195"/>
      <c r="O546" s="195"/>
      <c r="P546" s="195"/>
      <c r="Q546" s="195"/>
      <c r="R546" s="195"/>
      <c r="S546" s="195"/>
      <c r="T546" s="195"/>
      <c r="U546" s="195"/>
      <c r="V546" s="195"/>
      <c r="W546" s="195"/>
      <c r="X546" s="195"/>
      <c r="Y546" s="195"/>
      <c r="Z546" s="195"/>
      <c r="AA546" s="195"/>
      <c r="AB546" s="195"/>
    </row>
    <row r="547">
      <c r="A547" s="439"/>
      <c r="B547" s="280" t="s">
        <v>2572</v>
      </c>
      <c r="C547" s="265" t="s">
        <v>2573</v>
      </c>
      <c r="D547" s="404"/>
      <c r="E547" s="17" t="s">
        <v>2574</v>
      </c>
      <c r="F547" s="395" t="s">
        <v>125</v>
      </c>
      <c r="G547" s="178" t="s">
        <v>124</v>
      </c>
      <c r="H547" s="286" t="s">
        <v>1379</v>
      </c>
      <c r="I547" s="290">
        <v>46248.0</v>
      </c>
      <c r="J547" s="195"/>
      <c r="K547" s="195"/>
      <c r="L547" s="195"/>
      <c r="M547" s="195"/>
      <c r="N547" s="195"/>
      <c r="O547" s="195"/>
      <c r="P547" s="195"/>
      <c r="Q547" s="195"/>
      <c r="R547" s="195"/>
      <c r="S547" s="195"/>
      <c r="T547" s="195"/>
      <c r="U547" s="195"/>
      <c r="V547" s="195"/>
      <c r="W547" s="195"/>
      <c r="X547" s="195"/>
      <c r="Y547" s="195"/>
      <c r="Z547" s="195"/>
      <c r="AA547" s="195"/>
      <c r="AB547" s="195"/>
    </row>
    <row r="548">
      <c r="A548" s="439"/>
      <c r="B548" s="280" t="s">
        <v>2575</v>
      </c>
      <c r="C548" s="265" t="s">
        <v>2576</v>
      </c>
      <c r="D548" s="404"/>
      <c r="E548" s="17" t="s">
        <v>2577</v>
      </c>
      <c r="F548" s="395" t="s">
        <v>687</v>
      </c>
      <c r="G548" s="178" t="s">
        <v>124</v>
      </c>
      <c r="H548" s="286" t="s">
        <v>1379</v>
      </c>
      <c r="I548" s="290">
        <v>46250.0</v>
      </c>
      <c r="J548" s="195"/>
      <c r="K548" s="195"/>
      <c r="L548" s="195"/>
      <c r="M548" s="195"/>
      <c r="N548" s="195"/>
      <c r="O548" s="195"/>
      <c r="P548" s="195"/>
      <c r="Q548" s="195"/>
      <c r="R548" s="195"/>
      <c r="S548" s="195"/>
      <c r="T548" s="195"/>
      <c r="U548" s="195"/>
      <c r="V548" s="195"/>
      <c r="W548" s="195"/>
      <c r="X548" s="195"/>
      <c r="Y548" s="195"/>
      <c r="Z548" s="195"/>
      <c r="AA548" s="195"/>
      <c r="AB548" s="195"/>
    </row>
    <row r="549">
      <c r="A549" s="439"/>
      <c r="B549" s="280" t="s">
        <v>2578</v>
      </c>
      <c r="C549" s="265" t="s">
        <v>2579</v>
      </c>
      <c r="D549" s="404"/>
      <c r="E549" s="17" t="s">
        <v>2580</v>
      </c>
      <c r="F549" s="395" t="s">
        <v>110</v>
      </c>
      <c r="G549" s="178" t="s">
        <v>40</v>
      </c>
      <c r="H549" s="286" t="s">
        <v>1379</v>
      </c>
      <c r="I549" s="299"/>
      <c r="J549" s="195"/>
      <c r="K549" s="195"/>
      <c r="L549" s="195"/>
      <c r="M549" s="195"/>
      <c r="N549" s="195"/>
      <c r="O549" s="195"/>
      <c r="P549" s="195"/>
      <c r="Q549" s="195"/>
      <c r="R549" s="195"/>
      <c r="S549" s="195"/>
      <c r="T549" s="195"/>
      <c r="U549" s="195"/>
      <c r="V549" s="195"/>
      <c r="W549" s="195"/>
      <c r="X549" s="195"/>
      <c r="Y549" s="195"/>
      <c r="Z549" s="195"/>
      <c r="AA549" s="195"/>
      <c r="AB549" s="195"/>
    </row>
    <row r="550">
      <c r="A550" s="439"/>
      <c r="B550" s="280" t="s">
        <v>2581</v>
      </c>
      <c r="C550" s="265" t="s">
        <v>2582</v>
      </c>
      <c r="D550" s="404"/>
      <c r="E550" s="404"/>
      <c r="F550" s="395" t="s">
        <v>677</v>
      </c>
      <c r="G550" s="178" t="s">
        <v>124</v>
      </c>
      <c r="H550" s="286" t="s">
        <v>1379</v>
      </c>
      <c r="I550" s="299"/>
      <c r="J550" s="195"/>
      <c r="K550" s="195"/>
      <c r="L550" s="195"/>
      <c r="M550" s="195"/>
      <c r="N550" s="195"/>
      <c r="O550" s="195"/>
      <c r="P550" s="195"/>
      <c r="Q550" s="195"/>
      <c r="R550" s="195"/>
      <c r="S550" s="195"/>
      <c r="T550" s="195"/>
      <c r="U550" s="195"/>
      <c r="V550" s="195"/>
      <c r="W550" s="195"/>
      <c r="X550" s="195"/>
      <c r="Y550" s="195"/>
      <c r="Z550" s="195"/>
      <c r="AA550" s="195"/>
      <c r="AB550" s="195"/>
    </row>
    <row r="551">
      <c r="A551" s="439"/>
      <c r="B551" s="280" t="s">
        <v>2583</v>
      </c>
      <c r="C551" s="265" t="s">
        <v>2584</v>
      </c>
      <c r="D551" s="404"/>
      <c r="E551" s="17" t="s">
        <v>2585</v>
      </c>
      <c r="F551" s="395" t="s">
        <v>45</v>
      </c>
      <c r="G551" s="178" t="s">
        <v>124</v>
      </c>
      <c r="H551" s="286" t="s">
        <v>1379</v>
      </c>
      <c r="I551" s="290">
        <v>46251.0</v>
      </c>
      <c r="J551" s="195"/>
      <c r="K551" s="195"/>
      <c r="L551" s="195"/>
      <c r="M551" s="195"/>
      <c r="N551" s="195"/>
      <c r="O551" s="195"/>
      <c r="P551" s="195"/>
      <c r="Q551" s="195"/>
      <c r="R551" s="195"/>
      <c r="S551" s="195"/>
      <c r="T551" s="195"/>
      <c r="U551" s="195"/>
      <c r="V551" s="195"/>
      <c r="W551" s="195"/>
      <c r="X551" s="195"/>
      <c r="Y551" s="195"/>
      <c r="Z551" s="195"/>
      <c r="AA551" s="195"/>
      <c r="AB551" s="195"/>
    </row>
    <row r="552">
      <c r="A552" s="439"/>
      <c r="B552" s="280" t="s">
        <v>2586</v>
      </c>
      <c r="C552" s="265" t="s">
        <v>2587</v>
      </c>
      <c r="D552" s="404"/>
      <c r="E552" s="17" t="s">
        <v>2588</v>
      </c>
      <c r="F552" s="395" t="s">
        <v>129</v>
      </c>
      <c r="G552" s="178" t="s">
        <v>124</v>
      </c>
      <c r="H552" s="286" t="s">
        <v>1379</v>
      </c>
      <c r="I552" s="290">
        <v>46251.0</v>
      </c>
      <c r="J552" s="195"/>
      <c r="K552" s="195"/>
      <c r="L552" s="195"/>
      <c r="M552" s="195"/>
      <c r="N552" s="195"/>
      <c r="O552" s="195"/>
      <c r="P552" s="195"/>
      <c r="Q552" s="195"/>
      <c r="R552" s="195"/>
      <c r="S552" s="195"/>
      <c r="T552" s="195"/>
      <c r="U552" s="195"/>
      <c r="V552" s="195"/>
      <c r="W552" s="195"/>
      <c r="X552" s="195"/>
      <c r="Y552" s="195"/>
      <c r="Z552" s="195"/>
      <c r="AA552" s="195"/>
      <c r="AB552" s="195"/>
    </row>
    <row r="553">
      <c r="A553" s="439"/>
      <c r="B553" s="280" t="s">
        <v>2589</v>
      </c>
      <c r="C553" s="278"/>
      <c r="D553" s="404"/>
      <c r="E553" s="17" t="s">
        <v>2590</v>
      </c>
      <c r="F553" s="395" t="s">
        <v>125</v>
      </c>
      <c r="G553" s="178" t="s">
        <v>40</v>
      </c>
      <c r="H553" s="286" t="s">
        <v>1379</v>
      </c>
      <c r="I553" s="290">
        <v>46251.0</v>
      </c>
      <c r="J553" s="195"/>
      <c r="K553" s="195"/>
      <c r="L553" s="195"/>
      <c r="M553" s="195"/>
      <c r="N553" s="195"/>
      <c r="O553" s="195"/>
      <c r="P553" s="195"/>
      <c r="Q553" s="195"/>
      <c r="R553" s="195"/>
      <c r="S553" s="195"/>
      <c r="T553" s="195"/>
      <c r="U553" s="195"/>
      <c r="V553" s="195"/>
      <c r="W553" s="195"/>
      <c r="X553" s="195"/>
      <c r="Y553" s="195"/>
      <c r="Z553" s="195"/>
      <c r="AA553" s="195"/>
      <c r="AB553" s="195"/>
    </row>
    <row r="554">
      <c r="A554" s="439"/>
      <c r="B554" s="280" t="s">
        <v>2591</v>
      </c>
      <c r="C554" s="265" t="s">
        <v>2592</v>
      </c>
      <c r="D554" s="17" t="s">
        <v>2593</v>
      </c>
      <c r="E554" s="17" t="s">
        <v>2594</v>
      </c>
      <c r="F554" s="395" t="s">
        <v>687</v>
      </c>
      <c r="G554" s="178" t="s">
        <v>124</v>
      </c>
      <c r="H554" s="286" t="s">
        <v>1379</v>
      </c>
      <c r="I554" s="290">
        <v>46253.0</v>
      </c>
      <c r="J554" s="195"/>
      <c r="K554" s="195"/>
      <c r="L554" s="195"/>
      <c r="M554" s="195"/>
      <c r="N554" s="195"/>
      <c r="O554" s="195"/>
      <c r="P554" s="195"/>
      <c r="Q554" s="195"/>
      <c r="R554" s="195"/>
      <c r="S554" s="195"/>
      <c r="T554" s="195"/>
      <c r="U554" s="195"/>
      <c r="V554" s="195"/>
      <c r="W554" s="195"/>
      <c r="X554" s="195"/>
      <c r="Y554" s="195"/>
      <c r="Z554" s="195"/>
      <c r="AA554" s="195"/>
      <c r="AB554" s="195"/>
    </row>
    <row r="555">
      <c r="A555" s="439"/>
      <c r="B555" s="280" t="s">
        <v>2595</v>
      </c>
      <c r="C555" s="265" t="s">
        <v>2596</v>
      </c>
      <c r="D555" s="404"/>
      <c r="E555" s="17" t="s">
        <v>2597</v>
      </c>
      <c r="F555" s="395" t="s">
        <v>110</v>
      </c>
      <c r="G555" s="178" t="s">
        <v>124</v>
      </c>
      <c r="H555" s="286" t="s">
        <v>1379</v>
      </c>
      <c r="I555" s="290">
        <v>46253.0</v>
      </c>
      <c r="J555" s="195"/>
      <c r="K555" s="195"/>
      <c r="L555" s="195"/>
      <c r="M555" s="195"/>
      <c r="N555" s="195"/>
      <c r="O555" s="195"/>
      <c r="P555" s="195"/>
      <c r="Q555" s="195"/>
      <c r="R555" s="195"/>
      <c r="S555" s="195"/>
      <c r="T555" s="195"/>
      <c r="U555" s="195"/>
      <c r="V555" s="195"/>
      <c r="W555" s="195"/>
      <c r="X555" s="195"/>
      <c r="Y555" s="195"/>
      <c r="Z555" s="195"/>
      <c r="AA555" s="195"/>
      <c r="AB555" s="195"/>
    </row>
    <row r="556">
      <c r="A556" s="439"/>
      <c r="B556" s="280" t="s">
        <v>2598</v>
      </c>
      <c r="C556" s="265" t="s">
        <v>2599</v>
      </c>
      <c r="D556" s="404"/>
      <c r="E556" s="404"/>
      <c r="F556" s="395" t="s">
        <v>677</v>
      </c>
      <c r="G556" s="178" t="s">
        <v>40</v>
      </c>
      <c r="H556" s="286" t="s">
        <v>1379</v>
      </c>
      <c r="I556" s="290">
        <v>46254.0</v>
      </c>
      <c r="J556" s="195"/>
      <c r="K556" s="195"/>
      <c r="L556" s="195"/>
      <c r="M556" s="195"/>
      <c r="N556" s="195"/>
      <c r="O556" s="195"/>
      <c r="P556" s="195"/>
      <c r="Q556" s="195"/>
      <c r="R556" s="195"/>
      <c r="S556" s="195"/>
      <c r="T556" s="195"/>
      <c r="U556" s="195"/>
      <c r="V556" s="195"/>
      <c r="W556" s="195"/>
      <c r="X556" s="195"/>
      <c r="Y556" s="195"/>
      <c r="Z556" s="195"/>
      <c r="AA556" s="195"/>
      <c r="AB556" s="195"/>
    </row>
    <row r="557">
      <c r="A557" s="439"/>
      <c r="B557" s="280" t="s">
        <v>2600</v>
      </c>
      <c r="C557" s="265" t="s">
        <v>2601</v>
      </c>
      <c r="D557" s="404"/>
      <c r="E557" s="17" t="s">
        <v>2602</v>
      </c>
      <c r="F557" s="395" t="s">
        <v>45</v>
      </c>
      <c r="G557" s="178" t="s">
        <v>124</v>
      </c>
      <c r="H557" s="286" t="s">
        <v>1379</v>
      </c>
      <c r="I557" s="290">
        <v>46254.0</v>
      </c>
      <c r="J557" s="195"/>
      <c r="K557" s="195"/>
      <c r="L557" s="195"/>
      <c r="M557" s="195"/>
      <c r="N557" s="195"/>
      <c r="O557" s="195"/>
      <c r="P557" s="195"/>
      <c r="Q557" s="195"/>
      <c r="R557" s="195"/>
      <c r="S557" s="195"/>
      <c r="T557" s="195"/>
      <c r="U557" s="195"/>
      <c r="V557" s="195"/>
      <c r="W557" s="195"/>
      <c r="X557" s="195"/>
      <c r="Y557" s="195"/>
      <c r="Z557" s="195"/>
      <c r="AA557" s="195"/>
      <c r="AB557" s="195"/>
    </row>
    <row r="558">
      <c r="A558" s="439"/>
      <c r="B558" s="280" t="s">
        <v>2603</v>
      </c>
      <c r="C558" s="265" t="s">
        <v>2604</v>
      </c>
      <c r="D558" s="404"/>
      <c r="E558" s="404"/>
      <c r="F558" s="395" t="s">
        <v>129</v>
      </c>
      <c r="G558" s="178" t="s">
        <v>124</v>
      </c>
      <c r="H558" s="286" t="s">
        <v>1379</v>
      </c>
      <c r="I558" s="290">
        <v>46255.0</v>
      </c>
      <c r="J558" s="195"/>
      <c r="K558" s="195"/>
      <c r="L558" s="195"/>
      <c r="M558" s="195"/>
      <c r="N558" s="195"/>
      <c r="O558" s="195"/>
      <c r="P558" s="195"/>
      <c r="Q558" s="195"/>
      <c r="R558" s="195"/>
      <c r="S558" s="195"/>
      <c r="T558" s="195"/>
      <c r="U558" s="195"/>
      <c r="V558" s="195"/>
      <c r="W558" s="195"/>
      <c r="X558" s="195"/>
      <c r="Y558" s="195"/>
      <c r="Z558" s="195"/>
      <c r="AA558" s="195"/>
      <c r="AB558" s="195"/>
    </row>
    <row r="559">
      <c r="A559" s="439"/>
      <c r="B559" s="280" t="s">
        <v>2605</v>
      </c>
      <c r="C559" s="265" t="s">
        <v>2606</v>
      </c>
      <c r="D559" s="404"/>
      <c r="E559" s="17" t="s">
        <v>2607</v>
      </c>
      <c r="F559" s="395" t="s">
        <v>125</v>
      </c>
      <c r="G559" s="178" t="s">
        <v>124</v>
      </c>
      <c r="H559" s="286" t="s">
        <v>1379</v>
      </c>
      <c r="I559" s="290">
        <v>46255.0</v>
      </c>
      <c r="J559" s="195"/>
      <c r="K559" s="195"/>
      <c r="L559" s="195"/>
      <c r="M559" s="195"/>
      <c r="N559" s="195"/>
      <c r="O559" s="195"/>
      <c r="P559" s="195"/>
      <c r="Q559" s="195"/>
      <c r="R559" s="195"/>
      <c r="S559" s="195"/>
      <c r="T559" s="195"/>
      <c r="U559" s="195"/>
      <c r="V559" s="195"/>
      <c r="W559" s="195"/>
      <c r="X559" s="195"/>
      <c r="Y559" s="195"/>
      <c r="Z559" s="195"/>
      <c r="AA559" s="195"/>
      <c r="AB559" s="195"/>
    </row>
    <row r="560">
      <c r="A560" s="439"/>
      <c r="B560" s="280" t="s">
        <v>2608</v>
      </c>
      <c r="C560" s="265" t="s">
        <v>2609</v>
      </c>
      <c r="D560" s="404"/>
      <c r="E560" s="17" t="s">
        <v>2610</v>
      </c>
      <c r="F560" s="395" t="s">
        <v>687</v>
      </c>
      <c r="G560" s="178" t="s">
        <v>124</v>
      </c>
      <c r="H560" s="286" t="s">
        <v>1379</v>
      </c>
      <c r="I560" s="290">
        <v>46256.0</v>
      </c>
      <c r="J560" s="195"/>
      <c r="K560" s="195"/>
      <c r="L560" s="195"/>
      <c r="M560" s="195"/>
      <c r="N560" s="195"/>
      <c r="O560" s="195"/>
      <c r="P560" s="195"/>
      <c r="Q560" s="195"/>
      <c r="R560" s="195"/>
      <c r="S560" s="195"/>
      <c r="T560" s="195"/>
      <c r="U560" s="195"/>
      <c r="V560" s="195"/>
      <c r="W560" s="195"/>
      <c r="X560" s="195"/>
      <c r="Y560" s="195"/>
      <c r="Z560" s="195"/>
      <c r="AA560" s="195"/>
      <c r="AB560" s="195"/>
    </row>
    <row r="561">
      <c r="A561" s="439"/>
      <c r="B561" s="280" t="s">
        <v>2611</v>
      </c>
      <c r="C561" s="288"/>
      <c r="D561" s="404"/>
      <c r="E561" s="17" t="s">
        <v>2612</v>
      </c>
      <c r="F561" s="395" t="s">
        <v>110</v>
      </c>
      <c r="G561" s="178" t="s">
        <v>124</v>
      </c>
      <c r="H561" s="286" t="s">
        <v>1379</v>
      </c>
      <c r="I561" s="290">
        <v>46256.0</v>
      </c>
      <c r="J561" s="195"/>
      <c r="K561" s="195"/>
      <c r="L561" s="195"/>
      <c r="M561" s="195"/>
      <c r="N561" s="195"/>
      <c r="O561" s="195"/>
      <c r="P561" s="195"/>
      <c r="Q561" s="195"/>
      <c r="R561" s="195"/>
      <c r="S561" s="195"/>
      <c r="T561" s="195"/>
      <c r="U561" s="195"/>
      <c r="V561" s="195"/>
      <c r="W561" s="195"/>
      <c r="X561" s="195"/>
      <c r="Y561" s="195"/>
      <c r="Z561" s="195"/>
      <c r="AA561" s="195"/>
      <c r="AB561" s="195"/>
    </row>
    <row r="562">
      <c r="A562" s="439"/>
      <c r="B562" s="280" t="s">
        <v>2613</v>
      </c>
      <c r="C562" s="265" t="s">
        <v>2614</v>
      </c>
      <c r="D562" s="404"/>
      <c r="E562" s="404"/>
      <c r="F562" s="395" t="s">
        <v>677</v>
      </c>
      <c r="G562" s="178" t="s">
        <v>124</v>
      </c>
      <c r="H562" s="286" t="s">
        <v>1379</v>
      </c>
      <c r="I562" s="290">
        <v>46257.0</v>
      </c>
      <c r="J562" s="195"/>
      <c r="K562" s="195"/>
      <c r="L562" s="195"/>
      <c r="M562" s="195"/>
      <c r="N562" s="195"/>
      <c r="O562" s="195"/>
      <c r="P562" s="195"/>
      <c r="Q562" s="195"/>
      <c r="R562" s="195"/>
      <c r="S562" s="195"/>
      <c r="T562" s="195"/>
      <c r="U562" s="195"/>
      <c r="V562" s="195"/>
      <c r="W562" s="195"/>
      <c r="X562" s="195"/>
      <c r="Y562" s="195"/>
      <c r="Z562" s="195"/>
      <c r="AA562" s="195"/>
      <c r="AB562" s="195"/>
    </row>
    <row r="563">
      <c r="A563" s="439"/>
      <c r="B563" s="280" t="s">
        <v>2615</v>
      </c>
      <c r="C563" s="265" t="s">
        <v>2616</v>
      </c>
      <c r="D563" s="404"/>
      <c r="E563" s="404"/>
      <c r="F563" s="395" t="s">
        <v>47</v>
      </c>
      <c r="G563" s="178" t="s">
        <v>124</v>
      </c>
      <c r="H563" s="286" t="s">
        <v>1379</v>
      </c>
      <c r="I563" s="290">
        <v>46257.0</v>
      </c>
      <c r="J563" s="195"/>
      <c r="K563" s="195"/>
      <c r="L563" s="195"/>
      <c r="M563" s="195"/>
      <c r="N563" s="195"/>
      <c r="O563" s="195"/>
      <c r="P563" s="195"/>
      <c r="Q563" s="195"/>
      <c r="R563" s="195"/>
      <c r="S563" s="195"/>
      <c r="T563" s="195"/>
      <c r="U563" s="195"/>
      <c r="V563" s="195"/>
      <c r="W563" s="195"/>
      <c r="X563" s="195"/>
      <c r="Y563" s="195"/>
      <c r="Z563" s="195"/>
      <c r="AA563" s="195"/>
      <c r="AB563" s="195"/>
    </row>
    <row r="564">
      <c r="A564" s="439"/>
      <c r="B564" s="280" t="s">
        <v>2617</v>
      </c>
      <c r="C564" s="265" t="s">
        <v>2618</v>
      </c>
      <c r="D564" s="404"/>
      <c r="E564" s="404"/>
      <c r="F564" s="395" t="s">
        <v>129</v>
      </c>
      <c r="G564" s="178" t="s">
        <v>124</v>
      </c>
      <c r="H564" s="286" t="s">
        <v>1379</v>
      </c>
      <c r="I564" s="290">
        <v>46258.0</v>
      </c>
      <c r="J564" s="195"/>
      <c r="K564" s="195"/>
      <c r="L564" s="195"/>
      <c r="M564" s="195"/>
      <c r="N564" s="195"/>
      <c r="O564" s="195"/>
      <c r="P564" s="195"/>
      <c r="Q564" s="195"/>
      <c r="R564" s="195"/>
      <c r="S564" s="195"/>
      <c r="T564" s="195"/>
      <c r="U564" s="195"/>
      <c r="V564" s="195"/>
      <c r="W564" s="195"/>
      <c r="X564" s="195"/>
      <c r="Y564" s="195"/>
      <c r="Z564" s="195"/>
      <c r="AA564" s="195"/>
      <c r="AB564" s="195"/>
    </row>
    <row r="565">
      <c r="A565" s="439"/>
      <c r="B565" s="280" t="s">
        <v>2619</v>
      </c>
      <c r="C565" s="265" t="s">
        <v>2620</v>
      </c>
      <c r="D565" s="404"/>
      <c r="E565" s="17" t="s">
        <v>2621</v>
      </c>
      <c r="F565" s="395" t="s">
        <v>125</v>
      </c>
      <c r="G565" s="178" t="s">
        <v>40</v>
      </c>
      <c r="H565" s="286" t="s">
        <v>1379</v>
      </c>
      <c r="I565" s="290">
        <v>46258.0</v>
      </c>
      <c r="J565" s="195"/>
      <c r="K565" s="195"/>
      <c r="L565" s="195"/>
      <c r="M565" s="195"/>
      <c r="N565" s="195"/>
      <c r="O565" s="195"/>
      <c r="P565" s="195"/>
      <c r="Q565" s="195"/>
      <c r="R565" s="195"/>
      <c r="S565" s="195"/>
      <c r="T565" s="195"/>
      <c r="U565" s="195"/>
      <c r="V565" s="195"/>
      <c r="W565" s="195"/>
      <c r="X565" s="195"/>
      <c r="Y565" s="195"/>
      <c r="Z565" s="195"/>
      <c r="AA565" s="195"/>
      <c r="AB565" s="195"/>
    </row>
    <row r="566">
      <c r="A566" s="439"/>
      <c r="B566" s="280" t="s">
        <v>2622</v>
      </c>
      <c r="C566" s="265" t="s">
        <v>2623</v>
      </c>
      <c r="D566" s="404"/>
      <c r="E566" s="17" t="s">
        <v>2624</v>
      </c>
      <c r="F566" s="395" t="s">
        <v>687</v>
      </c>
      <c r="G566" s="178" t="s">
        <v>260</v>
      </c>
      <c r="H566" s="286" t="s">
        <v>1379</v>
      </c>
      <c r="I566" s="290">
        <v>46259.0</v>
      </c>
      <c r="J566" s="195"/>
      <c r="K566" s="195"/>
      <c r="L566" s="195"/>
      <c r="M566" s="195"/>
      <c r="N566" s="195"/>
      <c r="O566" s="195"/>
      <c r="P566" s="195"/>
      <c r="Q566" s="195"/>
      <c r="R566" s="195"/>
      <c r="S566" s="195"/>
      <c r="T566" s="195"/>
      <c r="U566" s="195"/>
      <c r="V566" s="195"/>
      <c r="W566" s="195"/>
      <c r="X566" s="195"/>
      <c r="Y566" s="195"/>
      <c r="Z566" s="195"/>
      <c r="AA566" s="195"/>
      <c r="AB566" s="195"/>
    </row>
    <row r="567">
      <c r="A567" s="439"/>
      <c r="B567" s="280" t="s">
        <v>2625</v>
      </c>
      <c r="C567" s="265" t="s">
        <v>2626</v>
      </c>
      <c r="D567" s="404"/>
      <c r="E567" s="404"/>
      <c r="F567" s="395" t="s">
        <v>110</v>
      </c>
      <c r="G567" s="178" t="s">
        <v>124</v>
      </c>
      <c r="H567" s="286" t="s">
        <v>1379</v>
      </c>
      <c r="I567" s="290">
        <v>46260.0</v>
      </c>
      <c r="J567" s="195"/>
      <c r="K567" s="195"/>
      <c r="L567" s="195"/>
      <c r="M567" s="195"/>
      <c r="N567" s="195"/>
      <c r="O567" s="195"/>
      <c r="P567" s="195"/>
      <c r="Q567" s="195"/>
      <c r="R567" s="195"/>
      <c r="S567" s="195"/>
      <c r="T567" s="195"/>
      <c r="U567" s="195"/>
      <c r="V567" s="195"/>
      <c r="W567" s="195"/>
      <c r="X567" s="195"/>
      <c r="Y567" s="195"/>
      <c r="Z567" s="195"/>
      <c r="AA567" s="195"/>
      <c r="AB567" s="195"/>
    </row>
    <row r="568">
      <c r="A568" s="439"/>
      <c r="B568" s="280" t="s">
        <v>2627</v>
      </c>
      <c r="C568" s="265" t="s">
        <v>2628</v>
      </c>
      <c r="D568" s="404"/>
      <c r="E568" s="17" t="s">
        <v>2629</v>
      </c>
      <c r="F568" s="395" t="s">
        <v>677</v>
      </c>
      <c r="G568" s="178" t="s">
        <v>124</v>
      </c>
      <c r="H568" s="286" t="s">
        <v>1379</v>
      </c>
      <c r="I568" s="290">
        <v>46261.0</v>
      </c>
      <c r="J568" s="195"/>
      <c r="K568" s="195"/>
      <c r="L568" s="195"/>
      <c r="M568" s="195"/>
      <c r="N568" s="195"/>
      <c r="O568" s="195"/>
      <c r="P568" s="195"/>
      <c r="Q568" s="195"/>
      <c r="R568" s="195"/>
      <c r="S568" s="195"/>
      <c r="T568" s="195"/>
      <c r="U568" s="195"/>
      <c r="V568" s="195"/>
      <c r="W568" s="195"/>
      <c r="X568" s="195"/>
      <c r="Y568" s="195"/>
      <c r="Z568" s="195"/>
      <c r="AA568" s="195"/>
      <c r="AB568" s="195"/>
    </row>
    <row r="569">
      <c r="A569" s="439"/>
      <c r="B569" s="280" t="s">
        <v>2630</v>
      </c>
      <c r="C569" s="265" t="s">
        <v>2631</v>
      </c>
      <c r="D569" s="404"/>
      <c r="E569" s="17" t="s">
        <v>2632</v>
      </c>
      <c r="F569" s="395" t="s">
        <v>47</v>
      </c>
      <c r="G569" s="178" t="s">
        <v>502</v>
      </c>
      <c r="H569" s="286" t="s">
        <v>1379</v>
      </c>
      <c r="I569" s="290">
        <v>46263.0</v>
      </c>
      <c r="J569" s="195"/>
      <c r="K569" s="195"/>
      <c r="L569" s="195"/>
      <c r="M569" s="195"/>
      <c r="N569" s="195"/>
      <c r="O569" s="195"/>
      <c r="P569" s="195"/>
      <c r="Q569" s="195"/>
      <c r="R569" s="195"/>
      <c r="S569" s="195"/>
      <c r="T569" s="195"/>
      <c r="U569" s="195"/>
      <c r="V569" s="195"/>
      <c r="W569" s="195"/>
      <c r="X569" s="195"/>
      <c r="Y569" s="195"/>
      <c r="Z569" s="195"/>
      <c r="AA569" s="195"/>
      <c r="AB569" s="195"/>
    </row>
    <row r="570">
      <c r="A570" s="439"/>
      <c r="B570" s="280" t="s">
        <v>2633</v>
      </c>
      <c r="C570" s="265" t="s">
        <v>2634</v>
      </c>
      <c r="D570" s="404"/>
      <c r="E570" s="404"/>
      <c r="F570" s="395" t="s">
        <v>129</v>
      </c>
      <c r="G570" s="178" t="s">
        <v>124</v>
      </c>
      <c r="H570" s="286" t="s">
        <v>1379</v>
      </c>
      <c r="I570" s="290">
        <v>46263.0</v>
      </c>
      <c r="J570" s="195"/>
      <c r="K570" s="195"/>
      <c r="L570" s="195"/>
      <c r="M570" s="195"/>
      <c r="N570" s="195"/>
      <c r="O570" s="195"/>
      <c r="P570" s="195"/>
      <c r="Q570" s="195"/>
      <c r="R570" s="195"/>
      <c r="S570" s="195"/>
      <c r="T570" s="195"/>
      <c r="U570" s="195"/>
      <c r="V570" s="195"/>
      <c r="W570" s="195"/>
      <c r="X570" s="195"/>
      <c r="Y570" s="195"/>
      <c r="Z570" s="195"/>
      <c r="AA570" s="195"/>
      <c r="AB570" s="195"/>
    </row>
    <row r="571">
      <c r="A571" s="439"/>
      <c r="B571" s="280" t="s">
        <v>2635</v>
      </c>
      <c r="C571" s="265" t="s">
        <v>2636</v>
      </c>
      <c r="D571" s="404"/>
      <c r="E571" s="17" t="s">
        <v>2637</v>
      </c>
      <c r="F571" s="395" t="s">
        <v>125</v>
      </c>
      <c r="G571" s="178" t="s">
        <v>124</v>
      </c>
      <c r="H571" s="286" t="s">
        <v>1379</v>
      </c>
      <c r="I571" s="290">
        <v>46264.0</v>
      </c>
      <c r="J571" s="195"/>
      <c r="K571" s="195"/>
      <c r="L571" s="195"/>
      <c r="M571" s="195"/>
      <c r="N571" s="195"/>
      <c r="O571" s="195"/>
      <c r="P571" s="195"/>
      <c r="Q571" s="195"/>
      <c r="R571" s="195"/>
      <c r="S571" s="195"/>
      <c r="T571" s="195"/>
      <c r="U571" s="195"/>
      <c r="V571" s="195"/>
      <c r="W571" s="195"/>
      <c r="X571" s="195"/>
      <c r="Y571" s="195"/>
      <c r="Z571" s="195"/>
      <c r="AA571" s="195"/>
      <c r="AB571" s="195"/>
    </row>
    <row r="572">
      <c r="A572" s="439"/>
      <c r="B572" s="280" t="s">
        <v>2638</v>
      </c>
      <c r="C572" s="265" t="s">
        <v>2639</v>
      </c>
      <c r="D572" s="404"/>
      <c r="E572" s="17" t="s">
        <v>2640</v>
      </c>
      <c r="F572" s="395" t="s">
        <v>687</v>
      </c>
      <c r="G572" s="178" t="s">
        <v>502</v>
      </c>
      <c r="H572" s="286" t="s">
        <v>1379</v>
      </c>
      <c r="I572" s="290">
        <v>46265.0</v>
      </c>
      <c r="J572" s="195"/>
      <c r="K572" s="195"/>
      <c r="L572" s="195"/>
      <c r="M572" s="195"/>
      <c r="N572" s="195"/>
      <c r="O572" s="195"/>
      <c r="P572" s="195"/>
      <c r="Q572" s="195"/>
      <c r="R572" s="195"/>
      <c r="S572" s="195"/>
      <c r="T572" s="195"/>
      <c r="U572" s="195"/>
      <c r="V572" s="195"/>
      <c r="W572" s="195"/>
      <c r="X572" s="195"/>
      <c r="Y572" s="195"/>
      <c r="Z572" s="195"/>
      <c r="AA572" s="195"/>
      <c r="AB572" s="195"/>
    </row>
    <row r="573">
      <c r="A573" s="439"/>
      <c r="B573" s="280" t="s">
        <v>2641</v>
      </c>
      <c r="C573" s="265" t="s">
        <v>2642</v>
      </c>
      <c r="D573" s="404"/>
      <c r="E573" s="404"/>
      <c r="F573" s="395" t="s">
        <v>110</v>
      </c>
      <c r="G573" s="178" t="s">
        <v>124</v>
      </c>
      <c r="H573" s="286" t="s">
        <v>1379</v>
      </c>
      <c r="I573" s="290">
        <v>46266.0</v>
      </c>
      <c r="J573" s="195"/>
      <c r="K573" s="195"/>
      <c r="L573" s="195"/>
      <c r="M573" s="195"/>
      <c r="N573" s="195"/>
      <c r="O573" s="195"/>
      <c r="P573" s="195"/>
      <c r="Q573" s="195"/>
      <c r="R573" s="195"/>
      <c r="S573" s="195"/>
      <c r="T573" s="195"/>
      <c r="U573" s="195"/>
      <c r="V573" s="195"/>
      <c r="W573" s="195"/>
      <c r="X573" s="195"/>
      <c r="Y573" s="195"/>
      <c r="Z573" s="195"/>
      <c r="AA573" s="195"/>
      <c r="AB573" s="195"/>
    </row>
    <row r="574">
      <c r="A574" s="439"/>
      <c r="B574" s="280" t="s">
        <v>2643</v>
      </c>
      <c r="C574" s="265" t="s">
        <v>2644</v>
      </c>
      <c r="D574" s="404"/>
      <c r="E574" s="17" t="s">
        <v>2645</v>
      </c>
      <c r="F574" s="439" t="s">
        <v>677</v>
      </c>
      <c r="G574" s="178" t="s">
        <v>124</v>
      </c>
      <c r="H574" s="286" t="s">
        <v>1379</v>
      </c>
      <c r="I574" s="290">
        <v>46267.0</v>
      </c>
      <c r="J574" s="195"/>
      <c r="K574" s="195"/>
      <c r="L574" s="195"/>
      <c r="M574" s="146"/>
      <c r="N574" s="146"/>
      <c r="O574" s="146"/>
      <c r="P574" s="146"/>
      <c r="Q574" s="146"/>
      <c r="R574" s="146"/>
      <c r="S574" s="146"/>
      <c r="T574" s="146"/>
      <c r="U574" s="146"/>
      <c r="V574" s="146"/>
      <c r="W574" s="146"/>
      <c r="X574" s="146"/>
      <c r="Y574" s="146"/>
      <c r="Z574" s="146"/>
      <c r="AA574" s="146"/>
      <c r="AB574" s="146"/>
    </row>
    <row r="575">
      <c r="A575" s="439"/>
      <c r="B575" s="280" t="s">
        <v>1627</v>
      </c>
      <c r="C575" s="265" t="s">
        <v>2646</v>
      </c>
      <c r="D575" s="404"/>
      <c r="E575" s="17" t="s">
        <v>2647</v>
      </c>
      <c r="F575" s="395" t="s">
        <v>47</v>
      </c>
      <c r="G575" s="178" t="s">
        <v>124</v>
      </c>
      <c r="H575" s="286" t="s">
        <v>1379</v>
      </c>
      <c r="I575" s="290">
        <v>46269.0</v>
      </c>
      <c r="J575" s="195"/>
      <c r="K575" s="195"/>
      <c r="L575" s="195"/>
      <c r="M575" s="146"/>
      <c r="N575" s="146"/>
      <c r="O575" s="146"/>
      <c r="P575" s="146"/>
      <c r="Q575" s="146"/>
      <c r="R575" s="146"/>
      <c r="S575" s="146"/>
      <c r="T575" s="146"/>
      <c r="U575" s="146"/>
      <c r="V575" s="146"/>
      <c r="W575" s="146"/>
      <c r="X575" s="146"/>
      <c r="Y575" s="146"/>
      <c r="Z575" s="146"/>
      <c r="AA575" s="146"/>
      <c r="AB575" s="146"/>
    </row>
    <row r="576">
      <c r="A576" s="439"/>
      <c r="B576" s="280" t="s">
        <v>2648</v>
      </c>
      <c r="C576" s="265" t="s">
        <v>2649</v>
      </c>
      <c r="D576" s="404"/>
      <c r="E576" s="17" t="s">
        <v>2647</v>
      </c>
      <c r="F576" s="395" t="s">
        <v>129</v>
      </c>
      <c r="G576" s="178" t="s">
        <v>124</v>
      </c>
      <c r="H576" s="286" t="s">
        <v>1379</v>
      </c>
      <c r="I576" s="290">
        <v>46269.0</v>
      </c>
      <c r="J576" s="195"/>
      <c r="K576" s="195"/>
      <c r="L576" s="195"/>
      <c r="M576" s="146"/>
      <c r="N576" s="146"/>
      <c r="O576" s="146"/>
      <c r="P576" s="146"/>
      <c r="Q576" s="146"/>
      <c r="R576" s="146"/>
      <c r="S576" s="146"/>
      <c r="T576" s="146"/>
      <c r="U576" s="146"/>
      <c r="V576" s="146"/>
      <c r="W576" s="146"/>
      <c r="X576" s="146"/>
      <c r="Y576" s="146"/>
      <c r="Z576" s="146"/>
      <c r="AA576" s="146"/>
      <c r="AB576" s="146"/>
    </row>
    <row r="577">
      <c r="A577" s="439"/>
      <c r="B577" s="280" t="s">
        <v>2650</v>
      </c>
      <c r="C577" s="265" t="s">
        <v>2651</v>
      </c>
      <c r="D577" s="404"/>
      <c r="E577" s="17" t="s">
        <v>2652</v>
      </c>
      <c r="F577" s="439" t="s">
        <v>125</v>
      </c>
      <c r="G577" s="178" t="s">
        <v>124</v>
      </c>
      <c r="H577" s="286" t="s">
        <v>1379</v>
      </c>
      <c r="I577" s="290">
        <v>46269.0</v>
      </c>
      <c r="J577" s="195"/>
      <c r="K577" s="195"/>
      <c r="L577" s="195"/>
      <c r="M577" s="146"/>
      <c r="N577" s="146"/>
      <c r="O577" s="146"/>
      <c r="P577" s="146"/>
      <c r="Q577" s="146"/>
      <c r="R577" s="146"/>
      <c r="S577" s="146"/>
      <c r="T577" s="146"/>
      <c r="U577" s="146"/>
      <c r="V577" s="146"/>
      <c r="W577" s="146"/>
      <c r="X577" s="146"/>
      <c r="Y577" s="146"/>
      <c r="Z577" s="146"/>
      <c r="AA577" s="146"/>
      <c r="AB577" s="146"/>
    </row>
    <row r="578">
      <c r="A578" s="439"/>
      <c r="B578" s="280" t="s">
        <v>2653</v>
      </c>
      <c r="C578" s="265" t="s">
        <v>2654</v>
      </c>
      <c r="D578" s="280" t="s">
        <v>2655</v>
      </c>
      <c r="E578" s="17" t="s">
        <v>2656</v>
      </c>
      <c r="F578" s="439" t="s">
        <v>687</v>
      </c>
      <c r="G578" s="178" t="s">
        <v>124</v>
      </c>
      <c r="H578" s="286" t="s">
        <v>1379</v>
      </c>
      <c r="I578" s="290">
        <v>46272.0</v>
      </c>
      <c r="J578" s="195"/>
      <c r="K578" s="195"/>
      <c r="L578" s="195"/>
      <c r="M578" s="146"/>
      <c r="N578" s="146"/>
      <c r="O578" s="146"/>
      <c r="P578" s="146"/>
      <c r="Q578" s="146"/>
      <c r="R578" s="146"/>
      <c r="S578" s="146"/>
      <c r="T578" s="146"/>
      <c r="U578" s="146"/>
      <c r="V578" s="146"/>
      <c r="W578" s="146"/>
      <c r="X578" s="146"/>
      <c r="Y578" s="146"/>
      <c r="Z578" s="146"/>
      <c r="AA578" s="146"/>
      <c r="AB578" s="146"/>
    </row>
    <row r="579">
      <c r="A579" s="439"/>
      <c r="B579" s="280" t="s">
        <v>2657</v>
      </c>
      <c r="C579" s="265" t="s">
        <v>2658</v>
      </c>
      <c r="D579" s="404"/>
      <c r="E579" s="404"/>
      <c r="F579" s="439" t="s">
        <v>110</v>
      </c>
      <c r="G579" s="178" t="s">
        <v>124</v>
      </c>
      <c r="H579" s="286" t="s">
        <v>1379</v>
      </c>
      <c r="I579" s="290">
        <v>46272.0</v>
      </c>
      <c r="J579" s="195"/>
      <c r="K579" s="195"/>
      <c r="L579" s="195"/>
      <c r="M579" s="146"/>
      <c r="N579" s="146"/>
      <c r="O579" s="146"/>
      <c r="P579" s="146"/>
      <c r="Q579" s="146"/>
      <c r="R579" s="146"/>
      <c r="S579" s="146"/>
      <c r="T579" s="146"/>
      <c r="U579" s="146"/>
      <c r="V579" s="146"/>
      <c r="W579" s="146"/>
      <c r="X579" s="146"/>
      <c r="Y579" s="146"/>
      <c r="Z579" s="146"/>
      <c r="AA579" s="146"/>
      <c r="AB579" s="146"/>
    </row>
    <row r="580">
      <c r="A580" s="439"/>
      <c r="B580" s="280" t="s">
        <v>2659</v>
      </c>
      <c r="C580" s="450" t="s">
        <v>2660</v>
      </c>
      <c r="D580" s="17"/>
      <c r="E580" s="17" t="s">
        <v>2661</v>
      </c>
      <c r="F580" s="439" t="s">
        <v>677</v>
      </c>
      <c r="G580" s="178" t="s">
        <v>124</v>
      </c>
      <c r="H580" s="286" t="s">
        <v>1379</v>
      </c>
      <c r="I580" s="290">
        <v>46272.0</v>
      </c>
      <c r="J580" s="195"/>
      <c r="K580" s="195"/>
      <c r="L580" s="195"/>
      <c r="M580" s="146"/>
      <c r="N580" s="146"/>
      <c r="O580" s="146"/>
      <c r="P580" s="146"/>
      <c r="Q580" s="146"/>
      <c r="R580" s="146"/>
      <c r="S580" s="146"/>
      <c r="T580" s="146"/>
      <c r="U580" s="146"/>
      <c r="V580" s="146"/>
      <c r="W580" s="146"/>
      <c r="X580" s="146"/>
      <c r="Y580" s="146"/>
      <c r="Z580" s="146"/>
      <c r="AA580" s="146"/>
      <c r="AB580" s="146"/>
    </row>
    <row r="581">
      <c r="A581" s="439"/>
      <c r="B581" s="280" t="s">
        <v>2662</v>
      </c>
      <c r="C581" s="265" t="s">
        <v>2663</v>
      </c>
      <c r="D581" s="404"/>
      <c r="E581" s="17" t="s">
        <v>2664</v>
      </c>
      <c r="F581" s="439" t="s">
        <v>47</v>
      </c>
      <c r="G581" s="178" t="s">
        <v>124</v>
      </c>
      <c r="H581" s="286" t="s">
        <v>1379</v>
      </c>
      <c r="I581" s="290">
        <v>46272.0</v>
      </c>
      <c r="J581" s="195"/>
      <c r="K581" s="195"/>
      <c r="L581" s="195"/>
      <c r="M581" s="146"/>
      <c r="N581" s="146"/>
      <c r="O581" s="146"/>
      <c r="P581" s="146"/>
      <c r="Q581" s="146"/>
      <c r="R581" s="146"/>
      <c r="S581" s="146"/>
      <c r="T581" s="146"/>
      <c r="U581" s="146"/>
      <c r="V581" s="146"/>
      <c r="W581" s="146"/>
      <c r="X581" s="146"/>
      <c r="Y581" s="146"/>
      <c r="Z581" s="146"/>
      <c r="AA581" s="146"/>
      <c r="AB581" s="146"/>
    </row>
    <row r="582">
      <c r="A582" s="439"/>
      <c r="B582" s="280" t="s">
        <v>2665</v>
      </c>
      <c r="C582" s="265" t="s">
        <v>2666</v>
      </c>
      <c r="D582" s="404"/>
      <c r="E582" s="17" t="s">
        <v>2667</v>
      </c>
      <c r="F582" s="439" t="s">
        <v>129</v>
      </c>
      <c r="G582" s="178" t="s">
        <v>124</v>
      </c>
      <c r="H582" s="286" t="s">
        <v>1379</v>
      </c>
      <c r="I582" s="290">
        <v>46273.0</v>
      </c>
      <c r="J582" s="195"/>
      <c r="K582" s="195"/>
      <c r="L582" s="195"/>
      <c r="M582" s="146"/>
      <c r="N582" s="146"/>
      <c r="O582" s="146"/>
      <c r="P582" s="146"/>
      <c r="Q582" s="146"/>
      <c r="R582" s="146"/>
      <c r="S582" s="146"/>
      <c r="T582" s="146"/>
      <c r="U582" s="146"/>
      <c r="V582" s="146"/>
      <c r="W582" s="146"/>
      <c r="X582" s="146"/>
      <c r="Y582" s="146"/>
      <c r="Z582" s="146"/>
      <c r="AA582" s="146"/>
      <c r="AB582" s="146"/>
    </row>
    <row r="583">
      <c r="A583" s="439"/>
      <c r="B583" s="280" t="s">
        <v>2668</v>
      </c>
      <c r="C583" s="265" t="s">
        <v>2669</v>
      </c>
      <c r="D583" s="404"/>
      <c r="E583" s="17" t="s">
        <v>2670</v>
      </c>
      <c r="F583" s="439" t="s">
        <v>125</v>
      </c>
      <c r="G583" s="178" t="s">
        <v>124</v>
      </c>
      <c r="H583" s="286" t="s">
        <v>1379</v>
      </c>
      <c r="I583" s="290">
        <v>46273.0</v>
      </c>
      <c r="J583" s="195"/>
      <c r="K583" s="195"/>
      <c r="L583" s="195"/>
      <c r="M583" s="146"/>
      <c r="N583" s="146"/>
      <c r="O583" s="146"/>
      <c r="P583" s="146"/>
      <c r="Q583" s="146"/>
      <c r="R583" s="146"/>
      <c r="S583" s="146"/>
      <c r="T583" s="146"/>
      <c r="U583" s="146"/>
      <c r="V583" s="146"/>
      <c r="W583" s="146"/>
      <c r="X583" s="146"/>
      <c r="Y583" s="146"/>
      <c r="Z583" s="146"/>
      <c r="AA583" s="146"/>
      <c r="AB583" s="146"/>
    </row>
    <row r="584">
      <c r="A584" s="439"/>
      <c r="B584" s="280" t="s">
        <v>2671</v>
      </c>
      <c r="C584" s="265" t="s">
        <v>2672</v>
      </c>
      <c r="D584" s="404"/>
      <c r="E584" s="17" t="s">
        <v>2673</v>
      </c>
      <c r="F584" s="439" t="s">
        <v>687</v>
      </c>
      <c r="G584" s="178" t="s">
        <v>124</v>
      </c>
      <c r="H584" s="286" t="s">
        <v>1379</v>
      </c>
      <c r="I584" s="290">
        <v>46273.0</v>
      </c>
      <c r="J584" s="195"/>
      <c r="K584" s="195"/>
      <c r="L584" s="195"/>
      <c r="M584" s="146"/>
      <c r="N584" s="146"/>
      <c r="O584" s="146"/>
      <c r="P584" s="146"/>
      <c r="Q584" s="146"/>
      <c r="R584" s="146"/>
      <c r="S584" s="146"/>
      <c r="T584" s="146"/>
      <c r="U584" s="146"/>
      <c r="V584" s="146"/>
      <c r="W584" s="146"/>
      <c r="X584" s="146"/>
      <c r="Y584" s="146"/>
      <c r="Z584" s="146"/>
      <c r="AA584" s="146"/>
      <c r="AB584" s="146"/>
    </row>
    <row r="585">
      <c r="A585" s="439"/>
      <c r="B585" s="280" t="s">
        <v>2674</v>
      </c>
      <c r="C585" s="265" t="s">
        <v>2675</v>
      </c>
      <c r="D585" s="404"/>
      <c r="E585" s="17" t="s">
        <v>2676</v>
      </c>
      <c r="F585" s="439" t="s">
        <v>110</v>
      </c>
      <c r="G585" s="178" t="s">
        <v>124</v>
      </c>
      <c r="H585" s="286" t="s">
        <v>1379</v>
      </c>
      <c r="I585" s="290">
        <v>46274.0</v>
      </c>
      <c r="J585" s="195"/>
      <c r="K585" s="195"/>
      <c r="L585" s="195"/>
      <c r="M585" s="146"/>
      <c r="N585" s="146"/>
      <c r="O585" s="146"/>
      <c r="P585" s="146"/>
      <c r="Q585" s="146"/>
      <c r="R585" s="146"/>
      <c r="S585" s="146"/>
      <c r="T585" s="146"/>
      <c r="U585" s="146"/>
      <c r="V585" s="146"/>
      <c r="W585" s="146"/>
      <c r="X585" s="146"/>
      <c r="Y585" s="146"/>
      <c r="Z585" s="146"/>
      <c r="AA585" s="146"/>
      <c r="AB585" s="146"/>
    </row>
    <row r="586">
      <c r="A586" s="439"/>
      <c r="B586" s="280" t="s">
        <v>2677</v>
      </c>
      <c r="C586" s="265" t="s">
        <v>2678</v>
      </c>
      <c r="D586" s="404"/>
      <c r="E586" s="17" t="s">
        <v>2679</v>
      </c>
      <c r="F586" s="439" t="s">
        <v>677</v>
      </c>
      <c r="G586" s="178" t="s">
        <v>124</v>
      </c>
      <c r="H586" s="286" t="s">
        <v>1379</v>
      </c>
      <c r="I586" s="290">
        <v>46274.0</v>
      </c>
      <c r="J586" s="195"/>
      <c r="K586" s="195"/>
      <c r="L586" s="195"/>
      <c r="M586" s="146"/>
      <c r="N586" s="146"/>
      <c r="O586" s="146"/>
      <c r="P586" s="146"/>
      <c r="Q586" s="146"/>
      <c r="R586" s="146"/>
      <c r="S586" s="146"/>
      <c r="T586" s="146"/>
      <c r="U586" s="146"/>
      <c r="V586" s="146"/>
      <c r="W586" s="146"/>
      <c r="X586" s="146"/>
      <c r="Y586" s="146"/>
      <c r="Z586" s="146"/>
      <c r="AA586" s="146"/>
      <c r="AB586" s="146"/>
    </row>
    <row r="587">
      <c r="A587" s="439"/>
      <c r="B587" s="280" t="s">
        <v>2680</v>
      </c>
      <c r="C587" s="278" t="s">
        <v>1579</v>
      </c>
      <c r="D587" s="404"/>
      <c r="E587" s="17" t="s">
        <v>2645</v>
      </c>
      <c r="F587" s="439" t="s">
        <v>47</v>
      </c>
      <c r="G587" s="178" t="s">
        <v>124</v>
      </c>
      <c r="H587" s="286" t="s">
        <v>1379</v>
      </c>
      <c r="I587" s="290">
        <v>46274.0</v>
      </c>
      <c r="J587" s="195"/>
      <c r="K587" s="195"/>
      <c r="L587" s="195"/>
      <c r="M587" s="146"/>
      <c r="N587" s="146"/>
      <c r="O587" s="146"/>
      <c r="P587" s="146"/>
      <c r="Q587" s="146"/>
      <c r="R587" s="146"/>
      <c r="S587" s="146"/>
      <c r="T587" s="146"/>
      <c r="U587" s="146"/>
      <c r="V587" s="146"/>
      <c r="W587" s="146"/>
      <c r="X587" s="146"/>
      <c r="Y587" s="146"/>
      <c r="Z587" s="146"/>
      <c r="AA587" s="146"/>
      <c r="AB587" s="146"/>
    </row>
    <row r="588">
      <c r="A588" s="439"/>
      <c r="B588" s="280" t="s">
        <v>2681</v>
      </c>
      <c r="C588" s="265" t="s">
        <v>2682</v>
      </c>
      <c r="D588" s="404"/>
      <c r="E588" s="17" t="s">
        <v>2683</v>
      </c>
      <c r="F588" s="439" t="s">
        <v>129</v>
      </c>
      <c r="G588" s="178" t="s">
        <v>124</v>
      </c>
      <c r="H588" s="286" t="s">
        <v>1379</v>
      </c>
      <c r="I588" s="290">
        <v>46274.0</v>
      </c>
      <c r="J588" s="195"/>
      <c r="K588" s="195"/>
      <c r="L588" s="195"/>
      <c r="M588" s="146"/>
      <c r="N588" s="146"/>
      <c r="O588" s="146"/>
      <c r="P588" s="146"/>
      <c r="Q588" s="146"/>
      <c r="R588" s="146"/>
      <c r="S588" s="146"/>
      <c r="T588" s="146"/>
      <c r="U588" s="146"/>
      <c r="V588" s="146"/>
      <c r="W588" s="146"/>
      <c r="X588" s="146"/>
      <c r="Y588" s="146"/>
      <c r="Z588" s="146"/>
      <c r="AA588" s="146"/>
      <c r="AB588" s="146"/>
    </row>
    <row r="589">
      <c r="A589" s="439"/>
      <c r="B589" s="280" t="s">
        <v>2684</v>
      </c>
      <c r="C589" s="265" t="s">
        <v>2685</v>
      </c>
      <c r="D589" s="404"/>
      <c r="E589" s="17" t="s">
        <v>2686</v>
      </c>
      <c r="F589" s="395" t="s">
        <v>125</v>
      </c>
      <c r="G589" s="178" t="s">
        <v>124</v>
      </c>
      <c r="H589" s="286" t="s">
        <v>1379</v>
      </c>
      <c r="I589" s="290">
        <v>46275.0</v>
      </c>
      <c r="J589" s="195"/>
      <c r="K589" s="195"/>
      <c r="L589" s="195"/>
      <c r="M589" s="146"/>
      <c r="N589" s="146"/>
      <c r="O589" s="146"/>
      <c r="P589" s="146"/>
      <c r="Q589" s="146"/>
      <c r="R589" s="146"/>
      <c r="S589" s="146"/>
      <c r="T589" s="146"/>
      <c r="U589" s="146"/>
      <c r="V589" s="146"/>
      <c r="W589" s="146"/>
      <c r="X589" s="146"/>
      <c r="Y589" s="146"/>
      <c r="Z589" s="146"/>
      <c r="AA589" s="146"/>
      <c r="AB589" s="146"/>
    </row>
    <row r="590">
      <c r="A590" s="439"/>
      <c r="B590" s="280" t="s">
        <v>2687</v>
      </c>
      <c r="C590" s="265" t="s">
        <v>2688</v>
      </c>
      <c r="D590" s="404"/>
      <c r="E590" s="17" t="s">
        <v>2689</v>
      </c>
      <c r="F590" s="395" t="s">
        <v>687</v>
      </c>
      <c r="G590" s="178" t="s">
        <v>124</v>
      </c>
      <c r="H590" s="286" t="s">
        <v>1379</v>
      </c>
      <c r="I590" s="290">
        <v>46275.0</v>
      </c>
      <c r="J590" s="195"/>
      <c r="K590" s="195"/>
      <c r="L590" s="195"/>
      <c r="M590" s="146"/>
      <c r="N590" s="146"/>
      <c r="O590" s="146"/>
      <c r="P590" s="146"/>
      <c r="Q590" s="146"/>
      <c r="R590" s="146"/>
      <c r="S590" s="146"/>
      <c r="T590" s="146"/>
      <c r="U590" s="146"/>
      <c r="V590" s="146"/>
      <c r="W590" s="146"/>
      <c r="X590" s="146"/>
      <c r="Y590" s="146"/>
      <c r="Z590" s="146"/>
      <c r="AA590" s="146"/>
      <c r="AB590" s="146"/>
    </row>
    <row r="591">
      <c r="A591" s="439"/>
      <c r="B591" s="367"/>
      <c r="C591" s="288"/>
      <c r="D591" s="404"/>
      <c r="E591" s="404"/>
      <c r="F591" s="395" t="s">
        <v>110</v>
      </c>
      <c r="G591" s="178" t="s">
        <v>124</v>
      </c>
      <c r="H591" s="286" t="s">
        <v>1002</v>
      </c>
      <c r="I591" s="290">
        <v>46275.0</v>
      </c>
      <c r="J591" s="195"/>
      <c r="K591" s="195"/>
      <c r="L591" s="195"/>
      <c r="M591" s="146"/>
      <c r="N591" s="146"/>
      <c r="O591" s="146"/>
      <c r="P591" s="146"/>
      <c r="Q591" s="146"/>
      <c r="R591" s="146"/>
      <c r="S591" s="146"/>
      <c r="T591" s="146"/>
      <c r="U591" s="146"/>
      <c r="V591" s="146"/>
      <c r="W591" s="146"/>
      <c r="X591" s="146"/>
      <c r="Y591" s="146"/>
      <c r="Z591" s="146"/>
      <c r="AA591" s="146"/>
      <c r="AB591" s="146"/>
    </row>
    <row r="592">
      <c r="A592" s="439"/>
      <c r="B592" s="280"/>
      <c r="C592" s="278"/>
      <c r="D592" s="404"/>
      <c r="E592" s="17"/>
      <c r="F592" s="395" t="s">
        <v>677</v>
      </c>
      <c r="G592" s="178" t="s">
        <v>124</v>
      </c>
      <c r="H592" s="286" t="s">
        <v>1379</v>
      </c>
      <c r="I592" s="290">
        <v>46275.0</v>
      </c>
      <c r="J592" s="195"/>
      <c r="K592" s="195"/>
      <c r="L592" s="195"/>
      <c r="M592" s="146"/>
      <c r="N592" s="146"/>
      <c r="O592" s="146"/>
      <c r="P592" s="146"/>
      <c r="Q592" s="146"/>
      <c r="R592" s="146"/>
      <c r="S592" s="146"/>
      <c r="T592" s="146"/>
      <c r="U592" s="146"/>
      <c r="V592" s="146"/>
      <c r="W592" s="146"/>
      <c r="X592" s="146"/>
      <c r="Y592" s="146"/>
      <c r="Z592" s="146"/>
      <c r="AA592" s="146"/>
      <c r="AB592" s="146"/>
    </row>
    <row r="593">
      <c r="A593" s="439"/>
      <c r="B593" s="280" t="s">
        <v>2690</v>
      </c>
      <c r="C593" s="265" t="s">
        <v>2691</v>
      </c>
      <c r="D593" s="404"/>
      <c r="E593" s="17" t="s">
        <v>2692</v>
      </c>
      <c r="F593" s="395" t="s">
        <v>47</v>
      </c>
      <c r="G593" s="178" t="s">
        <v>124</v>
      </c>
      <c r="H593" s="286" t="s">
        <v>1379</v>
      </c>
      <c r="I593" s="290">
        <v>46278.0</v>
      </c>
      <c r="J593" s="195"/>
      <c r="K593" s="195"/>
      <c r="L593" s="195"/>
      <c r="M593" s="146"/>
      <c r="N593" s="146"/>
      <c r="O593" s="146"/>
      <c r="P593" s="146"/>
      <c r="Q593" s="146"/>
      <c r="R593" s="146"/>
      <c r="S593" s="146"/>
      <c r="T593" s="146"/>
      <c r="U593" s="146"/>
      <c r="V593" s="146"/>
      <c r="W593" s="146"/>
      <c r="X593" s="146"/>
      <c r="Y593" s="146"/>
      <c r="Z593" s="146"/>
      <c r="AA593" s="146"/>
      <c r="AB593" s="146"/>
    </row>
    <row r="594">
      <c r="A594" s="439"/>
      <c r="B594" s="280" t="s">
        <v>2693</v>
      </c>
      <c r="C594" s="265" t="s">
        <v>2694</v>
      </c>
      <c r="D594" s="404"/>
      <c r="E594" s="17" t="s">
        <v>2695</v>
      </c>
      <c r="F594" s="395" t="s">
        <v>129</v>
      </c>
      <c r="G594" s="178" t="s">
        <v>124</v>
      </c>
      <c r="H594" s="341"/>
      <c r="I594" s="299"/>
      <c r="J594" s="195"/>
      <c r="K594" s="195"/>
      <c r="L594" s="195"/>
      <c r="M594" s="146"/>
      <c r="N594" s="146"/>
      <c r="O594" s="146"/>
      <c r="P594" s="146"/>
      <c r="Q594" s="146"/>
      <c r="R594" s="146"/>
      <c r="S594" s="146"/>
      <c r="T594" s="146"/>
      <c r="U594" s="146"/>
      <c r="V594" s="146"/>
      <c r="W594" s="146"/>
      <c r="X594" s="146"/>
      <c r="Y594" s="146"/>
      <c r="Z594" s="146"/>
      <c r="AA594" s="146"/>
      <c r="AB594" s="146"/>
    </row>
    <row r="595">
      <c r="A595" s="439"/>
      <c r="B595" s="280" t="s">
        <v>2696</v>
      </c>
      <c r="C595" s="265" t="s">
        <v>2697</v>
      </c>
      <c r="D595" s="404"/>
      <c r="E595" s="17" t="s">
        <v>2698</v>
      </c>
      <c r="F595" s="395" t="s">
        <v>125</v>
      </c>
      <c r="G595" s="178" t="s">
        <v>124</v>
      </c>
      <c r="H595" s="341"/>
      <c r="I595" s="290">
        <v>46281.0</v>
      </c>
      <c r="J595" s="195"/>
      <c r="K595" s="195"/>
      <c r="L595" s="195"/>
      <c r="M595" s="146"/>
      <c r="N595" s="146"/>
      <c r="O595" s="146"/>
      <c r="P595" s="146"/>
      <c r="Q595" s="146"/>
      <c r="R595" s="146"/>
      <c r="S595" s="146"/>
      <c r="T595" s="146"/>
      <c r="U595" s="146"/>
      <c r="V595" s="146"/>
      <c r="W595" s="146"/>
      <c r="X595" s="146"/>
      <c r="Y595" s="146"/>
      <c r="Z595" s="146"/>
      <c r="AA595" s="146"/>
      <c r="AB595" s="146"/>
    </row>
    <row r="596">
      <c r="A596" s="439"/>
      <c r="B596" s="280" t="s">
        <v>2699</v>
      </c>
      <c r="C596" s="265" t="s">
        <v>2700</v>
      </c>
      <c r="D596" s="17" t="s">
        <v>2701</v>
      </c>
      <c r="E596" s="17" t="s">
        <v>2702</v>
      </c>
      <c r="F596" s="395" t="s">
        <v>687</v>
      </c>
      <c r="G596" s="178" t="s">
        <v>124</v>
      </c>
      <c r="H596" s="286" t="s">
        <v>1379</v>
      </c>
      <c r="I596" s="290">
        <v>46251.0</v>
      </c>
      <c r="J596" s="451"/>
      <c r="K596" s="146"/>
      <c r="L596" s="146"/>
      <c r="M596" s="146"/>
      <c r="N596" s="146"/>
      <c r="O596" s="146"/>
      <c r="P596" s="146"/>
      <c r="Q596" s="146"/>
      <c r="R596" s="146"/>
      <c r="S596" s="146"/>
      <c r="T596" s="146"/>
      <c r="U596" s="146"/>
      <c r="V596" s="146"/>
      <c r="W596" s="146"/>
      <c r="X596" s="146"/>
      <c r="Y596" s="146"/>
      <c r="Z596" s="146"/>
      <c r="AA596" s="146"/>
      <c r="AB596" s="146"/>
    </row>
    <row r="597">
      <c r="A597" s="439"/>
      <c r="B597" s="280" t="s">
        <v>2703</v>
      </c>
      <c r="C597" s="265" t="s">
        <v>2704</v>
      </c>
      <c r="D597" s="404"/>
      <c r="E597" s="17" t="s">
        <v>2705</v>
      </c>
      <c r="F597" s="395" t="s">
        <v>110</v>
      </c>
      <c r="G597" s="178" t="s">
        <v>124</v>
      </c>
      <c r="H597" s="286" t="s">
        <v>1379</v>
      </c>
      <c r="I597" s="290">
        <v>46251.0</v>
      </c>
      <c r="J597" s="146"/>
      <c r="K597" s="146"/>
      <c r="L597" s="146"/>
      <c r="M597" s="146"/>
      <c r="N597" s="146"/>
      <c r="O597" s="146"/>
      <c r="P597" s="146"/>
      <c r="Q597" s="146"/>
      <c r="R597" s="146"/>
      <c r="S597" s="146"/>
      <c r="T597" s="146"/>
      <c r="U597" s="146"/>
      <c r="V597" s="146"/>
      <c r="W597" s="146"/>
      <c r="X597" s="146"/>
      <c r="Y597" s="146"/>
      <c r="Z597" s="146"/>
      <c r="AA597" s="146"/>
      <c r="AB597" s="146"/>
    </row>
    <row r="598">
      <c r="A598" s="439"/>
      <c r="B598" s="280" t="s">
        <v>2706</v>
      </c>
      <c r="C598" s="265" t="s">
        <v>2707</v>
      </c>
      <c r="D598" s="404"/>
      <c r="E598" s="17" t="s">
        <v>2708</v>
      </c>
      <c r="F598" s="395" t="s">
        <v>677</v>
      </c>
      <c r="G598" s="178" t="s">
        <v>124</v>
      </c>
      <c r="H598" s="286" t="s">
        <v>1379</v>
      </c>
      <c r="I598" s="290">
        <v>46251.0</v>
      </c>
      <c r="J598" s="146"/>
      <c r="K598" s="146"/>
      <c r="L598" s="146"/>
      <c r="M598" s="146"/>
      <c r="N598" s="146"/>
      <c r="O598" s="146"/>
      <c r="P598" s="146"/>
      <c r="Q598" s="146"/>
      <c r="R598" s="146"/>
      <c r="S598" s="146"/>
      <c r="T598" s="146"/>
      <c r="U598" s="146"/>
      <c r="V598" s="146"/>
      <c r="W598" s="146"/>
      <c r="X598" s="146"/>
      <c r="Y598" s="146"/>
      <c r="Z598" s="146"/>
      <c r="AA598" s="146"/>
      <c r="AB598" s="146"/>
    </row>
    <row r="599">
      <c r="A599" s="439"/>
      <c r="B599" s="280" t="s">
        <v>2709</v>
      </c>
      <c r="C599" s="265" t="s">
        <v>2710</v>
      </c>
      <c r="D599" s="404"/>
      <c r="E599" s="17" t="s">
        <v>2695</v>
      </c>
      <c r="F599" s="395" t="s">
        <v>47</v>
      </c>
      <c r="G599" s="178" t="s">
        <v>124</v>
      </c>
      <c r="H599" s="286" t="s">
        <v>1379</v>
      </c>
      <c r="I599" s="290">
        <v>46283.0</v>
      </c>
      <c r="J599" s="146"/>
      <c r="K599" s="146"/>
      <c r="L599" s="146"/>
      <c r="M599" s="146"/>
      <c r="N599" s="146"/>
      <c r="O599" s="146"/>
      <c r="P599" s="146"/>
      <c r="Q599" s="146"/>
      <c r="R599" s="146"/>
      <c r="S599" s="146"/>
      <c r="T599" s="146"/>
      <c r="U599" s="146"/>
      <c r="V599" s="146"/>
      <c r="W599" s="146"/>
      <c r="X599" s="146"/>
      <c r="Y599" s="146"/>
      <c r="Z599" s="146"/>
      <c r="AA599" s="146"/>
      <c r="AB599" s="146"/>
    </row>
    <row r="600">
      <c r="A600" s="439"/>
      <c r="B600" s="280" t="s">
        <v>2711</v>
      </c>
      <c r="C600" s="265" t="s">
        <v>2712</v>
      </c>
      <c r="D600" s="404"/>
      <c r="E600" s="17" t="s">
        <v>2713</v>
      </c>
      <c r="F600" s="395" t="s">
        <v>129</v>
      </c>
      <c r="G600" s="178" t="s">
        <v>124</v>
      </c>
      <c r="H600" s="286" t="s">
        <v>1379</v>
      </c>
      <c r="I600" s="290">
        <v>46283.0</v>
      </c>
      <c r="J600" s="146"/>
      <c r="K600" s="146"/>
      <c r="L600" s="146"/>
      <c r="M600" s="146"/>
      <c r="N600" s="146"/>
      <c r="O600" s="146"/>
      <c r="P600" s="146"/>
      <c r="Q600" s="146"/>
      <c r="R600" s="146"/>
      <c r="S600" s="146"/>
      <c r="T600" s="146"/>
      <c r="U600" s="146"/>
      <c r="V600" s="146"/>
      <c r="W600" s="146"/>
      <c r="X600" s="146"/>
      <c r="Y600" s="146"/>
      <c r="Z600" s="146"/>
      <c r="AA600" s="146"/>
      <c r="AB600" s="146"/>
    </row>
    <row r="601">
      <c r="A601" s="439"/>
      <c r="B601" s="280" t="s">
        <v>2714</v>
      </c>
      <c r="C601" s="265" t="s">
        <v>2715</v>
      </c>
      <c r="D601" s="404"/>
      <c r="E601" s="17" t="s">
        <v>2716</v>
      </c>
      <c r="F601" s="395" t="s">
        <v>125</v>
      </c>
      <c r="G601" s="178" t="s">
        <v>124</v>
      </c>
      <c r="H601" s="286" t="s">
        <v>1379</v>
      </c>
      <c r="I601" s="290">
        <v>46283.0</v>
      </c>
      <c r="J601" s="146"/>
      <c r="K601" s="146"/>
      <c r="L601" s="146"/>
      <c r="M601" s="146"/>
      <c r="N601" s="146"/>
      <c r="O601" s="146"/>
      <c r="P601" s="146"/>
      <c r="Q601" s="146"/>
      <c r="R601" s="146"/>
      <c r="S601" s="146"/>
      <c r="T601" s="146"/>
      <c r="U601" s="146"/>
      <c r="V601" s="146"/>
      <c r="W601" s="146"/>
      <c r="X601" s="146"/>
      <c r="Y601" s="146"/>
      <c r="Z601" s="146"/>
      <c r="AA601" s="146"/>
      <c r="AB601" s="146"/>
    </row>
    <row r="602">
      <c r="A602" s="439"/>
      <c r="B602" s="280" t="s">
        <v>2717</v>
      </c>
      <c r="C602" s="265" t="s">
        <v>2718</v>
      </c>
      <c r="D602" s="404"/>
      <c r="E602" s="17" t="s">
        <v>2719</v>
      </c>
      <c r="F602" s="395" t="s">
        <v>687</v>
      </c>
      <c r="G602" s="178" t="s">
        <v>124</v>
      </c>
      <c r="H602" s="286" t="s">
        <v>1379</v>
      </c>
      <c r="I602" s="290">
        <v>46284.0</v>
      </c>
      <c r="J602" s="146"/>
      <c r="K602" s="146"/>
      <c r="L602" s="146"/>
      <c r="M602" s="146"/>
      <c r="N602" s="146"/>
      <c r="O602" s="146"/>
      <c r="P602" s="146"/>
      <c r="Q602" s="146"/>
      <c r="R602" s="146"/>
      <c r="S602" s="146"/>
      <c r="T602" s="146"/>
      <c r="U602" s="146"/>
      <c r="V602" s="146"/>
      <c r="W602" s="146"/>
      <c r="X602" s="146"/>
      <c r="Y602" s="146"/>
      <c r="Z602" s="146"/>
      <c r="AA602" s="146"/>
      <c r="AB602" s="146"/>
    </row>
    <row r="603">
      <c r="A603" s="439"/>
      <c r="B603" s="280" t="s">
        <v>2720</v>
      </c>
      <c r="C603" s="265" t="s">
        <v>2721</v>
      </c>
      <c r="D603" s="404"/>
      <c r="E603" s="17" t="s">
        <v>2722</v>
      </c>
      <c r="F603" s="395" t="s">
        <v>110</v>
      </c>
      <c r="G603" s="178" t="s">
        <v>124</v>
      </c>
      <c r="H603" s="286" t="s">
        <v>1379</v>
      </c>
      <c r="I603" s="290">
        <v>46284.0</v>
      </c>
      <c r="J603" s="146"/>
      <c r="K603" s="146"/>
      <c r="L603" s="146"/>
      <c r="M603" s="146"/>
      <c r="N603" s="146"/>
      <c r="O603" s="146"/>
      <c r="P603" s="146"/>
      <c r="Q603" s="146"/>
      <c r="R603" s="146"/>
      <c r="S603" s="146"/>
      <c r="T603" s="146"/>
      <c r="U603" s="146"/>
      <c r="V603" s="146"/>
      <c r="W603" s="146"/>
      <c r="X603" s="146"/>
      <c r="Y603" s="146"/>
      <c r="Z603" s="146"/>
      <c r="AA603" s="146"/>
      <c r="AB603" s="146"/>
    </row>
    <row r="604">
      <c r="A604" s="439"/>
      <c r="B604" s="280" t="s">
        <v>2723</v>
      </c>
      <c r="C604" s="265" t="s">
        <v>2724</v>
      </c>
      <c r="D604" s="404"/>
      <c r="E604" s="404"/>
      <c r="F604" s="395" t="s">
        <v>677</v>
      </c>
      <c r="G604" s="178" t="s">
        <v>124</v>
      </c>
      <c r="H604" s="286" t="s">
        <v>1379</v>
      </c>
      <c r="I604" s="290">
        <v>46285.0</v>
      </c>
      <c r="J604" s="146"/>
      <c r="K604" s="146"/>
      <c r="L604" s="146"/>
      <c r="M604" s="146"/>
      <c r="N604" s="146"/>
      <c r="O604" s="146"/>
      <c r="P604" s="146"/>
      <c r="Q604" s="146"/>
      <c r="R604" s="146"/>
      <c r="S604" s="146"/>
      <c r="T604" s="146"/>
      <c r="U604" s="146"/>
      <c r="V604" s="146"/>
      <c r="W604" s="146"/>
      <c r="X604" s="146"/>
      <c r="Y604" s="146"/>
      <c r="Z604" s="146"/>
      <c r="AA604" s="146"/>
      <c r="AB604" s="146"/>
    </row>
    <row r="605">
      <c r="A605" s="439"/>
      <c r="B605" s="280" t="s">
        <v>2725</v>
      </c>
      <c r="C605" s="265" t="s">
        <v>2726</v>
      </c>
      <c r="D605" s="404"/>
      <c r="E605" s="17" t="s">
        <v>2727</v>
      </c>
      <c r="F605" s="395" t="s">
        <v>47</v>
      </c>
      <c r="G605" s="178" t="s">
        <v>124</v>
      </c>
      <c r="H605" s="286" t="s">
        <v>1379</v>
      </c>
      <c r="I605" s="290">
        <v>46286.0</v>
      </c>
      <c r="J605" s="146"/>
      <c r="K605" s="146"/>
      <c r="L605" s="146"/>
      <c r="M605" s="146"/>
      <c r="N605" s="146"/>
      <c r="O605" s="146"/>
      <c r="P605" s="146"/>
      <c r="Q605" s="146"/>
      <c r="R605" s="146"/>
      <c r="S605" s="146"/>
      <c r="T605" s="146"/>
      <c r="U605" s="146"/>
      <c r="V605" s="146"/>
      <c r="W605" s="146"/>
      <c r="X605" s="146"/>
      <c r="Y605" s="146"/>
      <c r="Z605" s="146"/>
      <c r="AA605" s="146"/>
      <c r="AB605" s="146"/>
    </row>
    <row r="606">
      <c r="A606" s="439"/>
      <c r="B606" s="280" t="s">
        <v>2728</v>
      </c>
      <c r="C606" s="265" t="s">
        <v>2729</v>
      </c>
      <c r="D606" s="404"/>
      <c r="E606" s="17" t="s">
        <v>2730</v>
      </c>
      <c r="F606" s="395" t="s">
        <v>129</v>
      </c>
      <c r="G606" s="178" t="s">
        <v>124</v>
      </c>
      <c r="H606" s="286" t="s">
        <v>1379</v>
      </c>
      <c r="I606" s="290">
        <v>46286.0</v>
      </c>
      <c r="J606" s="146"/>
      <c r="K606" s="146"/>
      <c r="L606" s="146"/>
      <c r="M606" s="146"/>
      <c r="N606" s="146"/>
      <c r="O606" s="146"/>
      <c r="P606" s="146"/>
      <c r="Q606" s="146"/>
      <c r="R606" s="146"/>
      <c r="S606" s="146"/>
      <c r="T606" s="146"/>
      <c r="U606" s="146"/>
      <c r="V606" s="146"/>
      <c r="W606" s="146"/>
      <c r="X606" s="146"/>
      <c r="Y606" s="146"/>
      <c r="Z606" s="146"/>
      <c r="AA606" s="146"/>
      <c r="AB606" s="146"/>
    </row>
    <row r="607">
      <c r="A607" s="439"/>
      <c r="B607" s="280" t="s">
        <v>2731</v>
      </c>
      <c r="C607" s="265" t="s">
        <v>2732</v>
      </c>
      <c r="D607" s="404"/>
      <c r="E607" s="17" t="s">
        <v>2733</v>
      </c>
      <c r="F607" s="395" t="s">
        <v>125</v>
      </c>
      <c r="G607" s="178" t="s">
        <v>124</v>
      </c>
      <c r="H607" s="286" t="s">
        <v>1379</v>
      </c>
      <c r="I607" s="290">
        <v>46286.0</v>
      </c>
      <c r="J607" s="146"/>
      <c r="K607" s="146"/>
      <c r="L607" s="146"/>
      <c r="M607" s="146"/>
      <c r="N607" s="146"/>
      <c r="O607" s="146"/>
      <c r="P607" s="146"/>
      <c r="Q607" s="146"/>
      <c r="R607" s="146"/>
      <c r="S607" s="146"/>
      <c r="T607" s="146"/>
      <c r="U607" s="146"/>
      <c r="V607" s="146"/>
      <c r="W607" s="146"/>
      <c r="X607" s="146"/>
      <c r="Y607" s="146"/>
      <c r="Z607" s="146"/>
      <c r="AA607" s="146"/>
      <c r="AB607" s="146"/>
    </row>
    <row r="608">
      <c r="A608" s="439"/>
      <c r="B608" s="280" t="s">
        <v>2734</v>
      </c>
      <c r="C608" s="265" t="s">
        <v>2735</v>
      </c>
      <c r="D608" s="404"/>
      <c r="E608" s="17" t="s">
        <v>2736</v>
      </c>
      <c r="F608" s="395" t="s">
        <v>687</v>
      </c>
      <c r="G608" s="178" t="s">
        <v>502</v>
      </c>
      <c r="H608" s="286" t="s">
        <v>1379</v>
      </c>
      <c r="I608" s="290">
        <v>46286.0</v>
      </c>
      <c r="J608" s="146"/>
      <c r="K608" s="146"/>
      <c r="L608" s="146"/>
      <c r="M608" s="146"/>
      <c r="N608" s="146"/>
      <c r="O608" s="146"/>
      <c r="P608" s="146"/>
      <c r="Q608" s="146"/>
      <c r="R608" s="146"/>
      <c r="S608" s="146"/>
      <c r="T608" s="146"/>
      <c r="U608" s="146"/>
      <c r="V608" s="146"/>
      <c r="W608" s="146"/>
      <c r="X608" s="146"/>
      <c r="Y608" s="146"/>
      <c r="Z608" s="146"/>
      <c r="AA608" s="146"/>
      <c r="AB608" s="146"/>
    </row>
    <row r="609">
      <c r="A609" s="439"/>
      <c r="B609" s="280" t="s">
        <v>2737</v>
      </c>
      <c r="C609" s="265" t="s">
        <v>2738</v>
      </c>
      <c r="D609" s="404"/>
      <c r="E609" s="17" t="s">
        <v>2739</v>
      </c>
      <c r="F609" s="395" t="s">
        <v>110</v>
      </c>
      <c r="G609" s="178" t="s">
        <v>124</v>
      </c>
      <c r="H609" s="286" t="s">
        <v>1379</v>
      </c>
      <c r="I609" s="290">
        <v>46287.0</v>
      </c>
      <c r="J609" s="146"/>
      <c r="K609" s="146"/>
      <c r="L609" s="146"/>
      <c r="M609" s="146"/>
      <c r="N609" s="146"/>
      <c r="O609" s="146"/>
      <c r="P609" s="146"/>
      <c r="Q609" s="146"/>
      <c r="R609" s="146"/>
      <c r="S609" s="146"/>
      <c r="T609" s="146"/>
      <c r="U609" s="146"/>
      <c r="V609" s="146"/>
      <c r="W609" s="146"/>
      <c r="X609" s="146"/>
      <c r="Y609" s="146"/>
      <c r="Z609" s="146"/>
      <c r="AA609" s="146"/>
      <c r="AB609" s="146"/>
    </row>
    <row r="610">
      <c r="A610" s="439"/>
      <c r="B610" s="280" t="s">
        <v>2740</v>
      </c>
      <c r="C610" s="265" t="s">
        <v>2741</v>
      </c>
      <c r="D610" s="404"/>
      <c r="E610" s="17" t="s">
        <v>2742</v>
      </c>
      <c r="F610" s="395" t="s">
        <v>677</v>
      </c>
      <c r="G610" s="178" t="s">
        <v>124</v>
      </c>
      <c r="H610" s="286" t="s">
        <v>1379</v>
      </c>
      <c r="I610" s="290">
        <v>46287.0</v>
      </c>
      <c r="J610" s="146"/>
      <c r="K610" s="146"/>
      <c r="L610" s="146"/>
      <c r="M610" s="146"/>
      <c r="N610" s="146"/>
      <c r="O610" s="146"/>
      <c r="P610" s="146"/>
      <c r="Q610" s="146"/>
      <c r="R610" s="146"/>
      <c r="S610" s="146"/>
      <c r="T610" s="146"/>
      <c r="U610" s="146"/>
      <c r="V610" s="146"/>
      <c r="W610" s="146"/>
      <c r="X610" s="146"/>
      <c r="Y610" s="146"/>
      <c r="Z610" s="146"/>
      <c r="AA610" s="146"/>
      <c r="AB610" s="146"/>
    </row>
    <row r="611">
      <c r="A611" s="439"/>
      <c r="B611" s="280" t="s">
        <v>2743</v>
      </c>
      <c r="C611" s="265" t="s">
        <v>2744</v>
      </c>
      <c r="D611" s="404"/>
      <c r="E611" s="17" t="s">
        <v>2745</v>
      </c>
      <c r="F611" s="395" t="s">
        <v>47</v>
      </c>
      <c r="G611" s="178" t="s">
        <v>124</v>
      </c>
      <c r="H611" s="286" t="s">
        <v>1379</v>
      </c>
      <c r="I611" s="290">
        <v>46287.0</v>
      </c>
      <c r="J611" s="146"/>
      <c r="K611" s="146"/>
      <c r="L611" s="146"/>
      <c r="M611" s="146"/>
      <c r="N611" s="146"/>
      <c r="O611" s="146"/>
      <c r="P611" s="146"/>
      <c r="Q611" s="146"/>
      <c r="R611" s="146"/>
      <c r="S611" s="146"/>
      <c r="T611" s="146"/>
      <c r="U611" s="146"/>
      <c r="V611" s="146"/>
      <c r="W611" s="146"/>
      <c r="X611" s="146"/>
      <c r="Y611" s="146"/>
      <c r="Z611" s="146"/>
      <c r="AA611" s="146"/>
      <c r="AB611" s="146"/>
    </row>
    <row r="612">
      <c r="A612" s="439"/>
      <c r="B612" s="280" t="s">
        <v>2746</v>
      </c>
      <c r="C612" s="265" t="s">
        <v>2747</v>
      </c>
      <c r="D612" s="404"/>
      <c r="E612" s="17" t="s">
        <v>2748</v>
      </c>
      <c r="F612" s="395" t="s">
        <v>129</v>
      </c>
      <c r="G612" s="178" t="s">
        <v>124</v>
      </c>
      <c r="H612" s="286" t="s">
        <v>1379</v>
      </c>
      <c r="I612" s="290">
        <v>46288.0</v>
      </c>
      <c r="J612" s="146"/>
      <c r="K612" s="146"/>
      <c r="L612" s="146"/>
      <c r="M612" s="146"/>
      <c r="N612" s="146"/>
      <c r="O612" s="146"/>
      <c r="P612" s="146"/>
      <c r="Q612" s="146"/>
      <c r="R612" s="146"/>
      <c r="S612" s="146"/>
      <c r="T612" s="146"/>
      <c r="U612" s="146"/>
      <c r="V612" s="146"/>
      <c r="W612" s="146"/>
      <c r="X612" s="146"/>
      <c r="Y612" s="146"/>
      <c r="Z612" s="146"/>
      <c r="AA612" s="146"/>
      <c r="AB612" s="146"/>
    </row>
    <row r="613">
      <c r="A613" s="439"/>
      <c r="B613" s="280" t="s">
        <v>2749</v>
      </c>
      <c r="C613" s="265" t="s">
        <v>2750</v>
      </c>
      <c r="D613" s="404"/>
      <c r="E613" s="17" t="s">
        <v>2751</v>
      </c>
      <c r="F613" s="395" t="s">
        <v>125</v>
      </c>
      <c r="G613" s="178" t="s">
        <v>124</v>
      </c>
      <c r="H613" s="286" t="s">
        <v>1379</v>
      </c>
      <c r="I613" s="290">
        <v>46292.0</v>
      </c>
      <c r="J613" s="146"/>
      <c r="K613" s="146"/>
      <c r="L613" s="146"/>
      <c r="M613" s="146"/>
      <c r="N613" s="146"/>
      <c r="O613" s="146"/>
      <c r="P613" s="146"/>
      <c r="Q613" s="146"/>
      <c r="R613" s="146"/>
      <c r="S613" s="146"/>
      <c r="T613" s="146"/>
      <c r="U613" s="146"/>
      <c r="V613" s="146"/>
      <c r="W613" s="146"/>
      <c r="X613" s="146"/>
      <c r="Y613" s="146"/>
      <c r="Z613" s="146"/>
      <c r="AA613" s="146"/>
      <c r="AB613" s="146"/>
    </row>
    <row r="614">
      <c r="A614" s="439"/>
      <c r="B614" s="280" t="s">
        <v>2752</v>
      </c>
      <c r="C614" s="265" t="s">
        <v>2753</v>
      </c>
      <c r="D614" s="404"/>
      <c r="E614" s="17" t="s">
        <v>2754</v>
      </c>
      <c r="F614" s="395" t="s">
        <v>687</v>
      </c>
      <c r="G614" s="178" t="s">
        <v>124</v>
      </c>
      <c r="H614" s="286" t="s">
        <v>1379</v>
      </c>
      <c r="I614" s="290">
        <v>46292.0</v>
      </c>
      <c r="J614" s="146"/>
      <c r="K614" s="146"/>
      <c r="L614" s="146"/>
      <c r="M614" s="146"/>
      <c r="N614" s="146"/>
      <c r="O614" s="146"/>
      <c r="P614" s="146"/>
      <c r="Q614" s="146"/>
      <c r="R614" s="146"/>
      <c r="S614" s="146"/>
      <c r="T614" s="146"/>
      <c r="U614" s="146"/>
      <c r="V614" s="146"/>
      <c r="W614" s="146"/>
      <c r="X614" s="146"/>
      <c r="Y614" s="146"/>
      <c r="Z614" s="146"/>
      <c r="AA614" s="146"/>
      <c r="AB614" s="146"/>
    </row>
    <row r="615">
      <c r="A615" s="439"/>
      <c r="B615" s="280" t="s">
        <v>2755</v>
      </c>
      <c r="C615" s="265" t="s">
        <v>2756</v>
      </c>
      <c r="D615" s="404"/>
      <c r="E615" s="17" t="s">
        <v>2757</v>
      </c>
      <c r="F615" s="395" t="s">
        <v>110</v>
      </c>
      <c r="G615" s="178" t="s">
        <v>124</v>
      </c>
      <c r="H615" s="286" t="s">
        <v>1379</v>
      </c>
      <c r="I615" s="290">
        <v>46293.0</v>
      </c>
      <c r="J615" s="146"/>
      <c r="K615" s="146"/>
      <c r="L615" s="146"/>
      <c r="M615" s="146"/>
      <c r="N615" s="146"/>
      <c r="O615" s="146"/>
      <c r="P615" s="146"/>
      <c r="Q615" s="146"/>
      <c r="R615" s="146"/>
      <c r="S615" s="146"/>
      <c r="T615" s="146"/>
      <c r="U615" s="146"/>
      <c r="V615" s="146"/>
      <c r="W615" s="146"/>
      <c r="X615" s="146"/>
      <c r="Y615" s="146"/>
      <c r="Z615" s="146"/>
      <c r="AA615" s="146"/>
      <c r="AB615" s="146"/>
    </row>
    <row r="616">
      <c r="A616" s="439"/>
      <c r="B616" s="280" t="s">
        <v>2758</v>
      </c>
      <c r="C616" s="265" t="s">
        <v>2759</v>
      </c>
      <c r="D616" s="404"/>
      <c r="E616" s="17" t="s">
        <v>2760</v>
      </c>
      <c r="F616" s="395" t="s">
        <v>677</v>
      </c>
      <c r="G616" s="178" t="s">
        <v>124</v>
      </c>
      <c r="H616" s="286" t="s">
        <v>1379</v>
      </c>
      <c r="I616" s="290">
        <v>46293.0</v>
      </c>
      <c r="J616" s="146"/>
      <c r="K616" s="146"/>
      <c r="L616" s="146"/>
      <c r="M616" s="146"/>
      <c r="N616" s="146"/>
      <c r="O616" s="146"/>
      <c r="P616" s="146"/>
      <c r="Q616" s="146"/>
      <c r="R616" s="146"/>
      <c r="S616" s="146"/>
      <c r="T616" s="146"/>
      <c r="U616" s="146"/>
      <c r="V616" s="146"/>
      <c r="W616" s="146"/>
      <c r="X616" s="146"/>
      <c r="Y616" s="146"/>
      <c r="Z616" s="146"/>
      <c r="AA616" s="146"/>
      <c r="AB616" s="146"/>
    </row>
    <row r="617">
      <c r="A617" s="439"/>
      <c r="B617" s="280" t="s">
        <v>2761</v>
      </c>
      <c r="C617" s="265" t="s">
        <v>2762</v>
      </c>
      <c r="D617" s="404"/>
      <c r="E617" s="17" t="s">
        <v>2763</v>
      </c>
      <c r="F617" s="395" t="s">
        <v>47</v>
      </c>
      <c r="G617" s="178" t="s">
        <v>124</v>
      </c>
      <c r="H617" s="286" t="s">
        <v>1379</v>
      </c>
      <c r="I617" s="290">
        <v>46293.0</v>
      </c>
      <c r="J617" s="146"/>
      <c r="K617" s="146"/>
      <c r="L617" s="146"/>
      <c r="M617" s="146"/>
      <c r="N617" s="146"/>
      <c r="O617" s="146"/>
      <c r="P617" s="146"/>
      <c r="Q617" s="146"/>
      <c r="R617" s="146"/>
      <c r="S617" s="146"/>
      <c r="T617" s="146"/>
      <c r="U617" s="146"/>
      <c r="V617" s="146"/>
      <c r="W617" s="146"/>
      <c r="X617" s="146"/>
      <c r="Y617" s="146"/>
      <c r="Z617" s="146"/>
      <c r="AA617" s="146"/>
      <c r="AB617" s="146"/>
    </row>
    <row r="618">
      <c r="A618" s="439"/>
      <c r="B618" s="280" t="s">
        <v>2764</v>
      </c>
      <c r="C618" s="265" t="s">
        <v>2765</v>
      </c>
      <c r="D618" s="404"/>
      <c r="E618" s="17" t="s">
        <v>2757</v>
      </c>
      <c r="F618" s="395" t="s">
        <v>129</v>
      </c>
      <c r="G618" s="178" t="s">
        <v>124</v>
      </c>
      <c r="H618" s="286" t="s">
        <v>1379</v>
      </c>
      <c r="I618" s="290">
        <v>46293.0</v>
      </c>
      <c r="J618" s="146"/>
      <c r="K618" s="146"/>
      <c r="L618" s="146"/>
      <c r="M618" s="146"/>
      <c r="N618" s="146"/>
      <c r="O618" s="146"/>
      <c r="P618" s="146"/>
      <c r="Q618" s="146"/>
      <c r="R618" s="146"/>
      <c r="S618" s="146"/>
      <c r="T618" s="146"/>
      <c r="U618" s="146"/>
      <c r="V618" s="146"/>
      <c r="W618" s="146"/>
      <c r="X618" s="146"/>
      <c r="Y618" s="146"/>
      <c r="Z618" s="146"/>
      <c r="AA618" s="146"/>
      <c r="AB618" s="146"/>
    </row>
    <row r="619">
      <c r="A619" s="439"/>
      <c r="B619" s="280" t="s">
        <v>2766</v>
      </c>
      <c r="C619" s="265" t="s">
        <v>2767</v>
      </c>
      <c r="D619" s="404"/>
      <c r="E619" s="17" t="s">
        <v>2713</v>
      </c>
      <c r="F619" s="395" t="s">
        <v>125</v>
      </c>
      <c r="G619" s="178" t="s">
        <v>124</v>
      </c>
      <c r="H619" s="286" t="s">
        <v>1379</v>
      </c>
      <c r="I619" s="290">
        <v>46294.0</v>
      </c>
      <c r="J619" s="146"/>
      <c r="K619" s="146"/>
      <c r="L619" s="146"/>
      <c r="M619" s="146"/>
      <c r="N619" s="146"/>
      <c r="O619" s="146"/>
      <c r="P619" s="146"/>
      <c r="Q619" s="146"/>
      <c r="R619" s="146"/>
      <c r="S619" s="146"/>
      <c r="T619" s="146"/>
      <c r="U619" s="146"/>
      <c r="V619" s="146"/>
      <c r="W619" s="146"/>
      <c r="X619" s="146"/>
      <c r="Y619" s="146"/>
      <c r="Z619" s="146"/>
      <c r="AA619" s="146"/>
      <c r="AB619" s="146"/>
    </row>
    <row r="620">
      <c r="A620" s="439"/>
      <c r="B620" s="367"/>
      <c r="C620" s="288"/>
      <c r="D620" s="404"/>
      <c r="E620" s="404"/>
      <c r="F620" s="395" t="s">
        <v>687</v>
      </c>
      <c r="G620" s="178" t="s">
        <v>124</v>
      </c>
      <c r="H620" s="341"/>
      <c r="I620" s="299"/>
      <c r="J620" s="146"/>
      <c r="K620" s="146"/>
      <c r="L620" s="146"/>
      <c r="M620" s="146"/>
      <c r="N620" s="146"/>
      <c r="O620" s="146"/>
      <c r="P620" s="146"/>
      <c r="Q620" s="146"/>
      <c r="R620" s="146"/>
      <c r="S620" s="146"/>
      <c r="T620" s="146"/>
      <c r="U620" s="146"/>
      <c r="V620" s="146"/>
      <c r="W620" s="146"/>
      <c r="X620" s="146"/>
      <c r="Y620" s="146"/>
      <c r="Z620" s="146"/>
      <c r="AA620" s="146"/>
      <c r="AB620" s="146"/>
    </row>
    <row r="621">
      <c r="A621" s="439"/>
      <c r="B621" s="367"/>
      <c r="C621" s="288"/>
      <c r="D621" s="404"/>
      <c r="E621" s="404"/>
      <c r="F621" s="395" t="s">
        <v>110</v>
      </c>
      <c r="G621" s="178" t="s">
        <v>124</v>
      </c>
      <c r="H621" s="341"/>
      <c r="I621" s="299"/>
      <c r="J621" s="146"/>
      <c r="K621" s="146"/>
      <c r="L621" s="146"/>
      <c r="M621" s="146"/>
      <c r="N621" s="146"/>
      <c r="O621" s="146"/>
      <c r="P621" s="146"/>
      <c r="Q621" s="146"/>
      <c r="R621" s="146"/>
      <c r="S621" s="146"/>
      <c r="T621" s="146"/>
      <c r="U621" s="146"/>
      <c r="V621" s="146"/>
      <c r="W621" s="146"/>
      <c r="X621" s="146"/>
      <c r="Y621" s="146"/>
      <c r="Z621" s="146"/>
      <c r="AA621" s="146"/>
      <c r="AB621" s="146"/>
    </row>
    <row r="622">
      <c r="A622" s="439"/>
      <c r="B622" s="367"/>
      <c r="C622" s="288"/>
      <c r="D622" s="404"/>
      <c r="E622" s="404"/>
      <c r="F622" s="395" t="s">
        <v>677</v>
      </c>
      <c r="G622" s="178" t="s">
        <v>124</v>
      </c>
      <c r="H622" s="341"/>
      <c r="I622" s="299"/>
      <c r="J622" s="146"/>
      <c r="K622" s="146"/>
      <c r="L622" s="146"/>
      <c r="M622" s="146"/>
      <c r="N622" s="146"/>
      <c r="O622" s="146"/>
      <c r="P622" s="146"/>
      <c r="Q622" s="146"/>
      <c r="R622" s="146"/>
      <c r="S622" s="146"/>
      <c r="T622" s="146"/>
      <c r="U622" s="146"/>
      <c r="V622" s="146"/>
      <c r="W622" s="146"/>
      <c r="X622" s="146"/>
      <c r="Y622" s="146"/>
      <c r="Z622" s="146"/>
      <c r="AA622" s="146"/>
      <c r="AB622" s="146"/>
    </row>
    <row r="623">
      <c r="A623" s="439"/>
      <c r="B623" s="367"/>
      <c r="C623" s="288"/>
      <c r="D623" s="404"/>
      <c r="E623" s="404"/>
      <c r="F623" s="395" t="s">
        <v>47</v>
      </c>
      <c r="G623" s="178" t="s">
        <v>124</v>
      </c>
      <c r="H623" s="341"/>
      <c r="I623" s="299"/>
      <c r="J623" s="146"/>
      <c r="K623" s="146"/>
      <c r="L623" s="146"/>
      <c r="M623" s="146"/>
      <c r="N623" s="146"/>
      <c r="O623" s="146"/>
      <c r="P623" s="146"/>
      <c r="Q623" s="146"/>
      <c r="R623" s="146"/>
      <c r="S623" s="146"/>
      <c r="T623" s="146"/>
      <c r="U623" s="146"/>
      <c r="V623" s="146"/>
      <c r="W623" s="146"/>
      <c r="X623" s="146"/>
      <c r="Y623" s="146"/>
      <c r="Z623" s="146"/>
      <c r="AA623" s="146"/>
      <c r="AB623" s="146"/>
    </row>
    <row r="624">
      <c r="A624" s="439"/>
      <c r="B624" s="367"/>
      <c r="C624" s="288"/>
      <c r="D624" s="404"/>
      <c r="E624" s="404"/>
      <c r="F624" s="395" t="s">
        <v>129</v>
      </c>
      <c r="G624" s="178" t="s">
        <v>124</v>
      </c>
      <c r="H624" s="341"/>
      <c r="I624" s="299"/>
      <c r="J624" s="146"/>
      <c r="K624" s="146"/>
      <c r="L624" s="146"/>
      <c r="M624" s="146"/>
      <c r="N624" s="146"/>
      <c r="O624" s="146"/>
      <c r="P624" s="146"/>
      <c r="Q624" s="146"/>
      <c r="R624" s="146"/>
      <c r="S624" s="146"/>
      <c r="T624" s="146"/>
      <c r="U624" s="146"/>
      <c r="V624" s="146"/>
      <c r="W624" s="146"/>
      <c r="X624" s="146"/>
      <c r="Y624" s="146"/>
      <c r="Z624" s="146"/>
      <c r="AA624" s="146"/>
      <c r="AB624" s="146"/>
    </row>
    <row r="625">
      <c r="A625" s="439"/>
      <c r="B625" s="367"/>
      <c r="C625" s="288"/>
      <c r="D625" s="404"/>
      <c r="E625" s="404"/>
      <c r="F625" s="395" t="s">
        <v>125</v>
      </c>
      <c r="G625" s="178" t="s">
        <v>124</v>
      </c>
      <c r="H625" s="341"/>
      <c r="I625" s="299"/>
      <c r="J625" s="146"/>
      <c r="K625" s="146"/>
      <c r="L625" s="146"/>
      <c r="M625" s="146"/>
      <c r="N625" s="146"/>
      <c r="O625" s="146"/>
      <c r="P625" s="146"/>
      <c r="Q625" s="146"/>
      <c r="R625" s="146"/>
      <c r="S625" s="146"/>
      <c r="T625" s="146"/>
      <c r="U625" s="146"/>
      <c r="V625" s="146"/>
      <c r="W625" s="146"/>
      <c r="X625" s="146"/>
      <c r="Y625" s="146"/>
      <c r="Z625" s="146"/>
      <c r="AA625" s="146"/>
      <c r="AB625" s="146"/>
    </row>
    <row r="626">
      <c r="A626" s="439"/>
      <c r="B626" s="367"/>
      <c r="C626" s="288"/>
      <c r="D626" s="404"/>
      <c r="E626" s="404"/>
      <c r="F626" s="395" t="s">
        <v>687</v>
      </c>
      <c r="G626" s="178" t="s">
        <v>124</v>
      </c>
      <c r="H626" s="341"/>
      <c r="I626" s="299"/>
      <c r="J626" s="146"/>
      <c r="K626" s="146"/>
      <c r="L626" s="146"/>
      <c r="M626" s="146"/>
      <c r="N626" s="146"/>
      <c r="O626" s="146"/>
      <c r="P626" s="146"/>
      <c r="Q626" s="146"/>
      <c r="R626" s="146"/>
      <c r="S626" s="146"/>
      <c r="T626" s="146"/>
      <c r="U626" s="146"/>
      <c r="V626" s="146"/>
      <c r="W626" s="146"/>
      <c r="X626" s="146"/>
      <c r="Y626" s="146"/>
      <c r="Z626" s="146"/>
      <c r="AA626" s="146"/>
      <c r="AB626" s="146"/>
    </row>
    <row r="627">
      <c r="A627" s="439"/>
      <c r="B627" s="367"/>
      <c r="C627" s="288"/>
      <c r="D627" s="404"/>
      <c r="E627" s="404"/>
      <c r="F627" s="395" t="s">
        <v>110</v>
      </c>
      <c r="G627" s="178" t="s">
        <v>124</v>
      </c>
      <c r="H627" s="341"/>
      <c r="I627" s="299"/>
      <c r="J627" s="146"/>
      <c r="K627" s="146"/>
      <c r="L627" s="146"/>
      <c r="M627" s="146"/>
      <c r="N627" s="146"/>
      <c r="O627" s="146"/>
      <c r="P627" s="146"/>
      <c r="Q627" s="146"/>
      <c r="R627" s="146"/>
      <c r="S627" s="146"/>
      <c r="T627" s="146"/>
      <c r="U627" s="146"/>
      <c r="V627" s="146"/>
      <c r="W627" s="146"/>
      <c r="X627" s="146"/>
      <c r="Y627" s="146"/>
      <c r="Z627" s="146"/>
      <c r="AA627" s="146"/>
      <c r="AB627" s="146"/>
    </row>
    <row r="628">
      <c r="A628" s="439"/>
      <c r="B628" s="367"/>
      <c r="C628" s="288"/>
      <c r="D628" s="404"/>
      <c r="E628" s="404"/>
      <c r="F628" s="395" t="s">
        <v>677</v>
      </c>
      <c r="G628" s="178" t="s">
        <v>124</v>
      </c>
      <c r="H628" s="341"/>
      <c r="I628" s="299"/>
      <c r="J628" s="146"/>
      <c r="K628" s="146"/>
      <c r="L628" s="146"/>
      <c r="M628" s="146"/>
      <c r="N628" s="146"/>
      <c r="O628" s="146"/>
      <c r="P628" s="146"/>
      <c r="Q628" s="146"/>
      <c r="R628" s="146"/>
      <c r="S628" s="146"/>
      <c r="T628" s="146"/>
      <c r="U628" s="146"/>
      <c r="V628" s="146"/>
      <c r="W628" s="146"/>
      <c r="X628" s="146"/>
      <c r="Y628" s="146"/>
      <c r="Z628" s="146"/>
      <c r="AA628" s="146"/>
      <c r="AB628" s="146"/>
    </row>
    <row r="629">
      <c r="A629" s="439"/>
      <c r="B629" s="367"/>
      <c r="C629" s="288"/>
      <c r="D629" s="404"/>
      <c r="E629" s="404"/>
      <c r="F629" s="395" t="s">
        <v>47</v>
      </c>
      <c r="G629" s="178" t="s">
        <v>124</v>
      </c>
      <c r="H629" s="341"/>
      <c r="I629" s="299"/>
      <c r="J629" s="146"/>
      <c r="K629" s="146"/>
      <c r="L629" s="146"/>
      <c r="M629" s="146"/>
      <c r="N629" s="146"/>
      <c r="O629" s="146"/>
      <c r="P629" s="146"/>
      <c r="Q629" s="146"/>
      <c r="R629" s="146"/>
      <c r="S629" s="146"/>
      <c r="T629" s="146"/>
      <c r="U629" s="146"/>
      <c r="V629" s="146"/>
      <c r="W629" s="146"/>
      <c r="X629" s="146"/>
      <c r="Y629" s="146"/>
      <c r="Z629" s="146"/>
      <c r="AA629" s="146"/>
      <c r="AB629" s="146"/>
    </row>
    <row r="630">
      <c r="A630" s="439"/>
      <c r="B630" s="367"/>
      <c r="C630" s="288"/>
      <c r="D630" s="404"/>
      <c r="E630" s="404"/>
      <c r="F630" s="395" t="s">
        <v>129</v>
      </c>
      <c r="G630" s="178" t="s">
        <v>124</v>
      </c>
      <c r="H630" s="341"/>
      <c r="I630" s="299"/>
      <c r="J630" s="146"/>
      <c r="K630" s="146"/>
      <c r="L630" s="146"/>
      <c r="M630" s="146"/>
      <c r="N630" s="146"/>
      <c r="O630" s="146"/>
      <c r="P630" s="146"/>
      <c r="Q630" s="146"/>
      <c r="R630" s="146"/>
      <c r="S630" s="146"/>
      <c r="T630" s="146"/>
      <c r="U630" s="146"/>
      <c r="V630" s="146"/>
      <c r="W630" s="146"/>
      <c r="X630" s="146"/>
      <c r="Y630" s="146"/>
      <c r="Z630" s="146"/>
      <c r="AA630" s="146"/>
      <c r="AB630" s="146"/>
    </row>
    <row r="631">
      <c r="A631" s="439"/>
      <c r="B631" s="367"/>
      <c r="C631" s="288"/>
      <c r="D631" s="404"/>
      <c r="E631" s="404"/>
      <c r="F631" s="395" t="s">
        <v>125</v>
      </c>
      <c r="G631" s="178" t="s">
        <v>124</v>
      </c>
      <c r="H631" s="341"/>
      <c r="I631" s="299"/>
      <c r="J631" s="146"/>
      <c r="K631" s="146"/>
      <c r="L631" s="146"/>
      <c r="M631" s="146"/>
      <c r="N631" s="146"/>
      <c r="O631" s="146"/>
      <c r="P631" s="146"/>
      <c r="Q631" s="146"/>
      <c r="R631" s="146"/>
      <c r="S631" s="146"/>
      <c r="T631" s="146"/>
      <c r="U631" s="146"/>
      <c r="V631" s="146"/>
      <c r="W631" s="146"/>
      <c r="X631" s="146"/>
      <c r="Y631" s="146"/>
      <c r="Z631" s="146"/>
      <c r="AA631" s="146"/>
      <c r="AB631" s="146"/>
    </row>
    <row r="632">
      <c r="A632" s="439"/>
      <c r="B632" s="367"/>
      <c r="C632" s="288"/>
      <c r="D632" s="404"/>
      <c r="E632" s="404"/>
      <c r="F632" s="395" t="s">
        <v>687</v>
      </c>
      <c r="G632" s="178" t="s">
        <v>124</v>
      </c>
      <c r="H632" s="341"/>
      <c r="I632" s="299"/>
      <c r="J632" s="146"/>
      <c r="K632" s="146"/>
      <c r="L632" s="146"/>
      <c r="M632" s="146"/>
      <c r="N632" s="146"/>
      <c r="O632" s="146"/>
      <c r="P632" s="146"/>
      <c r="Q632" s="146"/>
      <c r="R632" s="146"/>
      <c r="S632" s="146"/>
      <c r="T632" s="146"/>
      <c r="U632" s="146"/>
      <c r="V632" s="146"/>
      <c r="W632" s="146"/>
      <c r="X632" s="146"/>
      <c r="Y632" s="146"/>
      <c r="Z632" s="146"/>
      <c r="AA632" s="146"/>
      <c r="AB632" s="146"/>
    </row>
    <row r="633">
      <c r="A633" s="439"/>
      <c r="B633" s="367"/>
      <c r="C633" s="288"/>
      <c r="D633" s="404"/>
      <c r="E633" s="404"/>
      <c r="F633" s="395" t="s">
        <v>110</v>
      </c>
      <c r="G633" s="178" t="s">
        <v>124</v>
      </c>
      <c r="H633" s="341"/>
      <c r="I633" s="299"/>
      <c r="J633" s="146"/>
      <c r="K633" s="146"/>
      <c r="L633" s="146"/>
      <c r="M633" s="146"/>
      <c r="N633" s="146"/>
      <c r="O633" s="146"/>
      <c r="P633" s="146"/>
      <c r="Q633" s="146"/>
      <c r="R633" s="146"/>
      <c r="S633" s="146"/>
      <c r="T633" s="146"/>
      <c r="U633" s="146"/>
      <c r="V633" s="146"/>
      <c r="W633" s="146"/>
      <c r="X633" s="146"/>
      <c r="Y633" s="146"/>
      <c r="Z633" s="146"/>
      <c r="AA633" s="146"/>
      <c r="AB633" s="146"/>
    </row>
    <row r="634">
      <c r="A634" s="439"/>
      <c r="B634" s="367"/>
      <c r="C634" s="288"/>
      <c r="D634" s="404"/>
      <c r="E634" s="404"/>
      <c r="F634" s="395" t="s">
        <v>677</v>
      </c>
      <c r="G634" s="178" t="s">
        <v>124</v>
      </c>
      <c r="H634" s="341"/>
      <c r="I634" s="299"/>
      <c r="J634" s="146"/>
      <c r="K634" s="146"/>
      <c r="L634" s="146"/>
      <c r="M634" s="146"/>
      <c r="N634" s="146"/>
      <c r="O634" s="146"/>
      <c r="P634" s="146"/>
      <c r="Q634" s="146"/>
      <c r="R634" s="146"/>
      <c r="S634" s="146"/>
      <c r="T634" s="146"/>
      <c r="U634" s="146"/>
      <c r="V634" s="146"/>
      <c r="W634" s="146"/>
      <c r="X634" s="146"/>
      <c r="Y634" s="146"/>
      <c r="Z634" s="146"/>
      <c r="AA634" s="146"/>
      <c r="AB634" s="146"/>
    </row>
    <row r="635">
      <c r="A635" s="439"/>
      <c r="B635" s="367"/>
      <c r="C635" s="288"/>
      <c r="D635" s="404"/>
      <c r="E635" s="404"/>
      <c r="F635" s="395" t="s">
        <v>47</v>
      </c>
      <c r="G635" s="178" t="s">
        <v>124</v>
      </c>
      <c r="H635" s="341"/>
      <c r="I635" s="299"/>
      <c r="J635" s="146"/>
      <c r="K635" s="146"/>
      <c r="L635" s="146"/>
      <c r="M635" s="146"/>
      <c r="N635" s="146"/>
      <c r="O635" s="146"/>
      <c r="P635" s="146"/>
      <c r="Q635" s="146"/>
      <c r="R635" s="146"/>
      <c r="S635" s="146"/>
      <c r="T635" s="146"/>
      <c r="U635" s="146"/>
      <c r="V635" s="146"/>
      <c r="W635" s="146"/>
      <c r="X635" s="146"/>
      <c r="Y635" s="146"/>
      <c r="Z635" s="146"/>
      <c r="AA635" s="146"/>
      <c r="AB635" s="146"/>
    </row>
    <row r="636">
      <c r="A636" s="439"/>
      <c r="B636" s="367"/>
      <c r="C636" s="288"/>
      <c r="D636" s="404"/>
      <c r="E636" s="404"/>
      <c r="F636" s="395" t="s">
        <v>129</v>
      </c>
      <c r="G636" s="178" t="s">
        <v>124</v>
      </c>
      <c r="H636" s="341"/>
      <c r="I636" s="299"/>
      <c r="J636" s="146"/>
      <c r="K636" s="146"/>
      <c r="L636" s="146"/>
      <c r="M636" s="146"/>
      <c r="N636" s="146"/>
      <c r="O636" s="146"/>
      <c r="P636" s="146"/>
      <c r="Q636" s="146"/>
      <c r="R636" s="146"/>
      <c r="S636" s="146"/>
      <c r="T636" s="146"/>
      <c r="U636" s="146"/>
      <c r="V636" s="146"/>
      <c r="W636" s="146"/>
      <c r="X636" s="146"/>
      <c r="Y636" s="146"/>
      <c r="Z636" s="146"/>
      <c r="AA636" s="146"/>
      <c r="AB636" s="146"/>
    </row>
    <row r="637">
      <c r="A637" s="439"/>
      <c r="B637" s="367"/>
      <c r="C637" s="288"/>
      <c r="D637" s="404"/>
      <c r="E637" s="404"/>
      <c r="F637" s="395" t="s">
        <v>125</v>
      </c>
      <c r="G637" s="178" t="s">
        <v>124</v>
      </c>
      <c r="H637" s="341"/>
      <c r="I637" s="299"/>
      <c r="J637" s="146"/>
      <c r="K637" s="146"/>
      <c r="L637" s="146"/>
      <c r="M637" s="146"/>
      <c r="N637" s="146"/>
      <c r="O637" s="146"/>
      <c r="P637" s="146"/>
      <c r="Q637" s="146"/>
      <c r="R637" s="146"/>
      <c r="S637" s="146"/>
      <c r="T637" s="146"/>
      <c r="U637" s="146"/>
      <c r="V637" s="146"/>
      <c r="W637" s="146"/>
      <c r="X637" s="146"/>
      <c r="Y637" s="146"/>
      <c r="Z637" s="146"/>
      <c r="AA637" s="146"/>
      <c r="AB637" s="146"/>
    </row>
    <row r="638">
      <c r="A638" s="439"/>
      <c r="B638" s="367"/>
      <c r="C638" s="288"/>
      <c r="D638" s="404"/>
      <c r="E638" s="404"/>
      <c r="F638" s="395" t="s">
        <v>687</v>
      </c>
      <c r="G638" s="178" t="s">
        <v>124</v>
      </c>
      <c r="H638" s="341"/>
      <c r="I638" s="299"/>
      <c r="J638" s="146"/>
      <c r="K638" s="146"/>
      <c r="L638" s="146"/>
      <c r="M638" s="146"/>
      <c r="N638" s="146"/>
      <c r="O638" s="146"/>
      <c r="P638" s="146"/>
      <c r="Q638" s="146"/>
      <c r="R638" s="146"/>
      <c r="S638" s="146"/>
      <c r="T638" s="146"/>
      <c r="U638" s="146"/>
      <c r="V638" s="146"/>
      <c r="W638" s="146"/>
      <c r="X638" s="146"/>
      <c r="Y638" s="146"/>
      <c r="Z638" s="146"/>
      <c r="AA638" s="146"/>
      <c r="AB638" s="146"/>
    </row>
    <row r="639">
      <c r="A639" s="439"/>
      <c r="B639" s="367"/>
      <c r="C639" s="288"/>
      <c r="D639" s="404"/>
      <c r="E639" s="404"/>
      <c r="F639" s="395" t="s">
        <v>110</v>
      </c>
      <c r="G639" s="178" t="s">
        <v>124</v>
      </c>
      <c r="H639" s="341"/>
      <c r="I639" s="299"/>
      <c r="J639" s="146"/>
      <c r="K639" s="146"/>
      <c r="L639" s="146"/>
      <c r="M639" s="146"/>
      <c r="N639" s="146"/>
      <c r="O639" s="146"/>
      <c r="P639" s="146"/>
      <c r="Q639" s="146"/>
      <c r="R639" s="146"/>
      <c r="S639" s="146"/>
      <c r="T639" s="146"/>
      <c r="U639" s="146"/>
      <c r="V639" s="146"/>
      <c r="W639" s="146"/>
      <c r="X639" s="146"/>
      <c r="Y639" s="146"/>
      <c r="Z639" s="146"/>
      <c r="AA639" s="146"/>
      <c r="AB639" s="146"/>
    </row>
    <row r="640">
      <c r="A640" s="439"/>
      <c r="B640" s="367"/>
      <c r="C640" s="288"/>
      <c r="D640" s="404"/>
      <c r="E640" s="404"/>
      <c r="F640" s="395" t="s">
        <v>677</v>
      </c>
      <c r="G640" s="178" t="s">
        <v>124</v>
      </c>
      <c r="H640" s="341"/>
      <c r="I640" s="299"/>
      <c r="J640" s="146"/>
      <c r="K640" s="146"/>
      <c r="L640" s="146"/>
      <c r="M640" s="146"/>
      <c r="N640" s="146"/>
      <c r="O640" s="146"/>
      <c r="P640" s="146"/>
      <c r="Q640" s="146"/>
      <c r="R640" s="146"/>
      <c r="S640" s="146"/>
      <c r="T640" s="146"/>
      <c r="U640" s="146"/>
      <c r="V640" s="146"/>
      <c r="W640" s="146"/>
      <c r="X640" s="146"/>
      <c r="Y640" s="146"/>
      <c r="Z640" s="146"/>
      <c r="AA640" s="146"/>
      <c r="AB640" s="146"/>
    </row>
    <row r="641">
      <c r="A641" s="439"/>
      <c r="B641" s="367"/>
      <c r="C641" s="288"/>
      <c r="D641" s="404"/>
      <c r="E641" s="404"/>
      <c r="F641" s="395" t="s">
        <v>47</v>
      </c>
      <c r="G641" s="178" t="s">
        <v>124</v>
      </c>
      <c r="H641" s="341"/>
      <c r="I641" s="299"/>
      <c r="J641" s="146"/>
      <c r="K641" s="146"/>
      <c r="L641" s="146"/>
      <c r="M641" s="146"/>
      <c r="N641" s="146"/>
      <c r="O641" s="146"/>
      <c r="P641" s="146"/>
      <c r="Q641" s="146"/>
      <c r="R641" s="146"/>
      <c r="S641" s="146"/>
      <c r="T641" s="146"/>
      <c r="U641" s="146"/>
      <c r="V641" s="146"/>
      <c r="W641" s="146"/>
      <c r="X641" s="146"/>
      <c r="Y641" s="146"/>
      <c r="Z641" s="146"/>
      <c r="AA641" s="146"/>
      <c r="AB641" s="146"/>
    </row>
    <row r="642">
      <c r="A642" s="439"/>
      <c r="B642" s="367"/>
      <c r="C642" s="288"/>
      <c r="D642" s="404"/>
      <c r="E642" s="404"/>
      <c r="F642" s="395" t="s">
        <v>129</v>
      </c>
      <c r="G642" s="178" t="s">
        <v>124</v>
      </c>
      <c r="H642" s="341"/>
      <c r="I642" s="299"/>
      <c r="J642" s="146"/>
      <c r="K642" s="146"/>
      <c r="L642" s="146"/>
      <c r="M642" s="146"/>
      <c r="N642" s="146"/>
      <c r="O642" s="146"/>
      <c r="P642" s="146"/>
      <c r="Q642" s="146"/>
      <c r="R642" s="146"/>
      <c r="S642" s="146"/>
      <c r="T642" s="146"/>
      <c r="U642" s="146"/>
      <c r="V642" s="146"/>
      <c r="W642" s="146"/>
      <c r="X642" s="146"/>
      <c r="Y642" s="146"/>
      <c r="Z642" s="146"/>
      <c r="AA642" s="146"/>
      <c r="AB642" s="146"/>
    </row>
    <row r="643">
      <c r="A643" s="439"/>
      <c r="B643" s="367"/>
      <c r="C643" s="288"/>
      <c r="D643" s="404"/>
      <c r="E643" s="404"/>
      <c r="F643" s="299"/>
      <c r="G643" s="178" t="s">
        <v>124</v>
      </c>
      <c r="H643" s="341"/>
      <c r="I643" s="299"/>
      <c r="J643" s="146"/>
      <c r="K643" s="146"/>
      <c r="L643" s="146"/>
      <c r="M643" s="146"/>
      <c r="N643" s="146"/>
      <c r="O643" s="146"/>
      <c r="P643" s="146"/>
      <c r="Q643" s="146"/>
      <c r="R643" s="146"/>
      <c r="S643" s="146"/>
      <c r="T643" s="146"/>
      <c r="U643" s="146"/>
      <c r="V643" s="146"/>
      <c r="W643" s="146"/>
      <c r="X643" s="146"/>
      <c r="Y643" s="146"/>
      <c r="Z643" s="146"/>
      <c r="AA643" s="146"/>
      <c r="AB643" s="146"/>
    </row>
    <row r="644">
      <c r="A644" s="439"/>
      <c r="B644" s="367"/>
      <c r="C644" s="288"/>
      <c r="D644" s="404"/>
      <c r="E644" s="404"/>
      <c r="F644" s="299"/>
      <c r="G644" s="178" t="s">
        <v>124</v>
      </c>
      <c r="H644" s="341"/>
      <c r="I644" s="299"/>
      <c r="J644" s="146"/>
      <c r="K644" s="146"/>
      <c r="L644" s="146"/>
      <c r="M644" s="146"/>
      <c r="N644" s="146"/>
      <c r="O644" s="146"/>
      <c r="P644" s="146"/>
      <c r="Q644" s="146"/>
      <c r="R644" s="146"/>
      <c r="S644" s="146"/>
      <c r="T644" s="146"/>
      <c r="U644" s="146"/>
      <c r="V644" s="146"/>
      <c r="W644" s="146"/>
      <c r="X644" s="146"/>
      <c r="Y644" s="146"/>
      <c r="Z644" s="146"/>
      <c r="AA644" s="146"/>
      <c r="AB644" s="146"/>
    </row>
    <row r="645">
      <c r="A645" s="439"/>
      <c r="B645" s="367"/>
      <c r="C645" s="288"/>
      <c r="D645" s="404"/>
      <c r="E645" s="404"/>
      <c r="F645" s="299"/>
      <c r="G645" s="178" t="s">
        <v>124</v>
      </c>
      <c r="H645" s="341"/>
      <c r="I645" s="299"/>
      <c r="J645" s="146"/>
      <c r="K645" s="146"/>
      <c r="L645" s="146"/>
      <c r="M645" s="146"/>
      <c r="N645" s="146"/>
      <c r="O645" s="146"/>
      <c r="P645" s="146"/>
      <c r="Q645" s="146"/>
      <c r="R645" s="146"/>
      <c r="S645" s="146"/>
      <c r="T645" s="146"/>
      <c r="U645" s="146"/>
      <c r="V645" s="146"/>
      <c r="W645" s="146"/>
      <c r="X645" s="146"/>
      <c r="Y645" s="146"/>
      <c r="Z645" s="146"/>
      <c r="AA645" s="146"/>
      <c r="AB645" s="146"/>
    </row>
    <row r="646">
      <c r="A646" s="439"/>
      <c r="B646" s="367"/>
      <c r="C646" s="288"/>
      <c r="D646" s="404"/>
      <c r="E646" s="404"/>
      <c r="F646" s="299"/>
      <c r="G646" s="178" t="s">
        <v>124</v>
      </c>
      <c r="H646" s="341"/>
      <c r="I646" s="299"/>
      <c r="J646" s="146"/>
      <c r="K646" s="146"/>
      <c r="L646" s="146"/>
      <c r="M646" s="146"/>
      <c r="N646" s="146"/>
      <c r="O646" s="146"/>
      <c r="P646" s="146"/>
      <c r="Q646" s="146"/>
      <c r="R646" s="146"/>
      <c r="S646" s="146"/>
      <c r="T646" s="146"/>
      <c r="U646" s="146"/>
      <c r="V646" s="146"/>
      <c r="W646" s="146"/>
      <c r="X646" s="146"/>
      <c r="Y646" s="146"/>
      <c r="Z646" s="146"/>
      <c r="AA646" s="146"/>
      <c r="AB646" s="146"/>
    </row>
    <row r="647">
      <c r="A647" s="439"/>
      <c r="B647" s="367"/>
      <c r="C647" s="288"/>
      <c r="D647" s="404"/>
      <c r="E647" s="404"/>
      <c r="F647" s="299"/>
      <c r="G647" s="178" t="s">
        <v>124</v>
      </c>
      <c r="H647" s="341"/>
      <c r="I647" s="299"/>
      <c r="J647" s="146"/>
      <c r="K647" s="146"/>
      <c r="L647" s="146"/>
      <c r="M647" s="146"/>
      <c r="N647" s="146"/>
      <c r="O647" s="146"/>
      <c r="P647" s="146"/>
      <c r="Q647" s="146"/>
      <c r="R647" s="146"/>
      <c r="S647" s="146"/>
      <c r="T647" s="146"/>
      <c r="U647" s="146"/>
      <c r="V647" s="146"/>
      <c r="W647" s="146"/>
      <c r="X647" s="146"/>
      <c r="Y647" s="146"/>
      <c r="Z647" s="146"/>
      <c r="AA647" s="146"/>
      <c r="AB647" s="146"/>
    </row>
    <row r="648">
      <c r="A648" s="439"/>
      <c r="B648" s="367"/>
      <c r="C648" s="288"/>
      <c r="D648" s="404"/>
      <c r="E648" s="404"/>
      <c r="F648" s="299"/>
      <c r="G648" s="178" t="s">
        <v>124</v>
      </c>
      <c r="H648" s="341"/>
      <c r="I648" s="299"/>
      <c r="J648" s="146"/>
      <c r="K648" s="146"/>
      <c r="L648" s="146"/>
      <c r="M648" s="146"/>
      <c r="N648" s="146"/>
      <c r="O648" s="146"/>
      <c r="P648" s="146"/>
      <c r="Q648" s="146"/>
      <c r="R648" s="146"/>
      <c r="S648" s="146"/>
      <c r="T648" s="146"/>
      <c r="U648" s="146"/>
      <c r="V648" s="146"/>
      <c r="W648" s="146"/>
      <c r="X648" s="146"/>
      <c r="Y648" s="146"/>
      <c r="Z648" s="146"/>
      <c r="AA648" s="146"/>
      <c r="AB648" s="146"/>
    </row>
    <row r="649">
      <c r="A649" s="439"/>
      <c r="B649" s="367"/>
      <c r="C649" s="288"/>
      <c r="D649" s="404"/>
      <c r="E649" s="404"/>
      <c r="F649" s="299"/>
      <c r="G649" s="178" t="s">
        <v>124</v>
      </c>
      <c r="H649" s="341"/>
      <c r="I649" s="299"/>
      <c r="J649" s="146"/>
      <c r="K649" s="146"/>
      <c r="L649" s="146"/>
      <c r="M649" s="146"/>
      <c r="N649" s="146"/>
      <c r="O649" s="146"/>
      <c r="P649" s="146"/>
      <c r="Q649" s="146"/>
      <c r="R649" s="146"/>
      <c r="S649" s="146"/>
      <c r="T649" s="146"/>
      <c r="U649" s="146"/>
      <c r="V649" s="146"/>
      <c r="W649" s="146"/>
      <c r="X649" s="146"/>
      <c r="Y649" s="146"/>
      <c r="Z649" s="146"/>
      <c r="AA649" s="146"/>
      <c r="AB649" s="146"/>
    </row>
    <row r="650">
      <c r="A650" s="439"/>
      <c r="B650" s="367"/>
      <c r="C650" s="288"/>
      <c r="D650" s="404"/>
      <c r="E650" s="404"/>
      <c r="F650" s="299"/>
      <c r="G650" s="178" t="s">
        <v>124</v>
      </c>
      <c r="H650" s="341"/>
      <c r="I650" s="299"/>
      <c r="J650" s="146"/>
      <c r="K650" s="146"/>
      <c r="L650" s="146"/>
      <c r="M650" s="146"/>
      <c r="N650" s="146"/>
      <c r="O650" s="146"/>
      <c r="P650" s="146"/>
      <c r="Q650" s="146"/>
      <c r="R650" s="146"/>
      <c r="S650" s="146"/>
      <c r="T650" s="146"/>
      <c r="U650" s="146"/>
      <c r="V650" s="146"/>
      <c r="W650" s="146"/>
      <c r="X650" s="146"/>
      <c r="Y650" s="146"/>
      <c r="Z650" s="146"/>
      <c r="AA650" s="146"/>
      <c r="AB650" s="146"/>
    </row>
    <row r="651">
      <c r="A651" s="439"/>
      <c r="B651" s="367"/>
      <c r="C651" s="288"/>
      <c r="D651" s="404"/>
      <c r="E651" s="404"/>
      <c r="F651" s="299"/>
      <c r="G651" s="436"/>
      <c r="H651" s="341"/>
      <c r="I651" s="299"/>
      <c r="J651" s="146"/>
      <c r="K651" s="146"/>
      <c r="L651" s="146"/>
      <c r="M651" s="146"/>
      <c r="N651" s="146"/>
      <c r="O651" s="146"/>
      <c r="P651" s="146"/>
      <c r="Q651" s="146"/>
      <c r="R651" s="146"/>
      <c r="S651" s="146"/>
      <c r="T651" s="146"/>
      <c r="U651" s="146"/>
      <c r="V651" s="146"/>
      <c r="W651" s="146"/>
      <c r="X651" s="146"/>
      <c r="Y651" s="146"/>
      <c r="Z651" s="146"/>
      <c r="AA651" s="146"/>
      <c r="AB651" s="146"/>
    </row>
    <row r="652">
      <c r="A652" s="439"/>
      <c r="B652" s="367"/>
      <c r="C652" s="288"/>
      <c r="D652" s="404"/>
      <c r="E652" s="404"/>
      <c r="F652" s="299"/>
      <c r="G652" s="436"/>
      <c r="H652" s="341"/>
      <c r="I652" s="299"/>
      <c r="J652" s="146"/>
      <c r="K652" s="146"/>
      <c r="L652" s="146"/>
      <c r="M652" s="146"/>
      <c r="N652" s="146"/>
      <c r="O652" s="146"/>
      <c r="P652" s="146"/>
      <c r="Q652" s="146"/>
      <c r="R652" s="146"/>
      <c r="S652" s="146"/>
      <c r="T652" s="146"/>
      <c r="U652" s="146"/>
      <c r="V652" s="146"/>
      <c r="W652" s="146"/>
      <c r="X652" s="146"/>
      <c r="Y652" s="146"/>
      <c r="Z652" s="146"/>
      <c r="AA652" s="146"/>
      <c r="AB652" s="146"/>
    </row>
    <row r="653">
      <c r="A653" s="439"/>
      <c r="B653" s="367"/>
      <c r="C653" s="288"/>
      <c r="D653" s="404"/>
      <c r="E653" s="404"/>
      <c r="F653" s="299"/>
      <c r="G653" s="436"/>
      <c r="H653" s="341"/>
      <c r="I653" s="299"/>
      <c r="J653" s="146"/>
      <c r="K653" s="146"/>
      <c r="L653" s="146"/>
      <c r="M653" s="146"/>
      <c r="N653" s="146"/>
      <c r="O653" s="146"/>
      <c r="P653" s="146"/>
      <c r="Q653" s="146"/>
      <c r="R653" s="146"/>
      <c r="S653" s="146"/>
      <c r="T653" s="146"/>
      <c r="U653" s="146"/>
      <c r="V653" s="146"/>
      <c r="W653" s="146"/>
      <c r="X653" s="146"/>
      <c r="Y653" s="146"/>
      <c r="Z653" s="146"/>
      <c r="AA653" s="146"/>
      <c r="AB653" s="146"/>
    </row>
    <row r="654">
      <c r="A654" s="439"/>
      <c r="B654" s="367"/>
      <c r="C654" s="288"/>
      <c r="D654" s="404"/>
      <c r="E654" s="404"/>
      <c r="F654" s="299"/>
      <c r="G654" s="436"/>
      <c r="H654" s="341"/>
      <c r="I654" s="299"/>
      <c r="J654" s="146"/>
      <c r="K654" s="146"/>
      <c r="L654" s="146"/>
      <c r="M654" s="146"/>
      <c r="N654" s="146"/>
      <c r="O654" s="146"/>
      <c r="P654" s="146"/>
      <c r="Q654" s="146"/>
      <c r="R654" s="146"/>
      <c r="S654" s="146"/>
      <c r="T654" s="146"/>
      <c r="U654" s="146"/>
      <c r="V654" s="146"/>
      <c r="W654" s="146"/>
      <c r="X654" s="146"/>
      <c r="Y654" s="146"/>
      <c r="Z654" s="146"/>
      <c r="AA654" s="146"/>
      <c r="AB654" s="146"/>
    </row>
    <row r="655">
      <c r="A655" s="439"/>
      <c r="B655" s="367"/>
      <c r="C655" s="288"/>
      <c r="D655" s="404"/>
      <c r="E655" s="404"/>
      <c r="F655" s="299"/>
      <c r="G655" s="436"/>
      <c r="H655" s="341"/>
      <c r="I655" s="299"/>
      <c r="J655" s="146"/>
      <c r="K655" s="146"/>
      <c r="L655" s="146"/>
      <c r="M655" s="146"/>
      <c r="N655" s="146"/>
      <c r="O655" s="146"/>
      <c r="P655" s="146"/>
      <c r="Q655" s="146"/>
      <c r="R655" s="146"/>
      <c r="S655" s="146"/>
      <c r="T655" s="146"/>
      <c r="U655" s="146"/>
      <c r="V655" s="146"/>
      <c r="W655" s="146"/>
      <c r="X655" s="146"/>
      <c r="Y655" s="146"/>
      <c r="Z655" s="146"/>
      <c r="AA655" s="146"/>
      <c r="AB655" s="146"/>
    </row>
    <row r="656">
      <c r="A656" s="439"/>
      <c r="B656" s="367"/>
      <c r="C656" s="288"/>
      <c r="D656" s="404"/>
      <c r="E656" s="404"/>
      <c r="F656" s="299"/>
      <c r="G656" s="436"/>
      <c r="H656" s="341"/>
      <c r="I656" s="299"/>
      <c r="J656" s="146"/>
      <c r="K656" s="146"/>
      <c r="L656" s="146"/>
      <c r="M656" s="146"/>
      <c r="N656" s="146"/>
      <c r="O656" s="146"/>
      <c r="P656" s="146"/>
      <c r="Q656" s="146"/>
      <c r="R656" s="146"/>
      <c r="S656" s="146"/>
      <c r="T656" s="146"/>
      <c r="U656" s="146"/>
      <c r="V656" s="146"/>
      <c r="W656" s="146"/>
      <c r="X656" s="146"/>
      <c r="Y656" s="146"/>
      <c r="Z656" s="146"/>
      <c r="AA656" s="146"/>
      <c r="AB656" s="146"/>
    </row>
    <row r="657">
      <c r="A657" s="439"/>
      <c r="B657" s="367"/>
      <c r="C657" s="288"/>
      <c r="D657" s="404"/>
      <c r="E657" s="404"/>
      <c r="F657" s="299"/>
      <c r="G657" s="436"/>
      <c r="H657" s="341"/>
      <c r="I657" s="299"/>
      <c r="J657" s="146"/>
      <c r="K657" s="146"/>
      <c r="L657" s="146"/>
      <c r="M657" s="146"/>
      <c r="N657" s="146"/>
      <c r="O657" s="146"/>
      <c r="P657" s="146"/>
      <c r="Q657" s="146"/>
      <c r="R657" s="146"/>
      <c r="S657" s="146"/>
      <c r="T657" s="146"/>
      <c r="U657" s="146"/>
      <c r="V657" s="146"/>
      <c r="W657" s="146"/>
      <c r="X657" s="146"/>
      <c r="Y657" s="146"/>
      <c r="Z657" s="146"/>
      <c r="AA657" s="146"/>
      <c r="AB657" s="146"/>
    </row>
    <row r="658">
      <c r="A658" s="439"/>
      <c r="B658" s="367"/>
      <c r="C658" s="288"/>
      <c r="D658" s="404"/>
      <c r="E658" s="404"/>
      <c r="F658" s="299"/>
      <c r="G658" s="436"/>
      <c r="H658" s="341"/>
      <c r="I658" s="299"/>
      <c r="J658" s="146"/>
      <c r="K658" s="146"/>
      <c r="L658" s="146"/>
      <c r="M658" s="146"/>
      <c r="N658" s="146"/>
      <c r="O658" s="146"/>
      <c r="P658" s="146"/>
      <c r="Q658" s="146"/>
      <c r="R658" s="146"/>
      <c r="S658" s="146"/>
      <c r="T658" s="146"/>
      <c r="U658" s="146"/>
      <c r="V658" s="146"/>
      <c r="W658" s="146"/>
      <c r="X658" s="146"/>
      <c r="Y658" s="146"/>
      <c r="Z658" s="146"/>
      <c r="AA658" s="146"/>
      <c r="AB658" s="146"/>
    </row>
    <row r="659">
      <c r="A659" s="439"/>
      <c r="B659" s="367"/>
      <c r="C659" s="288"/>
      <c r="D659" s="404"/>
      <c r="E659" s="404"/>
      <c r="F659" s="299"/>
      <c r="G659" s="436"/>
      <c r="H659" s="341"/>
      <c r="I659" s="299"/>
      <c r="J659" s="146"/>
      <c r="K659" s="146"/>
      <c r="L659" s="146"/>
      <c r="M659" s="146"/>
      <c r="N659" s="146"/>
      <c r="O659" s="146"/>
      <c r="P659" s="146"/>
      <c r="Q659" s="146"/>
      <c r="R659" s="146"/>
      <c r="S659" s="146"/>
      <c r="T659" s="146"/>
      <c r="U659" s="146"/>
      <c r="V659" s="146"/>
      <c r="W659" s="146"/>
      <c r="X659" s="146"/>
      <c r="Y659" s="146"/>
      <c r="Z659" s="146"/>
      <c r="AA659" s="146"/>
      <c r="AB659" s="146"/>
    </row>
    <row r="660">
      <c r="A660" s="439"/>
      <c r="B660" s="367"/>
      <c r="C660" s="288"/>
      <c r="D660" s="404"/>
      <c r="E660" s="404"/>
      <c r="F660" s="299"/>
      <c r="G660" s="436"/>
      <c r="H660" s="341"/>
      <c r="I660" s="299"/>
      <c r="J660" s="146"/>
      <c r="K660" s="146"/>
      <c r="L660" s="146"/>
      <c r="M660" s="146"/>
      <c r="N660" s="146"/>
      <c r="O660" s="146"/>
      <c r="P660" s="146"/>
      <c r="Q660" s="146"/>
      <c r="R660" s="146"/>
      <c r="S660" s="146"/>
      <c r="T660" s="146"/>
      <c r="U660" s="146"/>
      <c r="V660" s="146"/>
      <c r="W660" s="146"/>
      <c r="X660" s="146"/>
      <c r="Y660" s="146"/>
      <c r="Z660" s="146"/>
      <c r="AA660" s="146"/>
      <c r="AB660" s="146"/>
    </row>
    <row r="661">
      <c r="A661" s="439"/>
      <c r="B661" s="367"/>
      <c r="C661" s="288"/>
      <c r="D661" s="404"/>
      <c r="E661" s="404"/>
      <c r="F661" s="299"/>
      <c r="G661" s="436"/>
      <c r="H661" s="341"/>
      <c r="I661" s="299"/>
      <c r="J661" s="146"/>
      <c r="K661" s="146"/>
      <c r="L661" s="146"/>
      <c r="M661" s="146"/>
      <c r="N661" s="146"/>
      <c r="O661" s="146"/>
      <c r="P661" s="146"/>
      <c r="Q661" s="146"/>
      <c r="R661" s="146"/>
      <c r="S661" s="146"/>
      <c r="T661" s="146"/>
      <c r="U661" s="146"/>
      <c r="V661" s="146"/>
      <c r="W661" s="146"/>
      <c r="X661" s="146"/>
      <c r="Y661" s="146"/>
      <c r="Z661" s="146"/>
      <c r="AA661" s="146"/>
      <c r="AB661" s="146"/>
    </row>
    <row r="662">
      <c r="A662" s="439"/>
      <c r="B662" s="367"/>
      <c r="C662" s="288"/>
      <c r="D662" s="404"/>
      <c r="E662" s="404"/>
      <c r="F662" s="299"/>
      <c r="G662" s="436"/>
      <c r="H662" s="341"/>
      <c r="I662" s="299"/>
      <c r="J662" s="146"/>
      <c r="K662" s="146"/>
      <c r="L662" s="146"/>
      <c r="M662" s="146"/>
      <c r="N662" s="146"/>
      <c r="O662" s="146"/>
      <c r="P662" s="146"/>
      <c r="Q662" s="146"/>
      <c r="R662" s="146"/>
      <c r="S662" s="146"/>
      <c r="T662" s="146"/>
      <c r="U662" s="146"/>
      <c r="V662" s="146"/>
      <c r="W662" s="146"/>
      <c r="X662" s="146"/>
      <c r="Y662" s="146"/>
      <c r="Z662" s="146"/>
      <c r="AA662" s="146"/>
      <c r="AB662" s="146"/>
    </row>
    <row r="663">
      <c r="A663" s="439"/>
      <c r="B663" s="367"/>
      <c r="C663" s="288"/>
      <c r="D663" s="404"/>
      <c r="E663" s="404"/>
      <c r="F663" s="299"/>
      <c r="G663" s="436"/>
      <c r="H663" s="341"/>
      <c r="I663" s="299"/>
      <c r="J663" s="146"/>
      <c r="K663" s="146"/>
      <c r="L663" s="146"/>
      <c r="M663" s="146"/>
      <c r="N663" s="146"/>
      <c r="O663" s="146"/>
      <c r="P663" s="146"/>
      <c r="Q663" s="146"/>
      <c r="R663" s="146"/>
      <c r="S663" s="146"/>
      <c r="T663" s="146"/>
      <c r="U663" s="146"/>
      <c r="V663" s="146"/>
      <c r="W663" s="146"/>
      <c r="X663" s="146"/>
      <c r="Y663" s="146"/>
      <c r="Z663" s="146"/>
      <c r="AA663" s="146"/>
      <c r="AB663" s="146"/>
    </row>
    <row r="664">
      <c r="A664" s="439"/>
      <c r="B664" s="367"/>
      <c r="C664" s="288"/>
      <c r="D664" s="404"/>
      <c r="E664" s="404"/>
      <c r="F664" s="299"/>
      <c r="G664" s="436"/>
      <c r="H664" s="341"/>
      <c r="I664" s="299"/>
      <c r="J664" s="146"/>
      <c r="K664" s="146"/>
      <c r="L664" s="146"/>
      <c r="M664" s="146"/>
      <c r="N664" s="146"/>
      <c r="O664" s="146"/>
      <c r="P664" s="146"/>
      <c r="Q664" s="146"/>
      <c r="R664" s="146"/>
      <c r="S664" s="146"/>
      <c r="T664" s="146"/>
      <c r="U664" s="146"/>
      <c r="V664" s="146"/>
      <c r="W664" s="146"/>
      <c r="X664" s="146"/>
      <c r="Y664" s="146"/>
      <c r="Z664" s="146"/>
      <c r="AA664" s="146"/>
      <c r="AB664" s="146"/>
    </row>
    <row r="665">
      <c r="A665" s="439"/>
      <c r="B665" s="367"/>
      <c r="C665" s="288"/>
      <c r="D665" s="404"/>
      <c r="E665" s="404"/>
      <c r="F665" s="299"/>
      <c r="G665" s="436"/>
      <c r="H665" s="341"/>
      <c r="I665" s="299"/>
      <c r="J665" s="146"/>
      <c r="K665" s="146"/>
      <c r="L665" s="146"/>
      <c r="M665" s="146"/>
      <c r="N665" s="146"/>
      <c r="O665" s="146"/>
      <c r="P665" s="146"/>
      <c r="Q665" s="146"/>
      <c r="R665" s="146"/>
      <c r="S665" s="146"/>
      <c r="T665" s="146"/>
      <c r="U665" s="146"/>
      <c r="V665" s="146"/>
      <c r="W665" s="146"/>
      <c r="X665" s="146"/>
      <c r="Y665" s="146"/>
      <c r="Z665" s="146"/>
      <c r="AA665" s="146"/>
      <c r="AB665" s="146"/>
    </row>
    <row r="666">
      <c r="A666" s="439"/>
      <c r="B666" s="367"/>
      <c r="C666" s="288"/>
      <c r="D666" s="404"/>
      <c r="E666" s="404"/>
      <c r="F666" s="299"/>
      <c r="G666" s="436"/>
      <c r="H666" s="341"/>
      <c r="I666" s="299"/>
      <c r="J666" s="146"/>
      <c r="K666" s="146"/>
      <c r="L666" s="146"/>
      <c r="M666" s="146"/>
      <c r="N666" s="146"/>
      <c r="O666" s="146"/>
      <c r="P666" s="146"/>
      <c r="Q666" s="146"/>
      <c r="R666" s="146"/>
      <c r="S666" s="146"/>
      <c r="T666" s="146"/>
      <c r="U666" s="146"/>
      <c r="V666" s="146"/>
      <c r="W666" s="146"/>
      <c r="X666" s="146"/>
      <c r="Y666" s="146"/>
      <c r="Z666" s="146"/>
      <c r="AA666" s="146"/>
      <c r="AB666" s="146"/>
    </row>
    <row r="667">
      <c r="A667" s="439"/>
      <c r="B667" s="367"/>
      <c r="C667" s="288"/>
      <c r="D667" s="404"/>
      <c r="E667" s="404"/>
      <c r="F667" s="299"/>
      <c r="G667" s="436"/>
      <c r="H667" s="341"/>
      <c r="I667" s="299"/>
      <c r="J667" s="146"/>
      <c r="K667" s="146"/>
      <c r="L667" s="146"/>
      <c r="M667" s="146"/>
      <c r="N667" s="146"/>
      <c r="O667" s="146"/>
      <c r="P667" s="146"/>
      <c r="Q667" s="146"/>
      <c r="R667" s="146"/>
      <c r="S667" s="146"/>
      <c r="T667" s="146"/>
      <c r="U667" s="146"/>
      <c r="V667" s="146"/>
      <c r="W667" s="146"/>
      <c r="X667" s="146"/>
      <c r="Y667" s="146"/>
      <c r="Z667" s="146"/>
      <c r="AA667" s="146"/>
      <c r="AB667" s="146"/>
    </row>
    <row r="668">
      <c r="A668" s="439"/>
      <c r="B668" s="367"/>
      <c r="C668" s="288"/>
      <c r="D668" s="404"/>
      <c r="E668" s="404"/>
      <c r="F668" s="299"/>
      <c r="G668" s="436"/>
      <c r="H668" s="341"/>
      <c r="I668" s="299"/>
      <c r="J668" s="146"/>
      <c r="K668" s="146"/>
      <c r="L668" s="146"/>
      <c r="M668" s="146"/>
      <c r="N668" s="146"/>
      <c r="O668" s="146"/>
      <c r="P668" s="146"/>
      <c r="Q668" s="146"/>
      <c r="R668" s="146"/>
      <c r="S668" s="146"/>
      <c r="T668" s="146"/>
      <c r="U668" s="146"/>
      <c r="V668" s="146"/>
      <c r="W668" s="146"/>
      <c r="X668" s="146"/>
      <c r="Y668" s="146"/>
      <c r="Z668" s="146"/>
      <c r="AA668" s="146"/>
      <c r="AB668" s="146"/>
    </row>
    <row r="669">
      <c r="A669" s="439"/>
      <c r="B669" s="452"/>
      <c r="C669" s="453"/>
      <c r="D669" s="454"/>
      <c r="E669" s="454"/>
      <c r="F669" s="455"/>
      <c r="G669" s="437"/>
      <c r="H669" s="341"/>
      <c r="I669" s="299"/>
      <c r="J669" s="146"/>
      <c r="K669" s="146"/>
      <c r="L669" s="146"/>
      <c r="M669" s="146"/>
      <c r="N669" s="146"/>
      <c r="O669" s="146"/>
      <c r="P669" s="146"/>
      <c r="Q669" s="146"/>
      <c r="R669" s="146"/>
      <c r="S669" s="146"/>
      <c r="T669" s="146"/>
      <c r="U669" s="146"/>
      <c r="V669" s="146"/>
      <c r="W669" s="146"/>
      <c r="X669" s="146"/>
      <c r="Y669" s="146"/>
      <c r="Z669" s="146"/>
      <c r="AA669" s="146"/>
      <c r="AB669" s="146"/>
    </row>
    <row r="670">
      <c r="A670" s="439"/>
      <c r="B670" s="452"/>
      <c r="C670" s="453"/>
      <c r="D670" s="454"/>
      <c r="E670" s="454"/>
      <c r="F670" s="455"/>
      <c r="G670" s="437"/>
      <c r="H670" s="341"/>
      <c r="I670" s="299"/>
      <c r="J670" s="146"/>
      <c r="K670" s="146"/>
      <c r="L670" s="146"/>
      <c r="M670" s="146"/>
      <c r="N670" s="146"/>
      <c r="O670" s="146"/>
      <c r="P670" s="146"/>
      <c r="Q670" s="146"/>
      <c r="R670" s="146"/>
      <c r="S670" s="146"/>
      <c r="T670" s="146"/>
      <c r="U670" s="146"/>
      <c r="V670" s="146"/>
      <c r="W670" s="146"/>
      <c r="X670" s="146"/>
      <c r="Y670" s="146"/>
      <c r="Z670" s="146"/>
      <c r="AA670" s="146"/>
      <c r="AB670" s="146"/>
    </row>
    <row r="671">
      <c r="A671" s="439"/>
      <c r="B671" s="452"/>
      <c r="C671" s="453"/>
      <c r="D671" s="454"/>
      <c r="E671" s="454"/>
      <c r="F671" s="455"/>
      <c r="G671" s="437"/>
      <c r="H671" s="341"/>
      <c r="I671" s="299"/>
      <c r="J671" s="146"/>
      <c r="K671" s="146"/>
      <c r="L671" s="146"/>
      <c r="M671" s="146"/>
      <c r="N671" s="146"/>
      <c r="O671" s="146"/>
      <c r="P671" s="146"/>
      <c r="Q671" s="146"/>
      <c r="R671" s="146"/>
      <c r="S671" s="146"/>
      <c r="T671" s="146"/>
      <c r="U671" s="146"/>
      <c r="V671" s="146"/>
      <c r="W671" s="146"/>
      <c r="X671" s="146"/>
      <c r="Y671" s="146"/>
      <c r="Z671" s="146"/>
      <c r="AA671" s="146"/>
      <c r="AB671" s="146"/>
    </row>
    <row r="672">
      <c r="A672" s="439"/>
      <c r="B672" s="452"/>
      <c r="C672" s="453"/>
      <c r="D672" s="454"/>
      <c r="E672" s="454"/>
      <c r="F672" s="455"/>
      <c r="G672" s="437"/>
      <c r="H672" s="341"/>
      <c r="I672" s="299"/>
      <c r="J672" s="146"/>
      <c r="K672" s="146"/>
      <c r="L672" s="146"/>
      <c r="M672" s="146"/>
      <c r="N672" s="146"/>
      <c r="O672" s="146"/>
      <c r="P672" s="146"/>
      <c r="Q672" s="146"/>
      <c r="R672" s="146"/>
      <c r="S672" s="146"/>
      <c r="T672" s="146"/>
      <c r="U672" s="146"/>
      <c r="V672" s="146"/>
      <c r="W672" s="146"/>
      <c r="X672" s="146"/>
      <c r="Y672" s="146"/>
      <c r="Z672" s="146"/>
      <c r="AA672" s="146"/>
      <c r="AB672" s="146"/>
    </row>
    <row r="673">
      <c r="A673" s="439"/>
      <c r="B673" s="452"/>
      <c r="C673" s="453"/>
      <c r="D673" s="454"/>
      <c r="E673" s="454"/>
      <c r="F673" s="455"/>
      <c r="G673" s="437"/>
      <c r="H673" s="341"/>
      <c r="I673" s="299"/>
      <c r="J673" s="146"/>
      <c r="K673" s="146"/>
      <c r="L673" s="146"/>
      <c r="M673" s="146"/>
      <c r="N673" s="146"/>
      <c r="O673" s="146"/>
      <c r="P673" s="146"/>
      <c r="Q673" s="146"/>
      <c r="R673" s="146"/>
      <c r="S673" s="146"/>
      <c r="T673" s="146"/>
      <c r="U673" s="146"/>
      <c r="V673" s="146"/>
      <c r="W673" s="146"/>
      <c r="X673" s="146"/>
      <c r="Y673" s="146"/>
      <c r="Z673" s="146"/>
      <c r="AA673" s="146"/>
      <c r="AB673" s="146"/>
    </row>
    <row r="674">
      <c r="A674" s="439"/>
      <c r="B674" s="452"/>
      <c r="C674" s="453"/>
      <c r="D674" s="454"/>
      <c r="E674" s="454"/>
      <c r="F674" s="455"/>
      <c r="G674" s="437"/>
      <c r="H674" s="341"/>
      <c r="I674" s="299"/>
      <c r="J674" s="146"/>
      <c r="K674" s="146"/>
      <c r="L674" s="146"/>
      <c r="M674" s="146"/>
      <c r="N674" s="146"/>
      <c r="O674" s="146"/>
      <c r="P674" s="146"/>
      <c r="Q674" s="146"/>
      <c r="R674" s="146"/>
      <c r="S674" s="146"/>
      <c r="T674" s="146"/>
      <c r="U674" s="146"/>
      <c r="V674" s="146"/>
      <c r="W674" s="146"/>
      <c r="X674" s="146"/>
      <c r="Y674" s="146"/>
      <c r="Z674" s="146"/>
      <c r="AA674" s="146"/>
      <c r="AB674" s="146"/>
    </row>
    <row r="675">
      <c r="A675" s="439"/>
      <c r="B675" s="452"/>
      <c r="C675" s="453"/>
      <c r="D675" s="454"/>
      <c r="E675" s="454"/>
      <c r="F675" s="455"/>
      <c r="G675" s="437"/>
      <c r="H675" s="341"/>
      <c r="I675" s="299"/>
      <c r="J675" s="146"/>
      <c r="K675" s="146"/>
      <c r="L675" s="146"/>
      <c r="M675" s="146"/>
      <c r="N675" s="146"/>
      <c r="O675" s="146"/>
      <c r="P675" s="146"/>
      <c r="Q675" s="146"/>
      <c r="R675" s="146"/>
      <c r="S675" s="146"/>
      <c r="T675" s="146"/>
      <c r="U675" s="146"/>
      <c r="V675" s="146"/>
      <c r="W675" s="146"/>
      <c r="X675" s="146"/>
      <c r="Y675" s="146"/>
      <c r="Z675" s="146"/>
      <c r="AA675" s="146"/>
      <c r="AB675" s="146"/>
    </row>
    <row r="676">
      <c r="A676" s="439"/>
      <c r="B676" s="452"/>
      <c r="C676" s="453"/>
      <c r="D676" s="454"/>
      <c r="E676" s="454"/>
      <c r="F676" s="455"/>
      <c r="G676" s="437"/>
      <c r="H676" s="341"/>
      <c r="I676" s="299"/>
      <c r="J676" s="146"/>
      <c r="K676" s="146"/>
      <c r="L676" s="146"/>
      <c r="M676" s="146"/>
      <c r="N676" s="146"/>
      <c r="O676" s="146"/>
      <c r="P676" s="146"/>
      <c r="Q676" s="146"/>
      <c r="R676" s="146"/>
      <c r="S676" s="146"/>
      <c r="T676" s="146"/>
      <c r="U676" s="146"/>
      <c r="V676" s="146"/>
      <c r="W676" s="146"/>
      <c r="X676" s="146"/>
      <c r="Y676" s="146"/>
      <c r="Z676" s="146"/>
      <c r="AA676" s="146"/>
      <c r="AB676" s="146"/>
    </row>
    <row r="677">
      <c r="A677" s="439"/>
      <c r="B677" s="367"/>
      <c r="C677" s="288"/>
      <c r="D677" s="404"/>
      <c r="E677" s="404"/>
      <c r="F677" s="299"/>
      <c r="G677" s="436"/>
      <c r="H677" s="341"/>
      <c r="I677" s="299"/>
      <c r="J677" s="146"/>
      <c r="K677" s="146"/>
      <c r="L677" s="146"/>
      <c r="M677" s="146"/>
      <c r="N677" s="146"/>
      <c r="O677" s="146"/>
      <c r="P677" s="146"/>
      <c r="Q677" s="146"/>
      <c r="R677" s="146"/>
      <c r="S677" s="146"/>
      <c r="T677" s="146"/>
      <c r="U677" s="146"/>
      <c r="V677" s="146"/>
      <c r="W677" s="146"/>
      <c r="X677" s="146"/>
      <c r="Y677" s="146"/>
      <c r="Z677" s="146"/>
      <c r="AA677" s="146"/>
      <c r="AB677" s="146"/>
    </row>
    <row r="678">
      <c r="A678" s="439"/>
      <c r="B678" s="367"/>
      <c r="C678" s="288"/>
      <c r="D678" s="404"/>
      <c r="E678" s="404"/>
      <c r="F678" s="299"/>
      <c r="G678" s="436"/>
      <c r="H678" s="341"/>
      <c r="I678" s="299"/>
      <c r="J678" s="146"/>
      <c r="K678" s="146"/>
      <c r="L678" s="146"/>
      <c r="M678" s="146"/>
      <c r="N678" s="146"/>
      <c r="O678" s="146"/>
      <c r="P678" s="146"/>
      <c r="Q678" s="146"/>
      <c r="R678" s="146"/>
      <c r="S678" s="146"/>
      <c r="T678" s="146"/>
      <c r="U678" s="146"/>
      <c r="V678" s="146"/>
      <c r="W678" s="146"/>
      <c r="X678" s="146"/>
      <c r="Y678" s="146"/>
      <c r="Z678" s="146"/>
      <c r="AA678" s="146"/>
      <c r="AB678" s="146"/>
    </row>
    <row r="679">
      <c r="A679" s="439"/>
      <c r="B679" s="367"/>
      <c r="C679" s="288"/>
      <c r="D679" s="404"/>
      <c r="E679" s="404"/>
      <c r="F679" s="299"/>
      <c r="G679" s="436"/>
      <c r="H679" s="341"/>
      <c r="I679" s="299"/>
      <c r="J679" s="146"/>
      <c r="K679" s="146"/>
      <c r="L679" s="146"/>
      <c r="M679" s="146"/>
      <c r="N679" s="146"/>
      <c r="O679" s="146"/>
      <c r="P679" s="146"/>
      <c r="Q679" s="146"/>
      <c r="R679" s="146"/>
      <c r="S679" s="146"/>
      <c r="T679" s="146"/>
      <c r="U679" s="146"/>
      <c r="V679" s="146"/>
      <c r="W679" s="146"/>
      <c r="X679" s="146"/>
      <c r="Y679" s="146"/>
      <c r="Z679" s="146"/>
      <c r="AA679" s="146"/>
      <c r="AB679" s="146"/>
    </row>
    <row r="680">
      <c r="A680" s="439"/>
      <c r="B680" s="367"/>
      <c r="C680" s="288"/>
      <c r="D680" s="404"/>
      <c r="E680" s="404"/>
      <c r="F680" s="299"/>
      <c r="G680" s="436"/>
      <c r="H680" s="341"/>
      <c r="I680" s="299"/>
      <c r="J680" s="146"/>
      <c r="K680" s="146"/>
      <c r="L680" s="146"/>
      <c r="M680" s="146"/>
      <c r="N680" s="146"/>
      <c r="O680" s="146"/>
      <c r="P680" s="146"/>
      <c r="Q680" s="146"/>
      <c r="R680" s="146"/>
      <c r="S680" s="146"/>
      <c r="T680" s="146"/>
      <c r="U680" s="146"/>
      <c r="V680" s="146"/>
      <c r="W680" s="146"/>
      <c r="X680" s="146"/>
      <c r="Y680" s="146"/>
      <c r="Z680" s="146"/>
      <c r="AA680" s="146"/>
      <c r="AB680" s="146"/>
    </row>
    <row r="681">
      <c r="A681" s="439"/>
      <c r="B681" s="367"/>
      <c r="C681" s="288"/>
      <c r="D681" s="404"/>
      <c r="E681" s="404"/>
      <c r="F681" s="299"/>
      <c r="G681" s="436"/>
      <c r="H681" s="341"/>
      <c r="I681" s="299"/>
      <c r="J681" s="146"/>
      <c r="K681" s="146"/>
      <c r="L681" s="146"/>
      <c r="M681" s="146"/>
      <c r="N681" s="146"/>
      <c r="O681" s="146"/>
      <c r="P681" s="146"/>
      <c r="Q681" s="146"/>
      <c r="R681" s="146"/>
      <c r="S681" s="146"/>
      <c r="T681" s="146"/>
      <c r="U681" s="146"/>
      <c r="V681" s="146"/>
      <c r="W681" s="146"/>
      <c r="X681" s="146"/>
      <c r="Y681" s="146"/>
      <c r="Z681" s="146"/>
      <c r="AA681" s="146"/>
      <c r="AB681" s="146"/>
    </row>
    <row r="682">
      <c r="A682" s="439"/>
      <c r="B682" s="367"/>
      <c r="C682" s="288"/>
      <c r="D682" s="404"/>
      <c r="E682" s="404"/>
      <c r="F682" s="299"/>
      <c r="G682" s="436"/>
      <c r="H682" s="341"/>
      <c r="I682" s="299"/>
      <c r="J682" s="146"/>
      <c r="K682" s="146"/>
      <c r="L682" s="146"/>
      <c r="M682" s="146"/>
      <c r="N682" s="146"/>
      <c r="O682" s="146"/>
      <c r="P682" s="146"/>
      <c r="Q682" s="146"/>
      <c r="R682" s="146"/>
      <c r="S682" s="146"/>
      <c r="T682" s="146"/>
      <c r="U682" s="146"/>
      <c r="V682" s="146"/>
      <c r="W682" s="146"/>
      <c r="X682" s="146"/>
      <c r="Y682" s="146"/>
      <c r="Z682" s="146"/>
      <c r="AA682" s="146"/>
      <c r="AB682" s="146"/>
    </row>
    <row r="683">
      <c r="A683" s="439"/>
      <c r="B683" s="367"/>
      <c r="C683" s="288"/>
      <c r="D683" s="404"/>
      <c r="E683" s="404"/>
      <c r="F683" s="299"/>
      <c r="G683" s="436"/>
      <c r="H683" s="341"/>
      <c r="I683" s="299"/>
      <c r="J683" s="146"/>
      <c r="K683" s="146"/>
      <c r="L683" s="146"/>
      <c r="M683" s="146"/>
      <c r="N683" s="146"/>
      <c r="O683" s="146"/>
      <c r="P683" s="146"/>
      <c r="Q683" s="146"/>
      <c r="R683" s="146"/>
      <c r="S683" s="146"/>
      <c r="T683" s="146"/>
      <c r="U683" s="146"/>
      <c r="V683" s="146"/>
      <c r="W683" s="146"/>
      <c r="X683" s="146"/>
      <c r="Y683" s="146"/>
      <c r="Z683" s="146"/>
      <c r="AA683" s="146"/>
      <c r="AB683" s="146"/>
    </row>
    <row r="684">
      <c r="A684" s="439"/>
      <c r="B684" s="367"/>
      <c r="C684" s="288"/>
      <c r="D684" s="404"/>
      <c r="E684" s="404"/>
      <c r="F684" s="299"/>
      <c r="G684" s="436"/>
      <c r="H684" s="341"/>
      <c r="I684" s="299"/>
      <c r="J684" s="146"/>
      <c r="K684" s="146"/>
      <c r="L684" s="146"/>
      <c r="M684" s="146"/>
      <c r="N684" s="146"/>
      <c r="O684" s="146"/>
      <c r="P684" s="146"/>
      <c r="Q684" s="146"/>
      <c r="R684" s="146"/>
      <c r="S684" s="146"/>
      <c r="T684" s="146"/>
      <c r="U684" s="146"/>
      <c r="V684" s="146"/>
      <c r="W684" s="146"/>
      <c r="X684" s="146"/>
      <c r="Y684" s="146"/>
      <c r="Z684" s="146"/>
      <c r="AA684" s="146"/>
      <c r="AB684" s="146"/>
    </row>
    <row r="685">
      <c r="A685" s="439"/>
      <c r="B685" s="367"/>
      <c r="C685" s="288"/>
      <c r="D685" s="404"/>
      <c r="E685" s="404"/>
      <c r="F685" s="299"/>
      <c r="G685" s="436"/>
      <c r="H685" s="341"/>
      <c r="I685" s="299"/>
      <c r="J685" s="146"/>
      <c r="K685" s="146"/>
      <c r="L685" s="146"/>
      <c r="M685" s="146"/>
      <c r="N685" s="146"/>
      <c r="O685" s="146"/>
      <c r="P685" s="146"/>
      <c r="Q685" s="146"/>
      <c r="R685" s="146"/>
      <c r="S685" s="146"/>
      <c r="T685" s="146"/>
      <c r="U685" s="146"/>
      <c r="V685" s="146"/>
      <c r="W685" s="146"/>
      <c r="X685" s="146"/>
      <c r="Y685" s="146"/>
      <c r="Z685" s="146"/>
      <c r="AA685" s="146"/>
      <c r="AB685" s="146"/>
    </row>
    <row r="686">
      <c r="A686" s="439"/>
      <c r="B686" s="367"/>
      <c r="C686" s="288"/>
      <c r="D686" s="404"/>
      <c r="E686" s="404"/>
      <c r="F686" s="299"/>
      <c r="G686" s="436"/>
      <c r="H686" s="341"/>
      <c r="I686" s="299"/>
      <c r="J686" s="146"/>
      <c r="K686" s="146"/>
      <c r="L686" s="146"/>
      <c r="M686" s="146"/>
      <c r="N686" s="146"/>
      <c r="O686" s="146"/>
      <c r="P686" s="146"/>
      <c r="Q686" s="146"/>
      <c r="R686" s="146"/>
      <c r="S686" s="146"/>
      <c r="T686" s="146"/>
      <c r="U686" s="146"/>
      <c r="V686" s="146"/>
      <c r="W686" s="146"/>
      <c r="X686" s="146"/>
      <c r="Y686" s="146"/>
      <c r="Z686" s="146"/>
      <c r="AA686" s="146"/>
      <c r="AB686" s="146"/>
    </row>
    <row r="687">
      <c r="A687" s="439"/>
      <c r="B687" s="367"/>
      <c r="C687" s="288"/>
      <c r="D687" s="404"/>
      <c r="E687" s="404"/>
      <c r="F687" s="299"/>
      <c r="G687" s="436"/>
      <c r="H687" s="341"/>
      <c r="I687" s="299"/>
      <c r="J687" s="146"/>
      <c r="K687" s="146"/>
      <c r="L687" s="146"/>
      <c r="M687" s="146"/>
      <c r="N687" s="146"/>
      <c r="O687" s="146"/>
      <c r="P687" s="146"/>
      <c r="Q687" s="146"/>
      <c r="R687" s="146"/>
      <c r="S687" s="146"/>
      <c r="T687" s="146"/>
      <c r="U687" s="146"/>
      <c r="V687" s="146"/>
      <c r="W687" s="146"/>
      <c r="X687" s="146"/>
      <c r="Y687" s="146"/>
      <c r="Z687" s="146"/>
      <c r="AA687" s="146"/>
      <c r="AB687" s="146"/>
    </row>
    <row r="688">
      <c r="A688" s="439"/>
      <c r="B688" s="367"/>
      <c r="C688" s="288"/>
      <c r="D688" s="404"/>
      <c r="E688" s="404"/>
      <c r="F688" s="299"/>
      <c r="G688" s="436"/>
      <c r="H688" s="341"/>
      <c r="I688" s="299"/>
      <c r="J688" s="146"/>
      <c r="K688" s="146"/>
      <c r="L688" s="146"/>
      <c r="M688" s="146"/>
      <c r="N688" s="146"/>
      <c r="O688" s="146"/>
      <c r="P688" s="146"/>
      <c r="Q688" s="146"/>
      <c r="R688" s="146"/>
      <c r="S688" s="146"/>
      <c r="T688" s="146"/>
      <c r="U688" s="146"/>
      <c r="V688" s="146"/>
      <c r="W688" s="146"/>
      <c r="X688" s="146"/>
      <c r="Y688" s="146"/>
      <c r="Z688" s="146"/>
      <c r="AA688" s="146"/>
      <c r="AB688" s="146"/>
    </row>
    <row r="689">
      <c r="A689" s="439"/>
      <c r="B689" s="367"/>
      <c r="C689" s="288"/>
      <c r="D689" s="404"/>
      <c r="E689" s="404"/>
      <c r="F689" s="299"/>
      <c r="G689" s="436"/>
      <c r="H689" s="341"/>
      <c r="I689" s="299"/>
      <c r="J689" s="146"/>
      <c r="K689" s="146"/>
      <c r="L689" s="146"/>
      <c r="M689" s="146"/>
      <c r="N689" s="146"/>
      <c r="O689" s="146"/>
      <c r="P689" s="146"/>
      <c r="Q689" s="146"/>
      <c r="R689" s="146"/>
      <c r="S689" s="146"/>
      <c r="T689" s="146"/>
      <c r="U689" s="146"/>
      <c r="V689" s="146"/>
      <c r="W689" s="146"/>
      <c r="X689" s="146"/>
      <c r="Y689" s="146"/>
      <c r="Z689" s="146"/>
      <c r="AA689" s="146"/>
      <c r="AB689" s="146"/>
    </row>
    <row r="690">
      <c r="A690" s="439"/>
      <c r="B690" s="367"/>
      <c r="C690" s="288"/>
      <c r="D690" s="404"/>
      <c r="E690" s="404"/>
      <c r="F690" s="299"/>
      <c r="G690" s="436"/>
      <c r="H690" s="341"/>
      <c r="I690" s="299"/>
      <c r="J690" s="146"/>
      <c r="K690" s="146"/>
      <c r="L690" s="146"/>
      <c r="M690" s="146"/>
      <c r="N690" s="146"/>
      <c r="O690" s="146"/>
      <c r="P690" s="146"/>
      <c r="Q690" s="146"/>
      <c r="R690" s="146"/>
      <c r="S690" s="146"/>
      <c r="T690" s="146"/>
      <c r="U690" s="146"/>
      <c r="V690" s="146"/>
      <c r="W690" s="146"/>
      <c r="X690" s="146"/>
      <c r="Y690" s="146"/>
      <c r="Z690" s="146"/>
      <c r="AA690" s="146"/>
      <c r="AB690" s="146"/>
    </row>
    <row r="691">
      <c r="A691" s="439"/>
      <c r="B691" s="367"/>
      <c r="C691" s="288"/>
      <c r="D691" s="404"/>
      <c r="E691" s="404"/>
      <c r="F691" s="299"/>
      <c r="G691" s="436"/>
      <c r="H691" s="341"/>
      <c r="I691" s="299"/>
      <c r="J691" s="146"/>
      <c r="K691" s="146"/>
      <c r="L691" s="146"/>
      <c r="M691" s="146"/>
      <c r="N691" s="146"/>
      <c r="O691" s="146"/>
      <c r="P691" s="146"/>
      <c r="Q691" s="146"/>
      <c r="R691" s="146"/>
      <c r="S691" s="146"/>
      <c r="T691" s="146"/>
      <c r="U691" s="146"/>
      <c r="V691" s="146"/>
      <c r="W691" s="146"/>
      <c r="X691" s="146"/>
      <c r="Y691" s="146"/>
      <c r="Z691" s="146"/>
      <c r="AA691" s="146"/>
      <c r="AB691" s="146"/>
    </row>
    <row r="692">
      <c r="A692" s="439"/>
      <c r="B692" s="367"/>
      <c r="C692" s="288"/>
      <c r="D692" s="404"/>
      <c r="E692" s="404"/>
      <c r="F692" s="299"/>
      <c r="G692" s="436"/>
      <c r="H692" s="341"/>
      <c r="I692" s="299"/>
      <c r="J692" s="146"/>
      <c r="K692" s="146"/>
      <c r="L692" s="146"/>
      <c r="M692" s="146"/>
      <c r="N692" s="146"/>
      <c r="O692" s="146"/>
      <c r="P692" s="146"/>
      <c r="Q692" s="146"/>
      <c r="R692" s="146"/>
      <c r="S692" s="146"/>
      <c r="T692" s="146"/>
      <c r="U692" s="146"/>
      <c r="V692" s="146"/>
      <c r="W692" s="146"/>
      <c r="X692" s="146"/>
      <c r="Y692" s="146"/>
      <c r="Z692" s="146"/>
      <c r="AA692" s="146"/>
      <c r="AB692" s="146"/>
    </row>
    <row r="693">
      <c r="A693" s="439"/>
      <c r="B693" s="367"/>
      <c r="C693" s="288"/>
      <c r="D693" s="404"/>
      <c r="E693" s="404"/>
      <c r="F693" s="299"/>
      <c r="G693" s="436"/>
      <c r="H693" s="341"/>
      <c r="I693" s="299"/>
      <c r="J693" s="146"/>
      <c r="K693" s="146"/>
      <c r="L693" s="146"/>
      <c r="M693" s="146"/>
      <c r="N693" s="146"/>
      <c r="O693" s="146"/>
      <c r="P693" s="146"/>
      <c r="Q693" s="146"/>
      <c r="R693" s="146"/>
      <c r="S693" s="146"/>
      <c r="T693" s="146"/>
      <c r="U693" s="146"/>
      <c r="V693" s="146"/>
      <c r="W693" s="146"/>
      <c r="X693" s="146"/>
      <c r="Y693" s="146"/>
      <c r="Z693" s="146"/>
      <c r="AA693" s="146"/>
      <c r="AB693" s="146"/>
    </row>
    <row r="694">
      <c r="A694" s="439"/>
      <c r="B694" s="367"/>
      <c r="C694" s="288"/>
      <c r="D694" s="404"/>
      <c r="E694" s="404"/>
      <c r="F694" s="299"/>
      <c r="G694" s="436"/>
      <c r="H694" s="341"/>
      <c r="I694" s="299"/>
      <c r="J694" s="146"/>
      <c r="K694" s="146"/>
      <c r="L694" s="146"/>
      <c r="M694" s="146"/>
      <c r="N694" s="146"/>
      <c r="O694" s="146"/>
      <c r="P694" s="146"/>
      <c r="Q694" s="146"/>
      <c r="R694" s="146"/>
      <c r="S694" s="146"/>
      <c r="T694" s="146"/>
      <c r="U694" s="146"/>
      <c r="V694" s="146"/>
      <c r="W694" s="146"/>
      <c r="X694" s="146"/>
      <c r="Y694" s="146"/>
      <c r="Z694" s="146"/>
      <c r="AA694" s="146"/>
      <c r="AB694" s="146"/>
    </row>
    <row r="695">
      <c r="A695" s="439"/>
      <c r="B695" s="367"/>
      <c r="C695" s="288"/>
      <c r="D695" s="404"/>
      <c r="E695" s="404"/>
      <c r="F695" s="299"/>
      <c r="G695" s="436"/>
      <c r="H695" s="341"/>
      <c r="I695" s="299"/>
      <c r="J695" s="146"/>
      <c r="K695" s="146"/>
      <c r="L695" s="146"/>
      <c r="M695" s="146"/>
      <c r="N695" s="146"/>
      <c r="O695" s="146"/>
      <c r="P695" s="146"/>
      <c r="Q695" s="146"/>
      <c r="R695" s="146"/>
      <c r="S695" s="146"/>
      <c r="T695" s="146"/>
      <c r="U695" s="146"/>
      <c r="V695" s="146"/>
      <c r="W695" s="146"/>
      <c r="X695" s="146"/>
      <c r="Y695" s="146"/>
      <c r="Z695" s="146"/>
      <c r="AA695" s="146"/>
      <c r="AB695" s="146"/>
    </row>
    <row r="696">
      <c r="A696" s="439"/>
      <c r="B696" s="367"/>
      <c r="C696" s="288"/>
      <c r="D696" s="404"/>
      <c r="E696" s="404"/>
      <c r="F696" s="299"/>
      <c r="G696" s="436"/>
      <c r="H696" s="341"/>
      <c r="I696" s="299"/>
      <c r="J696" s="146"/>
      <c r="K696" s="146"/>
      <c r="L696" s="146"/>
      <c r="M696" s="146"/>
      <c r="N696" s="146"/>
      <c r="O696" s="146"/>
      <c r="P696" s="146"/>
      <c r="Q696" s="146"/>
      <c r="R696" s="146"/>
      <c r="S696" s="146"/>
      <c r="T696" s="146"/>
      <c r="U696" s="146"/>
      <c r="V696" s="146"/>
      <c r="W696" s="146"/>
      <c r="X696" s="146"/>
      <c r="Y696" s="146"/>
      <c r="Z696" s="146"/>
      <c r="AA696" s="146"/>
      <c r="AB696" s="146"/>
    </row>
    <row r="697">
      <c r="A697" s="439"/>
      <c r="B697" s="367"/>
      <c r="C697" s="288"/>
      <c r="D697" s="404"/>
      <c r="E697" s="404"/>
      <c r="F697" s="299"/>
      <c r="G697" s="436"/>
      <c r="H697" s="341"/>
      <c r="I697" s="299"/>
      <c r="J697" s="146"/>
      <c r="K697" s="146"/>
      <c r="L697" s="146"/>
      <c r="M697" s="146"/>
      <c r="N697" s="146"/>
      <c r="O697" s="146"/>
      <c r="P697" s="146"/>
      <c r="Q697" s="146"/>
      <c r="R697" s="146"/>
      <c r="S697" s="146"/>
      <c r="T697" s="146"/>
      <c r="U697" s="146"/>
      <c r="V697" s="146"/>
      <c r="W697" s="146"/>
      <c r="X697" s="146"/>
      <c r="Y697" s="146"/>
      <c r="Z697" s="146"/>
      <c r="AA697" s="146"/>
      <c r="AB697" s="146"/>
    </row>
    <row r="698">
      <c r="A698" s="439"/>
      <c r="B698" s="367"/>
      <c r="C698" s="288"/>
      <c r="D698" s="404"/>
      <c r="E698" s="404"/>
      <c r="F698" s="299"/>
      <c r="G698" s="436"/>
      <c r="H698" s="341"/>
      <c r="I698" s="299"/>
      <c r="J698" s="146"/>
      <c r="K698" s="146"/>
      <c r="L698" s="146"/>
      <c r="M698" s="146"/>
      <c r="N698" s="146"/>
      <c r="O698" s="146"/>
      <c r="P698" s="146"/>
      <c r="Q698" s="146"/>
      <c r="R698" s="146"/>
      <c r="S698" s="146"/>
      <c r="T698" s="146"/>
      <c r="U698" s="146"/>
      <c r="V698" s="146"/>
      <c r="W698" s="146"/>
      <c r="X698" s="146"/>
      <c r="Y698" s="146"/>
      <c r="Z698" s="146"/>
      <c r="AA698" s="146"/>
      <c r="AB698" s="146"/>
    </row>
    <row r="699">
      <c r="A699" s="439"/>
      <c r="B699" s="452"/>
      <c r="C699" s="453"/>
      <c r="D699" s="454"/>
      <c r="E699" s="454"/>
      <c r="F699" s="455"/>
      <c r="G699" s="437"/>
      <c r="H699" s="456"/>
      <c r="I699" s="455"/>
      <c r="J699" s="146"/>
      <c r="K699" s="146"/>
      <c r="L699" s="146"/>
      <c r="M699" s="146"/>
      <c r="N699" s="146"/>
      <c r="O699" s="146"/>
      <c r="P699" s="146"/>
      <c r="Q699" s="146"/>
      <c r="R699" s="146"/>
      <c r="S699" s="146"/>
      <c r="T699" s="146"/>
      <c r="U699" s="146"/>
      <c r="V699" s="146"/>
      <c r="W699" s="146"/>
      <c r="X699" s="146"/>
      <c r="Y699" s="146"/>
      <c r="Z699" s="146"/>
      <c r="AA699" s="146"/>
      <c r="AB699" s="146"/>
    </row>
    <row r="700">
      <c r="A700" s="439"/>
      <c r="B700" s="452"/>
      <c r="C700" s="453"/>
      <c r="D700" s="454"/>
      <c r="E700" s="454"/>
      <c r="F700" s="455"/>
      <c r="G700" s="437"/>
      <c r="H700" s="456"/>
      <c r="I700" s="455"/>
      <c r="J700" s="146"/>
      <c r="K700" s="146"/>
      <c r="L700" s="146"/>
      <c r="M700" s="146"/>
      <c r="N700" s="146"/>
      <c r="O700" s="146"/>
      <c r="P700" s="146"/>
      <c r="Q700" s="146"/>
      <c r="R700" s="146"/>
      <c r="S700" s="146"/>
      <c r="T700" s="146"/>
      <c r="U700" s="146"/>
      <c r="V700" s="146"/>
      <c r="W700" s="146"/>
      <c r="X700" s="146"/>
      <c r="Y700" s="146"/>
      <c r="Z700" s="146"/>
      <c r="AA700" s="146"/>
      <c r="AB700" s="146"/>
    </row>
    <row r="701">
      <c r="A701" s="439"/>
      <c r="B701" s="452"/>
      <c r="C701" s="453"/>
      <c r="D701" s="454"/>
      <c r="E701" s="454"/>
      <c r="F701" s="455"/>
      <c r="G701" s="437"/>
      <c r="H701" s="456"/>
      <c r="I701" s="455"/>
      <c r="J701" s="146"/>
      <c r="K701" s="146"/>
      <c r="L701" s="146"/>
      <c r="M701" s="146"/>
      <c r="N701" s="146"/>
      <c r="O701" s="146"/>
      <c r="P701" s="146"/>
      <c r="Q701" s="146"/>
      <c r="R701" s="146"/>
      <c r="S701" s="146"/>
      <c r="T701" s="146"/>
      <c r="U701" s="146"/>
      <c r="V701" s="146"/>
      <c r="W701" s="146"/>
      <c r="X701" s="146"/>
      <c r="Y701" s="146"/>
      <c r="Z701" s="146"/>
      <c r="AA701" s="146"/>
      <c r="AB701" s="146"/>
    </row>
    <row r="702">
      <c r="A702" s="439"/>
      <c r="B702" s="452"/>
      <c r="C702" s="453"/>
      <c r="D702" s="454"/>
      <c r="E702" s="454"/>
      <c r="F702" s="455"/>
      <c r="G702" s="437"/>
      <c r="H702" s="456"/>
      <c r="I702" s="455"/>
      <c r="J702" s="146"/>
      <c r="K702" s="146"/>
      <c r="L702" s="146"/>
      <c r="M702" s="146"/>
      <c r="N702" s="146"/>
      <c r="O702" s="146"/>
      <c r="P702" s="146"/>
      <c r="Q702" s="146"/>
      <c r="R702" s="146"/>
      <c r="S702" s="146"/>
      <c r="T702" s="146"/>
      <c r="U702" s="146"/>
      <c r="V702" s="146"/>
      <c r="W702" s="146"/>
      <c r="X702" s="146"/>
      <c r="Y702" s="146"/>
      <c r="Z702" s="146"/>
      <c r="AA702" s="146"/>
      <c r="AB702" s="146"/>
    </row>
    <row r="703">
      <c r="A703" s="439"/>
      <c r="B703" s="452"/>
      <c r="C703" s="453"/>
      <c r="D703" s="454"/>
      <c r="E703" s="454"/>
      <c r="F703" s="455"/>
      <c r="G703" s="437"/>
      <c r="H703" s="456"/>
      <c r="I703" s="455"/>
      <c r="J703" s="146"/>
      <c r="K703" s="146"/>
      <c r="L703" s="146"/>
      <c r="M703" s="146"/>
      <c r="N703" s="146"/>
      <c r="O703" s="146"/>
      <c r="P703" s="146"/>
      <c r="Q703" s="146"/>
      <c r="R703" s="146"/>
      <c r="S703" s="146"/>
      <c r="T703" s="146"/>
      <c r="U703" s="146"/>
      <c r="V703" s="146"/>
      <c r="W703" s="146"/>
      <c r="X703" s="146"/>
      <c r="Y703" s="146"/>
      <c r="Z703" s="146"/>
      <c r="AA703" s="146"/>
      <c r="AB703" s="146"/>
    </row>
    <row r="704">
      <c r="A704" s="439"/>
      <c r="B704" s="452"/>
      <c r="C704" s="453"/>
      <c r="D704" s="454"/>
      <c r="E704" s="454"/>
      <c r="F704" s="455"/>
      <c r="G704" s="437"/>
      <c r="H704" s="456"/>
      <c r="I704" s="455"/>
      <c r="J704" s="146"/>
      <c r="K704" s="146"/>
      <c r="L704" s="146"/>
      <c r="M704" s="146"/>
      <c r="N704" s="146"/>
      <c r="O704" s="146"/>
      <c r="P704" s="146"/>
      <c r="Q704" s="146"/>
      <c r="R704" s="146"/>
      <c r="S704" s="146"/>
      <c r="T704" s="146"/>
      <c r="U704" s="146"/>
      <c r="V704" s="146"/>
      <c r="W704" s="146"/>
      <c r="X704" s="146"/>
      <c r="Y704" s="146"/>
      <c r="Z704" s="146"/>
      <c r="AA704" s="146"/>
      <c r="AB704" s="146"/>
    </row>
    <row r="705">
      <c r="A705" s="439"/>
      <c r="B705" s="452"/>
      <c r="C705" s="453"/>
      <c r="D705" s="454"/>
      <c r="E705" s="454"/>
      <c r="F705" s="455"/>
      <c r="G705" s="437"/>
      <c r="H705" s="456"/>
      <c r="I705" s="455"/>
      <c r="J705" s="146"/>
      <c r="K705" s="146"/>
      <c r="L705" s="146"/>
      <c r="M705" s="146"/>
      <c r="N705" s="146"/>
      <c r="O705" s="146"/>
      <c r="P705" s="146"/>
      <c r="Q705" s="146"/>
      <c r="R705" s="146"/>
      <c r="S705" s="146"/>
      <c r="T705" s="146"/>
      <c r="U705" s="146"/>
      <c r="V705" s="146"/>
      <c r="W705" s="146"/>
      <c r="X705" s="146"/>
      <c r="Y705" s="146"/>
      <c r="Z705" s="146"/>
      <c r="AA705" s="146"/>
      <c r="AB705" s="146"/>
    </row>
    <row r="706">
      <c r="A706" s="439"/>
      <c r="B706" s="452"/>
      <c r="C706" s="453"/>
      <c r="D706" s="454"/>
      <c r="E706" s="454"/>
      <c r="F706" s="455"/>
      <c r="G706" s="437"/>
      <c r="H706" s="456"/>
      <c r="I706" s="455"/>
      <c r="J706" s="146"/>
      <c r="K706" s="146"/>
      <c r="L706" s="146"/>
      <c r="M706" s="146"/>
      <c r="N706" s="146"/>
      <c r="O706" s="146"/>
      <c r="P706" s="146"/>
      <c r="Q706" s="146"/>
      <c r="R706" s="146"/>
      <c r="S706" s="146"/>
      <c r="T706" s="146"/>
      <c r="U706" s="146"/>
      <c r="V706" s="146"/>
      <c r="W706" s="146"/>
      <c r="X706" s="146"/>
      <c r="Y706" s="146"/>
      <c r="Z706" s="146"/>
      <c r="AA706" s="146"/>
      <c r="AB706" s="146"/>
    </row>
    <row r="707">
      <c r="A707" s="439"/>
      <c r="B707" s="452"/>
      <c r="C707" s="453"/>
      <c r="D707" s="454"/>
      <c r="E707" s="454"/>
      <c r="F707" s="455"/>
      <c r="G707" s="437"/>
      <c r="H707" s="456"/>
      <c r="I707" s="455"/>
      <c r="J707" s="146"/>
      <c r="K707" s="146"/>
      <c r="L707" s="146"/>
      <c r="M707" s="146"/>
      <c r="N707" s="146"/>
      <c r="O707" s="146"/>
      <c r="P707" s="146"/>
      <c r="Q707" s="146"/>
      <c r="R707" s="146"/>
      <c r="S707" s="146"/>
      <c r="T707" s="146"/>
      <c r="U707" s="146"/>
      <c r="V707" s="146"/>
      <c r="W707" s="146"/>
      <c r="X707" s="146"/>
      <c r="Y707" s="146"/>
      <c r="Z707" s="146"/>
      <c r="AA707" s="146"/>
      <c r="AB707" s="146"/>
    </row>
    <row r="708">
      <c r="A708" s="439"/>
      <c r="B708" s="452"/>
      <c r="C708" s="453"/>
      <c r="D708" s="454"/>
      <c r="E708" s="454"/>
      <c r="F708" s="455"/>
      <c r="G708" s="437"/>
      <c r="H708" s="456"/>
      <c r="I708" s="455"/>
      <c r="J708" s="146"/>
      <c r="K708" s="146"/>
      <c r="L708" s="146"/>
      <c r="M708" s="146"/>
      <c r="N708" s="146"/>
      <c r="O708" s="146"/>
      <c r="P708" s="146"/>
      <c r="Q708" s="146"/>
      <c r="R708" s="146"/>
      <c r="S708" s="146"/>
      <c r="T708" s="146"/>
      <c r="U708" s="146"/>
      <c r="V708" s="146"/>
      <c r="W708" s="146"/>
      <c r="X708" s="146"/>
      <c r="Y708" s="146"/>
      <c r="Z708" s="146"/>
      <c r="AA708" s="146"/>
      <c r="AB708" s="146"/>
    </row>
    <row r="709">
      <c r="A709" s="439"/>
      <c r="B709" s="452"/>
      <c r="C709" s="453"/>
      <c r="D709" s="454"/>
      <c r="E709" s="454"/>
      <c r="F709" s="455"/>
      <c r="G709" s="437"/>
      <c r="H709" s="456"/>
      <c r="I709" s="455"/>
      <c r="J709" s="146"/>
      <c r="K709" s="146"/>
      <c r="L709" s="146"/>
      <c r="M709" s="146"/>
      <c r="N709" s="146"/>
      <c r="O709" s="146"/>
      <c r="P709" s="146"/>
      <c r="Q709" s="146"/>
      <c r="R709" s="146"/>
      <c r="S709" s="146"/>
      <c r="T709" s="146"/>
      <c r="U709" s="146"/>
      <c r="V709" s="146"/>
      <c r="W709" s="146"/>
      <c r="X709" s="146"/>
      <c r="Y709" s="146"/>
      <c r="Z709" s="146"/>
      <c r="AA709" s="146"/>
      <c r="AB709" s="146"/>
    </row>
    <row r="710">
      <c r="A710" s="439"/>
      <c r="B710" s="452"/>
      <c r="C710" s="453"/>
      <c r="D710" s="454"/>
      <c r="E710" s="454"/>
      <c r="F710" s="455"/>
      <c r="G710" s="437"/>
      <c r="H710" s="456"/>
      <c r="I710" s="455"/>
      <c r="J710" s="146"/>
      <c r="K710" s="146"/>
      <c r="L710" s="146"/>
      <c r="M710" s="146"/>
      <c r="N710" s="146"/>
      <c r="O710" s="146"/>
      <c r="P710" s="146"/>
      <c r="Q710" s="146"/>
      <c r="R710" s="146"/>
      <c r="S710" s="146"/>
      <c r="T710" s="146"/>
      <c r="U710" s="146"/>
      <c r="V710" s="146"/>
      <c r="W710" s="146"/>
      <c r="X710" s="146"/>
      <c r="Y710" s="146"/>
      <c r="Z710" s="146"/>
      <c r="AA710" s="146"/>
      <c r="AB710" s="146"/>
    </row>
    <row r="711">
      <c r="A711" s="439"/>
      <c r="B711" s="452"/>
      <c r="C711" s="453"/>
      <c r="D711" s="454"/>
      <c r="E711" s="454"/>
      <c r="F711" s="455"/>
      <c r="G711" s="437"/>
      <c r="H711" s="456"/>
      <c r="I711" s="455"/>
      <c r="J711" s="146"/>
      <c r="K711" s="146"/>
      <c r="L711" s="146"/>
      <c r="M711" s="146"/>
      <c r="N711" s="146"/>
      <c r="O711" s="146"/>
      <c r="P711" s="146"/>
      <c r="Q711" s="146"/>
      <c r="R711" s="146"/>
      <c r="S711" s="146"/>
      <c r="T711" s="146"/>
      <c r="U711" s="146"/>
      <c r="V711" s="146"/>
      <c r="W711" s="146"/>
      <c r="X711" s="146"/>
      <c r="Y711" s="146"/>
      <c r="Z711" s="146"/>
      <c r="AA711" s="146"/>
      <c r="AB711" s="146"/>
    </row>
    <row r="712">
      <c r="A712" s="439"/>
      <c r="B712" s="452"/>
      <c r="C712" s="453"/>
      <c r="D712" s="454"/>
      <c r="E712" s="454"/>
      <c r="F712" s="455"/>
      <c r="G712" s="437"/>
      <c r="H712" s="456"/>
      <c r="I712" s="455"/>
      <c r="J712" s="146"/>
      <c r="K712" s="146"/>
      <c r="L712" s="146"/>
      <c r="M712" s="146"/>
      <c r="N712" s="146"/>
      <c r="O712" s="146"/>
      <c r="P712" s="146"/>
      <c r="Q712" s="146"/>
      <c r="R712" s="146"/>
      <c r="S712" s="146"/>
      <c r="T712" s="146"/>
      <c r="U712" s="146"/>
      <c r="V712" s="146"/>
      <c r="W712" s="146"/>
      <c r="X712" s="146"/>
      <c r="Y712" s="146"/>
      <c r="Z712" s="146"/>
      <c r="AA712" s="146"/>
      <c r="AB712" s="146"/>
    </row>
    <row r="713">
      <c r="A713" s="439"/>
      <c r="B713" s="452"/>
      <c r="C713" s="453"/>
      <c r="D713" s="454"/>
      <c r="E713" s="454"/>
      <c r="F713" s="455"/>
      <c r="G713" s="437"/>
      <c r="H713" s="456"/>
      <c r="I713" s="455"/>
      <c r="J713" s="146"/>
      <c r="K713" s="146"/>
      <c r="L713" s="146"/>
      <c r="M713" s="146"/>
      <c r="N713" s="146"/>
      <c r="O713" s="146"/>
      <c r="P713" s="146"/>
      <c r="Q713" s="146"/>
      <c r="R713" s="146"/>
      <c r="S713" s="146"/>
      <c r="T713" s="146"/>
      <c r="U713" s="146"/>
      <c r="V713" s="146"/>
      <c r="W713" s="146"/>
      <c r="X713" s="146"/>
      <c r="Y713" s="146"/>
      <c r="Z713" s="146"/>
      <c r="AA713" s="146"/>
      <c r="AB713" s="146"/>
    </row>
    <row r="714">
      <c r="A714" s="439"/>
      <c r="B714" s="452"/>
      <c r="C714" s="453"/>
      <c r="D714" s="454"/>
      <c r="E714" s="454"/>
      <c r="F714" s="455"/>
      <c r="G714" s="437"/>
      <c r="H714" s="456"/>
      <c r="I714" s="455"/>
      <c r="J714" s="146"/>
      <c r="K714" s="146"/>
      <c r="L714" s="146"/>
      <c r="M714" s="146"/>
      <c r="N714" s="146"/>
      <c r="O714" s="146"/>
      <c r="P714" s="146"/>
      <c r="Q714" s="146"/>
      <c r="R714" s="146"/>
      <c r="S714" s="146"/>
      <c r="T714" s="146"/>
      <c r="U714" s="146"/>
      <c r="V714" s="146"/>
      <c r="W714" s="146"/>
      <c r="X714" s="146"/>
      <c r="Y714" s="146"/>
      <c r="Z714" s="146"/>
      <c r="AA714" s="146"/>
      <c r="AB714" s="146"/>
    </row>
    <row r="715">
      <c r="A715" s="439"/>
      <c r="B715" s="452"/>
      <c r="C715" s="453"/>
      <c r="D715" s="454"/>
      <c r="E715" s="454"/>
      <c r="F715" s="455"/>
      <c r="G715" s="437"/>
      <c r="H715" s="456"/>
      <c r="I715" s="455"/>
      <c r="J715" s="146"/>
      <c r="K715" s="146"/>
      <c r="L715" s="146"/>
      <c r="M715" s="146"/>
      <c r="N715" s="146"/>
      <c r="O715" s="146"/>
      <c r="P715" s="146"/>
      <c r="Q715" s="146"/>
      <c r="R715" s="146"/>
      <c r="S715" s="146"/>
      <c r="T715" s="146"/>
      <c r="U715" s="146"/>
      <c r="V715" s="146"/>
      <c r="W715" s="146"/>
      <c r="X715" s="146"/>
      <c r="Y715" s="146"/>
      <c r="Z715" s="146"/>
      <c r="AA715" s="146"/>
      <c r="AB715" s="146"/>
    </row>
    <row r="716">
      <c r="A716" s="439"/>
      <c r="B716" s="452"/>
      <c r="C716" s="453"/>
      <c r="D716" s="454"/>
      <c r="E716" s="454"/>
      <c r="F716" s="455"/>
      <c r="G716" s="437"/>
      <c r="H716" s="456"/>
      <c r="I716" s="455"/>
      <c r="J716" s="146"/>
      <c r="K716" s="146"/>
      <c r="L716" s="146"/>
      <c r="M716" s="146"/>
      <c r="N716" s="146"/>
      <c r="O716" s="146"/>
      <c r="P716" s="146"/>
      <c r="Q716" s="146"/>
      <c r="R716" s="146"/>
      <c r="S716" s="146"/>
      <c r="T716" s="146"/>
      <c r="U716" s="146"/>
      <c r="V716" s="146"/>
      <c r="W716" s="146"/>
      <c r="X716" s="146"/>
      <c r="Y716" s="146"/>
      <c r="Z716" s="146"/>
      <c r="AA716" s="146"/>
      <c r="AB716" s="146"/>
    </row>
    <row r="717">
      <c r="A717" s="439"/>
      <c r="B717" s="452"/>
      <c r="C717" s="453"/>
      <c r="D717" s="454"/>
      <c r="E717" s="454"/>
      <c r="F717" s="455"/>
      <c r="G717" s="437"/>
      <c r="H717" s="456"/>
      <c r="I717" s="455"/>
      <c r="J717" s="146"/>
      <c r="K717" s="146"/>
      <c r="L717" s="146"/>
      <c r="M717" s="146"/>
      <c r="N717" s="146"/>
      <c r="O717" s="146"/>
      <c r="P717" s="146"/>
      <c r="Q717" s="146"/>
      <c r="R717" s="146"/>
      <c r="S717" s="146"/>
      <c r="T717" s="146"/>
      <c r="U717" s="146"/>
      <c r="V717" s="146"/>
      <c r="W717" s="146"/>
      <c r="X717" s="146"/>
      <c r="Y717" s="146"/>
      <c r="Z717" s="146"/>
      <c r="AA717" s="146"/>
      <c r="AB717" s="146"/>
    </row>
    <row r="718">
      <c r="A718" s="439"/>
      <c r="B718" s="452"/>
      <c r="C718" s="453"/>
      <c r="D718" s="454"/>
      <c r="E718" s="454"/>
      <c r="F718" s="455"/>
      <c r="G718" s="437"/>
      <c r="H718" s="456"/>
      <c r="I718" s="455"/>
      <c r="J718" s="146"/>
      <c r="K718" s="146"/>
      <c r="L718" s="146"/>
      <c r="M718" s="146"/>
      <c r="N718" s="146"/>
      <c r="O718" s="146"/>
      <c r="P718" s="146"/>
      <c r="Q718" s="146"/>
      <c r="R718" s="146"/>
      <c r="S718" s="146"/>
      <c r="T718" s="146"/>
      <c r="U718" s="146"/>
      <c r="V718" s="146"/>
      <c r="W718" s="146"/>
      <c r="X718" s="146"/>
      <c r="Y718" s="146"/>
      <c r="Z718" s="146"/>
      <c r="AA718" s="146"/>
      <c r="AB718" s="146"/>
    </row>
    <row r="719">
      <c r="A719" s="439"/>
      <c r="B719" s="452"/>
      <c r="C719" s="453"/>
      <c r="D719" s="454"/>
      <c r="E719" s="454"/>
      <c r="F719" s="455"/>
      <c r="G719" s="437"/>
      <c r="H719" s="456"/>
      <c r="I719" s="455"/>
      <c r="J719" s="146"/>
      <c r="K719" s="146"/>
      <c r="L719" s="146"/>
      <c r="M719" s="146"/>
      <c r="N719" s="146"/>
      <c r="O719" s="146"/>
      <c r="P719" s="146"/>
      <c r="Q719" s="146"/>
      <c r="R719" s="146"/>
      <c r="S719" s="146"/>
      <c r="T719" s="146"/>
      <c r="U719" s="146"/>
      <c r="V719" s="146"/>
      <c r="W719" s="146"/>
      <c r="X719" s="146"/>
      <c r="Y719" s="146"/>
      <c r="Z719" s="146"/>
      <c r="AA719" s="146"/>
      <c r="AB719" s="146"/>
    </row>
    <row r="720">
      <c r="A720" s="439"/>
      <c r="B720" s="452"/>
      <c r="C720" s="453"/>
      <c r="D720" s="454"/>
      <c r="E720" s="454"/>
      <c r="F720" s="455"/>
      <c r="G720" s="437"/>
      <c r="H720" s="456"/>
      <c r="I720" s="455"/>
      <c r="J720" s="146"/>
      <c r="K720" s="146"/>
      <c r="L720" s="146"/>
      <c r="M720" s="146"/>
      <c r="N720" s="146"/>
      <c r="O720" s="146"/>
      <c r="P720" s="146"/>
      <c r="Q720" s="146"/>
      <c r="R720" s="146"/>
      <c r="S720" s="146"/>
      <c r="T720" s="146"/>
      <c r="U720" s="146"/>
      <c r="V720" s="146"/>
      <c r="W720" s="146"/>
      <c r="X720" s="146"/>
      <c r="Y720" s="146"/>
      <c r="Z720" s="146"/>
      <c r="AA720" s="146"/>
      <c r="AB720" s="146"/>
    </row>
    <row r="721">
      <c r="A721" s="439"/>
      <c r="B721" s="452"/>
      <c r="C721" s="453"/>
      <c r="D721" s="454"/>
      <c r="E721" s="454"/>
      <c r="F721" s="455"/>
      <c r="G721" s="437"/>
      <c r="H721" s="456"/>
      <c r="I721" s="455"/>
      <c r="J721" s="146"/>
      <c r="K721" s="146"/>
      <c r="L721" s="146"/>
      <c r="M721" s="146"/>
      <c r="N721" s="146"/>
      <c r="O721" s="146"/>
      <c r="P721" s="146"/>
      <c r="Q721" s="146"/>
      <c r="R721" s="146"/>
      <c r="S721" s="146"/>
      <c r="T721" s="146"/>
      <c r="U721" s="146"/>
      <c r="V721" s="146"/>
      <c r="W721" s="146"/>
      <c r="X721" s="146"/>
      <c r="Y721" s="146"/>
      <c r="Z721" s="146"/>
      <c r="AA721" s="146"/>
      <c r="AB721" s="146"/>
    </row>
    <row r="722">
      <c r="A722" s="439"/>
      <c r="B722" s="452"/>
      <c r="C722" s="453"/>
      <c r="D722" s="454"/>
      <c r="E722" s="454"/>
      <c r="F722" s="455"/>
      <c r="G722" s="437"/>
      <c r="H722" s="456"/>
      <c r="I722" s="455"/>
      <c r="J722" s="146"/>
      <c r="K722" s="146"/>
      <c r="L722" s="146"/>
      <c r="M722" s="146"/>
      <c r="N722" s="146"/>
      <c r="O722" s="146"/>
      <c r="P722" s="146"/>
      <c r="Q722" s="146"/>
      <c r="R722" s="146"/>
      <c r="S722" s="146"/>
      <c r="T722" s="146"/>
      <c r="U722" s="146"/>
      <c r="V722" s="146"/>
      <c r="W722" s="146"/>
      <c r="X722" s="146"/>
      <c r="Y722" s="146"/>
      <c r="Z722" s="146"/>
      <c r="AA722" s="146"/>
      <c r="AB722" s="146"/>
    </row>
    <row r="723">
      <c r="A723" s="439"/>
      <c r="B723" s="452"/>
      <c r="C723" s="453"/>
      <c r="D723" s="454"/>
      <c r="E723" s="454"/>
      <c r="F723" s="455"/>
      <c r="G723" s="437"/>
      <c r="H723" s="456"/>
      <c r="I723" s="455"/>
      <c r="J723" s="146"/>
      <c r="K723" s="146"/>
      <c r="L723" s="146"/>
      <c r="M723" s="146"/>
      <c r="N723" s="146"/>
      <c r="O723" s="146"/>
      <c r="P723" s="146"/>
      <c r="Q723" s="146"/>
      <c r="R723" s="146"/>
      <c r="S723" s="146"/>
      <c r="T723" s="146"/>
      <c r="U723" s="146"/>
      <c r="V723" s="146"/>
      <c r="W723" s="146"/>
      <c r="X723" s="146"/>
      <c r="Y723" s="146"/>
      <c r="Z723" s="146"/>
      <c r="AA723" s="146"/>
      <c r="AB723" s="146"/>
    </row>
    <row r="724">
      <c r="A724" s="439"/>
      <c r="B724" s="452"/>
      <c r="C724" s="453"/>
      <c r="D724" s="454"/>
      <c r="E724" s="454"/>
      <c r="F724" s="455"/>
      <c r="G724" s="437"/>
      <c r="H724" s="456"/>
      <c r="I724" s="455"/>
      <c r="J724" s="146"/>
      <c r="K724" s="146"/>
      <c r="L724" s="146"/>
      <c r="M724" s="146"/>
      <c r="N724" s="146"/>
      <c r="O724" s="146"/>
      <c r="P724" s="146"/>
      <c r="Q724" s="146"/>
      <c r="R724" s="146"/>
      <c r="S724" s="146"/>
      <c r="T724" s="146"/>
      <c r="U724" s="146"/>
      <c r="V724" s="146"/>
      <c r="W724" s="146"/>
      <c r="X724" s="146"/>
      <c r="Y724" s="146"/>
      <c r="Z724" s="146"/>
      <c r="AA724" s="146"/>
      <c r="AB724" s="146"/>
    </row>
    <row r="725">
      <c r="A725" s="439"/>
      <c r="B725" s="452"/>
      <c r="C725" s="453"/>
      <c r="D725" s="454"/>
      <c r="E725" s="454"/>
      <c r="F725" s="455"/>
      <c r="G725" s="437"/>
      <c r="H725" s="456"/>
      <c r="I725" s="455"/>
      <c r="J725" s="146"/>
      <c r="K725" s="146"/>
      <c r="L725" s="146"/>
      <c r="M725" s="146"/>
      <c r="N725" s="146"/>
      <c r="O725" s="146"/>
      <c r="P725" s="146"/>
      <c r="Q725" s="146"/>
      <c r="R725" s="146"/>
      <c r="S725" s="146"/>
      <c r="T725" s="146"/>
      <c r="U725" s="146"/>
      <c r="V725" s="146"/>
      <c r="W725" s="146"/>
      <c r="X725" s="146"/>
      <c r="Y725" s="146"/>
      <c r="Z725" s="146"/>
      <c r="AA725" s="146"/>
      <c r="AB725" s="146"/>
    </row>
    <row r="726">
      <c r="A726" s="439"/>
      <c r="B726" s="452"/>
      <c r="C726" s="453"/>
      <c r="D726" s="454"/>
      <c r="E726" s="454"/>
      <c r="F726" s="455"/>
      <c r="G726" s="437"/>
      <c r="H726" s="456"/>
      <c r="I726" s="455"/>
      <c r="J726" s="146"/>
      <c r="K726" s="146"/>
      <c r="L726" s="146"/>
      <c r="M726" s="146"/>
      <c r="N726" s="146"/>
      <c r="O726" s="146"/>
      <c r="P726" s="146"/>
      <c r="Q726" s="146"/>
      <c r="R726" s="146"/>
      <c r="S726" s="146"/>
      <c r="T726" s="146"/>
      <c r="U726" s="146"/>
      <c r="V726" s="146"/>
      <c r="W726" s="146"/>
      <c r="X726" s="146"/>
      <c r="Y726" s="146"/>
      <c r="Z726" s="146"/>
      <c r="AA726" s="146"/>
      <c r="AB726" s="146"/>
    </row>
    <row r="727">
      <c r="A727" s="439"/>
      <c r="B727" s="452"/>
      <c r="C727" s="453"/>
      <c r="D727" s="454"/>
      <c r="E727" s="454"/>
      <c r="F727" s="455"/>
      <c r="G727" s="437"/>
      <c r="H727" s="456"/>
      <c r="I727" s="455"/>
      <c r="J727" s="146"/>
      <c r="K727" s="146"/>
      <c r="L727" s="146"/>
      <c r="M727" s="146"/>
      <c r="N727" s="146"/>
      <c r="O727" s="146"/>
      <c r="P727" s="146"/>
      <c r="Q727" s="146"/>
      <c r="R727" s="146"/>
      <c r="S727" s="146"/>
      <c r="T727" s="146"/>
      <c r="U727" s="146"/>
      <c r="V727" s="146"/>
      <c r="W727" s="146"/>
      <c r="X727" s="146"/>
      <c r="Y727" s="146"/>
      <c r="Z727" s="146"/>
      <c r="AA727" s="146"/>
      <c r="AB727" s="146"/>
    </row>
    <row r="728">
      <c r="A728" s="439"/>
      <c r="B728" s="452"/>
      <c r="C728" s="453"/>
      <c r="D728" s="454"/>
      <c r="E728" s="454"/>
      <c r="F728" s="455"/>
      <c r="G728" s="437"/>
      <c r="H728" s="456"/>
      <c r="I728" s="455"/>
      <c r="J728" s="146"/>
      <c r="K728" s="146"/>
      <c r="L728" s="146"/>
      <c r="M728" s="146"/>
      <c r="N728" s="146"/>
      <c r="O728" s="146"/>
      <c r="P728" s="146"/>
      <c r="Q728" s="146"/>
      <c r="R728" s="146"/>
      <c r="S728" s="146"/>
      <c r="T728" s="146"/>
      <c r="U728" s="146"/>
      <c r="V728" s="146"/>
      <c r="W728" s="146"/>
      <c r="X728" s="146"/>
      <c r="Y728" s="146"/>
      <c r="Z728" s="146"/>
      <c r="AA728" s="146"/>
      <c r="AB728" s="146"/>
    </row>
    <row r="729">
      <c r="A729" s="439"/>
      <c r="B729" s="452"/>
      <c r="C729" s="453"/>
      <c r="D729" s="454"/>
      <c r="E729" s="454"/>
      <c r="F729" s="455"/>
      <c r="G729" s="437"/>
      <c r="H729" s="456"/>
      <c r="I729" s="455"/>
      <c r="J729" s="146"/>
      <c r="K729" s="146"/>
      <c r="L729" s="146"/>
      <c r="M729" s="146"/>
      <c r="N729" s="146"/>
      <c r="O729" s="146"/>
      <c r="P729" s="146"/>
      <c r="Q729" s="146"/>
      <c r="R729" s="146"/>
      <c r="S729" s="146"/>
      <c r="T729" s="146"/>
      <c r="U729" s="146"/>
      <c r="V729" s="146"/>
      <c r="W729" s="146"/>
      <c r="X729" s="146"/>
      <c r="Y729" s="146"/>
      <c r="Z729" s="146"/>
      <c r="AA729" s="146"/>
      <c r="AB729" s="146"/>
    </row>
    <row r="730">
      <c r="A730" s="439"/>
      <c r="B730" s="452"/>
      <c r="C730" s="453"/>
      <c r="D730" s="454"/>
      <c r="E730" s="454"/>
      <c r="F730" s="455"/>
      <c r="G730" s="437"/>
      <c r="H730" s="456"/>
      <c r="I730" s="455"/>
      <c r="J730" s="146"/>
      <c r="K730" s="146"/>
      <c r="L730" s="146"/>
      <c r="M730" s="146"/>
      <c r="N730" s="146"/>
      <c r="O730" s="146"/>
      <c r="P730" s="146"/>
      <c r="Q730" s="146"/>
      <c r="R730" s="146"/>
      <c r="S730" s="146"/>
      <c r="T730" s="146"/>
      <c r="U730" s="146"/>
      <c r="V730" s="146"/>
      <c r="W730" s="146"/>
      <c r="X730" s="146"/>
      <c r="Y730" s="146"/>
      <c r="Z730" s="146"/>
      <c r="AA730" s="146"/>
      <c r="AB730" s="146"/>
    </row>
    <row r="731">
      <c r="A731" s="439"/>
      <c r="B731" s="452"/>
      <c r="C731" s="453"/>
      <c r="D731" s="454"/>
      <c r="E731" s="454"/>
      <c r="F731" s="455"/>
      <c r="G731" s="437"/>
      <c r="H731" s="456"/>
      <c r="I731" s="455"/>
      <c r="J731" s="146"/>
      <c r="K731" s="146"/>
      <c r="L731" s="146"/>
      <c r="M731" s="146"/>
      <c r="N731" s="146"/>
      <c r="O731" s="146"/>
      <c r="P731" s="146"/>
      <c r="Q731" s="146"/>
      <c r="R731" s="146"/>
      <c r="S731" s="146"/>
      <c r="T731" s="146"/>
      <c r="U731" s="146"/>
      <c r="V731" s="146"/>
      <c r="W731" s="146"/>
      <c r="X731" s="146"/>
      <c r="Y731" s="146"/>
      <c r="Z731" s="146"/>
      <c r="AA731" s="146"/>
      <c r="AB731" s="146"/>
    </row>
    <row r="732">
      <c r="A732" s="439"/>
      <c r="B732" s="452"/>
      <c r="C732" s="453"/>
      <c r="D732" s="454"/>
      <c r="E732" s="454"/>
      <c r="F732" s="455"/>
      <c r="G732" s="437"/>
      <c r="H732" s="456"/>
      <c r="I732" s="455"/>
      <c r="J732" s="146"/>
      <c r="K732" s="146"/>
      <c r="L732" s="146"/>
      <c r="M732" s="146"/>
      <c r="N732" s="146"/>
      <c r="O732" s="146"/>
      <c r="P732" s="146"/>
      <c r="Q732" s="146"/>
      <c r="R732" s="146"/>
      <c r="S732" s="146"/>
      <c r="T732" s="146"/>
      <c r="U732" s="146"/>
      <c r="V732" s="146"/>
      <c r="W732" s="146"/>
      <c r="X732" s="146"/>
      <c r="Y732" s="146"/>
      <c r="Z732" s="146"/>
      <c r="AA732" s="146"/>
      <c r="AB732" s="146"/>
    </row>
    <row r="733">
      <c r="A733" s="439"/>
      <c r="B733" s="452"/>
      <c r="C733" s="453"/>
      <c r="D733" s="454"/>
      <c r="E733" s="454"/>
      <c r="F733" s="455"/>
      <c r="G733" s="437"/>
      <c r="H733" s="456"/>
      <c r="I733" s="455"/>
      <c r="J733" s="146"/>
      <c r="K733" s="146"/>
      <c r="L733" s="146"/>
      <c r="M733" s="146"/>
      <c r="N733" s="146"/>
      <c r="O733" s="146"/>
      <c r="P733" s="146"/>
      <c r="Q733" s="146"/>
      <c r="R733" s="146"/>
      <c r="S733" s="146"/>
      <c r="T733" s="146"/>
      <c r="U733" s="146"/>
      <c r="V733" s="146"/>
      <c r="W733" s="146"/>
      <c r="X733" s="146"/>
      <c r="Y733" s="146"/>
      <c r="Z733" s="146"/>
      <c r="AA733" s="146"/>
      <c r="AB733" s="146"/>
    </row>
    <row r="734">
      <c r="A734" s="439"/>
      <c r="B734" s="452"/>
      <c r="C734" s="453"/>
      <c r="D734" s="454"/>
      <c r="E734" s="454"/>
      <c r="F734" s="455"/>
      <c r="G734" s="437"/>
      <c r="H734" s="456"/>
      <c r="I734" s="455"/>
      <c r="J734" s="146"/>
      <c r="K734" s="146"/>
      <c r="L734" s="146"/>
      <c r="M734" s="146"/>
      <c r="N734" s="146"/>
      <c r="O734" s="146"/>
      <c r="P734" s="146"/>
      <c r="Q734" s="146"/>
      <c r="R734" s="146"/>
      <c r="S734" s="146"/>
      <c r="T734" s="146"/>
      <c r="U734" s="146"/>
      <c r="V734" s="146"/>
      <c r="W734" s="146"/>
      <c r="X734" s="146"/>
      <c r="Y734" s="146"/>
      <c r="Z734" s="146"/>
      <c r="AA734" s="146"/>
      <c r="AB734" s="146"/>
    </row>
    <row r="735">
      <c r="A735" s="439"/>
      <c r="B735" s="452"/>
      <c r="C735" s="453"/>
      <c r="D735" s="454"/>
      <c r="E735" s="454"/>
      <c r="F735" s="455"/>
      <c r="G735" s="437"/>
      <c r="H735" s="456"/>
      <c r="I735" s="455"/>
      <c r="J735" s="146"/>
      <c r="K735" s="146"/>
      <c r="L735" s="146"/>
      <c r="M735" s="146"/>
      <c r="N735" s="146"/>
      <c r="O735" s="146"/>
      <c r="P735" s="146"/>
      <c r="Q735" s="146"/>
      <c r="R735" s="146"/>
      <c r="S735" s="146"/>
      <c r="T735" s="146"/>
      <c r="U735" s="146"/>
      <c r="V735" s="146"/>
      <c r="W735" s="146"/>
      <c r="X735" s="146"/>
      <c r="Y735" s="146"/>
      <c r="Z735" s="146"/>
      <c r="AA735" s="146"/>
      <c r="AB735" s="146"/>
    </row>
    <row r="736">
      <c r="A736" s="439"/>
      <c r="B736" s="452"/>
      <c r="C736" s="453"/>
      <c r="D736" s="454"/>
      <c r="E736" s="454"/>
      <c r="F736" s="455"/>
      <c r="G736" s="437"/>
      <c r="H736" s="456"/>
      <c r="I736" s="455"/>
      <c r="J736" s="146"/>
      <c r="K736" s="146"/>
      <c r="L736" s="146"/>
      <c r="M736" s="146"/>
      <c r="N736" s="146"/>
      <c r="O736" s="146"/>
      <c r="P736" s="146"/>
      <c r="Q736" s="146"/>
      <c r="R736" s="146"/>
      <c r="S736" s="146"/>
      <c r="T736" s="146"/>
      <c r="U736" s="146"/>
      <c r="V736" s="146"/>
      <c r="W736" s="146"/>
      <c r="X736" s="146"/>
      <c r="Y736" s="146"/>
      <c r="Z736" s="146"/>
      <c r="AA736" s="146"/>
      <c r="AB736" s="146"/>
    </row>
    <row r="737">
      <c r="A737" s="439"/>
      <c r="B737" s="452"/>
      <c r="C737" s="453"/>
      <c r="D737" s="454"/>
      <c r="E737" s="454"/>
      <c r="F737" s="455"/>
      <c r="G737" s="437"/>
      <c r="H737" s="456"/>
      <c r="I737" s="455"/>
      <c r="J737" s="146"/>
      <c r="K737" s="146"/>
      <c r="L737" s="146"/>
      <c r="M737" s="146"/>
      <c r="N737" s="146"/>
      <c r="O737" s="146"/>
      <c r="P737" s="146"/>
      <c r="Q737" s="146"/>
      <c r="R737" s="146"/>
      <c r="S737" s="146"/>
      <c r="T737" s="146"/>
      <c r="U737" s="146"/>
      <c r="V737" s="146"/>
      <c r="W737" s="146"/>
      <c r="X737" s="146"/>
      <c r="Y737" s="146"/>
      <c r="Z737" s="146"/>
      <c r="AA737" s="146"/>
      <c r="AB737" s="146"/>
    </row>
    <row r="738">
      <c r="A738" s="439"/>
      <c r="B738" s="452"/>
      <c r="C738" s="453"/>
      <c r="D738" s="454"/>
      <c r="E738" s="454"/>
      <c r="F738" s="455"/>
      <c r="G738" s="437"/>
      <c r="H738" s="456"/>
      <c r="I738" s="455"/>
      <c r="J738" s="146"/>
      <c r="K738" s="146"/>
      <c r="L738" s="146"/>
      <c r="M738" s="146"/>
      <c r="N738" s="146"/>
      <c r="O738" s="146"/>
      <c r="P738" s="146"/>
      <c r="Q738" s="146"/>
      <c r="R738" s="146"/>
      <c r="S738" s="146"/>
      <c r="T738" s="146"/>
      <c r="U738" s="146"/>
      <c r="V738" s="146"/>
      <c r="W738" s="146"/>
      <c r="X738" s="146"/>
      <c r="Y738" s="146"/>
      <c r="Z738" s="146"/>
      <c r="AA738" s="146"/>
      <c r="AB738" s="146"/>
    </row>
    <row r="739">
      <c r="A739" s="439"/>
      <c r="B739" s="452"/>
      <c r="C739" s="453"/>
      <c r="D739" s="454"/>
      <c r="E739" s="454"/>
      <c r="F739" s="455"/>
      <c r="G739" s="437"/>
      <c r="H739" s="456"/>
      <c r="I739" s="455"/>
      <c r="J739" s="146"/>
      <c r="K739" s="146"/>
      <c r="L739" s="146"/>
      <c r="M739" s="146"/>
      <c r="N739" s="146"/>
      <c r="O739" s="146"/>
      <c r="P739" s="146"/>
      <c r="Q739" s="146"/>
      <c r="R739" s="146"/>
      <c r="S739" s="146"/>
      <c r="T739" s="146"/>
      <c r="U739" s="146"/>
      <c r="V739" s="146"/>
      <c r="W739" s="146"/>
      <c r="X739" s="146"/>
      <c r="Y739" s="146"/>
      <c r="Z739" s="146"/>
      <c r="AA739" s="146"/>
      <c r="AB739" s="146"/>
    </row>
    <row r="740">
      <c r="A740" s="439"/>
      <c r="B740" s="452"/>
      <c r="C740" s="453"/>
      <c r="D740" s="454"/>
      <c r="E740" s="454"/>
      <c r="F740" s="455"/>
      <c r="G740" s="437"/>
      <c r="H740" s="456"/>
      <c r="I740" s="455"/>
      <c r="J740" s="146"/>
      <c r="K740" s="146"/>
      <c r="L740" s="146"/>
      <c r="M740" s="146"/>
      <c r="N740" s="146"/>
      <c r="O740" s="146"/>
      <c r="P740" s="146"/>
      <c r="Q740" s="146"/>
      <c r="R740" s="146"/>
      <c r="S740" s="146"/>
      <c r="T740" s="146"/>
      <c r="U740" s="146"/>
      <c r="V740" s="146"/>
      <c r="W740" s="146"/>
      <c r="X740" s="146"/>
      <c r="Y740" s="146"/>
      <c r="Z740" s="146"/>
      <c r="AA740" s="146"/>
      <c r="AB740" s="146"/>
    </row>
    <row r="741">
      <c r="A741" s="439"/>
      <c r="B741" s="452"/>
      <c r="C741" s="453"/>
      <c r="D741" s="454"/>
      <c r="E741" s="454"/>
      <c r="F741" s="455"/>
      <c r="G741" s="437"/>
      <c r="H741" s="456"/>
      <c r="I741" s="455"/>
      <c r="J741" s="146"/>
      <c r="K741" s="146"/>
      <c r="L741" s="146"/>
      <c r="M741" s="146"/>
      <c r="N741" s="146"/>
      <c r="O741" s="146"/>
      <c r="P741" s="146"/>
      <c r="Q741" s="146"/>
      <c r="R741" s="146"/>
      <c r="S741" s="146"/>
      <c r="T741" s="146"/>
      <c r="U741" s="146"/>
      <c r="V741" s="146"/>
      <c r="W741" s="146"/>
      <c r="X741" s="146"/>
      <c r="Y741" s="146"/>
      <c r="Z741" s="146"/>
      <c r="AA741" s="146"/>
      <c r="AB741" s="146"/>
    </row>
    <row r="742">
      <c r="A742" s="439"/>
      <c r="B742" s="452"/>
      <c r="C742" s="453"/>
      <c r="D742" s="454"/>
      <c r="E742" s="454"/>
      <c r="F742" s="455"/>
      <c r="G742" s="437"/>
      <c r="H742" s="456"/>
      <c r="I742" s="455"/>
      <c r="J742" s="146"/>
      <c r="K742" s="146"/>
      <c r="L742" s="146"/>
      <c r="M742" s="146"/>
      <c r="N742" s="146"/>
      <c r="O742" s="146"/>
      <c r="P742" s="146"/>
      <c r="Q742" s="146"/>
      <c r="R742" s="146"/>
      <c r="S742" s="146"/>
      <c r="T742" s="146"/>
      <c r="U742" s="146"/>
      <c r="V742" s="146"/>
      <c r="W742" s="146"/>
      <c r="X742" s="146"/>
      <c r="Y742" s="146"/>
      <c r="Z742" s="146"/>
      <c r="AA742" s="146"/>
      <c r="AB742" s="146"/>
    </row>
    <row r="743">
      <c r="A743" s="439"/>
      <c r="B743" s="452"/>
      <c r="C743" s="453"/>
      <c r="D743" s="454"/>
      <c r="E743" s="454"/>
      <c r="F743" s="455"/>
      <c r="G743" s="437"/>
      <c r="H743" s="456"/>
      <c r="I743" s="455"/>
      <c r="J743" s="146"/>
      <c r="K743" s="146"/>
      <c r="L743" s="146"/>
      <c r="M743" s="146"/>
      <c r="N743" s="146"/>
      <c r="O743" s="146"/>
      <c r="P743" s="146"/>
      <c r="Q743" s="146"/>
      <c r="R743" s="146"/>
      <c r="S743" s="146"/>
      <c r="T743" s="146"/>
      <c r="U743" s="146"/>
      <c r="V743" s="146"/>
      <c r="W743" s="146"/>
      <c r="X743" s="146"/>
      <c r="Y743" s="146"/>
      <c r="Z743" s="146"/>
      <c r="AA743" s="146"/>
      <c r="AB743" s="146"/>
    </row>
    <row r="744">
      <c r="A744" s="439"/>
      <c r="B744" s="452"/>
      <c r="C744" s="453"/>
      <c r="D744" s="454"/>
      <c r="E744" s="454"/>
      <c r="F744" s="455"/>
      <c r="G744" s="437"/>
      <c r="H744" s="456"/>
      <c r="I744" s="455"/>
      <c r="J744" s="146"/>
      <c r="K744" s="146"/>
      <c r="L744" s="146"/>
      <c r="M744" s="146"/>
      <c r="N744" s="146"/>
      <c r="O744" s="146"/>
      <c r="P744" s="146"/>
      <c r="Q744" s="146"/>
      <c r="R744" s="146"/>
      <c r="S744" s="146"/>
      <c r="T744" s="146"/>
      <c r="U744" s="146"/>
      <c r="V744" s="146"/>
      <c r="W744" s="146"/>
      <c r="X744" s="146"/>
      <c r="Y744" s="146"/>
      <c r="Z744" s="146"/>
      <c r="AA744" s="146"/>
      <c r="AB744" s="146"/>
    </row>
    <row r="745">
      <c r="A745" s="439"/>
      <c r="B745" s="452"/>
      <c r="C745" s="453"/>
      <c r="D745" s="454"/>
      <c r="E745" s="454"/>
      <c r="F745" s="455"/>
      <c r="G745" s="437"/>
      <c r="H745" s="456"/>
      <c r="I745" s="455"/>
      <c r="J745" s="146"/>
      <c r="K745" s="146"/>
      <c r="L745" s="146"/>
      <c r="M745" s="146"/>
      <c r="N745" s="146"/>
      <c r="O745" s="146"/>
      <c r="P745" s="146"/>
      <c r="Q745" s="146"/>
      <c r="R745" s="146"/>
      <c r="S745" s="146"/>
      <c r="T745" s="146"/>
      <c r="U745" s="146"/>
      <c r="V745" s="146"/>
      <c r="W745" s="146"/>
      <c r="X745" s="146"/>
      <c r="Y745" s="146"/>
      <c r="Z745" s="146"/>
      <c r="AA745" s="146"/>
      <c r="AB745" s="146"/>
    </row>
    <row r="746">
      <c r="A746" s="439"/>
      <c r="B746" s="452"/>
      <c r="C746" s="453"/>
      <c r="D746" s="454"/>
      <c r="E746" s="454"/>
      <c r="F746" s="455"/>
      <c r="G746" s="437"/>
      <c r="H746" s="456"/>
      <c r="I746" s="455"/>
      <c r="J746" s="146"/>
      <c r="K746" s="146"/>
      <c r="L746" s="146"/>
      <c r="M746" s="146"/>
      <c r="N746" s="146"/>
      <c r="O746" s="146"/>
      <c r="P746" s="146"/>
      <c r="Q746" s="146"/>
      <c r="R746" s="146"/>
      <c r="S746" s="146"/>
      <c r="T746" s="146"/>
      <c r="U746" s="146"/>
      <c r="V746" s="146"/>
      <c r="W746" s="146"/>
      <c r="X746" s="146"/>
      <c r="Y746" s="146"/>
      <c r="Z746" s="146"/>
      <c r="AA746" s="146"/>
      <c r="AB746" s="146"/>
    </row>
    <row r="747">
      <c r="A747" s="439"/>
      <c r="B747" s="452"/>
      <c r="C747" s="453"/>
      <c r="D747" s="454"/>
      <c r="E747" s="454"/>
      <c r="F747" s="455"/>
      <c r="G747" s="437"/>
      <c r="H747" s="456"/>
      <c r="I747" s="455"/>
      <c r="J747" s="146"/>
      <c r="K747" s="146"/>
      <c r="L747" s="146"/>
      <c r="M747" s="146"/>
      <c r="N747" s="146"/>
      <c r="O747" s="146"/>
      <c r="P747" s="146"/>
      <c r="Q747" s="146"/>
      <c r="R747" s="146"/>
      <c r="S747" s="146"/>
      <c r="T747" s="146"/>
      <c r="U747" s="146"/>
      <c r="V747" s="146"/>
      <c r="W747" s="146"/>
      <c r="X747" s="146"/>
      <c r="Y747" s="146"/>
      <c r="Z747" s="146"/>
      <c r="AA747" s="146"/>
      <c r="AB747" s="146"/>
    </row>
    <row r="748">
      <c r="A748" s="439"/>
      <c r="B748" s="452"/>
      <c r="C748" s="453"/>
      <c r="D748" s="454"/>
      <c r="E748" s="454"/>
      <c r="F748" s="455"/>
      <c r="G748" s="437"/>
      <c r="H748" s="456"/>
      <c r="I748" s="455"/>
      <c r="J748" s="146"/>
      <c r="K748" s="146"/>
      <c r="L748" s="146"/>
      <c r="M748" s="146"/>
      <c r="N748" s="146"/>
      <c r="O748" s="146"/>
      <c r="P748" s="146"/>
      <c r="Q748" s="146"/>
      <c r="R748" s="146"/>
      <c r="S748" s="146"/>
      <c r="T748" s="146"/>
      <c r="U748" s="146"/>
      <c r="V748" s="146"/>
      <c r="W748" s="146"/>
      <c r="X748" s="146"/>
      <c r="Y748" s="146"/>
      <c r="Z748" s="146"/>
      <c r="AA748" s="146"/>
      <c r="AB748" s="146"/>
    </row>
    <row r="749">
      <c r="A749" s="439"/>
      <c r="B749" s="452"/>
      <c r="C749" s="453"/>
      <c r="D749" s="454"/>
      <c r="E749" s="454"/>
      <c r="F749" s="455"/>
      <c r="G749" s="437"/>
      <c r="H749" s="456"/>
      <c r="I749" s="455"/>
      <c r="J749" s="146"/>
      <c r="K749" s="146"/>
      <c r="L749" s="146"/>
      <c r="M749" s="146"/>
      <c r="N749" s="146"/>
      <c r="O749" s="146"/>
      <c r="P749" s="146"/>
      <c r="Q749" s="146"/>
      <c r="R749" s="146"/>
      <c r="S749" s="146"/>
      <c r="T749" s="146"/>
      <c r="U749" s="146"/>
      <c r="V749" s="146"/>
      <c r="W749" s="146"/>
      <c r="X749" s="146"/>
      <c r="Y749" s="146"/>
      <c r="Z749" s="146"/>
      <c r="AA749" s="146"/>
      <c r="AB749" s="146"/>
    </row>
    <row r="750">
      <c r="A750" s="439"/>
      <c r="B750" s="452"/>
      <c r="C750" s="453"/>
      <c r="D750" s="454"/>
      <c r="E750" s="454"/>
      <c r="F750" s="455"/>
      <c r="G750" s="437"/>
      <c r="H750" s="456"/>
      <c r="I750" s="455"/>
      <c r="J750" s="146"/>
      <c r="K750" s="146"/>
      <c r="L750" s="146"/>
      <c r="M750" s="146"/>
      <c r="N750" s="146"/>
      <c r="O750" s="146"/>
      <c r="P750" s="146"/>
      <c r="Q750" s="146"/>
      <c r="R750" s="146"/>
      <c r="S750" s="146"/>
      <c r="T750" s="146"/>
      <c r="U750" s="146"/>
      <c r="V750" s="146"/>
      <c r="W750" s="146"/>
      <c r="X750" s="146"/>
      <c r="Y750" s="146"/>
      <c r="Z750" s="146"/>
      <c r="AA750" s="146"/>
      <c r="AB750" s="146"/>
    </row>
    <row r="751">
      <c r="A751" s="439"/>
      <c r="B751" s="452"/>
      <c r="C751" s="453"/>
      <c r="D751" s="454"/>
      <c r="E751" s="454"/>
      <c r="F751" s="455"/>
      <c r="G751" s="437"/>
      <c r="H751" s="456"/>
      <c r="I751" s="455"/>
      <c r="J751" s="146"/>
      <c r="K751" s="146"/>
      <c r="L751" s="146"/>
      <c r="M751" s="146"/>
      <c r="N751" s="146"/>
      <c r="O751" s="146"/>
      <c r="P751" s="146"/>
      <c r="Q751" s="146"/>
      <c r="R751" s="146"/>
      <c r="S751" s="146"/>
      <c r="T751" s="146"/>
      <c r="U751" s="146"/>
      <c r="V751" s="146"/>
      <c r="W751" s="146"/>
      <c r="X751" s="146"/>
      <c r="Y751" s="146"/>
      <c r="Z751" s="146"/>
      <c r="AA751" s="146"/>
      <c r="AB751" s="146"/>
    </row>
    <row r="752">
      <c r="A752" s="439"/>
      <c r="B752" s="452"/>
      <c r="C752" s="453"/>
      <c r="D752" s="454"/>
      <c r="E752" s="454"/>
      <c r="F752" s="455"/>
      <c r="G752" s="437"/>
      <c r="H752" s="456"/>
      <c r="I752" s="455"/>
      <c r="J752" s="146"/>
      <c r="K752" s="146"/>
      <c r="L752" s="146"/>
      <c r="M752" s="146"/>
      <c r="N752" s="146"/>
      <c r="O752" s="146"/>
      <c r="P752" s="146"/>
      <c r="Q752" s="146"/>
      <c r="R752" s="146"/>
      <c r="S752" s="146"/>
      <c r="T752" s="146"/>
      <c r="U752" s="146"/>
      <c r="V752" s="146"/>
      <c r="W752" s="146"/>
      <c r="X752" s="146"/>
      <c r="Y752" s="146"/>
      <c r="Z752" s="146"/>
      <c r="AA752" s="146"/>
      <c r="AB752" s="146"/>
    </row>
    <row r="753">
      <c r="A753" s="439"/>
      <c r="B753" s="452"/>
      <c r="C753" s="453"/>
      <c r="D753" s="454"/>
      <c r="E753" s="454"/>
      <c r="F753" s="455"/>
      <c r="G753" s="437"/>
      <c r="H753" s="456"/>
      <c r="I753" s="455"/>
      <c r="J753" s="146"/>
      <c r="K753" s="146"/>
      <c r="L753" s="146"/>
      <c r="M753" s="146"/>
      <c r="N753" s="146"/>
      <c r="O753" s="146"/>
      <c r="P753" s="146"/>
      <c r="Q753" s="146"/>
      <c r="R753" s="146"/>
      <c r="S753" s="146"/>
      <c r="T753" s="146"/>
      <c r="U753" s="146"/>
      <c r="V753" s="146"/>
      <c r="W753" s="146"/>
      <c r="X753" s="146"/>
      <c r="Y753" s="146"/>
      <c r="Z753" s="146"/>
      <c r="AA753" s="146"/>
      <c r="AB753" s="146"/>
    </row>
    <row r="754">
      <c r="A754" s="439"/>
      <c r="B754" s="452"/>
      <c r="C754" s="453"/>
      <c r="D754" s="454"/>
      <c r="E754" s="454"/>
      <c r="F754" s="455"/>
      <c r="G754" s="437"/>
      <c r="H754" s="456"/>
      <c r="I754" s="455"/>
      <c r="J754" s="146"/>
      <c r="K754" s="146"/>
      <c r="L754" s="146"/>
      <c r="M754" s="146"/>
      <c r="N754" s="146"/>
      <c r="O754" s="146"/>
      <c r="P754" s="146"/>
      <c r="Q754" s="146"/>
      <c r="R754" s="146"/>
      <c r="S754" s="146"/>
      <c r="T754" s="146"/>
      <c r="U754" s="146"/>
      <c r="V754" s="146"/>
      <c r="W754" s="146"/>
      <c r="X754" s="146"/>
      <c r="Y754" s="146"/>
      <c r="Z754" s="146"/>
      <c r="AA754" s="146"/>
      <c r="AB754" s="146"/>
    </row>
    <row r="755">
      <c r="A755" s="439"/>
      <c r="B755" s="452"/>
      <c r="C755" s="453"/>
      <c r="D755" s="454"/>
      <c r="E755" s="454"/>
      <c r="F755" s="455"/>
      <c r="G755" s="437"/>
      <c r="H755" s="456"/>
      <c r="I755" s="455"/>
      <c r="J755" s="146"/>
      <c r="K755" s="146"/>
      <c r="L755" s="146"/>
      <c r="M755" s="146"/>
      <c r="N755" s="146"/>
      <c r="O755" s="146"/>
      <c r="P755" s="146"/>
      <c r="Q755" s="146"/>
      <c r="R755" s="146"/>
      <c r="S755" s="146"/>
      <c r="T755" s="146"/>
      <c r="U755" s="146"/>
      <c r="V755" s="146"/>
      <c r="W755" s="146"/>
      <c r="X755" s="146"/>
      <c r="Y755" s="146"/>
      <c r="Z755" s="146"/>
      <c r="AA755" s="146"/>
      <c r="AB755" s="146"/>
    </row>
    <row r="756">
      <c r="A756" s="439"/>
      <c r="B756" s="452"/>
      <c r="C756" s="453"/>
      <c r="D756" s="454"/>
      <c r="E756" s="454"/>
      <c r="F756" s="455"/>
      <c r="G756" s="437"/>
      <c r="H756" s="456"/>
      <c r="I756" s="455"/>
      <c r="J756" s="146"/>
      <c r="K756" s="146"/>
      <c r="L756" s="146"/>
      <c r="M756" s="146"/>
      <c r="N756" s="146"/>
      <c r="O756" s="146"/>
      <c r="P756" s="146"/>
      <c r="Q756" s="146"/>
      <c r="R756" s="146"/>
      <c r="S756" s="146"/>
      <c r="T756" s="146"/>
      <c r="U756" s="146"/>
      <c r="V756" s="146"/>
      <c r="W756" s="146"/>
      <c r="X756" s="146"/>
      <c r="Y756" s="146"/>
      <c r="Z756" s="146"/>
      <c r="AA756" s="146"/>
      <c r="AB756" s="146"/>
    </row>
    <row r="757">
      <c r="A757" s="439"/>
      <c r="B757" s="452"/>
      <c r="C757" s="453"/>
      <c r="D757" s="454"/>
      <c r="E757" s="454"/>
      <c r="F757" s="455"/>
      <c r="G757" s="437"/>
      <c r="H757" s="456"/>
      <c r="I757" s="455"/>
      <c r="J757" s="146"/>
      <c r="K757" s="146"/>
      <c r="L757" s="146"/>
      <c r="M757" s="146"/>
      <c r="N757" s="146"/>
      <c r="O757" s="146"/>
      <c r="P757" s="146"/>
      <c r="Q757" s="146"/>
      <c r="R757" s="146"/>
      <c r="S757" s="146"/>
      <c r="T757" s="146"/>
      <c r="U757" s="146"/>
      <c r="V757" s="146"/>
      <c r="W757" s="146"/>
      <c r="X757" s="146"/>
      <c r="Y757" s="146"/>
      <c r="Z757" s="146"/>
      <c r="AA757" s="146"/>
      <c r="AB757" s="146"/>
    </row>
    <row r="758">
      <c r="A758" s="439"/>
      <c r="B758" s="452"/>
      <c r="C758" s="453"/>
      <c r="D758" s="454"/>
      <c r="E758" s="454"/>
      <c r="F758" s="455"/>
      <c r="G758" s="437"/>
      <c r="H758" s="456"/>
      <c r="I758" s="455"/>
      <c r="J758" s="146"/>
      <c r="K758" s="146"/>
      <c r="L758" s="146"/>
      <c r="M758" s="146"/>
      <c r="N758" s="146"/>
      <c r="O758" s="146"/>
      <c r="P758" s="146"/>
      <c r="Q758" s="146"/>
      <c r="R758" s="146"/>
      <c r="S758" s="146"/>
      <c r="T758" s="146"/>
      <c r="U758" s="146"/>
      <c r="V758" s="146"/>
      <c r="W758" s="146"/>
      <c r="X758" s="146"/>
      <c r="Y758" s="146"/>
      <c r="Z758" s="146"/>
      <c r="AA758" s="146"/>
      <c r="AB758" s="146"/>
    </row>
    <row r="759">
      <c r="A759" s="439"/>
      <c r="B759" s="452"/>
      <c r="C759" s="453"/>
      <c r="D759" s="454"/>
      <c r="E759" s="454"/>
      <c r="F759" s="455"/>
      <c r="G759" s="437"/>
      <c r="H759" s="456"/>
      <c r="I759" s="455"/>
      <c r="J759" s="146"/>
      <c r="K759" s="146"/>
      <c r="L759" s="146"/>
      <c r="M759" s="146"/>
      <c r="N759" s="146"/>
      <c r="O759" s="146"/>
      <c r="P759" s="146"/>
      <c r="Q759" s="146"/>
      <c r="R759" s="146"/>
      <c r="S759" s="146"/>
      <c r="T759" s="146"/>
      <c r="U759" s="146"/>
      <c r="V759" s="146"/>
      <c r="W759" s="146"/>
      <c r="X759" s="146"/>
      <c r="Y759" s="146"/>
      <c r="Z759" s="146"/>
      <c r="AA759" s="146"/>
      <c r="AB759" s="146"/>
    </row>
    <row r="760">
      <c r="A760" s="439"/>
      <c r="B760" s="452"/>
      <c r="C760" s="453"/>
      <c r="D760" s="454"/>
      <c r="E760" s="454"/>
      <c r="F760" s="455"/>
      <c r="G760" s="437"/>
      <c r="H760" s="456"/>
      <c r="I760" s="455"/>
      <c r="J760" s="146"/>
      <c r="K760" s="146"/>
      <c r="L760" s="146"/>
      <c r="M760" s="146"/>
      <c r="N760" s="146"/>
      <c r="O760" s="146"/>
      <c r="P760" s="146"/>
      <c r="Q760" s="146"/>
      <c r="R760" s="146"/>
      <c r="S760" s="146"/>
      <c r="T760" s="146"/>
      <c r="U760" s="146"/>
      <c r="V760" s="146"/>
      <c r="W760" s="146"/>
      <c r="X760" s="146"/>
      <c r="Y760" s="146"/>
      <c r="Z760" s="146"/>
      <c r="AA760" s="146"/>
      <c r="AB760" s="146"/>
    </row>
    <row r="761">
      <c r="A761" s="439"/>
      <c r="B761" s="452"/>
      <c r="C761" s="453"/>
      <c r="D761" s="454"/>
      <c r="E761" s="454"/>
      <c r="F761" s="455"/>
      <c r="G761" s="437"/>
      <c r="H761" s="456"/>
      <c r="I761" s="455"/>
      <c r="J761" s="146"/>
      <c r="K761" s="146"/>
      <c r="L761" s="146"/>
      <c r="M761" s="146"/>
      <c r="N761" s="146"/>
      <c r="O761" s="146"/>
      <c r="P761" s="146"/>
      <c r="Q761" s="146"/>
      <c r="R761" s="146"/>
      <c r="S761" s="146"/>
      <c r="T761" s="146"/>
      <c r="U761" s="146"/>
      <c r="V761" s="146"/>
      <c r="W761" s="146"/>
      <c r="X761" s="146"/>
      <c r="Y761" s="146"/>
      <c r="Z761" s="146"/>
      <c r="AA761" s="146"/>
      <c r="AB761" s="146"/>
    </row>
    <row r="762">
      <c r="A762" s="439"/>
      <c r="B762" s="452"/>
      <c r="C762" s="453"/>
      <c r="D762" s="454"/>
      <c r="E762" s="454"/>
      <c r="F762" s="455"/>
      <c r="G762" s="437"/>
      <c r="H762" s="456"/>
      <c r="I762" s="455"/>
      <c r="J762" s="146"/>
      <c r="K762" s="146"/>
      <c r="L762" s="146"/>
      <c r="M762" s="146"/>
      <c r="N762" s="146"/>
      <c r="O762" s="146"/>
      <c r="P762" s="146"/>
      <c r="Q762" s="146"/>
      <c r="R762" s="146"/>
      <c r="S762" s="146"/>
      <c r="T762" s="146"/>
      <c r="U762" s="146"/>
      <c r="V762" s="146"/>
      <c r="W762" s="146"/>
      <c r="X762" s="146"/>
      <c r="Y762" s="146"/>
      <c r="Z762" s="146"/>
      <c r="AA762" s="146"/>
      <c r="AB762" s="146"/>
    </row>
    <row r="763">
      <c r="A763" s="439"/>
      <c r="B763" s="452"/>
      <c r="C763" s="453"/>
      <c r="D763" s="454"/>
      <c r="E763" s="454"/>
      <c r="F763" s="455"/>
      <c r="G763" s="437"/>
      <c r="H763" s="456"/>
      <c r="I763" s="455"/>
      <c r="J763" s="146"/>
      <c r="K763" s="146"/>
      <c r="L763" s="146"/>
      <c r="M763" s="146"/>
      <c r="N763" s="146"/>
      <c r="O763" s="146"/>
      <c r="P763" s="146"/>
      <c r="Q763" s="146"/>
      <c r="R763" s="146"/>
      <c r="S763" s="146"/>
      <c r="T763" s="146"/>
      <c r="U763" s="146"/>
      <c r="V763" s="146"/>
      <c r="W763" s="146"/>
      <c r="X763" s="146"/>
      <c r="Y763" s="146"/>
      <c r="Z763" s="146"/>
      <c r="AA763" s="146"/>
      <c r="AB763" s="146"/>
    </row>
    <row r="764">
      <c r="A764" s="439"/>
      <c r="B764" s="452"/>
      <c r="C764" s="453"/>
      <c r="D764" s="454"/>
      <c r="E764" s="454"/>
      <c r="F764" s="455"/>
      <c r="G764" s="437"/>
      <c r="H764" s="456"/>
      <c r="I764" s="455"/>
      <c r="J764" s="146"/>
      <c r="K764" s="146"/>
      <c r="L764" s="146"/>
      <c r="M764" s="146"/>
      <c r="N764" s="146"/>
      <c r="O764" s="146"/>
      <c r="P764" s="146"/>
      <c r="Q764" s="146"/>
      <c r="R764" s="146"/>
      <c r="S764" s="146"/>
      <c r="T764" s="146"/>
      <c r="U764" s="146"/>
      <c r="V764" s="146"/>
      <c r="W764" s="146"/>
      <c r="X764" s="146"/>
      <c r="Y764" s="146"/>
      <c r="Z764" s="146"/>
      <c r="AA764" s="146"/>
      <c r="AB764" s="146"/>
    </row>
    <row r="765">
      <c r="A765" s="439"/>
      <c r="B765" s="452"/>
      <c r="C765" s="453"/>
      <c r="D765" s="454"/>
      <c r="E765" s="454"/>
      <c r="F765" s="455"/>
      <c r="G765" s="437"/>
      <c r="H765" s="456"/>
      <c r="I765" s="455"/>
      <c r="J765" s="146"/>
      <c r="K765" s="146"/>
      <c r="L765" s="146"/>
      <c r="M765" s="146"/>
      <c r="N765" s="146"/>
      <c r="O765" s="146"/>
      <c r="P765" s="146"/>
      <c r="Q765" s="146"/>
      <c r="R765" s="146"/>
      <c r="S765" s="146"/>
      <c r="T765" s="146"/>
      <c r="U765" s="146"/>
      <c r="V765" s="146"/>
      <c r="W765" s="146"/>
      <c r="X765" s="146"/>
      <c r="Y765" s="146"/>
      <c r="Z765" s="146"/>
      <c r="AA765" s="146"/>
      <c r="AB765" s="146"/>
    </row>
    <row r="766">
      <c r="A766" s="439"/>
      <c r="B766" s="452"/>
      <c r="C766" s="453"/>
      <c r="D766" s="454"/>
      <c r="E766" s="454"/>
      <c r="F766" s="455"/>
      <c r="G766" s="437"/>
      <c r="H766" s="456"/>
      <c r="I766" s="455"/>
      <c r="J766" s="146"/>
      <c r="K766" s="146"/>
      <c r="L766" s="146"/>
      <c r="M766" s="146"/>
      <c r="N766" s="146"/>
      <c r="O766" s="146"/>
      <c r="P766" s="146"/>
      <c r="Q766" s="146"/>
      <c r="R766" s="146"/>
      <c r="S766" s="146"/>
      <c r="T766" s="146"/>
      <c r="U766" s="146"/>
      <c r="V766" s="146"/>
      <c r="W766" s="146"/>
      <c r="X766" s="146"/>
      <c r="Y766" s="146"/>
      <c r="Z766" s="146"/>
      <c r="AA766" s="146"/>
      <c r="AB766" s="146"/>
    </row>
    <row r="767">
      <c r="A767" s="439"/>
      <c r="B767" s="452"/>
      <c r="C767" s="453"/>
      <c r="D767" s="454"/>
      <c r="E767" s="454"/>
      <c r="F767" s="455"/>
      <c r="G767" s="437"/>
      <c r="H767" s="456"/>
      <c r="I767" s="455"/>
      <c r="J767" s="146"/>
      <c r="K767" s="146"/>
      <c r="L767" s="146"/>
      <c r="M767" s="146"/>
      <c r="N767" s="146"/>
      <c r="O767" s="146"/>
      <c r="P767" s="146"/>
      <c r="Q767" s="146"/>
      <c r="R767" s="146"/>
      <c r="S767" s="146"/>
      <c r="T767" s="146"/>
      <c r="U767" s="146"/>
      <c r="V767" s="146"/>
      <c r="W767" s="146"/>
      <c r="X767" s="146"/>
      <c r="Y767" s="146"/>
      <c r="Z767" s="146"/>
      <c r="AA767" s="146"/>
      <c r="AB767" s="146"/>
    </row>
    <row r="768">
      <c r="A768" s="439"/>
      <c r="B768" s="452"/>
      <c r="C768" s="453"/>
      <c r="D768" s="454"/>
      <c r="E768" s="454"/>
      <c r="F768" s="455"/>
      <c r="G768" s="437"/>
      <c r="H768" s="456"/>
      <c r="I768" s="455"/>
      <c r="J768" s="146"/>
      <c r="K768" s="146"/>
      <c r="L768" s="146"/>
      <c r="M768" s="146"/>
      <c r="N768" s="146"/>
      <c r="O768" s="146"/>
      <c r="P768" s="146"/>
      <c r="Q768" s="146"/>
      <c r="R768" s="146"/>
      <c r="S768" s="146"/>
      <c r="T768" s="146"/>
      <c r="U768" s="146"/>
      <c r="V768" s="146"/>
      <c r="W768" s="146"/>
      <c r="X768" s="146"/>
      <c r="Y768" s="146"/>
      <c r="Z768" s="146"/>
      <c r="AA768" s="146"/>
      <c r="AB768" s="146"/>
    </row>
    <row r="769">
      <c r="A769" s="439"/>
      <c r="B769" s="452"/>
      <c r="C769" s="453"/>
      <c r="D769" s="454"/>
      <c r="E769" s="454"/>
      <c r="F769" s="455"/>
      <c r="G769" s="437"/>
      <c r="H769" s="456"/>
      <c r="I769" s="455"/>
      <c r="J769" s="146"/>
      <c r="K769" s="146"/>
      <c r="L769" s="146"/>
      <c r="M769" s="146"/>
      <c r="N769" s="146"/>
      <c r="O769" s="146"/>
      <c r="P769" s="146"/>
      <c r="Q769" s="146"/>
      <c r="R769" s="146"/>
      <c r="S769" s="146"/>
      <c r="T769" s="146"/>
      <c r="U769" s="146"/>
      <c r="V769" s="146"/>
      <c r="W769" s="146"/>
      <c r="X769" s="146"/>
      <c r="Y769" s="146"/>
      <c r="Z769" s="146"/>
      <c r="AA769" s="146"/>
      <c r="AB769" s="146"/>
    </row>
    <row r="770">
      <c r="A770" s="439"/>
      <c r="B770" s="452"/>
      <c r="C770" s="453"/>
      <c r="D770" s="454"/>
      <c r="E770" s="454"/>
      <c r="F770" s="455"/>
      <c r="G770" s="437"/>
      <c r="H770" s="456"/>
      <c r="I770" s="455"/>
      <c r="J770" s="146"/>
      <c r="K770" s="146"/>
      <c r="L770" s="146"/>
      <c r="M770" s="146"/>
      <c r="N770" s="146"/>
      <c r="O770" s="146"/>
      <c r="P770" s="146"/>
      <c r="Q770" s="146"/>
      <c r="R770" s="146"/>
      <c r="S770" s="146"/>
      <c r="T770" s="146"/>
      <c r="U770" s="146"/>
      <c r="V770" s="146"/>
      <c r="W770" s="146"/>
      <c r="X770" s="146"/>
      <c r="Y770" s="146"/>
      <c r="Z770" s="146"/>
      <c r="AA770" s="146"/>
      <c r="AB770" s="146"/>
    </row>
    <row r="771">
      <c r="A771" s="439"/>
      <c r="B771" s="452"/>
      <c r="C771" s="453"/>
      <c r="D771" s="454"/>
      <c r="E771" s="454"/>
      <c r="F771" s="455"/>
      <c r="G771" s="437"/>
      <c r="H771" s="456"/>
      <c r="I771" s="455"/>
      <c r="J771" s="146"/>
      <c r="K771" s="146"/>
      <c r="L771" s="146"/>
      <c r="M771" s="146"/>
      <c r="N771" s="146"/>
      <c r="O771" s="146"/>
      <c r="P771" s="146"/>
      <c r="Q771" s="146"/>
      <c r="R771" s="146"/>
      <c r="S771" s="146"/>
      <c r="T771" s="146"/>
      <c r="U771" s="146"/>
      <c r="V771" s="146"/>
      <c r="W771" s="146"/>
      <c r="X771" s="146"/>
      <c r="Y771" s="146"/>
      <c r="Z771" s="146"/>
      <c r="AA771" s="146"/>
      <c r="AB771" s="146"/>
    </row>
    <row r="772">
      <c r="A772" s="439"/>
      <c r="B772" s="452"/>
      <c r="C772" s="453"/>
      <c r="D772" s="454"/>
      <c r="E772" s="454"/>
      <c r="F772" s="455"/>
      <c r="G772" s="437"/>
      <c r="H772" s="456"/>
      <c r="I772" s="455"/>
      <c r="J772" s="146"/>
      <c r="K772" s="146"/>
      <c r="L772" s="146"/>
      <c r="M772" s="146"/>
      <c r="N772" s="146"/>
      <c r="O772" s="146"/>
      <c r="P772" s="146"/>
      <c r="Q772" s="146"/>
      <c r="R772" s="146"/>
      <c r="S772" s="146"/>
      <c r="T772" s="146"/>
      <c r="U772" s="146"/>
      <c r="V772" s="146"/>
      <c r="W772" s="146"/>
      <c r="X772" s="146"/>
      <c r="Y772" s="146"/>
      <c r="Z772" s="146"/>
      <c r="AA772" s="146"/>
      <c r="AB772" s="146"/>
    </row>
    <row r="773">
      <c r="A773" s="439"/>
      <c r="B773" s="452"/>
      <c r="C773" s="453"/>
      <c r="D773" s="454"/>
      <c r="E773" s="454"/>
      <c r="F773" s="455"/>
      <c r="G773" s="437"/>
      <c r="H773" s="456"/>
      <c r="I773" s="455"/>
      <c r="J773" s="146"/>
      <c r="K773" s="146"/>
      <c r="L773" s="146"/>
      <c r="M773" s="146"/>
      <c r="N773" s="146"/>
      <c r="O773" s="146"/>
      <c r="P773" s="146"/>
      <c r="Q773" s="146"/>
      <c r="R773" s="146"/>
      <c r="S773" s="146"/>
      <c r="T773" s="146"/>
      <c r="U773" s="146"/>
      <c r="V773" s="146"/>
      <c r="W773" s="146"/>
      <c r="X773" s="146"/>
      <c r="Y773" s="146"/>
      <c r="Z773" s="146"/>
      <c r="AA773" s="146"/>
      <c r="AB773" s="146"/>
    </row>
    <row r="774">
      <c r="A774" s="439"/>
      <c r="B774" s="452"/>
      <c r="C774" s="453"/>
      <c r="D774" s="454"/>
      <c r="E774" s="454"/>
      <c r="F774" s="455"/>
      <c r="G774" s="437"/>
      <c r="H774" s="456"/>
      <c r="I774" s="455"/>
      <c r="J774" s="146"/>
      <c r="K774" s="146"/>
      <c r="L774" s="146"/>
      <c r="M774" s="146"/>
      <c r="N774" s="146"/>
      <c r="O774" s="146"/>
      <c r="P774" s="146"/>
      <c r="Q774" s="146"/>
      <c r="R774" s="146"/>
      <c r="S774" s="146"/>
      <c r="T774" s="146"/>
      <c r="U774" s="146"/>
      <c r="V774" s="146"/>
      <c r="W774" s="146"/>
      <c r="X774" s="146"/>
      <c r="Y774" s="146"/>
      <c r="Z774" s="146"/>
      <c r="AA774" s="146"/>
      <c r="AB774" s="146"/>
    </row>
    <row r="775">
      <c r="A775" s="439"/>
      <c r="B775" s="452"/>
      <c r="C775" s="453"/>
      <c r="D775" s="454"/>
      <c r="E775" s="454"/>
      <c r="F775" s="455"/>
      <c r="G775" s="437"/>
      <c r="H775" s="456"/>
      <c r="I775" s="455"/>
      <c r="J775" s="146"/>
      <c r="K775" s="146"/>
      <c r="L775" s="146"/>
      <c r="M775" s="146"/>
      <c r="N775" s="146"/>
      <c r="O775" s="146"/>
      <c r="P775" s="146"/>
      <c r="Q775" s="146"/>
      <c r="R775" s="146"/>
      <c r="S775" s="146"/>
      <c r="T775" s="146"/>
      <c r="U775" s="146"/>
      <c r="V775" s="146"/>
      <c r="W775" s="146"/>
      <c r="X775" s="146"/>
      <c r="Y775" s="146"/>
      <c r="Z775" s="146"/>
      <c r="AA775" s="146"/>
      <c r="AB775" s="146"/>
    </row>
    <row r="776">
      <c r="A776" s="439"/>
      <c r="B776" s="452"/>
      <c r="C776" s="453"/>
      <c r="D776" s="454"/>
      <c r="E776" s="454"/>
      <c r="F776" s="455"/>
      <c r="G776" s="437"/>
      <c r="H776" s="456"/>
      <c r="I776" s="455"/>
      <c r="J776" s="146"/>
      <c r="K776" s="146"/>
      <c r="L776" s="146"/>
      <c r="M776" s="146"/>
      <c r="N776" s="146"/>
      <c r="O776" s="146"/>
      <c r="P776" s="146"/>
      <c r="Q776" s="146"/>
      <c r="R776" s="146"/>
      <c r="S776" s="146"/>
      <c r="T776" s="146"/>
      <c r="U776" s="146"/>
      <c r="V776" s="146"/>
      <c r="W776" s="146"/>
      <c r="X776" s="146"/>
      <c r="Y776" s="146"/>
      <c r="Z776" s="146"/>
      <c r="AA776" s="146"/>
      <c r="AB776" s="146"/>
    </row>
    <row r="777">
      <c r="A777" s="439"/>
      <c r="B777" s="452"/>
      <c r="C777" s="453"/>
      <c r="D777" s="454"/>
      <c r="E777" s="454"/>
      <c r="F777" s="455"/>
      <c r="G777" s="437"/>
      <c r="H777" s="456"/>
      <c r="I777" s="455"/>
      <c r="J777" s="146"/>
      <c r="K777" s="146"/>
      <c r="L777" s="146"/>
      <c r="M777" s="146"/>
      <c r="N777" s="146"/>
      <c r="O777" s="146"/>
      <c r="P777" s="146"/>
      <c r="Q777" s="146"/>
      <c r="R777" s="146"/>
      <c r="S777" s="146"/>
      <c r="T777" s="146"/>
      <c r="U777" s="146"/>
      <c r="V777" s="146"/>
      <c r="W777" s="146"/>
      <c r="X777" s="146"/>
      <c r="Y777" s="146"/>
      <c r="Z777" s="146"/>
      <c r="AA777" s="146"/>
      <c r="AB777" s="146"/>
    </row>
    <row r="778">
      <c r="A778" s="439"/>
      <c r="B778" s="452"/>
      <c r="C778" s="453"/>
      <c r="D778" s="454"/>
      <c r="E778" s="454"/>
      <c r="F778" s="455"/>
      <c r="G778" s="437"/>
      <c r="H778" s="456"/>
      <c r="I778" s="455"/>
      <c r="J778" s="146"/>
      <c r="K778" s="146"/>
      <c r="L778" s="146"/>
      <c r="M778" s="146"/>
      <c r="N778" s="146"/>
      <c r="O778" s="146"/>
      <c r="P778" s="146"/>
      <c r="Q778" s="146"/>
      <c r="R778" s="146"/>
      <c r="S778" s="146"/>
      <c r="T778" s="146"/>
      <c r="U778" s="146"/>
      <c r="V778" s="146"/>
      <c r="W778" s="146"/>
      <c r="X778" s="146"/>
      <c r="Y778" s="146"/>
      <c r="Z778" s="146"/>
      <c r="AA778" s="146"/>
      <c r="AB778" s="146"/>
    </row>
    <row r="779">
      <c r="A779" s="439"/>
      <c r="B779" s="452"/>
      <c r="C779" s="453"/>
      <c r="D779" s="454"/>
      <c r="E779" s="454"/>
      <c r="F779" s="455"/>
      <c r="G779" s="437"/>
      <c r="H779" s="456"/>
      <c r="I779" s="455"/>
      <c r="J779" s="146"/>
      <c r="K779" s="146"/>
      <c r="L779" s="146"/>
      <c r="M779" s="146"/>
      <c r="N779" s="146"/>
      <c r="O779" s="146"/>
      <c r="P779" s="146"/>
      <c r="Q779" s="146"/>
      <c r="R779" s="146"/>
      <c r="S779" s="146"/>
      <c r="T779" s="146"/>
      <c r="U779" s="146"/>
      <c r="V779" s="146"/>
      <c r="W779" s="146"/>
      <c r="X779" s="146"/>
      <c r="Y779" s="146"/>
      <c r="Z779" s="146"/>
      <c r="AA779" s="146"/>
      <c r="AB779" s="146"/>
    </row>
    <row r="780">
      <c r="A780" s="439"/>
      <c r="B780" s="452"/>
      <c r="C780" s="453"/>
      <c r="D780" s="454"/>
      <c r="E780" s="454"/>
      <c r="F780" s="455"/>
      <c r="G780" s="437"/>
      <c r="H780" s="456"/>
      <c r="I780" s="455"/>
      <c r="J780" s="146"/>
      <c r="K780" s="146"/>
      <c r="L780" s="146"/>
      <c r="M780" s="146"/>
      <c r="N780" s="146"/>
      <c r="O780" s="146"/>
      <c r="P780" s="146"/>
      <c r="Q780" s="146"/>
      <c r="R780" s="146"/>
      <c r="S780" s="146"/>
      <c r="T780" s="146"/>
      <c r="U780" s="146"/>
      <c r="V780" s="146"/>
      <c r="W780" s="146"/>
      <c r="X780" s="146"/>
      <c r="Y780" s="146"/>
      <c r="Z780" s="146"/>
      <c r="AA780" s="146"/>
      <c r="AB780" s="146"/>
    </row>
    <row r="781">
      <c r="A781" s="439"/>
      <c r="B781" s="452"/>
      <c r="C781" s="453"/>
      <c r="D781" s="454"/>
      <c r="E781" s="454"/>
      <c r="F781" s="455"/>
      <c r="G781" s="437"/>
      <c r="H781" s="456"/>
      <c r="I781" s="455"/>
      <c r="J781" s="146"/>
      <c r="K781" s="146"/>
      <c r="L781" s="146"/>
      <c r="M781" s="146"/>
      <c r="N781" s="146"/>
      <c r="O781" s="146"/>
      <c r="P781" s="146"/>
      <c r="Q781" s="146"/>
      <c r="R781" s="146"/>
      <c r="S781" s="146"/>
      <c r="T781" s="146"/>
      <c r="U781" s="146"/>
      <c r="V781" s="146"/>
      <c r="W781" s="146"/>
      <c r="X781" s="146"/>
      <c r="Y781" s="146"/>
      <c r="Z781" s="146"/>
      <c r="AA781" s="146"/>
      <c r="AB781" s="146"/>
    </row>
    <row r="782">
      <c r="A782" s="439"/>
      <c r="B782" s="452"/>
      <c r="C782" s="453"/>
      <c r="D782" s="454"/>
      <c r="E782" s="454"/>
      <c r="F782" s="455"/>
      <c r="G782" s="437"/>
      <c r="H782" s="456"/>
      <c r="I782" s="455"/>
      <c r="J782" s="146"/>
      <c r="K782" s="146"/>
      <c r="L782" s="146"/>
      <c r="M782" s="146"/>
      <c r="N782" s="146"/>
      <c r="O782" s="146"/>
      <c r="P782" s="146"/>
      <c r="Q782" s="146"/>
      <c r="R782" s="146"/>
      <c r="S782" s="146"/>
      <c r="T782" s="146"/>
      <c r="U782" s="146"/>
      <c r="V782" s="146"/>
      <c r="W782" s="146"/>
      <c r="X782" s="146"/>
      <c r="Y782" s="146"/>
      <c r="Z782" s="146"/>
      <c r="AA782" s="146"/>
      <c r="AB782" s="146"/>
    </row>
    <row r="783">
      <c r="A783" s="439"/>
      <c r="B783" s="452"/>
      <c r="C783" s="453"/>
      <c r="D783" s="454"/>
      <c r="E783" s="454"/>
      <c r="F783" s="455"/>
      <c r="G783" s="437"/>
      <c r="H783" s="456"/>
      <c r="I783" s="455"/>
      <c r="J783" s="146"/>
      <c r="K783" s="146"/>
      <c r="L783" s="146"/>
      <c r="M783" s="146"/>
      <c r="N783" s="146"/>
      <c r="O783" s="146"/>
      <c r="P783" s="146"/>
      <c r="Q783" s="146"/>
      <c r="R783" s="146"/>
      <c r="S783" s="146"/>
      <c r="T783" s="146"/>
      <c r="U783" s="146"/>
      <c r="V783" s="146"/>
      <c r="W783" s="146"/>
      <c r="X783" s="146"/>
      <c r="Y783" s="146"/>
      <c r="Z783" s="146"/>
      <c r="AA783" s="146"/>
      <c r="AB783" s="146"/>
    </row>
    <row r="784">
      <c r="A784" s="439"/>
      <c r="B784" s="452"/>
      <c r="C784" s="453"/>
      <c r="D784" s="454"/>
      <c r="E784" s="454"/>
      <c r="F784" s="455"/>
      <c r="G784" s="437"/>
      <c r="H784" s="456"/>
      <c r="I784" s="455"/>
      <c r="J784" s="146"/>
      <c r="K784" s="146"/>
      <c r="L784" s="146"/>
      <c r="M784" s="146"/>
      <c r="N784" s="146"/>
      <c r="O784" s="146"/>
      <c r="P784" s="146"/>
      <c r="Q784" s="146"/>
      <c r="R784" s="146"/>
      <c r="S784" s="146"/>
      <c r="T784" s="146"/>
      <c r="U784" s="146"/>
      <c r="V784" s="146"/>
      <c r="W784" s="146"/>
      <c r="X784" s="146"/>
      <c r="Y784" s="146"/>
      <c r="Z784" s="146"/>
      <c r="AA784" s="146"/>
      <c r="AB784" s="146"/>
    </row>
    <row r="785">
      <c r="A785" s="439"/>
      <c r="B785" s="452"/>
      <c r="C785" s="453"/>
      <c r="D785" s="454"/>
      <c r="E785" s="454"/>
      <c r="F785" s="455"/>
      <c r="G785" s="437"/>
      <c r="H785" s="456"/>
      <c r="I785" s="455"/>
      <c r="J785" s="146"/>
      <c r="K785" s="146"/>
      <c r="L785" s="146"/>
      <c r="M785" s="146"/>
      <c r="N785" s="146"/>
      <c r="O785" s="146"/>
      <c r="P785" s="146"/>
      <c r="Q785" s="146"/>
      <c r="R785" s="146"/>
      <c r="S785" s="146"/>
      <c r="T785" s="146"/>
      <c r="U785" s="146"/>
      <c r="V785" s="146"/>
      <c r="W785" s="146"/>
      <c r="X785" s="146"/>
      <c r="Y785" s="146"/>
      <c r="Z785" s="146"/>
      <c r="AA785" s="146"/>
      <c r="AB785" s="146"/>
    </row>
    <row r="786">
      <c r="A786" s="439"/>
      <c r="B786" s="452"/>
      <c r="C786" s="453"/>
      <c r="D786" s="454"/>
      <c r="E786" s="454"/>
      <c r="F786" s="455"/>
      <c r="G786" s="437"/>
      <c r="H786" s="456"/>
      <c r="I786" s="455"/>
      <c r="J786" s="146"/>
      <c r="K786" s="146"/>
      <c r="L786" s="146"/>
      <c r="M786" s="146"/>
      <c r="N786" s="146"/>
      <c r="O786" s="146"/>
      <c r="P786" s="146"/>
      <c r="Q786" s="146"/>
      <c r="R786" s="146"/>
      <c r="S786" s="146"/>
      <c r="T786" s="146"/>
      <c r="U786" s="146"/>
      <c r="V786" s="146"/>
      <c r="W786" s="146"/>
      <c r="X786" s="146"/>
      <c r="Y786" s="146"/>
      <c r="Z786" s="146"/>
      <c r="AA786" s="146"/>
      <c r="AB786" s="146"/>
    </row>
    <row r="787">
      <c r="A787" s="439"/>
      <c r="B787" s="452"/>
      <c r="C787" s="453"/>
      <c r="D787" s="454"/>
      <c r="E787" s="454"/>
      <c r="F787" s="455"/>
      <c r="G787" s="437"/>
      <c r="H787" s="456"/>
      <c r="I787" s="455"/>
      <c r="J787" s="146"/>
      <c r="K787" s="146"/>
      <c r="L787" s="146"/>
      <c r="M787" s="146"/>
      <c r="N787" s="146"/>
      <c r="O787" s="146"/>
      <c r="P787" s="146"/>
      <c r="Q787" s="146"/>
      <c r="R787" s="146"/>
      <c r="S787" s="146"/>
      <c r="T787" s="146"/>
      <c r="U787" s="146"/>
      <c r="V787" s="146"/>
      <c r="W787" s="146"/>
      <c r="X787" s="146"/>
      <c r="Y787" s="146"/>
      <c r="Z787" s="146"/>
      <c r="AA787" s="146"/>
      <c r="AB787" s="146"/>
    </row>
    <row r="788">
      <c r="A788" s="439"/>
      <c r="B788" s="452"/>
      <c r="C788" s="453"/>
      <c r="D788" s="454"/>
      <c r="E788" s="454"/>
      <c r="F788" s="455"/>
      <c r="G788" s="437"/>
      <c r="H788" s="456"/>
      <c r="I788" s="455"/>
      <c r="J788" s="146"/>
      <c r="K788" s="146"/>
      <c r="L788" s="146"/>
      <c r="M788" s="146"/>
      <c r="N788" s="146"/>
      <c r="O788" s="146"/>
      <c r="P788" s="146"/>
      <c r="Q788" s="146"/>
      <c r="R788" s="146"/>
      <c r="S788" s="146"/>
      <c r="T788" s="146"/>
      <c r="U788" s="146"/>
      <c r="V788" s="146"/>
      <c r="W788" s="146"/>
      <c r="X788" s="146"/>
      <c r="Y788" s="146"/>
      <c r="Z788" s="146"/>
      <c r="AA788" s="146"/>
      <c r="AB788" s="146"/>
    </row>
    <row r="789">
      <c r="A789" s="439"/>
      <c r="B789" s="452"/>
      <c r="C789" s="453"/>
      <c r="D789" s="454"/>
      <c r="E789" s="454"/>
      <c r="F789" s="455"/>
      <c r="G789" s="437"/>
      <c r="H789" s="456"/>
      <c r="I789" s="455"/>
      <c r="J789" s="146"/>
      <c r="K789" s="146"/>
      <c r="L789" s="146"/>
      <c r="M789" s="146"/>
      <c r="N789" s="146"/>
      <c r="O789" s="146"/>
      <c r="P789" s="146"/>
      <c r="Q789" s="146"/>
      <c r="R789" s="146"/>
      <c r="S789" s="146"/>
      <c r="T789" s="146"/>
      <c r="U789" s="146"/>
      <c r="V789" s="146"/>
      <c r="W789" s="146"/>
      <c r="X789" s="146"/>
      <c r="Y789" s="146"/>
      <c r="Z789" s="146"/>
      <c r="AA789" s="146"/>
      <c r="AB789" s="146"/>
    </row>
    <row r="790">
      <c r="A790" s="439"/>
      <c r="B790" s="452"/>
      <c r="C790" s="453"/>
      <c r="D790" s="454"/>
      <c r="E790" s="454"/>
      <c r="F790" s="455"/>
      <c r="G790" s="437"/>
      <c r="H790" s="456"/>
      <c r="I790" s="455"/>
      <c r="J790" s="146"/>
      <c r="K790" s="146"/>
      <c r="L790" s="146"/>
      <c r="M790" s="146"/>
      <c r="N790" s="146"/>
      <c r="O790" s="146"/>
      <c r="P790" s="146"/>
      <c r="Q790" s="146"/>
      <c r="R790" s="146"/>
      <c r="S790" s="146"/>
      <c r="T790" s="146"/>
      <c r="U790" s="146"/>
      <c r="V790" s="146"/>
      <c r="W790" s="146"/>
      <c r="X790" s="146"/>
      <c r="Y790" s="146"/>
      <c r="Z790" s="146"/>
      <c r="AA790" s="146"/>
      <c r="AB790" s="146"/>
    </row>
    <row r="791">
      <c r="A791" s="439"/>
      <c r="B791" s="452"/>
      <c r="C791" s="453"/>
      <c r="D791" s="454"/>
      <c r="E791" s="454"/>
      <c r="F791" s="455"/>
      <c r="G791" s="437"/>
      <c r="H791" s="456"/>
      <c r="I791" s="455"/>
      <c r="J791" s="146"/>
      <c r="K791" s="146"/>
      <c r="L791" s="146"/>
      <c r="M791" s="146"/>
      <c r="N791" s="146"/>
      <c r="O791" s="146"/>
      <c r="P791" s="146"/>
      <c r="Q791" s="146"/>
      <c r="R791" s="146"/>
      <c r="S791" s="146"/>
      <c r="T791" s="146"/>
      <c r="U791" s="146"/>
      <c r="V791" s="146"/>
      <c r="W791" s="146"/>
      <c r="X791" s="146"/>
      <c r="Y791" s="146"/>
      <c r="Z791" s="146"/>
      <c r="AA791" s="146"/>
      <c r="AB791" s="146"/>
    </row>
    <row r="792">
      <c r="A792" s="439"/>
      <c r="B792" s="452"/>
      <c r="C792" s="453"/>
      <c r="D792" s="454"/>
      <c r="E792" s="454"/>
      <c r="F792" s="455"/>
      <c r="G792" s="437"/>
      <c r="H792" s="456"/>
      <c r="I792" s="455"/>
      <c r="J792" s="146"/>
      <c r="K792" s="146"/>
      <c r="L792" s="146"/>
      <c r="M792" s="146"/>
      <c r="N792" s="146"/>
      <c r="O792" s="146"/>
      <c r="P792" s="146"/>
      <c r="Q792" s="146"/>
      <c r="R792" s="146"/>
      <c r="S792" s="146"/>
      <c r="T792" s="146"/>
      <c r="U792" s="146"/>
      <c r="V792" s="146"/>
      <c r="W792" s="146"/>
      <c r="X792" s="146"/>
      <c r="Y792" s="146"/>
      <c r="Z792" s="146"/>
      <c r="AA792" s="146"/>
      <c r="AB792" s="146"/>
    </row>
    <row r="793">
      <c r="A793" s="439"/>
      <c r="B793" s="452"/>
      <c r="C793" s="453"/>
      <c r="D793" s="454"/>
      <c r="E793" s="454"/>
      <c r="F793" s="455"/>
      <c r="G793" s="437"/>
      <c r="H793" s="456"/>
      <c r="I793" s="455"/>
      <c r="J793" s="146"/>
      <c r="K793" s="146"/>
      <c r="L793" s="146"/>
      <c r="M793" s="146"/>
      <c r="N793" s="146"/>
      <c r="O793" s="146"/>
      <c r="P793" s="146"/>
      <c r="Q793" s="146"/>
      <c r="R793" s="146"/>
      <c r="S793" s="146"/>
      <c r="T793" s="146"/>
      <c r="U793" s="146"/>
      <c r="V793" s="146"/>
      <c r="W793" s="146"/>
      <c r="X793" s="146"/>
      <c r="Y793" s="146"/>
      <c r="Z793" s="146"/>
      <c r="AA793" s="146"/>
      <c r="AB793" s="146"/>
    </row>
    <row r="794">
      <c r="A794" s="439"/>
      <c r="B794" s="452"/>
      <c r="C794" s="453"/>
      <c r="D794" s="454"/>
      <c r="E794" s="454"/>
      <c r="F794" s="455"/>
      <c r="G794" s="437"/>
      <c r="H794" s="456"/>
      <c r="I794" s="455"/>
      <c r="J794" s="146"/>
      <c r="K794" s="146"/>
      <c r="L794" s="146"/>
      <c r="M794" s="146"/>
      <c r="N794" s="146"/>
      <c r="O794" s="146"/>
      <c r="P794" s="146"/>
      <c r="Q794" s="146"/>
      <c r="R794" s="146"/>
      <c r="S794" s="146"/>
      <c r="T794" s="146"/>
      <c r="U794" s="146"/>
      <c r="V794" s="146"/>
      <c r="W794" s="146"/>
      <c r="X794" s="146"/>
      <c r="Y794" s="146"/>
      <c r="Z794" s="146"/>
      <c r="AA794" s="146"/>
      <c r="AB794" s="146"/>
    </row>
    <row r="795">
      <c r="A795" s="439"/>
      <c r="B795" s="452"/>
      <c r="C795" s="453"/>
      <c r="D795" s="454"/>
      <c r="E795" s="454"/>
      <c r="F795" s="455"/>
      <c r="G795" s="437"/>
      <c r="H795" s="456"/>
      <c r="I795" s="455"/>
      <c r="J795" s="146"/>
      <c r="K795" s="146"/>
      <c r="L795" s="146"/>
      <c r="M795" s="146"/>
      <c r="N795" s="146"/>
      <c r="O795" s="146"/>
      <c r="P795" s="146"/>
      <c r="Q795" s="146"/>
      <c r="R795" s="146"/>
      <c r="S795" s="146"/>
      <c r="T795" s="146"/>
      <c r="U795" s="146"/>
      <c r="V795" s="146"/>
      <c r="W795" s="146"/>
      <c r="X795" s="146"/>
      <c r="Y795" s="146"/>
      <c r="Z795" s="146"/>
      <c r="AA795" s="146"/>
      <c r="AB795" s="146"/>
    </row>
    <row r="796">
      <c r="A796" s="439"/>
      <c r="B796" s="452"/>
      <c r="C796" s="453"/>
      <c r="D796" s="454"/>
      <c r="E796" s="454"/>
      <c r="F796" s="455"/>
      <c r="G796" s="437"/>
      <c r="H796" s="456"/>
      <c r="I796" s="455"/>
      <c r="J796" s="146"/>
      <c r="K796" s="146"/>
      <c r="L796" s="146"/>
      <c r="M796" s="146"/>
      <c r="N796" s="146"/>
      <c r="O796" s="146"/>
      <c r="P796" s="146"/>
      <c r="Q796" s="146"/>
      <c r="R796" s="146"/>
      <c r="S796" s="146"/>
      <c r="T796" s="146"/>
      <c r="U796" s="146"/>
      <c r="V796" s="146"/>
      <c r="W796" s="146"/>
      <c r="X796" s="146"/>
      <c r="Y796" s="146"/>
      <c r="Z796" s="146"/>
      <c r="AA796" s="146"/>
      <c r="AB796" s="146"/>
    </row>
    <row r="797">
      <c r="A797" s="439"/>
      <c r="B797" s="452"/>
      <c r="C797" s="453"/>
      <c r="D797" s="454"/>
      <c r="E797" s="454"/>
      <c r="F797" s="455"/>
      <c r="G797" s="437"/>
      <c r="H797" s="456"/>
      <c r="I797" s="455"/>
      <c r="J797" s="146"/>
      <c r="K797" s="146"/>
      <c r="L797" s="146"/>
      <c r="M797" s="146"/>
      <c r="N797" s="146"/>
      <c r="O797" s="146"/>
      <c r="P797" s="146"/>
      <c r="Q797" s="146"/>
      <c r="R797" s="146"/>
      <c r="S797" s="146"/>
      <c r="T797" s="146"/>
      <c r="U797" s="146"/>
      <c r="V797" s="146"/>
      <c r="W797" s="146"/>
      <c r="X797" s="146"/>
      <c r="Y797" s="146"/>
      <c r="Z797" s="146"/>
      <c r="AA797" s="146"/>
      <c r="AB797" s="146"/>
    </row>
    <row r="798">
      <c r="A798" s="439"/>
      <c r="B798" s="452"/>
      <c r="C798" s="453"/>
      <c r="D798" s="454"/>
      <c r="E798" s="454"/>
      <c r="F798" s="455"/>
      <c r="G798" s="437"/>
      <c r="H798" s="456"/>
      <c r="I798" s="455"/>
      <c r="J798" s="146"/>
      <c r="K798" s="146"/>
      <c r="L798" s="146"/>
      <c r="M798" s="146"/>
      <c r="N798" s="146"/>
      <c r="O798" s="146"/>
      <c r="P798" s="146"/>
      <c r="Q798" s="146"/>
      <c r="R798" s="146"/>
      <c r="S798" s="146"/>
      <c r="T798" s="146"/>
      <c r="U798" s="146"/>
      <c r="V798" s="146"/>
      <c r="W798" s="146"/>
      <c r="X798" s="146"/>
      <c r="Y798" s="146"/>
      <c r="Z798" s="146"/>
      <c r="AA798" s="146"/>
      <c r="AB798" s="146"/>
    </row>
    <row r="799">
      <c r="A799" s="439"/>
      <c r="B799" s="452"/>
      <c r="C799" s="453"/>
      <c r="D799" s="454"/>
      <c r="E799" s="454"/>
      <c r="F799" s="455"/>
      <c r="G799" s="437"/>
      <c r="H799" s="456"/>
      <c r="I799" s="455"/>
      <c r="J799" s="146"/>
      <c r="K799" s="146"/>
      <c r="L799" s="146"/>
      <c r="M799" s="146"/>
      <c r="N799" s="146"/>
      <c r="O799" s="146"/>
      <c r="P799" s="146"/>
      <c r="Q799" s="146"/>
      <c r="R799" s="146"/>
      <c r="S799" s="146"/>
      <c r="T799" s="146"/>
      <c r="U799" s="146"/>
      <c r="V799" s="146"/>
      <c r="W799" s="146"/>
      <c r="X799" s="146"/>
      <c r="Y799" s="146"/>
      <c r="Z799" s="146"/>
      <c r="AA799" s="146"/>
      <c r="AB799" s="146"/>
    </row>
    <row r="800">
      <c r="A800" s="439"/>
      <c r="B800" s="452"/>
      <c r="C800" s="453"/>
      <c r="D800" s="454"/>
      <c r="E800" s="454"/>
      <c r="F800" s="455"/>
      <c r="G800" s="437"/>
      <c r="H800" s="456"/>
      <c r="I800" s="455"/>
      <c r="J800" s="146"/>
      <c r="K800" s="146"/>
      <c r="L800" s="146"/>
      <c r="M800" s="146"/>
      <c r="N800" s="146"/>
      <c r="O800" s="146"/>
      <c r="P800" s="146"/>
      <c r="Q800" s="146"/>
      <c r="R800" s="146"/>
      <c r="S800" s="146"/>
      <c r="T800" s="146"/>
      <c r="U800" s="146"/>
      <c r="V800" s="146"/>
      <c r="W800" s="146"/>
      <c r="X800" s="146"/>
      <c r="Y800" s="146"/>
      <c r="Z800" s="146"/>
      <c r="AA800" s="146"/>
      <c r="AB800" s="146"/>
    </row>
    <row r="801">
      <c r="A801" s="439"/>
      <c r="B801" s="452"/>
      <c r="C801" s="453"/>
      <c r="D801" s="454"/>
      <c r="E801" s="454"/>
      <c r="F801" s="455"/>
      <c r="G801" s="437"/>
      <c r="H801" s="456"/>
      <c r="I801" s="455"/>
      <c r="J801" s="146"/>
      <c r="K801" s="146"/>
      <c r="L801" s="146"/>
      <c r="M801" s="146"/>
      <c r="N801" s="146"/>
      <c r="O801" s="146"/>
      <c r="P801" s="146"/>
      <c r="Q801" s="146"/>
      <c r="R801" s="146"/>
      <c r="S801" s="146"/>
      <c r="T801" s="146"/>
      <c r="U801" s="146"/>
      <c r="V801" s="146"/>
      <c r="W801" s="146"/>
      <c r="X801" s="146"/>
      <c r="Y801" s="146"/>
      <c r="Z801" s="146"/>
      <c r="AA801" s="146"/>
      <c r="AB801" s="146"/>
    </row>
    <row r="802">
      <c r="A802" s="439"/>
      <c r="B802" s="452"/>
      <c r="C802" s="453"/>
      <c r="D802" s="454"/>
      <c r="E802" s="454"/>
      <c r="F802" s="455"/>
      <c r="G802" s="437"/>
      <c r="H802" s="456"/>
      <c r="I802" s="455"/>
      <c r="J802" s="146"/>
      <c r="K802" s="146"/>
      <c r="L802" s="146"/>
      <c r="M802" s="146"/>
      <c r="N802" s="146"/>
      <c r="O802" s="146"/>
      <c r="P802" s="146"/>
      <c r="Q802" s="146"/>
      <c r="R802" s="146"/>
      <c r="S802" s="146"/>
      <c r="T802" s="146"/>
      <c r="U802" s="146"/>
      <c r="V802" s="146"/>
      <c r="W802" s="146"/>
      <c r="X802" s="146"/>
      <c r="Y802" s="146"/>
      <c r="Z802" s="146"/>
      <c r="AA802" s="146"/>
      <c r="AB802" s="146"/>
    </row>
    <row r="803">
      <c r="A803" s="439"/>
      <c r="B803" s="452"/>
      <c r="C803" s="453"/>
      <c r="D803" s="454"/>
      <c r="E803" s="454"/>
      <c r="F803" s="455"/>
      <c r="G803" s="437"/>
      <c r="H803" s="456"/>
      <c r="I803" s="455"/>
      <c r="J803" s="146"/>
      <c r="K803" s="146"/>
      <c r="L803" s="146"/>
      <c r="M803" s="146"/>
      <c r="N803" s="146"/>
      <c r="O803" s="146"/>
      <c r="P803" s="146"/>
      <c r="Q803" s="146"/>
      <c r="R803" s="146"/>
      <c r="S803" s="146"/>
      <c r="T803" s="146"/>
      <c r="U803" s="146"/>
      <c r="V803" s="146"/>
      <c r="W803" s="146"/>
      <c r="X803" s="146"/>
      <c r="Y803" s="146"/>
      <c r="Z803" s="146"/>
      <c r="AA803" s="146"/>
      <c r="AB803" s="146"/>
    </row>
    <row r="804">
      <c r="A804" s="439"/>
      <c r="B804" s="452"/>
      <c r="C804" s="453"/>
      <c r="D804" s="454"/>
      <c r="E804" s="454"/>
      <c r="F804" s="455"/>
      <c r="G804" s="437"/>
      <c r="H804" s="456"/>
      <c r="I804" s="455"/>
      <c r="J804" s="146"/>
      <c r="K804" s="146"/>
      <c r="L804" s="146"/>
      <c r="M804" s="146"/>
      <c r="N804" s="146"/>
      <c r="O804" s="146"/>
      <c r="P804" s="146"/>
      <c r="Q804" s="146"/>
      <c r="R804" s="146"/>
      <c r="S804" s="146"/>
      <c r="T804" s="146"/>
      <c r="U804" s="146"/>
      <c r="V804" s="146"/>
      <c r="W804" s="146"/>
      <c r="X804" s="146"/>
      <c r="Y804" s="146"/>
      <c r="Z804" s="146"/>
      <c r="AA804" s="146"/>
      <c r="AB804" s="146"/>
    </row>
    <row r="805">
      <c r="A805" s="439"/>
      <c r="B805" s="452"/>
      <c r="C805" s="453"/>
      <c r="D805" s="454"/>
      <c r="E805" s="454"/>
      <c r="F805" s="455"/>
      <c r="G805" s="437"/>
      <c r="H805" s="456"/>
      <c r="I805" s="455"/>
      <c r="J805" s="146"/>
      <c r="K805" s="146"/>
      <c r="L805" s="146"/>
      <c r="M805" s="146"/>
      <c r="N805" s="146"/>
      <c r="O805" s="146"/>
      <c r="P805" s="146"/>
      <c r="Q805" s="146"/>
      <c r="R805" s="146"/>
      <c r="S805" s="146"/>
      <c r="T805" s="146"/>
      <c r="U805" s="146"/>
      <c r="V805" s="146"/>
      <c r="W805" s="146"/>
      <c r="X805" s="146"/>
      <c r="Y805" s="146"/>
      <c r="Z805" s="146"/>
      <c r="AA805" s="146"/>
      <c r="AB805" s="146"/>
    </row>
    <row r="806">
      <c r="A806" s="439"/>
      <c r="B806" s="452"/>
      <c r="C806" s="453"/>
      <c r="D806" s="454"/>
      <c r="E806" s="454"/>
      <c r="F806" s="455"/>
      <c r="G806" s="437"/>
      <c r="H806" s="456"/>
      <c r="I806" s="455"/>
      <c r="J806" s="146"/>
      <c r="K806" s="146"/>
      <c r="L806" s="146"/>
      <c r="M806" s="146"/>
      <c r="N806" s="146"/>
      <c r="O806" s="146"/>
      <c r="P806" s="146"/>
      <c r="Q806" s="146"/>
      <c r="R806" s="146"/>
      <c r="S806" s="146"/>
      <c r="T806" s="146"/>
      <c r="U806" s="146"/>
      <c r="V806" s="146"/>
      <c r="W806" s="146"/>
      <c r="X806" s="146"/>
      <c r="Y806" s="146"/>
      <c r="Z806" s="146"/>
      <c r="AA806" s="146"/>
      <c r="AB806" s="146"/>
    </row>
    <row r="807">
      <c r="A807" s="439"/>
      <c r="B807" s="452"/>
      <c r="C807" s="453"/>
      <c r="D807" s="454"/>
      <c r="E807" s="454"/>
      <c r="F807" s="455"/>
      <c r="G807" s="437"/>
      <c r="H807" s="456"/>
      <c r="I807" s="455"/>
      <c r="J807" s="146"/>
      <c r="K807" s="146"/>
      <c r="L807" s="146"/>
      <c r="M807" s="146"/>
      <c r="N807" s="146"/>
      <c r="O807" s="146"/>
      <c r="P807" s="146"/>
      <c r="Q807" s="146"/>
      <c r="R807" s="146"/>
      <c r="S807" s="146"/>
      <c r="T807" s="146"/>
      <c r="U807" s="146"/>
      <c r="V807" s="146"/>
      <c r="W807" s="146"/>
      <c r="X807" s="146"/>
      <c r="Y807" s="146"/>
      <c r="Z807" s="146"/>
      <c r="AA807" s="146"/>
      <c r="AB807" s="146"/>
    </row>
    <row r="808">
      <c r="A808" s="439"/>
      <c r="B808" s="452"/>
      <c r="C808" s="453"/>
      <c r="D808" s="454"/>
      <c r="E808" s="454"/>
      <c r="F808" s="455"/>
      <c r="G808" s="437"/>
      <c r="H808" s="456"/>
      <c r="I808" s="455"/>
      <c r="J808" s="146"/>
      <c r="K808" s="146"/>
      <c r="L808" s="146"/>
      <c r="M808" s="146"/>
      <c r="N808" s="146"/>
      <c r="O808" s="146"/>
      <c r="P808" s="146"/>
      <c r="Q808" s="146"/>
      <c r="R808" s="146"/>
      <c r="S808" s="146"/>
      <c r="T808" s="146"/>
      <c r="U808" s="146"/>
      <c r="V808" s="146"/>
      <c r="W808" s="146"/>
      <c r="X808" s="146"/>
      <c r="Y808" s="146"/>
      <c r="Z808" s="146"/>
      <c r="AA808" s="146"/>
      <c r="AB808" s="146"/>
    </row>
    <row r="809">
      <c r="A809" s="439"/>
      <c r="B809" s="452"/>
      <c r="C809" s="453"/>
      <c r="D809" s="454"/>
      <c r="E809" s="454"/>
      <c r="F809" s="455"/>
      <c r="G809" s="437"/>
      <c r="H809" s="456"/>
      <c r="I809" s="455"/>
      <c r="J809" s="146"/>
      <c r="K809" s="146"/>
      <c r="L809" s="146"/>
      <c r="M809" s="146"/>
      <c r="N809" s="146"/>
      <c r="O809" s="146"/>
      <c r="P809" s="146"/>
      <c r="Q809" s="146"/>
      <c r="R809" s="146"/>
      <c r="S809" s="146"/>
      <c r="T809" s="146"/>
      <c r="U809" s="146"/>
      <c r="V809" s="146"/>
      <c r="W809" s="146"/>
      <c r="X809" s="146"/>
      <c r="Y809" s="146"/>
      <c r="Z809" s="146"/>
      <c r="AA809" s="146"/>
      <c r="AB809" s="146"/>
    </row>
    <row r="810">
      <c r="A810" s="439"/>
      <c r="B810" s="452"/>
      <c r="C810" s="453"/>
      <c r="D810" s="454"/>
      <c r="E810" s="454"/>
      <c r="F810" s="455"/>
      <c r="G810" s="437"/>
      <c r="H810" s="456"/>
      <c r="I810" s="455"/>
      <c r="J810" s="146"/>
      <c r="K810" s="146"/>
      <c r="L810" s="146"/>
      <c r="M810" s="146"/>
      <c r="N810" s="146"/>
      <c r="O810" s="146"/>
      <c r="P810" s="146"/>
      <c r="Q810" s="146"/>
      <c r="R810" s="146"/>
      <c r="S810" s="146"/>
      <c r="T810" s="146"/>
      <c r="U810" s="146"/>
      <c r="V810" s="146"/>
      <c r="W810" s="146"/>
      <c r="X810" s="146"/>
      <c r="Y810" s="146"/>
      <c r="Z810" s="146"/>
      <c r="AA810" s="146"/>
      <c r="AB810" s="146"/>
    </row>
    <row r="811">
      <c r="A811" s="439"/>
      <c r="B811" s="452"/>
      <c r="C811" s="453"/>
      <c r="D811" s="454"/>
      <c r="E811" s="454"/>
      <c r="F811" s="455"/>
      <c r="G811" s="437"/>
      <c r="H811" s="456"/>
      <c r="I811" s="455"/>
      <c r="J811" s="146"/>
      <c r="K811" s="146"/>
      <c r="L811" s="146"/>
      <c r="M811" s="146"/>
      <c r="N811" s="146"/>
      <c r="O811" s="146"/>
      <c r="P811" s="146"/>
      <c r="Q811" s="146"/>
      <c r="R811" s="146"/>
      <c r="S811" s="146"/>
      <c r="T811" s="146"/>
      <c r="U811" s="146"/>
      <c r="V811" s="146"/>
      <c r="W811" s="146"/>
      <c r="X811" s="146"/>
      <c r="Y811" s="146"/>
      <c r="Z811" s="146"/>
      <c r="AA811" s="146"/>
      <c r="AB811" s="146"/>
    </row>
    <row r="812">
      <c r="A812" s="439"/>
      <c r="B812" s="452"/>
      <c r="C812" s="453"/>
      <c r="D812" s="454"/>
      <c r="E812" s="454"/>
      <c r="F812" s="455"/>
      <c r="G812" s="437"/>
      <c r="H812" s="456"/>
      <c r="I812" s="455"/>
      <c r="J812" s="146"/>
      <c r="K812" s="146"/>
      <c r="L812" s="146"/>
      <c r="M812" s="146"/>
      <c r="N812" s="146"/>
      <c r="O812" s="146"/>
      <c r="P812" s="146"/>
      <c r="Q812" s="146"/>
      <c r="R812" s="146"/>
      <c r="S812" s="146"/>
      <c r="T812" s="146"/>
      <c r="U812" s="146"/>
      <c r="V812" s="146"/>
      <c r="W812" s="146"/>
      <c r="X812" s="146"/>
      <c r="Y812" s="146"/>
      <c r="Z812" s="146"/>
      <c r="AA812" s="146"/>
      <c r="AB812" s="146"/>
    </row>
    <row r="813">
      <c r="A813" s="439"/>
      <c r="B813" s="452"/>
      <c r="C813" s="453"/>
      <c r="D813" s="454"/>
      <c r="E813" s="454"/>
      <c r="F813" s="455"/>
      <c r="G813" s="437"/>
      <c r="H813" s="456"/>
      <c r="I813" s="455"/>
      <c r="J813" s="146"/>
      <c r="K813" s="146"/>
      <c r="L813" s="146"/>
      <c r="M813" s="146"/>
      <c r="N813" s="146"/>
      <c r="O813" s="146"/>
      <c r="P813" s="146"/>
      <c r="Q813" s="146"/>
      <c r="R813" s="146"/>
      <c r="S813" s="146"/>
      <c r="T813" s="146"/>
      <c r="U813" s="146"/>
      <c r="V813" s="146"/>
      <c r="W813" s="146"/>
      <c r="X813" s="146"/>
      <c r="Y813" s="146"/>
      <c r="Z813" s="146"/>
      <c r="AA813" s="146"/>
      <c r="AB813" s="146"/>
    </row>
    <row r="814">
      <c r="A814" s="439"/>
      <c r="B814" s="452"/>
      <c r="C814" s="453"/>
      <c r="D814" s="454"/>
      <c r="E814" s="454"/>
      <c r="F814" s="455"/>
      <c r="G814" s="437"/>
      <c r="H814" s="456"/>
      <c r="I814" s="455"/>
      <c r="J814" s="146"/>
      <c r="K814" s="146"/>
      <c r="L814" s="146"/>
      <c r="M814" s="146"/>
      <c r="N814" s="146"/>
      <c r="O814" s="146"/>
      <c r="P814" s="146"/>
      <c r="Q814" s="146"/>
      <c r="R814" s="146"/>
      <c r="S814" s="146"/>
      <c r="T814" s="146"/>
      <c r="U814" s="146"/>
      <c r="V814" s="146"/>
      <c r="W814" s="146"/>
      <c r="X814" s="146"/>
      <c r="Y814" s="146"/>
      <c r="Z814" s="146"/>
      <c r="AA814" s="146"/>
      <c r="AB814" s="146"/>
    </row>
    <row r="815">
      <c r="A815" s="439"/>
      <c r="B815" s="452"/>
      <c r="C815" s="453"/>
      <c r="D815" s="454"/>
      <c r="E815" s="454"/>
      <c r="F815" s="455"/>
      <c r="G815" s="437"/>
      <c r="H815" s="456"/>
      <c r="I815" s="455"/>
      <c r="J815" s="146"/>
      <c r="K815" s="146"/>
      <c r="L815" s="146"/>
      <c r="M815" s="146"/>
      <c r="N815" s="146"/>
      <c r="O815" s="146"/>
      <c r="P815" s="146"/>
      <c r="Q815" s="146"/>
      <c r="R815" s="146"/>
      <c r="S815" s="146"/>
      <c r="T815" s="146"/>
      <c r="U815" s="146"/>
      <c r="V815" s="146"/>
      <c r="W815" s="146"/>
      <c r="X815" s="146"/>
      <c r="Y815" s="146"/>
      <c r="Z815" s="146"/>
      <c r="AA815" s="146"/>
      <c r="AB815" s="146"/>
    </row>
    <row r="816">
      <c r="A816" s="439"/>
      <c r="B816" s="452"/>
      <c r="C816" s="453"/>
      <c r="D816" s="454"/>
      <c r="E816" s="454"/>
      <c r="F816" s="455"/>
      <c r="G816" s="437"/>
      <c r="H816" s="456"/>
      <c r="I816" s="455"/>
      <c r="J816" s="146"/>
      <c r="K816" s="146"/>
      <c r="L816" s="146"/>
      <c r="M816" s="146"/>
      <c r="N816" s="146"/>
      <c r="O816" s="146"/>
      <c r="P816" s="146"/>
      <c r="Q816" s="146"/>
      <c r="R816" s="146"/>
      <c r="S816" s="146"/>
      <c r="T816" s="146"/>
      <c r="U816" s="146"/>
      <c r="V816" s="146"/>
      <c r="W816" s="146"/>
      <c r="X816" s="146"/>
      <c r="Y816" s="146"/>
      <c r="Z816" s="146"/>
      <c r="AA816" s="146"/>
      <c r="AB816" s="146"/>
    </row>
    <row r="817">
      <c r="A817" s="439"/>
      <c r="B817" s="452"/>
      <c r="C817" s="453"/>
      <c r="D817" s="454"/>
      <c r="E817" s="454"/>
      <c r="F817" s="455"/>
      <c r="G817" s="437"/>
      <c r="H817" s="456"/>
      <c r="I817" s="455"/>
      <c r="J817" s="146"/>
      <c r="K817" s="146"/>
      <c r="L817" s="146"/>
      <c r="M817" s="146"/>
      <c r="N817" s="146"/>
      <c r="O817" s="146"/>
      <c r="P817" s="146"/>
      <c r="Q817" s="146"/>
      <c r="R817" s="146"/>
      <c r="S817" s="146"/>
      <c r="T817" s="146"/>
      <c r="U817" s="146"/>
      <c r="V817" s="146"/>
      <c r="W817" s="146"/>
      <c r="X817" s="146"/>
      <c r="Y817" s="146"/>
      <c r="Z817" s="146"/>
      <c r="AA817" s="146"/>
      <c r="AB817" s="146"/>
    </row>
    <row r="818">
      <c r="A818" s="439"/>
      <c r="B818" s="452"/>
      <c r="C818" s="453"/>
      <c r="D818" s="454"/>
      <c r="E818" s="454"/>
      <c r="F818" s="455"/>
      <c r="G818" s="437"/>
      <c r="H818" s="456"/>
      <c r="I818" s="455"/>
      <c r="J818" s="146"/>
      <c r="K818" s="146"/>
      <c r="L818" s="146"/>
      <c r="M818" s="146"/>
      <c r="N818" s="146"/>
      <c r="O818" s="146"/>
      <c r="P818" s="146"/>
      <c r="Q818" s="146"/>
      <c r="R818" s="146"/>
      <c r="S818" s="146"/>
      <c r="T818" s="146"/>
      <c r="U818" s="146"/>
      <c r="V818" s="146"/>
      <c r="W818" s="146"/>
      <c r="X818" s="146"/>
      <c r="Y818" s="146"/>
      <c r="Z818" s="146"/>
      <c r="AA818" s="146"/>
      <c r="AB818" s="146"/>
    </row>
    <row r="819">
      <c r="A819" s="439"/>
      <c r="B819" s="452"/>
      <c r="C819" s="453"/>
      <c r="D819" s="454"/>
      <c r="E819" s="454"/>
      <c r="F819" s="455"/>
      <c r="G819" s="437"/>
      <c r="H819" s="456"/>
      <c r="I819" s="455"/>
      <c r="J819" s="146"/>
      <c r="K819" s="146"/>
      <c r="L819" s="146"/>
      <c r="M819" s="146"/>
      <c r="N819" s="146"/>
      <c r="O819" s="146"/>
      <c r="P819" s="146"/>
      <c r="Q819" s="146"/>
      <c r="R819" s="146"/>
      <c r="S819" s="146"/>
      <c r="T819" s="146"/>
      <c r="U819" s="146"/>
      <c r="V819" s="146"/>
      <c r="W819" s="146"/>
      <c r="X819" s="146"/>
      <c r="Y819" s="146"/>
      <c r="Z819" s="146"/>
      <c r="AA819" s="146"/>
      <c r="AB819" s="146"/>
    </row>
    <row r="820">
      <c r="A820" s="439"/>
      <c r="B820" s="452"/>
      <c r="C820" s="453"/>
      <c r="D820" s="454"/>
      <c r="E820" s="454"/>
      <c r="F820" s="455"/>
      <c r="G820" s="437"/>
      <c r="H820" s="456"/>
      <c r="I820" s="455"/>
      <c r="J820" s="146"/>
      <c r="K820" s="146"/>
      <c r="L820" s="146"/>
      <c r="M820" s="146"/>
      <c r="N820" s="146"/>
      <c r="O820" s="146"/>
      <c r="P820" s="146"/>
      <c r="Q820" s="146"/>
      <c r="R820" s="146"/>
      <c r="S820" s="146"/>
      <c r="T820" s="146"/>
      <c r="U820" s="146"/>
      <c r="V820" s="146"/>
      <c r="W820" s="146"/>
      <c r="X820" s="146"/>
      <c r="Y820" s="146"/>
      <c r="Z820" s="146"/>
      <c r="AA820" s="146"/>
      <c r="AB820" s="146"/>
    </row>
    <row r="821">
      <c r="A821" s="439"/>
      <c r="B821" s="452"/>
      <c r="C821" s="453"/>
      <c r="D821" s="454"/>
      <c r="E821" s="454"/>
      <c r="F821" s="455"/>
      <c r="G821" s="437"/>
      <c r="H821" s="456"/>
      <c r="I821" s="455"/>
      <c r="J821" s="146"/>
      <c r="K821" s="146"/>
      <c r="L821" s="146"/>
      <c r="M821" s="146"/>
      <c r="N821" s="146"/>
      <c r="O821" s="146"/>
      <c r="P821" s="146"/>
      <c r="Q821" s="146"/>
      <c r="R821" s="146"/>
      <c r="S821" s="146"/>
      <c r="T821" s="146"/>
      <c r="U821" s="146"/>
      <c r="V821" s="146"/>
      <c r="W821" s="146"/>
      <c r="X821" s="146"/>
      <c r="Y821" s="146"/>
      <c r="Z821" s="146"/>
      <c r="AA821" s="146"/>
      <c r="AB821" s="146"/>
    </row>
    <row r="822">
      <c r="A822" s="439"/>
      <c r="B822" s="452"/>
      <c r="C822" s="453"/>
      <c r="D822" s="454"/>
      <c r="E822" s="454"/>
      <c r="F822" s="455"/>
      <c r="G822" s="437"/>
      <c r="H822" s="456"/>
      <c r="I822" s="455"/>
      <c r="J822" s="146"/>
      <c r="K822" s="146"/>
      <c r="L822" s="146"/>
      <c r="M822" s="146"/>
      <c r="N822" s="146"/>
      <c r="O822" s="146"/>
      <c r="P822" s="146"/>
      <c r="Q822" s="146"/>
      <c r="R822" s="146"/>
      <c r="S822" s="146"/>
      <c r="T822" s="146"/>
      <c r="U822" s="146"/>
      <c r="V822" s="146"/>
      <c r="W822" s="146"/>
      <c r="X822" s="146"/>
      <c r="Y822" s="146"/>
      <c r="Z822" s="146"/>
      <c r="AA822" s="146"/>
      <c r="AB822" s="146"/>
    </row>
    <row r="823">
      <c r="A823" s="439"/>
      <c r="B823" s="452"/>
      <c r="C823" s="453"/>
      <c r="D823" s="454"/>
      <c r="E823" s="454"/>
      <c r="F823" s="455"/>
      <c r="G823" s="437"/>
      <c r="H823" s="456"/>
      <c r="I823" s="455"/>
      <c r="J823" s="146"/>
      <c r="K823" s="146"/>
      <c r="L823" s="146"/>
      <c r="M823" s="146"/>
      <c r="N823" s="146"/>
      <c r="O823" s="146"/>
      <c r="P823" s="146"/>
      <c r="Q823" s="146"/>
      <c r="R823" s="146"/>
      <c r="S823" s="146"/>
      <c r="T823" s="146"/>
      <c r="U823" s="146"/>
      <c r="V823" s="146"/>
      <c r="W823" s="146"/>
      <c r="X823" s="146"/>
      <c r="Y823" s="146"/>
      <c r="Z823" s="146"/>
      <c r="AA823" s="146"/>
      <c r="AB823" s="146"/>
    </row>
    <row r="824">
      <c r="A824" s="439"/>
      <c r="B824" s="452"/>
      <c r="C824" s="453"/>
      <c r="D824" s="454"/>
      <c r="E824" s="454"/>
      <c r="F824" s="455"/>
      <c r="G824" s="437"/>
      <c r="H824" s="456"/>
      <c r="I824" s="455"/>
      <c r="J824" s="146"/>
      <c r="K824" s="146"/>
      <c r="L824" s="146"/>
      <c r="M824" s="146"/>
      <c r="N824" s="146"/>
      <c r="O824" s="146"/>
      <c r="P824" s="146"/>
      <c r="Q824" s="146"/>
      <c r="R824" s="146"/>
      <c r="S824" s="146"/>
      <c r="T824" s="146"/>
      <c r="U824" s="146"/>
      <c r="V824" s="146"/>
      <c r="W824" s="146"/>
      <c r="X824" s="146"/>
      <c r="Y824" s="146"/>
      <c r="Z824" s="146"/>
      <c r="AA824" s="146"/>
      <c r="AB824" s="146"/>
    </row>
    <row r="825">
      <c r="A825" s="439"/>
      <c r="B825" s="452"/>
      <c r="C825" s="453"/>
      <c r="D825" s="454"/>
      <c r="E825" s="454"/>
      <c r="F825" s="455"/>
      <c r="G825" s="437"/>
      <c r="H825" s="456"/>
      <c r="I825" s="455"/>
      <c r="J825" s="146"/>
      <c r="K825" s="146"/>
      <c r="L825" s="146"/>
      <c r="M825" s="146"/>
      <c r="N825" s="146"/>
      <c r="O825" s="146"/>
      <c r="P825" s="146"/>
      <c r="Q825" s="146"/>
      <c r="R825" s="146"/>
      <c r="S825" s="146"/>
      <c r="T825" s="146"/>
      <c r="U825" s="146"/>
      <c r="V825" s="146"/>
      <c r="W825" s="146"/>
      <c r="X825" s="146"/>
      <c r="Y825" s="146"/>
      <c r="Z825" s="146"/>
      <c r="AA825" s="146"/>
      <c r="AB825" s="146"/>
    </row>
    <row r="826">
      <c r="A826" s="439"/>
      <c r="B826" s="452"/>
      <c r="C826" s="453"/>
      <c r="D826" s="454"/>
      <c r="E826" s="454"/>
      <c r="F826" s="455"/>
      <c r="G826" s="437"/>
      <c r="H826" s="456"/>
      <c r="I826" s="455"/>
      <c r="J826" s="146"/>
      <c r="K826" s="146"/>
      <c r="L826" s="146"/>
      <c r="M826" s="146"/>
      <c r="N826" s="146"/>
      <c r="O826" s="146"/>
      <c r="P826" s="146"/>
      <c r="Q826" s="146"/>
      <c r="R826" s="146"/>
      <c r="S826" s="146"/>
      <c r="T826" s="146"/>
      <c r="U826" s="146"/>
      <c r="V826" s="146"/>
      <c r="W826" s="146"/>
      <c r="X826" s="146"/>
      <c r="Y826" s="146"/>
      <c r="Z826" s="146"/>
      <c r="AA826" s="146"/>
      <c r="AB826" s="146"/>
    </row>
    <row r="827">
      <c r="A827" s="439"/>
      <c r="B827" s="452"/>
      <c r="C827" s="453"/>
      <c r="D827" s="454"/>
      <c r="E827" s="454"/>
      <c r="F827" s="455"/>
      <c r="G827" s="437"/>
      <c r="H827" s="456"/>
      <c r="I827" s="455"/>
      <c r="J827" s="146"/>
      <c r="K827" s="146"/>
      <c r="L827" s="146"/>
      <c r="M827" s="146"/>
      <c r="N827" s="146"/>
      <c r="O827" s="146"/>
      <c r="P827" s="146"/>
      <c r="Q827" s="146"/>
      <c r="R827" s="146"/>
      <c r="S827" s="146"/>
      <c r="T827" s="146"/>
      <c r="U827" s="146"/>
      <c r="V827" s="146"/>
      <c r="W827" s="146"/>
      <c r="X827" s="146"/>
      <c r="Y827" s="146"/>
      <c r="Z827" s="146"/>
      <c r="AA827" s="146"/>
      <c r="AB827" s="146"/>
    </row>
    <row r="828">
      <c r="A828" s="439"/>
      <c r="B828" s="452"/>
      <c r="C828" s="453"/>
      <c r="D828" s="454"/>
      <c r="E828" s="454"/>
      <c r="F828" s="455"/>
      <c r="G828" s="437"/>
      <c r="H828" s="456"/>
      <c r="I828" s="455"/>
      <c r="J828" s="146"/>
      <c r="K828" s="146"/>
      <c r="L828" s="146"/>
      <c r="M828" s="146"/>
      <c r="N828" s="146"/>
      <c r="O828" s="146"/>
      <c r="P828" s="146"/>
      <c r="Q828" s="146"/>
      <c r="R828" s="146"/>
      <c r="S828" s="146"/>
      <c r="T828" s="146"/>
      <c r="U828" s="146"/>
      <c r="V828" s="146"/>
      <c r="W828" s="146"/>
      <c r="X828" s="146"/>
      <c r="Y828" s="146"/>
      <c r="Z828" s="146"/>
      <c r="AA828" s="146"/>
      <c r="AB828" s="146"/>
    </row>
    <row r="829">
      <c r="A829" s="439"/>
      <c r="B829" s="452"/>
      <c r="C829" s="453"/>
      <c r="D829" s="454"/>
      <c r="E829" s="454"/>
      <c r="F829" s="455"/>
      <c r="G829" s="437"/>
      <c r="H829" s="456"/>
      <c r="I829" s="455"/>
      <c r="J829" s="146"/>
      <c r="K829" s="146"/>
      <c r="L829" s="146"/>
      <c r="M829" s="146"/>
      <c r="N829" s="146"/>
      <c r="O829" s="146"/>
      <c r="P829" s="146"/>
      <c r="Q829" s="146"/>
      <c r="R829" s="146"/>
      <c r="S829" s="146"/>
      <c r="T829" s="146"/>
      <c r="U829" s="146"/>
      <c r="V829" s="146"/>
      <c r="W829" s="146"/>
      <c r="X829" s="146"/>
      <c r="Y829" s="146"/>
      <c r="Z829" s="146"/>
      <c r="AA829" s="146"/>
      <c r="AB829" s="146"/>
    </row>
    <row r="830">
      <c r="A830" s="439"/>
      <c r="B830" s="452"/>
      <c r="C830" s="453"/>
      <c r="D830" s="454"/>
      <c r="E830" s="454"/>
      <c r="F830" s="455"/>
      <c r="G830" s="437"/>
      <c r="H830" s="456"/>
      <c r="I830" s="455"/>
      <c r="J830" s="146"/>
      <c r="K830" s="146"/>
      <c r="L830" s="146"/>
      <c r="M830" s="146"/>
      <c r="N830" s="146"/>
      <c r="O830" s="146"/>
      <c r="P830" s="146"/>
      <c r="Q830" s="146"/>
      <c r="R830" s="146"/>
      <c r="S830" s="146"/>
      <c r="T830" s="146"/>
      <c r="U830" s="146"/>
      <c r="V830" s="146"/>
      <c r="W830" s="146"/>
      <c r="X830" s="146"/>
      <c r="Y830" s="146"/>
      <c r="Z830" s="146"/>
      <c r="AA830" s="146"/>
      <c r="AB830" s="146"/>
    </row>
    <row r="831">
      <c r="A831" s="439"/>
      <c r="B831" s="452"/>
      <c r="C831" s="453"/>
      <c r="D831" s="454"/>
      <c r="E831" s="454"/>
      <c r="F831" s="455"/>
      <c r="G831" s="437"/>
      <c r="H831" s="456"/>
      <c r="I831" s="455"/>
      <c r="J831" s="146"/>
      <c r="K831" s="146"/>
      <c r="L831" s="146"/>
      <c r="M831" s="146"/>
      <c r="N831" s="146"/>
      <c r="O831" s="146"/>
      <c r="P831" s="146"/>
      <c r="Q831" s="146"/>
      <c r="R831" s="146"/>
      <c r="S831" s="146"/>
      <c r="T831" s="146"/>
      <c r="U831" s="146"/>
      <c r="V831" s="146"/>
      <c r="W831" s="146"/>
      <c r="X831" s="146"/>
      <c r="Y831" s="146"/>
      <c r="Z831" s="146"/>
      <c r="AA831" s="146"/>
      <c r="AB831" s="146"/>
    </row>
    <row r="832">
      <c r="A832" s="439"/>
      <c r="B832" s="452"/>
      <c r="C832" s="453"/>
      <c r="D832" s="454"/>
      <c r="E832" s="454"/>
      <c r="F832" s="455"/>
      <c r="G832" s="437"/>
      <c r="H832" s="456"/>
      <c r="I832" s="455"/>
      <c r="J832" s="146"/>
      <c r="K832" s="146"/>
      <c r="L832" s="146"/>
      <c r="M832" s="146"/>
      <c r="N832" s="146"/>
      <c r="O832" s="146"/>
      <c r="P832" s="146"/>
      <c r="Q832" s="146"/>
      <c r="R832" s="146"/>
      <c r="S832" s="146"/>
      <c r="T832" s="146"/>
      <c r="U832" s="146"/>
      <c r="V832" s="146"/>
      <c r="W832" s="146"/>
      <c r="X832" s="146"/>
      <c r="Y832" s="146"/>
      <c r="Z832" s="146"/>
      <c r="AA832" s="146"/>
      <c r="AB832" s="146"/>
    </row>
    <row r="833">
      <c r="A833" s="439"/>
      <c r="B833" s="452"/>
      <c r="C833" s="453"/>
      <c r="D833" s="454"/>
      <c r="E833" s="454"/>
      <c r="F833" s="455"/>
      <c r="G833" s="437"/>
      <c r="H833" s="456"/>
      <c r="I833" s="455"/>
      <c r="J833" s="146"/>
      <c r="K833" s="146"/>
      <c r="L833" s="146"/>
      <c r="M833" s="146"/>
      <c r="N833" s="146"/>
      <c r="O833" s="146"/>
      <c r="P833" s="146"/>
      <c r="Q833" s="146"/>
      <c r="R833" s="146"/>
      <c r="S833" s="146"/>
      <c r="T833" s="146"/>
      <c r="U833" s="146"/>
      <c r="V833" s="146"/>
      <c r="W833" s="146"/>
      <c r="X833" s="146"/>
      <c r="Y833" s="146"/>
      <c r="Z833" s="146"/>
      <c r="AA833" s="146"/>
      <c r="AB833" s="146"/>
    </row>
    <row r="834">
      <c r="A834" s="439"/>
      <c r="B834" s="452"/>
      <c r="C834" s="453"/>
      <c r="D834" s="454"/>
      <c r="E834" s="454"/>
      <c r="F834" s="455"/>
      <c r="G834" s="437"/>
      <c r="H834" s="456"/>
      <c r="I834" s="455"/>
      <c r="J834" s="146"/>
      <c r="K834" s="146"/>
      <c r="L834" s="146"/>
      <c r="M834" s="146"/>
      <c r="N834" s="146"/>
      <c r="O834" s="146"/>
      <c r="P834" s="146"/>
      <c r="Q834" s="146"/>
      <c r="R834" s="146"/>
      <c r="S834" s="146"/>
      <c r="T834" s="146"/>
      <c r="U834" s="146"/>
      <c r="V834" s="146"/>
      <c r="W834" s="146"/>
      <c r="X834" s="146"/>
      <c r="Y834" s="146"/>
      <c r="Z834" s="146"/>
      <c r="AA834" s="146"/>
      <c r="AB834" s="146"/>
    </row>
    <row r="835">
      <c r="A835" s="439"/>
      <c r="B835" s="452"/>
      <c r="C835" s="453"/>
      <c r="D835" s="454"/>
      <c r="E835" s="454"/>
      <c r="F835" s="455"/>
      <c r="G835" s="437"/>
      <c r="H835" s="456"/>
      <c r="I835" s="455"/>
      <c r="J835" s="146"/>
      <c r="K835" s="146"/>
      <c r="L835" s="146"/>
      <c r="M835" s="146"/>
      <c r="N835" s="146"/>
      <c r="O835" s="146"/>
      <c r="P835" s="146"/>
      <c r="Q835" s="146"/>
      <c r="R835" s="146"/>
      <c r="S835" s="146"/>
      <c r="T835" s="146"/>
      <c r="U835" s="146"/>
      <c r="V835" s="146"/>
      <c r="W835" s="146"/>
      <c r="X835" s="146"/>
      <c r="Y835" s="146"/>
      <c r="Z835" s="146"/>
      <c r="AA835" s="146"/>
      <c r="AB835" s="146"/>
    </row>
    <row r="836">
      <c r="A836" s="439"/>
      <c r="B836" s="452"/>
      <c r="C836" s="453"/>
      <c r="D836" s="454"/>
      <c r="E836" s="454"/>
      <c r="F836" s="455"/>
      <c r="G836" s="437"/>
      <c r="H836" s="456"/>
      <c r="I836" s="455"/>
      <c r="J836" s="146"/>
      <c r="K836" s="146"/>
      <c r="L836" s="146"/>
      <c r="M836" s="146"/>
      <c r="N836" s="146"/>
      <c r="O836" s="146"/>
      <c r="P836" s="146"/>
      <c r="Q836" s="146"/>
      <c r="R836" s="146"/>
      <c r="S836" s="146"/>
      <c r="T836" s="146"/>
      <c r="U836" s="146"/>
      <c r="V836" s="146"/>
      <c r="W836" s="146"/>
      <c r="X836" s="146"/>
      <c r="Y836" s="146"/>
      <c r="Z836" s="146"/>
      <c r="AA836" s="146"/>
      <c r="AB836" s="146"/>
    </row>
    <row r="837">
      <c r="A837" s="439"/>
      <c r="B837" s="452"/>
      <c r="C837" s="453"/>
      <c r="D837" s="454"/>
      <c r="E837" s="454"/>
      <c r="F837" s="455"/>
      <c r="G837" s="437"/>
      <c r="H837" s="456"/>
      <c r="I837" s="455"/>
      <c r="J837" s="146"/>
      <c r="K837" s="146"/>
      <c r="L837" s="146"/>
      <c r="M837" s="146"/>
      <c r="N837" s="146"/>
      <c r="O837" s="146"/>
      <c r="P837" s="146"/>
      <c r="Q837" s="146"/>
      <c r="R837" s="146"/>
      <c r="S837" s="146"/>
      <c r="T837" s="146"/>
      <c r="U837" s="146"/>
      <c r="V837" s="146"/>
      <c r="W837" s="146"/>
      <c r="X837" s="146"/>
      <c r="Y837" s="146"/>
      <c r="Z837" s="146"/>
      <c r="AA837" s="146"/>
      <c r="AB837" s="146"/>
    </row>
    <row r="838">
      <c r="A838" s="439"/>
      <c r="B838" s="452"/>
      <c r="C838" s="453"/>
      <c r="D838" s="454"/>
      <c r="E838" s="454"/>
      <c r="F838" s="455"/>
      <c r="G838" s="437"/>
      <c r="H838" s="456"/>
      <c r="I838" s="455"/>
      <c r="J838" s="146"/>
      <c r="K838" s="146"/>
      <c r="L838" s="146"/>
      <c r="M838" s="146"/>
      <c r="N838" s="146"/>
      <c r="O838" s="146"/>
      <c r="P838" s="146"/>
      <c r="Q838" s="146"/>
      <c r="R838" s="146"/>
      <c r="S838" s="146"/>
      <c r="T838" s="146"/>
      <c r="U838" s="146"/>
      <c r="V838" s="146"/>
      <c r="W838" s="146"/>
      <c r="X838" s="146"/>
      <c r="Y838" s="146"/>
      <c r="Z838" s="146"/>
      <c r="AA838" s="146"/>
      <c r="AB838" s="146"/>
    </row>
    <row r="839">
      <c r="A839" s="439"/>
      <c r="B839" s="452"/>
      <c r="C839" s="453"/>
      <c r="D839" s="454"/>
      <c r="E839" s="454"/>
      <c r="F839" s="455"/>
      <c r="G839" s="437"/>
      <c r="H839" s="456"/>
      <c r="I839" s="455"/>
      <c r="J839" s="146"/>
      <c r="K839" s="146"/>
      <c r="L839" s="146"/>
      <c r="M839" s="146"/>
      <c r="N839" s="146"/>
      <c r="O839" s="146"/>
      <c r="P839" s="146"/>
      <c r="Q839" s="146"/>
      <c r="R839" s="146"/>
      <c r="S839" s="146"/>
      <c r="T839" s="146"/>
      <c r="U839" s="146"/>
      <c r="V839" s="146"/>
      <c r="W839" s="146"/>
      <c r="X839" s="146"/>
      <c r="Y839" s="146"/>
      <c r="Z839" s="146"/>
      <c r="AA839" s="146"/>
      <c r="AB839" s="146"/>
    </row>
    <row r="840">
      <c r="A840" s="439"/>
      <c r="B840" s="452"/>
      <c r="C840" s="453"/>
      <c r="D840" s="454"/>
      <c r="E840" s="454"/>
      <c r="F840" s="455"/>
      <c r="G840" s="437"/>
      <c r="H840" s="456"/>
      <c r="I840" s="455"/>
      <c r="J840" s="146"/>
      <c r="K840" s="146"/>
      <c r="L840" s="146"/>
      <c r="M840" s="146"/>
      <c r="N840" s="146"/>
      <c r="O840" s="146"/>
      <c r="P840" s="146"/>
      <c r="Q840" s="146"/>
      <c r="R840" s="146"/>
      <c r="S840" s="146"/>
      <c r="T840" s="146"/>
      <c r="U840" s="146"/>
      <c r="V840" s="146"/>
      <c r="W840" s="146"/>
      <c r="X840" s="146"/>
      <c r="Y840" s="146"/>
      <c r="Z840" s="146"/>
      <c r="AA840" s="146"/>
      <c r="AB840" s="146"/>
    </row>
    <row r="841">
      <c r="A841" s="439"/>
      <c r="B841" s="452"/>
      <c r="C841" s="453"/>
      <c r="D841" s="454"/>
      <c r="E841" s="454"/>
      <c r="F841" s="455"/>
      <c r="G841" s="437"/>
      <c r="H841" s="456"/>
      <c r="I841" s="455"/>
      <c r="J841" s="146"/>
      <c r="K841" s="146"/>
      <c r="L841" s="146"/>
      <c r="M841" s="146"/>
      <c r="N841" s="146"/>
      <c r="O841" s="146"/>
      <c r="P841" s="146"/>
      <c r="Q841" s="146"/>
      <c r="R841" s="146"/>
      <c r="S841" s="146"/>
      <c r="T841" s="146"/>
      <c r="U841" s="146"/>
      <c r="V841" s="146"/>
      <c r="W841" s="146"/>
      <c r="X841" s="146"/>
      <c r="Y841" s="146"/>
      <c r="Z841" s="146"/>
      <c r="AA841" s="146"/>
      <c r="AB841" s="146"/>
    </row>
    <row r="842">
      <c r="A842" s="439"/>
      <c r="B842" s="452"/>
      <c r="C842" s="453"/>
      <c r="D842" s="454"/>
      <c r="E842" s="454"/>
      <c r="F842" s="455"/>
      <c r="G842" s="437"/>
      <c r="H842" s="456"/>
      <c r="I842" s="455"/>
      <c r="J842" s="146"/>
      <c r="K842" s="146"/>
      <c r="L842" s="146"/>
      <c r="M842" s="146"/>
      <c r="N842" s="146"/>
      <c r="O842" s="146"/>
      <c r="P842" s="146"/>
      <c r="Q842" s="146"/>
      <c r="R842" s="146"/>
      <c r="S842" s="146"/>
      <c r="T842" s="146"/>
      <c r="U842" s="146"/>
      <c r="V842" s="146"/>
      <c r="W842" s="146"/>
      <c r="X842" s="146"/>
      <c r="Y842" s="146"/>
      <c r="Z842" s="146"/>
      <c r="AA842" s="146"/>
      <c r="AB842" s="146"/>
    </row>
    <row r="843">
      <c r="A843" s="439"/>
      <c r="B843" s="452"/>
      <c r="C843" s="453"/>
      <c r="D843" s="454"/>
      <c r="E843" s="454"/>
      <c r="F843" s="455"/>
      <c r="G843" s="437"/>
      <c r="H843" s="456"/>
      <c r="I843" s="455"/>
      <c r="J843" s="146"/>
      <c r="K843" s="146"/>
      <c r="L843" s="146"/>
      <c r="M843" s="146"/>
      <c r="N843" s="146"/>
      <c r="O843" s="146"/>
      <c r="P843" s="146"/>
      <c r="Q843" s="146"/>
      <c r="R843" s="146"/>
      <c r="S843" s="146"/>
      <c r="T843" s="146"/>
      <c r="U843" s="146"/>
      <c r="V843" s="146"/>
      <c r="W843" s="146"/>
      <c r="X843" s="146"/>
      <c r="Y843" s="146"/>
      <c r="Z843" s="146"/>
      <c r="AA843" s="146"/>
      <c r="AB843" s="146"/>
    </row>
    <row r="844">
      <c r="A844" s="439"/>
      <c r="B844" s="452"/>
      <c r="C844" s="453"/>
      <c r="D844" s="454"/>
      <c r="E844" s="454"/>
      <c r="F844" s="455"/>
      <c r="G844" s="437"/>
      <c r="H844" s="456"/>
      <c r="I844" s="455"/>
      <c r="J844" s="146"/>
      <c r="K844" s="146"/>
      <c r="L844" s="146"/>
      <c r="M844" s="146"/>
      <c r="N844" s="146"/>
      <c r="O844" s="146"/>
      <c r="P844" s="146"/>
      <c r="Q844" s="146"/>
      <c r="R844" s="146"/>
      <c r="S844" s="146"/>
      <c r="T844" s="146"/>
      <c r="U844" s="146"/>
      <c r="V844" s="146"/>
      <c r="W844" s="146"/>
      <c r="X844" s="146"/>
      <c r="Y844" s="146"/>
      <c r="Z844" s="146"/>
      <c r="AA844" s="146"/>
      <c r="AB844" s="146"/>
    </row>
    <row r="845">
      <c r="A845" s="439"/>
      <c r="B845" s="452"/>
      <c r="C845" s="453"/>
      <c r="D845" s="454"/>
      <c r="E845" s="454"/>
      <c r="F845" s="455"/>
      <c r="G845" s="437"/>
      <c r="H845" s="456"/>
      <c r="I845" s="455"/>
      <c r="J845" s="146"/>
      <c r="K845" s="146"/>
      <c r="L845" s="146"/>
      <c r="M845" s="146"/>
      <c r="N845" s="146"/>
      <c r="O845" s="146"/>
      <c r="P845" s="146"/>
      <c r="Q845" s="146"/>
      <c r="R845" s="146"/>
      <c r="S845" s="146"/>
      <c r="T845" s="146"/>
      <c r="U845" s="146"/>
      <c r="V845" s="146"/>
      <c r="W845" s="146"/>
      <c r="X845" s="146"/>
      <c r="Y845" s="146"/>
      <c r="Z845" s="146"/>
      <c r="AA845" s="146"/>
      <c r="AB845" s="146"/>
    </row>
    <row r="846">
      <c r="A846" s="439"/>
      <c r="B846" s="452"/>
      <c r="C846" s="453"/>
      <c r="D846" s="454"/>
      <c r="E846" s="454"/>
      <c r="F846" s="455"/>
      <c r="G846" s="437"/>
      <c r="H846" s="456"/>
      <c r="I846" s="455"/>
      <c r="J846" s="146"/>
      <c r="K846" s="146"/>
      <c r="L846" s="146"/>
      <c r="M846" s="146"/>
      <c r="N846" s="146"/>
      <c r="O846" s="146"/>
      <c r="P846" s="146"/>
      <c r="Q846" s="146"/>
      <c r="R846" s="146"/>
      <c r="S846" s="146"/>
      <c r="T846" s="146"/>
      <c r="U846" s="146"/>
      <c r="V846" s="146"/>
      <c r="W846" s="146"/>
      <c r="X846" s="146"/>
      <c r="Y846" s="146"/>
      <c r="Z846" s="146"/>
      <c r="AA846" s="146"/>
      <c r="AB846" s="146"/>
    </row>
    <row r="847">
      <c r="A847" s="439"/>
      <c r="B847" s="452"/>
      <c r="C847" s="453"/>
      <c r="D847" s="454"/>
      <c r="E847" s="454"/>
      <c r="F847" s="455"/>
      <c r="G847" s="437"/>
      <c r="H847" s="456"/>
      <c r="I847" s="455"/>
      <c r="J847" s="146"/>
      <c r="K847" s="146"/>
      <c r="L847" s="146"/>
      <c r="M847" s="146"/>
      <c r="N847" s="146"/>
      <c r="O847" s="146"/>
      <c r="P847" s="146"/>
      <c r="Q847" s="146"/>
      <c r="R847" s="146"/>
      <c r="S847" s="146"/>
      <c r="T847" s="146"/>
      <c r="U847" s="146"/>
      <c r="V847" s="146"/>
      <c r="W847" s="146"/>
      <c r="X847" s="146"/>
      <c r="Y847" s="146"/>
      <c r="Z847" s="146"/>
      <c r="AA847" s="146"/>
      <c r="AB847" s="146"/>
    </row>
    <row r="848">
      <c r="A848" s="439"/>
      <c r="B848" s="452"/>
      <c r="C848" s="453"/>
      <c r="D848" s="454"/>
      <c r="E848" s="454"/>
      <c r="F848" s="455"/>
      <c r="G848" s="437"/>
      <c r="H848" s="456"/>
      <c r="I848" s="455"/>
      <c r="J848" s="146"/>
      <c r="K848" s="146"/>
      <c r="L848" s="146"/>
      <c r="M848" s="146"/>
      <c r="N848" s="146"/>
      <c r="O848" s="146"/>
      <c r="P848" s="146"/>
      <c r="Q848" s="146"/>
      <c r="R848" s="146"/>
      <c r="S848" s="146"/>
      <c r="T848" s="146"/>
      <c r="U848" s="146"/>
      <c r="V848" s="146"/>
      <c r="W848" s="146"/>
      <c r="X848" s="146"/>
      <c r="Y848" s="146"/>
      <c r="Z848" s="146"/>
      <c r="AA848" s="146"/>
      <c r="AB848" s="146"/>
    </row>
    <row r="849">
      <c r="A849" s="439"/>
      <c r="B849" s="452"/>
      <c r="C849" s="453"/>
      <c r="D849" s="454"/>
      <c r="E849" s="454"/>
      <c r="F849" s="455"/>
      <c r="G849" s="437"/>
      <c r="H849" s="456"/>
      <c r="I849" s="455"/>
      <c r="J849" s="146"/>
      <c r="K849" s="146"/>
      <c r="L849" s="146"/>
      <c r="M849" s="146"/>
      <c r="N849" s="146"/>
      <c r="O849" s="146"/>
      <c r="P849" s="146"/>
      <c r="Q849" s="146"/>
      <c r="R849" s="146"/>
      <c r="S849" s="146"/>
      <c r="T849" s="146"/>
      <c r="U849" s="146"/>
      <c r="V849" s="146"/>
      <c r="W849" s="146"/>
      <c r="X849" s="146"/>
      <c r="Y849" s="146"/>
      <c r="Z849" s="146"/>
      <c r="AA849" s="146"/>
      <c r="AB849" s="146"/>
    </row>
    <row r="850">
      <c r="A850" s="439"/>
      <c r="B850" s="452"/>
      <c r="C850" s="453"/>
      <c r="D850" s="454"/>
      <c r="E850" s="454"/>
      <c r="F850" s="455"/>
      <c r="G850" s="437"/>
      <c r="H850" s="456"/>
      <c r="I850" s="455"/>
      <c r="J850" s="146"/>
      <c r="K850" s="146"/>
      <c r="L850" s="146"/>
      <c r="M850" s="146"/>
      <c r="N850" s="146"/>
      <c r="O850" s="146"/>
      <c r="P850" s="146"/>
      <c r="Q850" s="146"/>
      <c r="R850" s="146"/>
      <c r="S850" s="146"/>
      <c r="T850" s="146"/>
      <c r="U850" s="146"/>
      <c r="V850" s="146"/>
      <c r="W850" s="146"/>
      <c r="X850" s="146"/>
      <c r="Y850" s="146"/>
      <c r="Z850" s="146"/>
      <c r="AA850" s="146"/>
      <c r="AB850" s="146"/>
    </row>
    <row r="851">
      <c r="A851" s="439"/>
      <c r="B851" s="452"/>
      <c r="C851" s="453"/>
      <c r="D851" s="454"/>
      <c r="E851" s="454"/>
      <c r="F851" s="455"/>
      <c r="G851" s="437"/>
      <c r="H851" s="456"/>
      <c r="I851" s="455"/>
      <c r="J851" s="146"/>
      <c r="K851" s="146"/>
      <c r="L851" s="146"/>
      <c r="M851" s="146"/>
      <c r="N851" s="146"/>
      <c r="O851" s="146"/>
      <c r="P851" s="146"/>
      <c r="Q851" s="146"/>
      <c r="R851" s="146"/>
      <c r="S851" s="146"/>
      <c r="T851" s="146"/>
      <c r="U851" s="146"/>
      <c r="V851" s="146"/>
      <c r="W851" s="146"/>
      <c r="X851" s="146"/>
      <c r="Y851" s="146"/>
      <c r="Z851" s="146"/>
      <c r="AA851" s="146"/>
      <c r="AB851" s="146"/>
    </row>
    <row r="852">
      <c r="A852" s="439"/>
      <c r="B852" s="452"/>
      <c r="C852" s="453"/>
      <c r="D852" s="454"/>
      <c r="E852" s="454"/>
      <c r="F852" s="455"/>
      <c r="G852" s="437"/>
      <c r="H852" s="456"/>
      <c r="I852" s="455"/>
      <c r="J852" s="146"/>
      <c r="K852" s="146"/>
      <c r="L852" s="146"/>
      <c r="M852" s="146"/>
      <c r="N852" s="146"/>
      <c r="O852" s="146"/>
      <c r="P852" s="146"/>
      <c r="Q852" s="146"/>
      <c r="R852" s="146"/>
      <c r="S852" s="146"/>
      <c r="T852" s="146"/>
      <c r="U852" s="146"/>
      <c r="V852" s="146"/>
      <c r="W852" s="146"/>
      <c r="X852" s="146"/>
      <c r="Y852" s="146"/>
      <c r="Z852" s="146"/>
      <c r="AA852" s="146"/>
      <c r="AB852" s="146"/>
    </row>
    <row r="853">
      <c r="A853" s="439"/>
      <c r="B853" s="452"/>
      <c r="C853" s="453"/>
      <c r="D853" s="454"/>
      <c r="E853" s="454"/>
      <c r="F853" s="455"/>
      <c r="G853" s="437"/>
      <c r="H853" s="456"/>
      <c r="I853" s="455"/>
      <c r="J853" s="146"/>
      <c r="K853" s="146"/>
      <c r="L853" s="146"/>
      <c r="M853" s="146"/>
      <c r="N853" s="146"/>
      <c r="O853" s="146"/>
      <c r="P853" s="146"/>
      <c r="Q853" s="146"/>
      <c r="R853" s="146"/>
      <c r="S853" s="146"/>
      <c r="T853" s="146"/>
      <c r="U853" s="146"/>
      <c r="V853" s="146"/>
      <c r="W853" s="146"/>
      <c r="X853" s="146"/>
      <c r="Y853" s="146"/>
      <c r="Z853" s="146"/>
      <c r="AA853" s="146"/>
      <c r="AB853" s="146"/>
    </row>
    <row r="854">
      <c r="A854" s="439"/>
      <c r="B854" s="452"/>
      <c r="C854" s="453"/>
      <c r="D854" s="454"/>
      <c r="E854" s="454"/>
      <c r="F854" s="455"/>
      <c r="G854" s="437"/>
      <c r="H854" s="456"/>
      <c r="I854" s="455"/>
      <c r="J854" s="146"/>
      <c r="K854" s="146"/>
      <c r="L854" s="146"/>
      <c r="M854" s="146"/>
      <c r="N854" s="146"/>
      <c r="O854" s="146"/>
      <c r="P854" s="146"/>
      <c r="Q854" s="146"/>
      <c r="R854" s="146"/>
      <c r="S854" s="146"/>
      <c r="T854" s="146"/>
      <c r="U854" s="146"/>
      <c r="V854" s="146"/>
      <c r="W854" s="146"/>
      <c r="X854" s="146"/>
      <c r="Y854" s="146"/>
      <c r="Z854" s="146"/>
      <c r="AA854" s="146"/>
      <c r="AB854" s="146"/>
    </row>
    <row r="855">
      <c r="A855" s="439"/>
      <c r="B855" s="452"/>
      <c r="C855" s="453"/>
      <c r="D855" s="454"/>
      <c r="E855" s="454"/>
      <c r="F855" s="455"/>
      <c r="G855" s="437"/>
      <c r="H855" s="456"/>
      <c r="I855" s="455"/>
      <c r="J855" s="146"/>
      <c r="K855" s="146"/>
      <c r="L855" s="146"/>
      <c r="M855" s="146"/>
      <c r="N855" s="146"/>
      <c r="O855" s="146"/>
      <c r="P855" s="146"/>
      <c r="Q855" s="146"/>
      <c r="R855" s="146"/>
      <c r="S855" s="146"/>
      <c r="T855" s="146"/>
      <c r="U855" s="146"/>
      <c r="V855" s="146"/>
      <c r="W855" s="146"/>
      <c r="X855" s="146"/>
      <c r="Y855" s="146"/>
      <c r="Z855" s="146"/>
      <c r="AA855" s="146"/>
      <c r="AB855" s="146"/>
    </row>
    <row r="856">
      <c r="A856" s="439"/>
      <c r="B856" s="452"/>
      <c r="C856" s="453"/>
      <c r="D856" s="454"/>
      <c r="E856" s="454"/>
      <c r="F856" s="455"/>
      <c r="G856" s="437"/>
      <c r="H856" s="456"/>
      <c r="I856" s="455"/>
      <c r="J856" s="146"/>
      <c r="K856" s="146"/>
      <c r="L856" s="146"/>
      <c r="M856" s="146"/>
      <c r="N856" s="146"/>
      <c r="O856" s="146"/>
      <c r="P856" s="146"/>
      <c r="Q856" s="146"/>
      <c r="R856" s="146"/>
      <c r="S856" s="146"/>
      <c r="T856" s="146"/>
      <c r="U856" s="146"/>
      <c r="V856" s="146"/>
      <c r="W856" s="146"/>
      <c r="X856" s="146"/>
      <c r="Y856" s="146"/>
      <c r="Z856" s="146"/>
      <c r="AA856" s="146"/>
      <c r="AB856" s="146"/>
    </row>
    <row r="857">
      <c r="A857" s="439"/>
      <c r="B857" s="452"/>
      <c r="C857" s="453"/>
      <c r="D857" s="454"/>
      <c r="E857" s="454"/>
      <c r="F857" s="455"/>
      <c r="G857" s="437"/>
      <c r="H857" s="456"/>
      <c r="I857" s="455"/>
      <c r="J857" s="146"/>
      <c r="K857" s="146"/>
      <c r="L857" s="146"/>
      <c r="M857" s="146"/>
      <c r="N857" s="146"/>
      <c r="O857" s="146"/>
      <c r="P857" s="146"/>
      <c r="Q857" s="146"/>
      <c r="R857" s="146"/>
      <c r="S857" s="146"/>
      <c r="T857" s="146"/>
      <c r="U857" s="146"/>
      <c r="V857" s="146"/>
      <c r="W857" s="146"/>
      <c r="X857" s="146"/>
      <c r="Y857" s="146"/>
      <c r="Z857" s="146"/>
      <c r="AA857" s="146"/>
      <c r="AB857" s="146"/>
    </row>
    <row r="858">
      <c r="A858" s="439"/>
      <c r="B858" s="452"/>
      <c r="C858" s="453"/>
      <c r="D858" s="454"/>
      <c r="E858" s="454"/>
      <c r="F858" s="455"/>
      <c r="G858" s="437"/>
      <c r="H858" s="456"/>
      <c r="I858" s="455"/>
      <c r="J858" s="146"/>
      <c r="K858" s="146"/>
      <c r="L858" s="146"/>
      <c r="M858" s="146"/>
      <c r="N858" s="146"/>
      <c r="O858" s="146"/>
      <c r="P858" s="146"/>
      <c r="Q858" s="146"/>
      <c r="R858" s="146"/>
      <c r="S858" s="146"/>
      <c r="T858" s="146"/>
      <c r="U858" s="146"/>
      <c r="V858" s="146"/>
      <c r="W858" s="146"/>
      <c r="X858" s="146"/>
      <c r="Y858" s="146"/>
      <c r="Z858" s="146"/>
      <c r="AA858" s="146"/>
      <c r="AB858" s="146"/>
    </row>
    <row r="859">
      <c r="A859" s="439"/>
      <c r="B859" s="452"/>
      <c r="C859" s="453"/>
      <c r="D859" s="454"/>
      <c r="E859" s="454"/>
      <c r="F859" s="455"/>
      <c r="G859" s="437"/>
      <c r="H859" s="456"/>
      <c r="I859" s="455"/>
      <c r="J859" s="146"/>
      <c r="K859" s="146"/>
      <c r="L859" s="146"/>
      <c r="M859" s="146"/>
      <c r="N859" s="146"/>
      <c r="O859" s="146"/>
      <c r="P859" s="146"/>
      <c r="Q859" s="146"/>
      <c r="R859" s="146"/>
      <c r="S859" s="146"/>
      <c r="T859" s="146"/>
      <c r="U859" s="146"/>
      <c r="V859" s="146"/>
      <c r="W859" s="146"/>
      <c r="X859" s="146"/>
      <c r="Y859" s="146"/>
      <c r="Z859" s="146"/>
      <c r="AA859" s="146"/>
      <c r="AB859" s="146"/>
    </row>
    <row r="860">
      <c r="A860" s="439"/>
      <c r="B860" s="452"/>
      <c r="C860" s="453"/>
      <c r="D860" s="454"/>
      <c r="E860" s="454"/>
      <c r="F860" s="455"/>
      <c r="G860" s="437"/>
      <c r="H860" s="456"/>
      <c r="I860" s="455"/>
      <c r="J860" s="146"/>
      <c r="K860" s="146"/>
      <c r="L860" s="146"/>
      <c r="M860" s="146"/>
      <c r="N860" s="146"/>
      <c r="O860" s="146"/>
      <c r="P860" s="146"/>
      <c r="Q860" s="146"/>
      <c r="R860" s="146"/>
      <c r="S860" s="146"/>
      <c r="T860" s="146"/>
      <c r="U860" s="146"/>
      <c r="V860" s="146"/>
      <c r="W860" s="146"/>
      <c r="X860" s="146"/>
      <c r="Y860" s="146"/>
      <c r="Z860" s="146"/>
      <c r="AA860" s="146"/>
      <c r="AB860" s="146"/>
    </row>
    <row r="861">
      <c r="A861" s="439"/>
      <c r="B861" s="452"/>
      <c r="C861" s="453"/>
      <c r="D861" s="454"/>
      <c r="E861" s="454"/>
      <c r="F861" s="455"/>
      <c r="G861" s="437"/>
      <c r="H861" s="456"/>
      <c r="I861" s="455"/>
      <c r="J861" s="146"/>
      <c r="K861" s="146"/>
      <c r="L861" s="146"/>
      <c r="M861" s="146"/>
      <c r="N861" s="146"/>
      <c r="O861" s="146"/>
      <c r="P861" s="146"/>
      <c r="Q861" s="146"/>
      <c r="R861" s="146"/>
      <c r="S861" s="146"/>
      <c r="T861" s="146"/>
      <c r="U861" s="146"/>
      <c r="V861" s="146"/>
      <c r="W861" s="146"/>
      <c r="X861" s="146"/>
      <c r="Y861" s="146"/>
      <c r="Z861" s="146"/>
      <c r="AA861" s="146"/>
      <c r="AB861" s="146"/>
    </row>
    <row r="862">
      <c r="A862" s="439"/>
      <c r="B862" s="452"/>
      <c r="C862" s="453"/>
      <c r="D862" s="454"/>
      <c r="E862" s="454"/>
      <c r="F862" s="455"/>
      <c r="G862" s="437"/>
      <c r="H862" s="456"/>
      <c r="I862" s="455"/>
      <c r="J862" s="146"/>
      <c r="K862" s="146"/>
      <c r="L862" s="146"/>
      <c r="M862" s="146"/>
      <c r="N862" s="146"/>
      <c r="O862" s="146"/>
      <c r="P862" s="146"/>
      <c r="Q862" s="146"/>
      <c r="R862" s="146"/>
      <c r="S862" s="146"/>
      <c r="T862" s="146"/>
      <c r="U862" s="146"/>
      <c r="V862" s="146"/>
      <c r="W862" s="146"/>
      <c r="X862" s="146"/>
      <c r="Y862" s="146"/>
      <c r="Z862" s="146"/>
      <c r="AA862" s="146"/>
      <c r="AB862" s="146"/>
    </row>
    <row r="863">
      <c r="A863" s="439"/>
      <c r="B863" s="452"/>
      <c r="C863" s="453"/>
      <c r="D863" s="454"/>
      <c r="E863" s="454"/>
      <c r="F863" s="455"/>
      <c r="G863" s="437"/>
      <c r="H863" s="456"/>
      <c r="I863" s="455"/>
      <c r="J863" s="146"/>
      <c r="K863" s="146"/>
      <c r="L863" s="146"/>
      <c r="M863" s="146"/>
      <c r="N863" s="146"/>
      <c r="O863" s="146"/>
      <c r="P863" s="146"/>
      <c r="Q863" s="146"/>
      <c r="R863" s="146"/>
      <c r="S863" s="146"/>
      <c r="T863" s="146"/>
      <c r="U863" s="146"/>
      <c r="V863" s="146"/>
      <c r="W863" s="146"/>
      <c r="X863" s="146"/>
      <c r="Y863" s="146"/>
      <c r="Z863" s="146"/>
      <c r="AA863" s="146"/>
      <c r="AB863" s="146"/>
    </row>
    <row r="864">
      <c r="A864" s="439"/>
      <c r="B864" s="452"/>
      <c r="C864" s="453"/>
      <c r="D864" s="454"/>
      <c r="E864" s="454"/>
      <c r="F864" s="455"/>
      <c r="G864" s="437"/>
      <c r="H864" s="456"/>
      <c r="I864" s="455"/>
      <c r="J864" s="146"/>
      <c r="K864" s="146"/>
      <c r="L864" s="146"/>
      <c r="M864" s="146"/>
      <c r="N864" s="146"/>
      <c r="O864" s="146"/>
      <c r="P864" s="146"/>
      <c r="Q864" s="146"/>
      <c r="R864" s="146"/>
      <c r="S864" s="146"/>
      <c r="T864" s="146"/>
      <c r="U864" s="146"/>
      <c r="V864" s="146"/>
      <c r="W864" s="146"/>
      <c r="X864" s="146"/>
      <c r="Y864" s="146"/>
      <c r="Z864" s="146"/>
      <c r="AA864" s="146"/>
      <c r="AB864" s="146"/>
    </row>
    <row r="865">
      <c r="A865" s="439"/>
      <c r="B865" s="452"/>
      <c r="C865" s="453"/>
      <c r="D865" s="454"/>
      <c r="E865" s="454"/>
      <c r="F865" s="455"/>
      <c r="G865" s="437"/>
      <c r="H865" s="456"/>
      <c r="I865" s="455"/>
      <c r="J865" s="146"/>
      <c r="K865" s="146"/>
      <c r="L865" s="146"/>
      <c r="M865" s="146"/>
      <c r="N865" s="146"/>
      <c r="O865" s="146"/>
      <c r="P865" s="146"/>
      <c r="Q865" s="146"/>
      <c r="R865" s="146"/>
      <c r="S865" s="146"/>
      <c r="T865" s="146"/>
      <c r="U865" s="146"/>
      <c r="V865" s="146"/>
      <c r="W865" s="146"/>
      <c r="X865" s="146"/>
      <c r="Y865" s="146"/>
      <c r="Z865" s="146"/>
      <c r="AA865" s="146"/>
      <c r="AB865" s="146"/>
    </row>
    <row r="866">
      <c r="A866" s="439"/>
      <c r="B866" s="452"/>
      <c r="C866" s="453"/>
      <c r="D866" s="454"/>
      <c r="E866" s="454"/>
      <c r="F866" s="455"/>
      <c r="G866" s="437"/>
      <c r="H866" s="456"/>
      <c r="I866" s="455"/>
      <c r="J866" s="146"/>
      <c r="K866" s="146"/>
      <c r="L866" s="146"/>
      <c r="M866" s="146"/>
      <c r="N866" s="146"/>
      <c r="O866" s="146"/>
      <c r="P866" s="146"/>
      <c r="Q866" s="146"/>
      <c r="R866" s="146"/>
      <c r="S866" s="146"/>
      <c r="T866" s="146"/>
      <c r="U866" s="146"/>
      <c r="V866" s="146"/>
      <c r="W866" s="146"/>
      <c r="X866" s="146"/>
      <c r="Y866" s="146"/>
      <c r="Z866" s="146"/>
      <c r="AA866" s="146"/>
      <c r="AB866" s="146"/>
    </row>
    <row r="867">
      <c r="A867" s="439"/>
      <c r="B867" s="452"/>
      <c r="C867" s="453"/>
      <c r="D867" s="454"/>
      <c r="E867" s="454"/>
      <c r="F867" s="455"/>
      <c r="G867" s="437"/>
      <c r="H867" s="456"/>
      <c r="I867" s="455"/>
      <c r="J867" s="146"/>
      <c r="K867" s="146"/>
      <c r="L867" s="146"/>
      <c r="M867" s="146"/>
      <c r="N867" s="146"/>
      <c r="O867" s="146"/>
      <c r="P867" s="146"/>
      <c r="Q867" s="146"/>
      <c r="R867" s="146"/>
      <c r="S867" s="146"/>
      <c r="T867" s="146"/>
      <c r="U867" s="146"/>
      <c r="V867" s="146"/>
      <c r="W867" s="146"/>
      <c r="X867" s="146"/>
      <c r="Y867" s="146"/>
      <c r="Z867" s="146"/>
      <c r="AA867" s="146"/>
      <c r="AB867" s="146"/>
    </row>
    <row r="868">
      <c r="A868" s="439"/>
      <c r="B868" s="452"/>
      <c r="C868" s="453"/>
      <c r="D868" s="454"/>
      <c r="E868" s="454"/>
      <c r="F868" s="455"/>
      <c r="G868" s="437"/>
      <c r="H868" s="456"/>
      <c r="I868" s="455"/>
      <c r="J868" s="146"/>
      <c r="K868" s="146"/>
      <c r="L868" s="146"/>
      <c r="M868" s="146"/>
      <c r="N868" s="146"/>
      <c r="O868" s="146"/>
      <c r="P868" s="146"/>
      <c r="Q868" s="146"/>
      <c r="R868" s="146"/>
      <c r="S868" s="146"/>
      <c r="T868" s="146"/>
      <c r="U868" s="146"/>
      <c r="V868" s="146"/>
      <c r="W868" s="146"/>
      <c r="X868" s="146"/>
      <c r="Y868" s="146"/>
      <c r="Z868" s="146"/>
      <c r="AA868" s="146"/>
      <c r="AB868" s="146"/>
    </row>
    <row r="869">
      <c r="A869" s="439"/>
      <c r="B869" s="452"/>
      <c r="C869" s="453"/>
      <c r="D869" s="454"/>
      <c r="E869" s="454"/>
      <c r="F869" s="455"/>
      <c r="G869" s="437"/>
      <c r="H869" s="456"/>
      <c r="I869" s="455"/>
      <c r="J869" s="146"/>
      <c r="K869" s="146"/>
      <c r="L869" s="146"/>
      <c r="M869" s="146"/>
      <c r="N869" s="146"/>
      <c r="O869" s="146"/>
      <c r="P869" s="146"/>
      <c r="Q869" s="146"/>
      <c r="R869" s="146"/>
      <c r="S869" s="146"/>
      <c r="T869" s="146"/>
      <c r="U869" s="146"/>
      <c r="V869" s="146"/>
      <c r="W869" s="146"/>
      <c r="X869" s="146"/>
      <c r="Y869" s="146"/>
      <c r="Z869" s="146"/>
      <c r="AA869" s="146"/>
      <c r="AB869" s="146"/>
    </row>
    <row r="870">
      <c r="A870" s="439"/>
      <c r="B870" s="452"/>
      <c r="C870" s="453"/>
      <c r="D870" s="454"/>
      <c r="E870" s="454"/>
      <c r="F870" s="455"/>
      <c r="G870" s="437"/>
      <c r="H870" s="456"/>
      <c r="I870" s="455"/>
      <c r="J870" s="146"/>
      <c r="K870" s="146"/>
      <c r="L870" s="146"/>
      <c r="M870" s="146"/>
      <c r="N870" s="146"/>
      <c r="O870" s="146"/>
      <c r="P870" s="146"/>
      <c r="Q870" s="146"/>
      <c r="R870" s="146"/>
      <c r="S870" s="146"/>
      <c r="T870" s="146"/>
      <c r="U870" s="146"/>
      <c r="V870" s="146"/>
      <c r="W870" s="146"/>
      <c r="X870" s="146"/>
      <c r="Y870" s="146"/>
      <c r="Z870" s="146"/>
      <c r="AA870" s="146"/>
      <c r="AB870" s="146"/>
    </row>
    <row r="871">
      <c r="A871" s="439"/>
      <c r="B871" s="452"/>
      <c r="C871" s="453"/>
      <c r="D871" s="454"/>
      <c r="E871" s="454"/>
      <c r="F871" s="455"/>
      <c r="G871" s="437"/>
      <c r="H871" s="456"/>
      <c r="I871" s="455"/>
      <c r="J871" s="146"/>
      <c r="K871" s="146"/>
      <c r="L871" s="146"/>
      <c r="M871" s="146"/>
      <c r="N871" s="146"/>
      <c r="O871" s="146"/>
      <c r="P871" s="146"/>
      <c r="Q871" s="146"/>
      <c r="R871" s="146"/>
      <c r="S871" s="146"/>
      <c r="T871" s="146"/>
      <c r="U871" s="146"/>
      <c r="V871" s="146"/>
      <c r="W871" s="146"/>
      <c r="X871" s="146"/>
      <c r="Y871" s="146"/>
      <c r="Z871" s="146"/>
      <c r="AA871" s="146"/>
      <c r="AB871" s="146"/>
    </row>
    <row r="872">
      <c r="A872" s="439"/>
      <c r="B872" s="452"/>
      <c r="C872" s="453"/>
      <c r="D872" s="454"/>
      <c r="E872" s="454"/>
      <c r="F872" s="455"/>
      <c r="G872" s="437"/>
      <c r="H872" s="456"/>
      <c r="I872" s="455"/>
      <c r="J872" s="146"/>
      <c r="K872" s="146"/>
      <c r="L872" s="146"/>
      <c r="M872" s="146"/>
      <c r="N872" s="146"/>
      <c r="O872" s="146"/>
      <c r="P872" s="146"/>
      <c r="Q872" s="146"/>
      <c r="R872" s="146"/>
      <c r="S872" s="146"/>
      <c r="T872" s="146"/>
      <c r="U872" s="146"/>
      <c r="V872" s="146"/>
      <c r="W872" s="146"/>
      <c r="X872" s="146"/>
      <c r="Y872" s="146"/>
      <c r="Z872" s="146"/>
      <c r="AA872" s="146"/>
      <c r="AB872" s="146"/>
    </row>
    <row r="873">
      <c r="A873" s="439"/>
      <c r="B873" s="452"/>
      <c r="C873" s="453"/>
      <c r="D873" s="454"/>
      <c r="E873" s="454"/>
      <c r="F873" s="455"/>
      <c r="G873" s="437"/>
      <c r="H873" s="456"/>
      <c r="I873" s="455"/>
      <c r="J873" s="146"/>
      <c r="K873" s="146"/>
      <c r="L873" s="146"/>
      <c r="M873" s="146"/>
      <c r="N873" s="146"/>
      <c r="O873" s="146"/>
      <c r="P873" s="146"/>
      <c r="Q873" s="146"/>
      <c r="R873" s="146"/>
      <c r="S873" s="146"/>
      <c r="T873" s="146"/>
      <c r="U873" s="146"/>
      <c r="V873" s="146"/>
      <c r="W873" s="146"/>
      <c r="X873" s="146"/>
      <c r="Y873" s="146"/>
      <c r="Z873" s="146"/>
      <c r="AA873" s="146"/>
      <c r="AB873" s="146"/>
    </row>
    <row r="874">
      <c r="A874" s="439"/>
      <c r="B874" s="452"/>
      <c r="C874" s="453"/>
      <c r="D874" s="454"/>
      <c r="E874" s="454"/>
      <c r="F874" s="455"/>
      <c r="G874" s="437"/>
      <c r="H874" s="456"/>
      <c r="I874" s="455"/>
      <c r="J874" s="146"/>
      <c r="K874" s="146"/>
      <c r="L874" s="146"/>
      <c r="M874" s="146"/>
      <c r="N874" s="146"/>
      <c r="O874" s="146"/>
      <c r="P874" s="146"/>
      <c r="Q874" s="146"/>
      <c r="R874" s="146"/>
      <c r="S874" s="146"/>
      <c r="T874" s="146"/>
      <c r="U874" s="146"/>
      <c r="V874" s="146"/>
      <c r="W874" s="146"/>
      <c r="X874" s="146"/>
      <c r="Y874" s="146"/>
      <c r="Z874" s="146"/>
      <c r="AA874" s="146"/>
      <c r="AB874" s="146"/>
    </row>
    <row r="875">
      <c r="A875" s="439"/>
      <c r="B875" s="452"/>
      <c r="C875" s="453"/>
      <c r="D875" s="454"/>
      <c r="E875" s="454"/>
      <c r="F875" s="455"/>
      <c r="G875" s="437"/>
      <c r="H875" s="456"/>
      <c r="I875" s="455"/>
      <c r="J875" s="146"/>
      <c r="K875" s="146"/>
      <c r="L875" s="146"/>
      <c r="M875" s="146"/>
      <c r="N875" s="146"/>
      <c r="O875" s="146"/>
      <c r="P875" s="146"/>
      <c r="Q875" s="146"/>
      <c r="R875" s="146"/>
      <c r="S875" s="146"/>
      <c r="T875" s="146"/>
      <c r="U875" s="146"/>
      <c r="V875" s="146"/>
      <c r="W875" s="146"/>
      <c r="X875" s="146"/>
      <c r="Y875" s="146"/>
      <c r="Z875" s="146"/>
      <c r="AA875" s="146"/>
      <c r="AB875" s="146"/>
    </row>
    <row r="876">
      <c r="A876" s="439"/>
      <c r="B876" s="452"/>
      <c r="C876" s="453"/>
      <c r="D876" s="454"/>
      <c r="E876" s="454"/>
      <c r="F876" s="455"/>
      <c r="G876" s="437"/>
      <c r="H876" s="456"/>
      <c r="I876" s="455"/>
      <c r="J876" s="146"/>
      <c r="K876" s="146"/>
      <c r="L876" s="146"/>
      <c r="M876" s="146"/>
      <c r="N876" s="146"/>
      <c r="O876" s="146"/>
      <c r="P876" s="146"/>
      <c r="Q876" s="146"/>
      <c r="R876" s="146"/>
      <c r="S876" s="146"/>
      <c r="T876" s="146"/>
      <c r="U876" s="146"/>
      <c r="V876" s="146"/>
      <c r="W876" s="146"/>
      <c r="X876" s="146"/>
      <c r="Y876" s="146"/>
      <c r="Z876" s="146"/>
      <c r="AA876" s="146"/>
      <c r="AB876" s="146"/>
    </row>
    <row r="877">
      <c r="A877" s="439"/>
      <c r="B877" s="452"/>
      <c r="C877" s="453"/>
      <c r="D877" s="454"/>
      <c r="E877" s="454"/>
      <c r="F877" s="455"/>
      <c r="G877" s="437"/>
      <c r="H877" s="456"/>
      <c r="I877" s="455"/>
      <c r="J877" s="146"/>
      <c r="K877" s="146"/>
      <c r="L877" s="146"/>
      <c r="M877" s="146"/>
      <c r="N877" s="146"/>
      <c r="O877" s="146"/>
      <c r="P877" s="146"/>
      <c r="Q877" s="146"/>
      <c r="R877" s="146"/>
      <c r="S877" s="146"/>
      <c r="T877" s="146"/>
      <c r="U877" s="146"/>
      <c r="V877" s="146"/>
      <c r="W877" s="146"/>
      <c r="X877" s="146"/>
      <c r="Y877" s="146"/>
      <c r="Z877" s="146"/>
      <c r="AA877" s="146"/>
      <c r="AB877" s="146"/>
    </row>
    <row r="878">
      <c r="A878" s="439"/>
      <c r="B878" s="452"/>
      <c r="C878" s="453"/>
      <c r="D878" s="454"/>
      <c r="E878" s="454"/>
      <c r="F878" s="455"/>
      <c r="G878" s="437"/>
      <c r="H878" s="456"/>
      <c r="I878" s="455"/>
      <c r="J878" s="146"/>
      <c r="K878" s="146"/>
      <c r="L878" s="146"/>
      <c r="M878" s="146"/>
      <c r="N878" s="146"/>
      <c r="O878" s="146"/>
      <c r="P878" s="146"/>
      <c r="Q878" s="146"/>
      <c r="R878" s="146"/>
      <c r="S878" s="146"/>
      <c r="T878" s="146"/>
      <c r="U878" s="146"/>
      <c r="V878" s="146"/>
      <c r="W878" s="146"/>
      <c r="X878" s="146"/>
      <c r="Y878" s="146"/>
      <c r="Z878" s="146"/>
      <c r="AA878" s="146"/>
      <c r="AB878" s="146"/>
    </row>
    <row r="879">
      <c r="A879" s="439"/>
      <c r="B879" s="452"/>
      <c r="C879" s="453"/>
      <c r="D879" s="454"/>
      <c r="E879" s="454"/>
      <c r="F879" s="455"/>
      <c r="G879" s="437"/>
      <c r="H879" s="456"/>
      <c r="I879" s="455"/>
      <c r="J879" s="146"/>
      <c r="K879" s="146"/>
      <c r="L879" s="146"/>
      <c r="M879" s="146"/>
      <c r="N879" s="146"/>
      <c r="O879" s="146"/>
      <c r="P879" s="146"/>
      <c r="Q879" s="146"/>
      <c r="R879" s="146"/>
      <c r="S879" s="146"/>
      <c r="T879" s="146"/>
      <c r="U879" s="146"/>
      <c r="V879" s="146"/>
      <c r="W879" s="146"/>
      <c r="X879" s="146"/>
      <c r="Y879" s="146"/>
      <c r="Z879" s="146"/>
      <c r="AA879" s="146"/>
      <c r="AB879" s="146"/>
    </row>
    <row r="880">
      <c r="A880" s="439"/>
      <c r="B880" s="452"/>
      <c r="C880" s="453"/>
      <c r="D880" s="454"/>
      <c r="E880" s="454"/>
      <c r="F880" s="455"/>
      <c r="G880" s="437"/>
      <c r="H880" s="456"/>
      <c r="I880" s="455"/>
      <c r="J880" s="146"/>
      <c r="K880" s="146"/>
      <c r="L880" s="146"/>
      <c r="M880" s="146"/>
      <c r="N880" s="146"/>
      <c r="O880" s="146"/>
      <c r="P880" s="146"/>
      <c r="Q880" s="146"/>
      <c r="R880" s="146"/>
      <c r="S880" s="146"/>
      <c r="T880" s="146"/>
      <c r="U880" s="146"/>
      <c r="V880" s="146"/>
      <c r="W880" s="146"/>
      <c r="X880" s="146"/>
      <c r="Y880" s="146"/>
      <c r="Z880" s="146"/>
      <c r="AA880" s="146"/>
      <c r="AB880" s="146"/>
    </row>
    <row r="881">
      <c r="A881" s="439"/>
      <c r="B881" s="452"/>
      <c r="C881" s="453"/>
      <c r="D881" s="454"/>
      <c r="E881" s="454"/>
      <c r="F881" s="455"/>
      <c r="G881" s="437"/>
      <c r="H881" s="456"/>
      <c r="I881" s="455"/>
      <c r="J881" s="146"/>
      <c r="K881" s="146"/>
      <c r="L881" s="146"/>
      <c r="M881" s="146"/>
      <c r="N881" s="146"/>
      <c r="O881" s="146"/>
      <c r="P881" s="146"/>
      <c r="Q881" s="146"/>
      <c r="R881" s="146"/>
      <c r="S881" s="146"/>
      <c r="T881" s="146"/>
      <c r="U881" s="146"/>
      <c r="V881" s="146"/>
      <c r="W881" s="146"/>
      <c r="X881" s="146"/>
      <c r="Y881" s="146"/>
      <c r="Z881" s="146"/>
      <c r="AA881" s="146"/>
      <c r="AB881" s="146"/>
    </row>
    <row r="882">
      <c r="A882" s="439"/>
      <c r="B882" s="452"/>
      <c r="C882" s="453"/>
      <c r="D882" s="454"/>
      <c r="E882" s="454"/>
      <c r="F882" s="455"/>
      <c r="G882" s="437"/>
      <c r="H882" s="456"/>
      <c r="I882" s="455"/>
      <c r="J882" s="146"/>
      <c r="K882" s="146"/>
      <c r="L882" s="146"/>
      <c r="M882" s="146"/>
      <c r="N882" s="146"/>
      <c r="O882" s="146"/>
      <c r="P882" s="146"/>
      <c r="Q882" s="146"/>
      <c r="R882" s="146"/>
      <c r="S882" s="146"/>
      <c r="T882" s="146"/>
      <c r="U882" s="146"/>
      <c r="V882" s="146"/>
      <c r="W882" s="146"/>
      <c r="X882" s="146"/>
      <c r="Y882" s="146"/>
      <c r="Z882" s="146"/>
      <c r="AA882" s="146"/>
      <c r="AB882" s="146"/>
    </row>
    <row r="883">
      <c r="A883" s="439"/>
      <c r="B883" s="452"/>
      <c r="C883" s="453"/>
      <c r="D883" s="454"/>
      <c r="E883" s="454"/>
      <c r="F883" s="455"/>
      <c r="G883" s="437"/>
      <c r="H883" s="456"/>
      <c r="I883" s="455"/>
      <c r="J883" s="146"/>
      <c r="K883" s="146"/>
      <c r="L883" s="146"/>
      <c r="M883" s="146"/>
      <c r="N883" s="146"/>
      <c r="O883" s="146"/>
      <c r="P883" s="146"/>
      <c r="Q883" s="146"/>
      <c r="R883" s="146"/>
      <c r="S883" s="146"/>
      <c r="T883" s="146"/>
      <c r="U883" s="146"/>
      <c r="V883" s="146"/>
      <c r="W883" s="146"/>
      <c r="X883" s="146"/>
      <c r="Y883" s="146"/>
      <c r="Z883" s="146"/>
      <c r="AA883" s="146"/>
      <c r="AB883" s="146"/>
    </row>
    <row r="884">
      <c r="A884" s="439"/>
      <c r="B884" s="452"/>
      <c r="C884" s="453"/>
      <c r="D884" s="454"/>
      <c r="E884" s="454"/>
      <c r="F884" s="455"/>
      <c r="G884" s="437"/>
      <c r="H884" s="456"/>
      <c r="I884" s="455"/>
      <c r="J884" s="146"/>
      <c r="K884" s="146"/>
      <c r="L884" s="146"/>
      <c r="M884" s="146"/>
      <c r="N884" s="146"/>
      <c r="O884" s="146"/>
      <c r="P884" s="146"/>
      <c r="Q884" s="146"/>
      <c r="R884" s="146"/>
      <c r="S884" s="146"/>
      <c r="T884" s="146"/>
      <c r="U884" s="146"/>
      <c r="V884" s="146"/>
      <c r="W884" s="146"/>
      <c r="X884" s="146"/>
      <c r="Y884" s="146"/>
      <c r="Z884" s="146"/>
      <c r="AA884" s="146"/>
      <c r="AB884" s="146"/>
    </row>
    <row r="885">
      <c r="A885" s="439"/>
      <c r="B885" s="452"/>
      <c r="C885" s="453"/>
      <c r="D885" s="454"/>
      <c r="E885" s="454"/>
      <c r="F885" s="455"/>
      <c r="G885" s="437"/>
      <c r="H885" s="456"/>
      <c r="I885" s="455"/>
      <c r="J885" s="146"/>
      <c r="K885" s="146"/>
      <c r="L885" s="146"/>
      <c r="M885" s="146"/>
      <c r="N885" s="146"/>
      <c r="O885" s="146"/>
      <c r="P885" s="146"/>
      <c r="Q885" s="146"/>
      <c r="R885" s="146"/>
      <c r="S885" s="146"/>
      <c r="T885" s="146"/>
      <c r="U885" s="146"/>
      <c r="V885" s="146"/>
      <c r="W885" s="146"/>
      <c r="X885" s="146"/>
      <c r="Y885" s="146"/>
      <c r="Z885" s="146"/>
      <c r="AA885" s="146"/>
      <c r="AB885" s="146"/>
    </row>
    <row r="886">
      <c r="A886" s="439"/>
      <c r="B886" s="452"/>
      <c r="C886" s="453"/>
      <c r="D886" s="454"/>
      <c r="E886" s="454"/>
      <c r="F886" s="455"/>
      <c r="G886" s="437"/>
      <c r="H886" s="456"/>
      <c r="I886" s="455"/>
      <c r="J886" s="146"/>
      <c r="K886" s="146"/>
      <c r="L886" s="146"/>
      <c r="M886" s="146"/>
      <c r="N886" s="146"/>
      <c r="O886" s="146"/>
      <c r="P886" s="146"/>
      <c r="Q886" s="146"/>
      <c r="R886" s="146"/>
      <c r="S886" s="146"/>
      <c r="T886" s="146"/>
      <c r="U886" s="146"/>
      <c r="V886" s="146"/>
      <c r="W886" s="146"/>
      <c r="X886" s="146"/>
      <c r="Y886" s="146"/>
      <c r="Z886" s="146"/>
      <c r="AA886" s="146"/>
      <c r="AB886" s="146"/>
    </row>
    <row r="887">
      <c r="A887" s="439"/>
      <c r="B887" s="452"/>
      <c r="C887" s="453"/>
      <c r="D887" s="454"/>
      <c r="E887" s="454"/>
      <c r="F887" s="455"/>
      <c r="G887" s="437"/>
      <c r="H887" s="456"/>
      <c r="I887" s="455"/>
      <c r="J887" s="146"/>
      <c r="K887" s="146"/>
      <c r="L887" s="146"/>
      <c r="M887" s="146"/>
      <c r="N887" s="146"/>
      <c r="O887" s="146"/>
      <c r="P887" s="146"/>
      <c r="Q887" s="146"/>
      <c r="R887" s="146"/>
      <c r="S887" s="146"/>
      <c r="T887" s="146"/>
      <c r="U887" s="146"/>
      <c r="V887" s="146"/>
      <c r="W887" s="146"/>
      <c r="X887" s="146"/>
      <c r="Y887" s="146"/>
      <c r="Z887" s="146"/>
      <c r="AA887" s="146"/>
      <c r="AB887" s="146"/>
    </row>
    <row r="888">
      <c r="A888" s="439"/>
      <c r="B888" s="452"/>
      <c r="C888" s="453"/>
      <c r="D888" s="454"/>
      <c r="E888" s="454"/>
      <c r="F888" s="455"/>
      <c r="G888" s="437"/>
      <c r="H888" s="456"/>
      <c r="I888" s="455"/>
      <c r="J888" s="146"/>
      <c r="K888" s="146"/>
      <c r="L888" s="146"/>
      <c r="M888" s="146"/>
      <c r="N888" s="146"/>
      <c r="O888" s="146"/>
      <c r="P888" s="146"/>
      <c r="Q888" s="146"/>
      <c r="R888" s="146"/>
      <c r="S888" s="146"/>
      <c r="T888" s="146"/>
      <c r="U888" s="146"/>
      <c r="V888" s="146"/>
      <c r="W888" s="146"/>
      <c r="X888" s="146"/>
      <c r="Y888" s="146"/>
      <c r="Z888" s="146"/>
      <c r="AA888" s="146"/>
      <c r="AB888" s="146"/>
    </row>
    <row r="889">
      <c r="A889" s="439"/>
      <c r="B889" s="452"/>
      <c r="C889" s="453"/>
      <c r="D889" s="454"/>
      <c r="E889" s="454"/>
      <c r="F889" s="455"/>
      <c r="G889" s="437"/>
      <c r="H889" s="456"/>
      <c r="I889" s="455"/>
      <c r="J889" s="146"/>
      <c r="K889" s="146"/>
      <c r="L889" s="146"/>
      <c r="M889" s="146"/>
      <c r="N889" s="146"/>
      <c r="O889" s="146"/>
      <c r="P889" s="146"/>
      <c r="Q889" s="146"/>
      <c r="R889" s="146"/>
      <c r="S889" s="146"/>
      <c r="T889" s="146"/>
      <c r="U889" s="146"/>
      <c r="V889" s="146"/>
      <c r="W889" s="146"/>
      <c r="X889" s="146"/>
      <c r="Y889" s="146"/>
      <c r="Z889" s="146"/>
      <c r="AA889" s="146"/>
      <c r="AB889" s="146"/>
    </row>
    <row r="890">
      <c r="A890" s="439"/>
      <c r="B890" s="452"/>
      <c r="C890" s="453"/>
      <c r="D890" s="454"/>
      <c r="E890" s="454"/>
      <c r="F890" s="455"/>
      <c r="G890" s="437"/>
      <c r="H890" s="456"/>
      <c r="I890" s="455"/>
      <c r="J890" s="146"/>
      <c r="K890" s="146"/>
      <c r="L890" s="146"/>
      <c r="M890" s="146"/>
      <c r="N890" s="146"/>
      <c r="O890" s="146"/>
      <c r="P890" s="146"/>
      <c r="Q890" s="146"/>
      <c r="R890" s="146"/>
      <c r="S890" s="146"/>
      <c r="T890" s="146"/>
      <c r="U890" s="146"/>
      <c r="V890" s="146"/>
      <c r="W890" s="146"/>
      <c r="X890" s="146"/>
      <c r="Y890" s="146"/>
      <c r="Z890" s="146"/>
      <c r="AA890" s="146"/>
      <c r="AB890" s="146"/>
    </row>
    <row r="891">
      <c r="A891" s="439"/>
      <c r="B891" s="452"/>
      <c r="C891" s="453"/>
      <c r="D891" s="454"/>
      <c r="E891" s="454"/>
      <c r="F891" s="455"/>
      <c r="G891" s="437"/>
      <c r="H891" s="456"/>
      <c r="I891" s="455"/>
      <c r="J891" s="146"/>
      <c r="K891" s="146"/>
      <c r="L891" s="146"/>
      <c r="M891" s="146"/>
      <c r="N891" s="146"/>
      <c r="O891" s="146"/>
      <c r="P891" s="146"/>
      <c r="Q891" s="146"/>
      <c r="R891" s="146"/>
      <c r="S891" s="146"/>
      <c r="T891" s="146"/>
      <c r="U891" s="146"/>
      <c r="V891" s="146"/>
      <c r="W891" s="146"/>
      <c r="X891" s="146"/>
      <c r="Y891" s="146"/>
      <c r="Z891" s="146"/>
      <c r="AA891" s="146"/>
      <c r="AB891" s="146"/>
    </row>
    <row r="892">
      <c r="A892" s="439"/>
      <c r="B892" s="452"/>
      <c r="C892" s="453"/>
      <c r="D892" s="454"/>
      <c r="E892" s="454"/>
      <c r="F892" s="455"/>
      <c r="G892" s="437"/>
      <c r="H892" s="456"/>
      <c r="I892" s="455"/>
      <c r="J892" s="146"/>
      <c r="K892" s="146"/>
      <c r="L892" s="146"/>
      <c r="M892" s="146"/>
      <c r="N892" s="146"/>
      <c r="O892" s="146"/>
      <c r="P892" s="146"/>
      <c r="Q892" s="146"/>
      <c r="R892" s="146"/>
      <c r="S892" s="146"/>
      <c r="T892" s="146"/>
      <c r="U892" s="146"/>
      <c r="V892" s="146"/>
      <c r="W892" s="146"/>
      <c r="X892" s="146"/>
      <c r="Y892" s="146"/>
      <c r="Z892" s="146"/>
      <c r="AA892" s="146"/>
      <c r="AB892" s="146"/>
    </row>
    <row r="893">
      <c r="A893" s="439"/>
      <c r="B893" s="452"/>
      <c r="C893" s="453"/>
      <c r="D893" s="454"/>
      <c r="E893" s="454"/>
      <c r="F893" s="455"/>
      <c r="G893" s="437"/>
      <c r="H893" s="456"/>
      <c r="I893" s="455"/>
      <c r="J893" s="146"/>
      <c r="K893" s="146"/>
      <c r="L893" s="146"/>
      <c r="M893" s="146"/>
      <c r="N893" s="146"/>
      <c r="O893" s="146"/>
      <c r="P893" s="146"/>
      <c r="Q893" s="146"/>
      <c r="R893" s="146"/>
      <c r="S893" s="146"/>
      <c r="T893" s="146"/>
      <c r="U893" s="146"/>
      <c r="V893" s="146"/>
      <c r="W893" s="146"/>
      <c r="X893" s="146"/>
      <c r="Y893" s="146"/>
      <c r="Z893" s="146"/>
      <c r="AA893" s="146"/>
      <c r="AB893" s="146"/>
    </row>
    <row r="894">
      <c r="A894" s="439"/>
      <c r="B894" s="452"/>
      <c r="C894" s="453"/>
      <c r="D894" s="454"/>
      <c r="E894" s="454"/>
      <c r="F894" s="455"/>
      <c r="G894" s="437"/>
      <c r="H894" s="456"/>
      <c r="I894" s="455"/>
      <c r="J894" s="146"/>
      <c r="K894" s="146"/>
      <c r="L894" s="146"/>
      <c r="M894" s="146"/>
      <c r="N894" s="146"/>
      <c r="O894" s="146"/>
      <c r="P894" s="146"/>
      <c r="Q894" s="146"/>
      <c r="R894" s="146"/>
      <c r="S894" s="146"/>
      <c r="T894" s="146"/>
      <c r="U894" s="146"/>
      <c r="V894" s="146"/>
      <c r="W894" s="146"/>
      <c r="X894" s="146"/>
      <c r="Y894" s="146"/>
      <c r="Z894" s="146"/>
      <c r="AA894" s="146"/>
      <c r="AB894" s="146"/>
    </row>
    <row r="895">
      <c r="A895" s="439"/>
      <c r="B895" s="452"/>
      <c r="C895" s="453"/>
      <c r="D895" s="454"/>
      <c r="E895" s="454"/>
      <c r="F895" s="455"/>
      <c r="G895" s="437"/>
      <c r="H895" s="456"/>
      <c r="I895" s="455"/>
      <c r="J895" s="146"/>
      <c r="K895" s="146"/>
      <c r="L895" s="146"/>
      <c r="M895" s="146"/>
      <c r="N895" s="146"/>
      <c r="O895" s="146"/>
      <c r="P895" s="146"/>
      <c r="Q895" s="146"/>
      <c r="R895" s="146"/>
      <c r="S895" s="146"/>
      <c r="T895" s="146"/>
      <c r="U895" s="146"/>
      <c r="V895" s="146"/>
      <c r="W895" s="146"/>
      <c r="X895" s="146"/>
      <c r="Y895" s="146"/>
      <c r="Z895" s="146"/>
      <c r="AA895" s="146"/>
      <c r="AB895" s="146"/>
    </row>
    <row r="896">
      <c r="A896" s="439"/>
      <c r="B896" s="452"/>
      <c r="C896" s="453"/>
      <c r="D896" s="454"/>
      <c r="E896" s="454"/>
      <c r="F896" s="455"/>
      <c r="G896" s="437"/>
      <c r="H896" s="456"/>
      <c r="I896" s="455"/>
      <c r="J896" s="146"/>
      <c r="K896" s="146"/>
      <c r="L896" s="146"/>
      <c r="M896" s="146"/>
      <c r="N896" s="146"/>
      <c r="O896" s="146"/>
      <c r="P896" s="146"/>
      <c r="Q896" s="146"/>
      <c r="R896" s="146"/>
      <c r="S896" s="146"/>
      <c r="T896" s="146"/>
      <c r="U896" s="146"/>
      <c r="V896" s="146"/>
      <c r="W896" s="146"/>
      <c r="X896" s="146"/>
      <c r="Y896" s="146"/>
      <c r="Z896" s="146"/>
      <c r="AA896" s="146"/>
      <c r="AB896" s="146"/>
    </row>
    <row r="897">
      <c r="A897" s="439"/>
      <c r="B897" s="452"/>
      <c r="C897" s="453"/>
      <c r="D897" s="454"/>
      <c r="E897" s="454"/>
      <c r="F897" s="455"/>
      <c r="G897" s="437"/>
      <c r="H897" s="456"/>
      <c r="I897" s="455"/>
      <c r="J897" s="146"/>
      <c r="K897" s="146"/>
      <c r="L897" s="146"/>
      <c r="M897" s="146"/>
      <c r="N897" s="146"/>
      <c r="O897" s="146"/>
      <c r="P897" s="146"/>
      <c r="Q897" s="146"/>
      <c r="R897" s="146"/>
      <c r="S897" s="146"/>
      <c r="T897" s="146"/>
      <c r="U897" s="146"/>
      <c r="V897" s="146"/>
      <c r="W897" s="146"/>
      <c r="X897" s="146"/>
      <c r="Y897" s="146"/>
      <c r="Z897" s="146"/>
      <c r="AA897" s="146"/>
      <c r="AB897" s="146"/>
    </row>
    <row r="898">
      <c r="A898" s="439"/>
      <c r="B898" s="452"/>
      <c r="C898" s="453"/>
      <c r="D898" s="454"/>
      <c r="E898" s="454"/>
      <c r="F898" s="455"/>
      <c r="G898" s="437"/>
      <c r="H898" s="456"/>
      <c r="I898" s="455"/>
      <c r="J898" s="146"/>
      <c r="K898" s="146"/>
      <c r="L898" s="146"/>
      <c r="M898" s="146"/>
      <c r="N898" s="146"/>
      <c r="O898" s="146"/>
      <c r="P898" s="146"/>
      <c r="Q898" s="146"/>
      <c r="R898" s="146"/>
      <c r="S898" s="146"/>
      <c r="T898" s="146"/>
      <c r="U898" s="146"/>
      <c r="V898" s="146"/>
      <c r="W898" s="146"/>
      <c r="X898" s="146"/>
      <c r="Y898" s="146"/>
      <c r="Z898" s="146"/>
      <c r="AA898" s="146"/>
      <c r="AB898" s="146"/>
    </row>
    <row r="899">
      <c r="A899" s="439"/>
      <c r="B899" s="452"/>
      <c r="C899" s="453"/>
      <c r="D899" s="454"/>
      <c r="E899" s="454"/>
      <c r="F899" s="455"/>
      <c r="G899" s="437"/>
      <c r="H899" s="456"/>
      <c r="I899" s="455"/>
      <c r="J899" s="146"/>
      <c r="K899" s="146"/>
      <c r="L899" s="146"/>
      <c r="M899" s="146"/>
      <c r="N899" s="146"/>
      <c r="O899" s="146"/>
      <c r="P899" s="146"/>
      <c r="Q899" s="146"/>
      <c r="R899" s="146"/>
      <c r="S899" s="146"/>
      <c r="T899" s="146"/>
      <c r="U899" s="146"/>
      <c r="V899" s="146"/>
      <c r="W899" s="146"/>
      <c r="X899" s="146"/>
      <c r="Y899" s="146"/>
      <c r="Z899" s="146"/>
      <c r="AA899" s="146"/>
      <c r="AB899" s="146"/>
    </row>
    <row r="900">
      <c r="A900" s="439"/>
      <c r="B900" s="452"/>
      <c r="C900" s="453"/>
      <c r="D900" s="454"/>
      <c r="E900" s="454"/>
      <c r="F900" s="455"/>
      <c r="G900" s="437"/>
      <c r="H900" s="456"/>
      <c r="I900" s="455"/>
      <c r="J900" s="146"/>
      <c r="K900" s="146"/>
      <c r="L900" s="146"/>
      <c r="M900" s="146"/>
      <c r="N900" s="146"/>
      <c r="O900" s="146"/>
      <c r="P900" s="146"/>
      <c r="Q900" s="146"/>
      <c r="R900" s="146"/>
      <c r="S900" s="146"/>
      <c r="T900" s="146"/>
      <c r="U900" s="146"/>
      <c r="V900" s="146"/>
      <c r="W900" s="146"/>
      <c r="X900" s="146"/>
      <c r="Y900" s="146"/>
      <c r="Z900" s="146"/>
      <c r="AA900" s="146"/>
      <c r="AB900" s="146"/>
    </row>
    <row r="901">
      <c r="A901" s="439"/>
      <c r="B901" s="452"/>
      <c r="C901" s="453"/>
      <c r="D901" s="454"/>
      <c r="E901" s="454"/>
      <c r="F901" s="455"/>
      <c r="G901" s="437"/>
      <c r="H901" s="456"/>
      <c r="I901" s="455"/>
      <c r="J901" s="146"/>
      <c r="K901" s="146"/>
      <c r="L901" s="146"/>
      <c r="M901" s="146"/>
      <c r="N901" s="146"/>
      <c r="O901" s="146"/>
      <c r="P901" s="146"/>
      <c r="Q901" s="146"/>
      <c r="R901" s="146"/>
      <c r="S901" s="146"/>
      <c r="T901" s="146"/>
      <c r="U901" s="146"/>
      <c r="V901" s="146"/>
      <c r="W901" s="146"/>
      <c r="X901" s="146"/>
      <c r="Y901" s="146"/>
      <c r="Z901" s="146"/>
      <c r="AA901" s="146"/>
      <c r="AB901" s="146"/>
    </row>
    <row r="902">
      <c r="A902" s="439"/>
      <c r="B902" s="452"/>
      <c r="C902" s="453"/>
      <c r="D902" s="454"/>
      <c r="E902" s="454"/>
      <c r="F902" s="455"/>
      <c r="G902" s="437"/>
      <c r="H902" s="456"/>
      <c r="I902" s="455"/>
      <c r="J902" s="146"/>
      <c r="K902" s="146"/>
      <c r="L902" s="146"/>
      <c r="M902" s="146"/>
      <c r="N902" s="146"/>
      <c r="O902" s="146"/>
      <c r="P902" s="146"/>
      <c r="Q902" s="146"/>
      <c r="R902" s="146"/>
      <c r="S902" s="146"/>
      <c r="T902" s="146"/>
      <c r="U902" s="146"/>
      <c r="V902" s="146"/>
      <c r="W902" s="146"/>
      <c r="X902" s="146"/>
      <c r="Y902" s="146"/>
      <c r="Z902" s="146"/>
      <c r="AA902" s="146"/>
      <c r="AB902" s="146"/>
    </row>
    <row r="903">
      <c r="A903" s="439"/>
      <c r="B903" s="452"/>
      <c r="C903" s="453"/>
      <c r="D903" s="454"/>
      <c r="E903" s="454"/>
      <c r="F903" s="455"/>
      <c r="G903" s="437"/>
      <c r="H903" s="456"/>
      <c r="I903" s="455"/>
      <c r="J903" s="146"/>
      <c r="K903" s="146"/>
      <c r="L903" s="146"/>
      <c r="M903" s="146"/>
      <c r="N903" s="146"/>
      <c r="O903" s="146"/>
      <c r="P903" s="146"/>
      <c r="Q903" s="146"/>
      <c r="R903" s="146"/>
      <c r="S903" s="146"/>
      <c r="T903" s="146"/>
      <c r="U903" s="146"/>
      <c r="V903" s="146"/>
      <c r="W903" s="146"/>
      <c r="X903" s="146"/>
      <c r="Y903" s="146"/>
      <c r="Z903" s="146"/>
      <c r="AA903" s="146"/>
      <c r="AB903" s="146"/>
    </row>
    <row r="904">
      <c r="A904" s="439"/>
      <c r="B904" s="452"/>
      <c r="C904" s="453"/>
      <c r="D904" s="454"/>
      <c r="E904" s="454"/>
      <c r="F904" s="455"/>
      <c r="G904" s="437"/>
      <c r="H904" s="456"/>
      <c r="I904" s="455"/>
      <c r="J904" s="146"/>
      <c r="K904" s="146"/>
      <c r="L904" s="146"/>
      <c r="M904" s="146"/>
      <c r="N904" s="146"/>
      <c r="O904" s="146"/>
      <c r="P904" s="146"/>
      <c r="Q904" s="146"/>
      <c r="R904" s="146"/>
      <c r="S904" s="146"/>
      <c r="T904" s="146"/>
      <c r="U904" s="146"/>
      <c r="V904" s="146"/>
      <c r="W904" s="146"/>
      <c r="X904" s="146"/>
      <c r="Y904" s="146"/>
      <c r="Z904" s="146"/>
      <c r="AA904" s="146"/>
      <c r="AB904" s="146"/>
    </row>
    <row r="905">
      <c r="A905" s="439"/>
      <c r="B905" s="452"/>
      <c r="C905" s="453"/>
      <c r="D905" s="454"/>
      <c r="E905" s="454"/>
      <c r="F905" s="455"/>
      <c r="G905" s="437"/>
      <c r="H905" s="456"/>
      <c r="I905" s="455"/>
      <c r="J905" s="146"/>
      <c r="K905" s="146"/>
      <c r="L905" s="146"/>
      <c r="M905" s="146"/>
      <c r="N905" s="146"/>
      <c r="O905" s="146"/>
      <c r="P905" s="146"/>
      <c r="Q905" s="146"/>
      <c r="R905" s="146"/>
      <c r="S905" s="146"/>
      <c r="T905" s="146"/>
      <c r="U905" s="146"/>
      <c r="V905" s="146"/>
      <c r="W905" s="146"/>
      <c r="X905" s="146"/>
      <c r="Y905" s="146"/>
      <c r="Z905" s="146"/>
      <c r="AA905" s="146"/>
      <c r="AB905" s="146"/>
    </row>
    <row r="906">
      <c r="A906" s="439"/>
      <c r="B906" s="452"/>
      <c r="C906" s="453"/>
      <c r="D906" s="454"/>
      <c r="E906" s="454"/>
      <c r="F906" s="455"/>
      <c r="G906" s="437"/>
      <c r="H906" s="456"/>
      <c r="I906" s="455"/>
      <c r="J906" s="146"/>
      <c r="K906" s="146"/>
      <c r="L906" s="146"/>
      <c r="M906" s="146"/>
      <c r="N906" s="146"/>
      <c r="O906" s="146"/>
      <c r="P906" s="146"/>
      <c r="Q906" s="146"/>
      <c r="R906" s="146"/>
      <c r="S906" s="146"/>
      <c r="T906" s="146"/>
      <c r="U906" s="146"/>
      <c r="V906" s="146"/>
      <c r="W906" s="146"/>
      <c r="X906" s="146"/>
      <c r="Y906" s="146"/>
      <c r="Z906" s="146"/>
      <c r="AA906" s="146"/>
      <c r="AB906" s="146"/>
    </row>
    <row r="907">
      <c r="A907" s="439"/>
      <c r="B907" s="452"/>
      <c r="C907" s="453"/>
      <c r="D907" s="454"/>
      <c r="E907" s="454"/>
      <c r="F907" s="455"/>
      <c r="G907" s="437"/>
      <c r="H907" s="456"/>
      <c r="I907" s="455"/>
      <c r="J907" s="146"/>
      <c r="K907" s="146"/>
      <c r="L907" s="146"/>
      <c r="M907" s="146"/>
      <c r="N907" s="146"/>
      <c r="O907" s="146"/>
      <c r="P907" s="146"/>
      <c r="Q907" s="146"/>
      <c r="R907" s="146"/>
      <c r="S907" s="146"/>
      <c r="T907" s="146"/>
      <c r="U907" s="146"/>
      <c r="V907" s="146"/>
      <c r="W907" s="146"/>
      <c r="X907" s="146"/>
      <c r="Y907" s="146"/>
      <c r="Z907" s="146"/>
      <c r="AA907" s="146"/>
      <c r="AB907" s="146"/>
    </row>
    <row r="908">
      <c r="A908" s="439"/>
      <c r="B908" s="452"/>
      <c r="C908" s="453"/>
      <c r="D908" s="454"/>
      <c r="E908" s="454"/>
      <c r="F908" s="455"/>
      <c r="G908" s="437"/>
      <c r="H908" s="456"/>
      <c r="I908" s="455"/>
      <c r="J908" s="146"/>
      <c r="K908" s="146"/>
      <c r="L908" s="146"/>
      <c r="M908" s="146"/>
      <c r="N908" s="146"/>
      <c r="O908" s="146"/>
      <c r="P908" s="146"/>
      <c r="Q908" s="146"/>
      <c r="R908" s="146"/>
      <c r="S908" s="146"/>
      <c r="T908" s="146"/>
      <c r="U908" s="146"/>
      <c r="V908" s="146"/>
      <c r="W908" s="146"/>
      <c r="X908" s="146"/>
      <c r="Y908" s="146"/>
      <c r="Z908" s="146"/>
      <c r="AA908" s="146"/>
      <c r="AB908" s="146"/>
    </row>
    <row r="909">
      <c r="A909" s="439"/>
      <c r="B909" s="452"/>
      <c r="C909" s="453"/>
      <c r="D909" s="454"/>
      <c r="E909" s="454"/>
      <c r="F909" s="455"/>
      <c r="G909" s="437"/>
      <c r="H909" s="456"/>
      <c r="I909" s="455"/>
      <c r="J909" s="146"/>
      <c r="K909" s="146"/>
      <c r="L909" s="146"/>
      <c r="M909" s="146"/>
      <c r="N909" s="146"/>
      <c r="O909" s="146"/>
      <c r="P909" s="146"/>
      <c r="Q909" s="146"/>
      <c r="R909" s="146"/>
      <c r="S909" s="146"/>
      <c r="T909" s="146"/>
      <c r="U909" s="146"/>
      <c r="V909" s="146"/>
      <c r="W909" s="146"/>
      <c r="X909" s="146"/>
      <c r="Y909" s="146"/>
      <c r="Z909" s="146"/>
      <c r="AA909" s="146"/>
      <c r="AB909" s="146"/>
    </row>
    <row r="910">
      <c r="A910" s="439"/>
      <c r="B910" s="452"/>
      <c r="C910" s="453"/>
      <c r="D910" s="454"/>
      <c r="E910" s="454"/>
      <c r="F910" s="455"/>
      <c r="G910" s="437"/>
      <c r="H910" s="456"/>
      <c r="I910" s="455"/>
      <c r="J910" s="146"/>
      <c r="K910" s="146"/>
      <c r="L910" s="146"/>
      <c r="M910" s="146"/>
      <c r="N910" s="146"/>
      <c r="O910" s="146"/>
      <c r="P910" s="146"/>
      <c r="Q910" s="146"/>
      <c r="R910" s="146"/>
      <c r="S910" s="146"/>
      <c r="T910" s="146"/>
      <c r="U910" s="146"/>
      <c r="V910" s="146"/>
      <c r="W910" s="146"/>
      <c r="X910" s="146"/>
      <c r="Y910" s="146"/>
      <c r="Z910" s="146"/>
      <c r="AA910" s="146"/>
      <c r="AB910" s="146"/>
    </row>
    <row r="911">
      <c r="A911" s="439"/>
      <c r="B911" s="452"/>
      <c r="C911" s="453"/>
      <c r="D911" s="454"/>
      <c r="E911" s="454"/>
      <c r="F911" s="455"/>
      <c r="G911" s="437"/>
      <c r="H911" s="456"/>
      <c r="I911" s="455"/>
      <c r="J911" s="146"/>
      <c r="K911" s="146"/>
      <c r="L911" s="146"/>
      <c r="M911" s="146"/>
      <c r="N911" s="146"/>
      <c r="O911" s="146"/>
      <c r="P911" s="146"/>
      <c r="Q911" s="146"/>
      <c r="R911" s="146"/>
      <c r="S911" s="146"/>
      <c r="T911" s="146"/>
      <c r="U911" s="146"/>
      <c r="V911" s="146"/>
      <c r="W911" s="146"/>
      <c r="X911" s="146"/>
      <c r="Y911" s="146"/>
      <c r="Z911" s="146"/>
      <c r="AA911" s="146"/>
      <c r="AB911" s="146"/>
    </row>
    <row r="912">
      <c r="A912" s="439"/>
      <c r="B912" s="452"/>
      <c r="C912" s="453"/>
      <c r="D912" s="454"/>
      <c r="E912" s="454"/>
      <c r="F912" s="455"/>
      <c r="G912" s="437"/>
      <c r="H912" s="456"/>
      <c r="I912" s="455"/>
      <c r="J912" s="146"/>
      <c r="K912" s="146"/>
      <c r="L912" s="146"/>
      <c r="M912" s="146"/>
      <c r="N912" s="146"/>
      <c r="O912" s="146"/>
      <c r="P912" s="146"/>
      <c r="Q912" s="146"/>
      <c r="R912" s="146"/>
      <c r="S912" s="146"/>
      <c r="T912" s="146"/>
      <c r="U912" s="146"/>
      <c r="V912" s="146"/>
      <c r="W912" s="146"/>
      <c r="X912" s="146"/>
      <c r="Y912" s="146"/>
      <c r="Z912" s="146"/>
      <c r="AA912" s="146"/>
      <c r="AB912" s="146"/>
    </row>
    <row r="913">
      <c r="A913" s="439"/>
      <c r="B913" s="452"/>
      <c r="C913" s="453"/>
      <c r="D913" s="454"/>
      <c r="E913" s="454"/>
      <c r="F913" s="455"/>
      <c r="G913" s="437"/>
      <c r="H913" s="456"/>
      <c r="I913" s="455"/>
      <c r="J913" s="146"/>
      <c r="K913" s="146"/>
      <c r="L913" s="146"/>
      <c r="M913" s="146"/>
      <c r="N913" s="146"/>
      <c r="O913" s="146"/>
      <c r="P913" s="146"/>
      <c r="Q913" s="146"/>
      <c r="R913" s="146"/>
      <c r="S913" s="146"/>
      <c r="T913" s="146"/>
      <c r="U913" s="146"/>
      <c r="V913" s="146"/>
      <c r="W913" s="146"/>
      <c r="X913" s="146"/>
      <c r="Y913" s="146"/>
      <c r="Z913" s="146"/>
      <c r="AA913" s="146"/>
      <c r="AB913" s="146"/>
    </row>
    <row r="914">
      <c r="A914" s="439"/>
      <c r="B914" s="452"/>
      <c r="C914" s="453"/>
      <c r="D914" s="454"/>
      <c r="E914" s="454"/>
      <c r="F914" s="455"/>
      <c r="G914" s="437"/>
      <c r="H914" s="456"/>
      <c r="I914" s="455"/>
      <c r="J914" s="146"/>
      <c r="K914" s="146"/>
      <c r="L914" s="146"/>
      <c r="M914" s="146"/>
      <c r="N914" s="146"/>
      <c r="O914" s="146"/>
      <c r="P914" s="146"/>
      <c r="Q914" s="146"/>
      <c r="R914" s="146"/>
      <c r="S914" s="146"/>
      <c r="T914" s="146"/>
      <c r="U914" s="146"/>
      <c r="V914" s="146"/>
      <c r="W914" s="146"/>
      <c r="X914" s="146"/>
      <c r="Y914" s="146"/>
      <c r="Z914" s="146"/>
      <c r="AA914" s="146"/>
      <c r="AB914" s="146"/>
    </row>
    <row r="915">
      <c r="A915" s="439"/>
      <c r="B915" s="452"/>
      <c r="C915" s="453"/>
      <c r="D915" s="454"/>
      <c r="E915" s="454"/>
      <c r="F915" s="455"/>
      <c r="G915" s="437"/>
      <c r="H915" s="456"/>
      <c r="I915" s="455"/>
      <c r="J915" s="146"/>
      <c r="K915" s="146"/>
      <c r="L915" s="146"/>
      <c r="M915" s="146"/>
      <c r="N915" s="146"/>
      <c r="O915" s="146"/>
      <c r="P915" s="146"/>
      <c r="Q915" s="146"/>
      <c r="R915" s="146"/>
      <c r="S915" s="146"/>
      <c r="T915" s="146"/>
      <c r="U915" s="146"/>
      <c r="V915" s="146"/>
      <c r="W915" s="146"/>
      <c r="X915" s="146"/>
      <c r="Y915" s="146"/>
      <c r="Z915" s="146"/>
      <c r="AA915" s="146"/>
      <c r="AB915" s="146"/>
    </row>
    <row r="916">
      <c r="A916" s="439"/>
      <c r="B916" s="452"/>
      <c r="C916" s="453"/>
      <c r="D916" s="454"/>
      <c r="E916" s="454"/>
      <c r="F916" s="455"/>
      <c r="G916" s="437"/>
      <c r="H916" s="456"/>
      <c r="I916" s="455"/>
      <c r="J916" s="146"/>
      <c r="K916" s="146"/>
      <c r="L916" s="146"/>
      <c r="M916" s="146"/>
      <c r="N916" s="146"/>
      <c r="O916" s="146"/>
      <c r="P916" s="146"/>
      <c r="Q916" s="146"/>
      <c r="R916" s="146"/>
      <c r="S916" s="146"/>
      <c r="T916" s="146"/>
      <c r="U916" s="146"/>
      <c r="V916" s="146"/>
      <c r="W916" s="146"/>
      <c r="X916" s="146"/>
      <c r="Y916" s="146"/>
      <c r="Z916" s="146"/>
      <c r="AA916" s="146"/>
      <c r="AB916" s="146"/>
    </row>
    <row r="917">
      <c r="A917" s="439"/>
      <c r="B917" s="452"/>
      <c r="C917" s="453"/>
      <c r="D917" s="454"/>
      <c r="E917" s="454"/>
      <c r="F917" s="455"/>
      <c r="G917" s="437"/>
      <c r="H917" s="456"/>
      <c r="I917" s="455"/>
      <c r="J917" s="146"/>
      <c r="K917" s="146"/>
      <c r="L917" s="146"/>
      <c r="M917" s="146"/>
      <c r="N917" s="146"/>
      <c r="O917" s="146"/>
      <c r="P917" s="146"/>
      <c r="Q917" s="146"/>
      <c r="R917" s="146"/>
      <c r="S917" s="146"/>
      <c r="T917" s="146"/>
      <c r="U917" s="146"/>
      <c r="V917" s="146"/>
      <c r="W917" s="146"/>
      <c r="X917" s="146"/>
      <c r="Y917" s="146"/>
      <c r="Z917" s="146"/>
      <c r="AA917" s="146"/>
      <c r="AB917" s="146"/>
    </row>
    <row r="918">
      <c r="A918" s="439"/>
      <c r="B918" s="452"/>
      <c r="C918" s="453"/>
      <c r="D918" s="454"/>
      <c r="E918" s="454"/>
      <c r="F918" s="455"/>
      <c r="G918" s="437"/>
      <c r="H918" s="456"/>
      <c r="I918" s="455"/>
      <c r="J918" s="146"/>
      <c r="K918" s="146"/>
      <c r="L918" s="146"/>
      <c r="M918" s="146"/>
      <c r="N918" s="146"/>
      <c r="O918" s="146"/>
      <c r="P918" s="146"/>
      <c r="Q918" s="146"/>
      <c r="R918" s="146"/>
      <c r="S918" s="146"/>
      <c r="T918" s="146"/>
      <c r="U918" s="146"/>
      <c r="V918" s="146"/>
      <c r="W918" s="146"/>
      <c r="X918" s="146"/>
      <c r="Y918" s="146"/>
      <c r="Z918" s="146"/>
      <c r="AA918" s="146"/>
      <c r="AB918" s="146"/>
    </row>
    <row r="919">
      <c r="A919" s="439"/>
      <c r="B919" s="452"/>
      <c r="C919" s="453"/>
      <c r="D919" s="454"/>
      <c r="E919" s="454"/>
      <c r="F919" s="455"/>
      <c r="G919" s="437"/>
      <c r="H919" s="456"/>
      <c r="I919" s="455"/>
      <c r="J919" s="146"/>
      <c r="K919" s="146"/>
      <c r="L919" s="146"/>
      <c r="M919" s="146"/>
      <c r="N919" s="146"/>
      <c r="O919" s="146"/>
      <c r="P919" s="146"/>
      <c r="Q919" s="146"/>
      <c r="R919" s="146"/>
      <c r="S919" s="146"/>
      <c r="T919" s="146"/>
      <c r="U919" s="146"/>
      <c r="V919" s="146"/>
      <c r="W919" s="146"/>
      <c r="X919" s="146"/>
      <c r="Y919" s="146"/>
      <c r="Z919" s="146"/>
      <c r="AA919" s="146"/>
      <c r="AB919" s="146"/>
    </row>
    <row r="920">
      <c r="A920" s="439"/>
      <c r="B920" s="452"/>
      <c r="C920" s="453"/>
      <c r="D920" s="454"/>
      <c r="E920" s="454"/>
      <c r="F920" s="455"/>
      <c r="G920" s="437"/>
      <c r="H920" s="456"/>
      <c r="I920" s="455"/>
      <c r="J920" s="146"/>
      <c r="K920" s="146"/>
      <c r="L920" s="146"/>
      <c r="M920" s="146"/>
      <c r="N920" s="146"/>
      <c r="O920" s="146"/>
      <c r="P920" s="146"/>
      <c r="Q920" s="146"/>
      <c r="R920" s="146"/>
      <c r="S920" s="146"/>
      <c r="T920" s="146"/>
      <c r="U920" s="146"/>
      <c r="V920" s="146"/>
      <c r="W920" s="146"/>
      <c r="X920" s="146"/>
      <c r="Y920" s="146"/>
      <c r="Z920" s="146"/>
      <c r="AA920" s="146"/>
      <c r="AB920" s="146"/>
    </row>
    <row r="921">
      <c r="A921" s="439"/>
      <c r="B921" s="452"/>
      <c r="C921" s="453"/>
      <c r="D921" s="454"/>
      <c r="E921" s="454"/>
      <c r="F921" s="455"/>
      <c r="G921" s="437"/>
      <c r="H921" s="456"/>
      <c r="I921" s="455"/>
      <c r="J921" s="146"/>
      <c r="K921" s="146"/>
      <c r="L921" s="146"/>
      <c r="M921" s="146"/>
      <c r="N921" s="146"/>
      <c r="O921" s="146"/>
      <c r="P921" s="146"/>
      <c r="Q921" s="146"/>
      <c r="R921" s="146"/>
      <c r="S921" s="146"/>
      <c r="T921" s="146"/>
      <c r="U921" s="146"/>
      <c r="V921" s="146"/>
      <c r="W921" s="146"/>
      <c r="X921" s="146"/>
      <c r="Y921" s="146"/>
      <c r="Z921" s="146"/>
      <c r="AA921" s="146"/>
      <c r="AB921" s="146"/>
    </row>
    <row r="922">
      <c r="A922" s="439"/>
      <c r="B922" s="452"/>
      <c r="C922" s="453"/>
      <c r="D922" s="454"/>
      <c r="E922" s="454"/>
      <c r="F922" s="455"/>
      <c r="G922" s="437"/>
      <c r="H922" s="456"/>
      <c r="I922" s="455"/>
      <c r="J922" s="146"/>
      <c r="K922" s="146"/>
      <c r="L922" s="146"/>
      <c r="M922" s="146"/>
      <c r="N922" s="146"/>
      <c r="O922" s="146"/>
      <c r="P922" s="146"/>
      <c r="Q922" s="146"/>
      <c r="R922" s="146"/>
      <c r="S922" s="146"/>
      <c r="T922" s="146"/>
      <c r="U922" s="146"/>
      <c r="V922" s="146"/>
      <c r="W922" s="146"/>
      <c r="X922" s="146"/>
      <c r="Y922" s="146"/>
      <c r="Z922" s="146"/>
      <c r="AA922" s="146"/>
      <c r="AB922" s="146"/>
    </row>
    <row r="923">
      <c r="A923" s="439"/>
      <c r="B923" s="452"/>
      <c r="C923" s="453"/>
      <c r="D923" s="454"/>
      <c r="E923" s="454"/>
      <c r="F923" s="455"/>
      <c r="G923" s="437"/>
      <c r="H923" s="456"/>
      <c r="I923" s="455"/>
      <c r="J923" s="146"/>
      <c r="K923" s="146"/>
      <c r="L923" s="146"/>
      <c r="M923" s="146"/>
      <c r="N923" s="146"/>
      <c r="O923" s="146"/>
      <c r="P923" s="146"/>
      <c r="Q923" s="146"/>
      <c r="R923" s="146"/>
      <c r="S923" s="146"/>
      <c r="T923" s="146"/>
      <c r="U923" s="146"/>
      <c r="V923" s="146"/>
      <c r="W923" s="146"/>
      <c r="X923" s="146"/>
      <c r="Y923" s="146"/>
      <c r="Z923" s="146"/>
      <c r="AA923" s="146"/>
      <c r="AB923" s="146"/>
    </row>
    <row r="924">
      <c r="A924" s="439"/>
      <c r="B924" s="452"/>
      <c r="C924" s="453"/>
      <c r="D924" s="454"/>
      <c r="E924" s="454"/>
      <c r="F924" s="455"/>
      <c r="G924" s="437"/>
      <c r="H924" s="456"/>
      <c r="I924" s="455"/>
      <c r="J924" s="146"/>
      <c r="K924" s="146"/>
      <c r="L924" s="146"/>
      <c r="M924" s="146"/>
      <c r="N924" s="146"/>
      <c r="O924" s="146"/>
      <c r="P924" s="146"/>
      <c r="Q924" s="146"/>
      <c r="R924" s="146"/>
      <c r="S924" s="146"/>
      <c r="T924" s="146"/>
      <c r="U924" s="146"/>
      <c r="V924" s="146"/>
      <c r="W924" s="146"/>
      <c r="X924" s="146"/>
      <c r="Y924" s="146"/>
      <c r="Z924" s="146"/>
      <c r="AA924" s="146"/>
      <c r="AB924" s="146"/>
    </row>
    <row r="925">
      <c r="A925" s="439"/>
      <c r="B925" s="452"/>
      <c r="C925" s="453"/>
      <c r="D925" s="454"/>
      <c r="E925" s="454"/>
      <c r="F925" s="455"/>
      <c r="G925" s="437"/>
      <c r="H925" s="456"/>
      <c r="I925" s="455"/>
      <c r="J925" s="146"/>
      <c r="K925" s="146"/>
      <c r="L925" s="146"/>
      <c r="M925" s="146"/>
      <c r="N925" s="146"/>
      <c r="O925" s="146"/>
      <c r="P925" s="146"/>
      <c r="Q925" s="146"/>
      <c r="R925" s="146"/>
      <c r="S925" s="146"/>
      <c r="T925" s="146"/>
      <c r="U925" s="146"/>
      <c r="V925" s="146"/>
      <c r="W925" s="146"/>
      <c r="X925" s="146"/>
      <c r="Y925" s="146"/>
      <c r="Z925" s="146"/>
      <c r="AA925" s="146"/>
      <c r="AB925" s="146"/>
    </row>
    <row r="926">
      <c r="A926" s="439"/>
      <c r="B926" s="452"/>
      <c r="C926" s="453"/>
      <c r="D926" s="454"/>
      <c r="E926" s="454"/>
      <c r="F926" s="455"/>
      <c r="G926" s="437"/>
      <c r="H926" s="456"/>
      <c r="I926" s="455"/>
      <c r="J926" s="146"/>
      <c r="K926" s="146"/>
      <c r="L926" s="146"/>
      <c r="M926" s="146"/>
      <c r="N926" s="146"/>
      <c r="O926" s="146"/>
      <c r="P926" s="146"/>
      <c r="Q926" s="146"/>
      <c r="R926" s="146"/>
      <c r="S926" s="146"/>
      <c r="T926" s="146"/>
      <c r="U926" s="146"/>
      <c r="V926" s="146"/>
      <c r="W926" s="146"/>
      <c r="X926" s="146"/>
      <c r="Y926" s="146"/>
      <c r="Z926" s="146"/>
      <c r="AA926" s="146"/>
      <c r="AB926" s="146"/>
    </row>
    <row r="927">
      <c r="A927" s="439"/>
      <c r="B927" s="452"/>
      <c r="C927" s="453"/>
      <c r="D927" s="454"/>
      <c r="E927" s="454"/>
      <c r="F927" s="455"/>
      <c r="G927" s="437"/>
      <c r="H927" s="456"/>
      <c r="I927" s="455"/>
      <c r="J927" s="146"/>
      <c r="K927" s="146"/>
      <c r="L927" s="146"/>
      <c r="M927" s="146"/>
      <c r="N927" s="146"/>
      <c r="O927" s="146"/>
      <c r="P927" s="146"/>
      <c r="Q927" s="146"/>
      <c r="R927" s="146"/>
      <c r="S927" s="146"/>
      <c r="T927" s="146"/>
      <c r="U927" s="146"/>
      <c r="V927" s="146"/>
      <c r="W927" s="146"/>
      <c r="X927" s="146"/>
      <c r="Y927" s="146"/>
      <c r="Z927" s="146"/>
      <c r="AA927" s="146"/>
      <c r="AB927" s="146"/>
    </row>
    <row r="928">
      <c r="A928" s="439"/>
      <c r="B928" s="452"/>
      <c r="C928" s="453"/>
      <c r="D928" s="454"/>
      <c r="E928" s="454"/>
      <c r="F928" s="455"/>
      <c r="G928" s="437"/>
      <c r="H928" s="456"/>
      <c r="I928" s="455"/>
      <c r="J928" s="146"/>
      <c r="K928" s="146"/>
      <c r="L928" s="146"/>
      <c r="M928" s="146"/>
      <c r="N928" s="146"/>
      <c r="O928" s="146"/>
      <c r="P928" s="146"/>
      <c r="Q928" s="146"/>
      <c r="R928" s="146"/>
      <c r="S928" s="146"/>
      <c r="T928" s="146"/>
      <c r="U928" s="146"/>
      <c r="V928" s="146"/>
      <c r="W928" s="146"/>
      <c r="X928" s="146"/>
      <c r="Y928" s="146"/>
      <c r="Z928" s="146"/>
      <c r="AA928" s="146"/>
      <c r="AB928" s="146"/>
    </row>
    <row r="929">
      <c r="A929" s="439"/>
      <c r="B929" s="452"/>
      <c r="C929" s="453"/>
      <c r="D929" s="454"/>
      <c r="E929" s="454"/>
      <c r="F929" s="455"/>
      <c r="G929" s="437"/>
      <c r="H929" s="456"/>
      <c r="I929" s="455"/>
      <c r="J929" s="146"/>
      <c r="K929" s="146"/>
      <c r="L929" s="146"/>
      <c r="M929" s="146"/>
      <c r="N929" s="146"/>
      <c r="O929" s="146"/>
      <c r="P929" s="146"/>
      <c r="Q929" s="146"/>
      <c r="R929" s="146"/>
      <c r="S929" s="146"/>
      <c r="T929" s="146"/>
      <c r="U929" s="146"/>
      <c r="V929" s="146"/>
      <c r="W929" s="146"/>
      <c r="X929" s="146"/>
      <c r="Y929" s="146"/>
      <c r="Z929" s="146"/>
      <c r="AA929" s="146"/>
      <c r="AB929" s="146"/>
    </row>
    <row r="930">
      <c r="A930" s="439"/>
      <c r="B930" s="452"/>
      <c r="C930" s="453"/>
      <c r="D930" s="454"/>
      <c r="E930" s="454"/>
      <c r="F930" s="455"/>
      <c r="G930" s="437"/>
      <c r="H930" s="456"/>
      <c r="I930" s="455"/>
      <c r="J930" s="146"/>
      <c r="K930" s="146"/>
      <c r="L930" s="146"/>
      <c r="M930" s="146"/>
      <c r="N930" s="146"/>
      <c r="O930" s="146"/>
      <c r="P930" s="146"/>
      <c r="Q930" s="146"/>
      <c r="R930" s="146"/>
      <c r="S930" s="146"/>
      <c r="T930" s="146"/>
      <c r="U930" s="146"/>
      <c r="V930" s="146"/>
      <c r="W930" s="146"/>
      <c r="X930" s="146"/>
      <c r="Y930" s="146"/>
      <c r="Z930" s="146"/>
      <c r="AA930" s="146"/>
      <c r="AB930" s="146"/>
    </row>
    <row r="931">
      <c r="A931" s="439"/>
      <c r="B931" s="452"/>
      <c r="C931" s="453"/>
      <c r="D931" s="454"/>
      <c r="E931" s="454"/>
      <c r="F931" s="455"/>
      <c r="G931" s="437"/>
      <c r="H931" s="456"/>
      <c r="I931" s="455"/>
      <c r="J931" s="146"/>
      <c r="K931" s="146"/>
      <c r="L931" s="146"/>
      <c r="M931" s="146"/>
      <c r="N931" s="146"/>
      <c r="O931" s="146"/>
      <c r="P931" s="146"/>
      <c r="Q931" s="146"/>
      <c r="R931" s="146"/>
      <c r="S931" s="146"/>
      <c r="T931" s="146"/>
      <c r="U931" s="146"/>
      <c r="V931" s="146"/>
      <c r="W931" s="146"/>
      <c r="X931" s="146"/>
      <c r="Y931" s="146"/>
      <c r="Z931" s="146"/>
      <c r="AA931" s="146"/>
      <c r="AB931" s="146"/>
    </row>
    <row r="932">
      <c r="A932" s="439"/>
      <c r="B932" s="452"/>
      <c r="C932" s="453"/>
      <c r="D932" s="454"/>
      <c r="E932" s="454"/>
      <c r="F932" s="455"/>
      <c r="G932" s="437"/>
      <c r="H932" s="456"/>
      <c r="I932" s="455"/>
      <c r="J932" s="146"/>
      <c r="K932" s="146"/>
      <c r="L932" s="146"/>
      <c r="M932" s="146"/>
      <c r="N932" s="146"/>
      <c r="O932" s="146"/>
      <c r="P932" s="146"/>
      <c r="Q932" s="146"/>
      <c r="R932" s="146"/>
      <c r="S932" s="146"/>
      <c r="T932" s="146"/>
      <c r="U932" s="146"/>
      <c r="V932" s="146"/>
      <c r="W932" s="146"/>
      <c r="X932" s="146"/>
      <c r="Y932" s="146"/>
      <c r="Z932" s="146"/>
      <c r="AA932" s="146"/>
      <c r="AB932" s="146"/>
    </row>
    <row r="933">
      <c r="A933" s="439"/>
      <c r="B933" s="452"/>
      <c r="C933" s="453"/>
      <c r="D933" s="454"/>
      <c r="E933" s="454"/>
      <c r="F933" s="455"/>
      <c r="G933" s="437"/>
      <c r="H933" s="456"/>
      <c r="I933" s="455"/>
      <c r="J933" s="146"/>
      <c r="K933" s="146"/>
      <c r="L933" s="146"/>
      <c r="M933" s="146"/>
      <c r="N933" s="146"/>
      <c r="O933" s="146"/>
      <c r="P933" s="146"/>
      <c r="Q933" s="146"/>
      <c r="R933" s="146"/>
      <c r="S933" s="146"/>
      <c r="T933" s="146"/>
      <c r="U933" s="146"/>
      <c r="V933" s="146"/>
      <c r="W933" s="146"/>
      <c r="X933" s="146"/>
      <c r="Y933" s="146"/>
      <c r="Z933" s="146"/>
      <c r="AA933" s="146"/>
      <c r="AB933" s="146"/>
    </row>
    <row r="934">
      <c r="A934" s="439"/>
      <c r="B934" s="452"/>
      <c r="C934" s="453"/>
      <c r="D934" s="454"/>
      <c r="E934" s="454"/>
      <c r="F934" s="455"/>
      <c r="G934" s="437"/>
      <c r="H934" s="456"/>
      <c r="I934" s="455"/>
      <c r="J934" s="146"/>
      <c r="K934" s="146"/>
      <c r="L934" s="146"/>
      <c r="M934" s="146"/>
      <c r="N934" s="146"/>
      <c r="O934" s="146"/>
      <c r="P934" s="146"/>
      <c r="Q934" s="146"/>
      <c r="R934" s="146"/>
      <c r="S934" s="146"/>
      <c r="T934" s="146"/>
      <c r="U934" s="146"/>
      <c r="V934" s="146"/>
      <c r="W934" s="146"/>
      <c r="X934" s="146"/>
      <c r="Y934" s="146"/>
      <c r="Z934" s="146"/>
      <c r="AA934" s="146"/>
      <c r="AB934" s="146"/>
    </row>
    <row r="935">
      <c r="A935" s="439"/>
      <c r="B935" s="452"/>
      <c r="C935" s="453"/>
      <c r="D935" s="454"/>
      <c r="E935" s="454"/>
      <c r="F935" s="455"/>
      <c r="G935" s="437"/>
      <c r="H935" s="456"/>
      <c r="I935" s="455"/>
      <c r="J935" s="146"/>
      <c r="K935" s="146"/>
      <c r="L935" s="146"/>
      <c r="M935" s="146"/>
      <c r="N935" s="146"/>
      <c r="O935" s="146"/>
      <c r="P935" s="146"/>
      <c r="Q935" s="146"/>
      <c r="R935" s="146"/>
      <c r="S935" s="146"/>
      <c r="T935" s="146"/>
      <c r="U935" s="146"/>
      <c r="V935" s="146"/>
      <c r="W935" s="146"/>
      <c r="X935" s="146"/>
      <c r="Y935" s="146"/>
      <c r="Z935" s="146"/>
      <c r="AA935" s="146"/>
      <c r="AB935" s="146"/>
    </row>
    <row r="936">
      <c r="A936" s="439"/>
      <c r="B936" s="452"/>
      <c r="C936" s="453"/>
      <c r="D936" s="454"/>
      <c r="E936" s="454"/>
      <c r="F936" s="455"/>
      <c r="G936" s="437"/>
      <c r="H936" s="456"/>
      <c r="I936" s="455"/>
      <c r="J936" s="146"/>
      <c r="K936" s="146"/>
      <c r="L936" s="146"/>
      <c r="M936" s="146"/>
      <c r="N936" s="146"/>
      <c r="O936" s="146"/>
      <c r="P936" s="146"/>
      <c r="Q936" s="146"/>
      <c r="R936" s="146"/>
      <c r="S936" s="146"/>
      <c r="T936" s="146"/>
      <c r="U936" s="146"/>
      <c r="V936" s="146"/>
      <c r="W936" s="146"/>
      <c r="X936" s="146"/>
      <c r="Y936" s="146"/>
      <c r="Z936" s="146"/>
      <c r="AA936" s="146"/>
      <c r="AB936" s="146"/>
    </row>
    <row r="937">
      <c r="A937" s="439"/>
      <c r="B937" s="452"/>
      <c r="C937" s="453"/>
      <c r="D937" s="454"/>
      <c r="E937" s="454"/>
      <c r="F937" s="455"/>
      <c r="G937" s="437"/>
      <c r="H937" s="456"/>
      <c r="I937" s="455"/>
      <c r="J937" s="146"/>
      <c r="K937" s="146"/>
      <c r="L937" s="146"/>
      <c r="M937" s="146"/>
      <c r="N937" s="146"/>
      <c r="O937" s="146"/>
      <c r="P937" s="146"/>
      <c r="Q937" s="146"/>
      <c r="R937" s="146"/>
      <c r="S937" s="146"/>
      <c r="T937" s="146"/>
      <c r="U937" s="146"/>
      <c r="V937" s="146"/>
      <c r="W937" s="146"/>
      <c r="X937" s="146"/>
      <c r="Y937" s="146"/>
      <c r="Z937" s="146"/>
      <c r="AA937" s="146"/>
      <c r="AB937" s="146"/>
    </row>
    <row r="938">
      <c r="A938" s="439"/>
      <c r="B938" s="452"/>
      <c r="C938" s="453"/>
      <c r="D938" s="454"/>
      <c r="E938" s="454"/>
      <c r="F938" s="455"/>
      <c r="G938" s="437"/>
      <c r="H938" s="456"/>
      <c r="I938" s="455"/>
      <c r="J938" s="146"/>
      <c r="K938" s="146"/>
      <c r="L938" s="146"/>
      <c r="M938" s="146"/>
      <c r="N938" s="146"/>
      <c r="O938" s="146"/>
      <c r="P938" s="146"/>
      <c r="Q938" s="146"/>
      <c r="R938" s="146"/>
      <c r="S938" s="146"/>
      <c r="T938" s="146"/>
      <c r="U938" s="146"/>
      <c r="V938" s="146"/>
      <c r="W938" s="146"/>
      <c r="X938" s="146"/>
      <c r="Y938" s="146"/>
      <c r="Z938" s="146"/>
      <c r="AA938" s="146"/>
      <c r="AB938" s="146"/>
    </row>
    <row r="939">
      <c r="A939" s="439"/>
      <c r="B939" s="452"/>
      <c r="C939" s="453"/>
      <c r="D939" s="454"/>
      <c r="E939" s="454"/>
      <c r="F939" s="455"/>
      <c r="G939" s="437"/>
      <c r="H939" s="456"/>
      <c r="I939" s="455"/>
      <c r="J939" s="146"/>
      <c r="K939" s="146"/>
      <c r="L939" s="146"/>
      <c r="M939" s="146"/>
      <c r="N939" s="146"/>
      <c r="O939" s="146"/>
      <c r="P939" s="146"/>
      <c r="Q939" s="146"/>
      <c r="R939" s="146"/>
      <c r="S939" s="146"/>
      <c r="T939" s="146"/>
      <c r="U939" s="146"/>
      <c r="V939" s="146"/>
      <c r="W939" s="146"/>
      <c r="X939" s="146"/>
      <c r="Y939" s="146"/>
      <c r="Z939" s="146"/>
      <c r="AA939" s="146"/>
      <c r="AB939" s="146"/>
    </row>
    <row r="940">
      <c r="A940" s="439"/>
      <c r="B940" s="452"/>
      <c r="C940" s="453"/>
      <c r="D940" s="454"/>
      <c r="E940" s="454"/>
      <c r="F940" s="455"/>
      <c r="G940" s="437"/>
      <c r="H940" s="456"/>
      <c r="I940" s="455"/>
      <c r="J940" s="146"/>
      <c r="K940" s="146"/>
      <c r="L940" s="146"/>
      <c r="M940" s="146"/>
      <c r="N940" s="146"/>
      <c r="O940" s="146"/>
      <c r="P940" s="146"/>
      <c r="Q940" s="146"/>
      <c r="R940" s="146"/>
      <c r="S940" s="146"/>
      <c r="T940" s="146"/>
      <c r="U940" s="146"/>
      <c r="V940" s="146"/>
      <c r="W940" s="146"/>
      <c r="X940" s="146"/>
      <c r="Y940" s="146"/>
      <c r="Z940" s="146"/>
      <c r="AA940" s="146"/>
      <c r="AB940" s="146"/>
    </row>
    <row r="941">
      <c r="A941" s="439"/>
      <c r="B941" s="452"/>
      <c r="C941" s="453"/>
      <c r="D941" s="454"/>
      <c r="E941" s="454"/>
      <c r="F941" s="455"/>
      <c r="G941" s="437"/>
      <c r="H941" s="456"/>
      <c r="I941" s="455"/>
      <c r="J941" s="146"/>
      <c r="K941" s="146"/>
      <c r="L941" s="146"/>
      <c r="M941" s="146"/>
      <c r="N941" s="146"/>
      <c r="O941" s="146"/>
      <c r="P941" s="146"/>
      <c r="Q941" s="146"/>
      <c r="R941" s="146"/>
      <c r="S941" s="146"/>
      <c r="T941" s="146"/>
      <c r="U941" s="146"/>
      <c r="V941" s="146"/>
      <c r="W941" s="146"/>
      <c r="X941" s="146"/>
      <c r="Y941" s="146"/>
      <c r="Z941" s="146"/>
      <c r="AA941" s="146"/>
      <c r="AB941" s="146"/>
    </row>
    <row r="942">
      <c r="A942" s="439"/>
      <c r="B942" s="452"/>
      <c r="C942" s="453"/>
      <c r="D942" s="454"/>
      <c r="E942" s="454"/>
      <c r="F942" s="455"/>
      <c r="G942" s="437"/>
      <c r="H942" s="456"/>
      <c r="I942" s="455"/>
      <c r="J942" s="146"/>
      <c r="K942" s="146"/>
      <c r="L942" s="146"/>
      <c r="M942" s="146"/>
      <c r="N942" s="146"/>
      <c r="O942" s="146"/>
      <c r="P942" s="146"/>
      <c r="Q942" s="146"/>
      <c r="R942" s="146"/>
      <c r="S942" s="146"/>
      <c r="T942" s="146"/>
      <c r="U942" s="146"/>
      <c r="V942" s="146"/>
      <c r="W942" s="146"/>
      <c r="X942" s="146"/>
      <c r="Y942" s="146"/>
      <c r="Z942" s="146"/>
      <c r="AA942" s="146"/>
      <c r="AB942" s="146"/>
    </row>
    <row r="943">
      <c r="A943" s="439"/>
      <c r="B943" s="452"/>
      <c r="C943" s="453"/>
      <c r="D943" s="454"/>
      <c r="E943" s="454"/>
      <c r="F943" s="455"/>
      <c r="G943" s="437"/>
      <c r="H943" s="456"/>
      <c r="I943" s="455"/>
      <c r="J943" s="146"/>
      <c r="K943" s="146"/>
      <c r="L943" s="146"/>
      <c r="M943" s="146"/>
      <c r="N943" s="146"/>
      <c r="O943" s="146"/>
      <c r="P943" s="146"/>
      <c r="Q943" s="146"/>
      <c r="R943" s="146"/>
      <c r="S943" s="146"/>
      <c r="T943" s="146"/>
      <c r="U943" s="146"/>
      <c r="V943" s="146"/>
      <c r="W943" s="146"/>
      <c r="X943" s="146"/>
      <c r="Y943" s="146"/>
      <c r="Z943" s="146"/>
      <c r="AA943" s="146"/>
      <c r="AB943" s="146"/>
    </row>
    <row r="944">
      <c r="A944" s="439"/>
      <c r="B944" s="452"/>
      <c r="C944" s="453"/>
      <c r="D944" s="454"/>
      <c r="E944" s="454"/>
      <c r="F944" s="455"/>
      <c r="G944" s="437"/>
      <c r="H944" s="456"/>
      <c r="I944" s="455"/>
      <c r="J944" s="146"/>
      <c r="K944" s="146"/>
      <c r="L944" s="146"/>
      <c r="M944" s="146"/>
      <c r="N944" s="146"/>
      <c r="O944" s="146"/>
      <c r="P944" s="146"/>
      <c r="Q944" s="146"/>
      <c r="R944" s="146"/>
      <c r="S944" s="146"/>
      <c r="T944" s="146"/>
      <c r="U944" s="146"/>
      <c r="V944" s="146"/>
      <c r="W944" s="146"/>
      <c r="X944" s="146"/>
      <c r="Y944" s="146"/>
      <c r="Z944" s="146"/>
      <c r="AA944" s="146"/>
      <c r="AB944" s="146"/>
    </row>
    <row r="945">
      <c r="A945" s="439"/>
      <c r="B945" s="452"/>
      <c r="C945" s="453"/>
      <c r="D945" s="454"/>
      <c r="E945" s="454"/>
      <c r="F945" s="455"/>
      <c r="G945" s="437"/>
      <c r="H945" s="456"/>
      <c r="I945" s="455"/>
      <c r="J945" s="146"/>
      <c r="K945" s="146"/>
      <c r="L945" s="146"/>
      <c r="M945" s="146"/>
      <c r="N945" s="146"/>
      <c r="O945" s="146"/>
      <c r="P945" s="146"/>
      <c r="Q945" s="146"/>
      <c r="R945" s="146"/>
      <c r="S945" s="146"/>
      <c r="T945" s="146"/>
      <c r="U945" s="146"/>
      <c r="V945" s="146"/>
      <c r="W945" s="146"/>
      <c r="X945" s="146"/>
      <c r="Y945" s="146"/>
      <c r="Z945" s="146"/>
      <c r="AA945" s="146"/>
      <c r="AB945" s="146"/>
    </row>
    <row r="946">
      <c r="A946" s="439"/>
      <c r="B946" s="452"/>
      <c r="C946" s="453"/>
      <c r="D946" s="454"/>
      <c r="E946" s="454"/>
      <c r="F946" s="455"/>
      <c r="G946" s="437"/>
      <c r="H946" s="456"/>
      <c r="I946" s="455"/>
      <c r="J946" s="146"/>
      <c r="K946" s="146"/>
      <c r="L946" s="146"/>
      <c r="M946" s="146"/>
      <c r="N946" s="146"/>
      <c r="O946" s="146"/>
      <c r="P946" s="146"/>
      <c r="Q946" s="146"/>
      <c r="R946" s="146"/>
      <c r="S946" s="146"/>
      <c r="T946" s="146"/>
      <c r="U946" s="146"/>
      <c r="V946" s="146"/>
      <c r="W946" s="146"/>
      <c r="X946" s="146"/>
      <c r="Y946" s="146"/>
      <c r="Z946" s="146"/>
      <c r="AA946" s="146"/>
      <c r="AB946" s="146"/>
    </row>
    <row r="947">
      <c r="A947" s="439"/>
      <c r="B947" s="452"/>
      <c r="C947" s="453"/>
      <c r="D947" s="454"/>
      <c r="E947" s="454"/>
      <c r="F947" s="455"/>
      <c r="G947" s="437"/>
      <c r="H947" s="456"/>
      <c r="I947" s="455"/>
      <c r="J947" s="146"/>
      <c r="K947" s="146"/>
      <c r="L947" s="146"/>
      <c r="M947" s="146"/>
      <c r="N947" s="146"/>
      <c r="O947" s="146"/>
      <c r="P947" s="146"/>
      <c r="Q947" s="146"/>
      <c r="R947" s="146"/>
      <c r="S947" s="146"/>
      <c r="T947" s="146"/>
      <c r="U947" s="146"/>
      <c r="V947" s="146"/>
      <c r="W947" s="146"/>
      <c r="X947" s="146"/>
      <c r="Y947" s="146"/>
      <c r="Z947" s="146"/>
      <c r="AA947" s="146"/>
      <c r="AB947" s="146"/>
    </row>
    <row r="948">
      <c r="A948" s="439"/>
      <c r="B948" s="452"/>
      <c r="C948" s="453"/>
      <c r="D948" s="454"/>
      <c r="E948" s="454"/>
      <c r="F948" s="455"/>
      <c r="G948" s="437"/>
      <c r="H948" s="456"/>
      <c r="I948" s="455"/>
      <c r="J948" s="146"/>
      <c r="K948" s="146"/>
      <c r="L948" s="146"/>
      <c r="M948" s="146"/>
      <c r="N948" s="146"/>
      <c r="O948" s="146"/>
      <c r="P948" s="146"/>
      <c r="Q948" s="146"/>
      <c r="R948" s="146"/>
      <c r="S948" s="146"/>
      <c r="T948" s="146"/>
      <c r="U948" s="146"/>
      <c r="V948" s="146"/>
      <c r="W948" s="146"/>
      <c r="X948" s="146"/>
      <c r="Y948" s="146"/>
      <c r="Z948" s="146"/>
      <c r="AA948" s="146"/>
      <c r="AB948" s="146"/>
    </row>
    <row r="949">
      <c r="A949" s="439"/>
      <c r="B949" s="452"/>
      <c r="C949" s="453"/>
      <c r="D949" s="454"/>
      <c r="E949" s="454"/>
      <c r="F949" s="455"/>
      <c r="G949" s="437"/>
      <c r="H949" s="456"/>
      <c r="I949" s="455"/>
      <c r="J949" s="146"/>
      <c r="K949" s="146"/>
      <c r="L949" s="146"/>
      <c r="M949" s="146"/>
      <c r="N949" s="146"/>
      <c r="O949" s="146"/>
      <c r="P949" s="146"/>
      <c r="Q949" s="146"/>
      <c r="R949" s="146"/>
      <c r="S949" s="146"/>
      <c r="T949" s="146"/>
      <c r="U949" s="146"/>
      <c r="V949" s="146"/>
      <c r="W949" s="146"/>
      <c r="X949" s="146"/>
      <c r="Y949" s="146"/>
      <c r="Z949" s="146"/>
      <c r="AA949" s="146"/>
      <c r="AB949" s="146"/>
    </row>
    <row r="950">
      <c r="A950" s="439"/>
      <c r="B950" s="452"/>
      <c r="C950" s="453"/>
      <c r="D950" s="454"/>
      <c r="E950" s="454"/>
      <c r="F950" s="455"/>
      <c r="G950" s="437"/>
      <c r="H950" s="456"/>
      <c r="I950" s="455"/>
      <c r="J950" s="146"/>
      <c r="K950" s="146"/>
      <c r="L950" s="146"/>
      <c r="M950" s="146"/>
      <c r="N950" s="146"/>
      <c r="O950" s="146"/>
      <c r="P950" s="146"/>
      <c r="Q950" s="146"/>
      <c r="R950" s="146"/>
      <c r="S950" s="146"/>
      <c r="T950" s="146"/>
      <c r="U950" s="146"/>
      <c r="V950" s="146"/>
      <c r="W950" s="146"/>
      <c r="X950" s="146"/>
      <c r="Y950" s="146"/>
      <c r="Z950" s="146"/>
      <c r="AA950" s="146"/>
      <c r="AB950" s="146"/>
    </row>
    <row r="951">
      <c r="A951" s="439"/>
      <c r="B951" s="452"/>
      <c r="C951" s="453"/>
      <c r="D951" s="454"/>
      <c r="E951" s="454"/>
      <c r="F951" s="455"/>
      <c r="G951" s="437"/>
      <c r="H951" s="456"/>
      <c r="I951" s="455"/>
      <c r="J951" s="146"/>
      <c r="K951" s="146"/>
      <c r="L951" s="146"/>
      <c r="M951" s="146"/>
      <c r="N951" s="146"/>
      <c r="O951" s="146"/>
      <c r="P951" s="146"/>
      <c r="Q951" s="146"/>
      <c r="R951" s="146"/>
      <c r="S951" s="146"/>
      <c r="T951" s="146"/>
      <c r="U951" s="146"/>
      <c r="V951" s="146"/>
      <c r="W951" s="146"/>
      <c r="X951" s="146"/>
      <c r="Y951" s="146"/>
      <c r="Z951" s="146"/>
      <c r="AA951" s="146"/>
      <c r="AB951" s="146"/>
    </row>
    <row r="952">
      <c r="A952" s="439"/>
      <c r="B952" s="452"/>
      <c r="C952" s="453"/>
      <c r="D952" s="454"/>
      <c r="E952" s="454"/>
      <c r="F952" s="455"/>
      <c r="G952" s="437"/>
      <c r="H952" s="456"/>
      <c r="I952" s="455"/>
      <c r="J952" s="146"/>
      <c r="K952" s="146"/>
      <c r="L952" s="146"/>
      <c r="M952" s="146"/>
      <c r="N952" s="146"/>
      <c r="O952" s="146"/>
      <c r="P952" s="146"/>
      <c r="Q952" s="146"/>
      <c r="R952" s="146"/>
      <c r="S952" s="146"/>
      <c r="T952" s="146"/>
      <c r="U952" s="146"/>
      <c r="V952" s="146"/>
      <c r="W952" s="146"/>
      <c r="X952" s="146"/>
      <c r="Y952" s="146"/>
      <c r="Z952" s="146"/>
      <c r="AA952" s="146"/>
      <c r="AB952" s="146"/>
    </row>
    <row r="953">
      <c r="A953" s="439"/>
      <c r="B953" s="452"/>
      <c r="C953" s="453"/>
      <c r="D953" s="454"/>
      <c r="E953" s="454"/>
      <c r="F953" s="455"/>
      <c r="G953" s="437"/>
      <c r="H953" s="456"/>
      <c r="I953" s="455"/>
      <c r="J953" s="146"/>
      <c r="K953" s="146"/>
      <c r="L953" s="146"/>
      <c r="M953" s="146"/>
      <c r="N953" s="146"/>
      <c r="O953" s="146"/>
      <c r="P953" s="146"/>
      <c r="Q953" s="146"/>
      <c r="R953" s="146"/>
      <c r="S953" s="146"/>
      <c r="T953" s="146"/>
      <c r="U953" s="146"/>
      <c r="V953" s="146"/>
      <c r="W953" s="146"/>
      <c r="X953" s="146"/>
      <c r="Y953" s="146"/>
      <c r="Z953" s="146"/>
      <c r="AA953" s="146"/>
      <c r="AB953" s="146"/>
    </row>
    <row r="954">
      <c r="A954" s="439"/>
      <c r="B954" s="452"/>
      <c r="C954" s="453"/>
      <c r="D954" s="454"/>
      <c r="E954" s="454"/>
      <c r="F954" s="455"/>
      <c r="G954" s="437"/>
      <c r="H954" s="456"/>
      <c r="I954" s="455"/>
      <c r="J954" s="146"/>
      <c r="K954" s="146"/>
      <c r="L954" s="146"/>
      <c r="M954" s="146"/>
      <c r="N954" s="146"/>
      <c r="O954" s="146"/>
      <c r="P954" s="146"/>
      <c r="Q954" s="146"/>
      <c r="R954" s="146"/>
      <c r="S954" s="146"/>
      <c r="T954" s="146"/>
      <c r="U954" s="146"/>
      <c r="V954" s="146"/>
      <c r="W954" s="146"/>
      <c r="X954" s="146"/>
      <c r="Y954" s="146"/>
      <c r="Z954" s="146"/>
      <c r="AA954" s="146"/>
      <c r="AB954" s="146"/>
    </row>
    <row r="955">
      <c r="A955" s="439"/>
      <c r="B955" s="452"/>
      <c r="C955" s="453"/>
      <c r="D955" s="454"/>
      <c r="E955" s="454"/>
      <c r="F955" s="455"/>
      <c r="G955" s="437"/>
      <c r="H955" s="456"/>
      <c r="I955" s="455"/>
      <c r="J955" s="146"/>
      <c r="K955" s="146"/>
      <c r="L955" s="146"/>
      <c r="M955" s="146"/>
      <c r="N955" s="146"/>
      <c r="O955" s="146"/>
      <c r="P955" s="146"/>
      <c r="Q955" s="146"/>
      <c r="R955" s="146"/>
      <c r="S955" s="146"/>
      <c r="T955" s="146"/>
      <c r="U955" s="146"/>
      <c r="V955" s="146"/>
      <c r="W955" s="146"/>
      <c r="X955" s="146"/>
      <c r="Y955" s="146"/>
      <c r="Z955" s="146"/>
      <c r="AA955" s="146"/>
      <c r="AB955" s="146"/>
    </row>
    <row r="956">
      <c r="A956" s="439"/>
      <c r="B956" s="452"/>
      <c r="C956" s="453"/>
      <c r="D956" s="454"/>
      <c r="E956" s="454"/>
      <c r="F956" s="455"/>
      <c r="G956" s="437"/>
      <c r="H956" s="456"/>
      <c r="I956" s="455"/>
      <c r="J956" s="146"/>
      <c r="K956" s="146"/>
      <c r="L956" s="146"/>
      <c r="M956" s="146"/>
      <c r="N956" s="146"/>
      <c r="O956" s="146"/>
      <c r="P956" s="146"/>
      <c r="Q956" s="146"/>
      <c r="R956" s="146"/>
      <c r="S956" s="146"/>
      <c r="T956" s="146"/>
      <c r="U956" s="146"/>
      <c r="V956" s="146"/>
      <c r="W956" s="146"/>
      <c r="X956" s="146"/>
      <c r="Y956" s="146"/>
      <c r="Z956" s="146"/>
      <c r="AA956" s="146"/>
      <c r="AB956" s="146"/>
    </row>
    <row r="957">
      <c r="A957" s="439"/>
      <c r="B957" s="452"/>
      <c r="C957" s="453"/>
      <c r="D957" s="454"/>
      <c r="E957" s="454"/>
      <c r="F957" s="455"/>
      <c r="G957" s="437"/>
      <c r="H957" s="456"/>
      <c r="I957" s="455"/>
      <c r="J957" s="146"/>
      <c r="K957" s="146"/>
      <c r="L957" s="146"/>
      <c r="M957" s="146"/>
      <c r="N957" s="146"/>
      <c r="O957" s="146"/>
      <c r="P957" s="146"/>
      <c r="Q957" s="146"/>
      <c r="R957" s="146"/>
      <c r="S957" s="146"/>
      <c r="T957" s="146"/>
      <c r="U957" s="146"/>
      <c r="V957" s="146"/>
      <c r="W957" s="146"/>
      <c r="X957" s="146"/>
      <c r="Y957" s="146"/>
      <c r="Z957" s="146"/>
      <c r="AA957" s="146"/>
      <c r="AB957" s="146"/>
    </row>
    <row r="958">
      <c r="A958" s="439"/>
      <c r="B958" s="452"/>
      <c r="C958" s="453"/>
      <c r="D958" s="454"/>
      <c r="E958" s="454"/>
      <c r="F958" s="455"/>
      <c r="G958" s="437"/>
      <c r="H958" s="456"/>
      <c r="I958" s="455"/>
      <c r="J958" s="146"/>
      <c r="K958" s="146"/>
      <c r="L958" s="146"/>
      <c r="M958" s="146"/>
      <c r="N958" s="146"/>
      <c r="O958" s="146"/>
      <c r="P958" s="146"/>
      <c r="Q958" s="146"/>
      <c r="R958" s="146"/>
      <c r="S958" s="146"/>
      <c r="T958" s="146"/>
      <c r="U958" s="146"/>
      <c r="V958" s="146"/>
      <c r="W958" s="146"/>
      <c r="X958" s="146"/>
      <c r="Y958" s="146"/>
      <c r="Z958" s="146"/>
      <c r="AA958" s="146"/>
      <c r="AB958" s="146"/>
    </row>
    <row r="959">
      <c r="A959" s="439"/>
      <c r="B959" s="452"/>
      <c r="C959" s="453"/>
      <c r="D959" s="454"/>
      <c r="E959" s="454"/>
      <c r="F959" s="455"/>
      <c r="G959" s="437"/>
      <c r="H959" s="456"/>
      <c r="I959" s="455"/>
      <c r="J959" s="146"/>
      <c r="K959" s="146"/>
      <c r="L959" s="146"/>
      <c r="M959" s="146"/>
      <c r="N959" s="146"/>
      <c r="O959" s="146"/>
      <c r="P959" s="146"/>
      <c r="Q959" s="146"/>
      <c r="R959" s="146"/>
      <c r="S959" s="146"/>
      <c r="T959" s="146"/>
      <c r="U959" s="146"/>
      <c r="V959" s="146"/>
      <c r="W959" s="146"/>
      <c r="X959" s="146"/>
      <c r="Y959" s="146"/>
      <c r="Z959" s="146"/>
      <c r="AA959" s="146"/>
      <c r="AB959" s="146"/>
    </row>
    <row r="960">
      <c r="A960" s="439"/>
      <c r="B960" s="452"/>
      <c r="C960" s="453"/>
      <c r="D960" s="454"/>
      <c r="E960" s="454"/>
      <c r="F960" s="455"/>
      <c r="G960" s="437"/>
      <c r="H960" s="456"/>
      <c r="I960" s="455"/>
      <c r="J960" s="146"/>
      <c r="K960" s="146"/>
      <c r="L960" s="146"/>
      <c r="M960" s="146"/>
      <c r="N960" s="146"/>
      <c r="O960" s="146"/>
      <c r="P960" s="146"/>
      <c r="Q960" s="146"/>
      <c r="R960" s="146"/>
      <c r="S960" s="146"/>
      <c r="T960" s="146"/>
      <c r="U960" s="146"/>
      <c r="V960" s="146"/>
      <c r="W960" s="146"/>
      <c r="X960" s="146"/>
      <c r="Y960" s="146"/>
      <c r="Z960" s="146"/>
      <c r="AA960" s="146"/>
      <c r="AB960" s="146"/>
    </row>
    <row r="961">
      <c r="A961" s="439"/>
      <c r="B961" s="452"/>
      <c r="C961" s="453"/>
      <c r="D961" s="454"/>
      <c r="E961" s="454"/>
      <c r="F961" s="455"/>
      <c r="G961" s="437"/>
      <c r="H961" s="456"/>
      <c r="I961" s="455"/>
      <c r="J961" s="146"/>
      <c r="K961" s="146"/>
      <c r="L961" s="146"/>
      <c r="M961" s="146"/>
      <c r="N961" s="146"/>
      <c r="O961" s="146"/>
      <c r="P961" s="146"/>
      <c r="Q961" s="146"/>
      <c r="R961" s="146"/>
      <c r="S961" s="146"/>
      <c r="T961" s="146"/>
      <c r="U961" s="146"/>
      <c r="V961" s="146"/>
      <c r="W961" s="146"/>
      <c r="X961" s="146"/>
      <c r="Y961" s="146"/>
      <c r="Z961" s="146"/>
      <c r="AA961" s="146"/>
      <c r="AB961" s="146"/>
    </row>
    <row r="962">
      <c r="A962" s="439"/>
      <c r="B962" s="452"/>
      <c r="C962" s="453"/>
      <c r="D962" s="454"/>
      <c r="E962" s="454"/>
      <c r="F962" s="455"/>
      <c r="G962" s="437"/>
      <c r="H962" s="456"/>
      <c r="I962" s="455"/>
      <c r="J962" s="146"/>
      <c r="K962" s="146"/>
      <c r="L962" s="146"/>
      <c r="M962" s="146"/>
      <c r="N962" s="146"/>
      <c r="O962" s="146"/>
      <c r="P962" s="146"/>
      <c r="Q962" s="146"/>
      <c r="R962" s="146"/>
      <c r="S962" s="146"/>
      <c r="T962" s="146"/>
      <c r="U962" s="146"/>
      <c r="V962" s="146"/>
      <c r="W962" s="146"/>
      <c r="X962" s="146"/>
      <c r="Y962" s="146"/>
      <c r="Z962" s="146"/>
      <c r="AA962" s="146"/>
      <c r="AB962" s="146"/>
    </row>
    <row r="963">
      <c r="A963" s="439"/>
      <c r="B963" s="452"/>
      <c r="C963" s="453"/>
      <c r="D963" s="454"/>
      <c r="E963" s="454"/>
      <c r="F963" s="455"/>
      <c r="G963" s="437"/>
      <c r="H963" s="456"/>
      <c r="I963" s="455"/>
      <c r="J963" s="146"/>
      <c r="K963" s="146"/>
      <c r="L963" s="146"/>
      <c r="M963" s="146"/>
      <c r="N963" s="146"/>
      <c r="O963" s="146"/>
      <c r="P963" s="146"/>
      <c r="Q963" s="146"/>
      <c r="R963" s="146"/>
      <c r="S963" s="146"/>
      <c r="T963" s="146"/>
      <c r="U963" s="146"/>
      <c r="V963" s="146"/>
      <c r="W963" s="146"/>
      <c r="X963" s="146"/>
      <c r="Y963" s="146"/>
      <c r="Z963" s="146"/>
      <c r="AA963" s="146"/>
      <c r="AB963" s="146"/>
    </row>
    <row r="964">
      <c r="A964" s="439"/>
      <c r="B964" s="452"/>
      <c r="C964" s="453"/>
      <c r="D964" s="454"/>
      <c r="E964" s="454"/>
      <c r="F964" s="455"/>
      <c r="G964" s="437"/>
      <c r="H964" s="456"/>
      <c r="I964" s="455"/>
      <c r="J964" s="146"/>
      <c r="K964" s="146"/>
      <c r="L964" s="146"/>
      <c r="M964" s="146"/>
      <c r="N964" s="146"/>
      <c r="O964" s="146"/>
      <c r="P964" s="146"/>
      <c r="Q964" s="146"/>
      <c r="R964" s="146"/>
      <c r="S964" s="146"/>
      <c r="T964" s="146"/>
      <c r="U964" s="146"/>
      <c r="V964" s="146"/>
      <c r="W964" s="146"/>
      <c r="X964" s="146"/>
      <c r="Y964" s="146"/>
      <c r="Z964" s="146"/>
      <c r="AA964" s="146"/>
      <c r="AB964" s="146"/>
    </row>
    <row r="965">
      <c r="A965" s="439"/>
      <c r="B965" s="452"/>
      <c r="C965" s="453"/>
      <c r="D965" s="454"/>
      <c r="E965" s="454"/>
      <c r="F965" s="455"/>
      <c r="G965" s="437"/>
      <c r="H965" s="456"/>
      <c r="I965" s="455"/>
      <c r="J965" s="146"/>
      <c r="K965" s="146"/>
      <c r="L965" s="146"/>
      <c r="M965" s="146"/>
      <c r="N965" s="146"/>
      <c r="O965" s="146"/>
      <c r="P965" s="146"/>
      <c r="Q965" s="146"/>
      <c r="R965" s="146"/>
      <c r="S965" s="146"/>
      <c r="T965" s="146"/>
      <c r="U965" s="146"/>
      <c r="V965" s="146"/>
      <c r="W965" s="146"/>
      <c r="X965" s="146"/>
      <c r="Y965" s="146"/>
      <c r="Z965" s="146"/>
      <c r="AA965" s="146"/>
      <c r="AB965" s="146"/>
    </row>
    <row r="966">
      <c r="A966" s="439"/>
      <c r="B966" s="452"/>
      <c r="C966" s="453"/>
      <c r="D966" s="454"/>
      <c r="E966" s="454"/>
      <c r="F966" s="455"/>
      <c r="G966" s="437"/>
      <c r="H966" s="456"/>
      <c r="I966" s="455"/>
      <c r="J966" s="146"/>
      <c r="K966" s="146"/>
      <c r="L966" s="146"/>
      <c r="M966" s="146"/>
      <c r="N966" s="146"/>
      <c r="O966" s="146"/>
      <c r="P966" s="146"/>
      <c r="Q966" s="146"/>
      <c r="R966" s="146"/>
      <c r="S966" s="146"/>
      <c r="T966" s="146"/>
      <c r="U966" s="146"/>
      <c r="V966" s="146"/>
      <c r="W966" s="146"/>
      <c r="X966" s="146"/>
      <c r="Y966" s="146"/>
      <c r="Z966" s="146"/>
      <c r="AA966" s="146"/>
      <c r="AB966" s="146"/>
    </row>
    <row r="967">
      <c r="A967" s="439"/>
      <c r="B967" s="452"/>
      <c r="C967" s="453"/>
      <c r="D967" s="454"/>
      <c r="E967" s="454"/>
      <c r="F967" s="455"/>
      <c r="G967" s="437"/>
      <c r="H967" s="456"/>
      <c r="I967" s="455"/>
      <c r="J967" s="146"/>
      <c r="K967" s="146"/>
      <c r="L967" s="146"/>
      <c r="M967" s="146"/>
      <c r="N967" s="146"/>
      <c r="O967" s="146"/>
      <c r="P967" s="146"/>
      <c r="Q967" s="146"/>
      <c r="R967" s="146"/>
      <c r="S967" s="146"/>
      <c r="T967" s="146"/>
      <c r="U967" s="146"/>
      <c r="V967" s="146"/>
      <c r="W967" s="146"/>
      <c r="X967" s="146"/>
      <c r="Y967" s="146"/>
      <c r="Z967" s="146"/>
      <c r="AA967" s="146"/>
      <c r="AB967" s="146"/>
    </row>
    <row r="968">
      <c r="A968" s="439"/>
      <c r="B968" s="452"/>
      <c r="C968" s="453"/>
      <c r="D968" s="454"/>
      <c r="E968" s="454"/>
      <c r="F968" s="455"/>
      <c r="G968" s="437"/>
      <c r="H968" s="456"/>
      <c r="I968" s="455"/>
      <c r="J968" s="146"/>
      <c r="K968" s="146"/>
      <c r="L968" s="146"/>
      <c r="M968" s="146"/>
      <c r="N968" s="146"/>
      <c r="O968" s="146"/>
      <c r="P968" s="146"/>
      <c r="Q968" s="146"/>
      <c r="R968" s="146"/>
      <c r="S968" s="146"/>
      <c r="T968" s="146"/>
      <c r="U968" s="146"/>
      <c r="V968" s="146"/>
      <c r="W968" s="146"/>
      <c r="X968" s="146"/>
      <c r="Y968" s="146"/>
      <c r="Z968" s="146"/>
      <c r="AA968" s="146"/>
      <c r="AB968" s="146"/>
    </row>
    <row r="969">
      <c r="A969" s="439"/>
      <c r="B969" s="452"/>
      <c r="C969" s="453"/>
      <c r="D969" s="454"/>
      <c r="E969" s="454"/>
      <c r="F969" s="455"/>
      <c r="G969" s="437"/>
      <c r="H969" s="456"/>
      <c r="I969" s="455"/>
      <c r="J969" s="146"/>
      <c r="K969" s="146"/>
      <c r="L969" s="146"/>
      <c r="M969" s="146"/>
      <c r="N969" s="146"/>
      <c r="O969" s="146"/>
      <c r="P969" s="146"/>
      <c r="Q969" s="146"/>
      <c r="R969" s="146"/>
      <c r="S969" s="146"/>
      <c r="T969" s="146"/>
      <c r="U969" s="146"/>
      <c r="V969" s="146"/>
      <c r="W969" s="146"/>
      <c r="X969" s="146"/>
      <c r="Y969" s="146"/>
      <c r="Z969" s="146"/>
      <c r="AA969" s="146"/>
      <c r="AB969" s="146"/>
    </row>
    <row r="970">
      <c r="A970" s="439"/>
      <c r="B970" s="452"/>
      <c r="C970" s="453"/>
      <c r="D970" s="454"/>
      <c r="E970" s="454"/>
      <c r="F970" s="455"/>
      <c r="G970" s="437"/>
      <c r="H970" s="456"/>
      <c r="I970" s="455"/>
      <c r="J970" s="146"/>
      <c r="K970" s="146"/>
      <c r="L970" s="146"/>
      <c r="M970" s="146"/>
      <c r="N970" s="146"/>
      <c r="O970" s="146"/>
      <c r="P970" s="146"/>
      <c r="Q970" s="146"/>
      <c r="R970" s="146"/>
      <c r="S970" s="146"/>
      <c r="T970" s="146"/>
      <c r="U970" s="146"/>
      <c r="V970" s="146"/>
      <c r="W970" s="146"/>
      <c r="X970" s="146"/>
      <c r="Y970" s="146"/>
      <c r="Z970" s="146"/>
      <c r="AA970" s="146"/>
      <c r="AB970" s="146"/>
    </row>
    <row r="971">
      <c r="A971" s="439"/>
      <c r="B971" s="452"/>
      <c r="C971" s="453"/>
      <c r="D971" s="454"/>
      <c r="E971" s="454"/>
      <c r="F971" s="455"/>
      <c r="G971" s="437"/>
      <c r="H971" s="456"/>
      <c r="I971" s="455"/>
      <c r="J971" s="146"/>
      <c r="K971" s="146"/>
      <c r="L971" s="146"/>
      <c r="M971" s="146"/>
      <c r="N971" s="146"/>
      <c r="O971" s="146"/>
      <c r="P971" s="146"/>
      <c r="Q971" s="146"/>
      <c r="R971" s="146"/>
      <c r="S971" s="146"/>
      <c r="T971" s="146"/>
      <c r="U971" s="146"/>
      <c r="V971" s="146"/>
      <c r="W971" s="146"/>
      <c r="X971" s="146"/>
      <c r="Y971" s="146"/>
      <c r="Z971" s="146"/>
      <c r="AA971" s="146"/>
      <c r="AB971" s="146"/>
    </row>
    <row r="972">
      <c r="A972" s="439"/>
      <c r="B972" s="452"/>
      <c r="C972" s="453"/>
      <c r="D972" s="454"/>
      <c r="E972" s="454"/>
      <c r="F972" s="455"/>
      <c r="G972" s="437"/>
      <c r="H972" s="456"/>
      <c r="I972" s="455"/>
      <c r="J972" s="146"/>
      <c r="K972" s="146"/>
      <c r="L972" s="146"/>
      <c r="M972" s="146"/>
      <c r="N972" s="146"/>
      <c r="O972" s="146"/>
      <c r="P972" s="146"/>
      <c r="Q972" s="146"/>
      <c r="R972" s="146"/>
      <c r="S972" s="146"/>
      <c r="T972" s="146"/>
      <c r="U972" s="146"/>
      <c r="V972" s="146"/>
      <c r="W972" s="146"/>
      <c r="X972" s="146"/>
      <c r="Y972" s="146"/>
      <c r="Z972" s="146"/>
      <c r="AA972" s="146"/>
      <c r="AB972" s="146"/>
    </row>
    <row r="973">
      <c r="A973" s="439"/>
      <c r="B973" s="452"/>
      <c r="C973" s="453"/>
      <c r="D973" s="454"/>
      <c r="E973" s="454"/>
      <c r="F973" s="455"/>
      <c r="G973" s="437"/>
      <c r="H973" s="456"/>
      <c r="I973" s="455"/>
      <c r="J973" s="146"/>
      <c r="K973" s="146"/>
      <c r="L973" s="146"/>
      <c r="M973" s="146"/>
      <c r="N973" s="146"/>
      <c r="O973" s="146"/>
      <c r="P973" s="146"/>
      <c r="Q973" s="146"/>
      <c r="R973" s="146"/>
      <c r="S973" s="146"/>
      <c r="T973" s="146"/>
      <c r="U973" s="146"/>
      <c r="V973" s="146"/>
      <c r="W973" s="146"/>
      <c r="X973" s="146"/>
      <c r="Y973" s="146"/>
      <c r="Z973" s="146"/>
      <c r="AA973" s="146"/>
      <c r="AB973" s="146"/>
    </row>
    <row r="974">
      <c r="A974" s="439"/>
      <c r="B974" s="452"/>
      <c r="C974" s="453"/>
      <c r="D974" s="454"/>
      <c r="E974" s="454"/>
      <c r="F974" s="455"/>
      <c r="G974" s="437"/>
      <c r="H974" s="456"/>
      <c r="I974" s="455"/>
      <c r="J974" s="146"/>
      <c r="K974" s="146"/>
      <c r="L974" s="146"/>
      <c r="M974" s="146"/>
      <c r="N974" s="146"/>
      <c r="O974" s="146"/>
      <c r="P974" s="146"/>
      <c r="Q974" s="146"/>
      <c r="R974" s="146"/>
      <c r="S974" s="146"/>
      <c r="T974" s="146"/>
      <c r="U974" s="146"/>
      <c r="V974" s="146"/>
      <c r="W974" s="146"/>
      <c r="X974" s="146"/>
      <c r="Y974" s="146"/>
      <c r="Z974" s="146"/>
      <c r="AA974" s="146"/>
      <c r="AB974" s="146"/>
    </row>
    <row r="975">
      <c r="A975" s="439"/>
      <c r="B975" s="452"/>
      <c r="C975" s="453"/>
      <c r="D975" s="454"/>
      <c r="E975" s="454"/>
      <c r="F975" s="455"/>
      <c r="G975" s="437"/>
      <c r="H975" s="456"/>
      <c r="I975" s="455"/>
      <c r="J975" s="146"/>
      <c r="K975" s="146"/>
      <c r="L975" s="146"/>
      <c r="M975" s="146"/>
      <c r="N975" s="146"/>
      <c r="O975" s="146"/>
      <c r="P975" s="146"/>
      <c r="Q975" s="146"/>
      <c r="R975" s="146"/>
      <c r="S975" s="146"/>
      <c r="T975" s="146"/>
      <c r="U975" s="146"/>
      <c r="V975" s="146"/>
      <c r="W975" s="146"/>
      <c r="X975" s="146"/>
      <c r="Y975" s="146"/>
      <c r="Z975" s="146"/>
      <c r="AA975" s="146"/>
      <c r="AB975" s="146"/>
    </row>
    <row r="976">
      <c r="A976" s="439"/>
      <c r="B976" s="452"/>
      <c r="C976" s="453"/>
      <c r="D976" s="454"/>
      <c r="E976" s="454"/>
      <c r="F976" s="455"/>
      <c r="G976" s="437"/>
      <c r="H976" s="456"/>
      <c r="I976" s="455"/>
      <c r="J976" s="146"/>
      <c r="K976" s="146"/>
      <c r="L976" s="146"/>
      <c r="M976" s="146"/>
      <c r="N976" s="146"/>
      <c r="O976" s="146"/>
      <c r="P976" s="146"/>
      <c r="Q976" s="146"/>
      <c r="R976" s="146"/>
      <c r="S976" s="146"/>
      <c r="T976" s="146"/>
      <c r="U976" s="146"/>
      <c r="V976" s="146"/>
      <c r="W976" s="146"/>
      <c r="X976" s="146"/>
      <c r="Y976" s="146"/>
      <c r="Z976" s="146"/>
      <c r="AA976" s="146"/>
      <c r="AB976" s="146"/>
    </row>
    <row r="977">
      <c r="A977" s="439"/>
      <c r="B977" s="452"/>
      <c r="C977" s="453"/>
      <c r="D977" s="454"/>
      <c r="E977" s="454"/>
      <c r="F977" s="455"/>
      <c r="G977" s="437"/>
      <c r="H977" s="456"/>
      <c r="I977" s="455"/>
      <c r="J977" s="146"/>
      <c r="K977" s="146"/>
      <c r="L977" s="146"/>
      <c r="M977" s="146"/>
      <c r="N977" s="146"/>
      <c r="O977" s="146"/>
      <c r="P977" s="146"/>
      <c r="Q977" s="146"/>
      <c r="R977" s="146"/>
      <c r="S977" s="146"/>
      <c r="T977" s="146"/>
      <c r="U977" s="146"/>
      <c r="V977" s="146"/>
      <c r="W977" s="146"/>
      <c r="X977" s="146"/>
      <c r="Y977" s="146"/>
      <c r="Z977" s="146"/>
      <c r="AA977" s="146"/>
      <c r="AB977" s="146"/>
    </row>
    <row r="978">
      <c r="A978" s="439"/>
      <c r="B978" s="452"/>
      <c r="C978" s="453"/>
      <c r="D978" s="454"/>
      <c r="E978" s="454"/>
      <c r="F978" s="455"/>
      <c r="G978" s="437"/>
      <c r="H978" s="456"/>
      <c r="I978" s="455"/>
      <c r="J978" s="146"/>
      <c r="K978" s="146"/>
      <c r="L978" s="146"/>
      <c r="M978" s="146"/>
      <c r="N978" s="146"/>
      <c r="O978" s="146"/>
      <c r="P978" s="146"/>
      <c r="Q978" s="146"/>
      <c r="R978" s="146"/>
      <c r="S978" s="146"/>
      <c r="T978" s="146"/>
      <c r="U978" s="146"/>
      <c r="V978" s="146"/>
      <c r="W978" s="146"/>
      <c r="X978" s="146"/>
      <c r="Y978" s="146"/>
      <c r="Z978" s="146"/>
      <c r="AA978" s="146"/>
      <c r="AB978" s="146"/>
    </row>
    <row r="979">
      <c r="A979" s="439"/>
      <c r="B979" s="452"/>
      <c r="C979" s="453"/>
      <c r="D979" s="454"/>
      <c r="E979" s="454"/>
      <c r="F979" s="455"/>
      <c r="G979" s="437"/>
      <c r="H979" s="456"/>
      <c r="I979" s="455"/>
      <c r="J979" s="146"/>
      <c r="K979" s="146"/>
      <c r="L979" s="146"/>
      <c r="M979" s="146"/>
      <c r="N979" s="146"/>
      <c r="O979" s="146"/>
      <c r="P979" s="146"/>
      <c r="Q979" s="146"/>
      <c r="R979" s="146"/>
      <c r="S979" s="146"/>
      <c r="T979" s="146"/>
      <c r="U979" s="146"/>
      <c r="V979" s="146"/>
      <c r="W979" s="146"/>
      <c r="X979" s="146"/>
      <c r="Y979" s="146"/>
      <c r="Z979" s="146"/>
      <c r="AA979" s="146"/>
      <c r="AB979" s="146"/>
    </row>
    <row r="980">
      <c r="A980" s="439"/>
      <c r="B980" s="452"/>
      <c r="C980" s="453"/>
      <c r="D980" s="454"/>
      <c r="E980" s="454"/>
      <c r="F980" s="455"/>
      <c r="G980" s="437"/>
      <c r="H980" s="456"/>
      <c r="I980" s="455"/>
      <c r="J980" s="146"/>
      <c r="K980" s="146"/>
      <c r="L980" s="146"/>
      <c r="M980" s="146"/>
      <c r="N980" s="146"/>
      <c r="O980" s="146"/>
      <c r="P980" s="146"/>
      <c r="Q980" s="146"/>
      <c r="R980" s="146"/>
      <c r="S980" s="146"/>
      <c r="T980" s="146"/>
      <c r="U980" s="146"/>
      <c r="V980" s="146"/>
      <c r="W980" s="146"/>
      <c r="X980" s="146"/>
      <c r="Y980" s="146"/>
      <c r="Z980" s="146"/>
      <c r="AA980" s="146"/>
      <c r="AB980" s="146"/>
    </row>
    <row r="981">
      <c r="A981" s="439"/>
      <c r="B981" s="452"/>
      <c r="C981" s="453"/>
      <c r="D981" s="454"/>
      <c r="E981" s="454"/>
      <c r="F981" s="455"/>
      <c r="G981" s="437"/>
      <c r="H981" s="456"/>
      <c r="I981" s="455"/>
      <c r="J981" s="146"/>
      <c r="K981" s="146"/>
      <c r="L981" s="146"/>
      <c r="M981" s="146"/>
      <c r="N981" s="146"/>
      <c r="O981" s="146"/>
      <c r="P981" s="146"/>
      <c r="Q981" s="146"/>
      <c r="R981" s="146"/>
      <c r="S981" s="146"/>
      <c r="T981" s="146"/>
      <c r="U981" s="146"/>
      <c r="V981" s="146"/>
      <c r="W981" s="146"/>
      <c r="X981" s="146"/>
      <c r="Y981" s="146"/>
      <c r="Z981" s="146"/>
      <c r="AA981" s="146"/>
      <c r="AB981" s="146"/>
    </row>
    <row r="982">
      <c r="A982" s="439"/>
      <c r="B982" s="452"/>
      <c r="C982" s="453"/>
      <c r="D982" s="454"/>
      <c r="E982" s="454"/>
      <c r="F982" s="455"/>
      <c r="G982" s="437"/>
      <c r="H982" s="456"/>
      <c r="I982" s="455"/>
      <c r="J982" s="146"/>
      <c r="K982" s="146"/>
      <c r="L982" s="146"/>
      <c r="M982" s="146"/>
      <c r="N982" s="146"/>
      <c r="O982" s="146"/>
      <c r="P982" s="146"/>
      <c r="Q982" s="146"/>
      <c r="R982" s="146"/>
      <c r="S982" s="146"/>
      <c r="T982" s="146"/>
      <c r="U982" s="146"/>
      <c r="V982" s="146"/>
      <c r="W982" s="146"/>
      <c r="X982" s="146"/>
      <c r="Y982" s="146"/>
      <c r="Z982" s="146"/>
      <c r="AA982" s="146"/>
      <c r="AB982" s="146"/>
    </row>
    <row r="983">
      <c r="A983" s="439"/>
      <c r="B983" s="452"/>
      <c r="C983" s="453"/>
      <c r="D983" s="454"/>
      <c r="E983" s="454"/>
      <c r="F983" s="455"/>
      <c r="G983" s="437"/>
      <c r="H983" s="456"/>
      <c r="I983" s="455"/>
      <c r="J983" s="146"/>
      <c r="K983" s="146"/>
      <c r="L983" s="146"/>
      <c r="M983" s="146"/>
      <c r="N983" s="146"/>
      <c r="O983" s="146"/>
      <c r="P983" s="146"/>
      <c r="Q983" s="146"/>
      <c r="R983" s="146"/>
      <c r="S983" s="146"/>
      <c r="T983" s="146"/>
      <c r="U983" s="146"/>
      <c r="V983" s="146"/>
      <c r="W983" s="146"/>
      <c r="X983" s="146"/>
      <c r="Y983" s="146"/>
      <c r="Z983" s="146"/>
      <c r="AA983" s="146"/>
      <c r="AB983" s="146"/>
    </row>
    <row r="984">
      <c r="A984" s="439"/>
      <c r="B984" s="452"/>
      <c r="C984" s="453"/>
      <c r="D984" s="454"/>
      <c r="E984" s="454"/>
      <c r="F984" s="455"/>
      <c r="G984" s="437"/>
      <c r="H984" s="456"/>
      <c r="I984" s="455"/>
      <c r="J984" s="146"/>
      <c r="K984" s="146"/>
      <c r="L984" s="146"/>
      <c r="M984" s="146"/>
      <c r="N984" s="146"/>
      <c r="O984" s="146"/>
      <c r="P984" s="146"/>
      <c r="Q984" s="146"/>
      <c r="R984" s="146"/>
      <c r="S984" s="146"/>
      <c r="T984" s="146"/>
      <c r="U984" s="146"/>
      <c r="V984" s="146"/>
      <c r="W984" s="146"/>
      <c r="X984" s="146"/>
      <c r="Y984" s="146"/>
      <c r="Z984" s="146"/>
      <c r="AA984" s="146"/>
      <c r="AB984" s="146"/>
    </row>
    <row r="985">
      <c r="A985" s="439"/>
      <c r="B985" s="452"/>
      <c r="C985" s="453"/>
      <c r="D985" s="454"/>
      <c r="E985" s="454"/>
      <c r="F985" s="455"/>
      <c r="G985" s="437"/>
      <c r="H985" s="456"/>
      <c r="I985" s="455"/>
      <c r="J985" s="146"/>
      <c r="K985" s="146"/>
      <c r="L985" s="146"/>
      <c r="M985" s="146"/>
      <c r="N985" s="146"/>
      <c r="O985" s="146"/>
      <c r="P985" s="146"/>
      <c r="Q985" s="146"/>
      <c r="R985" s="146"/>
      <c r="S985" s="146"/>
      <c r="T985" s="146"/>
      <c r="U985" s="146"/>
      <c r="V985" s="146"/>
      <c r="W985" s="146"/>
      <c r="X985" s="146"/>
      <c r="Y985" s="146"/>
      <c r="Z985" s="146"/>
      <c r="AA985" s="146"/>
      <c r="AB985" s="146"/>
    </row>
    <row r="986">
      <c r="A986" s="439"/>
      <c r="B986" s="452"/>
      <c r="C986" s="453"/>
      <c r="D986" s="454"/>
      <c r="E986" s="454"/>
      <c r="F986" s="455"/>
      <c r="G986" s="437"/>
      <c r="H986" s="456"/>
      <c r="I986" s="455"/>
      <c r="J986" s="146"/>
      <c r="K986" s="146"/>
      <c r="L986" s="146"/>
      <c r="M986" s="146"/>
      <c r="N986" s="146"/>
      <c r="O986" s="146"/>
      <c r="P986" s="146"/>
      <c r="Q986" s="146"/>
      <c r="R986" s="146"/>
      <c r="S986" s="146"/>
      <c r="T986" s="146"/>
      <c r="U986" s="146"/>
      <c r="V986" s="146"/>
      <c r="W986" s="146"/>
      <c r="X986" s="146"/>
      <c r="Y986" s="146"/>
      <c r="Z986" s="146"/>
      <c r="AA986" s="146"/>
      <c r="AB986" s="146"/>
    </row>
    <row r="987">
      <c r="A987" s="439"/>
      <c r="B987" s="452"/>
      <c r="C987" s="453"/>
      <c r="D987" s="454"/>
      <c r="E987" s="454"/>
      <c r="F987" s="455"/>
      <c r="G987" s="437"/>
      <c r="H987" s="456"/>
      <c r="I987" s="455"/>
      <c r="J987" s="146"/>
      <c r="K987" s="146"/>
      <c r="L987" s="146"/>
      <c r="M987" s="146"/>
      <c r="N987" s="146"/>
      <c r="O987" s="146"/>
      <c r="P987" s="146"/>
      <c r="Q987" s="146"/>
      <c r="R987" s="146"/>
      <c r="S987" s="146"/>
      <c r="T987" s="146"/>
      <c r="U987" s="146"/>
      <c r="V987" s="146"/>
      <c r="W987" s="146"/>
      <c r="X987" s="146"/>
      <c r="Y987" s="146"/>
      <c r="Z987" s="146"/>
      <c r="AA987" s="146"/>
      <c r="AB987" s="146"/>
    </row>
    <row r="988">
      <c r="A988" s="439"/>
      <c r="B988" s="452"/>
      <c r="C988" s="453"/>
      <c r="D988" s="454"/>
      <c r="E988" s="454"/>
      <c r="F988" s="455"/>
      <c r="G988" s="437"/>
      <c r="H988" s="456"/>
      <c r="I988" s="455"/>
      <c r="J988" s="146"/>
      <c r="K988" s="146"/>
      <c r="L988" s="146"/>
      <c r="M988" s="146"/>
      <c r="N988" s="146"/>
      <c r="O988" s="146"/>
      <c r="P988" s="146"/>
      <c r="Q988" s="146"/>
      <c r="R988" s="146"/>
      <c r="S988" s="146"/>
      <c r="T988" s="146"/>
      <c r="U988" s="146"/>
      <c r="V988" s="146"/>
      <c r="W988" s="146"/>
      <c r="X988" s="146"/>
      <c r="Y988" s="146"/>
      <c r="Z988" s="146"/>
      <c r="AA988" s="146"/>
      <c r="AB988" s="146"/>
    </row>
    <row r="989">
      <c r="A989" s="439"/>
      <c r="B989" s="452"/>
      <c r="C989" s="453"/>
      <c r="D989" s="454"/>
      <c r="E989" s="454"/>
      <c r="F989" s="455"/>
      <c r="G989" s="437"/>
      <c r="H989" s="456"/>
      <c r="I989" s="455"/>
      <c r="J989" s="146"/>
      <c r="K989" s="146"/>
      <c r="L989" s="146"/>
      <c r="M989" s="146"/>
      <c r="N989" s="146"/>
      <c r="O989" s="146"/>
      <c r="P989" s="146"/>
      <c r="Q989" s="146"/>
      <c r="R989" s="146"/>
      <c r="S989" s="146"/>
      <c r="T989" s="146"/>
      <c r="U989" s="146"/>
      <c r="V989" s="146"/>
      <c r="W989" s="146"/>
      <c r="X989" s="146"/>
      <c r="Y989" s="146"/>
      <c r="Z989" s="146"/>
      <c r="AA989" s="146"/>
      <c r="AB989" s="146"/>
    </row>
    <row r="990">
      <c r="A990" s="439"/>
      <c r="B990" s="452"/>
      <c r="C990" s="453"/>
      <c r="D990" s="454"/>
      <c r="E990" s="454"/>
      <c r="F990" s="455"/>
      <c r="G990" s="437"/>
      <c r="H990" s="456"/>
      <c r="I990" s="455"/>
      <c r="J990" s="146"/>
      <c r="K990" s="146"/>
      <c r="L990" s="146"/>
      <c r="M990" s="146"/>
      <c r="N990" s="146"/>
      <c r="O990" s="146"/>
      <c r="P990" s="146"/>
      <c r="Q990" s="146"/>
      <c r="R990" s="146"/>
      <c r="S990" s="146"/>
      <c r="T990" s="146"/>
      <c r="U990" s="146"/>
      <c r="V990" s="146"/>
      <c r="W990" s="146"/>
      <c r="X990" s="146"/>
      <c r="Y990" s="146"/>
      <c r="Z990" s="146"/>
      <c r="AA990" s="146"/>
      <c r="AB990" s="146"/>
    </row>
    <row r="991">
      <c r="A991" s="439"/>
      <c r="B991" s="452"/>
      <c r="C991" s="453"/>
      <c r="D991" s="454"/>
      <c r="E991" s="454"/>
      <c r="F991" s="455"/>
      <c r="G991" s="437"/>
      <c r="H991" s="456"/>
      <c r="I991" s="455"/>
      <c r="J991" s="146"/>
      <c r="K991" s="146"/>
      <c r="L991" s="146"/>
      <c r="M991" s="146"/>
      <c r="N991" s="146"/>
      <c r="O991" s="146"/>
      <c r="P991" s="146"/>
      <c r="Q991" s="146"/>
      <c r="R991" s="146"/>
      <c r="S991" s="146"/>
      <c r="T991" s="146"/>
      <c r="U991" s="146"/>
      <c r="V991" s="146"/>
      <c r="W991" s="146"/>
      <c r="X991" s="146"/>
      <c r="Y991" s="146"/>
      <c r="Z991" s="146"/>
      <c r="AA991" s="146"/>
      <c r="AB991" s="146"/>
    </row>
    <row r="992">
      <c r="A992" s="439"/>
      <c r="B992" s="452"/>
      <c r="C992" s="453"/>
      <c r="D992" s="454"/>
      <c r="E992" s="454"/>
      <c r="F992" s="455"/>
      <c r="G992" s="437"/>
      <c r="H992" s="456"/>
      <c r="I992" s="455"/>
      <c r="J992" s="146"/>
      <c r="K992" s="146"/>
      <c r="L992" s="146"/>
      <c r="M992" s="146"/>
      <c r="N992" s="146"/>
      <c r="O992" s="146"/>
      <c r="P992" s="146"/>
      <c r="Q992" s="146"/>
      <c r="R992" s="146"/>
      <c r="S992" s="146"/>
      <c r="T992" s="146"/>
      <c r="U992" s="146"/>
      <c r="V992" s="146"/>
      <c r="W992" s="146"/>
      <c r="X992" s="146"/>
      <c r="Y992" s="146"/>
      <c r="Z992" s="146"/>
      <c r="AA992" s="146"/>
      <c r="AB992" s="146"/>
    </row>
    <row r="993">
      <c r="A993" s="439"/>
      <c r="B993" s="452"/>
      <c r="C993" s="453"/>
      <c r="D993" s="454"/>
      <c r="E993" s="454"/>
      <c r="F993" s="455"/>
      <c r="G993" s="437"/>
      <c r="H993" s="456"/>
      <c r="I993" s="455"/>
      <c r="J993" s="146"/>
      <c r="K993" s="146"/>
      <c r="L993" s="146"/>
      <c r="M993" s="146"/>
      <c r="N993" s="146"/>
      <c r="O993" s="146"/>
      <c r="P993" s="146"/>
      <c r="Q993" s="146"/>
      <c r="R993" s="146"/>
      <c r="S993" s="146"/>
      <c r="T993" s="146"/>
      <c r="U993" s="146"/>
      <c r="V993" s="146"/>
      <c r="W993" s="146"/>
      <c r="X993" s="146"/>
      <c r="Y993" s="146"/>
      <c r="Z993" s="146"/>
      <c r="AA993" s="146"/>
      <c r="AB993" s="146"/>
    </row>
    <row r="994">
      <c r="A994" s="439"/>
      <c r="B994" s="452"/>
      <c r="C994" s="453"/>
      <c r="D994" s="454"/>
      <c r="E994" s="454"/>
      <c r="F994" s="455"/>
      <c r="G994" s="437"/>
      <c r="H994" s="456"/>
      <c r="I994" s="455"/>
      <c r="J994" s="146"/>
      <c r="K994" s="146"/>
      <c r="L994" s="146"/>
      <c r="M994" s="146"/>
      <c r="N994" s="146"/>
      <c r="O994" s="146"/>
      <c r="P994" s="146"/>
      <c r="Q994" s="146"/>
      <c r="R994" s="146"/>
      <c r="S994" s="146"/>
      <c r="T994" s="146"/>
      <c r="U994" s="146"/>
      <c r="V994" s="146"/>
      <c r="W994" s="146"/>
      <c r="X994" s="146"/>
      <c r="Y994" s="146"/>
      <c r="Z994" s="146"/>
      <c r="AA994" s="146"/>
      <c r="AB994" s="146"/>
    </row>
    <row r="995">
      <c r="A995" s="439"/>
      <c r="B995" s="452"/>
      <c r="C995" s="453"/>
      <c r="D995" s="454"/>
      <c r="E995" s="454"/>
      <c r="F995" s="455"/>
      <c r="G995" s="437"/>
      <c r="H995" s="456"/>
      <c r="I995" s="455"/>
      <c r="J995" s="146"/>
      <c r="K995" s="146"/>
      <c r="L995" s="146"/>
      <c r="M995" s="146"/>
      <c r="N995" s="146"/>
      <c r="O995" s="146"/>
      <c r="P995" s="146"/>
      <c r="Q995" s="146"/>
      <c r="R995" s="146"/>
      <c r="S995" s="146"/>
      <c r="T995" s="146"/>
      <c r="U995" s="146"/>
      <c r="V995" s="146"/>
      <c r="W995" s="146"/>
      <c r="X995" s="146"/>
      <c r="Y995" s="146"/>
      <c r="Z995" s="146"/>
      <c r="AA995" s="146"/>
      <c r="AB995" s="146"/>
    </row>
    <row r="996">
      <c r="A996" s="439"/>
      <c r="B996" s="452"/>
      <c r="C996" s="453"/>
      <c r="D996" s="454"/>
      <c r="E996" s="454"/>
      <c r="F996" s="455"/>
      <c r="G996" s="437"/>
      <c r="H996" s="456"/>
      <c r="I996" s="455"/>
      <c r="J996" s="146"/>
      <c r="K996" s="146"/>
      <c r="L996" s="146"/>
      <c r="M996" s="146"/>
      <c r="N996" s="146"/>
      <c r="O996" s="146"/>
      <c r="P996" s="146"/>
      <c r="Q996" s="146"/>
      <c r="R996" s="146"/>
      <c r="S996" s="146"/>
      <c r="T996" s="146"/>
      <c r="U996" s="146"/>
      <c r="V996" s="146"/>
      <c r="W996" s="146"/>
      <c r="X996" s="146"/>
      <c r="Y996" s="146"/>
      <c r="Z996" s="146"/>
      <c r="AA996" s="146"/>
      <c r="AB996" s="146"/>
    </row>
    <row r="997">
      <c r="A997" s="439"/>
      <c r="B997" s="452"/>
      <c r="C997" s="453"/>
      <c r="D997" s="454"/>
      <c r="E997" s="454"/>
      <c r="F997" s="455"/>
      <c r="G997" s="437"/>
      <c r="H997" s="456"/>
      <c r="I997" s="455"/>
      <c r="J997" s="146"/>
      <c r="K997" s="146"/>
      <c r="L997" s="146"/>
      <c r="M997" s="146"/>
      <c r="N997" s="146"/>
      <c r="O997" s="146"/>
      <c r="P997" s="146"/>
      <c r="Q997" s="146"/>
      <c r="R997" s="146"/>
      <c r="S997" s="146"/>
      <c r="T997" s="146"/>
      <c r="U997" s="146"/>
      <c r="V997" s="146"/>
      <c r="W997" s="146"/>
      <c r="X997" s="146"/>
      <c r="Y997" s="146"/>
      <c r="Z997" s="146"/>
      <c r="AA997" s="146"/>
      <c r="AB997" s="146"/>
    </row>
    <row r="998">
      <c r="A998" s="439"/>
      <c r="B998" s="452"/>
      <c r="C998" s="453"/>
      <c r="D998" s="454"/>
      <c r="E998" s="454"/>
      <c r="F998" s="455"/>
      <c r="G998" s="437"/>
      <c r="H998" s="456"/>
      <c r="I998" s="455"/>
      <c r="J998" s="146"/>
      <c r="K998" s="146"/>
      <c r="L998" s="146"/>
      <c r="M998" s="146"/>
      <c r="N998" s="146"/>
      <c r="O998" s="146"/>
      <c r="P998" s="146"/>
      <c r="Q998" s="146"/>
      <c r="R998" s="146"/>
      <c r="S998" s="146"/>
      <c r="T998" s="146"/>
      <c r="U998" s="146"/>
      <c r="V998" s="146"/>
      <c r="W998" s="146"/>
      <c r="X998" s="146"/>
      <c r="Y998" s="146"/>
      <c r="Z998" s="146"/>
      <c r="AA998" s="146"/>
      <c r="AB998" s="146"/>
    </row>
    <row r="999">
      <c r="A999" s="439"/>
      <c r="B999" s="452"/>
      <c r="C999" s="453"/>
      <c r="D999" s="454"/>
      <c r="E999" s="454"/>
      <c r="F999" s="455"/>
      <c r="G999" s="437"/>
      <c r="H999" s="456"/>
      <c r="I999" s="455"/>
      <c r="J999" s="146"/>
      <c r="K999" s="146"/>
      <c r="L999" s="146"/>
      <c r="M999" s="146"/>
      <c r="N999" s="146"/>
      <c r="O999" s="146"/>
      <c r="P999" s="146"/>
      <c r="Q999" s="146"/>
      <c r="R999" s="146"/>
      <c r="S999" s="146"/>
      <c r="T999" s="146"/>
      <c r="U999" s="146"/>
      <c r="V999" s="146"/>
      <c r="W999" s="146"/>
      <c r="X999" s="146"/>
      <c r="Y999" s="146"/>
      <c r="Z999" s="146"/>
      <c r="AA999" s="146"/>
      <c r="AB999" s="146"/>
    </row>
    <row r="1000">
      <c r="A1000" s="439"/>
      <c r="B1000" s="452"/>
      <c r="C1000" s="453"/>
      <c r="D1000" s="454"/>
      <c r="E1000" s="454"/>
      <c r="F1000" s="455"/>
      <c r="G1000" s="437"/>
      <c r="H1000" s="456"/>
      <c r="I1000" s="455"/>
      <c r="J1000" s="146"/>
      <c r="K1000" s="146"/>
      <c r="L1000" s="146"/>
      <c r="M1000" s="146"/>
      <c r="N1000" s="146"/>
      <c r="O1000" s="146"/>
      <c r="P1000" s="146"/>
      <c r="Q1000" s="146"/>
      <c r="R1000" s="146"/>
      <c r="S1000" s="146"/>
      <c r="T1000" s="146"/>
      <c r="U1000" s="146"/>
      <c r="V1000" s="146"/>
      <c r="W1000" s="146"/>
      <c r="X1000" s="146"/>
      <c r="Y1000" s="146"/>
      <c r="Z1000" s="146"/>
      <c r="AA1000" s="146"/>
      <c r="AB1000" s="146"/>
    </row>
    <row r="1001">
      <c r="A1001" s="439"/>
      <c r="B1001" s="452"/>
      <c r="C1001" s="453"/>
      <c r="D1001" s="454"/>
      <c r="E1001" s="454"/>
      <c r="F1001" s="455"/>
      <c r="G1001" s="437"/>
      <c r="H1001" s="456"/>
      <c r="I1001" s="455"/>
      <c r="J1001" s="146"/>
      <c r="K1001" s="146"/>
      <c r="L1001" s="146"/>
      <c r="M1001" s="146"/>
      <c r="N1001" s="146"/>
      <c r="O1001" s="146"/>
      <c r="P1001" s="146"/>
      <c r="Q1001" s="146"/>
      <c r="R1001" s="146"/>
      <c r="S1001" s="146"/>
      <c r="T1001" s="146"/>
      <c r="U1001" s="146"/>
      <c r="V1001" s="146"/>
      <c r="W1001" s="146"/>
      <c r="X1001" s="146"/>
      <c r="Y1001" s="146"/>
      <c r="Z1001" s="146"/>
      <c r="AA1001" s="146"/>
      <c r="AB1001" s="146"/>
    </row>
    <row r="1002">
      <c r="A1002" s="439"/>
      <c r="B1002" s="452"/>
      <c r="C1002" s="453"/>
      <c r="D1002" s="454"/>
      <c r="E1002" s="454"/>
      <c r="F1002" s="455"/>
      <c r="G1002" s="437"/>
      <c r="H1002" s="456"/>
      <c r="I1002" s="455"/>
      <c r="J1002" s="146"/>
      <c r="K1002" s="146"/>
      <c r="L1002" s="146"/>
      <c r="M1002" s="146"/>
      <c r="N1002" s="146"/>
      <c r="O1002" s="146"/>
      <c r="P1002" s="146"/>
      <c r="Q1002" s="146"/>
      <c r="R1002" s="146"/>
      <c r="S1002" s="146"/>
      <c r="T1002" s="146"/>
      <c r="U1002" s="146"/>
      <c r="V1002" s="146"/>
      <c r="W1002" s="146"/>
      <c r="X1002" s="146"/>
      <c r="Y1002" s="146"/>
      <c r="Z1002" s="146"/>
      <c r="AA1002" s="146"/>
      <c r="AB1002" s="146"/>
    </row>
    <row r="1003">
      <c r="A1003" s="439"/>
      <c r="B1003" s="452"/>
      <c r="C1003" s="453"/>
      <c r="D1003" s="454"/>
      <c r="E1003" s="454"/>
      <c r="F1003" s="455"/>
      <c r="G1003" s="437"/>
      <c r="H1003" s="456"/>
      <c r="I1003" s="455"/>
      <c r="J1003" s="146"/>
      <c r="K1003" s="146"/>
      <c r="L1003" s="146"/>
      <c r="M1003" s="146"/>
      <c r="N1003" s="146"/>
      <c r="O1003" s="146"/>
      <c r="P1003" s="146"/>
      <c r="Q1003" s="146"/>
      <c r="R1003" s="146"/>
      <c r="S1003" s="146"/>
      <c r="T1003" s="146"/>
      <c r="U1003" s="146"/>
      <c r="V1003" s="146"/>
      <c r="W1003" s="146"/>
      <c r="X1003" s="146"/>
      <c r="Y1003" s="146"/>
      <c r="Z1003" s="146"/>
      <c r="AA1003" s="146"/>
      <c r="AB1003" s="146"/>
    </row>
    <row r="1004">
      <c r="A1004" s="439"/>
      <c r="B1004" s="452"/>
      <c r="C1004" s="453"/>
      <c r="D1004" s="454"/>
      <c r="E1004" s="454"/>
      <c r="F1004" s="455"/>
      <c r="G1004" s="437"/>
      <c r="H1004" s="456"/>
      <c r="I1004" s="455"/>
      <c r="J1004" s="146"/>
      <c r="K1004" s="146"/>
      <c r="L1004" s="146"/>
      <c r="M1004" s="146"/>
      <c r="N1004" s="146"/>
      <c r="O1004" s="146"/>
      <c r="P1004" s="146"/>
      <c r="Q1004" s="146"/>
      <c r="R1004" s="146"/>
      <c r="S1004" s="146"/>
      <c r="T1004" s="146"/>
      <c r="U1004" s="146"/>
      <c r="V1004" s="146"/>
      <c r="W1004" s="146"/>
      <c r="X1004" s="146"/>
      <c r="Y1004" s="146"/>
      <c r="Z1004" s="146"/>
      <c r="AA1004" s="146"/>
      <c r="AB1004" s="146"/>
    </row>
    <row r="1005">
      <c r="A1005" s="439"/>
      <c r="B1005" s="452"/>
      <c r="C1005" s="453"/>
      <c r="D1005" s="454"/>
      <c r="E1005" s="454"/>
      <c r="F1005" s="455"/>
      <c r="G1005" s="437"/>
      <c r="H1005" s="456"/>
      <c r="I1005" s="455"/>
      <c r="J1005" s="146"/>
      <c r="K1005" s="146"/>
      <c r="L1005" s="146"/>
      <c r="M1005" s="146"/>
      <c r="N1005" s="146"/>
      <c r="O1005" s="146"/>
      <c r="P1005" s="146"/>
      <c r="Q1005" s="146"/>
      <c r="R1005" s="146"/>
      <c r="S1005" s="146"/>
      <c r="T1005" s="146"/>
      <c r="U1005" s="146"/>
      <c r="V1005" s="146"/>
      <c r="W1005" s="146"/>
      <c r="X1005" s="146"/>
      <c r="Y1005" s="146"/>
      <c r="Z1005" s="146"/>
      <c r="AA1005" s="146"/>
      <c r="AB1005" s="146"/>
    </row>
    <row r="1006">
      <c r="A1006" s="439"/>
      <c r="B1006" s="452"/>
      <c r="C1006" s="453"/>
      <c r="D1006" s="454"/>
      <c r="E1006" s="454"/>
      <c r="F1006" s="455"/>
      <c r="G1006" s="437"/>
      <c r="H1006" s="456"/>
      <c r="I1006" s="455"/>
      <c r="J1006" s="146"/>
      <c r="K1006" s="146"/>
      <c r="L1006" s="146"/>
      <c r="M1006" s="146"/>
      <c r="N1006" s="146"/>
      <c r="O1006" s="146"/>
      <c r="P1006" s="146"/>
      <c r="Q1006" s="146"/>
      <c r="R1006" s="146"/>
      <c r="S1006" s="146"/>
      <c r="T1006" s="146"/>
      <c r="U1006" s="146"/>
      <c r="V1006" s="146"/>
      <c r="W1006" s="146"/>
      <c r="X1006" s="146"/>
      <c r="Y1006" s="146"/>
      <c r="Z1006" s="146"/>
      <c r="AA1006" s="146"/>
      <c r="AB1006" s="146"/>
    </row>
    <row r="1007">
      <c r="A1007" s="439"/>
      <c r="B1007" s="452"/>
      <c r="C1007" s="453"/>
      <c r="D1007" s="454"/>
      <c r="E1007" s="454"/>
      <c r="F1007" s="455"/>
      <c r="G1007" s="437"/>
      <c r="H1007" s="456"/>
      <c r="I1007" s="455"/>
      <c r="J1007" s="146"/>
      <c r="K1007" s="146"/>
      <c r="L1007" s="146"/>
      <c r="M1007" s="146"/>
      <c r="N1007" s="146"/>
      <c r="O1007" s="146"/>
      <c r="P1007" s="146"/>
      <c r="Q1007" s="146"/>
      <c r="R1007" s="146"/>
      <c r="S1007" s="146"/>
      <c r="T1007" s="146"/>
      <c r="U1007" s="146"/>
      <c r="V1007" s="146"/>
      <c r="W1007" s="146"/>
      <c r="X1007" s="146"/>
      <c r="Y1007" s="146"/>
      <c r="Z1007" s="146"/>
      <c r="AA1007" s="146"/>
      <c r="AB1007" s="146"/>
    </row>
    <row r="1008">
      <c r="A1008" s="439"/>
      <c r="B1008" s="452"/>
      <c r="C1008" s="453"/>
      <c r="D1008" s="454"/>
      <c r="E1008" s="454"/>
      <c r="F1008" s="455"/>
      <c r="G1008" s="437"/>
      <c r="H1008" s="456"/>
      <c r="I1008" s="455"/>
      <c r="J1008" s="146"/>
      <c r="K1008" s="146"/>
      <c r="L1008" s="146"/>
      <c r="M1008" s="146"/>
      <c r="N1008" s="146"/>
      <c r="O1008" s="146"/>
      <c r="P1008" s="146"/>
      <c r="Q1008" s="146"/>
      <c r="R1008" s="146"/>
      <c r="S1008" s="146"/>
      <c r="T1008" s="146"/>
      <c r="U1008" s="146"/>
      <c r="V1008" s="146"/>
      <c r="W1008" s="146"/>
      <c r="X1008" s="146"/>
      <c r="Y1008" s="146"/>
      <c r="Z1008" s="146"/>
      <c r="AA1008" s="146"/>
      <c r="AB1008" s="146"/>
    </row>
    <row r="1009">
      <c r="A1009" s="439"/>
      <c r="B1009" s="452"/>
      <c r="C1009" s="453"/>
      <c r="D1009" s="454"/>
      <c r="E1009" s="454"/>
      <c r="F1009" s="455"/>
      <c r="G1009" s="437"/>
      <c r="H1009" s="456"/>
      <c r="I1009" s="455"/>
      <c r="J1009" s="146"/>
      <c r="K1009" s="146"/>
      <c r="L1009" s="146"/>
      <c r="M1009" s="146"/>
      <c r="N1009" s="146"/>
      <c r="O1009" s="146"/>
      <c r="P1009" s="146"/>
      <c r="Q1009" s="146"/>
      <c r="R1009" s="146"/>
      <c r="S1009" s="146"/>
      <c r="T1009" s="146"/>
      <c r="U1009" s="146"/>
      <c r="V1009" s="146"/>
      <c r="W1009" s="146"/>
      <c r="X1009" s="146"/>
      <c r="Y1009" s="146"/>
      <c r="Z1009" s="146"/>
      <c r="AA1009" s="146"/>
      <c r="AB1009" s="146"/>
    </row>
    <row r="1010">
      <c r="A1010" s="439"/>
      <c r="B1010" s="452"/>
      <c r="C1010" s="453"/>
      <c r="D1010" s="454"/>
      <c r="E1010" s="454"/>
      <c r="F1010" s="455"/>
      <c r="G1010" s="437"/>
      <c r="H1010" s="456"/>
      <c r="I1010" s="455"/>
      <c r="J1010" s="146"/>
      <c r="K1010" s="146"/>
      <c r="L1010" s="146"/>
      <c r="M1010" s="146"/>
      <c r="N1010" s="146"/>
      <c r="O1010" s="146"/>
      <c r="P1010" s="146"/>
      <c r="Q1010" s="146"/>
      <c r="R1010" s="146"/>
      <c r="S1010" s="146"/>
      <c r="T1010" s="146"/>
      <c r="U1010" s="146"/>
      <c r="V1010" s="146"/>
      <c r="W1010" s="146"/>
      <c r="X1010" s="146"/>
      <c r="Y1010" s="146"/>
      <c r="Z1010" s="146"/>
      <c r="AA1010" s="146"/>
      <c r="AB1010" s="146"/>
    </row>
    <row r="1011">
      <c r="A1011" s="439"/>
      <c r="B1011" s="452"/>
      <c r="C1011" s="453"/>
      <c r="D1011" s="454"/>
      <c r="E1011" s="454"/>
      <c r="F1011" s="455"/>
      <c r="G1011" s="437"/>
      <c r="H1011" s="456"/>
      <c r="I1011" s="455"/>
      <c r="J1011" s="146"/>
      <c r="K1011" s="146"/>
      <c r="L1011" s="146"/>
      <c r="M1011" s="146"/>
      <c r="N1011" s="146"/>
      <c r="O1011" s="146"/>
      <c r="P1011" s="146"/>
      <c r="Q1011" s="146"/>
      <c r="R1011" s="146"/>
      <c r="S1011" s="146"/>
      <c r="T1011" s="146"/>
      <c r="U1011" s="146"/>
      <c r="V1011" s="146"/>
      <c r="W1011" s="146"/>
      <c r="X1011" s="146"/>
      <c r="Y1011" s="146"/>
      <c r="Z1011" s="146"/>
      <c r="AA1011" s="146"/>
      <c r="AB1011" s="146"/>
    </row>
    <row r="1012">
      <c r="A1012" s="439"/>
      <c r="B1012" s="452"/>
      <c r="C1012" s="453"/>
      <c r="D1012" s="454"/>
      <c r="E1012" s="454"/>
      <c r="F1012" s="455"/>
      <c r="G1012" s="437"/>
      <c r="H1012" s="456"/>
      <c r="I1012" s="455"/>
      <c r="J1012" s="146"/>
      <c r="K1012" s="146"/>
      <c r="L1012" s="146"/>
      <c r="M1012" s="146"/>
      <c r="N1012" s="146"/>
      <c r="O1012" s="146"/>
      <c r="P1012" s="146"/>
      <c r="Q1012" s="146"/>
      <c r="R1012" s="146"/>
      <c r="S1012" s="146"/>
      <c r="T1012" s="146"/>
      <c r="U1012" s="146"/>
      <c r="V1012" s="146"/>
      <c r="W1012" s="146"/>
      <c r="X1012" s="146"/>
      <c r="Y1012" s="146"/>
      <c r="Z1012" s="146"/>
      <c r="AA1012" s="146"/>
      <c r="AB1012" s="146"/>
    </row>
    <row r="1013">
      <c r="A1013" s="439"/>
      <c r="B1013" s="452"/>
      <c r="C1013" s="453"/>
      <c r="D1013" s="454"/>
      <c r="E1013" s="454"/>
      <c r="F1013" s="455"/>
      <c r="G1013" s="437"/>
      <c r="H1013" s="456"/>
      <c r="I1013" s="455"/>
      <c r="J1013" s="146"/>
      <c r="K1013" s="146"/>
      <c r="L1013" s="146"/>
      <c r="M1013" s="146"/>
      <c r="N1013" s="146"/>
      <c r="O1013" s="146"/>
      <c r="P1013" s="146"/>
      <c r="Q1013" s="146"/>
      <c r="R1013" s="146"/>
      <c r="S1013" s="146"/>
      <c r="T1013" s="146"/>
      <c r="U1013" s="146"/>
      <c r="V1013" s="146"/>
      <c r="W1013" s="146"/>
      <c r="X1013" s="146"/>
      <c r="Y1013" s="146"/>
      <c r="Z1013" s="146"/>
      <c r="AA1013" s="146"/>
      <c r="AB1013" s="146"/>
    </row>
    <row r="1014">
      <c r="A1014" s="439"/>
      <c r="B1014" s="452"/>
      <c r="C1014" s="453"/>
      <c r="D1014" s="454"/>
      <c r="E1014" s="454"/>
      <c r="F1014" s="455"/>
      <c r="G1014" s="437"/>
      <c r="H1014" s="456"/>
      <c r="I1014" s="455"/>
      <c r="J1014" s="146"/>
      <c r="K1014" s="146"/>
      <c r="L1014" s="146"/>
      <c r="M1014" s="146"/>
      <c r="N1014" s="146"/>
      <c r="O1014" s="146"/>
      <c r="P1014" s="146"/>
      <c r="Q1014" s="146"/>
      <c r="R1014" s="146"/>
      <c r="S1014" s="146"/>
      <c r="T1014" s="146"/>
      <c r="U1014" s="146"/>
      <c r="V1014" s="146"/>
      <c r="W1014" s="146"/>
      <c r="X1014" s="146"/>
      <c r="Y1014" s="146"/>
      <c r="Z1014" s="146"/>
      <c r="AA1014" s="146"/>
      <c r="AB1014" s="146"/>
    </row>
    <row r="1015">
      <c r="A1015" s="439"/>
      <c r="B1015" s="452"/>
      <c r="C1015" s="453"/>
      <c r="D1015" s="454"/>
      <c r="E1015" s="454"/>
      <c r="F1015" s="455"/>
      <c r="G1015" s="437"/>
      <c r="H1015" s="456"/>
      <c r="I1015" s="455"/>
      <c r="J1015" s="146"/>
      <c r="K1015" s="146"/>
      <c r="L1015" s="146"/>
      <c r="M1015" s="146"/>
      <c r="N1015" s="146"/>
      <c r="O1015" s="146"/>
      <c r="P1015" s="146"/>
      <c r="Q1015" s="146"/>
      <c r="R1015" s="146"/>
      <c r="S1015" s="146"/>
      <c r="T1015" s="146"/>
      <c r="U1015" s="146"/>
      <c r="V1015" s="146"/>
      <c r="W1015" s="146"/>
      <c r="X1015" s="146"/>
      <c r="Y1015" s="146"/>
      <c r="Z1015" s="146"/>
      <c r="AA1015" s="146"/>
      <c r="AB1015" s="146"/>
    </row>
    <row r="1016">
      <c r="A1016" s="439"/>
      <c r="B1016" s="452"/>
      <c r="C1016" s="453"/>
      <c r="D1016" s="454"/>
      <c r="E1016" s="454"/>
      <c r="F1016" s="455"/>
      <c r="G1016" s="437"/>
      <c r="H1016" s="456"/>
      <c r="I1016" s="455"/>
      <c r="J1016" s="146"/>
      <c r="K1016" s="146"/>
      <c r="L1016" s="146"/>
      <c r="M1016" s="146"/>
      <c r="N1016" s="146"/>
      <c r="O1016" s="146"/>
      <c r="P1016" s="146"/>
      <c r="Q1016" s="146"/>
      <c r="R1016" s="146"/>
      <c r="S1016" s="146"/>
      <c r="T1016" s="146"/>
      <c r="U1016" s="146"/>
      <c r="V1016" s="146"/>
      <c r="W1016" s="146"/>
      <c r="X1016" s="146"/>
      <c r="Y1016" s="146"/>
      <c r="Z1016" s="146"/>
      <c r="AA1016" s="146"/>
      <c r="AB1016" s="146"/>
    </row>
    <row r="1017">
      <c r="A1017" s="439"/>
      <c r="B1017" s="452"/>
      <c r="C1017" s="453"/>
      <c r="D1017" s="454"/>
      <c r="E1017" s="454"/>
      <c r="F1017" s="455"/>
      <c r="G1017" s="437"/>
      <c r="H1017" s="456"/>
      <c r="I1017" s="455"/>
      <c r="J1017" s="146"/>
      <c r="K1017" s="146"/>
      <c r="L1017" s="146"/>
      <c r="M1017" s="146"/>
      <c r="N1017" s="146"/>
      <c r="O1017" s="146"/>
      <c r="P1017" s="146"/>
      <c r="Q1017" s="146"/>
      <c r="R1017" s="146"/>
      <c r="S1017" s="146"/>
      <c r="T1017" s="146"/>
      <c r="U1017" s="146"/>
      <c r="V1017" s="146"/>
      <c r="W1017" s="146"/>
      <c r="X1017" s="146"/>
      <c r="Y1017" s="146"/>
      <c r="Z1017" s="146"/>
      <c r="AA1017" s="146"/>
      <c r="AB1017" s="146"/>
    </row>
    <row r="1018">
      <c r="A1018" s="439"/>
      <c r="B1018" s="452"/>
      <c r="C1018" s="453"/>
      <c r="D1018" s="454"/>
      <c r="E1018" s="454"/>
      <c r="F1018" s="455"/>
      <c r="G1018" s="437"/>
      <c r="H1018" s="456"/>
      <c r="I1018" s="455"/>
      <c r="J1018" s="146"/>
      <c r="K1018" s="146"/>
      <c r="L1018" s="146"/>
      <c r="M1018" s="146"/>
      <c r="N1018" s="146"/>
      <c r="O1018" s="146"/>
      <c r="P1018" s="146"/>
      <c r="Q1018" s="146"/>
      <c r="R1018" s="146"/>
      <c r="S1018" s="146"/>
      <c r="T1018" s="146"/>
      <c r="U1018" s="146"/>
      <c r="V1018" s="146"/>
      <c r="W1018" s="146"/>
      <c r="X1018" s="146"/>
      <c r="Y1018" s="146"/>
      <c r="Z1018" s="146"/>
      <c r="AA1018" s="146"/>
      <c r="AB1018" s="146"/>
    </row>
    <row r="1019">
      <c r="A1019" s="439"/>
      <c r="B1019" s="452"/>
      <c r="C1019" s="453"/>
      <c r="D1019" s="454"/>
      <c r="E1019" s="454"/>
      <c r="F1019" s="455"/>
      <c r="G1019" s="437"/>
      <c r="H1019" s="456"/>
      <c r="I1019" s="455"/>
      <c r="J1019" s="146"/>
      <c r="K1019" s="146"/>
      <c r="L1019" s="146"/>
      <c r="M1019" s="146"/>
      <c r="N1019" s="146"/>
      <c r="O1019" s="146"/>
      <c r="P1019" s="146"/>
      <c r="Q1019" s="146"/>
      <c r="R1019" s="146"/>
      <c r="S1019" s="146"/>
      <c r="T1019" s="146"/>
      <c r="U1019" s="146"/>
      <c r="V1019" s="146"/>
      <c r="W1019" s="146"/>
      <c r="X1019" s="146"/>
      <c r="Y1019" s="146"/>
      <c r="Z1019" s="146"/>
      <c r="AA1019" s="146"/>
      <c r="AB1019" s="146"/>
    </row>
    <row r="1020">
      <c r="A1020" s="439"/>
      <c r="B1020" s="452"/>
      <c r="C1020" s="453"/>
      <c r="D1020" s="454"/>
      <c r="E1020" s="454"/>
      <c r="F1020" s="455"/>
      <c r="G1020" s="437"/>
      <c r="H1020" s="456"/>
      <c r="I1020" s="455"/>
      <c r="J1020" s="146"/>
      <c r="K1020" s="146"/>
      <c r="L1020" s="146"/>
      <c r="M1020" s="146"/>
      <c r="N1020" s="146"/>
      <c r="O1020" s="146"/>
      <c r="P1020" s="146"/>
      <c r="Q1020" s="146"/>
      <c r="R1020" s="146"/>
      <c r="S1020" s="146"/>
      <c r="T1020" s="146"/>
      <c r="U1020" s="146"/>
      <c r="V1020" s="146"/>
      <c r="W1020" s="146"/>
      <c r="X1020" s="146"/>
      <c r="Y1020" s="146"/>
      <c r="Z1020" s="146"/>
      <c r="AA1020" s="146"/>
      <c r="AB1020" s="146"/>
    </row>
    <row r="1021">
      <c r="A1021" s="439"/>
      <c r="B1021" s="452"/>
      <c r="C1021" s="453"/>
      <c r="D1021" s="454"/>
      <c r="E1021" s="454"/>
      <c r="F1021" s="455"/>
      <c r="G1021" s="437"/>
      <c r="H1021" s="456"/>
      <c r="I1021" s="455"/>
      <c r="J1021" s="146"/>
      <c r="K1021" s="146"/>
      <c r="L1021" s="146"/>
      <c r="M1021" s="146"/>
      <c r="N1021" s="146"/>
      <c r="O1021" s="146"/>
      <c r="P1021" s="146"/>
      <c r="Q1021" s="146"/>
      <c r="R1021" s="146"/>
      <c r="S1021" s="146"/>
      <c r="T1021" s="146"/>
      <c r="U1021" s="146"/>
      <c r="V1021" s="146"/>
      <c r="W1021" s="146"/>
      <c r="X1021" s="146"/>
      <c r="Y1021" s="146"/>
      <c r="Z1021" s="146"/>
      <c r="AA1021" s="146"/>
      <c r="AB1021" s="146"/>
    </row>
    <row r="1022">
      <c r="A1022" s="439"/>
      <c r="B1022" s="452"/>
      <c r="C1022" s="453"/>
      <c r="D1022" s="454"/>
      <c r="E1022" s="454"/>
      <c r="F1022" s="455"/>
      <c r="G1022" s="437"/>
      <c r="H1022" s="456"/>
      <c r="I1022" s="455"/>
      <c r="J1022" s="146"/>
      <c r="K1022" s="146"/>
      <c r="L1022" s="146"/>
      <c r="M1022" s="146"/>
      <c r="N1022" s="146"/>
      <c r="O1022" s="146"/>
      <c r="P1022" s="146"/>
      <c r="Q1022" s="146"/>
      <c r="R1022" s="146"/>
      <c r="S1022" s="146"/>
      <c r="T1022" s="146"/>
      <c r="U1022" s="146"/>
      <c r="V1022" s="146"/>
      <c r="W1022" s="146"/>
      <c r="X1022" s="146"/>
      <c r="Y1022" s="146"/>
      <c r="Z1022" s="146"/>
      <c r="AA1022" s="146"/>
      <c r="AB1022" s="146"/>
    </row>
    <row r="1023">
      <c r="A1023" s="439"/>
      <c r="B1023" s="452"/>
      <c r="C1023" s="453"/>
      <c r="D1023" s="454"/>
      <c r="E1023" s="454"/>
      <c r="F1023" s="455"/>
      <c r="G1023" s="437"/>
      <c r="H1023" s="456"/>
      <c r="I1023" s="455"/>
      <c r="J1023" s="146"/>
      <c r="K1023" s="146"/>
      <c r="L1023" s="146"/>
      <c r="M1023" s="146"/>
      <c r="N1023" s="146"/>
      <c r="O1023" s="146"/>
      <c r="P1023" s="146"/>
      <c r="Q1023" s="146"/>
      <c r="R1023" s="146"/>
      <c r="S1023" s="146"/>
      <c r="T1023" s="146"/>
      <c r="U1023" s="146"/>
      <c r="V1023" s="146"/>
      <c r="W1023" s="146"/>
      <c r="X1023" s="146"/>
      <c r="Y1023" s="146"/>
      <c r="Z1023" s="146"/>
      <c r="AA1023" s="146"/>
      <c r="AB1023" s="146"/>
    </row>
    <row r="1024">
      <c r="A1024" s="439"/>
      <c r="B1024" s="452"/>
      <c r="C1024" s="453"/>
      <c r="D1024" s="454"/>
      <c r="E1024" s="454"/>
      <c r="F1024" s="455"/>
      <c r="G1024" s="437"/>
      <c r="H1024" s="456"/>
      <c r="I1024" s="455"/>
      <c r="J1024" s="146"/>
      <c r="K1024" s="146"/>
      <c r="L1024" s="146"/>
      <c r="M1024" s="146"/>
      <c r="N1024" s="146"/>
      <c r="O1024" s="146"/>
      <c r="P1024" s="146"/>
      <c r="Q1024" s="146"/>
      <c r="R1024" s="146"/>
      <c r="S1024" s="146"/>
      <c r="T1024" s="146"/>
      <c r="U1024" s="146"/>
      <c r="V1024" s="146"/>
      <c r="W1024" s="146"/>
      <c r="X1024" s="146"/>
      <c r="Y1024" s="146"/>
      <c r="Z1024" s="146"/>
      <c r="AA1024" s="146"/>
      <c r="AB1024" s="146"/>
    </row>
    <row r="1025">
      <c r="A1025" s="439"/>
      <c r="B1025" s="452"/>
      <c r="C1025" s="453"/>
      <c r="D1025" s="454"/>
      <c r="E1025" s="454"/>
      <c r="F1025" s="455"/>
      <c r="G1025" s="437"/>
      <c r="H1025" s="456"/>
      <c r="I1025" s="455"/>
      <c r="J1025" s="146"/>
      <c r="K1025" s="146"/>
      <c r="L1025" s="146"/>
      <c r="M1025" s="146"/>
      <c r="N1025" s="146"/>
      <c r="O1025" s="146"/>
      <c r="P1025" s="146"/>
      <c r="Q1025" s="146"/>
      <c r="R1025" s="146"/>
      <c r="S1025" s="146"/>
      <c r="T1025" s="146"/>
      <c r="U1025" s="146"/>
      <c r="V1025" s="146"/>
      <c r="W1025" s="146"/>
      <c r="X1025" s="146"/>
      <c r="Y1025" s="146"/>
      <c r="Z1025" s="146"/>
      <c r="AA1025" s="146"/>
      <c r="AB1025" s="146"/>
    </row>
    <row r="1026">
      <c r="A1026" s="439"/>
      <c r="B1026" s="452"/>
      <c r="C1026" s="453"/>
      <c r="D1026" s="454"/>
      <c r="E1026" s="454"/>
      <c r="F1026" s="455"/>
      <c r="G1026" s="437"/>
      <c r="H1026" s="456"/>
      <c r="I1026" s="455"/>
      <c r="J1026" s="146"/>
      <c r="K1026" s="146"/>
      <c r="L1026" s="146"/>
      <c r="M1026" s="146"/>
      <c r="N1026" s="146"/>
      <c r="O1026" s="146"/>
      <c r="P1026" s="146"/>
      <c r="Q1026" s="146"/>
      <c r="R1026" s="146"/>
      <c r="S1026" s="146"/>
      <c r="T1026" s="146"/>
      <c r="U1026" s="146"/>
      <c r="V1026" s="146"/>
      <c r="W1026" s="146"/>
      <c r="X1026" s="146"/>
      <c r="Y1026" s="146"/>
      <c r="Z1026" s="146"/>
      <c r="AA1026" s="146"/>
      <c r="AB1026" s="146"/>
    </row>
    <row r="1027">
      <c r="A1027" s="439"/>
      <c r="B1027" s="452"/>
      <c r="C1027" s="453"/>
      <c r="D1027" s="454"/>
      <c r="E1027" s="454"/>
      <c r="F1027" s="455"/>
      <c r="G1027" s="437"/>
      <c r="H1027" s="456"/>
      <c r="I1027" s="455"/>
      <c r="J1027" s="146"/>
      <c r="K1027" s="146"/>
      <c r="L1027" s="146"/>
      <c r="M1027" s="146"/>
      <c r="N1027" s="146"/>
      <c r="O1027" s="146"/>
      <c r="P1027" s="146"/>
      <c r="Q1027" s="146"/>
      <c r="R1027" s="146"/>
      <c r="S1027" s="146"/>
      <c r="T1027" s="146"/>
      <c r="U1027" s="146"/>
      <c r="V1027" s="146"/>
      <c r="W1027" s="146"/>
      <c r="X1027" s="146"/>
      <c r="Y1027" s="146"/>
      <c r="Z1027" s="146"/>
      <c r="AA1027" s="146"/>
      <c r="AB1027" s="146"/>
    </row>
    <row r="1028">
      <c r="A1028" s="439"/>
      <c r="B1028" s="452"/>
      <c r="C1028" s="453"/>
      <c r="D1028" s="454"/>
      <c r="E1028" s="454"/>
      <c r="F1028" s="455"/>
      <c r="G1028" s="437"/>
      <c r="H1028" s="456"/>
      <c r="I1028" s="455"/>
      <c r="J1028" s="146"/>
      <c r="K1028" s="146"/>
      <c r="L1028" s="146"/>
      <c r="M1028" s="146"/>
      <c r="N1028" s="146"/>
      <c r="O1028" s="146"/>
      <c r="P1028" s="146"/>
      <c r="Q1028" s="146"/>
      <c r="R1028" s="146"/>
      <c r="S1028" s="146"/>
      <c r="T1028" s="146"/>
      <c r="U1028" s="146"/>
      <c r="V1028" s="146"/>
      <c r="W1028" s="146"/>
      <c r="X1028" s="146"/>
      <c r="Y1028" s="146"/>
      <c r="Z1028" s="146"/>
      <c r="AA1028" s="146"/>
      <c r="AB1028" s="146"/>
    </row>
    <row r="1029">
      <c r="A1029" s="439"/>
      <c r="B1029" s="452"/>
      <c r="C1029" s="453"/>
      <c r="D1029" s="454"/>
      <c r="E1029" s="454"/>
      <c r="F1029" s="455"/>
      <c r="G1029" s="437"/>
      <c r="H1029" s="456"/>
      <c r="I1029" s="455"/>
      <c r="J1029" s="146"/>
      <c r="K1029" s="146"/>
      <c r="L1029" s="146"/>
      <c r="M1029" s="146"/>
      <c r="N1029" s="146"/>
      <c r="O1029" s="146"/>
      <c r="P1029" s="146"/>
      <c r="Q1029" s="146"/>
      <c r="R1029" s="146"/>
      <c r="S1029" s="146"/>
      <c r="T1029" s="146"/>
      <c r="U1029" s="146"/>
      <c r="V1029" s="146"/>
      <c r="W1029" s="146"/>
      <c r="X1029" s="146"/>
      <c r="Y1029" s="146"/>
      <c r="Z1029" s="146"/>
      <c r="AA1029" s="146"/>
      <c r="AB1029" s="146"/>
    </row>
    <row r="1030">
      <c r="A1030" s="439"/>
      <c r="B1030" s="452"/>
      <c r="C1030" s="453"/>
      <c r="D1030" s="454"/>
      <c r="E1030" s="454"/>
      <c r="F1030" s="455"/>
      <c r="G1030" s="437"/>
      <c r="H1030" s="456"/>
      <c r="I1030" s="455"/>
      <c r="J1030" s="146"/>
      <c r="K1030" s="146"/>
      <c r="L1030" s="146"/>
      <c r="M1030" s="146"/>
      <c r="N1030" s="146"/>
      <c r="O1030" s="146"/>
      <c r="P1030" s="146"/>
      <c r="Q1030" s="146"/>
      <c r="R1030" s="146"/>
      <c r="S1030" s="146"/>
      <c r="T1030" s="146"/>
      <c r="U1030" s="146"/>
      <c r="V1030" s="146"/>
      <c r="W1030" s="146"/>
      <c r="X1030" s="146"/>
      <c r="Y1030" s="146"/>
      <c r="Z1030" s="146"/>
      <c r="AA1030" s="146"/>
      <c r="AB1030" s="146"/>
    </row>
    <row r="1031">
      <c r="A1031" s="439"/>
      <c r="B1031" s="452"/>
      <c r="C1031" s="453"/>
      <c r="D1031" s="454"/>
      <c r="E1031" s="454"/>
      <c r="F1031" s="455"/>
      <c r="G1031" s="437"/>
      <c r="H1031" s="456"/>
      <c r="I1031" s="455"/>
      <c r="J1031" s="146"/>
      <c r="K1031" s="146"/>
      <c r="L1031" s="146"/>
      <c r="M1031" s="146"/>
      <c r="N1031" s="146"/>
      <c r="O1031" s="146"/>
      <c r="P1031" s="146"/>
      <c r="Q1031" s="146"/>
      <c r="R1031" s="146"/>
      <c r="S1031" s="146"/>
      <c r="T1031" s="146"/>
      <c r="U1031" s="146"/>
      <c r="V1031" s="146"/>
      <c r="W1031" s="146"/>
      <c r="X1031" s="146"/>
      <c r="Y1031" s="146"/>
      <c r="Z1031" s="146"/>
      <c r="AA1031" s="146"/>
      <c r="AB1031" s="146"/>
    </row>
  </sheetData>
  <customSheetViews>
    <customSheetView guid="{2B6EED97-C4D4-4D9C-9355-471B7F13A1AF}" filter="1" showAutoFilter="1">
      <autoFilter ref="$A$1:$I$1031">
        <filterColumn colId="5">
          <filters>
            <filter val="Bình"/>
            <filter val="Dương"/>
            <filter val="Nga"/>
            <filter val="Tính"/>
            <filter val="trinh"/>
          </filters>
        </filterColumn>
      </autoFilter>
    </customSheetView>
  </customSheetViews>
  <dataValidations>
    <dataValidation type="list" allowBlank="1" showErrorMessage="1" sqref="F2:F1031">
      <formula1>"Bình,Thịnh,Thư,Trinh,Dương,trinh,Tính,Thiện,Nga"</formula1>
    </dataValidation>
    <dataValidation type="list" allowBlank="1" showErrorMessage="1" sqref="G2:G197 G209 G217 G221:G222 G242 G250">
      <formula1>"Hồ sơ,NE,Will,Lost,Cold,HOT,NB"</formula1>
    </dataValidation>
    <dataValidation type="list" allowBlank="1" showErrorMessage="1" sqref="G198:G208 G210:G216 G218:G220 G223:G241 G243:G249 G251:G650">
      <formula1>"Convert,NE,Will,Lost,Cold,HOT,NB"</formula1>
    </dataValidation>
  </dataValidations>
  <hyperlinks>
    <hyperlink r:id="rId1" ref="D2"/>
    <hyperlink r:id="rId2" ref="D3"/>
    <hyperlink r:id="rId3" ref="D4"/>
    <hyperlink r:id="rId4" ref="D5"/>
    <hyperlink r:id="rId5" ref="D6"/>
    <hyperlink r:id="rId6" ref="D7"/>
    <hyperlink r:id="rId7" ref="D8"/>
    <hyperlink r:id="rId8" ref="D12"/>
    <hyperlink r:id="rId9" ref="D13"/>
    <hyperlink r:id="rId10" ref="D14"/>
    <hyperlink r:id="rId11" ref="D15"/>
    <hyperlink r:id="rId12" ref="D16"/>
    <hyperlink r:id="rId13" ref="D17"/>
    <hyperlink r:id="rId14" ref="D18"/>
    <hyperlink r:id="rId15" ref="D19"/>
    <hyperlink r:id="rId16" ref="D20"/>
    <hyperlink r:id="rId17" ref="D21"/>
    <hyperlink r:id="rId18" ref="D22"/>
    <hyperlink r:id="rId19" ref="D23"/>
    <hyperlink r:id="rId20" ref="D24"/>
    <hyperlink r:id="rId21" ref="D25"/>
    <hyperlink r:id="rId22" ref="D26"/>
    <hyperlink r:id="rId23" ref="D27"/>
    <hyperlink r:id="rId24" ref="D28"/>
    <hyperlink r:id="rId25" ref="D29"/>
    <hyperlink r:id="rId26" ref="D30"/>
    <hyperlink r:id="rId27" ref="D31"/>
    <hyperlink r:id="rId28" ref="D32"/>
    <hyperlink r:id="rId29" ref="D33"/>
    <hyperlink r:id="rId30" ref="D34"/>
    <hyperlink r:id="rId31" ref="D35"/>
    <hyperlink r:id="rId32" ref="D36"/>
    <hyperlink r:id="rId33" ref="D37"/>
    <hyperlink r:id="rId34" ref="D38"/>
    <hyperlink r:id="rId35" ref="D39"/>
    <hyperlink r:id="rId36" ref="D40"/>
    <hyperlink r:id="rId37" ref="D41"/>
    <hyperlink r:id="rId38" ref="D42"/>
    <hyperlink r:id="rId39" ref="D43"/>
    <hyperlink r:id="rId40" ref="D44"/>
    <hyperlink r:id="rId41" ref="D45"/>
    <hyperlink r:id="rId42" ref="D46"/>
    <hyperlink r:id="rId43" ref="D47"/>
    <hyperlink r:id="rId44" ref="D48"/>
    <hyperlink r:id="rId45" ref="D49"/>
    <hyperlink r:id="rId46" ref="D50"/>
    <hyperlink r:id="rId47" ref="D51"/>
    <hyperlink r:id="rId48" ref="D52"/>
    <hyperlink r:id="rId49" ref="D53"/>
    <hyperlink r:id="rId50" ref="D54"/>
    <hyperlink r:id="rId51" ref="D55"/>
    <hyperlink r:id="rId52" ref="D56"/>
    <hyperlink r:id="rId53" ref="D57"/>
    <hyperlink r:id="rId54" ref="D58"/>
    <hyperlink r:id="rId55" ref="D59"/>
    <hyperlink r:id="rId56" ref="D60"/>
    <hyperlink r:id="rId57" ref="D61"/>
    <hyperlink r:id="rId58" ref="D62"/>
    <hyperlink r:id="rId59" ref="D63"/>
    <hyperlink r:id="rId60" ref="D64"/>
    <hyperlink r:id="rId61" ref="D65"/>
    <hyperlink r:id="rId62" ref="D66"/>
    <hyperlink r:id="rId63" ref="D67"/>
    <hyperlink r:id="rId64" ref="D68"/>
    <hyperlink r:id="rId65" ref="D69"/>
    <hyperlink r:id="rId66" ref="D70"/>
    <hyperlink r:id="rId67" ref="D71"/>
    <hyperlink r:id="rId68" ref="D72"/>
    <hyperlink r:id="rId69" ref="D73"/>
    <hyperlink r:id="rId70" ref="D74"/>
    <hyperlink r:id="rId71" ref="D75"/>
    <hyperlink r:id="rId72" ref="D76"/>
    <hyperlink r:id="rId73" ref="D77"/>
    <hyperlink r:id="rId74" ref="D78"/>
    <hyperlink r:id="rId75" ref="D79"/>
    <hyperlink r:id="rId76" ref="D80"/>
    <hyperlink r:id="rId77" ref="D81"/>
    <hyperlink r:id="rId78" ref="D82"/>
    <hyperlink r:id="rId79" ref="D83"/>
    <hyperlink r:id="rId80" ref="D84"/>
    <hyperlink r:id="rId81" ref="D85"/>
    <hyperlink r:id="rId82" ref="D86"/>
    <hyperlink r:id="rId83" ref="D87"/>
    <hyperlink r:id="rId84" ref="D88"/>
    <hyperlink r:id="rId85" ref="D89"/>
    <hyperlink r:id="rId86" ref="D90"/>
    <hyperlink r:id="rId87" ref="D91"/>
    <hyperlink r:id="rId88" ref="D92"/>
    <hyperlink r:id="rId89" ref="D93"/>
    <hyperlink r:id="rId90" ref="D94"/>
    <hyperlink r:id="rId91" ref="D95"/>
    <hyperlink r:id="rId92" ref="D96"/>
    <hyperlink r:id="rId93" ref="D97"/>
    <hyperlink r:id="rId94" ref="D98"/>
    <hyperlink r:id="rId95" ref="D99"/>
    <hyperlink r:id="rId96" ref="D100"/>
    <hyperlink r:id="rId97" ref="D101"/>
    <hyperlink r:id="rId98" ref="D102"/>
    <hyperlink r:id="rId99" ref="D103"/>
    <hyperlink r:id="rId100" ref="D104"/>
    <hyperlink r:id="rId101" ref="D105"/>
    <hyperlink r:id="rId102" ref="D106"/>
    <hyperlink r:id="rId103" ref="D107"/>
    <hyperlink r:id="rId104" ref="D108"/>
    <hyperlink r:id="rId105" ref="D109"/>
    <hyperlink r:id="rId106" ref="D110"/>
    <hyperlink r:id="rId107" ref="D111"/>
    <hyperlink r:id="rId108" ref="D112"/>
    <hyperlink r:id="rId109" ref="D113"/>
    <hyperlink r:id="rId110" ref="D114"/>
    <hyperlink r:id="rId111" ref="D115"/>
    <hyperlink r:id="rId112" ref="D116"/>
    <hyperlink r:id="rId113" ref="D117"/>
    <hyperlink r:id="rId114" ref="D118"/>
    <hyperlink r:id="rId115" ref="D119"/>
    <hyperlink r:id="rId116" ref="D120"/>
    <hyperlink r:id="rId117" ref="D121"/>
    <hyperlink r:id="rId118" ref="D122"/>
    <hyperlink r:id="rId119" ref="D123"/>
    <hyperlink r:id="rId120" ref="D124"/>
    <hyperlink r:id="rId121" ref="D125"/>
    <hyperlink r:id="rId122" ref="D126"/>
    <hyperlink r:id="rId123" ref="D127"/>
    <hyperlink r:id="rId124" ref="D128"/>
    <hyperlink r:id="rId125" ref="D129"/>
    <hyperlink r:id="rId126" ref="D130"/>
    <hyperlink r:id="rId127" ref="D131"/>
    <hyperlink r:id="rId128" ref="D132"/>
    <hyperlink r:id="rId129" ref="D133"/>
    <hyperlink r:id="rId130" ref="D134"/>
    <hyperlink r:id="rId131" ref="D135"/>
    <hyperlink r:id="rId132" ref="D136"/>
    <hyperlink r:id="rId133" ref="D137"/>
    <hyperlink r:id="rId134" ref="D138"/>
    <hyperlink r:id="rId135" ref="D139"/>
    <hyperlink r:id="rId136" ref="D140"/>
    <hyperlink r:id="rId137" ref="D141"/>
    <hyperlink r:id="rId138" ref="D142"/>
    <hyperlink r:id="rId139" ref="D143"/>
    <hyperlink r:id="rId140" ref="D144"/>
    <hyperlink r:id="rId141" ref="D145"/>
    <hyperlink r:id="rId142" ref="D146"/>
    <hyperlink r:id="rId143" ref="D147"/>
    <hyperlink r:id="rId144" ref="D148"/>
    <hyperlink r:id="rId145" ref="D149"/>
    <hyperlink r:id="rId146" ref="D150"/>
    <hyperlink r:id="rId147" ref="D151"/>
    <hyperlink r:id="rId148" ref="D152"/>
    <hyperlink r:id="rId149" ref="D237"/>
    <hyperlink r:id="rId150" ref="D263"/>
    <hyperlink r:id="rId151" ref="D268"/>
  </hyperlinks>
  <drawing r:id="rId15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29.88"/>
    <col customWidth="1" min="3" max="3" width="16.75"/>
    <col customWidth="1" min="4" max="4" width="19.63"/>
    <col customWidth="1" min="5" max="5" width="56.0"/>
    <col customWidth="1" min="6" max="7" width="14.63"/>
    <col customWidth="1" min="8" max="8" width="16.38"/>
    <col customWidth="1" min="9" max="9" width="20.75"/>
  </cols>
  <sheetData>
    <row r="1">
      <c r="A1" s="303" t="s">
        <v>1002</v>
      </c>
      <c r="B1" s="304" t="s">
        <v>1</v>
      </c>
      <c r="C1" s="304" t="s">
        <v>2</v>
      </c>
      <c r="D1" s="305" t="s">
        <v>3</v>
      </c>
      <c r="E1" s="303" t="s">
        <v>1006</v>
      </c>
      <c r="F1" s="303" t="s">
        <v>7</v>
      </c>
      <c r="G1" s="306" t="s">
        <v>9</v>
      </c>
      <c r="H1" s="303" t="s">
        <v>1007</v>
      </c>
      <c r="I1" s="304"/>
      <c r="J1" s="307"/>
      <c r="K1" s="307"/>
      <c r="L1" s="307"/>
      <c r="M1" s="307"/>
      <c r="N1" s="307"/>
      <c r="O1" s="307"/>
      <c r="P1" s="307"/>
      <c r="Q1" s="307"/>
      <c r="R1" s="307"/>
      <c r="S1" s="307"/>
      <c r="T1" s="307"/>
      <c r="U1" s="307"/>
      <c r="V1" s="307"/>
      <c r="W1" s="307"/>
      <c r="X1" s="307"/>
      <c r="Y1" s="307"/>
      <c r="Z1" s="307"/>
      <c r="AA1" s="307"/>
      <c r="AB1" s="307"/>
    </row>
    <row r="2">
      <c r="A2" s="226">
        <v>1.0</v>
      </c>
      <c r="B2" s="178" t="s">
        <v>1009</v>
      </c>
      <c r="C2" s="178" t="s">
        <v>1011</v>
      </c>
      <c r="D2" s="308" t="s">
        <v>1013</v>
      </c>
      <c r="E2" s="178" t="s">
        <v>1014</v>
      </c>
      <c r="F2" s="178" t="s">
        <v>40</v>
      </c>
      <c r="G2" s="158" t="s">
        <v>125</v>
      </c>
      <c r="H2" s="309">
        <v>46240.0</v>
      </c>
      <c r="I2" s="226"/>
      <c r="J2" s="307"/>
      <c r="K2" s="307"/>
      <c r="L2" s="307"/>
      <c r="M2" s="307"/>
      <c r="N2" s="307"/>
      <c r="O2" s="307"/>
      <c r="P2" s="307"/>
      <c r="Q2" s="307"/>
      <c r="R2" s="307"/>
      <c r="S2" s="307"/>
      <c r="T2" s="307"/>
      <c r="U2" s="307"/>
      <c r="V2" s="307"/>
      <c r="W2" s="307"/>
      <c r="X2" s="307"/>
      <c r="Y2" s="307"/>
      <c r="Z2" s="307"/>
      <c r="AA2" s="307"/>
      <c r="AB2" s="307"/>
    </row>
    <row r="3">
      <c r="A3" s="59">
        <v>2.0</v>
      </c>
      <c r="B3" s="280" t="s">
        <v>1022</v>
      </c>
      <c r="C3" s="278" t="s">
        <v>1024</v>
      </c>
      <c r="D3" s="265" t="s">
        <v>1025</v>
      </c>
      <c r="E3" s="17" t="s">
        <v>1026</v>
      </c>
      <c r="F3" s="178" t="s">
        <v>124</v>
      </c>
      <c r="G3" s="158" t="s">
        <v>687</v>
      </c>
      <c r="H3" s="290">
        <v>46281.0</v>
      </c>
      <c r="I3" s="290"/>
      <c r="J3" s="195"/>
      <c r="K3" s="195"/>
      <c r="L3" s="195"/>
      <c r="M3" s="146"/>
      <c r="N3" s="146"/>
      <c r="O3" s="146"/>
      <c r="P3" s="146"/>
      <c r="Q3" s="146"/>
      <c r="R3" s="146"/>
      <c r="S3" s="146"/>
      <c r="T3" s="146"/>
      <c r="U3" s="146"/>
      <c r="V3" s="146"/>
      <c r="W3" s="146"/>
      <c r="X3" s="146"/>
      <c r="Y3" s="146"/>
      <c r="Z3" s="146"/>
      <c r="AA3" s="146"/>
      <c r="AB3" s="146"/>
    </row>
    <row r="4">
      <c r="A4" s="226">
        <v>3.0</v>
      </c>
      <c r="B4" s="226"/>
      <c r="C4" s="226"/>
      <c r="D4" s="156"/>
      <c r="E4" s="178"/>
      <c r="F4" s="178"/>
      <c r="G4" s="158" t="s">
        <v>110</v>
      </c>
      <c r="H4" s="226"/>
      <c r="I4" s="226"/>
      <c r="J4" s="307"/>
      <c r="K4" s="307"/>
      <c r="L4" s="307"/>
      <c r="M4" s="307"/>
      <c r="N4" s="307"/>
      <c r="O4" s="307"/>
      <c r="P4" s="307"/>
      <c r="Q4" s="307"/>
      <c r="R4" s="307"/>
      <c r="S4" s="307"/>
      <c r="T4" s="307"/>
      <c r="U4" s="307"/>
      <c r="V4" s="307"/>
      <c r="W4" s="307"/>
      <c r="X4" s="307"/>
      <c r="Y4" s="307"/>
      <c r="Z4" s="307"/>
      <c r="AA4" s="307"/>
      <c r="AB4" s="307"/>
    </row>
    <row r="5">
      <c r="A5" s="226">
        <v>4.0</v>
      </c>
      <c r="B5" s="226"/>
      <c r="C5" s="226"/>
      <c r="D5" s="156"/>
      <c r="E5" s="178"/>
      <c r="F5" s="178"/>
      <c r="G5" s="158" t="s">
        <v>677</v>
      </c>
      <c r="H5" s="226"/>
      <c r="I5" s="226"/>
      <c r="J5" s="307"/>
      <c r="K5" s="307"/>
      <c r="L5" s="307"/>
      <c r="M5" s="307"/>
      <c r="N5" s="307"/>
      <c r="O5" s="307"/>
      <c r="P5" s="307"/>
      <c r="Q5" s="307"/>
      <c r="R5" s="307"/>
      <c r="S5" s="307"/>
      <c r="T5" s="307"/>
      <c r="U5" s="307"/>
      <c r="V5" s="307"/>
      <c r="W5" s="307"/>
      <c r="X5" s="307"/>
      <c r="Y5" s="307"/>
      <c r="Z5" s="307"/>
      <c r="AA5" s="307"/>
      <c r="AB5" s="307"/>
    </row>
    <row r="6">
      <c r="A6" s="226">
        <v>5.0</v>
      </c>
      <c r="B6" s="226"/>
      <c r="C6" s="226"/>
      <c r="D6" s="156"/>
      <c r="E6" s="178"/>
      <c r="F6" s="178"/>
      <c r="G6" s="158" t="s">
        <v>47</v>
      </c>
      <c r="H6" s="226"/>
      <c r="I6" s="226"/>
      <c r="J6" s="307"/>
      <c r="K6" s="307"/>
      <c r="L6" s="307"/>
      <c r="M6" s="307"/>
      <c r="N6" s="307"/>
      <c r="O6" s="307"/>
      <c r="P6" s="307"/>
      <c r="Q6" s="307"/>
      <c r="R6" s="307"/>
      <c r="S6" s="307"/>
      <c r="T6" s="307"/>
      <c r="U6" s="307"/>
      <c r="V6" s="307"/>
      <c r="W6" s="307"/>
      <c r="X6" s="307"/>
      <c r="Y6" s="307"/>
      <c r="Z6" s="307"/>
      <c r="AA6" s="307"/>
      <c r="AB6" s="307"/>
    </row>
    <row r="7">
      <c r="A7" s="226">
        <v>6.0</v>
      </c>
      <c r="B7" s="226"/>
      <c r="C7" s="226"/>
      <c r="D7" s="156"/>
      <c r="E7" s="178"/>
      <c r="F7" s="178"/>
      <c r="G7" s="158" t="s">
        <v>129</v>
      </c>
      <c r="H7" s="226"/>
      <c r="I7" s="226"/>
      <c r="J7" s="307"/>
      <c r="K7" s="307"/>
      <c r="L7" s="307"/>
      <c r="M7" s="307"/>
      <c r="N7" s="307"/>
      <c r="O7" s="307"/>
      <c r="P7" s="307"/>
      <c r="Q7" s="307"/>
      <c r="R7" s="307"/>
      <c r="S7" s="307"/>
      <c r="T7" s="307"/>
      <c r="U7" s="307"/>
      <c r="V7" s="307"/>
      <c r="W7" s="307"/>
      <c r="X7" s="307"/>
      <c r="Y7" s="307"/>
      <c r="Z7" s="307"/>
      <c r="AA7" s="307"/>
      <c r="AB7" s="307"/>
    </row>
    <row r="8">
      <c r="A8" s="226">
        <v>7.0</v>
      </c>
      <c r="B8" s="226"/>
      <c r="C8" s="226"/>
      <c r="D8" s="156"/>
      <c r="E8" s="178"/>
      <c r="F8" s="178"/>
      <c r="G8" s="158" t="s">
        <v>125</v>
      </c>
      <c r="H8" s="226"/>
      <c r="I8" s="226"/>
      <c r="J8" s="307"/>
      <c r="K8" s="307"/>
      <c r="L8" s="307"/>
      <c r="M8" s="307"/>
      <c r="N8" s="307"/>
      <c r="O8" s="307"/>
      <c r="P8" s="307"/>
      <c r="Q8" s="307"/>
      <c r="R8" s="307"/>
      <c r="S8" s="307"/>
      <c r="T8" s="307"/>
      <c r="U8" s="307"/>
      <c r="V8" s="307"/>
      <c r="W8" s="307"/>
      <c r="X8" s="307"/>
      <c r="Y8" s="307"/>
      <c r="Z8" s="307"/>
      <c r="AA8" s="307"/>
      <c r="AB8" s="307"/>
    </row>
    <row r="9">
      <c r="A9" s="226">
        <v>8.0</v>
      </c>
      <c r="B9" s="226"/>
      <c r="C9" s="226"/>
      <c r="D9" s="156"/>
      <c r="E9" s="226"/>
      <c r="F9" s="178"/>
      <c r="G9" s="158" t="s">
        <v>687</v>
      </c>
      <c r="H9" s="226"/>
      <c r="I9" s="226"/>
      <c r="J9" s="307"/>
      <c r="K9" s="307"/>
      <c r="L9" s="307"/>
      <c r="M9" s="307"/>
      <c r="N9" s="307"/>
      <c r="O9" s="307"/>
      <c r="P9" s="307"/>
      <c r="Q9" s="307"/>
      <c r="R9" s="307"/>
      <c r="S9" s="307"/>
      <c r="T9" s="307"/>
      <c r="U9" s="307"/>
      <c r="V9" s="307"/>
      <c r="W9" s="307"/>
      <c r="X9" s="307"/>
      <c r="Y9" s="307"/>
      <c r="Z9" s="307"/>
      <c r="AA9" s="307"/>
      <c r="AB9" s="307"/>
    </row>
    <row r="10">
      <c r="A10" s="226">
        <v>9.0</v>
      </c>
      <c r="B10" s="226"/>
      <c r="C10" s="226"/>
      <c r="D10" s="156"/>
      <c r="E10" s="178"/>
      <c r="F10" s="178"/>
      <c r="G10" s="158" t="s">
        <v>110</v>
      </c>
      <c r="H10" s="226"/>
      <c r="I10" s="226"/>
      <c r="J10" s="307"/>
      <c r="K10" s="307"/>
      <c r="L10" s="307"/>
      <c r="M10" s="307"/>
      <c r="N10" s="307"/>
      <c r="O10" s="307"/>
      <c r="P10" s="307"/>
      <c r="Q10" s="307"/>
      <c r="R10" s="307"/>
      <c r="S10" s="307"/>
      <c r="T10" s="307"/>
      <c r="U10" s="307"/>
      <c r="V10" s="307"/>
      <c r="W10" s="307"/>
      <c r="X10" s="307"/>
      <c r="Y10" s="307"/>
      <c r="Z10" s="307"/>
      <c r="AA10" s="307"/>
      <c r="AB10" s="307"/>
    </row>
    <row r="11">
      <c r="A11" s="226">
        <v>10.0</v>
      </c>
      <c r="B11" s="226"/>
      <c r="C11" s="226"/>
      <c r="D11" s="156"/>
      <c r="E11" s="226"/>
      <c r="F11" s="178"/>
      <c r="G11" s="158" t="s">
        <v>677</v>
      </c>
      <c r="H11" s="226"/>
      <c r="I11" s="226"/>
      <c r="J11" s="307"/>
      <c r="K11" s="307"/>
      <c r="L11" s="307"/>
      <c r="M11" s="307"/>
      <c r="N11" s="307"/>
      <c r="O11" s="307"/>
      <c r="P11" s="307"/>
      <c r="Q11" s="307"/>
      <c r="R11" s="307"/>
      <c r="S11" s="307"/>
      <c r="T11" s="307"/>
      <c r="U11" s="307"/>
      <c r="V11" s="307"/>
      <c r="W11" s="307"/>
      <c r="X11" s="307"/>
      <c r="Y11" s="307"/>
      <c r="Z11" s="307"/>
      <c r="AA11" s="307"/>
      <c r="AB11" s="307"/>
    </row>
    <row r="12">
      <c r="A12" s="226">
        <v>11.0</v>
      </c>
      <c r="B12" s="229"/>
      <c r="C12" s="226"/>
      <c r="D12" s="86"/>
      <c r="E12" s="178"/>
      <c r="F12" s="178"/>
      <c r="G12" s="158" t="s">
        <v>47</v>
      </c>
      <c r="H12" s="226"/>
      <c r="I12" s="226"/>
      <c r="J12" s="307"/>
      <c r="K12" s="307"/>
      <c r="L12" s="307"/>
      <c r="M12" s="307"/>
      <c r="N12" s="307"/>
      <c r="O12" s="307"/>
      <c r="P12" s="307"/>
      <c r="Q12" s="307"/>
      <c r="R12" s="307"/>
      <c r="S12" s="307"/>
      <c r="T12" s="307"/>
      <c r="U12" s="307"/>
      <c r="V12" s="307"/>
      <c r="W12" s="307"/>
      <c r="X12" s="307"/>
      <c r="Y12" s="307"/>
      <c r="Z12" s="307"/>
      <c r="AA12" s="307"/>
      <c r="AB12" s="307"/>
    </row>
    <row r="13">
      <c r="A13" s="226">
        <v>12.0</v>
      </c>
      <c r="B13" s="226"/>
      <c r="C13" s="226"/>
      <c r="D13" s="156"/>
      <c r="E13" s="178"/>
      <c r="F13" s="178"/>
      <c r="G13" s="158" t="s">
        <v>129</v>
      </c>
      <c r="H13" s="226"/>
      <c r="I13" s="226"/>
      <c r="J13" s="307"/>
      <c r="K13" s="307"/>
      <c r="L13" s="307"/>
      <c r="M13" s="307"/>
      <c r="N13" s="307"/>
      <c r="O13" s="307"/>
      <c r="P13" s="307"/>
      <c r="Q13" s="307"/>
      <c r="R13" s="307"/>
      <c r="S13" s="307"/>
      <c r="T13" s="307"/>
      <c r="U13" s="307"/>
      <c r="V13" s="307"/>
      <c r="W13" s="307"/>
      <c r="X13" s="307"/>
      <c r="Y13" s="307"/>
      <c r="Z13" s="307"/>
      <c r="AA13" s="307"/>
      <c r="AB13" s="307"/>
    </row>
    <row r="14">
      <c r="A14" s="226">
        <v>13.0</v>
      </c>
      <c r="B14" s="226"/>
      <c r="C14" s="226"/>
      <c r="D14" s="156"/>
      <c r="E14" s="178"/>
      <c r="F14" s="178"/>
      <c r="G14" s="158" t="s">
        <v>125</v>
      </c>
      <c r="H14" s="226"/>
      <c r="I14" s="226"/>
      <c r="J14" s="307"/>
      <c r="K14" s="307"/>
      <c r="L14" s="307"/>
      <c r="M14" s="307"/>
      <c r="N14" s="307"/>
      <c r="O14" s="307"/>
      <c r="P14" s="307"/>
      <c r="Q14" s="307"/>
      <c r="R14" s="307"/>
      <c r="S14" s="307"/>
      <c r="T14" s="307"/>
      <c r="U14" s="307"/>
      <c r="V14" s="307"/>
      <c r="W14" s="307"/>
      <c r="X14" s="307"/>
      <c r="Y14" s="307"/>
      <c r="Z14" s="307"/>
      <c r="AA14" s="307"/>
      <c r="AB14" s="307"/>
    </row>
    <row r="15">
      <c r="A15" s="226">
        <v>14.0</v>
      </c>
      <c r="B15" s="226"/>
      <c r="C15" s="226"/>
      <c r="D15" s="156"/>
      <c r="E15" s="178"/>
      <c r="F15" s="178"/>
      <c r="G15" s="158" t="s">
        <v>687</v>
      </c>
      <c r="H15" s="226"/>
      <c r="I15" s="226"/>
      <c r="J15" s="307"/>
      <c r="K15" s="307"/>
      <c r="L15" s="307"/>
      <c r="M15" s="307"/>
      <c r="N15" s="307"/>
      <c r="O15" s="307"/>
      <c r="P15" s="307"/>
      <c r="Q15" s="307"/>
      <c r="R15" s="307"/>
      <c r="S15" s="307"/>
      <c r="T15" s="307"/>
      <c r="U15" s="307"/>
      <c r="V15" s="307"/>
      <c r="W15" s="307"/>
      <c r="X15" s="307"/>
      <c r="Y15" s="307"/>
      <c r="Z15" s="307"/>
      <c r="AA15" s="307"/>
      <c r="AB15" s="307"/>
    </row>
    <row r="16">
      <c r="A16" s="226">
        <v>15.0</v>
      </c>
      <c r="B16" s="226"/>
      <c r="C16" s="226"/>
      <c r="D16" s="156"/>
      <c r="E16" s="178"/>
      <c r="F16" s="178"/>
      <c r="G16" s="158" t="s">
        <v>110</v>
      </c>
      <c r="H16" s="226"/>
      <c r="I16" s="226"/>
      <c r="J16" s="307"/>
      <c r="K16" s="307"/>
      <c r="L16" s="307"/>
      <c r="M16" s="307"/>
      <c r="N16" s="307"/>
      <c r="O16" s="307"/>
      <c r="P16" s="307"/>
      <c r="Q16" s="307"/>
      <c r="R16" s="307"/>
      <c r="S16" s="307"/>
      <c r="T16" s="307"/>
      <c r="U16" s="307"/>
      <c r="V16" s="307"/>
      <c r="W16" s="307"/>
      <c r="X16" s="307"/>
      <c r="Y16" s="307"/>
      <c r="Z16" s="307"/>
      <c r="AA16" s="307"/>
      <c r="AB16" s="307"/>
    </row>
    <row r="17">
      <c r="A17" s="226">
        <v>16.0</v>
      </c>
      <c r="B17" s="226"/>
      <c r="C17" s="226"/>
      <c r="D17" s="156"/>
      <c r="E17" s="226"/>
      <c r="F17" s="178"/>
      <c r="G17" s="158" t="s">
        <v>677</v>
      </c>
      <c r="H17" s="226"/>
      <c r="I17" s="226"/>
      <c r="J17" s="307"/>
      <c r="K17" s="307"/>
      <c r="L17" s="307"/>
      <c r="M17" s="307"/>
      <c r="N17" s="307"/>
      <c r="O17" s="307"/>
      <c r="P17" s="307"/>
      <c r="Q17" s="307"/>
      <c r="R17" s="307"/>
      <c r="S17" s="307"/>
      <c r="T17" s="307"/>
      <c r="U17" s="307"/>
      <c r="V17" s="307"/>
      <c r="W17" s="307"/>
      <c r="X17" s="307"/>
      <c r="Y17" s="307"/>
      <c r="Z17" s="307"/>
      <c r="AA17" s="307"/>
      <c r="AB17" s="307"/>
    </row>
    <row r="18">
      <c r="A18" s="226">
        <v>17.0</v>
      </c>
      <c r="B18" s="229"/>
      <c r="C18" s="226"/>
      <c r="D18" s="86"/>
      <c r="E18" s="226"/>
      <c r="F18" s="178"/>
      <c r="G18" s="158" t="s">
        <v>47</v>
      </c>
      <c r="H18" s="226"/>
      <c r="I18" s="226"/>
      <c r="J18" s="307"/>
      <c r="K18" s="307"/>
      <c r="L18" s="307"/>
      <c r="M18" s="307"/>
      <c r="N18" s="307"/>
      <c r="O18" s="307"/>
      <c r="P18" s="307"/>
      <c r="Q18" s="307"/>
      <c r="R18" s="307"/>
      <c r="S18" s="307"/>
      <c r="T18" s="307"/>
      <c r="U18" s="307"/>
      <c r="V18" s="307"/>
      <c r="W18" s="307"/>
      <c r="X18" s="307"/>
      <c r="Y18" s="307"/>
      <c r="Z18" s="307"/>
      <c r="AA18" s="307"/>
      <c r="AB18" s="307"/>
    </row>
    <row r="19">
      <c r="A19" s="226">
        <v>18.0</v>
      </c>
      <c r="B19" s="226"/>
      <c r="C19" s="226"/>
      <c r="D19" s="156"/>
      <c r="E19" s="178"/>
      <c r="F19" s="178"/>
      <c r="G19" s="158" t="s">
        <v>129</v>
      </c>
      <c r="H19" s="226"/>
      <c r="I19" s="226"/>
      <c r="J19" s="307"/>
      <c r="K19" s="307"/>
      <c r="L19" s="307"/>
      <c r="M19" s="307"/>
      <c r="N19" s="307"/>
      <c r="O19" s="307"/>
      <c r="P19" s="307"/>
      <c r="Q19" s="307"/>
      <c r="R19" s="307"/>
      <c r="S19" s="307"/>
      <c r="T19" s="307"/>
      <c r="U19" s="307"/>
      <c r="V19" s="307"/>
      <c r="W19" s="307"/>
      <c r="X19" s="307"/>
      <c r="Y19" s="307"/>
      <c r="Z19" s="307"/>
      <c r="AA19" s="307"/>
      <c r="AB19" s="307"/>
    </row>
    <row r="20">
      <c r="A20" s="226">
        <v>19.0</v>
      </c>
      <c r="B20" s="226"/>
      <c r="C20" s="226"/>
      <c r="D20" s="156"/>
      <c r="E20" s="178"/>
      <c r="F20" s="178"/>
      <c r="G20" s="158" t="s">
        <v>125</v>
      </c>
      <c r="H20" s="226"/>
      <c r="I20" s="226"/>
      <c r="J20" s="307"/>
      <c r="K20" s="307"/>
      <c r="L20" s="307"/>
      <c r="M20" s="307"/>
      <c r="N20" s="307"/>
      <c r="O20" s="307"/>
      <c r="P20" s="307"/>
      <c r="Q20" s="307"/>
      <c r="R20" s="307"/>
      <c r="S20" s="307"/>
      <c r="T20" s="307"/>
      <c r="U20" s="307"/>
      <c r="V20" s="307"/>
      <c r="W20" s="307"/>
      <c r="X20" s="307"/>
      <c r="Y20" s="307"/>
      <c r="Z20" s="307"/>
      <c r="AA20" s="307"/>
      <c r="AB20" s="307"/>
    </row>
    <row r="21">
      <c r="A21" s="226">
        <v>20.0</v>
      </c>
      <c r="B21" s="226"/>
      <c r="C21" s="226"/>
      <c r="D21" s="156"/>
      <c r="E21" s="178"/>
      <c r="F21" s="178"/>
      <c r="G21" s="158" t="s">
        <v>687</v>
      </c>
      <c r="H21" s="226"/>
      <c r="I21" s="226"/>
      <c r="J21" s="307"/>
      <c r="K21" s="307"/>
      <c r="L21" s="307"/>
      <c r="M21" s="307"/>
      <c r="N21" s="307"/>
      <c r="O21" s="307"/>
      <c r="P21" s="307"/>
      <c r="Q21" s="307"/>
      <c r="R21" s="307"/>
      <c r="S21" s="307"/>
      <c r="T21" s="307"/>
      <c r="U21" s="307"/>
      <c r="V21" s="307"/>
      <c r="W21" s="307"/>
      <c r="X21" s="307"/>
      <c r="Y21" s="307"/>
      <c r="Z21" s="307"/>
      <c r="AA21" s="307"/>
      <c r="AB21" s="307"/>
    </row>
    <row r="22">
      <c r="A22" s="226">
        <v>21.0</v>
      </c>
      <c r="B22" s="226"/>
      <c r="C22" s="226"/>
      <c r="D22" s="156"/>
      <c r="E22" s="178"/>
      <c r="F22" s="178"/>
      <c r="G22" s="158" t="s">
        <v>110</v>
      </c>
      <c r="H22" s="226"/>
      <c r="I22" s="226"/>
      <c r="J22" s="307"/>
      <c r="K22" s="307"/>
      <c r="L22" s="307"/>
      <c r="M22" s="307"/>
      <c r="N22" s="307"/>
      <c r="O22" s="307"/>
      <c r="P22" s="307"/>
      <c r="Q22" s="307"/>
      <c r="R22" s="307"/>
      <c r="S22" s="307"/>
      <c r="T22" s="307"/>
      <c r="U22" s="307"/>
      <c r="V22" s="307"/>
      <c r="W22" s="307"/>
      <c r="X22" s="307"/>
      <c r="Y22" s="307"/>
      <c r="Z22" s="307"/>
      <c r="AA22" s="307"/>
      <c r="AB22" s="307"/>
    </row>
    <row r="23">
      <c r="A23" s="226">
        <v>22.0</v>
      </c>
      <c r="B23" s="226"/>
      <c r="C23" s="226"/>
      <c r="D23" s="156"/>
      <c r="E23" s="226"/>
      <c r="F23" s="178"/>
      <c r="G23" s="158" t="s">
        <v>677</v>
      </c>
      <c r="H23" s="226"/>
      <c r="I23" s="226"/>
      <c r="J23" s="307"/>
      <c r="K23" s="307"/>
      <c r="L23" s="307"/>
      <c r="M23" s="307"/>
      <c r="N23" s="307"/>
      <c r="O23" s="307"/>
      <c r="P23" s="307"/>
      <c r="Q23" s="307"/>
      <c r="R23" s="307"/>
      <c r="S23" s="307"/>
      <c r="T23" s="307"/>
      <c r="U23" s="307"/>
      <c r="V23" s="307"/>
      <c r="W23" s="307"/>
      <c r="X23" s="307"/>
      <c r="Y23" s="307"/>
      <c r="Z23" s="307"/>
      <c r="AA23" s="307"/>
      <c r="AB23" s="307"/>
    </row>
    <row r="24">
      <c r="A24" s="226">
        <v>23.0</v>
      </c>
      <c r="B24" s="226"/>
      <c r="C24" s="226"/>
      <c r="D24" s="156"/>
      <c r="E24" s="178"/>
      <c r="F24" s="178"/>
      <c r="G24" s="158" t="s">
        <v>47</v>
      </c>
      <c r="H24" s="226"/>
      <c r="I24" s="226"/>
      <c r="J24" s="307"/>
      <c r="K24" s="307"/>
      <c r="L24" s="307"/>
      <c r="M24" s="307"/>
      <c r="N24" s="307"/>
      <c r="O24" s="307"/>
      <c r="P24" s="307"/>
      <c r="Q24" s="307"/>
      <c r="R24" s="307"/>
      <c r="S24" s="307"/>
      <c r="T24" s="307"/>
      <c r="U24" s="307"/>
      <c r="V24" s="307"/>
      <c r="W24" s="307"/>
      <c r="X24" s="307"/>
      <c r="Y24" s="307"/>
      <c r="Z24" s="307"/>
      <c r="AA24" s="307"/>
      <c r="AB24" s="307"/>
    </row>
    <row r="25">
      <c r="A25" s="226">
        <v>24.0</v>
      </c>
      <c r="B25" s="226"/>
      <c r="C25" s="226"/>
      <c r="D25" s="156"/>
      <c r="E25" s="178"/>
      <c r="F25" s="178"/>
      <c r="G25" s="158" t="s">
        <v>129</v>
      </c>
      <c r="H25" s="226"/>
      <c r="I25" s="226"/>
      <c r="J25" s="307"/>
      <c r="K25" s="307"/>
      <c r="L25" s="307"/>
      <c r="M25" s="307"/>
      <c r="N25" s="307"/>
      <c r="O25" s="307"/>
      <c r="P25" s="307"/>
      <c r="Q25" s="307"/>
      <c r="R25" s="307"/>
      <c r="S25" s="307"/>
      <c r="T25" s="307"/>
      <c r="U25" s="307"/>
      <c r="V25" s="307"/>
      <c r="W25" s="307"/>
      <c r="X25" s="307"/>
      <c r="Y25" s="307"/>
      <c r="Z25" s="307"/>
      <c r="AA25" s="307"/>
      <c r="AB25" s="307"/>
    </row>
    <row r="26">
      <c r="A26" s="226">
        <v>25.0</v>
      </c>
      <c r="B26" s="226"/>
      <c r="C26" s="226"/>
      <c r="D26" s="156"/>
      <c r="E26" s="178"/>
      <c r="F26" s="178"/>
      <c r="G26" s="158" t="s">
        <v>125</v>
      </c>
      <c r="H26" s="226"/>
      <c r="I26" s="226"/>
      <c r="J26" s="307"/>
      <c r="K26" s="307"/>
      <c r="L26" s="307"/>
      <c r="M26" s="307"/>
      <c r="N26" s="307"/>
      <c r="O26" s="307"/>
      <c r="P26" s="307"/>
      <c r="Q26" s="307"/>
      <c r="R26" s="307"/>
      <c r="S26" s="307"/>
      <c r="T26" s="307"/>
      <c r="U26" s="307"/>
      <c r="V26" s="307"/>
      <c r="W26" s="307"/>
      <c r="X26" s="307"/>
      <c r="Y26" s="307"/>
      <c r="Z26" s="307"/>
      <c r="AA26" s="307"/>
      <c r="AB26" s="307"/>
    </row>
    <row r="27">
      <c r="A27" s="226">
        <v>26.0</v>
      </c>
      <c r="B27" s="226"/>
      <c r="C27" s="226"/>
      <c r="D27" s="156"/>
      <c r="E27" s="178"/>
      <c r="F27" s="178"/>
      <c r="G27" s="158" t="s">
        <v>687</v>
      </c>
      <c r="H27" s="226"/>
      <c r="I27" s="226"/>
      <c r="J27" s="307"/>
      <c r="K27" s="307"/>
      <c r="L27" s="307"/>
      <c r="M27" s="307"/>
      <c r="N27" s="307"/>
      <c r="O27" s="307"/>
      <c r="P27" s="307"/>
      <c r="Q27" s="307"/>
      <c r="R27" s="307"/>
      <c r="S27" s="307"/>
      <c r="T27" s="307"/>
      <c r="U27" s="307"/>
      <c r="V27" s="307"/>
      <c r="W27" s="307"/>
      <c r="X27" s="307"/>
      <c r="Y27" s="307"/>
      <c r="Z27" s="307"/>
      <c r="AA27" s="307"/>
      <c r="AB27" s="307"/>
    </row>
    <row r="28">
      <c r="A28" s="226">
        <v>27.0</v>
      </c>
      <c r="B28" s="226"/>
      <c r="C28" s="226"/>
      <c r="D28" s="156"/>
      <c r="E28" s="178"/>
      <c r="F28" s="178"/>
      <c r="G28" s="158" t="s">
        <v>110</v>
      </c>
      <c r="H28" s="226"/>
      <c r="I28" s="226"/>
      <c r="J28" s="307"/>
      <c r="K28" s="307"/>
      <c r="L28" s="307"/>
      <c r="M28" s="307"/>
      <c r="N28" s="307"/>
      <c r="O28" s="307"/>
      <c r="P28" s="307"/>
      <c r="Q28" s="307"/>
      <c r="R28" s="307"/>
      <c r="S28" s="307"/>
      <c r="T28" s="307"/>
      <c r="U28" s="307"/>
      <c r="V28" s="307"/>
      <c r="W28" s="307"/>
      <c r="X28" s="307"/>
      <c r="Y28" s="307"/>
      <c r="Z28" s="307"/>
      <c r="AA28" s="307"/>
      <c r="AB28" s="307"/>
    </row>
    <row r="29">
      <c r="A29" s="226">
        <v>28.0</v>
      </c>
      <c r="B29" s="226"/>
      <c r="C29" s="226"/>
      <c r="D29" s="156"/>
      <c r="E29" s="178"/>
      <c r="F29" s="178"/>
      <c r="G29" s="158" t="s">
        <v>677</v>
      </c>
      <c r="H29" s="226"/>
      <c r="I29" s="226"/>
      <c r="J29" s="307"/>
      <c r="K29" s="307"/>
      <c r="L29" s="307"/>
      <c r="M29" s="307"/>
      <c r="N29" s="307"/>
      <c r="O29" s="307"/>
      <c r="P29" s="307"/>
      <c r="Q29" s="307"/>
      <c r="R29" s="307"/>
      <c r="S29" s="307"/>
      <c r="T29" s="307"/>
      <c r="U29" s="307"/>
      <c r="V29" s="307"/>
      <c r="W29" s="307"/>
      <c r="X29" s="307"/>
      <c r="Y29" s="307"/>
      <c r="Z29" s="307"/>
      <c r="AA29" s="307"/>
      <c r="AB29" s="307"/>
    </row>
    <row r="30">
      <c r="A30" s="226">
        <v>29.0</v>
      </c>
      <c r="B30" s="226"/>
      <c r="C30" s="226"/>
      <c r="D30" s="156"/>
      <c r="E30" s="178"/>
      <c r="F30" s="178"/>
      <c r="G30" s="158" t="s">
        <v>47</v>
      </c>
      <c r="H30" s="226"/>
      <c r="I30" s="226"/>
      <c r="J30" s="307"/>
      <c r="K30" s="307"/>
      <c r="L30" s="307"/>
      <c r="M30" s="307"/>
      <c r="N30" s="307"/>
      <c r="O30" s="307"/>
      <c r="P30" s="307"/>
      <c r="Q30" s="307"/>
      <c r="R30" s="307"/>
      <c r="S30" s="307"/>
      <c r="T30" s="307"/>
      <c r="U30" s="307"/>
      <c r="V30" s="307"/>
      <c r="W30" s="307"/>
      <c r="X30" s="307"/>
      <c r="Y30" s="307"/>
      <c r="Z30" s="307"/>
      <c r="AA30" s="307"/>
      <c r="AB30" s="307"/>
    </row>
    <row r="31">
      <c r="A31" s="226">
        <v>30.0</v>
      </c>
      <c r="B31" s="226"/>
      <c r="C31" s="226"/>
      <c r="D31" s="156"/>
      <c r="E31" s="226"/>
      <c r="F31" s="178"/>
      <c r="G31" s="158" t="s">
        <v>129</v>
      </c>
      <c r="H31" s="316"/>
      <c r="I31" s="226"/>
      <c r="J31" s="307"/>
      <c r="K31" s="307"/>
      <c r="L31" s="307"/>
      <c r="M31" s="307"/>
      <c r="N31" s="307"/>
      <c r="O31" s="307"/>
      <c r="P31" s="307"/>
      <c r="Q31" s="307"/>
      <c r="R31" s="307"/>
      <c r="S31" s="307"/>
      <c r="T31" s="307"/>
      <c r="U31" s="307"/>
      <c r="V31" s="307"/>
      <c r="W31" s="307"/>
      <c r="X31" s="307"/>
      <c r="Y31" s="307"/>
      <c r="Z31" s="307"/>
      <c r="AA31" s="307"/>
      <c r="AB31" s="307"/>
    </row>
    <row r="32">
      <c r="A32" s="226">
        <v>31.0</v>
      </c>
      <c r="B32" s="226"/>
      <c r="C32" s="226"/>
      <c r="D32" s="156"/>
      <c r="E32" s="178"/>
      <c r="F32" s="178"/>
      <c r="G32" s="156"/>
      <c r="H32" s="318"/>
      <c r="I32" s="226"/>
      <c r="J32" s="307"/>
      <c r="K32" s="307"/>
      <c r="L32" s="307"/>
      <c r="M32" s="307"/>
      <c r="N32" s="307"/>
      <c r="O32" s="307"/>
      <c r="P32" s="307"/>
      <c r="Q32" s="307"/>
      <c r="R32" s="307"/>
      <c r="S32" s="307"/>
      <c r="T32" s="307"/>
      <c r="U32" s="307"/>
      <c r="V32" s="307"/>
      <c r="W32" s="307"/>
      <c r="X32" s="307"/>
      <c r="Y32" s="307"/>
      <c r="Z32" s="307"/>
      <c r="AA32" s="307"/>
      <c r="AB32" s="307"/>
    </row>
    <row r="33">
      <c r="A33" s="226">
        <v>32.0</v>
      </c>
      <c r="B33" s="226"/>
      <c r="C33" s="226"/>
      <c r="D33" s="156"/>
      <c r="E33" s="178"/>
      <c r="F33" s="178"/>
      <c r="G33" s="156"/>
      <c r="H33" s="226"/>
      <c r="I33" s="226"/>
      <c r="J33" s="307"/>
      <c r="K33" s="307"/>
      <c r="L33" s="307"/>
      <c r="M33" s="307"/>
      <c r="N33" s="307"/>
      <c r="O33" s="307"/>
      <c r="P33" s="307"/>
      <c r="Q33" s="307"/>
      <c r="R33" s="307"/>
      <c r="S33" s="307"/>
      <c r="T33" s="307"/>
      <c r="U33" s="307"/>
      <c r="V33" s="307"/>
      <c r="W33" s="307"/>
      <c r="X33" s="307"/>
      <c r="Y33" s="307"/>
      <c r="Z33" s="307"/>
      <c r="AA33" s="307"/>
      <c r="AB33" s="307"/>
    </row>
    <row r="34">
      <c r="A34" s="226">
        <v>33.0</v>
      </c>
      <c r="B34" s="320"/>
      <c r="C34" s="226"/>
      <c r="D34" s="156"/>
      <c r="E34" s="178"/>
      <c r="F34" s="178"/>
      <c r="G34" s="156"/>
      <c r="H34" s="226"/>
      <c r="I34" s="226"/>
      <c r="J34" s="307"/>
      <c r="K34" s="307"/>
      <c r="L34" s="307"/>
      <c r="M34" s="307"/>
      <c r="N34" s="307"/>
      <c r="O34" s="307"/>
      <c r="P34" s="307"/>
      <c r="Q34" s="307"/>
      <c r="R34" s="307"/>
      <c r="S34" s="307"/>
      <c r="T34" s="307"/>
      <c r="U34" s="307"/>
      <c r="V34" s="307"/>
      <c r="W34" s="307"/>
      <c r="X34" s="307"/>
      <c r="Y34" s="307"/>
      <c r="Z34" s="307"/>
      <c r="AA34" s="307"/>
      <c r="AB34" s="307"/>
    </row>
    <row r="35">
      <c r="A35" s="226">
        <v>34.0</v>
      </c>
      <c r="B35" s="226"/>
      <c r="C35" s="226"/>
      <c r="D35" s="156"/>
      <c r="E35" s="178"/>
      <c r="F35" s="178"/>
      <c r="G35" s="156"/>
      <c r="H35" s="226"/>
      <c r="I35" s="226"/>
      <c r="J35" s="307"/>
      <c r="K35" s="307"/>
      <c r="L35" s="307"/>
      <c r="M35" s="307"/>
      <c r="N35" s="307"/>
      <c r="O35" s="307"/>
      <c r="P35" s="307"/>
      <c r="Q35" s="307"/>
      <c r="R35" s="307"/>
      <c r="S35" s="307"/>
      <c r="T35" s="307"/>
      <c r="U35" s="307"/>
      <c r="V35" s="307"/>
      <c r="W35" s="307"/>
      <c r="X35" s="307"/>
      <c r="Y35" s="307"/>
      <c r="Z35" s="307"/>
      <c r="AA35" s="307"/>
      <c r="AB35" s="307"/>
    </row>
    <row r="36">
      <c r="A36" s="226">
        <v>35.0</v>
      </c>
      <c r="B36" s="226"/>
      <c r="C36" s="226"/>
      <c r="D36" s="156"/>
      <c r="E36" s="178"/>
      <c r="F36" s="178"/>
      <c r="G36" s="156"/>
      <c r="H36" s="226"/>
      <c r="I36" s="226"/>
      <c r="J36" s="307"/>
      <c r="K36" s="307"/>
      <c r="L36" s="307"/>
      <c r="M36" s="307"/>
      <c r="N36" s="307"/>
      <c r="O36" s="307"/>
      <c r="P36" s="307"/>
      <c r="Q36" s="307"/>
      <c r="R36" s="307"/>
      <c r="S36" s="307"/>
      <c r="T36" s="307"/>
      <c r="U36" s="307"/>
      <c r="V36" s="307"/>
      <c r="W36" s="307"/>
      <c r="X36" s="307"/>
      <c r="Y36" s="307"/>
      <c r="Z36" s="307"/>
      <c r="AA36" s="307"/>
      <c r="AB36" s="307"/>
    </row>
    <row r="37">
      <c r="A37" s="226">
        <v>36.0</v>
      </c>
      <c r="B37" s="226"/>
      <c r="C37" s="226"/>
      <c r="D37" s="156"/>
      <c r="E37" s="178"/>
      <c r="F37" s="178"/>
      <c r="G37" s="156"/>
      <c r="H37" s="226"/>
      <c r="I37" s="226"/>
      <c r="J37" s="307"/>
      <c r="K37" s="307"/>
      <c r="L37" s="307"/>
      <c r="M37" s="307"/>
      <c r="N37" s="307"/>
      <c r="O37" s="307"/>
      <c r="P37" s="307"/>
      <c r="Q37" s="307"/>
      <c r="R37" s="307"/>
      <c r="S37" s="307"/>
      <c r="T37" s="307"/>
      <c r="U37" s="307"/>
      <c r="V37" s="307"/>
      <c r="W37" s="307"/>
      <c r="X37" s="307"/>
      <c r="Y37" s="307"/>
      <c r="Z37" s="307"/>
      <c r="AA37" s="307"/>
      <c r="AB37" s="307"/>
    </row>
    <row r="38">
      <c r="A38" s="226">
        <v>37.0</v>
      </c>
      <c r="B38" s="226"/>
      <c r="C38" s="226"/>
      <c r="D38" s="156"/>
      <c r="E38" s="178"/>
      <c r="F38" s="178"/>
      <c r="G38" s="156"/>
      <c r="H38" s="226"/>
      <c r="I38" s="226"/>
      <c r="J38" s="307"/>
      <c r="K38" s="307"/>
      <c r="L38" s="307"/>
      <c r="M38" s="307"/>
      <c r="N38" s="307"/>
      <c r="O38" s="307"/>
      <c r="P38" s="307"/>
      <c r="Q38" s="307"/>
      <c r="R38" s="307"/>
      <c r="S38" s="307"/>
      <c r="T38" s="307"/>
      <c r="U38" s="307"/>
      <c r="V38" s="307"/>
      <c r="W38" s="307"/>
      <c r="X38" s="307"/>
      <c r="Y38" s="307"/>
      <c r="Z38" s="307"/>
      <c r="AA38" s="307"/>
      <c r="AB38" s="307"/>
    </row>
    <row r="39">
      <c r="A39" s="226">
        <v>38.0</v>
      </c>
      <c r="B39" s="226"/>
      <c r="C39" s="226"/>
      <c r="D39" s="156"/>
      <c r="E39" s="178"/>
      <c r="F39" s="178"/>
      <c r="G39" s="156"/>
      <c r="H39" s="226"/>
      <c r="I39" s="226"/>
      <c r="J39" s="307"/>
      <c r="K39" s="307"/>
      <c r="L39" s="307"/>
      <c r="M39" s="307"/>
      <c r="N39" s="307"/>
      <c r="O39" s="307"/>
      <c r="P39" s="307"/>
      <c r="Q39" s="307"/>
      <c r="R39" s="307"/>
      <c r="S39" s="307"/>
      <c r="T39" s="307"/>
      <c r="U39" s="307"/>
      <c r="V39" s="307"/>
      <c r="W39" s="307"/>
      <c r="X39" s="307"/>
      <c r="Y39" s="307"/>
      <c r="Z39" s="307"/>
      <c r="AA39" s="307"/>
      <c r="AB39" s="307"/>
    </row>
    <row r="40">
      <c r="A40" s="226">
        <v>39.0</v>
      </c>
      <c r="B40" s="226"/>
      <c r="C40" s="226"/>
      <c r="D40" s="156"/>
      <c r="E40" s="178"/>
      <c r="F40" s="178"/>
      <c r="G40" s="156"/>
      <c r="H40" s="226"/>
      <c r="I40" s="226"/>
      <c r="J40" s="307"/>
      <c r="K40" s="307"/>
      <c r="L40" s="307"/>
      <c r="M40" s="307"/>
      <c r="N40" s="307"/>
      <c r="O40" s="307"/>
      <c r="P40" s="307"/>
      <c r="Q40" s="307"/>
      <c r="R40" s="307"/>
      <c r="S40" s="307"/>
      <c r="T40" s="307"/>
      <c r="U40" s="307"/>
      <c r="V40" s="307"/>
      <c r="W40" s="307"/>
      <c r="X40" s="307"/>
      <c r="Y40" s="307"/>
      <c r="Z40" s="307"/>
      <c r="AA40" s="307"/>
      <c r="AB40" s="307"/>
    </row>
    <row r="41">
      <c r="A41" s="226">
        <v>40.0</v>
      </c>
      <c r="B41" s="226"/>
      <c r="C41" s="226"/>
      <c r="D41" s="156"/>
      <c r="E41" s="226"/>
      <c r="F41" s="178"/>
      <c r="G41" s="156"/>
      <c r="H41" s="226"/>
      <c r="I41" s="226"/>
      <c r="J41" s="307"/>
      <c r="K41" s="307"/>
      <c r="L41" s="307"/>
      <c r="M41" s="307"/>
      <c r="N41" s="307"/>
      <c r="O41" s="307"/>
      <c r="P41" s="307"/>
      <c r="Q41" s="307"/>
      <c r="R41" s="307"/>
      <c r="S41" s="307"/>
      <c r="T41" s="307"/>
      <c r="U41" s="307"/>
      <c r="V41" s="307"/>
      <c r="W41" s="307"/>
      <c r="X41" s="307"/>
      <c r="Y41" s="307"/>
      <c r="Z41" s="307"/>
      <c r="AA41" s="307"/>
      <c r="AB41" s="307"/>
    </row>
    <row r="42">
      <c r="A42" s="226">
        <v>41.0</v>
      </c>
      <c r="B42" s="226"/>
      <c r="C42" s="226"/>
      <c r="D42" s="156"/>
      <c r="E42" s="178"/>
      <c r="F42" s="178"/>
      <c r="G42" s="156"/>
      <c r="H42" s="226"/>
      <c r="I42" s="226"/>
      <c r="J42" s="307"/>
      <c r="K42" s="307"/>
      <c r="L42" s="307"/>
      <c r="M42" s="307"/>
      <c r="N42" s="307"/>
      <c r="O42" s="307"/>
      <c r="P42" s="307"/>
      <c r="Q42" s="307"/>
      <c r="R42" s="307"/>
      <c r="S42" s="307"/>
      <c r="T42" s="307"/>
      <c r="U42" s="307"/>
      <c r="V42" s="307"/>
      <c r="W42" s="307"/>
      <c r="X42" s="307"/>
      <c r="Y42" s="307"/>
      <c r="Z42" s="307"/>
      <c r="AA42" s="307"/>
      <c r="AB42" s="307"/>
    </row>
    <row r="43">
      <c r="A43" s="226">
        <v>42.0</v>
      </c>
      <c r="B43" s="226"/>
      <c r="C43" s="226"/>
      <c r="D43" s="156"/>
      <c r="E43" s="178"/>
      <c r="F43" s="178"/>
      <c r="G43" s="156"/>
      <c r="H43" s="318"/>
      <c r="I43" s="226"/>
      <c r="J43" s="307"/>
      <c r="K43" s="307"/>
      <c r="L43" s="307"/>
      <c r="M43" s="307"/>
      <c r="N43" s="307"/>
      <c r="O43" s="307"/>
      <c r="P43" s="307"/>
      <c r="Q43" s="307"/>
      <c r="R43" s="307"/>
      <c r="S43" s="307"/>
      <c r="T43" s="307"/>
      <c r="U43" s="307"/>
      <c r="V43" s="307"/>
      <c r="W43" s="307"/>
      <c r="X43" s="307"/>
      <c r="Y43" s="307"/>
      <c r="Z43" s="307"/>
      <c r="AA43" s="307"/>
      <c r="AB43" s="307"/>
    </row>
    <row r="44">
      <c r="A44" s="226">
        <v>43.0</v>
      </c>
      <c r="B44" s="226"/>
      <c r="C44" s="226"/>
      <c r="D44" s="156"/>
      <c r="E44" s="226"/>
      <c r="F44" s="178"/>
      <c r="G44" s="158"/>
      <c r="H44" s="318"/>
      <c r="I44" s="226"/>
      <c r="J44" s="307"/>
      <c r="K44" s="307"/>
      <c r="L44" s="307"/>
      <c r="M44" s="307"/>
      <c r="N44" s="307"/>
      <c r="O44" s="307"/>
      <c r="P44" s="307"/>
      <c r="Q44" s="307"/>
      <c r="R44" s="307"/>
      <c r="S44" s="307"/>
      <c r="T44" s="307"/>
      <c r="U44" s="307"/>
      <c r="V44" s="307"/>
      <c r="W44" s="307"/>
      <c r="X44" s="307"/>
      <c r="Y44" s="307"/>
      <c r="Z44" s="307"/>
      <c r="AA44" s="307"/>
      <c r="AB44" s="307"/>
    </row>
    <row r="45">
      <c r="A45" s="226">
        <v>44.0</v>
      </c>
      <c r="B45" s="226"/>
      <c r="C45" s="226"/>
      <c r="D45" s="156"/>
      <c r="E45" s="226"/>
      <c r="F45" s="178"/>
      <c r="G45" s="156"/>
      <c r="H45" s="226"/>
      <c r="I45" s="226"/>
      <c r="J45" s="307"/>
      <c r="K45" s="307"/>
      <c r="L45" s="307"/>
      <c r="M45" s="307"/>
      <c r="N45" s="307"/>
      <c r="O45" s="307"/>
      <c r="P45" s="307"/>
      <c r="Q45" s="307"/>
      <c r="R45" s="307"/>
      <c r="S45" s="307"/>
      <c r="T45" s="307"/>
      <c r="U45" s="307"/>
      <c r="V45" s="307"/>
      <c r="W45" s="307"/>
      <c r="X45" s="307"/>
      <c r="Y45" s="307"/>
      <c r="Z45" s="307"/>
      <c r="AA45" s="307"/>
      <c r="AB45" s="307"/>
    </row>
    <row r="46">
      <c r="A46" s="226">
        <v>45.0</v>
      </c>
      <c r="B46" s="226"/>
      <c r="C46" s="226"/>
      <c r="D46" s="156"/>
      <c r="E46" s="178"/>
      <c r="F46" s="178"/>
      <c r="G46" s="156"/>
      <c r="H46" s="226"/>
      <c r="I46" s="226"/>
      <c r="J46" s="307"/>
      <c r="K46" s="307"/>
      <c r="L46" s="307"/>
      <c r="M46" s="307"/>
      <c r="N46" s="307"/>
      <c r="O46" s="307"/>
      <c r="P46" s="307"/>
      <c r="Q46" s="307"/>
      <c r="R46" s="307"/>
      <c r="S46" s="307"/>
      <c r="T46" s="307"/>
      <c r="U46" s="307"/>
      <c r="V46" s="307"/>
      <c r="W46" s="307"/>
      <c r="X46" s="307"/>
      <c r="Y46" s="307"/>
      <c r="Z46" s="307"/>
      <c r="AA46" s="307"/>
      <c r="AB46" s="307"/>
    </row>
    <row r="47">
      <c r="A47" s="226">
        <v>46.0</v>
      </c>
      <c r="B47" s="226"/>
      <c r="C47" s="226"/>
      <c r="D47" s="156"/>
      <c r="E47" s="178"/>
      <c r="F47" s="178"/>
      <c r="G47" s="156"/>
      <c r="H47" s="226"/>
      <c r="I47" s="226"/>
      <c r="J47" s="307"/>
      <c r="K47" s="307"/>
      <c r="L47" s="307"/>
      <c r="M47" s="307"/>
      <c r="N47" s="307"/>
      <c r="O47" s="307"/>
      <c r="P47" s="307"/>
      <c r="Q47" s="307"/>
      <c r="R47" s="307"/>
      <c r="S47" s="307"/>
      <c r="T47" s="307"/>
      <c r="U47" s="307"/>
      <c r="V47" s="307"/>
      <c r="W47" s="307"/>
      <c r="X47" s="307"/>
      <c r="Y47" s="307"/>
      <c r="Z47" s="307"/>
      <c r="AA47" s="307"/>
      <c r="AB47" s="307"/>
    </row>
    <row r="48">
      <c r="A48" s="226">
        <v>47.0</v>
      </c>
      <c r="B48" s="226"/>
      <c r="C48" s="226"/>
      <c r="D48" s="86"/>
      <c r="E48" s="178"/>
      <c r="F48" s="178"/>
      <c r="G48" s="156"/>
      <c r="H48" s="226"/>
      <c r="I48" s="226"/>
      <c r="J48" s="307"/>
      <c r="K48" s="307"/>
      <c r="L48" s="307"/>
      <c r="M48" s="307"/>
      <c r="N48" s="307"/>
      <c r="O48" s="307"/>
      <c r="P48" s="307"/>
      <c r="Q48" s="307"/>
      <c r="R48" s="307"/>
      <c r="S48" s="307"/>
      <c r="T48" s="307"/>
      <c r="U48" s="307"/>
      <c r="V48" s="307"/>
      <c r="W48" s="307"/>
      <c r="X48" s="307"/>
      <c r="Y48" s="307"/>
      <c r="Z48" s="307"/>
      <c r="AA48" s="307"/>
      <c r="AB48" s="307"/>
    </row>
    <row r="49">
      <c r="A49" s="226">
        <v>48.0</v>
      </c>
      <c r="B49" s="226"/>
      <c r="C49" s="226"/>
      <c r="D49" s="156"/>
      <c r="E49" s="178"/>
      <c r="F49" s="178"/>
      <c r="G49" s="156"/>
      <c r="H49" s="226"/>
      <c r="I49" s="226"/>
      <c r="J49" s="307"/>
      <c r="K49" s="307"/>
      <c r="L49" s="307"/>
      <c r="M49" s="307"/>
      <c r="N49" s="307"/>
      <c r="O49" s="307"/>
      <c r="P49" s="307"/>
      <c r="Q49" s="307"/>
      <c r="R49" s="307"/>
      <c r="S49" s="307"/>
      <c r="T49" s="307"/>
      <c r="U49" s="307"/>
      <c r="V49" s="307"/>
      <c r="W49" s="307"/>
      <c r="X49" s="307"/>
      <c r="Y49" s="307"/>
      <c r="Z49" s="307"/>
      <c r="AA49" s="307"/>
      <c r="AB49" s="307"/>
    </row>
    <row r="50">
      <c r="A50" s="226">
        <v>49.0</v>
      </c>
      <c r="B50" s="226"/>
      <c r="C50" s="226"/>
      <c r="D50" s="86"/>
      <c r="E50" s="178"/>
      <c r="F50" s="178"/>
      <c r="G50" s="158"/>
      <c r="H50" s="226"/>
      <c r="I50" s="226"/>
      <c r="J50" s="307"/>
      <c r="K50" s="307"/>
      <c r="L50" s="307"/>
      <c r="M50" s="307"/>
      <c r="N50" s="307"/>
      <c r="O50" s="307"/>
      <c r="P50" s="307"/>
      <c r="Q50" s="307"/>
      <c r="R50" s="307"/>
      <c r="S50" s="307"/>
      <c r="T50" s="307"/>
      <c r="U50" s="307"/>
      <c r="V50" s="307"/>
      <c r="W50" s="307"/>
      <c r="X50" s="307"/>
      <c r="Y50" s="307"/>
      <c r="Z50" s="307"/>
      <c r="AA50" s="307"/>
      <c r="AB50" s="307"/>
    </row>
    <row r="51">
      <c r="A51" s="226">
        <v>50.0</v>
      </c>
      <c r="B51" s="226"/>
      <c r="C51" s="226"/>
      <c r="D51" s="156"/>
      <c r="E51" s="178"/>
      <c r="F51" s="178"/>
      <c r="G51" s="158"/>
      <c r="H51" s="318"/>
      <c r="I51" s="226"/>
      <c r="J51" s="307"/>
      <c r="K51" s="307"/>
      <c r="L51" s="307"/>
      <c r="M51" s="307"/>
      <c r="N51" s="307"/>
      <c r="O51" s="307"/>
      <c r="P51" s="307"/>
      <c r="Q51" s="307"/>
      <c r="R51" s="307"/>
      <c r="S51" s="307"/>
      <c r="T51" s="307"/>
      <c r="U51" s="307"/>
      <c r="V51" s="307"/>
      <c r="W51" s="307"/>
      <c r="X51" s="307"/>
      <c r="Y51" s="307"/>
      <c r="Z51" s="307"/>
      <c r="AA51" s="307"/>
      <c r="AB51" s="307"/>
    </row>
    <row r="52">
      <c r="A52" s="226">
        <v>51.0</v>
      </c>
      <c r="B52" s="226"/>
      <c r="C52" s="226"/>
      <c r="D52" s="156"/>
      <c r="E52" s="178"/>
      <c r="F52" s="178"/>
      <c r="G52" s="158"/>
      <c r="H52" s="318"/>
      <c r="I52" s="226"/>
      <c r="J52" s="307"/>
      <c r="K52" s="307"/>
      <c r="L52" s="307"/>
      <c r="M52" s="307"/>
      <c r="N52" s="307"/>
      <c r="O52" s="307"/>
      <c r="P52" s="307"/>
      <c r="Q52" s="307"/>
      <c r="R52" s="307"/>
      <c r="S52" s="307"/>
      <c r="T52" s="307"/>
      <c r="U52" s="307"/>
      <c r="V52" s="307"/>
      <c r="W52" s="307"/>
      <c r="X52" s="307"/>
      <c r="Y52" s="307"/>
      <c r="Z52" s="307"/>
      <c r="AA52" s="307"/>
      <c r="AB52" s="307"/>
    </row>
    <row r="53">
      <c r="A53" s="226">
        <v>52.0</v>
      </c>
      <c r="B53" s="226"/>
      <c r="C53" s="226"/>
      <c r="D53" s="156"/>
      <c r="E53" s="178"/>
      <c r="F53" s="178"/>
      <c r="G53" s="158"/>
      <c r="H53" s="318"/>
      <c r="I53" s="226"/>
      <c r="J53" s="307"/>
      <c r="K53" s="307"/>
      <c r="L53" s="307"/>
      <c r="M53" s="307"/>
      <c r="N53" s="307"/>
      <c r="O53" s="307"/>
      <c r="P53" s="307"/>
      <c r="Q53" s="307"/>
      <c r="R53" s="307"/>
      <c r="S53" s="307"/>
      <c r="T53" s="307"/>
      <c r="U53" s="307"/>
      <c r="V53" s="307"/>
      <c r="W53" s="307"/>
      <c r="X53" s="307"/>
      <c r="Y53" s="307"/>
      <c r="Z53" s="307"/>
      <c r="AA53" s="307"/>
      <c r="AB53" s="307"/>
    </row>
    <row r="54">
      <c r="A54" s="226">
        <v>53.0</v>
      </c>
      <c r="B54" s="226"/>
      <c r="C54" s="226"/>
      <c r="D54" s="156"/>
      <c r="E54" s="178"/>
      <c r="F54" s="178"/>
      <c r="G54" s="158"/>
      <c r="H54" s="318"/>
      <c r="I54" s="226"/>
      <c r="J54" s="307"/>
      <c r="K54" s="307"/>
      <c r="L54" s="307"/>
      <c r="M54" s="307"/>
      <c r="N54" s="307"/>
      <c r="O54" s="307"/>
      <c r="P54" s="307"/>
      <c r="Q54" s="307"/>
      <c r="R54" s="307"/>
      <c r="S54" s="307"/>
      <c r="T54" s="307"/>
      <c r="U54" s="307"/>
      <c r="V54" s="307"/>
      <c r="W54" s="307"/>
      <c r="X54" s="307"/>
      <c r="Y54" s="307"/>
      <c r="Z54" s="307"/>
      <c r="AA54" s="307"/>
      <c r="AB54" s="307"/>
    </row>
    <row r="55">
      <c r="A55" s="226">
        <v>54.0</v>
      </c>
      <c r="B55" s="329"/>
      <c r="C55" s="178"/>
      <c r="D55" s="330"/>
      <c r="E55" s="178"/>
      <c r="F55" s="178"/>
      <c r="G55" s="158"/>
      <c r="H55" s="318"/>
      <c r="I55" s="226"/>
      <c r="J55" s="307"/>
      <c r="K55" s="307"/>
      <c r="L55" s="307"/>
      <c r="M55" s="307"/>
      <c r="N55" s="307"/>
      <c r="O55" s="307"/>
      <c r="P55" s="307"/>
      <c r="Q55" s="307"/>
      <c r="R55" s="307"/>
      <c r="S55" s="307"/>
      <c r="T55" s="307"/>
      <c r="U55" s="307"/>
      <c r="V55" s="307"/>
      <c r="W55" s="307"/>
      <c r="X55" s="307"/>
      <c r="Y55" s="307"/>
      <c r="Z55" s="307"/>
      <c r="AA55" s="307"/>
      <c r="AB55" s="307"/>
    </row>
    <row r="56">
      <c r="A56" s="226">
        <v>55.0</v>
      </c>
      <c r="B56" s="178"/>
      <c r="C56" s="226"/>
      <c r="D56" s="158"/>
      <c r="E56" s="178"/>
      <c r="F56" s="178"/>
      <c r="G56" s="158"/>
      <c r="H56" s="318"/>
      <c r="I56" s="226"/>
      <c r="J56" s="307"/>
      <c r="K56" s="307"/>
      <c r="L56" s="307"/>
      <c r="M56" s="307"/>
      <c r="N56" s="307"/>
      <c r="O56" s="307"/>
      <c r="P56" s="307"/>
      <c r="Q56" s="307"/>
      <c r="R56" s="307"/>
      <c r="S56" s="307"/>
      <c r="T56" s="307"/>
      <c r="U56" s="307"/>
      <c r="V56" s="307"/>
      <c r="W56" s="307"/>
      <c r="X56" s="307"/>
      <c r="Y56" s="307"/>
      <c r="Z56" s="307"/>
      <c r="AA56" s="307"/>
      <c r="AB56" s="307"/>
    </row>
    <row r="57">
      <c r="A57" s="226">
        <v>56.0</v>
      </c>
      <c r="B57" s="178"/>
      <c r="C57" s="226"/>
      <c r="D57" s="158"/>
      <c r="E57" s="178"/>
      <c r="F57" s="178"/>
      <c r="G57" s="158"/>
      <c r="H57" s="318"/>
      <c r="I57" s="226"/>
      <c r="J57" s="307"/>
      <c r="K57" s="307"/>
      <c r="L57" s="307"/>
      <c r="M57" s="307"/>
      <c r="N57" s="307"/>
      <c r="O57" s="307"/>
      <c r="P57" s="307"/>
      <c r="Q57" s="307"/>
      <c r="R57" s="307"/>
      <c r="S57" s="307"/>
      <c r="T57" s="307"/>
      <c r="U57" s="307"/>
      <c r="V57" s="307"/>
      <c r="W57" s="307"/>
      <c r="X57" s="307"/>
      <c r="Y57" s="307"/>
      <c r="Z57" s="307"/>
      <c r="AA57" s="307"/>
      <c r="AB57" s="307"/>
    </row>
    <row r="58">
      <c r="A58" s="226">
        <v>57.0</v>
      </c>
      <c r="B58" s="178"/>
      <c r="C58" s="226"/>
      <c r="D58" s="158"/>
      <c r="E58" s="178"/>
      <c r="F58" s="178"/>
      <c r="G58" s="158"/>
      <c r="H58" s="318"/>
      <c r="I58" s="226"/>
      <c r="J58" s="307"/>
      <c r="K58" s="307"/>
      <c r="L58" s="307"/>
      <c r="M58" s="307"/>
      <c r="N58" s="307"/>
      <c r="O58" s="307"/>
      <c r="P58" s="307"/>
      <c r="Q58" s="307"/>
      <c r="R58" s="307"/>
      <c r="S58" s="307"/>
      <c r="T58" s="307"/>
      <c r="U58" s="307"/>
      <c r="V58" s="307"/>
      <c r="W58" s="307"/>
      <c r="X58" s="307"/>
      <c r="Y58" s="307"/>
      <c r="Z58" s="307"/>
      <c r="AA58" s="307"/>
      <c r="AB58" s="307"/>
    </row>
    <row r="59">
      <c r="A59" s="226">
        <v>58.0</v>
      </c>
      <c r="B59" s="178"/>
      <c r="C59" s="178"/>
      <c r="D59" s="158"/>
      <c r="E59" s="178"/>
      <c r="F59" s="178"/>
      <c r="G59" s="158"/>
      <c r="H59" s="318"/>
      <c r="I59" s="226"/>
      <c r="J59" s="307"/>
      <c r="K59" s="307"/>
      <c r="L59" s="307"/>
      <c r="M59" s="307"/>
      <c r="N59" s="307"/>
      <c r="O59" s="307"/>
      <c r="P59" s="307"/>
      <c r="Q59" s="307"/>
      <c r="R59" s="307"/>
      <c r="S59" s="307"/>
      <c r="T59" s="307"/>
      <c r="U59" s="307"/>
      <c r="V59" s="307"/>
      <c r="W59" s="307"/>
      <c r="X59" s="307"/>
      <c r="Y59" s="307"/>
      <c r="Z59" s="307"/>
      <c r="AA59" s="307"/>
      <c r="AB59" s="307"/>
    </row>
    <row r="60">
      <c r="A60" s="226">
        <v>59.0</v>
      </c>
      <c r="B60" s="178"/>
      <c r="C60" s="226"/>
      <c r="D60" s="158"/>
      <c r="E60" s="178"/>
      <c r="F60" s="178"/>
      <c r="G60" s="158"/>
      <c r="H60" s="318"/>
      <c r="I60" s="226"/>
      <c r="J60" s="307"/>
      <c r="K60" s="307"/>
      <c r="L60" s="307"/>
      <c r="M60" s="307"/>
      <c r="N60" s="307"/>
      <c r="O60" s="307"/>
      <c r="P60" s="307"/>
      <c r="Q60" s="307"/>
      <c r="R60" s="307"/>
      <c r="S60" s="307"/>
      <c r="T60" s="307"/>
      <c r="U60" s="307"/>
      <c r="V60" s="307"/>
      <c r="W60" s="307"/>
      <c r="X60" s="307"/>
      <c r="Y60" s="307"/>
      <c r="Z60" s="307"/>
      <c r="AA60" s="307"/>
      <c r="AB60" s="307"/>
    </row>
    <row r="61">
      <c r="A61" s="226">
        <v>60.0</v>
      </c>
      <c r="B61" s="178"/>
      <c r="C61" s="178"/>
      <c r="D61" s="158"/>
      <c r="E61" s="178"/>
      <c r="F61" s="178"/>
      <c r="G61" s="158"/>
      <c r="H61" s="318"/>
      <c r="I61" s="226"/>
      <c r="J61" s="307"/>
      <c r="K61" s="307"/>
      <c r="L61" s="307"/>
      <c r="M61" s="307"/>
      <c r="N61" s="307"/>
      <c r="O61" s="307"/>
      <c r="P61" s="307"/>
      <c r="Q61" s="307"/>
      <c r="R61" s="307"/>
      <c r="S61" s="307"/>
      <c r="T61" s="307"/>
      <c r="U61" s="307"/>
      <c r="V61" s="307"/>
      <c r="W61" s="307"/>
      <c r="X61" s="307"/>
      <c r="Y61" s="307"/>
      <c r="Z61" s="307"/>
      <c r="AA61" s="307"/>
      <c r="AB61" s="307"/>
    </row>
    <row r="62">
      <c r="A62" s="226">
        <v>61.0</v>
      </c>
      <c r="B62" s="226"/>
      <c r="C62" s="178"/>
      <c r="D62" s="156"/>
      <c r="E62" s="178"/>
      <c r="F62" s="178"/>
      <c r="G62" s="158"/>
      <c r="H62" s="309"/>
      <c r="I62" s="178"/>
      <c r="J62" s="307"/>
      <c r="K62" s="307"/>
      <c r="L62" s="307"/>
      <c r="M62" s="307"/>
      <c r="N62" s="307"/>
      <c r="O62" s="307"/>
      <c r="P62" s="307"/>
      <c r="Q62" s="307"/>
      <c r="R62" s="307"/>
      <c r="S62" s="331"/>
      <c r="T62" s="332"/>
      <c r="U62" s="332"/>
      <c r="V62" s="332"/>
      <c r="W62" s="332"/>
      <c r="X62" s="307"/>
      <c r="Y62" s="307"/>
      <c r="Z62" s="307"/>
      <c r="AA62" s="307"/>
      <c r="AB62" s="307"/>
    </row>
    <row r="63">
      <c r="A63" s="226">
        <v>62.0</v>
      </c>
      <c r="B63" s="178"/>
      <c r="C63" s="178"/>
      <c r="D63" s="333"/>
      <c r="E63" s="178"/>
      <c r="F63" s="178"/>
      <c r="G63" s="158"/>
      <c r="H63" s="309"/>
      <c r="I63" s="178"/>
      <c r="J63" s="307"/>
      <c r="K63" s="307"/>
      <c r="L63" s="307"/>
      <c r="M63" s="307"/>
      <c r="N63" s="307"/>
      <c r="O63" s="307"/>
      <c r="P63" s="307"/>
      <c r="Q63" s="307"/>
      <c r="R63" s="307"/>
      <c r="S63" s="307"/>
      <c r="T63" s="307"/>
      <c r="U63" s="307"/>
      <c r="V63" s="307"/>
      <c r="W63" s="307"/>
      <c r="X63" s="307"/>
      <c r="Y63" s="307"/>
      <c r="Z63" s="307"/>
      <c r="AA63" s="307"/>
      <c r="AB63" s="307"/>
    </row>
    <row r="64">
      <c r="A64" s="226">
        <v>63.0</v>
      </c>
      <c r="B64" s="334"/>
      <c r="C64" s="334"/>
      <c r="D64" s="333"/>
      <c r="E64" s="178"/>
      <c r="F64" s="178"/>
      <c r="G64" s="158"/>
      <c r="H64" s="309"/>
      <c r="I64" s="178"/>
      <c r="J64" s="307"/>
      <c r="K64" s="307"/>
      <c r="L64" s="307"/>
      <c r="M64" s="307"/>
      <c r="N64" s="307"/>
      <c r="O64" s="307"/>
      <c r="P64" s="307"/>
      <c r="Q64" s="307"/>
      <c r="R64" s="307"/>
      <c r="S64" s="331"/>
      <c r="T64" s="332"/>
      <c r="U64" s="332"/>
      <c r="V64" s="332"/>
      <c r="W64" s="332"/>
      <c r="X64" s="307"/>
      <c r="Y64" s="307"/>
      <c r="Z64" s="307"/>
      <c r="AA64" s="307"/>
      <c r="AB64" s="307"/>
    </row>
    <row r="65">
      <c r="A65" s="226">
        <v>64.0</v>
      </c>
      <c r="B65" s="178"/>
      <c r="C65" s="178"/>
      <c r="D65" s="335"/>
      <c r="E65" s="178"/>
      <c r="F65" s="178"/>
      <c r="G65" s="158"/>
      <c r="H65" s="309"/>
      <c r="I65" s="178"/>
      <c r="J65" s="307"/>
      <c r="K65" s="307"/>
      <c r="L65" s="307"/>
      <c r="M65" s="307"/>
      <c r="N65" s="307"/>
      <c r="O65" s="307"/>
      <c r="P65" s="307"/>
      <c r="Q65" s="307"/>
      <c r="R65" s="307"/>
      <c r="S65" s="307"/>
      <c r="T65" s="307"/>
      <c r="U65" s="307"/>
      <c r="V65" s="307"/>
      <c r="W65" s="307"/>
      <c r="X65" s="307"/>
      <c r="Y65" s="307"/>
      <c r="Z65" s="307"/>
      <c r="AA65" s="307"/>
      <c r="AB65" s="307"/>
    </row>
    <row r="66">
      <c r="A66" s="226">
        <v>65.0</v>
      </c>
      <c r="B66" s="178"/>
      <c r="C66" s="334"/>
      <c r="D66" s="333"/>
      <c r="E66" s="178"/>
      <c r="F66" s="178"/>
      <c r="G66" s="158"/>
      <c r="H66" s="309"/>
      <c r="I66" s="178"/>
      <c r="J66" s="307"/>
      <c r="K66" s="307"/>
      <c r="L66" s="307"/>
      <c r="M66" s="307"/>
      <c r="N66" s="307"/>
      <c r="O66" s="307"/>
      <c r="P66" s="307"/>
      <c r="Q66" s="307"/>
      <c r="R66" s="307"/>
      <c r="S66" s="307"/>
      <c r="T66" s="307"/>
      <c r="U66" s="307"/>
      <c r="V66" s="307"/>
      <c r="W66" s="307"/>
      <c r="X66" s="307"/>
      <c r="Y66" s="307"/>
      <c r="Z66" s="307"/>
      <c r="AA66" s="307"/>
      <c r="AB66" s="307"/>
    </row>
    <row r="67">
      <c r="A67" s="226">
        <v>66.0</v>
      </c>
      <c r="B67" s="178"/>
      <c r="C67" s="334"/>
      <c r="D67" s="156"/>
      <c r="E67" s="178"/>
      <c r="F67" s="178"/>
      <c r="G67" s="158"/>
      <c r="H67" s="309"/>
      <c r="I67" s="226"/>
      <c r="J67" s="307"/>
      <c r="K67" s="307"/>
      <c r="L67" s="307"/>
      <c r="M67" s="307"/>
      <c r="N67" s="307"/>
      <c r="O67" s="307"/>
      <c r="P67" s="307"/>
      <c r="Q67" s="307"/>
      <c r="R67" s="307"/>
      <c r="S67" s="307"/>
      <c r="T67" s="307"/>
      <c r="U67" s="307"/>
      <c r="V67" s="307"/>
      <c r="W67" s="307"/>
      <c r="X67" s="307"/>
      <c r="Y67" s="307"/>
      <c r="Z67" s="307"/>
      <c r="AA67" s="307"/>
      <c r="AB67" s="307"/>
    </row>
    <row r="68">
      <c r="A68" s="226">
        <v>67.0</v>
      </c>
      <c r="B68" s="226"/>
      <c r="C68" s="178"/>
      <c r="D68" s="156"/>
      <c r="E68" s="178"/>
      <c r="F68" s="178"/>
      <c r="G68" s="158"/>
      <c r="H68" s="309"/>
      <c r="I68" s="178"/>
      <c r="J68" s="307"/>
      <c r="K68" s="307"/>
      <c r="L68" s="307"/>
      <c r="M68" s="307"/>
      <c r="N68" s="307"/>
      <c r="O68" s="307"/>
      <c r="P68" s="307"/>
      <c r="Q68" s="307"/>
      <c r="R68" s="307"/>
      <c r="S68" s="307"/>
      <c r="T68" s="307"/>
      <c r="U68" s="307"/>
      <c r="V68" s="307"/>
      <c r="W68" s="307"/>
      <c r="X68" s="307"/>
      <c r="Y68" s="307"/>
      <c r="Z68" s="307"/>
      <c r="AA68" s="307"/>
      <c r="AB68" s="307"/>
    </row>
    <row r="69">
      <c r="A69" s="226">
        <v>68.0</v>
      </c>
      <c r="B69" s="226"/>
      <c r="C69" s="226"/>
      <c r="D69" s="156"/>
      <c r="E69" s="178"/>
      <c r="F69" s="178"/>
      <c r="G69" s="158"/>
      <c r="H69" s="309"/>
      <c r="I69" s="178"/>
      <c r="J69" s="307"/>
      <c r="K69" s="307"/>
      <c r="L69" s="307"/>
      <c r="M69" s="307"/>
      <c r="N69" s="307"/>
      <c r="O69" s="307"/>
      <c r="P69" s="307"/>
      <c r="Q69" s="307"/>
      <c r="R69" s="307"/>
      <c r="S69" s="307"/>
      <c r="T69" s="307"/>
      <c r="U69" s="307"/>
      <c r="V69" s="307"/>
      <c r="W69" s="307"/>
      <c r="X69" s="307"/>
      <c r="Y69" s="307"/>
      <c r="Z69" s="307"/>
      <c r="AA69" s="307"/>
      <c r="AB69" s="307"/>
    </row>
    <row r="70">
      <c r="A70" s="226">
        <v>69.0</v>
      </c>
      <c r="B70" s="229"/>
      <c r="C70" s="178"/>
      <c r="D70" s="156"/>
      <c r="E70" s="336"/>
      <c r="F70" s="178"/>
      <c r="G70" s="158"/>
      <c r="H70" s="309"/>
      <c r="I70" s="178"/>
      <c r="J70" s="307"/>
      <c r="K70" s="307"/>
      <c r="L70" s="307"/>
      <c r="M70" s="307"/>
      <c r="N70" s="307"/>
      <c r="O70" s="307"/>
      <c r="P70" s="307"/>
      <c r="Q70" s="307"/>
      <c r="R70" s="307"/>
      <c r="S70" s="307"/>
      <c r="T70" s="307"/>
      <c r="U70" s="307"/>
      <c r="V70" s="307"/>
      <c r="W70" s="307"/>
      <c r="X70" s="307"/>
      <c r="Y70" s="307"/>
      <c r="Z70" s="307"/>
      <c r="AA70" s="307"/>
      <c r="AB70" s="307"/>
    </row>
    <row r="71">
      <c r="A71" s="226">
        <v>70.0</v>
      </c>
      <c r="B71" s="226"/>
      <c r="C71" s="178"/>
      <c r="D71" s="158"/>
      <c r="E71" s="178"/>
      <c r="F71" s="178"/>
      <c r="G71" s="158"/>
      <c r="H71" s="309"/>
      <c r="I71" s="178"/>
      <c r="J71" s="332"/>
      <c r="K71" s="332"/>
      <c r="L71" s="332"/>
      <c r="M71" s="332"/>
      <c r="N71" s="332"/>
      <c r="O71" s="332"/>
      <c r="P71" s="332"/>
      <c r="Q71" s="332"/>
      <c r="R71" s="332"/>
      <c r="S71" s="332"/>
      <c r="T71" s="332"/>
      <c r="U71" s="332"/>
      <c r="V71" s="332"/>
      <c r="W71" s="332"/>
      <c r="X71" s="307"/>
      <c r="Y71" s="307"/>
      <c r="Z71" s="307"/>
      <c r="AA71" s="307"/>
      <c r="AB71" s="307"/>
    </row>
    <row r="72">
      <c r="A72" s="226">
        <v>71.0</v>
      </c>
      <c r="B72" s="178"/>
      <c r="C72" s="178"/>
      <c r="D72" s="158"/>
      <c r="E72" s="178"/>
      <c r="F72" s="178"/>
      <c r="G72" s="158"/>
      <c r="H72" s="337"/>
      <c r="I72" s="226"/>
      <c r="J72" s="307"/>
      <c r="K72" s="307"/>
      <c r="L72" s="307"/>
      <c r="M72" s="307"/>
      <c r="N72" s="307"/>
      <c r="O72" s="307"/>
      <c r="P72" s="307"/>
      <c r="Q72" s="307"/>
      <c r="R72" s="307"/>
      <c r="S72" s="307"/>
      <c r="T72" s="307"/>
      <c r="U72" s="307"/>
      <c r="V72" s="307"/>
      <c r="W72" s="307"/>
      <c r="X72" s="307"/>
      <c r="Y72" s="307"/>
      <c r="Z72" s="307"/>
      <c r="AA72" s="307"/>
      <c r="AB72" s="307"/>
    </row>
    <row r="73">
      <c r="A73" s="178">
        <v>72.0</v>
      </c>
      <c r="B73" s="226"/>
      <c r="C73" s="226"/>
      <c r="D73" s="338"/>
      <c r="E73" s="178"/>
      <c r="F73" s="178"/>
      <c r="G73" s="158"/>
      <c r="H73" s="309"/>
      <c r="I73" s="178"/>
      <c r="J73" s="307"/>
      <c r="K73" s="307"/>
      <c r="L73" s="307"/>
      <c r="M73" s="307"/>
      <c r="N73" s="307"/>
      <c r="O73" s="307"/>
      <c r="P73" s="307"/>
      <c r="Q73" s="307"/>
      <c r="R73" s="307"/>
      <c r="S73" s="307"/>
      <c r="T73" s="307"/>
      <c r="U73" s="307"/>
      <c r="V73" s="307"/>
      <c r="W73" s="307"/>
      <c r="X73" s="307"/>
      <c r="Y73" s="307"/>
      <c r="Z73" s="307"/>
      <c r="AA73" s="307"/>
      <c r="AB73" s="307"/>
    </row>
    <row r="74">
      <c r="A74" s="178">
        <v>73.0</v>
      </c>
      <c r="B74" s="226"/>
      <c r="C74" s="178"/>
      <c r="D74" s="338"/>
      <c r="E74" s="178"/>
      <c r="F74" s="178"/>
      <c r="G74" s="158"/>
      <c r="H74" s="309"/>
      <c r="I74" s="178"/>
      <c r="J74" s="307"/>
      <c r="K74" s="307"/>
      <c r="L74" s="307"/>
      <c r="M74" s="307"/>
      <c r="N74" s="307"/>
      <c r="O74" s="307"/>
      <c r="P74" s="307"/>
      <c r="Q74" s="307"/>
      <c r="R74" s="307"/>
      <c r="S74" s="307"/>
      <c r="T74" s="307"/>
      <c r="U74" s="307"/>
      <c r="V74" s="307"/>
      <c r="W74" s="307"/>
      <c r="X74" s="307"/>
      <c r="Y74" s="307"/>
      <c r="Z74" s="307"/>
      <c r="AA74" s="307"/>
      <c r="AB74" s="307"/>
    </row>
    <row r="75">
      <c r="A75" s="178">
        <v>74.0</v>
      </c>
      <c r="B75" s="178"/>
      <c r="C75" s="178"/>
      <c r="D75" s="158"/>
      <c r="E75" s="178"/>
      <c r="F75" s="178"/>
      <c r="G75" s="158"/>
      <c r="H75" s="309"/>
      <c r="I75" s="178"/>
      <c r="J75" s="307"/>
      <c r="K75" s="307"/>
      <c r="L75" s="307"/>
      <c r="M75" s="307"/>
      <c r="N75" s="307"/>
      <c r="O75" s="307"/>
      <c r="P75" s="307"/>
      <c r="Q75" s="307"/>
      <c r="R75" s="307"/>
      <c r="S75" s="307"/>
      <c r="T75" s="307"/>
      <c r="U75" s="307"/>
      <c r="V75" s="307"/>
      <c r="W75" s="307"/>
      <c r="X75" s="307"/>
      <c r="Y75" s="307"/>
      <c r="Z75" s="307"/>
      <c r="AA75" s="307"/>
      <c r="AB75" s="307"/>
    </row>
    <row r="76">
      <c r="A76" s="178">
        <v>75.0</v>
      </c>
      <c r="B76" s="178"/>
      <c r="C76" s="178"/>
      <c r="D76" s="158"/>
      <c r="E76" s="178"/>
      <c r="F76" s="178"/>
      <c r="G76" s="158"/>
      <c r="H76" s="309"/>
      <c r="I76" s="226"/>
      <c r="J76" s="307"/>
      <c r="K76" s="307"/>
      <c r="L76" s="307"/>
      <c r="M76" s="307"/>
      <c r="N76" s="307"/>
      <c r="O76" s="307"/>
      <c r="P76" s="307"/>
      <c r="Q76" s="307"/>
      <c r="R76" s="307"/>
      <c r="S76" s="307"/>
      <c r="T76" s="307"/>
      <c r="U76" s="307"/>
      <c r="V76" s="307"/>
      <c r="W76" s="307"/>
      <c r="X76" s="307"/>
      <c r="Y76" s="307"/>
      <c r="Z76" s="307"/>
      <c r="AA76" s="307"/>
      <c r="AB76" s="307"/>
    </row>
    <row r="77">
      <c r="A77" s="178">
        <v>76.0</v>
      </c>
      <c r="B77" s="226"/>
      <c r="C77" s="178"/>
      <c r="D77" s="338"/>
      <c r="E77" s="178"/>
      <c r="F77" s="178"/>
      <c r="G77" s="158"/>
      <c r="H77" s="309"/>
      <c r="I77" s="226"/>
      <c r="J77" s="332"/>
      <c r="K77" s="332"/>
      <c r="L77" s="332"/>
      <c r="M77" s="332"/>
      <c r="N77" s="332"/>
      <c r="O77" s="332"/>
      <c r="P77" s="332"/>
      <c r="Q77" s="332"/>
      <c r="R77" s="332"/>
      <c r="S77" s="332"/>
      <c r="T77" s="332"/>
      <c r="U77" s="332"/>
      <c r="V77" s="332"/>
      <c r="W77" s="332"/>
      <c r="X77" s="307"/>
      <c r="Y77" s="307"/>
      <c r="Z77" s="307"/>
      <c r="AA77" s="307"/>
      <c r="AB77" s="307"/>
    </row>
    <row r="78">
      <c r="A78" s="178">
        <v>77.0</v>
      </c>
      <c r="B78" s="178"/>
      <c r="C78" s="178"/>
      <c r="D78" s="158"/>
      <c r="E78" s="178"/>
      <c r="F78" s="178"/>
      <c r="G78" s="158"/>
      <c r="H78" s="309"/>
      <c r="I78" s="226"/>
      <c r="J78" s="307"/>
      <c r="K78" s="307"/>
      <c r="L78" s="307"/>
      <c r="M78" s="307"/>
      <c r="N78" s="307"/>
      <c r="O78" s="307"/>
      <c r="P78" s="307"/>
      <c r="Q78" s="307"/>
      <c r="R78" s="307"/>
      <c r="S78" s="307"/>
      <c r="T78" s="307"/>
      <c r="U78" s="307"/>
      <c r="V78" s="307"/>
      <c r="W78" s="307"/>
      <c r="X78" s="307"/>
      <c r="Y78" s="307"/>
      <c r="Z78" s="307"/>
      <c r="AA78" s="307"/>
      <c r="AB78" s="307"/>
    </row>
    <row r="79">
      <c r="A79" s="178">
        <v>78.0</v>
      </c>
      <c r="B79" s="178"/>
      <c r="C79" s="178"/>
      <c r="D79" s="158"/>
      <c r="E79" s="178"/>
      <c r="F79" s="178"/>
      <c r="G79" s="158"/>
      <c r="H79" s="309"/>
      <c r="I79" s="226"/>
      <c r="J79" s="307"/>
      <c r="K79" s="307"/>
      <c r="L79" s="307"/>
      <c r="M79" s="307"/>
      <c r="N79" s="307"/>
      <c r="O79" s="307"/>
      <c r="P79" s="307"/>
      <c r="Q79" s="307"/>
      <c r="R79" s="307"/>
      <c r="S79" s="307"/>
      <c r="T79" s="307"/>
      <c r="U79" s="307"/>
      <c r="V79" s="307"/>
      <c r="W79" s="307"/>
      <c r="X79" s="307"/>
      <c r="Y79" s="307"/>
      <c r="Z79" s="307"/>
      <c r="AA79" s="307"/>
      <c r="AB79" s="307"/>
    </row>
    <row r="80">
      <c r="A80" s="178">
        <v>79.0</v>
      </c>
      <c r="B80" s="178"/>
      <c r="C80" s="178"/>
      <c r="D80" s="158"/>
      <c r="E80" s="178"/>
      <c r="F80" s="178"/>
      <c r="G80" s="158"/>
      <c r="H80" s="309"/>
      <c r="I80" s="226"/>
      <c r="J80" s="307"/>
      <c r="K80" s="307"/>
      <c r="L80" s="307"/>
      <c r="M80" s="307"/>
      <c r="N80" s="307"/>
      <c r="O80" s="307"/>
      <c r="P80" s="307"/>
      <c r="Q80" s="307"/>
      <c r="R80" s="307"/>
      <c r="S80" s="307"/>
      <c r="T80" s="307"/>
      <c r="U80" s="307"/>
      <c r="V80" s="307"/>
      <c r="W80" s="307"/>
      <c r="X80" s="307"/>
      <c r="Y80" s="307"/>
      <c r="Z80" s="307"/>
      <c r="AA80" s="307"/>
      <c r="AB80" s="307"/>
    </row>
    <row r="81">
      <c r="A81" s="178">
        <v>80.0</v>
      </c>
      <c r="B81" s="178"/>
      <c r="C81" s="178"/>
      <c r="D81" s="158"/>
      <c r="E81" s="178"/>
      <c r="F81" s="178"/>
      <c r="G81" s="158"/>
      <c r="H81" s="309"/>
      <c r="I81" s="226"/>
      <c r="J81" s="307"/>
      <c r="K81" s="307"/>
      <c r="L81" s="307"/>
      <c r="M81" s="307"/>
      <c r="N81" s="307"/>
      <c r="O81" s="307"/>
      <c r="P81" s="307"/>
      <c r="Q81" s="307"/>
      <c r="R81" s="307"/>
      <c r="S81" s="307"/>
      <c r="T81" s="307"/>
      <c r="U81" s="307"/>
      <c r="V81" s="307"/>
      <c r="W81" s="307"/>
      <c r="X81" s="307"/>
      <c r="Y81" s="307"/>
      <c r="Z81" s="307"/>
      <c r="AA81" s="307"/>
      <c r="AB81" s="307"/>
    </row>
    <row r="82">
      <c r="A82" s="178">
        <v>81.0</v>
      </c>
      <c r="B82" s="178"/>
      <c r="C82" s="178"/>
      <c r="D82" s="158"/>
      <c r="E82" s="178"/>
      <c r="F82" s="178"/>
      <c r="G82" s="158"/>
      <c r="H82" s="309"/>
      <c r="I82" s="226"/>
      <c r="J82" s="307"/>
      <c r="K82" s="307"/>
      <c r="L82" s="307"/>
      <c r="M82" s="307"/>
      <c r="N82" s="307"/>
      <c r="O82" s="307"/>
      <c r="P82" s="307"/>
      <c r="Q82" s="307"/>
      <c r="R82" s="307"/>
      <c r="S82" s="307"/>
      <c r="T82" s="307"/>
      <c r="U82" s="307"/>
      <c r="V82" s="307"/>
      <c r="W82" s="307"/>
      <c r="X82" s="307"/>
      <c r="Y82" s="307"/>
      <c r="Z82" s="307"/>
      <c r="AA82" s="307"/>
      <c r="AB82" s="307"/>
    </row>
    <row r="83">
      <c r="A83" s="178">
        <v>82.0</v>
      </c>
      <c r="B83" s="178"/>
      <c r="C83" s="178"/>
      <c r="D83" s="343"/>
      <c r="E83" s="344"/>
      <c r="F83" s="178"/>
      <c r="G83" s="158"/>
      <c r="H83" s="345"/>
      <c r="I83" s="226"/>
      <c r="J83" s="332"/>
      <c r="K83" s="332"/>
      <c r="L83" s="332"/>
      <c r="M83" s="332"/>
      <c r="N83" s="332"/>
      <c r="O83" s="332"/>
      <c r="P83" s="332"/>
      <c r="Q83" s="332"/>
      <c r="R83" s="332"/>
      <c r="S83" s="332"/>
      <c r="T83" s="332"/>
      <c r="U83" s="332"/>
      <c r="V83" s="332"/>
      <c r="W83" s="332"/>
      <c r="X83" s="307"/>
      <c r="Y83" s="307"/>
      <c r="Z83" s="307"/>
      <c r="AA83" s="307"/>
      <c r="AB83" s="307"/>
    </row>
    <row r="84">
      <c r="A84" s="178">
        <v>83.0</v>
      </c>
      <c r="B84" s="178"/>
      <c r="C84" s="226"/>
      <c r="D84" s="158"/>
      <c r="E84" s="178"/>
      <c r="F84" s="178"/>
      <c r="G84" s="158"/>
      <c r="H84" s="345"/>
      <c r="I84" s="226"/>
      <c r="J84" s="307"/>
      <c r="K84" s="307"/>
      <c r="L84" s="307"/>
      <c r="M84" s="307"/>
      <c r="N84" s="307"/>
      <c r="O84" s="307"/>
      <c r="P84" s="307"/>
      <c r="Q84" s="307"/>
      <c r="R84" s="307"/>
      <c r="S84" s="307"/>
      <c r="T84" s="307"/>
      <c r="U84" s="307"/>
      <c r="V84" s="307"/>
      <c r="W84" s="307"/>
      <c r="X84" s="307"/>
      <c r="Y84" s="307"/>
      <c r="Z84" s="307"/>
      <c r="AA84" s="307"/>
      <c r="AB84" s="307"/>
    </row>
    <row r="85">
      <c r="A85" s="178">
        <v>84.0</v>
      </c>
      <c r="B85" s="178"/>
      <c r="C85" s="178"/>
      <c r="D85" s="346"/>
      <c r="E85" s="178"/>
      <c r="F85" s="178"/>
      <c r="G85" s="158"/>
      <c r="H85" s="345"/>
      <c r="I85" s="226"/>
      <c r="J85" s="307"/>
      <c r="K85" s="307"/>
      <c r="L85" s="307"/>
      <c r="M85" s="307"/>
      <c r="N85" s="307"/>
      <c r="O85" s="307"/>
      <c r="P85" s="307"/>
      <c r="Q85" s="307"/>
      <c r="R85" s="307"/>
      <c r="S85" s="307"/>
      <c r="T85" s="307"/>
      <c r="U85" s="307"/>
      <c r="V85" s="307"/>
      <c r="W85" s="307"/>
      <c r="X85" s="307"/>
      <c r="Y85" s="307"/>
      <c r="Z85" s="307"/>
      <c r="AA85" s="307"/>
      <c r="AB85" s="307"/>
    </row>
    <row r="86">
      <c r="A86" s="178">
        <v>85.0</v>
      </c>
      <c r="B86" s="178"/>
      <c r="C86" s="226"/>
      <c r="D86" s="158"/>
      <c r="E86" s="178"/>
      <c r="F86" s="178"/>
      <c r="G86" s="156"/>
      <c r="H86" s="226"/>
      <c r="I86" s="226"/>
      <c r="J86" s="307"/>
      <c r="K86" s="307"/>
      <c r="L86" s="307"/>
      <c r="M86" s="307"/>
      <c r="N86" s="307"/>
      <c r="O86" s="307"/>
      <c r="P86" s="307"/>
      <c r="Q86" s="307"/>
      <c r="R86" s="307"/>
      <c r="S86" s="307"/>
      <c r="T86" s="307"/>
      <c r="U86" s="307"/>
      <c r="V86" s="307"/>
      <c r="W86" s="307"/>
      <c r="X86" s="307"/>
      <c r="Y86" s="307"/>
      <c r="Z86" s="307"/>
      <c r="AA86" s="307"/>
      <c r="AB86" s="307"/>
    </row>
    <row r="87">
      <c r="A87" s="178">
        <v>86.0</v>
      </c>
      <c r="B87" s="178"/>
      <c r="C87" s="226"/>
      <c r="D87" s="333"/>
      <c r="E87" s="178"/>
      <c r="F87" s="178"/>
      <c r="G87" s="158"/>
      <c r="H87" s="345"/>
      <c r="I87" s="226"/>
      <c r="J87" s="332"/>
      <c r="K87" s="332"/>
      <c r="L87" s="332"/>
      <c r="M87" s="332"/>
      <c r="N87" s="332"/>
      <c r="O87" s="332"/>
      <c r="P87" s="332"/>
      <c r="Q87" s="332"/>
      <c r="R87" s="332"/>
      <c r="S87" s="332"/>
      <c r="T87" s="332"/>
      <c r="U87" s="332"/>
      <c r="V87" s="332"/>
      <c r="W87" s="332"/>
      <c r="X87" s="307"/>
      <c r="Y87" s="307"/>
      <c r="Z87" s="307"/>
      <c r="AA87" s="307"/>
      <c r="AB87" s="307"/>
    </row>
    <row r="88">
      <c r="A88" s="178">
        <v>87.0</v>
      </c>
      <c r="B88" s="178"/>
      <c r="C88" s="178"/>
      <c r="D88" s="158"/>
      <c r="E88" s="178"/>
      <c r="F88" s="178"/>
      <c r="G88" s="158"/>
      <c r="H88" s="345"/>
      <c r="I88" s="226"/>
      <c r="J88" s="307"/>
      <c r="K88" s="307"/>
      <c r="L88" s="307"/>
      <c r="M88" s="307"/>
      <c r="N88" s="307"/>
      <c r="O88" s="307"/>
      <c r="P88" s="307"/>
      <c r="Q88" s="307"/>
      <c r="R88" s="307"/>
      <c r="S88" s="307"/>
      <c r="T88" s="307"/>
      <c r="U88" s="307"/>
      <c r="V88" s="307"/>
      <c r="W88" s="307"/>
      <c r="X88" s="307"/>
      <c r="Y88" s="307"/>
      <c r="Z88" s="307"/>
      <c r="AA88" s="307"/>
      <c r="AB88" s="307"/>
    </row>
    <row r="89">
      <c r="A89" s="178">
        <v>88.0</v>
      </c>
      <c r="B89" s="178"/>
      <c r="C89" s="178"/>
      <c r="D89" s="347"/>
      <c r="E89" s="178"/>
      <c r="F89" s="178"/>
      <c r="G89" s="158"/>
      <c r="H89" s="345"/>
      <c r="I89" s="226"/>
      <c r="J89" s="307"/>
      <c r="K89" s="307"/>
      <c r="L89" s="307"/>
      <c r="M89" s="307"/>
      <c r="N89" s="307"/>
      <c r="O89" s="307"/>
      <c r="P89" s="307"/>
      <c r="Q89" s="307"/>
      <c r="R89" s="307"/>
      <c r="S89" s="307"/>
      <c r="T89" s="307"/>
      <c r="U89" s="307"/>
      <c r="V89" s="307"/>
      <c r="W89" s="307"/>
      <c r="X89" s="307"/>
      <c r="Y89" s="307"/>
      <c r="Z89" s="307"/>
      <c r="AA89" s="307"/>
      <c r="AB89" s="307"/>
    </row>
    <row r="90">
      <c r="A90" s="178">
        <v>89.0</v>
      </c>
      <c r="B90" s="178"/>
      <c r="C90" s="178"/>
      <c r="D90" s="158"/>
      <c r="E90" s="178"/>
      <c r="F90" s="178"/>
      <c r="G90" s="158"/>
      <c r="H90" s="309"/>
      <c r="I90" s="178"/>
      <c r="J90" s="307"/>
      <c r="K90" s="307"/>
      <c r="L90" s="307"/>
      <c r="M90" s="307"/>
      <c r="N90" s="307"/>
      <c r="O90" s="307"/>
      <c r="P90" s="307"/>
      <c r="Q90" s="307"/>
      <c r="R90" s="307"/>
      <c r="S90" s="307"/>
      <c r="T90" s="307"/>
      <c r="U90" s="307"/>
      <c r="V90" s="307"/>
      <c r="W90" s="307"/>
      <c r="X90" s="307"/>
      <c r="Y90" s="307"/>
      <c r="Z90" s="307"/>
      <c r="AA90" s="307"/>
      <c r="AB90" s="307"/>
    </row>
    <row r="91">
      <c r="A91" s="178">
        <v>90.0</v>
      </c>
      <c r="B91" s="178"/>
      <c r="C91" s="178"/>
      <c r="D91" s="158"/>
      <c r="E91" s="178"/>
      <c r="F91" s="178"/>
      <c r="G91" s="158"/>
      <c r="H91" s="309"/>
      <c r="I91" s="178"/>
      <c r="J91" s="307"/>
      <c r="K91" s="307"/>
      <c r="L91" s="307"/>
      <c r="M91" s="307"/>
      <c r="N91" s="307"/>
      <c r="O91" s="307"/>
      <c r="P91" s="307"/>
      <c r="Q91" s="307"/>
      <c r="R91" s="307"/>
      <c r="S91" s="307"/>
      <c r="T91" s="307"/>
      <c r="U91" s="307"/>
      <c r="V91" s="307"/>
      <c r="W91" s="307"/>
      <c r="X91" s="307"/>
      <c r="Y91" s="307"/>
      <c r="Z91" s="307"/>
      <c r="AA91" s="307"/>
      <c r="AB91" s="307"/>
    </row>
    <row r="92">
      <c r="A92" s="178">
        <v>91.0</v>
      </c>
      <c r="B92" s="178"/>
      <c r="C92" s="178"/>
      <c r="D92" s="158"/>
      <c r="E92" s="178"/>
      <c r="F92" s="178"/>
      <c r="G92" s="158"/>
      <c r="H92" s="309"/>
      <c r="I92" s="226"/>
      <c r="J92" s="307"/>
      <c r="K92" s="307"/>
      <c r="L92" s="307"/>
      <c r="M92" s="307"/>
      <c r="N92" s="307"/>
      <c r="O92" s="307"/>
      <c r="P92" s="307"/>
      <c r="Q92" s="307"/>
      <c r="R92" s="307"/>
      <c r="S92" s="307"/>
      <c r="T92" s="307"/>
      <c r="U92" s="307"/>
      <c r="V92" s="307"/>
      <c r="W92" s="307"/>
      <c r="X92" s="307"/>
      <c r="Y92" s="307"/>
      <c r="Z92" s="307"/>
      <c r="AA92" s="307"/>
      <c r="AB92" s="307"/>
    </row>
    <row r="93">
      <c r="A93" s="178">
        <v>92.0</v>
      </c>
      <c r="B93" s="178"/>
      <c r="C93" s="178"/>
      <c r="D93" s="158"/>
      <c r="E93" s="178"/>
      <c r="F93" s="178"/>
      <c r="G93" s="158"/>
      <c r="H93" s="337"/>
      <c r="I93" s="226"/>
      <c r="J93" s="307"/>
      <c r="K93" s="307"/>
      <c r="L93" s="307"/>
      <c r="M93" s="307"/>
      <c r="N93" s="307"/>
      <c r="O93" s="307"/>
      <c r="P93" s="307"/>
      <c r="Q93" s="307"/>
      <c r="R93" s="307"/>
      <c r="S93" s="307"/>
      <c r="T93" s="307"/>
      <c r="U93" s="307"/>
      <c r="V93" s="307"/>
      <c r="W93" s="307"/>
      <c r="X93" s="307"/>
      <c r="Y93" s="307"/>
      <c r="Z93" s="307"/>
      <c r="AA93" s="307"/>
      <c r="AB93" s="307"/>
    </row>
    <row r="94">
      <c r="A94" s="178">
        <v>93.0</v>
      </c>
      <c r="B94" s="178"/>
      <c r="C94" s="178"/>
      <c r="D94" s="158"/>
      <c r="E94" s="178"/>
      <c r="F94" s="178"/>
      <c r="G94" s="158"/>
      <c r="H94" s="309"/>
      <c r="I94" s="226"/>
      <c r="J94" s="307"/>
      <c r="K94" s="307"/>
      <c r="L94" s="307"/>
      <c r="M94" s="307"/>
      <c r="N94" s="307"/>
      <c r="O94" s="307"/>
      <c r="P94" s="307"/>
      <c r="Q94" s="307"/>
      <c r="R94" s="307"/>
      <c r="S94" s="307"/>
      <c r="T94" s="307"/>
      <c r="U94" s="307"/>
      <c r="V94" s="307"/>
      <c r="W94" s="307"/>
      <c r="X94" s="307"/>
      <c r="Y94" s="307"/>
      <c r="Z94" s="307"/>
      <c r="AA94" s="307"/>
      <c r="AB94" s="307"/>
    </row>
    <row r="95">
      <c r="A95" s="178">
        <v>94.0</v>
      </c>
      <c r="B95" s="178"/>
      <c r="C95" s="178"/>
      <c r="D95" s="158"/>
      <c r="E95" s="178"/>
      <c r="F95" s="178"/>
      <c r="G95" s="158"/>
      <c r="H95" s="309"/>
      <c r="I95" s="178"/>
      <c r="J95" s="307"/>
      <c r="K95" s="307"/>
      <c r="L95" s="307"/>
      <c r="M95" s="307"/>
      <c r="N95" s="307"/>
      <c r="O95" s="307"/>
      <c r="P95" s="307"/>
      <c r="Q95" s="307"/>
      <c r="R95" s="307"/>
      <c r="S95" s="307"/>
      <c r="T95" s="307"/>
      <c r="U95" s="307"/>
      <c r="V95" s="307"/>
      <c r="W95" s="307"/>
      <c r="X95" s="307"/>
      <c r="Y95" s="307"/>
      <c r="Z95" s="307"/>
      <c r="AA95" s="307"/>
      <c r="AB95" s="307"/>
    </row>
    <row r="96">
      <c r="A96" s="178">
        <v>95.0</v>
      </c>
      <c r="B96" s="178"/>
      <c r="C96" s="178"/>
      <c r="D96" s="158"/>
      <c r="E96" s="178"/>
      <c r="F96" s="178"/>
      <c r="G96" s="158"/>
      <c r="H96" s="309"/>
      <c r="I96" s="226"/>
      <c r="J96" s="307"/>
      <c r="K96" s="307"/>
      <c r="L96" s="307"/>
      <c r="M96" s="307"/>
      <c r="N96" s="307"/>
      <c r="O96" s="307"/>
      <c r="P96" s="307"/>
      <c r="Q96" s="307"/>
      <c r="R96" s="307"/>
      <c r="S96" s="307"/>
      <c r="T96" s="307"/>
      <c r="U96" s="307"/>
      <c r="V96" s="307"/>
      <c r="W96" s="307"/>
      <c r="X96" s="307"/>
      <c r="Y96" s="307"/>
      <c r="Z96" s="307"/>
      <c r="AA96" s="307"/>
      <c r="AB96" s="307"/>
    </row>
    <row r="97">
      <c r="A97" s="178">
        <v>96.0</v>
      </c>
      <c r="B97" s="178"/>
      <c r="C97" s="178"/>
      <c r="D97" s="158"/>
      <c r="E97" s="178"/>
      <c r="F97" s="178"/>
      <c r="G97" s="158"/>
      <c r="H97" s="309"/>
      <c r="I97" s="178"/>
      <c r="J97" s="307"/>
      <c r="K97" s="307"/>
      <c r="L97" s="307"/>
      <c r="M97" s="307"/>
      <c r="N97" s="307"/>
      <c r="O97" s="307"/>
      <c r="P97" s="307"/>
      <c r="Q97" s="307"/>
      <c r="R97" s="307"/>
      <c r="S97" s="307"/>
      <c r="T97" s="307"/>
      <c r="U97" s="307"/>
      <c r="V97" s="307"/>
      <c r="W97" s="307"/>
      <c r="X97" s="307"/>
      <c r="Y97" s="307"/>
      <c r="Z97" s="307"/>
      <c r="AA97" s="307"/>
      <c r="AB97" s="307"/>
    </row>
    <row r="98">
      <c r="A98" s="178">
        <v>97.0</v>
      </c>
      <c r="B98" s="329"/>
      <c r="C98" s="178"/>
      <c r="D98" s="158"/>
      <c r="E98" s="178"/>
      <c r="F98" s="178"/>
      <c r="G98" s="158"/>
      <c r="H98" s="309"/>
      <c r="I98" s="178"/>
      <c r="J98" s="307"/>
      <c r="K98" s="307"/>
      <c r="L98" s="307"/>
      <c r="M98" s="307"/>
      <c r="N98" s="307"/>
      <c r="O98" s="307"/>
      <c r="P98" s="307"/>
      <c r="Q98" s="307"/>
      <c r="R98" s="307"/>
      <c r="S98" s="307"/>
      <c r="T98" s="307"/>
      <c r="U98" s="307"/>
      <c r="V98" s="307"/>
      <c r="W98" s="307"/>
      <c r="X98" s="307"/>
      <c r="Y98" s="307"/>
      <c r="Z98" s="307"/>
      <c r="AA98" s="307"/>
      <c r="AB98" s="307"/>
    </row>
    <row r="99">
      <c r="A99" s="178">
        <v>98.0</v>
      </c>
      <c r="B99" s="178"/>
      <c r="C99" s="226"/>
      <c r="D99" s="158"/>
      <c r="E99" s="178"/>
      <c r="F99" s="178"/>
      <c r="G99" s="158"/>
      <c r="H99" s="309"/>
      <c r="I99" s="178"/>
      <c r="J99" s="307"/>
      <c r="K99" s="307"/>
      <c r="L99" s="307"/>
      <c r="M99" s="307"/>
      <c r="N99" s="307"/>
      <c r="O99" s="307"/>
      <c r="P99" s="307"/>
      <c r="Q99" s="307"/>
      <c r="R99" s="307"/>
      <c r="S99" s="307"/>
      <c r="T99" s="307"/>
      <c r="U99" s="307"/>
      <c r="V99" s="307"/>
      <c r="W99" s="307"/>
      <c r="X99" s="307"/>
      <c r="Y99" s="307"/>
      <c r="Z99" s="307"/>
      <c r="AA99" s="307"/>
      <c r="AB99" s="307"/>
    </row>
    <row r="100">
      <c r="A100" s="178">
        <v>99.0</v>
      </c>
      <c r="B100" s="178"/>
      <c r="C100" s="178"/>
      <c r="D100" s="158"/>
      <c r="E100" s="178"/>
      <c r="F100" s="178"/>
      <c r="G100" s="158"/>
      <c r="H100" s="309"/>
      <c r="I100" s="226"/>
      <c r="J100" s="307"/>
      <c r="K100" s="307"/>
      <c r="L100" s="307"/>
      <c r="M100" s="307"/>
      <c r="N100" s="307"/>
      <c r="O100" s="307"/>
      <c r="P100" s="307"/>
      <c r="Q100" s="307"/>
      <c r="R100" s="307"/>
      <c r="S100" s="307"/>
      <c r="T100" s="307"/>
      <c r="U100" s="307"/>
      <c r="V100" s="307"/>
      <c r="W100" s="307"/>
      <c r="X100" s="307"/>
      <c r="Y100" s="307"/>
      <c r="Z100" s="307"/>
      <c r="AA100" s="307"/>
      <c r="AB100" s="307"/>
    </row>
    <row r="101">
      <c r="A101" s="178">
        <v>100.0</v>
      </c>
      <c r="B101" s="178"/>
      <c r="C101" s="178"/>
      <c r="D101" s="158"/>
      <c r="E101" s="178"/>
      <c r="F101" s="178"/>
      <c r="G101" s="158"/>
      <c r="H101" s="309"/>
      <c r="I101" s="226"/>
      <c r="J101" s="307"/>
      <c r="K101" s="307"/>
      <c r="L101" s="307"/>
      <c r="M101" s="307"/>
      <c r="N101" s="307"/>
      <c r="O101" s="307"/>
      <c r="P101" s="307"/>
      <c r="Q101" s="307"/>
      <c r="R101" s="307"/>
      <c r="S101" s="307"/>
      <c r="T101" s="307"/>
      <c r="U101" s="307"/>
      <c r="V101" s="307"/>
      <c r="W101" s="307"/>
      <c r="X101" s="307"/>
      <c r="Y101" s="307"/>
      <c r="Z101" s="307"/>
      <c r="AA101" s="307"/>
      <c r="AB101" s="307"/>
    </row>
    <row r="102">
      <c r="A102" s="178">
        <v>101.0</v>
      </c>
      <c r="B102" s="178"/>
      <c r="C102" s="178"/>
      <c r="D102" s="158"/>
      <c r="E102" s="178"/>
      <c r="F102" s="178"/>
      <c r="G102" s="158"/>
      <c r="H102" s="309"/>
      <c r="I102" s="226"/>
      <c r="J102" s="307"/>
      <c r="K102" s="307"/>
      <c r="L102" s="307"/>
      <c r="M102" s="307"/>
      <c r="N102" s="307"/>
      <c r="O102" s="307"/>
      <c r="P102" s="307"/>
      <c r="Q102" s="307"/>
      <c r="R102" s="307"/>
      <c r="S102" s="307"/>
      <c r="T102" s="307"/>
      <c r="U102" s="307"/>
      <c r="V102" s="307"/>
      <c r="W102" s="307"/>
      <c r="X102" s="307"/>
      <c r="Y102" s="307"/>
      <c r="Z102" s="307"/>
      <c r="AA102" s="307"/>
      <c r="AB102" s="307"/>
    </row>
    <row r="103">
      <c r="A103" s="178">
        <v>102.0</v>
      </c>
      <c r="B103" s="178"/>
      <c r="C103" s="178"/>
      <c r="D103" s="158"/>
      <c r="E103" s="178"/>
      <c r="F103" s="178"/>
      <c r="G103" s="158"/>
      <c r="H103" s="309"/>
      <c r="I103" s="226"/>
      <c r="J103" s="307"/>
      <c r="K103" s="307"/>
      <c r="L103" s="307"/>
      <c r="M103" s="307"/>
      <c r="N103" s="307"/>
      <c r="O103" s="307"/>
      <c r="P103" s="307"/>
      <c r="Q103" s="307"/>
      <c r="R103" s="307"/>
      <c r="S103" s="307"/>
      <c r="T103" s="307"/>
      <c r="U103" s="307"/>
      <c r="V103" s="307"/>
      <c r="W103" s="307"/>
      <c r="X103" s="307"/>
      <c r="Y103" s="307"/>
      <c r="Z103" s="307"/>
      <c r="AA103" s="307"/>
      <c r="AB103" s="307"/>
    </row>
    <row r="104">
      <c r="A104" s="178">
        <v>103.0</v>
      </c>
      <c r="B104" s="178"/>
      <c r="C104" s="178"/>
      <c r="D104" s="158"/>
      <c r="E104" s="178"/>
      <c r="F104" s="178"/>
      <c r="G104" s="158"/>
      <c r="H104" s="309"/>
      <c r="I104" s="178"/>
      <c r="J104" s="307"/>
      <c r="K104" s="307"/>
      <c r="L104" s="307"/>
      <c r="M104" s="307"/>
      <c r="N104" s="307"/>
      <c r="O104" s="307"/>
      <c r="P104" s="307"/>
      <c r="Q104" s="307"/>
      <c r="R104" s="307"/>
      <c r="S104" s="307"/>
      <c r="T104" s="307"/>
      <c r="U104" s="307"/>
      <c r="V104" s="307"/>
      <c r="W104" s="307"/>
      <c r="X104" s="307"/>
      <c r="Y104" s="307"/>
      <c r="Z104" s="307"/>
      <c r="AA104" s="307"/>
      <c r="AB104" s="307"/>
    </row>
    <row r="105">
      <c r="A105" s="178">
        <v>104.0</v>
      </c>
      <c r="B105" s="178"/>
      <c r="C105" s="178"/>
      <c r="D105" s="158"/>
      <c r="E105" s="178"/>
      <c r="F105" s="178"/>
      <c r="G105" s="158"/>
      <c r="H105" s="309"/>
      <c r="I105" s="178"/>
      <c r="J105" s="307"/>
      <c r="K105" s="307"/>
      <c r="L105" s="307"/>
      <c r="M105" s="307"/>
      <c r="N105" s="307"/>
      <c r="O105" s="307"/>
      <c r="P105" s="307"/>
      <c r="Q105" s="307"/>
      <c r="R105" s="307"/>
      <c r="S105" s="307"/>
      <c r="T105" s="307"/>
      <c r="U105" s="307"/>
      <c r="V105" s="307"/>
      <c r="W105" s="307"/>
      <c r="X105" s="307"/>
      <c r="Y105" s="307"/>
      <c r="Z105" s="307"/>
      <c r="AA105" s="307"/>
      <c r="AB105" s="307"/>
    </row>
    <row r="106">
      <c r="A106" s="178">
        <v>105.0</v>
      </c>
      <c r="B106" s="336"/>
      <c r="C106" s="178"/>
      <c r="D106" s="349"/>
      <c r="E106" s="178"/>
      <c r="F106" s="178"/>
      <c r="G106" s="158"/>
      <c r="H106" s="309"/>
      <c r="I106" s="178"/>
      <c r="J106" s="307"/>
      <c r="K106" s="307"/>
      <c r="L106" s="307"/>
      <c r="M106" s="307"/>
      <c r="N106" s="307"/>
      <c r="O106" s="307"/>
      <c r="P106" s="307"/>
      <c r="Q106" s="307"/>
      <c r="R106" s="307"/>
      <c r="S106" s="307"/>
      <c r="T106" s="307"/>
      <c r="U106" s="307"/>
      <c r="V106" s="307"/>
      <c r="W106" s="307"/>
      <c r="X106" s="307"/>
      <c r="Y106" s="307"/>
      <c r="Z106" s="307"/>
      <c r="AA106" s="307"/>
      <c r="AB106" s="307"/>
    </row>
    <row r="107">
      <c r="A107" s="178">
        <v>106.0</v>
      </c>
      <c r="B107" s="178"/>
      <c r="C107" s="178"/>
      <c r="D107" s="158"/>
      <c r="E107" s="178"/>
      <c r="F107" s="178"/>
      <c r="G107" s="158"/>
      <c r="H107" s="309"/>
      <c r="I107" s="178"/>
      <c r="J107" s="307"/>
      <c r="K107" s="307"/>
      <c r="L107" s="307"/>
      <c r="M107" s="307"/>
      <c r="N107" s="307"/>
      <c r="O107" s="307"/>
      <c r="P107" s="307"/>
      <c r="Q107" s="307"/>
      <c r="R107" s="307"/>
      <c r="S107" s="307"/>
      <c r="T107" s="307"/>
      <c r="U107" s="307"/>
      <c r="V107" s="307"/>
      <c r="W107" s="307"/>
      <c r="X107" s="307"/>
      <c r="Y107" s="307"/>
      <c r="Z107" s="307"/>
      <c r="AA107" s="307"/>
      <c r="AB107" s="307"/>
    </row>
    <row r="108">
      <c r="A108" s="178">
        <v>107.0</v>
      </c>
      <c r="B108" s="178"/>
      <c r="C108" s="178"/>
      <c r="D108" s="158"/>
      <c r="E108" s="178"/>
      <c r="F108" s="178"/>
      <c r="G108" s="158"/>
      <c r="H108" s="309"/>
      <c r="I108" s="178"/>
      <c r="J108" s="307"/>
      <c r="K108" s="307"/>
      <c r="L108" s="307"/>
      <c r="M108" s="307"/>
      <c r="N108" s="307"/>
      <c r="O108" s="307"/>
      <c r="P108" s="307"/>
      <c r="Q108" s="307"/>
      <c r="R108" s="307"/>
      <c r="S108" s="307"/>
      <c r="T108" s="307"/>
      <c r="U108" s="307"/>
      <c r="V108" s="307"/>
      <c r="W108" s="307"/>
      <c r="X108" s="307"/>
      <c r="Y108" s="307"/>
      <c r="Z108" s="307"/>
      <c r="AA108" s="307"/>
      <c r="AB108" s="307"/>
    </row>
    <row r="109">
      <c r="A109" s="178">
        <v>108.0</v>
      </c>
      <c r="B109" s="178"/>
      <c r="C109" s="178"/>
      <c r="D109" s="158"/>
      <c r="E109" s="178"/>
      <c r="F109" s="178"/>
      <c r="G109" s="158"/>
      <c r="H109" s="309"/>
      <c r="I109" s="178"/>
      <c r="J109" s="307"/>
      <c r="K109" s="307"/>
      <c r="L109" s="307"/>
      <c r="M109" s="307"/>
      <c r="N109" s="307"/>
      <c r="O109" s="307"/>
      <c r="P109" s="307"/>
      <c r="Q109" s="307"/>
      <c r="R109" s="307"/>
      <c r="S109" s="307"/>
      <c r="T109" s="307"/>
      <c r="U109" s="307"/>
      <c r="V109" s="307"/>
      <c r="W109" s="307"/>
      <c r="X109" s="307"/>
      <c r="Y109" s="307"/>
      <c r="Z109" s="307"/>
      <c r="AA109" s="307"/>
      <c r="AB109" s="307"/>
    </row>
    <row r="110">
      <c r="A110" s="178">
        <v>109.0</v>
      </c>
      <c r="B110" s="178"/>
      <c r="C110" s="178"/>
      <c r="D110" s="156"/>
      <c r="E110" s="178"/>
      <c r="F110" s="178"/>
      <c r="G110" s="158"/>
      <c r="H110" s="309"/>
      <c r="I110" s="178"/>
      <c r="J110" s="307"/>
      <c r="K110" s="307"/>
      <c r="L110" s="307"/>
      <c r="M110" s="307"/>
      <c r="N110" s="307"/>
      <c r="O110" s="307"/>
      <c r="P110" s="307"/>
      <c r="Q110" s="307"/>
      <c r="R110" s="307"/>
      <c r="S110" s="307"/>
      <c r="T110" s="307"/>
      <c r="U110" s="307"/>
      <c r="V110" s="307"/>
      <c r="W110" s="307"/>
      <c r="X110" s="307"/>
      <c r="Y110" s="307"/>
      <c r="Z110" s="307"/>
      <c r="AA110" s="307"/>
      <c r="AB110" s="307"/>
    </row>
    <row r="111">
      <c r="A111" s="178">
        <v>110.0</v>
      </c>
      <c r="B111" s="178"/>
      <c r="C111" s="226"/>
      <c r="D111" s="158"/>
      <c r="E111" s="178"/>
      <c r="F111" s="178"/>
      <c r="G111" s="158"/>
      <c r="H111" s="337"/>
      <c r="I111" s="178"/>
      <c r="J111" s="307"/>
      <c r="K111" s="307"/>
      <c r="L111" s="307"/>
      <c r="M111" s="307"/>
      <c r="N111" s="307"/>
      <c r="O111" s="307"/>
      <c r="P111" s="307"/>
      <c r="Q111" s="307"/>
      <c r="R111" s="307"/>
      <c r="S111" s="307"/>
      <c r="T111" s="307"/>
      <c r="U111" s="307"/>
      <c r="V111" s="307"/>
      <c r="W111" s="307"/>
      <c r="X111" s="307"/>
      <c r="Y111" s="307"/>
      <c r="Z111" s="307"/>
      <c r="AA111" s="307"/>
      <c r="AB111" s="307"/>
    </row>
    <row r="112">
      <c r="A112" s="178">
        <v>111.0</v>
      </c>
      <c r="B112" s="178"/>
      <c r="C112" s="178"/>
      <c r="D112" s="158"/>
      <c r="E112" s="178"/>
      <c r="F112" s="178"/>
      <c r="G112" s="158"/>
      <c r="H112" s="337"/>
      <c r="I112" s="178"/>
      <c r="J112" s="307"/>
      <c r="K112" s="307"/>
      <c r="L112" s="307"/>
      <c r="M112" s="307"/>
      <c r="N112" s="307"/>
      <c r="O112" s="307"/>
      <c r="P112" s="307"/>
      <c r="Q112" s="307"/>
      <c r="R112" s="307"/>
      <c r="S112" s="307"/>
      <c r="T112" s="307"/>
      <c r="U112" s="307"/>
      <c r="V112" s="307"/>
      <c r="W112" s="307"/>
      <c r="X112" s="307"/>
      <c r="Y112" s="307"/>
      <c r="Z112" s="307"/>
      <c r="AA112" s="307"/>
      <c r="AB112" s="307"/>
    </row>
    <row r="113">
      <c r="A113" s="178">
        <v>112.0</v>
      </c>
      <c r="B113" s="178"/>
      <c r="C113" s="178"/>
      <c r="D113" s="158"/>
      <c r="E113" s="178"/>
      <c r="F113" s="178"/>
      <c r="G113" s="158"/>
      <c r="H113" s="337"/>
      <c r="I113" s="178"/>
      <c r="J113" s="307"/>
      <c r="K113" s="307"/>
      <c r="L113" s="307"/>
      <c r="M113" s="307"/>
      <c r="N113" s="307"/>
      <c r="O113" s="307"/>
      <c r="P113" s="307"/>
      <c r="Q113" s="307"/>
      <c r="R113" s="307"/>
      <c r="S113" s="307"/>
      <c r="T113" s="307"/>
      <c r="U113" s="307"/>
      <c r="V113" s="307"/>
      <c r="W113" s="307"/>
      <c r="X113" s="307"/>
      <c r="Y113" s="307"/>
      <c r="Z113" s="307"/>
      <c r="AA113" s="307"/>
      <c r="AB113" s="307"/>
    </row>
    <row r="114">
      <c r="A114" s="178">
        <v>113.0</v>
      </c>
      <c r="B114" s="178"/>
      <c r="C114" s="226"/>
      <c r="D114" s="158"/>
      <c r="E114" s="178"/>
      <c r="F114" s="178"/>
      <c r="G114" s="158"/>
      <c r="H114" s="337"/>
      <c r="I114" s="178"/>
      <c r="J114" s="307"/>
      <c r="K114" s="307"/>
      <c r="L114" s="307"/>
      <c r="M114" s="307"/>
      <c r="N114" s="307"/>
      <c r="O114" s="307"/>
      <c r="P114" s="307"/>
      <c r="Q114" s="307"/>
      <c r="R114" s="307"/>
      <c r="S114" s="307"/>
      <c r="T114" s="307"/>
      <c r="U114" s="307"/>
      <c r="V114" s="307"/>
      <c r="W114" s="307"/>
      <c r="X114" s="307"/>
      <c r="Y114" s="307"/>
      <c r="Z114" s="307"/>
      <c r="AA114" s="307"/>
      <c r="AB114" s="307"/>
    </row>
    <row r="115">
      <c r="A115" s="178">
        <v>114.0</v>
      </c>
      <c r="B115" s="178"/>
      <c r="C115" s="226"/>
      <c r="D115" s="158"/>
      <c r="E115" s="178"/>
      <c r="F115" s="178"/>
      <c r="G115" s="158"/>
      <c r="H115" s="337"/>
      <c r="I115" s="178"/>
      <c r="J115" s="307"/>
      <c r="K115" s="307"/>
      <c r="L115" s="307"/>
      <c r="M115" s="307"/>
      <c r="N115" s="307"/>
      <c r="O115" s="307"/>
      <c r="P115" s="307"/>
      <c r="Q115" s="307"/>
      <c r="R115" s="307"/>
      <c r="S115" s="307"/>
      <c r="T115" s="307"/>
      <c r="U115" s="307"/>
      <c r="V115" s="307"/>
      <c r="W115" s="307"/>
      <c r="X115" s="307"/>
      <c r="Y115" s="307"/>
      <c r="Z115" s="307"/>
      <c r="AA115" s="307"/>
      <c r="AB115" s="307"/>
    </row>
    <row r="116">
      <c r="A116" s="178">
        <v>115.0</v>
      </c>
      <c r="B116" s="178"/>
      <c r="C116" s="178"/>
      <c r="D116" s="158"/>
      <c r="E116" s="178"/>
      <c r="F116" s="178"/>
      <c r="G116" s="158"/>
      <c r="H116" s="337"/>
      <c r="I116" s="178"/>
      <c r="J116" s="307"/>
      <c r="K116" s="307"/>
      <c r="L116" s="307"/>
      <c r="M116" s="307"/>
      <c r="N116" s="307"/>
      <c r="O116" s="307"/>
      <c r="P116" s="307"/>
      <c r="Q116" s="307"/>
      <c r="R116" s="307"/>
      <c r="S116" s="307"/>
      <c r="T116" s="307"/>
      <c r="U116" s="307"/>
      <c r="V116" s="307"/>
      <c r="W116" s="307"/>
      <c r="X116" s="307"/>
      <c r="Y116" s="307"/>
      <c r="Z116" s="307"/>
      <c r="AA116" s="307"/>
      <c r="AB116" s="307"/>
    </row>
    <row r="117">
      <c r="A117" s="178">
        <v>116.0</v>
      </c>
      <c r="B117" s="178"/>
      <c r="C117" s="178"/>
      <c r="D117" s="158"/>
      <c r="E117" s="178"/>
      <c r="F117" s="178"/>
      <c r="G117" s="158"/>
      <c r="H117" s="226"/>
      <c r="I117" s="178"/>
      <c r="J117" s="307"/>
      <c r="K117" s="307"/>
      <c r="L117" s="307"/>
      <c r="M117" s="307"/>
      <c r="N117" s="307"/>
      <c r="O117" s="307"/>
      <c r="P117" s="307"/>
      <c r="Q117" s="307"/>
      <c r="R117" s="307"/>
      <c r="S117" s="307"/>
      <c r="T117" s="307"/>
      <c r="U117" s="307"/>
      <c r="V117" s="307"/>
      <c r="W117" s="307"/>
      <c r="X117" s="307"/>
      <c r="Y117" s="307"/>
      <c r="Z117" s="307"/>
      <c r="AA117" s="307"/>
      <c r="AB117" s="307"/>
    </row>
    <row r="118">
      <c r="A118" s="178">
        <v>117.0</v>
      </c>
      <c r="B118" s="178"/>
      <c r="C118" s="178"/>
      <c r="D118" s="158"/>
      <c r="E118" s="178"/>
      <c r="F118" s="178"/>
      <c r="G118" s="158"/>
      <c r="H118" s="226"/>
      <c r="I118" s="178"/>
      <c r="J118" s="307"/>
      <c r="K118" s="307"/>
      <c r="L118" s="307"/>
      <c r="M118" s="307"/>
      <c r="N118" s="307"/>
      <c r="O118" s="307"/>
      <c r="P118" s="307"/>
      <c r="Q118" s="307"/>
      <c r="R118" s="307"/>
      <c r="S118" s="307"/>
      <c r="T118" s="307"/>
      <c r="U118" s="307"/>
      <c r="V118" s="307"/>
      <c r="W118" s="307"/>
      <c r="X118" s="307"/>
      <c r="Y118" s="307"/>
      <c r="Z118" s="307"/>
      <c r="AA118" s="307"/>
      <c r="AB118" s="307"/>
    </row>
    <row r="119">
      <c r="A119" s="178">
        <v>118.0</v>
      </c>
      <c r="B119" s="178"/>
      <c r="C119" s="178"/>
      <c r="D119" s="158"/>
      <c r="E119" s="178"/>
      <c r="F119" s="178"/>
      <c r="G119" s="158"/>
      <c r="H119" s="337"/>
      <c r="I119" s="178"/>
      <c r="J119" s="307"/>
      <c r="K119" s="307"/>
      <c r="L119" s="307"/>
      <c r="M119" s="307"/>
      <c r="N119" s="307"/>
      <c r="O119" s="307"/>
      <c r="P119" s="307"/>
      <c r="Q119" s="307"/>
      <c r="R119" s="307"/>
      <c r="S119" s="307"/>
      <c r="T119" s="307"/>
      <c r="U119" s="307"/>
      <c r="V119" s="307"/>
      <c r="W119" s="307"/>
      <c r="X119" s="307"/>
      <c r="Y119" s="307"/>
      <c r="Z119" s="307"/>
      <c r="AA119" s="307"/>
      <c r="AB119" s="307"/>
    </row>
    <row r="120">
      <c r="A120" s="178">
        <v>119.0</v>
      </c>
      <c r="B120" s="178"/>
      <c r="C120" s="178"/>
      <c r="D120" s="158"/>
      <c r="E120" s="178"/>
      <c r="F120" s="178"/>
      <c r="G120" s="158"/>
      <c r="H120" s="337"/>
      <c r="I120" s="226"/>
      <c r="J120" s="307"/>
      <c r="K120" s="307"/>
      <c r="L120" s="307"/>
      <c r="M120" s="307"/>
      <c r="N120" s="307"/>
      <c r="O120" s="307"/>
      <c r="P120" s="307"/>
      <c r="Q120" s="307"/>
      <c r="R120" s="307"/>
      <c r="S120" s="307"/>
      <c r="T120" s="307"/>
      <c r="U120" s="307"/>
      <c r="V120" s="307"/>
      <c r="W120" s="307"/>
      <c r="X120" s="307"/>
      <c r="Y120" s="307"/>
      <c r="Z120" s="307"/>
      <c r="AA120" s="307"/>
      <c r="AB120" s="307"/>
    </row>
    <row r="121">
      <c r="A121" s="178">
        <v>120.0</v>
      </c>
      <c r="B121" s="178"/>
      <c r="C121" s="178"/>
      <c r="D121" s="158"/>
      <c r="E121" s="178"/>
      <c r="F121" s="178"/>
      <c r="G121" s="158"/>
      <c r="H121" s="337"/>
      <c r="I121" s="178"/>
      <c r="J121" s="307"/>
      <c r="K121" s="307"/>
      <c r="L121" s="307"/>
      <c r="M121" s="307"/>
      <c r="N121" s="307"/>
      <c r="O121" s="307"/>
      <c r="P121" s="307"/>
      <c r="Q121" s="307"/>
      <c r="R121" s="307"/>
      <c r="S121" s="307"/>
      <c r="T121" s="307"/>
      <c r="U121" s="307"/>
      <c r="V121" s="307"/>
      <c r="W121" s="307"/>
      <c r="X121" s="307"/>
      <c r="Y121" s="307"/>
      <c r="Z121" s="307"/>
      <c r="AA121" s="307"/>
      <c r="AB121" s="307"/>
    </row>
    <row r="122">
      <c r="A122" s="178">
        <v>121.0</v>
      </c>
      <c r="B122" s="178"/>
      <c r="C122" s="178"/>
      <c r="D122" s="158"/>
      <c r="E122" s="178"/>
      <c r="F122" s="178"/>
      <c r="G122" s="158"/>
      <c r="H122" s="337"/>
      <c r="I122" s="178"/>
      <c r="J122" s="307"/>
      <c r="K122" s="307"/>
      <c r="L122" s="307"/>
      <c r="M122" s="307"/>
      <c r="N122" s="307"/>
      <c r="O122" s="307"/>
      <c r="P122" s="307"/>
      <c r="Q122" s="307"/>
      <c r="R122" s="307"/>
      <c r="S122" s="307"/>
      <c r="T122" s="307"/>
      <c r="U122" s="307"/>
      <c r="V122" s="307"/>
      <c r="W122" s="307"/>
      <c r="X122" s="307"/>
      <c r="Y122" s="307"/>
      <c r="Z122" s="307"/>
      <c r="AA122" s="307"/>
      <c r="AB122" s="307"/>
    </row>
    <row r="123">
      <c r="A123" s="178">
        <v>122.0</v>
      </c>
      <c r="B123" s="178"/>
      <c r="C123" s="178"/>
      <c r="D123" s="158"/>
      <c r="E123" s="178"/>
      <c r="F123" s="178"/>
      <c r="G123" s="158"/>
      <c r="H123" s="337"/>
      <c r="I123" s="178"/>
      <c r="J123" s="307"/>
      <c r="K123" s="307"/>
      <c r="L123" s="307"/>
      <c r="M123" s="307"/>
      <c r="N123" s="307"/>
      <c r="O123" s="307"/>
      <c r="P123" s="307"/>
      <c r="Q123" s="307"/>
      <c r="R123" s="307"/>
      <c r="S123" s="307"/>
      <c r="T123" s="307"/>
      <c r="U123" s="307"/>
      <c r="V123" s="307"/>
      <c r="W123" s="307"/>
      <c r="X123" s="307"/>
      <c r="Y123" s="307"/>
      <c r="Z123" s="307"/>
      <c r="AA123" s="307"/>
      <c r="AB123" s="307"/>
    </row>
    <row r="124">
      <c r="A124" s="178">
        <v>123.0</v>
      </c>
      <c r="B124" s="178"/>
      <c r="C124" s="178"/>
      <c r="D124" s="158"/>
      <c r="E124" s="178"/>
      <c r="F124" s="178"/>
      <c r="G124" s="158"/>
      <c r="H124" s="309"/>
      <c r="I124" s="178"/>
      <c r="J124" s="307"/>
      <c r="K124" s="307"/>
      <c r="L124" s="307"/>
      <c r="M124" s="307"/>
      <c r="N124" s="307"/>
      <c r="O124" s="307"/>
      <c r="P124" s="307"/>
      <c r="Q124" s="307"/>
      <c r="R124" s="307"/>
      <c r="S124" s="307"/>
      <c r="T124" s="307"/>
      <c r="U124" s="307"/>
      <c r="V124" s="307"/>
      <c r="W124" s="307"/>
      <c r="X124" s="307"/>
      <c r="Y124" s="307"/>
      <c r="Z124" s="307"/>
      <c r="AA124" s="307"/>
      <c r="AB124" s="307"/>
    </row>
    <row r="125">
      <c r="A125" s="178">
        <v>124.0</v>
      </c>
      <c r="B125" s="178"/>
      <c r="C125" s="226"/>
      <c r="D125" s="158"/>
      <c r="E125" s="178"/>
      <c r="F125" s="178"/>
      <c r="G125" s="158"/>
      <c r="H125" s="337"/>
      <c r="I125" s="178"/>
      <c r="J125" s="307"/>
      <c r="K125" s="307"/>
      <c r="L125" s="307"/>
      <c r="M125" s="307"/>
      <c r="N125" s="307"/>
      <c r="O125" s="307"/>
      <c r="P125" s="307"/>
      <c r="Q125" s="307"/>
      <c r="R125" s="307"/>
      <c r="S125" s="307"/>
      <c r="T125" s="307"/>
      <c r="U125" s="307"/>
      <c r="V125" s="307"/>
      <c r="W125" s="307"/>
      <c r="X125" s="307"/>
      <c r="Y125" s="307"/>
      <c r="Z125" s="307"/>
      <c r="AA125" s="307"/>
      <c r="AB125" s="307"/>
    </row>
    <row r="126">
      <c r="A126" s="178">
        <v>125.0</v>
      </c>
      <c r="B126" s="178"/>
      <c r="C126" s="226"/>
      <c r="D126" s="158"/>
      <c r="E126" s="178"/>
      <c r="F126" s="178"/>
      <c r="G126" s="158"/>
      <c r="H126" s="337"/>
      <c r="I126" s="178"/>
      <c r="J126" s="307"/>
      <c r="K126" s="307"/>
      <c r="L126" s="307"/>
      <c r="M126" s="307"/>
      <c r="N126" s="307"/>
      <c r="O126" s="307"/>
      <c r="P126" s="307"/>
      <c r="Q126" s="307"/>
      <c r="R126" s="307"/>
      <c r="S126" s="307"/>
      <c r="T126" s="307"/>
      <c r="U126" s="307"/>
      <c r="V126" s="307"/>
      <c r="W126" s="307"/>
      <c r="X126" s="307"/>
      <c r="Y126" s="307"/>
      <c r="Z126" s="307"/>
      <c r="AA126" s="307"/>
      <c r="AB126" s="307"/>
    </row>
    <row r="127">
      <c r="A127" s="178">
        <v>126.0</v>
      </c>
      <c r="B127" s="178"/>
      <c r="C127" s="178"/>
      <c r="D127" s="355"/>
      <c r="E127" s="178"/>
      <c r="F127" s="178"/>
      <c r="G127" s="158"/>
      <c r="H127" s="309"/>
      <c r="I127" s="178"/>
      <c r="J127" s="357" t="s">
        <v>1125</v>
      </c>
      <c r="K127" s="307"/>
      <c r="L127" s="307"/>
      <c r="M127" s="307"/>
      <c r="N127" s="307"/>
      <c r="O127" s="307"/>
      <c r="P127" s="307"/>
      <c r="Q127" s="307"/>
      <c r="R127" s="307"/>
      <c r="S127" s="307"/>
      <c r="T127" s="307"/>
      <c r="U127" s="307"/>
      <c r="V127" s="307"/>
      <c r="W127" s="307"/>
      <c r="X127" s="307"/>
      <c r="Y127" s="307"/>
      <c r="Z127" s="307"/>
      <c r="AA127" s="307"/>
      <c r="AB127" s="307"/>
    </row>
    <row r="128">
      <c r="A128" s="178">
        <v>127.0</v>
      </c>
      <c r="B128" s="178"/>
      <c r="C128" s="178"/>
      <c r="D128" s="158"/>
      <c r="E128" s="178"/>
      <c r="F128" s="178"/>
      <c r="G128" s="158"/>
      <c r="H128" s="309"/>
      <c r="I128" s="178"/>
      <c r="J128" s="307"/>
      <c r="K128" s="307"/>
      <c r="L128" s="307"/>
      <c r="M128" s="307"/>
      <c r="N128" s="307"/>
      <c r="O128" s="307"/>
      <c r="P128" s="307"/>
      <c r="Q128" s="307"/>
      <c r="R128" s="307"/>
      <c r="S128" s="307"/>
      <c r="T128" s="307"/>
      <c r="U128" s="307"/>
      <c r="V128" s="307"/>
      <c r="W128" s="307"/>
      <c r="X128" s="307"/>
      <c r="Y128" s="307"/>
      <c r="Z128" s="307"/>
      <c r="AA128" s="307"/>
      <c r="AB128" s="307"/>
    </row>
    <row r="129">
      <c r="A129" s="178">
        <v>128.0</v>
      </c>
      <c r="B129" s="178"/>
      <c r="C129" s="178"/>
      <c r="D129" s="158"/>
      <c r="E129" s="178"/>
      <c r="F129" s="178"/>
      <c r="G129" s="158"/>
      <c r="H129" s="309"/>
      <c r="I129" s="178"/>
      <c r="J129" s="307"/>
      <c r="K129" s="307"/>
      <c r="L129" s="307"/>
      <c r="M129" s="307"/>
      <c r="N129" s="307"/>
      <c r="O129" s="307"/>
      <c r="P129" s="307"/>
      <c r="Q129" s="307"/>
      <c r="R129" s="307"/>
      <c r="S129" s="307"/>
      <c r="T129" s="307"/>
      <c r="U129" s="307"/>
      <c r="V129" s="307"/>
      <c r="W129" s="307"/>
      <c r="X129" s="307"/>
      <c r="Y129" s="307"/>
      <c r="Z129" s="307"/>
      <c r="AA129" s="307"/>
      <c r="AB129" s="307"/>
    </row>
    <row r="130">
      <c r="A130" s="178">
        <v>129.0</v>
      </c>
      <c r="B130" s="178"/>
      <c r="C130" s="178"/>
      <c r="D130" s="158"/>
      <c r="E130" s="178"/>
      <c r="F130" s="178"/>
      <c r="G130" s="158"/>
      <c r="H130" s="309"/>
      <c r="I130" s="178"/>
      <c r="J130" s="307"/>
      <c r="K130" s="307"/>
      <c r="L130" s="307"/>
      <c r="M130" s="307"/>
      <c r="N130" s="307"/>
      <c r="O130" s="307"/>
      <c r="P130" s="307"/>
      <c r="Q130" s="307"/>
      <c r="R130" s="307"/>
      <c r="S130" s="307"/>
      <c r="T130" s="307"/>
      <c r="U130" s="307"/>
      <c r="V130" s="307"/>
      <c r="W130" s="307"/>
      <c r="X130" s="307"/>
      <c r="Y130" s="307"/>
      <c r="Z130" s="307"/>
      <c r="AA130" s="307"/>
      <c r="AB130" s="307"/>
    </row>
    <row r="131">
      <c r="A131" s="178">
        <v>130.0</v>
      </c>
      <c r="B131" s="178"/>
      <c r="C131" s="178"/>
      <c r="D131" s="355"/>
      <c r="E131" s="178"/>
      <c r="F131" s="178"/>
      <c r="G131" s="158"/>
      <c r="H131" s="337"/>
      <c r="I131" s="178"/>
      <c r="J131" s="307"/>
      <c r="K131" s="307"/>
      <c r="L131" s="307"/>
      <c r="M131" s="307"/>
      <c r="N131" s="307"/>
      <c r="O131" s="307"/>
      <c r="P131" s="307"/>
      <c r="Q131" s="307"/>
      <c r="R131" s="307"/>
      <c r="S131" s="307"/>
      <c r="T131" s="307"/>
      <c r="U131" s="307"/>
      <c r="V131" s="307"/>
      <c r="W131" s="307"/>
      <c r="X131" s="307"/>
      <c r="Y131" s="307"/>
      <c r="Z131" s="307"/>
      <c r="AA131" s="307"/>
      <c r="AB131" s="307"/>
    </row>
    <row r="132">
      <c r="A132" s="178">
        <v>131.0</v>
      </c>
      <c r="B132" s="178"/>
      <c r="C132" s="178"/>
      <c r="D132" s="158"/>
      <c r="E132" s="178"/>
      <c r="F132" s="178"/>
      <c r="G132" s="158"/>
      <c r="H132" s="337"/>
      <c r="I132" s="178"/>
      <c r="J132" s="307"/>
      <c r="K132" s="307"/>
      <c r="L132" s="307"/>
      <c r="M132" s="307"/>
      <c r="N132" s="307"/>
      <c r="O132" s="307"/>
      <c r="P132" s="307"/>
      <c r="Q132" s="307"/>
      <c r="R132" s="307"/>
      <c r="S132" s="307"/>
      <c r="T132" s="307"/>
      <c r="U132" s="307"/>
      <c r="V132" s="307"/>
      <c r="W132" s="307"/>
      <c r="X132" s="307"/>
      <c r="Y132" s="307"/>
      <c r="Z132" s="307"/>
      <c r="AA132" s="307"/>
      <c r="AB132" s="307"/>
    </row>
    <row r="133">
      <c r="A133" s="178">
        <v>132.0</v>
      </c>
      <c r="B133" s="178"/>
      <c r="C133" s="178"/>
      <c r="D133" s="158"/>
      <c r="E133" s="178"/>
      <c r="F133" s="178"/>
      <c r="G133" s="158"/>
      <c r="H133" s="337"/>
      <c r="I133" s="178"/>
      <c r="J133" s="307"/>
      <c r="K133" s="307"/>
      <c r="L133" s="307"/>
      <c r="M133" s="307"/>
      <c r="N133" s="307"/>
      <c r="O133" s="307"/>
      <c r="P133" s="307"/>
      <c r="Q133" s="307"/>
      <c r="R133" s="307"/>
      <c r="S133" s="307"/>
      <c r="T133" s="307"/>
      <c r="U133" s="307"/>
      <c r="V133" s="307"/>
      <c r="W133" s="307"/>
      <c r="X133" s="307"/>
      <c r="Y133" s="307"/>
      <c r="Z133" s="307"/>
      <c r="AA133" s="307"/>
      <c r="AB133" s="307"/>
    </row>
    <row r="134">
      <c r="A134" s="178">
        <v>133.0</v>
      </c>
      <c r="B134" s="178"/>
      <c r="C134" s="178"/>
      <c r="D134" s="158"/>
      <c r="E134" s="178"/>
      <c r="F134" s="178"/>
      <c r="G134" s="158"/>
      <c r="H134" s="337"/>
      <c r="I134" s="178"/>
      <c r="J134" s="307"/>
      <c r="K134" s="307"/>
      <c r="L134" s="307"/>
      <c r="M134" s="307"/>
      <c r="N134" s="307"/>
      <c r="O134" s="307"/>
      <c r="P134" s="307"/>
      <c r="Q134" s="307"/>
      <c r="R134" s="307"/>
      <c r="S134" s="307"/>
      <c r="T134" s="307"/>
      <c r="U134" s="307"/>
      <c r="V134" s="307"/>
      <c r="W134" s="307"/>
      <c r="X134" s="307"/>
      <c r="Y134" s="307"/>
      <c r="Z134" s="307"/>
      <c r="AA134" s="307"/>
      <c r="AB134" s="307"/>
    </row>
    <row r="135">
      <c r="A135" s="178">
        <v>134.0</v>
      </c>
      <c r="B135" s="178"/>
      <c r="C135" s="178"/>
      <c r="D135" s="158"/>
      <c r="E135" s="178"/>
      <c r="F135" s="178"/>
      <c r="G135" s="158"/>
      <c r="H135" s="337"/>
      <c r="I135" s="178"/>
      <c r="J135" s="307"/>
      <c r="K135" s="307"/>
      <c r="L135" s="307"/>
      <c r="M135" s="307"/>
      <c r="N135" s="307"/>
      <c r="O135" s="307"/>
      <c r="P135" s="307"/>
      <c r="Q135" s="307"/>
      <c r="R135" s="307"/>
      <c r="S135" s="307"/>
      <c r="T135" s="307"/>
      <c r="U135" s="307"/>
      <c r="V135" s="307"/>
      <c r="W135" s="307"/>
      <c r="X135" s="307"/>
      <c r="Y135" s="307"/>
      <c r="Z135" s="307"/>
      <c r="AA135" s="307"/>
      <c r="AB135" s="307"/>
    </row>
    <row r="136">
      <c r="A136" s="178">
        <v>135.0</v>
      </c>
      <c r="B136" s="178"/>
      <c r="C136" s="178"/>
      <c r="D136" s="158"/>
      <c r="E136" s="178"/>
      <c r="F136" s="178"/>
      <c r="G136" s="158"/>
      <c r="H136" s="337"/>
      <c r="I136" s="178"/>
      <c r="J136" s="307"/>
      <c r="K136" s="307"/>
      <c r="L136" s="307"/>
      <c r="M136" s="307"/>
      <c r="N136" s="307"/>
      <c r="O136" s="307"/>
      <c r="P136" s="307"/>
      <c r="Q136" s="307"/>
      <c r="R136" s="307"/>
      <c r="S136" s="307"/>
      <c r="T136" s="307"/>
      <c r="U136" s="307"/>
      <c r="V136" s="307"/>
      <c r="W136" s="307"/>
      <c r="X136" s="307"/>
      <c r="Y136" s="307"/>
      <c r="Z136" s="307"/>
      <c r="AA136" s="307"/>
      <c r="AB136" s="307"/>
    </row>
    <row r="137">
      <c r="A137" s="178">
        <v>136.0</v>
      </c>
      <c r="B137" s="178"/>
      <c r="C137" s="226"/>
      <c r="D137" s="158"/>
      <c r="E137" s="178"/>
      <c r="F137" s="178"/>
      <c r="G137" s="158"/>
      <c r="H137" s="337"/>
      <c r="I137" s="178"/>
      <c r="J137" s="307"/>
      <c r="K137" s="307"/>
      <c r="L137" s="307"/>
      <c r="M137" s="307"/>
      <c r="N137" s="307"/>
      <c r="O137" s="307"/>
      <c r="P137" s="307"/>
      <c r="Q137" s="307"/>
      <c r="R137" s="307"/>
      <c r="S137" s="307"/>
      <c r="T137" s="307"/>
      <c r="U137" s="307"/>
      <c r="V137" s="307"/>
      <c r="W137" s="307"/>
      <c r="X137" s="307"/>
      <c r="Y137" s="307"/>
      <c r="Z137" s="307"/>
      <c r="AA137" s="307"/>
      <c r="AB137" s="307"/>
    </row>
    <row r="138">
      <c r="A138" s="178">
        <v>137.0</v>
      </c>
      <c r="B138" s="178"/>
      <c r="C138" s="178"/>
      <c r="D138" s="158"/>
      <c r="E138" s="178"/>
      <c r="F138" s="178"/>
      <c r="G138" s="158"/>
      <c r="H138" s="337"/>
      <c r="I138" s="178"/>
      <c r="J138" s="307"/>
      <c r="K138" s="307"/>
      <c r="L138" s="307"/>
      <c r="M138" s="307"/>
      <c r="N138" s="307"/>
      <c r="O138" s="307"/>
      <c r="P138" s="307"/>
      <c r="Q138" s="307"/>
      <c r="R138" s="307"/>
      <c r="S138" s="307"/>
      <c r="T138" s="307"/>
      <c r="U138" s="307"/>
      <c r="V138" s="307"/>
      <c r="W138" s="307"/>
      <c r="X138" s="307"/>
      <c r="Y138" s="307"/>
      <c r="Z138" s="307"/>
      <c r="AA138" s="307"/>
      <c r="AB138" s="307"/>
    </row>
    <row r="139">
      <c r="A139" s="178">
        <v>138.0</v>
      </c>
      <c r="B139" s="178"/>
      <c r="C139" s="226"/>
      <c r="D139" s="158"/>
      <c r="E139" s="178"/>
      <c r="F139" s="178"/>
      <c r="G139" s="158"/>
      <c r="H139" s="309"/>
      <c r="I139" s="178"/>
      <c r="J139" s="307"/>
      <c r="K139" s="307"/>
      <c r="L139" s="307"/>
      <c r="M139" s="307"/>
      <c r="N139" s="307"/>
      <c r="O139" s="307"/>
      <c r="P139" s="307"/>
      <c r="Q139" s="307"/>
      <c r="R139" s="307"/>
      <c r="S139" s="307"/>
      <c r="T139" s="307"/>
      <c r="U139" s="307"/>
      <c r="V139" s="307"/>
      <c r="W139" s="307"/>
      <c r="X139" s="307"/>
      <c r="Y139" s="307"/>
      <c r="Z139" s="307"/>
      <c r="AA139" s="307"/>
      <c r="AB139" s="307"/>
    </row>
    <row r="140">
      <c r="A140" s="178">
        <v>139.0</v>
      </c>
      <c r="B140" s="178"/>
      <c r="C140" s="226"/>
      <c r="D140" s="158"/>
      <c r="E140" s="178"/>
      <c r="F140" s="178"/>
      <c r="G140" s="158"/>
      <c r="H140" s="309"/>
      <c r="I140" s="178"/>
      <c r="J140" s="307"/>
      <c r="K140" s="307"/>
      <c r="L140" s="307"/>
      <c r="M140" s="307"/>
      <c r="N140" s="307"/>
      <c r="O140" s="307"/>
      <c r="P140" s="307"/>
      <c r="Q140" s="307"/>
      <c r="R140" s="307"/>
      <c r="S140" s="307"/>
      <c r="T140" s="307"/>
      <c r="U140" s="307"/>
      <c r="V140" s="307"/>
      <c r="W140" s="307"/>
      <c r="X140" s="307"/>
      <c r="Y140" s="307"/>
      <c r="Z140" s="307"/>
      <c r="AA140" s="307"/>
      <c r="AB140" s="307"/>
    </row>
    <row r="141">
      <c r="A141" s="178">
        <v>140.0</v>
      </c>
      <c r="B141" s="178"/>
      <c r="C141" s="226"/>
      <c r="D141" s="158"/>
      <c r="E141" s="178"/>
      <c r="F141" s="178"/>
      <c r="G141" s="158"/>
      <c r="H141" s="309"/>
      <c r="I141" s="178"/>
      <c r="J141" s="307"/>
      <c r="K141" s="307"/>
      <c r="L141" s="307"/>
      <c r="M141" s="307"/>
      <c r="N141" s="307"/>
      <c r="O141" s="307"/>
      <c r="P141" s="307"/>
      <c r="Q141" s="307"/>
      <c r="R141" s="307"/>
      <c r="S141" s="307"/>
      <c r="T141" s="307"/>
      <c r="U141" s="307"/>
      <c r="V141" s="307"/>
      <c r="W141" s="307"/>
      <c r="X141" s="307"/>
      <c r="Y141" s="307"/>
      <c r="Z141" s="307"/>
      <c r="AA141" s="307"/>
      <c r="AB141" s="307"/>
    </row>
    <row r="142">
      <c r="A142" s="178">
        <v>141.0</v>
      </c>
      <c r="B142" s="178"/>
      <c r="C142" s="226"/>
      <c r="D142" s="158"/>
      <c r="E142" s="178"/>
      <c r="F142" s="178"/>
      <c r="G142" s="158"/>
      <c r="H142" s="309"/>
      <c r="I142" s="178"/>
      <c r="J142" s="307"/>
      <c r="K142" s="307"/>
      <c r="L142" s="307"/>
      <c r="M142" s="307"/>
      <c r="N142" s="307"/>
      <c r="O142" s="307"/>
      <c r="P142" s="307"/>
      <c r="Q142" s="307"/>
      <c r="R142" s="307"/>
      <c r="S142" s="307"/>
      <c r="T142" s="307"/>
      <c r="U142" s="307"/>
      <c r="V142" s="307"/>
      <c r="W142" s="307"/>
      <c r="X142" s="307"/>
      <c r="Y142" s="307"/>
      <c r="Z142" s="307"/>
      <c r="AA142" s="307"/>
      <c r="AB142" s="307"/>
    </row>
    <row r="143">
      <c r="A143" s="178">
        <v>142.0</v>
      </c>
      <c r="B143" s="178"/>
      <c r="C143" s="226"/>
      <c r="D143" s="158"/>
      <c r="E143" s="178"/>
      <c r="F143" s="178"/>
      <c r="G143" s="158"/>
      <c r="H143" s="337"/>
      <c r="I143" s="178"/>
      <c r="J143" s="307"/>
      <c r="K143" s="307"/>
      <c r="L143" s="307"/>
      <c r="M143" s="307"/>
      <c r="N143" s="307"/>
      <c r="O143" s="307"/>
      <c r="P143" s="307"/>
      <c r="Q143" s="307"/>
      <c r="R143" s="307"/>
      <c r="S143" s="307"/>
      <c r="T143" s="307"/>
      <c r="U143" s="307"/>
      <c r="V143" s="307"/>
      <c r="W143" s="307"/>
      <c r="X143" s="307"/>
      <c r="Y143" s="307"/>
      <c r="Z143" s="307"/>
      <c r="AA143" s="307"/>
      <c r="AB143" s="307"/>
    </row>
    <row r="144">
      <c r="A144" s="178">
        <v>143.0</v>
      </c>
      <c r="B144" s="178"/>
      <c r="C144" s="178"/>
      <c r="D144" s="158"/>
      <c r="E144" s="178"/>
      <c r="F144" s="178"/>
      <c r="G144" s="158"/>
      <c r="H144" s="337"/>
      <c r="I144" s="178"/>
      <c r="J144" s="307"/>
      <c r="K144" s="307"/>
      <c r="L144" s="307"/>
      <c r="M144" s="307"/>
      <c r="N144" s="307"/>
      <c r="O144" s="307"/>
      <c r="P144" s="307"/>
      <c r="Q144" s="307"/>
      <c r="R144" s="307"/>
      <c r="S144" s="307"/>
      <c r="T144" s="307"/>
      <c r="U144" s="307"/>
      <c r="V144" s="307"/>
      <c r="W144" s="307"/>
      <c r="X144" s="307"/>
      <c r="Y144" s="307"/>
      <c r="Z144" s="307"/>
      <c r="AA144" s="307"/>
      <c r="AB144" s="307"/>
    </row>
    <row r="145">
      <c r="A145" s="178">
        <v>144.0</v>
      </c>
      <c r="B145" s="178"/>
      <c r="C145" s="178"/>
      <c r="D145" s="158"/>
      <c r="E145" s="178"/>
      <c r="F145" s="178"/>
      <c r="G145" s="158"/>
      <c r="H145" s="337"/>
      <c r="I145" s="178"/>
      <c r="J145" s="307"/>
      <c r="K145" s="307"/>
      <c r="L145" s="307"/>
      <c r="M145" s="307"/>
      <c r="N145" s="307"/>
      <c r="O145" s="307"/>
      <c r="P145" s="307"/>
      <c r="Q145" s="307"/>
      <c r="R145" s="307"/>
      <c r="S145" s="307"/>
      <c r="T145" s="307"/>
      <c r="U145" s="307"/>
      <c r="V145" s="307"/>
      <c r="W145" s="307"/>
      <c r="X145" s="307"/>
      <c r="Y145" s="307"/>
      <c r="Z145" s="307"/>
      <c r="AA145" s="307"/>
      <c r="AB145" s="307"/>
    </row>
    <row r="146">
      <c r="A146" s="178">
        <v>145.0</v>
      </c>
      <c r="B146" s="178"/>
      <c r="C146" s="178"/>
      <c r="D146" s="158"/>
      <c r="E146" s="178"/>
      <c r="F146" s="178"/>
      <c r="G146" s="158"/>
      <c r="H146" s="337"/>
      <c r="I146" s="178"/>
      <c r="J146" s="307"/>
      <c r="K146" s="307"/>
      <c r="L146" s="307"/>
      <c r="M146" s="307"/>
      <c r="N146" s="307"/>
      <c r="O146" s="307"/>
      <c r="P146" s="307"/>
      <c r="Q146" s="307"/>
      <c r="R146" s="307"/>
      <c r="S146" s="307"/>
      <c r="T146" s="307"/>
      <c r="U146" s="307"/>
      <c r="V146" s="307"/>
      <c r="W146" s="307"/>
      <c r="X146" s="307"/>
      <c r="Y146" s="307"/>
      <c r="Z146" s="307"/>
      <c r="AA146" s="307"/>
      <c r="AB146" s="307"/>
    </row>
    <row r="147">
      <c r="A147" s="178">
        <v>146.0</v>
      </c>
      <c r="B147" s="178"/>
      <c r="C147" s="178"/>
      <c r="D147" s="158"/>
      <c r="E147" s="178"/>
      <c r="F147" s="178"/>
      <c r="G147" s="158"/>
      <c r="H147" s="337"/>
      <c r="I147" s="178"/>
      <c r="J147" s="307"/>
      <c r="K147" s="307"/>
      <c r="L147" s="307"/>
      <c r="M147" s="307"/>
      <c r="N147" s="307"/>
      <c r="O147" s="307"/>
      <c r="P147" s="307"/>
      <c r="Q147" s="307"/>
      <c r="R147" s="307"/>
      <c r="S147" s="307"/>
      <c r="T147" s="307"/>
      <c r="U147" s="307"/>
      <c r="V147" s="307"/>
      <c r="W147" s="307"/>
      <c r="X147" s="307"/>
      <c r="Y147" s="307"/>
      <c r="Z147" s="307"/>
      <c r="AA147" s="307"/>
      <c r="AB147" s="307"/>
    </row>
    <row r="148">
      <c r="A148" s="178">
        <v>147.0</v>
      </c>
      <c r="B148" s="178"/>
      <c r="C148" s="178"/>
      <c r="D148" s="156"/>
      <c r="E148" s="178"/>
      <c r="F148" s="178"/>
      <c r="G148" s="158"/>
      <c r="H148" s="337"/>
      <c r="I148" s="178"/>
      <c r="J148" s="307"/>
      <c r="K148" s="307"/>
      <c r="L148" s="307"/>
      <c r="M148" s="307"/>
      <c r="N148" s="307"/>
      <c r="O148" s="307"/>
      <c r="P148" s="307"/>
      <c r="Q148" s="307"/>
      <c r="R148" s="307"/>
      <c r="S148" s="307"/>
      <c r="T148" s="307"/>
      <c r="U148" s="307"/>
      <c r="V148" s="307"/>
      <c r="W148" s="307"/>
      <c r="X148" s="307"/>
      <c r="Y148" s="307"/>
      <c r="Z148" s="307"/>
      <c r="AA148" s="307"/>
      <c r="AB148" s="307"/>
    </row>
    <row r="149">
      <c r="A149" s="178">
        <v>148.0</v>
      </c>
      <c r="B149" s="178"/>
      <c r="C149" s="178"/>
      <c r="D149" s="158"/>
      <c r="E149" s="178"/>
      <c r="F149" s="178"/>
      <c r="G149" s="158"/>
      <c r="H149" s="309"/>
      <c r="I149" s="178"/>
      <c r="J149" s="307"/>
      <c r="K149" s="307"/>
      <c r="L149" s="307"/>
      <c r="M149" s="307"/>
      <c r="N149" s="307"/>
      <c r="O149" s="307"/>
      <c r="P149" s="307"/>
      <c r="Q149" s="307"/>
      <c r="R149" s="307"/>
      <c r="S149" s="307"/>
      <c r="T149" s="307"/>
      <c r="U149" s="307"/>
      <c r="V149" s="307"/>
      <c r="W149" s="307"/>
      <c r="X149" s="307"/>
      <c r="Y149" s="307"/>
      <c r="Z149" s="307"/>
      <c r="AA149" s="307"/>
      <c r="AB149" s="307"/>
    </row>
    <row r="150">
      <c r="A150" s="178">
        <v>149.0</v>
      </c>
      <c r="B150" s="178"/>
      <c r="C150" s="178"/>
      <c r="D150" s="158"/>
      <c r="E150" s="178"/>
      <c r="F150" s="226"/>
      <c r="G150" s="158"/>
      <c r="H150" s="337"/>
      <c r="I150" s="178"/>
      <c r="J150" s="307"/>
      <c r="K150" s="307"/>
      <c r="L150" s="307"/>
      <c r="M150" s="307"/>
      <c r="N150" s="307"/>
      <c r="O150" s="307"/>
      <c r="P150" s="307"/>
      <c r="Q150" s="307"/>
      <c r="R150" s="307"/>
      <c r="S150" s="307"/>
      <c r="T150" s="307"/>
      <c r="U150" s="307"/>
      <c r="V150" s="307"/>
      <c r="W150" s="307"/>
      <c r="X150" s="307"/>
      <c r="Y150" s="307"/>
      <c r="Z150" s="307"/>
      <c r="AA150" s="307"/>
      <c r="AB150" s="307"/>
    </row>
    <row r="151">
      <c r="A151" s="178">
        <v>150.0</v>
      </c>
      <c r="B151" s="178"/>
      <c r="C151" s="178"/>
      <c r="D151" s="158"/>
      <c r="E151" s="178"/>
      <c r="F151" s="226"/>
      <c r="G151" s="158"/>
      <c r="H151" s="337"/>
      <c r="I151" s="178"/>
      <c r="J151" s="307"/>
      <c r="K151" s="307"/>
      <c r="L151" s="307"/>
      <c r="M151" s="307"/>
      <c r="N151" s="307"/>
      <c r="O151" s="307"/>
      <c r="P151" s="307"/>
      <c r="Q151" s="307"/>
      <c r="R151" s="307"/>
      <c r="S151" s="307"/>
      <c r="T151" s="307"/>
      <c r="U151" s="307"/>
      <c r="V151" s="307"/>
      <c r="W151" s="307"/>
      <c r="X151" s="307"/>
      <c r="Y151" s="307"/>
      <c r="Z151" s="307"/>
      <c r="AA151" s="307"/>
      <c r="AB151" s="307"/>
    </row>
    <row r="152">
      <c r="A152" s="178">
        <v>151.0</v>
      </c>
      <c r="B152" s="178"/>
      <c r="C152" s="178"/>
      <c r="D152" s="158"/>
      <c r="E152" s="178"/>
      <c r="F152" s="226"/>
      <c r="G152" s="158"/>
      <c r="H152" s="337"/>
      <c r="I152" s="178"/>
      <c r="J152" s="307"/>
      <c r="K152" s="307"/>
      <c r="L152" s="307"/>
      <c r="M152" s="307"/>
      <c r="N152" s="307"/>
      <c r="O152" s="307"/>
      <c r="P152" s="307"/>
      <c r="Q152" s="307"/>
      <c r="R152" s="307"/>
      <c r="S152" s="307"/>
      <c r="T152" s="307"/>
      <c r="U152" s="307"/>
      <c r="V152" s="307"/>
      <c r="W152" s="307"/>
      <c r="X152" s="307"/>
      <c r="Y152" s="307"/>
      <c r="Z152" s="307"/>
      <c r="AA152" s="307"/>
      <c r="AB152" s="307"/>
    </row>
    <row r="153">
      <c r="A153" s="178">
        <v>152.0</v>
      </c>
      <c r="B153" s="178"/>
      <c r="C153" s="178"/>
      <c r="D153" s="158"/>
      <c r="E153" s="178"/>
      <c r="F153" s="178"/>
      <c r="G153" s="158"/>
      <c r="H153" s="337"/>
      <c r="I153" s="178"/>
      <c r="J153" s="307"/>
      <c r="K153" s="307"/>
      <c r="L153" s="307"/>
      <c r="M153" s="307"/>
      <c r="N153" s="307"/>
      <c r="O153" s="307"/>
      <c r="P153" s="307"/>
      <c r="Q153" s="307"/>
      <c r="R153" s="307"/>
      <c r="S153" s="307"/>
      <c r="T153" s="307"/>
      <c r="U153" s="307"/>
      <c r="V153" s="307"/>
      <c r="W153" s="307"/>
      <c r="X153" s="307"/>
      <c r="Y153" s="307"/>
      <c r="Z153" s="307"/>
      <c r="AA153" s="307"/>
      <c r="AB153" s="307"/>
    </row>
    <row r="154">
      <c r="A154" s="178">
        <v>153.0</v>
      </c>
      <c r="B154" s="178"/>
      <c r="C154" s="178"/>
      <c r="D154" s="158"/>
      <c r="E154" s="178"/>
      <c r="F154" s="178"/>
      <c r="G154" s="158"/>
      <c r="H154" s="337"/>
      <c r="I154" s="178"/>
      <c r="J154" s="307"/>
      <c r="K154" s="307"/>
      <c r="L154" s="307"/>
      <c r="M154" s="307"/>
      <c r="N154" s="307"/>
      <c r="O154" s="307"/>
      <c r="P154" s="307"/>
      <c r="Q154" s="307"/>
      <c r="R154" s="307"/>
      <c r="S154" s="307"/>
      <c r="T154" s="307"/>
      <c r="U154" s="307"/>
      <c r="V154" s="307"/>
      <c r="W154" s="307"/>
      <c r="X154" s="307"/>
      <c r="Y154" s="307"/>
      <c r="Z154" s="307"/>
      <c r="AA154" s="307"/>
      <c r="AB154" s="307"/>
    </row>
    <row r="155">
      <c r="A155" s="178">
        <v>154.0</v>
      </c>
      <c r="B155" s="178"/>
      <c r="C155" s="178"/>
      <c r="D155" s="158"/>
      <c r="E155" s="178"/>
      <c r="F155" s="226"/>
      <c r="G155" s="158"/>
      <c r="H155" s="337"/>
      <c r="I155" s="178"/>
      <c r="J155" s="307"/>
      <c r="K155" s="307"/>
      <c r="L155" s="307"/>
      <c r="M155" s="307"/>
      <c r="N155" s="307"/>
      <c r="O155" s="307"/>
      <c r="P155" s="307"/>
      <c r="Q155" s="307"/>
      <c r="R155" s="307"/>
      <c r="S155" s="307"/>
      <c r="T155" s="307"/>
      <c r="U155" s="307"/>
      <c r="V155" s="307"/>
      <c r="W155" s="307"/>
      <c r="X155" s="307"/>
      <c r="Y155" s="307"/>
      <c r="Z155" s="307"/>
      <c r="AA155" s="307"/>
      <c r="AB155" s="307"/>
    </row>
    <row r="156">
      <c r="A156" s="178">
        <v>155.0</v>
      </c>
      <c r="B156" s="178"/>
      <c r="C156" s="178"/>
      <c r="D156" s="158"/>
      <c r="E156" s="178"/>
      <c r="F156" s="178"/>
      <c r="G156" s="158"/>
      <c r="H156" s="337"/>
      <c r="I156" s="178"/>
      <c r="J156" s="307"/>
      <c r="K156" s="307"/>
      <c r="L156" s="307"/>
      <c r="M156" s="307"/>
      <c r="N156" s="307"/>
      <c r="O156" s="307"/>
      <c r="P156" s="307"/>
      <c r="Q156" s="307"/>
      <c r="R156" s="307"/>
      <c r="S156" s="307"/>
      <c r="T156" s="307"/>
      <c r="U156" s="307"/>
      <c r="V156" s="307"/>
      <c r="W156" s="307"/>
      <c r="X156" s="307"/>
      <c r="Y156" s="307"/>
      <c r="Z156" s="307"/>
      <c r="AA156" s="307"/>
      <c r="AB156" s="307"/>
    </row>
    <row r="157">
      <c r="A157" s="178">
        <v>156.0</v>
      </c>
      <c r="B157" s="178"/>
      <c r="C157" s="178"/>
      <c r="D157" s="158"/>
      <c r="E157" s="178"/>
      <c r="F157" s="178"/>
      <c r="G157" s="158"/>
      <c r="H157" s="337"/>
      <c r="I157" s="178"/>
      <c r="J157" s="307"/>
      <c r="K157" s="307"/>
      <c r="L157" s="307"/>
      <c r="M157" s="307"/>
      <c r="N157" s="307"/>
      <c r="O157" s="307"/>
      <c r="P157" s="307"/>
      <c r="Q157" s="307"/>
      <c r="R157" s="307"/>
      <c r="S157" s="307"/>
      <c r="T157" s="307"/>
      <c r="U157" s="307"/>
      <c r="V157" s="307"/>
      <c r="W157" s="307"/>
      <c r="X157" s="307"/>
      <c r="Y157" s="307"/>
      <c r="Z157" s="307"/>
      <c r="AA157" s="307"/>
      <c r="AB157" s="307"/>
    </row>
    <row r="158">
      <c r="A158" s="178">
        <v>157.0</v>
      </c>
      <c r="B158" s="178"/>
      <c r="C158" s="178"/>
      <c r="D158" s="158"/>
      <c r="E158" s="178"/>
      <c r="F158" s="178"/>
      <c r="G158" s="158"/>
      <c r="H158" s="309"/>
      <c r="I158" s="178"/>
      <c r="J158" s="307"/>
      <c r="K158" s="307"/>
      <c r="L158" s="307"/>
      <c r="M158" s="307"/>
      <c r="N158" s="307"/>
      <c r="O158" s="307"/>
      <c r="P158" s="307"/>
      <c r="Q158" s="307"/>
      <c r="R158" s="307"/>
      <c r="S158" s="307"/>
      <c r="T158" s="307"/>
      <c r="U158" s="307"/>
      <c r="V158" s="307"/>
      <c r="W158" s="307"/>
      <c r="X158" s="307"/>
      <c r="Y158" s="307"/>
      <c r="Z158" s="307"/>
      <c r="AA158" s="307"/>
      <c r="AB158" s="307"/>
    </row>
    <row r="159">
      <c r="A159" s="178">
        <v>158.0</v>
      </c>
      <c r="B159" s="178"/>
      <c r="C159" s="178"/>
      <c r="D159" s="158"/>
      <c r="E159" s="178"/>
      <c r="F159" s="226"/>
      <c r="G159" s="158"/>
      <c r="H159" s="309"/>
      <c r="I159" s="178"/>
      <c r="J159" s="307"/>
      <c r="K159" s="307"/>
      <c r="L159" s="307"/>
      <c r="M159" s="307"/>
      <c r="N159" s="307"/>
      <c r="O159" s="307"/>
      <c r="P159" s="307"/>
      <c r="Q159" s="307"/>
      <c r="R159" s="307"/>
      <c r="S159" s="307"/>
      <c r="T159" s="307"/>
      <c r="U159" s="307"/>
      <c r="V159" s="307"/>
      <c r="W159" s="307"/>
      <c r="X159" s="307"/>
      <c r="Y159" s="307"/>
      <c r="Z159" s="307"/>
      <c r="AA159" s="307"/>
      <c r="AB159" s="307"/>
    </row>
    <row r="160">
      <c r="A160" s="178">
        <v>159.0</v>
      </c>
      <c r="B160" s="178"/>
      <c r="C160" s="178"/>
      <c r="D160" s="158"/>
      <c r="E160" s="178"/>
      <c r="F160" s="226"/>
      <c r="G160" s="158"/>
      <c r="H160" s="309"/>
      <c r="I160" s="178"/>
      <c r="J160" s="307"/>
      <c r="K160" s="307"/>
      <c r="L160" s="307"/>
      <c r="M160" s="307"/>
      <c r="N160" s="307"/>
      <c r="O160" s="307"/>
      <c r="P160" s="307"/>
      <c r="Q160" s="307"/>
      <c r="R160" s="307"/>
      <c r="S160" s="307"/>
      <c r="T160" s="307"/>
      <c r="U160" s="307"/>
      <c r="V160" s="307"/>
      <c r="W160" s="307"/>
      <c r="X160" s="307"/>
      <c r="Y160" s="307"/>
      <c r="Z160" s="307"/>
      <c r="AA160" s="307"/>
      <c r="AB160" s="307"/>
    </row>
    <row r="161">
      <c r="A161" s="178">
        <v>160.0</v>
      </c>
      <c r="B161" s="178"/>
      <c r="C161" s="178"/>
      <c r="D161" s="158"/>
      <c r="E161" s="178"/>
      <c r="F161" s="226"/>
      <c r="G161" s="158"/>
      <c r="H161" s="309"/>
      <c r="I161" s="178"/>
      <c r="J161" s="307"/>
      <c r="K161" s="307"/>
      <c r="L161" s="307"/>
      <c r="M161" s="307"/>
      <c r="N161" s="307"/>
      <c r="O161" s="307"/>
      <c r="P161" s="307"/>
      <c r="Q161" s="307"/>
      <c r="R161" s="307"/>
      <c r="S161" s="307"/>
      <c r="T161" s="307"/>
      <c r="U161" s="307"/>
      <c r="V161" s="307"/>
      <c r="W161" s="307"/>
      <c r="X161" s="307"/>
      <c r="Y161" s="307"/>
      <c r="Z161" s="307"/>
      <c r="AA161" s="307"/>
      <c r="AB161" s="307"/>
    </row>
    <row r="162">
      <c r="A162" s="178">
        <v>161.0</v>
      </c>
      <c r="B162" s="178"/>
      <c r="C162" s="178"/>
      <c r="D162" s="158"/>
      <c r="E162" s="178"/>
      <c r="F162" s="178"/>
      <c r="G162" s="158"/>
      <c r="H162" s="309"/>
      <c r="I162" s="178"/>
      <c r="J162" s="307"/>
      <c r="K162" s="307"/>
      <c r="L162" s="307"/>
      <c r="M162" s="307"/>
      <c r="N162" s="307"/>
      <c r="O162" s="307"/>
      <c r="P162" s="307"/>
      <c r="Q162" s="307"/>
      <c r="R162" s="307"/>
      <c r="S162" s="307"/>
      <c r="T162" s="307"/>
      <c r="U162" s="307"/>
      <c r="V162" s="307"/>
      <c r="W162" s="307"/>
      <c r="X162" s="307"/>
      <c r="Y162" s="307"/>
      <c r="Z162" s="307"/>
      <c r="AA162" s="307"/>
      <c r="AB162" s="307"/>
    </row>
    <row r="163">
      <c r="A163" s="178">
        <v>162.0</v>
      </c>
      <c r="B163" s="178"/>
      <c r="C163" s="178"/>
      <c r="D163" s="158"/>
      <c r="E163" s="178"/>
      <c r="F163" s="178"/>
      <c r="G163" s="158"/>
      <c r="H163" s="309"/>
      <c r="I163" s="178"/>
      <c r="J163" s="307"/>
      <c r="K163" s="307"/>
      <c r="L163" s="307"/>
      <c r="M163" s="307"/>
      <c r="N163" s="307"/>
      <c r="O163" s="307"/>
      <c r="P163" s="307"/>
      <c r="Q163" s="307"/>
      <c r="R163" s="307"/>
      <c r="S163" s="307"/>
      <c r="T163" s="307"/>
      <c r="U163" s="307"/>
      <c r="V163" s="307"/>
      <c r="W163" s="307"/>
      <c r="X163" s="307"/>
      <c r="Y163" s="307"/>
      <c r="Z163" s="307"/>
      <c r="AA163" s="307"/>
      <c r="AB163" s="307"/>
    </row>
    <row r="164">
      <c r="A164" s="178">
        <v>163.0</v>
      </c>
      <c r="B164" s="178"/>
      <c r="C164" s="178"/>
      <c r="D164" s="158"/>
      <c r="E164" s="178"/>
      <c r="F164" s="178"/>
      <c r="G164" s="158"/>
      <c r="H164" s="337"/>
      <c r="I164" s="178"/>
      <c r="J164" s="307"/>
      <c r="K164" s="307"/>
      <c r="L164" s="307"/>
      <c r="M164" s="307"/>
      <c r="N164" s="307"/>
      <c r="O164" s="307"/>
      <c r="P164" s="307"/>
      <c r="Q164" s="307"/>
      <c r="R164" s="307"/>
      <c r="S164" s="307"/>
      <c r="T164" s="307"/>
      <c r="U164" s="307"/>
      <c r="V164" s="307"/>
      <c r="W164" s="307"/>
      <c r="X164" s="307"/>
      <c r="Y164" s="307"/>
      <c r="Z164" s="307"/>
      <c r="AA164" s="307"/>
      <c r="AB164" s="307"/>
    </row>
    <row r="165">
      <c r="A165" s="178">
        <v>164.0</v>
      </c>
      <c r="B165" s="178"/>
      <c r="C165" s="178"/>
      <c r="D165" s="158"/>
      <c r="E165" s="178"/>
      <c r="F165" s="178"/>
      <c r="G165" s="158"/>
      <c r="H165" s="337"/>
      <c r="I165" s="178"/>
      <c r="J165" s="307"/>
      <c r="K165" s="307"/>
      <c r="L165" s="307"/>
      <c r="M165" s="307"/>
      <c r="N165" s="307"/>
      <c r="O165" s="307"/>
      <c r="P165" s="307"/>
      <c r="Q165" s="307"/>
      <c r="R165" s="307"/>
      <c r="S165" s="307"/>
      <c r="T165" s="307"/>
      <c r="U165" s="307"/>
      <c r="V165" s="307"/>
      <c r="W165" s="307"/>
      <c r="X165" s="307"/>
      <c r="Y165" s="307"/>
      <c r="Z165" s="307"/>
      <c r="AA165" s="307"/>
      <c r="AB165" s="307"/>
    </row>
    <row r="166">
      <c r="A166" s="178">
        <v>165.0</v>
      </c>
      <c r="B166" s="178"/>
      <c r="C166" s="178"/>
      <c r="D166" s="158"/>
      <c r="E166" s="178"/>
      <c r="F166" s="178"/>
      <c r="G166" s="158"/>
      <c r="H166" s="337"/>
      <c r="I166" s="178"/>
      <c r="J166" s="307"/>
      <c r="K166" s="307"/>
      <c r="L166" s="307"/>
      <c r="M166" s="307"/>
      <c r="N166" s="307"/>
      <c r="O166" s="307"/>
      <c r="P166" s="307"/>
      <c r="Q166" s="307"/>
      <c r="R166" s="307"/>
      <c r="S166" s="307"/>
      <c r="T166" s="307"/>
      <c r="U166" s="307"/>
      <c r="V166" s="307"/>
      <c r="W166" s="307"/>
      <c r="X166" s="307"/>
      <c r="Y166" s="307"/>
      <c r="Z166" s="307"/>
      <c r="AA166" s="307"/>
      <c r="AB166" s="307"/>
    </row>
    <row r="167">
      <c r="A167" s="178">
        <v>166.0</v>
      </c>
      <c r="B167" s="178"/>
      <c r="C167" s="178"/>
      <c r="D167" s="158"/>
      <c r="E167" s="178"/>
      <c r="F167" s="178"/>
      <c r="G167" s="158"/>
      <c r="H167" s="337"/>
      <c r="I167" s="178"/>
      <c r="J167" s="307"/>
      <c r="K167" s="307"/>
      <c r="L167" s="307"/>
      <c r="M167" s="307"/>
      <c r="N167" s="307"/>
      <c r="O167" s="307"/>
      <c r="P167" s="307"/>
      <c r="Q167" s="307"/>
      <c r="R167" s="307"/>
      <c r="S167" s="307"/>
      <c r="T167" s="307"/>
      <c r="U167" s="307"/>
      <c r="V167" s="307"/>
      <c r="W167" s="307"/>
      <c r="X167" s="307"/>
      <c r="Y167" s="307"/>
      <c r="Z167" s="307"/>
      <c r="AA167" s="307"/>
      <c r="AB167" s="307"/>
    </row>
    <row r="168">
      <c r="A168" s="178">
        <v>167.0</v>
      </c>
      <c r="B168" s="178"/>
      <c r="C168" s="178"/>
      <c r="D168" s="158"/>
      <c r="E168" s="178"/>
      <c r="F168" s="178"/>
      <c r="G168" s="158"/>
      <c r="H168" s="337"/>
      <c r="I168" s="178"/>
      <c r="J168" s="307"/>
      <c r="K168" s="307"/>
      <c r="L168" s="307"/>
      <c r="M168" s="307"/>
      <c r="N168" s="307"/>
      <c r="O168" s="307"/>
      <c r="P168" s="307"/>
      <c r="Q168" s="307"/>
      <c r="R168" s="307"/>
      <c r="S168" s="307"/>
      <c r="T168" s="307"/>
      <c r="U168" s="307"/>
      <c r="V168" s="307"/>
      <c r="W168" s="307"/>
      <c r="X168" s="307"/>
      <c r="Y168" s="307"/>
      <c r="Z168" s="307"/>
      <c r="AA168" s="307"/>
      <c r="AB168" s="307"/>
    </row>
    <row r="169">
      <c r="A169" s="178">
        <v>168.0</v>
      </c>
      <c r="B169" s="178"/>
      <c r="C169" s="178"/>
      <c r="D169" s="158"/>
      <c r="E169" s="178"/>
      <c r="F169" s="178"/>
      <c r="G169" s="158"/>
      <c r="H169" s="178"/>
      <c r="I169" s="226"/>
      <c r="J169" s="307"/>
      <c r="K169" s="307"/>
      <c r="L169" s="307"/>
      <c r="M169" s="307"/>
      <c r="N169" s="307"/>
      <c r="O169" s="307"/>
      <c r="P169" s="307"/>
      <c r="Q169" s="307"/>
      <c r="R169" s="307"/>
      <c r="S169" s="307"/>
      <c r="T169" s="307"/>
      <c r="U169" s="307"/>
      <c r="V169" s="307"/>
      <c r="W169" s="307"/>
      <c r="X169" s="307"/>
      <c r="Y169" s="307"/>
      <c r="Z169" s="307"/>
      <c r="AA169" s="307"/>
      <c r="AB169" s="307"/>
    </row>
    <row r="170">
      <c r="A170" s="178">
        <v>169.0</v>
      </c>
      <c r="B170" s="178"/>
      <c r="C170" s="178"/>
      <c r="D170" s="158"/>
      <c r="E170" s="178"/>
      <c r="F170" s="178"/>
      <c r="G170" s="158"/>
      <c r="H170" s="337"/>
      <c r="I170" s="178"/>
      <c r="J170" s="307"/>
      <c r="K170" s="307"/>
      <c r="L170" s="307"/>
      <c r="M170" s="307"/>
      <c r="N170" s="307"/>
      <c r="O170" s="307"/>
      <c r="P170" s="307"/>
      <c r="Q170" s="307"/>
      <c r="R170" s="307"/>
      <c r="S170" s="307"/>
      <c r="T170" s="307"/>
      <c r="U170" s="307"/>
      <c r="V170" s="307"/>
      <c r="W170" s="307"/>
      <c r="X170" s="307"/>
      <c r="Y170" s="307"/>
      <c r="Z170" s="307"/>
      <c r="AA170" s="307"/>
      <c r="AB170" s="307"/>
    </row>
    <row r="171">
      <c r="A171" s="178">
        <v>170.0</v>
      </c>
      <c r="B171" s="178"/>
      <c r="C171" s="178"/>
      <c r="D171" s="158"/>
      <c r="E171" s="178"/>
      <c r="F171" s="178"/>
      <c r="G171" s="158"/>
      <c r="H171" s="178"/>
      <c r="I171" s="178"/>
      <c r="J171" s="307"/>
      <c r="K171" s="307"/>
      <c r="L171" s="307"/>
      <c r="M171" s="307"/>
      <c r="N171" s="307"/>
      <c r="O171" s="307"/>
      <c r="P171" s="307"/>
      <c r="Q171" s="307"/>
      <c r="R171" s="307"/>
      <c r="S171" s="307"/>
      <c r="T171" s="307"/>
      <c r="U171" s="307"/>
      <c r="V171" s="307"/>
      <c r="W171" s="307"/>
      <c r="X171" s="307"/>
      <c r="Y171" s="307"/>
      <c r="Z171" s="307"/>
      <c r="AA171" s="307"/>
      <c r="AB171" s="307"/>
    </row>
    <row r="172">
      <c r="A172" s="178">
        <v>171.0</v>
      </c>
      <c r="B172" s="178"/>
      <c r="C172" s="178"/>
      <c r="D172" s="158"/>
      <c r="E172" s="178"/>
      <c r="F172" s="178"/>
      <c r="G172" s="158"/>
      <c r="H172" s="309"/>
      <c r="I172" s="178"/>
      <c r="J172" s="307"/>
      <c r="K172" s="307"/>
      <c r="L172" s="307"/>
      <c r="M172" s="307"/>
      <c r="N172" s="307"/>
      <c r="O172" s="307"/>
      <c r="P172" s="307"/>
      <c r="Q172" s="307"/>
      <c r="R172" s="307"/>
      <c r="S172" s="307"/>
      <c r="T172" s="307"/>
      <c r="U172" s="307"/>
      <c r="V172" s="307"/>
      <c r="W172" s="307"/>
      <c r="X172" s="307"/>
      <c r="Y172" s="307"/>
      <c r="Z172" s="307"/>
      <c r="AA172" s="307"/>
      <c r="AB172" s="307"/>
    </row>
    <row r="173">
      <c r="A173" s="178">
        <v>172.0</v>
      </c>
      <c r="B173" s="178"/>
      <c r="C173" s="178"/>
      <c r="D173" s="158"/>
      <c r="E173" s="178"/>
      <c r="F173" s="178"/>
      <c r="G173" s="158"/>
      <c r="H173" s="309"/>
      <c r="I173" s="178"/>
      <c r="J173" s="307"/>
      <c r="K173" s="307"/>
      <c r="L173" s="307"/>
      <c r="M173" s="307"/>
      <c r="N173" s="307"/>
      <c r="O173" s="307"/>
      <c r="P173" s="307"/>
      <c r="Q173" s="307"/>
      <c r="R173" s="307"/>
      <c r="S173" s="307"/>
      <c r="T173" s="307"/>
      <c r="U173" s="307"/>
      <c r="V173" s="307"/>
      <c r="W173" s="307"/>
      <c r="X173" s="307"/>
      <c r="Y173" s="307"/>
      <c r="Z173" s="307"/>
      <c r="AA173" s="307"/>
      <c r="AB173" s="307"/>
    </row>
    <row r="174">
      <c r="A174" s="178">
        <v>173.0</v>
      </c>
      <c r="B174" s="178"/>
      <c r="C174" s="178"/>
      <c r="D174" s="158"/>
      <c r="E174" s="178"/>
      <c r="F174" s="178"/>
      <c r="G174" s="158"/>
      <c r="H174" s="337"/>
      <c r="I174" s="178"/>
      <c r="J174" s="307"/>
      <c r="K174" s="307"/>
      <c r="L174" s="307"/>
      <c r="M174" s="307"/>
      <c r="N174" s="307"/>
      <c r="O174" s="307"/>
      <c r="P174" s="307"/>
      <c r="Q174" s="307"/>
      <c r="R174" s="307"/>
      <c r="S174" s="307"/>
      <c r="T174" s="307"/>
      <c r="U174" s="307"/>
      <c r="V174" s="307"/>
      <c r="W174" s="307"/>
      <c r="X174" s="307"/>
      <c r="Y174" s="307"/>
      <c r="Z174" s="307"/>
      <c r="AA174" s="307"/>
      <c r="AB174" s="307"/>
    </row>
    <row r="175">
      <c r="A175" s="178">
        <v>174.0</v>
      </c>
      <c r="B175" s="178"/>
      <c r="C175" s="178"/>
      <c r="D175" s="158"/>
      <c r="E175" s="178"/>
      <c r="F175" s="178"/>
      <c r="G175" s="158"/>
      <c r="H175" s="337"/>
      <c r="I175" s="178"/>
      <c r="J175" s="307"/>
      <c r="K175" s="307"/>
      <c r="L175" s="307"/>
      <c r="M175" s="307"/>
      <c r="N175" s="307"/>
      <c r="O175" s="307"/>
      <c r="P175" s="307"/>
      <c r="Q175" s="307"/>
      <c r="R175" s="307"/>
      <c r="S175" s="307"/>
      <c r="T175" s="307"/>
      <c r="U175" s="307"/>
      <c r="V175" s="307"/>
      <c r="W175" s="307"/>
      <c r="X175" s="307"/>
      <c r="Y175" s="307"/>
      <c r="Z175" s="307"/>
      <c r="AA175" s="307"/>
      <c r="AB175" s="307"/>
    </row>
    <row r="176">
      <c r="A176" s="178">
        <v>175.0</v>
      </c>
      <c r="B176" s="178"/>
      <c r="C176" s="178"/>
      <c r="D176" s="158"/>
      <c r="E176" s="178"/>
      <c r="F176" s="178"/>
      <c r="G176" s="158"/>
      <c r="H176" s="337"/>
      <c r="I176" s="178"/>
      <c r="J176" s="307"/>
      <c r="K176" s="307"/>
      <c r="L176" s="307"/>
      <c r="M176" s="307"/>
      <c r="N176" s="307"/>
      <c r="O176" s="307"/>
      <c r="P176" s="307"/>
      <c r="Q176" s="307"/>
      <c r="R176" s="307"/>
      <c r="S176" s="307"/>
      <c r="T176" s="307"/>
      <c r="U176" s="307"/>
      <c r="V176" s="307"/>
      <c r="W176" s="307"/>
      <c r="X176" s="307"/>
      <c r="Y176" s="307"/>
      <c r="Z176" s="307"/>
      <c r="AA176" s="307"/>
      <c r="AB176" s="307"/>
    </row>
    <row r="177">
      <c r="A177" s="178">
        <v>176.0</v>
      </c>
      <c r="B177" s="178"/>
      <c r="C177" s="178"/>
      <c r="D177" s="158"/>
      <c r="E177" s="178"/>
      <c r="F177" s="178"/>
      <c r="G177" s="158"/>
      <c r="H177" s="178"/>
      <c r="I177" s="178"/>
      <c r="J177" s="307"/>
      <c r="K177" s="307"/>
      <c r="L177" s="307"/>
      <c r="M177" s="307"/>
      <c r="N177" s="307"/>
      <c r="O177" s="307"/>
      <c r="P177" s="307"/>
      <c r="Q177" s="307"/>
      <c r="R177" s="307"/>
      <c r="S177" s="307"/>
      <c r="T177" s="307"/>
      <c r="U177" s="307"/>
      <c r="V177" s="307"/>
      <c r="W177" s="307"/>
      <c r="X177" s="307"/>
      <c r="Y177" s="307"/>
      <c r="Z177" s="307"/>
      <c r="AA177" s="307"/>
      <c r="AB177" s="307"/>
    </row>
    <row r="178">
      <c r="A178" s="178">
        <v>177.0</v>
      </c>
      <c r="B178" s="178"/>
      <c r="C178" s="178"/>
      <c r="D178" s="158"/>
      <c r="E178" s="178"/>
      <c r="F178" s="178"/>
      <c r="G178" s="158"/>
      <c r="H178" s="337"/>
      <c r="I178" s="178"/>
      <c r="J178" s="307"/>
      <c r="K178" s="307"/>
      <c r="L178" s="307"/>
      <c r="M178" s="307"/>
      <c r="N178" s="307"/>
      <c r="O178" s="307"/>
      <c r="P178" s="307"/>
      <c r="Q178" s="307"/>
      <c r="R178" s="307"/>
      <c r="S178" s="307"/>
      <c r="T178" s="307"/>
      <c r="U178" s="307"/>
      <c r="V178" s="307"/>
      <c r="W178" s="307"/>
      <c r="X178" s="307"/>
      <c r="Y178" s="307"/>
      <c r="Z178" s="307"/>
      <c r="AA178" s="307"/>
      <c r="AB178" s="307"/>
    </row>
    <row r="179">
      <c r="A179" s="178">
        <v>178.0</v>
      </c>
      <c r="B179" s="178"/>
      <c r="C179" s="178"/>
      <c r="D179" s="158"/>
      <c r="E179" s="178"/>
      <c r="F179" s="178"/>
      <c r="G179" s="158"/>
      <c r="H179" s="337"/>
      <c r="I179" s="178"/>
      <c r="J179" s="307"/>
      <c r="K179" s="307"/>
      <c r="L179" s="307"/>
      <c r="M179" s="307"/>
      <c r="N179" s="307"/>
      <c r="O179" s="307"/>
      <c r="P179" s="307"/>
      <c r="Q179" s="307"/>
      <c r="R179" s="307"/>
      <c r="S179" s="307"/>
      <c r="T179" s="307"/>
      <c r="U179" s="307"/>
      <c r="V179" s="307"/>
      <c r="W179" s="307"/>
      <c r="X179" s="307"/>
      <c r="Y179" s="307"/>
      <c r="Z179" s="307"/>
      <c r="AA179" s="307"/>
      <c r="AB179" s="307"/>
    </row>
    <row r="180">
      <c r="A180" s="178">
        <v>179.0</v>
      </c>
      <c r="B180" s="178"/>
      <c r="C180" s="178"/>
      <c r="D180" s="158"/>
      <c r="E180" s="178"/>
      <c r="F180" s="178"/>
      <c r="G180" s="158"/>
      <c r="H180" s="337"/>
      <c r="I180" s="178"/>
      <c r="J180" s="307"/>
      <c r="K180" s="307"/>
      <c r="L180" s="307"/>
      <c r="M180" s="307"/>
      <c r="N180" s="307"/>
      <c r="O180" s="307"/>
      <c r="P180" s="307"/>
      <c r="Q180" s="307"/>
      <c r="R180" s="307"/>
      <c r="S180" s="307"/>
      <c r="T180" s="307"/>
      <c r="U180" s="307"/>
      <c r="V180" s="307"/>
      <c r="W180" s="307"/>
      <c r="X180" s="307"/>
      <c r="Y180" s="307"/>
      <c r="Z180" s="307"/>
      <c r="AA180" s="307"/>
      <c r="AB180" s="307"/>
    </row>
    <row r="181">
      <c r="A181" s="178">
        <v>180.0</v>
      </c>
      <c r="B181" s="178"/>
      <c r="C181" s="226"/>
      <c r="D181" s="158"/>
      <c r="E181" s="178"/>
      <c r="F181" s="178"/>
      <c r="G181" s="158"/>
      <c r="H181" s="337"/>
      <c r="I181" s="178"/>
      <c r="J181" s="307"/>
      <c r="K181" s="307"/>
      <c r="L181" s="307"/>
      <c r="M181" s="307"/>
      <c r="N181" s="307"/>
      <c r="O181" s="307"/>
      <c r="P181" s="307"/>
      <c r="Q181" s="307"/>
      <c r="R181" s="307"/>
      <c r="S181" s="307"/>
      <c r="T181" s="307"/>
      <c r="U181" s="307"/>
      <c r="V181" s="307"/>
      <c r="W181" s="307"/>
      <c r="X181" s="307"/>
      <c r="Y181" s="307"/>
      <c r="Z181" s="307"/>
      <c r="AA181" s="307"/>
      <c r="AB181" s="307"/>
    </row>
    <row r="182">
      <c r="A182" s="178">
        <v>181.0</v>
      </c>
      <c r="B182" s="178"/>
      <c r="C182" s="226"/>
      <c r="D182" s="158"/>
      <c r="E182" s="178"/>
      <c r="F182" s="178"/>
      <c r="G182" s="158"/>
      <c r="H182" s="337"/>
      <c r="I182" s="178"/>
      <c r="J182" s="307"/>
      <c r="K182" s="307"/>
      <c r="L182" s="307"/>
      <c r="M182" s="307"/>
      <c r="N182" s="307"/>
      <c r="O182" s="307"/>
      <c r="P182" s="307"/>
      <c r="Q182" s="307"/>
      <c r="R182" s="307"/>
      <c r="S182" s="307"/>
      <c r="T182" s="307"/>
      <c r="U182" s="307"/>
      <c r="V182" s="307"/>
      <c r="W182" s="307"/>
      <c r="X182" s="307"/>
      <c r="Y182" s="307"/>
      <c r="Z182" s="307"/>
      <c r="AA182" s="307"/>
      <c r="AB182" s="307"/>
    </row>
    <row r="183">
      <c r="A183" s="178">
        <v>182.0</v>
      </c>
      <c r="B183" s="178"/>
      <c r="C183" s="226"/>
      <c r="D183" s="158"/>
      <c r="E183" s="178"/>
      <c r="F183" s="178"/>
      <c r="G183" s="158"/>
      <c r="H183" s="337"/>
      <c r="I183" s="178"/>
      <c r="J183" s="307"/>
      <c r="K183" s="307"/>
      <c r="L183" s="307"/>
      <c r="M183" s="307"/>
      <c r="N183" s="307"/>
      <c r="O183" s="307"/>
      <c r="P183" s="307"/>
      <c r="Q183" s="307"/>
      <c r="R183" s="307"/>
      <c r="S183" s="307"/>
      <c r="T183" s="307"/>
      <c r="U183" s="307"/>
      <c r="V183" s="307"/>
      <c r="W183" s="307"/>
      <c r="X183" s="307"/>
      <c r="Y183" s="307"/>
      <c r="Z183" s="307"/>
      <c r="AA183" s="307"/>
      <c r="AB183" s="307"/>
    </row>
    <row r="184">
      <c r="A184" s="178">
        <v>183.0</v>
      </c>
      <c r="B184" s="178"/>
      <c r="C184" s="178"/>
      <c r="D184" s="158"/>
      <c r="E184" s="178"/>
      <c r="F184" s="178"/>
      <c r="G184" s="158"/>
      <c r="H184" s="178"/>
      <c r="I184" s="178"/>
      <c r="J184" s="307"/>
      <c r="K184" s="307"/>
      <c r="L184" s="307"/>
      <c r="M184" s="307"/>
      <c r="N184" s="307"/>
      <c r="O184" s="307"/>
      <c r="P184" s="307"/>
      <c r="Q184" s="307"/>
      <c r="R184" s="307"/>
      <c r="S184" s="307"/>
      <c r="T184" s="307"/>
      <c r="U184" s="307"/>
      <c r="V184" s="307"/>
      <c r="W184" s="307"/>
      <c r="X184" s="307"/>
      <c r="Y184" s="307"/>
      <c r="Z184" s="307"/>
      <c r="AA184" s="307"/>
      <c r="AB184" s="307"/>
    </row>
    <row r="185">
      <c r="A185" s="178">
        <v>184.0</v>
      </c>
      <c r="B185" s="178"/>
      <c r="C185" s="178"/>
      <c r="D185" s="158"/>
      <c r="E185" s="178"/>
      <c r="F185" s="178"/>
      <c r="G185" s="158"/>
      <c r="H185" s="337"/>
      <c r="I185" s="178"/>
      <c r="J185" s="307"/>
      <c r="K185" s="307"/>
      <c r="L185" s="307"/>
      <c r="M185" s="307"/>
      <c r="N185" s="307"/>
      <c r="O185" s="307"/>
      <c r="P185" s="307"/>
      <c r="Q185" s="307"/>
      <c r="R185" s="307"/>
      <c r="S185" s="307"/>
      <c r="T185" s="307"/>
      <c r="U185" s="307"/>
      <c r="V185" s="307"/>
      <c r="W185" s="307"/>
      <c r="X185" s="307"/>
      <c r="Y185" s="307"/>
      <c r="Z185" s="307"/>
      <c r="AA185" s="307"/>
      <c r="AB185" s="307"/>
    </row>
    <row r="186">
      <c r="A186" s="178">
        <v>185.0</v>
      </c>
      <c r="B186" s="178"/>
      <c r="C186" s="178"/>
      <c r="D186" s="158"/>
      <c r="E186" s="178"/>
      <c r="F186" s="178"/>
      <c r="G186" s="158"/>
      <c r="H186" s="337"/>
      <c r="I186" s="178"/>
      <c r="J186" s="307"/>
      <c r="K186" s="307"/>
      <c r="L186" s="307"/>
      <c r="M186" s="307"/>
      <c r="N186" s="307"/>
      <c r="O186" s="307"/>
      <c r="P186" s="307"/>
      <c r="Q186" s="307"/>
      <c r="R186" s="307"/>
      <c r="S186" s="307"/>
      <c r="T186" s="307"/>
      <c r="U186" s="307"/>
      <c r="V186" s="307"/>
      <c r="W186" s="307"/>
      <c r="X186" s="307"/>
      <c r="Y186" s="307"/>
      <c r="Z186" s="307"/>
      <c r="AA186" s="307"/>
      <c r="AB186" s="307"/>
    </row>
    <row r="187">
      <c r="A187" s="178">
        <v>186.0</v>
      </c>
      <c r="B187" s="178"/>
      <c r="C187" s="178"/>
      <c r="D187" s="158"/>
      <c r="E187" s="178"/>
      <c r="F187" s="178"/>
      <c r="G187" s="158"/>
      <c r="H187" s="178"/>
      <c r="I187" s="178"/>
      <c r="J187" s="307"/>
      <c r="K187" s="307"/>
      <c r="L187" s="307"/>
      <c r="M187" s="307"/>
      <c r="N187" s="307"/>
      <c r="O187" s="307"/>
      <c r="P187" s="307"/>
      <c r="Q187" s="307"/>
      <c r="R187" s="307"/>
      <c r="S187" s="307"/>
      <c r="T187" s="307"/>
      <c r="U187" s="307"/>
      <c r="V187" s="307"/>
      <c r="W187" s="307"/>
      <c r="X187" s="307"/>
      <c r="Y187" s="307"/>
      <c r="Z187" s="307"/>
      <c r="AA187" s="307"/>
      <c r="AB187" s="307"/>
    </row>
    <row r="188">
      <c r="A188" s="178">
        <v>187.0</v>
      </c>
      <c r="B188" s="178"/>
      <c r="C188" s="178"/>
      <c r="D188" s="158"/>
      <c r="E188" s="178"/>
      <c r="F188" s="178"/>
      <c r="G188" s="158"/>
      <c r="H188" s="309"/>
      <c r="I188" s="178"/>
      <c r="J188" s="307"/>
      <c r="K188" s="307"/>
      <c r="L188" s="307"/>
      <c r="M188" s="307"/>
      <c r="N188" s="307"/>
      <c r="O188" s="307"/>
      <c r="P188" s="307"/>
      <c r="Q188" s="307"/>
      <c r="R188" s="307"/>
      <c r="S188" s="307"/>
      <c r="T188" s="307"/>
      <c r="U188" s="307"/>
      <c r="V188" s="307"/>
      <c r="W188" s="307"/>
      <c r="X188" s="307"/>
      <c r="Y188" s="307"/>
      <c r="Z188" s="307"/>
      <c r="AA188" s="307"/>
      <c r="AB188" s="307"/>
    </row>
    <row r="189">
      <c r="A189" s="178">
        <v>188.0</v>
      </c>
      <c r="B189" s="178"/>
      <c r="C189" s="178"/>
      <c r="D189" s="156"/>
      <c r="E189" s="368"/>
      <c r="F189" s="178"/>
      <c r="G189" s="158"/>
      <c r="H189" s="337"/>
      <c r="I189" s="178"/>
      <c r="J189" s="307"/>
      <c r="K189" s="307"/>
      <c r="L189" s="307"/>
      <c r="M189" s="307"/>
      <c r="N189" s="307"/>
      <c r="O189" s="307"/>
      <c r="P189" s="307"/>
      <c r="Q189" s="307"/>
      <c r="R189" s="307"/>
      <c r="S189" s="307"/>
      <c r="T189" s="307"/>
      <c r="U189" s="307"/>
      <c r="V189" s="307"/>
      <c r="W189" s="307"/>
      <c r="X189" s="307"/>
      <c r="Y189" s="307"/>
      <c r="Z189" s="307"/>
      <c r="AA189" s="307"/>
      <c r="AB189" s="307"/>
    </row>
    <row r="190">
      <c r="A190" s="178">
        <v>189.0</v>
      </c>
      <c r="B190" s="178"/>
      <c r="C190" s="178"/>
      <c r="D190" s="158"/>
      <c r="E190" s="178"/>
      <c r="F190" s="178"/>
      <c r="G190" s="158"/>
      <c r="H190" s="337"/>
      <c r="I190" s="178"/>
      <c r="J190" s="307"/>
      <c r="K190" s="307"/>
      <c r="L190" s="307"/>
      <c r="M190" s="307"/>
      <c r="N190" s="307"/>
      <c r="O190" s="307"/>
      <c r="P190" s="307"/>
      <c r="Q190" s="307"/>
      <c r="R190" s="307"/>
      <c r="S190" s="307"/>
      <c r="T190" s="307"/>
      <c r="U190" s="307"/>
      <c r="V190" s="307"/>
      <c r="W190" s="307"/>
      <c r="X190" s="307"/>
      <c r="Y190" s="307"/>
      <c r="Z190" s="307"/>
      <c r="AA190" s="307"/>
      <c r="AB190" s="307"/>
    </row>
    <row r="191">
      <c r="A191" s="178">
        <v>190.0</v>
      </c>
      <c r="B191" s="178"/>
      <c r="C191" s="178"/>
      <c r="D191" s="158"/>
      <c r="E191" s="178"/>
      <c r="F191" s="178"/>
      <c r="G191" s="158"/>
      <c r="H191" s="337"/>
      <c r="I191" s="178"/>
      <c r="J191" s="307"/>
      <c r="K191" s="307"/>
      <c r="L191" s="307"/>
      <c r="M191" s="307"/>
      <c r="N191" s="307"/>
      <c r="O191" s="307"/>
      <c r="P191" s="307"/>
      <c r="Q191" s="307"/>
      <c r="R191" s="307"/>
      <c r="S191" s="307"/>
      <c r="T191" s="307"/>
      <c r="U191" s="307"/>
      <c r="V191" s="307"/>
      <c r="W191" s="307"/>
      <c r="X191" s="307"/>
      <c r="Y191" s="307"/>
      <c r="Z191" s="307"/>
      <c r="AA191" s="307"/>
      <c r="AB191" s="307"/>
    </row>
    <row r="192">
      <c r="A192" s="178">
        <v>191.0</v>
      </c>
      <c r="B192" s="178"/>
      <c r="C192" s="178"/>
      <c r="D192" s="158"/>
      <c r="E192" s="178"/>
      <c r="F192" s="178"/>
      <c r="G192" s="158"/>
      <c r="H192" s="337"/>
      <c r="I192" s="178"/>
      <c r="J192" s="307"/>
      <c r="K192" s="307"/>
      <c r="L192" s="307"/>
      <c r="M192" s="307"/>
      <c r="N192" s="307"/>
      <c r="O192" s="307"/>
      <c r="P192" s="307"/>
      <c r="Q192" s="307"/>
      <c r="R192" s="307"/>
      <c r="S192" s="307"/>
      <c r="T192" s="307"/>
      <c r="U192" s="307"/>
      <c r="V192" s="307"/>
      <c r="W192" s="307"/>
      <c r="X192" s="307"/>
      <c r="Y192" s="307"/>
      <c r="Z192" s="307"/>
      <c r="AA192" s="307"/>
      <c r="AB192" s="307"/>
    </row>
    <row r="193">
      <c r="A193" s="178">
        <v>192.0</v>
      </c>
      <c r="B193" s="178"/>
      <c r="C193" s="178"/>
      <c r="D193" s="158"/>
      <c r="E193" s="178"/>
      <c r="F193" s="178"/>
      <c r="G193" s="158"/>
      <c r="H193" s="337"/>
      <c r="I193" s="178"/>
      <c r="J193" s="307"/>
      <c r="K193" s="307"/>
      <c r="L193" s="307"/>
      <c r="M193" s="307"/>
      <c r="N193" s="307"/>
      <c r="O193" s="307"/>
      <c r="P193" s="307"/>
      <c r="Q193" s="307"/>
      <c r="R193" s="307"/>
      <c r="S193" s="307"/>
      <c r="T193" s="307"/>
      <c r="U193" s="307"/>
      <c r="V193" s="307"/>
      <c r="W193" s="307"/>
      <c r="X193" s="307"/>
      <c r="Y193" s="307"/>
      <c r="Z193" s="307"/>
      <c r="AA193" s="307"/>
      <c r="AB193" s="307"/>
    </row>
    <row r="194">
      <c r="A194" s="178">
        <v>193.0</v>
      </c>
      <c r="B194" s="178"/>
      <c r="C194" s="178"/>
      <c r="D194" s="158"/>
      <c r="E194" s="368"/>
      <c r="F194" s="178"/>
      <c r="G194" s="158"/>
      <c r="H194" s="337"/>
      <c r="I194" s="178"/>
      <c r="J194" s="307"/>
      <c r="K194" s="307"/>
      <c r="L194" s="307"/>
      <c r="M194" s="307"/>
      <c r="N194" s="307"/>
      <c r="O194" s="307"/>
      <c r="P194" s="307"/>
      <c r="Q194" s="307"/>
      <c r="R194" s="307"/>
      <c r="S194" s="307"/>
      <c r="T194" s="307"/>
      <c r="U194" s="307"/>
      <c r="V194" s="307"/>
      <c r="W194" s="307"/>
      <c r="X194" s="307"/>
      <c r="Y194" s="307"/>
      <c r="Z194" s="307"/>
      <c r="AA194" s="307"/>
      <c r="AB194" s="307"/>
    </row>
    <row r="195">
      <c r="A195" s="178">
        <v>194.0</v>
      </c>
      <c r="B195" s="178"/>
      <c r="C195" s="178"/>
      <c r="D195" s="158"/>
      <c r="E195" s="368"/>
      <c r="F195" s="178"/>
      <c r="G195" s="158"/>
      <c r="H195" s="337"/>
      <c r="I195" s="178"/>
      <c r="J195" s="307"/>
      <c r="K195" s="307"/>
      <c r="L195" s="307"/>
      <c r="M195" s="307"/>
      <c r="N195" s="307"/>
      <c r="O195" s="307"/>
      <c r="P195" s="307"/>
      <c r="Q195" s="307"/>
      <c r="R195" s="307"/>
      <c r="S195" s="307"/>
      <c r="T195" s="307"/>
      <c r="U195" s="307"/>
      <c r="V195" s="307"/>
      <c r="W195" s="307"/>
      <c r="X195" s="307"/>
      <c r="Y195" s="307"/>
      <c r="Z195" s="307"/>
      <c r="AA195" s="307"/>
      <c r="AB195" s="307"/>
    </row>
    <row r="196">
      <c r="A196" s="178">
        <v>195.0</v>
      </c>
      <c r="B196" s="178"/>
      <c r="C196" s="178"/>
      <c r="D196" s="158"/>
      <c r="E196" s="178"/>
      <c r="F196" s="178"/>
      <c r="G196" s="158"/>
      <c r="H196" s="337"/>
      <c r="I196" s="178"/>
      <c r="J196" s="307"/>
      <c r="K196" s="307"/>
      <c r="L196" s="307"/>
      <c r="M196" s="307"/>
      <c r="N196" s="307"/>
      <c r="O196" s="307"/>
      <c r="P196" s="307"/>
      <c r="Q196" s="307"/>
      <c r="R196" s="307"/>
      <c r="S196" s="307"/>
      <c r="T196" s="307"/>
      <c r="U196" s="307"/>
      <c r="V196" s="307"/>
      <c r="W196" s="307"/>
      <c r="X196" s="307"/>
      <c r="Y196" s="307"/>
      <c r="Z196" s="307"/>
      <c r="AA196" s="307"/>
      <c r="AB196" s="307"/>
    </row>
    <row r="197">
      <c r="A197" s="178">
        <v>196.0</v>
      </c>
      <c r="B197" s="178"/>
      <c r="C197" s="178"/>
      <c r="D197" s="158"/>
      <c r="E197" s="178"/>
      <c r="F197" s="178"/>
      <c r="G197" s="158"/>
      <c r="H197" s="337"/>
      <c r="I197" s="178"/>
      <c r="J197" s="307"/>
      <c r="K197" s="307"/>
      <c r="L197" s="307"/>
      <c r="M197" s="307"/>
      <c r="N197" s="307"/>
      <c r="O197" s="307"/>
      <c r="P197" s="307"/>
      <c r="Q197" s="307"/>
      <c r="R197" s="307"/>
      <c r="S197" s="307"/>
      <c r="T197" s="307"/>
      <c r="U197" s="307"/>
      <c r="V197" s="307"/>
      <c r="W197" s="307"/>
      <c r="X197" s="307"/>
      <c r="Y197" s="307"/>
      <c r="Z197" s="307"/>
      <c r="AA197" s="307"/>
      <c r="AB197" s="307"/>
    </row>
    <row r="198">
      <c r="A198" s="178">
        <v>197.0</v>
      </c>
      <c r="B198" s="178"/>
      <c r="C198" s="178"/>
      <c r="D198" s="158"/>
      <c r="E198" s="178"/>
      <c r="F198" s="178"/>
      <c r="G198" s="158"/>
      <c r="H198" s="337"/>
      <c r="I198" s="178"/>
      <c r="J198" s="307"/>
      <c r="K198" s="307"/>
      <c r="L198" s="307"/>
      <c r="M198" s="307"/>
      <c r="N198" s="307"/>
      <c r="O198" s="307"/>
      <c r="P198" s="307"/>
      <c r="Q198" s="307"/>
      <c r="R198" s="307"/>
      <c r="S198" s="307"/>
      <c r="T198" s="307"/>
      <c r="U198" s="307"/>
      <c r="V198" s="307"/>
      <c r="W198" s="307"/>
      <c r="X198" s="307"/>
      <c r="Y198" s="307"/>
      <c r="Z198" s="307"/>
      <c r="AA198" s="307"/>
      <c r="AB198" s="307"/>
    </row>
    <row r="199">
      <c r="A199" s="178">
        <v>198.0</v>
      </c>
      <c r="B199" s="178"/>
      <c r="C199" s="178"/>
      <c r="D199" s="158"/>
      <c r="E199" s="178"/>
      <c r="F199" s="178"/>
      <c r="G199" s="158"/>
      <c r="H199" s="337"/>
      <c r="I199" s="178"/>
      <c r="J199" s="307"/>
      <c r="K199" s="307"/>
      <c r="L199" s="307"/>
      <c r="M199" s="307"/>
      <c r="N199" s="307"/>
      <c r="O199" s="307"/>
      <c r="P199" s="307"/>
      <c r="Q199" s="307"/>
      <c r="R199" s="307"/>
      <c r="S199" s="307"/>
      <c r="T199" s="307"/>
      <c r="U199" s="307"/>
      <c r="V199" s="307"/>
      <c r="W199" s="307"/>
      <c r="X199" s="307"/>
      <c r="Y199" s="307"/>
      <c r="Z199" s="307"/>
      <c r="AA199" s="307"/>
      <c r="AB199" s="307"/>
    </row>
    <row r="200">
      <c r="A200" s="178">
        <v>199.0</v>
      </c>
      <c r="B200" s="178"/>
      <c r="C200" s="226"/>
      <c r="D200" s="158"/>
      <c r="E200" s="226"/>
      <c r="F200" s="178"/>
      <c r="G200" s="158"/>
      <c r="H200" s="337"/>
      <c r="I200" s="178"/>
      <c r="J200" s="307"/>
      <c r="K200" s="307"/>
      <c r="L200" s="307"/>
      <c r="M200" s="307"/>
      <c r="N200" s="307"/>
      <c r="O200" s="307"/>
      <c r="P200" s="307"/>
      <c r="Q200" s="307"/>
      <c r="R200" s="307"/>
      <c r="S200" s="307"/>
      <c r="T200" s="307"/>
      <c r="U200" s="307"/>
      <c r="V200" s="307"/>
      <c r="W200" s="307"/>
      <c r="X200" s="307"/>
      <c r="Y200" s="307"/>
      <c r="Z200" s="307"/>
      <c r="AA200" s="307"/>
      <c r="AB200" s="307"/>
    </row>
    <row r="201">
      <c r="A201" s="178">
        <v>200.0</v>
      </c>
      <c r="B201" s="178"/>
      <c r="C201" s="178"/>
      <c r="D201" s="158"/>
      <c r="E201" s="178"/>
      <c r="F201" s="178"/>
      <c r="G201" s="158"/>
      <c r="H201" s="337"/>
      <c r="I201" s="178"/>
      <c r="J201" s="307"/>
      <c r="K201" s="307"/>
      <c r="L201" s="307"/>
      <c r="M201" s="307"/>
      <c r="N201" s="307"/>
      <c r="O201" s="307"/>
      <c r="P201" s="307"/>
      <c r="Q201" s="307"/>
      <c r="R201" s="307"/>
      <c r="S201" s="307"/>
      <c r="T201" s="307"/>
      <c r="U201" s="307"/>
      <c r="V201" s="307"/>
      <c r="W201" s="307"/>
      <c r="X201" s="307"/>
      <c r="Y201" s="307"/>
      <c r="Z201" s="307"/>
      <c r="AA201" s="307"/>
      <c r="AB201" s="307"/>
    </row>
    <row r="202">
      <c r="A202" s="178">
        <v>201.0</v>
      </c>
      <c r="B202" s="178"/>
      <c r="C202" s="178"/>
      <c r="D202" s="158"/>
      <c r="E202" s="178"/>
      <c r="F202" s="178"/>
      <c r="G202" s="158"/>
      <c r="H202" s="337"/>
      <c r="I202" s="178"/>
      <c r="J202" s="307"/>
      <c r="K202" s="307"/>
      <c r="L202" s="307"/>
      <c r="M202" s="307"/>
      <c r="N202" s="307"/>
      <c r="O202" s="307"/>
      <c r="P202" s="307"/>
      <c r="Q202" s="307"/>
      <c r="R202" s="307"/>
      <c r="S202" s="307"/>
      <c r="T202" s="307"/>
      <c r="U202" s="307"/>
      <c r="V202" s="307"/>
      <c r="W202" s="307"/>
      <c r="X202" s="307"/>
      <c r="Y202" s="307"/>
      <c r="Z202" s="307"/>
      <c r="AA202" s="307"/>
      <c r="AB202" s="307"/>
    </row>
    <row r="203">
      <c r="A203" s="178">
        <v>202.0</v>
      </c>
      <c r="B203" s="178"/>
      <c r="C203" s="178"/>
      <c r="D203" s="158"/>
      <c r="E203" s="178"/>
      <c r="F203" s="178"/>
      <c r="G203" s="158"/>
      <c r="H203" s="337"/>
      <c r="I203" s="178"/>
      <c r="J203" s="307"/>
      <c r="K203" s="307"/>
      <c r="L203" s="307"/>
      <c r="M203" s="307"/>
      <c r="N203" s="307"/>
      <c r="O203" s="307"/>
      <c r="P203" s="307"/>
      <c r="Q203" s="307"/>
      <c r="R203" s="307"/>
      <c r="S203" s="307"/>
      <c r="T203" s="307"/>
      <c r="U203" s="307"/>
      <c r="V203" s="307"/>
      <c r="W203" s="307"/>
      <c r="X203" s="307"/>
      <c r="Y203" s="307"/>
      <c r="Z203" s="307"/>
      <c r="AA203" s="307"/>
      <c r="AB203" s="307"/>
    </row>
    <row r="204">
      <c r="A204" s="178">
        <v>203.0</v>
      </c>
      <c r="B204" s="178"/>
      <c r="C204" s="178"/>
      <c r="D204" s="156"/>
      <c r="E204" s="178"/>
      <c r="F204" s="178"/>
      <c r="G204" s="158"/>
      <c r="H204" s="337"/>
      <c r="I204" s="178"/>
      <c r="J204" s="307"/>
      <c r="K204" s="307"/>
      <c r="L204" s="307"/>
      <c r="M204" s="307"/>
      <c r="N204" s="307"/>
      <c r="O204" s="307"/>
      <c r="P204" s="307"/>
      <c r="Q204" s="307"/>
      <c r="R204" s="307"/>
      <c r="S204" s="307"/>
      <c r="T204" s="307"/>
      <c r="U204" s="307"/>
      <c r="V204" s="307"/>
      <c r="W204" s="307"/>
      <c r="X204" s="307"/>
      <c r="Y204" s="307"/>
      <c r="Z204" s="307"/>
      <c r="AA204" s="307"/>
      <c r="AB204" s="307"/>
    </row>
    <row r="205">
      <c r="A205" s="178">
        <v>204.0</v>
      </c>
      <c r="B205" s="178"/>
      <c r="C205" s="178"/>
      <c r="D205" s="158"/>
      <c r="E205" s="178"/>
      <c r="F205" s="178"/>
      <c r="G205" s="158"/>
      <c r="H205" s="337"/>
      <c r="I205" s="178"/>
      <c r="J205" s="307"/>
      <c r="K205" s="307"/>
      <c r="L205" s="307"/>
      <c r="M205" s="307"/>
      <c r="N205" s="307"/>
      <c r="O205" s="307"/>
      <c r="P205" s="307"/>
      <c r="Q205" s="307"/>
      <c r="R205" s="307"/>
      <c r="S205" s="307"/>
      <c r="T205" s="307"/>
      <c r="U205" s="307"/>
      <c r="V205" s="307"/>
      <c r="W205" s="307"/>
      <c r="X205" s="307"/>
      <c r="Y205" s="307"/>
      <c r="Z205" s="307"/>
      <c r="AA205" s="307"/>
      <c r="AB205" s="307"/>
    </row>
    <row r="206">
      <c r="A206" s="178">
        <v>205.0</v>
      </c>
      <c r="B206" s="178"/>
      <c r="C206" s="178"/>
      <c r="D206" s="158"/>
      <c r="E206" s="178"/>
      <c r="F206" s="178"/>
      <c r="G206" s="158"/>
      <c r="H206" s="337"/>
      <c r="I206" s="178"/>
      <c r="J206" s="307"/>
      <c r="K206" s="307"/>
      <c r="L206" s="307"/>
      <c r="M206" s="307"/>
      <c r="N206" s="307"/>
      <c r="O206" s="307"/>
      <c r="P206" s="307"/>
      <c r="Q206" s="307"/>
      <c r="R206" s="307"/>
      <c r="S206" s="307"/>
      <c r="T206" s="307"/>
      <c r="U206" s="307"/>
      <c r="V206" s="307"/>
      <c r="W206" s="307"/>
      <c r="X206" s="307"/>
      <c r="Y206" s="307"/>
      <c r="Z206" s="307"/>
      <c r="AA206" s="307"/>
      <c r="AB206" s="307"/>
    </row>
    <row r="207">
      <c r="A207" s="178">
        <v>206.0</v>
      </c>
      <c r="B207" s="178"/>
      <c r="C207" s="178"/>
      <c r="D207" s="158"/>
      <c r="E207" s="178"/>
      <c r="F207" s="178"/>
      <c r="G207" s="158"/>
      <c r="H207" s="337"/>
      <c r="I207" s="178"/>
      <c r="J207" s="307"/>
      <c r="K207" s="307"/>
      <c r="L207" s="307"/>
      <c r="M207" s="307"/>
      <c r="N207" s="307"/>
      <c r="O207" s="307"/>
      <c r="P207" s="307"/>
      <c r="Q207" s="307"/>
      <c r="R207" s="307"/>
      <c r="S207" s="307"/>
      <c r="T207" s="307"/>
      <c r="U207" s="307"/>
      <c r="V207" s="307"/>
      <c r="W207" s="307"/>
      <c r="X207" s="307"/>
      <c r="Y207" s="307"/>
      <c r="Z207" s="307"/>
      <c r="AA207" s="307"/>
      <c r="AB207" s="307"/>
    </row>
    <row r="208">
      <c r="A208" s="178">
        <v>207.0</v>
      </c>
      <c r="B208" s="178"/>
      <c r="C208" s="178"/>
      <c r="D208" s="158"/>
      <c r="E208" s="178"/>
      <c r="F208" s="178"/>
      <c r="G208" s="158"/>
      <c r="H208" s="337"/>
      <c r="I208" s="178"/>
      <c r="J208" s="307"/>
      <c r="K208" s="307"/>
      <c r="L208" s="307"/>
      <c r="M208" s="307"/>
      <c r="N208" s="307"/>
      <c r="O208" s="307"/>
      <c r="P208" s="307"/>
      <c r="Q208" s="307"/>
      <c r="R208" s="307"/>
      <c r="S208" s="307"/>
      <c r="T208" s="307"/>
      <c r="U208" s="307"/>
      <c r="V208" s="307"/>
      <c r="W208" s="307"/>
      <c r="X208" s="307"/>
      <c r="Y208" s="307"/>
      <c r="Z208" s="307"/>
      <c r="AA208" s="307"/>
      <c r="AB208" s="307"/>
    </row>
    <row r="209">
      <c r="A209" s="178">
        <v>208.0</v>
      </c>
      <c r="B209" s="178"/>
      <c r="C209" s="178"/>
      <c r="D209" s="158"/>
      <c r="E209" s="368"/>
      <c r="F209" s="178"/>
      <c r="G209" s="158"/>
      <c r="H209" s="337"/>
      <c r="I209" s="178"/>
      <c r="J209" s="307"/>
      <c r="K209" s="307"/>
      <c r="L209" s="307"/>
      <c r="M209" s="307"/>
      <c r="N209" s="307"/>
      <c r="O209" s="307"/>
      <c r="P209" s="307"/>
      <c r="Q209" s="307"/>
      <c r="R209" s="307"/>
      <c r="S209" s="307"/>
      <c r="T209" s="307"/>
      <c r="U209" s="307"/>
      <c r="V209" s="307"/>
      <c r="W209" s="307"/>
      <c r="X209" s="307"/>
      <c r="Y209" s="307"/>
      <c r="Z209" s="307"/>
      <c r="AA209" s="307"/>
      <c r="AB209" s="307"/>
    </row>
    <row r="210">
      <c r="A210" s="178">
        <v>209.0</v>
      </c>
      <c r="B210" s="178"/>
      <c r="C210" s="178"/>
      <c r="D210" s="156"/>
      <c r="E210" s="368"/>
      <c r="F210" s="178"/>
      <c r="G210" s="158"/>
      <c r="H210" s="337"/>
      <c r="I210" s="178"/>
      <c r="J210" s="307"/>
      <c r="K210" s="307"/>
      <c r="L210" s="307"/>
      <c r="M210" s="307"/>
      <c r="N210" s="307"/>
      <c r="O210" s="307"/>
      <c r="P210" s="307"/>
      <c r="Q210" s="307"/>
      <c r="R210" s="307"/>
      <c r="S210" s="307"/>
      <c r="T210" s="307"/>
      <c r="U210" s="307"/>
      <c r="V210" s="307"/>
      <c r="W210" s="307"/>
      <c r="X210" s="307"/>
      <c r="Y210" s="307"/>
      <c r="Z210" s="307"/>
      <c r="AA210" s="307"/>
      <c r="AB210" s="307"/>
    </row>
    <row r="211">
      <c r="A211" s="178">
        <v>210.0</v>
      </c>
      <c r="B211" s="178"/>
      <c r="C211" s="178"/>
      <c r="D211" s="156"/>
      <c r="E211" s="178"/>
      <c r="F211" s="178"/>
      <c r="G211" s="158"/>
      <c r="H211" s="337"/>
      <c r="I211" s="178"/>
      <c r="J211" s="307"/>
      <c r="K211" s="307"/>
      <c r="L211" s="307"/>
      <c r="M211" s="307"/>
      <c r="N211" s="307"/>
      <c r="O211" s="307"/>
      <c r="P211" s="307"/>
      <c r="Q211" s="307"/>
      <c r="R211" s="307"/>
      <c r="S211" s="307"/>
      <c r="T211" s="307"/>
      <c r="U211" s="307"/>
      <c r="V211" s="307"/>
      <c r="W211" s="307"/>
      <c r="X211" s="307"/>
      <c r="Y211" s="307"/>
      <c r="Z211" s="307"/>
      <c r="AA211" s="307"/>
      <c r="AB211" s="307"/>
    </row>
    <row r="212">
      <c r="A212" s="178">
        <v>211.0</v>
      </c>
      <c r="B212" s="178"/>
      <c r="C212" s="178"/>
      <c r="D212" s="158"/>
      <c r="E212" s="178"/>
      <c r="F212" s="178"/>
      <c r="G212" s="158"/>
      <c r="H212" s="337"/>
      <c r="I212" s="178"/>
      <c r="J212" s="307"/>
      <c r="K212" s="307"/>
      <c r="L212" s="307"/>
      <c r="M212" s="307"/>
      <c r="N212" s="307"/>
      <c r="O212" s="307"/>
      <c r="P212" s="307"/>
      <c r="Q212" s="307"/>
      <c r="R212" s="307"/>
      <c r="S212" s="307"/>
      <c r="T212" s="307"/>
      <c r="U212" s="307"/>
      <c r="V212" s="307"/>
      <c r="W212" s="307"/>
      <c r="X212" s="307"/>
      <c r="Y212" s="307"/>
      <c r="Z212" s="307"/>
      <c r="AA212" s="307"/>
      <c r="AB212" s="307"/>
    </row>
    <row r="213">
      <c r="A213" s="178">
        <v>212.0</v>
      </c>
      <c r="B213" s="178"/>
      <c r="C213" s="178"/>
      <c r="D213" s="158"/>
      <c r="E213" s="178"/>
      <c r="F213" s="178"/>
      <c r="G213" s="158"/>
      <c r="H213" s="337"/>
      <c r="I213" s="178"/>
      <c r="J213" s="307"/>
      <c r="K213" s="307"/>
      <c r="L213" s="307"/>
      <c r="M213" s="307"/>
      <c r="N213" s="307"/>
      <c r="O213" s="307"/>
      <c r="P213" s="307"/>
      <c r="Q213" s="307"/>
      <c r="R213" s="307"/>
      <c r="S213" s="307"/>
      <c r="T213" s="307"/>
      <c r="U213" s="307"/>
      <c r="V213" s="307"/>
      <c r="W213" s="307"/>
      <c r="X213" s="307"/>
      <c r="Y213" s="307"/>
      <c r="Z213" s="307"/>
      <c r="AA213" s="307"/>
      <c r="AB213" s="307"/>
    </row>
    <row r="214">
      <c r="A214" s="178">
        <v>213.0</v>
      </c>
      <c r="B214" s="178"/>
      <c r="C214" s="178"/>
      <c r="D214" s="158"/>
      <c r="E214" s="178"/>
      <c r="F214" s="178"/>
      <c r="G214" s="158"/>
      <c r="H214" s="337"/>
      <c r="I214" s="178"/>
      <c r="J214" s="307"/>
      <c r="K214" s="307"/>
      <c r="L214" s="307"/>
      <c r="M214" s="307"/>
      <c r="N214" s="307"/>
      <c r="O214" s="307"/>
      <c r="P214" s="307"/>
      <c r="Q214" s="307"/>
      <c r="R214" s="307"/>
      <c r="S214" s="307"/>
      <c r="T214" s="307"/>
      <c r="U214" s="307"/>
      <c r="V214" s="307"/>
      <c r="W214" s="307"/>
      <c r="X214" s="307"/>
      <c r="Y214" s="307"/>
      <c r="Z214" s="307"/>
      <c r="AA214" s="307"/>
      <c r="AB214" s="307"/>
    </row>
    <row r="215">
      <c r="A215" s="178">
        <v>214.0</v>
      </c>
      <c r="B215" s="178"/>
      <c r="C215" s="178"/>
      <c r="D215" s="158"/>
      <c r="E215" s="178"/>
      <c r="F215" s="178"/>
      <c r="G215" s="158"/>
      <c r="H215" s="337"/>
      <c r="I215" s="178"/>
      <c r="J215" s="307"/>
      <c r="K215" s="307"/>
      <c r="L215" s="307"/>
      <c r="M215" s="307"/>
      <c r="N215" s="307"/>
      <c r="O215" s="307"/>
      <c r="P215" s="307"/>
      <c r="Q215" s="307"/>
      <c r="R215" s="307"/>
      <c r="S215" s="307"/>
      <c r="T215" s="307"/>
      <c r="U215" s="307"/>
      <c r="V215" s="307"/>
      <c r="W215" s="307"/>
      <c r="X215" s="307"/>
      <c r="Y215" s="307"/>
      <c r="Z215" s="307"/>
      <c r="AA215" s="307"/>
      <c r="AB215" s="307"/>
    </row>
    <row r="216">
      <c r="A216" s="178">
        <v>215.0</v>
      </c>
      <c r="B216" s="178"/>
      <c r="C216" s="178"/>
      <c r="D216" s="156"/>
      <c r="E216" s="368"/>
      <c r="F216" s="178"/>
      <c r="G216" s="158"/>
      <c r="H216" s="337"/>
      <c r="I216" s="178"/>
      <c r="J216" s="307"/>
      <c r="K216" s="307"/>
      <c r="L216" s="307"/>
      <c r="M216" s="307"/>
      <c r="N216" s="307"/>
      <c r="O216" s="307"/>
      <c r="P216" s="307"/>
      <c r="Q216" s="307"/>
      <c r="R216" s="307"/>
      <c r="S216" s="307"/>
      <c r="T216" s="307"/>
      <c r="U216" s="307"/>
      <c r="V216" s="307"/>
      <c r="W216" s="307"/>
      <c r="X216" s="307"/>
      <c r="Y216" s="307"/>
      <c r="Z216" s="307"/>
      <c r="AA216" s="307"/>
      <c r="AB216" s="307"/>
    </row>
    <row r="217">
      <c r="A217" s="178">
        <v>216.0</v>
      </c>
      <c r="B217" s="178"/>
      <c r="C217" s="178"/>
      <c r="D217" s="158"/>
      <c r="E217" s="178"/>
      <c r="F217" s="178"/>
      <c r="G217" s="158"/>
      <c r="H217" s="337"/>
      <c r="I217" s="178"/>
      <c r="J217" s="307"/>
      <c r="K217" s="307"/>
      <c r="L217" s="307"/>
      <c r="M217" s="307"/>
      <c r="N217" s="307"/>
      <c r="O217" s="307"/>
      <c r="P217" s="307"/>
      <c r="Q217" s="307"/>
      <c r="R217" s="307"/>
      <c r="S217" s="307"/>
      <c r="T217" s="307"/>
      <c r="U217" s="307"/>
      <c r="V217" s="307"/>
      <c r="W217" s="307"/>
      <c r="X217" s="307"/>
      <c r="Y217" s="307"/>
      <c r="Z217" s="307"/>
      <c r="AA217" s="307"/>
      <c r="AB217" s="307"/>
    </row>
    <row r="218">
      <c r="A218" s="178">
        <v>217.0</v>
      </c>
      <c r="B218" s="178"/>
      <c r="C218" s="178"/>
      <c r="D218" s="158"/>
      <c r="E218" s="368"/>
      <c r="F218" s="178"/>
      <c r="G218" s="158"/>
      <c r="H218" s="337"/>
      <c r="I218" s="178"/>
      <c r="J218" s="307"/>
      <c r="K218" s="307"/>
      <c r="L218" s="307"/>
      <c r="M218" s="307"/>
      <c r="N218" s="307"/>
      <c r="O218" s="307"/>
      <c r="P218" s="307"/>
      <c r="Q218" s="307"/>
      <c r="R218" s="307"/>
      <c r="S218" s="307"/>
      <c r="T218" s="307"/>
      <c r="U218" s="307"/>
      <c r="V218" s="307"/>
      <c r="W218" s="307"/>
      <c r="X218" s="307"/>
      <c r="Y218" s="307"/>
      <c r="Z218" s="307"/>
      <c r="AA218" s="307"/>
      <c r="AB218" s="307"/>
    </row>
    <row r="219">
      <c r="A219" s="178">
        <v>218.0</v>
      </c>
      <c r="B219" s="178"/>
      <c r="C219" s="178"/>
      <c r="D219" s="156"/>
      <c r="E219" s="368"/>
      <c r="F219" s="178"/>
      <c r="G219" s="158"/>
      <c r="H219" s="337"/>
      <c r="I219" s="178"/>
      <c r="J219" s="307"/>
      <c r="K219" s="307"/>
      <c r="L219" s="307"/>
      <c r="M219" s="307"/>
      <c r="N219" s="307"/>
      <c r="O219" s="307"/>
      <c r="P219" s="307"/>
      <c r="Q219" s="307"/>
      <c r="R219" s="307"/>
      <c r="S219" s="307"/>
      <c r="T219" s="307"/>
      <c r="U219" s="307"/>
      <c r="V219" s="307"/>
      <c r="W219" s="307"/>
      <c r="X219" s="307"/>
      <c r="Y219" s="307"/>
      <c r="Z219" s="307"/>
      <c r="AA219" s="307"/>
      <c r="AB219" s="307"/>
    </row>
    <row r="220">
      <c r="A220" s="178">
        <v>219.0</v>
      </c>
      <c r="B220" s="178"/>
      <c r="C220" s="178"/>
      <c r="D220" s="156"/>
      <c r="E220" s="368"/>
      <c r="F220" s="178"/>
      <c r="G220" s="158"/>
      <c r="H220" s="337"/>
      <c r="I220" s="178"/>
      <c r="J220" s="307"/>
      <c r="K220" s="307"/>
      <c r="L220" s="307"/>
      <c r="M220" s="307"/>
      <c r="N220" s="307"/>
      <c r="O220" s="307"/>
      <c r="P220" s="307"/>
      <c r="Q220" s="307"/>
      <c r="R220" s="307"/>
      <c r="S220" s="307"/>
      <c r="T220" s="307"/>
      <c r="U220" s="307"/>
      <c r="V220" s="307"/>
      <c r="W220" s="307"/>
      <c r="X220" s="307"/>
      <c r="Y220" s="307"/>
      <c r="Z220" s="307"/>
      <c r="AA220" s="307"/>
      <c r="AB220" s="307"/>
    </row>
    <row r="221">
      <c r="A221" s="178">
        <v>220.0</v>
      </c>
      <c r="B221" s="178"/>
      <c r="C221" s="178"/>
      <c r="D221" s="158"/>
      <c r="E221" s="368"/>
      <c r="F221" s="178"/>
      <c r="G221" s="158"/>
      <c r="H221" s="337"/>
      <c r="I221" s="178"/>
      <c r="J221" s="307"/>
      <c r="K221" s="307"/>
      <c r="L221" s="307"/>
      <c r="M221" s="307"/>
      <c r="N221" s="307"/>
      <c r="O221" s="307"/>
      <c r="P221" s="307"/>
      <c r="Q221" s="307"/>
      <c r="R221" s="307"/>
      <c r="S221" s="307"/>
      <c r="T221" s="307"/>
      <c r="U221" s="307"/>
      <c r="V221" s="307"/>
      <c r="W221" s="307"/>
      <c r="X221" s="307"/>
      <c r="Y221" s="307"/>
      <c r="Z221" s="307"/>
      <c r="AA221" s="307"/>
      <c r="AB221" s="307"/>
    </row>
    <row r="222">
      <c r="A222" s="178">
        <v>221.0</v>
      </c>
      <c r="B222" s="178"/>
      <c r="C222" s="178"/>
      <c r="D222" s="156"/>
      <c r="E222" s="368"/>
      <c r="F222" s="178"/>
      <c r="G222" s="158"/>
      <c r="H222" s="337"/>
      <c r="I222" s="178"/>
      <c r="J222" s="307"/>
      <c r="K222" s="307"/>
      <c r="L222" s="307"/>
      <c r="M222" s="307"/>
      <c r="N222" s="307"/>
      <c r="O222" s="307"/>
      <c r="P222" s="307"/>
      <c r="Q222" s="307"/>
      <c r="R222" s="307"/>
      <c r="S222" s="307"/>
      <c r="T222" s="307"/>
      <c r="U222" s="307"/>
      <c r="V222" s="307"/>
      <c r="W222" s="307"/>
      <c r="X222" s="307"/>
      <c r="Y222" s="307"/>
      <c r="Z222" s="307"/>
      <c r="AA222" s="307"/>
      <c r="AB222" s="307"/>
    </row>
    <row r="223">
      <c r="A223" s="178">
        <v>222.0</v>
      </c>
      <c r="B223" s="178"/>
      <c r="C223" s="178"/>
      <c r="D223" s="158"/>
      <c r="E223" s="368"/>
      <c r="F223" s="178"/>
      <c r="G223" s="158"/>
      <c r="H223" s="337"/>
      <c r="I223" s="178"/>
      <c r="J223" s="307"/>
      <c r="K223" s="307"/>
      <c r="L223" s="307"/>
      <c r="M223" s="307"/>
      <c r="N223" s="307"/>
      <c r="O223" s="307"/>
      <c r="P223" s="307"/>
      <c r="Q223" s="307"/>
      <c r="R223" s="307"/>
      <c r="S223" s="307"/>
      <c r="T223" s="307"/>
      <c r="U223" s="307"/>
      <c r="V223" s="307"/>
      <c r="W223" s="307"/>
      <c r="X223" s="307"/>
      <c r="Y223" s="307"/>
      <c r="Z223" s="307"/>
      <c r="AA223" s="307"/>
      <c r="AB223" s="307"/>
    </row>
    <row r="224">
      <c r="A224" s="178">
        <v>223.0</v>
      </c>
      <c r="B224" s="178"/>
      <c r="C224" s="178"/>
      <c r="D224" s="156"/>
      <c r="E224" s="368"/>
      <c r="F224" s="178"/>
      <c r="G224" s="158"/>
      <c r="H224" s="309"/>
      <c r="I224" s="178"/>
      <c r="J224" s="307"/>
      <c r="K224" s="307"/>
      <c r="L224" s="307"/>
      <c r="M224" s="307"/>
      <c r="N224" s="307"/>
      <c r="O224" s="307"/>
      <c r="P224" s="307"/>
      <c r="Q224" s="307"/>
      <c r="R224" s="307"/>
      <c r="S224" s="307"/>
      <c r="T224" s="307"/>
      <c r="U224" s="307"/>
      <c r="V224" s="307"/>
      <c r="W224" s="307"/>
      <c r="X224" s="307"/>
      <c r="Y224" s="307"/>
      <c r="Z224" s="307"/>
      <c r="AA224" s="307"/>
      <c r="AB224" s="307"/>
    </row>
    <row r="225">
      <c r="A225" s="178">
        <v>224.0</v>
      </c>
      <c r="B225" s="178"/>
      <c r="C225" s="178"/>
      <c r="D225" s="156"/>
      <c r="E225" s="368"/>
      <c r="F225" s="178"/>
      <c r="G225" s="158"/>
      <c r="H225" s="309"/>
      <c r="I225" s="178"/>
      <c r="J225" s="307"/>
      <c r="K225" s="307"/>
      <c r="L225" s="307"/>
      <c r="M225" s="307"/>
      <c r="N225" s="307"/>
      <c r="O225" s="307"/>
      <c r="P225" s="307"/>
      <c r="Q225" s="307"/>
      <c r="R225" s="307"/>
      <c r="S225" s="307"/>
      <c r="T225" s="307"/>
      <c r="U225" s="307"/>
      <c r="V225" s="307"/>
      <c r="W225" s="307"/>
      <c r="X225" s="307"/>
      <c r="Y225" s="307"/>
      <c r="Z225" s="307"/>
      <c r="AA225" s="307"/>
      <c r="AB225" s="307"/>
    </row>
    <row r="226">
      <c r="A226" s="178">
        <v>225.0</v>
      </c>
      <c r="B226" s="178"/>
      <c r="C226" s="178"/>
      <c r="D226" s="158"/>
      <c r="E226" s="178"/>
      <c r="F226" s="178"/>
      <c r="G226" s="158"/>
      <c r="H226" s="337"/>
      <c r="I226" s="178"/>
      <c r="J226" s="307"/>
      <c r="K226" s="307"/>
      <c r="L226" s="307"/>
      <c r="M226" s="307"/>
      <c r="N226" s="307"/>
      <c r="O226" s="307"/>
      <c r="P226" s="307"/>
      <c r="Q226" s="307"/>
      <c r="R226" s="307"/>
      <c r="S226" s="307"/>
      <c r="T226" s="307"/>
      <c r="U226" s="307"/>
      <c r="V226" s="307"/>
      <c r="W226" s="307"/>
      <c r="X226" s="307"/>
      <c r="Y226" s="307"/>
      <c r="Z226" s="307"/>
      <c r="AA226" s="307"/>
      <c r="AB226" s="307"/>
    </row>
    <row r="227">
      <c r="A227" s="178">
        <v>226.0</v>
      </c>
      <c r="B227" s="178"/>
      <c r="C227" s="178"/>
      <c r="D227" s="158"/>
      <c r="E227" s="178"/>
      <c r="F227" s="178"/>
      <c r="G227" s="158"/>
      <c r="H227" s="337"/>
      <c r="I227" s="178"/>
      <c r="J227" s="307"/>
      <c r="K227" s="307"/>
      <c r="L227" s="307"/>
      <c r="M227" s="307"/>
      <c r="N227" s="307"/>
      <c r="O227" s="307"/>
      <c r="P227" s="307"/>
      <c r="Q227" s="307"/>
      <c r="R227" s="307"/>
      <c r="S227" s="307"/>
      <c r="T227" s="307"/>
      <c r="U227" s="307"/>
      <c r="V227" s="307"/>
      <c r="W227" s="307"/>
      <c r="X227" s="307"/>
      <c r="Y227" s="307"/>
      <c r="Z227" s="307"/>
      <c r="AA227" s="307"/>
      <c r="AB227" s="307"/>
    </row>
    <row r="228">
      <c r="A228" s="178">
        <v>227.0</v>
      </c>
      <c r="B228" s="178"/>
      <c r="C228" s="178"/>
      <c r="D228" s="158"/>
      <c r="E228" s="178"/>
      <c r="F228" s="178"/>
      <c r="G228" s="158"/>
      <c r="H228" s="337"/>
      <c r="I228" s="178"/>
      <c r="J228" s="307"/>
      <c r="K228" s="307"/>
      <c r="L228" s="307"/>
      <c r="M228" s="307"/>
      <c r="N228" s="307"/>
      <c r="O228" s="307"/>
      <c r="P228" s="307"/>
      <c r="Q228" s="307"/>
      <c r="R228" s="307"/>
      <c r="S228" s="307"/>
      <c r="T228" s="307"/>
      <c r="U228" s="307"/>
      <c r="V228" s="307"/>
      <c r="W228" s="307"/>
      <c r="X228" s="307"/>
      <c r="Y228" s="307"/>
      <c r="Z228" s="307"/>
      <c r="AA228" s="307"/>
      <c r="AB228" s="307"/>
    </row>
    <row r="229">
      <c r="A229" s="178">
        <v>228.0</v>
      </c>
      <c r="B229" s="178"/>
      <c r="C229" s="178"/>
      <c r="D229" s="158"/>
      <c r="E229" s="178"/>
      <c r="F229" s="178"/>
      <c r="G229" s="158"/>
      <c r="H229" s="337"/>
      <c r="I229" s="178"/>
      <c r="J229" s="307"/>
      <c r="K229" s="307"/>
      <c r="L229" s="307"/>
      <c r="M229" s="307"/>
      <c r="N229" s="307"/>
      <c r="O229" s="307"/>
      <c r="P229" s="307"/>
      <c r="Q229" s="307"/>
      <c r="R229" s="307"/>
      <c r="S229" s="307"/>
      <c r="T229" s="307"/>
      <c r="U229" s="307"/>
      <c r="V229" s="307"/>
      <c r="W229" s="307"/>
      <c r="X229" s="307"/>
      <c r="Y229" s="307"/>
      <c r="Z229" s="307"/>
      <c r="AA229" s="307"/>
      <c r="AB229" s="307"/>
    </row>
    <row r="230">
      <c r="A230" s="178">
        <v>229.0</v>
      </c>
      <c r="B230" s="178"/>
      <c r="C230" s="178"/>
      <c r="D230" s="158"/>
      <c r="E230" s="178"/>
      <c r="F230" s="178"/>
      <c r="G230" s="158"/>
      <c r="H230" s="337"/>
      <c r="I230" s="178"/>
      <c r="J230" s="307"/>
      <c r="K230" s="307"/>
      <c r="L230" s="307"/>
      <c r="M230" s="307"/>
      <c r="N230" s="307"/>
      <c r="O230" s="307"/>
      <c r="P230" s="307"/>
      <c r="Q230" s="307"/>
      <c r="R230" s="307"/>
      <c r="S230" s="307"/>
      <c r="T230" s="307"/>
      <c r="U230" s="307"/>
      <c r="V230" s="307"/>
      <c r="W230" s="307"/>
      <c r="X230" s="307"/>
      <c r="Y230" s="307"/>
      <c r="Z230" s="307"/>
      <c r="AA230" s="307"/>
      <c r="AB230" s="307"/>
    </row>
    <row r="231">
      <c r="A231" s="178">
        <v>230.0</v>
      </c>
      <c r="B231" s="178"/>
      <c r="C231" s="178"/>
      <c r="D231" s="156"/>
      <c r="E231" s="368"/>
      <c r="F231" s="178"/>
      <c r="G231" s="158"/>
      <c r="H231" s="337"/>
      <c r="I231" s="178"/>
      <c r="J231" s="307"/>
      <c r="K231" s="307"/>
      <c r="L231" s="307"/>
      <c r="M231" s="307"/>
      <c r="N231" s="307"/>
      <c r="O231" s="307"/>
      <c r="P231" s="307"/>
      <c r="Q231" s="307"/>
      <c r="R231" s="307"/>
      <c r="S231" s="307"/>
      <c r="T231" s="307"/>
      <c r="U231" s="307"/>
      <c r="V231" s="307"/>
      <c r="W231" s="307"/>
      <c r="X231" s="307"/>
      <c r="Y231" s="307"/>
      <c r="Z231" s="307"/>
      <c r="AA231" s="307"/>
      <c r="AB231" s="307"/>
    </row>
    <row r="232">
      <c r="A232" s="178">
        <v>231.0</v>
      </c>
      <c r="B232" s="178"/>
      <c r="C232" s="226"/>
      <c r="D232" s="158"/>
      <c r="E232" s="178"/>
      <c r="F232" s="178"/>
      <c r="G232" s="158"/>
      <c r="H232" s="337"/>
      <c r="I232" s="178"/>
      <c r="J232" s="307"/>
      <c r="K232" s="307"/>
      <c r="L232" s="307"/>
      <c r="M232" s="307"/>
      <c r="N232" s="307"/>
      <c r="O232" s="307"/>
      <c r="P232" s="307"/>
      <c r="Q232" s="307"/>
      <c r="R232" s="307"/>
      <c r="S232" s="307"/>
      <c r="T232" s="307"/>
      <c r="U232" s="307"/>
      <c r="V232" s="307"/>
      <c r="W232" s="307"/>
      <c r="X232" s="307"/>
      <c r="Y232" s="307"/>
      <c r="Z232" s="307"/>
      <c r="AA232" s="307"/>
      <c r="AB232" s="307"/>
    </row>
    <row r="233">
      <c r="A233" s="178">
        <v>232.0</v>
      </c>
      <c r="B233" s="178"/>
      <c r="C233" s="178"/>
      <c r="D233" s="158"/>
      <c r="E233" s="178"/>
      <c r="F233" s="178"/>
      <c r="G233" s="158"/>
      <c r="H233" s="337"/>
      <c r="I233" s="178"/>
      <c r="J233" s="307"/>
      <c r="K233" s="307"/>
      <c r="L233" s="307"/>
      <c r="M233" s="307"/>
      <c r="N233" s="307"/>
      <c r="O233" s="307"/>
      <c r="P233" s="307"/>
      <c r="Q233" s="307"/>
      <c r="R233" s="307"/>
      <c r="S233" s="307"/>
      <c r="T233" s="307"/>
      <c r="U233" s="307"/>
      <c r="V233" s="307"/>
      <c r="W233" s="307"/>
      <c r="X233" s="307"/>
      <c r="Y233" s="307"/>
      <c r="Z233" s="307"/>
      <c r="AA233" s="307"/>
      <c r="AB233" s="307"/>
    </row>
    <row r="234">
      <c r="A234" s="178">
        <v>233.0</v>
      </c>
      <c r="B234" s="178"/>
      <c r="C234" s="178"/>
      <c r="D234" s="158"/>
      <c r="E234" s="178"/>
      <c r="F234" s="178"/>
      <c r="G234" s="158"/>
      <c r="H234" s="337"/>
      <c r="I234" s="178"/>
      <c r="J234" s="307"/>
      <c r="K234" s="307"/>
      <c r="L234" s="307"/>
      <c r="M234" s="307"/>
      <c r="N234" s="307"/>
      <c r="O234" s="307"/>
      <c r="P234" s="307"/>
      <c r="Q234" s="307"/>
      <c r="R234" s="307"/>
      <c r="S234" s="307"/>
      <c r="T234" s="307"/>
      <c r="U234" s="307"/>
      <c r="V234" s="307"/>
      <c r="W234" s="307"/>
      <c r="X234" s="307"/>
      <c r="Y234" s="307"/>
      <c r="Z234" s="307"/>
      <c r="AA234" s="307"/>
      <c r="AB234" s="307"/>
    </row>
    <row r="235">
      <c r="A235" s="178">
        <v>234.0</v>
      </c>
      <c r="B235" s="178"/>
      <c r="C235" s="226"/>
      <c r="D235" s="158"/>
      <c r="E235" s="178"/>
      <c r="F235" s="178"/>
      <c r="G235" s="158"/>
      <c r="H235" s="337"/>
      <c r="I235" s="178"/>
      <c r="J235" s="307"/>
      <c r="K235" s="307"/>
      <c r="L235" s="307"/>
      <c r="M235" s="307"/>
      <c r="N235" s="307"/>
      <c r="O235" s="307"/>
      <c r="P235" s="307"/>
      <c r="Q235" s="307"/>
      <c r="R235" s="307"/>
      <c r="S235" s="307"/>
      <c r="T235" s="307"/>
      <c r="U235" s="307"/>
      <c r="V235" s="307"/>
      <c r="W235" s="307"/>
      <c r="X235" s="307"/>
      <c r="Y235" s="307"/>
      <c r="Z235" s="307"/>
      <c r="AA235" s="307"/>
      <c r="AB235" s="307"/>
    </row>
    <row r="236">
      <c r="A236" s="178">
        <v>234.0</v>
      </c>
      <c r="B236" s="178"/>
      <c r="C236" s="226"/>
      <c r="D236" s="158"/>
      <c r="E236" s="178"/>
      <c r="F236" s="178"/>
      <c r="G236" s="158"/>
      <c r="H236" s="309"/>
      <c r="I236" s="178"/>
      <c r="J236" s="307"/>
      <c r="K236" s="307"/>
      <c r="L236" s="307"/>
      <c r="M236" s="307"/>
      <c r="N236" s="307"/>
      <c r="O236" s="307"/>
      <c r="P236" s="307"/>
      <c r="Q236" s="307"/>
      <c r="R236" s="307"/>
      <c r="S236" s="307"/>
      <c r="T236" s="307"/>
      <c r="U236" s="307"/>
      <c r="V236" s="307"/>
      <c r="W236" s="307"/>
      <c r="X236" s="307"/>
      <c r="Y236" s="307"/>
      <c r="Z236" s="307"/>
      <c r="AA236" s="307"/>
      <c r="AB236" s="307"/>
    </row>
    <row r="237">
      <c r="A237" s="178">
        <v>235.0</v>
      </c>
      <c r="B237" s="178"/>
      <c r="C237" s="178"/>
      <c r="D237" s="158"/>
      <c r="E237" s="178"/>
      <c r="F237" s="178"/>
      <c r="G237" s="158"/>
      <c r="H237" s="337"/>
      <c r="I237" s="178"/>
      <c r="J237" s="307"/>
      <c r="K237" s="307"/>
      <c r="L237" s="307"/>
      <c r="M237" s="307"/>
      <c r="N237" s="307"/>
      <c r="O237" s="307"/>
      <c r="P237" s="307"/>
      <c r="Q237" s="307"/>
      <c r="R237" s="307"/>
      <c r="S237" s="307"/>
      <c r="T237" s="307"/>
      <c r="U237" s="307"/>
      <c r="V237" s="307"/>
      <c r="W237" s="307"/>
      <c r="X237" s="307"/>
      <c r="Y237" s="307"/>
      <c r="Z237" s="307"/>
      <c r="AA237" s="307"/>
      <c r="AB237" s="307"/>
    </row>
    <row r="238">
      <c r="A238" s="178">
        <v>236.0</v>
      </c>
      <c r="B238" s="178"/>
      <c r="C238" s="178"/>
      <c r="D238" s="158"/>
      <c r="E238" s="178"/>
      <c r="F238" s="178"/>
      <c r="G238" s="158"/>
      <c r="H238" s="337"/>
      <c r="I238" s="178"/>
      <c r="J238" s="307"/>
      <c r="K238" s="307"/>
      <c r="L238" s="307"/>
      <c r="M238" s="307"/>
      <c r="N238" s="307"/>
      <c r="O238" s="307"/>
      <c r="P238" s="307"/>
      <c r="Q238" s="307"/>
      <c r="R238" s="307"/>
      <c r="S238" s="307"/>
      <c r="T238" s="307"/>
      <c r="U238" s="307"/>
      <c r="V238" s="307"/>
      <c r="W238" s="307"/>
      <c r="X238" s="307"/>
      <c r="Y238" s="307"/>
      <c r="Z238" s="307"/>
      <c r="AA238" s="307"/>
      <c r="AB238" s="307"/>
    </row>
    <row r="239">
      <c r="A239" s="178">
        <v>237.0</v>
      </c>
      <c r="B239" s="178"/>
      <c r="C239" s="178"/>
      <c r="D239" s="158"/>
      <c r="E239" s="178"/>
      <c r="F239" s="178"/>
      <c r="G239" s="158"/>
      <c r="H239" s="337"/>
      <c r="I239" s="178"/>
      <c r="J239" s="307"/>
      <c r="K239" s="307"/>
      <c r="L239" s="307"/>
      <c r="M239" s="307"/>
      <c r="N239" s="307"/>
      <c r="O239" s="307"/>
      <c r="P239" s="307"/>
      <c r="Q239" s="307"/>
      <c r="R239" s="307"/>
      <c r="S239" s="307"/>
      <c r="T239" s="307"/>
      <c r="U239" s="307"/>
      <c r="V239" s="307"/>
      <c r="W239" s="307"/>
      <c r="X239" s="307"/>
      <c r="Y239" s="307"/>
      <c r="Z239" s="307"/>
      <c r="AA239" s="307"/>
      <c r="AB239" s="307"/>
    </row>
    <row r="240">
      <c r="A240" s="178">
        <v>238.0</v>
      </c>
      <c r="B240" s="178"/>
      <c r="C240" s="178"/>
      <c r="D240" s="158"/>
      <c r="E240" s="178"/>
      <c r="F240" s="178"/>
      <c r="G240" s="158"/>
      <c r="H240" s="337"/>
      <c r="I240" s="178"/>
      <c r="J240" s="307"/>
      <c r="K240" s="307"/>
      <c r="L240" s="307"/>
      <c r="M240" s="307"/>
      <c r="N240" s="307"/>
      <c r="O240" s="307"/>
      <c r="P240" s="307"/>
      <c r="Q240" s="307"/>
      <c r="R240" s="307"/>
      <c r="S240" s="307"/>
      <c r="T240" s="307"/>
      <c r="U240" s="307"/>
      <c r="V240" s="307"/>
      <c r="W240" s="307"/>
      <c r="X240" s="307"/>
      <c r="Y240" s="307"/>
      <c r="Z240" s="307"/>
      <c r="AA240" s="307"/>
      <c r="AB240" s="307"/>
    </row>
    <row r="241">
      <c r="A241" s="178">
        <v>239.0</v>
      </c>
      <c r="B241" s="178"/>
      <c r="C241" s="178"/>
      <c r="D241" s="158"/>
      <c r="E241" s="178"/>
      <c r="F241" s="178"/>
      <c r="G241" s="158"/>
      <c r="H241" s="337"/>
      <c r="I241" s="178"/>
      <c r="J241" s="307"/>
      <c r="K241" s="307"/>
      <c r="L241" s="307"/>
      <c r="M241" s="307"/>
      <c r="N241" s="307"/>
      <c r="O241" s="307"/>
      <c r="P241" s="307"/>
      <c r="Q241" s="307"/>
      <c r="R241" s="307"/>
      <c r="S241" s="307"/>
      <c r="T241" s="307"/>
      <c r="U241" s="307"/>
      <c r="V241" s="307"/>
      <c r="W241" s="307"/>
      <c r="X241" s="307"/>
      <c r="Y241" s="307"/>
      <c r="Z241" s="307"/>
      <c r="AA241" s="307"/>
      <c r="AB241" s="307"/>
    </row>
    <row r="242">
      <c r="A242" s="178">
        <v>240.0</v>
      </c>
      <c r="B242" s="178"/>
      <c r="C242" s="178"/>
      <c r="D242" s="158"/>
      <c r="E242" s="178"/>
      <c r="F242" s="178"/>
      <c r="G242" s="158"/>
      <c r="H242" s="337"/>
      <c r="I242" s="178"/>
      <c r="J242" s="307"/>
      <c r="K242" s="307"/>
      <c r="L242" s="307"/>
      <c r="M242" s="307"/>
      <c r="N242" s="307"/>
      <c r="O242" s="307"/>
      <c r="P242" s="307"/>
      <c r="Q242" s="307"/>
      <c r="R242" s="307"/>
      <c r="S242" s="307"/>
      <c r="T242" s="307"/>
      <c r="U242" s="307"/>
      <c r="V242" s="307"/>
      <c r="W242" s="307"/>
      <c r="X242" s="307"/>
      <c r="Y242" s="307"/>
      <c r="Z242" s="307"/>
      <c r="AA242" s="307"/>
      <c r="AB242" s="307"/>
    </row>
    <row r="243">
      <c r="A243" s="178">
        <v>241.0</v>
      </c>
      <c r="B243" s="178"/>
      <c r="C243" s="178"/>
      <c r="D243" s="158"/>
      <c r="E243" s="178"/>
      <c r="F243" s="178"/>
      <c r="G243" s="158"/>
      <c r="H243" s="337"/>
      <c r="I243" s="178"/>
      <c r="J243" s="307"/>
      <c r="K243" s="307"/>
      <c r="L243" s="307"/>
      <c r="M243" s="307"/>
      <c r="N243" s="307"/>
      <c r="O243" s="307"/>
      <c r="P243" s="307"/>
      <c r="Q243" s="307"/>
      <c r="R243" s="307"/>
      <c r="S243" s="307"/>
      <c r="T243" s="307"/>
      <c r="U243" s="307"/>
      <c r="V243" s="307"/>
      <c r="W243" s="307"/>
      <c r="X243" s="307"/>
      <c r="Y243" s="307"/>
      <c r="Z243" s="307"/>
      <c r="AA243" s="307"/>
      <c r="AB243" s="307"/>
    </row>
    <row r="244">
      <c r="A244" s="178">
        <v>242.0</v>
      </c>
      <c r="B244" s="178"/>
      <c r="C244" s="178"/>
      <c r="D244" s="158"/>
      <c r="E244" s="178"/>
      <c r="F244" s="178"/>
      <c r="G244" s="158"/>
      <c r="H244" s="337"/>
      <c r="I244" s="178"/>
      <c r="J244" s="307"/>
      <c r="K244" s="307"/>
      <c r="L244" s="307"/>
      <c r="M244" s="307"/>
      <c r="N244" s="307"/>
      <c r="O244" s="307"/>
      <c r="P244" s="307"/>
      <c r="Q244" s="307"/>
      <c r="R244" s="307"/>
      <c r="S244" s="307"/>
      <c r="T244" s="307"/>
      <c r="U244" s="307"/>
      <c r="V244" s="307"/>
      <c r="W244" s="307"/>
      <c r="X244" s="307"/>
      <c r="Y244" s="307"/>
      <c r="Z244" s="307"/>
      <c r="AA244" s="307"/>
      <c r="AB244" s="307"/>
    </row>
    <row r="245">
      <c r="A245" s="178">
        <v>243.0</v>
      </c>
      <c r="B245" s="178"/>
      <c r="C245" s="178"/>
      <c r="D245" s="158"/>
      <c r="E245" s="178"/>
      <c r="F245" s="178"/>
      <c r="G245" s="158"/>
      <c r="H245" s="337"/>
      <c r="I245" s="178"/>
      <c r="J245" s="307"/>
      <c r="K245" s="307"/>
      <c r="L245" s="307"/>
      <c r="M245" s="307"/>
      <c r="N245" s="307"/>
      <c r="O245" s="307"/>
      <c r="P245" s="307"/>
      <c r="Q245" s="307"/>
      <c r="R245" s="307"/>
      <c r="S245" s="307"/>
      <c r="T245" s="307"/>
      <c r="U245" s="307"/>
      <c r="V245" s="307"/>
      <c r="W245" s="307"/>
      <c r="X245" s="307"/>
      <c r="Y245" s="307"/>
      <c r="Z245" s="307"/>
      <c r="AA245" s="307"/>
      <c r="AB245" s="307"/>
    </row>
    <row r="246">
      <c r="A246" s="178">
        <v>244.0</v>
      </c>
      <c r="B246" s="178"/>
      <c r="C246" s="178"/>
      <c r="D246" s="158"/>
      <c r="E246" s="178"/>
      <c r="F246" s="178"/>
      <c r="G246" s="158"/>
      <c r="H246" s="337"/>
      <c r="I246" s="178"/>
      <c r="J246" s="307"/>
      <c r="K246" s="307"/>
      <c r="L246" s="307"/>
      <c r="M246" s="307"/>
      <c r="N246" s="307"/>
      <c r="O246" s="307"/>
      <c r="P246" s="307"/>
      <c r="Q246" s="307"/>
      <c r="R246" s="307"/>
      <c r="S246" s="307"/>
      <c r="T246" s="307"/>
      <c r="U246" s="307"/>
      <c r="V246" s="307"/>
      <c r="W246" s="307"/>
      <c r="X246" s="307"/>
      <c r="Y246" s="307"/>
      <c r="Z246" s="307"/>
      <c r="AA246" s="307"/>
      <c r="AB246" s="307"/>
    </row>
    <row r="247">
      <c r="A247" s="178">
        <v>245.0</v>
      </c>
      <c r="B247" s="178"/>
      <c r="C247" s="178"/>
      <c r="D247" s="156"/>
      <c r="E247" s="178"/>
      <c r="F247" s="178"/>
      <c r="G247" s="158"/>
      <c r="H247" s="337"/>
      <c r="I247" s="178"/>
      <c r="J247" s="307"/>
      <c r="K247" s="307"/>
      <c r="L247" s="307"/>
      <c r="M247" s="307"/>
      <c r="N247" s="307"/>
      <c r="O247" s="307"/>
      <c r="P247" s="307"/>
      <c r="Q247" s="307"/>
      <c r="R247" s="307"/>
      <c r="S247" s="307"/>
      <c r="T247" s="307"/>
      <c r="U247" s="307"/>
      <c r="V247" s="307"/>
      <c r="W247" s="307"/>
      <c r="X247" s="307"/>
      <c r="Y247" s="307"/>
      <c r="Z247" s="307"/>
      <c r="AA247" s="307"/>
      <c r="AB247" s="307"/>
    </row>
    <row r="248">
      <c r="A248" s="178">
        <v>246.0</v>
      </c>
      <c r="B248" s="178"/>
      <c r="C248" s="178"/>
      <c r="D248" s="158"/>
      <c r="E248" s="178"/>
      <c r="F248" s="178"/>
      <c r="G248" s="158"/>
      <c r="H248" s="337"/>
      <c r="I248" s="178"/>
      <c r="J248" s="307"/>
      <c r="K248" s="307"/>
      <c r="L248" s="307"/>
      <c r="M248" s="307"/>
      <c r="N248" s="307"/>
      <c r="O248" s="307"/>
      <c r="P248" s="307"/>
      <c r="Q248" s="307"/>
      <c r="R248" s="307"/>
      <c r="S248" s="307"/>
      <c r="T248" s="307"/>
      <c r="U248" s="307"/>
      <c r="V248" s="307"/>
      <c r="W248" s="307"/>
      <c r="X248" s="307"/>
      <c r="Y248" s="307"/>
      <c r="Z248" s="307"/>
      <c r="AA248" s="307"/>
      <c r="AB248" s="307"/>
    </row>
    <row r="249">
      <c r="A249" s="178">
        <v>247.0</v>
      </c>
      <c r="B249" s="178"/>
      <c r="C249" s="178"/>
      <c r="D249" s="158"/>
      <c r="E249" s="368"/>
      <c r="F249" s="178"/>
      <c r="G249" s="158"/>
      <c r="H249" s="337"/>
      <c r="I249" s="178"/>
      <c r="J249" s="307"/>
      <c r="K249" s="307"/>
      <c r="L249" s="307"/>
      <c r="M249" s="307"/>
      <c r="N249" s="307"/>
      <c r="O249" s="307"/>
      <c r="P249" s="307"/>
      <c r="Q249" s="307"/>
      <c r="R249" s="307"/>
      <c r="S249" s="307"/>
      <c r="T249" s="307"/>
      <c r="U249" s="307"/>
      <c r="V249" s="307"/>
      <c r="W249" s="307"/>
      <c r="X249" s="307"/>
      <c r="Y249" s="307"/>
      <c r="Z249" s="307"/>
      <c r="AA249" s="307"/>
      <c r="AB249" s="307"/>
    </row>
    <row r="250">
      <c r="A250" s="178">
        <v>248.0</v>
      </c>
      <c r="B250" s="178"/>
      <c r="C250" s="178"/>
      <c r="D250" s="158"/>
      <c r="E250" s="368"/>
      <c r="F250" s="178"/>
      <c r="G250" s="158"/>
      <c r="H250" s="337"/>
      <c r="I250" s="178"/>
      <c r="J250" s="307"/>
      <c r="K250" s="307"/>
      <c r="L250" s="307"/>
      <c r="M250" s="307"/>
      <c r="N250" s="307"/>
      <c r="O250" s="307"/>
      <c r="P250" s="307"/>
      <c r="Q250" s="307"/>
      <c r="R250" s="307"/>
      <c r="S250" s="307"/>
      <c r="T250" s="307"/>
      <c r="U250" s="307"/>
      <c r="V250" s="307"/>
      <c r="W250" s="307"/>
      <c r="X250" s="307"/>
      <c r="Y250" s="307"/>
      <c r="Z250" s="307"/>
      <c r="AA250" s="307"/>
      <c r="AB250" s="307"/>
    </row>
    <row r="251">
      <c r="A251" s="178">
        <v>249.0</v>
      </c>
      <c r="B251" s="178"/>
      <c r="C251" s="178"/>
      <c r="D251" s="158"/>
      <c r="E251" s="178"/>
      <c r="F251" s="178"/>
      <c r="G251" s="158"/>
      <c r="H251" s="337"/>
      <c r="I251" s="178"/>
      <c r="J251" s="307"/>
      <c r="K251" s="307"/>
      <c r="L251" s="307"/>
      <c r="M251" s="307"/>
      <c r="N251" s="307"/>
      <c r="O251" s="307"/>
      <c r="P251" s="307"/>
      <c r="Q251" s="307"/>
      <c r="R251" s="307"/>
      <c r="S251" s="307"/>
      <c r="T251" s="307"/>
      <c r="U251" s="307"/>
      <c r="V251" s="307"/>
      <c r="W251" s="307"/>
      <c r="X251" s="307"/>
      <c r="Y251" s="307"/>
      <c r="Z251" s="307"/>
      <c r="AA251" s="307"/>
      <c r="AB251" s="307"/>
    </row>
    <row r="252">
      <c r="A252" s="178">
        <v>250.0</v>
      </c>
      <c r="B252" s="178"/>
      <c r="C252" s="178"/>
      <c r="D252" s="158"/>
      <c r="E252" s="178"/>
      <c r="F252" s="178"/>
      <c r="G252" s="158"/>
      <c r="H252" s="337"/>
      <c r="I252" s="178"/>
      <c r="J252" s="307"/>
      <c r="K252" s="307"/>
      <c r="L252" s="307"/>
      <c r="M252" s="307"/>
      <c r="N252" s="307"/>
      <c r="O252" s="307"/>
      <c r="P252" s="307"/>
      <c r="Q252" s="307"/>
      <c r="R252" s="307"/>
      <c r="S252" s="307"/>
      <c r="T252" s="307"/>
      <c r="U252" s="307"/>
      <c r="V252" s="307"/>
      <c r="W252" s="307"/>
      <c r="X252" s="307"/>
      <c r="Y252" s="307"/>
      <c r="Z252" s="307"/>
      <c r="AA252" s="307"/>
      <c r="AB252" s="307"/>
    </row>
    <row r="253">
      <c r="A253" s="178">
        <v>251.0</v>
      </c>
      <c r="B253" s="178"/>
      <c r="C253" s="178"/>
      <c r="D253" s="158"/>
      <c r="E253" s="178"/>
      <c r="F253" s="178"/>
      <c r="G253" s="158"/>
      <c r="H253" s="337"/>
      <c r="I253" s="178"/>
      <c r="J253" s="307"/>
      <c r="K253" s="307"/>
      <c r="L253" s="307"/>
      <c r="M253" s="307"/>
      <c r="N253" s="307"/>
      <c r="O253" s="307"/>
      <c r="P253" s="307"/>
      <c r="Q253" s="307"/>
      <c r="R253" s="307"/>
      <c r="S253" s="307"/>
      <c r="T253" s="307"/>
      <c r="U253" s="307"/>
      <c r="V253" s="307"/>
      <c r="W253" s="307"/>
      <c r="X253" s="307"/>
      <c r="Y253" s="307"/>
      <c r="Z253" s="307"/>
      <c r="AA253" s="307"/>
      <c r="AB253" s="307"/>
    </row>
    <row r="254">
      <c r="A254" s="178">
        <v>252.0</v>
      </c>
      <c r="B254" s="178"/>
      <c r="C254" s="178"/>
      <c r="D254" s="158"/>
      <c r="E254" s="178"/>
      <c r="F254" s="178"/>
      <c r="G254" s="158"/>
      <c r="H254" s="178"/>
      <c r="I254" s="178"/>
      <c r="J254" s="307"/>
      <c r="K254" s="307"/>
      <c r="L254" s="307"/>
      <c r="M254" s="307"/>
      <c r="N254" s="307"/>
      <c r="O254" s="307"/>
      <c r="P254" s="307"/>
      <c r="Q254" s="307"/>
      <c r="R254" s="307"/>
      <c r="S254" s="307"/>
      <c r="T254" s="307"/>
      <c r="U254" s="307"/>
      <c r="V254" s="307"/>
      <c r="W254" s="307"/>
      <c r="X254" s="307"/>
      <c r="Y254" s="307"/>
      <c r="Z254" s="307"/>
      <c r="AA254" s="307"/>
      <c r="AB254" s="307"/>
    </row>
    <row r="255">
      <c r="A255" s="178">
        <v>253.0</v>
      </c>
      <c r="B255" s="178"/>
      <c r="C255" s="178"/>
      <c r="D255" s="373"/>
      <c r="E255" s="178"/>
      <c r="F255" s="178"/>
      <c r="G255" s="158"/>
      <c r="H255" s="337"/>
      <c r="I255" s="178"/>
      <c r="J255" s="307"/>
      <c r="K255" s="307"/>
      <c r="L255" s="307"/>
      <c r="M255" s="307"/>
      <c r="N255" s="307"/>
      <c r="O255" s="307"/>
      <c r="P255" s="307"/>
      <c r="Q255" s="307"/>
      <c r="R255" s="307"/>
      <c r="S255" s="307"/>
      <c r="T255" s="307"/>
      <c r="U255" s="307"/>
      <c r="V255" s="307"/>
      <c r="W255" s="307"/>
      <c r="X255" s="307"/>
      <c r="Y255" s="307"/>
      <c r="Z255" s="307"/>
      <c r="AA255" s="307"/>
      <c r="AB255" s="307"/>
    </row>
    <row r="256">
      <c r="A256" s="178">
        <v>254.0</v>
      </c>
      <c r="B256" s="375"/>
      <c r="C256" s="178"/>
      <c r="D256" s="158"/>
      <c r="E256" s="178"/>
      <c r="F256" s="178"/>
      <c r="G256" s="158"/>
      <c r="H256" s="337"/>
      <c r="I256" s="178"/>
      <c r="J256" s="307"/>
      <c r="K256" s="307"/>
      <c r="L256" s="307"/>
      <c r="M256" s="307"/>
      <c r="N256" s="307"/>
      <c r="O256" s="307"/>
      <c r="P256" s="307"/>
      <c r="Q256" s="307"/>
      <c r="R256" s="307"/>
      <c r="S256" s="307"/>
      <c r="T256" s="307"/>
      <c r="U256" s="307"/>
      <c r="V256" s="307"/>
      <c r="W256" s="307"/>
      <c r="X256" s="307"/>
      <c r="Y256" s="307"/>
      <c r="Z256" s="307"/>
      <c r="AA256" s="307"/>
      <c r="AB256" s="307"/>
    </row>
    <row r="257">
      <c r="A257" s="178">
        <v>255.0</v>
      </c>
      <c r="B257" s="178"/>
      <c r="C257" s="178"/>
      <c r="D257" s="158"/>
      <c r="E257" s="178"/>
      <c r="F257" s="178"/>
      <c r="G257" s="158"/>
      <c r="H257" s="337"/>
      <c r="I257" s="178"/>
      <c r="J257" s="307"/>
      <c r="K257" s="307"/>
      <c r="L257" s="307"/>
      <c r="M257" s="307"/>
      <c r="N257" s="307"/>
      <c r="O257" s="307"/>
      <c r="P257" s="307"/>
      <c r="Q257" s="307"/>
      <c r="R257" s="307"/>
      <c r="S257" s="307"/>
      <c r="T257" s="307"/>
      <c r="U257" s="307"/>
      <c r="V257" s="307"/>
      <c r="W257" s="307"/>
      <c r="X257" s="307"/>
      <c r="Y257" s="307"/>
      <c r="Z257" s="307"/>
      <c r="AA257" s="307"/>
      <c r="AB257" s="307"/>
    </row>
    <row r="258">
      <c r="A258" s="178">
        <v>256.0</v>
      </c>
      <c r="B258" s="178"/>
      <c r="C258" s="178"/>
      <c r="D258" s="158"/>
      <c r="E258" s="178"/>
      <c r="F258" s="178"/>
      <c r="G258" s="158"/>
      <c r="H258" s="337"/>
      <c r="I258" s="178"/>
      <c r="J258" s="307"/>
      <c r="K258" s="307"/>
      <c r="L258" s="307"/>
      <c r="M258" s="307"/>
      <c r="N258" s="307"/>
      <c r="O258" s="307"/>
      <c r="P258" s="307"/>
      <c r="Q258" s="307"/>
      <c r="R258" s="307"/>
      <c r="S258" s="307"/>
      <c r="T258" s="307"/>
      <c r="U258" s="307"/>
      <c r="V258" s="307"/>
      <c r="W258" s="307"/>
      <c r="X258" s="307"/>
      <c r="Y258" s="307"/>
      <c r="Z258" s="307"/>
      <c r="AA258" s="307"/>
      <c r="AB258" s="307"/>
    </row>
    <row r="259">
      <c r="A259" s="178">
        <v>257.0</v>
      </c>
      <c r="B259" s="178"/>
      <c r="C259" s="178"/>
      <c r="D259" s="158"/>
      <c r="E259" s="178"/>
      <c r="F259" s="178"/>
      <c r="G259" s="158"/>
      <c r="H259" s="226"/>
      <c r="I259" s="226"/>
      <c r="J259" s="307"/>
      <c r="K259" s="307"/>
      <c r="L259" s="307"/>
      <c r="M259" s="307"/>
      <c r="N259" s="307"/>
      <c r="O259" s="307"/>
      <c r="P259" s="307"/>
      <c r="Q259" s="307"/>
      <c r="R259" s="307"/>
      <c r="S259" s="307"/>
      <c r="T259" s="307"/>
      <c r="U259" s="307"/>
      <c r="V259" s="307"/>
      <c r="W259" s="307"/>
      <c r="X259" s="307"/>
      <c r="Y259" s="307"/>
      <c r="Z259" s="307"/>
      <c r="AA259" s="307"/>
      <c r="AB259" s="307"/>
    </row>
    <row r="260">
      <c r="A260" s="178">
        <v>258.0</v>
      </c>
      <c r="B260" s="178"/>
      <c r="C260" s="178"/>
      <c r="D260" s="158"/>
      <c r="E260" s="178"/>
      <c r="F260" s="178"/>
      <c r="G260" s="158"/>
      <c r="H260" s="337"/>
      <c r="I260" s="178"/>
      <c r="J260" s="307"/>
      <c r="K260" s="307"/>
      <c r="L260" s="307"/>
      <c r="M260" s="307"/>
      <c r="N260" s="307"/>
      <c r="O260" s="307"/>
      <c r="P260" s="307"/>
      <c r="Q260" s="307"/>
      <c r="R260" s="307"/>
      <c r="S260" s="307"/>
      <c r="T260" s="307"/>
      <c r="U260" s="307"/>
      <c r="V260" s="307"/>
      <c r="W260" s="307"/>
      <c r="X260" s="307"/>
      <c r="Y260" s="307"/>
      <c r="Z260" s="307"/>
      <c r="AA260" s="307"/>
      <c r="AB260" s="307"/>
    </row>
    <row r="261">
      <c r="A261" s="178">
        <v>259.0</v>
      </c>
      <c r="B261" s="376"/>
      <c r="C261" s="377"/>
      <c r="D261" s="94"/>
      <c r="E261" s="178"/>
      <c r="F261" s="178"/>
      <c r="G261" s="158"/>
      <c r="H261" s="337"/>
      <c r="I261" s="178"/>
      <c r="J261" s="307"/>
      <c r="K261" s="307"/>
      <c r="L261" s="307"/>
      <c r="M261" s="307"/>
      <c r="N261" s="307"/>
      <c r="O261" s="307"/>
      <c r="P261" s="307"/>
      <c r="Q261" s="307"/>
      <c r="R261" s="307"/>
      <c r="S261" s="307"/>
      <c r="T261" s="307"/>
      <c r="U261" s="307"/>
      <c r="V261" s="307"/>
      <c r="W261" s="307"/>
      <c r="X261" s="307"/>
      <c r="Y261" s="307"/>
      <c r="Z261" s="307"/>
      <c r="AA261" s="307"/>
      <c r="AB261" s="307"/>
    </row>
    <row r="262">
      <c r="A262" s="178">
        <v>260.0</v>
      </c>
      <c r="B262" s="378"/>
      <c r="C262" s="378"/>
      <c r="D262" s="94"/>
      <c r="E262" s="178"/>
      <c r="F262" s="178"/>
      <c r="G262" s="158"/>
      <c r="H262" s="337"/>
      <c r="I262" s="178"/>
      <c r="J262" s="307"/>
      <c r="K262" s="307"/>
      <c r="L262" s="307"/>
      <c r="M262" s="307"/>
      <c r="N262" s="307"/>
      <c r="O262" s="307"/>
      <c r="P262" s="307"/>
      <c r="Q262" s="307"/>
      <c r="R262" s="307"/>
      <c r="S262" s="307"/>
      <c r="T262" s="307"/>
      <c r="U262" s="307"/>
      <c r="V262" s="307"/>
      <c r="W262" s="307"/>
      <c r="X262" s="307"/>
      <c r="Y262" s="307"/>
      <c r="Z262" s="307"/>
      <c r="AA262" s="307"/>
      <c r="AB262" s="307"/>
    </row>
    <row r="263">
      <c r="A263" s="178">
        <v>261.0</v>
      </c>
      <c r="B263" s="378"/>
      <c r="C263" s="378"/>
      <c r="D263" s="94"/>
      <c r="E263" s="178"/>
      <c r="F263" s="178"/>
      <c r="G263" s="158"/>
      <c r="H263" s="337"/>
      <c r="I263" s="178"/>
      <c r="J263" s="307"/>
      <c r="K263" s="307"/>
      <c r="L263" s="307"/>
      <c r="M263" s="307"/>
      <c r="N263" s="307"/>
      <c r="O263" s="307"/>
      <c r="P263" s="307"/>
      <c r="Q263" s="307"/>
      <c r="R263" s="307"/>
      <c r="S263" s="307"/>
      <c r="T263" s="307"/>
      <c r="U263" s="307"/>
      <c r="V263" s="307"/>
      <c r="W263" s="307"/>
      <c r="X263" s="307"/>
      <c r="Y263" s="307"/>
      <c r="Z263" s="307"/>
      <c r="AA263" s="307"/>
      <c r="AB263" s="307"/>
    </row>
    <row r="264">
      <c r="A264" s="178">
        <v>262.0</v>
      </c>
      <c r="B264" s="379"/>
      <c r="C264" s="178"/>
      <c r="D264" s="158"/>
      <c r="E264" s="178"/>
      <c r="F264" s="178"/>
      <c r="G264" s="158"/>
      <c r="H264" s="337"/>
      <c r="I264" s="178"/>
      <c r="J264" s="307"/>
      <c r="K264" s="307"/>
      <c r="L264" s="307"/>
      <c r="M264" s="307"/>
      <c r="N264" s="307"/>
      <c r="O264" s="307"/>
      <c r="P264" s="307"/>
      <c r="Q264" s="307"/>
      <c r="R264" s="307"/>
      <c r="S264" s="307"/>
      <c r="T264" s="307"/>
      <c r="U264" s="307"/>
      <c r="V264" s="307"/>
      <c r="W264" s="307"/>
      <c r="X264" s="307"/>
      <c r="Y264" s="307"/>
      <c r="Z264" s="307"/>
      <c r="AA264" s="307"/>
      <c r="AB264" s="307"/>
    </row>
    <row r="265">
      <c r="A265" s="178">
        <v>263.0</v>
      </c>
      <c r="B265" s="178"/>
      <c r="C265" s="178"/>
      <c r="D265" s="158"/>
      <c r="E265" s="178"/>
      <c r="F265" s="178"/>
      <c r="G265" s="158"/>
      <c r="H265" s="337"/>
      <c r="I265" s="178"/>
      <c r="J265" s="307"/>
      <c r="K265" s="307"/>
      <c r="L265" s="307"/>
      <c r="M265" s="307"/>
      <c r="N265" s="307"/>
      <c r="O265" s="307"/>
      <c r="P265" s="307"/>
      <c r="Q265" s="307"/>
      <c r="R265" s="307"/>
      <c r="S265" s="307"/>
      <c r="T265" s="307"/>
      <c r="U265" s="307"/>
      <c r="V265" s="307"/>
      <c r="W265" s="307"/>
      <c r="X265" s="307"/>
      <c r="Y265" s="307"/>
      <c r="Z265" s="307"/>
      <c r="AA265" s="307"/>
      <c r="AB265" s="307"/>
    </row>
    <row r="266">
      <c r="A266" s="178">
        <v>264.0</v>
      </c>
      <c r="B266" s="178"/>
      <c r="C266" s="178"/>
      <c r="D266" s="158"/>
      <c r="E266" s="178"/>
      <c r="F266" s="178"/>
      <c r="G266" s="158"/>
      <c r="H266" s="337"/>
      <c r="I266" s="178"/>
      <c r="J266" s="380"/>
      <c r="K266" s="380"/>
      <c r="L266" s="380"/>
      <c r="M266" s="380"/>
      <c r="N266" s="380"/>
      <c r="O266" s="380"/>
      <c r="P266" s="380"/>
      <c r="Q266" s="380"/>
      <c r="R266" s="380"/>
      <c r="S266" s="380"/>
      <c r="T266" s="380"/>
      <c r="U266" s="380"/>
      <c r="V266" s="380"/>
      <c r="W266" s="380"/>
      <c r="X266" s="380"/>
      <c r="Y266" s="380"/>
      <c r="Z266" s="380"/>
      <c r="AA266" s="380"/>
      <c r="AB266" s="380"/>
    </row>
    <row r="267">
      <c r="A267" s="178">
        <v>264.0</v>
      </c>
      <c r="B267" s="178"/>
      <c r="C267" s="178"/>
      <c r="D267" s="158"/>
      <c r="E267" s="178"/>
      <c r="F267" s="178"/>
      <c r="G267" s="158"/>
      <c r="H267" s="337"/>
      <c r="I267" s="178"/>
      <c r="J267" s="307"/>
      <c r="K267" s="307"/>
      <c r="L267" s="307"/>
      <c r="M267" s="307"/>
      <c r="N267" s="307"/>
      <c r="O267" s="307"/>
      <c r="P267" s="307"/>
      <c r="Q267" s="307"/>
      <c r="R267" s="307"/>
      <c r="S267" s="307"/>
      <c r="T267" s="307"/>
      <c r="U267" s="307"/>
      <c r="V267" s="307"/>
      <c r="W267" s="307"/>
      <c r="X267" s="307"/>
      <c r="Y267" s="307"/>
      <c r="Z267" s="307"/>
      <c r="AA267" s="307"/>
      <c r="AB267" s="307"/>
    </row>
    <row r="268">
      <c r="A268" s="178">
        <v>265.0</v>
      </c>
      <c r="B268" s="178"/>
      <c r="C268" s="178"/>
      <c r="D268" s="158"/>
      <c r="E268" s="178"/>
      <c r="F268" s="178"/>
      <c r="G268" s="158"/>
      <c r="H268" s="337"/>
      <c r="I268" s="178"/>
      <c r="J268" s="307"/>
      <c r="K268" s="307"/>
      <c r="L268" s="307"/>
      <c r="M268" s="307"/>
      <c r="N268" s="307"/>
      <c r="O268" s="307"/>
      <c r="P268" s="307"/>
      <c r="Q268" s="307"/>
      <c r="R268" s="307"/>
      <c r="S268" s="307"/>
      <c r="T268" s="307"/>
      <c r="U268" s="307"/>
      <c r="V268" s="307"/>
      <c r="W268" s="307"/>
      <c r="X268" s="307"/>
      <c r="Y268" s="307"/>
      <c r="Z268" s="307"/>
      <c r="AA268" s="307"/>
      <c r="AB268" s="307"/>
    </row>
    <row r="269">
      <c r="A269" s="178">
        <v>266.0</v>
      </c>
      <c r="B269" s="178"/>
      <c r="C269" s="178"/>
      <c r="D269" s="158"/>
      <c r="E269" s="178"/>
      <c r="F269" s="178"/>
      <c r="G269" s="158"/>
      <c r="H269" s="337"/>
      <c r="I269" s="178"/>
      <c r="J269" s="307"/>
      <c r="K269" s="307"/>
      <c r="L269" s="307"/>
      <c r="M269" s="307"/>
      <c r="N269" s="307"/>
      <c r="O269" s="307"/>
      <c r="P269" s="307"/>
      <c r="Q269" s="307"/>
      <c r="R269" s="307"/>
      <c r="S269" s="307"/>
      <c r="T269" s="307"/>
      <c r="U269" s="307"/>
      <c r="V269" s="307"/>
      <c r="W269" s="307"/>
      <c r="X269" s="307"/>
      <c r="Y269" s="307"/>
      <c r="Z269" s="307"/>
      <c r="AA269" s="307"/>
      <c r="AB269" s="307"/>
    </row>
    <row r="270">
      <c r="A270" s="178">
        <v>267.0</v>
      </c>
      <c r="B270" s="178"/>
      <c r="C270" s="178"/>
      <c r="D270" s="158"/>
      <c r="E270" s="178"/>
      <c r="F270" s="178"/>
      <c r="G270" s="158"/>
      <c r="H270" s="337"/>
      <c r="I270" s="178"/>
      <c r="J270" s="307"/>
      <c r="K270" s="307"/>
      <c r="L270" s="307"/>
      <c r="M270" s="307"/>
      <c r="N270" s="307"/>
      <c r="O270" s="307"/>
      <c r="P270" s="307"/>
      <c r="Q270" s="307"/>
      <c r="R270" s="307"/>
      <c r="S270" s="307"/>
      <c r="T270" s="307"/>
      <c r="U270" s="307"/>
      <c r="V270" s="307"/>
      <c r="W270" s="307"/>
      <c r="X270" s="307"/>
      <c r="Y270" s="307"/>
      <c r="Z270" s="307"/>
      <c r="AA270" s="307"/>
      <c r="AB270" s="307"/>
    </row>
    <row r="271">
      <c r="A271" s="178">
        <v>268.0</v>
      </c>
      <c r="B271" s="178"/>
      <c r="C271" s="178"/>
      <c r="D271" s="158"/>
      <c r="E271" s="368"/>
      <c r="F271" s="178"/>
      <c r="G271" s="158"/>
      <c r="H271" s="337"/>
      <c r="I271" s="226"/>
      <c r="J271" s="307"/>
      <c r="K271" s="307"/>
      <c r="L271" s="307"/>
      <c r="M271" s="307"/>
      <c r="N271" s="307"/>
      <c r="O271" s="307"/>
      <c r="P271" s="307"/>
      <c r="Q271" s="307"/>
      <c r="R271" s="307"/>
      <c r="S271" s="307"/>
      <c r="T271" s="307"/>
      <c r="U271" s="307"/>
      <c r="V271" s="307"/>
      <c r="W271" s="307"/>
      <c r="X271" s="307"/>
      <c r="Y271" s="307"/>
      <c r="Z271" s="307"/>
      <c r="AA271" s="307"/>
      <c r="AB271" s="307"/>
    </row>
    <row r="272">
      <c r="A272" s="178">
        <v>269.0</v>
      </c>
      <c r="B272" s="178"/>
      <c r="C272" s="178"/>
      <c r="D272" s="158"/>
      <c r="E272" s="178"/>
      <c r="F272" s="178"/>
      <c r="G272" s="158"/>
      <c r="H272" s="337"/>
      <c r="I272" s="178"/>
      <c r="J272" s="307"/>
      <c r="K272" s="307"/>
      <c r="L272" s="307"/>
      <c r="M272" s="307"/>
      <c r="N272" s="307"/>
      <c r="O272" s="307"/>
      <c r="P272" s="307"/>
      <c r="Q272" s="307"/>
      <c r="R272" s="307"/>
      <c r="S272" s="307"/>
      <c r="T272" s="307"/>
      <c r="U272" s="307"/>
      <c r="V272" s="307"/>
      <c r="W272" s="307"/>
      <c r="X272" s="307"/>
      <c r="Y272" s="307"/>
      <c r="Z272" s="307"/>
      <c r="AA272" s="307"/>
      <c r="AB272" s="307"/>
    </row>
    <row r="273">
      <c r="A273" s="178">
        <v>270.0</v>
      </c>
      <c r="B273" s="178"/>
      <c r="C273" s="178"/>
      <c r="D273" s="158"/>
      <c r="E273" s="178"/>
      <c r="F273" s="178"/>
      <c r="G273" s="158"/>
      <c r="H273" s="337"/>
      <c r="I273" s="178"/>
      <c r="J273" s="307"/>
      <c r="K273" s="307"/>
      <c r="L273" s="307"/>
      <c r="M273" s="307"/>
      <c r="N273" s="307"/>
      <c r="O273" s="307"/>
      <c r="P273" s="307"/>
      <c r="Q273" s="307"/>
      <c r="R273" s="307"/>
      <c r="S273" s="307"/>
      <c r="T273" s="307"/>
      <c r="U273" s="307"/>
      <c r="V273" s="307"/>
      <c r="W273" s="307"/>
      <c r="X273" s="307"/>
      <c r="Y273" s="307"/>
      <c r="Z273" s="307"/>
      <c r="AA273" s="307"/>
      <c r="AB273" s="307"/>
    </row>
    <row r="274">
      <c r="A274" s="178">
        <v>271.0</v>
      </c>
      <c r="B274" s="368"/>
      <c r="C274" s="178"/>
      <c r="D274" s="158"/>
      <c r="E274" s="178"/>
      <c r="F274" s="178"/>
      <c r="G274" s="158"/>
      <c r="H274" s="309"/>
      <c r="I274" s="178"/>
      <c r="J274" s="307"/>
      <c r="K274" s="307"/>
      <c r="L274" s="307"/>
      <c r="M274" s="307"/>
      <c r="N274" s="307"/>
      <c r="O274" s="307"/>
      <c r="P274" s="307"/>
      <c r="Q274" s="307"/>
      <c r="R274" s="307"/>
      <c r="S274" s="307"/>
      <c r="T274" s="307"/>
      <c r="U274" s="307"/>
      <c r="V274" s="307"/>
      <c r="W274" s="307"/>
      <c r="X274" s="307"/>
      <c r="Y274" s="307"/>
      <c r="Z274" s="307"/>
      <c r="AA274" s="307"/>
      <c r="AB274" s="307"/>
    </row>
    <row r="275">
      <c r="A275" s="178">
        <v>272.0</v>
      </c>
      <c r="B275" s="178"/>
      <c r="C275" s="178"/>
      <c r="D275" s="158"/>
      <c r="E275" s="178"/>
      <c r="F275" s="178"/>
      <c r="G275" s="158"/>
      <c r="H275" s="309"/>
      <c r="I275" s="178"/>
      <c r="J275" s="307"/>
      <c r="K275" s="307"/>
      <c r="L275" s="307"/>
      <c r="M275" s="307"/>
      <c r="N275" s="307"/>
      <c r="O275" s="307"/>
      <c r="P275" s="307"/>
      <c r="Q275" s="307"/>
      <c r="R275" s="307"/>
      <c r="S275" s="307"/>
      <c r="T275" s="307"/>
      <c r="U275" s="307"/>
      <c r="V275" s="307"/>
      <c r="W275" s="307"/>
      <c r="X275" s="307"/>
      <c r="Y275" s="307"/>
      <c r="Z275" s="307"/>
      <c r="AA275" s="307"/>
      <c r="AB275" s="307"/>
    </row>
    <row r="276">
      <c r="A276" s="178">
        <v>273.0</v>
      </c>
      <c r="B276" s="178"/>
      <c r="C276" s="178"/>
      <c r="D276" s="158"/>
      <c r="E276" s="178"/>
      <c r="F276" s="178"/>
      <c r="G276" s="158"/>
      <c r="H276" s="337"/>
      <c r="I276" s="178"/>
      <c r="J276" s="307"/>
      <c r="K276" s="307"/>
      <c r="L276" s="307"/>
      <c r="M276" s="307"/>
      <c r="N276" s="307"/>
      <c r="O276" s="307"/>
      <c r="P276" s="307"/>
      <c r="Q276" s="307"/>
      <c r="R276" s="307"/>
      <c r="S276" s="307"/>
      <c r="T276" s="307"/>
      <c r="U276" s="307"/>
      <c r="V276" s="307"/>
      <c r="W276" s="307"/>
      <c r="X276" s="307"/>
      <c r="Y276" s="307"/>
      <c r="Z276" s="307"/>
      <c r="AA276" s="307"/>
      <c r="AB276" s="307"/>
    </row>
    <row r="277">
      <c r="A277" s="178">
        <v>274.0</v>
      </c>
      <c r="B277" s="178"/>
      <c r="C277" s="178"/>
      <c r="D277" s="158"/>
      <c r="E277" s="178"/>
      <c r="F277" s="178"/>
      <c r="G277" s="158"/>
      <c r="H277" s="337"/>
      <c r="I277" s="178"/>
      <c r="J277" s="307"/>
      <c r="K277" s="307"/>
      <c r="L277" s="307"/>
      <c r="M277" s="307"/>
      <c r="N277" s="307"/>
      <c r="O277" s="307"/>
      <c r="P277" s="307"/>
      <c r="Q277" s="307"/>
      <c r="R277" s="307"/>
      <c r="S277" s="307"/>
      <c r="T277" s="307"/>
      <c r="U277" s="307"/>
      <c r="V277" s="307"/>
      <c r="W277" s="307"/>
      <c r="X277" s="307"/>
      <c r="Y277" s="307"/>
      <c r="Z277" s="307"/>
      <c r="AA277" s="307"/>
      <c r="AB277" s="307"/>
    </row>
    <row r="278">
      <c r="A278" s="178">
        <v>275.0</v>
      </c>
      <c r="B278" s="178"/>
      <c r="C278" s="178"/>
      <c r="D278" s="158"/>
      <c r="E278" s="178"/>
      <c r="F278" s="178"/>
      <c r="G278" s="158"/>
      <c r="H278" s="309"/>
      <c r="I278" s="178"/>
      <c r="J278" s="307"/>
      <c r="K278" s="307"/>
      <c r="L278" s="307"/>
      <c r="M278" s="307"/>
      <c r="N278" s="307"/>
      <c r="O278" s="307"/>
      <c r="P278" s="307"/>
      <c r="Q278" s="307"/>
      <c r="R278" s="307"/>
      <c r="S278" s="307"/>
      <c r="T278" s="307"/>
      <c r="U278" s="307"/>
      <c r="V278" s="307"/>
      <c r="W278" s="307"/>
      <c r="X278" s="307"/>
      <c r="Y278" s="307"/>
      <c r="Z278" s="307"/>
      <c r="AA278" s="307"/>
      <c r="AB278" s="307"/>
    </row>
    <row r="279">
      <c r="A279" s="178">
        <v>276.0</v>
      </c>
      <c r="B279" s="178"/>
      <c r="C279" s="178"/>
      <c r="D279" s="158"/>
      <c r="E279" s="178"/>
      <c r="F279" s="178"/>
      <c r="G279" s="158"/>
      <c r="H279" s="337"/>
      <c r="I279" s="178"/>
      <c r="J279" s="307"/>
      <c r="K279" s="307"/>
      <c r="L279" s="307"/>
      <c r="M279" s="307"/>
      <c r="N279" s="307"/>
      <c r="O279" s="307"/>
      <c r="P279" s="307"/>
      <c r="Q279" s="307"/>
      <c r="R279" s="307"/>
      <c r="S279" s="307"/>
      <c r="T279" s="307"/>
      <c r="U279" s="307"/>
      <c r="V279" s="307"/>
      <c r="W279" s="307"/>
      <c r="X279" s="307"/>
      <c r="Y279" s="307"/>
      <c r="Z279" s="307"/>
      <c r="AA279" s="307"/>
      <c r="AB279" s="307"/>
    </row>
    <row r="280">
      <c r="A280" s="178">
        <v>277.0</v>
      </c>
      <c r="B280" s="178"/>
      <c r="C280" s="178"/>
      <c r="D280" s="158"/>
      <c r="E280" s="178"/>
      <c r="F280" s="178"/>
      <c r="G280" s="158"/>
      <c r="H280" s="337"/>
      <c r="I280" s="178"/>
      <c r="J280" s="307"/>
      <c r="K280" s="307"/>
      <c r="L280" s="307"/>
      <c r="M280" s="307"/>
      <c r="N280" s="307"/>
      <c r="O280" s="307"/>
      <c r="P280" s="307"/>
      <c r="Q280" s="307"/>
      <c r="R280" s="307"/>
      <c r="S280" s="307"/>
      <c r="T280" s="307"/>
      <c r="U280" s="307"/>
      <c r="V280" s="307"/>
      <c r="W280" s="307"/>
      <c r="X280" s="307"/>
      <c r="Y280" s="307"/>
      <c r="Z280" s="307"/>
      <c r="AA280" s="307"/>
      <c r="AB280" s="307"/>
    </row>
    <row r="281">
      <c r="A281" s="178">
        <v>278.0</v>
      </c>
      <c r="B281" s="178"/>
      <c r="C281" s="178"/>
      <c r="D281" s="158"/>
      <c r="E281" s="178"/>
      <c r="F281" s="178"/>
      <c r="G281" s="158"/>
      <c r="H281" s="337"/>
      <c r="I281" s="178"/>
      <c r="J281" s="307"/>
      <c r="K281" s="307"/>
      <c r="L281" s="307"/>
      <c r="M281" s="307"/>
      <c r="N281" s="307"/>
      <c r="O281" s="307"/>
      <c r="P281" s="307"/>
      <c r="Q281" s="307"/>
      <c r="R281" s="307"/>
      <c r="S281" s="307"/>
      <c r="T281" s="307"/>
      <c r="U281" s="307"/>
      <c r="V281" s="307"/>
      <c r="W281" s="307"/>
      <c r="X281" s="307"/>
      <c r="Y281" s="307"/>
      <c r="Z281" s="307"/>
      <c r="AA281" s="307"/>
      <c r="AB281" s="307"/>
    </row>
    <row r="282">
      <c r="A282" s="178">
        <v>279.0</v>
      </c>
      <c r="B282" s="178"/>
      <c r="C282" s="178"/>
      <c r="D282" s="158"/>
      <c r="E282" s="178"/>
      <c r="F282" s="178"/>
      <c r="G282" s="158"/>
      <c r="H282" s="337"/>
      <c r="I282" s="226"/>
      <c r="J282" s="307"/>
      <c r="K282" s="307"/>
      <c r="L282" s="307"/>
      <c r="M282" s="307"/>
      <c r="N282" s="307"/>
      <c r="O282" s="307"/>
      <c r="P282" s="307"/>
      <c r="Q282" s="307"/>
      <c r="R282" s="307"/>
      <c r="S282" s="307"/>
      <c r="T282" s="307"/>
      <c r="U282" s="307"/>
      <c r="V282" s="307"/>
      <c r="W282" s="307"/>
      <c r="X282" s="307"/>
      <c r="Y282" s="307"/>
      <c r="Z282" s="307"/>
      <c r="AA282" s="307"/>
      <c r="AB282" s="307"/>
    </row>
    <row r="283">
      <c r="A283" s="178">
        <v>280.0</v>
      </c>
      <c r="B283" s="178"/>
      <c r="C283" s="178"/>
      <c r="D283" s="158"/>
      <c r="E283" s="178"/>
      <c r="F283" s="178"/>
      <c r="G283" s="158"/>
      <c r="H283" s="337"/>
      <c r="I283" s="178"/>
      <c r="J283" s="307"/>
      <c r="K283" s="307"/>
      <c r="L283" s="307"/>
      <c r="M283" s="307"/>
      <c r="N283" s="307"/>
      <c r="O283" s="307"/>
      <c r="P283" s="307"/>
      <c r="Q283" s="307"/>
      <c r="R283" s="307"/>
      <c r="S283" s="307"/>
      <c r="T283" s="307"/>
      <c r="U283" s="307"/>
      <c r="V283" s="307"/>
      <c r="W283" s="307"/>
      <c r="X283" s="307"/>
      <c r="Y283" s="307"/>
      <c r="Z283" s="307"/>
      <c r="AA283" s="307"/>
      <c r="AB283" s="307"/>
    </row>
    <row r="284">
      <c r="A284" s="178">
        <v>281.0</v>
      </c>
      <c r="B284" s="178"/>
      <c r="C284" s="178"/>
      <c r="D284" s="158"/>
      <c r="E284" s="178"/>
      <c r="F284" s="178"/>
      <c r="G284" s="158"/>
      <c r="H284" s="337"/>
      <c r="I284" s="178"/>
      <c r="J284" s="307"/>
      <c r="K284" s="307"/>
      <c r="L284" s="307"/>
      <c r="M284" s="307"/>
      <c r="N284" s="307"/>
      <c r="O284" s="307"/>
      <c r="P284" s="307"/>
      <c r="Q284" s="307"/>
      <c r="R284" s="307"/>
      <c r="S284" s="307"/>
      <c r="T284" s="307"/>
      <c r="U284" s="307"/>
      <c r="V284" s="307"/>
      <c r="W284" s="307"/>
      <c r="X284" s="307"/>
      <c r="Y284" s="307"/>
      <c r="Z284" s="307"/>
      <c r="AA284" s="307"/>
      <c r="AB284" s="307"/>
    </row>
    <row r="285">
      <c r="A285" s="178">
        <v>282.0</v>
      </c>
      <c r="B285" s="178"/>
      <c r="C285" s="178"/>
      <c r="D285" s="158"/>
      <c r="E285" s="178"/>
      <c r="F285" s="178"/>
      <c r="G285" s="158"/>
      <c r="H285" s="337"/>
      <c r="I285" s="178"/>
      <c r="J285" s="307"/>
      <c r="K285" s="307"/>
      <c r="L285" s="307"/>
      <c r="M285" s="307"/>
      <c r="N285" s="307"/>
      <c r="O285" s="307"/>
      <c r="P285" s="307"/>
      <c r="Q285" s="307"/>
      <c r="R285" s="307"/>
      <c r="S285" s="307"/>
      <c r="T285" s="307"/>
      <c r="U285" s="307"/>
      <c r="V285" s="307"/>
      <c r="W285" s="307"/>
      <c r="X285" s="307"/>
      <c r="Y285" s="307"/>
      <c r="Z285" s="307"/>
      <c r="AA285" s="307"/>
      <c r="AB285" s="307"/>
    </row>
    <row r="286">
      <c r="A286" s="178">
        <v>283.0</v>
      </c>
      <c r="B286" s="178"/>
      <c r="C286" s="178"/>
      <c r="D286" s="158"/>
      <c r="E286" s="178"/>
      <c r="F286" s="178"/>
      <c r="G286" s="158"/>
      <c r="H286" s="226"/>
      <c r="I286" s="178"/>
      <c r="J286" s="307"/>
      <c r="K286" s="307"/>
      <c r="L286" s="307"/>
      <c r="M286" s="307"/>
      <c r="N286" s="307"/>
      <c r="O286" s="307"/>
      <c r="P286" s="307"/>
      <c r="Q286" s="307"/>
      <c r="R286" s="307"/>
      <c r="S286" s="307"/>
      <c r="T286" s="307"/>
      <c r="U286" s="307"/>
      <c r="V286" s="307"/>
      <c r="W286" s="307"/>
      <c r="X286" s="307"/>
      <c r="Y286" s="307"/>
      <c r="Z286" s="307"/>
      <c r="AA286" s="307"/>
      <c r="AB286" s="307"/>
    </row>
    <row r="287">
      <c r="A287" s="178">
        <v>284.0</v>
      </c>
      <c r="B287" s="178"/>
      <c r="C287" s="178"/>
      <c r="D287" s="158"/>
      <c r="E287" s="178"/>
      <c r="F287" s="178"/>
      <c r="G287" s="158"/>
      <c r="H287" s="337"/>
      <c r="I287" s="178"/>
      <c r="J287" s="307"/>
      <c r="K287" s="307"/>
      <c r="L287" s="307"/>
      <c r="M287" s="307"/>
      <c r="N287" s="307"/>
      <c r="O287" s="307"/>
      <c r="P287" s="307"/>
      <c r="Q287" s="307"/>
      <c r="R287" s="307"/>
      <c r="S287" s="307"/>
      <c r="T287" s="307"/>
      <c r="U287" s="307"/>
      <c r="V287" s="307"/>
      <c r="W287" s="307"/>
      <c r="X287" s="307"/>
      <c r="Y287" s="307"/>
      <c r="Z287" s="307"/>
      <c r="AA287" s="307"/>
      <c r="AB287" s="307"/>
    </row>
    <row r="288">
      <c r="A288" s="178">
        <v>285.0</v>
      </c>
      <c r="B288" s="178"/>
      <c r="C288" s="178"/>
      <c r="D288" s="158"/>
      <c r="E288" s="178"/>
      <c r="F288" s="178"/>
      <c r="G288" s="158"/>
      <c r="H288" s="337"/>
      <c r="I288" s="178"/>
      <c r="J288" s="307"/>
      <c r="K288" s="307"/>
      <c r="L288" s="307"/>
      <c r="M288" s="307"/>
      <c r="N288" s="307"/>
      <c r="O288" s="307"/>
      <c r="P288" s="307"/>
      <c r="Q288" s="307"/>
      <c r="R288" s="307"/>
      <c r="S288" s="307"/>
      <c r="T288" s="307"/>
      <c r="U288" s="307"/>
      <c r="V288" s="307"/>
      <c r="W288" s="307"/>
      <c r="X288" s="307"/>
      <c r="Y288" s="307"/>
      <c r="Z288" s="307"/>
      <c r="AA288" s="307"/>
      <c r="AB288" s="307"/>
    </row>
    <row r="289">
      <c r="A289" s="178">
        <v>286.0</v>
      </c>
      <c r="B289" s="178"/>
      <c r="C289" s="226"/>
      <c r="D289" s="158"/>
      <c r="E289" s="178"/>
      <c r="F289" s="178"/>
      <c r="G289" s="158"/>
      <c r="H289" s="337"/>
      <c r="I289" s="178"/>
      <c r="J289" s="307"/>
      <c r="K289" s="307"/>
      <c r="L289" s="307"/>
      <c r="M289" s="307"/>
      <c r="N289" s="307"/>
      <c r="O289" s="307"/>
      <c r="P289" s="307"/>
      <c r="Q289" s="307"/>
      <c r="R289" s="307"/>
      <c r="S289" s="307"/>
      <c r="T289" s="307"/>
      <c r="U289" s="307"/>
      <c r="V289" s="307"/>
      <c r="W289" s="307"/>
      <c r="X289" s="307"/>
      <c r="Y289" s="307"/>
      <c r="Z289" s="307"/>
      <c r="AA289" s="307"/>
      <c r="AB289" s="307"/>
    </row>
    <row r="290">
      <c r="A290" s="178">
        <v>287.0</v>
      </c>
      <c r="B290" s="178"/>
      <c r="C290" s="178"/>
      <c r="D290" s="158"/>
      <c r="E290" s="178"/>
      <c r="F290" s="178"/>
      <c r="G290" s="158"/>
      <c r="H290" s="337"/>
      <c r="I290" s="178"/>
      <c r="J290" s="307"/>
      <c r="K290" s="307"/>
      <c r="L290" s="307"/>
      <c r="M290" s="307"/>
      <c r="N290" s="307"/>
      <c r="O290" s="307"/>
      <c r="P290" s="307"/>
      <c r="Q290" s="307"/>
      <c r="R290" s="307"/>
      <c r="S290" s="307"/>
      <c r="T290" s="307"/>
      <c r="U290" s="307"/>
      <c r="V290" s="307"/>
      <c r="W290" s="307"/>
      <c r="X290" s="307"/>
      <c r="Y290" s="307"/>
      <c r="Z290" s="307"/>
      <c r="AA290" s="307"/>
      <c r="AB290" s="307"/>
    </row>
    <row r="291">
      <c r="A291" s="178">
        <v>288.0</v>
      </c>
      <c r="B291" s="178"/>
      <c r="C291" s="178"/>
      <c r="D291" s="158"/>
      <c r="E291" s="178"/>
      <c r="F291" s="178"/>
      <c r="G291" s="158"/>
      <c r="H291" s="337"/>
      <c r="I291" s="178"/>
      <c r="J291" s="307"/>
      <c r="K291" s="307"/>
      <c r="L291" s="307"/>
      <c r="M291" s="307"/>
      <c r="N291" s="307"/>
      <c r="O291" s="307"/>
      <c r="P291" s="307"/>
      <c r="Q291" s="307"/>
      <c r="R291" s="307"/>
      <c r="S291" s="307"/>
      <c r="T291" s="307"/>
      <c r="U291" s="307"/>
      <c r="V291" s="307"/>
      <c r="W291" s="307"/>
      <c r="X291" s="307"/>
      <c r="Y291" s="307"/>
      <c r="Z291" s="307"/>
      <c r="AA291" s="307"/>
      <c r="AB291" s="307"/>
    </row>
    <row r="292">
      <c r="A292" s="178">
        <v>289.0</v>
      </c>
      <c r="B292" s="178"/>
      <c r="C292" s="178"/>
      <c r="D292" s="158"/>
      <c r="E292" s="178"/>
      <c r="F292" s="178"/>
      <c r="G292" s="158"/>
      <c r="H292" s="337"/>
      <c r="I292" s="178"/>
      <c r="J292" s="307"/>
      <c r="K292" s="307"/>
      <c r="L292" s="307"/>
      <c r="M292" s="307"/>
      <c r="N292" s="307"/>
      <c r="O292" s="307"/>
      <c r="P292" s="307"/>
      <c r="Q292" s="307"/>
      <c r="R292" s="307"/>
      <c r="S292" s="307"/>
      <c r="T292" s="307"/>
      <c r="U292" s="307"/>
      <c r="V292" s="307"/>
      <c r="W292" s="307"/>
      <c r="X292" s="307"/>
      <c r="Y292" s="307"/>
      <c r="Z292" s="307"/>
      <c r="AA292" s="307"/>
      <c r="AB292" s="307"/>
    </row>
    <row r="293">
      <c r="A293" s="178">
        <v>290.0</v>
      </c>
      <c r="B293" s="178"/>
      <c r="C293" s="178"/>
      <c r="D293" s="158"/>
      <c r="E293" s="178"/>
      <c r="F293" s="178"/>
      <c r="G293" s="158"/>
      <c r="H293" s="337"/>
      <c r="I293" s="178"/>
      <c r="J293" s="307"/>
      <c r="K293" s="307"/>
      <c r="L293" s="307"/>
      <c r="M293" s="307"/>
      <c r="N293" s="307"/>
      <c r="O293" s="307"/>
      <c r="P293" s="307"/>
      <c r="Q293" s="307"/>
      <c r="R293" s="307"/>
      <c r="S293" s="307"/>
      <c r="T293" s="307"/>
      <c r="U293" s="307"/>
      <c r="V293" s="307"/>
      <c r="W293" s="307"/>
      <c r="X293" s="307"/>
      <c r="Y293" s="307"/>
      <c r="Z293" s="307"/>
      <c r="AA293" s="307"/>
      <c r="AB293" s="307"/>
    </row>
    <row r="294">
      <c r="A294" s="178">
        <v>291.0</v>
      </c>
      <c r="B294" s="178"/>
      <c r="C294" s="178"/>
      <c r="D294" s="158"/>
      <c r="E294" s="178"/>
      <c r="F294" s="178"/>
      <c r="G294" s="158"/>
      <c r="H294" s="337"/>
      <c r="I294" s="178"/>
      <c r="J294" s="307"/>
      <c r="K294" s="307"/>
      <c r="L294" s="307"/>
      <c r="M294" s="307"/>
      <c r="N294" s="307"/>
      <c r="O294" s="307"/>
      <c r="P294" s="307"/>
      <c r="Q294" s="307"/>
      <c r="R294" s="307"/>
      <c r="S294" s="307"/>
      <c r="T294" s="307"/>
      <c r="U294" s="307"/>
      <c r="V294" s="307"/>
      <c r="W294" s="307"/>
      <c r="X294" s="307"/>
      <c r="Y294" s="307"/>
      <c r="Z294" s="307"/>
      <c r="AA294" s="307"/>
      <c r="AB294" s="307"/>
    </row>
    <row r="295">
      <c r="A295" s="178">
        <v>292.0</v>
      </c>
      <c r="B295" s="178"/>
      <c r="C295" s="226"/>
      <c r="D295" s="158"/>
      <c r="E295" s="178"/>
      <c r="F295" s="178"/>
      <c r="G295" s="158"/>
      <c r="H295" s="337"/>
      <c r="I295" s="178"/>
      <c r="J295" s="307"/>
      <c r="K295" s="307"/>
      <c r="L295" s="307"/>
      <c r="M295" s="307"/>
      <c r="N295" s="307"/>
      <c r="O295" s="307"/>
      <c r="P295" s="307"/>
      <c r="Q295" s="307"/>
      <c r="R295" s="307"/>
      <c r="S295" s="307"/>
      <c r="T295" s="307"/>
      <c r="U295" s="307"/>
      <c r="V295" s="307"/>
      <c r="W295" s="307"/>
      <c r="X295" s="307"/>
      <c r="Y295" s="307"/>
      <c r="Z295" s="307"/>
      <c r="AA295" s="307"/>
      <c r="AB295" s="307"/>
    </row>
    <row r="296">
      <c r="A296" s="178">
        <v>293.0</v>
      </c>
      <c r="B296" s="178"/>
      <c r="C296" s="178"/>
      <c r="D296" s="158"/>
      <c r="E296" s="178"/>
      <c r="F296" s="178"/>
      <c r="G296" s="158"/>
      <c r="H296" s="337"/>
      <c r="I296" s="178"/>
      <c r="J296" s="307"/>
      <c r="K296" s="307"/>
      <c r="L296" s="307"/>
      <c r="M296" s="307"/>
      <c r="N296" s="307"/>
      <c r="O296" s="307"/>
      <c r="P296" s="307"/>
      <c r="Q296" s="307"/>
      <c r="R296" s="307"/>
      <c r="S296" s="307"/>
      <c r="T296" s="307"/>
      <c r="U296" s="307"/>
      <c r="V296" s="307"/>
      <c r="W296" s="307"/>
      <c r="X296" s="307"/>
      <c r="Y296" s="307"/>
      <c r="Z296" s="307"/>
      <c r="AA296" s="307"/>
      <c r="AB296" s="307"/>
    </row>
    <row r="297">
      <c r="A297" s="178">
        <v>294.0</v>
      </c>
      <c r="B297" s="178"/>
      <c r="C297" s="178"/>
      <c r="D297" s="158"/>
      <c r="E297" s="178"/>
      <c r="F297" s="178"/>
      <c r="G297" s="158"/>
      <c r="H297" s="337"/>
      <c r="I297" s="178"/>
      <c r="J297" s="307"/>
      <c r="K297" s="307"/>
      <c r="L297" s="307"/>
      <c r="M297" s="307"/>
      <c r="N297" s="307"/>
      <c r="O297" s="307"/>
      <c r="P297" s="307"/>
      <c r="Q297" s="307"/>
      <c r="R297" s="307"/>
      <c r="S297" s="307"/>
      <c r="T297" s="307"/>
      <c r="U297" s="307"/>
      <c r="V297" s="307"/>
      <c r="W297" s="307"/>
      <c r="X297" s="307"/>
      <c r="Y297" s="307"/>
      <c r="Z297" s="307"/>
      <c r="AA297" s="307"/>
      <c r="AB297" s="307"/>
    </row>
    <row r="298">
      <c r="A298" s="178">
        <v>295.0</v>
      </c>
      <c r="B298" s="178"/>
      <c r="C298" s="178"/>
      <c r="D298" s="158"/>
      <c r="E298" s="178"/>
      <c r="F298" s="178"/>
      <c r="G298" s="158"/>
      <c r="H298" s="337"/>
      <c r="I298" s="178"/>
      <c r="J298" s="307"/>
      <c r="K298" s="307"/>
      <c r="L298" s="307"/>
      <c r="M298" s="307"/>
      <c r="N298" s="307"/>
      <c r="O298" s="307"/>
      <c r="P298" s="307"/>
      <c r="Q298" s="307"/>
      <c r="R298" s="307"/>
      <c r="S298" s="307"/>
      <c r="T298" s="307"/>
      <c r="U298" s="307"/>
      <c r="V298" s="307"/>
      <c r="W298" s="307"/>
      <c r="X298" s="307"/>
      <c r="Y298" s="307"/>
      <c r="Z298" s="307"/>
      <c r="AA298" s="307"/>
      <c r="AB298" s="307"/>
    </row>
    <row r="299">
      <c r="A299" s="178">
        <v>296.0</v>
      </c>
      <c r="B299" s="178"/>
      <c r="C299" s="178"/>
      <c r="D299" s="158"/>
      <c r="E299" s="178"/>
      <c r="F299" s="178"/>
      <c r="G299" s="158"/>
      <c r="H299" s="337"/>
      <c r="I299" s="178"/>
      <c r="J299" s="307"/>
      <c r="K299" s="307"/>
      <c r="L299" s="307"/>
      <c r="M299" s="307"/>
      <c r="N299" s="307"/>
      <c r="O299" s="307"/>
      <c r="P299" s="307"/>
      <c r="Q299" s="307"/>
      <c r="R299" s="307"/>
      <c r="S299" s="307"/>
      <c r="T299" s="307"/>
      <c r="U299" s="307"/>
      <c r="V299" s="307"/>
      <c r="W299" s="307"/>
      <c r="X299" s="307"/>
      <c r="Y299" s="307"/>
      <c r="Z299" s="307"/>
      <c r="AA299" s="307"/>
      <c r="AB299" s="307"/>
    </row>
    <row r="300">
      <c r="A300" s="178">
        <v>297.0</v>
      </c>
      <c r="B300" s="178"/>
      <c r="C300" s="178"/>
      <c r="D300" s="158"/>
      <c r="E300" s="178"/>
      <c r="F300" s="178"/>
      <c r="G300" s="158"/>
      <c r="H300" s="337"/>
      <c r="I300" s="178"/>
      <c r="J300" s="307"/>
      <c r="K300" s="307"/>
      <c r="L300" s="307"/>
      <c r="M300" s="307"/>
      <c r="N300" s="307"/>
      <c r="O300" s="307"/>
      <c r="P300" s="307"/>
      <c r="Q300" s="307"/>
      <c r="R300" s="307"/>
      <c r="S300" s="307"/>
      <c r="T300" s="307"/>
      <c r="U300" s="307"/>
      <c r="V300" s="307"/>
      <c r="W300" s="307"/>
      <c r="X300" s="307"/>
      <c r="Y300" s="307"/>
      <c r="Z300" s="307"/>
      <c r="AA300" s="307"/>
      <c r="AB300" s="307"/>
    </row>
    <row r="301">
      <c r="A301" s="178">
        <v>298.0</v>
      </c>
      <c r="B301" s="178"/>
      <c r="C301" s="178"/>
      <c r="D301" s="158"/>
      <c r="E301" s="178"/>
      <c r="F301" s="178"/>
      <c r="G301" s="158"/>
      <c r="H301" s="337"/>
      <c r="I301" s="178"/>
      <c r="J301" s="307"/>
      <c r="K301" s="307"/>
      <c r="L301" s="307"/>
      <c r="M301" s="307"/>
      <c r="N301" s="307"/>
      <c r="O301" s="307"/>
      <c r="P301" s="307"/>
      <c r="Q301" s="307"/>
      <c r="R301" s="307"/>
      <c r="S301" s="307"/>
      <c r="T301" s="307"/>
      <c r="U301" s="307"/>
      <c r="V301" s="307"/>
      <c r="W301" s="307"/>
      <c r="X301" s="307"/>
      <c r="Y301" s="307"/>
      <c r="Z301" s="307"/>
      <c r="AA301" s="307"/>
      <c r="AB301" s="307"/>
    </row>
    <row r="302">
      <c r="A302" s="178">
        <v>299.0</v>
      </c>
      <c r="B302" s="178"/>
      <c r="C302" s="226"/>
      <c r="D302" s="158"/>
      <c r="E302" s="178"/>
      <c r="F302" s="178"/>
      <c r="G302" s="158"/>
      <c r="H302" s="337"/>
      <c r="I302" s="178"/>
      <c r="J302" s="307"/>
      <c r="K302" s="307"/>
      <c r="L302" s="307"/>
      <c r="M302" s="307"/>
      <c r="N302" s="307"/>
      <c r="O302" s="307"/>
      <c r="P302" s="307"/>
      <c r="Q302" s="307"/>
      <c r="R302" s="307"/>
      <c r="S302" s="307"/>
      <c r="T302" s="307"/>
      <c r="U302" s="307"/>
      <c r="V302" s="307"/>
      <c r="W302" s="307"/>
      <c r="X302" s="307"/>
      <c r="Y302" s="307"/>
      <c r="Z302" s="307"/>
      <c r="AA302" s="307"/>
      <c r="AB302" s="307"/>
    </row>
    <row r="303">
      <c r="A303" s="178">
        <v>300.0</v>
      </c>
      <c r="B303" s="178"/>
      <c r="C303" s="226"/>
      <c r="D303" s="158"/>
      <c r="E303" s="178"/>
      <c r="F303" s="178"/>
      <c r="G303" s="158"/>
      <c r="H303" s="337"/>
      <c r="I303" s="178"/>
      <c r="J303" s="307"/>
      <c r="K303" s="307"/>
      <c r="L303" s="307"/>
      <c r="M303" s="307"/>
      <c r="N303" s="307"/>
      <c r="O303" s="307"/>
      <c r="P303" s="307"/>
      <c r="Q303" s="307"/>
      <c r="R303" s="307"/>
      <c r="S303" s="307"/>
      <c r="T303" s="307"/>
      <c r="U303" s="307"/>
      <c r="V303" s="307"/>
      <c r="W303" s="307"/>
      <c r="X303" s="307"/>
      <c r="Y303" s="307"/>
      <c r="Z303" s="307"/>
      <c r="AA303" s="307"/>
      <c r="AB303" s="307"/>
    </row>
    <row r="304">
      <c r="A304" s="178">
        <v>301.0</v>
      </c>
      <c r="B304" s="226"/>
      <c r="C304" s="226"/>
      <c r="D304" s="156"/>
      <c r="E304" s="178"/>
      <c r="F304" s="178"/>
      <c r="G304" s="156"/>
      <c r="H304" s="226"/>
      <c r="I304" s="178"/>
      <c r="J304" s="307"/>
      <c r="K304" s="307"/>
      <c r="L304" s="307"/>
      <c r="M304" s="307"/>
      <c r="N304" s="307"/>
      <c r="O304" s="307"/>
      <c r="P304" s="307"/>
      <c r="Q304" s="307"/>
      <c r="R304" s="307"/>
      <c r="S304" s="307"/>
      <c r="T304" s="307"/>
      <c r="U304" s="307"/>
      <c r="V304" s="307"/>
      <c r="W304" s="307"/>
      <c r="X304" s="307"/>
      <c r="Y304" s="307"/>
      <c r="Z304" s="307"/>
      <c r="AA304" s="307"/>
      <c r="AB304" s="307"/>
    </row>
    <row r="305">
      <c r="A305" s="178">
        <v>302.0</v>
      </c>
      <c r="B305" s="178"/>
      <c r="C305" s="178"/>
      <c r="D305" s="158"/>
      <c r="E305" s="178"/>
      <c r="F305" s="178"/>
      <c r="G305" s="158"/>
      <c r="H305" s="337"/>
      <c r="I305" s="178"/>
      <c r="J305" s="307"/>
      <c r="K305" s="307"/>
      <c r="L305" s="307"/>
      <c r="M305" s="307"/>
      <c r="N305" s="307"/>
      <c r="O305" s="307"/>
      <c r="P305" s="307"/>
      <c r="Q305" s="307"/>
      <c r="R305" s="307"/>
      <c r="S305" s="307"/>
      <c r="T305" s="307"/>
      <c r="U305" s="307"/>
      <c r="V305" s="307"/>
      <c r="W305" s="307"/>
      <c r="X305" s="307"/>
      <c r="Y305" s="307"/>
      <c r="Z305" s="307"/>
      <c r="AA305" s="307"/>
      <c r="AB305" s="307"/>
    </row>
    <row r="306">
      <c r="A306" s="178">
        <v>303.0</v>
      </c>
      <c r="B306" s="178"/>
      <c r="C306" s="178"/>
      <c r="D306" s="158"/>
      <c r="E306" s="178"/>
      <c r="F306" s="178"/>
      <c r="G306" s="156"/>
      <c r="H306" s="337"/>
      <c r="I306" s="178"/>
      <c r="J306" s="307"/>
      <c r="K306" s="307"/>
      <c r="L306" s="307"/>
      <c r="M306" s="307"/>
      <c r="N306" s="307"/>
      <c r="O306" s="307"/>
      <c r="P306" s="307"/>
      <c r="Q306" s="307"/>
      <c r="R306" s="307"/>
      <c r="S306" s="307"/>
      <c r="T306" s="307"/>
      <c r="U306" s="307"/>
      <c r="V306" s="307"/>
      <c r="W306" s="307"/>
      <c r="X306" s="307"/>
      <c r="Y306" s="307"/>
      <c r="Z306" s="307"/>
      <c r="AA306" s="307"/>
      <c r="AB306" s="307"/>
    </row>
    <row r="307">
      <c r="A307" s="178">
        <v>304.0</v>
      </c>
      <c r="B307" s="178"/>
      <c r="C307" s="178"/>
      <c r="D307" s="158"/>
      <c r="E307" s="178"/>
      <c r="F307" s="178"/>
      <c r="G307" s="158"/>
      <c r="H307" s="337"/>
      <c r="I307" s="178"/>
      <c r="J307" s="307"/>
      <c r="K307" s="307"/>
      <c r="L307" s="307"/>
      <c r="M307" s="307"/>
      <c r="N307" s="307"/>
      <c r="O307" s="307"/>
      <c r="P307" s="307"/>
      <c r="Q307" s="307"/>
      <c r="R307" s="307"/>
      <c r="S307" s="307"/>
      <c r="T307" s="307"/>
      <c r="U307" s="307"/>
      <c r="V307" s="307"/>
      <c r="W307" s="307"/>
      <c r="X307" s="307"/>
      <c r="Y307" s="307"/>
      <c r="Z307" s="307"/>
      <c r="AA307" s="307"/>
      <c r="AB307" s="307"/>
    </row>
    <row r="308">
      <c r="A308" s="178">
        <v>305.0</v>
      </c>
      <c r="B308" s="178"/>
      <c r="C308" s="178"/>
      <c r="D308" s="158"/>
      <c r="E308" s="178"/>
      <c r="F308" s="178"/>
      <c r="G308" s="158"/>
      <c r="H308" s="337"/>
      <c r="I308" s="178"/>
      <c r="J308" s="307"/>
      <c r="K308" s="307"/>
      <c r="L308" s="307"/>
      <c r="M308" s="307"/>
      <c r="N308" s="307"/>
      <c r="O308" s="307"/>
      <c r="P308" s="307"/>
      <c r="Q308" s="307"/>
      <c r="R308" s="307"/>
      <c r="S308" s="307"/>
      <c r="T308" s="307"/>
      <c r="U308" s="307"/>
      <c r="V308" s="307"/>
      <c r="W308" s="307"/>
      <c r="X308" s="307"/>
      <c r="Y308" s="307"/>
      <c r="Z308" s="307"/>
      <c r="AA308" s="307"/>
      <c r="AB308" s="307"/>
    </row>
    <row r="309">
      <c r="A309" s="178">
        <v>306.0</v>
      </c>
      <c r="B309" s="178"/>
      <c r="C309" s="178"/>
      <c r="D309" s="158"/>
      <c r="E309" s="178"/>
      <c r="F309" s="178"/>
      <c r="G309" s="158"/>
      <c r="H309" s="337"/>
      <c r="I309" s="178"/>
      <c r="J309" s="307"/>
      <c r="K309" s="307"/>
      <c r="L309" s="307"/>
      <c r="M309" s="307"/>
      <c r="N309" s="307"/>
      <c r="O309" s="307"/>
      <c r="P309" s="307"/>
      <c r="Q309" s="307"/>
      <c r="R309" s="307"/>
      <c r="S309" s="307"/>
      <c r="T309" s="307"/>
      <c r="U309" s="307"/>
      <c r="V309" s="307"/>
      <c r="W309" s="307"/>
      <c r="X309" s="307"/>
      <c r="Y309" s="307"/>
      <c r="Z309" s="307"/>
      <c r="AA309" s="307"/>
      <c r="AB309" s="307"/>
    </row>
    <row r="310">
      <c r="A310" s="178">
        <v>307.0</v>
      </c>
      <c r="B310" s="178"/>
      <c r="C310" s="178"/>
      <c r="D310" s="158"/>
      <c r="E310" s="178"/>
      <c r="F310" s="178"/>
      <c r="G310" s="158"/>
      <c r="H310" s="337"/>
      <c r="I310" s="178"/>
      <c r="J310" s="307"/>
      <c r="K310" s="307"/>
      <c r="L310" s="307"/>
      <c r="M310" s="307"/>
      <c r="N310" s="307"/>
      <c r="O310" s="307"/>
      <c r="P310" s="307"/>
      <c r="Q310" s="307"/>
      <c r="R310" s="307"/>
      <c r="S310" s="307"/>
      <c r="T310" s="307"/>
      <c r="U310" s="307"/>
      <c r="V310" s="307"/>
      <c r="W310" s="307"/>
      <c r="X310" s="307"/>
      <c r="Y310" s="307"/>
      <c r="Z310" s="307"/>
      <c r="AA310" s="307"/>
      <c r="AB310" s="307"/>
    </row>
    <row r="311">
      <c r="A311" s="178">
        <v>308.0</v>
      </c>
      <c r="B311" s="178"/>
      <c r="C311" s="178"/>
      <c r="D311" s="158"/>
      <c r="E311" s="178"/>
      <c r="F311" s="178"/>
      <c r="G311" s="158"/>
      <c r="H311" s="337"/>
      <c r="I311" s="178"/>
      <c r="J311" s="307"/>
      <c r="K311" s="307"/>
      <c r="L311" s="307"/>
      <c r="M311" s="307"/>
      <c r="N311" s="307"/>
      <c r="O311" s="307"/>
      <c r="P311" s="307"/>
      <c r="Q311" s="307"/>
      <c r="R311" s="307"/>
      <c r="S311" s="307"/>
      <c r="T311" s="307"/>
      <c r="U311" s="307"/>
      <c r="V311" s="307"/>
      <c r="W311" s="307"/>
      <c r="X311" s="307"/>
      <c r="Y311" s="307"/>
      <c r="Z311" s="307"/>
      <c r="AA311" s="307"/>
      <c r="AB311" s="307"/>
    </row>
    <row r="312">
      <c r="A312" s="178">
        <v>309.0</v>
      </c>
      <c r="B312" s="178"/>
      <c r="C312" s="178"/>
      <c r="D312" s="158"/>
      <c r="E312" s="178"/>
      <c r="F312" s="178"/>
      <c r="G312" s="158"/>
      <c r="H312" s="337"/>
      <c r="I312" s="178"/>
      <c r="J312" s="307"/>
      <c r="K312" s="307"/>
      <c r="L312" s="307"/>
      <c r="M312" s="307"/>
      <c r="N312" s="307"/>
      <c r="O312" s="307"/>
      <c r="P312" s="307"/>
      <c r="Q312" s="307"/>
      <c r="R312" s="307"/>
      <c r="S312" s="307"/>
      <c r="T312" s="307"/>
      <c r="U312" s="307"/>
      <c r="V312" s="307"/>
      <c r="W312" s="307"/>
      <c r="X312" s="307"/>
      <c r="Y312" s="307"/>
      <c r="Z312" s="307"/>
      <c r="AA312" s="307"/>
      <c r="AB312" s="307"/>
    </row>
    <row r="313">
      <c r="A313" s="178">
        <v>310.0</v>
      </c>
      <c r="B313" s="178"/>
      <c r="C313" s="178"/>
      <c r="D313" s="158"/>
      <c r="E313" s="178"/>
      <c r="F313" s="178"/>
      <c r="G313" s="158"/>
      <c r="H313" s="337"/>
      <c r="I313" s="178"/>
      <c r="J313" s="307"/>
      <c r="K313" s="307"/>
      <c r="L313" s="307"/>
      <c r="M313" s="307"/>
      <c r="N313" s="307"/>
      <c r="O313" s="307"/>
      <c r="P313" s="307"/>
      <c r="Q313" s="307"/>
      <c r="R313" s="307"/>
      <c r="S313" s="307"/>
      <c r="T313" s="307"/>
      <c r="U313" s="307"/>
      <c r="V313" s="307"/>
      <c r="W313" s="307"/>
      <c r="X313" s="307"/>
      <c r="Y313" s="307"/>
      <c r="Z313" s="307"/>
      <c r="AA313" s="307"/>
      <c r="AB313" s="307"/>
    </row>
    <row r="314">
      <c r="A314" s="178">
        <v>311.0</v>
      </c>
      <c r="B314" s="178"/>
      <c r="C314" s="178"/>
      <c r="D314" s="158"/>
      <c r="E314" s="178"/>
      <c r="F314" s="178"/>
      <c r="G314" s="158"/>
      <c r="H314" s="337"/>
      <c r="I314" s="178"/>
      <c r="J314" s="307"/>
      <c r="K314" s="307"/>
      <c r="L314" s="307"/>
      <c r="M314" s="307"/>
      <c r="N314" s="307"/>
      <c r="O314" s="307"/>
      <c r="P314" s="307"/>
      <c r="Q314" s="307"/>
      <c r="R314" s="307"/>
      <c r="S314" s="307"/>
      <c r="T314" s="307"/>
      <c r="U314" s="307"/>
      <c r="V314" s="307"/>
      <c r="W314" s="307"/>
      <c r="X314" s="307"/>
      <c r="Y314" s="307"/>
      <c r="Z314" s="307"/>
      <c r="AA314" s="307"/>
      <c r="AB314" s="307"/>
    </row>
    <row r="315">
      <c r="A315" s="178">
        <v>312.0</v>
      </c>
      <c r="B315" s="178"/>
      <c r="C315" s="178"/>
      <c r="D315" s="158"/>
      <c r="E315" s="178"/>
      <c r="F315" s="178"/>
      <c r="G315" s="158"/>
      <c r="H315" s="337"/>
      <c r="I315" s="226"/>
      <c r="J315" s="307"/>
      <c r="K315" s="307"/>
      <c r="L315" s="307"/>
      <c r="M315" s="307"/>
      <c r="N315" s="307"/>
      <c r="O315" s="307"/>
      <c r="P315" s="307"/>
      <c r="Q315" s="307"/>
      <c r="R315" s="307"/>
      <c r="S315" s="307"/>
      <c r="T315" s="307"/>
      <c r="U315" s="307"/>
      <c r="V315" s="307"/>
      <c r="W315" s="307"/>
      <c r="X315" s="307"/>
      <c r="Y315" s="307"/>
      <c r="Z315" s="307"/>
      <c r="AA315" s="307"/>
      <c r="AB315" s="307"/>
    </row>
    <row r="316">
      <c r="A316" s="178">
        <v>313.0</v>
      </c>
      <c r="B316" s="178"/>
      <c r="C316" s="178"/>
      <c r="D316" s="355"/>
      <c r="E316" s="178"/>
      <c r="F316" s="178"/>
      <c r="G316" s="158"/>
      <c r="H316" s="337"/>
      <c r="I316" s="178"/>
      <c r="J316" s="307"/>
      <c r="K316" s="307"/>
      <c r="L316" s="307"/>
      <c r="M316" s="307"/>
      <c r="N316" s="307"/>
      <c r="O316" s="307"/>
      <c r="P316" s="307"/>
      <c r="Q316" s="307"/>
      <c r="R316" s="307"/>
      <c r="S316" s="307"/>
      <c r="T316" s="307"/>
      <c r="U316" s="307"/>
      <c r="V316" s="307"/>
      <c r="W316" s="307"/>
      <c r="X316" s="307"/>
      <c r="Y316" s="307"/>
      <c r="Z316" s="307"/>
      <c r="AA316" s="307"/>
      <c r="AB316" s="307"/>
    </row>
    <row r="317">
      <c r="A317" s="178">
        <v>314.0</v>
      </c>
      <c r="B317" s="178"/>
      <c r="C317" s="226"/>
      <c r="D317" s="158"/>
      <c r="E317" s="178"/>
      <c r="F317" s="178"/>
      <c r="G317" s="158"/>
      <c r="H317" s="337"/>
      <c r="I317" s="178"/>
      <c r="J317" s="307"/>
      <c r="K317" s="307"/>
      <c r="L317" s="307"/>
      <c r="M317" s="307"/>
      <c r="N317" s="307"/>
      <c r="O317" s="307"/>
      <c r="P317" s="307"/>
      <c r="Q317" s="307"/>
      <c r="R317" s="307"/>
      <c r="S317" s="307"/>
      <c r="T317" s="307"/>
      <c r="U317" s="307"/>
      <c r="V317" s="307"/>
      <c r="W317" s="307"/>
      <c r="X317" s="307"/>
      <c r="Y317" s="307"/>
      <c r="Z317" s="307"/>
      <c r="AA317" s="307"/>
      <c r="AB317" s="307"/>
    </row>
    <row r="318">
      <c r="A318" s="178"/>
      <c r="B318" s="178"/>
      <c r="C318" s="226"/>
      <c r="D318" s="158"/>
      <c r="E318" s="178"/>
      <c r="F318" s="178"/>
      <c r="G318" s="158"/>
      <c r="H318" s="337"/>
      <c r="I318" s="178"/>
      <c r="J318" s="307"/>
      <c r="K318" s="307"/>
      <c r="L318" s="307"/>
      <c r="M318" s="307"/>
      <c r="N318" s="307"/>
      <c r="O318" s="307"/>
      <c r="P318" s="307"/>
      <c r="Q318" s="307"/>
      <c r="R318" s="307"/>
      <c r="S318" s="307"/>
      <c r="T318" s="307"/>
      <c r="U318" s="307"/>
      <c r="V318" s="307"/>
      <c r="W318" s="307"/>
      <c r="X318" s="307"/>
      <c r="Y318" s="307"/>
      <c r="Z318" s="307"/>
      <c r="AA318" s="307"/>
      <c r="AB318" s="307"/>
    </row>
    <row r="319">
      <c r="A319" s="178">
        <v>315.0</v>
      </c>
      <c r="B319" s="178"/>
      <c r="C319" s="178"/>
      <c r="D319" s="158"/>
      <c r="E319" s="178"/>
      <c r="F319" s="178"/>
      <c r="G319" s="158"/>
      <c r="H319" s="337"/>
      <c r="I319" s="178"/>
      <c r="J319" s="307"/>
      <c r="K319" s="307"/>
      <c r="L319" s="307"/>
      <c r="M319" s="307"/>
      <c r="N319" s="307"/>
      <c r="O319" s="307"/>
      <c r="P319" s="307"/>
      <c r="Q319" s="307"/>
      <c r="R319" s="307"/>
      <c r="S319" s="307"/>
      <c r="T319" s="307"/>
      <c r="U319" s="307"/>
      <c r="V319" s="307"/>
      <c r="W319" s="307"/>
      <c r="X319" s="307"/>
      <c r="Y319" s="307"/>
      <c r="Z319" s="307"/>
      <c r="AA319" s="307"/>
      <c r="AB319" s="307"/>
    </row>
    <row r="320">
      <c r="A320" s="178">
        <v>316.0</v>
      </c>
      <c r="B320" s="178"/>
      <c r="C320" s="178"/>
      <c r="D320" s="158"/>
      <c r="E320" s="178"/>
      <c r="F320" s="178"/>
      <c r="G320" s="158"/>
      <c r="H320" s="337"/>
      <c r="I320" s="226"/>
      <c r="J320" s="307"/>
      <c r="K320" s="307"/>
      <c r="L320" s="307"/>
      <c r="M320" s="307"/>
      <c r="N320" s="307"/>
      <c r="O320" s="307"/>
      <c r="P320" s="307"/>
      <c r="Q320" s="307"/>
      <c r="R320" s="307"/>
      <c r="S320" s="307"/>
      <c r="T320" s="307"/>
      <c r="U320" s="307"/>
      <c r="V320" s="307"/>
      <c r="W320" s="307"/>
      <c r="X320" s="307"/>
      <c r="Y320" s="307"/>
      <c r="Z320" s="307"/>
      <c r="AA320" s="307"/>
      <c r="AB320" s="307"/>
    </row>
    <row r="321">
      <c r="A321" s="178">
        <v>317.0</v>
      </c>
      <c r="B321" s="178"/>
      <c r="C321" s="178"/>
      <c r="D321" s="158"/>
      <c r="E321" s="178"/>
      <c r="F321" s="178"/>
      <c r="G321" s="158"/>
      <c r="H321" s="337"/>
      <c r="I321" s="178"/>
      <c r="J321" s="307"/>
      <c r="K321" s="307"/>
      <c r="L321" s="307"/>
      <c r="M321" s="307"/>
      <c r="N321" s="307"/>
      <c r="O321" s="307"/>
      <c r="P321" s="307"/>
      <c r="Q321" s="307"/>
      <c r="R321" s="307"/>
      <c r="S321" s="307"/>
      <c r="T321" s="307"/>
      <c r="U321" s="307"/>
      <c r="V321" s="307"/>
      <c r="W321" s="307"/>
      <c r="X321" s="307"/>
      <c r="Y321" s="307"/>
      <c r="Z321" s="307"/>
      <c r="AA321" s="307"/>
      <c r="AB321" s="307"/>
    </row>
    <row r="322">
      <c r="A322" s="178">
        <v>318.0</v>
      </c>
      <c r="B322" s="178"/>
      <c r="C322" s="178"/>
      <c r="D322" s="158"/>
      <c r="E322" s="178"/>
      <c r="F322" s="178"/>
      <c r="G322" s="158"/>
      <c r="H322" s="337"/>
      <c r="I322" s="178"/>
      <c r="J322" s="307"/>
      <c r="K322" s="307"/>
      <c r="L322" s="307"/>
      <c r="M322" s="307"/>
      <c r="N322" s="307"/>
      <c r="O322" s="307"/>
      <c r="P322" s="307"/>
      <c r="Q322" s="307"/>
      <c r="R322" s="307"/>
      <c r="S322" s="307"/>
      <c r="T322" s="307"/>
      <c r="U322" s="307"/>
      <c r="V322" s="307"/>
      <c r="W322" s="307"/>
      <c r="X322" s="307"/>
      <c r="Y322" s="307"/>
      <c r="Z322" s="307"/>
      <c r="AA322" s="307"/>
      <c r="AB322" s="307"/>
    </row>
    <row r="323">
      <c r="A323" s="178">
        <v>319.0</v>
      </c>
      <c r="B323" s="178"/>
      <c r="C323" s="178"/>
      <c r="D323" s="158"/>
      <c r="E323" s="178"/>
      <c r="F323" s="178"/>
      <c r="G323" s="158"/>
      <c r="H323" s="337"/>
      <c r="I323" s="178"/>
      <c r="J323" s="307"/>
      <c r="K323" s="307"/>
      <c r="L323" s="307"/>
      <c r="M323" s="307"/>
      <c r="N323" s="307"/>
      <c r="O323" s="307"/>
      <c r="P323" s="307"/>
      <c r="Q323" s="307"/>
      <c r="R323" s="307"/>
      <c r="S323" s="307"/>
      <c r="T323" s="307"/>
      <c r="U323" s="307"/>
      <c r="V323" s="307"/>
      <c r="W323" s="307"/>
      <c r="X323" s="307"/>
      <c r="Y323" s="307"/>
      <c r="Z323" s="307"/>
      <c r="AA323" s="307"/>
      <c r="AB323" s="307"/>
    </row>
    <row r="324">
      <c r="A324" s="178">
        <v>320.0</v>
      </c>
      <c r="B324" s="178"/>
      <c r="C324" s="226"/>
      <c r="D324" s="158"/>
      <c r="E324" s="178"/>
      <c r="F324" s="178"/>
      <c r="G324" s="158"/>
      <c r="H324" s="337"/>
      <c r="I324" s="178"/>
      <c r="J324" s="307"/>
      <c r="K324" s="307"/>
      <c r="L324" s="307"/>
      <c r="M324" s="307"/>
      <c r="N324" s="307"/>
      <c r="O324" s="307"/>
      <c r="P324" s="307"/>
      <c r="Q324" s="307"/>
      <c r="R324" s="307"/>
      <c r="S324" s="307"/>
      <c r="T324" s="307"/>
      <c r="U324" s="307"/>
      <c r="V324" s="307"/>
      <c r="W324" s="307"/>
      <c r="X324" s="307"/>
      <c r="Y324" s="307"/>
      <c r="Z324" s="307"/>
      <c r="AA324" s="307"/>
      <c r="AB324" s="307"/>
    </row>
    <row r="325">
      <c r="A325" s="178">
        <v>321.0</v>
      </c>
      <c r="B325" s="178"/>
      <c r="C325" s="178"/>
      <c r="D325" s="158"/>
      <c r="E325" s="178"/>
      <c r="F325" s="178"/>
      <c r="G325" s="158"/>
      <c r="H325" s="309"/>
      <c r="I325" s="178"/>
      <c r="J325" s="307"/>
      <c r="K325" s="307"/>
      <c r="L325" s="307"/>
      <c r="M325" s="307"/>
      <c r="N325" s="307"/>
      <c r="O325" s="307"/>
      <c r="P325" s="307"/>
      <c r="Q325" s="307"/>
      <c r="R325" s="307"/>
      <c r="S325" s="307"/>
      <c r="T325" s="307"/>
      <c r="U325" s="307"/>
      <c r="V325" s="307"/>
      <c r="W325" s="307"/>
      <c r="X325" s="307"/>
      <c r="Y325" s="307"/>
      <c r="Z325" s="307"/>
      <c r="AA325" s="307"/>
      <c r="AB325" s="307"/>
    </row>
    <row r="326">
      <c r="A326" s="178">
        <v>322.0</v>
      </c>
      <c r="B326" s="178"/>
      <c r="C326" s="226"/>
      <c r="D326" s="158"/>
      <c r="E326" s="178"/>
      <c r="F326" s="178"/>
      <c r="G326" s="158"/>
      <c r="H326" s="337"/>
      <c r="I326" s="178"/>
      <c r="J326" s="307"/>
      <c r="K326" s="307"/>
      <c r="L326" s="307"/>
      <c r="M326" s="307"/>
      <c r="N326" s="307"/>
      <c r="O326" s="307"/>
      <c r="P326" s="307"/>
      <c r="Q326" s="307"/>
      <c r="R326" s="307"/>
      <c r="S326" s="307"/>
      <c r="T326" s="307"/>
      <c r="U326" s="307"/>
      <c r="V326" s="307"/>
      <c r="W326" s="307"/>
      <c r="X326" s="307"/>
      <c r="Y326" s="307"/>
      <c r="Z326" s="307"/>
      <c r="AA326" s="307"/>
      <c r="AB326" s="307"/>
    </row>
    <row r="327">
      <c r="A327" s="178">
        <v>323.0</v>
      </c>
      <c r="B327" s="178"/>
      <c r="C327" s="178"/>
      <c r="D327" s="158"/>
      <c r="E327" s="178"/>
      <c r="F327" s="178"/>
      <c r="G327" s="158"/>
      <c r="H327" s="309"/>
      <c r="I327" s="178"/>
      <c r="J327" s="307"/>
      <c r="K327" s="307"/>
      <c r="L327" s="307"/>
      <c r="M327" s="307"/>
      <c r="N327" s="307"/>
      <c r="O327" s="307"/>
      <c r="P327" s="307"/>
      <c r="Q327" s="307"/>
      <c r="R327" s="307"/>
      <c r="S327" s="307"/>
      <c r="T327" s="307"/>
      <c r="U327" s="307"/>
      <c r="V327" s="307"/>
      <c r="W327" s="307"/>
      <c r="X327" s="307"/>
      <c r="Y327" s="307"/>
      <c r="Z327" s="307"/>
      <c r="AA327" s="307"/>
      <c r="AB327" s="307"/>
    </row>
    <row r="328">
      <c r="A328" s="178">
        <v>324.0</v>
      </c>
      <c r="B328" s="178"/>
      <c r="C328" s="226"/>
      <c r="D328" s="158"/>
      <c r="E328" s="178"/>
      <c r="F328" s="178"/>
      <c r="G328" s="35"/>
      <c r="H328" s="337"/>
      <c r="I328" s="381"/>
      <c r="J328" s="307"/>
      <c r="K328" s="307"/>
      <c r="L328" s="307"/>
      <c r="M328" s="307"/>
      <c r="N328" s="307"/>
      <c r="O328" s="307"/>
      <c r="P328" s="307"/>
      <c r="Q328" s="307"/>
      <c r="R328" s="307"/>
      <c r="S328" s="307"/>
      <c r="T328" s="307"/>
      <c r="U328" s="307"/>
      <c r="V328" s="307"/>
      <c r="W328" s="307"/>
      <c r="X328" s="307"/>
      <c r="Y328" s="307"/>
      <c r="Z328" s="307"/>
      <c r="AA328" s="307"/>
      <c r="AB328" s="307"/>
    </row>
    <row r="329">
      <c r="A329" s="178">
        <v>325.0</v>
      </c>
      <c r="B329" s="178"/>
      <c r="C329" s="226"/>
      <c r="D329" s="158"/>
      <c r="E329" s="178"/>
      <c r="F329" s="178"/>
      <c r="G329" s="156"/>
      <c r="H329" s="309"/>
      <c r="I329" s="178"/>
      <c r="J329" s="307"/>
      <c r="K329" s="307"/>
      <c r="L329" s="307"/>
      <c r="M329" s="307"/>
      <c r="N329" s="307"/>
      <c r="O329" s="307"/>
      <c r="P329" s="307"/>
      <c r="Q329" s="307"/>
      <c r="R329" s="307"/>
      <c r="S329" s="307"/>
      <c r="T329" s="307"/>
      <c r="U329" s="307"/>
      <c r="V329" s="307"/>
      <c r="W329" s="307"/>
      <c r="X329" s="307"/>
      <c r="Y329" s="307"/>
      <c r="Z329" s="307"/>
      <c r="AA329" s="307"/>
      <c r="AB329" s="307"/>
    </row>
    <row r="330">
      <c r="A330" s="178">
        <v>326.0</v>
      </c>
      <c r="B330" s="178"/>
      <c r="C330" s="226"/>
      <c r="D330" s="158"/>
      <c r="E330" s="178"/>
      <c r="F330" s="178"/>
      <c r="G330" s="158"/>
      <c r="H330" s="337"/>
      <c r="I330" s="178"/>
      <c r="J330" s="307"/>
      <c r="K330" s="307"/>
      <c r="L330" s="307"/>
      <c r="M330" s="307"/>
      <c r="N330" s="307"/>
      <c r="O330" s="307"/>
      <c r="P330" s="307"/>
      <c r="Q330" s="307"/>
      <c r="R330" s="307"/>
      <c r="S330" s="307"/>
      <c r="T330" s="307"/>
      <c r="U330" s="307"/>
      <c r="V330" s="307"/>
      <c r="W330" s="307"/>
      <c r="X330" s="307"/>
      <c r="Y330" s="307"/>
      <c r="Z330" s="307"/>
      <c r="AA330" s="307"/>
      <c r="AB330" s="307"/>
    </row>
    <row r="331">
      <c r="A331" s="178">
        <v>327.0</v>
      </c>
      <c r="B331" s="178"/>
      <c r="C331" s="178"/>
      <c r="D331" s="158"/>
      <c r="E331" s="178"/>
      <c r="F331" s="178"/>
      <c r="G331" s="158"/>
      <c r="H331" s="309"/>
      <c r="I331" s="226"/>
      <c r="J331" s="307"/>
      <c r="K331" s="307"/>
      <c r="L331" s="307"/>
      <c r="M331" s="307"/>
      <c r="N331" s="307"/>
      <c r="O331" s="307"/>
      <c r="P331" s="307"/>
      <c r="Q331" s="307"/>
      <c r="R331" s="307"/>
      <c r="S331" s="307"/>
      <c r="T331" s="307"/>
      <c r="U331" s="307"/>
      <c r="V331" s="307"/>
      <c r="W331" s="307"/>
      <c r="X331" s="307"/>
      <c r="Y331" s="307"/>
      <c r="Z331" s="307"/>
      <c r="AA331" s="307"/>
      <c r="AB331" s="307"/>
    </row>
    <row r="332">
      <c r="A332" s="178">
        <v>328.0</v>
      </c>
      <c r="B332" s="178"/>
      <c r="C332" s="178"/>
      <c r="D332" s="158"/>
      <c r="E332" s="178"/>
      <c r="F332" s="178"/>
      <c r="G332" s="156"/>
      <c r="H332" s="309"/>
      <c r="I332" s="178"/>
      <c r="J332" s="307"/>
      <c r="K332" s="307"/>
      <c r="L332" s="307"/>
      <c r="M332" s="307"/>
      <c r="N332" s="307"/>
      <c r="O332" s="307"/>
      <c r="P332" s="307"/>
      <c r="Q332" s="307"/>
      <c r="R332" s="307"/>
      <c r="S332" s="307"/>
      <c r="T332" s="307"/>
      <c r="U332" s="307"/>
      <c r="V332" s="307"/>
      <c r="W332" s="307"/>
      <c r="X332" s="307"/>
      <c r="Y332" s="307"/>
      <c r="Z332" s="307"/>
      <c r="AA332" s="307"/>
      <c r="AB332" s="307"/>
    </row>
    <row r="333">
      <c r="A333" s="178">
        <v>329.0</v>
      </c>
      <c r="B333" s="178"/>
      <c r="C333" s="226"/>
      <c r="D333" s="158"/>
      <c r="E333" s="178"/>
      <c r="F333" s="178"/>
      <c r="G333" s="156"/>
      <c r="H333" s="337"/>
      <c r="I333" s="178"/>
      <c r="J333" s="307"/>
      <c r="K333" s="307"/>
      <c r="L333" s="307"/>
      <c r="M333" s="307"/>
      <c r="N333" s="307"/>
      <c r="O333" s="307"/>
      <c r="P333" s="307"/>
      <c r="Q333" s="307"/>
      <c r="R333" s="307"/>
      <c r="S333" s="307"/>
      <c r="T333" s="307"/>
      <c r="U333" s="307"/>
      <c r="V333" s="307"/>
      <c r="W333" s="307"/>
      <c r="X333" s="307"/>
      <c r="Y333" s="307"/>
      <c r="Z333" s="307"/>
      <c r="AA333" s="307"/>
      <c r="AB333" s="307"/>
    </row>
    <row r="334">
      <c r="A334" s="178">
        <v>330.0</v>
      </c>
      <c r="B334" s="178"/>
      <c r="C334" s="226"/>
      <c r="D334" s="158"/>
      <c r="E334" s="178"/>
      <c r="F334" s="178"/>
      <c r="G334" s="156"/>
      <c r="H334" s="337"/>
      <c r="I334" s="178"/>
      <c r="J334" s="307"/>
      <c r="K334" s="307"/>
      <c r="L334" s="307"/>
      <c r="M334" s="307"/>
      <c r="N334" s="307"/>
      <c r="O334" s="307"/>
      <c r="P334" s="307"/>
      <c r="Q334" s="307"/>
      <c r="R334" s="307"/>
      <c r="S334" s="307"/>
      <c r="T334" s="307"/>
      <c r="U334" s="307"/>
      <c r="V334" s="307"/>
      <c r="W334" s="307"/>
      <c r="X334" s="307"/>
      <c r="Y334" s="307"/>
      <c r="Z334" s="307"/>
      <c r="AA334" s="307"/>
      <c r="AB334" s="307"/>
    </row>
    <row r="335">
      <c r="A335" s="178">
        <v>331.0</v>
      </c>
      <c r="B335" s="178"/>
      <c r="C335" s="178"/>
      <c r="D335" s="158"/>
      <c r="E335" s="178"/>
      <c r="F335" s="178"/>
      <c r="G335" s="158"/>
      <c r="H335" s="337"/>
      <c r="I335" s="178"/>
      <c r="J335" s="307"/>
      <c r="K335" s="307"/>
      <c r="L335" s="307"/>
      <c r="M335" s="307"/>
      <c r="N335" s="307"/>
      <c r="O335" s="307"/>
      <c r="P335" s="307"/>
      <c r="Q335" s="307"/>
      <c r="R335" s="307"/>
      <c r="S335" s="307"/>
      <c r="T335" s="307"/>
      <c r="U335" s="307"/>
      <c r="V335" s="307"/>
      <c r="W335" s="307"/>
      <c r="X335" s="307"/>
      <c r="Y335" s="307"/>
      <c r="Z335" s="307"/>
      <c r="AA335" s="307"/>
      <c r="AB335" s="307"/>
    </row>
    <row r="336">
      <c r="A336" s="178">
        <v>332.0</v>
      </c>
      <c r="B336" s="178"/>
      <c r="C336" s="178"/>
      <c r="D336" s="158"/>
      <c r="E336" s="178"/>
      <c r="F336" s="178"/>
      <c r="G336" s="158"/>
      <c r="H336" s="337"/>
      <c r="I336" s="178"/>
      <c r="J336" s="307"/>
      <c r="K336" s="307"/>
      <c r="L336" s="307"/>
      <c r="M336" s="307"/>
      <c r="N336" s="307"/>
      <c r="O336" s="307"/>
      <c r="P336" s="307"/>
      <c r="Q336" s="307"/>
      <c r="R336" s="307"/>
      <c r="S336" s="307"/>
      <c r="T336" s="307"/>
      <c r="U336" s="307"/>
      <c r="V336" s="307"/>
      <c r="W336" s="307"/>
      <c r="X336" s="307"/>
      <c r="Y336" s="307"/>
      <c r="Z336" s="307"/>
      <c r="AA336" s="307"/>
      <c r="AB336" s="307"/>
    </row>
    <row r="337">
      <c r="A337" s="178">
        <v>333.0</v>
      </c>
      <c r="B337" s="178"/>
      <c r="C337" s="178"/>
      <c r="D337" s="158"/>
      <c r="E337" s="178"/>
      <c r="F337" s="178"/>
      <c r="G337" s="158"/>
      <c r="H337" s="337"/>
      <c r="I337" s="178"/>
      <c r="J337" s="307"/>
      <c r="K337" s="307"/>
      <c r="L337" s="307"/>
      <c r="M337" s="307"/>
      <c r="N337" s="307"/>
      <c r="O337" s="307"/>
      <c r="P337" s="307"/>
      <c r="Q337" s="307"/>
      <c r="R337" s="307"/>
      <c r="S337" s="307"/>
      <c r="T337" s="307"/>
      <c r="U337" s="307"/>
      <c r="V337" s="307"/>
      <c r="W337" s="307"/>
      <c r="X337" s="307"/>
      <c r="Y337" s="307"/>
      <c r="Z337" s="307"/>
      <c r="AA337" s="307"/>
      <c r="AB337" s="307"/>
    </row>
    <row r="338">
      <c r="A338" s="178">
        <v>334.0</v>
      </c>
      <c r="B338" s="178"/>
      <c r="C338" s="178"/>
      <c r="D338" s="158"/>
      <c r="E338" s="368"/>
      <c r="F338" s="178"/>
      <c r="G338" s="158"/>
      <c r="H338" s="337"/>
      <c r="I338" s="226"/>
      <c r="J338" s="307"/>
      <c r="K338" s="307"/>
      <c r="L338" s="307"/>
      <c r="M338" s="307"/>
      <c r="N338" s="307"/>
      <c r="O338" s="307"/>
      <c r="P338" s="307"/>
      <c r="Q338" s="307"/>
      <c r="R338" s="307"/>
      <c r="S338" s="307"/>
      <c r="T338" s="307"/>
      <c r="U338" s="307"/>
      <c r="V338" s="307"/>
      <c r="W338" s="307"/>
      <c r="X338" s="307"/>
      <c r="Y338" s="307"/>
      <c r="Z338" s="307"/>
      <c r="AA338" s="307"/>
      <c r="AB338" s="307"/>
    </row>
    <row r="339">
      <c r="A339" s="178">
        <v>335.0</v>
      </c>
      <c r="B339" s="178"/>
      <c r="C339" s="178"/>
      <c r="D339" s="158"/>
      <c r="E339" s="178"/>
      <c r="F339" s="178"/>
      <c r="G339" s="158"/>
      <c r="H339" s="337"/>
      <c r="I339" s="226"/>
      <c r="J339" s="307"/>
      <c r="K339" s="307"/>
      <c r="L339" s="307"/>
      <c r="M339" s="307"/>
      <c r="N339" s="307"/>
      <c r="O339" s="307"/>
      <c r="P339" s="307"/>
      <c r="Q339" s="307"/>
      <c r="R339" s="307"/>
      <c r="S339" s="307"/>
      <c r="T339" s="307"/>
      <c r="U339" s="307"/>
      <c r="V339" s="307"/>
      <c r="W339" s="307"/>
      <c r="X339" s="307"/>
      <c r="Y339" s="307"/>
      <c r="Z339" s="307"/>
      <c r="AA339" s="307"/>
      <c r="AB339" s="307"/>
    </row>
    <row r="340">
      <c r="A340" s="178">
        <v>336.0</v>
      </c>
      <c r="B340" s="178"/>
      <c r="C340" s="178"/>
      <c r="D340" s="156"/>
      <c r="E340" s="368"/>
      <c r="F340" s="178"/>
      <c r="G340" s="158"/>
      <c r="H340" s="337"/>
      <c r="I340" s="226"/>
      <c r="J340" s="307"/>
      <c r="K340" s="307"/>
      <c r="L340" s="307"/>
      <c r="M340" s="307"/>
      <c r="N340" s="307"/>
      <c r="O340" s="307"/>
      <c r="P340" s="307"/>
      <c r="Q340" s="307"/>
      <c r="R340" s="307"/>
      <c r="S340" s="307"/>
      <c r="T340" s="307"/>
      <c r="U340" s="307"/>
      <c r="V340" s="307"/>
      <c r="W340" s="307"/>
      <c r="X340" s="307"/>
      <c r="Y340" s="307"/>
      <c r="Z340" s="307"/>
      <c r="AA340" s="307"/>
      <c r="AB340" s="307"/>
    </row>
    <row r="341">
      <c r="A341" s="178">
        <v>337.0</v>
      </c>
      <c r="B341" s="178"/>
      <c r="C341" s="178"/>
      <c r="D341" s="158"/>
      <c r="E341" s="178"/>
      <c r="F341" s="178"/>
      <c r="G341" s="158"/>
      <c r="H341" s="337"/>
      <c r="I341" s="226"/>
      <c r="J341" s="307"/>
      <c r="K341" s="307"/>
      <c r="L341" s="307"/>
      <c r="M341" s="307"/>
      <c r="N341" s="307"/>
      <c r="O341" s="307"/>
      <c r="P341" s="307"/>
      <c r="Q341" s="307"/>
      <c r="R341" s="307"/>
      <c r="S341" s="307"/>
      <c r="T341" s="307"/>
      <c r="U341" s="307"/>
      <c r="V341" s="307"/>
      <c r="W341" s="307"/>
      <c r="X341" s="307"/>
      <c r="Y341" s="307"/>
      <c r="Z341" s="307"/>
      <c r="AA341" s="307"/>
      <c r="AB341" s="307"/>
    </row>
    <row r="342">
      <c r="A342" s="178">
        <v>338.0</v>
      </c>
      <c r="B342" s="178"/>
      <c r="C342" s="178"/>
      <c r="D342" s="158"/>
      <c r="E342" s="178"/>
      <c r="F342" s="178"/>
      <c r="G342" s="158"/>
      <c r="H342" s="337"/>
      <c r="I342" s="178"/>
      <c r="J342" s="307"/>
      <c r="K342" s="307"/>
      <c r="L342" s="307"/>
      <c r="M342" s="307"/>
      <c r="N342" s="307"/>
      <c r="O342" s="307"/>
      <c r="P342" s="307"/>
      <c r="Q342" s="307"/>
      <c r="R342" s="307"/>
      <c r="S342" s="307"/>
      <c r="T342" s="307"/>
      <c r="U342" s="307"/>
      <c r="V342" s="307"/>
      <c r="W342" s="307"/>
      <c r="X342" s="307"/>
      <c r="Y342" s="307"/>
      <c r="Z342" s="307"/>
      <c r="AA342" s="307"/>
      <c r="AB342" s="307"/>
    </row>
    <row r="343">
      <c r="A343" s="178">
        <v>339.0</v>
      </c>
      <c r="B343" s="178"/>
      <c r="C343" s="226"/>
      <c r="D343" s="158"/>
      <c r="E343" s="178"/>
      <c r="F343" s="178"/>
      <c r="G343" s="158"/>
      <c r="H343" s="337"/>
      <c r="I343" s="178"/>
      <c r="J343" s="307"/>
      <c r="K343" s="307"/>
      <c r="L343" s="307"/>
      <c r="M343" s="307"/>
      <c r="N343" s="307"/>
      <c r="O343" s="307"/>
      <c r="P343" s="307"/>
      <c r="Q343" s="307"/>
      <c r="R343" s="307"/>
      <c r="S343" s="307"/>
      <c r="T343" s="307"/>
      <c r="U343" s="307"/>
      <c r="V343" s="307"/>
      <c r="W343" s="307"/>
      <c r="X343" s="307"/>
      <c r="Y343" s="307"/>
      <c r="Z343" s="307"/>
      <c r="AA343" s="307"/>
      <c r="AB343" s="307"/>
    </row>
    <row r="344">
      <c r="A344" s="178">
        <v>340.0</v>
      </c>
      <c r="B344" s="178"/>
      <c r="C344" s="178"/>
      <c r="D344" s="158"/>
      <c r="E344" s="178"/>
      <c r="F344" s="178"/>
      <c r="G344" s="158"/>
      <c r="H344" s="337"/>
      <c r="I344" s="178"/>
      <c r="J344" s="307"/>
      <c r="K344" s="307"/>
      <c r="L344" s="307"/>
      <c r="M344" s="307"/>
      <c r="N344" s="307"/>
      <c r="O344" s="307"/>
      <c r="P344" s="307"/>
      <c r="Q344" s="307"/>
      <c r="R344" s="307"/>
      <c r="S344" s="307"/>
      <c r="T344" s="307"/>
      <c r="U344" s="307"/>
      <c r="V344" s="307"/>
      <c r="W344" s="307"/>
      <c r="X344" s="307"/>
      <c r="Y344" s="307"/>
      <c r="Z344" s="307"/>
      <c r="AA344" s="307"/>
      <c r="AB344" s="307"/>
    </row>
    <row r="345">
      <c r="A345" s="178">
        <v>341.0</v>
      </c>
      <c r="B345" s="178"/>
      <c r="C345" s="226"/>
      <c r="D345" s="158"/>
      <c r="E345" s="178"/>
      <c r="F345" s="178"/>
      <c r="G345" s="158"/>
      <c r="H345" s="337"/>
      <c r="I345" s="178"/>
      <c r="J345" s="307"/>
      <c r="K345" s="307"/>
      <c r="L345" s="307"/>
      <c r="M345" s="307"/>
      <c r="N345" s="307"/>
      <c r="O345" s="307"/>
      <c r="P345" s="307"/>
      <c r="Q345" s="307"/>
      <c r="R345" s="307"/>
      <c r="S345" s="307"/>
      <c r="T345" s="307"/>
      <c r="U345" s="307"/>
      <c r="V345" s="307"/>
      <c r="W345" s="307"/>
      <c r="X345" s="307"/>
      <c r="Y345" s="307"/>
      <c r="Z345" s="307"/>
      <c r="AA345" s="307"/>
      <c r="AB345" s="307"/>
    </row>
    <row r="346">
      <c r="A346" s="178">
        <v>342.0</v>
      </c>
      <c r="B346" s="178"/>
      <c r="C346" s="178"/>
      <c r="D346" s="158"/>
      <c r="E346" s="178"/>
      <c r="F346" s="178"/>
      <c r="G346" s="158"/>
      <c r="H346" s="337"/>
      <c r="I346" s="178"/>
      <c r="J346" s="307"/>
      <c r="K346" s="307"/>
      <c r="L346" s="307"/>
      <c r="M346" s="307"/>
      <c r="N346" s="307"/>
      <c r="O346" s="307"/>
      <c r="P346" s="307"/>
      <c r="Q346" s="307"/>
      <c r="R346" s="307"/>
      <c r="S346" s="307"/>
      <c r="T346" s="307"/>
      <c r="U346" s="307"/>
      <c r="V346" s="307"/>
      <c r="W346" s="307"/>
      <c r="X346" s="307"/>
      <c r="Y346" s="307"/>
      <c r="Z346" s="307"/>
      <c r="AA346" s="307"/>
      <c r="AB346" s="307"/>
    </row>
    <row r="347">
      <c r="A347" s="178">
        <v>343.0</v>
      </c>
      <c r="B347" s="178"/>
      <c r="C347" s="178"/>
      <c r="D347" s="158"/>
      <c r="E347" s="178"/>
      <c r="F347" s="178"/>
      <c r="G347" s="158"/>
      <c r="H347" s="337"/>
      <c r="I347" s="178"/>
      <c r="J347" s="307"/>
      <c r="K347" s="307"/>
      <c r="L347" s="307"/>
      <c r="M347" s="307"/>
      <c r="N347" s="307"/>
      <c r="O347" s="307"/>
      <c r="P347" s="307"/>
      <c r="Q347" s="307"/>
      <c r="R347" s="307"/>
      <c r="S347" s="307"/>
      <c r="T347" s="307"/>
      <c r="U347" s="307"/>
      <c r="V347" s="307"/>
      <c r="W347" s="307"/>
      <c r="X347" s="307"/>
      <c r="Y347" s="307"/>
      <c r="Z347" s="307"/>
      <c r="AA347" s="307"/>
      <c r="AB347" s="307"/>
    </row>
    <row r="348">
      <c r="A348" s="178">
        <v>344.0</v>
      </c>
      <c r="B348" s="178"/>
      <c r="C348" s="178"/>
      <c r="D348" s="158"/>
      <c r="E348" s="178"/>
      <c r="F348" s="178"/>
      <c r="G348" s="158"/>
      <c r="H348" s="337"/>
      <c r="I348" s="178"/>
      <c r="J348" s="307"/>
      <c r="K348" s="307"/>
      <c r="L348" s="307"/>
      <c r="M348" s="307"/>
      <c r="N348" s="307"/>
      <c r="O348" s="307"/>
      <c r="P348" s="307"/>
      <c r="Q348" s="307"/>
      <c r="R348" s="307"/>
      <c r="S348" s="307"/>
      <c r="T348" s="307"/>
      <c r="U348" s="307"/>
      <c r="V348" s="307"/>
      <c r="W348" s="307"/>
      <c r="X348" s="307"/>
      <c r="Y348" s="307"/>
      <c r="Z348" s="307"/>
      <c r="AA348" s="307"/>
      <c r="AB348" s="307"/>
    </row>
    <row r="349">
      <c r="A349" s="178">
        <v>345.0</v>
      </c>
      <c r="B349" s="178"/>
      <c r="C349" s="178"/>
      <c r="D349" s="158"/>
      <c r="E349" s="178"/>
      <c r="F349" s="178"/>
      <c r="G349" s="158"/>
      <c r="H349" s="337"/>
      <c r="I349" s="178"/>
      <c r="J349" s="307"/>
      <c r="K349" s="307"/>
      <c r="L349" s="307"/>
      <c r="M349" s="307"/>
      <c r="N349" s="307"/>
      <c r="O349" s="307"/>
      <c r="P349" s="307"/>
      <c r="Q349" s="307"/>
      <c r="R349" s="307"/>
      <c r="S349" s="307"/>
      <c r="T349" s="307"/>
      <c r="U349" s="307"/>
      <c r="V349" s="307"/>
      <c r="W349" s="307"/>
      <c r="X349" s="307"/>
      <c r="Y349" s="307"/>
      <c r="Z349" s="307"/>
      <c r="AA349" s="307"/>
      <c r="AB349" s="307"/>
    </row>
    <row r="350">
      <c r="A350" s="178"/>
      <c r="B350" s="178"/>
      <c r="C350" s="178"/>
      <c r="D350" s="158"/>
      <c r="E350" s="178"/>
      <c r="F350" s="178"/>
      <c r="G350" s="158"/>
      <c r="H350" s="337"/>
      <c r="I350" s="178"/>
      <c r="J350" s="307"/>
      <c r="K350" s="307"/>
      <c r="L350" s="307"/>
      <c r="M350" s="307"/>
      <c r="N350" s="307"/>
      <c r="O350" s="307"/>
      <c r="P350" s="307"/>
      <c r="Q350" s="307"/>
      <c r="R350" s="307"/>
      <c r="S350" s="307"/>
      <c r="T350" s="307"/>
      <c r="U350" s="307"/>
      <c r="V350" s="307"/>
      <c r="W350" s="307"/>
      <c r="X350" s="307"/>
      <c r="Y350" s="307"/>
      <c r="Z350" s="307"/>
      <c r="AA350" s="307"/>
      <c r="AB350" s="307"/>
    </row>
    <row r="351">
      <c r="A351" s="178">
        <v>346.0</v>
      </c>
      <c r="B351" s="178"/>
      <c r="C351" s="178"/>
      <c r="D351" s="158"/>
      <c r="E351" s="178"/>
      <c r="F351" s="178"/>
      <c r="G351" s="158"/>
      <c r="H351" s="337"/>
      <c r="I351" s="178"/>
      <c r="J351" s="307"/>
      <c r="K351" s="307"/>
      <c r="L351" s="307"/>
      <c r="M351" s="307"/>
      <c r="N351" s="307"/>
      <c r="O351" s="307"/>
      <c r="P351" s="307"/>
      <c r="Q351" s="307"/>
      <c r="R351" s="307"/>
      <c r="S351" s="307"/>
      <c r="T351" s="307"/>
      <c r="U351" s="307"/>
      <c r="V351" s="307"/>
      <c r="W351" s="307"/>
      <c r="X351" s="307"/>
      <c r="Y351" s="307"/>
      <c r="Z351" s="307"/>
      <c r="AA351" s="307"/>
      <c r="AB351" s="307"/>
    </row>
    <row r="352">
      <c r="A352" s="178">
        <v>347.0</v>
      </c>
      <c r="B352" s="178"/>
      <c r="C352" s="226"/>
      <c r="D352" s="158"/>
      <c r="E352" s="178"/>
      <c r="F352" s="178"/>
      <c r="G352" s="158"/>
      <c r="H352" s="309"/>
      <c r="I352" s="178"/>
      <c r="J352" s="307"/>
      <c r="K352" s="307"/>
      <c r="L352" s="307"/>
      <c r="M352" s="307"/>
      <c r="N352" s="307"/>
      <c r="O352" s="307"/>
      <c r="P352" s="307"/>
      <c r="Q352" s="307"/>
      <c r="R352" s="307"/>
      <c r="S352" s="307"/>
      <c r="T352" s="307"/>
      <c r="U352" s="307"/>
      <c r="V352" s="307"/>
      <c r="W352" s="307"/>
      <c r="X352" s="307"/>
      <c r="Y352" s="307"/>
      <c r="Z352" s="307"/>
      <c r="AA352" s="307"/>
      <c r="AB352" s="307"/>
    </row>
    <row r="353">
      <c r="A353" s="178">
        <v>348.0</v>
      </c>
      <c r="B353" s="178"/>
      <c r="C353" s="226"/>
      <c r="D353" s="158"/>
      <c r="E353" s="178"/>
      <c r="F353" s="178"/>
      <c r="G353" s="158"/>
      <c r="H353" s="309"/>
      <c r="I353" s="178"/>
      <c r="J353" s="307"/>
      <c r="K353" s="307"/>
      <c r="L353" s="307"/>
      <c r="M353" s="307"/>
      <c r="N353" s="307"/>
      <c r="O353" s="307"/>
      <c r="P353" s="307"/>
      <c r="Q353" s="307"/>
      <c r="R353" s="307"/>
      <c r="S353" s="307"/>
      <c r="T353" s="307"/>
      <c r="U353" s="307"/>
      <c r="V353" s="307"/>
      <c r="W353" s="307"/>
      <c r="X353" s="307"/>
      <c r="Y353" s="307"/>
      <c r="Z353" s="307"/>
      <c r="AA353" s="307"/>
      <c r="AB353" s="307"/>
    </row>
    <row r="354">
      <c r="A354" s="178">
        <v>349.0</v>
      </c>
      <c r="B354" s="140"/>
      <c r="C354" s="226"/>
      <c r="D354" s="158"/>
      <c r="E354" s="178"/>
      <c r="F354" s="178"/>
      <c r="G354" s="158"/>
      <c r="H354" s="309"/>
      <c r="I354" s="178"/>
      <c r="J354" s="307"/>
      <c r="K354" s="307"/>
      <c r="L354" s="307"/>
      <c r="M354" s="307"/>
      <c r="N354" s="307"/>
      <c r="O354" s="307"/>
      <c r="P354" s="307"/>
      <c r="Q354" s="307"/>
      <c r="R354" s="307"/>
      <c r="S354" s="307"/>
      <c r="T354" s="307"/>
      <c r="U354" s="307"/>
      <c r="V354" s="307"/>
      <c r="W354" s="307"/>
      <c r="X354" s="307"/>
      <c r="Y354" s="307"/>
      <c r="Z354" s="307"/>
      <c r="AA354" s="307"/>
      <c r="AB354" s="307"/>
    </row>
    <row r="355">
      <c r="A355" s="178">
        <v>350.0</v>
      </c>
      <c r="B355" s="178"/>
      <c r="C355" s="226"/>
      <c r="D355" s="158"/>
      <c r="E355" s="178"/>
      <c r="F355" s="178"/>
      <c r="G355" s="158"/>
      <c r="H355" s="337"/>
      <c r="I355" s="178"/>
      <c r="J355" s="307"/>
      <c r="K355" s="307"/>
      <c r="L355" s="307"/>
      <c r="M355" s="307"/>
      <c r="N355" s="307"/>
      <c r="O355" s="307"/>
      <c r="P355" s="307"/>
      <c r="Q355" s="307"/>
      <c r="R355" s="307"/>
      <c r="S355" s="307"/>
      <c r="T355" s="307"/>
      <c r="U355" s="307"/>
      <c r="V355" s="307"/>
      <c r="W355" s="307"/>
      <c r="X355" s="307"/>
      <c r="Y355" s="307"/>
      <c r="Z355" s="307"/>
      <c r="AA355" s="307"/>
      <c r="AB355" s="307"/>
    </row>
    <row r="356">
      <c r="A356" s="178">
        <v>351.0</v>
      </c>
      <c r="B356" s="178"/>
      <c r="C356" s="178"/>
      <c r="D356" s="158"/>
      <c r="E356" s="178"/>
      <c r="F356" s="178"/>
      <c r="G356" s="158"/>
      <c r="H356" s="309"/>
      <c r="I356" s="178"/>
      <c r="J356" s="307"/>
      <c r="K356" s="307"/>
      <c r="L356" s="307"/>
      <c r="M356" s="307"/>
      <c r="N356" s="307"/>
      <c r="O356" s="307"/>
      <c r="P356" s="307"/>
      <c r="Q356" s="307"/>
      <c r="R356" s="307"/>
      <c r="S356" s="307"/>
      <c r="T356" s="307"/>
      <c r="U356" s="307"/>
      <c r="V356" s="307"/>
      <c r="W356" s="307"/>
      <c r="X356" s="307"/>
      <c r="Y356" s="307"/>
      <c r="Z356" s="307"/>
      <c r="AA356" s="307"/>
      <c r="AB356" s="307"/>
    </row>
    <row r="357">
      <c r="A357" s="178">
        <v>352.0</v>
      </c>
      <c r="B357" s="178"/>
      <c r="C357" s="226"/>
      <c r="D357" s="158"/>
      <c r="E357" s="178"/>
      <c r="F357" s="178"/>
      <c r="G357" s="158"/>
      <c r="H357" s="309"/>
      <c r="I357" s="178"/>
      <c r="J357" s="307"/>
      <c r="K357" s="307"/>
      <c r="L357" s="307"/>
      <c r="M357" s="307"/>
      <c r="N357" s="307"/>
      <c r="O357" s="307"/>
      <c r="P357" s="307"/>
      <c r="Q357" s="307"/>
      <c r="R357" s="307"/>
      <c r="S357" s="307"/>
      <c r="T357" s="307"/>
      <c r="U357" s="307"/>
      <c r="V357" s="307"/>
      <c r="W357" s="307"/>
      <c r="X357" s="307"/>
      <c r="Y357" s="307"/>
      <c r="Z357" s="307"/>
      <c r="AA357" s="307"/>
      <c r="AB357" s="307"/>
    </row>
    <row r="358">
      <c r="A358" s="178">
        <v>353.0</v>
      </c>
      <c r="B358" s="178"/>
      <c r="C358" s="178"/>
      <c r="D358" s="158"/>
      <c r="E358" s="178"/>
      <c r="F358" s="178"/>
      <c r="G358" s="158"/>
      <c r="H358" s="309"/>
      <c r="I358" s="178"/>
      <c r="J358" s="307"/>
      <c r="K358" s="307"/>
      <c r="L358" s="307"/>
      <c r="M358" s="307"/>
      <c r="N358" s="307"/>
      <c r="O358" s="307"/>
      <c r="P358" s="307"/>
      <c r="Q358" s="307"/>
      <c r="R358" s="307"/>
      <c r="S358" s="307"/>
      <c r="T358" s="307"/>
      <c r="U358" s="307"/>
      <c r="V358" s="307"/>
      <c r="W358" s="307"/>
      <c r="X358" s="307"/>
      <c r="Y358" s="307"/>
      <c r="Z358" s="307"/>
      <c r="AA358" s="307"/>
      <c r="AB358" s="307"/>
    </row>
    <row r="359">
      <c r="A359" s="178">
        <v>354.0</v>
      </c>
      <c r="B359" s="178"/>
      <c r="C359" s="226"/>
      <c r="D359" s="158"/>
      <c r="E359" s="178"/>
      <c r="F359" s="178"/>
      <c r="G359" s="158"/>
      <c r="H359" s="309"/>
      <c r="I359" s="178"/>
      <c r="J359" s="307"/>
      <c r="K359" s="307"/>
      <c r="L359" s="307"/>
      <c r="M359" s="307"/>
      <c r="N359" s="307"/>
      <c r="O359" s="307"/>
      <c r="P359" s="307"/>
      <c r="Q359" s="307"/>
      <c r="R359" s="307"/>
      <c r="S359" s="307"/>
      <c r="T359" s="307"/>
      <c r="U359" s="307"/>
      <c r="V359" s="307"/>
      <c r="W359" s="307"/>
      <c r="X359" s="307"/>
      <c r="Y359" s="307"/>
      <c r="Z359" s="307"/>
      <c r="AA359" s="307"/>
      <c r="AB359" s="307"/>
    </row>
    <row r="360">
      <c r="A360" s="178">
        <v>355.0</v>
      </c>
      <c r="B360" s="178"/>
      <c r="C360" s="226"/>
      <c r="D360" s="158"/>
      <c r="E360" s="178"/>
      <c r="F360" s="178"/>
      <c r="G360" s="158"/>
      <c r="H360" s="309"/>
      <c r="I360" s="178"/>
      <c r="J360" s="307"/>
      <c r="K360" s="307"/>
      <c r="L360" s="307"/>
      <c r="M360" s="307"/>
      <c r="N360" s="307"/>
      <c r="O360" s="307"/>
      <c r="P360" s="307"/>
      <c r="Q360" s="307"/>
      <c r="R360" s="307"/>
      <c r="S360" s="307"/>
      <c r="T360" s="307"/>
      <c r="U360" s="307"/>
      <c r="V360" s="307"/>
      <c r="W360" s="307"/>
      <c r="X360" s="307"/>
      <c r="Y360" s="307"/>
      <c r="Z360" s="307"/>
      <c r="AA360" s="307"/>
      <c r="AB360" s="307"/>
    </row>
    <row r="361">
      <c r="A361" s="178">
        <v>356.0</v>
      </c>
      <c r="B361" s="178"/>
      <c r="C361" s="178"/>
      <c r="D361" s="158"/>
      <c r="E361" s="178"/>
      <c r="F361" s="178"/>
      <c r="G361" s="158"/>
      <c r="H361" s="337"/>
      <c r="I361" s="178"/>
      <c r="J361" s="307"/>
      <c r="K361" s="307"/>
      <c r="L361" s="307"/>
      <c r="M361" s="307"/>
      <c r="N361" s="307"/>
      <c r="O361" s="307"/>
      <c r="P361" s="307"/>
      <c r="Q361" s="307"/>
      <c r="R361" s="307"/>
      <c r="S361" s="307"/>
      <c r="T361" s="307"/>
      <c r="U361" s="307"/>
      <c r="V361" s="307"/>
      <c r="W361" s="307"/>
      <c r="X361" s="307"/>
      <c r="Y361" s="307"/>
      <c r="Z361" s="307"/>
      <c r="AA361" s="307"/>
      <c r="AB361" s="307"/>
    </row>
    <row r="362">
      <c r="A362" s="178">
        <v>357.0</v>
      </c>
      <c r="B362" s="178"/>
      <c r="C362" s="178"/>
      <c r="D362" s="156"/>
      <c r="E362" s="178"/>
      <c r="F362" s="178"/>
      <c r="G362" s="158"/>
      <c r="H362" s="337"/>
      <c r="I362" s="178"/>
      <c r="J362" s="307"/>
      <c r="K362" s="307"/>
      <c r="L362" s="307"/>
      <c r="M362" s="307"/>
      <c r="N362" s="307"/>
      <c r="O362" s="307"/>
      <c r="P362" s="307"/>
      <c r="Q362" s="307"/>
      <c r="R362" s="307"/>
      <c r="S362" s="307"/>
      <c r="T362" s="307"/>
      <c r="U362" s="307"/>
      <c r="V362" s="307"/>
      <c r="W362" s="307"/>
      <c r="X362" s="307"/>
      <c r="Y362" s="307"/>
      <c r="Z362" s="307"/>
      <c r="AA362" s="307"/>
      <c r="AB362" s="307"/>
    </row>
    <row r="363">
      <c r="A363" s="178">
        <v>358.0</v>
      </c>
      <c r="B363" s="178"/>
      <c r="C363" s="178"/>
      <c r="D363" s="158"/>
      <c r="E363" s="178"/>
      <c r="F363" s="178"/>
      <c r="G363" s="158"/>
      <c r="H363" s="337"/>
      <c r="I363" s="178"/>
      <c r="J363" s="307"/>
      <c r="K363" s="307"/>
      <c r="L363" s="307"/>
      <c r="M363" s="307"/>
      <c r="N363" s="307"/>
      <c r="O363" s="307"/>
      <c r="P363" s="307"/>
      <c r="Q363" s="307"/>
      <c r="R363" s="307"/>
      <c r="S363" s="307"/>
      <c r="T363" s="307"/>
      <c r="U363" s="307"/>
      <c r="V363" s="307"/>
      <c r="W363" s="307"/>
      <c r="X363" s="307"/>
      <c r="Y363" s="307"/>
      <c r="Z363" s="307"/>
      <c r="AA363" s="307"/>
      <c r="AB363" s="307"/>
    </row>
    <row r="364">
      <c r="A364" s="178">
        <v>359.0</v>
      </c>
      <c r="B364" s="178"/>
      <c r="C364" s="178"/>
      <c r="D364" s="158"/>
      <c r="E364" s="178"/>
      <c r="F364" s="178"/>
      <c r="G364" s="158"/>
      <c r="H364" s="309"/>
      <c r="I364" s="178"/>
      <c r="J364" s="307"/>
      <c r="K364" s="307"/>
      <c r="L364" s="307"/>
      <c r="M364" s="307"/>
      <c r="N364" s="307"/>
      <c r="O364" s="307"/>
      <c r="P364" s="307"/>
      <c r="Q364" s="307"/>
      <c r="R364" s="307"/>
      <c r="S364" s="307"/>
      <c r="T364" s="307"/>
      <c r="U364" s="307"/>
      <c r="V364" s="307"/>
      <c r="W364" s="307"/>
      <c r="X364" s="307"/>
      <c r="Y364" s="307"/>
      <c r="Z364" s="307"/>
      <c r="AA364" s="307"/>
      <c r="AB364" s="307"/>
    </row>
    <row r="365">
      <c r="A365" s="178">
        <v>360.0</v>
      </c>
      <c r="B365" s="178"/>
      <c r="C365" s="226"/>
      <c r="D365" s="158"/>
      <c r="E365" s="178"/>
      <c r="F365" s="178"/>
      <c r="G365" s="158"/>
      <c r="H365" s="309"/>
      <c r="I365" s="178"/>
      <c r="J365" s="307"/>
      <c r="K365" s="307"/>
      <c r="L365" s="307"/>
      <c r="M365" s="307"/>
      <c r="N365" s="307"/>
      <c r="O365" s="307"/>
      <c r="P365" s="307"/>
      <c r="Q365" s="307"/>
      <c r="R365" s="307"/>
      <c r="S365" s="307"/>
      <c r="T365" s="307"/>
      <c r="U365" s="307"/>
      <c r="V365" s="307"/>
      <c r="W365" s="307"/>
      <c r="X365" s="307"/>
      <c r="Y365" s="307"/>
      <c r="Z365" s="307"/>
      <c r="AA365" s="307"/>
      <c r="AB365" s="307"/>
    </row>
    <row r="366">
      <c r="A366" s="178">
        <v>361.0</v>
      </c>
      <c r="B366" s="178"/>
      <c r="C366" s="226"/>
      <c r="D366" s="158"/>
      <c r="E366" s="178"/>
      <c r="F366" s="178"/>
      <c r="G366" s="158"/>
      <c r="H366" s="309"/>
      <c r="I366" s="178"/>
      <c r="J366" s="307"/>
      <c r="K366" s="307"/>
      <c r="L366" s="307"/>
      <c r="M366" s="307"/>
      <c r="N366" s="307"/>
      <c r="O366" s="307"/>
      <c r="P366" s="307"/>
      <c r="Q366" s="307"/>
      <c r="R366" s="307"/>
      <c r="S366" s="307"/>
      <c r="T366" s="307"/>
      <c r="U366" s="307"/>
      <c r="V366" s="307"/>
      <c r="W366" s="307"/>
      <c r="X366" s="307"/>
      <c r="Y366" s="307"/>
      <c r="Z366" s="307"/>
      <c r="AA366" s="307"/>
      <c r="AB366" s="307"/>
    </row>
    <row r="367">
      <c r="A367" s="178">
        <v>362.0</v>
      </c>
      <c r="B367" s="178"/>
      <c r="C367" s="226"/>
      <c r="D367" s="158"/>
      <c r="E367" s="178"/>
      <c r="F367" s="178"/>
      <c r="G367" s="158"/>
      <c r="H367" s="309"/>
      <c r="I367" s="178"/>
      <c r="J367" s="307"/>
      <c r="K367" s="307"/>
      <c r="L367" s="307"/>
      <c r="M367" s="307"/>
      <c r="N367" s="307"/>
      <c r="O367" s="307"/>
      <c r="P367" s="307"/>
      <c r="Q367" s="307"/>
      <c r="R367" s="307"/>
      <c r="S367" s="307"/>
      <c r="T367" s="307"/>
      <c r="U367" s="307"/>
      <c r="V367" s="307"/>
      <c r="W367" s="307"/>
      <c r="X367" s="307"/>
      <c r="Y367" s="307"/>
      <c r="Z367" s="307"/>
      <c r="AA367" s="307"/>
      <c r="AB367" s="307"/>
    </row>
    <row r="368">
      <c r="A368" s="178">
        <v>363.0</v>
      </c>
      <c r="B368" s="178"/>
      <c r="C368" s="226"/>
      <c r="D368" s="158"/>
      <c r="E368" s="178"/>
      <c r="F368" s="178"/>
      <c r="G368" s="158"/>
      <c r="H368" s="309"/>
      <c r="I368" s="178"/>
      <c r="J368" s="307"/>
      <c r="K368" s="307"/>
      <c r="L368" s="307"/>
      <c r="M368" s="307"/>
      <c r="N368" s="307"/>
      <c r="O368" s="307"/>
      <c r="P368" s="307"/>
      <c r="Q368" s="307"/>
      <c r="R368" s="307"/>
      <c r="S368" s="307"/>
      <c r="T368" s="307"/>
      <c r="U368" s="307"/>
      <c r="V368" s="307"/>
      <c r="W368" s="307"/>
      <c r="X368" s="307"/>
      <c r="Y368" s="307"/>
      <c r="Z368" s="307"/>
      <c r="AA368" s="307"/>
      <c r="AB368" s="307"/>
    </row>
    <row r="369">
      <c r="A369" s="178">
        <v>364.0</v>
      </c>
      <c r="B369" s="178"/>
      <c r="C369" s="226"/>
      <c r="D369" s="158"/>
      <c r="E369" s="178"/>
      <c r="F369" s="178"/>
      <c r="G369" s="158"/>
      <c r="H369" s="309"/>
      <c r="I369" s="178"/>
      <c r="J369" s="307"/>
      <c r="K369" s="307"/>
      <c r="L369" s="307"/>
      <c r="M369" s="307"/>
      <c r="N369" s="307"/>
      <c r="O369" s="307"/>
      <c r="P369" s="307"/>
      <c r="Q369" s="307"/>
      <c r="R369" s="307"/>
      <c r="S369" s="307"/>
      <c r="T369" s="307"/>
      <c r="U369" s="307"/>
      <c r="V369" s="307"/>
      <c r="W369" s="307"/>
      <c r="X369" s="307"/>
      <c r="Y369" s="307"/>
      <c r="Z369" s="307"/>
      <c r="AA369" s="307"/>
      <c r="AB369" s="307"/>
    </row>
    <row r="370">
      <c r="A370" s="178">
        <v>365.0</v>
      </c>
      <c r="B370" s="178"/>
      <c r="C370" s="178"/>
      <c r="D370" s="158"/>
      <c r="E370" s="178"/>
      <c r="F370" s="178"/>
      <c r="G370" s="158"/>
      <c r="H370" s="309"/>
      <c r="I370" s="178"/>
      <c r="J370" s="307"/>
      <c r="K370" s="307"/>
      <c r="L370" s="307"/>
      <c r="M370" s="307"/>
      <c r="N370" s="307"/>
      <c r="O370" s="307"/>
      <c r="P370" s="307"/>
      <c r="Q370" s="307"/>
      <c r="R370" s="307"/>
      <c r="S370" s="307"/>
      <c r="T370" s="307"/>
      <c r="U370" s="307"/>
      <c r="V370" s="307"/>
      <c r="W370" s="307"/>
      <c r="X370" s="307"/>
      <c r="Y370" s="307"/>
      <c r="Z370" s="307"/>
      <c r="AA370" s="307"/>
      <c r="AB370" s="307"/>
    </row>
    <row r="371">
      <c r="A371" s="178">
        <v>366.0</v>
      </c>
      <c r="B371" s="178"/>
      <c r="C371" s="226"/>
      <c r="D371" s="158"/>
      <c r="E371" s="178"/>
      <c r="F371" s="178"/>
      <c r="G371" s="158"/>
      <c r="H371" s="309"/>
      <c r="I371" s="178"/>
      <c r="J371" s="307"/>
      <c r="K371" s="307"/>
      <c r="L371" s="307"/>
      <c r="M371" s="307"/>
      <c r="N371" s="307"/>
      <c r="O371" s="307"/>
      <c r="P371" s="307"/>
      <c r="Q371" s="307"/>
      <c r="R371" s="307"/>
      <c r="S371" s="307"/>
      <c r="T371" s="307"/>
      <c r="U371" s="307"/>
      <c r="V371" s="307"/>
      <c r="W371" s="307"/>
      <c r="X371" s="307"/>
      <c r="Y371" s="307"/>
      <c r="Z371" s="307"/>
      <c r="AA371" s="307"/>
      <c r="AB371" s="307"/>
    </row>
    <row r="372">
      <c r="A372" s="178">
        <v>367.0</v>
      </c>
      <c r="B372" s="178"/>
      <c r="C372" s="226"/>
      <c r="D372" s="158"/>
      <c r="E372" s="178"/>
      <c r="F372" s="178"/>
      <c r="G372" s="158"/>
      <c r="H372" s="309"/>
      <c r="I372" s="178"/>
      <c r="J372" s="307"/>
      <c r="K372" s="307"/>
      <c r="L372" s="307"/>
      <c r="M372" s="307"/>
      <c r="N372" s="307"/>
      <c r="O372" s="307"/>
      <c r="P372" s="307"/>
      <c r="Q372" s="307"/>
      <c r="R372" s="307"/>
      <c r="S372" s="307"/>
      <c r="T372" s="307"/>
      <c r="U372" s="307"/>
      <c r="V372" s="307"/>
      <c r="W372" s="307"/>
      <c r="X372" s="307"/>
      <c r="Y372" s="307"/>
      <c r="Z372" s="307"/>
      <c r="AA372" s="307"/>
      <c r="AB372" s="307"/>
    </row>
    <row r="373">
      <c r="A373" s="178">
        <v>368.0</v>
      </c>
      <c r="B373" s="178"/>
      <c r="C373" s="226"/>
      <c r="D373" s="158"/>
      <c r="E373" s="178"/>
      <c r="F373" s="178"/>
      <c r="G373" s="158"/>
      <c r="H373" s="337"/>
      <c r="I373" s="178"/>
      <c r="J373" s="307"/>
      <c r="K373" s="307"/>
      <c r="L373" s="307"/>
      <c r="M373" s="307"/>
      <c r="N373" s="307"/>
      <c r="O373" s="307"/>
      <c r="P373" s="307"/>
      <c r="Q373" s="307"/>
      <c r="R373" s="307"/>
      <c r="S373" s="307"/>
      <c r="T373" s="307"/>
      <c r="U373" s="307"/>
      <c r="V373" s="307"/>
      <c r="W373" s="307"/>
      <c r="X373" s="307"/>
      <c r="Y373" s="307"/>
      <c r="Z373" s="307"/>
      <c r="AA373" s="307"/>
      <c r="AB373" s="307"/>
    </row>
    <row r="374">
      <c r="A374" s="178">
        <v>369.0</v>
      </c>
      <c r="B374" s="178"/>
      <c r="C374" s="226"/>
      <c r="D374" s="158"/>
      <c r="E374" s="178"/>
      <c r="F374" s="178"/>
      <c r="G374" s="158"/>
      <c r="H374" s="309"/>
      <c r="I374" s="178"/>
      <c r="J374" s="307"/>
      <c r="K374" s="307"/>
      <c r="L374" s="307"/>
      <c r="M374" s="307"/>
      <c r="N374" s="307"/>
      <c r="O374" s="307"/>
      <c r="P374" s="307"/>
      <c r="Q374" s="307"/>
      <c r="R374" s="307"/>
      <c r="S374" s="307"/>
      <c r="T374" s="307"/>
      <c r="U374" s="307"/>
      <c r="V374" s="307"/>
      <c r="W374" s="307"/>
      <c r="X374" s="307"/>
      <c r="Y374" s="307"/>
      <c r="Z374" s="307"/>
      <c r="AA374" s="307"/>
      <c r="AB374" s="307"/>
    </row>
    <row r="375">
      <c r="A375" s="178">
        <v>370.0</v>
      </c>
      <c r="B375" s="178"/>
      <c r="C375" s="226"/>
      <c r="D375" s="158"/>
      <c r="E375" s="178"/>
      <c r="F375" s="178"/>
      <c r="G375" s="158"/>
      <c r="H375" s="309"/>
      <c r="I375" s="178"/>
      <c r="J375" s="307"/>
      <c r="K375" s="307"/>
      <c r="L375" s="307"/>
      <c r="M375" s="307"/>
      <c r="N375" s="307"/>
      <c r="O375" s="307"/>
      <c r="P375" s="307"/>
      <c r="Q375" s="307"/>
      <c r="R375" s="307"/>
      <c r="S375" s="307"/>
      <c r="T375" s="307"/>
      <c r="U375" s="307"/>
      <c r="V375" s="307"/>
      <c r="W375" s="307"/>
      <c r="X375" s="307"/>
      <c r="Y375" s="307"/>
      <c r="Z375" s="307"/>
      <c r="AA375" s="307"/>
      <c r="AB375" s="307"/>
    </row>
    <row r="376">
      <c r="A376" s="178">
        <v>371.0</v>
      </c>
      <c r="B376" s="178"/>
      <c r="C376" s="226"/>
      <c r="D376" s="158"/>
      <c r="E376" s="178"/>
      <c r="F376" s="178"/>
      <c r="G376" s="158"/>
      <c r="H376" s="309"/>
      <c r="I376" s="178"/>
      <c r="J376" s="307"/>
      <c r="K376" s="307"/>
      <c r="L376" s="307"/>
      <c r="M376" s="307"/>
      <c r="N376" s="307"/>
      <c r="O376" s="307"/>
      <c r="P376" s="307"/>
      <c r="Q376" s="307"/>
      <c r="R376" s="307"/>
      <c r="S376" s="307"/>
      <c r="T376" s="307"/>
      <c r="U376" s="307"/>
      <c r="V376" s="307"/>
      <c r="W376" s="307"/>
      <c r="X376" s="307"/>
      <c r="Y376" s="307"/>
      <c r="Z376" s="307"/>
      <c r="AA376" s="307"/>
      <c r="AB376" s="307"/>
    </row>
    <row r="377">
      <c r="A377" s="178">
        <v>372.0</v>
      </c>
      <c r="B377" s="178"/>
      <c r="C377" s="226"/>
      <c r="D377" s="158"/>
      <c r="E377" s="116"/>
      <c r="F377" s="178"/>
      <c r="G377" s="158"/>
      <c r="H377" s="384"/>
      <c r="I377" s="178"/>
      <c r="J377" s="307"/>
      <c r="K377" s="307"/>
      <c r="L377" s="307"/>
      <c r="M377" s="307"/>
      <c r="N377" s="307"/>
      <c r="O377" s="307"/>
      <c r="P377" s="307"/>
      <c r="Q377" s="307"/>
      <c r="R377" s="307"/>
      <c r="S377" s="307"/>
      <c r="T377" s="307"/>
      <c r="U377" s="307"/>
      <c r="V377" s="307"/>
      <c r="W377" s="307"/>
      <c r="X377" s="307"/>
      <c r="Y377" s="307"/>
      <c r="Z377" s="307"/>
      <c r="AA377" s="307"/>
      <c r="AB377" s="307"/>
    </row>
    <row r="378">
      <c r="A378" s="178">
        <v>373.0</v>
      </c>
      <c r="B378" s="178"/>
      <c r="C378" s="226"/>
      <c r="D378" s="158"/>
      <c r="E378" s="178"/>
      <c r="F378" s="178"/>
      <c r="G378" s="158"/>
      <c r="H378" s="309"/>
      <c r="I378" s="226"/>
      <c r="J378" s="307"/>
      <c r="K378" s="307"/>
      <c r="L378" s="307"/>
      <c r="M378" s="307"/>
      <c r="N378" s="307"/>
      <c r="O378" s="307"/>
      <c r="P378" s="307"/>
      <c r="Q378" s="307"/>
      <c r="R378" s="307"/>
      <c r="S378" s="307"/>
      <c r="T378" s="307"/>
      <c r="U378" s="307"/>
      <c r="V378" s="307"/>
      <c r="W378" s="307"/>
      <c r="X378" s="307"/>
      <c r="Y378" s="307"/>
      <c r="Z378" s="307"/>
      <c r="AA378" s="307"/>
      <c r="AB378" s="307"/>
    </row>
    <row r="379">
      <c r="A379" s="178">
        <v>374.0</v>
      </c>
      <c r="B379" s="178"/>
      <c r="C379" s="226"/>
      <c r="D379" s="158"/>
      <c r="E379" s="178"/>
      <c r="F379" s="178"/>
      <c r="G379" s="158"/>
      <c r="H379" s="337"/>
      <c r="I379" s="226"/>
      <c r="J379" s="307"/>
      <c r="K379" s="307"/>
      <c r="L379" s="307"/>
      <c r="M379" s="307"/>
      <c r="N379" s="307"/>
      <c r="O379" s="307"/>
      <c r="P379" s="307"/>
      <c r="Q379" s="307"/>
      <c r="R379" s="307"/>
      <c r="S379" s="307"/>
      <c r="T379" s="307"/>
      <c r="U379" s="307"/>
      <c r="V379" s="307"/>
      <c r="W379" s="307"/>
      <c r="X379" s="307"/>
      <c r="Y379" s="307"/>
      <c r="Z379" s="307"/>
      <c r="AA379" s="307"/>
      <c r="AB379" s="307"/>
    </row>
    <row r="380">
      <c r="A380" s="178">
        <v>375.0</v>
      </c>
      <c r="B380" s="178"/>
      <c r="C380" s="226"/>
      <c r="D380" s="158"/>
      <c r="E380" s="178"/>
      <c r="F380" s="178"/>
      <c r="G380" s="158"/>
      <c r="H380" s="309"/>
      <c r="I380" s="178"/>
      <c r="J380" s="307"/>
      <c r="K380" s="307"/>
      <c r="L380" s="307"/>
      <c r="M380" s="307"/>
      <c r="N380" s="307"/>
      <c r="O380" s="307"/>
      <c r="P380" s="307"/>
      <c r="Q380" s="307"/>
      <c r="R380" s="307"/>
      <c r="S380" s="307"/>
      <c r="T380" s="307"/>
      <c r="U380" s="307"/>
      <c r="V380" s="307"/>
      <c r="W380" s="307"/>
      <c r="X380" s="307"/>
      <c r="Y380" s="307"/>
      <c r="Z380" s="307"/>
      <c r="AA380" s="307"/>
      <c r="AB380" s="307"/>
    </row>
    <row r="381">
      <c r="A381" s="178">
        <v>376.0</v>
      </c>
      <c r="B381" s="178"/>
      <c r="C381" s="226"/>
      <c r="D381" s="158"/>
      <c r="E381" s="178"/>
      <c r="F381" s="178"/>
      <c r="G381" s="158"/>
      <c r="H381" s="337"/>
      <c r="I381" s="178"/>
      <c r="J381" s="307"/>
      <c r="K381" s="307"/>
      <c r="L381" s="307"/>
      <c r="M381" s="307"/>
      <c r="N381" s="307"/>
      <c r="O381" s="307"/>
      <c r="P381" s="307"/>
      <c r="Q381" s="307"/>
      <c r="R381" s="307"/>
      <c r="S381" s="307"/>
      <c r="T381" s="307"/>
      <c r="U381" s="307"/>
      <c r="V381" s="307"/>
      <c r="W381" s="307"/>
      <c r="X381" s="307"/>
      <c r="Y381" s="307"/>
      <c r="Z381" s="307"/>
      <c r="AA381" s="307"/>
      <c r="AB381" s="307"/>
    </row>
    <row r="382">
      <c r="A382" s="178">
        <v>377.0</v>
      </c>
      <c r="B382" s="178"/>
      <c r="C382" s="226"/>
      <c r="D382" s="158"/>
      <c r="E382" s="178"/>
      <c r="F382" s="178"/>
      <c r="G382" s="158"/>
      <c r="H382" s="337"/>
      <c r="I382" s="178"/>
      <c r="J382" s="307"/>
      <c r="K382" s="307"/>
      <c r="L382" s="307"/>
      <c r="M382" s="307"/>
      <c r="N382" s="307"/>
      <c r="O382" s="307"/>
      <c r="P382" s="307"/>
      <c r="Q382" s="307"/>
      <c r="R382" s="307"/>
      <c r="S382" s="307"/>
      <c r="T382" s="307"/>
      <c r="U382" s="307"/>
      <c r="V382" s="307"/>
      <c r="W382" s="307"/>
      <c r="X382" s="307"/>
      <c r="Y382" s="307"/>
      <c r="Z382" s="307"/>
      <c r="AA382" s="307"/>
      <c r="AB382" s="307"/>
    </row>
    <row r="383">
      <c r="A383" s="178">
        <v>378.0</v>
      </c>
      <c r="B383" s="178"/>
      <c r="C383" s="226"/>
      <c r="D383" s="158"/>
      <c r="E383" s="178"/>
      <c r="F383" s="178"/>
      <c r="G383" s="158"/>
      <c r="H383" s="309"/>
      <c r="I383" s="178"/>
      <c r="J383" s="307"/>
      <c r="K383" s="307"/>
      <c r="L383" s="307"/>
      <c r="M383" s="307"/>
      <c r="N383" s="307"/>
      <c r="O383" s="307"/>
      <c r="P383" s="307"/>
      <c r="Q383" s="307"/>
      <c r="R383" s="307"/>
      <c r="S383" s="307"/>
      <c r="T383" s="307"/>
      <c r="U383" s="307"/>
      <c r="V383" s="307"/>
      <c r="W383" s="307"/>
      <c r="X383" s="307"/>
      <c r="Y383" s="307"/>
      <c r="Z383" s="307"/>
      <c r="AA383" s="307"/>
      <c r="AB383" s="307"/>
    </row>
    <row r="384">
      <c r="A384" s="178">
        <v>379.0</v>
      </c>
      <c r="B384" s="178"/>
      <c r="C384" s="226"/>
      <c r="D384" s="158"/>
      <c r="E384" s="178"/>
      <c r="F384" s="178"/>
      <c r="G384" s="158"/>
      <c r="H384" s="309"/>
      <c r="I384" s="178"/>
      <c r="J384" s="307"/>
      <c r="K384" s="307"/>
      <c r="L384" s="307"/>
      <c r="M384" s="307"/>
      <c r="N384" s="307"/>
      <c r="O384" s="307"/>
      <c r="P384" s="307"/>
      <c r="Q384" s="307"/>
      <c r="R384" s="307"/>
      <c r="S384" s="307"/>
      <c r="T384" s="307"/>
      <c r="U384" s="307"/>
      <c r="V384" s="307"/>
      <c r="W384" s="307"/>
      <c r="X384" s="307"/>
      <c r="Y384" s="307"/>
      <c r="Z384" s="307"/>
      <c r="AA384" s="307"/>
      <c r="AB384" s="307"/>
    </row>
    <row r="385">
      <c r="A385" s="178">
        <v>380.0</v>
      </c>
      <c r="B385" s="385"/>
      <c r="C385" s="226"/>
      <c r="D385" s="111"/>
      <c r="E385" s="385"/>
      <c r="F385" s="385"/>
      <c r="G385" s="111"/>
      <c r="H385" s="309"/>
      <c r="I385" s="178"/>
      <c r="J385" s="307"/>
      <c r="K385" s="307"/>
      <c r="L385" s="307"/>
      <c r="M385" s="307"/>
      <c r="N385" s="307"/>
      <c r="O385" s="307"/>
      <c r="P385" s="307"/>
      <c r="Q385" s="307"/>
      <c r="R385" s="307"/>
      <c r="S385" s="307"/>
      <c r="T385" s="307"/>
      <c r="U385" s="307"/>
      <c r="V385" s="307"/>
      <c r="W385" s="307"/>
      <c r="X385" s="307"/>
      <c r="Y385" s="307"/>
      <c r="Z385" s="307"/>
      <c r="AA385" s="307"/>
      <c r="AB385" s="307"/>
    </row>
    <row r="386">
      <c r="A386" s="178">
        <v>381.0</v>
      </c>
      <c r="B386" s="178"/>
      <c r="C386" s="226"/>
      <c r="D386" s="158"/>
      <c r="E386" s="178"/>
      <c r="F386" s="178"/>
      <c r="G386" s="158"/>
      <c r="H386" s="337"/>
      <c r="I386" s="178"/>
      <c r="J386" s="307"/>
      <c r="K386" s="307"/>
      <c r="L386" s="307"/>
      <c r="M386" s="307"/>
      <c r="N386" s="307"/>
      <c r="O386" s="307"/>
      <c r="P386" s="307"/>
      <c r="Q386" s="307"/>
      <c r="R386" s="307"/>
      <c r="S386" s="307"/>
      <c r="T386" s="307"/>
      <c r="U386" s="307"/>
      <c r="V386" s="307"/>
      <c r="W386" s="307"/>
      <c r="X386" s="307"/>
      <c r="Y386" s="307"/>
      <c r="Z386" s="307"/>
      <c r="AA386" s="307"/>
      <c r="AB386" s="307"/>
    </row>
    <row r="387">
      <c r="A387" s="178">
        <v>382.0</v>
      </c>
      <c r="B387" s="178"/>
      <c r="C387" s="226"/>
      <c r="D387" s="158"/>
      <c r="E387" s="178"/>
      <c r="F387" s="178"/>
      <c r="G387" s="158"/>
      <c r="H387" s="337"/>
      <c r="I387" s="178"/>
      <c r="J387" s="307"/>
      <c r="K387" s="307"/>
      <c r="L387" s="307"/>
      <c r="M387" s="307"/>
      <c r="N387" s="307"/>
      <c r="O387" s="307"/>
      <c r="P387" s="307"/>
      <c r="Q387" s="307"/>
      <c r="R387" s="307"/>
      <c r="S387" s="307"/>
      <c r="T387" s="307"/>
      <c r="U387" s="307"/>
      <c r="V387" s="307"/>
      <c r="W387" s="307"/>
      <c r="X387" s="307"/>
      <c r="Y387" s="307"/>
      <c r="Z387" s="307"/>
      <c r="AA387" s="307"/>
      <c r="AB387" s="307"/>
    </row>
    <row r="388">
      <c r="A388" s="178">
        <v>383.0</v>
      </c>
      <c r="B388" s="178"/>
      <c r="C388" s="178"/>
      <c r="D388" s="158"/>
      <c r="E388" s="178"/>
      <c r="F388" s="178"/>
      <c r="G388" s="158"/>
      <c r="H388" s="337"/>
      <c r="I388" s="178"/>
      <c r="J388" s="307"/>
      <c r="K388" s="307"/>
      <c r="L388" s="307"/>
      <c r="M388" s="307"/>
      <c r="N388" s="307"/>
      <c r="O388" s="307"/>
      <c r="P388" s="307"/>
      <c r="Q388" s="307"/>
      <c r="R388" s="307"/>
      <c r="S388" s="307"/>
      <c r="T388" s="307"/>
      <c r="U388" s="307"/>
      <c r="V388" s="307"/>
      <c r="W388" s="307"/>
      <c r="X388" s="307"/>
      <c r="Y388" s="307"/>
      <c r="Z388" s="307"/>
      <c r="AA388" s="307"/>
      <c r="AB388" s="307"/>
    </row>
    <row r="389">
      <c r="A389" s="178">
        <v>384.0</v>
      </c>
      <c r="B389" s="178"/>
      <c r="C389" s="178"/>
      <c r="D389" s="158"/>
      <c r="E389" s="178"/>
      <c r="F389" s="178"/>
      <c r="G389" s="158"/>
      <c r="H389" s="337"/>
      <c r="I389" s="178"/>
      <c r="J389" s="307"/>
      <c r="K389" s="307"/>
      <c r="L389" s="307"/>
      <c r="M389" s="307"/>
      <c r="N389" s="307"/>
      <c r="O389" s="307"/>
      <c r="P389" s="307"/>
      <c r="Q389" s="307"/>
      <c r="R389" s="307"/>
      <c r="S389" s="307"/>
      <c r="T389" s="307"/>
      <c r="U389" s="307"/>
      <c r="V389" s="307"/>
      <c r="W389" s="307"/>
      <c r="X389" s="307"/>
      <c r="Y389" s="307"/>
      <c r="Z389" s="307"/>
      <c r="AA389" s="307"/>
      <c r="AB389" s="307"/>
    </row>
    <row r="390">
      <c r="A390" s="178">
        <v>385.0</v>
      </c>
      <c r="B390" s="178"/>
      <c r="C390" s="178"/>
      <c r="D390" s="158"/>
      <c r="E390" s="178"/>
      <c r="F390" s="178"/>
      <c r="G390" s="158"/>
      <c r="H390" s="337"/>
      <c r="I390" s="178"/>
      <c r="J390" s="307"/>
      <c r="K390" s="307"/>
      <c r="L390" s="307"/>
      <c r="M390" s="307"/>
      <c r="N390" s="307"/>
      <c r="O390" s="307"/>
      <c r="P390" s="307"/>
      <c r="Q390" s="307"/>
      <c r="R390" s="307"/>
      <c r="S390" s="307"/>
      <c r="T390" s="307"/>
      <c r="U390" s="307"/>
      <c r="V390" s="307"/>
      <c r="W390" s="307"/>
      <c r="X390" s="307"/>
      <c r="Y390" s="307"/>
      <c r="Z390" s="307"/>
      <c r="AA390" s="307"/>
      <c r="AB390" s="307"/>
    </row>
    <row r="391">
      <c r="A391" s="178">
        <v>386.0</v>
      </c>
      <c r="B391" s="178"/>
      <c r="C391" s="226"/>
      <c r="D391" s="156"/>
      <c r="E391" s="178"/>
      <c r="F391" s="178"/>
      <c r="G391" s="158"/>
      <c r="H391" s="337"/>
      <c r="I391" s="178"/>
      <c r="J391" s="307"/>
      <c r="K391" s="307"/>
      <c r="L391" s="307"/>
      <c r="M391" s="307"/>
      <c r="N391" s="307"/>
      <c r="O391" s="307"/>
      <c r="P391" s="307"/>
      <c r="Q391" s="307"/>
      <c r="R391" s="307"/>
      <c r="S391" s="307"/>
      <c r="T391" s="307"/>
      <c r="U391" s="307"/>
      <c r="V391" s="307"/>
      <c r="W391" s="307"/>
      <c r="X391" s="307"/>
      <c r="Y391" s="307"/>
      <c r="Z391" s="307"/>
      <c r="AA391" s="307"/>
      <c r="AB391" s="307"/>
    </row>
    <row r="392">
      <c r="A392" s="178">
        <v>387.0</v>
      </c>
      <c r="B392" s="178"/>
      <c r="C392" s="178"/>
      <c r="D392" s="158"/>
      <c r="E392" s="178"/>
      <c r="F392" s="178"/>
      <c r="G392" s="158"/>
      <c r="H392" s="337"/>
      <c r="I392" s="178"/>
      <c r="J392" s="307"/>
      <c r="K392" s="307"/>
      <c r="L392" s="307"/>
      <c r="M392" s="307"/>
      <c r="N392" s="307"/>
      <c r="O392" s="307"/>
      <c r="P392" s="307"/>
      <c r="Q392" s="307"/>
      <c r="R392" s="307"/>
      <c r="S392" s="307"/>
      <c r="T392" s="307"/>
      <c r="U392" s="307"/>
      <c r="V392" s="307"/>
      <c r="W392" s="307"/>
      <c r="X392" s="307"/>
      <c r="Y392" s="307"/>
      <c r="Z392" s="307"/>
      <c r="AA392" s="307"/>
      <c r="AB392" s="307"/>
    </row>
    <row r="393">
      <c r="A393" s="178">
        <v>388.0</v>
      </c>
      <c r="B393" s="178"/>
      <c r="C393" s="178"/>
      <c r="D393" s="158"/>
      <c r="E393" s="178"/>
      <c r="F393" s="178"/>
      <c r="G393" s="158"/>
      <c r="H393" s="337"/>
      <c r="I393" s="178"/>
      <c r="J393" s="307"/>
      <c r="K393" s="307"/>
      <c r="L393" s="307"/>
      <c r="M393" s="307"/>
      <c r="N393" s="307"/>
      <c r="O393" s="307"/>
      <c r="P393" s="307"/>
      <c r="Q393" s="307"/>
      <c r="R393" s="307"/>
      <c r="S393" s="307"/>
      <c r="T393" s="307"/>
      <c r="U393" s="307"/>
      <c r="V393" s="307"/>
      <c r="W393" s="307"/>
      <c r="X393" s="307"/>
      <c r="Y393" s="307"/>
      <c r="Z393" s="307"/>
      <c r="AA393" s="307"/>
      <c r="AB393" s="307"/>
    </row>
    <row r="394">
      <c r="A394" s="178">
        <v>389.0</v>
      </c>
      <c r="B394" s="178"/>
      <c r="C394" s="178"/>
      <c r="D394" s="158"/>
      <c r="E394" s="178"/>
      <c r="F394" s="178"/>
      <c r="G394" s="158"/>
      <c r="H394" s="337"/>
      <c r="I394" s="178"/>
      <c r="J394" s="307"/>
      <c r="K394" s="307"/>
      <c r="L394" s="307"/>
      <c r="M394" s="307"/>
      <c r="N394" s="307"/>
      <c r="O394" s="307"/>
      <c r="P394" s="307"/>
      <c r="Q394" s="307"/>
      <c r="R394" s="307"/>
      <c r="S394" s="307"/>
      <c r="T394" s="307"/>
      <c r="U394" s="307"/>
      <c r="V394" s="307"/>
      <c r="W394" s="307"/>
      <c r="X394" s="307"/>
      <c r="Y394" s="307"/>
      <c r="Z394" s="307"/>
      <c r="AA394" s="307"/>
      <c r="AB394" s="307"/>
    </row>
    <row r="395">
      <c r="A395" s="386">
        <v>390.0</v>
      </c>
      <c r="B395" s="178"/>
      <c r="C395" s="178"/>
      <c r="D395" s="158"/>
      <c r="E395" s="178"/>
      <c r="F395" s="178"/>
      <c r="G395" s="158"/>
      <c r="H395" s="337"/>
      <c r="I395" s="178"/>
      <c r="J395" s="307"/>
      <c r="K395" s="307"/>
      <c r="L395" s="307"/>
      <c r="M395" s="307"/>
      <c r="N395" s="307"/>
      <c r="O395" s="307"/>
      <c r="P395" s="307"/>
      <c r="Q395" s="307"/>
      <c r="R395" s="307"/>
      <c r="S395" s="307"/>
      <c r="T395" s="307"/>
      <c r="U395" s="307"/>
      <c r="V395" s="307"/>
      <c r="W395" s="307"/>
      <c r="X395" s="307"/>
      <c r="Y395" s="307"/>
      <c r="Z395" s="307"/>
      <c r="AA395" s="307"/>
      <c r="AB395" s="307"/>
    </row>
    <row r="396">
      <c r="A396" s="386">
        <v>391.0</v>
      </c>
      <c r="B396" s="178"/>
      <c r="C396" s="178"/>
      <c r="D396" s="158"/>
      <c r="E396" s="178"/>
      <c r="F396" s="178"/>
      <c r="G396" s="158"/>
      <c r="H396" s="337"/>
      <c r="I396" s="178"/>
      <c r="J396" s="307"/>
      <c r="K396" s="307"/>
      <c r="L396" s="307"/>
      <c r="M396" s="307"/>
      <c r="N396" s="307"/>
      <c r="O396" s="307"/>
      <c r="P396" s="307"/>
      <c r="Q396" s="307"/>
      <c r="R396" s="307"/>
      <c r="S396" s="307"/>
      <c r="T396" s="307"/>
      <c r="U396" s="307"/>
      <c r="V396" s="307"/>
      <c r="W396" s="307"/>
      <c r="X396" s="307"/>
      <c r="Y396" s="307"/>
      <c r="Z396" s="307"/>
      <c r="AA396" s="307"/>
      <c r="AB396" s="307"/>
    </row>
    <row r="397">
      <c r="A397" s="386">
        <v>392.0</v>
      </c>
      <c r="B397" s="178"/>
      <c r="C397" s="226"/>
      <c r="D397" s="158"/>
      <c r="E397" s="178"/>
      <c r="F397" s="178"/>
      <c r="G397" s="158"/>
      <c r="H397" s="337"/>
      <c r="I397" s="178"/>
      <c r="J397" s="307"/>
      <c r="K397" s="307"/>
      <c r="L397" s="307"/>
      <c r="M397" s="307"/>
      <c r="N397" s="307"/>
      <c r="O397" s="307"/>
      <c r="P397" s="307"/>
      <c r="Q397" s="307"/>
      <c r="R397" s="307"/>
      <c r="S397" s="307"/>
      <c r="T397" s="307"/>
      <c r="U397" s="307"/>
      <c r="V397" s="307"/>
      <c r="W397" s="307"/>
      <c r="X397" s="307"/>
      <c r="Y397" s="307"/>
      <c r="Z397" s="307"/>
      <c r="AA397" s="307"/>
      <c r="AB397" s="307"/>
    </row>
    <row r="398">
      <c r="A398" s="386">
        <v>393.0</v>
      </c>
      <c r="B398" s="178"/>
      <c r="C398" s="178"/>
      <c r="D398" s="158"/>
      <c r="E398" s="178"/>
      <c r="F398" s="178"/>
      <c r="G398" s="158"/>
      <c r="H398" s="337"/>
      <c r="I398" s="178"/>
      <c r="J398" s="307"/>
      <c r="K398" s="307"/>
      <c r="L398" s="307"/>
      <c r="M398" s="307"/>
      <c r="N398" s="307"/>
      <c r="O398" s="307"/>
      <c r="P398" s="307"/>
      <c r="Q398" s="307"/>
      <c r="R398" s="307"/>
      <c r="S398" s="307"/>
      <c r="T398" s="307"/>
      <c r="U398" s="307"/>
      <c r="V398" s="307"/>
      <c r="W398" s="307"/>
      <c r="X398" s="307"/>
      <c r="Y398" s="307"/>
      <c r="Z398" s="307"/>
      <c r="AA398" s="307"/>
      <c r="AB398" s="307"/>
    </row>
    <row r="399">
      <c r="A399" s="386">
        <v>394.0</v>
      </c>
      <c r="B399" s="178"/>
      <c r="C399" s="226"/>
      <c r="D399" s="158"/>
      <c r="E399" s="178"/>
      <c r="F399" s="178"/>
      <c r="G399" s="158"/>
      <c r="H399" s="337"/>
      <c r="I399" s="178"/>
      <c r="J399" s="307"/>
      <c r="K399" s="307"/>
      <c r="L399" s="307"/>
      <c r="M399" s="307"/>
      <c r="N399" s="307"/>
      <c r="O399" s="307"/>
      <c r="P399" s="307"/>
      <c r="Q399" s="307"/>
      <c r="R399" s="307"/>
      <c r="S399" s="307"/>
      <c r="T399" s="307"/>
      <c r="U399" s="307"/>
      <c r="V399" s="307"/>
      <c r="W399" s="307"/>
      <c r="X399" s="307"/>
      <c r="Y399" s="307"/>
      <c r="Z399" s="307"/>
      <c r="AA399" s="307"/>
      <c r="AB399" s="307"/>
    </row>
    <row r="400">
      <c r="A400" s="386">
        <v>395.0</v>
      </c>
      <c r="B400" s="178"/>
      <c r="C400" s="178"/>
      <c r="D400" s="158"/>
      <c r="E400" s="178"/>
      <c r="F400" s="178"/>
      <c r="G400" s="158"/>
      <c r="H400" s="337"/>
      <c r="I400" s="178"/>
      <c r="J400" s="307"/>
      <c r="K400" s="307"/>
      <c r="L400" s="307"/>
      <c r="M400" s="307"/>
      <c r="N400" s="307"/>
      <c r="O400" s="307"/>
      <c r="P400" s="307"/>
      <c r="Q400" s="307"/>
      <c r="R400" s="307"/>
      <c r="S400" s="307"/>
      <c r="T400" s="307"/>
      <c r="U400" s="307"/>
      <c r="V400" s="307"/>
      <c r="W400" s="307"/>
      <c r="X400" s="307"/>
      <c r="Y400" s="307"/>
      <c r="Z400" s="307"/>
      <c r="AA400" s="307"/>
      <c r="AB400" s="307"/>
    </row>
    <row r="401">
      <c r="A401" s="386">
        <v>396.0</v>
      </c>
      <c r="B401" s="178"/>
      <c r="C401" s="178"/>
      <c r="D401" s="158"/>
      <c r="E401" s="178"/>
      <c r="F401" s="178"/>
      <c r="G401" s="158"/>
      <c r="H401" s="337"/>
      <c r="I401" s="178"/>
      <c r="J401" s="307"/>
      <c r="K401" s="307"/>
      <c r="L401" s="307"/>
      <c r="M401" s="307"/>
      <c r="N401" s="307"/>
      <c r="O401" s="307"/>
      <c r="P401" s="307"/>
      <c r="Q401" s="307"/>
      <c r="R401" s="307"/>
      <c r="S401" s="307"/>
      <c r="T401" s="307"/>
      <c r="U401" s="307"/>
      <c r="V401" s="307"/>
      <c r="W401" s="307"/>
      <c r="X401" s="307"/>
      <c r="Y401" s="307"/>
      <c r="Z401" s="307"/>
      <c r="AA401" s="307"/>
      <c r="AB401" s="307"/>
    </row>
    <row r="402">
      <c r="A402" s="386">
        <v>397.0</v>
      </c>
      <c r="B402" s="178"/>
      <c r="C402" s="178"/>
      <c r="D402" s="158"/>
      <c r="E402" s="178"/>
      <c r="F402" s="178"/>
      <c r="G402" s="158"/>
      <c r="H402" s="337"/>
      <c r="I402" s="178"/>
      <c r="J402" s="307"/>
      <c r="K402" s="307"/>
      <c r="L402" s="307"/>
      <c r="M402" s="307"/>
      <c r="N402" s="307"/>
      <c r="O402" s="307"/>
      <c r="P402" s="307"/>
      <c r="Q402" s="307"/>
      <c r="R402" s="307"/>
      <c r="S402" s="307"/>
      <c r="T402" s="307"/>
      <c r="U402" s="307"/>
      <c r="V402" s="307"/>
      <c r="W402" s="307"/>
      <c r="X402" s="307"/>
      <c r="Y402" s="307"/>
      <c r="Z402" s="307"/>
      <c r="AA402" s="307"/>
      <c r="AB402" s="307"/>
    </row>
    <row r="403">
      <c r="A403" s="386">
        <v>398.0</v>
      </c>
      <c r="B403" s="178"/>
      <c r="C403" s="178"/>
      <c r="D403" s="158"/>
      <c r="E403" s="178"/>
      <c r="F403" s="178"/>
      <c r="G403" s="158"/>
      <c r="H403" s="337"/>
      <c r="I403" s="178"/>
      <c r="J403" s="307"/>
      <c r="K403" s="307"/>
      <c r="L403" s="307"/>
      <c r="M403" s="307"/>
      <c r="N403" s="307"/>
      <c r="O403" s="307"/>
      <c r="P403" s="307"/>
      <c r="Q403" s="307"/>
      <c r="R403" s="307"/>
      <c r="S403" s="307"/>
      <c r="T403" s="307"/>
      <c r="U403" s="307"/>
      <c r="V403" s="307"/>
      <c r="W403" s="307"/>
      <c r="X403" s="307"/>
      <c r="Y403" s="307"/>
      <c r="Z403" s="307"/>
      <c r="AA403" s="307"/>
      <c r="AB403" s="307"/>
    </row>
    <row r="404">
      <c r="A404" s="386">
        <v>399.0</v>
      </c>
      <c r="B404" s="178"/>
      <c r="C404" s="178"/>
      <c r="D404" s="158"/>
      <c r="E404" s="178"/>
      <c r="F404" s="178"/>
      <c r="G404" s="158"/>
      <c r="H404" s="337"/>
      <c r="I404" s="178"/>
      <c r="J404" s="307"/>
      <c r="K404" s="307"/>
      <c r="L404" s="307"/>
      <c r="M404" s="307"/>
      <c r="N404" s="307"/>
      <c r="O404" s="307"/>
      <c r="P404" s="307"/>
      <c r="Q404" s="307"/>
      <c r="R404" s="307"/>
      <c r="S404" s="307"/>
      <c r="T404" s="307"/>
      <c r="U404" s="307"/>
      <c r="V404" s="307"/>
      <c r="W404" s="307"/>
      <c r="X404" s="307"/>
      <c r="Y404" s="307"/>
      <c r="Z404" s="307"/>
      <c r="AA404" s="307"/>
      <c r="AB404" s="307"/>
    </row>
    <row r="405">
      <c r="A405" s="386">
        <v>400.0</v>
      </c>
      <c r="B405" s="178"/>
      <c r="C405" s="178"/>
      <c r="D405" s="158"/>
      <c r="E405" s="178"/>
      <c r="F405" s="178"/>
      <c r="G405" s="158"/>
      <c r="H405" s="337"/>
      <c r="I405" s="178"/>
      <c r="J405" s="307"/>
      <c r="K405" s="307"/>
      <c r="L405" s="307"/>
      <c r="M405" s="307"/>
      <c r="N405" s="307"/>
      <c r="O405" s="307"/>
      <c r="P405" s="307"/>
      <c r="Q405" s="307"/>
      <c r="R405" s="307"/>
      <c r="S405" s="307"/>
      <c r="T405" s="307"/>
      <c r="U405" s="307"/>
      <c r="V405" s="307"/>
      <c r="W405" s="307"/>
      <c r="X405" s="307"/>
      <c r="Y405" s="307"/>
      <c r="Z405" s="307"/>
      <c r="AA405" s="307"/>
      <c r="AB405" s="307"/>
    </row>
    <row r="406">
      <c r="A406" s="386">
        <v>401.0</v>
      </c>
      <c r="B406" s="178"/>
      <c r="C406" s="178"/>
      <c r="D406" s="158"/>
      <c r="E406" s="178"/>
      <c r="F406" s="178"/>
      <c r="G406" s="158"/>
      <c r="H406" s="337"/>
      <c r="I406" s="178"/>
      <c r="J406" s="307"/>
      <c r="K406" s="307"/>
      <c r="L406" s="307"/>
      <c r="M406" s="307"/>
      <c r="N406" s="307"/>
      <c r="O406" s="307"/>
      <c r="P406" s="307"/>
      <c r="Q406" s="307"/>
      <c r="R406" s="307"/>
      <c r="S406" s="307"/>
      <c r="T406" s="307"/>
      <c r="U406" s="307"/>
      <c r="V406" s="307"/>
      <c r="W406" s="307"/>
      <c r="X406" s="307"/>
      <c r="Y406" s="307"/>
      <c r="Z406" s="307"/>
      <c r="AA406" s="307"/>
      <c r="AB406" s="307"/>
    </row>
    <row r="407">
      <c r="A407" s="386">
        <v>402.0</v>
      </c>
      <c r="B407" s="178"/>
      <c r="C407" s="178"/>
      <c r="D407" s="158"/>
      <c r="E407" s="178"/>
      <c r="F407" s="178"/>
      <c r="G407" s="158"/>
      <c r="H407" s="337"/>
      <c r="I407" s="178"/>
      <c r="J407" s="307"/>
      <c r="K407" s="307"/>
      <c r="L407" s="307"/>
      <c r="M407" s="307"/>
      <c r="N407" s="307"/>
      <c r="O407" s="307"/>
      <c r="P407" s="307"/>
      <c r="Q407" s="307"/>
      <c r="R407" s="307"/>
      <c r="S407" s="307"/>
      <c r="T407" s="307"/>
      <c r="U407" s="307"/>
      <c r="V407" s="307"/>
      <c r="W407" s="307"/>
      <c r="X407" s="307"/>
      <c r="Y407" s="307"/>
      <c r="Z407" s="307"/>
      <c r="AA407" s="307"/>
      <c r="AB407" s="307"/>
    </row>
    <row r="408">
      <c r="A408" s="386">
        <v>403.0</v>
      </c>
      <c r="B408" s="226"/>
      <c r="C408" s="178"/>
      <c r="D408" s="158"/>
      <c r="E408" s="178"/>
      <c r="F408" s="178"/>
      <c r="G408" s="158"/>
      <c r="H408" s="337"/>
      <c r="I408" s="178"/>
      <c r="J408" s="307"/>
      <c r="K408" s="307"/>
      <c r="L408" s="307"/>
      <c r="M408" s="307"/>
      <c r="N408" s="307"/>
      <c r="O408" s="307"/>
      <c r="P408" s="307"/>
      <c r="Q408" s="307"/>
      <c r="R408" s="307"/>
      <c r="S408" s="307"/>
      <c r="T408" s="307"/>
      <c r="U408" s="307"/>
      <c r="V408" s="307"/>
      <c r="W408" s="307"/>
      <c r="X408" s="307"/>
      <c r="Y408" s="307"/>
      <c r="Z408" s="307"/>
      <c r="AA408" s="307"/>
      <c r="AB408" s="307"/>
    </row>
    <row r="409">
      <c r="A409" s="386">
        <v>404.0</v>
      </c>
      <c r="B409" s="178"/>
      <c r="C409" s="178"/>
      <c r="D409" s="158"/>
      <c r="E409" s="178"/>
      <c r="F409" s="178"/>
      <c r="G409" s="158"/>
      <c r="H409" s="337"/>
      <c r="I409" s="178"/>
      <c r="J409" s="307"/>
      <c r="K409" s="307"/>
      <c r="L409" s="307"/>
      <c r="M409" s="307"/>
      <c r="N409" s="307"/>
      <c r="O409" s="307"/>
      <c r="P409" s="307"/>
      <c r="Q409" s="307"/>
      <c r="R409" s="307"/>
      <c r="S409" s="307"/>
      <c r="T409" s="307"/>
      <c r="U409" s="307"/>
      <c r="V409" s="307"/>
      <c r="W409" s="307"/>
      <c r="X409" s="307"/>
      <c r="Y409" s="307"/>
      <c r="Z409" s="307"/>
      <c r="AA409" s="307"/>
      <c r="AB409" s="307"/>
    </row>
    <row r="410">
      <c r="A410" s="386">
        <v>405.0</v>
      </c>
      <c r="B410" s="178"/>
      <c r="C410" s="178"/>
      <c r="D410" s="158"/>
      <c r="E410" s="178"/>
      <c r="F410" s="178"/>
      <c r="G410" s="158"/>
      <c r="H410" s="337"/>
      <c r="I410" s="178"/>
      <c r="J410" s="307"/>
      <c r="K410" s="307"/>
      <c r="L410" s="307"/>
      <c r="M410" s="307"/>
      <c r="N410" s="307"/>
      <c r="O410" s="307"/>
      <c r="P410" s="307"/>
      <c r="Q410" s="307"/>
      <c r="R410" s="307"/>
      <c r="S410" s="307"/>
      <c r="T410" s="307"/>
      <c r="U410" s="307"/>
      <c r="V410" s="307"/>
      <c r="W410" s="307"/>
      <c r="X410" s="307"/>
      <c r="Y410" s="307"/>
      <c r="Z410" s="307"/>
      <c r="AA410" s="307"/>
      <c r="AB410" s="307"/>
    </row>
    <row r="411">
      <c r="A411" s="386">
        <v>406.0</v>
      </c>
      <c r="B411" s="178"/>
      <c r="C411" s="178"/>
      <c r="D411" s="158"/>
      <c r="E411" s="178"/>
      <c r="F411" s="178"/>
      <c r="G411" s="158"/>
      <c r="H411" s="337"/>
      <c r="I411" s="178"/>
      <c r="J411" s="307"/>
      <c r="K411" s="307"/>
      <c r="L411" s="307"/>
      <c r="M411" s="307"/>
      <c r="N411" s="307"/>
      <c r="O411" s="307"/>
      <c r="P411" s="307"/>
      <c r="Q411" s="307"/>
      <c r="R411" s="307"/>
      <c r="S411" s="307"/>
      <c r="T411" s="307"/>
      <c r="U411" s="307"/>
      <c r="V411" s="307"/>
      <c r="W411" s="307"/>
      <c r="X411" s="307"/>
      <c r="Y411" s="307"/>
      <c r="Z411" s="307"/>
      <c r="AA411" s="307"/>
      <c r="AB411" s="307"/>
    </row>
    <row r="412">
      <c r="A412" s="386">
        <v>407.0</v>
      </c>
      <c r="B412" s="178"/>
      <c r="C412" s="178"/>
      <c r="D412" s="158"/>
      <c r="E412" s="178"/>
      <c r="F412" s="178"/>
      <c r="G412" s="158"/>
      <c r="H412" s="337"/>
      <c r="I412" s="178"/>
      <c r="J412" s="307"/>
      <c r="K412" s="307"/>
      <c r="L412" s="307"/>
      <c r="M412" s="307"/>
      <c r="N412" s="307"/>
      <c r="O412" s="307"/>
      <c r="P412" s="307"/>
      <c r="Q412" s="307"/>
      <c r="R412" s="307"/>
      <c r="S412" s="307"/>
      <c r="T412" s="307"/>
      <c r="U412" s="307"/>
      <c r="V412" s="307"/>
      <c r="W412" s="307"/>
      <c r="X412" s="307"/>
      <c r="Y412" s="307"/>
      <c r="Z412" s="307"/>
      <c r="AA412" s="307"/>
      <c r="AB412" s="307"/>
    </row>
    <row r="413">
      <c r="A413" s="386">
        <v>408.0</v>
      </c>
      <c r="B413" s="178"/>
      <c r="C413" s="178"/>
      <c r="D413" s="158"/>
      <c r="E413" s="178"/>
      <c r="F413" s="178"/>
      <c r="G413" s="158"/>
      <c r="H413" s="337"/>
      <c r="I413" s="178"/>
      <c r="J413" s="307"/>
      <c r="K413" s="307"/>
      <c r="L413" s="307"/>
      <c r="M413" s="307"/>
      <c r="N413" s="307"/>
      <c r="O413" s="307"/>
      <c r="P413" s="307"/>
      <c r="Q413" s="307"/>
      <c r="R413" s="307"/>
      <c r="S413" s="307"/>
      <c r="T413" s="307"/>
      <c r="U413" s="307"/>
      <c r="V413" s="307"/>
      <c r="W413" s="307"/>
      <c r="X413" s="307"/>
      <c r="Y413" s="307"/>
      <c r="Z413" s="307"/>
      <c r="AA413" s="307"/>
      <c r="AB413" s="307"/>
    </row>
    <row r="414">
      <c r="A414" s="386">
        <v>409.0</v>
      </c>
      <c r="B414" s="178"/>
      <c r="C414" s="178"/>
      <c r="D414" s="158"/>
      <c r="E414" s="178"/>
      <c r="F414" s="178"/>
      <c r="G414" s="158"/>
      <c r="H414" s="337"/>
      <c r="I414" s="178"/>
      <c r="J414" s="307"/>
      <c r="K414" s="307"/>
      <c r="L414" s="307"/>
      <c r="M414" s="307"/>
      <c r="N414" s="307"/>
      <c r="O414" s="307"/>
      <c r="P414" s="307"/>
      <c r="Q414" s="307"/>
      <c r="R414" s="307"/>
      <c r="S414" s="307"/>
      <c r="T414" s="307"/>
      <c r="U414" s="307"/>
      <c r="V414" s="307"/>
      <c r="W414" s="307"/>
      <c r="X414" s="307"/>
      <c r="Y414" s="307"/>
      <c r="Z414" s="307"/>
      <c r="AA414" s="307"/>
      <c r="AB414" s="307"/>
    </row>
    <row r="415">
      <c r="A415" s="386">
        <v>410.0</v>
      </c>
      <c r="B415" s="178"/>
      <c r="C415" s="178"/>
      <c r="D415" s="158"/>
      <c r="E415" s="178"/>
      <c r="F415" s="178"/>
      <c r="G415" s="158"/>
      <c r="H415" s="337"/>
      <c r="I415" s="178"/>
      <c r="J415" s="307"/>
      <c r="K415" s="307"/>
      <c r="L415" s="307"/>
      <c r="M415" s="307"/>
      <c r="N415" s="307"/>
      <c r="O415" s="307"/>
      <c r="P415" s="307"/>
      <c r="Q415" s="307"/>
      <c r="R415" s="307"/>
      <c r="S415" s="307"/>
      <c r="T415" s="307"/>
      <c r="U415" s="307"/>
      <c r="V415" s="307"/>
      <c r="W415" s="307"/>
      <c r="X415" s="307"/>
      <c r="Y415" s="307"/>
      <c r="Z415" s="307"/>
      <c r="AA415" s="307"/>
      <c r="AB415" s="307"/>
    </row>
    <row r="416">
      <c r="A416" s="386">
        <v>411.0</v>
      </c>
      <c r="B416" s="178"/>
      <c r="C416" s="178"/>
      <c r="D416" s="158"/>
      <c r="E416" s="178"/>
      <c r="F416" s="178"/>
      <c r="G416" s="158"/>
      <c r="H416" s="226"/>
      <c r="I416" s="178"/>
      <c r="J416" s="307"/>
      <c r="K416" s="307"/>
      <c r="L416" s="307"/>
      <c r="M416" s="307"/>
      <c r="N416" s="307"/>
      <c r="O416" s="307"/>
      <c r="P416" s="307"/>
      <c r="Q416" s="307"/>
      <c r="R416" s="307"/>
      <c r="S416" s="307"/>
      <c r="T416" s="307"/>
      <c r="U416" s="307"/>
      <c r="V416" s="307"/>
      <c r="W416" s="307"/>
      <c r="X416" s="307"/>
      <c r="Y416" s="307"/>
      <c r="Z416" s="307"/>
      <c r="AA416" s="307"/>
      <c r="AB416" s="307"/>
    </row>
    <row r="417">
      <c r="A417" s="386">
        <v>412.0</v>
      </c>
      <c r="B417" s="178"/>
      <c r="C417" s="226"/>
      <c r="D417" s="158"/>
      <c r="E417" s="178"/>
      <c r="F417" s="178"/>
      <c r="G417" s="158"/>
      <c r="H417" s="337"/>
      <c r="I417" s="178"/>
      <c r="J417" s="307"/>
      <c r="K417" s="307"/>
      <c r="L417" s="307"/>
      <c r="M417" s="307"/>
      <c r="N417" s="307"/>
      <c r="O417" s="307"/>
      <c r="P417" s="307"/>
      <c r="Q417" s="307"/>
      <c r="R417" s="307"/>
      <c r="S417" s="307"/>
      <c r="T417" s="307"/>
      <c r="U417" s="307"/>
      <c r="V417" s="307"/>
      <c r="W417" s="307"/>
      <c r="X417" s="307"/>
      <c r="Y417" s="307"/>
      <c r="Z417" s="307"/>
      <c r="AA417" s="307"/>
      <c r="AB417" s="307"/>
    </row>
    <row r="418">
      <c r="A418" s="386">
        <v>413.0</v>
      </c>
      <c r="B418" s="178"/>
      <c r="C418" s="178"/>
      <c r="D418" s="158"/>
      <c r="E418" s="178"/>
      <c r="F418" s="178"/>
      <c r="G418" s="158"/>
      <c r="H418" s="337"/>
      <c r="I418" s="178"/>
      <c r="J418" s="307"/>
      <c r="K418" s="307"/>
      <c r="L418" s="307"/>
      <c r="M418" s="307"/>
      <c r="N418" s="307"/>
      <c r="O418" s="307"/>
      <c r="P418" s="307"/>
      <c r="Q418" s="307"/>
      <c r="R418" s="307"/>
      <c r="S418" s="307"/>
      <c r="T418" s="307"/>
      <c r="U418" s="307"/>
      <c r="V418" s="307"/>
      <c r="W418" s="307"/>
      <c r="X418" s="307"/>
      <c r="Y418" s="307"/>
      <c r="Z418" s="307"/>
      <c r="AA418" s="307"/>
      <c r="AB418" s="307"/>
    </row>
    <row r="419">
      <c r="A419" s="386">
        <v>414.0</v>
      </c>
      <c r="B419" s="178"/>
      <c r="C419" s="178"/>
      <c r="D419" s="158"/>
      <c r="E419" s="178"/>
      <c r="F419" s="178"/>
      <c r="G419" s="158"/>
      <c r="H419" s="337"/>
      <c r="I419" s="178"/>
      <c r="J419" s="307"/>
      <c r="K419" s="307"/>
      <c r="L419" s="307"/>
      <c r="M419" s="307"/>
      <c r="N419" s="307"/>
      <c r="O419" s="307"/>
      <c r="P419" s="307"/>
      <c r="Q419" s="307"/>
      <c r="R419" s="307"/>
      <c r="S419" s="307"/>
      <c r="T419" s="307"/>
      <c r="U419" s="307"/>
      <c r="V419" s="307"/>
      <c r="W419" s="307"/>
      <c r="X419" s="307"/>
      <c r="Y419" s="307"/>
      <c r="Z419" s="307"/>
      <c r="AA419" s="307"/>
      <c r="AB419" s="307"/>
    </row>
    <row r="420">
      <c r="A420" s="386">
        <v>415.0</v>
      </c>
      <c r="B420" s="178"/>
      <c r="C420" s="226"/>
      <c r="D420" s="158"/>
      <c r="E420" s="178"/>
      <c r="F420" s="178"/>
      <c r="G420" s="158"/>
      <c r="H420" s="337"/>
      <c r="I420" s="178"/>
      <c r="J420" s="307"/>
      <c r="K420" s="307"/>
      <c r="L420" s="307"/>
      <c r="M420" s="307"/>
      <c r="N420" s="307"/>
      <c r="O420" s="307"/>
      <c r="P420" s="307"/>
      <c r="Q420" s="307"/>
      <c r="R420" s="307"/>
      <c r="S420" s="307"/>
      <c r="T420" s="307"/>
      <c r="U420" s="307"/>
      <c r="V420" s="307"/>
      <c r="W420" s="307"/>
      <c r="X420" s="307"/>
      <c r="Y420" s="307"/>
      <c r="Z420" s="307"/>
      <c r="AA420" s="307"/>
      <c r="AB420" s="307"/>
    </row>
    <row r="421">
      <c r="A421" s="386">
        <v>416.0</v>
      </c>
      <c r="B421" s="178"/>
      <c r="C421" s="226"/>
      <c r="D421" s="158"/>
      <c r="E421" s="178"/>
      <c r="F421" s="178"/>
      <c r="G421" s="158"/>
      <c r="H421" s="337"/>
      <c r="I421" s="178"/>
      <c r="J421" s="307"/>
      <c r="K421" s="307"/>
      <c r="L421" s="307"/>
      <c r="M421" s="307"/>
      <c r="N421" s="307"/>
      <c r="O421" s="307"/>
      <c r="P421" s="307"/>
      <c r="Q421" s="307"/>
      <c r="R421" s="307"/>
      <c r="S421" s="307"/>
      <c r="T421" s="307"/>
      <c r="U421" s="307"/>
      <c r="V421" s="307"/>
      <c r="W421" s="307"/>
      <c r="X421" s="307"/>
      <c r="Y421" s="307"/>
      <c r="Z421" s="307"/>
      <c r="AA421" s="307"/>
      <c r="AB421" s="307"/>
    </row>
    <row r="422">
      <c r="A422" s="386">
        <v>417.0</v>
      </c>
      <c r="B422" s="178"/>
      <c r="C422" s="226"/>
      <c r="D422" s="158"/>
      <c r="E422" s="178"/>
      <c r="F422" s="178"/>
      <c r="G422" s="158"/>
      <c r="H422" s="337"/>
      <c r="I422" s="178"/>
      <c r="J422" s="307"/>
      <c r="K422" s="307"/>
      <c r="L422" s="307"/>
      <c r="M422" s="307"/>
      <c r="N422" s="307"/>
      <c r="O422" s="307"/>
      <c r="P422" s="307"/>
      <c r="Q422" s="307"/>
      <c r="R422" s="307"/>
      <c r="S422" s="307"/>
      <c r="T422" s="307"/>
      <c r="U422" s="307"/>
      <c r="V422" s="307"/>
      <c r="W422" s="307"/>
      <c r="X422" s="307"/>
      <c r="Y422" s="307"/>
      <c r="Z422" s="307"/>
      <c r="AA422" s="307"/>
      <c r="AB422" s="307"/>
    </row>
    <row r="423">
      <c r="A423" s="386">
        <v>418.0</v>
      </c>
      <c r="B423" s="178"/>
      <c r="C423" s="178"/>
      <c r="D423" s="158"/>
      <c r="E423" s="178"/>
      <c r="F423" s="178"/>
      <c r="G423" s="158"/>
      <c r="H423" s="337"/>
      <c r="I423" s="178"/>
      <c r="J423" s="307"/>
      <c r="K423" s="307"/>
      <c r="L423" s="307"/>
      <c r="M423" s="307"/>
      <c r="N423" s="307"/>
      <c r="O423" s="307"/>
      <c r="P423" s="307"/>
      <c r="Q423" s="307"/>
      <c r="R423" s="307"/>
      <c r="S423" s="307"/>
      <c r="T423" s="307"/>
      <c r="U423" s="307"/>
      <c r="V423" s="307"/>
      <c r="W423" s="307"/>
      <c r="X423" s="307"/>
      <c r="Y423" s="307"/>
      <c r="Z423" s="307"/>
      <c r="AA423" s="307"/>
      <c r="AB423" s="307"/>
    </row>
    <row r="424">
      <c r="A424" s="386">
        <v>419.0</v>
      </c>
      <c r="B424" s="178"/>
      <c r="C424" s="178"/>
      <c r="D424" s="158"/>
      <c r="E424" s="178"/>
      <c r="F424" s="178"/>
      <c r="G424" s="158"/>
      <c r="H424" s="337"/>
      <c r="I424" s="178"/>
      <c r="J424" s="307"/>
      <c r="K424" s="307"/>
      <c r="L424" s="307"/>
      <c r="M424" s="307"/>
      <c r="N424" s="307"/>
      <c r="O424" s="307"/>
      <c r="P424" s="307"/>
      <c r="Q424" s="307"/>
      <c r="R424" s="307"/>
      <c r="S424" s="307"/>
      <c r="T424" s="307"/>
      <c r="U424" s="307"/>
      <c r="V424" s="307"/>
      <c r="W424" s="307"/>
      <c r="X424" s="307"/>
      <c r="Y424" s="307"/>
      <c r="Z424" s="307"/>
      <c r="AA424" s="307"/>
      <c r="AB424" s="307"/>
    </row>
    <row r="425">
      <c r="A425" s="386">
        <v>420.0</v>
      </c>
      <c r="B425" s="178"/>
      <c r="C425" s="178"/>
      <c r="D425" s="158"/>
      <c r="E425" s="178"/>
      <c r="F425" s="178"/>
      <c r="G425" s="158"/>
      <c r="H425" s="337"/>
      <c r="I425" s="178"/>
      <c r="J425" s="307"/>
      <c r="K425" s="307"/>
      <c r="L425" s="307"/>
      <c r="M425" s="307"/>
      <c r="N425" s="307"/>
      <c r="O425" s="307"/>
      <c r="P425" s="307"/>
      <c r="Q425" s="307"/>
      <c r="R425" s="307"/>
      <c r="S425" s="307"/>
      <c r="T425" s="307"/>
      <c r="U425" s="307"/>
      <c r="V425" s="307"/>
      <c r="W425" s="307"/>
      <c r="X425" s="307"/>
      <c r="Y425" s="307"/>
      <c r="Z425" s="307"/>
      <c r="AA425" s="307"/>
      <c r="AB425" s="307"/>
    </row>
    <row r="426">
      <c r="A426" s="386">
        <v>421.0</v>
      </c>
      <c r="B426" s="178"/>
      <c r="C426" s="178"/>
      <c r="D426" s="158"/>
      <c r="E426" s="178"/>
      <c r="F426" s="178"/>
      <c r="G426" s="158"/>
      <c r="H426" s="337"/>
      <c r="I426" s="178"/>
      <c r="J426" s="307"/>
      <c r="K426" s="307"/>
      <c r="L426" s="307"/>
      <c r="M426" s="307"/>
      <c r="N426" s="307"/>
      <c r="O426" s="307"/>
      <c r="P426" s="307"/>
      <c r="Q426" s="307"/>
      <c r="R426" s="307"/>
      <c r="S426" s="307"/>
      <c r="T426" s="307"/>
      <c r="U426" s="307"/>
      <c r="V426" s="307"/>
      <c r="W426" s="307"/>
      <c r="X426" s="307"/>
      <c r="Y426" s="307"/>
      <c r="Z426" s="307"/>
      <c r="AA426" s="307"/>
      <c r="AB426" s="307"/>
    </row>
    <row r="427">
      <c r="A427" s="386">
        <v>422.0</v>
      </c>
      <c r="B427" s="178"/>
      <c r="C427" s="226"/>
      <c r="D427" s="158"/>
      <c r="E427" s="178"/>
      <c r="F427" s="178"/>
      <c r="G427" s="158"/>
      <c r="H427" s="337"/>
      <c r="I427" s="178"/>
      <c r="J427" s="307"/>
      <c r="K427" s="307"/>
      <c r="L427" s="307"/>
      <c r="M427" s="307"/>
      <c r="N427" s="307"/>
      <c r="O427" s="307"/>
      <c r="P427" s="307"/>
      <c r="Q427" s="307"/>
      <c r="R427" s="307"/>
      <c r="S427" s="307"/>
      <c r="T427" s="307"/>
      <c r="U427" s="307"/>
      <c r="V427" s="307"/>
      <c r="W427" s="307"/>
      <c r="X427" s="307"/>
      <c r="Y427" s="307"/>
      <c r="Z427" s="307"/>
      <c r="AA427" s="307"/>
      <c r="AB427" s="307"/>
    </row>
    <row r="428">
      <c r="A428" s="386">
        <v>423.0</v>
      </c>
      <c r="B428" s="178"/>
      <c r="C428" s="178"/>
      <c r="D428" s="158"/>
      <c r="E428" s="178"/>
      <c r="F428" s="178"/>
      <c r="G428" s="158"/>
      <c r="H428" s="337"/>
      <c r="I428" s="178"/>
      <c r="J428" s="307"/>
      <c r="K428" s="307"/>
      <c r="L428" s="307"/>
      <c r="M428" s="307"/>
      <c r="N428" s="307"/>
      <c r="O428" s="307"/>
      <c r="P428" s="307"/>
      <c r="Q428" s="307"/>
      <c r="R428" s="307"/>
      <c r="S428" s="307"/>
      <c r="T428" s="307"/>
      <c r="U428" s="307"/>
      <c r="V428" s="307"/>
      <c r="W428" s="307"/>
      <c r="X428" s="307"/>
      <c r="Y428" s="307"/>
      <c r="Z428" s="307"/>
      <c r="AA428" s="307"/>
      <c r="AB428" s="307"/>
    </row>
    <row r="429">
      <c r="A429" s="386">
        <v>424.0</v>
      </c>
      <c r="B429" s="178"/>
      <c r="C429" s="178"/>
      <c r="D429" s="158"/>
      <c r="E429" s="178"/>
      <c r="F429" s="178"/>
      <c r="G429" s="158"/>
      <c r="H429" s="337"/>
      <c r="I429" s="178"/>
      <c r="J429" s="307"/>
      <c r="K429" s="307"/>
      <c r="L429" s="307"/>
      <c r="M429" s="307"/>
      <c r="N429" s="307"/>
      <c r="O429" s="307"/>
      <c r="P429" s="307"/>
      <c r="Q429" s="307"/>
      <c r="R429" s="307"/>
      <c r="S429" s="307"/>
      <c r="T429" s="307"/>
      <c r="U429" s="307"/>
      <c r="V429" s="307"/>
      <c r="W429" s="307"/>
      <c r="X429" s="307"/>
      <c r="Y429" s="307"/>
      <c r="Z429" s="307"/>
      <c r="AA429" s="307"/>
      <c r="AB429" s="307"/>
    </row>
    <row r="430">
      <c r="A430" s="386">
        <v>425.0</v>
      </c>
      <c r="B430" s="178"/>
      <c r="C430" s="178"/>
      <c r="D430" s="158"/>
      <c r="E430" s="178"/>
      <c r="F430" s="178"/>
      <c r="G430" s="158"/>
      <c r="H430" s="337"/>
      <c r="I430" s="178"/>
      <c r="J430" s="307"/>
      <c r="K430" s="307"/>
      <c r="L430" s="307"/>
      <c r="M430" s="307"/>
      <c r="N430" s="307"/>
      <c r="O430" s="307"/>
      <c r="P430" s="307"/>
      <c r="Q430" s="307"/>
      <c r="R430" s="307"/>
      <c r="S430" s="307"/>
      <c r="T430" s="307"/>
      <c r="U430" s="307"/>
      <c r="V430" s="307"/>
      <c r="W430" s="307"/>
      <c r="X430" s="307"/>
      <c r="Y430" s="307"/>
      <c r="Z430" s="307"/>
      <c r="AA430" s="307"/>
      <c r="AB430" s="307"/>
    </row>
    <row r="431">
      <c r="A431" s="386">
        <v>426.0</v>
      </c>
      <c r="B431" s="178"/>
      <c r="C431" s="226"/>
      <c r="D431" s="158"/>
      <c r="E431" s="178"/>
      <c r="F431" s="178"/>
      <c r="G431" s="158"/>
      <c r="H431" s="337"/>
      <c r="I431" s="178"/>
      <c r="J431" s="307"/>
      <c r="K431" s="307"/>
      <c r="L431" s="307"/>
      <c r="M431" s="307"/>
      <c r="N431" s="307"/>
      <c r="O431" s="307"/>
      <c r="P431" s="307"/>
      <c r="Q431" s="307"/>
      <c r="R431" s="307"/>
      <c r="S431" s="307"/>
      <c r="T431" s="307"/>
      <c r="U431" s="307"/>
      <c r="V431" s="307"/>
      <c r="W431" s="307"/>
      <c r="X431" s="307"/>
      <c r="Y431" s="307"/>
      <c r="Z431" s="307"/>
      <c r="AA431" s="307"/>
      <c r="AB431" s="307"/>
    </row>
    <row r="432">
      <c r="A432" s="386">
        <v>427.0</v>
      </c>
      <c r="B432" s="178"/>
      <c r="C432" s="178"/>
      <c r="D432" s="158"/>
      <c r="E432" s="178"/>
      <c r="F432" s="178"/>
      <c r="G432" s="158"/>
      <c r="H432" s="337"/>
      <c r="I432" s="178"/>
      <c r="J432" s="307"/>
      <c r="K432" s="307"/>
      <c r="L432" s="307"/>
      <c r="M432" s="307"/>
      <c r="N432" s="307"/>
      <c r="O432" s="307"/>
      <c r="P432" s="307"/>
      <c r="Q432" s="307"/>
      <c r="R432" s="307"/>
      <c r="S432" s="307"/>
      <c r="T432" s="307"/>
      <c r="U432" s="307"/>
      <c r="V432" s="307"/>
      <c r="W432" s="307"/>
      <c r="X432" s="307"/>
      <c r="Y432" s="307"/>
      <c r="Z432" s="307"/>
      <c r="AA432" s="307"/>
      <c r="AB432" s="307"/>
    </row>
    <row r="433">
      <c r="A433" s="386">
        <v>428.0</v>
      </c>
      <c r="B433" s="178"/>
      <c r="C433" s="178"/>
      <c r="D433" s="158"/>
      <c r="E433" s="178"/>
      <c r="F433" s="178"/>
      <c r="G433" s="158"/>
      <c r="H433" s="226"/>
      <c r="I433" s="226"/>
      <c r="J433" s="307"/>
      <c r="K433" s="307"/>
      <c r="L433" s="307"/>
      <c r="M433" s="307"/>
      <c r="N433" s="307"/>
      <c r="O433" s="307"/>
      <c r="P433" s="307"/>
      <c r="Q433" s="307"/>
      <c r="R433" s="307"/>
      <c r="S433" s="307"/>
      <c r="T433" s="307"/>
      <c r="U433" s="307"/>
      <c r="V433" s="307"/>
      <c r="W433" s="307"/>
      <c r="X433" s="307"/>
      <c r="Y433" s="307"/>
      <c r="Z433" s="307"/>
      <c r="AA433" s="307"/>
      <c r="AB433" s="307"/>
    </row>
    <row r="434">
      <c r="A434" s="386">
        <v>429.0</v>
      </c>
      <c r="B434" s="178"/>
      <c r="C434" s="178"/>
      <c r="D434" s="158"/>
      <c r="E434" s="178"/>
      <c r="F434" s="178"/>
      <c r="G434" s="158"/>
      <c r="H434" s="337"/>
      <c r="I434" s="178"/>
      <c r="J434" s="307"/>
      <c r="K434" s="307"/>
      <c r="L434" s="307"/>
      <c r="M434" s="307"/>
      <c r="N434" s="307"/>
      <c r="O434" s="307"/>
      <c r="P434" s="307"/>
      <c r="Q434" s="307"/>
      <c r="R434" s="307"/>
      <c r="S434" s="307"/>
      <c r="T434" s="307"/>
      <c r="U434" s="307"/>
      <c r="V434" s="307"/>
      <c r="W434" s="307"/>
      <c r="X434" s="307"/>
      <c r="Y434" s="307"/>
      <c r="Z434" s="307"/>
      <c r="AA434" s="307"/>
      <c r="AB434" s="307"/>
    </row>
    <row r="435">
      <c r="A435" s="386">
        <v>430.0</v>
      </c>
      <c r="B435" s="178"/>
      <c r="C435" s="178"/>
      <c r="D435" s="158"/>
      <c r="E435" s="178"/>
      <c r="F435" s="178"/>
      <c r="G435" s="158"/>
      <c r="H435" s="226"/>
      <c r="I435" s="178"/>
      <c r="J435" s="307"/>
      <c r="K435" s="307"/>
      <c r="L435" s="307"/>
      <c r="M435" s="307"/>
      <c r="N435" s="307"/>
      <c r="O435" s="307"/>
      <c r="P435" s="307"/>
      <c r="Q435" s="307"/>
      <c r="R435" s="307"/>
      <c r="S435" s="307"/>
      <c r="T435" s="307"/>
      <c r="U435" s="307"/>
      <c r="V435" s="307"/>
      <c r="W435" s="307"/>
      <c r="X435" s="307"/>
      <c r="Y435" s="307"/>
      <c r="Z435" s="307"/>
      <c r="AA435" s="307"/>
      <c r="AB435" s="307"/>
    </row>
    <row r="436">
      <c r="A436" s="386">
        <v>431.0</v>
      </c>
      <c r="B436" s="178"/>
      <c r="C436" s="178"/>
      <c r="D436" s="158"/>
      <c r="E436" s="178"/>
      <c r="F436" s="178"/>
      <c r="G436" s="158"/>
      <c r="H436" s="337"/>
      <c r="I436" s="178"/>
      <c r="J436" s="307"/>
      <c r="K436" s="307"/>
      <c r="L436" s="307"/>
      <c r="M436" s="307"/>
      <c r="N436" s="307"/>
      <c r="O436" s="307"/>
      <c r="P436" s="307"/>
      <c r="Q436" s="307"/>
      <c r="R436" s="307"/>
      <c r="S436" s="307"/>
      <c r="T436" s="307"/>
      <c r="U436" s="307"/>
      <c r="V436" s="307"/>
      <c r="W436" s="307"/>
      <c r="X436" s="307"/>
      <c r="Y436" s="307"/>
      <c r="Z436" s="307"/>
      <c r="AA436" s="307"/>
      <c r="AB436" s="307"/>
    </row>
    <row r="437">
      <c r="A437" s="386">
        <v>432.0</v>
      </c>
      <c r="B437" s="178"/>
      <c r="C437" s="226"/>
      <c r="D437" s="158"/>
      <c r="E437" s="178"/>
      <c r="F437" s="178"/>
      <c r="G437" s="158"/>
      <c r="H437" s="337"/>
      <c r="I437" s="178"/>
      <c r="J437" s="307"/>
      <c r="K437" s="307"/>
      <c r="L437" s="307"/>
      <c r="M437" s="307"/>
      <c r="N437" s="307"/>
      <c r="O437" s="307"/>
      <c r="P437" s="307"/>
      <c r="Q437" s="307"/>
      <c r="R437" s="307"/>
      <c r="S437" s="307"/>
      <c r="T437" s="307"/>
      <c r="U437" s="307"/>
      <c r="V437" s="307"/>
      <c r="W437" s="307"/>
      <c r="X437" s="307"/>
      <c r="Y437" s="307"/>
      <c r="Z437" s="307"/>
      <c r="AA437" s="307"/>
      <c r="AB437" s="307"/>
    </row>
    <row r="438">
      <c r="A438" s="386">
        <v>433.0</v>
      </c>
      <c r="B438" s="178"/>
      <c r="C438" s="226"/>
      <c r="D438" s="158"/>
      <c r="E438" s="178"/>
      <c r="F438" s="178"/>
      <c r="G438" s="158"/>
      <c r="H438" s="337"/>
      <c r="I438" s="178"/>
      <c r="J438" s="307"/>
      <c r="K438" s="307"/>
      <c r="L438" s="307"/>
      <c r="M438" s="307"/>
      <c r="N438" s="307"/>
      <c r="O438" s="307"/>
      <c r="P438" s="307"/>
      <c r="Q438" s="307"/>
      <c r="R438" s="307"/>
      <c r="S438" s="307"/>
      <c r="T438" s="307"/>
      <c r="U438" s="307"/>
      <c r="V438" s="307"/>
      <c r="W438" s="307"/>
      <c r="X438" s="307"/>
      <c r="Y438" s="307"/>
      <c r="Z438" s="307"/>
      <c r="AA438" s="307"/>
      <c r="AB438" s="307"/>
    </row>
    <row r="439">
      <c r="A439" s="386">
        <v>434.0</v>
      </c>
      <c r="B439" s="178"/>
      <c r="C439" s="226"/>
      <c r="D439" s="158"/>
      <c r="E439" s="226"/>
      <c r="F439" s="178"/>
      <c r="G439" s="158"/>
      <c r="H439" s="337"/>
      <c r="I439" s="178"/>
      <c r="J439" s="307"/>
      <c r="K439" s="307"/>
      <c r="L439" s="307"/>
      <c r="M439" s="307"/>
      <c r="N439" s="307"/>
      <c r="O439" s="307"/>
      <c r="P439" s="307"/>
      <c r="Q439" s="307"/>
      <c r="R439" s="307"/>
      <c r="S439" s="307"/>
      <c r="T439" s="307"/>
      <c r="U439" s="307"/>
      <c r="V439" s="307"/>
      <c r="W439" s="307"/>
      <c r="X439" s="307"/>
      <c r="Y439" s="307"/>
      <c r="Z439" s="307"/>
      <c r="AA439" s="307"/>
      <c r="AB439" s="307"/>
    </row>
    <row r="440">
      <c r="A440" s="386">
        <v>435.0</v>
      </c>
      <c r="B440" s="178"/>
      <c r="C440" s="226"/>
      <c r="D440" s="158"/>
      <c r="E440" s="178"/>
      <c r="F440" s="178"/>
      <c r="G440" s="158"/>
      <c r="H440" s="337"/>
      <c r="I440" s="178"/>
      <c r="J440" s="307"/>
      <c r="K440" s="307"/>
      <c r="L440" s="307"/>
      <c r="M440" s="307"/>
      <c r="N440" s="307"/>
      <c r="O440" s="307"/>
      <c r="P440" s="307"/>
      <c r="Q440" s="307"/>
      <c r="R440" s="307"/>
      <c r="S440" s="307"/>
      <c r="T440" s="307"/>
      <c r="U440" s="307"/>
      <c r="V440" s="307"/>
      <c r="W440" s="307"/>
      <c r="X440" s="307"/>
      <c r="Y440" s="307"/>
      <c r="Z440" s="307"/>
      <c r="AA440" s="307"/>
      <c r="AB440" s="307"/>
    </row>
    <row r="441">
      <c r="A441" s="386">
        <v>436.0</v>
      </c>
      <c r="B441" s="178"/>
      <c r="C441" s="226"/>
      <c r="D441" s="158"/>
      <c r="E441" s="178"/>
      <c r="F441" s="178"/>
      <c r="G441" s="158"/>
      <c r="H441" s="337"/>
      <c r="I441" s="178"/>
      <c r="J441" s="307"/>
      <c r="K441" s="307"/>
      <c r="L441" s="307"/>
      <c r="M441" s="307"/>
      <c r="N441" s="307"/>
      <c r="O441" s="307"/>
      <c r="P441" s="307"/>
      <c r="Q441" s="307"/>
      <c r="R441" s="307"/>
      <c r="S441" s="307"/>
      <c r="T441" s="307"/>
      <c r="U441" s="307"/>
      <c r="V441" s="307"/>
      <c r="W441" s="307"/>
      <c r="X441" s="307"/>
      <c r="Y441" s="307"/>
      <c r="Z441" s="307"/>
      <c r="AA441" s="307"/>
      <c r="AB441" s="307"/>
    </row>
    <row r="442">
      <c r="A442" s="386">
        <v>437.0</v>
      </c>
      <c r="B442" s="178"/>
      <c r="C442" s="226"/>
      <c r="D442" s="158"/>
      <c r="E442" s="178"/>
      <c r="F442" s="178"/>
      <c r="G442" s="158"/>
      <c r="H442" s="337"/>
      <c r="I442" s="178"/>
      <c r="J442" s="307"/>
      <c r="K442" s="307"/>
      <c r="L442" s="307"/>
      <c r="M442" s="307"/>
      <c r="N442" s="307"/>
      <c r="O442" s="307"/>
      <c r="P442" s="307"/>
      <c r="Q442" s="307"/>
      <c r="R442" s="307"/>
      <c r="S442" s="307"/>
      <c r="T442" s="307"/>
      <c r="U442" s="307"/>
      <c r="V442" s="307"/>
      <c r="W442" s="307"/>
      <c r="X442" s="307"/>
      <c r="Y442" s="307"/>
      <c r="Z442" s="307"/>
      <c r="AA442" s="307"/>
      <c r="AB442" s="307"/>
    </row>
    <row r="443">
      <c r="A443" s="386">
        <v>438.0</v>
      </c>
      <c r="B443" s="178"/>
      <c r="C443" s="226"/>
      <c r="D443" s="158"/>
      <c r="E443" s="178"/>
      <c r="F443" s="178"/>
      <c r="G443" s="158"/>
      <c r="H443" s="337"/>
      <c r="I443" s="178"/>
      <c r="J443" s="307"/>
      <c r="K443" s="307"/>
      <c r="L443" s="307"/>
      <c r="M443" s="307"/>
      <c r="N443" s="307"/>
      <c r="O443" s="307"/>
      <c r="P443" s="307"/>
      <c r="Q443" s="307"/>
      <c r="R443" s="307"/>
      <c r="S443" s="307"/>
      <c r="T443" s="307"/>
      <c r="U443" s="307"/>
      <c r="V443" s="307"/>
      <c r="W443" s="307"/>
      <c r="X443" s="307"/>
      <c r="Y443" s="307"/>
      <c r="Z443" s="307"/>
      <c r="AA443" s="307"/>
      <c r="AB443" s="307"/>
    </row>
    <row r="444">
      <c r="A444" s="386">
        <v>439.0</v>
      </c>
      <c r="B444" s="178"/>
      <c r="C444" s="226"/>
      <c r="D444" s="158"/>
      <c r="E444" s="178"/>
      <c r="F444" s="178"/>
      <c r="G444" s="158"/>
      <c r="H444" s="337"/>
      <c r="I444" s="178"/>
      <c r="J444" s="307"/>
      <c r="K444" s="307"/>
      <c r="L444" s="307"/>
      <c r="M444" s="307"/>
      <c r="N444" s="307"/>
      <c r="O444" s="307"/>
      <c r="P444" s="307"/>
      <c r="Q444" s="307"/>
      <c r="R444" s="307"/>
      <c r="S444" s="307"/>
      <c r="T444" s="307"/>
      <c r="U444" s="307"/>
      <c r="V444" s="307"/>
      <c r="W444" s="307"/>
      <c r="X444" s="307"/>
      <c r="Y444" s="307"/>
      <c r="Z444" s="307"/>
      <c r="AA444" s="307"/>
      <c r="AB444" s="307"/>
    </row>
    <row r="445">
      <c r="A445" s="386">
        <v>440.0</v>
      </c>
      <c r="B445" s="178"/>
      <c r="C445" s="226"/>
      <c r="D445" s="158"/>
      <c r="E445" s="178"/>
      <c r="F445" s="178"/>
      <c r="G445" s="158"/>
      <c r="H445" s="337"/>
      <c r="I445" s="178"/>
      <c r="J445" s="307"/>
      <c r="K445" s="307"/>
      <c r="L445" s="307"/>
      <c r="M445" s="307"/>
      <c r="N445" s="307"/>
      <c r="O445" s="307"/>
      <c r="P445" s="307"/>
      <c r="Q445" s="307"/>
      <c r="R445" s="307"/>
      <c r="S445" s="307"/>
      <c r="T445" s="307"/>
      <c r="U445" s="307"/>
      <c r="V445" s="307"/>
      <c r="W445" s="307"/>
      <c r="X445" s="307"/>
      <c r="Y445" s="307"/>
      <c r="Z445" s="307"/>
      <c r="AA445" s="307"/>
      <c r="AB445" s="307"/>
    </row>
    <row r="446">
      <c r="A446" s="386">
        <v>441.0</v>
      </c>
      <c r="B446" s="178"/>
      <c r="C446" s="226"/>
      <c r="D446" s="158"/>
      <c r="E446" s="178"/>
      <c r="F446" s="178"/>
      <c r="G446" s="158"/>
      <c r="H446" s="337"/>
      <c r="I446" s="178"/>
      <c r="J446" s="307"/>
      <c r="K446" s="307"/>
      <c r="L446" s="307"/>
      <c r="M446" s="307"/>
      <c r="N446" s="307"/>
      <c r="O446" s="307"/>
      <c r="P446" s="307"/>
      <c r="Q446" s="307"/>
      <c r="R446" s="307"/>
      <c r="S446" s="307"/>
      <c r="T446" s="307"/>
      <c r="U446" s="307"/>
      <c r="V446" s="307"/>
      <c r="W446" s="307"/>
      <c r="X446" s="307"/>
      <c r="Y446" s="307"/>
      <c r="Z446" s="307"/>
      <c r="AA446" s="307"/>
      <c r="AB446" s="307"/>
    </row>
    <row r="447">
      <c r="A447" s="386">
        <v>442.0</v>
      </c>
      <c r="B447" s="178"/>
      <c r="C447" s="226"/>
      <c r="D447" s="158"/>
      <c r="E447" s="178"/>
      <c r="F447" s="178"/>
      <c r="G447" s="158"/>
      <c r="H447" s="337"/>
      <c r="I447" s="178"/>
      <c r="J447" s="307"/>
      <c r="K447" s="307"/>
      <c r="L447" s="307"/>
      <c r="M447" s="307"/>
      <c r="N447" s="307"/>
      <c r="O447" s="307"/>
      <c r="P447" s="307"/>
      <c r="Q447" s="307"/>
      <c r="R447" s="307"/>
      <c r="S447" s="307"/>
      <c r="T447" s="307"/>
      <c r="U447" s="307"/>
      <c r="V447" s="307"/>
      <c r="W447" s="307"/>
      <c r="X447" s="307"/>
      <c r="Y447" s="307"/>
      <c r="Z447" s="307"/>
      <c r="AA447" s="307"/>
      <c r="AB447" s="307"/>
    </row>
    <row r="448">
      <c r="A448" s="386">
        <v>443.0</v>
      </c>
      <c r="B448" s="178"/>
      <c r="C448" s="226"/>
      <c r="D448" s="158"/>
      <c r="E448" s="178"/>
      <c r="F448" s="178"/>
      <c r="G448" s="158"/>
      <c r="H448" s="337"/>
      <c r="I448" s="178"/>
      <c r="J448" s="307"/>
      <c r="K448" s="307"/>
      <c r="L448" s="307"/>
      <c r="M448" s="307"/>
      <c r="N448" s="307"/>
      <c r="O448" s="307"/>
      <c r="P448" s="307"/>
      <c r="Q448" s="307"/>
      <c r="R448" s="307"/>
      <c r="S448" s="307"/>
      <c r="T448" s="307"/>
      <c r="U448" s="307"/>
      <c r="V448" s="307"/>
      <c r="W448" s="307"/>
      <c r="X448" s="307"/>
      <c r="Y448" s="307"/>
      <c r="Z448" s="307"/>
      <c r="AA448" s="307"/>
      <c r="AB448" s="307"/>
    </row>
    <row r="449">
      <c r="A449" s="386">
        <v>444.0</v>
      </c>
      <c r="B449" s="178"/>
      <c r="C449" s="226"/>
      <c r="D449" s="158"/>
      <c r="E449" s="178"/>
      <c r="F449" s="178"/>
      <c r="G449" s="158"/>
      <c r="H449" s="337"/>
      <c r="I449" s="178"/>
      <c r="J449" s="307"/>
      <c r="K449" s="307"/>
      <c r="L449" s="307"/>
      <c r="M449" s="307"/>
      <c r="N449" s="307"/>
      <c r="O449" s="307"/>
      <c r="P449" s="307"/>
      <c r="Q449" s="307"/>
      <c r="R449" s="307"/>
      <c r="S449" s="307"/>
      <c r="T449" s="307"/>
      <c r="U449" s="307"/>
      <c r="V449" s="307"/>
      <c r="W449" s="307"/>
      <c r="X449" s="307"/>
      <c r="Y449" s="307"/>
      <c r="Z449" s="307"/>
      <c r="AA449" s="307"/>
      <c r="AB449" s="307"/>
    </row>
    <row r="450">
      <c r="A450" s="386">
        <v>445.0</v>
      </c>
      <c r="B450" s="178"/>
      <c r="C450" s="226"/>
      <c r="D450" s="158"/>
      <c r="E450" s="178"/>
      <c r="F450" s="178"/>
      <c r="G450" s="158"/>
      <c r="H450" s="337"/>
      <c r="I450" s="178"/>
      <c r="J450" s="307"/>
      <c r="K450" s="307"/>
      <c r="L450" s="307"/>
      <c r="M450" s="307"/>
      <c r="N450" s="307"/>
      <c r="O450" s="307"/>
      <c r="P450" s="307"/>
      <c r="Q450" s="307"/>
      <c r="R450" s="307"/>
      <c r="S450" s="307"/>
      <c r="T450" s="307"/>
      <c r="U450" s="307"/>
      <c r="V450" s="307"/>
      <c r="W450" s="307"/>
      <c r="X450" s="307"/>
      <c r="Y450" s="307"/>
      <c r="Z450" s="307"/>
      <c r="AA450" s="307"/>
      <c r="AB450" s="307"/>
    </row>
    <row r="451">
      <c r="A451" s="386">
        <v>446.0</v>
      </c>
      <c r="B451" s="178"/>
      <c r="C451" s="226"/>
      <c r="D451" s="158"/>
      <c r="E451" s="178"/>
      <c r="F451" s="178"/>
      <c r="G451" s="158"/>
      <c r="H451" s="337"/>
      <c r="I451" s="178"/>
      <c r="J451" s="307"/>
      <c r="K451" s="307"/>
      <c r="L451" s="307"/>
      <c r="M451" s="307"/>
      <c r="N451" s="307"/>
      <c r="O451" s="307"/>
      <c r="P451" s="307"/>
      <c r="Q451" s="307"/>
      <c r="R451" s="307"/>
      <c r="S451" s="307"/>
      <c r="T451" s="307"/>
      <c r="U451" s="307"/>
      <c r="V451" s="307"/>
      <c r="W451" s="307"/>
      <c r="X451" s="307"/>
      <c r="Y451" s="307"/>
      <c r="Z451" s="307"/>
      <c r="AA451" s="307"/>
      <c r="AB451" s="307"/>
    </row>
    <row r="452">
      <c r="A452" s="386">
        <v>447.0</v>
      </c>
      <c r="B452" s="178"/>
      <c r="C452" s="226"/>
      <c r="D452" s="158"/>
      <c r="E452" s="178"/>
      <c r="F452" s="178"/>
      <c r="G452" s="158"/>
      <c r="H452" s="337"/>
      <c r="I452" s="178"/>
      <c r="J452" s="307"/>
      <c r="K452" s="307"/>
      <c r="L452" s="307"/>
      <c r="M452" s="307"/>
      <c r="N452" s="307"/>
      <c r="O452" s="307"/>
      <c r="P452" s="307"/>
      <c r="Q452" s="307"/>
      <c r="R452" s="307"/>
      <c r="S452" s="307"/>
      <c r="T452" s="307"/>
      <c r="U452" s="307"/>
      <c r="V452" s="307"/>
      <c r="W452" s="307"/>
      <c r="X452" s="307"/>
      <c r="Y452" s="307"/>
      <c r="Z452" s="307"/>
      <c r="AA452" s="307"/>
      <c r="AB452" s="307"/>
    </row>
    <row r="453">
      <c r="A453" s="390"/>
      <c r="B453" s="226"/>
      <c r="C453" s="226"/>
      <c r="D453" s="156"/>
      <c r="E453" s="226"/>
      <c r="F453" s="226"/>
      <c r="G453" s="156"/>
      <c r="H453" s="226"/>
      <c r="I453" s="226"/>
      <c r="J453" s="307"/>
      <c r="K453" s="307"/>
      <c r="L453" s="307"/>
      <c r="M453" s="307"/>
      <c r="N453" s="307"/>
      <c r="O453" s="307"/>
      <c r="P453" s="307"/>
      <c r="Q453" s="307"/>
      <c r="R453" s="307"/>
      <c r="S453" s="307"/>
      <c r="T453" s="307"/>
      <c r="U453" s="307"/>
      <c r="V453" s="307"/>
      <c r="W453" s="307"/>
      <c r="X453" s="307"/>
      <c r="Y453" s="307"/>
      <c r="Z453" s="307"/>
      <c r="AA453" s="307"/>
      <c r="AB453" s="307"/>
    </row>
    <row r="454">
      <c r="A454" s="390"/>
      <c r="B454" s="226"/>
      <c r="C454" s="226"/>
      <c r="D454" s="156"/>
      <c r="E454" s="226"/>
      <c r="F454" s="226"/>
      <c r="G454" s="156"/>
      <c r="H454" s="226"/>
      <c r="I454" s="226"/>
      <c r="J454" s="307"/>
      <c r="K454" s="307"/>
      <c r="L454" s="307"/>
      <c r="M454" s="307"/>
      <c r="N454" s="307"/>
      <c r="O454" s="307"/>
      <c r="P454" s="307"/>
      <c r="Q454" s="307"/>
      <c r="R454" s="307"/>
      <c r="S454" s="307"/>
      <c r="T454" s="307"/>
      <c r="U454" s="307"/>
      <c r="V454" s="307"/>
      <c r="W454" s="307"/>
      <c r="X454" s="307"/>
      <c r="Y454" s="307"/>
      <c r="Z454" s="307"/>
      <c r="AA454" s="307"/>
      <c r="AB454" s="307"/>
    </row>
    <row r="455">
      <c r="A455" s="390"/>
      <c r="B455" s="226"/>
      <c r="C455" s="226"/>
      <c r="D455" s="156"/>
      <c r="E455" s="226"/>
      <c r="F455" s="226"/>
      <c r="G455" s="156"/>
      <c r="H455" s="226"/>
      <c r="I455" s="226"/>
      <c r="J455" s="307"/>
      <c r="K455" s="307"/>
      <c r="L455" s="307"/>
      <c r="M455" s="307"/>
      <c r="N455" s="307"/>
      <c r="O455" s="307"/>
      <c r="P455" s="307"/>
      <c r="Q455" s="307"/>
      <c r="R455" s="307"/>
      <c r="S455" s="307"/>
      <c r="T455" s="307"/>
      <c r="U455" s="307"/>
      <c r="V455" s="307"/>
      <c r="W455" s="307"/>
      <c r="X455" s="307"/>
      <c r="Y455" s="307"/>
      <c r="Z455" s="307"/>
      <c r="AA455" s="307"/>
      <c r="AB455" s="307"/>
    </row>
    <row r="456">
      <c r="A456" s="390"/>
      <c r="B456" s="390"/>
      <c r="C456" s="390"/>
      <c r="D456" s="391"/>
      <c r="E456" s="390"/>
      <c r="F456" s="390"/>
      <c r="G456" s="391"/>
      <c r="H456" s="390"/>
      <c r="I456" s="390"/>
      <c r="J456" s="307"/>
      <c r="K456" s="307"/>
      <c r="L456" s="307"/>
      <c r="M456" s="307"/>
      <c r="N456" s="307"/>
      <c r="O456" s="307"/>
      <c r="P456" s="307"/>
      <c r="Q456" s="307"/>
      <c r="R456" s="307"/>
      <c r="S456" s="307"/>
      <c r="T456" s="307"/>
      <c r="U456" s="307"/>
      <c r="V456" s="307"/>
      <c r="W456" s="307"/>
      <c r="X456" s="307"/>
      <c r="Y456" s="307"/>
      <c r="Z456" s="307"/>
      <c r="AA456" s="307"/>
      <c r="AB456" s="307"/>
    </row>
    <row r="457">
      <c r="A457" s="390"/>
      <c r="B457" s="390"/>
      <c r="C457" s="390"/>
      <c r="D457" s="391"/>
      <c r="E457" s="390"/>
      <c r="F457" s="390"/>
      <c r="G457" s="391"/>
      <c r="H457" s="390"/>
      <c r="I457" s="390"/>
      <c r="J457" s="307"/>
      <c r="K457" s="307"/>
      <c r="L457" s="307"/>
      <c r="M457" s="307"/>
      <c r="N457" s="307"/>
      <c r="O457" s="307"/>
      <c r="P457" s="307"/>
      <c r="Q457" s="307"/>
      <c r="R457" s="307"/>
      <c r="S457" s="307"/>
      <c r="T457" s="307"/>
      <c r="U457" s="307"/>
      <c r="V457" s="307"/>
      <c r="W457" s="307"/>
      <c r="X457" s="307"/>
      <c r="Y457" s="307"/>
      <c r="Z457" s="307"/>
      <c r="AA457" s="307"/>
      <c r="AB457" s="307"/>
    </row>
    <row r="458">
      <c r="A458" s="390"/>
      <c r="B458" s="390"/>
      <c r="C458" s="390"/>
      <c r="D458" s="391"/>
      <c r="E458" s="390"/>
      <c r="F458" s="390"/>
      <c r="G458" s="391"/>
      <c r="H458" s="390"/>
      <c r="I458" s="390"/>
      <c r="J458" s="307"/>
      <c r="K458" s="307"/>
      <c r="L458" s="307"/>
      <c r="M458" s="307"/>
      <c r="N458" s="307"/>
      <c r="O458" s="307"/>
      <c r="P458" s="307"/>
      <c r="Q458" s="307"/>
      <c r="R458" s="307"/>
      <c r="S458" s="307"/>
      <c r="T458" s="307"/>
      <c r="U458" s="307"/>
      <c r="V458" s="307"/>
      <c r="W458" s="307"/>
      <c r="X458" s="307"/>
      <c r="Y458" s="307"/>
      <c r="Z458" s="307"/>
      <c r="AA458" s="307"/>
      <c r="AB458" s="307"/>
    </row>
    <row r="459">
      <c r="A459" s="390"/>
      <c r="B459" s="390"/>
      <c r="C459" s="390"/>
      <c r="D459" s="391"/>
      <c r="E459" s="390"/>
      <c r="F459" s="390"/>
      <c r="G459" s="391"/>
      <c r="H459" s="390"/>
      <c r="I459" s="390"/>
      <c r="J459" s="307"/>
      <c r="K459" s="307"/>
      <c r="L459" s="307"/>
      <c r="M459" s="307"/>
      <c r="N459" s="307"/>
      <c r="O459" s="307"/>
      <c r="P459" s="307"/>
      <c r="Q459" s="307"/>
      <c r="R459" s="307"/>
      <c r="S459" s="307"/>
      <c r="T459" s="307"/>
      <c r="U459" s="307"/>
      <c r="V459" s="307"/>
      <c r="W459" s="307"/>
      <c r="X459" s="307"/>
      <c r="Y459" s="307"/>
      <c r="Z459" s="307"/>
      <c r="AA459" s="307"/>
      <c r="AB459" s="307"/>
    </row>
    <row r="460">
      <c r="A460" s="390"/>
      <c r="B460" s="390"/>
      <c r="C460" s="390"/>
      <c r="D460" s="391"/>
      <c r="E460" s="390"/>
      <c r="F460" s="390"/>
      <c r="G460" s="391"/>
      <c r="H460" s="390"/>
      <c r="I460" s="390"/>
      <c r="J460" s="307"/>
      <c r="K460" s="307"/>
      <c r="L460" s="307"/>
      <c r="M460" s="307"/>
      <c r="N460" s="307"/>
      <c r="O460" s="307"/>
      <c r="P460" s="307"/>
      <c r="Q460" s="307"/>
      <c r="R460" s="307"/>
      <c r="S460" s="307"/>
      <c r="T460" s="307"/>
      <c r="U460" s="307"/>
      <c r="V460" s="307"/>
      <c r="W460" s="307"/>
      <c r="X460" s="307"/>
      <c r="Y460" s="307"/>
      <c r="Z460" s="307"/>
      <c r="AA460" s="307"/>
      <c r="AB460" s="307"/>
    </row>
    <row r="461">
      <c r="A461" s="390"/>
      <c r="B461" s="390"/>
      <c r="C461" s="390"/>
      <c r="D461" s="391"/>
      <c r="E461" s="390"/>
      <c r="F461" s="390"/>
      <c r="G461" s="391"/>
      <c r="H461" s="390"/>
      <c r="I461" s="390"/>
      <c r="J461" s="307"/>
      <c r="K461" s="307"/>
      <c r="L461" s="307"/>
      <c r="M461" s="307"/>
      <c r="N461" s="307"/>
      <c r="O461" s="307"/>
      <c r="P461" s="307"/>
      <c r="Q461" s="307"/>
      <c r="R461" s="307"/>
      <c r="S461" s="307"/>
      <c r="T461" s="307"/>
      <c r="U461" s="307"/>
      <c r="V461" s="307"/>
      <c r="W461" s="307"/>
      <c r="X461" s="307"/>
      <c r="Y461" s="307"/>
      <c r="Z461" s="307"/>
      <c r="AA461" s="307"/>
      <c r="AB461" s="307"/>
    </row>
    <row r="462">
      <c r="A462" s="390"/>
      <c r="B462" s="390"/>
      <c r="C462" s="390"/>
      <c r="D462" s="391"/>
      <c r="E462" s="390"/>
      <c r="F462" s="390"/>
      <c r="G462" s="391"/>
      <c r="H462" s="390"/>
      <c r="I462" s="390"/>
      <c r="J462" s="307"/>
      <c r="K462" s="307"/>
      <c r="L462" s="307"/>
      <c r="M462" s="307"/>
      <c r="N462" s="307"/>
      <c r="O462" s="307"/>
      <c r="P462" s="307"/>
      <c r="Q462" s="307"/>
      <c r="R462" s="307"/>
      <c r="S462" s="307"/>
      <c r="T462" s="307"/>
      <c r="U462" s="307"/>
      <c r="V462" s="307"/>
      <c r="W462" s="307"/>
      <c r="X462" s="307"/>
      <c r="Y462" s="307"/>
      <c r="Z462" s="307"/>
      <c r="AA462" s="307"/>
      <c r="AB462" s="307"/>
    </row>
    <row r="463">
      <c r="A463" s="390"/>
      <c r="B463" s="390"/>
      <c r="C463" s="390"/>
      <c r="D463" s="391"/>
      <c r="E463" s="390"/>
      <c r="F463" s="390"/>
      <c r="G463" s="391"/>
      <c r="H463" s="390"/>
      <c r="I463" s="390"/>
      <c r="J463" s="307"/>
      <c r="K463" s="307"/>
      <c r="L463" s="307"/>
      <c r="M463" s="307"/>
      <c r="N463" s="307"/>
      <c r="O463" s="307"/>
      <c r="P463" s="307"/>
      <c r="Q463" s="307"/>
      <c r="R463" s="307"/>
      <c r="S463" s="307"/>
      <c r="T463" s="307"/>
      <c r="U463" s="307"/>
      <c r="V463" s="307"/>
      <c r="W463" s="307"/>
      <c r="X463" s="307"/>
      <c r="Y463" s="307"/>
      <c r="Z463" s="307"/>
      <c r="AA463" s="307"/>
      <c r="AB463" s="307"/>
    </row>
    <row r="464">
      <c r="A464" s="390"/>
      <c r="B464" s="390"/>
      <c r="C464" s="390"/>
      <c r="D464" s="391"/>
      <c r="E464" s="390"/>
      <c r="F464" s="390"/>
      <c r="G464" s="391"/>
      <c r="H464" s="390"/>
      <c r="I464" s="390"/>
      <c r="J464" s="307"/>
      <c r="K464" s="307"/>
      <c r="L464" s="307"/>
      <c r="M464" s="307"/>
      <c r="N464" s="307"/>
      <c r="O464" s="307"/>
      <c r="P464" s="307"/>
      <c r="Q464" s="307"/>
      <c r="R464" s="307"/>
      <c r="S464" s="307"/>
      <c r="T464" s="307"/>
      <c r="U464" s="307"/>
      <c r="V464" s="307"/>
      <c r="W464" s="307"/>
      <c r="X464" s="307"/>
      <c r="Y464" s="307"/>
      <c r="Z464" s="307"/>
      <c r="AA464" s="307"/>
      <c r="AB464" s="307"/>
    </row>
    <row r="465">
      <c r="A465" s="390"/>
      <c r="B465" s="390"/>
      <c r="C465" s="390"/>
      <c r="D465" s="391"/>
      <c r="E465" s="390"/>
      <c r="F465" s="390"/>
      <c r="G465" s="391"/>
      <c r="H465" s="390"/>
      <c r="I465" s="390"/>
      <c r="J465" s="307"/>
      <c r="K465" s="307"/>
      <c r="L465" s="307"/>
      <c r="M465" s="307"/>
      <c r="N465" s="307"/>
      <c r="O465" s="307"/>
      <c r="P465" s="307"/>
      <c r="Q465" s="307"/>
      <c r="R465" s="307"/>
      <c r="S465" s="307"/>
      <c r="T465" s="307"/>
      <c r="U465" s="307"/>
      <c r="V465" s="307"/>
      <c r="W465" s="307"/>
      <c r="X465" s="307"/>
      <c r="Y465" s="307"/>
      <c r="Z465" s="307"/>
      <c r="AA465" s="307"/>
      <c r="AB465" s="307"/>
    </row>
    <row r="466">
      <c r="A466" s="390"/>
      <c r="B466" s="390"/>
      <c r="C466" s="390"/>
      <c r="D466" s="391"/>
      <c r="E466" s="390"/>
      <c r="F466" s="390"/>
      <c r="G466" s="391"/>
      <c r="H466" s="390"/>
      <c r="I466" s="390"/>
      <c r="J466" s="307"/>
      <c r="K466" s="307"/>
      <c r="L466" s="307"/>
      <c r="M466" s="307"/>
      <c r="N466" s="307"/>
      <c r="O466" s="307"/>
      <c r="P466" s="307"/>
      <c r="Q466" s="307"/>
      <c r="R466" s="307"/>
      <c r="S466" s="307"/>
      <c r="T466" s="307"/>
      <c r="U466" s="307"/>
      <c r="V466" s="307"/>
      <c r="W466" s="307"/>
      <c r="X466" s="307"/>
      <c r="Y466" s="307"/>
      <c r="Z466" s="307"/>
      <c r="AA466" s="307"/>
      <c r="AB466" s="307"/>
    </row>
    <row r="467">
      <c r="A467" s="390"/>
      <c r="B467" s="390"/>
      <c r="C467" s="390"/>
      <c r="D467" s="391"/>
      <c r="E467" s="390"/>
      <c r="F467" s="390"/>
      <c r="G467" s="391"/>
      <c r="H467" s="390"/>
      <c r="I467" s="390"/>
      <c r="J467" s="307"/>
      <c r="K467" s="307"/>
      <c r="L467" s="307"/>
      <c r="M467" s="307"/>
      <c r="N467" s="307"/>
      <c r="O467" s="307"/>
      <c r="P467" s="307"/>
      <c r="Q467" s="307"/>
      <c r="R467" s="307"/>
      <c r="S467" s="307"/>
      <c r="T467" s="307"/>
      <c r="U467" s="307"/>
      <c r="V467" s="307"/>
      <c r="W467" s="307"/>
      <c r="X467" s="307"/>
      <c r="Y467" s="307"/>
      <c r="Z467" s="307"/>
      <c r="AA467" s="307"/>
      <c r="AB467" s="307"/>
    </row>
    <row r="468">
      <c r="A468" s="390"/>
      <c r="B468" s="390"/>
      <c r="C468" s="390"/>
      <c r="D468" s="391"/>
      <c r="E468" s="390"/>
      <c r="F468" s="390"/>
      <c r="G468" s="391"/>
      <c r="H468" s="390"/>
      <c r="I468" s="390"/>
      <c r="J468" s="307"/>
      <c r="K468" s="307"/>
      <c r="L468" s="307"/>
      <c r="M468" s="307"/>
      <c r="N468" s="307"/>
      <c r="O468" s="307"/>
      <c r="P468" s="307"/>
      <c r="Q468" s="307"/>
      <c r="R468" s="307"/>
      <c r="S468" s="307"/>
      <c r="T468" s="307"/>
      <c r="U468" s="307"/>
      <c r="V468" s="307"/>
      <c r="W468" s="307"/>
      <c r="X468" s="307"/>
      <c r="Y468" s="307"/>
      <c r="Z468" s="307"/>
      <c r="AA468" s="307"/>
      <c r="AB468" s="307"/>
    </row>
    <row r="469">
      <c r="A469" s="390"/>
      <c r="B469" s="390"/>
      <c r="C469" s="390"/>
      <c r="D469" s="391"/>
      <c r="E469" s="390"/>
      <c r="F469" s="390"/>
      <c r="G469" s="391"/>
      <c r="H469" s="390"/>
      <c r="I469" s="390"/>
      <c r="J469" s="307"/>
      <c r="K469" s="307"/>
      <c r="L469" s="307"/>
      <c r="M469" s="307"/>
      <c r="N469" s="307"/>
      <c r="O469" s="307"/>
      <c r="P469" s="307"/>
      <c r="Q469" s="307"/>
      <c r="R469" s="307"/>
      <c r="S469" s="307"/>
      <c r="T469" s="307"/>
      <c r="U469" s="307"/>
      <c r="V469" s="307"/>
      <c r="W469" s="307"/>
      <c r="X469" s="307"/>
      <c r="Y469" s="307"/>
      <c r="Z469" s="307"/>
      <c r="AA469" s="307"/>
      <c r="AB469" s="307"/>
    </row>
    <row r="470">
      <c r="A470" s="390"/>
      <c r="B470" s="390"/>
      <c r="C470" s="390"/>
      <c r="D470" s="391"/>
      <c r="E470" s="390"/>
      <c r="F470" s="390"/>
      <c r="G470" s="391"/>
      <c r="H470" s="390"/>
      <c r="I470" s="390"/>
      <c r="J470" s="307"/>
      <c r="K470" s="307"/>
      <c r="L470" s="307"/>
      <c r="M470" s="307"/>
      <c r="N470" s="307"/>
      <c r="O470" s="307"/>
      <c r="P470" s="307"/>
      <c r="Q470" s="307"/>
      <c r="R470" s="307"/>
      <c r="S470" s="307"/>
      <c r="T470" s="307"/>
      <c r="U470" s="307"/>
      <c r="V470" s="307"/>
      <c r="W470" s="307"/>
      <c r="X470" s="307"/>
      <c r="Y470" s="307"/>
      <c r="Z470" s="307"/>
      <c r="AA470" s="307"/>
      <c r="AB470" s="307"/>
    </row>
    <row r="471">
      <c r="A471" s="390"/>
      <c r="B471" s="390"/>
      <c r="C471" s="390"/>
      <c r="D471" s="391"/>
      <c r="E471" s="390"/>
      <c r="F471" s="390"/>
      <c r="G471" s="391"/>
      <c r="H471" s="390"/>
      <c r="I471" s="390"/>
      <c r="J471" s="307"/>
      <c r="K471" s="307"/>
      <c r="L471" s="307"/>
      <c r="M471" s="307"/>
      <c r="N471" s="307"/>
      <c r="O471" s="307"/>
      <c r="P471" s="307"/>
      <c r="Q471" s="307"/>
      <c r="R471" s="307"/>
      <c r="S471" s="307"/>
      <c r="T471" s="307"/>
      <c r="U471" s="307"/>
      <c r="V471" s="307"/>
      <c r="W471" s="307"/>
      <c r="X471" s="307"/>
      <c r="Y471" s="307"/>
      <c r="Z471" s="307"/>
      <c r="AA471" s="307"/>
      <c r="AB471" s="307"/>
    </row>
    <row r="472">
      <c r="A472" s="390"/>
      <c r="B472" s="390"/>
      <c r="C472" s="390"/>
      <c r="D472" s="391"/>
      <c r="E472" s="390"/>
      <c r="F472" s="390"/>
      <c r="G472" s="391"/>
      <c r="H472" s="390"/>
      <c r="I472" s="390"/>
      <c r="J472" s="307"/>
      <c r="K472" s="307"/>
      <c r="L472" s="307"/>
      <c r="M472" s="307"/>
      <c r="N472" s="307"/>
      <c r="O472" s="307"/>
      <c r="P472" s="307"/>
      <c r="Q472" s="307"/>
      <c r="R472" s="307"/>
      <c r="S472" s="307"/>
      <c r="T472" s="307"/>
      <c r="U472" s="307"/>
      <c r="V472" s="307"/>
      <c r="W472" s="307"/>
      <c r="X472" s="307"/>
      <c r="Y472" s="307"/>
      <c r="Z472" s="307"/>
      <c r="AA472" s="307"/>
      <c r="AB472" s="307"/>
    </row>
    <row r="473">
      <c r="A473" s="390"/>
      <c r="B473" s="390"/>
      <c r="C473" s="390"/>
      <c r="D473" s="391"/>
      <c r="E473" s="390"/>
      <c r="F473" s="390"/>
      <c r="G473" s="391"/>
      <c r="H473" s="390"/>
      <c r="I473" s="390"/>
      <c r="J473" s="307"/>
      <c r="K473" s="307"/>
      <c r="L473" s="307"/>
      <c r="M473" s="307"/>
      <c r="N473" s="307"/>
      <c r="O473" s="307"/>
      <c r="P473" s="307"/>
      <c r="Q473" s="307"/>
      <c r="R473" s="307"/>
      <c r="S473" s="307"/>
      <c r="T473" s="307"/>
      <c r="U473" s="307"/>
      <c r="V473" s="307"/>
      <c r="W473" s="307"/>
      <c r="X473" s="307"/>
      <c r="Y473" s="307"/>
      <c r="Z473" s="307"/>
      <c r="AA473" s="307"/>
      <c r="AB473" s="307"/>
    </row>
    <row r="474">
      <c r="A474" s="390"/>
      <c r="B474" s="390"/>
      <c r="C474" s="390"/>
      <c r="D474" s="391"/>
      <c r="E474" s="390"/>
      <c r="F474" s="390"/>
      <c r="G474" s="391"/>
      <c r="H474" s="390"/>
      <c r="I474" s="390"/>
      <c r="J474" s="307"/>
      <c r="K474" s="307"/>
      <c r="L474" s="307"/>
      <c r="M474" s="307"/>
      <c r="N474" s="307"/>
      <c r="O474" s="307"/>
      <c r="P474" s="307"/>
      <c r="Q474" s="307"/>
      <c r="R474" s="307"/>
      <c r="S474" s="307"/>
      <c r="T474" s="307"/>
      <c r="U474" s="307"/>
      <c r="V474" s="307"/>
      <c r="W474" s="307"/>
      <c r="X474" s="307"/>
      <c r="Y474" s="307"/>
      <c r="Z474" s="307"/>
      <c r="AA474" s="307"/>
      <c r="AB474" s="307"/>
    </row>
    <row r="475">
      <c r="A475" s="390"/>
      <c r="B475" s="390"/>
      <c r="C475" s="390"/>
      <c r="D475" s="391"/>
      <c r="E475" s="390"/>
      <c r="F475" s="390"/>
      <c r="G475" s="391"/>
      <c r="H475" s="390"/>
      <c r="I475" s="390"/>
      <c r="J475" s="307"/>
      <c r="K475" s="307"/>
      <c r="L475" s="307"/>
      <c r="M475" s="307"/>
      <c r="N475" s="307"/>
      <c r="O475" s="307"/>
      <c r="P475" s="307"/>
      <c r="Q475" s="307"/>
      <c r="R475" s="307"/>
      <c r="S475" s="307"/>
      <c r="T475" s="307"/>
      <c r="U475" s="307"/>
      <c r="V475" s="307"/>
      <c r="W475" s="307"/>
      <c r="X475" s="307"/>
      <c r="Y475" s="307"/>
      <c r="Z475" s="307"/>
      <c r="AA475" s="307"/>
      <c r="AB475" s="307"/>
    </row>
    <row r="476">
      <c r="A476" s="390"/>
      <c r="B476" s="390"/>
      <c r="C476" s="390"/>
      <c r="D476" s="391"/>
      <c r="E476" s="390"/>
      <c r="F476" s="390"/>
      <c r="G476" s="391"/>
      <c r="H476" s="390"/>
      <c r="I476" s="390"/>
      <c r="J476" s="307"/>
      <c r="K476" s="307"/>
      <c r="L476" s="307"/>
      <c r="M476" s="307"/>
      <c r="N476" s="307"/>
      <c r="O476" s="307"/>
      <c r="P476" s="307"/>
      <c r="Q476" s="307"/>
      <c r="R476" s="307"/>
      <c r="S476" s="307"/>
      <c r="T476" s="307"/>
      <c r="U476" s="307"/>
      <c r="V476" s="307"/>
      <c r="W476" s="307"/>
      <c r="X476" s="307"/>
      <c r="Y476" s="307"/>
      <c r="Z476" s="307"/>
      <c r="AA476" s="307"/>
      <c r="AB476" s="307"/>
    </row>
    <row r="477">
      <c r="A477" s="390"/>
      <c r="B477" s="390"/>
      <c r="C477" s="390"/>
      <c r="D477" s="391"/>
      <c r="E477" s="390"/>
      <c r="F477" s="390"/>
      <c r="G477" s="391"/>
      <c r="H477" s="390"/>
      <c r="I477" s="390"/>
      <c r="J477" s="307"/>
      <c r="K477" s="307"/>
      <c r="L477" s="307"/>
      <c r="M477" s="307"/>
      <c r="N477" s="307"/>
      <c r="O477" s="307"/>
      <c r="P477" s="307"/>
      <c r="Q477" s="307"/>
      <c r="R477" s="307"/>
      <c r="S477" s="307"/>
      <c r="T477" s="307"/>
      <c r="U477" s="307"/>
      <c r="V477" s="307"/>
      <c r="W477" s="307"/>
      <c r="X477" s="307"/>
      <c r="Y477" s="307"/>
      <c r="Z477" s="307"/>
      <c r="AA477" s="307"/>
      <c r="AB477" s="307"/>
    </row>
    <row r="478">
      <c r="A478" s="390"/>
      <c r="B478" s="390"/>
      <c r="C478" s="390"/>
      <c r="D478" s="391"/>
      <c r="E478" s="390"/>
      <c r="F478" s="390"/>
      <c r="G478" s="391"/>
      <c r="H478" s="390"/>
      <c r="I478" s="390"/>
      <c r="J478" s="307"/>
      <c r="K478" s="307"/>
      <c r="L478" s="307"/>
      <c r="M478" s="307"/>
      <c r="N478" s="307"/>
      <c r="O478" s="307"/>
      <c r="P478" s="307"/>
      <c r="Q478" s="307"/>
      <c r="R478" s="307"/>
      <c r="S478" s="307"/>
      <c r="T478" s="307"/>
      <c r="U478" s="307"/>
      <c r="V478" s="307"/>
      <c r="W478" s="307"/>
      <c r="X478" s="307"/>
      <c r="Y478" s="307"/>
      <c r="Z478" s="307"/>
      <c r="AA478" s="307"/>
      <c r="AB478" s="307"/>
    </row>
    <row r="479">
      <c r="A479" s="390"/>
      <c r="B479" s="390"/>
      <c r="C479" s="390"/>
      <c r="D479" s="391"/>
      <c r="E479" s="390"/>
      <c r="F479" s="390"/>
      <c r="G479" s="391"/>
      <c r="H479" s="390"/>
      <c r="I479" s="390"/>
      <c r="J479" s="307"/>
      <c r="K479" s="307"/>
      <c r="L479" s="307"/>
      <c r="M479" s="307"/>
      <c r="N479" s="307"/>
      <c r="O479" s="307"/>
      <c r="P479" s="307"/>
      <c r="Q479" s="307"/>
      <c r="R479" s="307"/>
      <c r="S479" s="307"/>
      <c r="T479" s="307"/>
      <c r="U479" s="307"/>
      <c r="V479" s="307"/>
      <c r="W479" s="307"/>
      <c r="X479" s="307"/>
      <c r="Y479" s="307"/>
      <c r="Z479" s="307"/>
      <c r="AA479" s="307"/>
      <c r="AB479" s="307"/>
    </row>
    <row r="480">
      <c r="A480" s="390"/>
      <c r="B480" s="390"/>
      <c r="C480" s="390"/>
      <c r="D480" s="391"/>
      <c r="E480" s="390"/>
      <c r="F480" s="390"/>
      <c r="G480" s="391"/>
      <c r="H480" s="390"/>
      <c r="I480" s="390"/>
      <c r="J480" s="307"/>
      <c r="K480" s="307"/>
      <c r="L480" s="307"/>
      <c r="M480" s="307"/>
      <c r="N480" s="307"/>
      <c r="O480" s="307"/>
      <c r="P480" s="307"/>
      <c r="Q480" s="307"/>
      <c r="R480" s="307"/>
      <c r="S480" s="307"/>
      <c r="T480" s="307"/>
      <c r="U480" s="307"/>
      <c r="V480" s="307"/>
      <c r="W480" s="307"/>
      <c r="X480" s="307"/>
      <c r="Y480" s="307"/>
      <c r="Z480" s="307"/>
      <c r="AA480" s="307"/>
      <c r="AB480" s="307"/>
    </row>
    <row r="481">
      <c r="A481" s="390"/>
      <c r="B481" s="390"/>
      <c r="C481" s="390"/>
      <c r="D481" s="391"/>
      <c r="E481" s="390"/>
      <c r="F481" s="390"/>
      <c r="G481" s="391"/>
      <c r="H481" s="390"/>
      <c r="I481" s="390"/>
      <c r="J481" s="307"/>
      <c r="K481" s="307"/>
      <c r="L481" s="307"/>
      <c r="M481" s="307"/>
      <c r="N481" s="307"/>
      <c r="O481" s="307"/>
      <c r="P481" s="307"/>
      <c r="Q481" s="307"/>
      <c r="R481" s="307"/>
      <c r="S481" s="307"/>
      <c r="T481" s="307"/>
      <c r="U481" s="307"/>
      <c r="V481" s="307"/>
      <c r="W481" s="307"/>
      <c r="X481" s="307"/>
      <c r="Y481" s="307"/>
      <c r="Z481" s="307"/>
      <c r="AA481" s="307"/>
      <c r="AB481" s="307"/>
    </row>
    <row r="482">
      <c r="A482" s="390"/>
      <c r="B482" s="390"/>
      <c r="C482" s="390"/>
      <c r="D482" s="391"/>
      <c r="E482" s="390"/>
      <c r="F482" s="390"/>
      <c r="G482" s="391"/>
      <c r="H482" s="390"/>
      <c r="I482" s="390"/>
      <c r="J482" s="307"/>
      <c r="K482" s="307"/>
      <c r="L482" s="307"/>
      <c r="M482" s="307"/>
      <c r="N482" s="307"/>
      <c r="O482" s="307"/>
      <c r="P482" s="307"/>
      <c r="Q482" s="307"/>
      <c r="R482" s="307"/>
      <c r="S482" s="307"/>
      <c r="T482" s="307"/>
      <c r="U482" s="307"/>
      <c r="V482" s="307"/>
      <c r="W482" s="307"/>
      <c r="X482" s="307"/>
      <c r="Y482" s="307"/>
      <c r="Z482" s="307"/>
      <c r="AA482" s="307"/>
      <c r="AB482" s="307"/>
    </row>
    <row r="483">
      <c r="A483" s="390"/>
      <c r="B483" s="390"/>
      <c r="C483" s="390"/>
      <c r="D483" s="391"/>
      <c r="E483" s="390"/>
      <c r="F483" s="390"/>
      <c r="G483" s="391"/>
      <c r="H483" s="390"/>
      <c r="I483" s="390"/>
      <c r="J483" s="307"/>
      <c r="K483" s="307"/>
      <c r="L483" s="307"/>
      <c r="M483" s="307"/>
      <c r="N483" s="307"/>
      <c r="O483" s="307"/>
      <c r="P483" s="307"/>
      <c r="Q483" s="307"/>
      <c r="R483" s="307"/>
      <c r="S483" s="307"/>
      <c r="T483" s="307"/>
      <c r="U483" s="307"/>
      <c r="V483" s="307"/>
      <c r="W483" s="307"/>
      <c r="X483" s="307"/>
      <c r="Y483" s="307"/>
      <c r="Z483" s="307"/>
      <c r="AA483" s="307"/>
      <c r="AB483" s="307"/>
    </row>
    <row r="484">
      <c r="A484" s="390"/>
      <c r="B484" s="390"/>
      <c r="C484" s="390"/>
      <c r="D484" s="391"/>
      <c r="E484" s="390"/>
      <c r="F484" s="390"/>
      <c r="G484" s="391"/>
      <c r="H484" s="390"/>
      <c r="I484" s="390"/>
      <c r="J484" s="307"/>
      <c r="K484" s="307"/>
      <c r="L484" s="307"/>
      <c r="M484" s="307"/>
      <c r="N484" s="307"/>
      <c r="O484" s="307"/>
      <c r="P484" s="307"/>
      <c r="Q484" s="307"/>
      <c r="R484" s="307"/>
      <c r="S484" s="307"/>
      <c r="T484" s="307"/>
      <c r="U484" s="307"/>
      <c r="V484" s="307"/>
      <c r="W484" s="307"/>
      <c r="X484" s="307"/>
      <c r="Y484" s="307"/>
      <c r="Z484" s="307"/>
      <c r="AA484" s="307"/>
      <c r="AB484" s="307"/>
    </row>
    <row r="485">
      <c r="A485" s="390"/>
      <c r="B485" s="390"/>
      <c r="C485" s="390"/>
      <c r="D485" s="391"/>
      <c r="E485" s="390"/>
      <c r="F485" s="390"/>
      <c r="G485" s="391"/>
      <c r="H485" s="390"/>
      <c r="I485" s="390"/>
      <c r="J485" s="307"/>
      <c r="K485" s="307"/>
      <c r="L485" s="307"/>
      <c r="M485" s="307"/>
      <c r="N485" s="307"/>
      <c r="O485" s="307"/>
      <c r="P485" s="307"/>
      <c r="Q485" s="307"/>
      <c r="R485" s="307"/>
      <c r="S485" s="307"/>
      <c r="T485" s="307"/>
      <c r="U485" s="307"/>
      <c r="V485" s="307"/>
      <c r="W485" s="307"/>
      <c r="X485" s="307"/>
      <c r="Y485" s="307"/>
      <c r="Z485" s="307"/>
      <c r="AA485" s="307"/>
      <c r="AB485" s="307"/>
    </row>
    <row r="486">
      <c r="A486" s="390"/>
      <c r="B486" s="390"/>
      <c r="C486" s="390"/>
      <c r="D486" s="391"/>
      <c r="E486" s="390"/>
      <c r="F486" s="390"/>
      <c r="G486" s="391"/>
      <c r="H486" s="390"/>
      <c r="I486" s="390"/>
      <c r="J486" s="307"/>
      <c r="K486" s="307"/>
      <c r="L486" s="307"/>
      <c r="M486" s="307"/>
      <c r="N486" s="307"/>
      <c r="O486" s="307"/>
      <c r="P486" s="307"/>
      <c r="Q486" s="307"/>
      <c r="R486" s="307"/>
      <c r="S486" s="307"/>
      <c r="T486" s="307"/>
      <c r="U486" s="307"/>
      <c r="V486" s="307"/>
      <c r="W486" s="307"/>
      <c r="X486" s="307"/>
      <c r="Y486" s="307"/>
      <c r="Z486" s="307"/>
      <c r="AA486" s="307"/>
      <c r="AB486" s="307"/>
    </row>
    <row r="487">
      <c r="A487" s="390"/>
      <c r="B487" s="390"/>
      <c r="C487" s="390"/>
      <c r="D487" s="391"/>
      <c r="E487" s="390"/>
      <c r="F487" s="390"/>
      <c r="G487" s="391"/>
      <c r="H487" s="390"/>
      <c r="I487" s="390"/>
      <c r="J487" s="307"/>
      <c r="K487" s="307"/>
      <c r="L487" s="307"/>
      <c r="M487" s="307"/>
      <c r="N487" s="307"/>
      <c r="O487" s="307"/>
      <c r="P487" s="307"/>
      <c r="Q487" s="307"/>
      <c r="R487" s="307"/>
      <c r="S487" s="307"/>
      <c r="T487" s="307"/>
      <c r="U487" s="307"/>
      <c r="V487" s="307"/>
      <c r="W487" s="307"/>
      <c r="X487" s="307"/>
      <c r="Y487" s="307"/>
      <c r="Z487" s="307"/>
      <c r="AA487" s="307"/>
      <c r="AB487" s="307"/>
    </row>
    <row r="488">
      <c r="A488" s="390"/>
      <c r="B488" s="390"/>
      <c r="C488" s="390"/>
      <c r="D488" s="391"/>
      <c r="E488" s="390"/>
      <c r="F488" s="390"/>
      <c r="G488" s="391"/>
      <c r="H488" s="390"/>
      <c r="I488" s="390"/>
      <c r="J488" s="307"/>
      <c r="K488" s="307"/>
      <c r="L488" s="307"/>
      <c r="M488" s="307"/>
      <c r="N488" s="307"/>
      <c r="O488" s="307"/>
      <c r="P488" s="307"/>
      <c r="Q488" s="307"/>
      <c r="R488" s="307"/>
      <c r="S488" s="307"/>
      <c r="T488" s="307"/>
      <c r="U488" s="307"/>
      <c r="V488" s="307"/>
      <c r="W488" s="307"/>
      <c r="X488" s="307"/>
      <c r="Y488" s="307"/>
      <c r="Z488" s="307"/>
      <c r="AA488" s="307"/>
      <c r="AB488" s="307"/>
    </row>
    <row r="489">
      <c r="A489" s="390"/>
      <c r="B489" s="390"/>
      <c r="C489" s="390"/>
      <c r="D489" s="391"/>
      <c r="E489" s="390"/>
      <c r="F489" s="390"/>
      <c r="G489" s="391"/>
      <c r="H489" s="390"/>
      <c r="I489" s="390"/>
      <c r="J489" s="307"/>
      <c r="K489" s="307"/>
      <c r="L489" s="307"/>
      <c r="M489" s="307"/>
      <c r="N489" s="307"/>
      <c r="O489" s="307"/>
      <c r="P489" s="307"/>
      <c r="Q489" s="307"/>
      <c r="R489" s="307"/>
      <c r="S489" s="307"/>
      <c r="T489" s="307"/>
      <c r="U489" s="307"/>
      <c r="V489" s="307"/>
      <c r="W489" s="307"/>
      <c r="X489" s="307"/>
      <c r="Y489" s="307"/>
      <c r="Z489" s="307"/>
      <c r="AA489" s="307"/>
      <c r="AB489" s="307"/>
    </row>
    <row r="490">
      <c r="A490" s="390"/>
      <c r="B490" s="390"/>
      <c r="C490" s="390"/>
      <c r="D490" s="391"/>
      <c r="E490" s="390"/>
      <c r="F490" s="390"/>
      <c r="G490" s="391"/>
      <c r="H490" s="390"/>
      <c r="I490" s="390"/>
      <c r="J490" s="307"/>
      <c r="K490" s="307"/>
      <c r="L490" s="307"/>
      <c r="M490" s="307"/>
      <c r="N490" s="307"/>
      <c r="O490" s="307"/>
      <c r="P490" s="307"/>
      <c r="Q490" s="307"/>
      <c r="R490" s="307"/>
      <c r="S490" s="307"/>
      <c r="T490" s="307"/>
      <c r="U490" s="307"/>
      <c r="V490" s="307"/>
      <c r="W490" s="307"/>
      <c r="X490" s="307"/>
      <c r="Y490" s="307"/>
      <c r="Z490" s="307"/>
      <c r="AA490" s="307"/>
      <c r="AB490" s="307"/>
    </row>
    <row r="491">
      <c r="A491" s="390"/>
      <c r="B491" s="390"/>
      <c r="C491" s="390"/>
      <c r="D491" s="391"/>
      <c r="E491" s="390"/>
      <c r="F491" s="390"/>
      <c r="G491" s="391"/>
      <c r="H491" s="390"/>
      <c r="I491" s="390"/>
      <c r="J491" s="307"/>
      <c r="K491" s="307"/>
      <c r="L491" s="307"/>
      <c r="M491" s="307"/>
      <c r="N491" s="307"/>
      <c r="O491" s="307"/>
      <c r="P491" s="307"/>
      <c r="Q491" s="307"/>
      <c r="R491" s="307"/>
      <c r="S491" s="307"/>
      <c r="T491" s="307"/>
      <c r="U491" s="307"/>
      <c r="V491" s="307"/>
      <c r="W491" s="307"/>
      <c r="X491" s="307"/>
      <c r="Y491" s="307"/>
      <c r="Z491" s="307"/>
      <c r="AA491" s="307"/>
      <c r="AB491" s="307"/>
    </row>
    <row r="492">
      <c r="A492" s="390"/>
      <c r="B492" s="390"/>
      <c r="C492" s="390"/>
      <c r="D492" s="391"/>
      <c r="E492" s="390"/>
      <c r="F492" s="390"/>
      <c r="G492" s="391"/>
      <c r="H492" s="390"/>
      <c r="I492" s="390"/>
      <c r="J492" s="307"/>
      <c r="K492" s="307"/>
      <c r="L492" s="307"/>
      <c r="M492" s="307"/>
      <c r="N492" s="307"/>
      <c r="O492" s="307"/>
      <c r="P492" s="307"/>
      <c r="Q492" s="307"/>
      <c r="R492" s="307"/>
      <c r="S492" s="307"/>
      <c r="T492" s="307"/>
      <c r="U492" s="307"/>
      <c r="V492" s="307"/>
      <c r="W492" s="307"/>
      <c r="X492" s="307"/>
      <c r="Y492" s="307"/>
      <c r="Z492" s="307"/>
      <c r="AA492" s="307"/>
      <c r="AB492" s="307"/>
    </row>
    <row r="493">
      <c r="A493" s="390"/>
      <c r="B493" s="390"/>
      <c r="C493" s="390"/>
      <c r="D493" s="391"/>
      <c r="E493" s="390"/>
      <c r="F493" s="390"/>
      <c r="G493" s="391"/>
      <c r="H493" s="390"/>
      <c r="I493" s="390"/>
      <c r="J493" s="307"/>
      <c r="K493" s="307"/>
      <c r="L493" s="307"/>
      <c r="M493" s="307"/>
      <c r="N493" s="307"/>
      <c r="O493" s="307"/>
      <c r="P493" s="307"/>
      <c r="Q493" s="307"/>
      <c r="R493" s="307"/>
      <c r="S493" s="307"/>
      <c r="T493" s="307"/>
      <c r="U493" s="307"/>
      <c r="V493" s="307"/>
      <c r="W493" s="307"/>
      <c r="X493" s="307"/>
      <c r="Y493" s="307"/>
      <c r="Z493" s="307"/>
      <c r="AA493" s="307"/>
      <c r="AB493" s="307"/>
    </row>
    <row r="494">
      <c r="A494" s="392"/>
      <c r="B494" s="392"/>
      <c r="C494" s="392"/>
      <c r="D494" s="393"/>
      <c r="E494" s="392"/>
      <c r="F494" s="392"/>
      <c r="G494" s="393"/>
      <c r="H494" s="392"/>
      <c r="I494" s="392"/>
      <c r="J494" s="307"/>
      <c r="K494" s="307"/>
      <c r="L494" s="307"/>
      <c r="M494" s="307"/>
      <c r="N494" s="307"/>
      <c r="O494" s="307"/>
      <c r="P494" s="307"/>
      <c r="Q494" s="307"/>
      <c r="R494" s="307"/>
      <c r="S494" s="307"/>
      <c r="T494" s="307"/>
      <c r="U494" s="307"/>
      <c r="V494" s="307"/>
      <c r="W494" s="307"/>
      <c r="X494" s="307"/>
      <c r="Y494" s="307"/>
      <c r="Z494" s="307"/>
      <c r="AA494" s="307"/>
      <c r="AB494" s="307"/>
    </row>
    <row r="495">
      <c r="A495" s="392"/>
      <c r="B495" s="392"/>
      <c r="C495" s="392"/>
      <c r="D495" s="393"/>
      <c r="E495" s="392"/>
      <c r="F495" s="392"/>
      <c r="G495" s="393"/>
      <c r="H495" s="392"/>
      <c r="I495" s="392"/>
      <c r="J495" s="307"/>
      <c r="K495" s="307"/>
      <c r="L495" s="307"/>
      <c r="M495" s="307"/>
      <c r="N495" s="307"/>
      <c r="O495" s="307"/>
      <c r="P495" s="307"/>
      <c r="Q495" s="307"/>
      <c r="R495" s="307"/>
      <c r="S495" s="307"/>
      <c r="T495" s="307"/>
      <c r="U495" s="307"/>
      <c r="V495" s="307"/>
      <c r="W495" s="307"/>
      <c r="X495" s="307"/>
      <c r="Y495" s="307"/>
      <c r="Z495" s="307"/>
      <c r="AA495" s="307"/>
      <c r="AB495" s="307"/>
    </row>
    <row r="496">
      <c r="A496" s="392"/>
      <c r="B496" s="392"/>
      <c r="C496" s="392"/>
      <c r="D496" s="393"/>
      <c r="E496" s="392"/>
      <c r="F496" s="392"/>
      <c r="G496" s="393"/>
      <c r="H496" s="392"/>
      <c r="I496" s="392"/>
      <c r="J496" s="307"/>
      <c r="K496" s="307"/>
      <c r="L496" s="307"/>
      <c r="M496" s="307"/>
      <c r="N496" s="307"/>
      <c r="O496" s="307"/>
      <c r="P496" s="307"/>
      <c r="Q496" s="307"/>
      <c r="R496" s="307"/>
      <c r="S496" s="307"/>
      <c r="T496" s="307"/>
      <c r="U496" s="307"/>
      <c r="V496" s="307"/>
      <c r="W496" s="307"/>
      <c r="X496" s="307"/>
      <c r="Y496" s="307"/>
      <c r="Z496" s="307"/>
      <c r="AA496" s="307"/>
      <c r="AB496" s="307"/>
    </row>
    <row r="497">
      <c r="A497" s="392"/>
      <c r="B497" s="392"/>
      <c r="C497" s="392"/>
      <c r="D497" s="393"/>
      <c r="E497" s="392"/>
      <c r="F497" s="392"/>
      <c r="G497" s="393"/>
      <c r="H497" s="392"/>
      <c r="I497" s="392"/>
      <c r="J497" s="307"/>
      <c r="K497" s="307"/>
      <c r="L497" s="307"/>
      <c r="M497" s="307"/>
      <c r="N497" s="307"/>
      <c r="O497" s="307"/>
      <c r="P497" s="307"/>
      <c r="Q497" s="307"/>
      <c r="R497" s="307"/>
      <c r="S497" s="307"/>
      <c r="T497" s="307"/>
      <c r="U497" s="307"/>
      <c r="V497" s="307"/>
      <c r="W497" s="307"/>
      <c r="X497" s="307"/>
      <c r="Y497" s="307"/>
      <c r="Z497" s="307"/>
      <c r="AA497" s="307"/>
      <c r="AB497" s="307"/>
    </row>
    <row r="498">
      <c r="A498" s="392"/>
      <c r="B498" s="392"/>
      <c r="C498" s="392"/>
      <c r="D498" s="393"/>
      <c r="E498" s="392"/>
      <c r="F498" s="392"/>
      <c r="G498" s="393"/>
      <c r="H498" s="392"/>
      <c r="I498" s="392"/>
      <c r="J498" s="307"/>
      <c r="K498" s="307"/>
      <c r="L498" s="307"/>
      <c r="M498" s="307"/>
      <c r="N498" s="307"/>
      <c r="O498" s="307"/>
      <c r="P498" s="307"/>
      <c r="Q498" s="307"/>
      <c r="R498" s="307"/>
      <c r="S498" s="307"/>
      <c r="T498" s="307"/>
      <c r="U498" s="307"/>
      <c r="V498" s="307"/>
      <c r="W498" s="307"/>
      <c r="X498" s="307"/>
      <c r="Y498" s="307"/>
      <c r="Z498" s="307"/>
      <c r="AA498" s="307"/>
      <c r="AB498" s="307"/>
    </row>
    <row r="499">
      <c r="A499" s="392"/>
      <c r="B499" s="392"/>
      <c r="C499" s="392"/>
      <c r="D499" s="393"/>
      <c r="E499" s="392"/>
      <c r="F499" s="392"/>
      <c r="G499" s="393"/>
      <c r="H499" s="392"/>
      <c r="I499" s="392"/>
      <c r="J499" s="307"/>
      <c r="K499" s="307"/>
      <c r="L499" s="307"/>
      <c r="M499" s="307"/>
      <c r="N499" s="307"/>
      <c r="O499" s="307"/>
      <c r="P499" s="307"/>
      <c r="Q499" s="307"/>
      <c r="R499" s="307"/>
      <c r="S499" s="307"/>
      <c r="T499" s="307"/>
      <c r="U499" s="307"/>
      <c r="V499" s="307"/>
      <c r="W499" s="307"/>
      <c r="X499" s="307"/>
      <c r="Y499" s="307"/>
      <c r="Z499" s="307"/>
      <c r="AA499" s="307"/>
      <c r="AB499" s="307"/>
    </row>
    <row r="500">
      <c r="A500" s="392"/>
      <c r="B500" s="392"/>
      <c r="C500" s="392"/>
      <c r="D500" s="393"/>
      <c r="E500" s="392"/>
      <c r="F500" s="392"/>
      <c r="G500" s="393"/>
      <c r="H500" s="392"/>
      <c r="I500" s="392"/>
      <c r="J500" s="307"/>
      <c r="K500" s="307"/>
      <c r="L500" s="307"/>
      <c r="M500" s="307"/>
      <c r="N500" s="307"/>
      <c r="O500" s="307"/>
      <c r="P500" s="307"/>
      <c r="Q500" s="307"/>
      <c r="R500" s="307"/>
      <c r="S500" s="307"/>
      <c r="T500" s="307"/>
      <c r="U500" s="307"/>
      <c r="V500" s="307"/>
      <c r="W500" s="307"/>
      <c r="X500" s="307"/>
      <c r="Y500" s="307"/>
      <c r="Z500" s="307"/>
      <c r="AA500" s="307"/>
      <c r="AB500" s="307"/>
    </row>
    <row r="501">
      <c r="A501" s="392"/>
      <c r="B501" s="392"/>
      <c r="C501" s="392"/>
      <c r="D501" s="393"/>
      <c r="E501" s="392"/>
      <c r="F501" s="392"/>
      <c r="G501" s="393"/>
      <c r="H501" s="392"/>
      <c r="I501" s="392"/>
      <c r="J501" s="307"/>
      <c r="K501" s="307"/>
      <c r="L501" s="307"/>
      <c r="M501" s="307"/>
      <c r="N501" s="307"/>
      <c r="O501" s="307"/>
      <c r="P501" s="307"/>
      <c r="Q501" s="307"/>
      <c r="R501" s="307"/>
      <c r="S501" s="307"/>
      <c r="T501" s="307"/>
      <c r="U501" s="307"/>
      <c r="V501" s="307"/>
      <c r="W501" s="307"/>
      <c r="X501" s="307"/>
      <c r="Y501" s="307"/>
      <c r="Z501" s="307"/>
      <c r="AA501" s="307"/>
      <c r="AB501" s="307"/>
    </row>
    <row r="502">
      <c r="A502" s="392"/>
      <c r="B502" s="392"/>
      <c r="C502" s="392"/>
      <c r="D502" s="393"/>
      <c r="E502" s="392"/>
      <c r="F502" s="392"/>
      <c r="G502" s="393"/>
      <c r="H502" s="392"/>
      <c r="I502" s="392"/>
      <c r="J502" s="307"/>
      <c r="K502" s="307"/>
      <c r="L502" s="307"/>
      <c r="M502" s="307"/>
      <c r="N502" s="307"/>
      <c r="O502" s="307"/>
      <c r="P502" s="307"/>
      <c r="Q502" s="307"/>
      <c r="R502" s="307"/>
      <c r="S502" s="307"/>
      <c r="T502" s="307"/>
      <c r="U502" s="307"/>
      <c r="V502" s="307"/>
      <c r="W502" s="307"/>
      <c r="X502" s="307"/>
      <c r="Y502" s="307"/>
      <c r="Z502" s="307"/>
      <c r="AA502" s="307"/>
      <c r="AB502" s="307"/>
    </row>
    <row r="503">
      <c r="A503" s="392"/>
      <c r="B503" s="392"/>
      <c r="C503" s="392"/>
      <c r="D503" s="393"/>
      <c r="E503" s="392"/>
      <c r="F503" s="392"/>
      <c r="G503" s="393"/>
      <c r="H503" s="392"/>
      <c r="I503" s="392"/>
      <c r="J503" s="307"/>
      <c r="K503" s="307"/>
      <c r="L503" s="307"/>
      <c r="M503" s="307"/>
      <c r="N503" s="307"/>
      <c r="O503" s="307"/>
      <c r="P503" s="307"/>
      <c r="Q503" s="307"/>
      <c r="R503" s="307"/>
      <c r="S503" s="307"/>
      <c r="T503" s="307"/>
      <c r="U503" s="307"/>
      <c r="V503" s="307"/>
      <c r="W503" s="307"/>
      <c r="X503" s="307"/>
      <c r="Y503" s="307"/>
      <c r="Z503" s="307"/>
      <c r="AA503" s="307"/>
      <c r="AB503" s="307"/>
    </row>
    <row r="504">
      <c r="A504" s="392"/>
      <c r="B504" s="392"/>
      <c r="C504" s="392"/>
      <c r="D504" s="393"/>
      <c r="E504" s="392"/>
      <c r="F504" s="392"/>
      <c r="G504" s="393"/>
      <c r="H504" s="392"/>
      <c r="I504" s="392"/>
      <c r="J504" s="307"/>
      <c r="K504" s="307"/>
      <c r="L504" s="307"/>
      <c r="M504" s="307"/>
      <c r="N504" s="307"/>
      <c r="O504" s="307"/>
      <c r="P504" s="307"/>
      <c r="Q504" s="307"/>
      <c r="R504" s="307"/>
      <c r="S504" s="307"/>
      <c r="T504" s="307"/>
      <c r="U504" s="307"/>
      <c r="V504" s="307"/>
      <c r="W504" s="307"/>
      <c r="X504" s="307"/>
      <c r="Y504" s="307"/>
      <c r="Z504" s="307"/>
      <c r="AA504" s="307"/>
      <c r="AB504" s="307"/>
    </row>
    <row r="505">
      <c r="A505" s="392"/>
      <c r="B505" s="392"/>
      <c r="C505" s="392"/>
      <c r="D505" s="393"/>
      <c r="E505" s="392"/>
      <c r="F505" s="392"/>
      <c r="G505" s="393"/>
      <c r="H505" s="392"/>
      <c r="I505" s="392"/>
      <c r="J505" s="307"/>
      <c r="K505" s="307"/>
      <c r="L505" s="307"/>
      <c r="M505" s="307"/>
      <c r="N505" s="307"/>
      <c r="O505" s="307"/>
      <c r="P505" s="307"/>
      <c r="Q505" s="307"/>
      <c r="R505" s="307"/>
      <c r="S505" s="307"/>
      <c r="T505" s="307"/>
      <c r="U505" s="307"/>
      <c r="V505" s="307"/>
      <c r="W505" s="307"/>
      <c r="X505" s="307"/>
      <c r="Y505" s="307"/>
      <c r="Z505" s="307"/>
      <c r="AA505" s="307"/>
      <c r="AB505" s="307"/>
    </row>
    <row r="506">
      <c r="A506" s="392"/>
      <c r="B506" s="392"/>
      <c r="C506" s="392"/>
      <c r="D506" s="393"/>
      <c r="E506" s="392"/>
      <c r="F506" s="392"/>
      <c r="G506" s="393"/>
      <c r="H506" s="392"/>
      <c r="I506" s="392"/>
      <c r="J506" s="307"/>
      <c r="K506" s="307"/>
      <c r="L506" s="307"/>
      <c r="M506" s="307"/>
      <c r="N506" s="307"/>
      <c r="O506" s="307"/>
      <c r="P506" s="307"/>
      <c r="Q506" s="307"/>
      <c r="R506" s="307"/>
      <c r="S506" s="307"/>
      <c r="T506" s="307"/>
      <c r="U506" s="307"/>
      <c r="V506" s="307"/>
      <c r="W506" s="307"/>
      <c r="X506" s="307"/>
      <c r="Y506" s="307"/>
      <c r="Z506" s="307"/>
      <c r="AA506" s="307"/>
      <c r="AB506" s="307"/>
    </row>
    <row r="507">
      <c r="A507" s="392"/>
      <c r="B507" s="392"/>
      <c r="C507" s="392"/>
      <c r="D507" s="393"/>
      <c r="E507" s="392"/>
      <c r="F507" s="392"/>
      <c r="G507" s="393"/>
      <c r="H507" s="392"/>
      <c r="I507" s="392"/>
      <c r="J507" s="307"/>
      <c r="K507" s="307"/>
      <c r="L507" s="307"/>
      <c r="M507" s="307"/>
      <c r="N507" s="307"/>
      <c r="O507" s="307"/>
      <c r="P507" s="307"/>
      <c r="Q507" s="307"/>
      <c r="R507" s="307"/>
      <c r="S507" s="307"/>
      <c r="T507" s="307"/>
      <c r="U507" s="307"/>
      <c r="V507" s="307"/>
      <c r="W507" s="307"/>
      <c r="X507" s="307"/>
      <c r="Y507" s="307"/>
      <c r="Z507" s="307"/>
      <c r="AA507" s="307"/>
      <c r="AB507" s="307"/>
    </row>
    <row r="508">
      <c r="A508" s="392"/>
      <c r="B508" s="392"/>
      <c r="C508" s="392"/>
      <c r="D508" s="393"/>
      <c r="E508" s="392"/>
      <c r="F508" s="392"/>
      <c r="G508" s="393"/>
      <c r="H508" s="392"/>
      <c r="I508" s="392"/>
      <c r="J508" s="307"/>
      <c r="K508" s="307"/>
      <c r="L508" s="307"/>
      <c r="M508" s="307"/>
      <c r="N508" s="307"/>
      <c r="O508" s="307"/>
      <c r="P508" s="307"/>
      <c r="Q508" s="307"/>
      <c r="R508" s="307"/>
      <c r="S508" s="307"/>
      <c r="T508" s="307"/>
      <c r="U508" s="307"/>
      <c r="V508" s="307"/>
      <c r="W508" s="307"/>
      <c r="X508" s="307"/>
      <c r="Y508" s="307"/>
      <c r="Z508" s="307"/>
      <c r="AA508" s="307"/>
      <c r="AB508" s="307"/>
    </row>
    <row r="509">
      <c r="A509" s="392"/>
      <c r="B509" s="392"/>
      <c r="C509" s="392"/>
      <c r="D509" s="393"/>
      <c r="E509" s="392"/>
      <c r="F509" s="392"/>
      <c r="G509" s="393"/>
      <c r="H509" s="392"/>
      <c r="I509" s="392"/>
      <c r="J509" s="307"/>
      <c r="K509" s="307"/>
      <c r="L509" s="307"/>
      <c r="M509" s="307"/>
      <c r="N509" s="307"/>
      <c r="O509" s="307"/>
      <c r="P509" s="307"/>
      <c r="Q509" s="307"/>
      <c r="R509" s="307"/>
      <c r="S509" s="307"/>
      <c r="T509" s="307"/>
      <c r="U509" s="307"/>
      <c r="V509" s="307"/>
      <c r="W509" s="307"/>
      <c r="X509" s="307"/>
      <c r="Y509" s="307"/>
      <c r="Z509" s="307"/>
      <c r="AA509" s="307"/>
      <c r="AB509" s="307"/>
    </row>
    <row r="510">
      <c r="A510" s="392"/>
      <c r="B510" s="392"/>
      <c r="C510" s="392"/>
      <c r="D510" s="393"/>
      <c r="E510" s="392"/>
      <c r="F510" s="392"/>
      <c r="G510" s="393"/>
      <c r="H510" s="392"/>
      <c r="I510" s="392"/>
      <c r="J510" s="307"/>
      <c r="K510" s="307"/>
      <c r="L510" s="307"/>
      <c r="M510" s="307"/>
      <c r="N510" s="307"/>
      <c r="O510" s="307"/>
      <c r="P510" s="307"/>
      <c r="Q510" s="307"/>
      <c r="R510" s="307"/>
      <c r="S510" s="307"/>
      <c r="T510" s="307"/>
      <c r="U510" s="307"/>
      <c r="V510" s="307"/>
      <c r="W510" s="307"/>
      <c r="X510" s="307"/>
      <c r="Y510" s="307"/>
      <c r="Z510" s="307"/>
      <c r="AA510" s="307"/>
      <c r="AB510" s="307"/>
    </row>
    <row r="511">
      <c r="A511" s="392"/>
      <c r="B511" s="392"/>
      <c r="C511" s="392"/>
      <c r="D511" s="393"/>
      <c r="E511" s="392"/>
      <c r="F511" s="392"/>
      <c r="G511" s="393"/>
      <c r="H511" s="392"/>
      <c r="I511" s="392"/>
      <c r="J511" s="307"/>
      <c r="K511" s="307"/>
      <c r="L511" s="307"/>
      <c r="M511" s="307"/>
      <c r="N511" s="307"/>
      <c r="O511" s="307"/>
      <c r="P511" s="307"/>
      <c r="Q511" s="307"/>
      <c r="R511" s="307"/>
      <c r="S511" s="307"/>
      <c r="T511" s="307"/>
      <c r="U511" s="307"/>
      <c r="V511" s="307"/>
      <c r="W511" s="307"/>
      <c r="X511" s="307"/>
      <c r="Y511" s="307"/>
      <c r="Z511" s="307"/>
      <c r="AA511" s="307"/>
      <c r="AB511" s="307"/>
    </row>
    <row r="512">
      <c r="A512" s="392"/>
      <c r="B512" s="392"/>
      <c r="C512" s="392"/>
      <c r="D512" s="393"/>
      <c r="E512" s="392"/>
      <c r="F512" s="392"/>
      <c r="G512" s="393"/>
      <c r="H512" s="392"/>
      <c r="I512" s="392"/>
      <c r="J512" s="307"/>
      <c r="K512" s="307"/>
      <c r="L512" s="307"/>
      <c r="M512" s="307"/>
      <c r="N512" s="307"/>
      <c r="O512" s="307"/>
      <c r="P512" s="307"/>
      <c r="Q512" s="307"/>
      <c r="R512" s="307"/>
      <c r="S512" s="307"/>
      <c r="T512" s="307"/>
      <c r="U512" s="307"/>
      <c r="V512" s="307"/>
      <c r="W512" s="307"/>
      <c r="X512" s="307"/>
      <c r="Y512" s="307"/>
      <c r="Z512" s="307"/>
      <c r="AA512" s="307"/>
      <c r="AB512" s="307"/>
    </row>
    <row r="513">
      <c r="A513" s="392"/>
      <c r="B513" s="392"/>
      <c r="C513" s="392"/>
      <c r="D513" s="393"/>
      <c r="E513" s="392"/>
      <c r="F513" s="392"/>
      <c r="G513" s="393"/>
      <c r="H513" s="392"/>
      <c r="I513" s="392"/>
      <c r="J513" s="307"/>
      <c r="K513" s="307"/>
      <c r="L513" s="307"/>
      <c r="M513" s="307"/>
      <c r="N513" s="307"/>
      <c r="O513" s="307"/>
      <c r="P513" s="307"/>
      <c r="Q513" s="307"/>
      <c r="R513" s="307"/>
      <c r="S513" s="307"/>
      <c r="T513" s="307"/>
      <c r="U513" s="307"/>
      <c r="V513" s="307"/>
      <c r="W513" s="307"/>
      <c r="X513" s="307"/>
      <c r="Y513" s="307"/>
      <c r="Z513" s="307"/>
      <c r="AA513" s="307"/>
      <c r="AB513" s="307"/>
    </row>
    <row r="514">
      <c r="A514" s="392"/>
      <c r="B514" s="392"/>
      <c r="C514" s="392"/>
      <c r="D514" s="393"/>
      <c r="E514" s="392"/>
      <c r="F514" s="392"/>
      <c r="G514" s="393"/>
      <c r="H514" s="392"/>
      <c r="I514" s="392"/>
      <c r="J514" s="307"/>
      <c r="K514" s="307"/>
      <c r="L514" s="307"/>
      <c r="M514" s="307"/>
      <c r="N514" s="307"/>
      <c r="O514" s="307"/>
      <c r="P514" s="307"/>
      <c r="Q514" s="307"/>
      <c r="R514" s="307"/>
      <c r="S514" s="307"/>
      <c r="T514" s="307"/>
      <c r="U514" s="307"/>
      <c r="V514" s="307"/>
      <c r="W514" s="307"/>
      <c r="X514" s="307"/>
      <c r="Y514" s="307"/>
      <c r="Z514" s="307"/>
      <c r="AA514" s="307"/>
      <c r="AB514" s="307"/>
    </row>
    <row r="515">
      <c r="A515" s="392"/>
      <c r="B515" s="392"/>
      <c r="C515" s="392"/>
      <c r="D515" s="393"/>
      <c r="E515" s="392"/>
      <c r="F515" s="392"/>
      <c r="G515" s="393"/>
      <c r="H515" s="392"/>
      <c r="I515" s="392"/>
      <c r="J515" s="307"/>
      <c r="K515" s="307"/>
      <c r="L515" s="307"/>
      <c r="M515" s="307"/>
      <c r="N515" s="307"/>
      <c r="O515" s="307"/>
      <c r="P515" s="307"/>
      <c r="Q515" s="307"/>
      <c r="R515" s="307"/>
      <c r="S515" s="307"/>
      <c r="T515" s="307"/>
      <c r="U515" s="307"/>
      <c r="V515" s="307"/>
      <c r="W515" s="307"/>
      <c r="X515" s="307"/>
      <c r="Y515" s="307"/>
      <c r="Z515" s="307"/>
      <c r="AA515" s="307"/>
      <c r="AB515" s="307"/>
    </row>
    <row r="516">
      <c r="A516" s="392"/>
      <c r="B516" s="392"/>
      <c r="C516" s="392"/>
      <c r="D516" s="393"/>
      <c r="E516" s="392"/>
      <c r="F516" s="392"/>
      <c r="G516" s="393"/>
      <c r="H516" s="392"/>
      <c r="I516" s="392"/>
      <c r="J516" s="307"/>
      <c r="K516" s="307"/>
      <c r="L516" s="307"/>
      <c r="M516" s="307"/>
      <c r="N516" s="307"/>
      <c r="O516" s="307"/>
      <c r="P516" s="307"/>
      <c r="Q516" s="307"/>
      <c r="R516" s="307"/>
      <c r="S516" s="307"/>
      <c r="T516" s="307"/>
      <c r="U516" s="307"/>
      <c r="V516" s="307"/>
      <c r="W516" s="307"/>
      <c r="X516" s="307"/>
      <c r="Y516" s="307"/>
      <c r="Z516" s="307"/>
      <c r="AA516" s="307"/>
      <c r="AB516" s="307"/>
    </row>
    <row r="517">
      <c r="A517" s="392"/>
      <c r="B517" s="392"/>
      <c r="C517" s="392"/>
      <c r="D517" s="393"/>
      <c r="E517" s="392"/>
      <c r="F517" s="392"/>
      <c r="G517" s="393"/>
      <c r="H517" s="392"/>
      <c r="I517" s="392"/>
      <c r="J517" s="307"/>
      <c r="K517" s="307"/>
      <c r="L517" s="307"/>
      <c r="M517" s="307"/>
      <c r="N517" s="307"/>
      <c r="O517" s="307"/>
      <c r="P517" s="307"/>
      <c r="Q517" s="307"/>
      <c r="R517" s="307"/>
      <c r="S517" s="307"/>
      <c r="T517" s="307"/>
      <c r="U517" s="307"/>
      <c r="V517" s="307"/>
      <c r="W517" s="307"/>
      <c r="X517" s="307"/>
      <c r="Y517" s="307"/>
      <c r="Z517" s="307"/>
      <c r="AA517" s="307"/>
      <c r="AB517" s="307"/>
    </row>
    <row r="518">
      <c r="A518" s="392"/>
      <c r="B518" s="392"/>
      <c r="C518" s="392"/>
      <c r="D518" s="393"/>
      <c r="E518" s="392"/>
      <c r="F518" s="392"/>
      <c r="G518" s="393"/>
      <c r="H518" s="392"/>
      <c r="I518" s="392"/>
      <c r="J518" s="307"/>
      <c r="K518" s="307"/>
      <c r="L518" s="307"/>
      <c r="M518" s="307"/>
      <c r="N518" s="307"/>
      <c r="O518" s="307"/>
      <c r="P518" s="307"/>
      <c r="Q518" s="307"/>
      <c r="R518" s="307"/>
      <c r="S518" s="307"/>
      <c r="T518" s="307"/>
      <c r="U518" s="307"/>
      <c r="V518" s="307"/>
      <c r="W518" s="307"/>
      <c r="X518" s="307"/>
      <c r="Y518" s="307"/>
      <c r="Z518" s="307"/>
      <c r="AA518" s="307"/>
      <c r="AB518" s="307"/>
    </row>
    <row r="519">
      <c r="A519" s="392"/>
      <c r="B519" s="392"/>
      <c r="C519" s="392"/>
      <c r="D519" s="393"/>
      <c r="E519" s="392"/>
      <c r="F519" s="392"/>
      <c r="G519" s="393"/>
      <c r="H519" s="392"/>
      <c r="I519" s="392"/>
      <c r="J519" s="307"/>
      <c r="K519" s="307"/>
      <c r="L519" s="307"/>
      <c r="M519" s="307"/>
      <c r="N519" s="307"/>
      <c r="O519" s="307"/>
      <c r="P519" s="307"/>
      <c r="Q519" s="307"/>
      <c r="R519" s="307"/>
      <c r="S519" s="307"/>
      <c r="T519" s="307"/>
      <c r="U519" s="307"/>
      <c r="V519" s="307"/>
      <c r="W519" s="307"/>
      <c r="X519" s="307"/>
      <c r="Y519" s="307"/>
      <c r="Z519" s="307"/>
      <c r="AA519" s="307"/>
      <c r="AB519" s="307"/>
    </row>
    <row r="520">
      <c r="A520" s="392"/>
      <c r="B520" s="392"/>
      <c r="C520" s="392"/>
      <c r="D520" s="393"/>
      <c r="E520" s="392"/>
      <c r="F520" s="392"/>
      <c r="G520" s="393"/>
      <c r="H520" s="392"/>
      <c r="I520" s="392"/>
      <c r="J520" s="307"/>
      <c r="K520" s="307"/>
      <c r="L520" s="307"/>
      <c r="M520" s="307"/>
      <c r="N520" s="307"/>
      <c r="O520" s="307"/>
      <c r="P520" s="307"/>
      <c r="Q520" s="307"/>
      <c r="R520" s="307"/>
      <c r="S520" s="307"/>
      <c r="T520" s="307"/>
      <c r="U520" s="307"/>
      <c r="V520" s="307"/>
      <c r="W520" s="307"/>
      <c r="X520" s="307"/>
      <c r="Y520" s="307"/>
      <c r="Z520" s="307"/>
      <c r="AA520" s="307"/>
      <c r="AB520" s="307"/>
    </row>
    <row r="521">
      <c r="A521" s="392"/>
      <c r="B521" s="392"/>
      <c r="C521" s="392"/>
      <c r="D521" s="393"/>
      <c r="E521" s="392"/>
      <c r="F521" s="392"/>
      <c r="G521" s="393"/>
      <c r="H521" s="392"/>
      <c r="I521" s="392"/>
      <c r="J521" s="307"/>
      <c r="K521" s="307"/>
      <c r="L521" s="307"/>
      <c r="M521" s="307"/>
      <c r="N521" s="307"/>
      <c r="O521" s="307"/>
      <c r="P521" s="307"/>
      <c r="Q521" s="307"/>
      <c r="R521" s="307"/>
      <c r="S521" s="307"/>
      <c r="T521" s="307"/>
      <c r="U521" s="307"/>
      <c r="V521" s="307"/>
      <c r="W521" s="307"/>
      <c r="X521" s="307"/>
      <c r="Y521" s="307"/>
      <c r="Z521" s="307"/>
      <c r="AA521" s="307"/>
      <c r="AB521" s="307"/>
    </row>
    <row r="522">
      <c r="A522" s="392"/>
      <c r="B522" s="392"/>
      <c r="C522" s="392"/>
      <c r="D522" s="393"/>
      <c r="E522" s="392"/>
      <c r="F522" s="392"/>
      <c r="G522" s="393"/>
      <c r="H522" s="392"/>
      <c r="I522" s="392"/>
      <c r="J522" s="307"/>
      <c r="K522" s="307"/>
      <c r="L522" s="307"/>
      <c r="M522" s="307"/>
      <c r="N522" s="307"/>
      <c r="O522" s="307"/>
      <c r="P522" s="307"/>
      <c r="Q522" s="307"/>
      <c r="R522" s="307"/>
      <c r="S522" s="307"/>
      <c r="T522" s="307"/>
      <c r="U522" s="307"/>
      <c r="V522" s="307"/>
      <c r="W522" s="307"/>
      <c r="X522" s="307"/>
      <c r="Y522" s="307"/>
      <c r="Z522" s="307"/>
      <c r="AA522" s="307"/>
      <c r="AB522" s="307"/>
    </row>
    <row r="523">
      <c r="A523" s="392"/>
      <c r="B523" s="392"/>
      <c r="C523" s="392"/>
      <c r="D523" s="393"/>
      <c r="E523" s="392"/>
      <c r="F523" s="392"/>
      <c r="G523" s="393"/>
      <c r="H523" s="392"/>
      <c r="I523" s="392"/>
      <c r="J523" s="307"/>
      <c r="K523" s="307"/>
      <c r="L523" s="307"/>
      <c r="M523" s="307"/>
      <c r="N523" s="307"/>
      <c r="O523" s="307"/>
      <c r="P523" s="307"/>
      <c r="Q523" s="307"/>
      <c r="R523" s="307"/>
      <c r="S523" s="307"/>
      <c r="T523" s="307"/>
      <c r="U523" s="307"/>
      <c r="V523" s="307"/>
      <c r="W523" s="307"/>
      <c r="X523" s="307"/>
      <c r="Y523" s="307"/>
      <c r="Z523" s="307"/>
      <c r="AA523" s="307"/>
      <c r="AB523" s="307"/>
    </row>
    <row r="524">
      <c r="A524" s="392"/>
      <c r="B524" s="392"/>
      <c r="C524" s="392"/>
      <c r="D524" s="393"/>
      <c r="E524" s="392"/>
      <c r="F524" s="392"/>
      <c r="G524" s="393"/>
      <c r="H524" s="392"/>
      <c r="I524" s="392"/>
      <c r="J524" s="307"/>
      <c r="K524" s="307"/>
      <c r="L524" s="307"/>
      <c r="M524" s="307"/>
      <c r="N524" s="307"/>
      <c r="O524" s="307"/>
      <c r="P524" s="307"/>
      <c r="Q524" s="307"/>
      <c r="R524" s="307"/>
      <c r="S524" s="307"/>
      <c r="T524" s="307"/>
      <c r="U524" s="307"/>
      <c r="V524" s="307"/>
      <c r="W524" s="307"/>
      <c r="X524" s="307"/>
      <c r="Y524" s="307"/>
      <c r="Z524" s="307"/>
      <c r="AA524" s="307"/>
      <c r="AB524" s="307"/>
    </row>
    <row r="525">
      <c r="A525" s="392"/>
      <c r="B525" s="392"/>
      <c r="C525" s="392"/>
      <c r="D525" s="393"/>
      <c r="E525" s="392"/>
      <c r="F525" s="392"/>
      <c r="G525" s="393"/>
      <c r="H525" s="392"/>
      <c r="I525" s="392"/>
      <c r="J525" s="307"/>
      <c r="K525" s="307"/>
      <c r="L525" s="307"/>
      <c r="M525" s="307"/>
      <c r="N525" s="307"/>
      <c r="O525" s="307"/>
      <c r="P525" s="307"/>
      <c r="Q525" s="307"/>
      <c r="R525" s="307"/>
      <c r="S525" s="307"/>
      <c r="T525" s="307"/>
      <c r="U525" s="307"/>
      <c r="V525" s="307"/>
      <c r="W525" s="307"/>
      <c r="X525" s="307"/>
      <c r="Y525" s="307"/>
      <c r="Z525" s="307"/>
      <c r="AA525" s="307"/>
      <c r="AB525" s="307"/>
    </row>
    <row r="526">
      <c r="A526" s="392"/>
      <c r="B526" s="392"/>
      <c r="C526" s="392"/>
      <c r="D526" s="393"/>
      <c r="E526" s="392"/>
      <c r="F526" s="392"/>
      <c r="G526" s="393"/>
      <c r="H526" s="392"/>
      <c r="I526" s="392"/>
      <c r="J526" s="307"/>
      <c r="K526" s="307"/>
      <c r="L526" s="307"/>
      <c r="M526" s="307"/>
      <c r="N526" s="307"/>
      <c r="O526" s="307"/>
      <c r="P526" s="307"/>
      <c r="Q526" s="307"/>
      <c r="R526" s="307"/>
      <c r="S526" s="307"/>
      <c r="T526" s="307"/>
      <c r="U526" s="307"/>
      <c r="V526" s="307"/>
      <c r="W526" s="307"/>
      <c r="X526" s="307"/>
      <c r="Y526" s="307"/>
      <c r="Z526" s="307"/>
      <c r="AA526" s="307"/>
      <c r="AB526" s="307"/>
    </row>
    <row r="527">
      <c r="A527" s="392"/>
      <c r="B527" s="392"/>
      <c r="C527" s="392"/>
      <c r="D527" s="393"/>
      <c r="E527" s="392"/>
      <c r="F527" s="392"/>
      <c r="G527" s="393"/>
      <c r="H527" s="392"/>
      <c r="I527" s="392"/>
      <c r="J527" s="307"/>
      <c r="K527" s="307"/>
      <c r="L527" s="307"/>
      <c r="M527" s="307"/>
      <c r="N527" s="307"/>
      <c r="O527" s="307"/>
      <c r="P527" s="307"/>
      <c r="Q527" s="307"/>
      <c r="R527" s="307"/>
      <c r="S527" s="307"/>
      <c r="T527" s="307"/>
      <c r="U527" s="307"/>
      <c r="V527" s="307"/>
      <c r="W527" s="307"/>
      <c r="X527" s="307"/>
      <c r="Y527" s="307"/>
      <c r="Z527" s="307"/>
      <c r="AA527" s="307"/>
      <c r="AB527" s="307"/>
    </row>
    <row r="528">
      <c r="A528" s="392"/>
      <c r="B528" s="392"/>
      <c r="C528" s="392"/>
      <c r="D528" s="393"/>
      <c r="E528" s="392"/>
      <c r="F528" s="392"/>
      <c r="G528" s="393"/>
      <c r="H528" s="392"/>
      <c r="I528" s="392"/>
      <c r="J528" s="307"/>
      <c r="K528" s="307"/>
      <c r="L528" s="307"/>
      <c r="M528" s="307"/>
      <c r="N528" s="307"/>
      <c r="O528" s="307"/>
      <c r="P528" s="307"/>
      <c r="Q528" s="307"/>
      <c r="R528" s="307"/>
      <c r="S528" s="307"/>
      <c r="T528" s="307"/>
      <c r="U528" s="307"/>
      <c r="V528" s="307"/>
      <c r="W528" s="307"/>
      <c r="X528" s="307"/>
      <c r="Y528" s="307"/>
      <c r="Z528" s="307"/>
      <c r="AA528" s="307"/>
      <c r="AB528" s="307"/>
    </row>
    <row r="529">
      <c r="A529" s="392"/>
      <c r="B529" s="392"/>
      <c r="C529" s="392"/>
      <c r="D529" s="393"/>
      <c r="E529" s="392"/>
      <c r="F529" s="392"/>
      <c r="G529" s="393"/>
      <c r="H529" s="392"/>
      <c r="I529" s="392"/>
      <c r="J529" s="307"/>
      <c r="K529" s="307"/>
      <c r="L529" s="307"/>
      <c r="M529" s="307"/>
      <c r="N529" s="307"/>
      <c r="O529" s="307"/>
      <c r="P529" s="307"/>
      <c r="Q529" s="307"/>
      <c r="R529" s="307"/>
      <c r="S529" s="307"/>
      <c r="T529" s="307"/>
      <c r="U529" s="307"/>
      <c r="V529" s="307"/>
      <c r="W529" s="307"/>
      <c r="X529" s="307"/>
      <c r="Y529" s="307"/>
      <c r="Z529" s="307"/>
      <c r="AA529" s="307"/>
      <c r="AB529" s="307"/>
    </row>
    <row r="530">
      <c r="A530" s="392"/>
      <c r="B530" s="392"/>
      <c r="C530" s="392"/>
      <c r="D530" s="393"/>
      <c r="E530" s="392"/>
      <c r="F530" s="392"/>
      <c r="G530" s="393"/>
      <c r="H530" s="392"/>
      <c r="I530" s="392"/>
      <c r="J530" s="307"/>
      <c r="K530" s="307"/>
      <c r="L530" s="307"/>
      <c r="M530" s="307"/>
      <c r="N530" s="307"/>
      <c r="O530" s="307"/>
      <c r="P530" s="307"/>
      <c r="Q530" s="307"/>
      <c r="R530" s="307"/>
      <c r="S530" s="307"/>
      <c r="T530" s="307"/>
      <c r="U530" s="307"/>
      <c r="V530" s="307"/>
      <c r="W530" s="307"/>
      <c r="X530" s="307"/>
      <c r="Y530" s="307"/>
      <c r="Z530" s="307"/>
      <c r="AA530" s="307"/>
      <c r="AB530" s="307"/>
    </row>
    <row r="531">
      <c r="A531" s="392"/>
      <c r="B531" s="392"/>
      <c r="C531" s="392"/>
      <c r="D531" s="393"/>
      <c r="E531" s="392"/>
      <c r="F531" s="392"/>
      <c r="G531" s="393"/>
      <c r="H531" s="392"/>
      <c r="I531" s="392"/>
      <c r="J531" s="307"/>
      <c r="K531" s="307"/>
      <c r="L531" s="307"/>
      <c r="M531" s="307"/>
      <c r="N531" s="307"/>
      <c r="O531" s="307"/>
      <c r="P531" s="307"/>
      <c r="Q531" s="307"/>
      <c r="R531" s="307"/>
      <c r="S531" s="307"/>
      <c r="T531" s="307"/>
      <c r="U531" s="307"/>
      <c r="V531" s="307"/>
      <c r="W531" s="307"/>
      <c r="X531" s="307"/>
      <c r="Y531" s="307"/>
      <c r="Z531" s="307"/>
      <c r="AA531" s="307"/>
      <c r="AB531" s="307"/>
    </row>
    <row r="532">
      <c r="A532" s="392"/>
      <c r="B532" s="392"/>
      <c r="C532" s="392"/>
      <c r="D532" s="393"/>
      <c r="E532" s="392"/>
      <c r="F532" s="392"/>
      <c r="G532" s="393"/>
      <c r="H532" s="392"/>
      <c r="I532" s="392"/>
      <c r="J532" s="307"/>
      <c r="K532" s="307"/>
      <c r="L532" s="307"/>
      <c r="M532" s="307"/>
      <c r="N532" s="307"/>
      <c r="O532" s="307"/>
      <c r="P532" s="307"/>
      <c r="Q532" s="307"/>
      <c r="R532" s="307"/>
      <c r="S532" s="307"/>
      <c r="T532" s="307"/>
      <c r="U532" s="307"/>
      <c r="V532" s="307"/>
      <c r="W532" s="307"/>
      <c r="X532" s="307"/>
      <c r="Y532" s="307"/>
      <c r="Z532" s="307"/>
      <c r="AA532" s="307"/>
      <c r="AB532" s="307"/>
    </row>
    <row r="533">
      <c r="A533" s="392"/>
      <c r="B533" s="392"/>
      <c r="C533" s="392"/>
      <c r="D533" s="393"/>
      <c r="E533" s="392"/>
      <c r="F533" s="392"/>
      <c r="G533" s="393"/>
      <c r="H533" s="392"/>
      <c r="I533" s="392"/>
      <c r="J533" s="307"/>
      <c r="K533" s="307"/>
      <c r="L533" s="307"/>
      <c r="M533" s="307"/>
      <c r="N533" s="307"/>
      <c r="O533" s="307"/>
      <c r="P533" s="307"/>
      <c r="Q533" s="307"/>
      <c r="R533" s="307"/>
      <c r="S533" s="307"/>
      <c r="T533" s="307"/>
      <c r="U533" s="307"/>
      <c r="V533" s="307"/>
      <c r="W533" s="307"/>
      <c r="X533" s="307"/>
      <c r="Y533" s="307"/>
      <c r="Z533" s="307"/>
      <c r="AA533" s="307"/>
      <c r="AB533" s="307"/>
    </row>
    <row r="534">
      <c r="A534" s="392"/>
      <c r="B534" s="392"/>
      <c r="C534" s="392"/>
      <c r="D534" s="393"/>
      <c r="E534" s="392"/>
      <c r="F534" s="392"/>
      <c r="G534" s="393"/>
      <c r="H534" s="392"/>
      <c r="I534" s="392"/>
      <c r="J534" s="307"/>
      <c r="K534" s="307"/>
      <c r="L534" s="307"/>
      <c r="M534" s="307"/>
      <c r="N534" s="307"/>
      <c r="O534" s="307"/>
      <c r="P534" s="307"/>
      <c r="Q534" s="307"/>
      <c r="R534" s="307"/>
      <c r="S534" s="307"/>
      <c r="T534" s="307"/>
      <c r="U534" s="307"/>
      <c r="V534" s="307"/>
      <c r="W534" s="307"/>
      <c r="X534" s="307"/>
      <c r="Y534" s="307"/>
      <c r="Z534" s="307"/>
      <c r="AA534" s="307"/>
      <c r="AB534" s="307"/>
    </row>
    <row r="535">
      <c r="A535" s="392"/>
      <c r="B535" s="392"/>
      <c r="C535" s="392"/>
      <c r="D535" s="393"/>
      <c r="E535" s="392"/>
      <c r="F535" s="392"/>
      <c r="G535" s="393"/>
      <c r="H535" s="392"/>
      <c r="I535" s="392"/>
      <c r="J535" s="307"/>
      <c r="K535" s="307"/>
      <c r="L535" s="307"/>
      <c r="M535" s="307"/>
      <c r="N535" s="307"/>
      <c r="O535" s="307"/>
      <c r="P535" s="307"/>
      <c r="Q535" s="307"/>
      <c r="R535" s="307"/>
      <c r="S535" s="307"/>
      <c r="T535" s="307"/>
      <c r="U535" s="307"/>
      <c r="V535" s="307"/>
      <c r="W535" s="307"/>
      <c r="X535" s="307"/>
      <c r="Y535" s="307"/>
      <c r="Z535" s="307"/>
      <c r="AA535" s="307"/>
      <c r="AB535" s="307"/>
    </row>
    <row r="536">
      <c r="A536" s="392"/>
      <c r="B536" s="392"/>
      <c r="C536" s="392"/>
      <c r="D536" s="393"/>
      <c r="E536" s="392"/>
      <c r="F536" s="392"/>
      <c r="G536" s="393"/>
      <c r="H536" s="392"/>
      <c r="I536" s="392"/>
      <c r="J536" s="307"/>
      <c r="K536" s="307"/>
      <c r="L536" s="307"/>
      <c r="M536" s="307"/>
      <c r="N536" s="307"/>
      <c r="O536" s="307"/>
      <c r="P536" s="307"/>
      <c r="Q536" s="307"/>
      <c r="R536" s="307"/>
      <c r="S536" s="307"/>
      <c r="T536" s="307"/>
      <c r="U536" s="307"/>
      <c r="V536" s="307"/>
      <c r="W536" s="307"/>
      <c r="X536" s="307"/>
      <c r="Y536" s="307"/>
      <c r="Z536" s="307"/>
      <c r="AA536" s="307"/>
      <c r="AB536" s="307"/>
    </row>
    <row r="537">
      <c r="A537" s="392"/>
      <c r="B537" s="392"/>
      <c r="C537" s="392"/>
      <c r="D537" s="393"/>
      <c r="E537" s="392"/>
      <c r="F537" s="392"/>
      <c r="G537" s="393"/>
      <c r="H537" s="392"/>
      <c r="I537" s="392"/>
      <c r="J537" s="307"/>
      <c r="K537" s="307"/>
      <c r="L537" s="307"/>
      <c r="M537" s="307"/>
      <c r="N537" s="307"/>
      <c r="O537" s="307"/>
      <c r="P537" s="307"/>
      <c r="Q537" s="307"/>
      <c r="R537" s="307"/>
      <c r="S537" s="307"/>
      <c r="T537" s="307"/>
      <c r="U537" s="307"/>
      <c r="V537" s="307"/>
      <c r="W537" s="307"/>
      <c r="X537" s="307"/>
      <c r="Y537" s="307"/>
      <c r="Z537" s="307"/>
      <c r="AA537" s="307"/>
      <c r="AB537" s="307"/>
    </row>
    <row r="538">
      <c r="A538" s="392"/>
      <c r="B538" s="392"/>
      <c r="C538" s="392"/>
      <c r="D538" s="393"/>
      <c r="E538" s="392"/>
      <c r="F538" s="392"/>
      <c r="G538" s="393"/>
      <c r="H538" s="392"/>
      <c r="I538" s="392"/>
      <c r="J538" s="307"/>
      <c r="K538" s="307"/>
      <c r="L538" s="307"/>
      <c r="M538" s="307"/>
      <c r="N538" s="307"/>
      <c r="O538" s="307"/>
      <c r="P538" s="307"/>
      <c r="Q538" s="307"/>
      <c r="R538" s="307"/>
      <c r="S538" s="307"/>
      <c r="T538" s="307"/>
      <c r="U538" s="307"/>
      <c r="V538" s="307"/>
      <c r="W538" s="307"/>
      <c r="X538" s="307"/>
      <c r="Y538" s="307"/>
      <c r="Z538" s="307"/>
      <c r="AA538" s="307"/>
      <c r="AB538" s="307"/>
    </row>
    <row r="539">
      <c r="A539" s="392"/>
      <c r="B539" s="392"/>
      <c r="C539" s="392"/>
      <c r="D539" s="393"/>
      <c r="E539" s="392"/>
      <c r="F539" s="392"/>
      <c r="G539" s="393"/>
      <c r="H539" s="392"/>
      <c r="I539" s="392"/>
      <c r="J539" s="307"/>
      <c r="K539" s="307"/>
      <c r="L539" s="307"/>
      <c r="M539" s="307"/>
      <c r="N539" s="307"/>
      <c r="O539" s="307"/>
      <c r="P539" s="307"/>
      <c r="Q539" s="307"/>
      <c r="R539" s="307"/>
      <c r="S539" s="307"/>
      <c r="T539" s="307"/>
      <c r="U539" s="307"/>
      <c r="V539" s="307"/>
      <c r="W539" s="307"/>
      <c r="X539" s="307"/>
      <c r="Y539" s="307"/>
      <c r="Z539" s="307"/>
      <c r="AA539" s="307"/>
      <c r="AB539" s="307"/>
    </row>
    <row r="540">
      <c r="A540" s="392"/>
      <c r="B540" s="392"/>
      <c r="C540" s="392"/>
      <c r="D540" s="393"/>
      <c r="E540" s="392"/>
      <c r="F540" s="392"/>
      <c r="G540" s="393"/>
      <c r="H540" s="392"/>
      <c r="I540" s="392"/>
      <c r="J540" s="307"/>
      <c r="K540" s="307"/>
      <c r="L540" s="307"/>
      <c r="M540" s="307"/>
      <c r="N540" s="307"/>
      <c r="O540" s="307"/>
      <c r="P540" s="307"/>
      <c r="Q540" s="307"/>
      <c r="R540" s="307"/>
      <c r="S540" s="307"/>
      <c r="T540" s="307"/>
      <c r="U540" s="307"/>
      <c r="V540" s="307"/>
      <c r="W540" s="307"/>
      <c r="X540" s="307"/>
      <c r="Y540" s="307"/>
      <c r="Z540" s="307"/>
      <c r="AA540" s="307"/>
      <c r="AB540" s="307"/>
    </row>
    <row r="541">
      <c r="A541" s="392"/>
      <c r="B541" s="392"/>
      <c r="C541" s="392"/>
      <c r="D541" s="393"/>
      <c r="E541" s="392"/>
      <c r="F541" s="392"/>
      <c r="G541" s="393"/>
      <c r="H541" s="392"/>
      <c r="I541" s="392"/>
      <c r="J541" s="307"/>
      <c r="K541" s="307"/>
      <c r="L541" s="307"/>
      <c r="M541" s="307"/>
      <c r="N541" s="307"/>
      <c r="O541" s="307"/>
      <c r="P541" s="307"/>
      <c r="Q541" s="307"/>
      <c r="R541" s="307"/>
      <c r="S541" s="307"/>
      <c r="T541" s="307"/>
      <c r="U541" s="307"/>
      <c r="V541" s="307"/>
      <c r="W541" s="307"/>
      <c r="X541" s="307"/>
      <c r="Y541" s="307"/>
      <c r="Z541" s="307"/>
      <c r="AA541" s="307"/>
      <c r="AB541" s="307"/>
    </row>
    <row r="542">
      <c r="A542" s="392"/>
      <c r="B542" s="392"/>
      <c r="C542" s="392"/>
      <c r="D542" s="393"/>
      <c r="E542" s="392"/>
      <c r="F542" s="392"/>
      <c r="G542" s="393"/>
      <c r="H542" s="392"/>
      <c r="I542" s="392"/>
      <c r="J542" s="307"/>
      <c r="K542" s="307"/>
      <c r="L542" s="307"/>
      <c r="M542" s="307"/>
      <c r="N542" s="307"/>
      <c r="O542" s="307"/>
      <c r="P542" s="307"/>
      <c r="Q542" s="307"/>
      <c r="R542" s="307"/>
      <c r="S542" s="307"/>
      <c r="T542" s="307"/>
      <c r="U542" s="307"/>
      <c r="V542" s="307"/>
      <c r="W542" s="307"/>
      <c r="X542" s="307"/>
      <c r="Y542" s="307"/>
      <c r="Z542" s="307"/>
      <c r="AA542" s="307"/>
      <c r="AB542" s="307"/>
    </row>
    <row r="543">
      <c r="A543" s="392"/>
      <c r="B543" s="392"/>
      <c r="C543" s="392"/>
      <c r="D543" s="393"/>
      <c r="E543" s="392"/>
      <c r="F543" s="392"/>
      <c r="G543" s="393"/>
      <c r="H543" s="392"/>
      <c r="I543" s="392"/>
      <c r="J543" s="307"/>
      <c r="K543" s="307"/>
      <c r="L543" s="307"/>
      <c r="M543" s="307"/>
      <c r="N543" s="307"/>
      <c r="O543" s="307"/>
      <c r="P543" s="307"/>
      <c r="Q543" s="307"/>
      <c r="R543" s="307"/>
      <c r="S543" s="307"/>
      <c r="T543" s="307"/>
      <c r="U543" s="307"/>
      <c r="V543" s="307"/>
      <c r="W543" s="307"/>
      <c r="X543" s="307"/>
      <c r="Y543" s="307"/>
      <c r="Z543" s="307"/>
      <c r="AA543" s="307"/>
      <c r="AB543" s="307"/>
    </row>
    <row r="544">
      <c r="A544" s="392"/>
      <c r="B544" s="392"/>
      <c r="C544" s="392"/>
      <c r="D544" s="393"/>
      <c r="E544" s="392"/>
      <c r="F544" s="392"/>
      <c r="G544" s="393"/>
      <c r="H544" s="392"/>
      <c r="I544" s="392"/>
      <c r="J544" s="307"/>
      <c r="K544" s="307"/>
      <c r="L544" s="307"/>
      <c r="M544" s="307"/>
      <c r="N544" s="307"/>
      <c r="O544" s="307"/>
      <c r="P544" s="307"/>
      <c r="Q544" s="307"/>
      <c r="R544" s="307"/>
      <c r="S544" s="307"/>
      <c r="T544" s="307"/>
      <c r="U544" s="307"/>
      <c r="V544" s="307"/>
      <c r="W544" s="307"/>
      <c r="X544" s="307"/>
      <c r="Y544" s="307"/>
      <c r="Z544" s="307"/>
      <c r="AA544" s="307"/>
      <c r="AB544" s="307"/>
    </row>
    <row r="545">
      <c r="A545" s="392"/>
      <c r="B545" s="392"/>
      <c r="C545" s="392"/>
      <c r="D545" s="393"/>
      <c r="E545" s="392"/>
      <c r="F545" s="392"/>
      <c r="G545" s="393"/>
      <c r="H545" s="392"/>
      <c r="I545" s="392"/>
      <c r="J545" s="307"/>
      <c r="K545" s="307"/>
      <c r="L545" s="307"/>
      <c r="M545" s="307"/>
      <c r="N545" s="307"/>
      <c r="O545" s="307"/>
      <c r="P545" s="307"/>
      <c r="Q545" s="307"/>
      <c r="R545" s="307"/>
      <c r="S545" s="307"/>
      <c r="T545" s="307"/>
      <c r="U545" s="307"/>
      <c r="V545" s="307"/>
      <c r="W545" s="307"/>
      <c r="X545" s="307"/>
      <c r="Y545" s="307"/>
      <c r="Z545" s="307"/>
      <c r="AA545" s="307"/>
      <c r="AB545" s="307"/>
    </row>
    <row r="546">
      <c r="A546" s="392"/>
      <c r="B546" s="392"/>
      <c r="C546" s="392"/>
      <c r="D546" s="393"/>
      <c r="E546" s="392"/>
      <c r="F546" s="392"/>
      <c r="G546" s="393"/>
      <c r="H546" s="392"/>
      <c r="I546" s="392"/>
      <c r="J546" s="307"/>
      <c r="K546" s="307"/>
      <c r="L546" s="307"/>
      <c r="M546" s="307"/>
      <c r="N546" s="307"/>
      <c r="O546" s="307"/>
      <c r="P546" s="307"/>
      <c r="Q546" s="307"/>
      <c r="R546" s="307"/>
      <c r="S546" s="307"/>
      <c r="T546" s="307"/>
      <c r="U546" s="307"/>
      <c r="V546" s="307"/>
      <c r="W546" s="307"/>
      <c r="X546" s="307"/>
      <c r="Y546" s="307"/>
      <c r="Z546" s="307"/>
      <c r="AA546" s="307"/>
      <c r="AB546" s="307"/>
    </row>
    <row r="547">
      <c r="A547" s="392"/>
      <c r="B547" s="392"/>
      <c r="C547" s="392"/>
      <c r="D547" s="393"/>
      <c r="E547" s="392"/>
      <c r="F547" s="392"/>
      <c r="G547" s="393"/>
      <c r="H547" s="392"/>
      <c r="I547" s="392"/>
      <c r="J547" s="307"/>
      <c r="K547" s="307"/>
      <c r="L547" s="307"/>
      <c r="M547" s="307"/>
      <c r="N547" s="307"/>
      <c r="O547" s="307"/>
      <c r="P547" s="307"/>
      <c r="Q547" s="307"/>
      <c r="R547" s="307"/>
      <c r="S547" s="307"/>
      <c r="T547" s="307"/>
      <c r="U547" s="307"/>
      <c r="V547" s="307"/>
      <c r="W547" s="307"/>
      <c r="X547" s="307"/>
      <c r="Y547" s="307"/>
      <c r="Z547" s="307"/>
      <c r="AA547" s="307"/>
      <c r="AB547" s="307"/>
    </row>
    <row r="548">
      <c r="A548" s="392"/>
      <c r="B548" s="392"/>
      <c r="C548" s="392"/>
      <c r="D548" s="393"/>
      <c r="E548" s="392"/>
      <c r="F548" s="392"/>
      <c r="G548" s="393"/>
      <c r="H548" s="392"/>
      <c r="I548" s="392"/>
      <c r="J548" s="307"/>
      <c r="K548" s="307"/>
      <c r="L548" s="307"/>
      <c r="M548" s="307"/>
      <c r="N548" s="307"/>
      <c r="O548" s="307"/>
      <c r="P548" s="307"/>
      <c r="Q548" s="307"/>
      <c r="R548" s="307"/>
      <c r="S548" s="307"/>
      <c r="T548" s="307"/>
      <c r="U548" s="307"/>
      <c r="V548" s="307"/>
      <c r="W548" s="307"/>
      <c r="X548" s="307"/>
      <c r="Y548" s="307"/>
      <c r="Z548" s="307"/>
      <c r="AA548" s="307"/>
      <c r="AB548" s="307"/>
    </row>
    <row r="549">
      <c r="A549" s="392"/>
      <c r="B549" s="392"/>
      <c r="C549" s="392"/>
      <c r="D549" s="393"/>
      <c r="E549" s="392"/>
      <c r="F549" s="392"/>
      <c r="G549" s="393"/>
      <c r="H549" s="392"/>
      <c r="I549" s="392"/>
      <c r="J549" s="307"/>
      <c r="K549" s="307"/>
      <c r="L549" s="307"/>
      <c r="M549" s="307"/>
      <c r="N549" s="307"/>
      <c r="O549" s="307"/>
      <c r="P549" s="307"/>
      <c r="Q549" s="307"/>
      <c r="R549" s="307"/>
      <c r="S549" s="307"/>
      <c r="T549" s="307"/>
      <c r="U549" s="307"/>
      <c r="V549" s="307"/>
      <c r="W549" s="307"/>
      <c r="X549" s="307"/>
      <c r="Y549" s="307"/>
      <c r="Z549" s="307"/>
      <c r="AA549" s="307"/>
      <c r="AB549" s="307"/>
    </row>
    <row r="550">
      <c r="A550" s="392"/>
      <c r="B550" s="392"/>
      <c r="C550" s="392"/>
      <c r="D550" s="393"/>
      <c r="E550" s="392"/>
      <c r="F550" s="392"/>
      <c r="G550" s="393"/>
      <c r="H550" s="392"/>
      <c r="I550" s="392"/>
      <c r="J550" s="307"/>
      <c r="K550" s="307"/>
      <c r="L550" s="307"/>
      <c r="M550" s="307"/>
      <c r="N550" s="307"/>
      <c r="O550" s="307"/>
      <c r="P550" s="307"/>
      <c r="Q550" s="307"/>
      <c r="R550" s="307"/>
      <c r="S550" s="307"/>
      <c r="T550" s="307"/>
      <c r="U550" s="307"/>
      <c r="V550" s="307"/>
      <c r="W550" s="307"/>
      <c r="X550" s="307"/>
      <c r="Y550" s="307"/>
      <c r="Z550" s="307"/>
      <c r="AA550" s="307"/>
      <c r="AB550" s="307"/>
    </row>
    <row r="551">
      <c r="A551" s="392"/>
      <c r="B551" s="392"/>
      <c r="C551" s="392"/>
      <c r="D551" s="393"/>
      <c r="E551" s="392"/>
      <c r="F551" s="392"/>
      <c r="G551" s="393"/>
      <c r="H551" s="392"/>
      <c r="I551" s="392"/>
      <c r="J551" s="307"/>
      <c r="K551" s="307"/>
      <c r="L551" s="307"/>
      <c r="M551" s="307"/>
      <c r="N551" s="307"/>
      <c r="O551" s="307"/>
      <c r="P551" s="307"/>
      <c r="Q551" s="307"/>
      <c r="R551" s="307"/>
      <c r="S551" s="307"/>
      <c r="T551" s="307"/>
      <c r="U551" s="307"/>
      <c r="V551" s="307"/>
      <c r="W551" s="307"/>
      <c r="X551" s="307"/>
      <c r="Y551" s="307"/>
      <c r="Z551" s="307"/>
      <c r="AA551" s="307"/>
      <c r="AB551" s="307"/>
    </row>
    <row r="552">
      <c r="A552" s="392"/>
      <c r="B552" s="392"/>
      <c r="C552" s="392"/>
      <c r="D552" s="393"/>
      <c r="E552" s="392"/>
      <c r="F552" s="392"/>
      <c r="G552" s="393"/>
      <c r="H552" s="392"/>
      <c r="I552" s="392"/>
      <c r="J552" s="307"/>
      <c r="K552" s="307"/>
      <c r="L552" s="307"/>
      <c r="M552" s="307"/>
      <c r="N552" s="307"/>
      <c r="O552" s="307"/>
      <c r="P552" s="307"/>
      <c r="Q552" s="307"/>
      <c r="R552" s="307"/>
      <c r="S552" s="307"/>
      <c r="T552" s="307"/>
      <c r="U552" s="307"/>
      <c r="V552" s="307"/>
      <c r="W552" s="307"/>
      <c r="X552" s="307"/>
      <c r="Y552" s="307"/>
      <c r="Z552" s="307"/>
      <c r="AA552" s="307"/>
      <c r="AB552" s="307"/>
    </row>
    <row r="553">
      <c r="A553" s="392"/>
      <c r="B553" s="392"/>
      <c r="C553" s="392"/>
      <c r="D553" s="393"/>
      <c r="E553" s="392"/>
      <c r="F553" s="392"/>
      <c r="G553" s="393"/>
      <c r="H553" s="392"/>
      <c r="I553" s="392"/>
      <c r="J553" s="307"/>
      <c r="K553" s="307"/>
      <c r="L553" s="307"/>
      <c r="M553" s="307"/>
      <c r="N553" s="307"/>
      <c r="O553" s="307"/>
      <c r="P553" s="307"/>
      <c r="Q553" s="307"/>
      <c r="R553" s="307"/>
      <c r="S553" s="307"/>
      <c r="T553" s="307"/>
      <c r="U553" s="307"/>
      <c r="V553" s="307"/>
      <c r="W553" s="307"/>
      <c r="X553" s="307"/>
      <c r="Y553" s="307"/>
      <c r="Z553" s="307"/>
      <c r="AA553" s="307"/>
      <c r="AB553" s="307"/>
    </row>
    <row r="554">
      <c r="A554" s="392"/>
      <c r="B554" s="392"/>
      <c r="C554" s="392"/>
      <c r="D554" s="393"/>
      <c r="E554" s="392"/>
      <c r="F554" s="392"/>
      <c r="G554" s="393"/>
      <c r="H554" s="392"/>
      <c r="I554" s="392"/>
      <c r="J554" s="307"/>
      <c r="K554" s="307"/>
      <c r="L554" s="307"/>
      <c r="M554" s="307"/>
      <c r="N554" s="307"/>
      <c r="O554" s="307"/>
      <c r="P554" s="307"/>
      <c r="Q554" s="307"/>
      <c r="R554" s="307"/>
      <c r="S554" s="307"/>
      <c r="T554" s="307"/>
      <c r="U554" s="307"/>
      <c r="V554" s="307"/>
      <c r="W554" s="307"/>
      <c r="X554" s="307"/>
      <c r="Y554" s="307"/>
      <c r="Z554" s="307"/>
      <c r="AA554" s="307"/>
      <c r="AB554" s="307"/>
    </row>
    <row r="555">
      <c r="A555" s="392"/>
      <c r="B555" s="392"/>
      <c r="C555" s="392"/>
      <c r="D555" s="393"/>
      <c r="E555" s="392"/>
      <c r="F555" s="392"/>
      <c r="G555" s="393"/>
      <c r="H555" s="392"/>
      <c r="I555" s="392"/>
      <c r="J555" s="307"/>
      <c r="K555" s="307"/>
      <c r="L555" s="307"/>
      <c r="M555" s="307"/>
      <c r="N555" s="307"/>
      <c r="O555" s="307"/>
      <c r="P555" s="307"/>
      <c r="Q555" s="307"/>
      <c r="R555" s="307"/>
      <c r="S555" s="307"/>
      <c r="T555" s="307"/>
      <c r="U555" s="307"/>
      <c r="V555" s="307"/>
      <c r="W555" s="307"/>
      <c r="X555" s="307"/>
      <c r="Y555" s="307"/>
      <c r="Z555" s="307"/>
      <c r="AA555" s="307"/>
      <c r="AB555" s="307"/>
    </row>
    <row r="556">
      <c r="A556" s="392"/>
      <c r="B556" s="392"/>
      <c r="C556" s="392"/>
      <c r="D556" s="393"/>
      <c r="E556" s="392"/>
      <c r="F556" s="392"/>
      <c r="G556" s="393"/>
      <c r="H556" s="392"/>
      <c r="I556" s="392"/>
      <c r="J556" s="307"/>
      <c r="K556" s="307"/>
      <c r="L556" s="307"/>
      <c r="M556" s="307"/>
      <c r="N556" s="307"/>
      <c r="O556" s="307"/>
      <c r="P556" s="307"/>
      <c r="Q556" s="307"/>
      <c r="R556" s="307"/>
      <c r="S556" s="307"/>
      <c r="T556" s="307"/>
      <c r="U556" s="307"/>
      <c r="V556" s="307"/>
      <c r="W556" s="307"/>
      <c r="X556" s="307"/>
      <c r="Y556" s="307"/>
      <c r="Z556" s="307"/>
      <c r="AA556" s="307"/>
      <c r="AB556" s="307"/>
    </row>
    <row r="557">
      <c r="A557" s="392"/>
      <c r="B557" s="392"/>
      <c r="C557" s="392"/>
      <c r="D557" s="393"/>
      <c r="E557" s="392"/>
      <c r="F557" s="392"/>
      <c r="G557" s="393"/>
      <c r="H557" s="392"/>
      <c r="I557" s="392"/>
      <c r="J557" s="307"/>
      <c r="K557" s="307"/>
      <c r="L557" s="307"/>
      <c r="M557" s="307"/>
      <c r="N557" s="307"/>
      <c r="O557" s="307"/>
      <c r="P557" s="307"/>
      <c r="Q557" s="307"/>
      <c r="R557" s="307"/>
      <c r="S557" s="307"/>
      <c r="T557" s="307"/>
      <c r="U557" s="307"/>
      <c r="V557" s="307"/>
      <c r="W557" s="307"/>
      <c r="X557" s="307"/>
      <c r="Y557" s="307"/>
      <c r="Z557" s="307"/>
      <c r="AA557" s="307"/>
      <c r="AB557" s="307"/>
    </row>
    <row r="558">
      <c r="A558" s="392"/>
      <c r="B558" s="392"/>
      <c r="C558" s="392"/>
      <c r="D558" s="393"/>
      <c r="E558" s="392"/>
      <c r="F558" s="392"/>
      <c r="G558" s="393"/>
      <c r="H558" s="392"/>
      <c r="I558" s="392"/>
      <c r="J558" s="307"/>
      <c r="K558" s="307"/>
      <c r="L558" s="307"/>
      <c r="M558" s="307"/>
      <c r="N558" s="307"/>
      <c r="O558" s="307"/>
      <c r="P558" s="307"/>
      <c r="Q558" s="307"/>
      <c r="R558" s="307"/>
      <c r="S558" s="307"/>
      <c r="T558" s="307"/>
      <c r="U558" s="307"/>
      <c r="V558" s="307"/>
      <c r="W558" s="307"/>
      <c r="X558" s="307"/>
      <c r="Y558" s="307"/>
      <c r="Z558" s="307"/>
      <c r="AA558" s="307"/>
      <c r="AB558" s="307"/>
    </row>
    <row r="559">
      <c r="A559" s="392"/>
      <c r="B559" s="392"/>
      <c r="C559" s="392"/>
      <c r="D559" s="393"/>
      <c r="E559" s="392"/>
      <c r="F559" s="392"/>
      <c r="G559" s="393"/>
      <c r="H559" s="392"/>
      <c r="I559" s="392"/>
      <c r="J559" s="307"/>
      <c r="K559" s="307"/>
      <c r="L559" s="307"/>
      <c r="M559" s="307"/>
      <c r="N559" s="307"/>
      <c r="O559" s="307"/>
      <c r="P559" s="307"/>
      <c r="Q559" s="307"/>
      <c r="R559" s="307"/>
      <c r="S559" s="307"/>
      <c r="T559" s="307"/>
      <c r="U559" s="307"/>
      <c r="V559" s="307"/>
      <c r="W559" s="307"/>
      <c r="X559" s="307"/>
      <c r="Y559" s="307"/>
      <c r="Z559" s="307"/>
      <c r="AA559" s="307"/>
      <c r="AB559" s="307"/>
    </row>
    <row r="560">
      <c r="A560" s="392"/>
      <c r="B560" s="392"/>
      <c r="C560" s="392"/>
      <c r="D560" s="393"/>
      <c r="E560" s="392"/>
      <c r="F560" s="392"/>
      <c r="G560" s="393"/>
      <c r="H560" s="392"/>
      <c r="I560" s="392"/>
      <c r="J560" s="307"/>
      <c r="K560" s="307"/>
      <c r="L560" s="307"/>
      <c r="M560" s="307"/>
      <c r="N560" s="307"/>
      <c r="O560" s="307"/>
      <c r="P560" s="307"/>
      <c r="Q560" s="307"/>
      <c r="R560" s="307"/>
      <c r="S560" s="307"/>
      <c r="T560" s="307"/>
      <c r="U560" s="307"/>
      <c r="V560" s="307"/>
      <c r="W560" s="307"/>
      <c r="X560" s="307"/>
      <c r="Y560" s="307"/>
      <c r="Z560" s="307"/>
      <c r="AA560" s="307"/>
      <c r="AB560" s="307"/>
    </row>
    <row r="561">
      <c r="A561" s="392"/>
      <c r="B561" s="392"/>
      <c r="C561" s="392"/>
      <c r="D561" s="393"/>
      <c r="E561" s="392"/>
      <c r="F561" s="392"/>
      <c r="G561" s="393"/>
      <c r="H561" s="392"/>
      <c r="I561" s="392"/>
      <c r="J561" s="307"/>
      <c r="K561" s="307"/>
      <c r="L561" s="307"/>
      <c r="M561" s="307"/>
      <c r="N561" s="307"/>
      <c r="O561" s="307"/>
      <c r="P561" s="307"/>
      <c r="Q561" s="307"/>
      <c r="R561" s="307"/>
      <c r="S561" s="307"/>
      <c r="T561" s="307"/>
      <c r="U561" s="307"/>
      <c r="V561" s="307"/>
      <c r="W561" s="307"/>
      <c r="X561" s="307"/>
      <c r="Y561" s="307"/>
      <c r="Z561" s="307"/>
      <c r="AA561" s="307"/>
      <c r="AB561" s="307"/>
    </row>
    <row r="562">
      <c r="A562" s="392"/>
      <c r="B562" s="392"/>
      <c r="C562" s="392"/>
      <c r="D562" s="393"/>
      <c r="E562" s="392"/>
      <c r="F562" s="392"/>
      <c r="G562" s="393"/>
      <c r="H562" s="392"/>
      <c r="I562" s="392"/>
      <c r="J562" s="307"/>
      <c r="K562" s="307"/>
      <c r="L562" s="307"/>
      <c r="M562" s="307"/>
      <c r="N562" s="307"/>
      <c r="O562" s="307"/>
      <c r="P562" s="307"/>
      <c r="Q562" s="307"/>
      <c r="R562" s="307"/>
      <c r="S562" s="307"/>
      <c r="T562" s="307"/>
      <c r="U562" s="307"/>
      <c r="V562" s="307"/>
      <c r="W562" s="307"/>
      <c r="X562" s="307"/>
      <c r="Y562" s="307"/>
      <c r="Z562" s="307"/>
      <c r="AA562" s="307"/>
      <c r="AB562" s="307"/>
    </row>
    <row r="563">
      <c r="A563" s="392"/>
      <c r="B563" s="392"/>
      <c r="C563" s="392"/>
      <c r="D563" s="393"/>
      <c r="E563" s="392"/>
      <c r="F563" s="392"/>
      <c r="G563" s="393"/>
      <c r="H563" s="392"/>
      <c r="I563" s="392"/>
      <c r="J563" s="307"/>
      <c r="K563" s="307"/>
      <c r="L563" s="307"/>
      <c r="M563" s="307"/>
      <c r="N563" s="307"/>
      <c r="O563" s="307"/>
      <c r="P563" s="307"/>
      <c r="Q563" s="307"/>
      <c r="R563" s="307"/>
      <c r="S563" s="307"/>
      <c r="T563" s="307"/>
      <c r="U563" s="307"/>
      <c r="V563" s="307"/>
      <c r="W563" s="307"/>
      <c r="X563" s="307"/>
      <c r="Y563" s="307"/>
      <c r="Z563" s="307"/>
      <c r="AA563" s="307"/>
      <c r="AB563" s="307"/>
    </row>
    <row r="564">
      <c r="A564" s="392"/>
      <c r="B564" s="392"/>
      <c r="C564" s="392"/>
      <c r="D564" s="393"/>
      <c r="E564" s="392"/>
      <c r="F564" s="392"/>
      <c r="G564" s="393"/>
      <c r="H564" s="392"/>
      <c r="I564" s="392"/>
      <c r="J564" s="307"/>
      <c r="K564" s="307"/>
      <c r="L564" s="307"/>
      <c r="M564" s="307"/>
      <c r="N564" s="307"/>
      <c r="O564" s="307"/>
      <c r="P564" s="307"/>
      <c r="Q564" s="307"/>
      <c r="R564" s="307"/>
      <c r="S564" s="307"/>
      <c r="T564" s="307"/>
      <c r="U564" s="307"/>
      <c r="V564" s="307"/>
      <c r="W564" s="307"/>
      <c r="X564" s="307"/>
      <c r="Y564" s="307"/>
      <c r="Z564" s="307"/>
      <c r="AA564" s="307"/>
      <c r="AB564" s="307"/>
    </row>
    <row r="565">
      <c r="A565" s="392"/>
      <c r="B565" s="392"/>
      <c r="C565" s="392"/>
      <c r="D565" s="393"/>
      <c r="E565" s="392"/>
      <c r="F565" s="392"/>
      <c r="G565" s="393"/>
      <c r="H565" s="392"/>
      <c r="I565" s="392"/>
      <c r="J565" s="307"/>
      <c r="K565" s="307"/>
      <c r="L565" s="307"/>
      <c r="M565" s="307"/>
      <c r="N565" s="307"/>
      <c r="O565" s="307"/>
      <c r="P565" s="307"/>
      <c r="Q565" s="307"/>
      <c r="R565" s="307"/>
      <c r="S565" s="307"/>
      <c r="T565" s="307"/>
      <c r="U565" s="307"/>
      <c r="V565" s="307"/>
      <c r="W565" s="307"/>
      <c r="X565" s="307"/>
      <c r="Y565" s="307"/>
      <c r="Z565" s="307"/>
      <c r="AA565" s="307"/>
      <c r="AB565" s="307"/>
    </row>
    <row r="566">
      <c r="A566" s="392"/>
      <c r="B566" s="392"/>
      <c r="C566" s="392"/>
      <c r="D566" s="393"/>
      <c r="E566" s="392"/>
      <c r="F566" s="392"/>
      <c r="G566" s="393"/>
      <c r="H566" s="392"/>
      <c r="I566" s="392"/>
      <c r="J566" s="307"/>
      <c r="K566" s="307"/>
      <c r="L566" s="307"/>
      <c r="M566" s="307"/>
      <c r="N566" s="307"/>
      <c r="O566" s="307"/>
      <c r="P566" s="307"/>
      <c r="Q566" s="307"/>
      <c r="R566" s="307"/>
      <c r="S566" s="307"/>
      <c r="T566" s="307"/>
      <c r="U566" s="307"/>
      <c r="V566" s="307"/>
      <c r="W566" s="307"/>
      <c r="X566" s="307"/>
      <c r="Y566" s="307"/>
      <c r="Z566" s="307"/>
      <c r="AA566" s="307"/>
      <c r="AB566" s="307"/>
    </row>
    <row r="567">
      <c r="A567" s="392"/>
      <c r="B567" s="392"/>
      <c r="C567" s="392"/>
      <c r="D567" s="393"/>
      <c r="E567" s="392"/>
      <c r="F567" s="392"/>
      <c r="G567" s="393"/>
      <c r="H567" s="392"/>
      <c r="I567" s="392"/>
      <c r="J567" s="307"/>
      <c r="K567" s="307"/>
      <c r="L567" s="307"/>
      <c r="M567" s="307"/>
      <c r="N567" s="307"/>
      <c r="O567" s="307"/>
      <c r="P567" s="307"/>
      <c r="Q567" s="307"/>
      <c r="R567" s="307"/>
      <c r="S567" s="307"/>
      <c r="T567" s="307"/>
      <c r="U567" s="307"/>
      <c r="V567" s="307"/>
      <c r="W567" s="307"/>
      <c r="X567" s="307"/>
      <c r="Y567" s="307"/>
      <c r="Z567" s="307"/>
      <c r="AA567" s="307"/>
      <c r="AB567" s="307"/>
    </row>
    <row r="568">
      <c r="A568" s="392"/>
      <c r="B568" s="392"/>
      <c r="C568" s="392"/>
      <c r="D568" s="393"/>
      <c r="E568" s="392"/>
      <c r="F568" s="392"/>
      <c r="G568" s="393"/>
      <c r="H568" s="392"/>
      <c r="I568" s="392"/>
      <c r="J568" s="307"/>
      <c r="K568" s="307"/>
      <c r="L568" s="307"/>
      <c r="M568" s="307"/>
      <c r="N568" s="307"/>
      <c r="O568" s="307"/>
      <c r="P568" s="307"/>
      <c r="Q568" s="307"/>
      <c r="R568" s="307"/>
      <c r="S568" s="307"/>
      <c r="T568" s="307"/>
      <c r="U568" s="307"/>
      <c r="V568" s="307"/>
      <c r="W568" s="307"/>
      <c r="X568" s="307"/>
      <c r="Y568" s="307"/>
      <c r="Z568" s="307"/>
      <c r="AA568" s="307"/>
      <c r="AB568" s="307"/>
    </row>
    <row r="569">
      <c r="A569" s="392"/>
      <c r="B569" s="392"/>
      <c r="C569" s="392"/>
      <c r="D569" s="393"/>
      <c r="E569" s="392"/>
      <c r="F569" s="392"/>
      <c r="G569" s="393"/>
      <c r="H569" s="392"/>
      <c r="I569" s="392"/>
      <c r="J569" s="307"/>
      <c r="K569" s="307"/>
      <c r="L569" s="307"/>
      <c r="M569" s="307"/>
      <c r="N569" s="307"/>
      <c r="O569" s="307"/>
      <c r="P569" s="307"/>
      <c r="Q569" s="307"/>
      <c r="R569" s="307"/>
      <c r="S569" s="307"/>
      <c r="T569" s="307"/>
      <c r="U569" s="307"/>
      <c r="V569" s="307"/>
      <c r="W569" s="307"/>
      <c r="X569" s="307"/>
      <c r="Y569" s="307"/>
      <c r="Z569" s="307"/>
      <c r="AA569" s="307"/>
      <c r="AB569" s="307"/>
    </row>
    <row r="570">
      <c r="A570" s="392"/>
      <c r="B570" s="392"/>
      <c r="C570" s="392"/>
      <c r="D570" s="393"/>
      <c r="E570" s="392"/>
      <c r="F570" s="392"/>
      <c r="G570" s="393"/>
      <c r="H570" s="392"/>
      <c r="I570" s="392"/>
      <c r="J570" s="307"/>
      <c r="K570" s="307"/>
      <c r="L570" s="307"/>
      <c r="M570" s="307"/>
      <c r="N570" s="307"/>
      <c r="O570" s="307"/>
      <c r="P570" s="307"/>
      <c r="Q570" s="307"/>
      <c r="R570" s="307"/>
      <c r="S570" s="307"/>
      <c r="T570" s="307"/>
      <c r="U570" s="307"/>
      <c r="V570" s="307"/>
      <c r="W570" s="307"/>
      <c r="X570" s="307"/>
      <c r="Y570" s="307"/>
      <c r="Z570" s="307"/>
      <c r="AA570" s="307"/>
      <c r="AB570" s="307"/>
    </row>
    <row r="571">
      <c r="A571" s="392"/>
      <c r="B571" s="392"/>
      <c r="C571" s="392"/>
      <c r="D571" s="393"/>
      <c r="E571" s="392"/>
      <c r="F571" s="392"/>
      <c r="G571" s="393"/>
      <c r="H571" s="392"/>
      <c r="I571" s="392"/>
      <c r="J571" s="307"/>
      <c r="K571" s="307"/>
      <c r="L571" s="307"/>
      <c r="M571" s="307"/>
      <c r="N571" s="307"/>
      <c r="O571" s="307"/>
      <c r="P571" s="307"/>
      <c r="Q571" s="307"/>
      <c r="R571" s="307"/>
      <c r="S571" s="307"/>
      <c r="T571" s="307"/>
      <c r="U571" s="307"/>
      <c r="V571" s="307"/>
      <c r="W571" s="307"/>
      <c r="X571" s="307"/>
      <c r="Y571" s="307"/>
      <c r="Z571" s="307"/>
      <c r="AA571" s="307"/>
      <c r="AB571" s="307"/>
    </row>
    <row r="572">
      <c r="A572" s="392"/>
      <c r="B572" s="392"/>
      <c r="C572" s="392"/>
      <c r="D572" s="393"/>
      <c r="E572" s="392"/>
      <c r="F572" s="392"/>
      <c r="G572" s="393"/>
      <c r="H572" s="392"/>
      <c r="I572" s="392"/>
      <c r="J572" s="307"/>
      <c r="K572" s="307"/>
      <c r="L572" s="307"/>
      <c r="M572" s="307"/>
      <c r="N572" s="307"/>
      <c r="O572" s="307"/>
      <c r="P572" s="307"/>
      <c r="Q572" s="307"/>
      <c r="R572" s="307"/>
      <c r="S572" s="307"/>
      <c r="T572" s="307"/>
      <c r="U572" s="307"/>
      <c r="V572" s="307"/>
      <c r="W572" s="307"/>
      <c r="X572" s="307"/>
      <c r="Y572" s="307"/>
      <c r="Z572" s="307"/>
      <c r="AA572" s="307"/>
      <c r="AB572" s="307"/>
    </row>
    <row r="573">
      <c r="A573" s="392"/>
      <c r="B573" s="392"/>
      <c r="C573" s="392"/>
      <c r="D573" s="393"/>
      <c r="E573" s="392"/>
      <c r="F573" s="392"/>
      <c r="G573" s="393"/>
      <c r="H573" s="392"/>
      <c r="I573" s="392"/>
      <c r="J573" s="307"/>
      <c r="K573" s="307"/>
      <c r="L573" s="307"/>
      <c r="M573" s="307"/>
      <c r="N573" s="307"/>
      <c r="O573" s="307"/>
      <c r="P573" s="307"/>
      <c r="Q573" s="307"/>
      <c r="R573" s="307"/>
      <c r="S573" s="307"/>
      <c r="T573" s="307"/>
      <c r="U573" s="307"/>
      <c r="V573" s="307"/>
      <c r="W573" s="307"/>
      <c r="X573" s="307"/>
      <c r="Y573" s="307"/>
      <c r="Z573" s="307"/>
      <c r="AA573" s="307"/>
      <c r="AB573" s="307"/>
    </row>
    <row r="574">
      <c r="A574" s="392"/>
      <c r="B574" s="392"/>
      <c r="C574" s="392"/>
      <c r="D574" s="393"/>
      <c r="E574" s="392"/>
      <c r="F574" s="392"/>
      <c r="G574" s="393"/>
      <c r="H574" s="392"/>
      <c r="I574" s="392"/>
      <c r="J574" s="307"/>
      <c r="K574" s="307"/>
      <c r="L574" s="307"/>
      <c r="M574" s="307"/>
      <c r="N574" s="307"/>
      <c r="O574" s="307"/>
      <c r="P574" s="307"/>
      <c r="Q574" s="307"/>
      <c r="R574" s="307"/>
      <c r="S574" s="307"/>
      <c r="T574" s="307"/>
      <c r="U574" s="307"/>
      <c r="V574" s="307"/>
      <c r="W574" s="307"/>
      <c r="X574" s="307"/>
      <c r="Y574" s="307"/>
      <c r="Z574" s="307"/>
      <c r="AA574" s="307"/>
      <c r="AB574" s="307"/>
    </row>
    <row r="575">
      <c r="A575" s="392"/>
      <c r="B575" s="392"/>
      <c r="C575" s="392"/>
      <c r="D575" s="393"/>
      <c r="E575" s="392"/>
      <c r="F575" s="392"/>
      <c r="G575" s="393"/>
      <c r="H575" s="392"/>
      <c r="I575" s="392"/>
      <c r="J575" s="307"/>
      <c r="K575" s="307"/>
      <c r="L575" s="307"/>
      <c r="M575" s="307"/>
      <c r="N575" s="307"/>
      <c r="O575" s="307"/>
      <c r="P575" s="307"/>
      <c r="Q575" s="307"/>
      <c r="R575" s="307"/>
      <c r="S575" s="307"/>
      <c r="T575" s="307"/>
      <c r="U575" s="307"/>
      <c r="V575" s="307"/>
      <c r="W575" s="307"/>
      <c r="X575" s="307"/>
      <c r="Y575" s="307"/>
      <c r="Z575" s="307"/>
      <c r="AA575" s="307"/>
      <c r="AB575" s="307"/>
    </row>
    <row r="576">
      <c r="A576" s="392"/>
      <c r="B576" s="392"/>
      <c r="C576" s="392"/>
      <c r="D576" s="393"/>
      <c r="E576" s="392"/>
      <c r="F576" s="392"/>
      <c r="G576" s="393"/>
      <c r="H576" s="392"/>
      <c r="I576" s="392"/>
      <c r="J576" s="307"/>
      <c r="K576" s="307"/>
      <c r="L576" s="307"/>
      <c r="M576" s="307"/>
      <c r="N576" s="307"/>
      <c r="O576" s="307"/>
      <c r="P576" s="307"/>
      <c r="Q576" s="307"/>
      <c r="R576" s="307"/>
      <c r="S576" s="307"/>
      <c r="T576" s="307"/>
      <c r="U576" s="307"/>
      <c r="V576" s="307"/>
      <c r="W576" s="307"/>
      <c r="X576" s="307"/>
      <c r="Y576" s="307"/>
      <c r="Z576" s="307"/>
      <c r="AA576" s="307"/>
      <c r="AB576" s="307"/>
    </row>
    <row r="577">
      <c r="A577" s="392"/>
      <c r="B577" s="392"/>
      <c r="C577" s="392"/>
      <c r="D577" s="393"/>
      <c r="E577" s="392"/>
      <c r="F577" s="392"/>
      <c r="G577" s="393"/>
      <c r="H577" s="392"/>
      <c r="I577" s="392"/>
      <c r="J577" s="307"/>
      <c r="K577" s="307"/>
      <c r="L577" s="307"/>
      <c r="M577" s="307"/>
      <c r="N577" s="307"/>
      <c r="O577" s="307"/>
      <c r="P577" s="307"/>
      <c r="Q577" s="307"/>
      <c r="R577" s="307"/>
      <c r="S577" s="307"/>
      <c r="T577" s="307"/>
      <c r="U577" s="307"/>
      <c r="V577" s="307"/>
      <c r="W577" s="307"/>
      <c r="X577" s="307"/>
      <c r="Y577" s="307"/>
      <c r="Z577" s="307"/>
      <c r="AA577" s="307"/>
      <c r="AB577" s="307"/>
    </row>
    <row r="578">
      <c r="A578" s="392"/>
      <c r="B578" s="392"/>
      <c r="C578" s="392"/>
      <c r="D578" s="393"/>
      <c r="E578" s="392"/>
      <c r="F578" s="392"/>
      <c r="G578" s="393"/>
      <c r="H578" s="392"/>
      <c r="I578" s="392"/>
      <c r="J578" s="307"/>
      <c r="K578" s="307"/>
      <c r="L578" s="307"/>
      <c r="M578" s="307"/>
      <c r="N578" s="307"/>
      <c r="O578" s="307"/>
      <c r="P578" s="307"/>
      <c r="Q578" s="307"/>
      <c r="R578" s="307"/>
      <c r="S578" s="307"/>
      <c r="T578" s="307"/>
      <c r="U578" s="307"/>
      <c r="V578" s="307"/>
      <c r="W578" s="307"/>
      <c r="X578" s="307"/>
      <c r="Y578" s="307"/>
      <c r="Z578" s="307"/>
      <c r="AA578" s="307"/>
      <c r="AB578" s="307"/>
    </row>
    <row r="579">
      <c r="A579" s="392"/>
      <c r="B579" s="392"/>
      <c r="C579" s="392"/>
      <c r="D579" s="393"/>
      <c r="E579" s="392"/>
      <c r="F579" s="392"/>
      <c r="G579" s="393"/>
      <c r="H579" s="392"/>
      <c r="I579" s="392"/>
      <c r="J579" s="307"/>
      <c r="K579" s="307"/>
      <c r="L579" s="307"/>
      <c r="M579" s="307"/>
      <c r="N579" s="307"/>
      <c r="O579" s="307"/>
      <c r="P579" s="307"/>
      <c r="Q579" s="307"/>
      <c r="R579" s="307"/>
      <c r="S579" s="307"/>
      <c r="T579" s="307"/>
      <c r="U579" s="307"/>
      <c r="V579" s="307"/>
      <c r="W579" s="307"/>
      <c r="X579" s="307"/>
      <c r="Y579" s="307"/>
      <c r="Z579" s="307"/>
      <c r="AA579" s="307"/>
      <c r="AB579" s="307"/>
    </row>
    <row r="580">
      <c r="A580" s="392"/>
      <c r="B580" s="392"/>
      <c r="C580" s="392"/>
      <c r="D580" s="393"/>
      <c r="E580" s="392"/>
      <c r="F580" s="392"/>
      <c r="G580" s="393"/>
      <c r="H580" s="392"/>
      <c r="I580" s="392"/>
      <c r="J580" s="307"/>
      <c r="K580" s="307"/>
      <c r="L580" s="307"/>
      <c r="M580" s="307"/>
      <c r="N580" s="307"/>
      <c r="O580" s="307"/>
      <c r="P580" s="307"/>
      <c r="Q580" s="307"/>
      <c r="R580" s="307"/>
      <c r="S580" s="307"/>
      <c r="T580" s="307"/>
      <c r="U580" s="307"/>
      <c r="V580" s="307"/>
      <c r="W580" s="307"/>
      <c r="X580" s="307"/>
      <c r="Y580" s="307"/>
      <c r="Z580" s="307"/>
      <c r="AA580" s="307"/>
      <c r="AB580" s="307"/>
    </row>
    <row r="581">
      <c r="A581" s="392"/>
      <c r="B581" s="392"/>
      <c r="C581" s="392"/>
      <c r="D581" s="393"/>
      <c r="E581" s="392"/>
      <c r="F581" s="392"/>
      <c r="G581" s="393"/>
      <c r="H581" s="392"/>
      <c r="I581" s="392"/>
      <c r="J581" s="307"/>
      <c r="K581" s="307"/>
      <c r="L581" s="307"/>
      <c r="M581" s="307"/>
      <c r="N581" s="307"/>
      <c r="O581" s="307"/>
      <c r="P581" s="307"/>
      <c r="Q581" s="307"/>
      <c r="R581" s="307"/>
      <c r="S581" s="307"/>
      <c r="T581" s="307"/>
      <c r="U581" s="307"/>
      <c r="V581" s="307"/>
      <c r="W581" s="307"/>
      <c r="X581" s="307"/>
      <c r="Y581" s="307"/>
      <c r="Z581" s="307"/>
      <c r="AA581" s="307"/>
      <c r="AB581" s="307"/>
    </row>
    <row r="582">
      <c r="A582" s="392"/>
      <c r="B582" s="392"/>
      <c r="C582" s="392"/>
      <c r="D582" s="393"/>
      <c r="E582" s="392"/>
      <c r="F582" s="392"/>
      <c r="G582" s="393"/>
      <c r="H582" s="392"/>
      <c r="I582" s="392"/>
      <c r="J582" s="307"/>
      <c r="K582" s="307"/>
      <c r="L582" s="307"/>
      <c r="M582" s="307"/>
      <c r="N582" s="307"/>
      <c r="O582" s="307"/>
      <c r="P582" s="307"/>
      <c r="Q582" s="307"/>
      <c r="R582" s="307"/>
      <c r="S582" s="307"/>
      <c r="T582" s="307"/>
      <c r="U582" s="307"/>
      <c r="V582" s="307"/>
      <c r="W582" s="307"/>
      <c r="X582" s="307"/>
      <c r="Y582" s="307"/>
      <c r="Z582" s="307"/>
      <c r="AA582" s="307"/>
      <c r="AB582" s="307"/>
    </row>
    <row r="583">
      <c r="A583" s="392"/>
      <c r="B583" s="392"/>
      <c r="C583" s="392"/>
      <c r="D583" s="393"/>
      <c r="E583" s="392"/>
      <c r="F583" s="392"/>
      <c r="G583" s="393"/>
      <c r="H583" s="392"/>
      <c r="I583" s="392"/>
      <c r="J583" s="307"/>
      <c r="K583" s="307"/>
      <c r="L583" s="307"/>
      <c r="M583" s="307"/>
      <c r="N583" s="307"/>
      <c r="O583" s="307"/>
      <c r="P583" s="307"/>
      <c r="Q583" s="307"/>
      <c r="R583" s="307"/>
      <c r="S583" s="307"/>
      <c r="T583" s="307"/>
      <c r="U583" s="307"/>
      <c r="V583" s="307"/>
      <c r="W583" s="307"/>
      <c r="X583" s="307"/>
      <c r="Y583" s="307"/>
      <c r="Z583" s="307"/>
      <c r="AA583" s="307"/>
      <c r="AB583" s="307"/>
    </row>
    <row r="584">
      <c r="A584" s="392"/>
      <c r="B584" s="392"/>
      <c r="C584" s="392"/>
      <c r="D584" s="393"/>
      <c r="E584" s="392"/>
      <c r="F584" s="392"/>
      <c r="G584" s="393"/>
      <c r="H584" s="392"/>
      <c r="I584" s="392"/>
      <c r="J584" s="307"/>
      <c r="K584" s="307"/>
      <c r="L584" s="307"/>
      <c r="M584" s="307"/>
      <c r="N584" s="307"/>
      <c r="O584" s="307"/>
      <c r="P584" s="307"/>
      <c r="Q584" s="307"/>
      <c r="R584" s="307"/>
      <c r="S584" s="307"/>
      <c r="T584" s="307"/>
      <c r="U584" s="307"/>
      <c r="V584" s="307"/>
      <c r="W584" s="307"/>
      <c r="X584" s="307"/>
      <c r="Y584" s="307"/>
      <c r="Z584" s="307"/>
      <c r="AA584" s="307"/>
      <c r="AB584" s="307"/>
    </row>
    <row r="585">
      <c r="A585" s="392"/>
      <c r="B585" s="392"/>
      <c r="C585" s="392"/>
      <c r="D585" s="393"/>
      <c r="E585" s="392"/>
      <c r="F585" s="392"/>
      <c r="G585" s="393"/>
      <c r="H585" s="392"/>
      <c r="I585" s="392"/>
      <c r="J585" s="307"/>
      <c r="K585" s="307"/>
      <c r="L585" s="307"/>
      <c r="M585" s="307"/>
      <c r="N585" s="307"/>
      <c r="O585" s="307"/>
      <c r="P585" s="307"/>
      <c r="Q585" s="307"/>
      <c r="R585" s="307"/>
      <c r="S585" s="307"/>
      <c r="T585" s="307"/>
      <c r="U585" s="307"/>
      <c r="V585" s="307"/>
      <c r="W585" s="307"/>
      <c r="X585" s="307"/>
      <c r="Y585" s="307"/>
      <c r="Z585" s="307"/>
      <c r="AA585" s="307"/>
      <c r="AB585" s="307"/>
    </row>
    <row r="586">
      <c r="A586" s="392"/>
      <c r="B586" s="392"/>
      <c r="C586" s="392"/>
      <c r="D586" s="393"/>
      <c r="E586" s="392"/>
      <c r="F586" s="392"/>
      <c r="G586" s="393"/>
      <c r="H586" s="392"/>
      <c r="I586" s="392"/>
      <c r="J586" s="307"/>
      <c r="K586" s="307"/>
      <c r="L586" s="307"/>
      <c r="M586" s="307"/>
      <c r="N586" s="307"/>
      <c r="O586" s="307"/>
      <c r="P586" s="307"/>
      <c r="Q586" s="307"/>
      <c r="R586" s="307"/>
      <c r="S586" s="307"/>
      <c r="T586" s="307"/>
      <c r="U586" s="307"/>
      <c r="V586" s="307"/>
      <c r="W586" s="307"/>
      <c r="X586" s="307"/>
      <c r="Y586" s="307"/>
      <c r="Z586" s="307"/>
      <c r="AA586" s="307"/>
      <c r="AB586" s="307"/>
    </row>
    <row r="587">
      <c r="A587" s="392"/>
      <c r="B587" s="392"/>
      <c r="C587" s="392"/>
      <c r="D587" s="393"/>
      <c r="E587" s="392"/>
      <c r="F587" s="392"/>
      <c r="G587" s="393"/>
      <c r="H587" s="392"/>
      <c r="I587" s="392"/>
      <c r="J587" s="307"/>
      <c r="K587" s="307"/>
      <c r="L587" s="307"/>
      <c r="M587" s="307"/>
      <c r="N587" s="307"/>
      <c r="O587" s="307"/>
      <c r="P587" s="307"/>
      <c r="Q587" s="307"/>
      <c r="R587" s="307"/>
      <c r="S587" s="307"/>
      <c r="T587" s="307"/>
      <c r="U587" s="307"/>
      <c r="V587" s="307"/>
      <c r="W587" s="307"/>
      <c r="X587" s="307"/>
      <c r="Y587" s="307"/>
      <c r="Z587" s="307"/>
      <c r="AA587" s="307"/>
      <c r="AB587" s="307"/>
    </row>
    <row r="588">
      <c r="A588" s="392"/>
      <c r="B588" s="392"/>
      <c r="C588" s="392"/>
      <c r="D588" s="393"/>
      <c r="E588" s="392"/>
      <c r="F588" s="392"/>
      <c r="G588" s="393"/>
      <c r="H588" s="392"/>
      <c r="I588" s="392"/>
      <c r="J588" s="307"/>
      <c r="K588" s="307"/>
      <c r="L588" s="307"/>
      <c r="M588" s="307"/>
      <c r="N588" s="307"/>
      <c r="O588" s="307"/>
      <c r="P588" s="307"/>
      <c r="Q588" s="307"/>
      <c r="R588" s="307"/>
      <c r="S588" s="307"/>
      <c r="T588" s="307"/>
      <c r="U588" s="307"/>
      <c r="V588" s="307"/>
      <c r="W588" s="307"/>
      <c r="X588" s="307"/>
      <c r="Y588" s="307"/>
      <c r="Z588" s="307"/>
      <c r="AA588" s="307"/>
      <c r="AB588" s="307"/>
    </row>
    <row r="589">
      <c r="A589" s="392"/>
      <c r="B589" s="392"/>
      <c r="C589" s="392"/>
      <c r="D589" s="393"/>
      <c r="E589" s="392"/>
      <c r="F589" s="392"/>
      <c r="G589" s="393"/>
      <c r="H589" s="392"/>
      <c r="I589" s="392"/>
      <c r="J589" s="307"/>
      <c r="K589" s="307"/>
      <c r="L589" s="307"/>
      <c r="M589" s="307"/>
      <c r="N589" s="307"/>
      <c r="O589" s="307"/>
      <c r="P589" s="307"/>
      <c r="Q589" s="307"/>
      <c r="R589" s="307"/>
      <c r="S589" s="307"/>
      <c r="T589" s="307"/>
      <c r="U589" s="307"/>
      <c r="V589" s="307"/>
      <c r="W589" s="307"/>
      <c r="X589" s="307"/>
      <c r="Y589" s="307"/>
      <c r="Z589" s="307"/>
      <c r="AA589" s="307"/>
      <c r="AB589" s="307"/>
    </row>
    <row r="590">
      <c r="A590" s="392"/>
      <c r="B590" s="392"/>
      <c r="C590" s="392"/>
      <c r="D590" s="393"/>
      <c r="E590" s="392"/>
      <c r="F590" s="392"/>
      <c r="G590" s="393"/>
      <c r="H590" s="392"/>
      <c r="I590" s="392"/>
      <c r="J590" s="307"/>
      <c r="K590" s="307"/>
      <c r="L590" s="307"/>
      <c r="M590" s="307"/>
      <c r="N590" s="307"/>
      <c r="O590" s="307"/>
      <c r="P590" s="307"/>
      <c r="Q590" s="307"/>
      <c r="R590" s="307"/>
      <c r="S590" s="307"/>
      <c r="T590" s="307"/>
      <c r="U590" s="307"/>
      <c r="V590" s="307"/>
      <c r="W590" s="307"/>
      <c r="X590" s="307"/>
      <c r="Y590" s="307"/>
      <c r="Z590" s="307"/>
      <c r="AA590" s="307"/>
      <c r="AB590" s="307"/>
    </row>
    <row r="591">
      <c r="A591" s="392"/>
      <c r="B591" s="392"/>
      <c r="C591" s="392"/>
      <c r="D591" s="393"/>
      <c r="E591" s="392"/>
      <c r="F591" s="392"/>
      <c r="G591" s="393"/>
      <c r="H591" s="392"/>
      <c r="I591" s="392"/>
      <c r="J591" s="307"/>
      <c r="K591" s="307"/>
      <c r="L591" s="307"/>
      <c r="M591" s="307"/>
      <c r="N591" s="307"/>
      <c r="O591" s="307"/>
      <c r="P591" s="307"/>
      <c r="Q591" s="307"/>
      <c r="R591" s="307"/>
      <c r="S591" s="307"/>
      <c r="T591" s="307"/>
      <c r="U591" s="307"/>
      <c r="V591" s="307"/>
      <c r="W591" s="307"/>
      <c r="X591" s="307"/>
      <c r="Y591" s="307"/>
      <c r="Z591" s="307"/>
      <c r="AA591" s="307"/>
      <c r="AB591" s="307"/>
    </row>
    <row r="592">
      <c r="A592" s="392"/>
      <c r="B592" s="392"/>
      <c r="C592" s="392"/>
      <c r="D592" s="393"/>
      <c r="E592" s="392"/>
      <c r="F592" s="392"/>
      <c r="G592" s="393"/>
      <c r="H592" s="392"/>
      <c r="I592" s="392"/>
      <c r="J592" s="307"/>
      <c r="K592" s="307"/>
      <c r="L592" s="307"/>
      <c r="M592" s="307"/>
      <c r="N592" s="307"/>
      <c r="O592" s="307"/>
      <c r="P592" s="307"/>
      <c r="Q592" s="307"/>
      <c r="R592" s="307"/>
      <c r="S592" s="307"/>
      <c r="T592" s="307"/>
      <c r="U592" s="307"/>
      <c r="V592" s="307"/>
      <c r="W592" s="307"/>
      <c r="X592" s="307"/>
      <c r="Y592" s="307"/>
      <c r="Z592" s="307"/>
      <c r="AA592" s="307"/>
      <c r="AB592" s="307"/>
    </row>
    <row r="593">
      <c r="A593" s="392"/>
      <c r="B593" s="392"/>
      <c r="C593" s="392"/>
      <c r="D593" s="393"/>
      <c r="E593" s="392"/>
      <c r="F593" s="392"/>
      <c r="G593" s="393"/>
      <c r="H593" s="392"/>
      <c r="I593" s="392"/>
      <c r="J593" s="307"/>
      <c r="K593" s="307"/>
      <c r="L593" s="307"/>
      <c r="M593" s="307"/>
      <c r="N593" s="307"/>
      <c r="O593" s="307"/>
      <c r="P593" s="307"/>
      <c r="Q593" s="307"/>
      <c r="R593" s="307"/>
      <c r="S593" s="307"/>
      <c r="T593" s="307"/>
      <c r="U593" s="307"/>
      <c r="V593" s="307"/>
      <c r="W593" s="307"/>
      <c r="X593" s="307"/>
      <c r="Y593" s="307"/>
      <c r="Z593" s="307"/>
      <c r="AA593" s="307"/>
      <c r="AB593" s="307"/>
    </row>
    <row r="594">
      <c r="A594" s="392"/>
      <c r="B594" s="392"/>
      <c r="C594" s="392"/>
      <c r="D594" s="393"/>
      <c r="E594" s="392"/>
      <c r="F594" s="392"/>
      <c r="G594" s="393"/>
      <c r="H594" s="392"/>
      <c r="I594" s="392"/>
      <c r="J594" s="307"/>
      <c r="K594" s="307"/>
      <c r="L594" s="307"/>
      <c r="M594" s="307"/>
      <c r="N594" s="307"/>
      <c r="O594" s="307"/>
      <c r="P594" s="307"/>
      <c r="Q594" s="307"/>
      <c r="R594" s="307"/>
      <c r="S594" s="307"/>
      <c r="T594" s="307"/>
      <c r="U594" s="307"/>
      <c r="V594" s="307"/>
      <c r="W594" s="307"/>
      <c r="X594" s="307"/>
      <c r="Y594" s="307"/>
      <c r="Z594" s="307"/>
      <c r="AA594" s="307"/>
      <c r="AB594" s="307"/>
    </row>
    <row r="595">
      <c r="A595" s="392"/>
      <c r="B595" s="392"/>
      <c r="C595" s="392"/>
      <c r="D595" s="393"/>
      <c r="E595" s="392"/>
      <c r="F595" s="392"/>
      <c r="G595" s="393"/>
      <c r="H595" s="392"/>
      <c r="I595" s="392"/>
      <c r="J595" s="307"/>
      <c r="K595" s="307"/>
      <c r="L595" s="307"/>
      <c r="M595" s="307"/>
      <c r="N595" s="307"/>
      <c r="O595" s="307"/>
      <c r="P595" s="307"/>
      <c r="Q595" s="307"/>
      <c r="R595" s="307"/>
      <c r="S595" s="307"/>
      <c r="T595" s="307"/>
      <c r="U595" s="307"/>
      <c r="V595" s="307"/>
      <c r="W595" s="307"/>
      <c r="X595" s="307"/>
      <c r="Y595" s="307"/>
      <c r="Z595" s="307"/>
      <c r="AA595" s="307"/>
      <c r="AB595" s="307"/>
    </row>
    <row r="596">
      <c r="A596" s="392"/>
      <c r="B596" s="392"/>
      <c r="C596" s="392"/>
      <c r="D596" s="393"/>
      <c r="E596" s="392"/>
      <c r="F596" s="392"/>
      <c r="G596" s="393"/>
      <c r="H596" s="392"/>
      <c r="I596" s="392"/>
      <c r="J596" s="307"/>
      <c r="K596" s="307"/>
      <c r="L596" s="307"/>
      <c r="M596" s="307"/>
      <c r="N596" s="307"/>
      <c r="O596" s="307"/>
      <c r="P596" s="307"/>
      <c r="Q596" s="307"/>
      <c r="R596" s="307"/>
      <c r="S596" s="307"/>
      <c r="T596" s="307"/>
      <c r="U596" s="307"/>
      <c r="V596" s="307"/>
      <c r="W596" s="307"/>
      <c r="X596" s="307"/>
      <c r="Y596" s="307"/>
      <c r="Z596" s="307"/>
      <c r="AA596" s="307"/>
      <c r="AB596" s="307"/>
    </row>
    <row r="597">
      <c r="A597" s="392"/>
      <c r="B597" s="392"/>
      <c r="C597" s="392"/>
      <c r="D597" s="393"/>
      <c r="E597" s="392"/>
      <c r="F597" s="392"/>
      <c r="G597" s="393"/>
      <c r="H597" s="392"/>
      <c r="I597" s="392"/>
      <c r="J597" s="307"/>
      <c r="K597" s="307"/>
      <c r="L597" s="307"/>
      <c r="M597" s="307"/>
      <c r="N597" s="307"/>
      <c r="O597" s="307"/>
      <c r="P597" s="307"/>
      <c r="Q597" s="307"/>
      <c r="R597" s="307"/>
      <c r="S597" s="307"/>
      <c r="T597" s="307"/>
      <c r="U597" s="307"/>
      <c r="V597" s="307"/>
      <c r="W597" s="307"/>
      <c r="X597" s="307"/>
      <c r="Y597" s="307"/>
      <c r="Z597" s="307"/>
      <c r="AA597" s="307"/>
      <c r="AB597" s="307"/>
    </row>
    <row r="598">
      <c r="A598" s="392"/>
      <c r="B598" s="392"/>
      <c r="C598" s="392"/>
      <c r="D598" s="393"/>
      <c r="E598" s="392"/>
      <c r="F598" s="392"/>
      <c r="G598" s="393"/>
      <c r="H598" s="392"/>
      <c r="I598" s="392"/>
      <c r="J598" s="307"/>
      <c r="K598" s="307"/>
      <c r="L598" s="307"/>
      <c r="M598" s="307"/>
      <c r="N598" s="307"/>
      <c r="O598" s="307"/>
      <c r="P598" s="307"/>
      <c r="Q598" s="307"/>
      <c r="R598" s="307"/>
      <c r="S598" s="307"/>
      <c r="T598" s="307"/>
      <c r="U598" s="307"/>
      <c r="V598" s="307"/>
      <c r="W598" s="307"/>
      <c r="X598" s="307"/>
      <c r="Y598" s="307"/>
      <c r="Z598" s="307"/>
      <c r="AA598" s="307"/>
      <c r="AB598" s="307"/>
    </row>
    <row r="599">
      <c r="A599" s="392"/>
      <c r="B599" s="392"/>
      <c r="C599" s="392"/>
      <c r="D599" s="393"/>
      <c r="E599" s="392"/>
      <c r="F599" s="392"/>
      <c r="G599" s="393"/>
      <c r="H599" s="392"/>
      <c r="I599" s="392"/>
      <c r="J599" s="307"/>
      <c r="K599" s="307"/>
      <c r="L599" s="307"/>
      <c r="M599" s="307"/>
      <c r="N599" s="307"/>
      <c r="O599" s="307"/>
      <c r="P599" s="307"/>
      <c r="Q599" s="307"/>
      <c r="R599" s="307"/>
      <c r="S599" s="307"/>
      <c r="T599" s="307"/>
      <c r="U599" s="307"/>
      <c r="V599" s="307"/>
      <c r="W599" s="307"/>
      <c r="X599" s="307"/>
      <c r="Y599" s="307"/>
      <c r="Z599" s="307"/>
      <c r="AA599" s="307"/>
      <c r="AB599" s="307"/>
    </row>
    <row r="600">
      <c r="A600" s="392"/>
      <c r="B600" s="392"/>
      <c r="C600" s="392"/>
      <c r="D600" s="393"/>
      <c r="E600" s="392"/>
      <c r="F600" s="392"/>
      <c r="G600" s="393"/>
      <c r="H600" s="392"/>
      <c r="I600" s="392"/>
      <c r="J600" s="307"/>
      <c r="K600" s="307"/>
      <c r="L600" s="307"/>
      <c r="M600" s="307"/>
      <c r="N600" s="307"/>
      <c r="O600" s="307"/>
      <c r="P600" s="307"/>
      <c r="Q600" s="307"/>
      <c r="R600" s="307"/>
      <c r="S600" s="307"/>
      <c r="T600" s="307"/>
      <c r="U600" s="307"/>
      <c r="V600" s="307"/>
      <c r="W600" s="307"/>
      <c r="X600" s="307"/>
      <c r="Y600" s="307"/>
      <c r="Z600" s="307"/>
      <c r="AA600" s="307"/>
      <c r="AB600" s="307"/>
    </row>
    <row r="601">
      <c r="A601" s="392"/>
      <c r="B601" s="392"/>
      <c r="C601" s="392"/>
      <c r="D601" s="393"/>
      <c r="E601" s="392"/>
      <c r="F601" s="392"/>
      <c r="G601" s="393"/>
      <c r="H601" s="392"/>
      <c r="I601" s="392"/>
      <c r="J601" s="307"/>
      <c r="K601" s="307"/>
      <c r="L601" s="307"/>
      <c r="M601" s="307"/>
      <c r="N601" s="307"/>
      <c r="O601" s="307"/>
      <c r="P601" s="307"/>
      <c r="Q601" s="307"/>
      <c r="R601" s="307"/>
      <c r="S601" s="307"/>
      <c r="T601" s="307"/>
      <c r="U601" s="307"/>
      <c r="V601" s="307"/>
      <c r="W601" s="307"/>
      <c r="X601" s="307"/>
      <c r="Y601" s="307"/>
      <c r="Z601" s="307"/>
      <c r="AA601" s="307"/>
      <c r="AB601" s="307"/>
    </row>
    <row r="602">
      <c r="A602" s="392"/>
      <c r="B602" s="392"/>
      <c r="C602" s="392"/>
      <c r="D602" s="393"/>
      <c r="E602" s="392"/>
      <c r="F602" s="392"/>
      <c r="G602" s="393"/>
      <c r="H602" s="392"/>
      <c r="I602" s="392"/>
      <c r="J602" s="307"/>
      <c r="K602" s="307"/>
      <c r="L602" s="307"/>
      <c r="M602" s="307"/>
      <c r="N602" s="307"/>
      <c r="O602" s="307"/>
      <c r="P602" s="307"/>
      <c r="Q602" s="307"/>
      <c r="R602" s="307"/>
      <c r="S602" s="307"/>
      <c r="T602" s="307"/>
      <c r="U602" s="307"/>
      <c r="V602" s="307"/>
      <c r="W602" s="307"/>
      <c r="X602" s="307"/>
      <c r="Y602" s="307"/>
      <c r="Z602" s="307"/>
      <c r="AA602" s="307"/>
      <c r="AB602" s="307"/>
    </row>
    <row r="603">
      <c r="A603" s="392"/>
      <c r="B603" s="392"/>
      <c r="C603" s="392"/>
      <c r="D603" s="393"/>
      <c r="E603" s="392"/>
      <c r="F603" s="392"/>
      <c r="G603" s="393"/>
      <c r="H603" s="392"/>
      <c r="I603" s="392"/>
      <c r="J603" s="307"/>
      <c r="K603" s="307"/>
      <c r="L603" s="307"/>
      <c r="M603" s="307"/>
      <c r="N603" s="307"/>
      <c r="O603" s="307"/>
      <c r="P603" s="307"/>
      <c r="Q603" s="307"/>
      <c r="R603" s="307"/>
      <c r="S603" s="307"/>
      <c r="T603" s="307"/>
      <c r="U603" s="307"/>
      <c r="V603" s="307"/>
      <c r="W603" s="307"/>
      <c r="X603" s="307"/>
      <c r="Y603" s="307"/>
      <c r="Z603" s="307"/>
      <c r="AA603" s="307"/>
      <c r="AB603" s="307"/>
    </row>
    <row r="604">
      <c r="A604" s="392"/>
      <c r="B604" s="392"/>
      <c r="C604" s="392"/>
      <c r="D604" s="393"/>
      <c r="E604" s="392"/>
      <c r="F604" s="392"/>
      <c r="G604" s="393"/>
      <c r="H604" s="392"/>
      <c r="I604" s="392"/>
      <c r="J604" s="307"/>
      <c r="K604" s="307"/>
      <c r="L604" s="307"/>
      <c r="M604" s="307"/>
      <c r="N604" s="307"/>
      <c r="O604" s="307"/>
      <c r="P604" s="307"/>
      <c r="Q604" s="307"/>
      <c r="R604" s="307"/>
      <c r="S604" s="307"/>
      <c r="T604" s="307"/>
      <c r="U604" s="307"/>
      <c r="V604" s="307"/>
      <c r="W604" s="307"/>
      <c r="X604" s="307"/>
      <c r="Y604" s="307"/>
      <c r="Z604" s="307"/>
      <c r="AA604" s="307"/>
      <c r="AB604" s="307"/>
    </row>
    <row r="605">
      <c r="A605" s="392"/>
      <c r="B605" s="392"/>
      <c r="C605" s="392"/>
      <c r="D605" s="393"/>
      <c r="E605" s="392"/>
      <c r="F605" s="392"/>
      <c r="G605" s="393"/>
      <c r="H605" s="392"/>
      <c r="I605" s="392"/>
      <c r="J605" s="307"/>
      <c r="K605" s="307"/>
      <c r="L605" s="307"/>
      <c r="M605" s="307"/>
      <c r="N605" s="307"/>
      <c r="O605" s="307"/>
      <c r="P605" s="307"/>
      <c r="Q605" s="307"/>
      <c r="R605" s="307"/>
      <c r="S605" s="307"/>
      <c r="T605" s="307"/>
      <c r="U605" s="307"/>
      <c r="V605" s="307"/>
      <c r="W605" s="307"/>
      <c r="X605" s="307"/>
      <c r="Y605" s="307"/>
      <c r="Z605" s="307"/>
      <c r="AA605" s="307"/>
      <c r="AB605" s="307"/>
    </row>
    <row r="606">
      <c r="A606" s="392"/>
      <c r="B606" s="392"/>
      <c r="C606" s="392"/>
      <c r="D606" s="393"/>
      <c r="E606" s="392"/>
      <c r="F606" s="392"/>
      <c r="G606" s="393"/>
      <c r="H606" s="392"/>
      <c r="I606" s="392"/>
      <c r="J606" s="307"/>
      <c r="K606" s="307"/>
      <c r="L606" s="307"/>
      <c r="M606" s="307"/>
      <c r="N606" s="307"/>
      <c r="O606" s="307"/>
      <c r="P606" s="307"/>
      <c r="Q606" s="307"/>
      <c r="R606" s="307"/>
      <c r="S606" s="307"/>
      <c r="T606" s="307"/>
      <c r="U606" s="307"/>
      <c r="V606" s="307"/>
      <c r="W606" s="307"/>
      <c r="X606" s="307"/>
      <c r="Y606" s="307"/>
      <c r="Z606" s="307"/>
      <c r="AA606" s="307"/>
      <c r="AB606" s="307"/>
    </row>
    <row r="607">
      <c r="A607" s="392"/>
      <c r="B607" s="392"/>
      <c r="C607" s="392"/>
      <c r="D607" s="393"/>
      <c r="E607" s="392"/>
      <c r="F607" s="392"/>
      <c r="G607" s="393"/>
      <c r="H607" s="392"/>
      <c r="I607" s="392"/>
      <c r="J607" s="307"/>
      <c r="K607" s="307"/>
      <c r="L607" s="307"/>
      <c r="M607" s="307"/>
      <c r="N607" s="307"/>
      <c r="O607" s="307"/>
      <c r="P607" s="307"/>
      <c r="Q607" s="307"/>
      <c r="R607" s="307"/>
      <c r="S607" s="307"/>
      <c r="T607" s="307"/>
      <c r="U607" s="307"/>
      <c r="V607" s="307"/>
      <c r="W607" s="307"/>
      <c r="X607" s="307"/>
      <c r="Y607" s="307"/>
      <c r="Z607" s="307"/>
      <c r="AA607" s="307"/>
      <c r="AB607" s="307"/>
    </row>
    <row r="608">
      <c r="A608" s="392"/>
      <c r="B608" s="392"/>
      <c r="C608" s="392"/>
      <c r="D608" s="393"/>
      <c r="E608" s="392"/>
      <c r="F608" s="392"/>
      <c r="G608" s="393"/>
      <c r="H608" s="392"/>
      <c r="I608" s="392"/>
      <c r="J608" s="307"/>
      <c r="K608" s="307"/>
      <c r="L608" s="307"/>
      <c r="M608" s="307"/>
      <c r="N608" s="307"/>
      <c r="O608" s="307"/>
      <c r="P608" s="307"/>
      <c r="Q608" s="307"/>
      <c r="R608" s="307"/>
      <c r="S608" s="307"/>
      <c r="T608" s="307"/>
      <c r="U608" s="307"/>
      <c r="V608" s="307"/>
      <c r="W608" s="307"/>
      <c r="X608" s="307"/>
      <c r="Y608" s="307"/>
      <c r="Z608" s="307"/>
      <c r="AA608" s="307"/>
      <c r="AB608" s="307"/>
    </row>
    <row r="609">
      <c r="A609" s="392"/>
      <c r="B609" s="392"/>
      <c r="C609" s="392"/>
      <c r="D609" s="393"/>
      <c r="E609" s="392"/>
      <c r="F609" s="392"/>
      <c r="G609" s="393"/>
      <c r="H609" s="392"/>
      <c r="I609" s="392"/>
      <c r="J609" s="307"/>
      <c r="K609" s="307"/>
      <c r="L609" s="307"/>
      <c r="M609" s="307"/>
      <c r="N609" s="307"/>
      <c r="O609" s="307"/>
      <c r="P609" s="307"/>
      <c r="Q609" s="307"/>
      <c r="R609" s="307"/>
      <c r="S609" s="307"/>
      <c r="T609" s="307"/>
      <c r="U609" s="307"/>
      <c r="V609" s="307"/>
      <c r="W609" s="307"/>
      <c r="X609" s="307"/>
      <c r="Y609" s="307"/>
      <c r="Z609" s="307"/>
      <c r="AA609" s="307"/>
      <c r="AB609" s="307"/>
    </row>
    <row r="610">
      <c r="A610" s="392"/>
      <c r="B610" s="392"/>
      <c r="C610" s="392"/>
      <c r="D610" s="393"/>
      <c r="E610" s="392"/>
      <c r="F610" s="392"/>
      <c r="G610" s="393"/>
      <c r="H610" s="392"/>
      <c r="I610" s="392"/>
      <c r="J610" s="307"/>
      <c r="K610" s="307"/>
      <c r="L610" s="307"/>
      <c r="M610" s="307"/>
      <c r="N610" s="307"/>
      <c r="O610" s="307"/>
      <c r="P610" s="307"/>
      <c r="Q610" s="307"/>
      <c r="R610" s="307"/>
      <c r="S610" s="307"/>
      <c r="T610" s="307"/>
      <c r="U610" s="307"/>
      <c r="V610" s="307"/>
      <c r="W610" s="307"/>
      <c r="X610" s="307"/>
      <c r="Y610" s="307"/>
      <c r="Z610" s="307"/>
      <c r="AA610" s="307"/>
      <c r="AB610" s="307"/>
    </row>
    <row r="611">
      <c r="A611" s="392"/>
      <c r="B611" s="392"/>
      <c r="C611" s="392"/>
      <c r="D611" s="393"/>
      <c r="E611" s="392"/>
      <c r="F611" s="392"/>
      <c r="G611" s="393"/>
      <c r="H611" s="392"/>
      <c r="I611" s="392"/>
      <c r="J611" s="307"/>
      <c r="K611" s="307"/>
      <c r="L611" s="307"/>
      <c r="M611" s="307"/>
      <c r="N611" s="307"/>
      <c r="O611" s="307"/>
      <c r="P611" s="307"/>
      <c r="Q611" s="307"/>
      <c r="R611" s="307"/>
      <c r="S611" s="307"/>
      <c r="T611" s="307"/>
      <c r="U611" s="307"/>
      <c r="V611" s="307"/>
      <c r="W611" s="307"/>
      <c r="X611" s="307"/>
      <c r="Y611" s="307"/>
      <c r="Z611" s="307"/>
      <c r="AA611" s="307"/>
      <c r="AB611" s="307"/>
    </row>
    <row r="612">
      <c r="A612" s="392"/>
      <c r="B612" s="392"/>
      <c r="C612" s="392"/>
      <c r="D612" s="393"/>
      <c r="E612" s="392"/>
      <c r="F612" s="392"/>
      <c r="G612" s="393"/>
      <c r="H612" s="392"/>
      <c r="I612" s="392"/>
      <c r="J612" s="307"/>
      <c r="K612" s="307"/>
      <c r="L612" s="307"/>
      <c r="M612" s="307"/>
      <c r="N612" s="307"/>
      <c r="O612" s="307"/>
      <c r="P612" s="307"/>
      <c r="Q612" s="307"/>
      <c r="R612" s="307"/>
      <c r="S612" s="307"/>
      <c r="T612" s="307"/>
      <c r="U612" s="307"/>
      <c r="V612" s="307"/>
      <c r="W612" s="307"/>
      <c r="X612" s="307"/>
      <c r="Y612" s="307"/>
      <c r="Z612" s="307"/>
      <c r="AA612" s="307"/>
      <c r="AB612" s="307"/>
    </row>
    <row r="613">
      <c r="A613" s="392"/>
      <c r="B613" s="392"/>
      <c r="C613" s="392"/>
      <c r="D613" s="393"/>
      <c r="E613" s="392"/>
      <c r="F613" s="392"/>
      <c r="G613" s="393"/>
      <c r="H613" s="392"/>
      <c r="I613" s="392"/>
      <c r="J613" s="307"/>
      <c r="K613" s="307"/>
      <c r="L613" s="307"/>
      <c r="M613" s="307"/>
      <c r="N613" s="307"/>
      <c r="O613" s="307"/>
      <c r="P613" s="307"/>
      <c r="Q613" s="307"/>
      <c r="R613" s="307"/>
      <c r="S613" s="307"/>
      <c r="T613" s="307"/>
      <c r="U613" s="307"/>
      <c r="V613" s="307"/>
      <c r="W613" s="307"/>
      <c r="X613" s="307"/>
      <c r="Y613" s="307"/>
      <c r="Z613" s="307"/>
      <c r="AA613" s="307"/>
      <c r="AB613" s="307"/>
    </row>
    <row r="614">
      <c r="A614" s="392"/>
      <c r="B614" s="392"/>
      <c r="C614" s="392"/>
      <c r="D614" s="393"/>
      <c r="E614" s="392"/>
      <c r="F614" s="392"/>
      <c r="G614" s="393"/>
      <c r="H614" s="392"/>
      <c r="I614" s="392"/>
      <c r="J614" s="307"/>
      <c r="K614" s="307"/>
      <c r="L614" s="307"/>
      <c r="M614" s="307"/>
      <c r="N614" s="307"/>
      <c r="O614" s="307"/>
      <c r="P614" s="307"/>
      <c r="Q614" s="307"/>
      <c r="R614" s="307"/>
      <c r="S614" s="307"/>
      <c r="T614" s="307"/>
      <c r="U614" s="307"/>
      <c r="V614" s="307"/>
      <c r="W614" s="307"/>
      <c r="X614" s="307"/>
      <c r="Y614" s="307"/>
      <c r="Z614" s="307"/>
      <c r="AA614" s="307"/>
      <c r="AB614" s="307"/>
    </row>
    <row r="615">
      <c r="A615" s="392"/>
      <c r="B615" s="392"/>
      <c r="C615" s="392"/>
      <c r="D615" s="393"/>
      <c r="E615" s="392"/>
      <c r="F615" s="392"/>
      <c r="G615" s="393"/>
      <c r="H615" s="392"/>
      <c r="I615" s="392"/>
      <c r="J615" s="307"/>
      <c r="K615" s="307"/>
      <c r="L615" s="307"/>
      <c r="M615" s="307"/>
      <c r="N615" s="307"/>
      <c r="O615" s="307"/>
      <c r="P615" s="307"/>
      <c r="Q615" s="307"/>
      <c r="R615" s="307"/>
      <c r="S615" s="307"/>
      <c r="T615" s="307"/>
      <c r="U615" s="307"/>
      <c r="V615" s="307"/>
      <c r="W615" s="307"/>
      <c r="X615" s="307"/>
      <c r="Y615" s="307"/>
      <c r="Z615" s="307"/>
      <c r="AA615" s="307"/>
      <c r="AB615" s="307"/>
    </row>
    <row r="616">
      <c r="A616" s="392"/>
      <c r="B616" s="392"/>
      <c r="C616" s="392"/>
      <c r="D616" s="393"/>
      <c r="E616" s="392"/>
      <c r="F616" s="392"/>
      <c r="G616" s="393"/>
      <c r="H616" s="392"/>
      <c r="I616" s="392"/>
      <c r="J616" s="307"/>
      <c r="K616" s="307"/>
      <c r="L616" s="307"/>
      <c r="M616" s="307"/>
      <c r="N616" s="307"/>
      <c r="O616" s="307"/>
      <c r="P616" s="307"/>
      <c r="Q616" s="307"/>
      <c r="R616" s="307"/>
      <c r="S616" s="307"/>
      <c r="T616" s="307"/>
      <c r="U616" s="307"/>
      <c r="V616" s="307"/>
      <c r="W616" s="307"/>
      <c r="X616" s="307"/>
      <c r="Y616" s="307"/>
      <c r="Z616" s="307"/>
      <c r="AA616" s="307"/>
      <c r="AB616" s="307"/>
    </row>
    <row r="617">
      <c r="A617" s="392"/>
      <c r="B617" s="392"/>
      <c r="C617" s="392"/>
      <c r="D617" s="393"/>
      <c r="E617" s="392"/>
      <c r="F617" s="392"/>
      <c r="G617" s="393"/>
      <c r="H617" s="392"/>
      <c r="I617" s="392"/>
      <c r="J617" s="307"/>
      <c r="K617" s="307"/>
      <c r="L617" s="307"/>
      <c r="M617" s="307"/>
      <c r="N617" s="307"/>
      <c r="O617" s="307"/>
      <c r="P617" s="307"/>
      <c r="Q617" s="307"/>
      <c r="R617" s="307"/>
      <c r="S617" s="307"/>
      <c r="T617" s="307"/>
      <c r="U617" s="307"/>
      <c r="V617" s="307"/>
      <c r="W617" s="307"/>
      <c r="X617" s="307"/>
      <c r="Y617" s="307"/>
      <c r="Z617" s="307"/>
      <c r="AA617" s="307"/>
      <c r="AB617" s="307"/>
    </row>
    <row r="618">
      <c r="A618" s="392"/>
      <c r="B618" s="392"/>
      <c r="C618" s="392"/>
      <c r="D618" s="393"/>
      <c r="E618" s="392"/>
      <c r="F618" s="392"/>
      <c r="G618" s="393"/>
      <c r="H618" s="392"/>
      <c r="I618" s="392"/>
      <c r="J618" s="307"/>
      <c r="K618" s="307"/>
      <c r="L618" s="307"/>
      <c r="M618" s="307"/>
      <c r="N618" s="307"/>
      <c r="O618" s="307"/>
      <c r="P618" s="307"/>
      <c r="Q618" s="307"/>
      <c r="R618" s="307"/>
      <c r="S618" s="307"/>
      <c r="T618" s="307"/>
      <c r="U618" s="307"/>
      <c r="V618" s="307"/>
      <c r="W618" s="307"/>
      <c r="X618" s="307"/>
      <c r="Y618" s="307"/>
      <c r="Z618" s="307"/>
      <c r="AA618" s="307"/>
      <c r="AB618" s="307"/>
    </row>
    <row r="619">
      <c r="A619" s="392"/>
      <c r="B619" s="392"/>
      <c r="C619" s="392"/>
      <c r="D619" s="393"/>
      <c r="E619" s="392"/>
      <c r="F619" s="392"/>
      <c r="G619" s="393"/>
      <c r="H619" s="392"/>
      <c r="I619" s="392"/>
      <c r="J619" s="307"/>
      <c r="K619" s="307"/>
      <c r="L619" s="307"/>
      <c r="M619" s="307"/>
      <c r="N619" s="307"/>
      <c r="O619" s="307"/>
      <c r="P619" s="307"/>
      <c r="Q619" s="307"/>
      <c r="R619" s="307"/>
      <c r="S619" s="307"/>
      <c r="T619" s="307"/>
      <c r="U619" s="307"/>
      <c r="V619" s="307"/>
      <c r="W619" s="307"/>
      <c r="X619" s="307"/>
      <c r="Y619" s="307"/>
      <c r="Z619" s="307"/>
      <c r="AA619" s="307"/>
      <c r="AB619" s="307"/>
    </row>
    <row r="620">
      <c r="A620" s="392"/>
      <c r="B620" s="392"/>
      <c r="C620" s="392"/>
      <c r="D620" s="393"/>
      <c r="E620" s="392"/>
      <c r="F620" s="392"/>
      <c r="G620" s="393"/>
      <c r="H620" s="392"/>
      <c r="I620" s="392"/>
      <c r="J620" s="307"/>
      <c r="K620" s="307"/>
      <c r="L620" s="307"/>
      <c r="M620" s="307"/>
      <c r="N620" s="307"/>
      <c r="O620" s="307"/>
      <c r="P620" s="307"/>
      <c r="Q620" s="307"/>
      <c r="R620" s="307"/>
      <c r="S620" s="307"/>
      <c r="T620" s="307"/>
      <c r="U620" s="307"/>
      <c r="V620" s="307"/>
      <c r="W620" s="307"/>
      <c r="X620" s="307"/>
      <c r="Y620" s="307"/>
      <c r="Z620" s="307"/>
      <c r="AA620" s="307"/>
      <c r="AB620" s="307"/>
    </row>
    <row r="621">
      <c r="A621" s="392"/>
      <c r="B621" s="392"/>
      <c r="C621" s="392"/>
      <c r="D621" s="393"/>
      <c r="E621" s="392"/>
      <c r="F621" s="392"/>
      <c r="G621" s="393"/>
      <c r="H621" s="392"/>
      <c r="I621" s="392"/>
      <c r="J621" s="307"/>
      <c r="K621" s="307"/>
      <c r="L621" s="307"/>
      <c r="M621" s="307"/>
      <c r="N621" s="307"/>
      <c r="O621" s="307"/>
      <c r="P621" s="307"/>
      <c r="Q621" s="307"/>
      <c r="R621" s="307"/>
      <c r="S621" s="307"/>
      <c r="T621" s="307"/>
      <c r="U621" s="307"/>
      <c r="V621" s="307"/>
      <c r="W621" s="307"/>
      <c r="X621" s="307"/>
      <c r="Y621" s="307"/>
      <c r="Z621" s="307"/>
      <c r="AA621" s="307"/>
      <c r="AB621" s="307"/>
    </row>
    <row r="622">
      <c r="A622" s="392"/>
      <c r="B622" s="392"/>
      <c r="C622" s="392"/>
      <c r="D622" s="393"/>
      <c r="E622" s="392"/>
      <c r="F622" s="392"/>
      <c r="G622" s="393"/>
      <c r="H622" s="392"/>
      <c r="I622" s="392"/>
      <c r="J622" s="307"/>
      <c r="K622" s="307"/>
      <c r="L622" s="307"/>
      <c r="M622" s="307"/>
      <c r="N622" s="307"/>
      <c r="O622" s="307"/>
      <c r="P622" s="307"/>
      <c r="Q622" s="307"/>
      <c r="R622" s="307"/>
      <c r="S622" s="307"/>
      <c r="T622" s="307"/>
      <c r="U622" s="307"/>
      <c r="V622" s="307"/>
      <c r="W622" s="307"/>
      <c r="X622" s="307"/>
      <c r="Y622" s="307"/>
      <c r="Z622" s="307"/>
      <c r="AA622" s="307"/>
      <c r="AB622" s="307"/>
    </row>
    <row r="623">
      <c r="A623" s="392"/>
      <c r="B623" s="392"/>
      <c r="C623" s="392"/>
      <c r="D623" s="393"/>
      <c r="E623" s="392"/>
      <c r="F623" s="392"/>
      <c r="G623" s="393"/>
      <c r="H623" s="392"/>
      <c r="I623" s="392"/>
      <c r="J623" s="307"/>
      <c r="K623" s="307"/>
      <c r="L623" s="307"/>
      <c r="M623" s="307"/>
      <c r="N623" s="307"/>
      <c r="O623" s="307"/>
      <c r="P623" s="307"/>
      <c r="Q623" s="307"/>
      <c r="R623" s="307"/>
      <c r="S623" s="307"/>
      <c r="T623" s="307"/>
      <c r="U623" s="307"/>
      <c r="V623" s="307"/>
      <c r="W623" s="307"/>
      <c r="X623" s="307"/>
      <c r="Y623" s="307"/>
      <c r="Z623" s="307"/>
      <c r="AA623" s="307"/>
      <c r="AB623" s="307"/>
    </row>
    <row r="624">
      <c r="A624" s="392"/>
      <c r="B624" s="392"/>
      <c r="C624" s="392"/>
      <c r="D624" s="393"/>
      <c r="E624" s="392"/>
      <c r="F624" s="392"/>
      <c r="G624" s="393"/>
      <c r="H624" s="392"/>
      <c r="I624" s="392"/>
      <c r="J624" s="307"/>
      <c r="K624" s="307"/>
      <c r="L624" s="307"/>
      <c r="M624" s="307"/>
      <c r="N624" s="307"/>
      <c r="O624" s="307"/>
      <c r="P624" s="307"/>
      <c r="Q624" s="307"/>
      <c r="R624" s="307"/>
      <c r="S624" s="307"/>
      <c r="T624" s="307"/>
      <c r="U624" s="307"/>
      <c r="V624" s="307"/>
      <c r="W624" s="307"/>
      <c r="X624" s="307"/>
      <c r="Y624" s="307"/>
      <c r="Z624" s="307"/>
      <c r="AA624" s="307"/>
      <c r="AB624" s="307"/>
    </row>
    <row r="625">
      <c r="A625" s="392"/>
      <c r="B625" s="392"/>
      <c r="C625" s="392"/>
      <c r="D625" s="393"/>
      <c r="E625" s="392"/>
      <c r="F625" s="392"/>
      <c r="G625" s="393"/>
      <c r="H625" s="392"/>
      <c r="I625" s="392"/>
      <c r="J625" s="307"/>
      <c r="K625" s="307"/>
      <c r="L625" s="307"/>
      <c r="M625" s="307"/>
      <c r="N625" s="307"/>
      <c r="O625" s="307"/>
      <c r="P625" s="307"/>
      <c r="Q625" s="307"/>
      <c r="R625" s="307"/>
      <c r="S625" s="307"/>
      <c r="T625" s="307"/>
      <c r="U625" s="307"/>
      <c r="V625" s="307"/>
      <c r="W625" s="307"/>
      <c r="X625" s="307"/>
      <c r="Y625" s="307"/>
      <c r="Z625" s="307"/>
      <c r="AA625" s="307"/>
      <c r="AB625" s="307"/>
    </row>
    <row r="626">
      <c r="A626" s="392"/>
      <c r="B626" s="392"/>
      <c r="C626" s="392"/>
      <c r="D626" s="393"/>
      <c r="E626" s="392"/>
      <c r="F626" s="392"/>
      <c r="G626" s="393"/>
      <c r="H626" s="392"/>
      <c r="I626" s="392"/>
      <c r="J626" s="307"/>
      <c r="K626" s="307"/>
      <c r="L626" s="307"/>
      <c r="M626" s="307"/>
      <c r="N626" s="307"/>
      <c r="O626" s="307"/>
      <c r="P626" s="307"/>
      <c r="Q626" s="307"/>
      <c r="R626" s="307"/>
      <c r="S626" s="307"/>
      <c r="T626" s="307"/>
      <c r="U626" s="307"/>
      <c r="V626" s="307"/>
      <c r="W626" s="307"/>
      <c r="X626" s="307"/>
      <c r="Y626" s="307"/>
      <c r="Z626" s="307"/>
      <c r="AA626" s="307"/>
      <c r="AB626" s="307"/>
    </row>
    <row r="627">
      <c r="A627" s="392"/>
      <c r="B627" s="392"/>
      <c r="C627" s="392"/>
      <c r="D627" s="393"/>
      <c r="E627" s="392"/>
      <c r="F627" s="392"/>
      <c r="G627" s="393"/>
      <c r="H627" s="392"/>
      <c r="I627" s="392"/>
      <c r="J627" s="307"/>
      <c r="K627" s="307"/>
      <c r="L627" s="307"/>
      <c r="M627" s="307"/>
      <c r="N627" s="307"/>
      <c r="O627" s="307"/>
      <c r="P627" s="307"/>
      <c r="Q627" s="307"/>
      <c r="R627" s="307"/>
      <c r="S627" s="307"/>
      <c r="T627" s="307"/>
      <c r="U627" s="307"/>
      <c r="V627" s="307"/>
      <c r="W627" s="307"/>
      <c r="X627" s="307"/>
      <c r="Y627" s="307"/>
      <c r="Z627" s="307"/>
      <c r="AA627" s="307"/>
      <c r="AB627" s="307"/>
    </row>
    <row r="628">
      <c r="A628" s="392"/>
      <c r="B628" s="392"/>
      <c r="C628" s="392"/>
      <c r="D628" s="393"/>
      <c r="E628" s="392"/>
      <c r="F628" s="392"/>
      <c r="G628" s="393"/>
      <c r="H628" s="392"/>
      <c r="I628" s="392"/>
      <c r="J628" s="307"/>
      <c r="K628" s="307"/>
      <c r="L628" s="307"/>
      <c r="M628" s="307"/>
      <c r="N628" s="307"/>
      <c r="O628" s="307"/>
      <c r="P628" s="307"/>
      <c r="Q628" s="307"/>
      <c r="R628" s="307"/>
      <c r="S628" s="307"/>
      <c r="T628" s="307"/>
      <c r="U628" s="307"/>
      <c r="V628" s="307"/>
      <c r="W628" s="307"/>
      <c r="X628" s="307"/>
      <c r="Y628" s="307"/>
      <c r="Z628" s="307"/>
      <c r="AA628" s="307"/>
      <c r="AB628" s="307"/>
    </row>
    <row r="629">
      <c r="A629" s="392"/>
      <c r="B629" s="392"/>
      <c r="C629" s="392"/>
      <c r="D629" s="393"/>
      <c r="E629" s="392"/>
      <c r="F629" s="392"/>
      <c r="G629" s="393"/>
      <c r="H629" s="392"/>
      <c r="I629" s="392"/>
      <c r="J629" s="307"/>
      <c r="K629" s="307"/>
      <c r="L629" s="307"/>
      <c r="M629" s="307"/>
      <c r="N629" s="307"/>
      <c r="O629" s="307"/>
      <c r="P629" s="307"/>
      <c r="Q629" s="307"/>
      <c r="R629" s="307"/>
      <c r="S629" s="307"/>
      <c r="T629" s="307"/>
      <c r="U629" s="307"/>
      <c r="V629" s="307"/>
      <c r="W629" s="307"/>
      <c r="X629" s="307"/>
      <c r="Y629" s="307"/>
      <c r="Z629" s="307"/>
      <c r="AA629" s="307"/>
      <c r="AB629" s="307"/>
    </row>
    <row r="630">
      <c r="A630" s="392"/>
      <c r="B630" s="392"/>
      <c r="C630" s="392"/>
      <c r="D630" s="393"/>
      <c r="E630" s="392"/>
      <c r="F630" s="392"/>
      <c r="G630" s="393"/>
      <c r="H630" s="392"/>
      <c r="I630" s="392"/>
      <c r="J630" s="307"/>
      <c r="K630" s="307"/>
      <c r="L630" s="307"/>
      <c r="M630" s="307"/>
      <c r="N630" s="307"/>
      <c r="O630" s="307"/>
      <c r="P630" s="307"/>
      <c r="Q630" s="307"/>
      <c r="R630" s="307"/>
      <c r="S630" s="307"/>
      <c r="T630" s="307"/>
      <c r="U630" s="307"/>
      <c r="V630" s="307"/>
      <c r="W630" s="307"/>
      <c r="X630" s="307"/>
      <c r="Y630" s="307"/>
      <c r="Z630" s="307"/>
      <c r="AA630" s="307"/>
      <c r="AB630" s="307"/>
    </row>
    <row r="631">
      <c r="A631" s="392"/>
      <c r="B631" s="392"/>
      <c r="C631" s="392"/>
      <c r="D631" s="393"/>
      <c r="E631" s="392"/>
      <c r="F631" s="392"/>
      <c r="G631" s="393"/>
      <c r="H631" s="392"/>
      <c r="I631" s="392"/>
      <c r="J631" s="307"/>
      <c r="K631" s="307"/>
      <c r="L631" s="307"/>
      <c r="M631" s="307"/>
      <c r="N631" s="307"/>
      <c r="O631" s="307"/>
      <c r="P631" s="307"/>
      <c r="Q631" s="307"/>
      <c r="R631" s="307"/>
      <c r="S631" s="307"/>
      <c r="T631" s="307"/>
      <c r="U631" s="307"/>
      <c r="V631" s="307"/>
      <c r="W631" s="307"/>
      <c r="X631" s="307"/>
      <c r="Y631" s="307"/>
      <c r="Z631" s="307"/>
      <c r="AA631" s="307"/>
      <c r="AB631" s="307"/>
    </row>
    <row r="632">
      <c r="A632" s="392"/>
      <c r="B632" s="392"/>
      <c r="C632" s="392"/>
      <c r="D632" s="393"/>
      <c r="E632" s="392"/>
      <c r="F632" s="392"/>
      <c r="G632" s="393"/>
      <c r="H632" s="392"/>
      <c r="I632" s="392"/>
      <c r="J632" s="307"/>
      <c r="K632" s="307"/>
      <c r="L632" s="307"/>
      <c r="M632" s="307"/>
      <c r="N632" s="307"/>
      <c r="O632" s="307"/>
      <c r="P632" s="307"/>
      <c r="Q632" s="307"/>
      <c r="R632" s="307"/>
      <c r="S632" s="307"/>
      <c r="T632" s="307"/>
      <c r="U632" s="307"/>
      <c r="V632" s="307"/>
      <c r="W632" s="307"/>
      <c r="X632" s="307"/>
      <c r="Y632" s="307"/>
      <c r="Z632" s="307"/>
      <c r="AA632" s="307"/>
      <c r="AB632" s="307"/>
    </row>
    <row r="633">
      <c r="A633" s="392"/>
      <c r="B633" s="392"/>
      <c r="C633" s="392"/>
      <c r="D633" s="393"/>
      <c r="E633" s="392"/>
      <c r="F633" s="392"/>
      <c r="G633" s="393"/>
      <c r="H633" s="392"/>
      <c r="I633" s="392"/>
      <c r="J633" s="307"/>
      <c r="K633" s="307"/>
      <c r="L633" s="307"/>
      <c r="M633" s="307"/>
      <c r="N633" s="307"/>
      <c r="O633" s="307"/>
      <c r="P633" s="307"/>
      <c r="Q633" s="307"/>
      <c r="R633" s="307"/>
      <c r="S633" s="307"/>
      <c r="T633" s="307"/>
      <c r="U633" s="307"/>
      <c r="V633" s="307"/>
      <c r="W633" s="307"/>
      <c r="X633" s="307"/>
      <c r="Y633" s="307"/>
      <c r="Z633" s="307"/>
      <c r="AA633" s="307"/>
      <c r="AB633" s="307"/>
    </row>
    <row r="634">
      <c r="A634" s="392"/>
      <c r="B634" s="392"/>
      <c r="C634" s="392"/>
      <c r="D634" s="393"/>
      <c r="E634" s="392"/>
      <c r="F634" s="392"/>
      <c r="G634" s="393"/>
      <c r="H634" s="392"/>
      <c r="I634" s="392"/>
      <c r="J634" s="307"/>
      <c r="K634" s="307"/>
      <c r="L634" s="307"/>
      <c r="M634" s="307"/>
      <c r="N634" s="307"/>
      <c r="O634" s="307"/>
      <c r="P634" s="307"/>
      <c r="Q634" s="307"/>
      <c r="R634" s="307"/>
      <c r="S634" s="307"/>
      <c r="T634" s="307"/>
      <c r="U634" s="307"/>
      <c r="V634" s="307"/>
      <c r="W634" s="307"/>
      <c r="X634" s="307"/>
      <c r="Y634" s="307"/>
      <c r="Z634" s="307"/>
      <c r="AA634" s="307"/>
      <c r="AB634" s="307"/>
    </row>
    <row r="635">
      <c r="A635" s="392"/>
      <c r="B635" s="392"/>
      <c r="C635" s="392"/>
      <c r="D635" s="393"/>
      <c r="E635" s="392"/>
      <c r="F635" s="392"/>
      <c r="G635" s="393"/>
      <c r="H635" s="392"/>
      <c r="I635" s="392"/>
      <c r="J635" s="307"/>
      <c r="K635" s="307"/>
      <c r="L635" s="307"/>
      <c r="M635" s="307"/>
      <c r="N635" s="307"/>
      <c r="O635" s="307"/>
      <c r="P635" s="307"/>
      <c r="Q635" s="307"/>
      <c r="R635" s="307"/>
      <c r="S635" s="307"/>
      <c r="T635" s="307"/>
      <c r="U635" s="307"/>
      <c r="V635" s="307"/>
      <c r="W635" s="307"/>
      <c r="X635" s="307"/>
      <c r="Y635" s="307"/>
      <c r="Z635" s="307"/>
      <c r="AA635" s="307"/>
      <c r="AB635" s="307"/>
    </row>
    <row r="636">
      <c r="A636" s="392"/>
      <c r="B636" s="392"/>
      <c r="C636" s="392"/>
      <c r="D636" s="393"/>
      <c r="E636" s="392"/>
      <c r="F636" s="392"/>
      <c r="G636" s="393"/>
      <c r="H636" s="392"/>
      <c r="I636" s="392"/>
      <c r="J636" s="307"/>
      <c r="K636" s="307"/>
      <c r="L636" s="307"/>
      <c r="M636" s="307"/>
      <c r="N636" s="307"/>
      <c r="O636" s="307"/>
      <c r="P636" s="307"/>
      <c r="Q636" s="307"/>
      <c r="R636" s="307"/>
      <c r="S636" s="307"/>
      <c r="T636" s="307"/>
      <c r="U636" s="307"/>
      <c r="V636" s="307"/>
      <c r="W636" s="307"/>
      <c r="X636" s="307"/>
      <c r="Y636" s="307"/>
      <c r="Z636" s="307"/>
      <c r="AA636" s="307"/>
      <c r="AB636" s="307"/>
    </row>
    <row r="637">
      <c r="A637" s="392"/>
      <c r="B637" s="392"/>
      <c r="C637" s="392"/>
      <c r="D637" s="393"/>
      <c r="E637" s="392"/>
      <c r="F637" s="392"/>
      <c r="G637" s="393"/>
      <c r="H637" s="392"/>
      <c r="I637" s="392"/>
      <c r="J637" s="307"/>
      <c r="K637" s="307"/>
      <c r="L637" s="307"/>
      <c r="M637" s="307"/>
      <c r="N637" s="307"/>
      <c r="O637" s="307"/>
      <c r="P637" s="307"/>
      <c r="Q637" s="307"/>
      <c r="R637" s="307"/>
      <c r="S637" s="307"/>
      <c r="T637" s="307"/>
      <c r="U637" s="307"/>
      <c r="V637" s="307"/>
      <c r="W637" s="307"/>
      <c r="X637" s="307"/>
      <c r="Y637" s="307"/>
      <c r="Z637" s="307"/>
      <c r="AA637" s="307"/>
      <c r="AB637" s="307"/>
    </row>
    <row r="638">
      <c r="A638" s="392"/>
      <c r="B638" s="392"/>
      <c r="C638" s="392"/>
      <c r="D638" s="393"/>
      <c r="E638" s="392"/>
      <c r="F638" s="392"/>
      <c r="G638" s="393"/>
      <c r="H638" s="392"/>
      <c r="I638" s="392"/>
      <c r="J638" s="307"/>
      <c r="K638" s="307"/>
      <c r="L638" s="307"/>
      <c r="M638" s="307"/>
      <c r="N638" s="307"/>
      <c r="O638" s="307"/>
      <c r="P638" s="307"/>
      <c r="Q638" s="307"/>
      <c r="R638" s="307"/>
      <c r="S638" s="307"/>
      <c r="T638" s="307"/>
      <c r="U638" s="307"/>
      <c r="V638" s="307"/>
      <c r="W638" s="307"/>
      <c r="X638" s="307"/>
      <c r="Y638" s="307"/>
      <c r="Z638" s="307"/>
      <c r="AA638" s="307"/>
      <c r="AB638" s="307"/>
    </row>
    <row r="639">
      <c r="A639" s="392"/>
      <c r="B639" s="392"/>
      <c r="C639" s="392"/>
      <c r="D639" s="393"/>
      <c r="E639" s="392"/>
      <c r="F639" s="392"/>
      <c r="G639" s="393"/>
      <c r="H639" s="392"/>
      <c r="I639" s="392"/>
      <c r="J639" s="307"/>
      <c r="K639" s="307"/>
      <c r="L639" s="307"/>
      <c r="M639" s="307"/>
      <c r="N639" s="307"/>
      <c r="O639" s="307"/>
      <c r="P639" s="307"/>
      <c r="Q639" s="307"/>
      <c r="R639" s="307"/>
      <c r="S639" s="307"/>
      <c r="T639" s="307"/>
      <c r="U639" s="307"/>
      <c r="V639" s="307"/>
      <c r="W639" s="307"/>
      <c r="X639" s="307"/>
      <c r="Y639" s="307"/>
      <c r="Z639" s="307"/>
      <c r="AA639" s="307"/>
      <c r="AB639" s="307"/>
    </row>
    <row r="640">
      <c r="A640" s="392"/>
      <c r="B640" s="392"/>
      <c r="C640" s="392"/>
      <c r="D640" s="393"/>
      <c r="E640" s="392"/>
      <c r="F640" s="392"/>
      <c r="G640" s="393"/>
      <c r="H640" s="392"/>
      <c r="I640" s="392"/>
      <c r="J640" s="307"/>
      <c r="K640" s="307"/>
      <c r="L640" s="307"/>
      <c r="M640" s="307"/>
      <c r="N640" s="307"/>
      <c r="O640" s="307"/>
      <c r="P640" s="307"/>
      <c r="Q640" s="307"/>
      <c r="R640" s="307"/>
      <c r="S640" s="307"/>
      <c r="T640" s="307"/>
      <c r="U640" s="307"/>
      <c r="V640" s="307"/>
      <c r="W640" s="307"/>
      <c r="X640" s="307"/>
      <c r="Y640" s="307"/>
      <c r="Z640" s="307"/>
      <c r="AA640" s="307"/>
      <c r="AB640" s="307"/>
    </row>
    <row r="641">
      <c r="A641" s="392"/>
      <c r="B641" s="392"/>
      <c r="C641" s="392"/>
      <c r="D641" s="393"/>
      <c r="E641" s="392"/>
      <c r="F641" s="392"/>
      <c r="G641" s="393"/>
      <c r="H641" s="392"/>
      <c r="I641" s="392"/>
      <c r="J641" s="307"/>
      <c r="K641" s="307"/>
      <c r="L641" s="307"/>
      <c r="M641" s="307"/>
      <c r="N641" s="307"/>
      <c r="O641" s="307"/>
      <c r="P641" s="307"/>
      <c r="Q641" s="307"/>
      <c r="R641" s="307"/>
      <c r="S641" s="307"/>
      <c r="T641" s="307"/>
      <c r="U641" s="307"/>
      <c r="V641" s="307"/>
      <c r="W641" s="307"/>
      <c r="X641" s="307"/>
      <c r="Y641" s="307"/>
      <c r="Z641" s="307"/>
      <c r="AA641" s="307"/>
      <c r="AB641" s="307"/>
    </row>
    <row r="642">
      <c r="A642" s="392"/>
      <c r="B642" s="392"/>
      <c r="C642" s="392"/>
      <c r="D642" s="393"/>
      <c r="E642" s="392"/>
      <c r="F642" s="392"/>
      <c r="G642" s="393"/>
      <c r="H642" s="392"/>
      <c r="I642" s="392"/>
      <c r="J642" s="307"/>
      <c r="K642" s="307"/>
      <c r="L642" s="307"/>
      <c r="M642" s="307"/>
      <c r="N642" s="307"/>
      <c r="O642" s="307"/>
      <c r="P642" s="307"/>
      <c r="Q642" s="307"/>
      <c r="R642" s="307"/>
      <c r="S642" s="307"/>
      <c r="T642" s="307"/>
      <c r="U642" s="307"/>
      <c r="V642" s="307"/>
      <c r="W642" s="307"/>
      <c r="X642" s="307"/>
      <c r="Y642" s="307"/>
      <c r="Z642" s="307"/>
      <c r="AA642" s="307"/>
      <c r="AB642" s="307"/>
    </row>
    <row r="643">
      <c r="A643" s="392"/>
      <c r="B643" s="392"/>
      <c r="C643" s="392"/>
      <c r="D643" s="393"/>
      <c r="E643" s="392"/>
      <c r="F643" s="392"/>
      <c r="G643" s="393"/>
      <c r="H643" s="392"/>
      <c r="I643" s="392"/>
      <c r="J643" s="307"/>
      <c r="K643" s="307"/>
      <c r="L643" s="307"/>
      <c r="M643" s="307"/>
      <c r="N643" s="307"/>
      <c r="O643" s="307"/>
      <c r="P643" s="307"/>
      <c r="Q643" s="307"/>
      <c r="R643" s="307"/>
      <c r="S643" s="307"/>
      <c r="T643" s="307"/>
      <c r="U643" s="307"/>
      <c r="V643" s="307"/>
      <c r="W643" s="307"/>
      <c r="X643" s="307"/>
      <c r="Y643" s="307"/>
      <c r="Z643" s="307"/>
      <c r="AA643" s="307"/>
      <c r="AB643" s="307"/>
    </row>
    <row r="644">
      <c r="A644" s="392"/>
      <c r="B644" s="392"/>
      <c r="C644" s="392"/>
      <c r="D644" s="393"/>
      <c r="E644" s="392"/>
      <c r="F644" s="392"/>
      <c r="G644" s="393"/>
      <c r="H644" s="392"/>
      <c r="I644" s="392"/>
      <c r="J644" s="307"/>
      <c r="K644" s="307"/>
      <c r="L644" s="307"/>
      <c r="M644" s="307"/>
      <c r="N644" s="307"/>
      <c r="O644" s="307"/>
      <c r="P644" s="307"/>
      <c r="Q644" s="307"/>
      <c r="R644" s="307"/>
      <c r="S644" s="307"/>
      <c r="T644" s="307"/>
      <c r="U644" s="307"/>
      <c r="V644" s="307"/>
      <c r="W644" s="307"/>
      <c r="X644" s="307"/>
      <c r="Y644" s="307"/>
      <c r="Z644" s="307"/>
      <c r="AA644" s="307"/>
      <c r="AB644" s="307"/>
    </row>
    <row r="645">
      <c r="A645" s="392"/>
      <c r="B645" s="392"/>
      <c r="C645" s="392"/>
      <c r="D645" s="393"/>
      <c r="E645" s="392"/>
      <c r="F645" s="392"/>
      <c r="G645" s="393"/>
      <c r="H645" s="392"/>
      <c r="I645" s="392"/>
      <c r="J645" s="307"/>
      <c r="K645" s="307"/>
      <c r="L645" s="307"/>
      <c r="M645" s="307"/>
      <c r="N645" s="307"/>
      <c r="O645" s="307"/>
      <c r="P645" s="307"/>
      <c r="Q645" s="307"/>
      <c r="R645" s="307"/>
      <c r="S645" s="307"/>
      <c r="T645" s="307"/>
      <c r="U645" s="307"/>
      <c r="V645" s="307"/>
      <c r="W645" s="307"/>
      <c r="X645" s="307"/>
      <c r="Y645" s="307"/>
      <c r="Z645" s="307"/>
      <c r="AA645" s="307"/>
      <c r="AB645" s="307"/>
    </row>
    <row r="646">
      <c r="A646" s="392"/>
      <c r="B646" s="392"/>
      <c r="C646" s="392"/>
      <c r="D646" s="393"/>
      <c r="E646" s="392"/>
      <c r="F646" s="392"/>
      <c r="G646" s="393"/>
      <c r="H646" s="392"/>
      <c r="I646" s="392"/>
      <c r="J646" s="307"/>
      <c r="K646" s="307"/>
      <c r="L646" s="307"/>
      <c r="M646" s="307"/>
      <c r="N646" s="307"/>
      <c r="O646" s="307"/>
      <c r="P646" s="307"/>
      <c r="Q646" s="307"/>
      <c r="R646" s="307"/>
      <c r="S646" s="307"/>
      <c r="T646" s="307"/>
      <c r="U646" s="307"/>
      <c r="V646" s="307"/>
      <c r="W646" s="307"/>
      <c r="X646" s="307"/>
      <c r="Y646" s="307"/>
      <c r="Z646" s="307"/>
      <c r="AA646" s="307"/>
      <c r="AB646" s="307"/>
    </row>
    <row r="647">
      <c r="A647" s="392"/>
      <c r="B647" s="392"/>
      <c r="C647" s="392"/>
      <c r="D647" s="393"/>
      <c r="E647" s="392"/>
      <c r="F647" s="392"/>
      <c r="G647" s="393"/>
      <c r="H647" s="392"/>
      <c r="I647" s="392"/>
      <c r="J647" s="307"/>
      <c r="K647" s="307"/>
      <c r="L647" s="307"/>
      <c r="M647" s="307"/>
      <c r="N647" s="307"/>
      <c r="O647" s="307"/>
      <c r="P647" s="307"/>
      <c r="Q647" s="307"/>
      <c r="R647" s="307"/>
      <c r="S647" s="307"/>
      <c r="T647" s="307"/>
      <c r="U647" s="307"/>
      <c r="V647" s="307"/>
      <c r="W647" s="307"/>
      <c r="X647" s="307"/>
      <c r="Y647" s="307"/>
      <c r="Z647" s="307"/>
      <c r="AA647" s="307"/>
      <c r="AB647" s="307"/>
    </row>
    <row r="648">
      <c r="A648" s="392"/>
      <c r="B648" s="392"/>
      <c r="C648" s="392"/>
      <c r="D648" s="393"/>
      <c r="E648" s="392"/>
      <c r="F648" s="392"/>
      <c r="G648" s="393"/>
      <c r="H648" s="392"/>
      <c r="I648" s="392"/>
      <c r="J648" s="307"/>
      <c r="K648" s="307"/>
      <c r="L648" s="307"/>
      <c r="M648" s="307"/>
      <c r="N648" s="307"/>
      <c r="O648" s="307"/>
      <c r="P648" s="307"/>
      <c r="Q648" s="307"/>
      <c r="R648" s="307"/>
      <c r="S648" s="307"/>
      <c r="T648" s="307"/>
      <c r="U648" s="307"/>
      <c r="V648" s="307"/>
      <c r="W648" s="307"/>
      <c r="X648" s="307"/>
      <c r="Y648" s="307"/>
      <c r="Z648" s="307"/>
      <c r="AA648" s="307"/>
      <c r="AB648" s="307"/>
    </row>
    <row r="649">
      <c r="A649" s="392"/>
      <c r="B649" s="392"/>
      <c r="C649" s="392"/>
      <c r="D649" s="393"/>
      <c r="E649" s="392"/>
      <c r="F649" s="392"/>
      <c r="G649" s="393"/>
      <c r="H649" s="392"/>
      <c r="I649" s="392"/>
      <c r="J649" s="307"/>
      <c r="K649" s="307"/>
      <c r="L649" s="307"/>
      <c r="M649" s="307"/>
      <c r="N649" s="307"/>
      <c r="O649" s="307"/>
      <c r="P649" s="307"/>
      <c r="Q649" s="307"/>
      <c r="R649" s="307"/>
      <c r="S649" s="307"/>
      <c r="T649" s="307"/>
      <c r="U649" s="307"/>
      <c r="V649" s="307"/>
      <c r="W649" s="307"/>
      <c r="X649" s="307"/>
      <c r="Y649" s="307"/>
      <c r="Z649" s="307"/>
      <c r="AA649" s="307"/>
      <c r="AB649" s="307"/>
    </row>
    <row r="650">
      <c r="A650" s="392"/>
      <c r="B650" s="392"/>
      <c r="C650" s="392"/>
      <c r="D650" s="393"/>
      <c r="E650" s="392"/>
      <c r="F650" s="392"/>
      <c r="G650" s="393"/>
      <c r="H650" s="392"/>
      <c r="I650" s="392"/>
      <c r="J650" s="307"/>
      <c r="K650" s="307"/>
      <c r="L650" s="307"/>
      <c r="M650" s="307"/>
      <c r="N650" s="307"/>
      <c r="O650" s="307"/>
      <c r="P650" s="307"/>
      <c r="Q650" s="307"/>
      <c r="R650" s="307"/>
      <c r="S650" s="307"/>
      <c r="T650" s="307"/>
      <c r="U650" s="307"/>
      <c r="V650" s="307"/>
      <c r="W650" s="307"/>
      <c r="X650" s="307"/>
      <c r="Y650" s="307"/>
      <c r="Z650" s="307"/>
      <c r="AA650" s="307"/>
      <c r="AB650" s="307"/>
    </row>
    <row r="651">
      <c r="A651" s="392"/>
      <c r="B651" s="392"/>
      <c r="C651" s="392"/>
      <c r="D651" s="393"/>
      <c r="E651" s="392"/>
      <c r="F651" s="392"/>
      <c r="G651" s="393"/>
      <c r="H651" s="392"/>
      <c r="I651" s="392"/>
      <c r="J651" s="307"/>
      <c r="K651" s="307"/>
      <c r="L651" s="307"/>
      <c r="M651" s="307"/>
      <c r="N651" s="307"/>
      <c r="O651" s="307"/>
      <c r="P651" s="307"/>
      <c r="Q651" s="307"/>
      <c r="R651" s="307"/>
      <c r="S651" s="307"/>
      <c r="T651" s="307"/>
      <c r="U651" s="307"/>
      <c r="V651" s="307"/>
      <c r="W651" s="307"/>
      <c r="X651" s="307"/>
      <c r="Y651" s="307"/>
      <c r="Z651" s="307"/>
      <c r="AA651" s="307"/>
      <c r="AB651" s="307"/>
    </row>
    <row r="652">
      <c r="A652" s="392"/>
      <c r="B652" s="392"/>
      <c r="C652" s="392"/>
      <c r="D652" s="393"/>
      <c r="E652" s="392"/>
      <c r="F652" s="392"/>
      <c r="G652" s="393"/>
      <c r="H652" s="392"/>
      <c r="I652" s="392"/>
      <c r="J652" s="307"/>
      <c r="K652" s="307"/>
      <c r="L652" s="307"/>
      <c r="M652" s="307"/>
      <c r="N652" s="307"/>
      <c r="O652" s="307"/>
      <c r="P652" s="307"/>
      <c r="Q652" s="307"/>
      <c r="R652" s="307"/>
      <c r="S652" s="307"/>
      <c r="T652" s="307"/>
      <c r="U652" s="307"/>
      <c r="V652" s="307"/>
      <c r="W652" s="307"/>
      <c r="X652" s="307"/>
      <c r="Y652" s="307"/>
      <c r="Z652" s="307"/>
      <c r="AA652" s="307"/>
      <c r="AB652" s="307"/>
    </row>
    <row r="653">
      <c r="A653" s="392"/>
      <c r="B653" s="392"/>
      <c r="C653" s="392"/>
      <c r="D653" s="393"/>
      <c r="E653" s="392"/>
      <c r="F653" s="392"/>
      <c r="G653" s="393"/>
      <c r="H653" s="392"/>
      <c r="I653" s="392"/>
      <c r="J653" s="307"/>
      <c r="K653" s="307"/>
      <c r="L653" s="307"/>
      <c r="M653" s="307"/>
      <c r="N653" s="307"/>
      <c r="O653" s="307"/>
      <c r="P653" s="307"/>
      <c r="Q653" s="307"/>
      <c r="R653" s="307"/>
      <c r="S653" s="307"/>
      <c r="T653" s="307"/>
      <c r="U653" s="307"/>
      <c r="V653" s="307"/>
      <c r="W653" s="307"/>
      <c r="X653" s="307"/>
      <c r="Y653" s="307"/>
      <c r="Z653" s="307"/>
      <c r="AA653" s="307"/>
      <c r="AB653" s="307"/>
    </row>
    <row r="654">
      <c r="A654" s="392"/>
      <c r="B654" s="392"/>
      <c r="C654" s="392"/>
      <c r="D654" s="393"/>
      <c r="E654" s="392"/>
      <c r="F654" s="392"/>
      <c r="G654" s="393"/>
      <c r="H654" s="392"/>
      <c r="I654" s="392"/>
      <c r="J654" s="307"/>
      <c r="K654" s="307"/>
      <c r="L654" s="307"/>
      <c r="M654" s="307"/>
      <c r="N654" s="307"/>
      <c r="O654" s="307"/>
      <c r="P654" s="307"/>
      <c r="Q654" s="307"/>
      <c r="R654" s="307"/>
      <c r="S654" s="307"/>
      <c r="T654" s="307"/>
      <c r="U654" s="307"/>
      <c r="V654" s="307"/>
      <c r="W654" s="307"/>
      <c r="X654" s="307"/>
      <c r="Y654" s="307"/>
      <c r="Z654" s="307"/>
      <c r="AA654" s="307"/>
      <c r="AB654" s="307"/>
    </row>
    <row r="655">
      <c r="A655" s="392"/>
      <c r="B655" s="392"/>
      <c r="C655" s="392"/>
      <c r="D655" s="393"/>
      <c r="E655" s="392"/>
      <c r="F655" s="392"/>
      <c r="G655" s="393"/>
      <c r="H655" s="392"/>
      <c r="I655" s="392"/>
      <c r="J655" s="307"/>
      <c r="K655" s="307"/>
      <c r="L655" s="307"/>
      <c r="M655" s="307"/>
      <c r="N655" s="307"/>
      <c r="O655" s="307"/>
      <c r="P655" s="307"/>
      <c r="Q655" s="307"/>
      <c r="R655" s="307"/>
      <c r="S655" s="307"/>
      <c r="T655" s="307"/>
      <c r="U655" s="307"/>
      <c r="V655" s="307"/>
      <c r="W655" s="307"/>
      <c r="X655" s="307"/>
      <c r="Y655" s="307"/>
      <c r="Z655" s="307"/>
      <c r="AA655" s="307"/>
      <c r="AB655" s="307"/>
    </row>
    <row r="656">
      <c r="A656" s="392"/>
      <c r="B656" s="392"/>
      <c r="C656" s="392"/>
      <c r="D656" s="393"/>
      <c r="E656" s="392"/>
      <c r="F656" s="392"/>
      <c r="G656" s="393"/>
      <c r="H656" s="392"/>
      <c r="I656" s="392"/>
      <c r="J656" s="307"/>
      <c r="K656" s="307"/>
      <c r="L656" s="307"/>
      <c r="M656" s="307"/>
      <c r="N656" s="307"/>
      <c r="O656" s="307"/>
      <c r="P656" s="307"/>
      <c r="Q656" s="307"/>
      <c r="R656" s="307"/>
      <c r="S656" s="307"/>
      <c r="T656" s="307"/>
      <c r="U656" s="307"/>
      <c r="V656" s="307"/>
      <c r="W656" s="307"/>
      <c r="X656" s="307"/>
      <c r="Y656" s="307"/>
      <c r="Z656" s="307"/>
      <c r="AA656" s="307"/>
      <c r="AB656" s="307"/>
    </row>
    <row r="657">
      <c r="A657" s="392"/>
      <c r="B657" s="392"/>
      <c r="C657" s="392"/>
      <c r="D657" s="393"/>
      <c r="E657" s="392"/>
      <c r="F657" s="392"/>
      <c r="G657" s="393"/>
      <c r="H657" s="392"/>
      <c r="I657" s="392"/>
      <c r="J657" s="307"/>
      <c r="K657" s="307"/>
      <c r="L657" s="307"/>
      <c r="M657" s="307"/>
      <c r="N657" s="307"/>
      <c r="O657" s="307"/>
      <c r="P657" s="307"/>
      <c r="Q657" s="307"/>
      <c r="R657" s="307"/>
      <c r="S657" s="307"/>
      <c r="T657" s="307"/>
      <c r="U657" s="307"/>
      <c r="V657" s="307"/>
      <c r="W657" s="307"/>
      <c r="X657" s="307"/>
      <c r="Y657" s="307"/>
      <c r="Z657" s="307"/>
      <c r="AA657" s="307"/>
      <c r="AB657" s="307"/>
    </row>
    <row r="658">
      <c r="A658" s="392"/>
      <c r="B658" s="392"/>
      <c r="C658" s="392"/>
      <c r="D658" s="393"/>
      <c r="E658" s="392"/>
      <c r="F658" s="392"/>
      <c r="G658" s="393"/>
      <c r="H658" s="392"/>
      <c r="I658" s="392"/>
      <c r="J658" s="307"/>
      <c r="K658" s="307"/>
      <c r="L658" s="307"/>
      <c r="M658" s="307"/>
      <c r="N658" s="307"/>
      <c r="O658" s="307"/>
      <c r="P658" s="307"/>
      <c r="Q658" s="307"/>
      <c r="R658" s="307"/>
      <c r="S658" s="307"/>
      <c r="T658" s="307"/>
      <c r="U658" s="307"/>
      <c r="V658" s="307"/>
      <c r="W658" s="307"/>
      <c r="X658" s="307"/>
      <c r="Y658" s="307"/>
      <c r="Z658" s="307"/>
      <c r="AA658" s="307"/>
      <c r="AB658" s="307"/>
    </row>
    <row r="659">
      <c r="A659" s="392"/>
      <c r="B659" s="392"/>
      <c r="C659" s="392"/>
      <c r="D659" s="393"/>
      <c r="E659" s="392"/>
      <c r="F659" s="392"/>
      <c r="G659" s="393"/>
      <c r="H659" s="392"/>
      <c r="I659" s="392"/>
      <c r="J659" s="307"/>
      <c r="K659" s="307"/>
      <c r="L659" s="307"/>
      <c r="M659" s="307"/>
      <c r="N659" s="307"/>
      <c r="O659" s="307"/>
      <c r="P659" s="307"/>
      <c r="Q659" s="307"/>
      <c r="R659" s="307"/>
      <c r="S659" s="307"/>
      <c r="T659" s="307"/>
      <c r="U659" s="307"/>
      <c r="V659" s="307"/>
      <c r="W659" s="307"/>
      <c r="X659" s="307"/>
      <c r="Y659" s="307"/>
      <c r="Z659" s="307"/>
      <c r="AA659" s="307"/>
      <c r="AB659" s="307"/>
    </row>
    <row r="660">
      <c r="A660" s="392"/>
      <c r="B660" s="392"/>
      <c r="C660" s="392"/>
      <c r="D660" s="393"/>
      <c r="E660" s="392"/>
      <c r="F660" s="392"/>
      <c r="G660" s="393"/>
      <c r="H660" s="392"/>
      <c r="I660" s="392"/>
      <c r="J660" s="307"/>
      <c r="K660" s="307"/>
      <c r="L660" s="307"/>
      <c r="M660" s="307"/>
      <c r="N660" s="307"/>
      <c r="O660" s="307"/>
      <c r="P660" s="307"/>
      <c r="Q660" s="307"/>
      <c r="R660" s="307"/>
      <c r="S660" s="307"/>
      <c r="T660" s="307"/>
      <c r="U660" s="307"/>
      <c r="V660" s="307"/>
      <c r="W660" s="307"/>
      <c r="X660" s="307"/>
      <c r="Y660" s="307"/>
      <c r="Z660" s="307"/>
      <c r="AA660" s="307"/>
      <c r="AB660" s="307"/>
    </row>
    <row r="661">
      <c r="A661" s="392"/>
      <c r="B661" s="392"/>
      <c r="C661" s="392"/>
      <c r="D661" s="393"/>
      <c r="E661" s="392"/>
      <c r="F661" s="392"/>
      <c r="G661" s="393"/>
      <c r="H661" s="392"/>
      <c r="I661" s="392"/>
      <c r="J661" s="307"/>
      <c r="K661" s="307"/>
      <c r="L661" s="307"/>
      <c r="M661" s="307"/>
      <c r="N661" s="307"/>
      <c r="O661" s="307"/>
      <c r="P661" s="307"/>
      <c r="Q661" s="307"/>
      <c r="R661" s="307"/>
      <c r="S661" s="307"/>
      <c r="T661" s="307"/>
      <c r="U661" s="307"/>
      <c r="V661" s="307"/>
      <c r="W661" s="307"/>
      <c r="X661" s="307"/>
      <c r="Y661" s="307"/>
      <c r="Z661" s="307"/>
      <c r="AA661" s="307"/>
      <c r="AB661" s="307"/>
    </row>
    <row r="662">
      <c r="A662" s="392"/>
      <c r="B662" s="392"/>
      <c r="C662" s="392"/>
      <c r="D662" s="393"/>
      <c r="E662" s="392"/>
      <c r="F662" s="392"/>
      <c r="G662" s="393"/>
      <c r="H662" s="392"/>
      <c r="I662" s="392"/>
      <c r="J662" s="307"/>
      <c r="K662" s="307"/>
      <c r="L662" s="307"/>
      <c r="M662" s="307"/>
      <c r="N662" s="307"/>
      <c r="O662" s="307"/>
      <c r="P662" s="307"/>
      <c r="Q662" s="307"/>
      <c r="R662" s="307"/>
      <c r="S662" s="307"/>
      <c r="T662" s="307"/>
      <c r="U662" s="307"/>
      <c r="V662" s="307"/>
      <c r="W662" s="307"/>
      <c r="X662" s="307"/>
      <c r="Y662" s="307"/>
      <c r="Z662" s="307"/>
      <c r="AA662" s="307"/>
      <c r="AB662" s="307"/>
    </row>
    <row r="663">
      <c r="A663" s="392"/>
      <c r="B663" s="392"/>
      <c r="C663" s="392"/>
      <c r="D663" s="393"/>
      <c r="E663" s="392"/>
      <c r="F663" s="392"/>
      <c r="G663" s="393"/>
      <c r="H663" s="392"/>
      <c r="I663" s="392"/>
      <c r="J663" s="307"/>
      <c r="K663" s="307"/>
      <c r="L663" s="307"/>
      <c r="M663" s="307"/>
      <c r="N663" s="307"/>
      <c r="O663" s="307"/>
      <c r="P663" s="307"/>
      <c r="Q663" s="307"/>
      <c r="R663" s="307"/>
      <c r="S663" s="307"/>
      <c r="T663" s="307"/>
      <c r="U663" s="307"/>
      <c r="V663" s="307"/>
      <c r="W663" s="307"/>
      <c r="X663" s="307"/>
      <c r="Y663" s="307"/>
      <c r="Z663" s="307"/>
      <c r="AA663" s="307"/>
      <c r="AB663" s="307"/>
    </row>
    <row r="664">
      <c r="A664" s="392"/>
      <c r="B664" s="392"/>
      <c r="C664" s="392"/>
      <c r="D664" s="393"/>
      <c r="E664" s="392"/>
      <c r="F664" s="392"/>
      <c r="G664" s="393"/>
      <c r="H664" s="392"/>
      <c r="I664" s="392"/>
      <c r="J664" s="307"/>
      <c r="K664" s="307"/>
      <c r="L664" s="307"/>
      <c r="M664" s="307"/>
      <c r="N664" s="307"/>
      <c r="O664" s="307"/>
      <c r="P664" s="307"/>
      <c r="Q664" s="307"/>
      <c r="R664" s="307"/>
      <c r="S664" s="307"/>
      <c r="T664" s="307"/>
      <c r="U664" s="307"/>
      <c r="V664" s="307"/>
      <c r="W664" s="307"/>
      <c r="X664" s="307"/>
      <c r="Y664" s="307"/>
      <c r="Z664" s="307"/>
      <c r="AA664" s="307"/>
      <c r="AB664" s="307"/>
    </row>
    <row r="665">
      <c r="A665" s="392"/>
      <c r="B665" s="392"/>
      <c r="C665" s="392"/>
      <c r="D665" s="393"/>
      <c r="E665" s="392"/>
      <c r="F665" s="392"/>
      <c r="G665" s="393"/>
      <c r="H665" s="392"/>
      <c r="I665" s="392"/>
      <c r="J665" s="307"/>
      <c r="K665" s="307"/>
      <c r="L665" s="307"/>
      <c r="M665" s="307"/>
      <c r="N665" s="307"/>
      <c r="O665" s="307"/>
      <c r="P665" s="307"/>
      <c r="Q665" s="307"/>
      <c r="R665" s="307"/>
      <c r="S665" s="307"/>
      <c r="T665" s="307"/>
      <c r="U665" s="307"/>
      <c r="V665" s="307"/>
      <c r="W665" s="307"/>
      <c r="X665" s="307"/>
      <c r="Y665" s="307"/>
      <c r="Z665" s="307"/>
      <c r="AA665" s="307"/>
      <c r="AB665" s="307"/>
    </row>
    <row r="666">
      <c r="A666" s="392"/>
      <c r="B666" s="392"/>
      <c r="C666" s="392"/>
      <c r="D666" s="393"/>
      <c r="E666" s="392"/>
      <c r="F666" s="392"/>
      <c r="G666" s="393"/>
      <c r="H666" s="392"/>
      <c r="I666" s="392"/>
      <c r="J666" s="307"/>
      <c r="K666" s="307"/>
      <c r="L666" s="307"/>
      <c r="M666" s="307"/>
      <c r="N666" s="307"/>
      <c r="O666" s="307"/>
      <c r="P666" s="307"/>
      <c r="Q666" s="307"/>
      <c r="R666" s="307"/>
      <c r="S666" s="307"/>
      <c r="T666" s="307"/>
      <c r="U666" s="307"/>
      <c r="V666" s="307"/>
      <c r="W666" s="307"/>
      <c r="X666" s="307"/>
      <c r="Y666" s="307"/>
      <c r="Z666" s="307"/>
      <c r="AA666" s="307"/>
      <c r="AB666" s="307"/>
    </row>
    <row r="667">
      <c r="A667" s="392"/>
      <c r="B667" s="392"/>
      <c r="C667" s="392"/>
      <c r="D667" s="393"/>
      <c r="E667" s="392"/>
      <c r="F667" s="392"/>
      <c r="G667" s="393"/>
      <c r="H667" s="392"/>
      <c r="I667" s="392"/>
      <c r="J667" s="307"/>
      <c r="K667" s="307"/>
      <c r="L667" s="307"/>
      <c r="M667" s="307"/>
      <c r="N667" s="307"/>
      <c r="O667" s="307"/>
      <c r="P667" s="307"/>
      <c r="Q667" s="307"/>
      <c r="R667" s="307"/>
      <c r="S667" s="307"/>
      <c r="T667" s="307"/>
      <c r="U667" s="307"/>
      <c r="V667" s="307"/>
      <c r="W667" s="307"/>
      <c r="X667" s="307"/>
      <c r="Y667" s="307"/>
      <c r="Z667" s="307"/>
      <c r="AA667" s="307"/>
      <c r="AB667" s="307"/>
    </row>
    <row r="668">
      <c r="A668" s="392"/>
      <c r="B668" s="392"/>
      <c r="C668" s="392"/>
      <c r="D668" s="393"/>
      <c r="E668" s="392"/>
      <c r="F668" s="392"/>
      <c r="G668" s="393"/>
      <c r="H668" s="392"/>
      <c r="I668" s="392"/>
      <c r="J668" s="307"/>
      <c r="K668" s="307"/>
      <c r="L668" s="307"/>
      <c r="M668" s="307"/>
      <c r="N668" s="307"/>
      <c r="O668" s="307"/>
      <c r="P668" s="307"/>
      <c r="Q668" s="307"/>
      <c r="R668" s="307"/>
      <c r="S668" s="307"/>
      <c r="T668" s="307"/>
      <c r="U668" s="307"/>
      <c r="V668" s="307"/>
      <c r="W668" s="307"/>
      <c r="X668" s="307"/>
      <c r="Y668" s="307"/>
      <c r="Z668" s="307"/>
      <c r="AA668" s="307"/>
      <c r="AB668" s="307"/>
    </row>
    <row r="669">
      <c r="A669" s="392"/>
      <c r="B669" s="392"/>
      <c r="C669" s="392"/>
      <c r="D669" s="393"/>
      <c r="E669" s="392"/>
      <c r="F669" s="392"/>
      <c r="G669" s="393"/>
      <c r="H669" s="392"/>
      <c r="I669" s="392"/>
      <c r="J669" s="307"/>
      <c r="K669" s="307"/>
      <c r="L669" s="307"/>
      <c r="M669" s="307"/>
      <c r="N669" s="307"/>
      <c r="O669" s="307"/>
      <c r="P669" s="307"/>
      <c r="Q669" s="307"/>
      <c r="R669" s="307"/>
      <c r="S669" s="307"/>
      <c r="T669" s="307"/>
      <c r="U669" s="307"/>
      <c r="V669" s="307"/>
      <c r="W669" s="307"/>
      <c r="X669" s="307"/>
      <c r="Y669" s="307"/>
      <c r="Z669" s="307"/>
      <c r="AA669" s="307"/>
      <c r="AB669" s="307"/>
    </row>
    <row r="670">
      <c r="A670" s="392"/>
      <c r="B670" s="392"/>
      <c r="C670" s="392"/>
      <c r="D670" s="393"/>
      <c r="E670" s="392"/>
      <c r="F670" s="392"/>
      <c r="G670" s="393"/>
      <c r="H670" s="392"/>
      <c r="I670" s="392"/>
      <c r="J670" s="307"/>
      <c r="K670" s="307"/>
      <c r="L670" s="307"/>
      <c r="M670" s="307"/>
      <c r="N670" s="307"/>
      <c r="O670" s="307"/>
      <c r="P670" s="307"/>
      <c r="Q670" s="307"/>
      <c r="R670" s="307"/>
      <c r="S670" s="307"/>
      <c r="T670" s="307"/>
      <c r="U670" s="307"/>
      <c r="V670" s="307"/>
      <c r="W670" s="307"/>
      <c r="X670" s="307"/>
      <c r="Y670" s="307"/>
      <c r="Z670" s="307"/>
      <c r="AA670" s="307"/>
      <c r="AB670" s="307"/>
    </row>
    <row r="671">
      <c r="A671" s="392"/>
      <c r="B671" s="392"/>
      <c r="C671" s="392"/>
      <c r="D671" s="393"/>
      <c r="E671" s="392"/>
      <c r="F671" s="392"/>
      <c r="G671" s="393"/>
      <c r="H671" s="392"/>
      <c r="I671" s="392"/>
      <c r="J671" s="307"/>
      <c r="K671" s="307"/>
      <c r="L671" s="307"/>
      <c r="M671" s="307"/>
      <c r="N671" s="307"/>
      <c r="O671" s="307"/>
      <c r="P671" s="307"/>
      <c r="Q671" s="307"/>
      <c r="R671" s="307"/>
      <c r="S671" s="307"/>
      <c r="T671" s="307"/>
      <c r="U671" s="307"/>
      <c r="V671" s="307"/>
      <c r="W671" s="307"/>
      <c r="X671" s="307"/>
      <c r="Y671" s="307"/>
      <c r="Z671" s="307"/>
      <c r="AA671" s="307"/>
      <c r="AB671" s="307"/>
    </row>
    <row r="672">
      <c r="A672" s="392"/>
      <c r="B672" s="392"/>
      <c r="C672" s="392"/>
      <c r="D672" s="393"/>
      <c r="E672" s="392"/>
      <c r="F672" s="392"/>
      <c r="G672" s="393"/>
      <c r="H672" s="392"/>
      <c r="I672" s="392"/>
      <c r="J672" s="307"/>
      <c r="K672" s="307"/>
      <c r="L672" s="307"/>
      <c r="M672" s="307"/>
      <c r="N672" s="307"/>
      <c r="O672" s="307"/>
      <c r="P672" s="307"/>
      <c r="Q672" s="307"/>
      <c r="R672" s="307"/>
      <c r="S672" s="307"/>
      <c r="T672" s="307"/>
      <c r="U672" s="307"/>
      <c r="V672" s="307"/>
      <c r="W672" s="307"/>
      <c r="X672" s="307"/>
      <c r="Y672" s="307"/>
      <c r="Z672" s="307"/>
      <c r="AA672" s="307"/>
      <c r="AB672" s="307"/>
    </row>
    <row r="673">
      <c r="A673" s="392"/>
      <c r="B673" s="392"/>
      <c r="C673" s="392"/>
      <c r="D673" s="393"/>
      <c r="E673" s="392"/>
      <c r="F673" s="392"/>
      <c r="G673" s="393"/>
      <c r="H673" s="392"/>
      <c r="I673" s="392"/>
      <c r="J673" s="307"/>
      <c r="K673" s="307"/>
      <c r="L673" s="307"/>
      <c r="M673" s="307"/>
      <c r="N673" s="307"/>
      <c r="O673" s="307"/>
      <c r="P673" s="307"/>
      <c r="Q673" s="307"/>
      <c r="R673" s="307"/>
      <c r="S673" s="307"/>
      <c r="T673" s="307"/>
      <c r="U673" s="307"/>
      <c r="V673" s="307"/>
      <c r="W673" s="307"/>
      <c r="X673" s="307"/>
      <c r="Y673" s="307"/>
      <c r="Z673" s="307"/>
      <c r="AA673" s="307"/>
      <c r="AB673" s="307"/>
    </row>
    <row r="674">
      <c r="A674" s="392"/>
      <c r="B674" s="392"/>
      <c r="C674" s="392"/>
      <c r="D674" s="393"/>
      <c r="E674" s="392"/>
      <c r="F674" s="392"/>
      <c r="G674" s="393"/>
      <c r="H674" s="392"/>
      <c r="I674" s="392"/>
      <c r="J674" s="307"/>
      <c r="K674" s="307"/>
      <c r="L674" s="307"/>
      <c r="M674" s="307"/>
      <c r="N674" s="307"/>
      <c r="O674" s="307"/>
      <c r="P674" s="307"/>
      <c r="Q674" s="307"/>
      <c r="R674" s="307"/>
      <c r="S674" s="307"/>
      <c r="T674" s="307"/>
      <c r="U674" s="307"/>
      <c r="V674" s="307"/>
      <c r="W674" s="307"/>
      <c r="X674" s="307"/>
      <c r="Y674" s="307"/>
      <c r="Z674" s="307"/>
      <c r="AA674" s="307"/>
      <c r="AB674" s="307"/>
    </row>
    <row r="675">
      <c r="A675" s="392"/>
      <c r="B675" s="392"/>
      <c r="C675" s="392"/>
      <c r="D675" s="393"/>
      <c r="E675" s="392"/>
      <c r="F675" s="392"/>
      <c r="G675" s="393"/>
      <c r="H675" s="392"/>
      <c r="I675" s="392"/>
      <c r="J675" s="307"/>
      <c r="K675" s="307"/>
      <c r="L675" s="307"/>
      <c r="M675" s="307"/>
      <c r="N675" s="307"/>
      <c r="O675" s="307"/>
      <c r="P675" s="307"/>
      <c r="Q675" s="307"/>
      <c r="R675" s="307"/>
      <c r="S675" s="307"/>
      <c r="T675" s="307"/>
      <c r="U675" s="307"/>
      <c r="V675" s="307"/>
      <c r="W675" s="307"/>
      <c r="X675" s="307"/>
      <c r="Y675" s="307"/>
      <c r="Z675" s="307"/>
      <c r="AA675" s="307"/>
      <c r="AB675" s="307"/>
    </row>
    <row r="676">
      <c r="A676" s="392"/>
      <c r="B676" s="392"/>
      <c r="C676" s="392"/>
      <c r="D676" s="393"/>
      <c r="E676" s="392"/>
      <c r="F676" s="392"/>
      <c r="G676" s="393"/>
      <c r="H676" s="392"/>
      <c r="I676" s="392"/>
      <c r="J676" s="307"/>
      <c r="K676" s="307"/>
      <c r="L676" s="307"/>
      <c r="M676" s="307"/>
      <c r="N676" s="307"/>
      <c r="O676" s="307"/>
      <c r="P676" s="307"/>
      <c r="Q676" s="307"/>
      <c r="R676" s="307"/>
      <c r="S676" s="307"/>
      <c r="T676" s="307"/>
      <c r="U676" s="307"/>
      <c r="V676" s="307"/>
      <c r="W676" s="307"/>
      <c r="X676" s="307"/>
      <c r="Y676" s="307"/>
      <c r="Z676" s="307"/>
      <c r="AA676" s="307"/>
      <c r="AB676" s="307"/>
    </row>
    <row r="677">
      <c r="A677" s="392"/>
      <c r="B677" s="392"/>
      <c r="C677" s="392"/>
      <c r="D677" s="393"/>
      <c r="E677" s="392"/>
      <c r="F677" s="392"/>
      <c r="G677" s="393"/>
      <c r="H677" s="392"/>
      <c r="I677" s="392"/>
      <c r="J677" s="307"/>
      <c r="K677" s="307"/>
      <c r="L677" s="307"/>
      <c r="M677" s="307"/>
      <c r="N677" s="307"/>
      <c r="O677" s="307"/>
      <c r="P677" s="307"/>
      <c r="Q677" s="307"/>
      <c r="R677" s="307"/>
      <c r="S677" s="307"/>
      <c r="T677" s="307"/>
      <c r="U677" s="307"/>
      <c r="V677" s="307"/>
      <c r="W677" s="307"/>
      <c r="X677" s="307"/>
      <c r="Y677" s="307"/>
      <c r="Z677" s="307"/>
      <c r="AA677" s="307"/>
      <c r="AB677" s="307"/>
    </row>
    <row r="678">
      <c r="A678" s="392"/>
      <c r="B678" s="392"/>
      <c r="C678" s="392"/>
      <c r="D678" s="393"/>
      <c r="E678" s="392"/>
      <c r="F678" s="392"/>
      <c r="G678" s="393"/>
      <c r="H678" s="392"/>
      <c r="I678" s="392"/>
      <c r="J678" s="307"/>
      <c r="K678" s="307"/>
      <c r="L678" s="307"/>
      <c r="M678" s="307"/>
      <c r="N678" s="307"/>
      <c r="O678" s="307"/>
      <c r="P678" s="307"/>
      <c r="Q678" s="307"/>
      <c r="R678" s="307"/>
      <c r="S678" s="307"/>
      <c r="T678" s="307"/>
      <c r="U678" s="307"/>
      <c r="V678" s="307"/>
      <c r="W678" s="307"/>
      <c r="X678" s="307"/>
      <c r="Y678" s="307"/>
      <c r="Z678" s="307"/>
      <c r="AA678" s="307"/>
      <c r="AB678" s="307"/>
    </row>
    <row r="679">
      <c r="A679" s="392"/>
      <c r="B679" s="392"/>
      <c r="C679" s="392"/>
      <c r="D679" s="393"/>
      <c r="E679" s="392"/>
      <c r="F679" s="392"/>
      <c r="G679" s="393"/>
      <c r="H679" s="392"/>
      <c r="I679" s="392"/>
      <c r="J679" s="307"/>
      <c r="K679" s="307"/>
      <c r="L679" s="307"/>
      <c r="M679" s="307"/>
      <c r="N679" s="307"/>
      <c r="O679" s="307"/>
      <c r="P679" s="307"/>
      <c r="Q679" s="307"/>
      <c r="R679" s="307"/>
      <c r="S679" s="307"/>
      <c r="T679" s="307"/>
      <c r="U679" s="307"/>
      <c r="V679" s="307"/>
      <c r="W679" s="307"/>
      <c r="X679" s="307"/>
      <c r="Y679" s="307"/>
      <c r="Z679" s="307"/>
      <c r="AA679" s="307"/>
      <c r="AB679" s="307"/>
    </row>
    <row r="680">
      <c r="A680" s="392"/>
      <c r="B680" s="392"/>
      <c r="C680" s="392"/>
      <c r="D680" s="393"/>
      <c r="E680" s="392"/>
      <c r="F680" s="392"/>
      <c r="G680" s="393"/>
      <c r="H680" s="392"/>
      <c r="I680" s="392"/>
      <c r="J680" s="307"/>
      <c r="K680" s="307"/>
      <c r="L680" s="307"/>
      <c r="M680" s="307"/>
      <c r="N680" s="307"/>
      <c r="O680" s="307"/>
      <c r="P680" s="307"/>
      <c r="Q680" s="307"/>
      <c r="R680" s="307"/>
      <c r="S680" s="307"/>
      <c r="T680" s="307"/>
      <c r="U680" s="307"/>
      <c r="V680" s="307"/>
      <c r="W680" s="307"/>
      <c r="X680" s="307"/>
      <c r="Y680" s="307"/>
      <c r="Z680" s="307"/>
      <c r="AA680" s="307"/>
      <c r="AB680" s="307"/>
    </row>
    <row r="681">
      <c r="A681" s="392"/>
      <c r="B681" s="392"/>
      <c r="C681" s="392"/>
      <c r="D681" s="393"/>
      <c r="E681" s="392"/>
      <c r="F681" s="392"/>
      <c r="G681" s="393"/>
      <c r="H681" s="392"/>
      <c r="I681" s="392"/>
      <c r="J681" s="307"/>
      <c r="K681" s="307"/>
      <c r="L681" s="307"/>
      <c r="M681" s="307"/>
      <c r="N681" s="307"/>
      <c r="O681" s="307"/>
      <c r="P681" s="307"/>
      <c r="Q681" s="307"/>
      <c r="R681" s="307"/>
      <c r="S681" s="307"/>
      <c r="T681" s="307"/>
      <c r="U681" s="307"/>
      <c r="V681" s="307"/>
      <c r="W681" s="307"/>
      <c r="X681" s="307"/>
      <c r="Y681" s="307"/>
      <c r="Z681" s="307"/>
      <c r="AA681" s="307"/>
      <c r="AB681" s="307"/>
    </row>
    <row r="682">
      <c r="A682" s="392"/>
      <c r="B682" s="392"/>
      <c r="C682" s="392"/>
      <c r="D682" s="393"/>
      <c r="E682" s="392"/>
      <c r="F682" s="392"/>
      <c r="G682" s="393"/>
      <c r="H682" s="392"/>
      <c r="I682" s="392"/>
      <c r="J682" s="307"/>
      <c r="K682" s="307"/>
      <c r="L682" s="307"/>
      <c r="M682" s="307"/>
      <c r="N682" s="307"/>
      <c r="O682" s="307"/>
      <c r="P682" s="307"/>
      <c r="Q682" s="307"/>
      <c r="R682" s="307"/>
      <c r="S682" s="307"/>
      <c r="T682" s="307"/>
      <c r="U682" s="307"/>
      <c r="V682" s="307"/>
      <c r="W682" s="307"/>
      <c r="X682" s="307"/>
      <c r="Y682" s="307"/>
      <c r="Z682" s="307"/>
      <c r="AA682" s="307"/>
      <c r="AB682" s="307"/>
    </row>
    <row r="683">
      <c r="A683" s="392"/>
      <c r="B683" s="392"/>
      <c r="C683" s="392"/>
      <c r="D683" s="393"/>
      <c r="E683" s="392"/>
      <c r="F683" s="392"/>
      <c r="G683" s="393"/>
      <c r="H683" s="392"/>
      <c r="I683" s="392"/>
      <c r="J683" s="307"/>
      <c r="K683" s="307"/>
      <c r="L683" s="307"/>
      <c r="M683" s="307"/>
      <c r="N683" s="307"/>
      <c r="O683" s="307"/>
      <c r="P683" s="307"/>
      <c r="Q683" s="307"/>
      <c r="R683" s="307"/>
      <c r="S683" s="307"/>
      <c r="T683" s="307"/>
      <c r="U683" s="307"/>
      <c r="V683" s="307"/>
      <c r="W683" s="307"/>
      <c r="X683" s="307"/>
      <c r="Y683" s="307"/>
      <c r="Z683" s="307"/>
      <c r="AA683" s="307"/>
      <c r="AB683" s="307"/>
    </row>
    <row r="684">
      <c r="A684" s="392"/>
      <c r="B684" s="392"/>
      <c r="C684" s="392"/>
      <c r="D684" s="393"/>
      <c r="E684" s="392"/>
      <c r="F684" s="392"/>
      <c r="G684" s="393"/>
      <c r="H684" s="392"/>
      <c r="I684" s="392"/>
      <c r="J684" s="307"/>
      <c r="K684" s="307"/>
      <c r="L684" s="307"/>
      <c r="M684" s="307"/>
      <c r="N684" s="307"/>
      <c r="O684" s="307"/>
      <c r="P684" s="307"/>
      <c r="Q684" s="307"/>
      <c r="R684" s="307"/>
      <c r="S684" s="307"/>
      <c r="T684" s="307"/>
      <c r="U684" s="307"/>
      <c r="V684" s="307"/>
      <c r="W684" s="307"/>
      <c r="X684" s="307"/>
      <c r="Y684" s="307"/>
      <c r="Z684" s="307"/>
      <c r="AA684" s="307"/>
      <c r="AB684" s="307"/>
    </row>
    <row r="685">
      <c r="A685" s="392"/>
      <c r="B685" s="392"/>
      <c r="C685" s="392"/>
      <c r="D685" s="393"/>
      <c r="E685" s="392"/>
      <c r="F685" s="392"/>
      <c r="G685" s="393"/>
      <c r="H685" s="392"/>
      <c r="I685" s="392"/>
      <c r="J685" s="307"/>
      <c r="K685" s="307"/>
      <c r="L685" s="307"/>
      <c r="M685" s="307"/>
      <c r="N685" s="307"/>
      <c r="O685" s="307"/>
      <c r="P685" s="307"/>
      <c r="Q685" s="307"/>
      <c r="R685" s="307"/>
      <c r="S685" s="307"/>
      <c r="T685" s="307"/>
      <c r="U685" s="307"/>
      <c r="V685" s="307"/>
      <c r="W685" s="307"/>
      <c r="X685" s="307"/>
      <c r="Y685" s="307"/>
      <c r="Z685" s="307"/>
      <c r="AA685" s="307"/>
      <c r="AB685" s="307"/>
    </row>
    <row r="686">
      <c r="A686" s="392"/>
      <c r="B686" s="392"/>
      <c r="C686" s="392"/>
      <c r="D686" s="393"/>
      <c r="E686" s="392"/>
      <c r="F686" s="392"/>
      <c r="G686" s="393"/>
      <c r="H686" s="392"/>
      <c r="I686" s="392"/>
      <c r="J686" s="307"/>
      <c r="K686" s="307"/>
      <c r="L686" s="307"/>
      <c r="M686" s="307"/>
      <c r="N686" s="307"/>
      <c r="O686" s="307"/>
      <c r="P686" s="307"/>
      <c r="Q686" s="307"/>
      <c r="R686" s="307"/>
      <c r="S686" s="307"/>
      <c r="T686" s="307"/>
      <c r="U686" s="307"/>
      <c r="V686" s="307"/>
      <c r="W686" s="307"/>
      <c r="X686" s="307"/>
      <c r="Y686" s="307"/>
      <c r="Z686" s="307"/>
      <c r="AA686" s="307"/>
      <c r="AB686" s="307"/>
    </row>
    <row r="687">
      <c r="A687" s="392"/>
      <c r="B687" s="392"/>
      <c r="C687" s="392"/>
      <c r="D687" s="393"/>
      <c r="E687" s="392"/>
      <c r="F687" s="392"/>
      <c r="G687" s="393"/>
      <c r="H687" s="392"/>
      <c r="I687" s="392"/>
      <c r="J687" s="307"/>
      <c r="K687" s="307"/>
      <c r="L687" s="307"/>
      <c r="M687" s="307"/>
      <c r="N687" s="307"/>
      <c r="O687" s="307"/>
      <c r="P687" s="307"/>
      <c r="Q687" s="307"/>
      <c r="R687" s="307"/>
      <c r="S687" s="307"/>
      <c r="T687" s="307"/>
      <c r="U687" s="307"/>
      <c r="V687" s="307"/>
      <c r="W687" s="307"/>
      <c r="X687" s="307"/>
      <c r="Y687" s="307"/>
      <c r="Z687" s="307"/>
      <c r="AA687" s="307"/>
      <c r="AB687" s="307"/>
    </row>
    <row r="688">
      <c r="A688" s="392"/>
      <c r="B688" s="392"/>
      <c r="C688" s="392"/>
      <c r="D688" s="393"/>
      <c r="E688" s="392"/>
      <c r="F688" s="392"/>
      <c r="G688" s="393"/>
      <c r="H688" s="392"/>
      <c r="I688" s="392"/>
      <c r="J688" s="307"/>
      <c r="K688" s="307"/>
      <c r="L688" s="307"/>
      <c r="M688" s="307"/>
      <c r="N688" s="307"/>
      <c r="O688" s="307"/>
      <c r="P688" s="307"/>
      <c r="Q688" s="307"/>
      <c r="R688" s="307"/>
      <c r="S688" s="307"/>
      <c r="T688" s="307"/>
      <c r="U688" s="307"/>
      <c r="V688" s="307"/>
      <c r="W688" s="307"/>
      <c r="X688" s="307"/>
      <c r="Y688" s="307"/>
      <c r="Z688" s="307"/>
      <c r="AA688" s="307"/>
      <c r="AB688" s="307"/>
    </row>
    <row r="689">
      <c r="A689" s="392"/>
      <c r="B689" s="392"/>
      <c r="C689" s="392"/>
      <c r="D689" s="393"/>
      <c r="E689" s="392"/>
      <c r="F689" s="392"/>
      <c r="G689" s="393"/>
      <c r="H689" s="392"/>
      <c r="I689" s="392"/>
      <c r="J689" s="307"/>
      <c r="K689" s="307"/>
      <c r="L689" s="307"/>
      <c r="M689" s="307"/>
      <c r="N689" s="307"/>
      <c r="O689" s="307"/>
      <c r="P689" s="307"/>
      <c r="Q689" s="307"/>
      <c r="R689" s="307"/>
      <c r="S689" s="307"/>
      <c r="T689" s="307"/>
      <c r="U689" s="307"/>
      <c r="V689" s="307"/>
      <c r="W689" s="307"/>
      <c r="X689" s="307"/>
      <c r="Y689" s="307"/>
      <c r="Z689" s="307"/>
      <c r="AA689" s="307"/>
      <c r="AB689" s="307"/>
    </row>
    <row r="690">
      <c r="A690" s="392"/>
      <c r="B690" s="392"/>
      <c r="C690" s="392"/>
      <c r="D690" s="393"/>
      <c r="E690" s="392"/>
      <c r="F690" s="392"/>
      <c r="G690" s="393"/>
      <c r="H690" s="392"/>
      <c r="I690" s="392"/>
      <c r="J690" s="307"/>
      <c r="K690" s="307"/>
      <c r="L690" s="307"/>
      <c r="M690" s="307"/>
      <c r="N690" s="307"/>
      <c r="O690" s="307"/>
      <c r="P690" s="307"/>
      <c r="Q690" s="307"/>
      <c r="R690" s="307"/>
      <c r="S690" s="307"/>
      <c r="T690" s="307"/>
      <c r="U690" s="307"/>
      <c r="V690" s="307"/>
      <c r="W690" s="307"/>
      <c r="X690" s="307"/>
      <c r="Y690" s="307"/>
      <c r="Z690" s="307"/>
      <c r="AA690" s="307"/>
      <c r="AB690" s="307"/>
    </row>
    <row r="691">
      <c r="A691" s="392"/>
      <c r="B691" s="392"/>
      <c r="C691" s="392"/>
      <c r="D691" s="393"/>
      <c r="E691" s="392"/>
      <c r="F691" s="392"/>
      <c r="G691" s="393"/>
      <c r="H691" s="392"/>
      <c r="I691" s="392"/>
      <c r="J691" s="307"/>
      <c r="K691" s="307"/>
      <c r="L691" s="307"/>
      <c r="M691" s="307"/>
      <c r="N691" s="307"/>
      <c r="O691" s="307"/>
      <c r="P691" s="307"/>
      <c r="Q691" s="307"/>
      <c r="R691" s="307"/>
      <c r="S691" s="307"/>
      <c r="T691" s="307"/>
      <c r="U691" s="307"/>
      <c r="V691" s="307"/>
      <c r="W691" s="307"/>
      <c r="X691" s="307"/>
      <c r="Y691" s="307"/>
      <c r="Z691" s="307"/>
      <c r="AA691" s="307"/>
      <c r="AB691" s="307"/>
    </row>
    <row r="692">
      <c r="A692" s="392"/>
      <c r="B692" s="392"/>
      <c r="C692" s="392"/>
      <c r="D692" s="393"/>
      <c r="E692" s="392"/>
      <c r="F692" s="392"/>
      <c r="G692" s="393"/>
      <c r="H692" s="392"/>
      <c r="I692" s="392"/>
      <c r="J692" s="307"/>
      <c r="K692" s="307"/>
      <c r="L692" s="307"/>
      <c r="M692" s="307"/>
      <c r="N692" s="307"/>
      <c r="O692" s="307"/>
      <c r="P692" s="307"/>
      <c r="Q692" s="307"/>
      <c r="R692" s="307"/>
      <c r="S692" s="307"/>
      <c r="T692" s="307"/>
      <c r="U692" s="307"/>
      <c r="V692" s="307"/>
      <c r="W692" s="307"/>
      <c r="X692" s="307"/>
      <c r="Y692" s="307"/>
      <c r="Z692" s="307"/>
      <c r="AA692" s="307"/>
      <c r="AB692" s="307"/>
    </row>
    <row r="693">
      <c r="A693" s="392"/>
      <c r="B693" s="392"/>
      <c r="C693" s="392"/>
      <c r="D693" s="393"/>
      <c r="E693" s="392"/>
      <c r="F693" s="392"/>
      <c r="G693" s="393"/>
      <c r="H693" s="392"/>
      <c r="I693" s="392"/>
      <c r="J693" s="307"/>
      <c r="K693" s="307"/>
      <c r="L693" s="307"/>
      <c r="M693" s="307"/>
      <c r="N693" s="307"/>
      <c r="O693" s="307"/>
      <c r="P693" s="307"/>
      <c r="Q693" s="307"/>
      <c r="R693" s="307"/>
      <c r="S693" s="307"/>
      <c r="T693" s="307"/>
      <c r="U693" s="307"/>
      <c r="V693" s="307"/>
      <c r="W693" s="307"/>
      <c r="X693" s="307"/>
      <c r="Y693" s="307"/>
      <c r="Z693" s="307"/>
      <c r="AA693" s="307"/>
      <c r="AB693" s="307"/>
    </row>
    <row r="694">
      <c r="A694" s="392"/>
      <c r="B694" s="392"/>
      <c r="C694" s="392"/>
      <c r="D694" s="393"/>
      <c r="E694" s="392"/>
      <c r="F694" s="392"/>
      <c r="G694" s="393"/>
      <c r="H694" s="392"/>
      <c r="I694" s="392"/>
      <c r="J694" s="307"/>
      <c r="K694" s="307"/>
      <c r="L694" s="307"/>
      <c r="M694" s="307"/>
      <c r="N694" s="307"/>
      <c r="O694" s="307"/>
      <c r="P694" s="307"/>
      <c r="Q694" s="307"/>
      <c r="R694" s="307"/>
      <c r="S694" s="307"/>
      <c r="T694" s="307"/>
      <c r="U694" s="307"/>
      <c r="V694" s="307"/>
      <c r="W694" s="307"/>
      <c r="X694" s="307"/>
      <c r="Y694" s="307"/>
      <c r="Z694" s="307"/>
      <c r="AA694" s="307"/>
      <c r="AB694" s="307"/>
    </row>
    <row r="695">
      <c r="A695" s="392"/>
      <c r="B695" s="392"/>
      <c r="C695" s="392"/>
      <c r="D695" s="393"/>
      <c r="E695" s="392"/>
      <c r="F695" s="392"/>
      <c r="G695" s="393"/>
      <c r="H695" s="392"/>
      <c r="I695" s="392"/>
      <c r="J695" s="307"/>
      <c r="K695" s="307"/>
      <c r="L695" s="307"/>
      <c r="M695" s="307"/>
      <c r="N695" s="307"/>
      <c r="O695" s="307"/>
      <c r="P695" s="307"/>
      <c r="Q695" s="307"/>
      <c r="R695" s="307"/>
      <c r="S695" s="307"/>
      <c r="T695" s="307"/>
      <c r="U695" s="307"/>
      <c r="V695" s="307"/>
      <c r="W695" s="307"/>
      <c r="X695" s="307"/>
      <c r="Y695" s="307"/>
      <c r="Z695" s="307"/>
      <c r="AA695" s="307"/>
      <c r="AB695" s="307"/>
    </row>
    <row r="696">
      <c r="A696" s="392"/>
      <c r="B696" s="392"/>
      <c r="C696" s="392"/>
      <c r="D696" s="393"/>
      <c r="E696" s="392"/>
      <c r="F696" s="392"/>
      <c r="G696" s="393"/>
      <c r="H696" s="392"/>
      <c r="I696" s="392"/>
      <c r="J696" s="307"/>
      <c r="K696" s="307"/>
      <c r="L696" s="307"/>
      <c r="M696" s="307"/>
      <c r="N696" s="307"/>
      <c r="O696" s="307"/>
      <c r="P696" s="307"/>
      <c r="Q696" s="307"/>
      <c r="R696" s="307"/>
      <c r="S696" s="307"/>
      <c r="T696" s="307"/>
      <c r="U696" s="307"/>
      <c r="V696" s="307"/>
      <c r="W696" s="307"/>
      <c r="X696" s="307"/>
      <c r="Y696" s="307"/>
      <c r="Z696" s="307"/>
      <c r="AA696" s="307"/>
      <c r="AB696" s="307"/>
    </row>
    <row r="697">
      <c r="A697" s="392"/>
      <c r="B697" s="392"/>
      <c r="C697" s="392"/>
      <c r="D697" s="393"/>
      <c r="E697" s="392"/>
      <c r="F697" s="392"/>
      <c r="G697" s="393"/>
      <c r="H697" s="392"/>
      <c r="I697" s="392"/>
      <c r="J697" s="307"/>
      <c r="K697" s="307"/>
      <c r="L697" s="307"/>
      <c r="M697" s="307"/>
      <c r="N697" s="307"/>
      <c r="O697" s="307"/>
      <c r="P697" s="307"/>
      <c r="Q697" s="307"/>
      <c r="R697" s="307"/>
      <c r="S697" s="307"/>
      <c r="T697" s="307"/>
      <c r="U697" s="307"/>
      <c r="V697" s="307"/>
      <c r="W697" s="307"/>
      <c r="X697" s="307"/>
      <c r="Y697" s="307"/>
      <c r="Z697" s="307"/>
      <c r="AA697" s="307"/>
      <c r="AB697" s="307"/>
    </row>
    <row r="698">
      <c r="A698" s="392"/>
      <c r="B698" s="392"/>
      <c r="C698" s="392"/>
      <c r="D698" s="393"/>
      <c r="E698" s="392"/>
      <c r="F698" s="392"/>
      <c r="G698" s="393"/>
      <c r="H698" s="392"/>
      <c r="I698" s="392"/>
      <c r="J698" s="307"/>
      <c r="K698" s="307"/>
      <c r="L698" s="307"/>
      <c r="M698" s="307"/>
      <c r="N698" s="307"/>
      <c r="O698" s="307"/>
      <c r="P698" s="307"/>
      <c r="Q698" s="307"/>
      <c r="R698" s="307"/>
      <c r="S698" s="307"/>
      <c r="T698" s="307"/>
      <c r="U698" s="307"/>
      <c r="V698" s="307"/>
      <c r="W698" s="307"/>
      <c r="X698" s="307"/>
      <c r="Y698" s="307"/>
      <c r="Z698" s="307"/>
      <c r="AA698" s="307"/>
      <c r="AB698" s="307"/>
    </row>
    <row r="699">
      <c r="A699" s="392"/>
      <c r="B699" s="392"/>
      <c r="C699" s="392"/>
      <c r="D699" s="393"/>
      <c r="E699" s="392"/>
      <c r="F699" s="392"/>
      <c r="G699" s="393"/>
      <c r="H699" s="392"/>
      <c r="I699" s="392"/>
      <c r="J699" s="307"/>
      <c r="K699" s="307"/>
      <c r="L699" s="307"/>
      <c r="M699" s="307"/>
      <c r="N699" s="307"/>
      <c r="O699" s="307"/>
      <c r="P699" s="307"/>
      <c r="Q699" s="307"/>
      <c r="R699" s="307"/>
      <c r="S699" s="307"/>
      <c r="T699" s="307"/>
      <c r="U699" s="307"/>
      <c r="V699" s="307"/>
      <c r="W699" s="307"/>
      <c r="X699" s="307"/>
      <c r="Y699" s="307"/>
      <c r="Z699" s="307"/>
      <c r="AA699" s="307"/>
      <c r="AB699" s="307"/>
    </row>
    <row r="700">
      <c r="A700" s="392"/>
      <c r="B700" s="392"/>
      <c r="C700" s="392"/>
      <c r="D700" s="393"/>
      <c r="E700" s="392"/>
      <c r="F700" s="392"/>
      <c r="G700" s="393"/>
      <c r="H700" s="392"/>
      <c r="I700" s="392"/>
      <c r="J700" s="307"/>
      <c r="K700" s="307"/>
      <c r="L700" s="307"/>
      <c r="M700" s="307"/>
      <c r="N700" s="307"/>
      <c r="O700" s="307"/>
      <c r="P700" s="307"/>
      <c r="Q700" s="307"/>
      <c r="R700" s="307"/>
      <c r="S700" s="307"/>
      <c r="T700" s="307"/>
      <c r="U700" s="307"/>
      <c r="V700" s="307"/>
      <c r="W700" s="307"/>
      <c r="X700" s="307"/>
      <c r="Y700" s="307"/>
      <c r="Z700" s="307"/>
      <c r="AA700" s="307"/>
      <c r="AB700" s="307"/>
    </row>
    <row r="701">
      <c r="A701" s="392"/>
      <c r="B701" s="392"/>
      <c r="C701" s="392"/>
      <c r="D701" s="393"/>
      <c r="E701" s="392"/>
      <c r="F701" s="392"/>
      <c r="G701" s="393"/>
      <c r="H701" s="392"/>
      <c r="I701" s="392"/>
      <c r="J701" s="307"/>
      <c r="K701" s="307"/>
      <c r="L701" s="307"/>
      <c r="M701" s="307"/>
      <c r="N701" s="307"/>
      <c r="O701" s="307"/>
      <c r="P701" s="307"/>
      <c r="Q701" s="307"/>
      <c r="R701" s="307"/>
      <c r="S701" s="307"/>
      <c r="T701" s="307"/>
      <c r="U701" s="307"/>
      <c r="V701" s="307"/>
      <c r="W701" s="307"/>
      <c r="X701" s="307"/>
      <c r="Y701" s="307"/>
      <c r="Z701" s="307"/>
      <c r="AA701" s="307"/>
      <c r="AB701" s="307"/>
    </row>
    <row r="702">
      <c r="A702" s="392"/>
      <c r="B702" s="392"/>
      <c r="C702" s="392"/>
      <c r="D702" s="393"/>
      <c r="E702" s="392"/>
      <c r="F702" s="392"/>
      <c r="G702" s="393"/>
      <c r="H702" s="392"/>
      <c r="I702" s="392"/>
      <c r="J702" s="307"/>
      <c r="K702" s="307"/>
      <c r="L702" s="307"/>
      <c r="M702" s="307"/>
      <c r="N702" s="307"/>
      <c r="O702" s="307"/>
      <c r="P702" s="307"/>
      <c r="Q702" s="307"/>
      <c r="R702" s="307"/>
      <c r="S702" s="307"/>
      <c r="T702" s="307"/>
      <c r="U702" s="307"/>
      <c r="V702" s="307"/>
      <c r="W702" s="307"/>
      <c r="X702" s="307"/>
      <c r="Y702" s="307"/>
      <c r="Z702" s="307"/>
      <c r="AA702" s="307"/>
      <c r="AB702" s="307"/>
    </row>
    <row r="703">
      <c r="A703" s="392"/>
      <c r="B703" s="392"/>
      <c r="C703" s="392"/>
      <c r="D703" s="393"/>
      <c r="E703" s="392"/>
      <c r="F703" s="392"/>
      <c r="G703" s="393"/>
      <c r="H703" s="392"/>
      <c r="I703" s="392"/>
      <c r="J703" s="307"/>
      <c r="K703" s="307"/>
      <c r="L703" s="307"/>
      <c r="M703" s="307"/>
      <c r="N703" s="307"/>
      <c r="O703" s="307"/>
      <c r="P703" s="307"/>
      <c r="Q703" s="307"/>
      <c r="R703" s="307"/>
      <c r="S703" s="307"/>
      <c r="T703" s="307"/>
      <c r="U703" s="307"/>
      <c r="V703" s="307"/>
      <c r="W703" s="307"/>
      <c r="X703" s="307"/>
      <c r="Y703" s="307"/>
      <c r="Z703" s="307"/>
      <c r="AA703" s="307"/>
      <c r="AB703" s="307"/>
    </row>
    <row r="704">
      <c r="A704" s="392"/>
      <c r="B704" s="392"/>
      <c r="C704" s="392"/>
      <c r="D704" s="393"/>
      <c r="E704" s="392"/>
      <c r="F704" s="392"/>
      <c r="G704" s="393"/>
      <c r="H704" s="392"/>
      <c r="I704" s="392"/>
      <c r="J704" s="307"/>
      <c r="K704" s="307"/>
      <c r="L704" s="307"/>
      <c r="M704" s="307"/>
      <c r="N704" s="307"/>
      <c r="O704" s="307"/>
      <c r="P704" s="307"/>
      <c r="Q704" s="307"/>
      <c r="R704" s="307"/>
      <c r="S704" s="307"/>
      <c r="T704" s="307"/>
      <c r="U704" s="307"/>
      <c r="V704" s="307"/>
      <c r="W704" s="307"/>
      <c r="X704" s="307"/>
      <c r="Y704" s="307"/>
      <c r="Z704" s="307"/>
      <c r="AA704" s="307"/>
      <c r="AB704" s="307"/>
    </row>
    <row r="705">
      <c r="A705" s="392"/>
      <c r="B705" s="392"/>
      <c r="C705" s="392"/>
      <c r="D705" s="393"/>
      <c r="E705" s="392"/>
      <c r="F705" s="392"/>
      <c r="G705" s="393"/>
      <c r="H705" s="392"/>
      <c r="I705" s="392"/>
      <c r="J705" s="307"/>
      <c r="K705" s="307"/>
      <c r="L705" s="307"/>
      <c r="M705" s="307"/>
      <c r="N705" s="307"/>
      <c r="O705" s="307"/>
      <c r="P705" s="307"/>
      <c r="Q705" s="307"/>
      <c r="R705" s="307"/>
      <c r="S705" s="307"/>
      <c r="T705" s="307"/>
      <c r="U705" s="307"/>
      <c r="V705" s="307"/>
      <c r="W705" s="307"/>
      <c r="X705" s="307"/>
      <c r="Y705" s="307"/>
      <c r="Z705" s="307"/>
      <c r="AA705" s="307"/>
      <c r="AB705" s="307"/>
    </row>
    <row r="706">
      <c r="A706" s="392"/>
      <c r="B706" s="392"/>
      <c r="C706" s="392"/>
      <c r="D706" s="393"/>
      <c r="E706" s="392"/>
      <c r="F706" s="392"/>
      <c r="G706" s="393"/>
      <c r="H706" s="392"/>
      <c r="I706" s="392"/>
      <c r="J706" s="307"/>
      <c r="K706" s="307"/>
      <c r="L706" s="307"/>
      <c r="M706" s="307"/>
      <c r="N706" s="307"/>
      <c r="O706" s="307"/>
      <c r="P706" s="307"/>
      <c r="Q706" s="307"/>
      <c r="R706" s="307"/>
      <c r="S706" s="307"/>
      <c r="T706" s="307"/>
      <c r="U706" s="307"/>
      <c r="V706" s="307"/>
      <c r="W706" s="307"/>
      <c r="X706" s="307"/>
      <c r="Y706" s="307"/>
      <c r="Z706" s="307"/>
      <c r="AA706" s="307"/>
      <c r="AB706" s="307"/>
    </row>
    <row r="707">
      <c r="A707" s="392"/>
      <c r="B707" s="392"/>
      <c r="C707" s="392"/>
      <c r="D707" s="393"/>
      <c r="E707" s="392"/>
      <c r="F707" s="392"/>
      <c r="G707" s="393"/>
      <c r="H707" s="392"/>
      <c r="I707" s="392"/>
      <c r="J707" s="307"/>
      <c r="K707" s="307"/>
      <c r="L707" s="307"/>
      <c r="M707" s="307"/>
      <c r="N707" s="307"/>
      <c r="O707" s="307"/>
      <c r="P707" s="307"/>
      <c r="Q707" s="307"/>
      <c r="R707" s="307"/>
      <c r="S707" s="307"/>
      <c r="T707" s="307"/>
      <c r="U707" s="307"/>
      <c r="V707" s="307"/>
      <c r="W707" s="307"/>
      <c r="X707" s="307"/>
      <c r="Y707" s="307"/>
      <c r="Z707" s="307"/>
      <c r="AA707" s="307"/>
      <c r="AB707" s="307"/>
    </row>
    <row r="708">
      <c r="A708" s="392"/>
      <c r="B708" s="392"/>
      <c r="C708" s="392"/>
      <c r="D708" s="393"/>
      <c r="E708" s="392"/>
      <c r="F708" s="392"/>
      <c r="G708" s="393"/>
      <c r="H708" s="392"/>
      <c r="I708" s="392"/>
      <c r="J708" s="307"/>
      <c r="K708" s="307"/>
      <c r="L708" s="307"/>
      <c r="M708" s="307"/>
      <c r="N708" s="307"/>
      <c r="O708" s="307"/>
      <c r="P708" s="307"/>
      <c r="Q708" s="307"/>
      <c r="R708" s="307"/>
      <c r="S708" s="307"/>
      <c r="T708" s="307"/>
      <c r="U708" s="307"/>
      <c r="V708" s="307"/>
      <c r="W708" s="307"/>
      <c r="X708" s="307"/>
      <c r="Y708" s="307"/>
      <c r="Z708" s="307"/>
      <c r="AA708" s="307"/>
      <c r="AB708" s="307"/>
    </row>
    <row r="709">
      <c r="A709" s="392"/>
      <c r="B709" s="392"/>
      <c r="C709" s="392"/>
      <c r="D709" s="393"/>
      <c r="E709" s="392"/>
      <c r="F709" s="392"/>
      <c r="G709" s="393"/>
      <c r="H709" s="392"/>
      <c r="I709" s="392"/>
      <c r="J709" s="307"/>
      <c r="K709" s="307"/>
      <c r="L709" s="307"/>
      <c r="M709" s="307"/>
      <c r="N709" s="307"/>
      <c r="O709" s="307"/>
      <c r="P709" s="307"/>
      <c r="Q709" s="307"/>
      <c r="R709" s="307"/>
      <c r="S709" s="307"/>
      <c r="T709" s="307"/>
      <c r="U709" s="307"/>
      <c r="V709" s="307"/>
      <c r="W709" s="307"/>
      <c r="X709" s="307"/>
      <c r="Y709" s="307"/>
      <c r="Z709" s="307"/>
      <c r="AA709" s="307"/>
      <c r="AB709" s="307"/>
    </row>
    <row r="710">
      <c r="A710" s="392"/>
      <c r="B710" s="392"/>
      <c r="C710" s="392"/>
      <c r="D710" s="393"/>
      <c r="E710" s="392"/>
      <c r="F710" s="392"/>
      <c r="G710" s="393"/>
      <c r="H710" s="392"/>
      <c r="I710" s="392"/>
      <c r="J710" s="307"/>
      <c r="K710" s="307"/>
      <c r="L710" s="307"/>
      <c r="M710" s="307"/>
      <c r="N710" s="307"/>
      <c r="O710" s="307"/>
      <c r="P710" s="307"/>
      <c r="Q710" s="307"/>
      <c r="R710" s="307"/>
      <c r="S710" s="307"/>
      <c r="T710" s="307"/>
      <c r="U710" s="307"/>
      <c r="V710" s="307"/>
      <c r="W710" s="307"/>
      <c r="X710" s="307"/>
      <c r="Y710" s="307"/>
      <c r="Z710" s="307"/>
      <c r="AA710" s="307"/>
      <c r="AB710" s="307"/>
    </row>
    <row r="711">
      <c r="A711" s="392"/>
      <c r="B711" s="392"/>
      <c r="C711" s="392"/>
      <c r="D711" s="393"/>
      <c r="E711" s="392"/>
      <c r="F711" s="392"/>
      <c r="G711" s="393"/>
      <c r="H711" s="392"/>
      <c r="I711" s="392"/>
      <c r="J711" s="307"/>
      <c r="K711" s="307"/>
      <c r="L711" s="307"/>
      <c r="M711" s="307"/>
      <c r="N711" s="307"/>
      <c r="O711" s="307"/>
      <c r="P711" s="307"/>
      <c r="Q711" s="307"/>
      <c r="R711" s="307"/>
      <c r="S711" s="307"/>
      <c r="T711" s="307"/>
      <c r="U711" s="307"/>
      <c r="V711" s="307"/>
      <c r="W711" s="307"/>
      <c r="X711" s="307"/>
      <c r="Y711" s="307"/>
      <c r="Z711" s="307"/>
      <c r="AA711" s="307"/>
      <c r="AB711" s="307"/>
    </row>
    <row r="712">
      <c r="A712" s="392"/>
      <c r="B712" s="392"/>
      <c r="C712" s="392"/>
      <c r="D712" s="393"/>
      <c r="E712" s="392"/>
      <c r="F712" s="392"/>
      <c r="G712" s="393"/>
      <c r="H712" s="392"/>
      <c r="I712" s="392"/>
      <c r="J712" s="307"/>
      <c r="K712" s="307"/>
      <c r="L712" s="307"/>
      <c r="M712" s="307"/>
      <c r="N712" s="307"/>
      <c r="O712" s="307"/>
      <c r="P712" s="307"/>
      <c r="Q712" s="307"/>
      <c r="R712" s="307"/>
      <c r="S712" s="307"/>
      <c r="T712" s="307"/>
      <c r="U712" s="307"/>
      <c r="V712" s="307"/>
      <c r="W712" s="307"/>
      <c r="X712" s="307"/>
      <c r="Y712" s="307"/>
      <c r="Z712" s="307"/>
      <c r="AA712" s="307"/>
      <c r="AB712" s="307"/>
    </row>
    <row r="713">
      <c r="A713" s="392"/>
      <c r="B713" s="392"/>
      <c r="C713" s="392"/>
      <c r="D713" s="393"/>
      <c r="E713" s="392"/>
      <c r="F713" s="392"/>
      <c r="G713" s="393"/>
      <c r="H713" s="392"/>
      <c r="I713" s="392"/>
      <c r="J713" s="307"/>
      <c r="K713" s="307"/>
      <c r="L713" s="307"/>
      <c r="M713" s="307"/>
      <c r="N713" s="307"/>
      <c r="O713" s="307"/>
      <c r="P713" s="307"/>
      <c r="Q713" s="307"/>
      <c r="R713" s="307"/>
      <c r="S713" s="307"/>
      <c r="T713" s="307"/>
      <c r="U713" s="307"/>
      <c r="V713" s="307"/>
      <c r="W713" s="307"/>
      <c r="X713" s="307"/>
      <c r="Y713" s="307"/>
      <c r="Z713" s="307"/>
      <c r="AA713" s="307"/>
      <c r="AB713" s="307"/>
    </row>
    <row r="714">
      <c r="A714" s="392"/>
      <c r="B714" s="392"/>
      <c r="C714" s="392"/>
      <c r="D714" s="393"/>
      <c r="E714" s="392"/>
      <c r="F714" s="392"/>
      <c r="G714" s="393"/>
      <c r="H714" s="392"/>
      <c r="I714" s="392"/>
      <c r="J714" s="307"/>
      <c r="K714" s="307"/>
      <c r="L714" s="307"/>
      <c r="M714" s="307"/>
      <c r="N714" s="307"/>
      <c r="O714" s="307"/>
      <c r="P714" s="307"/>
      <c r="Q714" s="307"/>
      <c r="R714" s="307"/>
      <c r="S714" s="307"/>
      <c r="T714" s="307"/>
      <c r="U714" s="307"/>
      <c r="V714" s="307"/>
      <c r="W714" s="307"/>
      <c r="X714" s="307"/>
      <c r="Y714" s="307"/>
      <c r="Z714" s="307"/>
      <c r="AA714" s="307"/>
      <c r="AB714" s="307"/>
    </row>
    <row r="715">
      <c r="A715" s="392"/>
      <c r="B715" s="392"/>
      <c r="C715" s="392"/>
      <c r="D715" s="393"/>
      <c r="E715" s="392"/>
      <c r="F715" s="392"/>
      <c r="G715" s="393"/>
      <c r="H715" s="392"/>
      <c r="I715" s="392"/>
      <c r="J715" s="307"/>
      <c r="K715" s="307"/>
      <c r="L715" s="307"/>
      <c r="M715" s="307"/>
      <c r="N715" s="307"/>
      <c r="O715" s="307"/>
      <c r="P715" s="307"/>
      <c r="Q715" s="307"/>
      <c r="R715" s="307"/>
      <c r="S715" s="307"/>
      <c r="T715" s="307"/>
      <c r="U715" s="307"/>
      <c r="V715" s="307"/>
      <c r="W715" s="307"/>
      <c r="X715" s="307"/>
      <c r="Y715" s="307"/>
      <c r="Z715" s="307"/>
      <c r="AA715" s="307"/>
      <c r="AB715" s="307"/>
    </row>
    <row r="716">
      <c r="A716" s="392"/>
      <c r="B716" s="392"/>
      <c r="C716" s="392"/>
      <c r="D716" s="393"/>
      <c r="E716" s="392"/>
      <c r="F716" s="392"/>
      <c r="G716" s="393"/>
      <c r="H716" s="392"/>
      <c r="I716" s="392"/>
      <c r="J716" s="307"/>
      <c r="K716" s="307"/>
      <c r="L716" s="307"/>
      <c r="M716" s="307"/>
      <c r="N716" s="307"/>
      <c r="O716" s="307"/>
      <c r="P716" s="307"/>
      <c r="Q716" s="307"/>
      <c r="R716" s="307"/>
      <c r="S716" s="307"/>
      <c r="T716" s="307"/>
      <c r="U716" s="307"/>
      <c r="V716" s="307"/>
      <c r="W716" s="307"/>
      <c r="X716" s="307"/>
      <c r="Y716" s="307"/>
      <c r="Z716" s="307"/>
      <c r="AA716" s="307"/>
      <c r="AB716" s="307"/>
    </row>
    <row r="717">
      <c r="A717" s="392"/>
      <c r="B717" s="392"/>
      <c r="C717" s="392"/>
      <c r="D717" s="393"/>
      <c r="E717" s="392"/>
      <c r="F717" s="392"/>
      <c r="G717" s="393"/>
      <c r="H717" s="392"/>
      <c r="I717" s="392"/>
      <c r="J717" s="307"/>
      <c r="K717" s="307"/>
      <c r="L717" s="307"/>
      <c r="M717" s="307"/>
      <c r="N717" s="307"/>
      <c r="O717" s="307"/>
      <c r="P717" s="307"/>
      <c r="Q717" s="307"/>
      <c r="R717" s="307"/>
      <c r="S717" s="307"/>
      <c r="T717" s="307"/>
      <c r="U717" s="307"/>
      <c r="V717" s="307"/>
      <c r="W717" s="307"/>
      <c r="X717" s="307"/>
      <c r="Y717" s="307"/>
      <c r="Z717" s="307"/>
      <c r="AA717" s="307"/>
      <c r="AB717" s="307"/>
    </row>
    <row r="718">
      <c r="A718" s="392"/>
      <c r="B718" s="392"/>
      <c r="C718" s="392"/>
      <c r="D718" s="393"/>
      <c r="E718" s="392"/>
      <c r="F718" s="392"/>
      <c r="G718" s="393"/>
      <c r="H718" s="392"/>
      <c r="I718" s="392"/>
      <c r="J718" s="307"/>
      <c r="K718" s="307"/>
      <c r="L718" s="307"/>
      <c r="M718" s="307"/>
      <c r="N718" s="307"/>
      <c r="O718" s="307"/>
      <c r="P718" s="307"/>
      <c r="Q718" s="307"/>
      <c r="R718" s="307"/>
      <c r="S718" s="307"/>
      <c r="T718" s="307"/>
      <c r="U718" s="307"/>
      <c r="V718" s="307"/>
      <c r="W718" s="307"/>
      <c r="X718" s="307"/>
      <c r="Y718" s="307"/>
      <c r="Z718" s="307"/>
      <c r="AA718" s="307"/>
      <c r="AB718" s="307"/>
    </row>
    <row r="719">
      <c r="A719" s="392"/>
      <c r="B719" s="392"/>
      <c r="C719" s="392"/>
      <c r="D719" s="393"/>
      <c r="E719" s="392"/>
      <c r="F719" s="392"/>
      <c r="G719" s="393"/>
      <c r="H719" s="392"/>
      <c r="I719" s="392"/>
      <c r="J719" s="307"/>
      <c r="K719" s="307"/>
      <c r="L719" s="307"/>
      <c r="M719" s="307"/>
      <c r="N719" s="307"/>
      <c r="O719" s="307"/>
      <c r="P719" s="307"/>
      <c r="Q719" s="307"/>
      <c r="R719" s="307"/>
      <c r="S719" s="307"/>
      <c r="T719" s="307"/>
      <c r="U719" s="307"/>
      <c r="V719" s="307"/>
      <c r="W719" s="307"/>
      <c r="X719" s="307"/>
      <c r="Y719" s="307"/>
      <c r="Z719" s="307"/>
      <c r="AA719" s="307"/>
      <c r="AB719" s="307"/>
    </row>
    <row r="720">
      <c r="A720" s="392"/>
      <c r="B720" s="392"/>
      <c r="C720" s="392"/>
      <c r="D720" s="393"/>
      <c r="E720" s="392"/>
      <c r="F720" s="392"/>
      <c r="G720" s="393"/>
      <c r="H720" s="392"/>
      <c r="I720" s="392"/>
      <c r="J720" s="307"/>
      <c r="K720" s="307"/>
      <c r="L720" s="307"/>
      <c r="M720" s="307"/>
      <c r="N720" s="307"/>
      <c r="O720" s="307"/>
      <c r="P720" s="307"/>
      <c r="Q720" s="307"/>
      <c r="R720" s="307"/>
      <c r="S720" s="307"/>
      <c r="T720" s="307"/>
      <c r="U720" s="307"/>
      <c r="V720" s="307"/>
      <c r="W720" s="307"/>
      <c r="X720" s="307"/>
      <c r="Y720" s="307"/>
      <c r="Z720" s="307"/>
      <c r="AA720" s="307"/>
      <c r="AB720" s="307"/>
    </row>
    <row r="721">
      <c r="A721" s="392"/>
      <c r="B721" s="392"/>
      <c r="C721" s="392"/>
      <c r="D721" s="393"/>
      <c r="E721" s="392"/>
      <c r="F721" s="392"/>
      <c r="G721" s="393"/>
      <c r="H721" s="392"/>
      <c r="I721" s="392"/>
      <c r="J721" s="307"/>
      <c r="K721" s="307"/>
      <c r="L721" s="307"/>
      <c r="M721" s="307"/>
      <c r="N721" s="307"/>
      <c r="O721" s="307"/>
      <c r="P721" s="307"/>
      <c r="Q721" s="307"/>
      <c r="R721" s="307"/>
      <c r="S721" s="307"/>
      <c r="T721" s="307"/>
      <c r="U721" s="307"/>
      <c r="V721" s="307"/>
      <c r="W721" s="307"/>
      <c r="X721" s="307"/>
      <c r="Y721" s="307"/>
      <c r="Z721" s="307"/>
      <c r="AA721" s="307"/>
      <c r="AB721" s="307"/>
    </row>
    <row r="722">
      <c r="A722" s="392"/>
      <c r="B722" s="392"/>
      <c r="C722" s="392"/>
      <c r="D722" s="393"/>
      <c r="E722" s="392"/>
      <c r="F722" s="392"/>
      <c r="G722" s="393"/>
      <c r="H722" s="392"/>
      <c r="I722" s="392"/>
      <c r="J722" s="307"/>
      <c r="K722" s="307"/>
      <c r="L722" s="307"/>
      <c r="M722" s="307"/>
      <c r="N722" s="307"/>
      <c r="O722" s="307"/>
      <c r="P722" s="307"/>
      <c r="Q722" s="307"/>
      <c r="R722" s="307"/>
      <c r="S722" s="307"/>
      <c r="T722" s="307"/>
      <c r="U722" s="307"/>
      <c r="V722" s="307"/>
      <c r="W722" s="307"/>
      <c r="X722" s="307"/>
      <c r="Y722" s="307"/>
      <c r="Z722" s="307"/>
      <c r="AA722" s="307"/>
      <c r="AB722" s="307"/>
    </row>
    <row r="723">
      <c r="A723" s="392"/>
      <c r="B723" s="392"/>
      <c r="C723" s="392"/>
      <c r="D723" s="393"/>
      <c r="E723" s="392"/>
      <c r="F723" s="392"/>
      <c r="G723" s="393"/>
      <c r="H723" s="392"/>
      <c r="I723" s="392"/>
      <c r="J723" s="307"/>
      <c r="K723" s="307"/>
      <c r="L723" s="307"/>
      <c r="M723" s="307"/>
      <c r="N723" s="307"/>
      <c r="O723" s="307"/>
      <c r="P723" s="307"/>
      <c r="Q723" s="307"/>
      <c r="R723" s="307"/>
      <c r="S723" s="307"/>
      <c r="T723" s="307"/>
      <c r="U723" s="307"/>
      <c r="V723" s="307"/>
      <c r="W723" s="307"/>
      <c r="X723" s="307"/>
      <c r="Y723" s="307"/>
      <c r="Z723" s="307"/>
      <c r="AA723" s="307"/>
      <c r="AB723" s="307"/>
    </row>
    <row r="724">
      <c r="A724" s="392"/>
      <c r="B724" s="392"/>
      <c r="C724" s="392"/>
      <c r="D724" s="393"/>
      <c r="E724" s="392"/>
      <c r="F724" s="392"/>
      <c r="G724" s="393"/>
      <c r="H724" s="392"/>
      <c r="I724" s="392"/>
      <c r="J724" s="307"/>
      <c r="K724" s="307"/>
      <c r="L724" s="307"/>
      <c r="M724" s="307"/>
      <c r="N724" s="307"/>
      <c r="O724" s="307"/>
      <c r="P724" s="307"/>
      <c r="Q724" s="307"/>
      <c r="R724" s="307"/>
      <c r="S724" s="307"/>
      <c r="T724" s="307"/>
      <c r="U724" s="307"/>
      <c r="V724" s="307"/>
      <c r="W724" s="307"/>
      <c r="X724" s="307"/>
      <c r="Y724" s="307"/>
      <c r="Z724" s="307"/>
      <c r="AA724" s="307"/>
      <c r="AB724" s="307"/>
    </row>
    <row r="725">
      <c r="A725" s="392"/>
      <c r="B725" s="392"/>
      <c r="C725" s="392"/>
      <c r="D725" s="393"/>
      <c r="E725" s="392"/>
      <c r="F725" s="392"/>
      <c r="G725" s="393"/>
      <c r="H725" s="392"/>
      <c r="I725" s="392"/>
      <c r="J725" s="307"/>
      <c r="K725" s="307"/>
      <c r="L725" s="307"/>
      <c r="M725" s="307"/>
      <c r="N725" s="307"/>
      <c r="O725" s="307"/>
      <c r="P725" s="307"/>
      <c r="Q725" s="307"/>
      <c r="R725" s="307"/>
      <c r="S725" s="307"/>
      <c r="T725" s="307"/>
      <c r="U725" s="307"/>
      <c r="V725" s="307"/>
      <c r="W725" s="307"/>
      <c r="X725" s="307"/>
      <c r="Y725" s="307"/>
      <c r="Z725" s="307"/>
      <c r="AA725" s="307"/>
      <c r="AB725" s="307"/>
    </row>
    <row r="726">
      <c r="A726" s="392"/>
      <c r="B726" s="392"/>
      <c r="C726" s="392"/>
      <c r="D726" s="393"/>
      <c r="E726" s="392"/>
      <c r="F726" s="392"/>
      <c r="G726" s="393"/>
      <c r="H726" s="392"/>
      <c r="I726" s="392"/>
      <c r="J726" s="307"/>
      <c r="K726" s="307"/>
      <c r="L726" s="307"/>
      <c r="M726" s="307"/>
      <c r="N726" s="307"/>
      <c r="O726" s="307"/>
      <c r="P726" s="307"/>
      <c r="Q726" s="307"/>
      <c r="R726" s="307"/>
      <c r="S726" s="307"/>
      <c r="T726" s="307"/>
      <c r="U726" s="307"/>
      <c r="V726" s="307"/>
      <c r="W726" s="307"/>
      <c r="X726" s="307"/>
      <c r="Y726" s="307"/>
      <c r="Z726" s="307"/>
      <c r="AA726" s="307"/>
      <c r="AB726" s="307"/>
    </row>
    <row r="727">
      <c r="A727" s="392"/>
      <c r="B727" s="392"/>
      <c r="C727" s="392"/>
      <c r="D727" s="393"/>
      <c r="E727" s="392"/>
      <c r="F727" s="392"/>
      <c r="G727" s="393"/>
      <c r="H727" s="392"/>
      <c r="I727" s="392"/>
      <c r="J727" s="307"/>
      <c r="K727" s="307"/>
      <c r="L727" s="307"/>
      <c r="M727" s="307"/>
      <c r="N727" s="307"/>
      <c r="O727" s="307"/>
      <c r="P727" s="307"/>
      <c r="Q727" s="307"/>
      <c r="R727" s="307"/>
      <c r="S727" s="307"/>
      <c r="T727" s="307"/>
      <c r="U727" s="307"/>
      <c r="V727" s="307"/>
      <c r="W727" s="307"/>
      <c r="X727" s="307"/>
      <c r="Y727" s="307"/>
      <c r="Z727" s="307"/>
      <c r="AA727" s="307"/>
      <c r="AB727" s="307"/>
    </row>
    <row r="728">
      <c r="A728" s="392"/>
      <c r="B728" s="392"/>
      <c r="C728" s="392"/>
      <c r="D728" s="393"/>
      <c r="E728" s="392"/>
      <c r="F728" s="392"/>
      <c r="G728" s="393"/>
      <c r="H728" s="392"/>
      <c r="I728" s="392"/>
      <c r="J728" s="307"/>
      <c r="K728" s="307"/>
      <c r="L728" s="307"/>
      <c r="M728" s="307"/>
      <c r="N728" s="307"/>
      <c r="O728" s="307"/>
      <c r="P728" s="307"/>
      <c r="Q728" s="307"/>
      <c r="R728" s="307"/>
      <c r="S728" s="307"/>
      <c r="T728" s="307"/>
      <c r="U728" s="307"/>
      <c r="V728" s="307"/>
      <c r="W728" s="307"/>
      <c r="X728" s="307"/>
      <c r="Y728" s="307"/>
      <c r="Z728" s="307"/>
      <c r="AA728" s="307"/>
      <c r="AB728" s="307"/>
    </row>
    <row r="729">
      <c r="A729" s="392"/>
      <c r="B729" s="392"/>
      <c r="C729" s="392"/>
      <c r="D729" s="393"/>
      <c r="E729" s="392"/>
      <c r="F729" s="392"/>
      <c r="G729" s="393"/>
      <c r="H729" s="392"/>
      <c r="I729" s="392"/>
      <c r="J729" s="307"/>
      <c r="K729" s="307"/>
      <c r="L729" s="307"/>
      <c r="M729" s="307"/>
      <c r="N729" s="307"/>
      <c r="O729" s="307"/>
      <c r="P729" s="307"/>
      <c r="Q729" s="307"/>
      <c r="R729" s="307"/>
      <c r="S729" s="307"/>
      <c r="T729" s="307"/>
      <c r="U729" s="307"/>
      <c r="V729" s="307"/>
      <c r="W729" s="307"/>
      <c r="X729" s="307"/>
      <c r="Y729" s="307"/>
      <c r="Z729" s="307"/>
      <c r="AA729" s="307"/>
      <c r="AB729" s="307"/>
    </row>
    <row r="730">
      <c r="A730" s="392"/>
      <c r="B730" s="392"/>
      <c r="C730" s="392"/>
      <c r="D730" s="393"/>
      <c r="E730" s="392"/>
      <c r="F730" s="392"/>
      <c r="G730" s="393"/>
      <c r="H730" s="392"/>
      <c r="I730" s="392"/>
      <c r="J730" s="307"/>
      <c r="K730" s="307"/>
      <c r="L730" s="307"/>
      <c r="M730" s="307"/>
      <c r="N730" s="307"/>
      <c r="O730" s="307"/>
      <c r="P730" s="307"/>
      <c r="Q730" s="307"/>
      <c r="R730" s="307"/>
      <c r="S730" s="307"/>
      <c r="T730" s="307"/>
      <c r="U730" s="307"/>
      <c r="V730" s="307"/>
      <c r="W730" s="307"/>
      <c r="X730" s="307"/>
      <c r="Y730" s="307"/>
      <c r="Z730" s="307"/>
      <c r="AA730" s="307"/>
      <c r="AB730" s="307"/>
    </row>
    <row r="731">
      <c r="A731" s="392"/>
      <c r="B731" s="392"/>
      <c r="C731" s="392"/>
      <c r="D731" s="393"/>
      <c r="E731" s="392"/>
      <c r="F731" s="392"/>
      <c r="G731" s="393"/>
      <c r="H731" s="392"/>
      <c r="I731" s="392"/>
      <c r="J731" s="307"/>
      <c r="K731" s="307"/>
      <c r="L731" s="307"/>
      <c r="M731" s="307"/>
      <c r="N731" s="307"/>
      <c r="O731" s="307"/>
      <c r="P731" s="307"/>
      <c r="Q731" s="307"/>
      <c r="R731" s="307"/>
      <c r="S731" s="307"/>
      <c r="T731" s="307"/>
      <c r="U731" s="307"/>
      <c r="V731" s="307"/>
      <c r="W731" s="307"/>
      <c r="X731" s="307"/>
      <c r="Y731" s="307"/>
      <c r="Z731" s="307"/>
      <c r="AA731" s="307"/>
      <c r="AB731" s="307"/>
    </row>
    <row r="732">
      <c r="A732" s="392"/>
      <c r="B732" s="392"/>
      <c r="C732" s="392"/>
      <c r="D732" s="393"/>
      <c r="E732" s="392"/>
      <c r="F732" s="392"/>
      <c r="G732" s="393"/>
      <c r="H732" s="392"/>
      <c r="I732" s="392"/>
      <c r="J732" s="307"/>
      <c r="K732" s="307"/>
      <c r="L732" s="307"/>
      <c r="M732" s="307"/>
      <c r="N732" s="307"/>
      <c r="O732" s="307"/>
      <c r="P732" s="307"/>
      <c r="Q732" s="307"/>
      <c r="R732" s="307"/>
      <c r="S732" s="307"/>
      <c r="T732" s="307"/>
      <c r="U732" s="307"/>
      <c r="V732" s="307"/>
      <c r="W732" s="307"/>
      <c r="X732" s="307"/>
      <c r="Y732" s="307"/>
      <c r="Z732" s="307"/>
      <c r="AA732" s="307"/>
      <c r="AB732" s="307"/>
    </row>
    <row r="733">
      <c r="A733" s="392"/>
      <c r="B733" s="392"/>
      <c r="C733" s="392"/>
      <c r="D733" s="393"/>
      <c r="E733" s="392"/>
      <c r="F733" s="392"/>
      <c r="G733" s="393"/>
      <c r="H733" s="392"/>
      <c r="I733" s="392"/>
      <c r="J733" s="307"/>
      <c r="K733" s="307"/>
      <c r="L733" s="307"/>
      <c r="M733" s="307"/>
      <c r="N733" s="307"/>
      <c r="O733" s="307"/>
      <c r="P733" s="307"/>
      <c r="Q733" s="307"/>
      <c r="R733" s="307"/>
      <c r="S733" s="307"/>
      <c r="T733" s="307"/>
      <c r="U733" s="307"/>
      <c r="V733" s="307"/>
      <c r="W733" s="307"/>
      <c r="X733" s="307"/>
      <c r="Y733" s="307"/>
      <c r="Z733" s="307"/>
      <c r="AA733" s="307"/>
      <c r="AB733" s="307"/>
    </row>
    <row r="734">
      <c r="A734" s="392"/>
      <c r="B734" s="392"/>
      <c r="C734" s="392"/>
      <c r="D734" s="393"/>
      <c r="E734" s="392"/>
      <c r="F734" s="392"/>
      <c r="G734" s="393"/>
      <c r="H734" s="392"/>
      <c r="I734" s="392"/>
      <c r="J734" s="307"/>
      <c r="K734" s="307"/>
      <c r="L734" s="307"/>
      <c r="M734" s="307"/>
      <c r="N734" s="307"/>
      <c r="O734" s="307"/>
      <c r="P734" s="307"/>
      <c r="Q734" s="307"/>
      <c r="R734" s="307"/>
      <c r="S734" s="307"/>
      <c r="T734" s="307"/>
      <c r="U734" s="307"/>
      <c r="V734" s="307"/>
      <c r="W734" s="307"/>
      <c r="X734" s="307"/>
      <c r="Y734" s="307"/>
      <c r="Z734" s="307"/>
      <c r="AA734" s="307"/>
      <c r="AB734" s="307"/>
    </row>
    <row r="735">
      <c r="A735" s="392"/>
      <c r="B735" s="392"/>
      <c r="C735" s="392"/>
      <c r="D735" s="393"/>
      <c r="E735" s="392"/>
      <c r="F735" s="392"/>
      <c r="G735" s="393"/>
      <c r="H735" s="392"/>
      <c r="I735" s="392"/>
      <c r="J735" s="307"/>
      <c r="K735" s="307"/>
      <c r="L735" s="307"/>
      <c r="M735" s="307"/>
      <c r="N735" s="307"/>
      <c r="O735" s="307"/>
      <c r="P735" s="307"/>
      <c r="Q735" s="307"/>
      <c r="R735" s="307"/>
      <c r="S735" s="307"/>
      <c r="T735" s="307"/>
      <c r="U735" s="307"/>
      <c r="V735" s="307"/>
      <c r="W735" s="307"/>
      <c r="X735" s="307"/>
      <c r="Y735" s="307"/>
      <c r="Z735" s="307"/>
      <c r="AA735" s="307"/>
      <c r="AB735" s="307"/>
    </row>
    <row r="736">
      <c r="A736" s="392"/>
      <c r="B736" s="392"/>
      <c r="C736" s="392"/>
      <c r="D736" s="393"/>
      <c r="E736" s="392"/>
      <c r="F736" s="392"/>
      <c r="G736" s="393"/>
      <c r="H736" s="392"/>
      <c r="I736" s="392"/>
      <c r="J736" s="307"/>
      <c r="K736" s="307"/>
      <c r="L736" s="307"/>
      <c r="M736" s="307"/>
      <c r="N736" s="307"/>
      <c r="O736" s="307"/>
      <c r="P736" s="307"/>
      <c r="Q736" s="307"/>
      <c r="R736" s="307"/>
      <c r="S736" s="307"/>
      <c r="T736" s="307"/>
      <c r="U736" s="307"/>
      <c r="V736" s="307"/>
      <c r="W736" s="307"/>
      <c r="X736" s="307"/>
      <c r="Y736" s="307"/>
      <c r="Z736" s="307"/>
      <c r="AA736" s="307"/>
      <c r="AB736" s="307"/>
    </row>
    <row r="737">
      <c r="A737" s="392"/>
      <c r="B737" s="392"/>
      <c r="C737" s="392"/>
      <c r="D737" s="393"/>
      <c r="E737" s="392"/>
      <c r="F737" s="392"/>
      <c r="G737" s="393"/>
      <c r="H737" s="392"/>
      <c r="I737" s="392"/>
      <c r="J737" s="307"/>
      <c r="K737" s="307"/>
      <c r="L737" s="307"/>
      <c r="M737" s="307"/>
      <c r="N737" s="307"/>
      <c r="O737" s="307"/>
      <c r="P737" s="307"/>
      <c r="Q737" s="307"/>
      <c r="R737" s="307"/>
      <c r="S737" s="307"/>
      <c r="T737" s="307"/>
      <c r="U737" s="307"/>
      <c r="V737" s="307"/>
      <c r="W737" s="307"/>
      <c r="X737" s="307"/>
      <c r="Y737" s="307"/>
      <c r="Z737" s="307"/>
      <c r="AA737" s="307"/>
      <c r="AB737" s="307"/>
    </row>
    <row r="738">
      <c r="A738" s="392"/>
      <c r="B738" s="392"/>
      <c r="C738" s="392"/>
      <c r="D738" s="393"/>
      <c r="E738" s="392"/>
      <c r="F738" s="392"/>
      <c r="G738" s="393"/>
      <c r="H738" s="392"/>
      <c r="I738" s="392"/>
      <c r="J738" s="307"/>
      <c r="K738" s="307"/>
      <c r="L738" s="307"/>
      <c r="M738" s="307"/>
      <c r="N738" s="307"/>
      <c r="O738" s="307"/>
      <c r="P738" s="307"/>
      <c r="Q738" s="307"/>
      <c r="R738" s="307"/>
      <c r="S738" s="307"/>
      <c r="T738" s="307"/>
      <c r="U738" s="307"/>
      <c r="V738" s="307"/>
      <c r="W738" s="307"/>
      <c r="X738" s="307"/>
      <c r="Y738" s="307"/>
      <c r="Z738" s="307"/>
      <c r="AA738" s="307"/>
      <c r="AB738" s="307"/>
    </row>
    <row r="739">
      <c r="A739" s="392"/>
      <c r="B739" s="392"/>
      <c r="C739" s="392"/>
      <c r="D739" s="393"/>
      <c r="E739" s="392"/>
      <c r="F739" s="392"/>
      <c r="G739" s="393"/>
      <c r="H739" s="392"/>
      <c r="I739" s="392"/>
      <c r="J739" s="307"/>
      <c r="K739" s="307"/>
      <c r="L739" s="307"/>
      <c r="M739" s="307"/>
      <c r="N739" s="307"/>
      <c r="O739" s="307"/>
      <c r="P739" s="307"/>
      <c r="Q739" s="307"/>
      <c r="R739" s="307"/>
      <c r="S739" s="307"/>
      <c r="T739" s="307"/>
      <c r="U739" s="307"/>
      <c r="V739" s="307"/>
      <c r="W739" s="307"/>
      <c r="X739" s="307"/>
      <c r="Y739" s="307"/>
      <c r="Z739" s="307"/>
      <c r="AA739" s="307"/>
      <c r="AB739" s="307"/>
    </row>
    <row r="740">
      <c r="A740" s="392"/>
      <c r="B740" s="392"/>
      <c r="C740" s="392"/>
      <c r="D740" s="393"/>
      <c r="E740" s="392"/>
      <c r="F740" s="392"/>
      <c r="G740" s="393"/>
      <c r="H740" s="392"/>
      <c r="I740" s="392"/>
      <c r="J740" s="307"/>
      <c r="K740" s="307"/>
      <c r="L740" s="307"/>
      <c r="M740" s="307"/>
      <c r="N740" s="307"/>
      <c r="O740" s="307"/>
      <c r="P740" s="307"/>
      <c r="Q740" s="307"/>
      <c r="R740" s="307"/>
      <c r="S740" s="307"/>
      <c r="T740" s="307"/>
      <c r="U740" s="307"/>
      <c r="V740" s="307"/>
      <c r="W740" s="307"/>
      <c r="X740" s="307"/>
      <c r="Y740" s="307"/>
      <c r="Z740" s="307"/>
      <c r="AA740" s="307"/>
      <c r="AB740" s="307"/>
    </row>
    <row r="741">
      <c r="A741" s="392"/>
      <c r="B741" s="392"/>
      <c r="C741" s="392"/>
      <c r="D741" s="393"/>
      <c r="E741" s="392"/>
      <c r="F741" s="392"/>
      <c r="G741" s="393"/>
      <c r="H741" s="392"/>
      <c r="I741" s="392"/>
      <c r="J741" s="307"/>
      <c r="K741" s="307"/>
      <c r="L741" s="307"/>
      <c r="M741" s="307"/>
      <c r="N741" s="307"/>
      <c r="O741" s="307"/>
      <c r="P741" s="307"/>
      <c r="Q741" s="307"/>
      <c r="R741" s="307"/>
      <c r="S741" s="307"/>
      <c r="T741" s="307"/>
      <c r="U741" s="307"/>
      <c r="V741" s="307"/>
      <c r="W741" s="307"/>
      <c r="X741" s="307"/>
      <c r="Y741" s="307"/>
      <c r="Z741" s="307"/>
      <c r="AA741" s="307"/>
      <c r="AB741" s="307"/>
    </row>
    <row r="742">
      <c r="A742" s="392"/>
      <c r="B742" s="392"/>
      <c r="C742" s="392"/>
      <c r="D742" s="393"/>
      <c r="E742" s="392"/>
      <c r="F742" s="392"/>
      <c r="G742" s="393"/>
      <c r="H742" s="392"/>
      <c r="I742" s="392"/>
      <c r="J742" s="307"/>
      <c r="K742" s="307"/>
      <c r="L742" s="307"/>
      <c r="M742" s="307"/>
      <c r="N742" s="307"/>
      <c r="O742" s="307"/>
      <c r="P742" s="307"/>
      <c r="Q742" s="307"/>
      <c r="R742" s="307"/>
      <c r="S742" s="307"/>
      <c r="T742" s="307"/>
      <c r="U742" s="307"/>
      <c r="V742" s="307"/>
      <c r="W742" s="307"/>
      <c r="X742" s="307"/>
      <c r="Y742" s="307"/>
      <c r="Z742" s="307"/>
      <c r="AA742" s="307"/>
      <c r="AB742" s="307"/>
    </row>
    <row r="743">
      <c r="A743" s="392"/>
      <c r="B743" s="392"/>
      <c r="C743" s="392"/>
      <c r="D743" s="393"/>
      <c r="E743" s="392"/>
      <c r="F743" s="392"/>
      <c r="G743" s="393"/>
      <c r="H743" s="392"/>
      <c r="I743" s="392"/>
      <c r="J743" s="307"/>
      <c r="K743" s="307"/>
      <c r="L743" s="307"/>
      <c r="M743" s="307"/>
      <c r="N743" s="307"/>
      <c r="O743" s="307"/>
      <c r="P743" s="307"/>
      <c r="Q743" s="307"/>
      <c r="R743" s="307"/>
      <c r="S743" s="307"/>
      <c r="T743" s="307"/>
      <c r="U743" s="307"/>
      <c r="V743" s="307"/>
      <c r="W743" s="307"/>
      <c r="X743" s="307"/>
      <c r="Y743" s="307"/>
      <c r="Z743" s="307"/>
      <c r="AA743" s="307"/>
      <c r="AB743" s="307"/>
    </row>
    <row r="744">
      <c r="A744" s="392"/>
      <c r="B744" s="392"/>
      <c r="C744" s="392"/>
      <c r="D744" s="393"/>
      <c r="E744" s="392"/>
      <c r="F744" s="392"/>
      <c r="G744" s="393"/>
      <c r="H744" s="392"/>
      <c r="I744" s="392"/>
      <c r="J744" s="307"/>
      <c r="K744" s="307"/>
      <c r="L744" s="307"/>
      <c r="M744" s="307"/>
      <c r="N744" s="307"/>
      <c r="O744" s="307"/>
      <c r="P744" s="307"/>
      <c r="Q744" s="307"/>
      <c r="R744" s="307"/>
      <c r="S744" s="307"/>
      <c r="T744" s="307"/>
      <c r="U744" s="307"/>
      <c r="V744" s="307"/>
      <c r="W744" s="307"/>
      <c r="X744" s="307"/>
      <c r="Y744" s="307"/>
      <c r="Z744" s="307"/>
      <c r="AA744" s="307"/>
      <c r="AB744" s="307"/>
    </row>
    <row r="745">
      <c r="A745" s="392"/>
      <c r="B745" s="392"/>
      <c r="C745" s="392"/>
      <c r="D745" s="393"/>
      <c r="E745" s="392"/>
      <c r="F745" s="392"/>
      <c r="G745" s="393"/>
      <c r="H745" s="392"/>
      <c r="I745" s="392"/>
      <c r="J745" s="307"/>
      <c r="K745" s="307"/>
      <c r="L745" s="307"/>
      <c r="M745" s="307"/>
      <c r="N745" s="307"/>
      <c r="O745" s="307"/>
      <c r="P745" s="307"/>
      <c r="Q745" s="307"/>
      <c r="R745" s="307"/>
      <c r="S745" s="307"/>
      <c r="T745" s="307"/>
      <c r="U745" s="307"/>
      <c r="V745" s="307"/>
      <c r="W745" s="307"/>
      <c r="X745" s="307"/>
      <c r="Y745" s="307"/>
      <c r="Z745" s="307"/>
      <c r="AA745" s="307"/>
      <c r="AB745" s="307"/>
    </row>
    <row r="746">
      <c r="A746" s="392"/>
      <c r="B746" s="392"/>
      <c r="C746" s="392"/>
      <c r="D746" s="393"/>
      <c r="E746" s="392"/>
      <c r="F746" s="392"/>
      <c r="G746" s="393"/>
      <c r="H746" s="392"/>
      <c r="I746" s="392"/>
      <c r="J746" s="307"/>
      <c r="K746" s="307"/>
      <c r="L746" s="307"/>
      <c r="M746" s="307"/>
      <c r="N746" s="307"/>
      <c r="O746" s="307"/>
      <c r="P746" s="307"/>
      <c r="Q746" s="307"/>
      <c r="R746" s="307"/>
      <c r="S746" s="307"/>
      <c r="T746" s="307"/>
      <c r="U746" s="307"/>
      <c r="V746" s="307"/>
      <c r="W746" s="307"/>
      <c r="X746" s="307"/>
      <c r="Y746" s="307"/>
      <c r="Z746" s="307"/>
      <c r="AA746" s="307"/>
      <c r="AB746" s="307"/>
    </row>
    <row r="747">
      <c r="A747" s="392"/>
      <c r="B747" s="392"/>
      <c r="C747" s="392"/>
      <c r="D747" s="393"/>
      <c r="E747" s="392"/>
      <c r="F747" s="392"/>
      <c r="G747" s="393"/>
      <c r="H747" s="392"/>
      <c r="I747" s="392"/>
      <c r="J747" s="307"/>
      <c r="K747" s="307"/>
      <c r="L747" s="307"/>
      <c r="M747" s="307"/>
      <c r="N747" s="307"/>
      <c r="O747" s="307"/>
      <c r="P747" s="307"/>
      <c r="Q747" s="307"/>
      <c r="R747" s="307"/>
      <c r="S747" s="307"/>
      <c r="T747" s="307"/>
      <c r="U747" s="307"/>
      <c r="V747" s="307"/>
      <c r="W747" s="307"/>
      <c r="X747" s="307"/>
      <c r="Y747" s="307"/>
      <c r="Z747" s="307"/>
      <c r="AA747" s="307"/>
      <c r="AB747" s="307"/>
    </row>
    <row r="748">
      <c r="A748" s="392"/>
      <c r="B748" s="392"/>
      <c r="C748" s="392"/>
      <c r="D748" s="393"/>
      <c r="E748" s="392"/>
      <c r="F748" s="392"/>
      <c r="G748" s="393"/>
      <c r="H748" s="392"/>
      <c r="I748" s="392"/>
      <c r="J748" s="307"/>
      <c r="K748" s="307"/>
      <c r="L748" s="307"/>
      <c r="M748" s="307"/>
      <c r="N748" s="307"/>
      <c r="O748" s="307"/>
      <c r="P748" s="307"/>
      <c r="Q748" s="307"/>
      <c r="R748" s="307"/>
      <c r="S748" s="307"/>
      <c r="T748" s="307"/>
      <c r="U748" s="307"/>
      <c r="V748" s="307"/>
      <c r="W748" s="307"/>
      <c r="X748" s="307"/>
      <c r="Y748" s="307"/>
      <c r="Z748" s="307"/>
      <c r="AA748" s="307"/>
      <c r="AB748" s="307"/>
    </row>
    <row r="749">
      <c r="A749" s="392"/>
      <c r="B749" s="392"/>
      <c r="C749" s="392"/>
      <c r="D749" s="393"/>
      <c r="E749" s="392"/>
      <c r="F749" s="392"/>
      <c r="G749" s="393"/>
      <c r="H749" s="392"/>
      <c r="I749" s="392"/>
      <c r="J749" s="307"/>
      <c r="K749" s="307"/>
      <c r="L749" s="307"/>
      <c r="M749" s="307"/>
      <c r="N749" s="307"/>
      <c r="O749" s="307"/>
      <c r="P749" s="307"/>
      <c r="Q749" s="307"/>
      <c r="R749" s="307"/>
      <c r="S749" s="307"/>
      <c r="T749" s="307"/>
      <c r="U749" s="307"/>
      <c r="V749" s="307"/>
      <c r="W749" s="307"/>
      <c r="X749" s="307"/>
      <c r="Y749" s="307"/>
      <c r="Z749" s="307"/>
      <c r="AA749" s="307"/>
      <c r="AB749" s="307"/>
    </row>
    <row r="750">
      <c r="A750" s="392"/>
      <c r="B750" s="392"/>
      <c r="C750" s="392"/>
      <c r="D750" s="393"/>
      <c r="E750" s="392"/>
      <c r="F750" s="392"/>
      <c r="G750" s="393"/>
      <c r="H750" s="392"/>
      <c r="I750" s="392"/>
      <c r="J750" s="307"/>
      <c r="K750" s="307"/>
      <c r="L750" s="307"/>
      <c r="M750" s="307"/>
      <c r="N750" s="307"/>
      <c r="O750" s="307"/>
      <c r="P750" s="307"/>
      <c r="Q750" s="307"/>
      <c r="R750" s="307"/>
      <c r="S750" s="307"/>
      <c r="T750" s="307"/>
      <c r="U750" s="307"/>
      <c r="V750" s="307"/>
      <c r="W750" s="307"/>
      <c r="X750" s="307"/>
      <c r="Y750" s="307"/>
      <c r="Z750" s="307"/>
      <c r="AA750" s="307"/>
      <c r="AB750" s="307"/>
    </row>
    <row r="751">
      <c r="A751" s="392"/>
      <c r="B751" s="392"/>
      <c r="C751" s="392"/>
      <c r="D751" s="393"/>
      <c r="E751" s="392"/>
      <c r="F751" s="392"/>
      <c r="G751" s="393"/>
      <c r="H751" s="392"/>
      <c r="I751" s="392"/>
      <c r="J751" s="307"/>
      <c r="K751" s="307"/>
      <c r="L751" s="307"/>
      <c r="M751" s="307"/>
      <c r="N751" s="307"/>
      <c r="O751" s="307"/>
      <c r="P751" s="307"/>
      <c r="Q751" s="307"/>
      <c r="R751" s="307"/>
      <c r="S751" s="307"/>
      <c r="T751" s="307"/>
      <c r="U751" s="307"/>
      <c r="V751" s="307"/>
      <c r="W751" s="307"/>
      <c r="X751" s="307"/>
      <c r="Y751" s="307"/>
      <c r="Z751" s="307"/>
      <c r="AA751" s="307"/>
      <c r="AB751" s="307"/>
    </row>
    <row r="752">
      <c r="A752" s="392"/>
      <c r="B752" s="392"/>
      <c r="C752" s="392"/>
      <c r="D752" s="393"/>
      <c r="E752" s="392"/>
      <c r="F752" s="392"/>
      <c r="G752" s="393"/>
      <c r="H752" s="392"/>
      <c r="I752" s="392"/>
      <c r="J752" s="307"/>
      <c r="K752" s="307"/>
      <c r="L752" s="307"/>
      <c r="M752" s="307"/>
      <c r="N752" s="307"/>
      <c r="O752" s="307"/>
      <c r="P752" s="307"/>
      <c r="Q752" s="307"/>
      <c r="R752" s="307"/>
      <c r="S752" s="307"/>
      <c r="T752" s="307"/>
      <c r="U752" s="307"/>
      <c r="V752" s="307"/>
      <c r="W752" s="307"/>
      <c r="X752" s="307"/>
      <c r="Y752" s="307"/>
      <c r="Z752" s="307"/>
      <c r="AA752" s="307"/>
      <c r="AB752" s="307"/>
    </row>
    <row r="753">
      <c r="A753" s="392"/>
      <c r="B753" s="392"/>
      <c r="C753" s="392"/>
      <c r="D753" s="393"/>
      <c r="E753" s="392"/>
      <c r="F753" s="392"/>
      <c r="G753" s="393"/>
      <c r="H753" s="392"/>
      <c r="I753" s="392"/>
      <c r="J753" s="307"/>
      <c r="K753" s="307"/>
      <c r="L753" s="307"/>
      <c r="M753" s="307"/>
      <c r="N753" s="307"/>
      <c r="O753" s="307"/>
      <c r="P753" s="307"/>
      <c r="Q753" s="307"/>
      <c r="R753" s="307"/>
      <c r="S753" s="307"/>
      <c r="T753" s="307"/>
      <c r="U753" s="307"/>
      <c r="V753" s="307"/>
      <c r="W753" s="307"/>
      <c r="X753" s="307"/>
      <c r="Y753" s="307"/>
      <c r="Z753" s="307"/>
      <c r="AA753" s="307"/>
      <c r="AB753" s="307"/>
    </row>
    <row r="754">
      <c r="A754" s="392"/>
      <c r="B754" s="392"/>
      <c r="C754" s="392"/>
      <c r="D754" s="393"/>
      <c r="E754" s="392"/>
      <c r="F754" s="392"/>
      <c r="G754" s="393"/>
      <c r="H754" s="392"/>
      <c r="I754" s="392"/>
      <c r="J754" s="307"/>
      <c r="K754" s="307"/>
      <c r="L754" s="307"/>
      <c r="M754" s="307"/>
      <c r="N754" s="307"/>
      <c r="O754" s="307"/>
      <c r="P754" s="307"/>
      <c r="Q754" s="307"/>
      <c r="R754" s="307"/>
      <c r="S754" s="307"/>
      <c r="T754" s="307"/>
      <c r="U754" s="307"/>
      <c r="V754" s="307"/>
      <c r="W754" s="307"/>
      <c r="X754" s="307"/>
      <c r="Y754" s="307"/>
      <c r="Z754" s="307"/>
      <c r="AA754" s="307"/>
      <c r="AB754" s="307"/>
    </row>
    <row r="755">
      <c r="A755" s="392"/>
      <c r="B755" s="392"/>
      <c r="C755" s="392"/>
      <c r="D755" s="393"/>
      <c r="E755" s="392"/>
      <c r="F755" s="392"/>
      <c r="G755" s="393"/>
      <c r="H755" s="392"/>
      <c r="I755" s="392"/>
      <c r="J755" s="307"/>
      <c r="K755" s="307"/>
      <c r="L755" s="307"/>
      <c r="M755" s="307"/>
      <c r="N755" s="307"/>
      <c r="O755" s="307"/>
      <c r="P755" s="307"/>
      <c r="Q755" s="307"/>
      <c r="R755" s="307"/>
      <c r="S755" s="307"/>
      <c r="T755" s="307"/>
      <c r="U755" s="307"/>
      <c r="V755" s="307"/>
      <c r="W755" s="307"/>
      <c r="X755" s="307"/>
      <c r="Y755" s="307"/>
      <c r="Z755" s="307"/>
      <c r="AA755" s="307"/>
      <c r="AB755" s="307"/>
    </row>
    <row r="756">
      <c r="A756" s="392"/>
      <c r="B756" s="392"/>
      <c r="C756" s="392"/>
      <c r="D756" s="393"/>
      <c r="E756" s="392"/>
      <c r="F756" s="392"/>
      <c r="G756" s="393"/>
      <c r="H756" s="392"/>
      <c r="I756" s="392"/>
      <c r="J756" s="307"/>
      <c r="K756" s="307"/>
      <c r="L756" s="307"/>
      <c r="M756" s="307"/>
      <c r="N756" s="307"/>
      <c r="O756" s="307"/>
      <c r="P756" s="307"/>
      <c r="Q756" s="307"/>
      <c r="R756" s="307"/>
      <c r="S756" s="307"/>
      <c r="T756" s="307"/>
      <c r="U756" s="307"/>
      <c r="V756" s="307"/>
      <c r="W756" s="307"/>
      <c r="X756" s="307"/>
      <c r="Y756" s="307"/>
      <c r="Z756" s="307"/>
      <c r="AA756" s="307"/>
      <c r="AB756" s="307"/>
    </row>
    <row r="757">
      <c r="A757" s="392"/>
      <c r="B757" s="392"/>
      <c r="C757" s="392"/>
      <c r="D757" s="393"/>
      <c r="E757" s="392"/>
      <c r="F757" s="392"/>
      <c r="G757" s="393"/>
      <c r="H757" s="392"/>
      <c r="I757" s="392"/>
      <c r="J757" s="307"/>
      <c r="K757" s="307"/>
      <c r="L757" s="307"/>
      <c r="M757" s="307"/>
      <c r="N757" s="307"/>
      <c r="O757" s="307"/>
      <c r="P757" s="307"/>
      <c r="Q757" s="307"/>
      <c r="R757" s="307"/>
      <c r="S757" s="307"/>
      <c r="T757" s="307"/>
      <c r="U757" s="307"/>
      <c r="V757" s="307"/>
      <c r="W757" s="307"/>
      <c r="X757" s="307"/>
      <c r="Y757" s="307"/>
      <c r="Z757" s="307"/>
      <c r="AA757" s="307"/>
      <c r="AB757" s="307"/>
    </row>
    <row r="758">
      <c r="A758" s="392"/>
      <c r="B758" s="392"/>
      <c r="C758" s="392"/>
      <c r="D758" s="393"/>
      <c r="E758" s="392"/>
      <c r="F758" s="392"/>
      <c r="G758" s="393"/>
      <c r="H758" s="392"/>
      <c r="I758" s="392"/>
      <c r="J758" s="307"/>
      <c r="K758" s="307"/>
      <c r="L758" s="307"/>
      <c r="M758" s="307"/>
      <c r="N758" s="307"/>
      <c r="O758" s="307"/>
      <c r="P758" s="307"/>
      <c r="Q758" s="307"/>
      <c r="R758" s="307"/>
      <c r="S758" s="307"/>
      <c r="T758" s="307"/>
      <c r="U758" s="307"/>
      <c r="V758" s="307"/>
      <c r="W758" s="307"/>
      <c r="X758" s="307"/>
      <c r="Y758" s="307"/>
      <c r="Z758" s="307"/>
      <c r="AA758" s="307"/>
      <c r="AB758" s="307"/>
    </row>
    <row r="759">
      <c r="A759" s="392"/>
      <c r="B759" s="392"/>
      <c r="C759" s="392"/>
      <c r="D759" s="393"/>
      <c r="E759" s="392"/>
      <c r="F759" s="392"/>
      <c r="G759" s="393"/>
      <c r="H759" s="392"/>
      <c r="I759" s="392"/>
      <c r="J759" s="307"/>
      <c r="K759" s="307"/>
      <c r="L759" s="307"/>
      <c r="M759" s="307"/>
      <c r="N759" s="307"/>
      <c r="O759" s="307"/>
      <c r="P759" s="307"/>
      <c r="Q759" s="307"/>
      <c r="R759" s="307"/>
      <c r="S759" s="307"/>
      <c r="T759" s="307"/>
      <c r="U759" s="307"/>
      <c r="V759" s="307"/>
      <c r="W759" s="307"/>
      <c r="X759" s="307"/>
      <c r="Y759" s="307"/>
      <c r="Z759" s="307"/>
      <c r="AA759" s="307"/>
      <c r="AB759" s="307"/>
    </row>
    <row r="760">
      <c r="A760" s="392"/>
      <c r="B760" s="392"/>
      <c r="C760" s="392"/>
      <c r="D760" s="393"/>
      <c r="E760" s="392"/>
      <c r="F760" s="392"/>
      <c r="G760" s="393"/>
      <c r="H760" s="392"/>
      <c r="I760" s="392"/>
      <c r="J760" s="307"/>
      <c r="K760" s="307"/>
      <c r="L760" s="307"/>
      <c r="M760" s="307"/>
      <c r="N760" s="307"/>
      <c r="O760" s="307"/>
      <c r="P760" s="307"/>
      <c r="Q760" s="307"/>
      <c r="R760" s="307"/>
      <c r="S760" s="307"/>
      <c r="T760" s="307"/>
      <c r="U760" s="307"/>
      <c r="V760" s="307"/>
      <c r="W760" s="307"/>
      <c r="X760" s="307"/>
      <c r="Y760" s="307"/>
      <c r="Z760" s="307"/>
      <c r="AA760" s="307"/>
      <c r="AB760" s="307"/>
    </row>
    <row r="761">
      <c r="A761" s="392"/>
      <c r="B761" s="392"/>
      <c r="C761" s="392"/>
      <c r="D761" s="393"/>
      <c r="E761" s="392"/>
      <c r="F761" s="392"/>
      <c r="G761" s="393"/>
      <c r="H761" s="392"/>
      <c r="I761" s="392"/>
      <c r="J761" s="307"/>
      <c r="K761" s="307"/>
      <c r="L761" s="307"/>
      <c r="M761" s="307"/>
      <c r="N761" s="307"/>
      <c r="O761" s="307"/>
      <c r="P761" s="307"/>
      <c r="Q761" s="307"/>
      <c r="R761" s="307"/>
      <c r="S761" s="307"/>
      <c r="T761" s="307"/>
      <c r="U761" s="307"/>
      <c r="V761" s="307"/>
      <c r="W761" s="307"/>
      <c r="X761" s="307"/>
      <c r="Y761" s="307"/>
      <c r="Z761" s="307"/>
      <c r="AA761" s="307"/>
      <c r="AB761" s="307"/>
    </row>
    <row r="762">
      <c r="A762" s="392"/>
      <c r="B762" s="392"/>
      <c r="C762" s="392"/>
      <c r="D762" s="393"/>
      <c r="E762" s="392"/>
      <c r="F762" s="392"/>
      <c r="G762" s="393"/>
      <c r="H762" s="392"/>
      <c r="I762" s="392"/>
      <c r="J762" s="307"/>
      <c r="K762" s="307"/>
      <c r="L762" s="307"/>
      <c r="M762" s="307"/>
      <c r="N762" s="307"/>
      <c r="O762" s="307"/>
      <c r="P762" s="307"/>
      <c r="Q762" s="307"/>
      <c r="R762" s="307"/>
      <c r="S762" s="307"/>
      <c r="T762" s="307"/>
      <c r="U762" s="307"/>
      <c r="V762" s="307"/>
      <c r="W762" s="307"/>
      <c r="X762" s="307"/>
      <c r="Y762" s="307"/>
      <c r="Z762" s="307"/>
      <c r="AA762" s="307"/>
      <c r="AB762" s="307"/>
    </row>
    <row r="763">
      <c r="A763" s="392"/>
      <c r="B763" s="392"/>
      <c r="C763" s="392"/>
      <c r="D763" s="393"/>
      <c r="E763" s="392"/>
      <c r="F763" s="392"/>
      <c r="G763" s="393"/>
      <c r="H763" s="392"/>
      <c r="I763" s="392"/>
      <c r="J763" s="307"/>
      <c r="K763" s="307"/>
      <c r="L763" s="307"/>
      <c r="M763" s="307"/>
      <c r="N763" s="307"/>
      <c r="O763" s="307"/>
      <c r="P763" s="307"/>
      <c r="Q763" s="307"/>
      <c r="R763" s="307"/>
      <c r="S763" s="307"/>
      <c r="T763" s="307"/>
      <c r="U763" s="307"/>
      <c r="V763" s="307"/>
      <c r="W763" s="307"/>
      <c r="X763" s="307"/>
      <c r="Y763" s="307"/>
      <c r="Z763" s="307"/>
      <c r="AA763" s="307"/>
      <c r="AB763" s="307"/>
    </row>
    <row r="764">
      <c r="A764" s="392"/>
      <c r="B764" s="392"/>
      <c r="C764" s="392"/>
      <c r="D764" s="393"/>
      <c r="E764" s="392"/>
      <c r="F764" s="392"/>
      <c r="G764" s="393"/>
      <c r="H764" s="392"/>
      <c r="I764" s="392"/>
      <c r="J764" s="307"/>
      <c r="K764" s="307"/>
      <c r="L764" s="307"/>
      <c r="M764" s="307"/>
      <c r="N764" s="307"/>
      <c r="O764" s="307"/>
      <c r="P764" s="307"/>
      <c r="Q764" s="307"/>
      <c r="R764" s="307"/>
      <c r="S764" s="307"/>
      <c r="T764" s="307"/>
      <c r="U764" s="307"/>
      <c r="V764" s="307"/>
      <c r="W764" s="307"/>
      <c r="X764" s="307"/>
      <c r="Y764" s="307"/>
      <c r="Z764" s="307"/>
      <c r="AA764" s="307"/>
      <c r="AB764" s="307"/>
    </row>
    <row r="765">
      <c r="A765" s="392"/>
      <c r="B765" s="392"/>
      <c r="C765" s="392"/>
      <c r="D765" s="393"/>
      <c r="E765" s="392"/>
      <c r="F765" s="392"/>
      <c r="G765" s="393"/>
      <c r="H765" s="392"/>
      <c r="I765" s="392"/>
      <c r="J765" s="307"/>
      <c r="K765" s="307"/>
      <c r="L765" s="307"/>
      <c r="M765" s="307"/>
      <c r="N765" s="307"/>
      <c r="O765" s="307"/>
      <c r="P765" s="307"/>
      <c r="Q765" s="307"/>
      <c r="R765" s="307"/>
      <c r="S765" s="307"/>
      <c r="T765" s="307"/>
      <c r="U765" s="307"/>
      <c r="V765" s="307"/>
      <c r="W765" s="307"/>
      <c r="X765" s="307"/>
      <c r="Y765" s="307"/>
      <c r="Z765" s="307"/>
      <c r="AA765" s="307"/>
      <c r="AB765" s="307"/>
    </row>
    <row r="766">
      <c r="A766" s="392"/>
      <c r="B766" s="392"/>
      <c r="C766" s="392"/>
      <c r="D766" s="393"/>
      <c r="E766" s="392"/>
      <c r="F766" s="392"/>
      <c r="G766" s="393"/>
      <c r="H766" s="392"/>
      <c r="I766" s="392"/>
      <c r="J766" s="307"/>
      <c r="K766" s="307"/>
      <c r="L766" s="307"/>
      <c r="M766" s="307"/>
      <c r="N766" s="307"/>
      <c r="O766" s="307"/>
      <c r="P766" s="307"/>
      <c r="Q766" s="307"/>
      <c r="R766" s="307"/>
      <c r="S766" s="307"/>
      <c r="T766" s="307"/>
      <c r="U766" s="307"/>
      <c r="V766" s="307"/>
      <c r="W766" s="307"/>
      <c r="X766" s="307"/>
      <c r="Y766" s="307"/>
      <c r="Z766" s="307"/>
      <c r="AA766" s="307"/>
      <c r="AB766" s="307"/>
    </row>
    <row r="767">
      <c r="A767" s="392"/>
      <c r="B767" s="392"/>
      <c r="C767" s="392"/>
      <c r="D767" s="393"/>
      <c r="E767" s="392"/>
      <c r="F767" s="392"/>
      <c r="G767" s="393"/>
      <c r="H767" s="392"/>
      <c r="I767" s="392"/>
      <c r="J767" s="307"/>
      <c r="K767" s="307"/>
      <c r="L767" s="307"/>
      <c r="M767" s="307"/>
      <c r="N767" s="307"/>
      <c r="O767" s="307"/>
      <c r="P767" s="307"/>
      <c r="Q767" s="307"/>
      <c r="R767" s="307"/>
      <c r="S767" s="307"/>
      <c r="T767" s="307"/>
      <c r="U767" s="307"/>
      <c r="V767" s="307"/>
      <c r="W767" s="307"/>
      <c r="X767" s="307"/>
      <c r="Y767" s="307"/>
      <c r="Z767" s="307"/>
      <c r="AA767" s="307"/>
      <c r="AB767" s="307"/>
    </row>
    <row r="768">
      <c r="A768" s="392"/>
      <c r="B768" s="392"/>
      <c r="C768" s="392"/>
      <c r="D768" s="393"/>
      <c r="E768" s="392"/>
      <c r="F768" s="392"/>
      <c r="G768" s="393"/>
      <c r="H768" s="392"/>
      <c r="I768" s="392"/>
      <c r="J768" s="307"/>
      <c r="K768" s="307"/>
      <c r="L768" s="307"/>
      <c r="M768" s="307"/>
      <c r="N768" s="307"/>
      <c r="O768" s="307"/>
      <c r="P768" s="307"/>
      <c r="Q768" s="307"/>
      <c r="R768" s="307"/>
      <c r="S768" s="307"/>
      <c r="T768" s="307"/>
      <c r="U768" s="307"/>
      <c r="V768" s="307"/>
      <c r="W768" s="307"/>
      <c r="X768" s="307"/>
      <c r="Y768" s="307"/>
      <c r="Z768" s="307"/>
      <c r="AA768" s="307"/>
      <c r="AB768" s="307"/>
    </row>
    <row r="769">
      <c r="A769" s="392"/>
      <c r="B769" s="392"/>
      <c r="C769" s="392"/>
      <c r="D769" s="393"/>
      <c r="E769" s="392"/>
      <c r="F769" s="392"/>
      <c r="G769" s="393"/>
      <c r="H769" s="392"/>
      <c r="I769" s="392"/>
      <c r="J769" s="307"/>
      <c r="K769" s="307"/>
      <c r="L769" s="307"/>
      <c r="M769" s="307"/>
      <c r="N769" s="307"/>
      <c r="O769" s="307"/>
      <c r="P769" s="307"/>
      <c r="Q769" s="307"/>
      <c r="R769" s="307"/>
      <c r="S769" s="307"/>
      <c r="T769" s="307"/>
      <c r="U769" s="307"/>
      <c r="V769" s="307"/>
      <c r="W769" s="307"/>
      <c r="X769" s="307"/>
      <c r="Y769" s="307"/>
      <c r="Z769" s="307"/>
      <c r="AA769" s="307"/>
      <c r="AB769" s="307"/>
    </row>
    <row r="770">
      <c r="A770" s="392"/>
      <c r="B770" s="392"/>
      <c r="C770" s="392"/>
      <c r="D770" s="393"/>
      <c r="E770" s="392"/>
      <c r="F770" s="392"/>
      <c r="G770" s="393"/>
      <c r="H770" s="392"/>
      <c r="I770" s="392"/>
      <c r="J770" s="307"/>
      <c r="K770" s="307"/>
      <c r="L770" s="307"/>
      <c r="M770" s="307"/>
      <c r="N770" s="307"/>
      <c r="O770" s="307"/>
      <c r="P770" s="307"/>
      <c r="Q770" s="307"/>
      <c r="R770" s="307"/>
      <c r="S770" s="307"/>
      <c r="T770" s="307"/>
      <c r="U770" s="307"/>
      <c r="V770" s="307"/>
      <c r="W770" s="307"/>
      <c r="X770" s="307"/>
      <c r="Y770" s="307"/>
      <c r="Z770" s="307"/>
      <c r="AA770" s="307"/>
      <c r="AB770" s="307"/>
    </row>
    <row r="771">
      <c r="A771" s="392"/>
      <c r="B771" s="392"/>
      <c r="C771" s="392"/>
      <c r="D771" s="393"/>
      <c r="E771" s="392"/>
      <c r="F771" s="392"/>
      <c r="G771" s="393"/>
      <c r="H771" s="392"/>
      <c r="I771" s="392"/>
      <c r="J771" s="307"/>
      <c r="K771" s="307"/>
      <c r="L771" s="307"/>
      <c r="M771" s="307"/>
      <c r="N771" s="307"/>
      <c r="O771" s="307"/>
      <c r="P771" s="307"/>
      <c r="Q771" s="307"/>
      <c r="R771" s="307"/>
      <c r="S771" s="307"/>
      <c r="T771" s="307"/>
      <c r="U771" s="307"/>
      <c r="V771" s="307"/>
      <c r="W771" s="307"/>
      <c r="X771" s="307"/>
      <c r="Y771" s="307"/>
      <c r="Z771" s="307"/>
      <c r="AA771" s="307"/>
      <c r="AB771" s="307"/>
    </row>
    <row r="772">
      <c r="A772" s="392"/>
      <c r="B772" s="392"/>
      <c r="C772" s="392"/>
      <c r="D772" s="393"/>
      <c r="E772" s="392"/>
      <c r="F772" s="392"/>
      <c r="G772" s="393"/>
      <c r="H772" s="392"/>
      <c r="I772" s="392"/>
      <c r="J772" s="307"/>
      <c r="K772" s="307"/>
      <c r="L772" s="307"/>
      <c r="M772" s="307"/>
      <c r="N772" s="307"/>
      <c r="O772" s="307"/>
      <c r="P772" s="307"/>
      <c r="Q772" s="307"/>
      <c r="R772" s="307"/>
      <c r="S772" s="307"/>
      <c r="T772" s="307"/>
      <c r="U772" s="307"/>
      <c r="V772" s="307"/>
      <c r="W772" s="307"/>
      <c r="X772" s="307"/>
      <c r="Y772" s="307"/>
      <c r="Z772" s="307"/>
      <c r="AA772" s="307"/>
      <c r="AB772" s="307"/>
    </row>
    <row r="773">
      <c r="A773" s="392"/>
      <c r="B773" s="392"/>
      <c r="C773" s="392"/>
      <c r="D773" s="393"/>
      <c r="E773" s="392"/>
      <c r="F773" s="392"/>
      <c r="G773" s="393"/>
      <c r="H773" s="392"/>
      <c r="I773" s="392"/>
      <c r="J773" s="307"/>
      <c r="K773" s="307"/>
      <c r="L773" s="307"/>
      <c r="M773" s="307"/>
      <c r="N773" s="307"/>
      <c r="O773" s="307"/>
      <c r="P773" s="307"/>
      <c r="Q773" s="307"/>
      <c r="R773" s="307"/>
      <c r="S773" s="307"/>
      <c r="T773" s="307"/>
      <c r="U773" s="307"/>
      <c r="V773" s="307"/>
      <c r="W773" s="307"/>
      <c r="X773" s="307"/>
      <c r="Y773" s="307"/>
      <c r="Z773" s="307"/>
      <c r="AA773" s="307"/>
      <c r="AB773" s="307"/>
    </row>
    <row r="774">
      <c r="A774" s="392"/>
      <c r="B774" s="392"/>
      <c r="C774" s="392"/>
      <c r="D774" s="393"/>
      <c r="E774" s="392"/>
      <c r="F774" s="392"/>
      <c r="G774" s="393"/>
      <c r="H774" s="392"/>
      <c r="I774" s="392"/>
      <c r="J774" s="307"/>
      <c r="K774" s="307"/>
      <c r="L774" s="307"/>
      <c r="M774" s="307"/>
      <c r="N774" s="307"/>
      <c r="O774" s="307"/>
      <c r="P774" s="307"/>
      <c r="Q774" s="307"/>
      <c r="R774" s="307"/>
      <c r="S774" s="307"/>
      <c r="T774" s="307"/>
      <c r="U774" s="307"/>
      <c r="V774" s="307"/>
      <c r="W774" s="307"/>
      <c r="X774" s="307"/>
      <c r="Y774" s="307"/>
      <c r="Z774" s="307"/>
      <c r="AA774" s="307"/>
      <c r="AB774" s="307"/>
    </row>
    <row r="775">
      <c r="A775" s="392"/>
      <c r="B775" s="392"/>
      <c r="C775" s="392"/>
      <c r="D775" s="393"/>
      <c r="E775" s="392"/>
      <c r="F775" s="392"/>
      <c r="G775" s="393"/>
      <c r="H775" s="392"/>
      <c r="I775" s="392"/>
      <c r="J775" s="307"/>
      <c r="K775" s="307"/>
      <c r="L775" s="307"/>
      <c r="M775" s="307"/>
      <c r="N775" s="307"/>
      <c r="O775" s="307"/>
      <c r="P775" s="307"/>
      <c r="Q775" s="307"/>
      <c r="R775" s="307"/>
      <c r="S775" s="307"/>
      <c r="T775" s="307"/>
      <c r="U775" s="307"/>
      <c r="V775" s="307"/>
      <c r="W775" s="307"/>
      <c r="X775" s="307"/>
      <c r="Y775" s="307"/>
      <c r="Z775" s="307"/>
      <c r="AA775" s="307"/>
      <c r="AB775" s="307"/>
    </row>
    <row r="776">
      <c r="A776" s="392"/>
      <c r="B776" s="392"/>
      <c r="C776" s="392"/>
      <c r="D776" s="393"/>
      <c r="E776" s="392"/>
      <c r="F776" s="392"/>
      <c r="G776" s="393"/>
      <c r="H776" s="392"/>
      <c r="I776" s="392"/>
      <c r="J776" s="307"/>
      <c r="K776" s="307"/>
      <c r="L776" s="307"/>
      <c r="M776" s="307"/>
      <c r="N776" s="307"/>
      <c r="O776" s="307"/>
      <c r="P776" s="307"/>
      <c r="Q776" s="307"/>
      <c r="R776" s="307"/>
      <c r="S776" s="307"/>
      <c r="T776" s="307"/>
      <c r="U776" s="307"/>
      <c r="V776" s="307"/>
      <c r="W776" s="307"/>
      <c r="X776" s="307"/>
      <c r="Y776" s="307"/>
      <c r="Z776" s="307"/>
      <c r="AA776" s="307"/>
      <c r="AB776" s="307"/>
    </row>
    <row r="777">
      <c r="A777" s="392"/>
      <c r="B777" s="392"/>
      <c r="C777" s="392"/>
      <c r="D777" s="393"/>
      <c r="E777" s="392"/>
      <c r="F777" s="392"/>
      <c r="G777" s="393"/>
      <c r="H777" s="392"/>
      <c r="I777" s="392"/>
      <c r="J777" s="307"/>
      <c r="K777" s="307"/>
      <c r="L777" s="307"/>
      <c r="M777" s="307"/>
      <c r="N777" s="307"/>
      <c r="O777" s="307"/>
      <c r="P777" s="307"/>
      <c r="Q777" s="307"/>
      <c r="R777" s="307"/>
      <c r="S777" s="307"/>
      <c r="T777" s="307"/>
      <c r="U777" s="307"/>
      <c r="V777" s="307"/>
      <c r="W777" s="307"/>
      <c r="X777" s="307"/>
      <c r="Y777" s="307"/>
      <c r="Z777" s="307"/>
      <c r="AA777" s="307"/>
      <c r="AB777" s="307"/>
    </row>
    <row r="778">
      <c r="A778" s="392"/>
      <c r="B778" s="392"/>
      <c r="C778" s="392"/>
      <c r="D778" s="393"/>
      <c r="E778" s="392"/>
      <c r="F778" s="392"/>
      <c r="G778" s="393"/>
      <c r="H778" s="392"/>
      <c r="I778" s="392"/>
      <c r="J778" s="307"/>
      <c r="K778" s="307"/>
      <c r="L778" s="307"/>
      <c r="M778" s="307"/>
      <c r="N778" s="307"/>
      <c r="O778" s="307"/>
      <c r="P778" s="307"/>
      <c r="Q778" s="307"/>
      <c r="R778" s="307"/>
      <c r="S778" s="307"/>
      <c r="T778" s="307"/>
      <c r="U778" s="307"/>
      <c r="V778" s="307"/>
      <c r="W778" s="307"/>
      <c r="X778" s="307"/>
      <c r="Y778" s="307"/>
      <c r="Z778" s="307"/>
      <c r="AA778" s="307"/>
      <c r="AB778" s="307"/>
    </row>
    <row r="779">
      <c r="A779" s="392"/>
      <c r="B779" s="392"/>
      <c r="C779" s="392"/>
      <c r="D779" s="393"/>
      <c r="E779" s="392"/>
      <c r="F779" s="392"/>
      <c r="G779" s="393"/>
      <c r="H779" s="392"/>
      <c r="I779" s="392"/>
      <c r="J779" s="307"/>
      <c r="K779" s="307"/>
      <c r="L779" s="307"/>
      <c r="M779" s="307"/>
      <c r="N779" s="307"/>
      <c r="O779" s="307"/>
      <c r="P779" s="307"/>
      <c r="Q779" s="307"/>
      <c r="R779" s="307"/>
      <c r="S779" s="307"/>
      <c r="T779" s="307"/>
      <c r="U779" s="307"/>
      <c r="V779" s="307"/>
      <c r="W779" s="307"/>
      <c r="X779" s="307"/>
      <c r="Y779" s="307"/>
      <c r="Z779" s="307"/>
      <c r="AA779" s="307"/>
      <c r="AB779" s="307"/>
    </row>
    <row r="780">
      <c r="A780" s="392"/>
      <c r="B780" s="392"/>
      <c r="C780" s="392"/>
      <c r="D780" s="393"/>
      <c r="E780" s="392"/>
      <c r="F780" s="392"/>
      <c r="G780" s="393"/>
      <c r="H780" s="392"/>
      <c r="I780" s="392"/>
      <c r="J780" s="307"/>
      <c r="K780" s="307"/>
      <c r="L780" s="307"/>
      <c r="M780" s="307"/>
      <c r="N780" s="307"/>
      <c r="O780" s="307"/>
      <c r="P780" s="307"/>
      <c r="Q780" s="307"/>
      <c r="R780" s="307"/>
      <c r="S780" s="307"/>
      <c r="T780" s="307"/>
      <c r="U780" s="307"/>
      <c r="V780" s="307"/>
      <c r="W780" s="307"/>
      <c r="X780" s="307"/>
      <c r="Y780" s="307"/>
      <c r="Z780" s="307"/>
      <c r="AA780" s="307"/>
      <c r="AB780" s="307"/>
    </row>
    <row r="781">
      <c r="A781" s="392"/>
      <c r="B781" s="392"/>
      <c r="C781" s="392"/>
      <c r="D781" s="393"/>
      <c r="E781" s="392"/>
      <c r="F781" s="392"/>
      <c r="G781" s="393"/>
      <c r="H781" s="392"/>
      <c r="I781" s="392"/>
      <c r="J781" s="307"/>
      <c r="K781" s="307"/>
      <c r="L781" s="307"/>
      <c r="M781" s="307"/>
      <c r="N781" s="307"/>
      <c r="O781" s="307"/>
      <c r="P781" s="307"/>
      <c r="Q781" s="307"/>
      <c r="R781" s="307"/>
      <c r="S781" s="307"/>
      <c r="T781" s="307"/>
      <c r="U781" s="307"/>
      <c r="V781" s="307"/>
      <c r="W781" s="307"/>
      <c r="X781" s="307"/>
      <c r="Y781" s="307"/>
      <c r="Z781" s="307"/>
      <c r="AA781" s="307"/>
      <c r="AB781" s="307"/>
    </row>
    <row r="782">
      <c r="A782" s="392"/>
      <c r="B782" s="392"/>
      <c r="C782" s="392"/>
      <c r="D782" s="393"/>
      <c r="E782" s="392"/>
      <c r="F782" s="392"/>
      <c r="G782" s="393"/>
      <c r="H782" s="392"/>
      <c r="I782" s="392"/>
      <c r="J782" s="307"/>
      <c r="K782" s="307"/>
      <c r="L782" s="307"/>
      <c r="M782" s="307"/>
      <c r="N782" s="307"/>
      <c r="O782" s="307"/>
      <c r="P782" s="307"/>
      <c r="Q782" s="307"/>
      <c r="R782" s="307"/>
      <c r="S782" s="307"/>
      <c r="T782" s="307"/>
      <c r="U782" s="307"/>
      <c r="V782" s="307"/>
      <c r="W782" s="307"/>
      <c r="X782" s="307"/>
      <c r="Y782" s="307"/>
      <c r="Z782" s="307"/>
      <c r="AA782" s="307"/>
      <c r="AB782" s="307"/>
    </row>
    <row r="783">
      <c r="A783" s="392"/>
      <c r="B783" s="392"/>
      <c r="C783" s="392"/>
      <c r="D783" s="393"/>
      <c r="E783" s="392"/>
      <c r="F783" s="392"/>
      <c r="G783" s="393"/>
      <c r="H783" s="392"/>
      <c r="I783" s="392"/>
      <c r="J783" s="307"/>
      <c r="K783" s="307"/>
      <c r="L783" s="307"/>
      <c r="M783" s="307"/>
      <c r="N783" s="307"/>
      <c r="O783" s="307"/>
      <c r="P783" s="307"/>
      <c r="Q783" s="307"/>
      <c r="R783" s="307"/>
      <c r="S783" s="307"/>
      <c r="T783" s="307"/>
      <c r="U783" s="307"/>
      <c r="V783" s="307"/>
      <c r="W783" s="307"/>
      <c r="X783" s="307"/>
      <c r="Y783" s="307"/>
      <c r="Z783" s="307"/>
      <c r="AA783" s="307"/>
      <c r="AB783" s="307"/>
    </row>
    <row r="784">
      <c r="A784" s="392"/>
      <c r="B784" s="392"/>
      <c r="C784" s="392"/>
      <c r="D784" s="393"/>
      <c r="E784" s="392"/>
      <c r="F784" s="392"/>
      <c r="G784" s="393"/>
      <c r="H784" s="392"/>
      <c r="I784" s="392"/>
      <c r="J784" s="307"/>
      <c r="K784" s="307"/>
      <c r="L784" s="307"/>
      <c r="M784" s="307"/>
      <c r="N784" s="307"/>
      <c r="O784" s="307"/>
      <c r="P784" s="307"/>
      <c r="Q784" s="307"/>
      <c r="R784" s="307"/>
      <c r="S784" s="307"/>
      <c r="T784" s="307"/>
      <c r="U784" s="307"/>
      <c r="V784" s="307"/>
      <c r="W784" s="307"/>
      <c r="X784" s="307"/>
      <c r="Y784" s="307"/>
      <c r="Z784" s="307"/>
      <c r="AA784" s="307"/>
      <c r="AB784" s="307"/>
    </row>
    <row r="785">
      <c r="A785" s="392"/>
      <c r="B785" s="392"/>
      <c r="C785" s="392"/>
      <c r="D785" s="393"/>
      <c r="E785" s="392"/>
      <c r="F785" s="392"/>
      <c r="G785" s="393"/>
      <c r="H785" s="392"/>
      <c r="I785" s="392"/>
      <c r="J785" s="307"/>
      <c r="K785" s="307"/>
      <c r="L785" s="307"/>
      <c r="M785" s="307"/>
      <c r="N785" s="307"/>
      <c r="O785" s="307"/>
      <c r="P785" s="307"/>
      <c r="Q785" s="307"/>
      <c r="R785" s="307"/>
      <c r="S785" s="307"/>
      <c r="T785" s="307"/>
      <c r="U785" s="307"/>
      <c r="V785" s="307"/>
      <c r="W785" s="307"/>
      <c r="X785" s="307"/>
      <c r="Y785" s="307"/>
      <c r="Z785" s="307"/>
      <c r="AA785" s="307"/>
      <c r="AB785" s="307"/>
    </row>
    <row r="786">
      <c r="A786" s="392"/>
      <c r="B786" s="392"/>
      <c r="C786" s="392"/>
      <c r="D786" s="393"/>
      <c r="E786" s="392"/>
      <c r="F786" s="392"/>
      <c r="G786" s="393"/>
      <c r="H786" s="392"/>
      <c r="I786" s="392"/>
      <c r="J786" s="307"/>
      <c r="K786" s="307"/>
      <c r="L786" s="307"/>
      <c r="M786" s="307"/>
      <c r="N786" s="307"/>
      <c r="O786" s="307"/>
      <c r="P786" s="307"/>
      <c r="Q786" s="307"/>
      <c r="R786" s="307"/>
      <c r="S786" s="307"/>
      <c r="T786" s="307"/>
      <c r="U786" s="307"/>
      <c r="V786" s="307"/>
      <c r="W786" s="307"/>
      <c r="X786" s="307"/>
      <c r="Y786" s="307"/>
      <c r="Z786" s="307"/>
      <c r="AA786" s="307"/>
      <c r="AB786" s="307"/>
    </row>
    <row r="787">
      <c r="A787" s="392"/>
      <c r="B787" s="392"/>
      <c r="C787" s="392"/>
      <c r="D787" s="393"/>
      <c r="E787" s="392"/>
      <c r="F787" s="392"/>
      <c r="G787" s="393"/>
      <c r="H787" s="392"/>
      <c r="I787" s="392"/>
      <c r="J787" s="307"/>
      <c r="K787" s="307"/>
      <c r="L787" s="307"/>
      <c r="M787" s="307"/>
      <c r="N787" s="307"/>
      <c r="O787" s="307"/>
      <c r="P787" s="307"/>
      <c r="Q787" s="307"/>
      <c r="R787" s="307"/>
      <c r="S787" s="307"/>
      <c r="T787" s="307"/>
      <c r="U787" s="307"/>
      <c r="V787" s="307"/>
      <c r="W787" s="307"/>
      <c r="X787" s="307"/>
      <c r="Y787" s="307"/>
      <c r="Z787" s="307"/>
      <c r="AA787" s="307"/>
      <c r="AB787" s="307"/>
    </row>
    <row r="788">
      <c r="A788" s="392"/>
      <c r="B788" s="392"/>
      <c r="C788" s="392"/>
      <c r="D788" s="393"/>
      <c r="E788" s="392"/>
      <c r="F788" s="392"/>
      <c r="G788" s="393"/>
      <c r="H788" s="392"/>
      <c r="I788" s="392"/>
      <c r="J788" s="307"/>
      <c r="K788" s="307"/>
      <c r="L788" s="307"/>
      <c r="M788" s="307"/>
      <c r="N788" s="307"/>
      <c r="O788" s="307"/>
      <c r="P788" s="307"/>
      <c r="Q788" s="307"/>
      <c r="R788" s="307"/>
      <c r="S788" s="307"/>
      <c r="T788" s="307"/>
      <c r="U788" s="307"/>
      <c r="V788" s="307"/>
      <c r="W788" s="307"/>
      <c r="X788" s="307"/>
      <c r="Y788" s="307"/>
      <c r="Z788" s="307"/>
      <c r="AA788" s="307"/>
      <c r="AB788" s="307"/>
    </row>
    <row r="789">
      <c r="A789" s="392"/>
      <c r="B789" s="392"/>
      <c r="C789" s="392"/>
      <c r="D789" s="393"/>
      <c r="E789" s="392"/>
      <c r="F789" s="392"/>
      <c r="G789" s="393"/>
      <c r="H789" s="392"/>
      <c r="I789" s="392"/>
      <c r="J789" s="307"/>
      <c r="K789" s="307"/>
      <c r="L789" s="307"/>
      <c r="M789" s="307"/>
      <c r="N789" s="307"/>
      <c r="O789" s="307"/>
      <c r="P789" s="307"/>
      <c r="Q789" s="307"/>
      <c r="R789" s="307"/>
      <c r="S789" s="307"/>
      <c r="T789" s="307"/>
      <c r="U789" s="307"/>
      <c r="V789" s="307"/>
      <c r="W789" s="307"/>
      <c r="X789" s="307"/>
      <c r="Y789" s="307"/>
      <c r="Z789" s="307"/>
      <c r="AA789" s="307"/>
      <c r="AB789" s="307"/>
    </row>
    <row r="790">
      <c r="A790" s="392"/>
      <c r="B790" s="392"/>
      <c r="C790" s="392"/>
      <c r="D790" s="393"/>
      <c r="E790" s="392"/>
      <c r="F790" s="392"/>
      <c r="G790" s="393"/>
      <c r="H790" s="392"/>
      <c r="I790" s="392"/>
      <c r="J790" s="307"/>
      <c r="K790" s="307"/>
      <c r="L790" s="307"/>
      <c r="M790" s="307"/>
      <c r="N790" s="307"/>
      <c r="O790" s="307"/>
      <c r="P790" s="307"/>
      <c r="Q790" s="307"/>
      <c r="R790" s="307"/>
      <c r="S790" s="307"/>
      <c r="T790" s="307"/>
      <c r="U790" s="307"/>
      <c r="V790" s="307"/>
      <c r="W790" s="307"/>
      <c r="X790" s="307"/>
      <c r="Y790" s="307"/>
      <c r="Z790" s="307"/>
      <c r="AA790" s="307"/>
      <c r="AB790" s="307"/>
    </row>
    <row r="791">
      <c r="A791" s="392"/>
      <c r="B791" s="392"/>
      <c r="C791" s="392"/>
      <c r="D791" s="393"/>
      <c r="E791" s="392"/>
      <c r="F791" s="392"/>
      <c r="G791" s="393"/>
      <c r="H791" s="392"/>
      <c r="I791" s="392"/>
      <c r="J791" s="307"/>
      <c r="K791" s="307"/>
      <c r="L791" s="307"/>
      <c r="M791" s="307"/>
      <c r="N791" s="307"/>
      <c r="O791" s="307"/>
      <c r="P791" s="307"/>
      <c r="Q791" s="307"/>
      <c r="R791" s="307"/>
      <c r="S791" s="307"/>
      <c r="T791" s="307"/>
      <c r="U791" s="307"/>
      <c r="V791" s="307"/>
      <c r="W791" s="307"/>
      <c r="X791" s="307"/>
      <c r="Y791" s="307"/>
      <c r="Z791" s="307"/>
      <c r="AA791" s="307"/>
      <c r="AB791" s="307"/>
    </row>
    <row r="792">
      <c r="A792" s="392"/>
      <c r="B792" s="392"/>
      <c r="C792" s="392"/>
      <c r="D792" s="393"/>
      <c r="E792" s="392"/>
      <c r="F792" s="392"/>
      <c r="G792" s="393"/>
      <c r="H792" s="392"/>
      <c r="I792" s="392"/>
      <c r="J792" s="307"/>
      <c r="K792" s="307"/>
      <c r="L792" s="307"/>
      <c r="M792" s="307"/>
      <c r="N792" s="307"/>
      <c r="O792" s="307"/>
      <c r="P792" s="307"/>
      <c r="Q792" s="307"/>
      <c r="R792" s="307"/>
      <c r="S792" s="307"/>
      <c r="T792" s="307"/>
      <c r="U792" s="307"/>
      <c r="V792" s="307"/>
      <c r="W792" s="307"/>
      <c r="X792" s="307"/>
      <c r="Y792" s="307"/>
      <c r="Z792" s="307"/>
      <c r="AA792" s="307"/>
      <c r="AB792" s="307"/>
    </row>
    <row r="793">
      <c r="A793" s="392"/>
      <c r="B793" s="392"/>
      <c r="C793" s="392"/>
      <c r="D793" s="393"/>
      <c r="E793" s="392"/>
      <c r="F793" s="392"/>
      <c r="G793" s="393"/>
      <c r="H793" s="392"/>
      <c r="I793" s="392"/>
      <c r="J793" s="307"/>
      <c r="K793" s="307"/>
      <c r="L793" s="307"/>
      <c r="M793" s="307"/>
      <c r="N793" s="307"/>
      <c r="O793" s="307"/>
      <c r="P793" s="307"/>
      <c r="Q793" s="307"/>
      <c r="R793" s="307"/>
      <c r="S793" s="307"/>
      <c r="T793" s="307"/>
      <c r="U793" s="307"/>
      <c r="V793" s="307"/>
      <c r="W793" s="307"/>
      <c r="X793" s="307"/>
      <c r="Y793" s="307"/>
      <c r="Z793" s="307"/>
      <c r="AA793" s="307"/>
      <c r="AB793" s="307"/>
    </row>
    <row r="794">
      <c r="A794" s="392"/>
      <c r="B794" s="392"/>
      <c r="C794" s="392"/>
      <c r="D794" s="393"/>
      <c r="E794" s="392"/>
      <c r="F794" s="392"/>
      <c r="G794" s="393"/>
      <c r="H794" s="392"/>
      <c r="I794" s="392"/>
      <c r="J794" s="307"/>
      <c r="K794" s="307"/>
      <c r="L794" s="307"/>
      <c r="M794" s="307"/>
      <c r="N794" s="307"/>
      <c r="O794" s="307"/>
      <c r="P794" s="307"/>
      <c r="Q794" s="307"/>
      <c r="R794" s="307"/>
      <c r="S794" s="307"/>
      <c r="T794" s="307"/>
      <c r="U794" s="307"/>
      <c r="V794" s="307"/>
      <c r="W794" s="307"/>
      <c r="X794" s="307"/>
      <c r="Y794" s="307"/>
      <c r="Z794" s="307"/>
      <c r="AA794" s="307"/>
      <c r="AB794" s="307"/>
    </row>
    <row r="795">
      <c r="A795" s="392"/>
      <c r="B795" s="392"/>
      <c r="C795" s="392"/>
      <c r="D795" s="393"/>
      <c r="E795" s="392"/>
      <c r="F795" s="392"/>
      <c r="G795" s="393"/>
      <c r="H795" s="392"/>
      <c r="I795" s="392"/>
      <c r="J795" s="307"/>
      <c r="K795" s="307"/>
      <c r="L795" s="307"/>
      <c r="M795" s="307"/>
      <c r="N795" s="307"/>
      <c r="O795" s="307"/>
      <c r="P795" s="307"/>
      <c r="Q795" s="307"/>
      <c r="R795" s="307"/>
      <c r="S795" s="307"/>
      <c r="T795" s="307"/>
      <c r="U795" s="307"/>
      <c r="V795" s="307"/>
      <c r="W795" s="307"/>
      <c r="X795" s="307"/>
      <c r="Y795" s="307"/>
      <c r="Z795" s="307"/>
      <c r="AA795" s="307"/>
      <c r="AB795" s="307"/>
    </row>
    <row r="796">
      <c r="A796" s="392"/>
      <c r="B796" s="392"/>
      <c r="C796" s="392"/>
      <c r="D796" s="393"/>
      <c r="E796" s="392"/>
      <c r="F796" s="392"/>
      <c r="G796" s="393"/>
      <c r="H796" s="392"/>
      <c r="I796" s="392"/>
      <c r="J796" s="307"/>
      <c r="K796" s="307"/>
      <c r="L796" s="307"/>
      <c r="M796" s="307"/>
      <c r="N796" s="307"/>
      <c r="O796" s="307"/>
      <c r="P796" s="307"/>
      <c r="Q796" s="307"/>
      <c r="R796" s="307"/>
      <c r="S796" s="307"/>
      <c r="T796" s="307"/>
      <c r="U796" s="307"/>
      <c r="V796" s="307"/>
      <c r="W796" s="307"/>
      <c r="X796" s="307"/>
      <c r="Y796" s="307"/>
      <c r="Z796" s="307"/>
      <c r="AA796" s="307"/>
      <c r="AB796" s="307"/>
    </row>
    <row r="797">
      <c r="A797" s="392"/>
      <c r="B797" s="392"/>
      <c r="C797" s="392"/>
      <c r="D797" s="393"/>
      <c r="E797" s="392"/>
      <c r="F797" s="392"/>
      <c r="G797" s="393"/>
      <c r="H797" s="392"/>
      <c r="I797" s="392"/>
      <c r="J797" s="307"/>
      <c r="K797" s="307"/>
      <c r="L797" s="307"/>
      <c r="M797" s="307"/>
      <c r="N797" s="307"/>
      <c r="O797" s="307"/>
      <c r="P797" s="307"/>
      <c r="Q797" s="307"/>
      <c r="R797" s="307"/>
      <c r="S797" s="307"/>
      <c r="T797" s="307"/>
      <c r="U797" s="307"/>
      <c r="V797" s="307"/>
      <c r="W797" s="307"/>
      <c r="X797" s="307"/>
      <c r="Y797" s="307"/>
      <c r="Z797" s="307"/>
      <c r="AA797" s="307"/>
      <c r="AB797" s="307"/>
    </row>
    <row r="798">
      <c r="A798" s="392"/>
      <c r="B798" s="392"/>
      <c r="C798" s="392"/>
      <c r="D798" s="393"/>
      <c r="E798" s="392"/>
      <c r="F798" s="392"/>
      <c r="G798" s="393"/>
      <c r="H798" s="392"/>
      <c r="I798" s="392"/>
      <c r="J798" s="307"/>
      <c r="K798" s="307"/>
      <c r="L798" s="307"/>
      <c r="M798" s="307"/>
      <c r="N798" s="307"/>
      <c r="O798" s="307"/>
      <c r="P798" s="307"/>
      <c r="Q798" s="307"/>
      <c r="R798" s="307"/>
      <c r="S798" s="307"/>
      <c r="T798" s="307"/>
      <c r="U798" s="307"/>
      <c r="V798" s="307"/>
      <c r="W798" s="307"/>
      <c r="X798" s="307"/>
      <c r="Y798" s="307"/>
      <c r="Z798" s="307"/>
      <c r="AA798" s="307"/>
      <c r="AB798" s="307"/>
    </row>
    <row r="799">
      <c r="A799" s="392"/>
      <c r="B799" s="392"/>
      <c r="C799" s="392"/>
      <c r="D799" s="393"/>
      <c r="E799" s="392"/>
      <c r="F799" s="392"/>
      <c r="G799" s="393"/>
      <c r="H799" s="392"/>
      <c r="I799" s="392"/>
      <c r="J799" s="307"/>
      <c r="K799" s="307"/>
      <c r="L799" s="307"/>
      <c r="M799" s="307"/>
      <c r="N799" s="307"/>
      <c r="O799" s="307"/>
      <c r="P799" s="307"/>
      <c r="Q799" s="307"/>
      <c r="R799" s="307"/>
      <c r="S799" s="307"/>
      <c r="T799" s="307"/>
      <c r="U799" s="307"/>
      <c r="V799" s="307"/>
      <c r="W799" s="307"/>
      <c r="X799" s="307"/>
      <c r="Y799" s="307"/>
      <c r="Z799" s="307"/>
      <c r="AA799" s="307"/>
      <c r="AB799" s="307"/>
    </row>
    <row r="800">
      <c r="A800" s="392"/>
      <c r="B800" s="392"/>
      <c r="C800" s="392"/>
      <c r="D800" s="393"/>
      <c r="E800" s="392"/>
      <c r="F800" s="392"/>
      <c r="G800" s="393"/>
      <c r="H800" s="392"/>
      <c r="I800" s="392"/>
      <c r="J800" s="307"/>
      <c r="K800" s="307"/>
      <c r="L800" s="307"/>
      <c r="M800" s="307"/>
      <c r="N800" s="307"/>
      <c r="O800" s="307"/>
      <c r="P800" s="307"/>
      <c r="Q800" s="307"/>
      <c r="R800" s="307"/>
      <c r="S800" s="307"/>
      <c r="T800" s="307"/>
      <c r="U800" s="307"/>
      <c r="V800" s="307"/>
      <c r="W800" s="307"/>
      <c r="X800" s="307"/>
      <c r="Y800" s="307"/>
      <c r="Z800" s="307"/>
      <c r="AA800" s="307"/>
      <c r="AB800" s="307"/>
    </row>
    <row r="801">
      <c r="A801" s="392"/>
      <c r="B801" s="392"/>
      <c r="C801" s="392"/>
      <c r="D801" s="393"/>
      <c r="E801" s="392"/>
      <c r="F801" s="392"/>
      <c r="G801" s="393"/>
      <c r="H801" s="392"/>
      <c r="I801" s="392"/>
      <c r="J801" s="307"/>
      <c r="K801" s="307"/>
      <c r="L801" s="307"/>
      <c r="M801" s="307"/>
      <c r="N801" s="307"/>
      <c r="O801" s="307"/>
      <c r="P801" s="307"/>
      <c r="Q801" s="307"/>
      <c r="R801" s="307"/>
      <c r="S801" s="307"/>
      <c r="T801" s="307"/>
      <c r="U801" s="307"/>
      <c r="V801" s="307"/>
      <c r="W801" s="307"/>
      <c r="X801" s="307"/>
      <c r="Y801" s="307"/>
      <c r="Z801" s="307"/>
      <c r="AA801" s="307"/>
      <c r="AB801" s="307"/>
    </row>
    <row r="802">
      <c r="A802" s="392"/>
      <c r="B802" s="392"/>
      <c r="C802" s="392"/>
      <c r="D802" s="393"/>
      <c r="E802" s="392"/>
      <c r="F802" s="392"/>
      <c r="G802" s="393"/>
      <c r="H802" s="392"/>
      <c r="I802" s="392"/>
      <c r="J802" s="307"/>
      <c r="K802" s="307"/>
      <c r="L802" s="307"/>
      <c r="M802" s="307"/>
      <c r="N802" s="307"/>
      <c r="O802" s="307"/>
      <c r="P802" s="307"/>
      <c r="Q802" s="307"/>
      <c r="R802" s="307"/>
      <c r="S802" s="307"/>
      <c r="T802" s="307"/>
      <c r="U802" s="307"/>
      <c r="V802" s="307"/>
      <c r="W802" s="307"/>
      <c r="X802" s="307"/>
      <c r="Y802" s="307"/>
      <c r="Z802" s="307"/>
      <c r="AA802" s="307"/>
      <c r="AB802" s="307"/>
    </row>
    <row r="803">
      <c r="A803" s="392"/>
      <c r="B803" s="392"/>
      <c r="C803" s="392"/>
      <c r="D803" s="393"/>
      <c r="E803" s="392"/>
      <c r="F803" s="392"/>
      <c r="G803" s="393"/>
      <c r="H803" s="392"/>
      <c r="I803" s="392"/>
      <c r="J803" s="307"/>
      <c r="K803" s="307"/>
      <c r="L803" s="307"/>
      <c r="M803" s="307"/>
      <c r="N803" s="307"/>
      <c r="O803" s="307"/>
      <c r="P803" s="307"/>
      <c r="Q803" s="307"/>
      <c r="R803" s="307"/>
      <c r="S803" s="307"/>
      <c r="T803" s="307"/>
      <c r="U803" s="307"/>
      <c r="V803" s="307"/>
      <c r="W803" s="307"/>
      <c r="X803" s="307"/>
      <c r="Y803" s="307"/>
      <c r="Z803" s="307"/>
      <c r="AA803" s="307"/>
      <c r="AB803" s="307"/>
    </row>
    <row r="804">
      <c r="A804" s="392"/>
      <c r="B804" s="392"/>
      <c r="C804" s="392"/>
      <c r="D804" s="393"/>
      <c r="E804" s="392"/>
      <c r="F804" s="392"/>
      <c r="G804" s="393"/>
      <c r="H804" s="392"/>
      <c r="I804" s="392"/>
      <c r="J804" s="307"/>
      <c r="K804" s="307"/>
      <c r="L804" s="307"/>
      <c r="M804" s="307"/>
      <c r="N804" s="307"/>
      <c r="O804" s="307"/>
      <c r="P804" s="307"/>
      <c r="Q804" s="307"/>
      <c r="R804" s="307"/>
      <c r="S804" s="307"/>
      <c r="T804" s="307"/>
      <c r="U804" s="307"/>
      <c r="V804" s="307"/>
      <c r="W804" s="307"/>
      <c r="X804" s="307"/>
      <c r="Y804" s="307"/>
      <c r="Z804" s="307"/>
      <c r="AA804" s="307"/>
      <c r="AB804" s="307"/>
    </row>
    <row r="805">
      <c r="A805" s="392"/>
      <c r="B805" s="392"/>
      <c r="C805" s="392"/>
      <c r="D805" s="393"/>
      <c r="E805" s="392"/>
      <c r="F805" s="392"/>
      <c r="G805" s="393"/>
      <c r="H805" s="392"/>
      <c r="I805" s="392"/>
      <c r="J805" s="307"/>
      <c r="K805" s="307"/>
      <c r="L805" s="307"/>
      <c r="M805" s="307"/>
      <c r="N805" s="307"/>
      <c r="O805" s="307"/>
      <c r="P805" s="307"/>
      <c r="Q805" s="307"/>
      <c r="R805" s="307"/>
      <c r="S805" s="307"/>
      <c r="T805" s="307"/>
      <c r="U805" s="307"/>
      <c r="V805" s="307"/>
      <c r="W805" s="307"/>
      <c r="X805" s="307"/>
      <c r="Y805" s="307"/>
      <c r="Z805" s="307"/>
      <c r="AA805" s="307"/>
      <c r="AB805" s="307"/>
    </row>
    <row r="806">
      <c r="A806" s="392"/>
      <c r="B806" s="392"/>
      <c r="C806" s="392"/>
      <c r="D806" s="393"/>
      <c r="E806" s="392"/>
      <c r="F806" s="392"/>
      <c r="G806" s="393"/>
      <c r="H806" s="392"/>
      <c r="I806" s="392"/>
      <c r="J806" s="307"/>
      <c r="K806" s="307"/>
      <c r="L806" s="307"/>
      <c r="M806" s="307"/>
      <c r="N806" s="307"/>
      <c r="O806" s="307"/>
      <c r="P806" s="307"/>
      <c r="Q806" s="307"/>
      <c r="R806" s="307"/>
      <c r="S806" s="307"/>
      <c r="T806" s="307"/>
      <c r="U806" s="307"/>
      <c r="V806" s="307"/>
      <c r="W806" s="307"/>
      <c r="X806" s="307"/>
      <c r="Y806" s="307"/>
      <c r="Z806" s="307"/>
      <c r="AA806" s="307"/>
      <c r="AB806" s="307"/>
    </row>
    <row r="807">
      <c r="A807" s="392"/>
      <c r="B807" s="392"/>
      <c r="C807" s="392"/>
      <c r="D807" s="393"/>
      <c r="E807" s="392"/>
      <c r="F807" s="392"/>
      <c r="G807" s="393"/>
      <c r="H807" s="392"/>
      <c r="I807" s="392"/>
      <c r="J807" s="307"/>
      <c r="K807" s="307"/>
      <c r="L807" s="307"/>
      <c r="M807" s="307"/>
      <c r="N807" s="307"/>
      <c r="O807" s="307"/>
      <c r="P807" s="307"/>
      <c r="Q807" s="307"/>
      <c r="R807" s="307"/>
      <c r="S807" s="307"/>
      <c r="T807" s="307"/>
      <c r="U807" s="307"/>
      <c r="V807" s="307"/>
      <c r="W807" s="307"/>
      <c r="X807" s="307"/>
      <c r="Y807" s="307"/>
      <c r="Z807" s="307"/>
      <c r="AA807" s="307"/>
      <c r="AB807" s="307"/>
    </row>
    <row r="808">
      <c r="A808" s="392"/>
      <c r="B808" s="392"/>
      <c r="C808" s="392"/>
      <c r="D808" s="393"/>
      <c r="E808" s="392"/>
      <c r="F808" s="392"/>
      <c r="G808" s="393"/>
      <c r="H808" s="392"/>
      <c r="I808" s="392"/>
      <c r="J808" s="307"/>
      <c r="K808" s="307"/>
      <c r="L808" s="307"/>
      <c r="M808" s="307"/>
      <c r="N808" s="307"/>
      <c r="O808" s="307"/>
      <c r="P808" s="307"/>
      <c r="Q808" s="307"/>
      <c r="R808" s="307"/>
      <c r="S808" s="307"/>
      <c r="T808" s="307"/>
      <c r="U808" s="307"/>
      <c r="V808" s="307"/>
      <c r="W808" s="307"/>
      <c r="X808" s="307"/>
      <c r="Y808" s="307"/>
      <c r="Z808" s="307"/>
      <c r="AA808" s="307"/>
      <c r="AB808" s="307"/>
    </row>
    <row r="809">
      <c r="A809" s="392"/>
      <c r="B809" s="392"/>
      <c r="C809" s="392"/>
      <c r="D809" s="393"/>
      <c r="E809" s="392"/>
      <c r="F809" s="392"/>
      <c r="G809" s="393"/>
      <c r="H809" s="392"/>
      <c r="I809" s="392"/>
      <c r="J809" s="307"/>
      <c r="K809" s="307"/>
      <c r="L809" s="307"/>
      <c r="M809" s="307"/>
      <c r="N809" s="307"/>
      <c r="O809" s="307"/>
      <c r="P809" s="307"/>
      <c r="Q809" s="307"/>
      <c r="R809" s="307"/>
      <c r="S809" s="307"/>
      <c r="T809" s="307"/>
      <c r="U809" s="307"/>
      <c r="V809" s="307"/>
      <c r="W809" s="307"/>
      <c r="X809" s="307"/>
      <c r="Y809" s="307"/>
      <c r="Z809" s="307"/>
      <c r="AA809" s="307"/>
      <c r="AB809" s="307"/>
    </row>
    <row r="810">
      <c r="A810" s="392"/>
      <c r="B810" s="392"/>
      <c r="C810" s="392"/>
      <c r="D810" s="393"/>
      <c r="E810" s="392"/>
      <c r="F810" s="392"/>
      <c r="G810" s="393"/>
      <c r="H810" s="392"/>
      <c r="I810" s="392"/>
      <c r="J810" s="307"/>
      <c r="K810" s="307"/>
      <c r="L810" s="307"/>
      <c r="M810" s="307"/>
      <c r="N810" s="307"/>
      <c r="O810" s="307"/>
      <c r="P810" s="307"/>
      <c r="Q810" s="307"/>
      <c r="R810" s="307"/>
      <c r="S810" s="307"/>
      <c r="T810" s="307"/>
      <c r="U810" s="307"/>
      <c r="V810" s="307"/>
      <c r="W810" s="307"/>
      <c r="X810" s="307"/>
      <c r="Y810" s="307"/>
      <c r="Z810" s="307"/>
      <c r="AA810" s="307"/>
      <c r="AB810" s="307"/>
    </row>
    <row r="811">
      <c r="A811" s="392"/>
      <c r="B811" s="392"/>
      <c r="C811" s="392"/>
      <c r="D811" s="393"/>
      <c r="E811" s="392"/>
      <c r="F811" s="392"/>
      <c r="G811" s="393"/>
      <c r="H811" s="392"/>
      <c r="I811" s="392"/>
      <c r="J811" s="307"/>
      <c r="K811" s="307"/>
      <c r="L811" s="307"/>
      <c r="M811" s="307"/>
      <c r="N811" s="307"/>
      <c r="O811" s="307"/>
      <c r="P811" s="307"/>
      <c r="Q811" s="307"/>
      <c r="R811" s="307"/>
      <c r="S811" s="307"/>
      <c r="T811" s="307"/>
      <c r="U811" s="307"/>
      <c r="V811" s="307"/>
      <c r="W811" s="307"/>
      <c r="X811" s="307"/>
      <c r="Y811" s="307"/>
      <c r="Z811" s="307"/>
      <c r="AA811" s="307"/>
      <c r="AB811" s="307"/>
    </row>
    <row r="812">
      <c r="A812" s="392"/>
      <c r="B812" s="392"/>
      <c r="C812" s="392"/>
      <c r="D812" s="393"/>
      <c r="E812" s="392"/>
      <c r="F812" s="392"/>
      <c r="G812" s="393"/>
      <c r="H812" s="392"/>
      <c r="I812" s="392"/>
      <c r="J812" s="307"/>
      <c r="K812" s="307"/>
      <c r="L812" s="307"/>
      <c r="M812" s="307"/>
      <c r="N812" s="307"/>
      <c r="O812" s="307"/>
      <c r="P812" s="307"/>
      <c r="Q812" s="307"/>
      <c r="R812" s="307"/>
      <c r="S812" s="307"/>
      <c r="T812" s="307"/>
      <c r="U812" s="307"/>
      <c r="V812" s="307"/>
      <c r="W812" s="307"/>
      <c r="X812" s="307"/>
      <c r="Y812" s="307"/>
      <c r="Z812" s="307"/>
      <c r="AA812" s="307"/>
      <c r="AB812" s="307"/>
    </row>
    <row r="813">
      <c r="A813" s="392"/>
      <c r="B813" s="392"/>
      <c r="C813" s="392"/>
      <c r="D813" s="393"/>
      <c r="E813" s="392"/>
      <c r="F813" s="392"/>
      <c r="G813" s="393"/>
      <c r="H813" s="392"/>
      <c r="I813" s="392"/>
      <c r="J813" s="307"/>
      <c r="K813" s="307"/>
      <c r="L813" s="307"/>
      <c r="M813" s="307"/>
      <c r="N813" s="307"/>
      <c r="O813" s="307"/>
      <c r="P813" s="307"/>
      <c r="Q813" s="307"/>
      <c r="R813" s="307"/>
      <c r="S813" s="307"/>
      <c r="T813" s="307"/>
      <c r="U813" s="307"/>
      <c r="V813" s="307"/>
      <c r="W813" s="307"/>
      <c r="X813" s="307"/>
      <c r="Y813" s="307"/>
      <c r="Z813" s="307"/>
      <c r="AA813" s="307"/>
      <c r="AB813" s="307"/>
    </row>
    <row r="814">
      <c r="A814" s="392"/>
      <c r="B814" s="392"/>
      <c r="C814" s="392"/>
      <c r="D814" s="393"/>
      <c r="E814" s="392"/>
      <c r="F814" s="392"/>
      <c r="G814" s="393"/>
      <c r="H814" s="392"/>
      <c r="I814" s="392"/>
      <c r="J814" s="307"/>
      <c r="K814" s="307"/>
      <c r="L814" s="307"/>
      <c r="M814" s="307"/>
      <c r="N814" s="307"/>
      <c r="O814" s="307"/>
      <c r="P814" s="307"/>
      <c r="Q814" s="307"/>
      <c r="R814" s="307"/>
      <c r="S814" s="307"/>
      <c r="T814" s="307"/>
      <c r="U814" s="307"/>
      <c r="V814" s="307"/>
      <c r="W814" s="307"/>
      <c r="X814" s="307"/>
      <c r="Y814" s="307"/>
      <c r="Z814" s="307"/>
      <c r="AA814" s="307"/>
      <c r="AB814" s="307"/>
    </row>
    <row r="815">
      <c r="A815" s="392"/>
      <c r="B815" s="392"/>
      <c r="C815" s="392"/>
      <c r="D815" s="393"/>
      <c r="E815" s="392"/>
      <c r="F815" s="392"/>
      <c r="G815" s="393"/>
      <c r="H815" s="392"/>
      <c r="I815" s="392"/>
      <c r="J815" s="307"/>
      <c r="K815" s="307"/>
      <c r="L815" s="307"/>
      <c r="M815" s="307"/>
      <c r="N815" s="307"/>
      <c r="O815" s="307"/>
      <c r="P815" s="307"/>
      <c r="Q815" s="307"/>
      <c r="R815" s="307"/>
      <c r="S815" s="307"/>
      <c r="T815" s="307"/>
      <c r="U815" s="307"/>
      <c r="V815" s="307"/>
      <c r="W815" s="307"/>
      <c r="X815" s="307"/>
      <c r="Y815" s="307"/>
      <c r="Z815" s="307"/>
      <c r="AA815" s="307"/>
      <c r="AB815" s="307"/>
    </row>
    <row r="816">
      <c r="A816" s="392"/>
      <c r="B816" s="392"/>
      <c r="C816" s="392"/>
      <c r="D816" s="393"/>
      <c r="E816" s="392"/>
      <c r="F816" s="392"/>
      <c r="G816" s="393"/>
      <c r="H816" s="392"/>
      <c r="I816" s="392"/>
      <c r="J816" s="307"/>
      <c r="K816" s="307"/>
      <c r="L816" s="307"/>
      <c r="M816" s="307"/>
      <c r="N816" s="307"/>
      <c r="O816" s="307"/>
      <c r="P816" s="307"/>
      <c r="Q816" s="307"/>
      <c r="R816" s="307"/>
      <c r="S816" s="307"/>
      <c r="T816" s="307"/>
      <c r="U816" s="307"/>
      <c r="V816" s="307"/>
      <c r="W816" s="307"/>
      <c r="X816" s="307"/>
      <c r="Y816" s="307"/>
      <c r="Z816" s="307"/>
      <c r="AA816" s="307"/>
      <c r="AB816" s="307"/>
    </row>
    <row r="817">
      <c r="A817" s="392"/>
      <c r="B817" s="392"/>
      <c r="C817" s="392"/>
      <c r="D817" s="393"/>
      <c r="E817" s="392"/>
      <c r="F817" s="392"/>
      <c r="G817" s="393"/>
      <c r="H817" s="392"/>
      <c r="I817" s="392"/>
      <c r="J817" s="307"/>
      <c r="K817" s="307"/>
      <c r="L817" s="307"/>
      <c r="M817" s="307"/>
      <c r="N817" s="307"/>
      <c r="O817" s="307"/>
      <c r="P817" s="307"/>
      <c r="Q817" s="307"/>
      <c r="R817" s="307"/>
      <c r="S817" s="307"/>
      <c r="T817" s="307"/>
      <c r="U817" s="307"/>
      <c r="V817" s="307"/>
      <c r="W817" s="307"/>
      <c r="X817" s="307"/>
      <c r="Y817" s="307"/>
      <c r="Z817" s="307"/>
      <c r="AA817" s="307"/>
      <c r="AB817" s="307"/>
    </row>
    <row r="818">
      <c r="A818" s="392"/>
      <c r="B818" s="392"/>
      <c r="C818" s="392"/>
      <c r="D818" s="393"/>
      <c r="E818" s="392"/>
      <c r="F818" s="392"/>
      <c r="G818" s="393"/>
      <c r="H818" s="392"/>
      <c r="I818" s="392"/>
      <c r="J818" s="307"/>
      <c r="K818" s="307"/>
      <c r="L818" s="307"/>
      <c r="M818" s="307"/>
      <c r="N818" s="307"/>
      <c r="O818" s="307"/>
      <c r="P818" s="307"/>
      <c r="Q818" s="307"/>
      <c r="R818" s="307"/>
      <c r="S818" s="307"/>
      <c r="T818" s="307"/>
      <c r="U818" s="307"/>
      <c r="V818" s="307"/>
      <c r="W818" s="307"/>
      <c r="X818" s="307"/>
      <c r="Y818" s="307"/>
      <c r="Z818" s="307"/>
      <c r="AA818" s="307"/>
      <c r="AB818" s="307"/>
    </row>
    <row r="819">
      <c r="A819" s="392"/>
      <c r="B819" s="392"/>
      <c r="C819" s="392"/>
      <c r="D819" s="393"/>
      <c r="E819" s="392"/>
      <c r="F819" s="392"/>
      <c r="G819" s="393"/>
      <c r="H819" s="392"/>
      <c r="I819" s="392"/>
      <c r="J819" s="307"/>
      <c r="K819" s="307"/>
      <c r="L819" s="307"/>
      <c r="M819" s="307"/>
      <c r="N819" s="307"/>
      <c r="O819" s="307"/>
      <c r="P819" s="307"/>
      <c r="Q819" s="307"/>
      <c r="R819" s="307"/>
      <c r="S819" s="307"/>
      <c r="T819" s="307"/>
      <c r="U819" s="307"/>
      <c r="V819" s="307"/>
      <c r="W819" s="307"/>
      <c r="X819" s="307"/>
      <c r="Y819" s="307"/>
      <c r="Z819" s="307"/>
      <c r="AA819" s="307"/>
      <c r="AB819" s="307"/>
    </row>
    <row r="820">
      <c r="A820" s="392"/>
      <c r="B820" s="392"/>
      <c r="C820" s="392"/>
      <c r="D820" s="393"/>
      <c r="E820" s="392"/>
      <c r="F820" s="392"/>
      <c r="G820" s="393"/>
      <c r="H820" s="392"/>
      <c r="I820" s="392"/>
      <c r="J820" s="307"/>
      <c r="K820" s="307"/>
      <c r="L820" s="307"/>
      <c r="M820" s="307"/>
      <c r="N820" s="307"/>
      <c r="O820" s="307"/>
      <c r="P820" s="307"/>
      <c r="Q820" s="307"/>
      <c r="R820" s="307"/>
      <c r="S820" s="307"/>
      <c r="T820" s="307"/>
      <c r="U820" s="307"/>
      <c r="V820" s="307"/>
      <c r="W820" s="307"/>
      <c r="X820" s="307"/>
      <c r="Y820" s="307"/>
      <c r="Z820" s="307"/>
      <c r="AA820" s="307"/>
      <c r="AB820" s="307"/>
    </row>
    <row r="821">
      <c r="A821" s="392"/>
      <c r="B821" s="392"/>
      <c r="C821" s="392"/>
      <c r="D821" s="393"/>
      <c r="E821" s="392"/>
      <c r="F821" s="392"/>
      <c r="G821" s="393"/>
      <c r="H821" s="392"/>
      <c r="I821" s="392"/>
      <c r="J821" s="307"/>
      <c r="K821" s="307"/>
      <c r="L821" s="307"/>
      <c r="M821" s="307"/>
      <c r="N821" s="307"/>
      <c r="O821" s="307"/>
      <c r="P821" s="307"/>
      <c r="Q821" s="307"/>
      <c r="R821" s="307"/>
      <c r="S821" s="307"/>
      <c r="T821" s="307"/>
      <c r="U821" s="307"/>
      <c r="V821" s="307"/>
      <c r="W821" s="307"/>
      <c r="X821" s="307"/>
      <c r="Y821" s="307"/>
      <c r="Z821" s="307"/>
      <c r="AA821" s="307"/>
      <c r="AB821" s="307"/>
    </row>
    <row r="822">
      <c r="A822" s="392"/>
      <c r="B822" s="392"/>
      <c r="C822" s="392"/>
      <c r="D822" s="393"/>
      <c r="E822" s="392"/>
      <c r="F822" s="392"/>
      <c r="G822" s="393"/>
      <c r="H822" s="392"/>
      <c r="I822" s="392"/>
      <c r="J822" s="307"/>
      <c r="K822" s="307"/>
      <c r="L822" s="307"/>
      <c r="M822" s="307"/>
      <c r="N822" s="307"/>
      <c r="O822" s="307"/>
      <c r="P822" s="307"/>
      <c r="Q822" s="307"/>
      <c r="R822" s="307"/>
      <c r="S822" s="307"/>
      <c r="T822" s="307"/>
      <c r="U822" s="307"/>
      <c r="V822" s="307"/>
      <c r="W822" s="307"/>
      <c r="X822" s="307"/>
      <c r="Y822" s="307"/>
      <c r="Z822" s="307"/>
      <c r="AA822" s="307"/>
      <c r="AB822" s="307"/>
    </row>
    <row r="823">
      <c r="A823" s="392"/>
      <c r="B823" s="392"/>
      <c r="C823" s="392"/>
      <c r="D823" s="393"/>
      <c r="E823" s="392"/>
      <c r="F823" s="392"/>
      <c r="G823" s="393"/>
      <c r="H823" s="392"/>
      <c r="I823" s="392"/>
      <c r="J823" s="307"/>
      <c r="K823" s="307"/>
      <c r="L823" s="307"/>
      <c r="M823" s="307"/>
      <c r="N823" s="307"/>
      <c r="O823" s="307"/>
      <c r="P823" s="307"/>
      <c r="Q823" s="307"/>
      <c r="R823" s="307"/>
      <c r="S823" s="307"/>
      <c r="T823" s="307"/>
      <c r="U823" s="307"/>
      <c r="V823" s="307"/>
      <c r="W823" s="307"/>
      <c r="X823" s="307"/>
      <c r="Y823" s="307"/>
      <c r="Z823" s="307"/>
      <c r="AA823" s="307"/>
      <c r="AB823" s="307"/>
    </row>
    <row r="824">
      <c r="A824" s="392"/>
      <c r="B824" s="392"/>
      <c r="C824" s="392"/>
      <c r="D824" s="393"/>
      <c r="E824" s="392"/>
      <c r="F824" s="392"/>
      <c r="G824" s="393"/>
      <c r="H824" s="392"/>
      <c r="I824" s="392"/>
      <c r="J824" s="307"/>
      <c r="K824" s="307"/>
      <c r="L824" s="307"/>
      <c r="M824" s="307"/>
      <c r="N824" s="307"/>
      <c r="O824" s="307"/>
      <c r="P824" s="307"/>
      <c r="Q824" s="307"/>
      <c r="R824" s="307"/>
      <c r="S824" s="307"/>
      <c r="T824" s="307"/>
      <c r="U824" s="307"/>
      <c r="V824" s="307"/>
      <c r="W824" s="307"/>
      <c r="X824" s="307"/>
      <c r="Y824" s="307"/>
      <c r="Z824" s="307"/>
      <c r="AA824" s="307"/>
      <c r="AB824" s="307"/>
    </row>
    <row r="825">
      <c r="A825" s="392"/>
      <c r="B825" s="392"/>
      <c r="C825" s="392"/>
      <c r="D825" s="393"/>
      <c r="E825" s="392"/>
      <c r="F825" s="392"/>
      <c r="G825" s="393"/>
      <c r="H825" s="392"/>
      <c r="I825" s="392"/>
      <c r="J825" s="307"/>
      <c r="K825" s="307"/>
      <c r="L825" s="307"/>
      <c r="M825" s="307"/>
      <c r="N825" s="307"/>
      <c r="O825" s="307"/>
      <c r="P825" s="307"/>
      <c r="Q825" s="307"/>
      <c r="R825" s="307"/>
      <c r="S825" s="307"/>
      <c r="T825" s="307"/>
      <c r="U825" s="307"/>
      <c r="V825" s="307"/>
      <c r="W825" s="307"/>
      <c r="X825" s="307"/>
      <c r="Y825" s="307"/>
      <c r="Z825" s="307"/>
      <c r="AA825" s="307"/>
      <c r="AB825" s="307"/>
    </row>
    <row r="826">
      <c r="A826" s="392"/>
      <c r="B826" s="392"/>
      <c r="C826" s="392"/>
      <c r="D826" s="393"/>
      <c r="E826" s="392"/>
      <c r="F826" s="392"/>
      <c r="G826" s="393"/>
      <c r="H826" s="392"/>
      <c r="I826" s="392"/>
      <c r="J826" s="307"/>
      <c r="K826" s="307"/>
      <c r="L826" s="307"/>
      <c r="M826" s="307"/>
      <c r="N826" s="307"/>
      <c r="O826" s="307"/>
      <c r="P826" s="307"/>
      <c r="Q826" s="307"/>
      <c r="R826" s="307"/>
      <c r="S826" s="307"/>
      <c r="T826" s="307"/>
      <c r="U826" s="307"/>
      <c r="V826" s="307"/>
      <c r="W826" s="307"/>
      <c r="X826" s="307"/>
      <c r="Y826" s="307"/>
      <c r="Z826" s="307"/>
      <c r="AA826" s="307"/>
      <c r="AB826" s="307"/>
    </row>
    <row r="827">
      <c r="A827" s="392"/>
      <c r="B827" s="392"/>
      <c r="C827" s="392"/>
      <c r="D827" s="393"/>
      <c r="E827" s="392"/>
      <c r="F827" s="392"/>
      <c r="G827" s="393"/>
      <c r="H827" s="392"/>
      <c r="I827" s="392"/>
      <c r="J827" s="307"/>
      <c r="K827" s="307"/>
      <c r="L827" s="307"/>
      <c r="M827" s="307"/>
      <c r="N827" s="307"/>
      <c r="O827" s="307"/>
      <c r="P827" s="307"/>
      <c r="Q827" s="307"/>
      <c r="R827" s="307"/>
      <c r="S827" s="307"/>
      <c r="T827" s="307"/>
      <c r="U827" s="307"/>
      <c r="V827" s="307"/>
      <c r="W827" s="307"/>
      <c r="X827" s="307"/>
      <c r="Y827" s="307"/>
      <c r="Z827" s="307"/>
      <c r="AA827" s="307"/>
      <c r="AB827" s="307"/>
    </row>
    <row r="828">
      <c r="A828" s="392"/>
      <c r="B828" s="392"/>
      <c r="C828" s="392"/>
      <c r="D828" s="393"/>
      <c r="E828" s="392"/>
      <c r="F828" s="392"/>
      <c r="G828" s="393"/>
      <c r="H828" s="392"/>
      <c r="I828" s="392"/>
      <c r="J828" s="307"/>
      <c r="K828" s="307"/>
      <c r="L828" s="307"/>
      <c r="M828" s="307"/>
      <c r="N828" s="307"/>
      <c r="O828" s="307"/>
      <c r="P828" s="307"/>
      <c r="Q828" s="307"/>
      <c r="R828" s="307"/>
      <c r="S828" s="307"/>
      <c r="T828" s="307"/>
      <c r="U828" s="307"/>
      <c r="V828" s="307"/>
      <c r="W828" s="307"/>
      <c r="X828" s="307"/>
      <c r="Y828" s="307"/>
      <c r="Z828" s="307"/>
      <c r="AA828" s="307"/>
      <c r="AB828" s="307"/>
    </row>
    <row r="829">
      <c r="A829" s="392"/>
      <c r="B829" s="392"/>
      <c r="C829" s="392"/>
      <c r="D829" s="393"/>
      <c r="E829" s="392"/>
      <c r="F829" s="392"/>
      <c r="G829" s="393"/>
      <c r="H829" s="392"/>
      <c r="I829" s="392"/>
      <c r="J829" s="307"/>
      <c r="K829" s="307"/>
      <c r="L829" s="307"/>
      <c r="M829" s="307"/>
      <c r="N829" s="307"/>
      <c r="O829" s="307"/>
      <c r="P829" s="307"/>
      <c r="Q829" s="307"/>
      <c r="R829" s="307"/>
      <c r="S829" s="307"/>
      <c r="T829" s="307"/>
      <c r="U829" s="307"/>
      <c r="V829" s="307"/>
      <c r="W829" s="307"/>
      <c r="X829" s="307"/>
      <c r="Y829" s="307"/>
      <c r="Z829" s="307"/>
      <c r="AA829" s="307"/>
      <c r="AB829" s="307"/>
    </row>
    <row r="830">
      <c r="A830" s="392"/>
      <c r="B830" s="392"/>
      <c r="C830" s="392"/>
      <c r="D830" s="393"/>
      <c r="E830" s="392"/>
      <c r="F830" s="392"/>
      <c r="G830" s="393"/>
      <c r="H830" s="392"/>
      <c r="I830" s="392"/>
      <c r="J830" s="307"/>
      <c r="K830" s="307"/>
      <c r="L830" s="307"/>
      <c r="M830" s="307"/>
      <c r="N830" s="307"/>
      <c r="O830" s="307"/>
      <c r="P830" s="307"/>
      <c r="Q830" s="307"/>
      <c r="R830" s="307"/>
      <c r="S830" s="307"/>
      <c r="T830" s="307"/>
      <c r="U830" s="307"/>
      <c r="V830" s="307"/>
      <c r="W830" s="307"/>
      <c r="X830" s="307"/>
      <c r="Y830" s="307"/>
      <c r="Z830" s="307"/>
      <c r="AA830" s="307"/>
      <c r="AB830" s="307"/>
    </row>
    <row r="831">
      <c r="A831" s="392"/>
      <c r="B831" s="392"/>
      <c r="C831" s="392"/>
      <c r="D831" s="393"/>
      <c r="E831" s="392"/>
      <c r="F831" s="392"/>
      <c r="G831" s="393"/>
      <c r="H831" s="392"/>
      <c r="I831" s="392"/>
      <c r="J831" s="307"/>
      <c r="K831" s="307"/>
      <c r="L831" s="307"/>
      <c r="M831" s="307"/>
      <c r="N831" s="307"/>
      <c r="O831" s="307"/>
      <c r="P831" s="307"/>
      <c r="Q831" s="307"/>
      <c r="R831" s="307"/>
      <c r="S831" s="307"/>
      <c r="T831" s="307"/>
      <c r="U831" s="307"/>
      <c r="V831" s="307"/>
      <c r="W831" s="307"/>
      <c r="X831" s="307"/>
      <c r="Y831" s="307"/>
      <c r="Z831" s="307"/>
      <c r="AA831" s="307"/>
      <c r="AB831" s="307"/>
    </row>
    <row r="832">
      <c r="A832" s="392"/>
      <c r="B832" s="392"/>
      <c r="C832" s="392"/>
      <c r="D832" s="393"/>
      <c r="E832" s="392"/>
      <c r="F832" s="392"/>
      <c r="G832" s="393"/>
      <c r="H832" s="392"/>
      <c r="I832" s="392"/>
      <c r="J832" s="307"/>
      <c r="K832" s="307"/>
      <c r="L832" s="307"/>
      <c r="M832" s="307"/>
      <c r="N832" s="307"/>
      <c r="O832" s="307"/>
      <c r="P832" s="307"/>
      <c r="Q832" s="307"/>
      <c r="R832" s="307"/>
      <c r="S832" s="307"/>
      <c r="T832" s="307"/>
      <c r="U832" s="307"/>
      <c r="V832" s="307"/>
      <c r="W832" s="307"/>
      <c r="X832" s="307"/>
      <c r="Y832" s="307"/>
      <c r="Z832" s="307"/>
      <c r="AA832" s="307"/>
      <c r="AB832" s="307"/>
    </row>
    <row r="833">
      <c r="A833" s="392"/>
      <c r="B833" s="392"/>
      <c r="C833" s="392"/>
      <c r="D833" s="393"/>
      <c r="E833" s="392"/>
      <c r="F833" s="392"/>
      <c r="G833" s="393"/>
      <c r="H833" s="392"/>
      <c r="I833" s="392"/>
      <c r="J833" s="307"/>
      <c r="K833" s="307"/>
      <c r="L833" s="307"/>
      <c r="M833" s="307"/>
      <c r="N833" s="307"/>
      <c r="O833" s="307"/>
      <c r="P833" s="307"/>
      <c r="Q833" s="307"/>
      <c r="R833" s="307"/>
      <c r="S833" s="307"/>
      <c r="T833" s="307"/>
      <c r="U833" s="307"/>
      <c r="V833" s="307"/>
      <c r="W833" s="307"/>
      <c r="X833" s="307"/>
      <c r="Y833" s="307"/>
      <c r="Z833" s="307"/>
      <c r="AA833" s="307"/>
      <c r="AB833" s="307"/>
    </row>
    <row r="834">
      <c r="A834" s="392"/>
      <c r="B834" s="392"/>
      <c r="C834" s="392"/>
      <c r="D834" s="393"/>
      <c r="E834" s="392"/>
      <c r="F834" s="392"/>
      <c r="G834" s="393"/>
      <c r="H834" s="392"/>
      <c r="I834" s="392"/>
      <c r="J834" s="307"/>
      <c r="K834" s="307"/>
      <c r="L834" s="307"/>
      <c r="M834" s="307"/>
      <c r="N834" s="307"/>
      <c r="O834" s="307"/>
      <c r="P834" s="307"/>
      <c r="Q834" s="307"/>
      <c r="R834" s="307"/>
      <c r="S834" s="307"/>
      <c r="T834" s="307"/>
      <c r="U834" s="307"/>
      <c r="V834" s="307"/>
      <c r="W834" s="307"/>
      <c r="X834" s="307"/>
      <c r="Y834" s="307"/>
      <c r="Z834" s="307"/>
      <c r="AA834" s="307"/>
      <c r="AB834" s="307"/>
    </row>
    <row r="835">
      <c r="A835" s="392"/>
      <c r="B835" s="392"/>
      <c r="C835" s="392"/>
      <c r="D835" s="393"/>
      <c r="E835" s="392"/>
      <c r="F835" s="392"/>
      <c r="G835" s="393"/>
      <c r="H835" s="392"/>
      <c r="I835" s="392"/>
      <c r="J835" s="307"/>
      <c r="K835" s="307"/>
      <c r="L835" s="307"/>
      <c r="M835" s="307"/>
      <c r="N835" s="307"/>
      <c r="O835" s="307"/>
      <c r="P835" s="307"/>
      <c r="Q835" s="307"/>
      <c r="R835" s="307"/>
      <c r="S835" s="307"/>
      <c r="T835" s="307"/>
      <c r="U835" s="307"/>
      <c r="V835" s="307"/>
      <c r="W835" s="307"/>
      <c r="X835" s="307"/>
      <c r="Y835" s="307"/>
      <c r="Z835" s="307"/>
      <c r="AA835" s="307"/>
      <c r="AB835" s="307"/>
    </row>
    <row r="836">
      <c r="A836" s="392"/>
      <c r="B836" s="392"/>
      <c r="C836" s="392"/>
      <c r="D836" s="393"/>
      <c r="E836" s="392"/>
      <c r="F836" s="392"/>
      <c r="G836" s="393"/>
      <c r="H836" s="392"/>
      <c r="I836" s="392"/>
      <c r="J836" s="307"/>
      <c r="K836" s="307"/>
      <c r="L836" s="307"/>
      <c r="M836" s="307"/>
      <c r="N836" s="307"/>
      <c r="O836" s="307"/>
      <c r="P836" s="307"/>
      <c r="Q836" s="307"/>
      <c r="R836" s="307"/>
      <c r="S836" s="307"/>
      <c r="T836" s="307"/>
      <c r="U836" s="307"/>
      <c r="V836" s="307"/>
      <c r="W836" s="307"/>
      <c r="X836" s="307"/>
      <c r="Y836" s="307"/>
      <c r="Z836" s="307"/>
      <c r="AA836" s="307"/>
      <c r="AB836" s="307"/>
    </row>
    <row r="837">
      <c r="A837" s="392"/>
      <c r="B837" s="392"/>
      <c r="C837" s="392"/>
      <c r="D837" s="393"/>
      <c r="E837" s="392"/>
      <c r="F837" s="392"/>
      <c r="G837" s="393"/>
      <c r="H837" s="392"/>
      <c r="I837" s="392"/>
      <c r="J837" s="307"/>
      <c r="K837" s="307"/>
      <c r="L837" s="307"/>
      <c r="M837" s="307"/>
      <c r="N837" s="307"/>
      <c r="O837" s="307"/>
      <c r="P837" s="307"/>
      <c r="Q837" s="307"/>
      <c r="R837" s="307"/>
      <c r="S837" s="307"/>
      <c r="T837" s="307"/>
      <c r="U837" s="307"/>
      <c r="V837" s="307"/>
      <c r="W837" s="307"/>
      <c r="X837" s="307"/>
      <c r="Y837" s="307"/>
      <c r="Z837" s="307"/>
      <c r="AA837" s="307"/>
      <c r="AB837" s="307"/>
    </row>
    <row r="838">
      <c r="A838" s="392"/>
      <c r="B838" s="392"/>
      <c r="C838" s="392"/>
      <c r="D838" s="393"/>
      <c r="E838" s="392"/>
      <c r="F838" s="392"/>
      <c r="G838" s="393"/>
      <c r="H838" s="392"/>
      <c r="I838" s="392"/>
      <c r="J838" s="307"/>
      <c r="K838" s="307"/>
      <c r="L838" s="307"/>
      <c r="M838" s="307"/>
      <c r="N838" s="307"/>
      <c r="O838" s="307"/>
      <c r="P838" s="307"/>
      <c r="Q838" s="307"/>
      <c r="R838" s="307"/>
      <c r="S838" s="307"/>
      <c r="T838" s="307"/>
      <c r="U838" s="307"/>
      <c r="V838" s="307"/>
      <c r="W838" s="307"/>
      <c r="X838" s="307"/>
      <c r="Y838" s="307"/>
      <c r="Z838" s="307"/>
      <c r="AA838" s="307"/>
      <c r="AB838" s="307"/>
    </row>
    <row r="839">
      <c r="A839" s="392"/>
      <c r="B839" s="392"/>
      <c r="C839" s="392"/>
      <c r="D839" s="393"/>
      <c r="E839" s="392"/>
      <c r="F839" s="392"/>
      <c r="G839" s="393"/>
      <c r="H839" s="392"/>
      <c r="I839" s="392"/>
      <c r="J839" s="307"/>
      <c r="K839" s="307"/>
      <c r="L839" s="307"/>
      <c r="M839" s="307"/>
      <c r="N839" s="307"/>
      <c r="O839" s="307"/>
      <c r="P839" s="307"/>
      <c r="Q839" s="307"/>
      <c r="R839" s="307"/>
      <c r="S839" s="307"/>
      <c r="T839" s="307"/>
      <c r="U839" s="307"/>
      <c r="V839" s="307"/>
      <c r="W839" s="307"/>
      <c r="X839" s="307"/>
      <c r="Y839" s="307"/>
      <c r="Z839" s="307"/>
      <c r="AA839" s="307"/>
      <c r="AB839" s="307"/>
    </row>
    <row r="840">
      <c r="A840" s="392"/>
      <c r="B840" s="392"/>
      <c r="C840" s="392"/>
      <c r="D840" s="393"/>
      <c r="E840" s="392"/>
      <c r="F840" s="392"/>
      <c r="G840" s="393"/>
      <c r="H840" s="392"/>
      <c r="I840" s="392"/>
      <c r="J840" s="307"/>
      <c r="K840" s="307"/>
      <c r="L840" s="307"/>
      <c r="M840" s="307"/>
      <c r="N840" s="307"/>
      <c r="O840" s="307"/>
      <c r="P840" s="307"/>
      <c r="Q840" s="307"/>
      <c r="R840" s="307"/>
      <c r="S840" s="307"/>
      <c r="T840" s="307"/>
      <c r="U840" s="307"/>
      <c r="V840" s="307"/>
      <c r="W840" s="307"/>
      <c r="X840" s="307"/>
      <c r="Y840" s="307"/>
      <c r="Z840" s="307"/>
      <c r="AA840" s="307"/>
      <c r="AB840" s="307"/>
    </row>
    <row r="841">
      <c r="A841" s="392"/>
      <c r="B841" s="392"/>
      <c r="C841" s="392"/>
      <c r="D841" s="393"/>
      <c r="E841" s="392"/>
      <c r="F841" s="392"/>
      <c r="G841" s="393"/>
      <c r="H841" s="392"/>
      <c r="I841" s="392"/>
      <c r="J841" s="307"/>
      <c r="K841" s="307"/>
      <c r="L841" s="307"/>
      <c r="M841" s="307"/>
      <c r="N841" s="307"/>
      <c r="O841" s="307"/>
      <c r="P841" s="307"/>
      <c r="Q841" s="307"/>
      <c r="R841" s="307"/>
      <c r="S841" s="307"/>
      <c r="T841" s="307"/>
      <c r="U841" s="307"/>
      <c r="V841" s="307"/>
      <c r="W841" s="307"/>
      <c r="X841" s="307"/>
      <c r="Y841" s="307"/>
      <c r="Z841" s="307"/>
      <c r="AA841" s="307"/>
      <c r="AB841" s="307"/>
    </row>
    <row r="842">
      <c r="A842" s="392"/>
      <c r="B842" s="392"/>
      <c r="C842" s="392"/>
      <c r="D842" s="393"/>
      <c r="E842" s="392"/>
      <c r="F842" s="392"/>
      <c r="G842" s="393"/>
      <c r="H842" s="392"/>
      <c r="I842" s="392"/>
      <c r="J842" s="307"/>
      <c r="K842" s="307"/>
      <c r="L842" s="307"/>
      <c r="M842" s="307"/>
      <c r="N842" s="307"/>
      <c r="O842" s="307"/>
      <c r="P842" s="307"/>
      <c r="Q842" s="307"/>
      <c r="R842" s="307"/>
      <c r="S842" s="307"/>
      <c r="T842" s="307"/>
      <c r="U842" s="307"/>
      <c r="V842" s="307"/>
      <c r="W842" s="307"/>
      <c r="X842" s="307"/>
      <c r="Y842" s="307"/>
      <c r="Z842" s="307"/>
      <c r="AA842" s="307"/>
      <c r="AB842" s="307"/>
    </row>
    <row r="843">
      <c r="A843" s="392"/>
      <c r="B843" s="392"/>
      <c r="C843" s="392"/>
      <c r="D843" s="393"/>
      <c r="E843" s="392"/>
      <c r="F843" s="392"/>
      <c r="G843" s="393"/>
      <c r="H843" s="392"/>
      <c r="I843" s="392"/>
      <c r="J843" s="307"/>
      <c r="K843" s="307"/>
      <c r="L843" s="307"/>
      <c r="M843" s="307"/>
      <c r="N843" s="307"/>
      <c r="O843" s="307"/>
      <c r="P843" s="307"/>
      <c r="Q843" s="307"/>
      <c r="R843" s="307"/>
      <c r="S843" s="307"/>
      <c r="T843" s="307"/>
      <c r="U843" s="307"/>
      <c r="V843" s="307"/>
      <c r="W843" s="307"/>
      <c r="X843" s="307"/>
      <c r="Y843" s="307"/>
      <c r="Z843" s="307"/>
      <c r="AA843" s="307"/>
      <c r="AB843" s="307"/>
    </row>
    <row r="844">
      <c r="A844" s="392"/>
      <c r="B844" s="392"/>
      <c r="C844" s="392"/>
      <c r="D844" s="393"/>
      <c r="E844" s="392"/>
      <c r="F844" s="392"/>
      <c r="G844" s="393"/>
      <c r="H844" s="392"/>
      <c r="I844" s="392"/>
      <c r="J844" s="307"/>
      <c r="K844" s="307"/>
      <c r="L844" s="307"/>
      <c r="M844" s="307"/>
      <c r="N844" s="307"/>
      <c r="O844" s="307"/>
      <c r="P844" s="307"/>
      <c r="Q844" s="307"/>
      <c r="R844" s="307"/>
      <c r="S844" s="307"/>
      <c r="T844" s="307"/>
      <c r="U844" s="307"/>
      <c r="V844" s="307"/>
      <c r="W844" s="307"/>
      <c r="X844" s="307"/>
      <c r="Y844" s="307"/>
      <c r="Z844" s="307"/>
      <c r="AA844" s="307"/>
      <c r="AB844" s="307"/>
    </row>
    <row r="845">
      <c r="A845" s="392"/>
      <c r="B845" s="392"/>
      <c r="C845" s="392"/>
      <c r="D845" s="393"/>
      <c r="E845" s="392"/>
      <c r="F845" s="392"/>
      <c r="G845" s="393"/>
      <c r="H845" s="392"/>
      <c r="I845" s="392"/>
      <c r="J845" s="307"/>
      <c r="K845" s="307"/>
      <c r="L845" s="307"/>
      <c r="M845" s="307"/>
      <c r="N845" s="307"/>
      <c r="O845" s="307"/>
      <c r="P845" s="307"/>
      <c r="Q845" s="307"/>
      <c r="R845" s="307"/>
      <c r="S845" s="307"/>
      <c r="T845" s="307"/>
      <c r="U845" s="307"/>
      <c r="V845" s="307"/>
      <c r="W845" s="307"/>
      <c r="X845" s="307"/>
      <c r="Y845" s="307"/>
      <c r="Z845" s="307"/>
      <c r="AA845" s="307"/>
      <c r="AB845" s="307"/>
    </row>
    <row r="846">
      <c r="A846" s="392"/>
      <c r="B846" s="392"/>
      <c r="C846" s="392"/>
      <c r="D846" s="393"/>
      <c r="E846" s="392"/>
      <c r="F846" s="392"/>
      <c r="G846" s="393"/>
      <c r="H846" s="392"/>
      <c r="I846" s="392"/>
      <c r="J846" s="307"/>
      <c r="K846" s="307"/>
      <c r="L846" s="307"/>
      <c r="M846" s="307"/>
      <c r="N846" s="307"/>
      <c r="O846" s="307"/>
      <c r="P846" s="307"/>
      <c r="Q846" s="307"/>
      <c r="R846" s="307"/>
      <c r="S846" s="307"/>
      <c r="T846" s="307"/>
      <c r="U846" s="307"/>
      <c r="V846" s="307"/>
      <c r="W846" s="307"/>
      <c r="X846" s="307"/>
      <c r="Y846" s="307"/>
      <c r="Z846" s="307"/>
      <c r="AA846" s="307"/>
      <c r="AB846" s="307"/>
    </row>
    <row r="847">
      <c r="A847" s="392"/>
      <c r="B847" s="392"/>
      <c r="C847" s="392"/>
      <c r="D847" s="393"/>
      <c r="E847" s="392"/>
      <c r="F847" s="392"/>
      <c r="G847" s="393"/>
      <c r="H847" s="392"/>
      <c r="I847" s="392"/>
      <c r="J847" s="307"/>
      <c r="K847" s="307"/>
      <c r="L847" s="307"/>
      <c r="M847" s="307"/>
      <c r="N847" s="307"/>
      <c r="O847" s="307"/>
      <c r="P847" s="307"/>
      <c r="Q847" s="307"/>
      <c r="R847" s="307"/>
      <c r="S847" s="307"/>
      <c r="T847" s="307"/>
      <c r="U847" s="307"/>
      <c r="V847" s="307"/>
      <c r="W847" s="307"/>
      <c r="X847" s="307"/>
      <c r="Y847" s="307"/>
      <c r="Z847" s="307"/>
      <c r="AA847" s="307"/>
      <c r="AB847" s="307"/>
    </row>
    <row r="848">
      <c r="A848" s="392"/>
      <c r="B848" s="392"/>
      <c r="C848" s="392"/>
      <c r="D848" s="393"/>
      <c r="E848" s="392"/>
      <c r="F848" s="392"/>
      <c r="G848" s="393"/>
      <c r="H848" s="392"/>
      <c r="I848" s="392"/>
      <c r="J848" s="307"/>
      <c r="K848" s="307"/>
      <c r="L848" s="307"/>
      <c r="M848" s="307"/>
      <c r="N848" s="307"/>
      <c r="O848" s="307"/>
      <c r="P848" s="307"/>
      <c r="Q848" s="307"/>
      <c r="R848" s="307"/>
      <c r="S848" s="307"/>
      <c r="T848" s="307"/>
      <c r="U848" s="307"/>
      <c r="V848" s="307"/>
      <c r="W848" s="307"/>
      <c r="X848" s="307"/>
      <c r="Y848" s="307"/>
      <c r="Z848" s="307"/>
      <c r="AA848" s="307"/>
      <c r="AB848" s="307"/>
    </row>
    <row r="849">
      <c r="A849" s="392"/>
      <c r="B849" s="392"/>
      <c r="C849" s="392"/>
      <c r="D849" s="393"/>
      <c r="E849" s="392"/>
      <c r="F849" s="392"/>
      <c r="G849" s="393"/>
      <c r="H849" s="392"/>
      <c r="I849" s="392"/>
      <c r="J849" s="307"/>
      <c r="K849" s="307"/>
      <c r="L849" s="307"/>
      <c r="M849" s="307"/>
      <c r="N849" s="307"/>
      <c r="O849" s="307"/>
      <c r="P849" s="307"/>
      <c r="Q849" s="307"/>
      <c r="R849" s="307"/>
      <c r="S849" s="307"/>
      <c r="T849" s="307"/>
      <c r="U849" s="307"/>
      <c r="V849" s="307"/>
      <c r="W849" s="307"/>
      <c r="X849" s="307"/>
      <c r="Y849" s="307"/>
      <c r="Z849" s="307"/>
      <c r="AA849" s="307"/>
      <c r="AB849" s="307"/>
    </row>
    <row r="850">
      <c r="A850" s="392"/>
      <c r="B850" s="392"/>
      <c r="C850" s="392"/>
      <c r="D850" s="393"/>
      <c r="E850" s="392"/>
      <c r="F850" s="392"/>
      <c r="G850" s="393"/>
      <c r="H850" s="392"/>
      <c r="I850" s="392"/>
      <c r="J850" s="307"/>
      <c r="K850" s="307"/>
      <c r="L850" s="307"/>
      <c r="M850" s="307"/>
      <c r="N850" s="307"/>
      <c r="O850" s="307"/>
      <c r="P850" s="307"/>
      <c r="Q850" s="307"/>
      <c r="R850" s="307"/>
      <c r="S850" s="307"/>
      <c r="T850" s="307"/>
      <c r="U850" s="307"/>
      <c r="V850" s="307"/>
      <c r="W850" s="307"/>
      <c r="X850" s="307"/>
      <c r="Y850" s="307"/>
      <c r="Z850" s="307"/>
      <c r="AA850" s="307"/>
      <c r="AB850" s="307"/>
    </row>
    <row r="851">
      <c r="A851" s="392"/>
      <c r="B851" s="392"/>
      <c r="C851" s="392"/>
      <c r="D851" s="393"/>
      <c r="E851" s="392"/>
      <c r="F851" s="392"/>
      <c r="G851" s="393"/>
      <c r="H851" s="392"/>
      <c r="I851" s="392"/>
      <c r="J851" s="307"/>
      <c r="K851" s="307"/>
      <c r="L851" s="307"/>
      <c r="M851" s="307"/>
      <c r="N851" s="307"/>
      <c r="O851" s="307"/>
      <c r="P851" s="307"/>
      <c r="Q851" s="307"/>
      <c r="R851" s="307"/>
      <c r="S851" s="307"/>
      <c r="T851" s="307"/>
      <c r="U851" s="307"/>
      <c r="V851" s="307"/>
      <c r="W851" s="307"/>
      <c r="X851" s="307"/>
      <c r="Y851" s="307"/>
      <c r="Z851" s="307"/>
      <c r="AA851" s="307"/>
      <c r="AB851" s="307"/>
    </row>
    <row r="852">
      <c r="A852" s="392"/>
      <c r="B852" s="392"/>
      <c r="C852" s="392"/>
      <c r="D852" s="393"/>
      <c r="E852" s="392"/>
      <c r="F852" s="392"/>
      <c r="G852" s="393"/>
      <c r="H852" s="392"/>
      <c r="I852" s="392"/>
      <c r="J852" s="307"/>
      <c r="K852" s="307"/>
      <c r="L852" s="307"/>
      <c r="M852" s="307"/>
      <c r="N852" s="307"/>
      <c r="O852" s="307"/>
      <c r="P852" s="307"/>
      <c r="Q852" s="307"/>
      <c r="R852" s="307"/>
      <c r="S852" s="307"/>
      <c r="T852" s="307"/>
      <c r="U852" s="307"/>
      <c r="V852" s="307"/>
      <c r="W852" s="307"/>
      <c r="X852" s="307"/>
      <c r="Y852" s="307"/>
      <c r="Z852" s="307"/>
      <c r="AA852" s="307"/>
      <c r="AB852" s="307"/>
    </row>
    <row r="853">
      <c r="A853" s="392"/>
      <c r="B853" s="392"/>
      <c r="C853" s="392"/>
      <c r="D853" s="393"/>
      <c r="E853" s="392"/>
      <c r="F853" s="392"/>
      <c r="G853" s="393"/>
      <c r="H853" s="392"/>
      <c r="I853" s="392"/>
      <c r="J853" s="307"/>
      <c r="K853" s="307"/>
      <c r="L853" s="307"/>
      <c r="M853" s="307"/>
      <c r="N853" s="307"/>
      <c r="O853" s="307"/>
      <c r="P853" s="307"/>
      <c r="Q853" s="307"/>
      <c r="R853" s="307"/>
      <c r="S853" s="307"/>
      <c r="T853" s="307"/>
      <c r="U853" s="307"/>
      <c r="V853" s="307"/>
      <c r="W853" s="307"/>
      <c r="X853" s="307"/>
      <c r="Y853" s="307"/>
      <c r="Z853" s="307"/>
      <c r="AA853" s="307"/>
      <c r="AB853" s="307"/>
    </row>
    <row r="854">
      <c r="A854" s="392"/>
      <c r="B854" s="392"/>
      <c r="C854" s="392"/>
      <c r="D854" s="393"/>
      <c r="E854" s="392"/>
      <c r="F854" s="392"/>
      <c r="G854" s="393"/>
      <c r="H854" s="392"/>
      <c r="I854" s="392"/>
      <c r="J854" s="307"/>
      <c r="K854" s="307"/>
      <c r="L854" s="307"/>
      <c r="M854" s="307"/>
      <c r="N854" s="307"/>
      <c r="O854" s="307"/>
      <c r="P854" s="307"/>
      <c r="Q854" s="307"/>
      <c r="R854" s="307"/>
      <c r="S854" s="307"/>
      <c r="T854" s="307"/>
      <c r="U854" s="307"/>
      <c r="V854" s="307"/>
      <c r="W854" s="307"/>
      <c r="X854" s="307"/>
      <c r="Y854" s="307"/>
      <c r="Z854" s="307"/>
      <c r="AA854" s="307"/>
      <c r="AB854" s="307"/>
    </row>
    <row r="855">
      <c r="A855" s="392"/>
      <c r="B855" s="392"/>
      <c r="C855" s="392"/>
      <c r="D855" s="393"/>
      <c r="E855" s="392"/>
      <c r="F855" s="392"/>
      <c r="G855" s="393"/>
      <c r="H855" s="392"/>
      <c r="I855" s="392"/>
      <c r="J855" s="307"/>
      <c r="K855" s="307"/>
      <c r="L855" s="307"/>
      <c r="M855" s="307"/>
      <c r="N855" s="307"/>
      <c r="O855" s="307"/>
      <c r="P855" s="307"/>
      <c r="Q855" s="307"/>
      <c r="R855" s="307"/>
      <c r="S855" s="307"/>
      <c r="T855" s="307"/>
      <c r="U855" s="307"/>
      <c r="V855" s="307"/>
      <c r="W855" s="307"/>
      <c r="X855" s="307"/>
      <c r="Y855" s="307"/>
      <c r="Z855" s="307"/>
      <c r="AA855" s="307"/>
      <c r="AB855" s="307"/>
    </row>
    <row r="856">
      <c r="A856" s="392"/>
      <c r="B856" s="392"/>
      <c r="C856" s="392"/>
      <c r="D856" s="393"/>
      <c r="E856" s="392"/>
      <c r="F856" s="392"/>
      <c r="G856" s="393"/>
      <c r="H856" s="392"/>
      <c r="I856" s="392"/>
      <c r="J856" s="307"/>
      <c r="K856" s="307"/>
      <c r="L856" s="307"/>
      <c r="M856" s="307"/>
      <c r="N856" s="307"/>
      <c r="O856" s="307"/>
      <c r="P856" s="307"/>
      <c r="Q856" s="307"/>
      <c r="R856" s="307"/>
      <c r="S856" s="307"/>
      <c r="T856" s="307"/>
      <c r="U856" s="307"/>
      <c r="V856" s="307"/>
      <c r="W856" s="307"/>
      <c r="X856" s="307"/>
      <c r="Y856" s="307"/>
      <c r="Z856" s="307"/>
      <c r="AA856" s="307"/>
      <c r="AB856" s="307"/>
    </row>
    <row r="857">
      <c r="A857" s="392"/>
      <c r="B857" s="392"/>
      <c r="C857" s="392"/>
      <c r="D857" s="393"/>
      <c r="E857" s="392"/>
      <c r="F857" s="392"/>
      <c r="G857" s="393"/>
      <c r="H857" s="392"/>
      <c r="I857" s="392"/>
      <c r="J857" s="307"/>
      <c r="K857" s="307"/>
      <c r="L857" s="307"/>
      <c r="M857" s="307"/>
      <c r="N857" s="307"/>
      <c r="O857" s="307"/>
      <c r="P857" s="307"/>
      <c r="Q857" s="307"/>
      <c r="R857" s="307"/>
      <c r="S857" s="307"/>
      <c r="T857" s="307"/>
      <c r="U857" s="307"/>
      <c r="V857" s="307"/>
      <c r="W857" s="307"/>
      <c r="X857" s="307"/>
      <c r="Y857" s="307"/>
      <c r="Z857" s="307"/>
      <c r="AA857" s="307"/>
      <c r="AB857" s="307"/>
    </row>
    <row r="858">
      <c r="A858" s="392"/>
      <c r="B858" s="392"/>
      <c r="C858" s="392"/>
      <c r="D858" s="393"/>
      <c r="E858" s="392"/>
      <c r="F858" s="392"/>
      <c r="G858" s="393"/>
      <c r="H858" s="392"/>
      <c r="I858" s="392"/>
      <c r="J858" s="307"/>
      <c r="K858" s="307"/>
      <c r="L858" s="307"/>
      <c r="M858" s="307"/>
      <c r="N858" s="307"/>
      <c r="O858" s="307"/>
      <c r="P858" s="307"/>
      <c r="Q858" s="307"/>
      <c r="R858" s="307"/>
      <c r="S858" s="307"/>
      <c r="T858" s="307"/>
      <c r="U858" s="307"/>
      <c r="V858" s="307"/>
      <c r="W858" s="307"/>
      <c r="X858" s="307"/>
      <c r="Y858" s="307"/>
      <c r="Z858" s="307"/>
      <c r="AA858" s="307"/>
      <c r="AB858" s="307"/>
    </row>
    <row r="859">
      <c r="A859" s="392"/>
      <c r="B859" s="392"/>
      <c r="C859" s="392"/>
      <c r="D859" s="393"/>
      <c r="E859" s="392"/>
      <c r="F859" s="392"/>
      <c r="G859" s="393"/>
      <c r="H859" s="392"/>
      <c r="I859" s="392"/>
      <c r="J859" s="307"/>
      <c r="K859" s="307"/>
      <c r="L859" s="307"/>
      <c r="M859" s="307"/>
      <c r="N859" s="307"/>
      <c r="O859" s="307"/>
      <c r="P859" s="307"/>
      <c r="Q859" s="307"/>
      <c r="R859" s="307"/>
      <c r="S859" s="307"/>
      <c r="T859" s="307"/>
      <c r="U859" s="307"/>
      <c r="V859" s="307"/>
      <c r="W859" s="307"/>
      <c r="X859" s="307"/>
      <c r="Y859" s="307"/>
      <c r="Z859" s="307"/>
      <c r="AA859" s="307"/>
      <c r="AB859" s="307"/>
    </row>
    <row r="860">
      <c r="A860" s="392"/>
      <c r="B860" s="392"/>
      <c r="C860" s="392"/>
      <c r="D860" s="393"/>
      <c r="E860" s="392"/>
      <c r="F860" s="392"/>
      <c r="G860" s="393"/>
      <c r="H860" s="392"/>
      <c r="I860" s="392"/>
      <c r="J860" s="307"/>
      <c r="K860" s="307"/>
      <c r="L860" s="307"/>
      <c r="M860" s="307"/>
      <c r="N860" s="307"/>
      <c r="O860" s="307"/>
      <c r="P860" s="307"/>
      <c r="Q860" s="307"/>
      <c r="R860" s="307"/>
      <c r="S860" s="307"/>
      <c r="T860" s="307"/>
      <c r="U860" s="307"/>
      <c r="V860" s="307"/>
      <c r="W860" s="307"/>
      <c r="X860" s="307"/>
      <c r="Y860" s="307"/>
      <c r="Z860" s="307"/>
      <c r="AA860" s="307"/>
      <c r="AB860" s="307"/>
    </row>
    <row r="861">
      <c r="A861" s="392"/>
      <c r="B861" s="392"/>
      <c r="C861" s="392"/>
      <c r="D861" s="393"/>
      <c r="E861" s="392"/>
      <c r="F861" s="392"/>
      <c r="G861" s="393"/>
      <c r="H861" s="392"/>
      <c r="I861" s="392"/>
      <c r="J861" s="307"/>
      <c r="K861" s="307"/>
      <c r="L861" s="307"/>
      <c r="M861" s="307"/>
      <c r="N861" s="307"/>
      <c r="O861" s="307"/>
      <c r="P861" s="307"/>
      <c r="Q861" s="307"/>
      <c r="R861" s="307"/>
      <c r="S861" s="307"/>
      <c r="T861" s="307"/>
      <c r="U861" s="307"/>
      <c r="V861" s="307"/>
      <c r="W861" s="307"/>
      <c r="X861" s="307"/>
      <c r="Y861" s="307"/>
      <c r="Z861" s="307"/>
      <c r="AA861" s="307"/>
      <c r="AB861" s="307"/>
    </row>
    <row r="862">
      <c r="A862" s="392"/>
      <c r="B862" s="392"/>
      <c r="C862" s="392"/>
      <c r="D862" s="393"/>
      <c r="E862" s="392"/>
      <c r="F862" s="392"/>
      <c r="G862" s="393"/>
      <c r="H862" s="392"/>
      <c r="I862" s="392"/>
      <c r="J862" s="307"/>
      <c r="K862" s="307"/>
      <c r="L862" s="307"/>
      <c r="M862" s="307"/>
      <c r="N862" s="307"/>
      <c r="O862" s="307"/>
      <c r="P862" s="307"/>
      <c r="Q862" s="307"/>
      <c r="R862" s="307"/>
      <c r="S862" s="307"/>
      <c r="T862" s="307"/>
      <c r="U862" s="307"/>
      <c r="V862" s="307"/>
      <c r="W862" s="307"/>
      <c r="X862" s="307"/>
      <c r="Y862" s="307"/>
      <c r="Z862" s="307"/>
      <c r="AA862" s="307"/>
      <c r="AB862" s="307"/>
    </row>
    <row r="863">
      <c r="A863" s="392"/>
      <c r="B863" s="392"/>
      <c r="C863" s="392"/>
      <c r="D863" s="393"/>
      <c r="E863" s="392"/>
      <c r="F863" s="392"/>
      <c r="G863" s="393"/>
      <c r="H863" s="392"/>
      <c r="I863" s="392"/>
      <c r="J863" s="307"/>
      <c r="K863" s="307"/>
      <c r="L863" s="307"/>
      <c r="M863" s="307"/>
      <c r="N863" s="307"/>
      <c r="O863" s="307"/>
      <c r="P863" s="307"/>
      <c r="Q863" s="307"/>
      <c r="R863" s="307"/>
      <c r="S863" s="307"/>
      <c r="T863" s="307"/>
      <c r="U863" s="307"/>
      <c r="V863" s="307"/>
      <c r="W863" s="307"/>
      <c r="X863" s="307"/>
      <c r="Y863" s="307"/>
      <c r="Z863" s="307"/>
      <c r="AA863" s="307"/>
      <c r="AB863" s="307"/>
    </row>
    <row r="864">
      <c r="A864" s="392"/>
      <c r="B864" s="392"/>
      <c r="C864" s="392"/>
      <c r="D864" s="393"/>
      <c r="E864" s="392"/>
      <c r="F864" s="392"/>
      <c r="G864" s="393"/>
      <c r="H864" s="392"/>
      <c r="I864" s="392"/>
      <c r="J864" s="307"/>
      <c r="K864" s="307"/>
      <c r="L864" s="307"/>
      <c r="M864" s="307"/>
      <c r="N864" s="307"/>
      <c r="O864" s="307"/>
      <c r="P864" s="307"/>
      <c r="Q864" s="307"/>
      <c r="R864" s="307"/>
      <c r="S864" s="307"/>
      <c r="T864" s="307"/>
      <c r="U864" s="307"/>
      <c r="V864" s="307"/>
      <c r="W864" s="307"/>
      <c r="X864" s="307"/>
      <c r="Y864" s="307"/>
      <c r="Z864" s="307"/>
      <c r="AA864" s="307"/>
      <c r="AB864" s="307"/>
    </row>
    <row r="865">
      <c r="A865" s="392"/>
      <c r="B865" s="392"/>
      <c r="C865" s="392"/>
      <c r="D865" s="393"/>
      <c r="E865" s="392"/>
      <c r="F865" s="392"/>
      <c r="G865" s="393"/>
      <c r="H865" s="392"/>
      <c r="I865" s="392"/>
      <c r="J865" s="307"/>
      <c r="K865" s="307"/>
      <c r="L865" s="307"/>
      <c r="M865" s="307"/>
      <c r="N865" s="307"/>
      <c r="O865" s="307"/>
      <c r="P865" s="307"/>
      <c r="Q865" s="307"/>
      <c r="R865" s="307"/>
      <c r="S865" s="307"/>
      <c r="T865" s="307"/>
      <c r="U865" s="307"/>
      <c r="V865" s="307"/>
      <c r="W865" s="307"/>
      <c r="X865" s="307"/>
      <c r="Y865" s="307"/>
      <c r="Z865" s="307"/>
      <c r="AA865" s="307"/>
      <c r="AB865" s="307"/>
    </row>
    <row r="866">
      <c r="A866" s="392"/>
      <c r="B866" s="392"/>
      <c r="C866" s="392"/>
      <c r="D866" s="393"/>
      <c r="E866" s="392"/>
      <c r="F866" s="392"/>
      <c r="G866" s="393"/>
      <c r="H866" s="392"/>
      <c r="I866" s="392"/>
      <c r="J866" s="307"/>
      <c r="K866" s="307"/>
      <c r="L866" s="307"/>
      <c r="M866" s="307"/>
      <c r="N866" s="307"/>
      <c r="O866" s="307"/>
      <c r="P866" s="307"/>
      <c r="Q866" s="307"/>
      <c r="R866" s="307"/>
      <c r="S866" s="307"/>
      <c r="T866" s="307"/>
      <c r="U866" s="307"/>
      <c r="V866" s="307"/>
      <c r="W866" s="307"/>
      <c r="X866" s="307"/>
      <c r="Y866" s="307"/>
      <c r="Z866" s="307"/>
      <c r="AA866" s="307"/>
      <c r="AB866" s="307"/>
    </row>
    <row r="867">
      <c r="A867" s="392"/>
      <c r="B867" s="392"/>
      <c r="C867" s="392"/>
      <c r="D867" s="393"/>
      <c r="E867" s="392"/>
      <c r="F867" s="392"/>
      <c r="G867" s="393"/>
      <c r="H867" s="392"/>
      <c r="I867" s="392"/>
      <c r="J867" s="307"/>
      <c r="K867" s="307"/>
      <c r="L867" s="307"/>
      <c r="M867" s="307"/>
      <c r="N867" s="307"/>
      <c r="O867" s="307"/>
      <c r="P867" s="307"/>
      <c r="Q867" s="307"/>
      <c r="R867" s="307"/>
      <c r="S867" s="307"/>
      <c r="T867" s="307"/>
      <c r="U867" s="307"/>
      <c r="V867" s="307"/>
      <c r="W867" s="307"/>
      <c r="X867" s="307"/>
      <c r="Y867" s="307"/>
      <c r="Z867" s="307"/>
      <c r="AA867" s="307"/>
      <c r="AB867" s="307"/>
    </row>
    <row r="868">
      <c r="A868" s="392"/>
      <c r="B868" s="392"/>
      <c r="C868" s="392"/>
      <c r="D868" s="393"/>
      <c r="E868" s="392"/>
      <c r="F868" s="392"/>
      <c r="G868" s="393"/>
      <c r="H868" s="392"/>
      <c r="I868" s="392"/>
      <c r="J868" s="307"/>
      <c r="K868" s="307"/>
      <c r="L868" s="307"/>
      <c r="M868" s="307"/>
      <c r="N868" s="307"/>
      <c r="O868" s="307"/>
      <c r="P868" s="307"/>
      <c r="Q868" s="307"/>
      <c r="R868" s="307"/>
      <c r="S868" s="307"/>
      <c r="T868" s="307"/>
      <c r="U868" s="307"/>
      <c r="V868" s="307"/>
      <c r="W868" s="307"/>
      <c r="X868" s="307"/>
      <c r="Y868" s="307"/>
      <c r="Z868" s="307"/>
      <c r="AA868" s="307"/>
      <c r="AB868" s="307"/>
    </row>
    <row r="869">
      <c r="A869" s="392"/>
      <c r="B869" s="392"/>
      <c r="C869" s="392"/>
      <c r="D869" s="393"/>
      <c r="E869" s="392"/>
      <c r="F869" s="392"/>
      <c r="G869" s="393"/>
      <c r="H869" s="392"/>
      <c r="I869" s="392"/>
      <c r="J869" s="307"/>
      <c r="K869" s="307"/>
      <c r="L869" s="307"/>
      <c r="M869" s="307"/>
      <c r="N869" s="307"/>
      <c r="O869" s="307"/>
      <c r="P869" s="307"/>
      <c r="Q869" s="307"/>
      <c r="R869" s="307"/>
      <c r="S869" s="307"/>
      <c r="T869" s="307"/>
      <c r="U869" s="307"/>
      <c r="V869" s="307"/>
      <c r="W869" s="307"/>
      <c r="X869" s="307"/>
      <c r="Y869" s="307"/>
      <c r="Z869" s="307"/>
      <c r="AA869" s="307"/>
      <c r="AB869" s="307"/>
    </row>
    <row r="870">
      <c r="A870" s="392"/>
      <c r="B870" s="392"/>
      <c r="C870" s="392"/>
      <c r="D870" s="393"/>
      <c r="E870" s="392"/>
      <c r="F870" s="392"/>
      <c r="G870" s="393"/>
      <c r="H870" s="392"/>
      <c r="I870" s="392"/>
      <c r="J870" s="307"/>
      <c r="K870" s="307"/>
      <c r="L870" s="307"/>
      <c r="M870" s="307"/>
      <c r="N870" s="307"/>
      <c r="O870" s="307"/>
      <c r="P870" s="307"/>
      <c r="Q870" s="307"/>
      <c r="R870" s="307"/>
      <c r="S870" s="307"/>
      <c r="T870" s="307"/>
      <c r="U870" s="307"/>
      <c r="V870" s="307"/>
      <c r="W870" s="307"/>
      <c r="X870" s="307"/>
      <c r="Y870" s="307"/>
      <c r="Z870" s="307"/>
      <c r="AA870" s="307"/>
      <c r="AB870" s="307"/>
    </row>
    <row r="871">
      <c r="A871" s="392"/>
      <c r="B871" s="392"/>
      <c r="C871" s="392"/>
      <c r="D871" s="393"/>
      <c r="E871" s="392"/>
      <c r="F871" s="392"/>
      <c r="G871" s="393"/>
      <c r="H871" s="392"/>
      <c r="I871" s="392"/>
      <c r="J871" s="307"/>
      <c r="K871" s="307"/>
      <c r="L871" s="307"/>
      <c r="M871" s="307"/>
      <c r="N871" s="307"/>
      <c r="O871" s="307"/>
      <c r="P871" s="307"/>
      <c r="Q871" s="307"/>
      <c r="R871" s="307"/>
      <c r="S871" s="307"/>
      <c r="T871" s="307"/>
      <c r="U871" s="307"/>
      <c r="V871" s="307"/>
      <c r="W871" s="307"/>
      <c r="X871" s="307"/>
      <c r="Y871" s="307"/>
      <c r="Z871" s="307"/>
      <c r="AA871" s="307"/>
      <c r="AB871" s="307"/>
    </row>
    <row r="872">
      <c r="A872" s="392"/>
      <c r="B872" s="392"/>
      <c r="C872" s="392"/>
      <c r="D872" s="393"/>
      <c r="E872" s="392"/>
      <c r="F872" s="392"/>
      <c r="G872" s="393"/>
      <c r="H872" s="392"/>
      <c r="I872" s="392"/>
      <c r="J872" s="307"/>
      <c r="K872" s="307"/>
      <c r="L872" s="307"/>
      <c r="M872" s="307"/>
      <c r="N872" s="307"/>
      <c r="O872" s="307"/>
      <c r="P872" s="307"/>
      <c r="Q872" s="307"/>
      <c r="R872" s="307"/>
      <c r="S872" s="307"/>
      <c r="T872" s="307"/>
      <c r="U872" s="307"/>
      <c r="V872" s="307"/>
      <c r="W872" s="307"/>
      <c r="X872" s="307"/>
      <c r="Y872" s="307"/>
      <c r="Z872" s="307"/>
      <c r="AA872" s="307"/>
      <c r="AB872" s="307"/>
    </row>
    <row r="873">
      <c r="A873" s="392"/>
      <c r="B873" s="392"/>
      <c r="C873" s="392"/>
      <c r="D873" s="393"/>
      <c r="E873" s="392"/>
      <c r="F873" s="392"/>
      <c r="G873" s="393"/>
      <c r="H873" s="392"/>
      <c r="I873" s="392"/>
      <c r="J873" s="307"/>
      <c r="K873" s="307"/>
      <c r="L873" s="307"/>
      <c r="M873" s="307"/>
      <c r="N873" s="307"/>
      <c r="O873" s="307"/>
      <c r="P873" s="307"/>
      <c r="Q873" s="307"/>
      <c r="R873" s="307"/>
      <c r="S873" s="307"/>
      <c r="T873" s="307"/>
      <c r="U873" s="307"/>
      <c r="V873" s="307"/>
      <c r="W873" s="307"/>
      <c r="X873" s="307"/>
      <c r="Y873" s="307"/>
      <c r="Z873" s="307"/>
      <c r="AA873" s="307"/>
      <c r="AB873" s="307"/>
    </row>
    <row r="874">
      <c r="A874" s="392"/>
      <c r="B874" s="392"/>
      <c r="C874" s="392"/>
      <c r="D874" s="393"/>
      <c r="E874" s="392"/>
      <c r="F874" s="392"/>
      <c r="G874" s="393"/>
      <c r="H874" s="392"/>
      <c r="I874" s="392"/>
      <c r="J874" s="307"/>
      <c r="K874" s="307"/>
      <c r="L874" s="307"/>
      <c r="M874" s="307"/>
      <c r="N874" s="307"/>
      <c r="O874" s="307"/>
      <c r="P874" s="307"/>
      <c r="Q874" s="307"/>
      <c r="R874" s="307"/>
      <c r="S874" s="307"/>
      <c r="T874" s="307"/>
      <c r="U874" s="307"/>
      <c r="V874" s="307"/>
      <c r="W874" s="307"/>
      <c r="X874" s="307"/>
      <c r="Y874" s="307"/>
      <c r="Z874" s="307"/>
      <c r="AA874" s="307"/>
      <c r="AB874" s="307"/>
    </row>
    <row r="875">
      <c r="A875" s="392"/>
      <c r="B875" s="392"/>
      <c r="C875" s="392"/>
      <c r="D875" s="393"/>
      <c r="E875" s="392"/>
      <c r="F875" s="392"/>
      <c r="G875" s="393"/>
      <c r="H875" s="392"/>
      <c r="I875" s="392"/>
      <c r="J875" s="307"/>
      <c r="K875" s="307"/>
      <c r="L875" s="307"/>
      <c r="M875" s="307"/>
      <c r="N875" s="307"/>
      <c r="O875" s="307"/>
      <c r="P875" s="307"/>
      <c r="Q875" s="307"/>
      <c r="R875" s="307"/>
      <c r="S875" s="307"/>
      <c r="T875" s="307"/>
      <c r="U875" s="307"/>
      <c r="V875" s="307"/>
      <c r="W875" s="307"/>
      <c r="X875" s="307"/>
      <c r="Y875" s="307"/>
      <c r="Z875" s="307"/>
      <c r="AA875" s="307"/>
      <c r="AB875" s="307"/>
    </row>
    <row r="876">
      <c r="A876" s="392"/>
      <c r="B876" s="392"/>
      <c r="C876" s="392"/>
      <c r="D876" s="393"/>
      <c r="E876" s="392"/>
      <c r="F876" s="392"/>
      <c r="G876" s="393"/>
      <c r="H876" s="392"/>
      <c r="I876" s="392"/>
      <c r="J876" s="307"/>
      <c r="K876" s="307"/>
      <c r="L876" s="307"/>
      <c r="M876" s="307"/>
      <c r="N876" s="307"/>
      <c r="O876" s="307"/>
      <c r="P876" s="307"/>
      <c r="Q876" s="307"/>
      <c r="R876" s="307"/>
      <c r="S876" s="307"/>
      <c r="T876" s="307"/>
      <c r="U876" s="307"/>
      <c r="V876" s="307"/>
      <c r="W876" s="307"/>
      <c r="X876" s="307"/>
      <c r="Y876" s="307"/>
      <c r="Z876" s="307"/>
      <c r="AA876" s="307"/>
      <c r="AB876" s="307"/>
    </row>
    <row r="877">
      <c r="A877" s="392"/>
      <c r="B877" s="392"/>
      <c r="C877" s="392"/>
      <c r="D877" s="393"/>
      <c r="E877" s="392"/>
      <c r="F877" s="392"/>
      <c r="G877" s="393"/>
      <c r="H877" s="392"/>
      <c r="I877" s="392"/>
      <c r="J877" s="307"/>
      <c r="K877" s="307"/>
      <c r="L877" s="307"/>
      <c r="M877" s="307"/>
      <c r="N877" s="307"/>
      <c r="O877" s="307"/>
      <c r="P877" s="307"/>
      <c r="Q877" s="307"/>
      <c r="R877" s="307"/>
      <c r="S877" s="307"/>
      <c r="T877" s="307"/>
      <c r="U877" s="307"/>
      <c r="V877" s="307"/>
      <c r="W877" s="307"/>
      <c r="X877" s="307"/>
      <c r="Y877" s="307"/>
      <c r="Z877" s="307"/>
      <c r="AA877" s="307"/>
      <c r="AB877" s="307"/>
    </row>
    <row r="878">
      <c r="A878" s="392"/>
      <c r="B878" s="392"/>
      <c r="C878" s="392"/>
      <c r="D878" s="393"/>
      <c r="E878" s="392"/>
      <c r="F878" s="392"/>
      <c r="G878" s="393"/>
      <c r="H878" s="392"/>
      <c r="I878" s="392"/>
      <c r="J878" s="307"/>
      <c r="K878" s="307"/>
      <c r="L878" s="307"/>
      <c r="M878" s="307"/>
      <c r="N878" s="307"/>
      <c r="O878" s="307"/>
      <c r="P878" s="307"/>
      <c r="Q878" s="307"/>
      <c r="R878" s="307"/>
      <c r="S878" s="307"/>
      <c r="T878" s="307"/>
      <c r="U878" s="307"/>
      <c r="V878" s="307"/>
      <c r="W878" s="307"/>
      <c r="X878" s="307"/>
      <c r="Y878" s="307"/>
      <c r="Z878" s="307"/>
      <c r="AA878" s="307"/>
      <c r="AB878" s="307"/>
    </row>
    <row r="879">
      <c r="A879" s="392"/>
      <c r="B879" s="392"/>
      <c r="C879" s="392"/>
      <c r="D879" s="393"/>
      <c r="E879" s="392"/>
      <c r="F879" s="392"/>
      <c r="G879" s="393"/>
      <c r="H879" s="392"/>
      <c r="I879" s="392"/>
      <c r="J879" s="307"/>
      <c r="K879" s="307"/>
      <c r="L879" s="307"/>
      <c r="M879" s="307"/>
      <c r="N879" s="307"/>
      <c r="O879" s="307"/>
      <c r="P879" s="307"/>
      <c r="Q879" s="307"/>
      <c r="R879" s="307"/>
      <c r="S879" s="307"/>
      <c r="T879" s="307"/>
      <c r="U879" s="307"/>
      <c r="V879" s="307"/>
      <c r="W879" s="307"/>
      <c r="X879" s="307"/>
      <c r="Y879" s="307"/>
      <c r="Z879" s="307"/>
      <c r="AA879" s="307"/>
      <c r="AB879" s="307"/>
    </row>
    <row r="880">
      <c r="A880" s="392"/>
      <c r="B880" s="392"/>
      <c r="C880" s="392"/>
      <c r="D880" s="393"/>
      <c r="E880" s="392"/>
      <c r="F880" s="392"/>
      <c r="G880" s="393"/>
      <c r="H880" s="392"/>
      <c r="I880" s="392"/>
      <c r="J880" s="307"/>
      <c r="K880" s="307"/>
      <c r="L880" s="307"/>
      <c r="M880" s="307"/>
      <c r="N880" s="307"/>
      <c r="O880" s="307"/>
      <c r="P880" s="307"/>
      <c r="Q880" s="307"/>
      <c r="R880" s="307"/>
      <c r="S880" s="307"/>
      <c r="T880" s="307"/>
      <c r="U880" s="307"/>
      <c r="V880" s="307"/>
      <c r="W880" s="307"/>
      <c r="X880" s="307"/>
      <c r="Y880" s="307"/>
      <c r="Z880" s="307"/>
      <c r="AA880" s="307"/>
      <c r="AB880" s="307"/>
    </row>
    <row r="881">
      <c r="A881" s="392"/>
      <c r="B881" s="392"/>
      <c r="C881" s="392"/>
      <c r="D881" s="393"/>
      <c r="E881" s="392"/>
      <c r="F881" s="392"/>
      <c r="G881" s="393"/>
      <c r="H881" s="392"/>
      <c r="I881" s="392"/>
      <c r="J881" s="307"/>
      <c r="K881" s="307"/>
      <c r="L881" s="307"/>
      <c r="M881" s="307"/>
      <c r="N881" s="307"/>
      <c r="O881" s="307"/>
      <c r="P881" s="307"/>
      <c r="Q881" s="307"/>
      <c r="R881" s="307"/>
      <c r="S881" s="307"/>
      <c r="T881" s="307"/>
      <c r="U881" s="307"/>
      <c r="V881" s="307"/>
      <c r="W881" s="307"/>
      <c r="X881" s="307"/>
      <c r="Y881" s="307"/>
      <c r="Z881" s="307"/>
      <c r="AA881" s="307"/>
      <c r="AB881" s="307"/>
    </row>
    <row r="882">
      <c r="A882" s="392"/>
      <c r="B882" s="392"/>
      <c r="C882" s="392"/>
      <c r="D882" s="393"/>
      <c r="E882" s="392"/>
      <c r="F882" s="392"/>
      <c r="G882" s="393"/>
      <c r="H882" s="392"/>
      <c r="I882" s="392"/>
      <c r="J882" s="307"/>
      <c r="K882" s="307"/>
      <c r="L882" s="307"/>
      <c r="M882" s="307"/>
      <c r="N882" s="307"/>
      <c r="O882" s="307"/>
      <c r="P882" s="307"/>
      <c r="Q882" s="307"/>
      <c r="R882" s="307"/>
      <c r="S882" s="307"/>
      <c r="T882" s="307"/>
      <c r="U882" s="307"/>
      <c r="V882" s="307"/>
      <c r="W882" s="307"/>
      <c r="X882" s="307"/>
      <c r="Y882" s="307"/>
      <c r="Z882" s="307"/>
      <c r="AA882" s="307"/>
      <c r="AB882" s="307"/>
    </row>
    <row r="883">
      <c r="A883" s="392"/>
      <c r="B883" s="392"/>
      <c r="C883" s="392"/>
      <c r="D883" s="393"/>
      <c r="E883" s="392"/>
      <c r="F883" s="392"/>
      <c r="G883" s="393"/>
      <c r="H883" s="392"/>
      <c r="I883" s="392"/>
      <c r="J883" s="307"/>
      <c r="K883" s="307"/>
      <c r="L883" s="307"/>
      <c r="M883" s="307"/>
      <c r="N883" s="307"/>
      <c r="O883" s="307"/>
      <c r="P883" s="307"/>
      <c r="Q883" s="307"/>
      <c r="R883" s="307"/>
      <c r="S883" s="307"/>
      <c r="T883" s="307"/>
      <c r="U883" s="307"/>
      <c r="V883" s="307"/>
      <c r="W883" s="307"/>
      <c r="X883" s="307"/>
      <c r="Y883" s="307"/>
      <c r="Z883" s="307"/>
      <c r="AA883" s="307"/>
      <c r="AB883" s="307"/>
    </row>
    <row r="884">
      <c r="A884" s="392"/>
      <c r="B884" s="392"/>
      <c r="C884" s="392"/>
      <c r="D884" s="393"/>
      <c r="E884" s="392"/>
      <c r="F884" s="392"/>
      <c r="G884" s="393"/>
      <c r="H884" s="392"/>
      <c r="I884" s="392"/>
      <c r="J884" s="307"/>
      <c r="K884" s="307"/>
      <c r="L884" s="307"/>
      <c r="M884" s="307"/>
      <c r="N884" s="307"/>
      <c r="O884" s="307"/>
      <c r="P884" s="307"/>
      <c r="Q884" s="307"/>
      <c r="R884" s="307"/>
      <c r="S884" s="307"/>
      <c r="T884" s="307"/>
      <c r="U884" s="307"/>
      <c r="V884" s="307"/>
      <c r="W884" s="307"/>
      <c r="X884" s="307"/>
      <c r="Y884" s="307"/>
      <c r="Z884" s="307"/>
      <c r="AA884" s="307"/>
      <c r="AB884" s="307"/>
    </row>
    <row r="885">
      <c r="A885" s="392"/>
      <c r="B885" s="392"/>
      <c r="C885" s="392"/>
      <c r="D885" s="393"/>
      <c r="E885" s="392"/>
      <c r="F885" s="392"/>
      <c r="G885" s="393"/>
      <c r="H885" s="392"/>
      <c r="I885" s="392"/>
      <c r="J885" s="307"/>
      <c r="K885" s="307"/>
      <c r="L885" s="307"/>
      <c r="M885" s="307"/>
      <c r="N885" s="307"/>
      <c r="O885" s="307"/>
      <c r="P885" s="307"/>
      <c r="Q885" s="307"/>
      <c r="R885" s="307"/>
      <c r="S885" s="307"/>
      <c r="T885" s="307"/>
      <c r="U885" s="307"/>
      <c r="V885" s="307"/>
      <c r="W885" s="307"/>
      <c r="X885" s="307"/>
      <c r="Y885" s="307"/>
      <c r="Z885" s="307"/>
      <c r="AA885" s="307"/>
      <c r="AB885" s="307"/>
    </row>
    <row r="886">
      <c r="A886" s="392"/>
      <c r="B886" s="392"/>
      <c r="C886" s="392"/>
      <c r="D886" s="393"/>
      <c r="E886" s="392"/>
      <c r="F886" s="392"/>
      <c r="G886" s="393"/>
      <c r="H886" s="392"/>
      <c r="I886" s="392"/>
      <c r="J886" s="307"/>
      <c r="K886" s="307"/>
      <c r="L886" s="307"/>
      <c r="M886" s="307"/>
      <c r="N886" s="307"/>
      <c r="O886" s="307"/>
      <c r="P886" s="307"/>
      <c r="Q886" s="307"/>
      <c r="R886" s="307"/>
      <c r="S886" s="307"/>
      <c r="T886" s="307"/>
      <c r="U886" s="307"/>
      <c r="V886" s="307"/>
      <c r="W886" s="307"/>
      <c r="X886" s="307"/>
      <c r="Y886" s="307"/>
      <c r="Z886" s="307"/>
      <c r="AA886" s="307"/>
      <c r="AB886" s="307"/>
    </row>
    <row r="887">
      <c r="A887" s="392"/>
      <c r="B887" s="392"/>
      <c r="C887" s="392"/>
      <c r="D887" s="393"/>
      <c r="E887" s="392"/>
      <c r="F887" s="392"/>
      <c r="G887" s="393"/>
      <c r="H887" s="392"/>
      <c r="I887" s="392"/>
      <c r="J887" s="307"/>
      <c r="K887" s="307"/>
      <c r="L887" s="307"/>
      <c r="M887" s="307"/>
      <c r="N887" s="307"/>
      <c r="O887" s="307"/>
      <c r="P887" s="307"/>
      <c r="Q887" s="307"/>
      <c r="R887" s="307"/>
      <c r="S887" s="307"/>
      <c r="T887" s="307"/>
      <c r="U887" s="307"/>
      <c r="V887" s="307"/>
      <c r="W887" s="307"/>
      <c r="X887" s="307"/>
      <c r="Y887" s="307"/>
      <c r="Z887" s="307"/>
      <c r="AA887" s="307"/>
      <c r="AB887" s="307"/>
    </row>
    <row r="888">
      <c r="A888" s="392"/>
      <c r="B888" s="392"/>
      <c r="C888" s="392"/>
      <c r="D888" s="393"/>
      <c r="E888" s="392"/>
      <c r="F888" s="392"/>
      <c r="G888" s="393"/>
      <c r="H888" s="392"/>
      <c r="I888" s="392"/>
      <c r="J888" s="307"/>
      <c r="K888" s="307"/>
      <c r="L888" s="307"/>
      <c r="M888" s="307"/>
      <c r="N888" s="307"/>
      <c r="O888" s="307"/>
      <c r="P888" s="307"/>
      <c r="Q888" s="307"/>
      <c r="R888" s="307"/>
      <c r="S888" s="307"/>
      <c r="T888" s="307"/>
      <c r="U888" s="307"/>
      <c r="V888" s="307"/>
      <c r="W888" s="307"/>
      <c r="X888" s="307"/>
      <c r="Y888" s="307"/>
      <c r="Z888" s="307"/>
      <c r="AA888" s="307"/>
      <c r="AB888" s="307"/>
    </row>
    <row r="889">
      <c r="A889" s="392"/>
      <c r="B889" s="392"/>
      <c r="C889" s="392"/>
      <c r="D889" s="393"/>
      <c r="E889" s="392"/>
      <c r="F889" s="392"/>
      <c r="G889" s="393"/>
      <c r="H889" s="392"/>
      <c r="I889" s="392"/>
      <c r="J889" s="307"/>
      <c r="K889" s="307"/>
      <c r="L889" s="307"/>
      <c r="M889" s="307"/>
      <c r="N889" s="307"/>
      <c r="O889" s="307"/>
      <c r="P889" s="307"/>
      <c r="Q889" s="307"/>
      <c r="R889" s="307"/>
      <c r="S889" s="307"/>
      <c r="T889" s="307"/>
      <c r="U889" s="307"/>
      <c r="V889" s="307"/>
      <c r="W889" s="307"/>
      <c r="X889" s="307"/>
      <c r="Y889" s="307"/>
      <c r="Z889" s="307"/>
      <c r="AA889" s="307"/>
      <c r="AB889" s="307"/>
    </row>
    <row r="890">
      <c r="A890" s="392"/>
      <c r="B890" s="392"/>
      <c r="C890" s="392"/>
      <c r="D890" s="393"/>
      <c r="E890" s="392"/>
      <c r="F890" s="392"/>
      <c r="G890" s="393"/>
      <c r="H890" s="392"/>
      <c r="I890" s="392"/>
      <c r="J890" s="307"/>
      <c r="K890" s="307"/>
      <c r="L890" s="307"/>
      <c r="M890" s="307"/>
      <c r="N890" s="307"/>
      <c r="O890" s="307"/>
      <c r="P890" s="307"/>
      <c r="Q890" s="307"/>
      <c r="R890" s="307"/>
      <c r="S890" s="307"/>
      <c r="T890" s="307"/>
      <c r="U890" s="307"/>
      <c r="V890" s="307"/>
      <c r="W890" s="307"/>
      <c r="X890" s="307"/>
      <c r="Y890" s="307"/>
      <c r="Z890" s="307"/>
      <c r="AA890" s="307"/>
      <c r="AB890" s="307"/>
    </row>
    <row r="891">
      <c r="A891" s="392"/>
      <c r="B891" s="392"/>
      <c r="C891" s="392"/>
      <c r="D891" s="393"/>
      <c r="E891" s="392"/>
      <c r="F891" s="392"/>
      <c r="G891" s="393"/>
      <c r="H891" s="392"/>
      <c r="I891" s="392"/>
      <c r="J891" s="307"/>
      <c r="K891" s="307"/>
      <c r="L891" s="307"/>
      <c r="M891" s="307"/>
      <c r="N891" s="307"/>
      <c r="O891" s="307"/>
      <c r="P891" s="307"/>
      <c r="Q891" s="307"/>
      <c r="R891" s="307"/>
      <c r="S891" s="307"/>
      <c r="T891" s="307"/>
      <c r="U891" s="307"/>
      <c r="V891" s="307"/>
      <c r="W891" s="307"/>
      <c r="X891" s="307"/>
      <c r="Y891" s="307"/>
      <c r="Z891" s="307"/>
      <c r="AA891" s="307"/>
      <c r="AB891" s="307"/>
    </row>
    <row r="892">
      <c r="A892" s="392"/>
      <c r="B892" s="392"/>
      <c r="C892" s="392"/>
      <c r="D892" s="393"/>
      <c r="E892" s="392"/>
      <c r="F892" s="392"/>
      <c r="G892" s="393"/>
      <c r="H892" s="392"/>
      <c r="I892" s="392"/>
      <c r="J892" s="307"/>
      <c r="K892" s="307"/>
      <c r="L892" s="307"/>
      <c r="M892" s="307"/>
      <c r="N892" s="307"/>
      <c r="O892" s="307"/>
      <c r="P892" s="307"/>
      <c r="Q892" s="307"/>
      <c r="R892" s="307"/>
      <c r="S892" s="307"/>
      <c r="T892" s="307"/>
      <c r="U892" s="307"/>
      <c r="V892" s="307"/>
      <c r="W892" s="307"/>
      <c r="X892" s="307"/>
      <c r="Y892" s="307"/>
      <c r="Z892" s="307"/>
      <c r="AA892" s="307"/>
      <c r="AB892" s="307"/>
    </row>
    <row r="893">
      <c r="A893" s="392"/>
      <c r="B893" s="392"/>
      <c r="C893" s="392"/>
      <c r="D893" s="393"/>
      <c r="E893" s="392"/>
      <c r="F893" s="392"/>
      <c r="G893" s="393"/>
      <c r="H893" s="392"/>
      <c r="I893" s="392"/>
      <c r="J893" s="307"/>
      <c r="K893" s="307"/>
      <c r="L893" s="307"/>
      <c r="M893" s="307"/>
      <c r="N893" s="307"/>
      <c r="O893" s="307"/>
      <c r="P893" s="307"/>
      <c r="Q893" s="307"/>
      <c r="R893" s="307"/>
      <c r="S893" s="307"/>
      <c r="T893" s="307"/>
      <c r="U893" s="307"/>
      <c r="V893" s="307"/>
      <c r="W893" s="307"/>
      <c r="X893" s="307"/>
      <c r="Y893" s="307"/>
      <c r="Z893" s="307"/>
      <c r="AA893" s="307"/>
      <c r="AB893" s="307"/>
    </row>
    <row r="894">
      <c r="A894" s="392"/>
      <c r="B894" s="392"/>
      <c r="C894" s="392"/>
      <c r="D894" s="393"/>
      <c r="E894" s="392"/>
      <c r="F894" s="392"/>
      <c r="G894" s="393"/>
      <c r="H894" s="392"/>
      <c r="I894" s="392"/>
      <c r="J894" s="307"/>
      <c r="K894" s="307"/>
      <c r="L894" s="307"/>
      <c r="M894" s="307"/>
      <c r="N894" s="307"/>
      <c r="O894" s="307"/>
      <c r="P894" s="307"/>
      <c r="Q894" s="307"/>
      <c r="R894" s="307"/>
      <c r="S894" s="307"/>
      <c r="T894" s="307"/>
      <c r="U894" s="307"/>
      <c r="V894" s="307"/>
      <c r="W894" s="307"/>
      <c r="X894" s="307"/>
      <c r="Y894" s="307"/>
      <c r="Z894" s="307"/>
      <c r="AA894" s="307"/>
      <c r="AB894" s="307"/>
    </row>
    <row r="895">
      <c r="A895" s="392"/>
      <c r="B895" s="392"/>
      <c r="C895" s="392"/>
      <c r="D895" s="393"/>
      <c r="E895" s="392"/>
      <c r="F895" s="392"/>
      <c r="G895" s="393"/>
      <c r="H895" s="392"/>
      <c r="I895" s="392"/>
      <c r="J895" s="307"/>
      <c r="K895" s="307"/>
      <c r="L895" s="307"/>
      <c r="M895" s="307"/>
      <c r="N895" s="307"/>
      <c r="O895" s="307"/>
      <c r="P895" s="307"/>
      <c r="Q895" s="307"/>
      <c r="R895" s="307"/>
      <c r="S895" s="307"/>
      <c r="T895" s="307"/>
      <c r="U895" s="307"/>
      <c r="V895" s="307"/>
      <c r="W895" s="307"/>
      <c r="X895" s="307"/>
      <c r="Y895" s="307"/>
      <c r="Z895" s="307"/>
      <c r="AA895" s="307"/>
      <c r="AB895" s="307"/>
    </row>
    <row r="896">
      <c r="A896" s="392"/>
      <c r="B896" s="392"/>
      <c r="C896" s="392"/>
      <c r="D896" s="393"/>
      <c r="E896" s="392"/>
      <c r="F896" s="392"/>
      <c r="G896" s="393"/>
      <c r="H896" s="392"/>
      <c r="I896" s="392"/>
      <c r="J896" s="307"/>
      <c r="K896" s="307"/>
      <c r="L896" s="307"/>
      <c r="M896" s="307"/>
      <c r="N896" s="307"/>
      <c r="O896" s="307"/>
      <c r="P896" s="307"/>
      <c r="Q896" s="307"/>
      <c r="R896" s="307"/>
      <c r="S896" s="307"/>
      <c r="T896" s="307"/>
      <c r="U896" s="307"/>
      <c r="V896" s="307"/>
      <c r="W896" s="307"/>
      <c r="X896" s="307"/>
      <c r="Y896" s="307"/>
      <c r="Z896" s="307"/>
      <c r="AA896" s="307"/>
      <c r="AB896" s="307"/>
    </row>
    <row r="897">
      <c r="A897" s="392"/>
      <c r="B897" s="392"/>
      <c r="C897" s="392"/>
      <c r="D897" s="393"/>
      <c r="E897" s="392"/>
      <c r="F897" s="392"/>
      <c r="G897" s="393"/>
      <c r="H897" s="392"/>
      <c r="I897" s="392"/>
      <c r="J897" s="307"/>
      <c r="K897" s="307"/>
      <c r="L897" s="307"/>
      <c r="M897" s="307"/>
      <c r="N897" s="307"/>
      <c r="O897" s="307"/>
      <c r="P897" s="307"/>
      <c r="Q897" s="307"/>
      <c r="R897" s="307"/>
      <c r="S897" s="307"/>
      <c r="T897" s="307"/>
      <c r="U897" s="307"/>
      <c r="V897" s="307"/>
      <c r="W897" s="307"/>
      <c r="X897" s="307"/>
      <c r="Y897" s="307"/>
      <c r="Z897" s="307"/>
      <c r="AA897" s="307"/>
      <c r="AB897" s="307"/>
    </row>
    <row r="898">
      <c r="A898" s="392"/>
      <c r="B898" s="392"/>
      <c r="C898" s="392"/>
      <c r="D898" s="393"/>
      <c r="E898" s="392"/>
      <c r="F898" s="392"/>
      <c r="G898" s="393"/>
      <c r="H898" s="392"/>
      <c r="I898" s="392"/>
      <c r="J898" s="307"/>
      <c r="K898" s="307"/>
      <c r="L898" s="307"/>
      <c r="M898" s="307"/>
      <c r="N898" s="307"/>
      <c r="O898" s="307"/>
      <c r="P898" s="307"/>
      <c r="Q898" s="307"/>
      <c r="R898" s="307"/>
      <c r="S898" s="307"/>
      <c r="T898" s="307"/>
      <c r="U898" s="307"/>
      <c r="V898" s="307"/>
      <c r="W898" s="307"/>
      <c r="X898" s="307"/>
      <c r="Y898" s="307"/>
      <c r="Z898" s="307"/>
      <c r="AA898" s="307"/>
      <c r="AB898" s="307"/>
    </row>
    <row r="899">
      <c r="A899" s="392"/>
      <c r="B899" s="392"/>
      <c r="C899" s="392"/>
      <c r="D899" s="393"/>
      <c r="E899" s="392"/>
      <c r="F899" s="392"/>
      <c r="G899" s="393"/>
      <c r="H899" s="392"/>
      <c r="I899" s="392"/>
      <c r="J899" s="307"/>
      <c r="K899" s="307"/>
      <c r="L899" s="307"/>
      <c r="M899" s="307"/>
      <c r="N899" s="307"/>
      <c r="O899" s="307"/>
      <c r="P899" s="307"/>
      <c r="Q899" s="307"/>
      <c r="R899" s="307"/>
      <c r="S899" s="307"/>
      <c r="T899" s="307"/>
      <c r="U899" s="307"/>
      <c r="V899" s="307"/>
      <c r="W899" s="307"/>
      <c r="X899" s="307"/>
      <c r="Y899" s="307"/>
      <c r="Z899" s="307"/>
      <c r="AA899" s="307"/>
      <c r="AB899" s="307"/>
    </row>
    <row r="900">
      <c r="A900" s="392"/>
      <c r="B900" s="392"/>
      <c r="C900" s="392"/>
      <c r="D900" s="393"/>
      <c r="E900" s="392"/>
      <c r="F900" s="392"/>
      <c r="G900" s="393"/>
      <c r="H900" s="392"/>
      <c r="I900" s="392"/>
      <c r="J900" s="307"/>
      <c r="K900" s="307"/>
      <c r="L900" s="307"/>
      <c r="M900" s="307"/>
      <c r="N900" s="307"/>
      <c r="O900" s="307"/>
      <c r="P900" s="307"/>
      <c r="Q900" s="307"/>
      <c r="R900" s="307"/>
      <c r="S900" s="307"/>
      <c r="T900" s="307"/>
      <c r="U900" s="307"/>
      <c r="V900" s="307"/>
      <c r="W900" s="307"/>
      <c r="X900" s="307"/>
      <c r="Y900" s="307"/>
      <c r="Z900" s="307"/>
      <c r="AA900" s="307"/>
      <c r="AB900" s="307"/>
    </row>
    <row r="901">
      <c r="A901" s="392"/>
      <c r="B901" s="392"/>
      <c r="C901" s="392"/>
      <c r="D901" s="393"/>
      <c r="E901" s="392"/>
      <c r="F901" s="392"/>
      <c r="G901" s="393"/>
      <c r="H901" s="392"/>
      <c r="I901" s="392"/>
      <c r="J901" s="307"/>
      <c r="K901" s="307"/>
      <c r="L901" s="307"/>
      <c r="M901" s="307"/>
      <c r="N901" s="307"/>
      <c r="O901" s="307"/>
      <c r="P901" s="307"/>
      <c r="Q901" s="307"/>
      <c r="R901" s="307"/>
      <c r="S901" s="307"/>
      <c r="T901" s="307"/>
      <c r="U901" s="307"/>
      <c r="V901" s="307"/>
      <c r="W901" s="307"/>
      <c r="X901" s="307"/>
      <c r="Y901" s="307"/>
      <c r="Z901" s="307"/>
      <c r="AA901" s="307"/>
      <c r="AB901" s="307"/>
    </row>
    <row r="902">
      <c r="A902" s="392"/>
      <c r="B902" s="392"/>
      <c r="C902" s="392"/>
      <c r="D902" s="393"/>
      <c r="E902" s="392"/>
      <c r="F902" s="392"/>
      <c r="G902" s="393"/>
      <c r="H902" s="392"/>
      <c r="I902" s="392"/>
      <c r="J902" s="307"/>
      <c r="K902" s="307"/>
      <c r="L902" s="307"/>
      <c r="M902" s="307"/>
      <c r="N902" s="307"/>
      <c r="O902" s="307"/>
      <c r="P902" s="307"/>
      <c r="Q902" s="307"/>
      <c r="R902" s="307"/>
      <c r="S902" s="307"/>
      <c r="T902" s="307"/>
      <c r="U902" s="307"/>
      <c r="V902" s="307"/>
      <c r="W902" s="307"/>
      <c r="X902" s="307"/>
      <c r="Y902" s="307"/>
      <c r="Z902" s="307"/>
      <c r="AA902" s="307"/>
      <c r="AB902" s="307"/>
    </row>
    <row r="903">
      <c r="A903" s="392"/>
      <c r="B903" s="392"/>
      <c r="C903" s="392"/>
      <c r="D903" s="393"/>
      <c r="E903" s="392"/>
      <c r="F903" s="392"/>
      <c r="G903" s="393"/>
      <c r="H903" s="392"/>
      <c r="I903" s="392"/>
      <c r="J903" s="307"/>
      <c r="K903" s="307"/>
      <c r="L903" s="307"/>
      <c r="M903" s="307"/>
      <c r="N903" s="307"/>
      <c r="O903" s="307"/>
      <c r="P903" s="307"/>
      <c r="Q903" s="307"/>
      <c r="R903" s="307"/>
      <c r="S903" s="307"/>
      <c r="T903" s="307"/>
      <c r="U903" s="307"/>
      <c r="V903" s="307"/>
      <c r="W903" s="307"/>
      <c r="X903" s="307"/>
      <c r="Y903" s="307"/>
      <c r="Z903" s="307"/>
      <c r="AA903" s="307"/>
      <c r="AB903" s="307"/>
    </row>
    <row r="904">
      <c r="A904" s="392"/>
      <c r="B904" s="392"/>
      <c r="C904" s="392"/>
      <c r="D904" s="393"/>
      <c r="E904" s="392"/>
      <c r="F904" s="392"/>
      <c r="G904" s="393"/>
      <c r="H904" s="392"/>
      <c r="I904" s="392"/>
      <c r="J904" s="307"/>
      <c r="K904" s="307"/>
      <c r="L904" s="307"/>
      <c r="M904" s="307"/>
      <c r="N904" s="307"/>
      <c r="O904" s="307"/>
      <c r="P904" s="307"/>
      <c r="Q904" s="307"/>
      <c r="R904" s="307"/>
      <c r="S904" s="307"/>
      <c r="T904" s="307"/>
      <c r="U904" s="307"/>
      <c r="V904" s="307"/>
      <c r="W904" s="307"/>
      <c r="X904" s="307"/>
      <c r="Y904" s="307"/>
      <c r="Z904" s="307"/>
      <c r="AA904" s="307"/>
      <c r="AB904" s="307"/>
    </row>
    <row r="905">
      <c r="A905" s="392"/>
      <c r="B905" s="392"/>
      <c r="C905" s="392"/>
      <c r="D905" s="393"/>
      <c r="E905" s="392"/>
      <c r="F905" s="392"/>
      <c r="G905" s="393"/>
      <c r="H905" s="392"/>
      <c r="I905" s="392"/>
      <c r="J905" s="307"/>
      <c r="K905" s="307"/>
      <c r="L905" s="307"/>
      <c r="M905" s="307"/>
      <c r="N905" s="307"/>
      <c r="O905" s="307"/>
      <c r="P905" s="307"/>
      <c r="Q905" s="307"/>
      <c r="R905" s="307"/>
      <c r="S905" s="307"/>
      <c r="T905" s="307"/>
      <c r="U905" s="307"/>
      <c r="V905" s="307"/>
      <c r="W905" s="307"/>
      <c r="X905" s="307"/>
      <c r="Y905" s="307"/>
      <c r="Z905" s="307"/>
      <c r="AA905" s="307"/>
      <c r="AB905" s="307"/>
    </row>
    <row r="906">
      <c r="A906" s="392"/>
      <c r="B906" s="392"/>
      <c r="C906" s="392"/>
      <c r="D906" s="393"/>
      <c r="E906" s="392"/>
      <c r="F906" s="392"/>
      <c r="G906" s="393"/>
      <c r="H906" s="392"/>
      <c r="I906" s="392"/>
      <c r="J906" s="307"/>
      <c r="K906" s="307"/>
      <c r="L906" s="307"/>
      <c r="M906" s="307"/>
      <c r="N906" s="307"/>
      <c r="O906" s="307"/>
      <c r="P906" s="307"/>
      <c r="Q906" s="307"/>
      <c r="R906" s="307"/>
      <c r="S906" s="307"/>
      <c r="T906" s="307"/>
      <c r="U906" s="307"/>
      <c r="V906" s="307"/>
      <c r="W906" s="307"/>
      <c r="X906" s="307"/>
      <c r="Y906" s="307"/>
      <c r="Z906" s="307"/>
      <c r="AA906" s="307"/>
      <c r="AB906" s="307"/>
    </row>
    <row r="907">
      <c r="A907" s="392"/>
      <c r="B907" s="392"/>
      <c r="C907" s="392"/>
      <c r="D907" s="393"/>
      <c r="E907" s="392"/>
      <c r="F907" s="392"/>
      <c r="G907" s="393"/>
      <c r="H907" s="392"/>
      <c r="I907" s="392"/>
      <c r="J907" s="307"/>
      <c r="K907" s="307"/>
      <c r="L907" s="307"/>
      <c r="M907" s="307"/>
      <c r="N907" s="307"/>
      <c r="O907" s="307"/>
      <c r="P907" s="307"/>
      <c r="Q907" s="307"/>
      <c r="R907" s="307"/>
      <c r="S907" s="307"/>
      <c r="T907" s="307"/>
      <c r="U907" s="307"/>
      <c r="V907" s="307"/>
      <c r="W907" s="307"/>
      <c r="X907" s="307"/>
      <c r="Y907" s="307"/>
      <c r="Z907" s="307"/>
      <c r="AA907" s="307"/>
      <c r="AB907" s="307"/>
    </row>
    <row r="908">
      <c r="A908" s="392"/>
      <c r="B908" s="392"/>
      <c r="C908" s="392"/>
      <c r="D908" s="393"/>
      <c r="E908" s="392"/>
      <c r="F908" s="392"/>
      <c r="G908" s="393"/>
      <c r="H908" s="392"/>
      <c r="I908" s="392"/>
      <c r="J908" s="307"/>
      <c r="K908" s="307"/>
      <c r="L908" s="307"/>
      <c r="M908" s="307"/>
      <c r="N908" s="307"/>
      <c r="O908" s="307"/>
      <c r="P908" s="307"/>
      <c r="Q908" s="307"/>
      <c r="R908" s="307"/>
      <c r="S908" s="307"/>
      <c r="T908" s="307"/>
      <c r="U908" s="307"/>
      <c r="V908" s="307"/>
      <c r="W908" s="307"/>
      <c r="X908" s="307"/>
      <c r="Y908" s="307"/>
      <c r="Z908" s="307"/>
      <c r="AA908" s="307"/>
      <c r="AB908" s="307"/>
    </row>
    <row r="909">
      <c r="A909" s="392"/>
      <c r="B909" s="392"/>
      <c r="C909" s="392"/>
      <c r="D909" s="393"/>
      <c r="E909" s="392"/>
      <c r="F909" s="392"/>
      <c r="G909" s="393"/>
      <c r="H909" s="392"/>
      <c r="I909" s="392"/>
      <c r="J909" s="307"/>
      <c r="K909" s="307"/>
      <c r="L909" s="307"/>
      <c r="M909" s="307"/>
      <c r="N909" s="307"/>
      <c r="O909" s="307"/>
      <c r="P909" s="307"/>
      <c r="Q909" s="307"/>
      <c r="R909" s="307"/>
      <c r="S909" s="307"/>
      <c r="T909" s="307"/>
      <c r="U909" s="307"/>
      <c r="V909" s="307"/>
      <c r="W909" s="307"/>
      <c r="X909" s="307"/>
      <c r="Y909" s="307"/>
      <c r="Z909" s="307"/>
      <c r="AA909" s="307"/>
      <c r="AB909" s="307"/>
    </row>
    <row r="910">
      <c r="A910" s="392"/>
      <c r="B910" s="392"/>
      <c r="C910" s="392"/>
      <c r="D910" s="393"/>
      <c r="E910" s="392"/>
      <c r="F910" s="392"/>
      <c r="G910" s="393"/>
      <c r="H910" s="392"/>
      <c r="I910" s="392"/>
      <c r="J910" s="307"/>
      <c r="K910" s="307"/>
      <c r="L910" s="307"/>
      <c r="M910" s="307"/>
      <c r="N910" s="307"/>
      <c r="O910" s="307"/>
      <c r="P910" s="307"/>
      <c r="Q910" s="307"/>
      <c r="R910" s="307"/>
      <c r="S910" s="307"/>
      <c r="T910" s="307"/>
      <c r="U910" s="307"/>
      <c r="V910" s="307"/>
      <c r="W910" s="307"/>
      <c r="X910" s="307"/>
      <c r="Y910" s="307"/>
      <c r="Z910" s="307"/>
      <c r="AA910" s="307"/>
      <c r="AB910" s="307"/>
    </row>
    <row r="911">
      <c r="A911" s="392"/>
      <c r="B911" s="392"/>
      <c r="C911" s="392"/>
      <c r="D911" s="393"/>
      <c r="E911" s="392"/>
      <c r="F911" s="392"/>
      <c r="G911" s="393"/>
      <c r="H911" s="392"/>
      <c r="I911" s="392"/>
      <c r="J911" s="307"/>
      <c r="K911" s="307"/>
      <c r="L911" s="307"/>
      <c r="M911" s="307"/>
      <c r="N911" s="307"/>
      <c r="O911" s="307"/>
      <c r="P911" s="307"/>
      <c r="Q911" s="307"/>
      <c r="R911" s="307"/>
      <c r="S911" s="307"/>
      <c r="T911" s="307"/>
      <c r="U911" s="307"/>
      <c r="V911" s="307"/>
      <c r="W911" s="307"/>
      <c r="X911" s="307"/>
      <c r="Y911" s="307"/>
      <c r="Z911" s="307"/>
      <c r="AA911" s="307"/>
      <c r="AB911" s="307"/>
    </row>
    <row r="912">
      <c r="A912" s="392"/>
      <c r="B912" s="392"/>
      <c r="C912" s="392"/>
      <c r="D912" s="393"/>
      <c r="E912" s="392"/>
      <c r="F912" s="392"/>
      <c r="G912" s="393"/>
      <c r="H912" s="392"/>
      <c r="I912" s="392"/>
      <c r="J912" s="307"/>
      <c r="K912" s="307"/>
      <c r="L912" s="307"/>
      <c r="M912" s="307"/>
      <c r="N912" s="307"/>
      <c r="O912" s="307"/>
      <c r="P912" s="307"/>
      <c r="Q912" s="307"/>
      <c r="R912" s="307"/>
      <c r="S912" s="307"/>
      <c r="T912" s="307"/>
      <c r="U912" s="307"/>
      <c r="V912" s="307"/>
      <c r="W912" s="307"/>
      <c r="X912" s="307"/>
      <c r="Y912" s="307"/>
      <c r="Z912" s="307"/>
      <c r="AA912" s="307"/>
      <c r="AB912" s="307"/>
    </row>
    <row r="913">
      <c r="A913" s="392"/>
      <c r="B913" s="392"/>
      <c r="C913" s="392"/>
      <c r="D913" s="393"/>
      <c r="E913" s="392"/>
      <c r="F913" s="392"/>
      <c r="G913" s="393"/>
      <c r="H913" s="392"/>
      <c r="I913" s="392"/>
      <c r="J913" s="307"/>
      <c r="K913" s="307"/>
      <c r="L913" s="307"/>
      <c r="M913" s="307"/>
      <c r="N913" s="307"/>
      <c r="O913" s="307"/>
      <c r="P913" s="307"/>
      <c r="Q913" s="307"/>
      <c r="R913" s="307"/>
      <c r="S913" s="307"/>
      <c r="T913" s="307"/>
      <c r="U913" s="307"/>
      <c r="V913" s="307"/>
      <c r="W913" s="307"/>
      <c r="X913" s="307"/>
      <c r="Y913" s="307"/>
      <c r="Z913" s="307"/>
      <c r="AA913" s="307"/>
      <c r="AB913" s="307"/>
    </row>
    <row r="914">
      <c r="A914" s="392"/>
      <c r="B914" s="392"/>
      <c r="C914" s="392"/>
      <c r="D914" s="393"/>
      <c r="E914" s="392"/>
      <c r="F914" s="392"/>
      <c r="G914" s="393"/>
      <c r="H914" s="392"/>
      <c r="I914" s="392"/>
      <c r="J914" s="307"/>
      <c r="K914" s="307"/>
      <c r="L914" s="307"/>
      <c r="M914" s="307"/>
      <c r="N914" s="307"/>
      <c r="O914" s="307"/>
      <c r="P914" s="307"/>
      <c r="Q914" s="307"/>
      <c r="R914" s="307"/>
      <c r="S914" s="307"/>
      <c r="T914" s="307"/>
      <c r="U914" s="307"/>
      <c r="V914" s="307"/>
      <c r="W914" s="307"/>
      <c r="X914" s="307"/>
      <c r="Y914" s="307"/>
      <c r="Z914" s="307"/>
      <c r="AA914" s="307"/>
      <c r="AB914" s="307"/>
    </row>
    <row r="915">
      <c r="A915" s="392"/>
      <c r="B915" s="392"/>
      <c r="C915" s="392"/>
      <c r="D915" s="393"/>
      <c r="E915" s="392"/>
      <c r="F915" s="392"/>
      <c r="G915" s="393"/>
      <c r="H915" s="392"/>
      <c r="I915" s="392"/>
      <c r="J915" s="307"/>
      <c r="K915" s="307"/>
      <c r="L915" s="307"/>
      <c r="M915" s="307"/>
      <c r="N915" s="307"/>
      <c r="O915" s="307"/>
      <c r="P915" s="307"/>
      <c r="Q915" s="307"/>
      <c r="R915" s="307"/>
      <c r="S915" s="307"/>
      <c r="T915" s="307"/>
      <c r="U915" s="307"/>
      <c r="V915" s="307"/>
      <c r="W915" s="307"/>
      <c r="X915" s="307"/>
      <c r="Y915" s="307"/>
      <c r="Z915" s="307"/>
      <c r="AA915" s="307"/>
      <c r="AB915" s="307"/>
    </row>
    <row r="916">
      <c r="A916" s="392"/>
      <c r="B916" s="392"/>
      <c r="C916" s="392"/>
      <c r="D916" s="393"/>
      <c r="E916" s="392"/>
      <c r="F916" s="392"/>
      <c r="G916" s="393"/>
      <c r="H916" s="392"/>
      <c r="I916" s="392"/>
      <c r="J916" s="307"/>
      <c r="K916" s="307"/>
      <c r="L916" s="307"/>
      <c r="M916" s="307"/>
      <c r="N916" s="307"/>
      <c r="O916" s="307"/>
      <c r="P916" s="307"/>
      <c r="Q916" s="307"/>
      <c r="R916" s="307"/>
      <c r="S916" s="307"/>
      <c r="T916" s="307"/>
      <c r="U916" s="307"/>
      <c r="V916" s="307"/>
      <c r="W916" s="307"/>
      <c r="X916" s="307"/>
      <c r="Y916" s="307"/>
      <c r="Z916" s="307"/>
      <c r="AA916" s="307"/>
      <c r="AB916" s="307"/>
    </row>
    <row r="917">
      <c r="A917" s="392"/>
      <c r="B917" s="392"/>
      <c r="C917" s="392"/>
      <c r="D917" s="393"/>
      <c r="E917" s="392"/>
      <c r="F917" s="392"/>
      <c r="G917" s="393"/>
      <c r="H917" s="392"/>
      <c r="I917" s="392"/>
      <c r="J917" s="307"/>
      <c r="K917" s="307"/>
      <c r="L917" s="307"/>
      <c r="M917" s="307"/>
      <c r="N917" s="307"/>
      <c r="O917" s="307"/>
      <c r="P917" s="307"/>
      <c r="Q917" s="307"/>
      <c r="R917" s="307"/>
      <c r="S917" s="307"/>
      <c r="T917" s="307"/>
      <c r="U917" s="307"/>
      <c r="V917" s="307"/>
      <c r="W917" s="307"/>
      <c r="X917" s="307"/>
      <c r="Y917" s="307"/>
      <c r="Z917" s="307"/>
      <c r="AA917" s="307"/>
      <c r="AB917" s="307"/>
    </row>
    <row r="918">
      <c r="A918" s="392"/>
      <c r="B918" s="392"/>
      <c r="C918" s="392"/>
      <c r="D918" s="393"/>
      <c r="E918" s="392"/>
      <c r="F918" s="392"/>
      <c r="G918" s="393"/>
      <c r="H918" s="392"/>
      <c r="I918" s="392"/>
      <c r="J918" s="307"/>
      <c r="K918" s="307"/>
      <c r="L918" s="307"/>
      <c r="M918" s="307"/>
      <c r="N918" s="307"/>
      <c r="O918" s="307"/>
      <c r="P918" s="307"/>
      <c r="Q918" s="307"/>
      <c r="R918" s="307"/>
      <c r="S918" s="307"/>
      <c r="T918" s="307"/>
      <c r="U918" s="307"/>
      <c r="V918" s="307"/>
      <c r="W918" s="307"/>
      <c r="X918" s="307"/>
      <c r="Y918" s="307"/>
      <c r="Z918" s="307"/>
      <c r="AA918" s="307"/>
      <c r="AB918" s="307"/>
    </row>
    <row r="919">
      <c r="A919" s="392"/>
      <c r="B919" s="392"/>
      <c r="C919" s="392"/>
      <c r="D919" s="393"/>
      <c r="E919" s="392"/>
      <c r="F919" s="392"/>
      <c r="G919" s="393"/>
      <c r="H919" s="392"/>
      <c r="I919" s="392"/>
      <c r="J919" s="307"/>
      <c r="K919" s="307"/>
      <c r="L919" s="307"/>
      <c r="M919" s="307"/>
      <c r="N919" s="307"/>
      <c r="O919" s="307"/>
      <c r="P919" s="307"/>
      <c r="Q919" s="307"/>
      <c r="R919" s="307"/>
      <c r="S919" s="307"/>
      <c r="T919" s="307"/>
      <c r="U919" s="307"/>
      <c r="V919" s="307"/>
      <c r="W919" s="307"/>
      <c r="X919" s="307"/>
      <c r="Y919" s="307"/>
      <c r="Z919" s="307"/>
      <c r="AA919" s="307"/>
      <c r="AB919" s="307"/>
    </row>
    <row r="920">
      <c r="A920" s="392"/>
      <c r="B920" s="392"/>
      <c r="C920" s="392"/>
      <c r="D920" s="393"/>
      <c r="E920" s="392"/>
      <c r="F920" s="392"/>
      <c r="G920" s="393"/>
      <c r="H920" s="392"/>
      <c r="I920" s="392"/>
      <c r="J920" s="307"/>
      <c r="K920" s="307"/>
      <c r="L920" s="307"/>
      <c r="M920" s="307"/>
      <c r="N920" s="307"/>
      <c r="O920" s="307"/>
      <c r="P920" s="307"/>
      <c r="Q920" s="307"/>
      <c r="R920" s="307"/>
      <c r="S920" s="307"/>
      <c r="T920" s="307"/>
      <c r="U920" s="307"/>
      <c r="V920" s="307"/>
      <c r="W920" s="307"/>
      <c r="X920" s="307"/>
      <c r="Y920" s="307"/>
      <c r="Z920" s="307"/>
      <c r="AA920" s="307"/>
      <c r="AB920" s="307"/>
    </row>
    <row r="921">
      <c r="A921" s="392"/>
      <c r="B921" s="392"/>
      <c r="C921" s="392"/>
      <c r="D921" s="393"/>
      <c r="E921" s="392"/>
      <c r="F921" s="392"/>
      <c r="G921" s="393"/>
      <c r="H921" s="392"/>
      <c r="I921" s="392"/>
      <c r="J921" s="307"/>
      <c r="K921" s="307"/>
      <c r="L921" s="307"/>
      <c r="M921" s="307"/>
      <c r="N921" s="307"/>
      <c r="O921" s="307"/>
      <c r="P921" s="307"/>
      <c r="Q921" s="307"/>
      <c r="R921" s="307"/>
      <c r="S921" s="307"/>
      <c r="T921" s="307"/>
      <c r="U921" s="307"/>
      <c r="V921" s="307"/>
      <c r="W921" s="307"/>
      <c r="X921" s="307"/>
      <c r="Y921" s="307"/>
      <c r="Z921" s="307"/>
      <c r="AA921" s="307"/>
      <c r="AB921" s="307"/>
    </row>
    <row r="922">
      <c r="A922" s="392"/>
      <c r="B922" s="392"/>
      <c r="C922" s="392"/>
      <c r="D922" s="393"/>
      <c r="E922" s="392"/>
      <c r="F922" s="392"/>
      <c r="G922" s="393"/>
      <c r="H922" s="392"/>
      <c r="I922" s="392"/>
      <c r="J922" s="307"/>
      <c r="K922" s="307"/>
      <c r="L922" s="307"/>
      <c r="M922" s="307"/>
      <c r="N922" s="307"/>
      <c r="O922" s="307"/>
      <c r="P922" s="307"/>
      <c r="Q922" s="307"/>
      <c r="R922" s="307"/>
      <c r="S922" s="307"/>
      <c r="T922" s="307"/>
      <c r="U922" s="307"/>
      <c r="V922" s="307"/>
      <c r="W922" s="307"/>
      <c r="X922" s="307"/>
      <c r="Y922" s="307"/>
      <c r="Z922" s="307"/>
      <c r="AA922" s="307"/>
      <c r="AB922" s="307"/>
    </row>
    <row r="923">
      <c r="A923" s="392"/>
      <c r="B923" s="392"/>
      <c r="C923" s="392"/>
      <c r="D923" s="393"/>
      <c r="E923" s="392"/>
      <c r="F923" s="392"/>
      <c r="G923" s="393"/>
      <c r="H923" s="392"/>
      <c r="I923" s="392"/>
      <c r="J923" s="307"/>
      <c r="K923" s="307"/>
      <c r="L923" s="307"/>
      <c r="M923" s="307"/>
      <c r="N923" s="307"/>
      <c r="O923" s="307"/>
      <c r="P923" s="307"/>
      <c r="Q923" s="307"/>
      <c r="R923" s="307"/>
      <c r="S923" s="307"/>
      <c r="T923" s="307"/>
      <c r="U923" s="307"/>
      <c r="V923" s="307"/>
      <c r="W923" s="307"/>
      <c r="X923" s="307"/>
      <c r="Y923" s="307"/>
      <c r="Z923" s="307"/>
      <c r="AA923" s="307"/>
      <c r="AB923" s="307"/>
    </row>
    <row r="924">
      <c r="A924" s="392"/>
      <c r="B924" s="392"/>
      <c r="C924" s="392"/>
      <c r="D924" s="393"/>
      <c r="E924" s="392"/>
      <c r="F924" s="392"/>
      <c r="G924" s="393"/>
      <c r="H924" s="392"/>
      <c r="I924" s="392"/>
      <c r="J924" s="307"/>
      <c r="K924" s="307"/>
      <c r="L924" s="307"/>
      <c r="M924" s="307"/>
      <c r="N924" s="307"/>
      <c r="O924" s="307"/>
      <c r="P924" s="307"/>
      <c r="Q924" s="307"/>
      <c r="R924" s="307"/>
      <c r="S924" s="307"/>
      <c r="T924" s="307"/>
      <c r="U924" s="307"/>
      <c r="V924" s="307"/>
      <c r="W924" s="307"/>
      <c r="X924" s="307"/>
      <c r="Y924" s="307"/>
      <c r="Z924" s="307"/>
      <c r="AA924" s="307"/>
      <c r="AB924" s="307"/>
    </row>
    <row r="925">
      <c r="A925" s="392"/>
      <c r="B925" s="392"/>
      <c r="C925" s="392"/>
      <c r="D925" s="393"/>
      <c r="E925" s="392"/>
      <c r="F925" s="392"/>
      <c r="G925" s="393"/>
      <c r="H925" s="392"/>
      <c r="I925" s="392"/>
      <c r="J925" s="307"/>
      <c r="K925" s="307"/>
      <c r="L925" s="307"/>
      <c r="M925" s="307"/>
      <c r="N925" s="307"/>
      <c r="O925" s="307"/>
      <c r="P925" s="307"/>
      <c r="Q925" s="307"/>
      <c r="R925" s="307"/>
      <c r="S925" s="307"/>
      <c r="T925" s="307"/>
      <c r="U925" s="307"/>
      <c r="V925" s="307"/>
      <c r="W925" s="307"/>
      <c r="X925" s="307"/>
      <c r="Y925" s="307"/>
      <c r="Z925" s="307"/>
      <c r="AA925" s="307"/>
      <c r="AB925" s="307"/>
    </row>
    <row r="926">
      <c r="A926" s="392"/>
      <c r="B926" s="392"/>
      <c r="C926" s="392"/>
      <c r="D926" s="393"/>
      <c r="E926" s="392"/>
      <c r="F926" s="392"/>
      <c r="G926" s="393"/>
      <c r="H926" s="392"/>
      <c r="I926" s="392"/>
      <c r="J926" s="307"/>
      <c r="K926" s="307"/>
      <c r="L926" s="307"/>
      <c r="M926" s="307"/>
      <c r="N926" s="307"/>
      <c r="O926" s="307"/>
      <c r="P926" s="307"/>
      <c r="Q926" s="307"/>
      <c r="R926" s="307"/>
      <c r="S926" s="307"/>
      <c r="T926" s="307"/>
      <c r="U926" s="307"/>
      <c r="V926" s="307"/>
      <c r="W926" s="307"/>
      <c r="X926" s="307"/>
      <c r="Y926" s="307"/>
      <c r="Z926" s="307"/>
      <c r="AA926" s="307"/>
      <c r="AB926" s="307"/>
    </row>
    <row r="927">
      <c r="A927" s="392"/>
      <c r="B927" s="392"/>
      <c r="C927" s="392"/>
      <c r="D927" s="393"/>
      <c r="E927" s="392"/>
      <c r="F927" s="392"/>
      <c r="G927" s="393"/>
      <c r="H927" s="392"/>
      <c r="I927" s="392"/>
      <c r="J927" s="307"/>
      <c r="K927" s="307"/>
      <c r="L927" s="307"/>
      <c r="M927" s="307"/>
      <c r="N927" s="307"/>
      <c r="O927" s="307"/>
      <c r="P927" s="307"/>
      <c r="Q927" s="307"/>
      <c r="R927" s="307"/>
      <c r="S927" s="307"/>
      <c r="T927" s="307"/>
      <c r="U927" s="307"/>
      <c r="V927" s="307"/>
      <c r="W927" s="307"/>
      <c r="X927" s="307"/>
      <c r="Y927" s="307"/>
      <c r="Z927" s="307"/>
      <c r="AA927" s="307"/>
      <c r="AB927" s="307"/>
    </row>
    <row r="928">
      <c r="A928" s="392"/>
      <c r="B928" s="392"/>
      <c r="C928" s="392"/>
      <c r="D928" s="393"/>
      <c r="E928" s="392"/>
      <c r="F928" s="392"/>
      <c r="G928" s="393"/>
      <c r="H928" s="392"/>
      <c r="I928" s="392"/>
      <c r="J928" s="307"/>
      <c r="K928" s="307"/>
      <c r="L928" s="307"/>
      <c r="M928" s="307"/>
      <c r="N928" s="307"/>
      <c r="O928" s="307"/>
      <c r="P928" s="307"/>
      <c r="Q928" s="307"/>
      <c r="R928" s="307"/>
      <c r="S928" s="307"/>
      <c r="T928" s="307"/>
      <c r="U928" s="307"/>
      <c r="V928" s="307"/>
      <c r="W928" s="307"/>
      <c r="X928" s="307"/>
      <c r="Y928" s="307"/>
      <c r="Z928" s="307"/>
      <c r="AA928" s="307"/>
      <c r="AB928" s="307"/>
    </row>
    <row r="929">
      <c r="A929" s="392"/>
      <c r="B929" s="392"/>
      <c r="C929" s="392"/>
      <c r="D929" s="393"/>
      <c r="E929" s="392"/>
      <c r="F929" s="392"/>
      <c r="G929" s="393"/>
      <c r="H929" s="392"/>
      <c r="I929" s="392"/>
      <c r="J929" s="307"/>
      <c r="K929" s="307"/>
      <c r="L929" s="307"/>
      <c r="M929" s="307"/>
      <c r="N929" s="307"/>
      <c r="O929" s="307"/>
      <c r="P929" s="307"/>
      <c r="Q929" s="307"/>
      <c r="R929" s="307"/>
      <c r="S929" s="307"/>
      <c r="T929" s="307"/>
      <c r="U929" s="307"/>
      <c r="V929" s="307"/>
      <c r="W929" s="307"/>
      <c r="X929" s="307"/>
      <c r="Y929" s="307"/>
      <c r="Z929" s="307"/>
      <c r="AA929" s="307"/>
      <c r="AB929" s="307"/>
    </row>
    <row r="930">
      <c r="A930" s="392"/>
      <c r="B930" s="392"/>
      <c r="C930" s="392"/>
      <c r="D930" s="393"/>
      <c r="E930" s="392"/>
      <c r="F930" s="392"/>
      <c r="G930" s="393"/>
      <c r="H930" s="392"/>
      <c r="I930" s="392"/>
      <c r="J930" s="307"/>
      <c r="K930" s="307"/>
      <c r="L930" s="307"/>
      <c r="M930" s="307"/>
      <c r="N930" s="307"/>
      <c r="O930" s="307"/>
      <c r="P930" s="307"/>
      <c r="Q930" s="307"/>
      <c r="R930" s="307"/>
      <c r="S930" s="307"/>
      <c r="T930" s="307"/>
      <c r="U930" s="307"/>
      <c r="V930" s="307"/>
      <c r="W930" s="307"/>
      <c r="X930" s="307"/>
      <c r="Y930" s="307"/>
      <c r="Z930" s="307"/>
      <c r="AA930" s="307"/>
      <c r="AB930" s="307"/>
    </row>
    <row r="931">
      <c r="A931" s="392"/>
      <c r="B931" s="392"/>
      <c r="C931" s="392"/>
      <c r="D931" s="393"/>
      <c r="E931" s="392"/>
      <c r="F931" s="392"/>
      <c r="G931" s="393"/>
      <c r="H931" s="392"/>
      <c r="I931" s="392"/>
      <c r="J931" s="307"/>
      <c r="K931" s="307"/>
      <c r="L931" s="307"/>
      <c r="M931" s="307"/>
      <c r="N931" s="307"/>
      <c r="O931" s="307"/>
      <c r="P931" s="307"/>
      <c r="Q931" s="307"/>
      <c r="R931" s="307"/>
      <c r="S931" s="307"/>
      <c r="T931" s="307"/>
      <c r="U931" s="307"/>
      <c r="V931" s="307"/>
      <c r="W931" s="307"/>
      <c r="X931" s="307"/>
      <c r="Y931" s="307"/>
      <c r="Z931" s="307"/>
      <c r="AA931" s="307"/>
      <c r="AB931" s="307"/>
    </row>
    <row r="932">
      <c r="A932" s="392"/>
      <c r="B932" s="392"/>
      <c r="C932" s="392"/>
      <c r="D932" s="393"/>
      <c r="E932" s="392"/>
      <c r="F932" s="392"/>
      <c r="G932" s="393"/>
      <c r="H932" s="392"/>
      <c r="I932" s="392"/>
      <c r="J932" s="307"/>
      <c r="K932" s="307"/>
      <c r="L932" s="307"/>
      <c r="M932" s="307"/>
      <c r="N932" s="307"/>
      <c r="O932" s="307"/>
      <c r="P932" s="307"/>
      <c r="Q932" s="307"/>
      <c r="R932" s="307"/>
      <c r="S932" s="307"/>
      <c r="T932" s="307"/>
      <c r="U932" s="307"/>
      <c r="V932" s="307"/>
      <c r="W932" s="307"/>
      <c r="X932" s="307"/>
      <c r="Y932" s="307"/>
      <c r="Z932" s="307"/>
      <c r="AA932" s="307"/>
      <c r="AB932" s="307"/>
    </row>
    <row r="933">
      <c r="A933" s="392"/>
      <c r="B933" s="392"/>
      <c r="C933" s="392"/>
      <c r="D933" s="393"/>
      <c r="E933" s="392"/>
      <c r="F933" s="392"/>
      <c r="G933" s="393"/>
      <c r="H933" s="392"/>
      <c r="I933" s="392"/>
      <c r="J933" s="307"/>
      <c r="K933" s="307"/>
      <c r="L933" s="307"/>
      <c r="M933" s="307"/>
      <c r="N933" s="307"/>
      <c r="O933" s="307"/>
      <c r="P933" s="307"/>
      <c r="Q933" s="307"/>
      <c r="R933" s="307"/>
      <c r="S933" s="307"/>
      <c r="T933" s="307"/>
      <c r="U933" s="307"/>
      <c r="V933" s="307"/>
      <c r="W933" s="307"/>
      <c r="X933" s="307"/>
      <c r="Y933" s="307"/>
      <c r="Z933" s="307"/>
      <c r="AA933" s="307"/>
      <c r="AB933" s="307"/>
    </row>
    <row r="934">
      <c r="A934" s="392"/>
      <c r="B934" s="392"/>
      <c r="C934" s="392"/>
      <c r="D934" s="393"/>
      <c r="E934" s="392"/>
      <c r="F934" s="392"/>
      <c r="G934" s="393"/>
      <c r="H934" s="392"/>
      <c r="I934" s="392"/>
      <c r="J934" s="307"/>
      <c r="K934" s="307"/>
      <c r="L934" s="307"/>
      <c r="M934" s="307"/>
      <c r="N934" s="307"/>
      <c r="O934" s="307"/>
      <c r="P934" s="307"/>
      <c r="Q934" s="307"/>
      <c r="R934" s="307"/>
      <c r="S934" s="307"/>
      <c r="T934" s="307"/>
      <c r="U934" s="307"/>
      <c r="V934" s="307"/>
      <c r="W934" s="307"/>
      <c r="X934" s="307"/>
      <c r="Y934" s="307"/>
      <c r="Z934" s="307"/>
      <c r="AA934" s="307"/>
      <c r="AB934" s="307"/>
    </row>
    <row r="935">
      <c r="A935" s="392"/>
      <c r="B935" s="392"/>
      <c r="C935" s="392"/>
      <c r="D935" s="393"/>
      <c r="E935" s="392"/>
      <c r="F935" s="392"/>
      <c r="G935" s="393"/>
      <c r="H935" s="392"/>
      <c r="I935" s="392"/>
      <c r="J935" s="307"/>
      <c r="K935" s="307"/>
      <c r="L935" s="307"/>
      <c r="M935" s="307"/>
      <c r="N935" s="307"/>
      <c r="O935" s="307"/>
      <c r="P935" s="307"/>
      <c r="Q935" s="307"/>
      <c r="R935" s="307"/>
      <c r="S935" s="307"/>
      <c r="T935" s="307"/>
      <c r="U935" s="307"/>
      <c r="V935" s="307"/>
      <c r="W935" s="307"/>
      <c r="X935" s="307"/>
      <c r="Y935" s="307"/>
      <c r="Z935" s="307"/>
      <c r="AA935" s="307"/>
      <c r="AB935" s="307"/>
    </row>
    <row r="936">
      <c r="A936" s="392"/>
      <c r="B936" s="392"/>
      <c r="C936" s="392"/>
      <c r="D936" s="393"/>
      <c r="E936" s="392"/>
      <c r="F936" s="392"/>
      <c r="G936" s="393"/>
      <c r="H936" s="392"/>
      <c r="I936" s="392"/>
      <c r="J936" s="307"/>
      <c r="K936" s="307"/>
      <c r="L936" s="307"/>
      <c r="M936" s="307"/>
      <c r="N936" s="307"/>
      <c r="O936" s="307"/>
      <c r="P936" s="307"/>
      <c r="Q936" s="307"/>
      <c r="R936" s="307"/>
      <c r="S936" s="307"/>
      <c r="T936" s="307"/>
      <c r="U936" s="307"/>
      <c r="V936" s="307"/>
      <c r="W936" s="307"/>
      <c r="X936" s="307"/>
      <c r="Y936" s="307"/>
      <c r="Z936" s="307"/>
      <c r="AA936" s="307"/>
      <c r="AB936" s="307"/>
    </row>
    <row r="937">
      <c r="A937" s="392"/>
      <c r="B937" s="392"/>
      <c r="C937" s="392"/>
      <c r="D937" s="393"/>
      <c r="E937" s="392"/>
      <c r="F937" s="392"/>
      <c r="G937" s="393"/>
      <c r="H937" s="392"/>
      <c r="I937" s="392"/>
      <c r="J937" s="307"/>
      <c r="K937" s="307"/>
      <c r="L937" s="307"/>
      <c r="M937" s="307"/>
      <c r="N937" s="307"/>
      <c r="O937" s="307"/>
      <c r="P937" s="307"/>
      <c r="Q937" s="307"/>
      <c r="R937" s="307"/>
      <c r="S937" s="307"/>
      <c r="T937" s="307"/>
      <c r="U937" s="307"/>
      <c r="V937" s="307"/>
      <c r="W937" s="307"/>
      <c r="X937" s="307"/>
      <c r="Y937" s="307"/>
      <c r="Z937" s="307"/>
      <c r="AA937" s="307"/>
      <c r="AB937" s="307"/>
    </row>
    <row r="938">
      <c r="A938" s="392"/>
      <c r="B938" s="392"/>
      <c r="C938" s="392"/>
      <c r="D938" s="393"/>
      <c r="E938" s="392"/>
      <c r="F938" s="392"/>
      <c r="G938" s="393"/>
      <c r="H938" s="392"/>
      <c r="I938" s="392"/>
      <c r="J938" s="307"/>
      <c r="K938" s="307"/>
      <c r="L938" s="307"/>
      <c r="M938" s="307"/>
      <c r="N938" s="307"/>
      <c r="O938" s="307"/>
      <c r="P938" s="307"/>
      <c r="Q938" s="307"/>
      <c r="R938" s="307"/>
      <c r="S938" s="307"/>
      <c r="T938" s="307"/>
      <c r="U938" s="307"/>
      <c r="V938" s="307"/>
      <c r="W938" s="307"/>
      <c r="X938" s="307"/>
      <c r="Y938" s="307"/>
      <c r="Z938" s="307"/>
      <c r="AA938" s="307"/>
      <c r="AB938" s="307"/>
    </row>
    <row r="939">
      <c r="A939" s="392"/>
      <c r="B939" s="392"/>
      <c r="C939" s="392"/>
      <c r="D939" s="393"/>
      <c r="E939" s="392"/>
      <c r="F939" s="392"/>
      <c r="G939" s="393"/>
      <c r="H939" s="392"/>
      <c r="I939" s="392"/>
      <c r="J939" s="307"/>
      <c r="K939" s="307"/>
      <c r="L939" s="307"/>
      <c r="M939" s="307"/>
      <c r="N939" s="307"/>
      <c r="O939" s="307"/>
      <c r="P939" s="307"/>
      <c r="Q939" s="307"/>
      <c r="R939" s="307"/>
      <c r="S939" s="307"/>
      <c r="T939" s="307"/>
      <c r="U939" s="307"/>
      <c r="V939" s="307"/>
      <c r="W939" s="307"/>
      <c r="X939" s="307"/>
      <c r="Y939" s="307"/>
      <c r="Z939" s="307"/>
      <c r="AA939" s="307"/>
      <c r="AB939" s="307"/>
    </row>
    <row r="940">
      <c r="A940" s="392"/>
      <c r="B940" s="392"/>
      <c r="C940" s="392"/>
      <c r="D940" s="393"/>
      <c r="E940" s="392"/>
      <c r="F940" s="392"/>
      <c r="G940" s="393"/>
      <c r="H940" s="392"/>
      <c r="I940" s="392"/>
      <c r="J940" s="307"/>
      <c r="K940" s="307"/>
      <c r="L940" s="307"/>
      <c r="M940" s="307"/>
      <c r="N940" s="307"/>
      <c r="O940" s="307"/>
      <c r="P940" s="307"/>
      <c r="Q940" s="307"/>
      <c r="R940" s="307"/>
      <c r="S940" s="307"/>
      <c r="T940" s="307"/>
      <c r="U940" s="307"/>
      <c r="V940" s="307"/>
      <c r="W940" s="307"/>
      <c r="X940" s="307"/>
      <c r="Y940" s="307"/>
      <c r="Z940" s="307"/>
      <c r="AA940" s="307"/>
      <c r="AB940" s="307"/>
    </row>
    <row r="941">
      <c r="A941" s="392"/>
      <c r="B941" s="392"/>
      <c r="C941" s="392"/>
      <c r="D941" s="393"/>
      <c r="E941" s="392"/>
      <c r="F941" s="392"/>
      <c r="G941" s="393"/>
      <c r="H941" s="392"/>
      <c r="I941" s="392"/>
      <c r="J941" s="307"/>
      <c r="K941" s="307"/>
      <c r="L941" s="307"/>
      <c r="M941" s="307"/>
      <c r="N941" s="307"/>
      <c r="O941" s="307"/>
      <c r="P941" s="307"/>
      <c r="Q941" s="307"/>
      <c r="R941" s="307"/>
      <c r="S941" s="307"/>
      <c r="T941" s="307"/>
      <c r="U941" s="307"/>
      <c r="V941" s="307"/>
      <c r="W941" s="307"/>
      <c r="X941" s="307"/>
      <c r="Y941" s="307"/>
      <c r="Z941" s="307"/>
      <c r="AA941" s="307"/>
      <c r="AB941" s="307"/>
    </row>
    <row r="942">
      <c r="A942" s="392"/>
      <c r="B942" s="392"/>
      <c r="C942" s="392"/>
      <c r="D942" s="393"/>
      <c r="E942" s="392"/>
      <c r="F942" s="392"/>
      <c r="G942" s="393"/>
      <c r="H942" s="392"/>
      <c r="I942" s="392"/>
      <c r="J942" s="307"/>
      <c r="K942" s="307"/>
      <c r="L942" s="307"/>
      <c r="M942" s="307"/>
      <c r="N942" s="307"/>
      <c r="O942" s="307"/>
      <c r="P942" s="307"/>
      <c r="Q942" s="307"/>
      <c r="R942" s="307"/>
      <c r="S942" s="307"/>
      <c r="T942" s="307"/>
      <c r="U942" s="307"/>
      <c r="V942" s="307"/>
      <c r="W942" s="307"/>
      <c r="X942" s="307"/>
      <c r="Y942" s="307"/>
      <c r="Z942" s="307"/>
      <c r="AA942" s="307"/>
      <c r="AB942" s="307"/>
    </row>
    <row r="943">
      <c r="A943" s="392"/>
      <c r="B943" s="392"/>
      <c r="C943" s="392"/>
      <c r="D943" s="393"/>
      <c r="E943" s="392"/>
      <c r="F943" s="392"/>
      <c r="G943" s="393"/>
      <c r="H943" s="392"/>
      <c r="I943" s="392"/>
      <c r="J943" s="307"/>
      <c r="K943" s="307"/>
      <c r="L943" s="307"/>
      <c r="M943" s="307"/>
      <c r="N943" s="307"/>
      <c r="O943" s="307"/>
      <c r="P943" s="307"/>
      <c r="Q943" s="307"/>
      <c r="R943" s="307"/>
      <c r="S943" s="307"/>
      <c r="T943" s="307"/>
      <c r="U943" s="307"/>
      <c r="V943" s="307"/>
      <c r="W943" s="307"/>
      <c r="X943" s="307"/>
      <c r="Y943" s="307"/>
      <c r="Z943" s="307"/>
      <c r="AA943" s="307"/>
      <c r="AB943" s="307"/>
    </row>
    <row r="944">
      <c r="A944" s="392"/>
      <c r="B944" s="392"/>
      <c r="C944" s="392"/>
      <c r="D944" s="393"/>
      <c r="E944" s="392"/>
      <c r="F944" s="392"/>
      <c r="G944" s="393"/>
      <c r="H944" s="392"/>
      <c r="I944" s="392"/>
      <c r="J944" s="307"/>
      <c r="K944" s="307"/>
      <c r="L944" s="307"/>
      <c r="M944" s="307"/>
      <c r="N944" s="307"/>
      <c r="O944" s="307"/>
      <c r="P944" s="307"/>
      <c r="Q944" s="307"/>
      <c r="R944" s="307"/>
      <c r="S944" s="307"/>
      <c r="T944" s="307"/>
      <c r="U944" s="307"/>
      <c r="V944" s="307"/>
      <c r="W944" s="307"/>
      <c r="X944" s="307"/>
      <c r="Y944" s="307"/>
      <c r="Z944" s="307"/>
      <c r="AA944" s="307"/>
      <c r="AB944" s="307"/>
    </row>
    <row r="945">
      <c r="A945" s="392"/>
      <c r="B945" s="392"/>
      <c r="C945" s="392"/>
      <c r="D945" s="393"/>
      <c r="E945" s="392"/>
      <c r="F945" s="392"/>
      <c r="G945" s="393"/>
      <c r="H945" s="392"/>
      <c r="I945" s="392"/>
      <c r="J945" s="307"/>
      <c r="K945" s="307"/>
      <c r="L945" s="307"/>
      <c r="M945" s="307"/>
      <c r="N945" s="307"/>
      <c r="O945" s="307"/>
      <c r="P945" s="307"/>
      <c r="Q945" s="307"/>
      <c r="R945" s="307"/>
      <c r="S945" s="307"/>
      <c r="T945" s="307"/>
      <c r="U945" s="307"/>
      <c r="V945" s="307"/>
      <c r="W945" s="307"/>
      <c r="X945" s="307"/>
      <c r="Y945" s="307"/>
      <c r="Z945" s="307"/>
      <c r="AA945" s="307"/>
      <c r="AB945" s="307"/>
    </row>
    <row r="946">
      <c r="A946" s="392"/>
      <c r="B946" s="392"/>
      <c r="C946" s="392"/>
      <c r="D946" s="393"/>
      <c r="E946" s="392"/>
      <c r="F946" s="392"/>
      <c r="G946" s="393"/>
      <c r="H946" s="392"/>
      <c r="I946" s="392"/>
      <c r="J946" s="307"/>
      <c r="K946" s="307"/>
      <c r="L946" s="307"/>
      <c r="M946" s="307"/>
      <c r="N946" s="307"/>
      <c r="O946" s="307"/>
      <c r="P946" s="307"/>
      <c r="Q946" s="307"/>
      <c r="R946" s="307"/>
      <c r="S946" s="307"/>
      <c r="T946" s="307"/>
      <c r="U946" s="307"/>
      <c r="V946" s="307"/>
      <c r="W946" s="307"/>
      <c r="X946" s="307"/>
      <c r="Y946" s="307"/>
      <c r="Z946" s="307"/>
      <c r="AA946" s="307"/>
      <c r="AB946" s="307"/>
    </row>
    <row r="947">
      <c r="A947" s="392"/>
      <c r="B947" s="392"/>
      <c r="C947" s="392"/>
      <c r="D947" s="393"/>
      <c r="E947" s="392"/>
      <c r="F947" s="392"/>
      <c r="G947" s="393"/>
      <c r="H947" s="392"/>
      <c r="I947" s="392"/>
      <c r="J947" s="307"/>
      <c r="K947" s="307"/>
      <c r="L947" s="307"/>
      <c r="M947" s="307"/>
      <c r="N947" s="307"/>
      <c r="O947" s="307"/>
      <c r="P947" s="307"/>
      <c r="Q947" s="307"/>
      <c r="R947" s="307"/>
      <c r="S947" s="307"/>
      <c r="T947" s="307"/>
      <c r="U947" s="307"/>
      <c r="V947" s="307"/>
      <c r="W947" s="307"/>
      <c r="X947" s="307"/>
      <c r="Y947" s="307"/>
      <c r="Z947" s="307"/>
      <c r="AA947" s="307"/>
      <c r="AB947" s="307"/>
    </row>
    <row r="948">
      <c r="A948" s="392"/>
      <c r="B948" s="392"/>
      <c r="C948" s="392"/>
      <c r="D948" s="393"/>
      <c r="E948" s="392"/>
      <c r="F948" s="392"/>
      <c r="G948" s="393"/>
      <c r="H948" s="392"/>
      <c r="I948" s="392"/>
      <c r="J948" s="307"/>
      <c r="K948" s="307"/>
      <c r="L948" s="307"/>
      <c r="M948" s="307"/>
      <c r="N948" s="307"/>
      <c r="O948" s="307"/>
      <c r="P948" s="307"/>
      <c r="Q948" s="307"/>
      <c r="R948" s="307"/>
      <c r="S948" s="307"/>
      <c r="T948" s="307"/>
      <c r="U948" s="307"/>
      <c r="V948" s="307"/>
      <c r="W948" s="307"/>
      <c r="X948" s="307"/>
      <c r="Y948" s="307"/>
      <c r="Z948" s="307"/>
      <c r="AA948" s="307"/>
      <c r="AB948" s="307"/>
    </row>
    <row r="949">
      <c r="A949" s="392"/>
      <c r="B949" s="392"/>
      <c r="C949" s="392"/>
      <c r="D949" s="393"/>
      <c r="E949" s="392"/>
      <c r="F949" s="392"/>
      <c r="G949" s="393"/>
      <c r="H949" s="392"/>
      <c r="I949" s="392"/>
      <c r="J949" s="307"/>
      <c r="K949" s="307"/>
      <c r="L949" s="307"/>
      <c r="M949" s="307"/>
      <c r="N949" s="307"/>
      <c r="O949" s="307"/>
      <c r="P949" s="307"/>
      <c r="Q949" s="307"/>
      <c r="R949" s="307"/>
      <c r="S949" s="307"/>
      <c r="T949" s="307"/>
      <c r="U949" s="307"/>
      <c r="V949" s="307"/>
      <c r="W949" s="307"/>
      <c r="X949" s="307"/>
      <c r="Y949" s="307"/>
      <c r="Z949" s="307"/>
      <c r="AA949" s="307"/>
      <c r="AB949" s="307"/>
    </row>
    <row r="950">
      <c r="A950" s="392"/>
      <c r="B950" s="392"/>
      <c r="C950" s="392"/>
      <c r="D950" s="393"/>
      <c r="E950" s="392"/>
      <c r="F950" s="392"/>
      <c r="G950" s="393"/>
      <c r="H950" s="392"/>
      <c r="I950" s="392"/>
      <c r="J950" s="307"/>
      <c r="K950" s="307"/>
      <c r="L950" s="307"/>
      <c r="M950" s="307"/>
      <c r="N950" s="307"/>
      <c r="O950" s="307"/>
      <c r="P950" s="307"/>
      <c r="Q950" s="307"/>
      <c r="R950" s="307"/>
      <c r="S950" s="307"/>
      <c r="T950" s="307"/>
      <c r="U950" s="307"/>
      <c r="V950" s="307"/>
      <c r="W950" s="307"/>
      <c r="X950" s="307"/>
      <c r="Y950" s="307"/>
      <c r="Z950" s="307"/>
      <c r="AA950" s="307"/>
      <c r="AB950" s="307"/>
    </row>
    <row r="951">
      <c r="A951" s="392"/>
      <c r="B951" s="392"/>
      <c r="C951" s="392"/>
      <c r="D951" s="393"/>
      <c r="E951" s="392"/>
      <c r="F951" s="392"/>
      <c r="G951" s="393"/>
      <c r="H951" s="392"/>
      <c r="I951" s="392"/>
      <c r="J951" s="307"/>
      <c r="K951" s="307"/>
      <c r="L951" s="307"/>
      <c r="M951" s="307"/>
      <c r="N951" s="307"/>
      <c r="O951" s="307"/>
      <c r="P951" s="307"/>
      <c r="Q951" s="307"/>
      <c r="R951" s="307"/>
      <c r="S951" s="307"/>
      <c r="T951" s="307"/>
      <c r="U951" s="307"/>
      <c r="V951" s="307"/>
      <c r="W951" s="307"/>
      <c r="X951" s="307"/>
      <c r="Y951" s="307"/>
      <c r="Z951" s="307"/>
      <c r="AA951" s="307"/>
      <c r="AB951" s="307"/>
    </row>
    <row r="952">
      <c r="A952" s="392"/>
      <c r="B952" s="392"/>
      <c r="C952" s="392"/>
      <c r="D952" s="393"/>
      <c r="E952" s="392"/>
      <c r="F952" s="392"/>
      <c r="G952" s="393"/>
      <c r="H952" s="392"/>
      <c r="I952" s="392"/>
      <c r="J952" s="307"/>
      <c r="K952" s="307"/>
      <c r="L952" s="307"/>
      <c r="M952" s="307"/>
      <c r="N952" s="307"/>
      <c r="O952" s="307"/>
      <c r="P952" s="307"/>
      <c r="Q952" s="307"/>
      <c r="R952" s="307"/>
      <c r="S952" s="307"/>
      <c r="T952" s="307"/>
      <c r="U952" s="307"/>
      <c r="V952" s="307"/>
      <c r="W952" s="307"/>
      <c r="X952" s="307"/>
      <c r="Y952" s="307"/>
      <c r="Z952" s="307"/>
      <c r="AA952" s="307"/>
      <c r="AB952" s="307"/>
    </row>
    <row r="953">
      <c r="A953" s="392"/>
      <c r="B953" s="392"/>
      <c r="C953" s="392"/>
      <c r="D953" s="393"/>
      <c r="E953" s="392"/>
      <c r="F953" s="392"/>
      <c r="G953" s="393"/>
      <c r="H953" s="392"/>
      <c r="I953" s="392"/>
      <c r="J953" s="307"/>
      <c r="K953" s="307"/>
      <c r="L953" s="307"/>
      <c r="M953" s="307"/>
      <c r="N953" s="307"/>
      <c r="O953" s="307"/>
      <c r="P953" s="307"/>
      <c r="Q953" s="307"/>
      <c r="R953" s="307"/>
      <c r="S953" s="307"/>
      <c r="T953" s="307"/>
      <c r="U953" s="307"/>
      <c r="V953" s="307"/>
      <c r="W953" s="307"/>
      <c r="X953" s="307"/>
      <c r="Y953" s="307"/>
      <c r="Z953" s="307"/>
      <c r="AA953" s="307"/>
      <c r="AB953" s="307"/>
    </row>
    <row r="954">
      <c r="A954" s="392"/>
      <c r="B954" s="392"/>
      <c r="C954" s="392"/>
      <c r="D954" s="393"/>
      <c r="E954" s="392"/>
      <c r="F954" s="392"/>
      <c r="G954" s="393"/>
      <c r="H954" s="392"/>
      <c r="I954" s="392"/>
      <c r="J954" s="307"/>
      <c r="K954" s="307"/>
      <c r="L954" s="307"/>
      <c r="M954" s="307"/>
      <c r="N954" s="307"/>
      <c r="O954" s="307"/>
      <c r="P954" s="307"/>
      <c r="Q954" s="307"/>
      <c r="R954" s="307"/>
      <c r="S954" s="307"/>
      <c r="T954" s="307"/>
      <c r="U954" s="307"/>
      <c r="V954" s="307"/>
      <c r="W954" s="307"/>
      <c r="X954" s="307"/>
      <c r="Y954" s="307"/>
      <c r="Z954" s="307"/>
      <c r="AA954" s="307"/>
      <c r="AB954" s="307"/>
    </row>
    <row r="955">
      <c r="A955" s="392"/>
      <c r="B955" s="392"/>
      <c r="C955" s="392"/>
      <c r="D955" s="393"/>
      <c r="E955" s="392"/>
      <c r="F955" s="392"/>
      <c r="G955" s="393"/>
      <c r="H955" s="392"/>
      <c r="I955" s="392"/>
      <c r="J955" s="307"/>
      <c r="K955" s="307"/>
      <c r="L955" s="307"/>
      <c r="M955" s="307"/>
      <c r="N955" s="307"/>
      <c r="O955" s="307"/>
      <c r="P955" s="307"/>
      <c r="Q955" s="307"/>
      <c r="R955" s="307"/>
      <c r="S955" s="307"/>
      <c r="T955" s="307"/>
      <c r="U955" s="307"/>
      <c r="V955" s="307"/>
      <c r="W955" s="307"/>
      <c r="X955" s="307"/>
      <c r="Y955" s="307"/>
      <c r="Z955" s="307"/>
      <c r="AA955" s="307"/>
      <c r="AB955" s="307"/>
    </row>
    <row r="956">
      <c r="A956" s="392"/>
      <c r="B956" s="392"/>
      <c r="C956" s="392"/>
      <c r="D956" s="393"/>
      <c r="E956" s="392"/>
      <c r="F956" s="392"/>
      <c r="G956" s="393"/>
      <c r="H956" s="392"/>
      <c r="I956" s="392"/>
      <c r="J956" s="307"/>
      <c r="K956" s="307"/>
      <c r="L956" s="307"/>
      <c r="M956" s="307"/>
      <c r="N956" s="307"/>
      <c r="O956" s="307"/>
      <c r="P956" s="307"/>
      <c r="Q956" s="307"/>
      <c r="R956" s="307"/>
      <c r="S956" s="307"/>
      <c r="T956" s="307"/>
      <c r="U956" s="307"/>
      <c r="V956" s="307"/>
      <c r="W956" s="307"/>
      <c r="X956" s="307"/>
      <c r="Y956" s="307"/>
      <c r="Z956" s="307"/>
      <c r="AA956" s="307"/>
      <c r="AB956" s="307"/>
    </row>
    <row r="957">
      <c r="A957" s="392"/>
      <c r="B957" s="392"/>
      <c r="C957" s="392"/>
      <c r="D957" s="393"/>
      <c r="E957" s="392"/>
      <c r="F957" s="392"/>
      <c r="G957" s="393"/>
      <c r="H957" s="392"/>
      <c r="I957" s="392"/>
      <c r="J957" s="307"/>
      <c r="K957" s="307"/>
      <c r="L957" s="307"/>
      <c r="M957" s="307"/>
      <c r="N957" s="307"/>
      <c r="O957" s="307"/>
      <c r="P957" s="307"/>
      <c r="Q957" s="307"/>
      <c r="R957" s="307"/>
      <c r="S957" s="307"/>
      <c r="T957" s="307"/>
      <c r="U957" s="307"/>
      <c r="V957" s="307"/>
      <c r="W957" s="307"/>
      <c r="X957" s="307"/>
      <c r="Y957" s="307"/>
      <c r="Z957" s="307"/>
      <c r="AA957" s="307"/>
      <c r="AB957" s="307"/>
    </row>
    <row r="958">
      <c r="A958" s="392"/>
      <c r="B958" s="392"/>
      <c r="C958" s="392"/>
      <c r="D958" s="393"/>
      <c r="E958" s="392"/>
      <c r="F958" s="392"/>
      <c r="G958" s="393"/>
      <c r="H958" s="392"/>
      <c r="I958" s="392"/>
      <c r="J958" s="307"/>
      <c r="K958" s="307"/>
      <c r="L958" s="307"/>
      <c r="M958" s="307"/>
      <c r="N958" s="307"/>
      <c r="O958" s="307"/>
      <c r="P958" s="307"/>
      <c r="Q958" s="307"/>
      <c r="R958" s="307"/>
      <c r="S958" s="307"/>
      <c r="T958" s="307"/>
      <c r="U958" s="307"/>
      <c r="V958" s="307"/>
      <c r="W958" s="307"/>
      <c r="X958" s="307"/>
      <c r="Y958" s="307"/>
      <c r="Z958" s="307"/>
      <c r="AA958" s="307"/>
      <c r="AB958" s="307"/>
    </row>
    <row r="959">
      <c r="A959" s="392"/>
      <c r="B959" s="392"/>
      <c r="C959" s="392"/>
      <c r="D959" s="393"/>
      <c r="E959" s="392"/>
      <c r="F959" s="392"/>
      <c r="G959" s="393"/>
      <c r="H959" s="392"/>
      <c r="I959" s="392"/>
      <c r="J959" s="307"/>
      <c r="K959" s="307"/>
      <c r="L959" s="307"/>
      <c r="M959" s="307"/>
      <c r="N959" s="307"/>
      <c r="O959" s="307"/>
      <c r="P959" s="307"/>
      <c r="Q959" s="307"/>
      <c r="R959" s="307"/>
      <c r="S959" s="307"/>
      <c r="T959" s="307"/>
      <c r="U959" s="307"/>
      <c r="V959" s="307"/>
      <c r="W959" s="307"/>
      <c r="X959" s="307"/>
      <c r="Y959" s="307"/>
      <c r="Z959" s="307"/>
      <c r="AA959" s="307"/>
      <c r="AB959" s="307"/>
    </row>
    <row r="960">
      <c r="A960" s="392"/>
      <c r="B960" s="392"/>
      <c r="C960" s="392"/>
      <c r="D960" s="393"/>
      <c r="E960" s="392"/>
      <c r="F960" s="392"/>
      <c r="G960" s="393"/>
      <c r="H960" s="392"/>
      <c r="I960" s="392"/>
      <c r="J960" s="307"/>
      <c r="K960" s="307"/>
      <c r="L960" s="307"/>
      <c r="M960" s="307"/>
      <c r="N960" s="307"/>
      <c r="O960" s="307"/>
      <c r="P960" s="307"/>
      <c r="Q960" s="307"/>
      <c r="R960" s="307"/>
      <c r="S960" s="307"/>
      <c r="T960" s="307"/>
      <c r="U960" s="307"/>
      <c r="V960" s="307"/>
      <c r="W960" s="307"/>
      <c r="X960" s="307"/>
      <c r="Y960" s="307"/>
      <c r="Z960" s="307"/>
      <c r="AA960" s="307"/>
      <c r="AB960" s="307"/>
    </row>
    <row r="961">
      <c r="A961" s="392"/>
      <c r="B961" s="392"/>
      <c r="C961" s="392"/>
      <c r="D961" s="393"/>
      <c r="E961" s="392"/>
      <c r="F961" s="392"/>
      <c r="G961" s="393"/>
      <c r="H961" s="392"/>
      <c r="I961" s="392"/>
      <c r="J961" s="307"/>
      <c r="K961" s="307"/>
      <c r="L961" s="307"/>
      <c r="M961" s="307"/>
      <c r="N961" s="307"/>
      <c r="O961" s="307"/>
      <c r="P961" s="307"/>
      <c r="Q961" s="307"/>
      <c r="R961" s="307"/>
      <c r="S961" s="307"/>
      <c r="T961" s="307"/>
      <c r="U961" s="307"/>
      <c r="V961" s="307"/>
      <c r="W961" s="307"/>
      <c r="X961" s="307"/>
      <c r="Y961" s="307"/>
      <c r="Z961" s="307"/>
      <c r="AA961" s="307"/>
      <c r="AB961" s="307"/>
    </row>
    <row r="962">
      <c r="A962" s="392"/>
      <c r="B962" s="392"/>
      <c r="C962" s="392"/>
      <c r="D962" s="393"/>
      <c r="E962" s="392"/>
      <c r="F962" s="392"/>
      <c r="G962" s="393"/>
      <c r="H962" s="392"/>
      <c r="I962" s="392"/>
      <c r="J962" s="307"/>
      <c r="K962" s="307"/>
      <c r="L962" s="307"/>
      <c r="M962" s="307"/>
      <c r="N962" s="307"/>
      <c r="O962" s="307"/>
      <c r="P962" s="307"/>
      <c r="Q962" s="307"/>
      <c r="R962" s="307"/>
      <c r="S962" s="307"/>
      <c r="T962" s="307"/>
      <c r="U962" s="307"/>
      <c r="V962" s="307"/>
      <c r="W962" s="307"/>
      <c r="X962" s="307"/>
      <c r="Y962" s="307"/>
      <c r="Z962" s="307"/>
      <c r="AA962" s="307"/>
      <c r="AB962" s="307"/>
    </row>
    <row r="963">
      <c r="A963" s="392"/>
      <c r="B963" s="392"/>
      <c r="C963" s="392"/>
      <c r="D963" s="393"/>
      <c r="E963" s="392"/>
      <c r="F963" s="392"/>
      <c r="G963" s="393"/>
      <c r="H963" s="392"/>
      <c r="I963" s="392"/>
      <c r="J963" s="307"/>
      <c r="K963" s="307"/>
      <c r="L963" s="307"/>
      <c r="M963" s="307"/>
      <c r="N963" s="307"/>
      <c r="O963" s="307"/>
      <c r="P963" s="307"/>
      <c r="Q963" s="307"/>
      <c r="R963" s="307"/>
      <c r="S963" s="307"/>
      <c r="T963" s="307"/>
      <c r="U963" s="307"/>
      <c r="V963" s="307"/>
      <c r="W963" s="307"/>
      <c r="X963" s="307"/>
      <c r="Y963" s="307"/>
      <c r="Z963" s="307"/>
      <c r="AA963" s="307"/>
      <c r="AB963" s="307"/>
    </row>
    <row r="964">
      <c r="A964" s="392"/>
      <c r="B964" s="392"/>
      <c r="C964" s="392"/>
      <c r="D964" s="393"/>
      <c r="E964" s="392"/>
      <c r="F964" s="392"/>
      <c r="G964" s="393"/>
      <c r="H964" s="392"/>
      <c r="I964" s="392"/>
      <c r="J964" s="307"/>
      <c r="K964" s="307"/>
      <c r="L964" s="307"/>
      <c r="M964" s="307"/>
      <c r="N964" s="307"/>
      <c r="O964" s="307"/>
      <c r="P964" s="307"/>
      <c r="Q964" s="307"/>
      <c r="R964" s="307"/>
      <c r="S964" s="307"/>
      <c r="T964" s="307"/>
      <c r="U964" s="307"/>
      <c r="V964" s="307"/>
      <c r="W964" s="307"/>
      <c r="X964" s="307"/>
      <c r="Y964" s="307"/>
      <c r="Z964" s="307"/>
      <c r="AA964" s="307"/>
      <c r="AB964" s="307"/>
    </row>
    <row r="965">
      <c r="A965" s="392"/>
      <c r="B965" s="392"/>
      <c r="C965" s="392"/>
      <c r="D965" s="393"/>
      <c r="E965" s="392"/>
      <c r="F965" s="392"/>
      <c r="G965" s="393"/>
      <c r="H965" s="392"/>
      <c r="I965" s="392"/>
      <c r="J965" s="307"/>
      <c r="K965" s="307"/>
      <c r="L965" s="307"/>
      <c r="M965" s="307"/>
      <c r="N965" s="307"/>
      <c r="O965" s="307"/>
      <c r="P965" s="307"/>
      <c r="Q965" s="307"/>
      <c r="R965" s="307"/>
      <c r="S965" s="307"/>
      <c r="T965" s="307"/>
      <c r="U965" s="307"/>
      <c r="V965" s="307"/>
      <c r="W965" s="307"/>
      <c r="X965" s="307"/>
      <c r="Y965" s="307"/>
      <c r="Z965" s="307"/>
      <c r="AA965" s="307"/>
      <c r="AB965" s="307"/>
    </row>
    <row r="966">
      <c r="A966" s="392"/>
      <c r="B966" s="392"/>
      <c r="C966" s="392"/>
      <c r="D966" s="393"/>
      <c r="E966" s="392"/>
      <c r="F966" s="392"/>
      <c r="G966" s="393"/>
      <c r="H966" s="392"/>
      <c r="I966" s="392"/>
      <c r="J966" s="307"/>
      <c r="K966" s="307"/>
      <c r="L966" s="307"/>
      <c r="M966" s="307"/>
      <c r="N966" s="307"/>
      <c r="O966" s="307"/>
      <c r="P966" s="307"/>
      <c r="Q966" s="307"/>
      <c r="R966" s="307"/>
      <c r="S966" s="307"/>
      <c r="T966" s="307"/>
      <c r="U966" s="307"/>
      <c r="V966" s="307"/>
      <c r="W966" s="307"/>
      <c r="X966" s="307"/>
      <c r="Y966" s="307"/>
      <c r="Z966" s="307"/>
      <c r="AA966" s="307"/>
      <c r="AB966" s="307"/>
    </row>
    <row r="967">
      <c r="A967" s="392"/>
      <c r="B967" s="392"/>
      <c r="C967" s="392"/>
      <c r="D967" s="393"/>
      <c r="E967" s="392"/>
      <c r="F967" s="392"/>
      <c r="G967" s="393"/>
      <c r="H967" s="392"/>
      <c r="I967" s="392"/>
      <c r="J967" s="307"/>
      <c r="K967" s="307"/>
      <c r="L967" s="307"/>
      <c r="M967" s="307"/>
      <c r="N967" s="307"/>
      <c r="O967" s="307"/>
      <c r="P967" s="307"/>
      <c r="Q967" s="307"/>
      <c r="R967" s="307"/>
      <c r="S967" s="307"/>
      <c r="T967" s="307"/>
      <c r="U967" s="307"/>
      <c r="V967" s="307"/>
      <c r="W967" s="307"/>
      <c r="X967" s="307"/>
      <c r="Y967" s="307"/>
      <c r="Z967" s="307"/>
      <c r="AA967" s="307"/>
      <c r="AB967" s="307"/>
    </row>
    <row r="968">
      <c r="A968" s="392"/>
      <c r="B968" s="392"/>
      <c r="C968" s="392"/>
      <c r="D968" s="393"/>
      <c r="E968" s="392"/>
      <c r="F968" s="392"/>
      <c r="G968" s="393"/>
      <c r="H968" s="392"/>
      <c r="I968" s="392"/>
      <c r="J968" s="307"/>
      <c r="K968" s="307"/>
      <c r="L968" s="307"/>
      <c r="M968" s="307"/>
      <c r="N968" s="307"/>
      <c r="O968" s="307"/>
      <c r="P968" s="307"/>
      <c r="Q968" s="307"/>
      <c r="R968" s="307"/>
      <c r="S968" s="307"/>
      <c r="T968" s="307"/>
      <c r="U968" s="307"/>
      <c r="V968" s="307"/>
      <c r="W968" s="307"/>
      <c r="X968" s="307"/>
      <c r="Y968" s="307"/>
      <c r="Z968" s="307"/>
      <c r="AA968" s="307"/>
      <c r="AB968" s="307"/>
    </row>
    <row r="969">
      <c r="A969" s="392"/>
      <c r="B969" s="392"/>
      <c r="C969" s="392"/>
      <c r="D969" s="393"/>
      <c r="E969" s="392"/>
      <c r="F969" s="392"/>
      <c r="G969" s="393"/>
      <c r="H969" s="392"/>
      <c r="I969" s="392"/>
      <c r="J969" s="307"/>
      <c r="K969" s="307"/>
      <c r="L969" s="307"/>
      <c r="M969" s="307"/>
      <c r="N969" s="307"/>
      <c r="O969" s="307"/>
      <c r="P969" s="307"/>
      <c r="Q969" s="307"/>
      <c r="R969" s="307"/>
      <c r="S969" s="307"/>
      <c r="T969" s="307"/>
      <c r="U969" s="307"/>
      <c r="V969" s="307"/>
      <c r="W969" s="307"/>
      <c r="X969" s="307"/>
      <c r="Y969" s="307"/>
      <c r="Z969" s="307"/>
      <c r="AA969" s="307"/>
      <c r="AB969" s="307"/>
    </row>
    <row r="970">
      <c r="A970" s="392"/>
      <c r="B970" s="392"/>
      <c r="C970" s="392"/>
      <c r="D970" s="393"/>
      <c r="E970" s="392"/>
      <c r="F970" s="392"/>
      <c r="G970" s="393"/>
      <c r="H970" s="392"/>
      <c r="I970" s="392"/>
      <c r="J970" s="307"/>
      <c r="K970" s="307"/>
      <c r="L970" s="307"/>
      <c r="M970" s="307"/>
      <c r="N970" s="307"/>
      <c r="O970" s="307"/>
      <c r="P970" s="307"/>
      <c r="Q970" s="307"/>
      <c r="R970" s="307"/>
      <c r="S970" s="307"/>
      <c r="T970" s="307"/>
      <c r="U970" s="307"/>
      <c r="V970" s="307"/>
      <c r="W970" s="307"/>
      <c r="X970" s="307"/>
      <c r="Y970" s="307"/>
      <c r="Z970" s="307"/>
      <c r="AA970" s="307"/>
      <c r="AB970" s="307"/>
    </row>
    <row r="971">
      <c r="A971" s="392"/>
      <c r="B971" s="392"/>
      <c r="C971" s="392"/>
      <c r="D971" s="393"/>
      <c r="E971" s="392"/>
      <c r="F971" s="392"/>
      <c r="G971" s="393"/>
      <c r="H971" s="392"/>
      <c r="I971" s="392"/>
      <c r="J971" s="307"/>
      <c r="K971" s="307"/>
      <c r="L971" s="307"/>
      <c r="M971" s="307"/>
      <c r="N971" s="307"/>
      <c r="O971" s="307"/>
      <c r="P971" s="307"/>
      <c r="Q971" s="307"/>
      <c r="R971" s="307"/>
      <c r="S971" s="307"/>
      <c r="T971" s="307"/>
      <c r="U971" s="307"/>
      <c r="V971" s="307"/>
      <c r="W971" s="307"/>
      <c r="X971" s="307"/>
      <c r="Y971" s="307"/>
      <c r="Z971" s="307"/>
      <c r="AA971" s="307"/>
      <c r="AB971" s="307"/>
    </row>
    <row r="972">
      <c r="A972" s="392"/>
      <c r="B972" s="392"/>
      <c r="C972" s="392"/>
      <c r="D972" s="393"/>
      <c r="E972" s="392"/>
      <c r="F972" s="392"/>
      <c r="G972" s="393"/>
      <c r="H972" s="392"/>
      <c r="I972" s="392"/>
      <c r="J972" s="307"/>
      <c r="K972" s="307"/>
      <c r="L972" s="307"/>
      <c r="M972" s="307"/>
      <c r="N972" s="307"/>
      <c r="O972" s="307"/>
      <c r="P972" s="307"/>
      <c r="Q972" s="307"/>
      <c r="R972" s="307"/>
      <c r="S972" s="307"/>
      <c r="T972" s="307"/>
      <c r="U972" s="307"/>
      <c r="V972" s="307"/>
      <c r="W972" s="307"/>
      <c r="X972" s="307"/>
      <c r="Y972" s="307"/>
      <c r="Z972" s="307"/>
      <c r="AA972" s="307"/>
      <c r="AB972" s="307"/>
    </row>
    <row r="973">
      <c r="A973" s="392"/>
      <c r="B973" s="392"/>
      <c r="C973" s="392"/>
      <c r="D973" s="393"/>
      <c r="E973" s="392"/>
      <c r="F973" s="392"/>
      <c r="G973" s="393"/>
      <c r="H973" s="392"/>
      <c r="I973" s="392"/>
      <c r="J973" s="307"/>
      <c r="K973" s="307"/>
      <c r="L973" s="307"/>
      <c r="M973" s="307"/>
      <c r="N973" s="307"/>
      <c r="O973" s="307"/>
      <c r="P973" s="307"/>
      <c r="Q973" s="307"/>
      <c r="R973" s="307"/>
      <c r="S973" s="307"/>
      <c r="T973" s="307"/>
      <c r="U973" s="307"/>
      <c r="V973" s="307"/>
      <c r="W973" s="307"/>
      <c r="X973" s="307"/>
      <c r="Y973" s="307"/>
      <c r="Z973" s="307"/>
      <c r="AA973" s="307"/>
      <c r="AB973" s="307"/>
    </row>
    <row r="974">
      <c r="A974" s="392"/>
      <c r="B974" s="392"/>
      <c r="C974" s="392"/>
      <c r="D974" s="393"/>
      <c r="E974" s="392"/>
      <c r="F974" s="392"/>
      <c r="G974" s="393"/>
      <c r="H974" s="392"/>
      <c r="I974" s="392"/>
      <c r="J974" s="307"/>
      <c r="K974" s="307"/>
      <c r="L974" s="307"/>
      <c r="M974" s="307"/>
      <c r="N974" s="307"/>
      <c r="O974" s="307"/>
      <c r="P974" s="307"/>
      <c r="Q974" s="307"/>
      <c r="R974" s="307"/>
      <c r="S974" s="307"/>
      <c r="T974" s="307"/>
      <c r="U974" s="307"/>
      <c r="V974" s="307"/>
      <c r="W974" s="307"/>
      <c r="X974" s="307"/>
      <c r="Y974" s="307"/>
      <c r="Z974" s="307"/>
      <c r="AA974" s="307"/>
      <c r="AB974" s="307"/>
    </row>
    <row r="975">
      <c r="A975" s="392"/>
      <c r="B975" s="392"/>
      <c r="C975" s="392"/>
      <c r="D975" s="393"/>
      <c r="E975" s="392"/>
      <c r="F975" s="392"/>
      <c r="G975" s="393"/>
      <c r="H975" s="392"/>
      <c r="I975" s="392"/>
      <c r="J975" s="307"/>
      <c r="K975" s="307"/>
      <c r="L975" s="307"/>
      <c r="M975" s="307"/>
      <c r="N975" s="307"/>
      <c r="O975" s="307"/>
      <c r="P975" s="307"/>
      <c r="Q975" s="307"/>
      <c r="R975" s="307"/>
      <c r="S975" s="307"/>
      <c r="T975" s="307"/>
      <c r="U975" s="307"/>
      <c r="V975" s="307"/>
      <c r="W975" s="307"/>
      <c r="X975" s="307"/>
      <c r="Y975" s="307"/>
      <c r="Z975" s="307"/>
      <c r="AA975" s="307"/>
      <c r="AB975" s="307"/>
    </row>
    <row r="976">
      <c r="A976" s="392"/>
      <c r="B976" s="392"/>
      <c r="C976" s="392"/>
      <c r="D976" s="393"/>
      <c r="E976" s="392"/>
      <c r="F976" s="392"/>
      <c r="G976" s="393"/>
      <c r="H976" s="392"/>
      <c r="I976" s="392"/>
      <c r="J976" s="307"/>
      <c r="K976" s="307"/>
      <c r="L976" s="307"/>
      <c r="M976" s="307"/>
      <c r="N976" s="307"/>
      <c r="O976" s="307"/>
      <c r="P976" s="307"/>
      <c r="Q976" s="307"/>
      <c r="R976" s="307"/>
      <c r="S976" s="307"/>
      <c r="T976" s="307"/>
      <c r="U976" s="307"/>
      <c r="V976" s="307"/>
      <c r="W976" s="307"/>
      <c r="X976" s="307"/>
      <c r="Y976" s="307"/>
      <c r="Z976" s="307"/>
      <c r="AA976" s="307"/>
      <c r="AB976" s="307"/>
    </row>
    <row r="977">
      <c r="A977" s="392"/>
      <c r="B977" s="392"/>
      <c r="C977" s="392"/>
      <c r="D977" s="393"/>
      <c r="E977" s="392"/>
      <c r="F977" s="392"/>
      <c r="G977" s="393"/>
      <c r="H977" s="392"/>
      <c r="I977" s="392"/>
      <c r="J977" s="307"/>
      <c r="K977" s="307"/>
      <c r="L977" s="307"/>
      <c r="M977" s="307"/>
      <c r="N977" s="307"/>
      <c r="O977" s="307"/>
      <c r="P977" s="307"/>
      <c r="Q977" s="307"/>
      <c r="R977" s="307"/>
      <c r="S977" s="307"/>
      <c r="T977" s="307"/>
      <c r="U977" s="307"/>
      <c r="V977" s="307"/>
      <c r="W977" s="307"/>
      <c r="X977" s="307"/>
      <c r="Y977" s="307"/>
      <c r="Z977" s="307"/>
      <c r="AA977" s="307"/>
      <c r="AB977" s="307"/>
    </row>
    <row r="978">
      <c r="A978" s="392"/>
      <c r="B978" s="392"/>
      <c r="C978" s="392"/>
      <c r="D978" s="393"/>
      <c r="E978" s="392"/>
      <c r="F978" s="392"/>
      <c r="G978" s="393"/>
      <c r="H978" s="392"/>
      <c r="I978" s="392"/>
      <c r="J978" s="307"/>
      <c r="K978" s="307"/>
      <c r="L978" s="307"/>
      <c r="M978" s="307"/>
      <c r="N978" s="307"/>
      <c r="O978" s="307"/>
      <c r="P978" s="307"/>
      <c r="Q978" s="307"/>
      <c r="R978" s="307"/>
      <c r="S978" s="307"/>
      <c r="T978" s="307"/>
      <c r="U978" s="307"/>
      <c r="V978" s="307"/>
      <c r="W978" s="307"/>
      <c r="X978" s="307"/>
      <c r="Y978" s="307"/>
      <c r="Z978" s="307"/>
      <c r="AA978" s="307"/>
      <c r="AB978" s="307"/>
    </row>
    <row r="979">
      <c r="A979" s="392"/>
      <c r="B979" s="392"/>
      <c r="C979" s="392"/>
      <c r="D979" s="393"/>
      <c r="E979" s="392"/>
      <c r="F979" s="392"/>
      <c r="G979" s="393"/>
      <c r="H979" s="392"/>
      <c r="I979" s="392"/>
      <c r="J979" s="307"/>
      <c r="K979" s="307"/>
      <c r="L979" s="307"/>
      <c r="M979" s="307"/>
      <c r="N979" s="307"/>
      <c r="O979" s="307"/>
      <c r="P979" s="307"/>
      <c r="Q979" s="307"/>
      <c r="R979" s="307"/>
      <c r="S979" s="307"/>
      <c r="T979" s="307"/>
      <c r="U979" s="307"/>
      <c r="V979" s="307"/>
      <c r="W979" s="307"/>
      <c r="X979" s="307"/>
      <c r="Y979" s="307"/>
      <c r="Z979" s="307"/>
      <c r="AA979" s="307"/>
      <c r="AB979" s="307"/>
    </row>
    <row r="980">
      <c r="A980" s="392"/>
      <c r="B980" s="392"/>
      <c r="C980" s="392"/>
      <c r="D980" s="393"/>
      <c r="E980" s="392"/>
      <c r="F980" s="392"/>
      <c r="G980" s="393"/>
      <c r="H980" s="392"/>
      <c r="I980" s="392"/>
      <c r="J980" s="307"/>
      <c r="K980" s="307"/>
      <c r="L980" s="307"/>
      <c r="M980" s="307"/>
      <c r="N980" s="307"/>
      <c r="O980" s="307"/>
      <c r="P980" s="307"/>
      <c r="Q980" s="307"/>
      <c r="R980" s="307"/>
      <c r="S980" s="307"/>
      <c r="T980" s="307"/>
      <c r="U980" s="307"/>
      <c r="V980" s="307"/>
      <c r="W980" s="307"/>
      <c r="X980" s="307"/>
      <c r="Y980" s="307"/>
      <c r="Z980" s="307"/>
      <c r="AA980" s="307"/>
      <c r="AB980" s="307"/>
    </row>
    <row r="981">
      <c r="A981" s="392"/>
      <c r="B981" s="392"/>
      <c r="C981" s="392"/>
      <c r="D981" s="393"/>
      <c r="E981" s="392"/>
      <c r="F981" s="392"/>
      <c r="G981" s="393"/>
      <c r="H981" s="392"/>
      <c r="I981" s="392"/>
      <c r="J981" s="307"/>
      <c r="K981" s="307"/>
      <c r="L981" s="307"/>
      <c r="M981" s="307"/>
      <c r="N981" s="307"/>
      <c r="O981" s="307"/>
      <c r="P981" s="307"/>
      <c r="Q981" s="307"/>
      <c r="R981" s="307"/>
      <c r="S981" s="307"/>
      <c r="T981" s="307"/>
      <c r="U981" s="307"/>
      <c r="V981" s="307"/>
      <c r="W981" s="307"/>
      <c r="X981" s="307"/>
      <c r="Y981" s="307"/>
      <c r="Z981" s="307"/>
      <c r="AA981" s="307"/>
      <c r="AB981" s="307"/>
    </row>
    <row r="982">
      <c r="A982" s="392"/>
      <c r="B982" s="392"/>
      <c r="C982" s="392"/>
      <c r="D982" s="393"/>
      <c r="E982" s="392"/>
      <c r="F982" s="392"/>
      <c r="G982" s="393"/>
      <c r="H982" s="392"/>
      <c r="I982" s="392"/>
      <c r="J982" s="307"/>
      <c r="K982" s="307"/>
      <c r="L982" s="307"/>
      <c r="M982" s="307"/>
      <c r="N982" s="307"/>
      <c r="O982" s="307"/>
      <c r="P982" s="307"/>
      <c r="Q982" s="307"/>
      <c r="R982" s="307"/>
      <c r="S982" s="307"/>
      <c r="T982" s="307"/>
      <c r="U982" s="307"/>
      <c r="V982" s="307"/>
      <c r="W982" s="307"/>
      <c r="X982" s="307"/>
      <c r="Y982" s="307"/>
      <c r="Z982" s="307"/>
      <c r="AA982" s="307"/>
      <c r="AB982" s="307"/>
    </row>
    <row r="983">
      <c r="A983" s="392"/>
      <c r="B983" s="392"/>
      <c r="C983" s="392"/>
      <c r="D983" s="393"/>
      <c r="E983" s="392"/>
      <c r="F983" s="392"/>
      <c r="G983" s="393"/>
      <c r="H983" s="392"/>
      <c r="I983" s="392"/>
      <c r="J983" s="307"/>
      <c r="K983" s="307"/>
      <c r="L983" s="307"/>
      <c r="M983" s="307"/>
      <c r="N983" s="307"/>
      <c r="O983" s="307"/>
      <c r="P983" s="307"/>
      <c r="Q983" s="307"/>
      <c r="R983" s="307"/>
      <c r="S983" s="307"/>
      <c r="T983" s="307"/>
      <c r="U983" s="307"/>
      <c r="V983" s="307"/>
      <c r="W983" s="307"/>
      <c r="X983" s="307"/>
      <c r="Y983" s="307"/>
      <c r="Z983" s="307"/>
      <c r="AA983" s="307"/>
      <c r="AB983" s="307"/>
    </row>
    <row r="984">
      <c r="A984" s="392"/>
      <c r="B984" s="392"/>
      <c r="C984" s="392"/>
      <c r="D984" s="393"/>
      <c r="E984" s="392"/>
      <c r="F984" s="392"/>
      <c r="G984" s="393"/>
      <c r="H984" s="392"/>
      <c r="I984" s="392"/>
      <c r="J984" s="307"/>
      <c r="K984" s="307"/>
      <c r="L984" s="307"/>
      <c r="M984" s="307"/>
      <c r="N984" s="307"/>
      <c r="O984" s="307"/>
      <c r="P984" s="307"/>
      <c r="Q984" s="307"/>
      <c r="R984" s="307"/>
      <c r="S984" s="307"/>
      <c r="T984" s="307"/>
      <c r="U984" s="307"/>
      <c r="V984" s="307"/>
      <c r="W984" s="307"/>
      <c r="X984" s="307"/>
      <c r="Y984" s="307"/>
      <c r="Z984" s="307"/>
      <c r="AA984" s="307"/>
      <c r="AB984" s="307"/>
    </row>
    <row r="985">
      <c r="A985" s="392"/>
      <c r="B985" s="392"/>
      <c r="C985" s="392"/>
      <c r="D985" s="393"/>
      <c r="E985" s="392"/>
      <c r="F985" s="392"/>
      <c r="G985" s="393"/>
      <c r="H985" s="392"/>
      <c r="I985" s="392"/>
      <c r="J985" s="307"/>
      <c r="K985" s="307"/>
      <c r="L985" s="307"/>
      <c r="M985" s="307"/>
      <c r="N985" s="307"/>
      <c r="O985" s="307"/>
      <c r="P985" s="307"/>
      <c r="Q985" s="307"/>
      <c r="R985" s="307"/>
      <c r="S985" s="307"/>
      <c r="T985" s="307"/>
      <c r="U985" s="307"/>
      <c r="V985" s="307"/>
      <c r="W985" s="307"/>
      <c r="X985" s="307"/>
      <c r="Y985" s="307"/>
      <c r="Z985" s="307"/>
      <c r="AA985" s="307"/>
      <c r="AB985" s="307"/>
    </row>
    <row r="986">
      <c r="A986" s="392"/>
      <c r="B986" s="392"/>
      <c r="C986" s="392"/>
      <c r="D986" s="393"/>
      <c r="E986" s="392"/>
      <c r="F986" s="392"/>
      <c r="G986" s="393"/>
      <c r="H986" s="392"/>
      <c r="I986" s="392"/>
      <c r="J986" s="307"/>
      <c r="K986" s="307"/>
      <c r="L986" s="307"/>
      <c r="M986" s="307"/>
      <c r="N986" s="307"/>
      <c r="O986" s="307"/>
      <c r="P986" s="307"/>
      <c r="Q986" s="307"/>
      <c r="R986" s="307"/>
      <c r="S986" s="307"/>
      <c r="T986" s="307"/>
      <c r="U986" s="307"/>
      <c r="V986" s="307"/>
      <c r="W986" s="307"/>
      <c r="X986" s="307"/>
      <c r="Y986" s="307"/>
      <c r="Z986" s="307"/>
      <c r="AA986" s="307"/>
      <c r="AB986" s="307"/>
    </row>
    <row r="987">
      <c r="A987" s="392"/>
      <c r="B987" s="392"/>
      <c r="C987" s="392"/>
      <c r="D987" s="393"/>
      <c r="E987" s="392"/>
      <c r="F987" s="392"/>
      <c r="G987" s="393"/>
      <c r="H987" s="392"/>
      <c r="I987" s="392"/>
      <c r="J987" s="307"/>
      <c r="K987" s="307"/>
      <c r="L987" s="307"/>
      <c r="M987" s="307"/>
      <c r="N987" s="307"/>
      <c r="O987" s="307"/>
      <c r="P987" s="307"/>
      <c r="Q987" s="307"/>
      <c r="R987" s="307"/>
      <c r="S987" s="307"/>
      <c r="T987" s="307"/>
      <c r="U987" s="307"/>
      <c r="V987" s="307"/>
      <c r="W987" s="307"/>
      <c r="X987" s="307"/>
      <c r="Y987" s="307"/>
      <c r="Z987" s="307"/>
      <c r="AA987" s="307"/>
      <c r="AB987" s="307"/>
    </row>
    <row r="988">
      <c r="A988" s="392"/>
      <c r="B988" s="392"/>
      <c r="C988" s="392"/>
      <c r="D988" s="393"/>
      <c r="E988" s="392"/>
      <c r="F988" s="392"/>
      <c r="G988" s="393"/>
      <c r="H988" s="392"/>
      <c r="I988" s="392"/>
      <c r="J988" s="307"/>
      <c r="K988" s="307"/>
      <c r="L988" s="307"/>
      <c r="M988" s="307"/>
      <c r="N988" s="307"/>
      <c r="O988" s="307"/>
      <c r="P988" s="307"/>
      <c r="Q988" s="307"/>
      <c r="R988" s="307"/>
      <c r="S988" s="307"/>
      <c r="T988" s="307"/>
      <c r="U988" s="307"/>
      <c r="V988" s="307"/>
      <c r="W988" s="307"/>
      <c r="X988" s="307"/>
      <c r="Y988" s="307"/>
      <c r="Z988" s="307"/>
      <c r="AA988" s="307"/>
      <c r="AB988" s="307"/>
    </row>
    <row r="989">
      <c r="A989" s="392"/>
      <c r="B989" s="392"/>
      <c r="C989" s="392"/>
      <c r="D989" s="393"/>
      <c r="E989" s="392"/>
      <c r="F989" s="392"/>
      <c r="G989" s="393"/>
      <c r="H989" s="392"/>
      <c r="I989" s="392"/>
      <c r="J989" s="307"/>
      <c r="K989" s="307"/>
      <c r="L989" s="307"/>
      <c r="M989" s="307"/>
      <c r="N989" s="307"/>
      <c r="O989" s="307"/>
      <c r="P989" s="307"/>
      <c r="Q989" s="307"/>
      <c r="R989" s="307"/>
      <c r="S989" s="307"/>
      <c r="T989" s="307"/>
      <c r="U989" s="307"/>
      <c r="V989" s="307"/>
      <c r="W989" s="307"/>
      <c r="X989" s="307"/>
      <c r="Y989" s="307"/>
      <c r="Z989" s="307"/>
      <c r="AA989" s="307"/>
      <c r="AB989" s="307"/>
    </row>
    <row r="990">
      <c r="A990" s="392"/>
      <c r="B990" s="392"/>
      <c r="C990" s="392"/>
      <c r="D990" s="393"/>
      <c r="E990" s="392"/>
      <c r="F990" s="392"/>
      <c r="G990" s="393"/>
      <c r="H990" s="392"/>
      <c r="I990" s="392"/>
      <c r="J990" s="307"/>
      <c r="K990" s="307"/>
      <c r="L990" s="307"/>
      <c r="M990" s="307"/>
      <c r="N990" s="307"/>
      <c r="O990" s="307"/>
      <c r="P990" s="307"/>
      <c r="Q990" s="307"/>
      <c r="R990" s="307"/>
      <c r="S990" s="307"/>
      <c r="T990" s="307"/>
      <c r="U990" s="307"/>
      <c r="V990" s="307"/>
      <c r="W990" s="307"/>
      <c r="X990" s="307"/>
      <c r="Y990" s="307"/>
      <c r="Z990" s="307"/>
      <c r="AA990" s="307"/>
      <c r="AB990" s="307"/>
    </row>
    <row r="991">
      <c r="A991" s="392"/>
      <c r="B991" s="392"/>
      <c r="C991" s="392"/>
      <c r="D991" s="393"/>
      <c r="E991" s="392"/>
      <c r="F991" s="392"/>
      <c r="G991" s="393"/>
      <c r="H991" s="392"/>
      <c r="I991" s="392"/>
      <c r="J991" s="307"/>
      <c r="K991" s="307"/>
      <c r="L991" s="307"/>
      <c r="M991" s="307"/>
      <c r="N991" s="307"/>
      <c r="O991" s="307"/>
      <c r="P991" s="307"/>
      <c r="Q991" s="307"/>
      <c r="R991" s="307"/>
      <c r="S991" s="307"/>
      <c r="T991" s="307"/>
      <c r="U991" s="307"/>
      <c r="V991" s="307"/>
      <c r="W991" s="307"/>
      <c r="X991" s="307"/>
      <c r="Y991" s="307"/>
      <c r="Z991" s="307"/>
      <c r="AA991" s="307"/>
      <c r="AB991" s="307"/>
    </row>
    <row r="992">
      <c r="A992" s="392"/>
      <c r="B992" s="392"/>
      <c r="C992" s="392"/>
      <c r="D992" s="393"/>
      <c r="E992" s="392"/>
      <c r="F992" s="392"/>
      <c r="G992" s="393"/>
      <c r="H992" s="392"/>
      <c r="I992" s="392"/>
      <c r="J992" s="307"/>
      <c r="K992" s="307"/>
      <c r="L992" s="307"/>
      <c r="M992" s="307"/>
      <c r="N992" s="307"/>
      <c r="O992" s="307"/>
      <c r="P992" s="307"/>
      <c r="Q992" s="307"/>
      <c r="R992" s="307"/>
      <c r="S992" s="307"/>
      <c r="T992" s="307"/>
      <c r="U992" s="307"/>
      <c r="V992" s="307"/>
      <c r="W992" s="307"/>
      <c r="X992" s="307"/>
      <c r="Y992" s="307"/>
      <c r="Z992" s="307"/>
      <c r="AA992" s="307"/>
      <c r="AB992" s="307"/>
    </row>
    <row r="993">
      <c r="A993" s="392"/>
      <c r="B993" s="392"/>
      <c r="C993" s="392"/>
      <c r="D993" s="393"/>
      <c r="E993" s="392"/>
      <c r="F993" s="392"/>
      <c r="G993" s="393"/>
      <c r="H993" s="392"/>
      <c r="I993" s="392"/>
      <c r="J993" s="307"/>
      <c r="K993" s="307"/>
      <c r="L993" s="307"/>
      <c r="M993" s="307"/>
      <c r="N993" s="307"/>
      <c r="O993" s="307"/>
      <c r="P993" s="307"/>
      <c r="Q993" s="307"/>
      <c r="R993" s="307"/>
      <c r="S993" s="307"/>
      <c r="T993" s="307"/>
      <c r="U993" s="307"/>
      <c r="V993" s="307"/>
      <c r="W993" s="307"/>
      <c r="X993" s="307"/>
      <c r="Y993" s="307"/>
      <c r="Z993" s="307"/>
      <c r="AA993" s="307"/>
      <c r="AB993" s="307"/>
    </row>
    <row r="994">
      <c r="A994" s="392"/>
      <c r="B994" s="392"/>
      <c r="C994" s="392"/>
      <c r="D994" s="393"/>
      <c r="E994" s="392"/>
      <c r="F994" s="392"/>
      <c r="G994" s="393"/>
      <c r="H994" s="392"/>
      <c r="I994" s="392"/>
      <c r="J994" s="307"/>
      <c r="K994" s="307"/>
      <c r="L994" s="307"/>
      <c r="M994" s="307"/>
      <c r="N994" s="307"/>
      <c r="O994" s="307"/>
      <c r="P994" s="307"/>
      <c r="Q994" s="307"/>
      <c r="R994" s="307"/>
      <c r="S994" s="307"/>
      <c r="T994" s="307"/>
      <c r="U994" s="307"/>
      <c r="V994" s="307"/>
      <c r="W994" s="307"/>
      <c r="X994" s="307"/>
      <c r="Y994" s="307"/>
      <c r="Z994" s="307"/>
      <c r="AA994" s="307"/>
      <c r="AB994" s="307"/>
    </row>
    <row r="995">
      <c r="A995" s="392"/>
      <c r="B995" s="392"/>
      <c r="C995" s="392"/>
      <c r="D995" s="393"/>
      <c r="E995" s="392"/>
      <c r="F995" s="392"/>
      <c r="G995" s="393"/>
      <c r="H995" s="392"/>
      <c r="I995" s="392"/>
      <c r="J995" s="307"/>
      <c r="K995" s="307"/>
      <c r="L995" s="307"/>
      <c r="M995" s="307"/>
      <c r="N995" s="307"/>
      <c r="O995" s="307"/>
      <c r="P995" s="307"/>
      <c r="Q995" s="307"/>
      <c r="R995" s="307"/>
      <c r="S995" s="307"/>
      <c r="T995" s="307"/>
      <c r="U995" s="307"/>
      <c r="V995" s="307"/>
      <c r="W995" s="307"/>
      <c r="X995" s="307"/>
      <c r="Y995" s="307"/>
      <c r="Z995" s="307"/>
      <c r="AA995" s="307"/>
      <c r="AB995" s="307"/>
    </row>
    <row r="996">
      <c r="A996" s="392"/>
      <c r="B996" s="392"/>
      <c r="C996" s="392"/>
      <c r="D996" s="393"/>
      <c r="E996" s="392"/>
      <c r="F996" s="392"/>
      <c r="G996" s="393"/>
      <c r="H996" s="392"/>
      <c r="I996" s="392"/>
      <c r="J996" s="307"/>
      <c r="K996" s="307"/>
      <c r="L996" s="307"/>
      <c r="M996" s="307"/>
      <c r="N996" s="307"/>
      <c r="O996" s="307"/>
      <c r="P996" s="307"/>
      <c r="Q996" s="307"/>
      <c r="R996" s="307"/>
      <c r="S996" s="307"/>
      <c r="T996" s="307"/>
      <c r="U996" s="307"/>
      <c r="V996" s="307"/>
      <c r="W996" s="307"/>
      <c r="X996" s="307"/>
      <c r="Y996" s="307"/>
      <c r="Z996" s="307"/>
      <c r="AA996" s="307"/>
      <c r="AB996" s="307"/>
    </row>
    <row r="997">
      <c r="A997" s="392"/>
      <c r="B997" s="392"/>
      <c r="C997" s="392"/>
      <c r="D997" s="393"/>
      <c r="E997" s="392"/>
      <c r="F997" s="392"/>
      <c r="G997" s="393"/>
      <c r="H997" s="392"/>
      <c r="I997" s="392"/>
      <c r="J997" s="307"/>
      <c r="K997" s="307"/>
      <c r="L997" s="307"/>
      <c r="M997" s="307"/>
      <c r="N997" s="307"/>
      <c r="O997" s="307"/>
      <c r="P997" s="307"/>
      <c r="Q997" s="307"/>
      <c r="R997" s="307"/>
      <c r="S997" s="307"/>
      <c r="T997" s="307"/>
      <c r="U997" s="307"/>
      <c r="V997" s="307"/>
      <c r="W997" s="307"/>
      <c r="X997" s="307"/>
      <c r="Y997" s="307"/>
      <c r="Z997" s="307"/>
      <c r="AA997" s="307"/>
      <c r="AB997" s="307"/>
    </row>
    <row r="998">
      <c r="A998" s="392"/>
      <c r="B998" s="392"/>
      <c r="C998" s="392"/>
      <c r="D998" s="393"/>
      <c r="E998" s="392"/>
      <c r="F998" s="392"/>
      <c r="G998" s="393"/>
      <c r="H998" s="392"/>
      <c r="I998" s="392"/>
      <c r="J998" s="307"/>
      <c r="K998" s="307"/>
      <c r="L998" s="307"/>
      <c r="M998" s="307"/>
      <c r="N998" s="307"/>
      <c r="O998" s="307"/>
      <c r="P998" s="307"/>
      <c r="Q998" s="307"/>
      <c r="R998" s="307"/>
      <c r="S998" s="307"/>
      <c r="T998" s="307"/>
      <c r="U998" s="307"/>
      <c r="V998" s="307"/>
      <c r="W998" s="307"/>
      <c r="X998" s="307"/>
      <c r="Y998" s="307"/>
      <c r="Z998" s="307"/>
      <c r="AA998" s="307"/>
      <c r="AB998" s="307"/>
    </row>
    <row r="999">
      <c r="A999" s="392"/>
      <c r="B999" s="392"/>
      <c r="C999" s="392"/>
      <c r="D999" s="393"/>
      <c r="E999" s="392"/>
      <c r="F999" s="392"/>
      <c r="G999" s="393"/>
      <c r="H999" s="392"/>
      <c r="I999" s="392"/>
      <c r="J999" s="307"/>
      <c r="K999" s="307"/>
      <c r="L999" s="307"/>
      <c r="M999" s="307"/>
      <c r="N999" s="307"/>
      <c r="O999" s="307"/>
      <c r="P999" s="307"/>
      <c r="Q999" s="307"/>
      <c r="R999" s="307"/>
      <c r="S999" s="307"/>
      <c r="T999" s="307"/>
      <c r="U999" s="307"/>
      <c r="V999" s="307"/>
      <c r="W999" s="307"/>
      <c r="X999" s="307"/>
      <c r="Y999" s="307"/>
      <c r="Z999" s="307"/>
      <c r="AA999" s="307"/>
      <c r="AB999" s="307"/>
    </row>
    <row r="1000">
      <c r="A1000" s="392"/>
      <c r="B1000" s="392"/>
      <c r="C1000" s="392"/>
      <c r="D1000" s="393"/>
      <c r="E1000" s="392"/>
      <c r="F1000" s="392"/>
      <c r="G1000" s="393"/>
      <c r="H1000" s="392"/>
      <c r="I1000" s="392"/>
      <c r="J1000" s="307"/>
      <c r="K1000" s="307"/>
      <c r="L1000" s="307"/>
      <c r="M1000" s="307"/>
      <c r="N1000" s="307"/>
      <c r="O1000" s="307"/>
      <c r="P1000" s="307"/>
      <c r="Q1000" s="307"/>
      <c r="R1000" s="307"/>
      <c r="S1000" s="307"/>
      <c r="T1000" s="307"/>
      <c r="U1000" s="307"/>
      <c r="V1000" s="307"/>
      <c r="W1000" s="307"/>
      <c r="X1000" s="307"/>
      <c r="Y1000" s="307"/>
      <c r="Z1000" s="307"/>
      <c r="AA1000" s="307"/>
      <c r="AB1000" s="307"/>
    </row>
    <row r="1001">
      <c r="A1001" s="392"/>
      <c r="B1001" s="392"/>
      <c r="C1001" s="392"/>
      <c r="D1001" s="393"/>
      <c r="E1001" s="392"/>
      <c r="F1001" s="392"/>
      <c r="G1001" s="393"/>
      <c r="H1001" s="392"/>
      <c r="I1001" s="392"/>
      <c r="J1001" s="307"/>
      <c r="K1001" s="307"/>
      <c r="L1001" s="307"/>
      <c r="M1001" s="307"/>
      <c r="N1001" s="307"/>
      <c r="O1001" s="307"/>
      <c r="P1001" s="307"/>
      <c r="Q1001" s="307"/>
      <c r="R1001" s="307"/>
      <c r="S1001" s="307"/>
      <c r="T1001" s="307"/>
      <c r="U1001" s="307"/>
      <c r="V1001" s="307"/>
      <c r="W1001" s="307"/>
      <c r="X1001" s="307"/>
      <c r="Y1001" s="307"/>
      <c r="Z1001" s="307"/>
      <c r="AA1001" s="307"/>
      <c r="AB1001" s="307"/>
    </row>
    <row r="1002">
      <c r="A1002" s="392"/>
      <c r="B1002" s="392"/>
      <c r="C1002" s="392"/>
      <c r="D1002" s="393"/>
      <c r="E1002" s="392"/>
      <c r="F1002" s="392"/>
      <c r="G1002" s="393"/>
      <c r="H1002" s="392"/>
      <c r="I1002" s="392"/>
      <c r="J1002" s="307"/>
      <c r="K1002" s="307"/>
      <c r="L1002" s="307"/>
      <c r="M1002" s="307"/>
      <c r="N1002" s="307"/>
      <c r="O1002" s="307"/>
      <c r="P1002" s="307"/>
      <c r="Q1002" s="307"/>
      <c r="R1002" s="307"/>
      <c r="S1002" s="307"/>
      <c r="T1002" s="307"/>
      <c r="U1002" s="307"/>
      <c r="V1002" s="307"/>
      <c r="W1002" s="307"/>
      <c r="X1002" s="307"/>
      <c r="Y1002" s="307"/>
      <c r="Z1002" s="307"/>
      <c r="AA1002" s="307"/>
      <c r="AB1002" s="307"/>
    </row>
    <row r="1003">
      <c r="A1003" s="392"/>
      <c r="B1003" s="392"/>
      <c r="C1003" s="392"/>
      <c r="D1003" s="393"/>
      <c r="E1003" s="392"/>
      <c r="F1003" s="392"/>
      <c r="G1003" s="393"/>
      <c r="H1003" s="392"/>
      <c r="I1003" s="392"/>
      <c r="J1003" s="307"/>
      <c r="K1003" s="307"/>
      <c r="L1003" s="307"/>
      <c r="M1003" s="307"/>
      <c r="N1003" s="307"/>
      <c r="O1003" s="307"/>
      <c r="P1003" s="307"/>
      <c r="Q1003" s="307"/>
      <c r="R1003" s="307"/>
      <c r="S1003" s="307"/>
      <c r="T1003" s="307"/>
      <c r="U1003" s="307"/>
      <c r="V1003" s="307"/>
      <c r="W1003" s="307"/>
      <c r="X1003" s="307"/>
      <c r="Y1003" s="307"/>
      <c r="Z1003" s="307"/>
      <c r="AA1003" s="307"/>
      <c r="AB1003" s="307"/>
    </row>
    <row r="1004">
      <c r="A1004" s="392"/>
      <c r="B1004" s="392"/>
      <c r="C1004" s="392"/>
      <c r="D1004" s="393"/>
      <c r="E1004" s="392"/>
      <c r="F1004" s="392"/>
      <c r="G1004" s="393"/>
      <c r="H1004" s="392"/>
      <c r="I1004" s="392"/>
      <c r="J1004" s="307"/>
      <c r="K1004" s="307"/>
      <c r="L1004" s="307"/>
      <c r="M1004" s="307"/>
      <c r="N1004" s="307"/>
      <c r="O1004" s="307"/>
      <c r="P1004" s="307"/>
      <c r="Q1004" s="307"/>
      <c r="R1004" s="307"/>
      <c r="S1004" s="307"/>
      <c r="T1004" s="307"/>
      <c r="U1004" s="307"/>
      <c r="V1004" s="307"/>
      <c r="W1004" s="307"/>
      <c r="X1004" s="307"/>
      <c r="Y1004" s="307"/>
      <c r="Z1004" s="307"/>
      <c r="AA1004" s="307"/>
      <c r="AB1004" s="307"/>
    </row>
    <row r="1005">
      <c r="A1005" s="392"/>
      <c r="B1005" s="392"/>
      <c r="C1005" s="392"/>
      <c r="D1005" s="393"/>
      <c r="E1005" s="392"/>
      <c r="F1005" s="392"/>
      <c r="G1005" s="393"/>
      <c r="H1005" s="392"/>
      <c r="I1005" s="392"/>
      <c r="J1005" s="307"/>
      <c r="K1005" s="307"/>
      <c r="L1005" s="307"/>
      <c r="M1005" s="307"/>
      <c r="N1005" s="307"/>
      <c r="O1005" s="307"/>
      <c r="P1005" s="307"/>
      <c r="Q1005" s="307"/>
      <c r="R1005" s="307"/>
      <c r="S1005" s="307"/>
      <c r="T1005" s="307"/>
      <c r="U1005" s="307"/>
      <c r="V1005" s="307"/>
      <c r="W1005" s="307"/>
      <c r="X1005" s="307"/>
      <c r="Y1005" s="307"/>
      <c r="Z1005" s="307"/>
      <c r="AA1005" s="307"/>
      <c r="AB1005" s="307"/>
    </row>
    <row r="1006">
      <c r="A1006" s="392"/>
      <c r="B1006" s="392"/>
      <c r="C1006" s="392"/>
      <c r="D1006" s="393"/>
      <c r="E1006" s="392"/>
      <c r="F1006" s="392"/>
      <c r="G1006" s="393"/>
      <c r="H1006" s="392"/>
      <c r="I1006" s="392"/>
      <c r="J1006" s="307"/>
      <c r="K1006" s="307"/>
      <c r="L1006" s="307"/>
      <c r="M1006" s="307"/>
      <c r="N1006" s="307"/>
      <c r="O1006" s="307"/>
      <c r="P1006" s="307"/>
      <c r="Q1006" s="307"/>
      <c r="R1006" s="307"/>
      <c r="S1006" s="307"/>
      <c r="T1006" s="307"/>
      <c r="U1006" s="307"/>
      <c r="V1006" s="307"/>
      <c r="W1006" s="307"/>
      <c r="X1006" s="307"/>
      <c r="Y1006" s="307"/>
      <c r="Z1006" s="307"/>
      <c r="AA1006" s="307"/>
      <c r="AB1006" s="307"/>
    </row>
    <row r="1007">
      <c r="A1007" s="392"/>
      <c r="B1007" s="392"/>
      <c r="C1007" s="392"/>
      <c r="D1007" s="393"/>
      <c r="E1007" s="392"/>
      <c r="F1007" s="392"/>
      <c r="G1007" s="393"/>
      <c r="H1007" s="392"/>
      <c r="I1007" s="392"/>
      <c r="J1007" s="307"/>
      <c r="K1007" s="307"/>
      <c r="L1007" s="307"/>
      <c r="M1007" s="307"/>
      <c r="N1007" s="307"/>
      <c r="O1007" s="307"/>
      <c r="P1007" s="307"/>
      <c r="Q1007" s="307"/>
      <c r="R1007" s="307"/>
      <c r="S1007" s="307"/>
      <c r="T1007" s="307"/>
      <c r="U1007" s="307"/>
      <c r="V1007" s="307"/>
      <c r="W1007" s="307"/>
      <c r="X1007" s="307"/>
      <c r="Y1007" s="307"/>
      <c r="Z1007" s="307"/>
      <c r="AA1007" s="307"/>
      <c r="AB1007" s="307"/>
    </row>
    <row r="1008">
      <c r="A1008" s="392"/>
      <c r="B1008" s="392"/>
      <c r="C1008" s="392"/>
      <c r="D1008" s="393"/>
      <c r="E1008" s="392"/>
      <c r="F1008" s="392"/>
      <c r="G1008" s="393"/>
      <c r="H1008" s="392"/>
      <c r="I1008" s="392"/>
      <c r="J1008" s="307"/>
      <c r="K1008" s="307"/>
      <c r="L1008" s="307"/>
      <c r="M1008" s="307"/>
      <c r="N1008" s="307"/>
      <c r="O1008" s="307"/>
      <c r="P1008" s="307"/>
      <c r="Q1008" s="307"/>
      <c r="R1008" s="307"/>
      <c r="S1008" s="307"/>
      <c r="T1008" s="307"/>
      <c r="U1008" s="307"/>
      <c r="V1008" s="307"/>
      <c r="W1008" s="307"/>
      <c r="X1008" s="307"/>
      <c r="Y1008" s="307"/>
      <c r="Z1008" s="307"/>
      <c r="AA1008" s="307"/>
      <c r="AB1008" s="307"/>
    </row>
    <row r="1009">
      <c r="A1009" s="392"/>
      <c r="B1009" s="392"/>
      <c r="C1009" s="392"/>
      <c r="D1009" s="393"/>
      <c r="E1009" s="392"/>
      <c r="F1009" s="392"/>
      <c r="G1009" s="393"/>
      <c r="H1009" s="392"/>
      <c r="I1009" s="392"/>
      <c r="J1009" s="307"/>
      <c r="K1009" s="307"/>
      <c r="L1009" s="307"/>
      <c r="M1009" s="307"/>
      <c r="N1009" s="307"/>
      <c r="O1009" s="307"/>
      <c r="P1009" s="307"/>
      <c r="Q1009" s="307"/>
      <c r="R1009" s="307"/>
      <c r="S1009" s="307"/>
      <c r="T1009" s="307"/>
      <c r="U1009" s="307"/>
      <c r="V1009" s="307"/>
      <c r="W1009" s="307"/>
      <c r="X1009" s="307"/>
      <c r="Y1009" s="307"/>
      <c r="Z1009" s="307"/>
      <c r="AA1009" s="307"/>
      <c r="AB1009" s="307"/>
    </row>
  </sheetData>
  <dataValidations>
    <dataValidation type="list" allowBlank="1" showErrorMessage="1" sqref="F2:F289 F291 F293 F295 F304 F306">
      <formula1>"Convert,NE,Will,Lost,Cold,HOT"</formula1>
    </dataValidation>
    <dataValidation type="list" allowBlank="1" showErrorMessage="1" sqref="F290 F292 F294 F296:F303 F305 F307:F452">
      <formula1>"Convert,NE,Will,Lost,Cold,NB"</formula1>
    </dataValidation>
    <dataValidation type="list" allowBlank="1" showErrorMessage="1" sqref="G2:G1009">
      <formula1>"Thư,Bình,Tính,Dương,Trinh,Nga"</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26.75"/>
    <col customWidth="1" min="3" max="3" width="24.63"/>
    <col customWidth="1" min="4" max="4" width="19.63"/>
    <col customWidth="1" min="5" max="5" width="46.88"/>
    <col customWidth="1" min="6" max="6" width="14.63"/>
    <col customWidth="1" min="7" max="7" width="16.25"/>
    <col customWidth="1" min="8" max="8" width="16.38"/>
    <col customWidth="1" min="9" max="9" width="20.75"/>
  </cols>
  <sheetData>
    <row r="1">
      <c r="A1" s="371"/>
      <c r="B1" s="306" t="s">
        <v>1</v>
      </c>
      <c r="C1" s="306" t="s">
        <v>2</v>
      </c>
      <c r="D1" s="305" t="s">
        <v>3</v>
      </c>
      <c r="E1" s="371" t="s">
        <v>1006</v>
      </c>
      <c r="F1" s="371" t="s">
        <v>7</v>
      </c>
      <c r="G1" s="306" t="s">
        <v>9</v>
      </c>
      <c r="H1" s="371" t="s">
        <v>1235</v>
      </c>
      <c r="I1" s="306"/>
      <c r="J1" s="372"/>
      <c r="K1" s="372"/>
      <c r="L1" s="372"/>
      <c r="M1" s="372"/>
      <c r="N1" s="372"/>
      <c r="O1" s="372"/>
      <c r="P1" s="372"/>
      <c r="Q1" s="372"/>
      <c r="R1" s="372"/>
      <c r="S1" s="372"/>
      <c r="T1" s="372"/>
      <c r="U1" s="372"/>
      <c r="V1" s="372"/>
      <c r="W1" s="372"/>
    </row>
    <row r="2">
      <c r="A2" s="226">
        <v>1.0</v>
      </c>
      <c r="B2" s="178" t="s">
        <v>1237</v>
      </c>
      <c r="C2" s="178" t="s">
        <v>1238</v>
      </c>
      <c r="D2" s="308" t="s">
        <v>1239</v>
      </c>
      <c r="E2" s="178" t="s">
        <v>1240</v>
      </c>
      <c r="F2" s="178" t="s">
        <v>502</v>
      </c>
      <c r="G2" s="158" t="s">
        <v>125</v>
      </c>
      <c r="H2" s="337">
        <v>46245.0</v>
      </c>
      <c r="I2" s="226"/>
      <c r="J2" s="307"/>
      <c r="K2" s="307"/>
      <c r="L2" s="307"/>
      <c r="M2" s="307"/>
      <c r="N2" s="307"/>
      <c r="O2" s="307"/>
      <c r="P2" s="307"/>
      <c r="Q2" s="307"/>
      <c r="R2" s="307"/>
      <c r="S2" s="307"/>
      <c r="T2" s="307"/>
      <c r="U2" s="307"/>
      <c r="V2" s="307"/>
      <c r="W2" s="307"/>
    </row>
    <row r="3">
      <c r="A3" s="226">
        <v>2.0</v>
      </c>
      <c r="B3" s="178" t="s">
        <v>1246</v>
      </c>
      <c r="C3" s="178" t="s">
        <v>1247</v>
      </c>
      <c r="D3" s="308" t="s">
        <v>1248</v>
      </c>
      <c r="E3" s="178" t="s">
        <v>1249</v>
      </c>
      <c r="F3" s="178" t="s">
        <v>502</v>
      </c>
      <c r="G3" s="158" t="s">
        <v>687</v>
      </c>
      <c r="H3" s="337">
        <v>46245.0</v>
      </c>
      <c r="I3" s="226"/>
      <c r="J3" s="307"/>
      <c r="K3" s="307"/>
      <c r="L3" s="307"/>
      <c r="M3" s="307"/>
      <c r="N3" s="307"/>
      <c r="O3" s="307"/>
      <c r="P3" s="307"/>
      <c r="Q3" s="307"/>
      <c r="R3" s="307"/>
      <c r="S3" s="307"/>
      <c r="T3" s="307"/>
      <c r="U3" s="307"/>
      <c r="V3" s="307"/>
      <c r="W3" s="307"/>
    </row>
    <row r="4">
      <c r="A4" s="226">
        <v>3.0</v>
      </c>
      <c r="B4" s="178" t="s">
        <v>1252</v>
      </c>
      <c r="C4" s="178" t="s">
        <v>1255</v>
      </c>
      <c r="D4" s="308" t="s">
        <v>1256</v>
      </c>
      <c r="E4" s="178" t="s">
        <v>1257</v>
      </c>
      <c r="F4" s="178" t="s">
        <v>502</v>
      </c>
      <c r="G4" s="158" t="s">
        <v>110</v>
      </c>
      <c r="H4" s="337">
        <v>46260.0</v>
      </c>
      <c r="I4" s="226"/>
      <c r="J4" s="307"/>
      <c r="K4" s="307"/>
      <c r="L4" s="307"/>
      <c r="M4" s="307"/>
      <c r="N4" s="307"/>
      <c r="O4" s="307"/>
      <c r="P4" s="307"/>
      <c r="Q4" s="307"/>
      <c r="R4" s="307"/>
      <c r="S4" s="307"/>
      <c r="T4" s="307"/>
      <c r="U4" s="307"/>
      <c r="V4" s="307"/>
      <c r="W4" s="307"/>
    </row>
    <row r="5">
      <c r="A5" s="226">
        <v>4.0</v>
      </c>
      <c r="B5" s="178" t="s">
        <v>1258</v>
      </c>
      <c r="C5" s="178" t="s">
        <v>1259</v>
      </c>
      <c r="D5" s="308" t="s">
        <v>1260</v>
      </c>
      <c r="E5" s="178" t="s">
        <v>1261</v>
      </c>
      <c r="F5" s="178" t="s">
        <v>40</v>
      </c>
      <c r="G5" s="158" t="s">
        <v>677</v>
      </c>
      <c r="H5" s="337">
        <v>46267.0</v>
      </c>
      <c r="I5" s="226"/>
      <c r="J5" s="307"/>
      <c r="K5" s="307"/>
      <c r="L5" s="307"/>
      <c r="M5" s="307"/>
      <c r="N5" s="307"/>
      <c r="O5" s="307"/>
      <c r="P5" s="307"/>
      <c r="Q5" s="307"/>
      <c r="R5" s="307"/>
      <c r="S5" s="307"/>
      <c r="T5" s="307"/>
      <c r="U5" s="307"/>
      <c r="V5" s="307"/>
      <c r="W5" s="307"/>
    </row>
    <row r="6">
      <c r="A6" s="226">
        <v>5.0</v>
      </c>
      <c r="B6" s="178" t="s">
        <v>1264</v>
      </c>
      <c r="C6" s="178" t="s">
        <v>1265</v>
      </c>
      <c r="D6" s="308" t="s">
        <v>1266</v>
      </c>
      <c r="E6" s="178" t="s">
        <v>1267</v>
      </c>
      <c r="F6" s="178" t="s">
        <v>124</v>
      </c>
      <c r="G6" s="158" t="s">
        <v>47</v>
      </c>
      <c r="H6" s="337">
        <v>46271.0</v>
      </c>
      <c r="I6" s="226"/>
      <c r="J6" s="307"/>
      <c r="K6" s="307"/>
      <c r="L6" s="307"/>
      <c r="M6" s="307"/>
      <c r="N6" s="307"/>
      <c r="O6" s="307"/>
      <c r="P6" s="307"/>
      <c r="Q6" s="307"/>
      <c r="R6" s="307"/>
      <c r="S6" s="307"/>
      <c r="T6" s="307"/>
      <c r="U6" s="307"/>
      <c r="V6" s="307"/>
      <c r="W6" s="307"/>
    </row>
    <row r="7">
      <c r="A7" s="226">
        <v>6.0</v>
      </c>
      <c r="B7" s="226"/>
      <c r="C7" s="226"/>
      <c r="D7" s="156"/>
      <c r="E7" s="178"/>
      <c r="F7" s="178"/>
      <c r="G7" s="158" t="s">
        <v>129</v>
      </c>
      <c r="H7" s="226"/>
      <c r="I7" s="226"/>
      <c r="J7" s="307"/>
      <c r="K7" s="307"/>
      <c r="L7" s="307"/>
      <c r="M7" s="307"/>
      <c r="N7" s="307"/>
      <c r="O7" s="307"/>
      <c r="P7" s="307"/>
      <c r="Q7" s="307"/>
      <c r="R7" s="307"/>
      <c r="S7" s="307"/>
      <c r="T7" s="307"/>
      <c r="U7" s="307"/>
      <c r="V7" s="307"/>
      <c r="W7" s="307"/>
    </row>
    <row r="8">
      <c r="A8" s="226">
        <v>7.0</v>
      </c>
      <c r="B8" s="226"/>
      <c r="C8" s="226"/>
      <c r="D8" s="156"/>
      <c r="E8" s="178"/>
      <c r="F8" s="178"/>
      <c r="G8" s="156"/>
      <c r="H8" s="226"/>
      <c r="I8" s="226"/>
      <c r="J8" s="307"/>
      <c r="K8" s="307"/>
      <c r="L8" s="307"/>
      <c r="M8" s="307"/>
      <c r="N8" s="307"/>
      <c r="O8" s="307"/>
      <c r="P8" s="307"/>
      <c r="Q8" s="307"/>
      <c r="R8" s="307"/>
      <c r="S8" s="307"/>
      <c r="T8" s="307"/>
      <c r="U8" s="307"/>
      <c r="V8" s="307"/>
      <c r="W8" s="307"/>
    </row>
    <row r="9">
      <c r="A9" s="226">
        <v>8.0</v>
      </c>
      <c r="B9" s="226"/>
      <c r="C9" s="226"/>
      <c r="D9" s="156"/>
      <c r="E9" s="226"/>
      <c r="F9" s="178"/>
      <c r="G9" s="156"/>
      <c r="H9" s="226"/>
      <c r="I9" s="226"/>
      <c r="J9" s="307"/>
      <c r="K9" s="307"/>
      <c r="L9" s="307"/>
      <c r="M9" s="307"/>
      <c r="N9" s="307"/>
      <c r="O9" s="307"/>
      <c r="P9" s="307"/>
      <c r="Q9" s="307"/>
      <c r="R9" s="307"/>
      <c r="S9" s="307"/>
      <c r="T9" s="307"/>
      <c r="U9" s="307"/>
      <c r="V9" s="307"/>
      <c r="W9" s="307"/>
    </row>
    <row r="10">
      <c r="A10" s="226">
        <v>9.0</v>
      </c>
      <c r="B10" s="226"/>
      <c r="C10" s="226"/>
      <c r="D10" s="156"/>
      <c r="E10" s="178"/>
      <c r="F10" s="178"/>
      <c r="G10" s="156"/>
      <c r="H10" s="226"/>
      <c r="I10" s="226"/>
      <c r="J10" s="307"/>
      <c r="K10" s="307"/>
      <c r="L10" s="307"/>
      <c r="M10" s="307"/>
      <c r="N10" s="307"/>
      <c r="O10" s="307"/>
      <c r="P10" s="307"/>
      <c r="Q10" s="307"/>
      <c r="R10" s="307"/>
      <c r="S10" s="307"/>
      <c r="T10" s="307"/>
      <c r="U10" s="307"/>
      <c r="V10" s="307"/>
      <c r="W10" s="307"/>
    </row>
    <row r="11">
      <c r="A11" s="226">
        <v>10.0</v>
      </c>
      <c r="B11" s="226"/>
      <c r="C11" s="226"/>
      <c r="D11" s="156"/>
      <c r="E11" s="226"/>
      <c r="F11" s="178"/>
      <c r="G11" s="156"/>
      <c r="H11" s="226"/>
      <c r="I11" s="226"/>
      <c r="J11" s="307"/>
      <c r="K11" s="307"/>
      <c r="L11" s="307"/>
      <c r="M11" s="307"/>
      <c r="N11" s="307"/>
      <c r="O11" s="307"/>
      <c r="P11" s="307"/>
      <c r="Q11" s="307"/>
      <c r="R11" s="307"/>
      <c r="S11" s="307"/>
      <c r="T11" s="307"/>
      <c r="U11" s="307"/>
      <c r="V11" s="307"/>
      <c r="W11" s="307"/>
    </row>
    <row r="12">
      <c r="A12" s="226">
        <v>11.0</v>
      </c>
      <c r="B12" s="229"/>
      <c r="C12" s="226"/>
      <c r="D12" s="86"/>
      <c r="E12" s="178"/>
      <c r="F12" s="178"/>
      <c r="G12" s="156"/>
      <c r="H12" s="226"/>
      <c r="I12" s="226"/>
      <c r="J12" s="307"/>
      <c r="K12" s="307"/>
      <c r="L12" s="307"/>
      <c r="M12" s="307"/>
      <c r="N12" s="307"/>
      <c r="O12" s="307"/>
      <c r="P12" s="307"/>
      <c r="Q12" s="307"/>
      <c r="R12" s="307"/>
      <c r="S12" s="307"/>
      <c r="T12" s="307"/>
      <c r="U12" s="307"/>
      <c r="V12" s="307"/>
      <c r="W12" s="307"/>
    </row>
    <row r="13">
      <c r="A13" s="226">
        <v>12.0</v>
      </c>
      <c r="B13" s="226"/>
      <c r="C13" s="226"/>
      <c r="D13" s="156"/>
      <c r="E13" s="178"/>
      <c r="F13" s="178"/>
      <c r="G13" s="156"/>
      <c r="H13" s="226"/>
      <c r="I13" s="226"/>
      <c r="J13" s="307"/>
      <c r="K13" s="307"/>
      <c r="L13" s="307"/>
      <c r="M13" s="307"/>
      <c r="N13" s="307"/>
      <c r="O13" s="307"/>
      <c r="P13" s="307"/>
      <c r="Q13" s="307"/>
      <c r="R13" s="307"/>
      <c r="S13" s="307"/>
      <c r="T13" s="307"/>
      <c r="U13" s="307"/>
      <c r="V13" s="307"/>
      <c r="W13" s="307"/>
    </row>
    <row r="14">
      <c r="A14" s="226">
        <v>13.0</v>
      </c>
      <c r="B14" s="226"/>
      <c r="C14" s="226"/>
      <c r="D14" s="156"/>
      <c r="E14" s="178"/>
      <c r="F14" s="178"/>
      <c r="G14" s="156"/>
      <c r="H14" s="226"/>
      <c r="I14" s="226"/>
      <c r="J14" s="307"/>
      <c r="K14" s="307"/>
      <c r="L14" s="307"/>
      <c r="M14" s="307"/>
      <c r="N14" s="307"/>
      <c r="O14" s="307"/>
      <c r="P14" s="307"/>
      <c r="Q14" s="307"/>
      <c r="R14" s="307"/>
      <c r="S14" s="307"/>
      <c r="T14" s="307"/>
      <c r="U14" s="307"/>
      <c r="V14" s="307"/>
      <c r="W14" s="307"/>
    </row>
    <row r="15">
      <c r="A15" s="226">
        <v>14.0</v>
      </c>
      <c r="B15" s="226"/>
      <c r="C15" s="226"/>
      <c r="D15" s="156"/>
      <c r="E15" s="178"/>
      <c r="F15" s="178"/>
      <c r="G15" s="156"/>
      <c r="H15" s="226"/>
      <c r="I15" s="226"/>
      <c r="J15" s="307"/>
      <c r="K15" s="307"/>
      <c r="L15" s="307"/>
      <c r="M15" s="307"/>
      <c r="N15" s="307"/>
      <c r="O15" s="307"/>
      <c r="P15" s="307"/>
      <c r="Q15" s="307"/>
      <c r="R15" s="307"/>
      <c r="S15" s="307"/>
      <c r="T15" s="307"/>
      <c r="U15" s="307"/>
      <c r="V15" s="307"/>
      <c r="W15" s="307"/>
    </row>
    <row r="16">
      <c r="A16" s="226">
        <v>15.0</v>
      </c>
      <c r="B16" s="226"/>
      <c r="C16" s="226"/>
      <c r="D16" s="156"/>
      <c r="E16" s="178"/>
      <c r="F16" s="178"/>
      <c r="G16" s="156"/>
      <c r="H16" s="226"/>
      <c r="I16" s="226"/>
      <c r="J16" s="307"/>
      <c r="K16" s="307"/>
      <c r="L16" s="307"/>
      <c r="M16" s="307"/>
      <c r="N16" s="307"/>
      <c r="O16" s="307"/>
      <c r="P16" s="307"/>
      <c r="Q16" s="307"/>
      <c r="R16" s="307"/>
      <c r="S16" s="307"/>
      <c r="T16" s="307"/>
      <c r="U16" s="307"/>
      <c r="V16" s="307"/>
      <c r="W16" s="307"/>
    </row>
    <row r="17">
      <c r="A17" s="226">
        <v>16.0</v>
      </c>
      <c r="B17" s="226"/>
      <c r="C17" s="226"/>
      <c r="D17" s="156"/>
      <c r="E17" s="226"/>
      <c r="F17" s="178"/>
      <c r="G17" s="156"/>
      <c r="H17" s="226"/>
      <c r="I17" s="226"/>
      <c r="J17" s="307"/>
      <c r="K17" s="307"/>
      <c r="L17" s="307"/>
      <c r="M17" s="307"/>
      <c r="N17" s="307"/>
      <c r="O17" s="307"/>
      <c r="P17" s="307"/>
      <c r="Q17" s="307"/>
      <c r="R17" s="307"/>
      <c r="S17" s="307"/>
      <c r="T17" s="307"/>
      <c r="U17" s="307"/>
      <c r="V17" s="307"/>
      <c r="W17" s="307"/>
    </row>
    <row r="18">
      <c r="A18" s="226">
        <v>17.0</v>
      </c>
      <c r="B18" s="229"/>
      <c r="C18" s="226"/>
      <c r="D18" s="86"/>
      <c r="E18" s="226"/>
      <c r="F18" s="178"/>
      <c r="G18" s="156"/>
      <c r="H18" s="226"/>
      <c r="I18" s="226"/>
      <c r="J18" s="307"/>
      <c r="K18" s="307"/>
      <c r="L18" s="307"/>
      <c r="M18" s="307"/>
      <c r="N18" s="307"/>
      <c r="O18" s="307"/>
      <c r="P18" s="307"/>
      <c r="Q18" s="307"/>
      <c r="R18" s="307"/>
      <c r="S18" s="307"/>
      <c r="T18" s="307"/>
      <c r="U18" s="307"/>
      <c r="V18" s="307"/>
      <c r="W18" s="307"/>
    </row>
    <row r="19">
      <c r="A19" s="226">
        <v>18.0</v>
      </c>
      <c r="B19" s="226"/>
      <c r="C19" s="226"/>
      <c r="D19" s="156"/>
      <c r="E19" s="178"/>
      <c r="F19" s="178"/>
      <c r="G19" s="156"/>
      <c r="H19" s="226"/>
      <c r="I19" s="226"/>
      <c r="J19" s="307"/>
      <c r="K19" s="307"/>
      <c r="L19" s="307"/>
      <c r="M19" s="307"/>
      <c r="N19" s="307"/>
      <c r="O19" s="307"/>
      <c r="P19" s="307"/>
      <c r="Q19" s="307"/>
      <c r="R19" s="307"/>
      <c r="S19" s="307"/>
      <c r="T19" s="307"/>
      <c r="U19" s="307"/>
      <c r="V19" s="307"/>
      <c r="W19" s="307"/>
    </row>
    <row r="20">
      <c r="A20" s="226">
        <v>19.0</v>
      </c>
      <c r="B20" s="226"/>
      <c r="C20" s="226"/>
      <c r="D20" s="156"/>
      <c r="E20" s="178"/>
      <c r="F20" s="178"/>
      <c r="G20" s="156"/>
      <c r="H20" s="226"/>
      <c r="I20" s="226"/>
      <c r="J20" s="307"/>
      <c r="K20" s="307"/>
      <c r="L20" s="307"/>
      <c r="M20" s="307"/>
      <c r="N20" s="307"/>
      <c r="O20" s="307"/>
      <c r="P20" s="307"/>
      <c r="Q20" s="307"/>
      <c r="R20" s="307"/>
      <c r="S20" s="307"/>
      <c r="T20" s="307"/>
      <c r="U20" s="307"/>
      <c r="V20" s="307"/>
      <c r="W20" s="307"/>
    </row>
    <row r="21">
      <c r="A21" s="226">
        <v>20.0</v>
      </c>
      <c r="B21" s="226"/>
      <c r="C21" s="226"/>
      <c r="D21" s="156"/>
      <c r="E21" s="178"/>
      <c r="F21" s="178"/>
      <c r="G21" s="156"/>
      <c r="H21" s="226"/>
      <c r="I21" s="226"/>
      <c r="J21" s="307"/>
      <c r="K21" s="307"/>
      <c r="L21" s="307"/>
      <c r="M21" s="307"/>
      <c r="N21" s="307"/>
      <c r="O21" s="307"/>
      <c r="P21" s="307"/>
      <c r="Q21" s="307"/>
      <c r="R21" s="307"/>
      <c r="S21" s="307"/>
      <c r="T21" s="307"/>
      <c r="U21" s="307"/>
      <c r="V21" s="307"/>
      <c r="W21" s="307"/>
    </row>
    <row r="22">
      <c r="A22" s="226">
        <v>21.0</v>
      </c>
      <c r="B22" s="226"/>
      <c r="C22" s="226"/>
      <c r="D22" s="156"/>
      <c r="E22" s="178"/>
      <c r="F22" s="178"/>
      <c r="G22" s="156"/>
      <c r="H22" s="226"/>
      <c r="I22" s="226"/>
      <c r="J22" s="307"/>
      <c r="K22" s="307"/>
      <c r="L22" s="307"/>
      <c r="M22" s="307"/>
      <c r="N22" s="307"/>
      <c r="O22" s="307"/>
      <c r="P22" s="307"/>
      <c r="Q22" s="307"/>
      <c r="R22" s="307"/>
      <c r="S22" s="307"/>
      <c r="T22" s="307"/>
      <c r="U22" s="307"/>
      <c r="V22" s="307"/>
      <c r="W22" s="307"/>
    </row>
    <row r="23">
      <c r="A23" s="226">
        <v>22.0</v>
      </c>
      <c r="B23" s="226"/>
      <c r="C23" s="226"/>
      <c r="D23" s="156"/>
      <c r="E23" s="226"/>
      <c r="F23" s="178"/>
      <c r="G23" s="156"/>
      <c r="H23" s="226"/>
      <c r="I23" s="226"/>
      <c r="J23" s="307"/>
      <c r="K23" s="307"/>
      <c r="L23" s="307"/>
      <c r="M23" s="307"/>
      <c r="N23" s="307"/>
      <c r="O23" s="307"/>
      <c r="P23" s="307"/>
      <c r="Q23" s="307"/>
      <c r="R23" s="307"/>
      <c r="S23" s="307"/>
      <c r="T23" s="307"/>
      <c r="U23" s="307"/>
      <c r="V23" s="307"/>
      <c r="W23" s="307"/>
    </row>
    <row r="24">
      <c r="A24" s="226">
        <v>23.0</v>
      </c>
      <c r="B24" s="226"/>
      <c r="C24" s="226"/>
      <c r="D24" s="156"/>
      <c r="E24" s="178"/>
      <c r="F24" s="178"/>
      <c r="G24" s="156"/>
      <c r="H24" s="226"/>
      <c r="I24" s="226"/>
      <c r="J24" s="307"/>
      <c r="K24" s="307"/>
      <c r="L24" s="307"/>
      <c r="M24" s="307"/>
      <c r="N24" s="307"/>
      <c r="O24" s="307"/>
      <c r="P24" s="307"/>
      <c r="Q24" s="307"/>
      <c r="R24" s="307"/>
      <c r="S24" s="307"/>
      <c r="T24" s="307"/>
      <c r="U24" s="307"/>
      <c r="V24" s="307"/>
      <c r="W24" s="307"/>
    </row>
    <row r="25">
      <c r="A25" s="226">
        <v>24.0</v>
      </c>
      <c r="B25" s="226"/>
      <c r="C25" s="226"/>
      <c r="D25" s="156"/>
      <c r="E25" s="178"/>
      <c r="F25" s="178"/>
      <c r="G25" s="156"/>
      <c r="H25" s="226"/>
      <c r="I25" s="226"/>
      <c r="J25" s="307"/>
      <c r="K25" s="307"/>
      <c r="L25" s="307"/>
      <c r="M25" s="307"/>
      <c r="N25" s="307"/>
      <c r="O25" s="307"/>
      <c r="P25" s="307"/>
      <c r="Q25" s="307"/>
      <c r="R25" s="307"/>
      <c r="S25" s="307"/>
      <c r="T25" s="307"/>
      <c r="U25" s="307"/>
      <c r="V25" s="307"/>
      <c r="W25" s="307"/>
    </row>
    <row r="26">
      <c r="A26" s="226">
        <v>25.0</v>
      </c>
      <c r="B26" s="226"/>
      <c r="C26" s="226"/>
      <c r="D26" s="156"/>
      <c r="E26" s="178"/>
      <c r="F26" s="178"/>
      <c r="G26" s="156"/>
      <c r="H26" s="226"/>
      <c r="I26" s="226"/>
      <c r="J26" s="307"/>
      <c r="K26" s="307"/>
      <c r="L26" s="307"/>
      <c r="M26" s="307"/>
      <c r="N26" s="307"/>
      <c r="O26" s="307"/>
      <c r="P26" s="307"/>
      <c r="Q26" s="307"/>
      <c r="R26" s="307"/>
      <c r="S26" s="307"/>
      <c r="T26" s="307"/>
      <c r="U26" s="307"/>
      <c r="V26" s="307"/>
      <c r="W26" s="307"/>
    </row>
    <row r="27">
      <c r="A27" s="226">
        <v>26.0</v>
      </c>
      <c r="B27" s="226"/>
      <c r="C27" s="226"/>
      <c r="D27" s="156"/>
      <c r="E27" s="178"/>
      <c r="F27" s="178"/>
      <c r="G27" s="156"/>
      <c r="H27" s="226"/>
      <c r="I27" s="226"/>
      <c r="J27" s="307"/>
      <c r="K27" s="307"/>
      <c r="L27" s="307"/>
      <c r="M27" s="307"/>
      <c r="N27" s="307"/>
      <c r="O27" s="307"/>
      <c r="P27" s="307"/>
      <c r="Q27" s="307"/>
      <c r="R27" s="307"/>
      <c r="S27" s="307"/>
      <c r="T27" s="307"/>
      <c r="U27" s="307"/>
      <c r="V27" s="307"/>
      <c r="W27" s="307"/>
    </row>
    <row r="28">
      <c r="A28" s="226">
        <v>27.0</v>
      </c>
      <c r="B28" s="226"/>
      <c r="C28" s="226"/>
      <c r="D28" s="156"/>
      <c r="E28" s="178"/>
      <c r="F28" s="178"/>
      <c r="G28" s="156"/>
      <c r="H28" s="226"/>
      <c r="I28" s="226"/>
      <c r="J28" s="307"/>
      <c r="K28" s="307"/>
      <c r="L28" s="307"/>
      <c r="M28" s="307"/>
      <c r="N28" s="307"/>
      <c r="O28" s="307"/>
      <c r="P28" s="307"/>
      <c r="Q28" s="307"/>
      <c r="R28" s="307"/>
      <c r="S28" s="307"/>
      <c r="T28" s="307"/>
      <c r="U28" s="307"/>
      <c r="V28" s="307"/>
      <c r="W28" s="307"/>
    </row>
    <row r="29">
      <c r="A29" s="226">
        <v>28.0</v>
      </c>
      <c r="B29" s="226"/>
      <c r="C29" s="226"/>
      <c r="D29" s="156"/>
      <c r="E29" s="178"/>
      <c r="F29" s="178"/>
      <c r="G29" s="156"/>
      <c r="H29" s="226"/>
      <c r="I29" s="226"/>
      <c r="J29" s="307"/>
      <c r="K29" s="307"/>
      <c r="L29" s="307"/>
      <c r="M29" s="307"/>
      <c r="N29" s="307"/>
      <c r="O29" s="307"/>
      <c r="P29" s="307"/>
      <c r="Q29" s="307"/>
      <c r="R29" s="307"/>
      <c r="S29" s="307"/>
      <c r="T29" s="307"/>
      <c r="U29" s="307"/>
      <c r="V29" s="307"/>
      <c r="W29" s="307"/>
    </row>
    <row r="30">
      <c r="A30" s="226">
        <v>29.0</v>
      </c>
      <c r="B30" s="226"/>
      <c r="C30" s="226"/>
      <c r="D30" s="156"/>
      <c r="E30" s="178"/>
      <c r="F30" s="178"/>
      <c r="G30" s="156"/>
      <c r="H30" s="226"/>
      <c r="I30" s="226"/>
      <c r="J30" s="307"/>
      <c r="K30" s="307"/>
      <c r="L30" s="307"/>
      <c r="M30" s="307"/>
      <c r="N30" s="307"/>
      <c r="O30" s="307"/>
      <c r="P30" s="307"/>
      <c r="Q30" s="307"/>
      <c r="R30" s="307"/>
      <c r="S30" s="307"/>
      <c r="T30" s="307"/>
      <c r="U30" s="307"/>
      <c r="V30" s="307"/>
      <c r="W30" s="307"/>
    </row>
    <row r="31">
      <c r="A31" s="226">
        <v>30.0</v>
      </c>
      <c r="B31" s="226"/>
      <c r="C31" s="226"/>
      <c r="D31" s="156"/>
      <c r="E31" s="226"/>
      <c r="F31" s="178"/>
      <c r="G31" s="156"/>
      <c r="H31" s="316"/>
      <c r="I31" s="226"/>
      <c r="J31" s="307"/>
      <c r="K31" s="307"/>
      <c r="L31" s="307"/>
      <c r="M31" s="307"/>
      <c r="N31" s="307"/>
      <c r="O31" s="307"/>
      <c r="P31" s="307"/>
      <c r="Q31" s="307"/>
      <c r="R31" s="307"/>
      <c r="S31" s="307"/>
      <c r="T31" s="307"/>
      <c r="U31" s="307"/>
      <c r="V31" s="307"/>
      <c r="W31" s="307"/>
    </row>
    <row r="32">
      <c r="A32" s="226">
        <v>31.0</v>
      </c>
      <c r="B32" s="226"/>
      <c r="C32" s="226"/>
      <c r="D32" s="156"/>
      <c r="E32" s="178"/>
      <c r="F32" s="178"/>
      <c r="G32" s="156"/>
      <c r="H32" s="318"/>
      <c r="I32" s="226"/>
      <c r="J32" s="307"/>
      <c r="K32" s="307"/>
      <c r="L32" s="307"/>
      <c r="M32" s="307"/>
      <c r="N32" s="307"/>
      <c r="O32" s="307"/>
      <c r="P32" s="307"/>
      <c r="Q32" s="307"/>
      <c r="R32" s="307"/>
      <c r="S32" s="307"/>
      <c r="T32" s="307"/>
      <c r="U32" s="307"/>
      <c r="V32" s="307"/>
      <c r="W32" s="307"/>
    </row>
    <row r="33">
      <c r="A33" s="226">
        <v>32.0</v>
      </c>
      <c r="B33" s="226"/>
      <c r="C33" s="226"/>
      <c r="D33" s="156"/>
      <c r="E33" s="178"/>
      <c r="F33" s="178"/>
      <c r="G33" s="156"/>
      <c r="H33" s="226"/>
      <c r="I33" s="226"/>
      <c r="J33" s="307"/>
      <c r="K33" s="307"/>
      <c r="L33" s="307"/>
      <c r="M33" s="307"/>
      <c r="N33" s="307"/>
      <c r="O33" s="307"/>
      <c r="P33" s="307"/>
      <c r="Q33" s="307"/>
      <c r="R33" s="307"/>
      <c r="S33" s="307"/>
      <c r="T33" s="307"/>
      <c r="U33" s="307"/>
      <c r="V33" s="307"/>
      <c r="W33" s="307"/>
    </row>
    <row r="34">
      <c r="A34" s="226">
        <v>33.0</v>
      </c>
      <c r="B34" s="320"/>
      <c r="C34" s="226"/>
      <c r="D34" s="156"/>
      <c r="E34" s="178"/>
      <c r="F34" s="178"/>
      <c r="G34" s="156"/>
      <c r="H34" s="226"/>
      <c r="I34" s="226"/>
      <c r="J34" s="307"/>
      <c r="K34" s="307"/>
      <c r="L34" s="307"/>
      <c r="M34" s="307"/>
      <c r="N34" s="307"/>
      <c r="O34" s="307"/>
      <c r="P34" s="307"/>
      <c r="Q34" s="307"/>
      <c r="R34" s="307"/>
      <c r="S34" s="307"/>
      <c r="T34" s="307"/>
      <c r="U34" s="307"/>
      <c r="V34" s="307"/>
      <c r="W34" s="307"/>
    </row>
    <row r="35">
      <c r="A35" s="226">
        <v>34.0</v>
      </c>
      <c r="B35" s="226"/>
      <c r="C35" s="226"/>
      <c r="D35" s="156"/>
      <c r="E35" s="178"/>
      <c r="F35" s="178"/>
      <c r="G35" s="156"/>
      <c r="H35" s="226"/>
      <c r="I35" s="226"/>
      <c r="J35" s="307"/>
      <c r="K35" s="307"/>
      <c r="L35" s="307"/>
      <c r="M35" s="307"/>
      <c r="N35" s="307"/>
      <c r="O35" s="307"/>
      <c r="P35" s="307"/>
      <c r="Q35" s="307"/>
      <c r="R35" s="307"/>
      <c r="S35" s="307"/>
      <c r="T35" s="307"/>
      <c r="U35" s="307"/>
      <c r="V35" s="307"/>
      <c r="W35" s="307"/>
    </row>
    <row r="36">
      <c r="A36" s="226">
        <v>35.0</v>
      </c>
      <c r="B36" s="226"/>
      <c r="C36" s="226"/>
      <c r="D36" s="156"/>
      <c r="E36" s="178"/>
      <c r="F36" s="178"/>
      <c r="G36" s="156"/>
      <c r="H36" s="226"/>
      <c r="I36" s="226"/>
      <c r="J36" s="307"/>
      <c r="K36" s="307"/>
      <c r="L36" s="307"/>
      <c r="M36" s="307"/>
      <c r="N36" s="307"/>
      <c r="O36" s="307"/>
      <c r="P36" s="307"/>
      <c r="Q36" s="307"/>
      <c r="R36" s="307"/>
      <c r="S36" s="307"/>
      <c r="T36" s="307"/>
      <c r="U36" s="307"/>
      <c r="V36" s="307"/>
      <c r="W36" s="307"/>
    </row>
    <row r="37">
      <c r="A37" s="226">
        <v>36.0</v>
      </c>
      <c r="B37" s="226"/>
      <c r="C37" s="226"/>
      <c r="D37" s="156"/>
      <c r="E37" s="178"/>
      <c r="F37" s="178"/>
      <c r="G37" s="156"/>
      <c r="H37" s="226"/>
      <c r="I37" s="226"/>
      <c r="J37" s="307"/>
      <c r="K37" s="307"/>
      <c r="L37" s="307"/>
      <c r="M37" s="307"/>
      <c r="N37" s="307"/>
      <c r="O37" s="307"/>
      <c r="P37" s="307"/>
      <c r="Q37" s="307"/>
      <c r="R37" s="307"/>
      <c r="S37" s="307"/>
      <c r="T37" s="307"/>
      <c r="U37" s="307"/>
      <c r="V37" s="307"/>
      <c r="W37" s="307"/>
    </row>
    <row r="38">
      <c r="A38" s="226">
        <v>37.0</v>
      </c>
      <c r="B38" s="226"/>
      <c r="C38" s="226"/>
      <c r="D38" s="156"/>
      <c r="E38" s="178"/>
      <c r="F38" s="178"/>
      <c r="G38" s="156"/>
      <c r="H38" s="226"/>
      <c r="I38" s="226"/>
      <c r="J38" s="307"/>
      <c r="K38" s="307"/>
      <c r="L38" s="307"/>
      <c r="M38" s="307"/>
      <c r="N38" s="307"/>
      <c r="O38" s="307"/>
      <c r="P38" s="307"/>
      <c r="Q38" s="307"/>
      <c r="R38" s="307"/>
      <c r="S38" s="307"/>
      <c r="T38" s="307"/>
      <c r="U38" s="307"/>
      <c r="V38" s="307"/>
      <c r="W38" s="307"/>
    </row>
    <row r="39">
      <c r="A39" s="226">
        <v>38.0</v>
      </c>
      <c r="B39" s="226"/>
      <c r="C39" s="226"/>
      <c r="D39" s="156"/>
      <c r="E39" s="178"/>
      <c r="F39" s="178"/>
      <c r="G39" s="156"/>
      <c r="H39" s="226"/>
      <c r="I39" s="226"/>
      <c r="J39" s="307"/>
      <c r="K39" s="307"/>
      <c r="L39" s="307"/>
      <c r="M39" s="307"/>
      <c r="N39" s="307"/>
      <c r="O39" s="307"/>
      <c r="P39" s="307"/>
      <c r="Q39" s="307"/>
      <c r="R39" s="307"/>
      <c r="S39" s="307"/>
      <c r="T39" s="307"/>
      <c r="U39" s="307"/>
      <c r="V39" s="307"/>
      <c r="W39" s="307"/>
    </row>
    <row r="40">
      <c r="A40" s="226">
        <v>39.0</v>
      </c>
      <c r="B40" s="226"/>
      <c r="C40" s="226"/>
      <c r="D40" s="156"/>
      <c r="E40" s="178"/>
      <c r="F40" s="178"/>
      <c r="G40" s="156"/>
      <c r="H40" s="226"/>
      <c r="I40" s="226"/>
      <c r="J40" s="307"/>
      <c r="K40" s="307"/>
      <c r="L40" s="307"/>
      <c r="M40" s="307"/>
      <c r="N40" s="307"/>
      <c r="O40" s="307"/>
      <c r="P40" s="307"/>
      <c r="Q40" s="307"/>
      <c r="R40" s="307"/>
      <c r="S40" s="307"/>
      <c r="T40" s="307"/>
      <c r="U40" s="307"/>
      <c r="V40" s="307"/>
      <c r="W40" s="307"/>
    </row>
    <row r="41">
      <c r="A41" s="226">
        <v>40.0</v>
      </c>
      <c r="B41" s="226"/>
      <c r="C41" s="226"/>
      <c r="D41" s="156"/>
      <c r="E41" s="226"/>
      <c r="F41" s="178"/>
      <c r="G41" s="156"/>
      <c r="H41" s="226"/>
      <c r="I41" s="226"/>
      <c r="J41" s="307"/>
      <c r="K41" s="307"/>
      <c r="L41" s="307"/>
      <c r="M41" s="307"/>
      <c r="N41" s="307"/>
      <c r="O41" s="307"/>
      <c r="P41" s="307"/>
      <c r="Q41" s="307"/>
      <c r="R41" s="307"/>
      <c r="S41" s="307"/>
      <c r="T41" s="307"/>
      <c r="U41" s="307"/>
      <c r="V41" s="307"/>
      <c r="W41" s="307"/>
    </row>
    <row r="42">
      <c r="A42" s="226">
        <v>41.0</v>
      </c>
      <c r="B42" s="226"/>
      <c r="C42" s="226"/>
      <c r="D42" s="156"/>
      <c r="E42" s="178"/>
      <c r="F42" s="178"/>
      <c r="G42" s="156"/>
      <c r="H42" s="226"/>
      <c r="I42" s="226"/>
      <c r="J42" s="307"/>
      <c r="K42" s="307"/>
      <c r="L42" s="307"/>
      <c r="M42" s="307"/>
      <c r="N42" s="307"/>
      <c r="O42" s="307"/>
      <c r="P42" s="307"/>
      <c r="Q42" s="307"/>
      <c r="R42" s="307"/>
      <c r="S42" s="307"/>
      <c r="T42" s="307"/>
      <c r="U42" s="307"/>
      <c r="V42" s="307"/>
      <c r="W42" s="307"/>
    </row>
    <row r="43">
      <c r="A43" s="226">
        <v>42.0</v>
      </c>
      <c r="B43" s="226"/>
      <c r="C43" s="226"/>
      <c r="D43" s="156"/>
      <c r="E43" s="178"/>
      <c r="F43" s="178"/>
      <c r="G43" s="156"/>
      <c r="H43" s="318"/>
      <c r="I43" s="226"/>
      <c r="J43" s="307"/>
      <c r="K43" s="307"/>
      <c r="L43" s="307"/>
      <c r="M43" s="307"/>
      <c r="N43" s="307"/>
      <c r="O43" s="307"/>
      <c r="P43" s="307"/>
      <c r="Q43" s="307"/>
      <c r="R43" s="307"/>
      <c r="S43" s="307"/>
      <c r="T43" s="307"/>
      <c r="U43" s="307"/>
      <c r="V43" s="307"/>
      <c r="W43" s="307"/>
    </row>
    <row r="44">
      <c r="A44" s="226">
        <v>43.0</v>
      </c>
      <c r="B44" s="226"/>
      <c r="C44" s="226"/>
      <c r="D44" s="156"/>
      <c r="E44" s="226"/>
      <c r="F44" s="178"/>
      <c r="G44" s="158"/>
      <c r="H44" s="318"/>
      <c r="I44" s="226"/>
      <c r="J44" s="307"/>
      <c r="K44" s="307"/>
      <c r="L44" s="307"/>
      <c r="M44" s="307"/>
      <c r="N44" s="307"/>
      <c r="O44" s="307"/>
      <c r="P44" s="307"/>
      <c r="Q44" s="307"/>
      <c r="R44" s="307"/>
      <c r="S44" s="307"/>
      <c r="T44" s="307"/>
      <c r="U44" s="307"/>
      <c r="V44" s="307"/>
      <c r="W44" s="307"/>
    </row>
    <row r="45">
      <c r="A45" s="226">
        <v>44.0</v>
      </c>
      <c r="B45" s="226"/>
      <c r="C45" s="226"/>
      <c r="D45" s="156"/>
      <c r="E45" s="226"/>
      <c r="F45" s="178"/>
      <c r="G45" s="156"/>
      <c r="H45" s="226"/>
      <c r="I45" s="226"/>
      <c r="J45" s="307"/>
      <c r="K45" s="307"/>
      <c r="L45" s="307"/>
      <c r="M45" s="307"/>
      <c r="N45" s="307"/>
      <c r="O45" s="307"/>
      <c r="P45" s="307"/>
      <c r="Q45" s="307"/>
      <c r="R45" s="307"/>
      <c r="S45" s="307"/>
      <c r="T45" s="307"/>
      <c r="U45" s="307"/>
      <c r="V45" s="307"/>
      <c r="W45" s="307"/>
    </row>
    <row r="46">
      <c r="A46" s="226">
        <v>45.0</v>
      </c>
      <c r="B46" s="226"/>
      <c r="C46" s="226"/>
      <c r="D46" s="156"/>
      <c r="E46" s="178"/>
      <c r="F46" s="178"/>
      <c r="G46" s="156"/>
      <c r="H46" s="226"/>
      <c r="I46" s="226"/>
      <c r="J46" s="307"/>
      <c r="K46" s="307"/>
      <c r="L46" s="307"/>
      <c r="M46" s="307"/>
      <c r="N46" s="307"/>
      <c r="O46" s="307"/>
      <c r="P46" s="307"/>
      <c r="Q46" s="307"/>
      <c r="R46" s="307"/>
      <c r="S46" s="307"/>
      <c r="T46" s="307"/>
      <c r="U46" s="307"/>
      <c r="V46" s="307"/>
      <c r="W46" s="307"/>
    </row>
    <row r="47">
      <c r="A47" s="226">
        <v>46.0</v>
      </c>
      <c r="B47" s="226"/>
      <c r="C47" s="226"/>
      <c r="D47" s="156"/>
      <c r="E47" s="178"/>
      <c r="F47" s="178"/>
      <c r="G47" s="156"/>
      <c r="H47" s="226"/>
      <c r="I47" s="226"/>
      <c r="J47" s="307"/>
      <c r="K47" s="307"/>
      <c r="L47" s="307"/>
      <c r="M47" s="307"/>
      <c r="N47" s="307"/>
      <c r="O47" s="307"/>
      <c r="P47" s="307"/>
      <c r="Q47" s="307"/>
      <c r="R47" s="307"/>
      <c r="S47" s="307"/>
      <c r="T47" s="307"/>
      <c r="U47" s="307"/>
      <c r="V47" s="307"/>
      <c r="W47" s="307"/>
    </row>
    <row r="48">
      <c r="A48" s="226">
        <v>47.0</v>
      </c>
      <c r="B48" s="226"/>
      <c r="C48" s="226"/>
      <c r="D48" s="86"/>
      <c r="E48" s="178"/>
      <c r="F48" s="178"/>
      <c r="G48" s="156"/>
      <c r="H48" s="226"/>
      <c r="I48" s="226"/>
      <c r="J48" s="307"/>
      <c r="K48" s="307"/>
      <c r="L48" s="307"/>
      <c r="M48" s="307"/>
      <c r="N48" s="307"/>
      <c r="O48" s="307"/>
      <c r="P48" s="307"/>
      <c r="Q48" s="307"/>
      <c r="R48" s="307"/>
      <c r="S48" s="307"/>
      <c r="T48" s="307"/>
      <c r="U48" s="307"/>
      <c r="V48" s="307"/>
      <c r="W48" s="307"/>
    </row>
    <row r="49">
      <c r="A49" s="226">
        <v>48.0</v>
      </c>
      <c r="B49" s="226"/>
      <c r="C49" s="226"/>
      <c r="D49" s="156"/>
      <c r="E49" s="178"/>
      <c r="F49" s="178"/>
      <c r="G49" s="156"/>
      <c r="H49" s="226"/>
      <c r="I49" s="226"/>
      <c r="J49" s="307"/>
      <c r="K49" s="307"/>
      <c r="L49" s="307"/>
      <c r="M49" s="307"/>
      <c r="N49" s="307"/>
      <c r="O49" s="307"/>
      <c r="P49" s="307"/>
      <c r="Q49" s="307"/>
      <c r="R49" s="307"/>
      <c r="S49" s="307"/>
      <c r="T49" s="307"/>
      <c r="U49" s="307"/>
      <c r="V49" s="307"/>
      <c r="W49" s="307"/>
    </row>
    <row r="50">
      <c r="A50" s="226">
        <v>49.0</v>
      </c>
      <c r="B50" s="226"/>
      <c r="C50" s="226"/>
      <c r="D50" s="86"/>
      <c r="E50" s="178"/>
      <c r="F50" s="178"/>
      <c r="G50" s="158"/>
      <c r="H50" s="226"/>
      <c r="I50" s="226"/>
      <c r="J50" s="307"/>
      <c r="K50" s="307"/>
      <c r="L50" s="307"/>
      <c r="M50" s="307"/>
      <c r="N50" s="307"/>
      <c r="O50" s="307"/>
      <c r="P50" s="307"/>
      <c r="Q50" s="307"/>
      <c r="R50" s="307"/>
      <c r="S50" s="307"/>
      <c r="T50" s="307"/>
      <c r="U50" s="307"/>
      <c r="V50" s="307"/>
      <c r="W50" s="307"/>
    </row>
    <row r="51">
      <c r="A51" s="226">
        <v>50.0</v>
      </c>
      <c r="B51" s="226"/>
      <c r="C51" s="226"/>
      <c r="D51" s="156"/>
      <c r="E51" s="178"/>
      <c r="F51" s="178"/>
      <c r="G51" s="158"/>
      <c r="H51" s="318"/>
      <c r="I51" s="226"/>
      <c r="J51" s="307"/>
      <c r="K51" s="307"/>
      <c r="L51" s="307"/>
      <c r="M51" s="307"/>
      <c r="N51" s="307"/>
      <c r="O51" s="307"/>
      <c r="P51" s="307"/>
      <c r="Q51" s="307"/>
      <c r="R51" s="307"/>
      <c r="S51" s="307"/>
      <c r="T51" s="307"/>
      <c r="U51" s="307"/>
      <c r="V51" s="307"/>
      <c r="W51" s="307"/>
    </row>
    <row r="52">
      <c r="A52" s="226">
        <v>51.0</v>
      </c>
      <c r="B52" s="226"/>
      <c r="C52" s="226"/>
      <c r="D52" s="156"/>
      <c r="E52" s="178"/>
      <c r="F52" s="178"/>
      <c r="G52" s="158"/>
      <c r="H52" s="318"/>
      <c r="I52" s="226"/>
      <c r="J52" s="307"/>
      <c r="K52" s="307"/>
      <c r="L52" s="307"/>
      <c r="M52" s="307"/>
      <c r="N52" s="307"/>
      <c r="O52" s="307"/>
      <c r="P52" s="307"/>
      <c r="Q52" s="307"/>
      <c r="R52" s="307"/>
      <c r="S52" s="307"/>
      <c r="T52" s="307"/>
      <c r="U52" s="307"/>
      <c r="V52" s="307"/>
      <c r="W52" s="307"/>
    </row>
    <row r="53">
      <c r="A53" s="226">
        <v>52.0</v>
      </c>
      <c r="B53" s="226"/>
      <c r="C53" s="226"/>
      <c r="D53" s="156"/>
      <c r="E53" s="178"/>
      <c r="F53" s="178"/>
      <c r="G53" s="158"/>
      <c r="H53" s="318"/>
      <c r="I53" s="226"/>
      <c r="J53" s="307"/>
      <c r="K53" s="307"/>
      <c r="L53" s="307"/>
      <c r="M53" s="307"/>
      <c r="N53" s="307"/>
      <c r="O53" s="307"/>
      <c r="P53" s="307"/>
      <c r="Q53" s="307"/>
      <c r="R53" s="307"/>
      <c r="S53" s="307"/>
      <c r="T53" s="307"/>
      <c r="U53" s="307"/>
      <c r="V53" s="307"/>
      <c r="W53" s="307"/>
    </row>
    <row r="54">
      <c r="A54" s="226">
        <v>53.0</v>
      </c>
      <c r="B54" s="226"/>
      <c r="C54" s="226"/>
      <c r="D54" s="156"/>
      <c r="E54" s="178"/>
      <c r="F54" s="178"/>
      <c r="G54" s="158"/>
      <c r="H54" s="318"/>
      <c r="I54" s="226"/>
      <c r="J54" s="307"/>
      <c r="K54" s="307"/>
      <c r="L54" s="307"/>
      <c r="M54" s="307"/>
      <c r="N54" s="307"/>
      <c r="O54" s="307"/>
      <c r="P54" s="307"/>
      <c r="Q54" s="307"/>
      <c r="R54" s="307"/>
      <c r="S54" s="307"/>
      <c r="T54" s="307"/>
      <c r="U54" s="307"/>
      <c r="V54" s="307"/>
      <c r="W54" s="307"/>
    </row>
    <row r="55">
      <c r="A55" s="226">
        <v>54.0</v>
      </c>
      <c r="B55" s="329"/>
      <c r="C55" s="178"/>
      <c r="D55" s="330"/>
      <c r="E55" s="178"/>
      <c r="F55" s="178"/>
      <c r="G55" s="158"/>
      <c r="H55" s="318"/>
      <c r="I55" s="226"/>
      <c r="J55" s="307"/>
      <c r="K55" s="307"/>
      <c r="L55" s="307"/>
      <c r="M55" s="307"/>
      <c r="N55" s="307"/>
      <c r="O55" s="307"/>
      <c r="P55" s="307"/>
      <c r="Q55" s="307"/>
      <c r="R55" s="307"/>
      <c r="S55" s="307"/>
      <c r="T55" s="307"/>
      <c r="U55" s="307"/>
      <c r="V55" s="307"/>
      <c r="W55" s="307"/>
    </row>
    <row r="56">
      <c r="A56" s="226">
        <v>55.0</v>
      </c>
      <c r="B56" s="178"/>
      <c r="C56" s="226"/>
      <c r="D56" s="158"/>
      <c r="E56" s="178"/>
      <c r="F56" s="178"/>
      <c r="G56" s="158"/>
      <c r="H56" s="318"/>
      <c r="I56" s="226"/>
      <c r="J56" s="307"/>
      <c r="K56" s="307"/>
      <c r="L56" s="307"/>
      <c r="M56" s="307"/>
      <c r="N56" s="307"/>
      <c r="O56" s="307"/>
      <c r="P56" s="307"/>
      <c r="Q56" s="307"/>
      <c r="R56" s="307"/>
      <c r="S56" s="307"/>
      <c r="T56" s="307"/>
      <c r="U56" s="307"/>
      <c r="V56" s="307"/>
      <c r="W56" s="307"/>
    </row>
    <row r="57">
      <c r="A57" s="226">
        <v>56.0</v>
      </c>
      <c r="B57" s="178"/>
      <c r="C57" s="226"/>
      <c r="D57" s="158"/>
      <c r="E57" s="178"/>
      <c r="F57" s="178"/>
      <c r="G57" s="158"/>
      <c r="H57" s="318"/>
      <c r="I57" s="226"/>
      <c r="J57" s="307"/>
      <c r="K57" s="307"/>
      <c r="L57" s="307"/>
      <c r="M57" s="307"/>
      <c r="N57" s="307"/>
      <c r="O57" s="307"/>
      <c r="P57" s="307"/>
      <c r="Q57" s="307"/>
      <c r="R57" s="307"/>
      <c r="S57" s="307"/>
      <c r="T57" s="307"/>
      <c r="U57" s="307"/>
      <c r="V57" s="307"/>
      <c r="W57" s="307"/>
    </row>
    <row r="58">
      <c r="A58" s="226">
        <v>57.0</v>
      </c>
      <c r="B58" s="178"/>
      <c r="C58" s="226"/>
      <c r="D58" s="158"/>
      <c r="E58" s="178"/>
      <c r="F58" s="178"/>
      <c r="G58" s="158"/>
      <c r="H58" s="318"/>
      <c r="I58" s="226"/>
      <c r="J58" s="307"/>
      <c r="K58" s="307"/>
      <c r="L58" s="307"/>
      <c r="M58" s="307"/>
      <c r="N58" s="307"/>
      <c r="O58" s="307"/>
      <c r="P58" s="307"/>
      <c r="Q58" s="307"/>
      <c r="R58" s="307"/>
      <c r="S58" s="307"/>
      <c r="T58" s="307"/>
      <c r="U58" s="307"/>
      <c r="V58" s="307"/>
      <c r="W58" s="307"/>
    </row>
    <row r="59">
      <c r="A59" s="226">
        <v>58.0</v>
      </c>
      <c r="B59" s="178"/>
      <c r="C59" s="178"/>
      <c r="D59" s="158"/>
      <c r="E59" s="178"/>
      <c r="F59" s="178"/>
      <c r="G59" s="158"/>
      <c r="H59" s="318"/>
      <c r="I59" s="226"/>
      <c r="J59" s="307"/>
      <c r="K59" s="307"/>
      <c r="L59" s="307"/>
      <c r="M59" s="307"/>
      <c r="N59" s="307"/>
      <c r="O59" s="307"/>
      <c r="P59" s="307"/>
      <c r="Q59" s="307"/>
      <c r="R59" s="307"/>
      <c r="S59" s="307"/>
      <c r="T59" s="307"/>
      <c r="U59" s="307"/>
      <c r="V59" s="307"/>
      <c r="W59" s="307"/>
    </row>
    <row r="60">
      <c r="A60" s="226">
        <v>59.0</v>
      </c>
      <c r="B60" s="178"/>
      <c r="C60" s="226"/>
      <c r="D60" s="158"/>
      <c r="E60" s="178"/>
      <c r="F60" s="178"/>
      <c r="G60" s="158"/>
      <c r="H60" s="318"/>
      <c r="I60" s="226"/>
      <c r="J60" s="307"/>
      <c r="K60" s="307"/>
      <c r="L60" s="307"/>
      <c r="M60" s="307"/>
      <c r="N60" s="307"/>
      <c r="O60" s="307"/>
      <c r="P60" s="307"/>
      <c r="Q60" s="307"/>
      <c r="R60" s="307"/>
      <c r="S60" s="307"/>
      <c r="T60" s="307"/>
      <c r="U60" s="307"/>
      <c r="V60" s="307"/>
      <c r="W60" s="307"/>
    </row>
    <row r="61">
      <c r="A61" s="226">
        <v>60.0</v>
      </c>
      <c r="B61" s="178"/>
      <c r="C61" s="178"/>
      <c r="D61" s="158"/>
      <c r="E61" s="178"/>
      <c r="F61" s="178"/>
      <c r="G61" s="158"/>
      <c r="H61" s="318"/>
      <c r="I61" s="226"/>
      <c r="J61" s="307"/>
      <c r="K61" s="307"/>
      <c r="L61" s="307"/>
      <c r="M61" s="307"/>
      <c r="N61" s="307"/>
      <c r="O61" s="307"/>
      <c r="P61" s="307"/>
      <c r="Q61" s="307"/>
      <c r="R61" s="307"/>
      <c r="S61" s="307"/>
      <c r="T61" s="307"/>
      <c r="U61" s="307"/>
      <c r="V61" s="307"/>
      <c r="W61" s="307"/>
    </row>
    <row r="62">
      <c r="A62" s="226">
        <v>61.0</v>
      </c>
      <c r="B62" s="226"/>
      <c r="C62" s="178"/>
      <c r="D62" s="156"/>
      <c r="E62" s="178"/>
      <c r="F62" s="178"/>
      <c r="G62" s="158"/>
      <c r="H62" s="309"/>
      <c r="I62" s="178"/>
      <c r="J62" s="307"/>
      <c r="K62" s="307"/>
      <c r="L62" s="307"/>
      <c r="M62" s="307"/>
      <c r="N62" s="307"/>
      <c r="O62" s="307"/>
      <c r="P62" s="307"/>
      <c r="Q62" s="307"/>
      <c r="R62" s="307"/>
      <c r="S62" s="331"/>
      <c r="T62" s="332"/>
      <c r="U62" s="332"/>
      <c r="V62" s="332"/>
      <c r="W62" s="332"/>
    </row>
    <row r="63">
      <c r="A63" s="226">
        <v>62.0</v>
      </c>
      <c r="B63" s="178"/>
      <c r="C63" s="178"/>
      <c r="D63" s="333"/>
      <c r="E63" s="178"/>
      <c r="F63" s="178"/>
      <c r="G63" s="158"/>
      <c r="H63" s="309"/>
      <c r="I63" s="178"/>
      <c r="J63" s="307"/>
      <c r="K63" s="307"/>
      <c r="L63" s="307"/>
      <c r="M63" s="307"/>
      <c r="N63" s="307"/>
      <c r="O63" s="307"/>
      <c r="P63" s="307"/>
      <c r="Q63" s="307"/>
      <c r="R63" s="307"/>
      <c r="S63" s="307"/>
      <c r="T63" s="307"/>
      <c r="U63" s="307"/>
      <c r="V63" s="307"/>
      <c r="W63" s="307"/>
    </row>
    <row r="64">
      <c r="A64" s="226">
        <v>63.0</v>
      </c>
      <c r="B64" s="334"/>
      <c r="C64" s="334"/>
      <c r="D64" s="333"/>
      <c r="E64" s="178"/>
      <c r="F64" s="178"/>
      <c r="G64" s="158"/>
      <c r="H64" s="309"/>
      <c r="I64" s="178"/>
      <c r="J64" s="307"/>
      <c r="K64" s="307"/>
      <c r="L64" s="307"/>
      <c r="M64" s="307"/>
      <c r="N64" s="307"/>
      <c r="O64" s="307"/>
      <c r="P64" s="307"/>
      <c r="Q64" s="307"/>
      <c r="R64" s="307"/>
      <c r="S64" s="331"/>
      <c r="T64" s="332"/>
      <c r="U64" s="332"/>
      <c r="V64" s="332"/>
      <c r="W64" s="332"/>
    </row>
    <row r="65">
      <c r="A65" s="226">
        <v>64.0</v>
      </c>
      <c r="B65" s="178"/>
      <c r="C65" s="178"/>
      <c r="D65" s="335"/>
      <c r="E65" s="178"/>
      <c r="F65" s="178"/>
      <c r="G65" s="158"/>
      <c r="H65" s="309"/>
      <c r="I65" s="178"/>
      <c r="J65" s="307"/>
      <c r="K65" s="307"/>
      <c r="L65" s="307"/>
      <c r="M65" s="307"/>
      <c r="N65" s="307"/>
      <c r="O65" s="307"/>
      <c r="P65" s="307"/>
      <c r="Q65" s="307"/>
      <c r="R65" s="307"/>
      <c r="S65" s="307"/>
      <c r="T65" s="307"/>
      <c r="U65" s="307"/>
      <c r="V65" s="307"/>
      <c r="W65" s="307"/>
    </row>
    <row r="66">
      <c r="A66" s="226">
        <v>65.0</v>
      </c>
      <c r="B66" s="178"/>
      <c r="C66" s="334"/>
      <c r="D66" s="333"/>
      <c r="E66" s="178"/>
      <c r="F66" s="178"/>
      <c r="G66" s="158"/>
      <c r="H66" s="309"/>
      <c r="I66" s="178"/>
      <c r="J66" s="307"/>
      <c r="K66" s="307"/>
      <c r="L66" s="307"/>
      <c r="M66" s="307"/>
      <c r="N66" s="307"/>
      <c r="O66" s="307"/>
      <c r="P66" s="307"/>
      <c r="Q66" s="307"/>
      <c r="R66" s="307"/>
      <c r="S66" s="307"/>
      <c r="T66" s="307"/>
      <c r="U66" s="307"/>
      <c r="V66" s="307"/>
      <c r="W66" s="307"/>
    </row>
    <row r="67">
      <c r="A67" s="226">
        <v>66.0</v>
      </c>
      <c r="B67" s="178"/>
      <c r="C67" s="334"/>
      <c r="D67" s="156"/>
      <c r="E67" s="178"/>
      <c r="F67" s="178"/>
      <c r="G67" s="158"/>
      <c r="H67" s="309"/>
      <c r="I67" s="226"/>
      <c r="J67" s="307"/>
      <c r="K67" s="307"/>
      <c r="L67" s="307"/>
      <c r="M67" s="307"/>
      <c r="N67" s="307"/>
      <c r="O67" s="307"/>
      <c r="P67" s="307"/>
      <c r="Q67" s="307"/>
      <c r="R67" s="307"/>
      <c r="S67" s="307"/>
      <c r="T67" s="307"/>
      <c r="U67" s="307"/>
      <c r="V67" s="307"/>
      <c r="W67" s="307"/>
    </row>
    <row r="68">
      <c r="A68" s="226">
        <v>67.0</v>
      </c>
      <c r="B68" s="226"/>
      <c r="C68" s="178"/>
      <c r="D68" s="156"/>
      <c r="E68" s="178"/>
      <c r="F68" s="178"/>
      <c r="G68" s="158"/>
      <c r="H68" s="309"/>
      <c r="I68" s="178"/>
      <c r="J68" s="307"/>
      <c r="K68" s="307"/>
      <c r="L68" s="307"/>
      <c r="M68" s="307"/>
      <c r="N68" s="307"/>
      <c r="O68" s="307"/>
      <c r="P68" s="307"/>
      <c r="Q68" s="307"/>
      <c r="R68" s="307"/>
      <c r="S68" s="307"/>
      <c r="T68" s="307"/>
      <c r="U68" s="307"/>
      <c r="V68" s="307"/>
      <c r="W68" s="307"/>
    </row>
    <row r="69">
      <c r="A69" s="226">
        <v>68.0</v>
      </c>
      <c r="B69" s="226"/>
      <c r="C69" s="226"/>
      <c r="D69" s="156"/>
      <c r="E69" s="178"/>
      <c r="F69" s="178"/>
      <c r="G69" s="158"/>
      <c r="H69" s="309"/>
      <c r="I69" s="178"/>
      <c r="J69" s="307"/>
      <c r="K69" s="307"/>
      <c r="L69" s="307"/>
      <c r="M69" s="307"/>
      <c r="N69" s="307"/>
      <c r="O69" s="307"/>
      <c r="P69" s="307"/>
      <c r="Q69" s="307"/>
      <c r="R69" s="307"/>
      <c r="S69" s="307"/>
      <c r="T69" s="307"/>
      <c r="U69" s="307"/>
      <c r="V69" s="307"/>
      <c r="W69" s="307"/>
    </row>
    <row r="70">
      <c r="A70" s="226">
        <v>69.0</v>
      </c>
      <c r="B70" s="229"/>
      <c r="C70" s="178"/>
      <c r="D70" s="156"/>
      <c r="E70" s="336"/>
      <c r="F70" s="178"/>
      <c r="G70" s="158"/>
      <c r="H70" s="309"/>
      <c r="I70" s="178"/>
      <c r="J70" s="307"/>
      <c r="K70" s="307"/>
      <c r="L70" s="307"/>
      <c r="M70" s="307"/>
      <c r="N70" s="307"/>
      <c r="O70" s="307"/>
      <c r="P70" s="307"/>
      <c r="Q70" s="307"/>
      <c r="R70" s="307"/>
      <c r="S70" s="307"/>
      <c r="T70" s="307"/>
      <c r="U70" s="307"/>
      <c r="V70" s="307"/>
      <c r="W70" s="307"/>
    </row>
    <row r="71">
      <c r="A71" s="226">
        <v>70.0</v>
      </c>
      <c r="B71" s="226"/>
      <c r="C71" s="178"/>
      <c r="D71" s="158"/>
      <c r="E71" s="178"/>
      <c r="F71" s="178"/>
      <c r="G71" s="158"/>
      <c r="H71" s="309"/>
      <c r="I71" s="178"/>
      <c r="J71" s="332"/>
      <c r="K71" s="332"/>
      <c r="L71" s="332"/>
      <c r="M71" s="332"/>
      <c r="N71" s="332"/>
      <c r="O71" s="332"/>
      <c r="P71" s="332"/>
      <c r="Q71" s="332"/>
      <c r="R71" s="332"/>
      <c r="S71" s="332"/>
      <c r="T71" s="332"/>
      <c r="U71" s="332"/>
      <c r="V71" s="332"/>
      <c r="W71" s="332"/>
    </row>
    <row r="72">
      <c r="A72" s="226">
        <v>71.0</v>
      </c>
      <c r="B72" s="178"/>
      <c r="C72" s="178"/>
      <c r="D72" s="158"/>
      <c r="E72" s="178"/>
      <c r="F72" s="178"/>
      <c r="G72" s="158"/>
      <c r="H72" s="337"/>
      <c r="I72" s="226"/>
      <c r="J72" s="307"/>
      <c r="K72" s="307"/>
      <c r="L72" s="307"/>
      <c r="M72" s="307"/>
      <c r="N72" s="307"/>
      <c r="O72" s="307"/>
      <c r="P72" s="307"/>
      <c r="Q72" s="307"/>
      <c r="R72" s="307"/>
      <c r="S72" s="307"/>
      <c r="T72" s="307"/>
      <c r="U72" s="307"/>
      <c r="V72" s="307"/>
      <c r="W72" s="307"/>
    </row>
    <row r="73">
      <c r="A73" s="178">
        <v>72.0</v>
      </c>
      <c r="B73" s="226"/>
      <c r="C73" s="226"/>
      <c r="D73" s="338"/>
      <c r="E73" s="178"/>
      <c r="F73" s="178"/>
      <c r="G73" s="158"/>
      <c r="H73" s="309"/>
      <c r="I73" s="178"/>
      <c r="J73" s="307"/>
      <c r="K73" s="307"/>
      <c r="L73" s="307"/>
      <c r="M73" s="307"/>
      <c r="N73" s="307"/>
      <c r="O73" s="307"/>
      <c r="P73" s="307"/>
      <c r="Q73" s="307"/>
      <c r="R73" s="307"/>
      <c r="S73" s="307"/>
      <c r="T73" s="307"/>
      <c r="U73" s="307"/>
      <c r="V73" s="307"/>
      <c r="W73" s="307"/>
    </row>
    <row r="74">
      <c r="A74" s="178">
        <v>73.0</v>
      </c>
      <c r="B74" s="226"/>
      <c r="C74" s="178"/>
      <c r="D74" s="338"/>
      <c r="E74" s="178"/>
      <c r="F74" s="178"/>
      <c r="G74" s="158"/>
      <c r="H74" s="309"/>
      <c r="I74" s="178"/>
      <c r="J74" s="307"/>
      <c r="K74" s="307"/>
      <c r="L74" s="307"/>
      <c r="M74" s="307"/>
      <c r="N74" s="307"/>
      <c r="O74" s="307"/>
      <c r="P74" s="307"/>
      <c r="Q74" s="307"/>
      <c r="R74" s="307"/>
      <c r="S74" s="307"/>
      <c r="T74" s="307"/>
      <c r="U74" s="307"/>
      <c r="V74" s="307"/>
      <c r="W74" s="307"/>
    </row>
    <row r="75">
      <c r="A75" s="178">
        <v>74.0</v>
      </c>
      <c r="B75" s="178"/>
      <c r="C75" s="178"/>
      <c r="D75" s="158"/>
      <c r="E75" s="178"/>
      <c r="F75" s="178"/>
      <c r="G75" s="158"/>
      <c r="H75" s="309"/>
      <c r="I75" s="178"/>
      <c r="J75" s="307"/>
      <c r="K75" s="307"/>
      <c r="L75" s="307"/>
      <c r="M75" s="307"/>
      <c r="N75" s="307"/>
      <c r="O75" s="307"/>
      <c r="P75" s="307"/>
      <c r="Q75" s="307"/>
      <c r="R75" s="307"/>
      <c r="S75" s="307"/>
      <c r="T75" s="307"/>
      <c r="U75" s="307"/>
      <c r="V75" s="307"/>
      <c r="W75" s="307"/>
    </row>
    <row r="76">
      <c r="A76" s="178">
        <v>75.0</v>
      </c>
      <c r="B76" s="178"/>
      <c r="C76" s="178"/>
      <c r="D76" s="158"/>
      <c r="E76" s="178"/>
      <c r="F76" s="178"/>
      <c r="G76" s="158"/>
      <c r="H76" s="309"/>
      <c r="I76" s="226"/>
      <c r="J76" s="307"/>
      <c r="K76" s="307"/>
      <c r="L76" s="307"/>
      <c r="M76" s="307"/>
      <c r="N76" s="307"/>
      <c r="O76" s="307"/>
      <c r="P76" s="307"/>
      <c r="Q76" s="307"/>
      <c r="R76" s="307"/>
      <c r="S76" s="307"/>
      <c r="T76" s="307"/>
      <c r="U76" s="307"/>
      <c r="V76" s="307"/>
      <c r="W76" s="307"/>
    </row>
    <row r="77">
      <c r="A77" s="178">
        <v>76.0</v>
      </c>
      <c r="B77" s="226"/>
      <c r="C77" s="178"/>
      <c r="D77" s="338"/>
      <c r="E77" s="178"/>
      <c r="F77" s="178"/>
      <c r="G77" s="158"/>
      <c r="H77" s="309"/>
      <c r="I77" s="226"/>
      <c r="J77" s="332"/>
      <c r="K77" s="332"/>
      <c r="L77" s="332"/>
      <c r="M77" s="332"/>
      <c r="N77" s="332"/>
      <c r="O77" s="332"/>
      <c r="P77" s="332"/>
      <c r="Q77" s="332"/>
      <c r="R77" s="332"/>
      <c r="S77" s="332"/>
      <c r="T77" s="332"/>
      <c r="U77" s="332"/>
      <c r="V77" s="332"/>
      <c r="W77" s="332"/>
    </row>
    <row r="78">
      <c r="A78" s="178">
        <v>77.0</v>
      </c>
      <c r="B78" s="178"/>
      <c r="C78" s="178"/>
      <c r="D78" s="158"/>
      <c r="E78" s="178"/>
      <c r="F78" s="178"/>
      <c r="G78" s="158"/>
      <c r="H78" s="309"/>
      <c r="I78" s="226"/>
      <c r="J78" s="307"/>
      <c r="K78" s="307"/>
      <c r="L78" s="307"/>
      <c r="M78" s="307"/>
      <c r="N78" s="307"/>
      <c r="O78" s="307"/>
      <c r="P78" s="307"/>
      <c r="Q78" s="307"/>
      <c r="R78" s="307"/>
      <c r="S78" s="307"/>
      <c r="T78" s="307"/>
      <c r="U78" s="307"/>
      <c r="V78" s="307"/>
      <c r="W78" s="307"/>
    </row>
    <row r="79">
      <c r="A79" s="178">
        <v>78.0</v>
      </c>
      <c r="B79" s="178"/>
      <c r="C79" s="178"/>
      <c r="D79" s="158"/>
      <c r="E79" s="178"/>
      <c r="F79" s="178"/>
      <c r="G79" s="158"/>
      <c r="H79" s="309"/>
      <c r="I79" s="226"/>
      <c r="J79" s="307"/>
      <c r="K79" s="307"/>
      <c r="L79" s="307"/>
      <c r="M79" s="307"/>
      <c r="N79" s="307"/>
      <c r="O79" s="307"/>
      <c r="P79" s="307"/>
      <c r="Q79" s="307"/>
      <c r="R79" s="307"/>
      <c r="S79" s="307"/>
      <c r="T79" s="307"/>
      <c r="U79" s="307"/>
      <c r="V79" s="307"/>
      <c r="W79" s="307"/>
    </row>
    <row r="80">
      <c r="A80" s="178">
        <v>79.0</v>
      </c>
      <c r="B80" s="178"/>
      <c r="C80" s="178"/>
      <c r="D80" s="158"/>
      <c r="E80" s="178"/>
      <c r="F80" s="178"/>
      <c r="G80" s="158"/>
      <c r="H80" s="309"/>
      <c r="I80" s="226"/>
      <c r="J80" s="307"/>
      <c r="K80" s="307"/>
      <c r="L80" s="307"/>
      <c r="M80" s="307"/>
      <c r="N80" s="307"/>
      <c r="O80" s="307"/>
      <c r="P80" s="307"/>
      <c r="Q80" s="307"/>
      <c r="R80" s="307"/>
      <c r="S80" s="307"/>
      <c r="T80" s="307"/>
      <c r="U80" s="307"/>
      <c r="V80" s="307"/>
      <c r="W80" s="307"/>
    </row>
    <row r="81">
      <c r="A81" s="178">
        <v>80.0</v>
      </c>
      <c r="B81" s="178"/>
      <c r="C81" s="178"/>
      <c r="D81" s="158"/>
      <c r="E81" s="178"/>
      <c r="F81" s="178"/>
      <c r="G81" s="158"/>
      <c r="H81" s="309"/>
      <c r="I81" s="226"/>
      <c r="J81" s="307"/>
      <c r="K81" s="307"/>
      <c r="L81" s="307"/>
      <c r="M81" s="307"/>
      <c r="N81" s="307"/>
      <c r="O81" s="307"/>
      <c r="P81" s="307"/>
      <c r="Q81" s="307"/>
      <c r="R81" s="307"/>
      <c r="S81" s="307"/>
      <c r="T81" s="307"/>
      <c r="U81" s="307"/>
      <c r="V81" s="307"/>
      <c r="W81" s="307"/>
    </row>
    <row r="82">
      <c r="A82" s="178">
        <v>81.0</v>
      </c>
      <c r="B82" s="178"/>
      <c r="C82" s="178"/>
      <c r="D82" s="158"/>
      <c r="E82" s="178"/>
      <c r="F82" s="178"/>
      <c r="G82" s="158"/>
      <c r="H82" s="309"/>
      <c r="I82" s="226"/>
      <c r="J82" s="307"/>
      <c r="K82" s="307"/>
      <c r="L82" s="307"/>
      <c r="M82" s="307"/>
      <c r="N82" s="307"/>
      <c r="O82" s="307"/>
      <c r="P82" s="307"/>
      <c r="Q82" s="307"/>
      <c r="R82" s="307"/>
      <c r="S82" s="307"/>
      <c r="T82" s="307"/>
      <c r="U82" s="307"/>
      <c r="V82" s="307"/>
      <c r="W82" s="307"/>
    </row>
    <row r="83">
      <c r="A83" s="178">
        <v>82.0</v>
      </c>
      <c r="B83" s="178"/>
      <c r="C83" s="178"/>
      <c r="D83" s="343"/>
      <c r="E83" s="344"/>
      <c r="F83" s="178"/>
      <c r="G83" s="158"/>
      <c r="H83" s="345"/>
      <c r="I83" s="226"/>
      <c r="J83" s="332"/>
      <c r="K83" s="332"/>
      <c r="L83" s="332"/>
      <c r="M83" s="332"/>
      <c r="N83" s="332"/>
      <c r="O83" s="332"/>
      <c r="P83" s="332"/>
      <c r="Q83" s="332"/>
      <c r="R83" s="332"/>
      <c r="S83" s="332"/>
      <c r="T83" s="332"/>
      <c r="U83" s="332"/>
      <c r="V83" s="332"/>
      <c r="W83" s="332"/>
    </row>
    <row r="84">
      <c r="A84" s="178">
        <v>83.0</v>
      </c>
      <c r="B84" s="178"/>
      <c r="C84" s="226"/>
      <c r="D84" s="158"/>
      <c r="E84" s="178"/>
      <c r="F84" s="178"/>
      <c r="G84" s="158"/>
      <c r="H84" s="345"/>
      <c r="I84" s="226"/>
      <c r="J84" s="307"/>
      <c r="K84" s="307"/>
      <c r="L84" s="307"/>
      <c r="M84" s="307"/>
      <c r="N84" s="307"/>
      <c r="O84" s="307"/>
      <c r="P84" s="307"/>
      <c r="Q84" s="307"/>
      <c r="R84" s="307"/>
      <c r="S84" s="307"/>
      <c r="T84" s="307"/>
      <c r="U84" s="307"/>
      <c r="V84" s="307"/>
      <c r="W84" s="307"/>
    </row>
    <row r="85">
      <c r="A85" s="178">
        <v>84.0</v>
      </c>
      <c r="B85" s="178"/>
      <c r="C85" s="178"/>
      <c r="D85" s="346"/>
      <c r="E85" s="178"/>
      <c r="F85" s="178"/>
      <c r="G85" s="158"/>
      <c r="H85" s="345"/>
      <c r="I85" s="226"/>
      <c r="J85" s="307"/>
      <c r="K85" s="307"/>
      <c r="L85" s="307"/>
      <c r="M85" s="307"/>
      <c r="N85" s="307"/>
      <c r="O85" s="307"/>
      <c r="P85" s="307"/>
      <c r="Q85" s="307"/>
      <c r="R85" s="307"/>
      <c r="S85" s="307"/>
      <c r="T85" s="307"/>
      <c r="U85" s="307"/>
      <c r="V85" s="307"/>
      <c r="W85" s="307"/>
    </row>
    <row r="86">
      <c r="A86" s="178">
        <v>85.0</v>
      </c>
      <c r="B86" s="178"/>
      <c r="C86" s="226"/>
      <c r="D86" s="158"/>
      <c r="E86" s="178"/>
      <c r="F86" s="178"/>
      <c r="G86" s="156"/>
      <c r="H86" s="226"/>
      <c r="I86" s="226"/>
      <c r="J86" s="307"/>
      <c r="K86" s="307"/>
      <c r="L86" s="307"/>
      <c r="M86" s="307"/>
      <c r="N86" s="307"/>
      <c r="O86" s="307"/>
      <c r="P86" s="307"/>
      <c r="Q86" s="307"/>
      <c r="R86" s="307"/>
      <c r="S86" s="307"/>
      <c r="T86" s="307"/>
      <c r="U86" s="307"/>
      <c r="V86" s="307"/>
      <c r="W86" s="307"/>
    </row>
    <row r="87">
      <c r="A87" s="178">
        <v>86.0</v>
      </c>
      <c r="B87" s="178"/>
      <c r="C87" s="226"/>
      <c r="D87" s="333"/>
      <c r="E87" s="178"/>
      <c r="F87" s="178"/>
      <c r="G87" s="158"/>
      <c r="H87" s="345"/>
      <c r="I87" s="226"/>
      <c r="J87" s="332"/>
      <c r="K87" s="332"/>
      <c r="L87" s="332"/>
      <c r="M87" s="332"/>
      <c r="N87" s="332"/>
      <c r="O87" s="332"/>
      <c r="P87" s="332"/>
      <c r="Q87" s="332"/>
      <c r="R87" s="332"/>
      <c r="S87" s="332"/>
      <c r="T87" s="332"/>
      <c r="U87" s="332"/>
      <c r="V87" s="332"/>
      <c r="W87" s="332"/>
    </row>
    <row r="88">
      <c r="A88" s="178">
        <v>87.0</v>
      </c>
      <c r="B88" s="178"/>
      <c r="C88" s="178"/>
      <c r="D88" s="158"/>
      <c r="E88" s="178"/>
      <c r="F88" s="178"/>
      <c r="G88" s="158"/>
      <c r="H88" s="345"/>
      <c r="I88" s="226"/>
      <c r="J88" s="307"/>
      <c r="K88" s="307"/>
      <c r="L88" s="307"/>
      <c r="M88" s="307"/>
      <c r="N88" s="307"/>
      <c r="O88" s="307"/>
      <c r="P88" s="307"/>
      <c r="Q88" s="307"/>
      <c r="R88" s="307"/>
      <c r="S88" s="307"/>
      <c r="T88" s="307"/>
      <c r="U88" s="307"/>
      <c r="V88" s="307"/>
      <c r="W88" s="307"/>
    </row>
    <row r="89">
      <c r="A89" s="178">
        <v>88.0</v>
      </c>
      <c r="B89" s="178"/>
      <c r="C89" s="178"/>
      <c r="D89" s="347"/>
      <c r="E89" s="178"/>
      <c r="F89" s="178"/>
      <c r="G89" s="158"/>
      <c r="H89" s="345"/>
      <c r="I89" s="226"/>
      <c r="J89" s="307"/>
      <c r="K89" s="307"/>
      <c r="L89" s="307"/>
      <c r="M89" s="307"/>
      <c r="N89" s="307"/>
      <c r="O89" s="307"/>
      <c r="P89" s="307"/>
      <c r="Q89" s="307"/>
      <c r="R89" s="307"/>
      <c r="S89" s="307"/>
      <c r="T89" s="307"/>
      <c r="U89" s="307"/>
      <c r="V89" s="307"/>
      <c r="W89" s="307"/>
    </row>
    <row r="90">
      <c r="A90" s="178">
        <v>89.0</v>
      </c>
      <c r="B90" s="178"/>
      <c r="C90" s="178"/>
      <c r="D90" s="158"/>
      <c r="E90" s="178"/>
      <c r="F90" s="178"/>
      <c r="G90" s="158"/>
      <c r="H90" s="309"/>
      <c r="I90" s="178"/>
      <c r="J90" s="307"/>
      <c r="K90" s="307"/>
      <c r="L90" s="307"/>
      <c r="M90" s="307"/>
      <c r="N90" s="307"/>
      <c r="O90" s="307"/>
      <c r="P90" s="307"/>
      <c r="Q90" s="307"/>
      <c r="R90" s="307"/>
      <c r="S90" s="307"/>
      <c r="T90" s="307"/>
      <c r="U90" s="307"/>
      <c r="V90" s="307"/>
      <c r="W90" s="307"/>
    </row>
    <row r="91">
      <c r="A91" s="178">
        <v>90.0</v>
      </c>
      <c r="B91" s="178"/>
      <c r="C91" s="178"/>
      <c r="D91" s="158"/>
      <c r="E91" s="178"/>
      <c r="F91" s="178"/>
      <c r="G91" s="158"/>
      <c r="H91" s="309"/>
      <c r="I91" s="178"/>
      <c r="J91" s="307"/>
      <c r="K91" s="307"/>
      <c r="L91" s="307"/>
      <c r="M91" s="307"/>
      <c r="N91" s="307"/>
      <c r="O91" s="307"/>
      <c r="P91" s="307"/>
      <c r="Q91" s="307"/>
      <c r="R91" s="307"/>
      <c r="S91" s="307"/>
      <c r="T91" s="307"/>
      <c r="U91" s="307"/>
      <c r="V91" s="307"/>
      <c r="W91" s="307"/>
    </row>
    <row r="92">
      <c r="A92" s="178">
        <v>91.0</v>
      </c>
      <c r="B92" s="178"/>
      <c r="C92" s="178"/>
      <c r="D92" s="158"/>
      <c r="E92" s="178"/>
      <c r="F92" s="178"/>
      <c r="G92" s="158"/>
      <c r="H92" s="309"/>
      <c r="I92" s="226"/>
      <c r="J92" s="307"/>
      <c r="K92" s="307"/>
      <c r="L92" s="307"/>
      <c r="M92" s="307"/>
      <c r="N92" s="307"/>
      <c r="O92" s="307"/>
      <c r="P92" s="307"/>
      <c r="Q92" s="307"/>
      <c r="R92" s="307"/>
      <c r="S92" s="307"/>
      <c r="T92" s="307"/>
      <c r="U92" s="307"/>
      <c r="V92" s="307"/>
      <c r="W92" s="307"/>
    </row>
    <row r="93">
      <c r="A93" s="178">
        <v>92.0</v>
      </c>
      <c r="B93" s="178"/>
      <c r="C93" s="178"/>
      <c r="D93" s="158"/>
      <c r="E93" s="178"/>
      <c r="F93" s="178"/>
      <c r="G93" s="158"/>
      <c r="H93" s="337"/>
      <c r="I93" s="226"/>
      <c r="J93" s="307"/>
      <c r="K93" s="307"/>
      <c r="L93" s="307"/>
      <c r="M93" s="307"/>
      <c r="N93" s="307"/>
      <c r="O93" s="307"/>
      <c r="P93" s="307"/>
      <c r="Q93" s="307"/>
      <c r="R93" s="307"/>
      <c r="S93" s="307"/>
      <c r="T93" s="307"/>
      <c r="U93" s="307"/>
      <c r="V93" s="307"/>
      <c r="W93" s="307"/>
    </row>
    <row r="94">
      <c r="A94" s="178">
        <v>93.0</v>
      </c>
      <c r="B94" s="178"/>
      <c r="C94" s="178"/>
      <c r="D94" s="158"/>
      <c r="E94" s="178"/>
      <c r="F94" s="178"/>
      <c r="G94" s="158"/>
      <c r="H94" s="309"/>
      <c r="I94" s="226"/>
      <c r="J94" s="307"/>
      <c r="K94" s="307"/>
      <c r="L94" s="307"/>
      <c r="M94" s="307"/>
      <c r="N94" s="307"/>
      <c r="O94" s="307"/>
      <c r="P94" s="307"/>
      <c r="Q94" s="307"/>
      <c r="R94" s="307"/>
      <c r="S94" s="307"/>
      <c r="T94" s="307"/>
      <c r="U94" s="307"/>
      <c r="V94" s="307"/>
      <c r="W94" s="307"/>
    </row>
    <row r="95">
      <c r="A95" s="178">
        <v>94.0</v>
      </c>
      <c r="B95" s="178"/>
      <c r="C95" s="178"/>
      <c r="D95" s="158"/>
      <c r="E95" s="178"/>
      <c r="F95" s="178"/>
      <c r="G95" s="158"/>
      <c r="H95" s="309"/>
      <c r="I95" s="178"/>
      <c r="J95" s="307"/>
      <c r="K95" s="307"/>
      <c r="L95" s="307"/>
      <c r="M95" s="307"/>
      <c r="N95" s="307"/>
      <c r="O95" s="307"/>
      <c r="P95" s="307"/>
      <c r="Q95" s="307"/>
      <c r="R95" s="307"/>
      <c r="S95" s="307"/>
      <c r="T95" s="307"/>
      <c r="U95" s="307"/>
      <c r="V95" s="307"/>
      <c r="W95" s="307"/>
    </row>
    <row r="96">
      <c r="A96" s="178">
        <v>95.0</v>
      </c>
      <c r="B96" s="178"/>
      <c r="C96" s="178"/>
      <c r="D96" s="158"/>
      <c r="E96" s="178"/>
      <c r="F96" s="178"/>
      <c r="G96" s="158"/>
      <c r="H96" s="309"/>
      <c r="I96" s="226"/>
      <c r="J96" s="307"/>
      <c r="K96" s="307"/>
      <c r="L96" s="307"/>
      <c r="M96" s="307"/>
      <c r="N96" s="307"/>
      <c r="O96" s="307"/>
      <c r="P96" s="307"/>
      <c r="Q96" s="307"/>
      <c r="R96" s="307"/>
      <c r="S96" s="307"/>
      <c r="T96" s="307"/>
      <c r="U96" s="307"/>
      <c r="V96" s="307"/>
      <c r="W96" s="307"/>
    </row>
    <row r="97">
      <c r="A97" s="178">
        <v>96.0</v>
      </c>
      <c r="B97" s="178"/>
      <c r="C97" s="178"/>
      <c r="D97" s="158"/>
      <c r="E97" s="178"/>
      <c r="F97" s="178"/>
      <c r="G97" s="158"/>
      <c r="H97" s="309"/>
      <c r="I97" s="178"/>
      <c r="J97" s="307"/>
      <c r="K97" s="307"/>
      <c r="L97" s="307"/>
      <c r="M97" s="307"/>
      <c r="N97" s="307"/>
      <c r="O97" s="307"/>
      <c r="P97" s="307"/>
      <c r="Q97" s="307"/>
      <c r="R97" s="307"/>
      <c r="S97" s="307"/>
      <c r="T97" s="307"/>
      <c r="U97" s="307"/>
      <c r="V97" s="307"/>
      <c r="W97" s="307"/>
    </row>
    <row r="98">
      <c r="A98" s="178">
        <v>97.0</v>
      </c>
      <c r="B98" s="329"/>
      <c r="C98" s="178"/>
      <c r="D98" s="158"/>
      <c r="E98" s="178"/>
      <c r="F98" s="178"/>
      <c r="G98" s="158"/>
      <c r="H98" s="309"/>
      <c r="I98" s="178"/>
      <c r="J98" s="307"/>
      <c r="K98" s="307"/>
      <c r="L98" s="307"/>
      <c r="M98" s="307"/>
      <c r="N98" s="307"/>
      <c r="O98" s="307"/>
      <c r="P98" s="307"/>
      <c r="Q98" s="307"/>
      <c r="R98" s="307"/>
      <c r="S98" s="307"/>
      <c r="T98" s="307"/>
      <c r="U98" s="307"/>
      <c r="V98" s="307"/>
      <c r="W98" s="307"/>
    </row>
    <row r="99">
      <c r="A99" s="178">
        <v>98.0</v>
      </c>
      <c r="B99" s="178"/>
      <c r="C99" s="226"/>
      <c r="D99" s="158"/>
      <c r="E99" s="178"/>
      <c r="F99" s="178"/>
      <c r="G99" s="158"/>
      <c r="H99" s="309"/>
      <c r="I99" s="178"/>
      <c r="J99" s="307"/>
      <c r="K99" s="307"/>
      <c r="L99" s="307"/>
      <c r="M99" s="307"/>
      <c r="N99" s="307"/>
      <c r="O99" s="307"/>
      <c r="P99" s="307"/>
      <c r="Q99" s="307"/>
      <c r="R99" s="307"/>
      <c r="S99" s="307"/>
      <c r="T99" s="307"/>
      <c r="U99" s="307"/>
      <c r="V99" s="307"/>
      <c r="W99" s="307"/>
    </row>
    <row r="100">
      <c r="A100" s="178">
        <v>99.0</v>
      </c>
      <c r="B100" s="178"/>
      <c r="C100" s="178"/>
      <c r="D100" s="158"/>
      <c r="E100" s="178"/>
      <c r="F100" s="178"/>
      <c r="G100" s="158"/>
      <c r="H100" s="309"/>
      <c r="I100" s="226"/>
      <c r="J100" s="307"/>
      <c r="K100" s="307"/>
      <c r="L100" s="307"/>
      <c r="M100" s="307"/>
      <c r="N100" s="307"/>
      <c r="O100" s="307"/>
      <c r="P100" s="307"/>
      <c r="Q100" s="307"/>
      <c r="R100" s="307"/>
      <c r="S100" s="307"/>
      <c r="T100" s="307"/>
      <c r="U100" s="307"/>
      <c r="V100" s="307"/>
      <c r="W100" s="307"/>
    </row>
    <row r="101">
      <c r="A101" s="178">
        <v>100.0</v>
      </c>
      <c r="B101" s="178"/>
      <c r="C101" s="178"/>
      <c r="D101" s="158"/>
      <c r="E101" s="178"/>
      <c r="F101" s="178"/>
      <c r="G101" s="158"/>
      <c r="H101" s="309"/>
      <c r="I101" s="226"/>
      <c r="J101" s="307"/>
      <c r="K101" s="307"/>
      <c r="L101" s="307"/>
      <c r="M101" s="307"/>
      <c r="N101" s="307"/>
      <c r="O101" s="307"/>
      <c r="P101" s="307"/>
      <c r="Q101" s="307"/>
      <c r="R101" s="307"/>
      <c r="S101" s="307"/>
      <c r="T101" s="307"/>
      <c r="U101" s="307"/>
      <c r="V101" s="307"/>
      <c r="W101" s="307"/>
    </row>
    <row r="102">
      <c r="A102" s="178">
        <v>101.0</v>
      </c>
      <c r="B102" s="178"/>
      <c r="C102" s="178"/>
      <c r="D102" s="158"/>
      <c r="E102" s="178"/>
      <c r="F102" s="178"/>
      <c r="G102" s="158"/>
      <c r="H102" s="309"/>
      <c r="I102" s="226"/>
      <c r="J102" s="307"/>
      <c r="K102" s="307"/>
      <c r="L102" s="307"/>
      <c r="M102" s="307"/>
      <c r="N102" s="307"/>
      <c r="O102" s="307"/>
      <c r="P102" s="307"/>
      <c r="Q102" s="307"/>
      <c r="R102" s="307"/>
      <c r="S102" s="307"/>
      <c r="T102" s="307"/>
      <c r="U102" s="307"/>
      <c r="V102" s="307"/>
      <c r="W102" s="307"/>
    </row>
    <row r="103">
      <c r="A103" s="178">
        <v>102.0</v>
      </c>
      <c r="B103" s="178"/>
      <c r="C103" s="178"/>
      <c r="D103" s="158"/>
      <c r="E103" s="178"/>
      <c r="F103" s="178"/>
      <c r="G103" s="158"/>
      <c r="H103" s="309"/>
      <c r="I103" s="226"/>
      <c r="J103" s="307"/>
      <c r="K103" s="307"/>
      <c r="L103" s="307"/>
      <c r="M103" s="307"/>
      <c r="N103" s="307"/>
      <c r="O103" s="307"/>
      <c r="P103" s="307"/>
      <c r="Q103" s="307"/>
      <c r="R103" s="307"/>
      <c r="S103" s="307"/>
      <c r="T103" s="307"/>
      <c r="U103" s="307"/>
      <c r="V103" s="307"/>
      <c r="W103" s="307"/>
    </row>
    <row r="104">
      <c r="A104" s="178">
        <v>103.0</v>
      </c>
      <c r="B104" s="178"/>
      <c r="C104" s="178"/>
      <c r="D104" s="158"/>
      <c r="E104" s="178"/>
      <c r="F104" s="178"/>
      <c r="G104" s="158"/>
      <c r="H104" s="309"/>
      <c r="I104" s="178"/>
      <c r="J104" s="307"/>
      <c r="K104" s="307"/>
      <c r="L104" s="307"/>
      <c r="M104" s="307"/>
      <c r="N104" s="307"/>
      <c r="O104" s="307"/>
      <c r="P104" s="307"/>
      <c r="Q104" s="307"/>
      <c r="R104" s="307"/>
      <c r="S104" s="307"/>
      <c r="T104" s="307"/>
      <c r="U104" s="307"/>
      <c r="V104" s="307"/>
      <c r="W104" s="307"/>
    </row>
    <row r="105">
      <c r="A105" s="178">
        <v>104.0</v>
      </c>
      <c r="B105" s="178"/>
      <c r="C105" s="178"/>
      <c r="D105" s="158"/>
      <c r="E105" s="178"/>
      <c r="F105" s="178"/>
      <c r="G105" s="158"/>
      <c r="H105" s="309"/>
      <c r="I105" s="178"/>
      <c r="J105" s="307"/>
      <c r="K105" s="307"/>
      <c r="L105" s="307"/>
      <c r="M105" s="307"/>
      <c r="N105" s="307"/>
      <c r="O105" s="307"/>
      <c r="P105" s="307"/>
      <c r="Q105" s="307"/>
      <c r="R105" s="307"/>
      <c r="S105" s="307"/>
      <c r="T105" s="307"/>
      <c r="U105" s="307"/>
      <c r="V105" s="307"/>
      <c r="W105" s="307"/>
    </row>
    <row r="106">
      <c r="A106" s="178">
        <v>105.0</v>
      </c>
      <c r="B106" s="336"/>
      <c r="C106" s="178"/>
      <c r="D106" s="349"/>
      <c r="E106" s="178"/>
      <c r="F106" s="178"/>
      <c r="G106" s="158"/>
      <c r="H106" s="309"/>
      <c r="I106" s="178"/>
      <c r="J106" s="307"/>
      <c r="K106" s="307"/>
      <c r="L106" s="307"/>
      <c r="M106" s="307"/>
      <c r="N106" s="307"/>
      <c r="O106" s="307"/>
      <c r="P106" s="307"/>
      <c r="Q106" s="307"/>
      <c r="R106" s="307"/>
      <c r="S106" s="307"/>
      <c r="T106" s="307"/>
      <c r="U106" s="307"/>
      <c r="V106" s="307"/>
      <c r="W106" s="307"/>
    </row>
    <row r="107">
      <c r="A107" s="178">
        <v>106.0</v>
      </c>
      <c r="B107" s="178"/>
      <c r="C107" s="178"/>
      <c r="D107" s="158"/>
      <c r="E107" s="178"/>
      <c r="F107" s="178"/>
      <c r="G107" s="158"/>
      <c r="H107" s="309"/>
      <c r="I107" s="178"/>
      <c r="J107" s="307"/>
      <c r="K107" s="307"/>
      <c r="L107" s="307"/>
      <c r="M107" s="307"/>
      <c r="N107" s="307"/>
      <c r="O107" s="307"/>
      <c r="P107" s="307"/>
      <c r="Q107" s="307"/>
      <c r="R107" s="307"/>
      <c r="S107" s="307"/>
      <c r="T107" s="307"/>
      <c r="U107" s="307"/>
      <c r="V107" s="307"/>
      <c r="W107" s="307"/>
    </row>
    <row r="108">
      <c r="A108" s="178">
        <v>107.0</v>
      </c>
      <c r="B108" s="178"/>
      <c r="C108" s="178"/>
      <c r="D108" s="158"/>
      <c r="E108" s="178"/>
      <c r="F108" s="178"/>
      <c r="G108" s="158"/>
      <c r="H108" s="309"/>
      <c r="I108" s="178"/>
      <c r="J108" s="307"/>
      <c r="K108" s="307"/>
      <c r="L108" s="307"/>
      <c r="M108" s="307"/>
      <c r="N108" s="307"/>
      <c r="O108" s="307"/>
      <c r="P108" s="307"/>
      <c r="Q108" s="307"/>
      <c r="R108" s="307"/>
      <c r="S108" s="307"/>
      <c r="T108" s="307"/>
      <c r="U108" s="307"/>
      <c r="V108" s="307"/>
      <c r="W108" s="307"/>
    </row>
    <row r="109">
      <c r="A109" s="178">
        <v>108.0</v>
      </c>
      <c r="B109" s="178"/>
      <c r="C109" s="178"/>
      <c r="D109" s="158"/>
      <c r="E109" s="178"/>
      <c r="F109" s="178"/>
      <c r="G109" s="158"/>
      <c r="H109" s="309"/>
      <c r="I109" s="178"/>
      <c r="J109" s="307"/>
      <c r="K109" s="307"/>
      <c r="L109" s="307"/>
      <c r="M109" s="307"/>
      <c r="N109" s="307"/>
      <c r="O109" s="307"/>
      <c r="P109" s="307"/>
      <c r="Q109" s="307"/>
      <c r="R109" s="307"/>
      <c r="S109" s="307"/>
      <c r="T109" s="307"/>
      <c r="U109" s="307"/>
      <c r="V109" s="307"/>
      <c r="W109" s="307"/>
    </row>
    <row r="110">
      <c r="A110" s="178">
        <v>109.0</v>
      </c>
      <c r="B110" s="178"/>
      <c r="C110" s="178"/>
      <c r="D110" s="156"/>
      <c r="E110" s="178"/>
      <c r="F110" s="178"/>
      <c r="G110" s="158"/>
      <c r="H110" s="309"/>
      <c r="I110" s="178"/>
      <c r="J110" s="307"/>
      <c r="K110" s="307"/>
      <c r="L110" s="307"/>
      <c r="M110" s="307"/>
      <c r="N110" s="307"/>
      <c r="O110" s="307"/>
      <c r="P110" s="307"/>
      <c r="Q110" s="307"/>
      <c r="R110" s="307"/>
      <c r="S110" s="307"/>
      <c r="T110" s="307"/>
      <c r="U110" s="307"/>
      <c r="V110" s="307"/>
      <c r="W110" s="307"/>
    </row>
    <row r="111">
      <c r="A111" s="178">
        <v>110.0</v>
      </c>
      <c r="B111" s="178"/>
      <c r="C111" s="226"/>
      <c r="D111" s="158"/>
      <c r="E111" s="178"/>
      <c r="F111" s="178"/>
      <c r="G111" s="158"/>
      <c r="H111" s="337"/>
      <c r="I111" s="178"/>
      <c r="J111" s="307"/>
      <c r="K111" s="307"/>
      <c r="L111" s="307"/>
      <c r="M111" s="307"/>
      <c r="N111" s="307"/>
      <c r="O111" s="307"/>
      <c r="P111" s="307"/>
      <c r="Q111" s="307"/>
      <c r="R111" s="307"/>
      <c r="S111" s="307"/>
      <c r="T111" s="307"/>
      <c r="U111" s="307"/>
      <c r="V111" s="307"/>
      <c r="W111" s="307"/>
    </row>
    <row r="112">
      <c r="A112" s="178">
        <v>111.0</v>
      </c>
      <c r="B112" s="178"/>
      <c r="C112" s="178"/>
      <c r="D112" s="158"/>
      <c r="E112" s="178"/>
      <c r="F112" s="178"/>
      <c r="G112" s="158"/>
      <c r="H112" s="337"/>
      <c r="I112" s="178"/>
      <c r="J112" s="307"/>
      <c r="K112" s="307"/>
      <c r="L112" s="307"/>
      <c r="M112" s="307"/>
      <c r="N112" s="307"/>
      <c r="O112" s="307"/>
      <c r="P112" s="307"/>
      <c r="Q112" s="307"/>
      <c r="R112" s="307"/>
      <c r="S112" s="307"/>
      <c r="T112" s="307"/>
      <c r="U112" s="307"/>
      <c r="V112" s="307"/>
      <c r="W112" s="307"/>
    </row>
    <row r="113">
      <c r="A113" s="178">
        <v>112.0</v>
      </c>
      <c r="B113" s="178"/>
      <c r="C113" s="178"/>
      <c r="D113" s="158"/>
      <c r="E113" s="178"/>
      <c r="F113" s="178"/>
      <c r="G113" s="158"/>
      <c r="H113" s="337"/>
      <c r="I113" s="178"/>
      <c r="J113" s="307"/>
      <c r="K113" s="307"/>
      <c r="L113" s="307"/>
      <c r="M113" s="307"/>
      <c r="N113" s="307"/>
      <c r="O113" s="307"/>
      <c r="P113" s="307"/>
      <c r="Q113" s="307"/>
      <c r="R113" s="307"/>
      <c r="S113" s="307"/>
      <c r="T113" s="307"/>
      <c r="U113" s="307"/>
      <c r="V113" s="307"/>
      <c r="W113" s="307"/>
    </row>
    <row r="114">
      <c r="A114" s="178">
        <v>113.0</v>
      </c>
      <c r="B114" s="178"/>
      <c r="C114" s="226"/>
      <c r="D114" s="158"/>
      <c r="E114" s="178"/>
      <c r="F114" s="178"/>
      <c r="G114" s="158"/>
      <c r="H114" s="337"/>
      <c r="I114" s="178"/>
      <c r="J114" s="307"/>
      <c r="K114" s="307"/>
      <c r="L114" s="307"/>
      <c r="M114" s="307"/>
      <c r="N114" s="307"/>
      <c r="O114" s="307"/>
      <c r="P114" s="307"/>
      <c r="Q114" s="307"/>
      <c r="R114" s="307"/>
      <c r="S114" s="307"/>
      <c r="T114" s="307"/>
      <c r="U114" s="307"/>
      <c r="V114" s="307"/>
      <c r="W114" s="307"/>
    </row>
    <row r="115">
      <c r="A115" s="178">
        <v>114.0</v>
      </c>
      <c r="B115" s="178"/>
      <c r="C115" s="226"/>
      <c r="D115" s="158"/>
      <c r="E115" s="178"/>
      <c r="F115" s="178"/>
      <c r="G115" s="158"/>
      <c r="H115" s="337"/>
      <c r="I115" s="178"/>
      <c r="J115" s="307"/>
      <c r="K115" s="307"/>
      <c r="L115" s="307"/>
      <c r="M115" s="307"/>
      <c r="N115" s="307"/>
      <c r="O115" s="307"/>
      <c r="P115" s="307"/>
      <c r="Q115" s="307"/>
      <c r="R115" s="307"/>
      <c r="S115" s="307"/>
      <c r="T115" s="307"/>
      <c r="U115" s="307"/>
      <c r="V115" s="307"/>
      <c r="W115" s="307"/>
    </row>
    <row r="116">
      <c r="A116" s="178">
        <v>115.0</v>
      </c>
      <c r="B116" s="178"/>
      <c r="C116" s="178"/>
      <c r="D116" s="158"/>
      <c r="E116" s="178"/>
      <c r="F116" s="178"/>
      <c r="G116" s="158"/>
      <c r="H116" s="337"/>
      <c r="I116" s="178"/>
      <c r="J116" s="307"/>
      <c r="K116" s="307"/>
      <c r="L116" s="307"/>
      <c r="M116" s="307"/>
      <c r="N116" s="307"/>
      <c r="O116" s="307"/>
      <c r="P116" s="307"/>
      <c r="Q116" s="307"/>
      <c r="R116" s="307"/>
      <c r="S116" s="307"/>
      <c r="T116" s="307"/>
      <c r="U116" s="307"/>
      <c r="V116" s="307"/>
      <c r="W116" s="307"/>
    </row>
    <row r="117">
      <c r="A117" s="178">
        <v>116.0</v>
      </c>
      <c r="B117" s="178"/>
      <c r="C117" s="178"/>
      <c r="D117" s="158"/>
      <c r="E117" s="178"/>
      <c r="F117" s="178"/>
      <c r="G117" s="158"/>
      <c r="H117" s="226"/>
      <c r="I117" s="178"/>
      <c r="J117" s="307"/>
      <c r="K117" s="307"/>
      <c r="L117" s="307"/>
      <c r="M117" s="307"/>
      <c r="N117" s="307"/>
      <c r="O117" s="307"/>
      <c r="P117" s="307"/>
      <c r="Q117" s="307"/>
      <c r="R117" s="307"/>
      <c r="S117" s="307"/>
      <c r="T117" s="307"/>
      <c r="U117" s="307"/>
      <c r="V117" s="307"/>
      <c r="W117" s="307"/>
    </row>
    <row r="118">
      <c r="A118" s="178">
        <v>117.0</v>
      </c>
      <c r="B118" s="178"/>
      <c r="C118" s="178"/>
      <c r="D118" s="158"/>
      <c r="E118" s="178"/>
      <c r="F118" s="178"/>
      <c r="G118" s="158"/>
      <c r="H118" s="226"/>
      <c r="I118" s="178"/>
      <c r="J118" s="307"/>
      <c r="K118" s="307"/>
      <c r="L118" s="307"/>
      <c r="M118" s="307"/>
      <c r="N118" s="307"/>
      <c r="O118" s="307"/>
      <c r="P118" s="307"/>
      <c r="Q118" s="307"/>
      <c r="R118" s="307"/>
      <c r="S118" s="307"/>
      <c r="T118" s="307"/>
      <c r="U118" s="307"/>
      <c r="V118" s="307"/>
      <c r="W118" s="307"/>
    </row>
    <row r="119">
      <c r="A119" s="178">
        <v>118.0</v>
      </c>
      <c r="B119" s="178"/>
      <c r="C119" s="178"/>
      <c r="D119" s="158"/>
      <c r="E119" s="178"/>
      <c r="F119" s="178"/>
      <c r="G119" s="158"/>
      <c r="H119" s="337"/>
      <c r="I119" s="178"/>
      <c r="J119" s="307"/>
      <c r="K119" s="307"/>
      <c r="L119" s="307"/>
      <c r="M119" s="307"/>
      <c r="N119" s="307"/>
      <c r="O119" s="307"/>
      <c r="P119" s="307"/>
      <c r="Q119" s="307"/>
      <c r="R119" s="307"/>
      <c r="S119" s="307"/>
      <c r="T119" s="307"/>
      <c r="U119" s="307"/>
      <c r="V119" s="307"/>
      <c r="W119" s="307"/>
    </row>
    <row r="120">
      <c r="A120" s="178">
        <v>119.0</v>
      </c>
      <c r="B120" s="178"/>
      <c r="C120" s="178"/>
      <c r="D120" s="158"/>
      <c r="E120" s="178"/>
      <c r="F120" s="178"/>
      <c r="G120" s="158"/>
      <c r="H120" s="337"/>
      <c r="I120" s="226"/>
      <c r="J120" s="307"/>
      <c r="K120" s="307"/>
      <c r="L120" s="307"/>
      <c r="M120" s="307"/>
      <c r="N120" s="307"/>
      <c r="O120" s="307"/>
      <c r="P120" s="307"/>
      <c r="Q120" s="307"/>
      <c r="R120" s="307"/>
      <c r="S120" s="307"/>
      <c r="T120" s="307"/>
      <c r="U120" s="307"/>
      <c r="V120" s="307"/>
      <c r="W120" s="307"/>
    </row>
    <row r="121">
      <c r="A121" s="178">
        <v>120.0</v>
      </c>
      <c r="B121" s="178"/>
      <c r="C121" s="178"/>
      <c r="D121" s="158"/>
      <c r="E121" s="178"/>
      <c r="F121" s="178"/>
      <c r="G121" s="158"/>
      <c r="H121" s="337"/>
      <c r="I121" s="178"/>
      <c r="J121" s="307"/>
      <c r="K121" s="307"/>
      <c r="L121" s="307"/>
      <c r="M121" s="307"/>
      <c r="N121" s="307"/>
      <c r="O121" s="307"/>
      <c r="P121" s="307"/>
      <c r="Q121" s="307"/>
      <c r="R121" s="307"/>
      <c r="S121" s="307"/>
      <c r="T121" s="307"/>
      <c r="U121" s="307"/>
      <c r="V121" s="307"/>
      <c r="W121" s="307"/>
    </row>
    <row r="122">
      <c r="A122" s="178">
        <v>121.0</v>
      </c>
      <c r="B122" s="178"/>
      <c r="C122" s="178"/>
      <c r="D122" s="158"/>
      <c r="E122" s="178"/>
      <c r="F122" s="178"/>
      <c r="G122" s="158"/>
      <c r="H122" s="337"/>
      <c r="I122" s="178"/>
      <c r="J122" s="307"/>
      <c r="K122" s="307"/>
      <c r="L122" s="307"/>
      <c r="M122" s="307"/>
      <c r="N122" s="307"/>
      <c r="O122" s="307"/>
      <c r="P122" s="307"/>
      <c r="Q122" s="307"/>
      <c r="R122" s="307"/>
      <c r="S122" s="307"/>
      <c r="T122" s="307"/>
      <c r="U122" s="307"/>
      <c r="V122" s="307"/>
      <c r="W122" s="307"/>
    </row>
    <row r="123">
      <c r="A123" s="178">
        <v>122.0</v>
      </c>
      <c r="B123" s="178"/>
      <c r="C123" s="178"/>
      <c r="D123" s="158"/>
      <c r="E123" s="178"/>
      <c r="F123" s="178"/>
      <c r="G123" s="158"/>
      <c r="H123" s="337"/>
      <c r="I123" s="178"/>
      <c r="J123" s="307"/>
      <c r="K123" s="307"/>
      <c r="L123" s="307"/>
      <c r="M123" s="307"/>
      <c r="N123" s="307"/>
      <c r="O123" s="307"/>
      <c r="P123" s="307"/>
      <c r="Q123" s="307"/>
      <c r="R123" s="307"/>
      <c r="S123" s="307"/>
      <c r="T123" s="307"/>
      <c r="U123" s="307"/>
      <c r="V123" s="307"/>
      <c r="W123" s="307"/>
    </row>
    <row r="124">
      <c r="A124" s="178">
        <v>123.0</v>
      </c>
      <c r="B124" s="178"/>
      <c r="C124" s="178"/>
      <c r="D124" s="158"/>
      <c r="E124" s="178"/>
      <c r="F124" s="178"/>
      <c r="G124" s="158"/>
      <c r="H124" s="309"/>
      <c r="I124" s="178"/>
      <c r="J124" s="307"/>
      <c r="K124" s="307"/>
      <c r="L124" s="307"/>
      <c r="M124" s="307"/>
      <c r="N124" s="307"/>
      <c r="O124" s="307"/>
      <c r="P124" s="307"/>
      <c r="Q124" s="307"/>
      <c r="R124" s="307"/>
      <c r="S124" s="307"/>
      <c r="T124" s="307"/>
      <c r="U124" s="307"/>
      <c r="V124" s="307"/>
      <c r="W124" s="307"/>
    </row>
    <row r="125">
      <c r="A125" s="178">
        <v>124.0</v>
      </c>
      <c r="B125" s="178"/>
      <c r="C125" s="226"/>
      <c r="D125" s="158"/>
      <c r="E125" s="178"/>
      <c r="F125" s="178"/>
      <c r="G125" s="158"/>
      <c r="H125" s="337"/>
      <c r="I125" s="178"/>
      <c r="J125" s="307"/>
      <c r="K125" s="307"/>
      <c r="L125" s="307"/>
      <c r="M125" s="307"/>
      <c r="N125" s="307"/>
      <c r="O125" s="307"/>
      <c r="P125" s="307"/>
      <c r="Q125" s="307"/>
      <c r="R125" s="307"/>
      <c r="S125" s="307"/>
      <c r="T125" s="307"/>
      <c r="U125" s="307"/>
      <c r="V125" s="307"/>
      <c r="W125" s="307"/>
    </row>
    <row r="126">
      <c r="A126" s="178">
        <v>125.0</v>
      </c>
      <c r="B126" s="178"/>
      <c r="C126" s="226"/>
      <c r="D126" s="158"/>
      <c r="E126" s="178"/>
      <c r="F126" s="178"/>
      <c r="G126" s="158"/>
      <c r="H126" s="337"/>
      <c r="I126" s="178"/>
      <c r="J126" s="307"/>
      <c r="K126" s="307"/>
      <c r="L126" s="307"/>
      <c r="M126" s="307"/>
      <c r="N126" s="307"/>
      <c r="O126" s="307"/>
      <c r="P126" s="307"/>
      <c r="Q126" s="307"/>
      <c r="R126" s="307"/>
      <c r="S126" s="307"/>
      <c r="T126" s="307"/>
      <c r="U126" s="307"/>
      <c r="V126" s="307"/>
      <c r="W126" s="307"/>
    </row>
    <row r="127">
      <c r="A127" s="178">
        <v>126.0</v>
      </c>
      <c r="B127" s="178"/>
      <c r="C127" s="178"/>
      <c r="D127" s="355"/>
      <c r="E127" s="178"/>
      <c r="F127" s="178"/>
      <c r="G127" s="158"/>
      <c r="H127" s="309"/>
      <c r="I127" s="178"/>
      <c r="J127" s="357" t="s">
        <v>1125</v>
      </c>
      <c r="K127" s="307"/>
      <c r="L127" s="307"/>
      <c r="M127" s="307"/>
      <c r="N127" s="307"/>
      <c r="O127" s="307"/>
      <c r="P127" s="307"/>
      <c r="Q127" s="307"/>
      <c r="R127" s="307"/>
      <c r="S127" s="307"/>
      <c r="T127" s="307"/>
      <c r="U127" s="307"/>
      <c r="V127" s="307"/>
      <c r="W127" s="307"/>
    </row>
    <row r="128">
      <c r="A128" s="178">
        <v>127.0</v>
      </c>
      <c r="B128" s="178"/>
      <c r="C128" s="178"/>
      <c r="D128" s="158"/>
      <c r="E128" s="178"/>
      <c r="F128" s="178"/>
      <c r="G128" s="158"/>
      <c r="H128" s="309"/>
      <c r="I128" s="178"/>
      <c r="J128" s="307"/>
      <c r="K128" s="307"/>
      <c r="L128" s="307"/>
      <c r="M128" s="307"/>
      <c r="N128" s="307"/>
      <c r="O128" s="307"/>
      <c r="P128" s="307"/>
      <c r="Q128" s="307"/>
      <c r="R128" s="307"/>
      <c r="S128" s="307"/>
      <c r="T128" s="307"/>
      <c r="U128" s="307"/>
      <c r="V128" s="307"/>
      <c r="W128" s="307"/>
    </row>
    <row r="129">
      <c r="A129" s="178">
        <v>128.0</v>
      </c>
      <c r="B129" s="178"/>
      <c r="C129" s="178"/>
      <c r="D129" s="158"/>
      <c r="E129" s="178"/>
      <c r="F129" s="178"/>
      <c r="G129" s="158"/>
      <c r="H129" s="309"/>
      <c r="I129" s="178"/>
      <c r="J129" s="307"/>
      <c r="K129" s="307"/>
      <c r="L129" s="307"/>
      <c r="M129" s="307"/>
      <c r="N129" s="307"/>
      <c r="O129" s="307"/>
      <c r="P129" s="307"/>
      <c r="Q129" s="307"/>
      <c r="R129" s="307"/>
      <c r="S129" s="307"/>
      <c r="T129" s="307"/>
      <c r="U129" s="307"/>
      <c r="V129" s="307"/>
      <c r="W129" s="307"/>
    </row>
    <row r="130">
      <c r="A130" s="178">
        <v>129.0</v>
      </c>
      <c r="B130" s="178"/>
      <c r="C130" s="178"/>
      <c r="D130" s="158"/>
      <c r="E130" s="178"/>
      <c r="F130" s="178"/>
      <c r="G130" s="158"/>
      <c r="H130" s="309"/>
      <c r="I130" s="178"/>
      <c r="J130" s="307"/>
      <c r="K130" s="307"/>
      <c r="L130" s="307"/>
      <c r="M130" s="307"/>
      <c r="N130" s="307"/>
      <c r="O130" s="307"/>
      <c r="P130" s="307"/>
      <c r="Q130" s="307"/>
      <c r="R130" s="307"/>
      <c r="S130" s="307"/>
      <c r="T130" s="307"/>
      <c r="U130" s="307"/>
      <c r="V130" s="307"/>
      <c r="W130" s="307"/>
    </row>
    <row r="131">
      <c r="A131" s="178">
        <v>130.0</v>
      </c>
      <c r="B131" s="178"/>
      <c r="C131" s="178"/>
      <c r="D131" s="355"/>
      <c r="E131" s="178"/>
      <c r="F131" s="178"/>
      <c r="G131" s="158"/>
      <c r="H131" s="337"/>
      <c r="I131" s="178"/>
      <c r="J131" s="307"/>
      <c r="K131" s="307"/>
      <c r="L131" s="307"/>
      <c r="M131" s="307"/>
      <c r="N131" s="307"/>
      <c r="O131" s="307"/>
      <c r="P131" s="307"/>
      <c r="Q131" s="307"/>
      <c r="R131" s="307"/>
      <c r="S131" s="307"/>
      <c r="T131" s="307"/>
      <c r="U131" s="307"/>
      <c r="V131" s="307"/>
      <c r="W131" s="307"/>
    </row>
    <row r="132">
      <c r="A132" s="178">
        <v>131.0</v>
      </c>
      <c r="B132" s="178"/>
      <c r="C132" s="178"/>
      <c r="D132" s="158"/>
      <c r="E132" s="178"/>
      <c r="F132" s="178"/>
      <c r="G132" s="158"/>
      <c r="H132" s="337"/>
      <c r="I132" s="178"/>
      <c r="J132" s="307"/>
      <c r="K132" s="307"/>
      <c r="L132" s="307"/>
      <c r="M132" s="307"/>
      <c r="N132" s="307"/>
      <c r="O132" s="307"/>
      <c r="P132" s="307"/>
      <c r="Q132" s="307"/>
      <c r="R132" s="307"/>
      <c r="S132" s="307"/>
      <c r="T132" s="307"/>
      <c r="U132" s="307"/>
      <c r="V132" s="307"/>
      <c r="W132" s="307"/>
    </row>
    <row r="133">
      <c r="A133" s="178">
        <v>132.0</v>
      </c>
      <c r="B133" s="178"/>
      <c r="C133" s="178"/>
      <c r="D133" s="158"/>
      <c r="E133" s="178"/>
      <c r="F133" s="178"/>
      <c r="G133" s="158"/>
      <c r="H133" s="337"/>
      <c r="I133" s="178"/>
      <c r="J133" s="307"/>
      <c r="K133" s="307"/>
      <c r="L133" s="307"/>
      <c r="M133" s="307"/>
      <c r="N133" s="307"/>
      <c r="O133" s="307"/>
      <c r="P133" s="307"/>
      <c r="Q133" s="307"/>
      <c r="R133" s="307"/>
      <c r="S133" s="307"/>
      <c r="T133" s="307"/>
      <c r="U133" s="307"/>
      <c r="V133" s="307"/>
      <c r="W133" s="307"/>
    </row>
    <row r="134">
      <c r="A134" s="178">
        <v>133.0</v>
      </c>
      <c r="B134" s="178"/>
      <c r="C134" s="178"/>
      <c r="D134" s="158"/>
      <c r="E134" s="178"/>
      <c r="F134" s="178"/>
      <c r="G134" s="158"/>
      <c r="H134" s="337"/>
      <c r="I134" s="178"/>
      <c r="J134" s="307"/>
      <c r="K134" s="307"/>
      <c r="L134" s="307"/>
      <c r="M134" s="307"/>
      <c r="N134" s="307"/>
      <c r="O134" s="307"/>
      <c r="P134" s="307"/>
      <c r="Q134" s="307"/>
      <c r="R134" s="307"/>
      <c r="S134" s="307"/>
      <c r="T134" s="307"/>
      <c r="U134" s="307"/>
      <c r="V134" s="307"/>
      <c r="W134" s="307"/>
    </row>
    <row r="135">
      <c r="A135" s="178">
        <v>134.0</v>
      </c>
      <c r="B135" s="178"/>
      <c r="C135" s="178"/>
      <c r="D135" s="158"/>
      <c r="E135" s="178"/>
      <c r="F135" s="178"/>
      <c r="G135" s="158"/>
      <c r="H135" s="337"/>
      <c r="I135" s="178"/>
      <c r="J135" s="307"/>
      <c r="K135" s="307"/>
      <c r="L135" s="307"/>
      <c r="M135" s="307"/>
      <c r="N135" s="307"/>
      <c r="O135" s="307"/>
      <c r="P135" s="307"/>
      <c r="Q135" s="307"/>
      <c r="R135" s="307"/>
      <c r="S135" s="307"/>
      <c r="T135" s="307"/>
      <c r="U135" s="307"/>
      <c r="V135" s="307"/>
      <c r="W135" s="307"/>
    </row>
    <row r="136">
      <c r="A136" s="178">
        <v>135.0</v>
      </c>
      <c r="B136" s="178"/>
      <c r="C136" s="178"/>
      <c r="D136" s="158"/>
      <c r="E136" s="178"/>
      <c r="F136" s="178"/>
      <c r="G136" s="158"/>
      <c r="H136" s="337"/>
      <c r="I136" s="178"/>
      <c r="J136" s="307"/>
      <c r="K136" s="307"/>
      <c r="L136" s="307"/>
      <c r="M136" s="307"/>
      <c r="N136" s="307"/>
      <c r="O136" s="307"/>
      <c r="P136" s="307"/>
      <c r="Q136" s="307"/>
      <c r="R136" s="307"/>
      <c r="S136" s="307"/>
      <c r="T136" s="307"/>
      <c r="U136" s="307"/>
      <c r="V136" s="307"/>
      <c r="W136" s="307"/>
    </row>
    <row r="137">
      <c r="A137" s="178">
        <v>136.0</v>
      </c>
      <c r="B137" s="178"/>
      <c r="C137" s="226"/>
      <c r="D137" s="158"/>
      <c r="E137" s="178"/>
      <c r="F137" s="178"/>
      <c r="G137" s="158"/>
      <c r="H137" s="337"/>
      <c r="I137" s="178"/>
      <c r="J137" s="307"/>
      <c r="K137" s="307"/>
      <c r="L137" s="307"/>
      <c r="M137" s="307"/>
      <c r="N137" s="307"/>
      <c r="O137" s="307"/>
      <c r="P137" s="307"/>
      <c r="Q137" s="307"/>
      <c r="R137" s="307"/>
      <c r="S137" s="307"/>
      <c r="T137" s="307"/>
      <c r="U137" s="307"/>
      <c r="V137" s="307"/>
      <c r="W137" s="307"/>
    </row>
    <row r="138">
      <c r="A138" s="178">
        <v>137.0</v>
      </c>
      <c r="B138" s="178"/>
      <c r="C138" s="178"/>
      <c r="D138" s="158"/>
      <c r="E138" s="178"/>
      <c r="F138" s="178"/>
      <c r="G138" s="158"/>
      <c r="H138" s="337"/>
      <c r="I138" s="178"/>
      <c r="J138" s="307"/>
      <c r="K138" s="307"/>
      <c r="L138" s="307"/>
      <c r="M138" s="307"/>
      <c r="N138" s="307"/>
      <c r="O138" s="307"/>
      <c r="P138" s="307"/>
      <c r="Q138" s="307"/>
      <c r="R138" s="307"/>
      <c r="S138" s="307"/>
      <c r="T138" s="307"/>
      <c r="U138" s="307"/>
      <c r="V138" s="307"/>
      <c r="W138" s="307"/>
    </row>
    <row r="139">
      <c r="A139" s="178">
        <v>138.0</v>
      </c>
      <c r="B139" s="178"/>
      <c r="C139" s="226"/>
      <c r="D139" s="158"/>
      <c r="E139" s="178"/>
      <c r="F139" s="178"/>
      <c r="G139" s="158"/>
      <c r="H139" s="309"/>
      <c r="I139" s="178"/>
      <c r="J139" s="307"/>
      <c r="K139" s="307"/>
      <c r="L139" s="307"/>
      <c r="M139" s="307"/>
      <c r="N139" s="307"/>
      <c r="O139" s="307"/>
      <c r="P139" s="307"/>
      <c r="Q139" s="307"/>
      <c r="R139" s="307"/>
      <c r="S139" s="307"/>
      <c r="T139" s="307"/>
      <c r="U139" s="307"/>
      <c r="V139" s="307"/>
      <c r="W139" s="307"/>
    </row>
    <row r="140">
      <c r="A140" s="178">
        <v>139.0</v>
      </c>
      <c r="B140" s="178"/>
      <c r="C140" s="226"/>
      <c r="D140" s="158"/>
      <c r="E140" s="178"/>
      <c r="F140" s="178"/>
      <c r="G140" s="158"/>
      <c r="H140" s="309"/>
      <c r="I140" s="178"/>
      <c r="J140" s="307"/>
      <c r="K140" s="307"/>
      <c r="L140" s="307"/>
      <c r="M140" s="307"/>
      <c r="N140" s="307"/>
      <c r="O140" s="307"/>
      <c r="P140" s="307"/>
      <c r="Q140" s="307"/>
      <c r="R140" s="307"/>
      <c r="S140" s="307"/>
      <c r="T140" s="307"/>
      <c r="U140" s="307"/>
      <c r="V140" s="307"/>
      <c r="W140" s="307"/>
    </row>
    <row r="141">
      <c r="A141" s="178">
        <v>140.0</v>
      </c>
      <c r="B141" s="178"/>
      <c r="C141" s="226"/>
      <c r="D141" s="158"/>
      <c r="E141" s="178"/>
      <c r="F141" s="178"/>
      <c r="G141" s="158"/>
      <c r="H141" s="309"/>
      <c r="I141" s="178"/>
      <c r="J141" s="307"/>
      <c r="K141" s="307"/>
      <c r="L141" s="307"/>
      <c r="M141" s="307"/>
      <c r="N141" s="307"/>
      <c r="O141" s="307"/>
      <c r="P141" s="307"/>
      <c r="Q141" s="307"/>
      <c r="R141" s="307"/>
      <c r="S141" s="307"/>
      <c r="T141" s="307"/>
      <c r="U141" s="307"/>
      <c r="V141" s="307"/>
      <c r="W141" s="307"/>
    </row>
    <row r="142">
      <c r="A142" s="178">
        <v>141.0</v>
      </c>
      <c r="B142" s="178"/>
      <c r="C142" s="226"/>
      <c r="D142" s="158"/>
      <c r="E142" s="178"/>
      <c r="F142" s="178"/>
      <c r="G142" s="158"/>
      <c r="H142" s="309"/>
      <c r="I142" s="178"/>
      <c r="J142" s="307"/>
      <c r="K142" s="307"/>
      <c r="L142" s="307"/>
      <c r="M142" s="307"/>
      <c r="N142" s="307"/>
      <c r="O142" s="307"/>
      <c r="P142" s="307"/>
      <c r="Q142" s="307"/>
      <c r="R142" s="307"/>
      <c r="S142" s="307"/>
      <c r="T142" s="307"/>
      <c r="U142" s="307"/>
      <c r="V142" s="307"/>
      <c r="W142" s="307"/>
    </row>
    <row r="143">
      <c r="A143" s="178">
        <v>142.0</v>
      </c>
      <c r="B143" s="178"/>
      <c r="C143" s="226"/>
      <c r="D143" s="158"/>
      <c r="E143" s="178"/>
      <c r="F143" s="178"/>
      <c r="G143" s="158"/>
      <c r="H143" s="337"/>
      <c r="I143" s="178"/>
      <c r="J143" s="307"/>
      <c r="K143" s="307"/>
      <c r="L143" s="307"/>
      <c r="M143" s="307"/>
      <c r="N143" s="307"/>
      <c r="O143" s="307"/>
      <c r="P143" s="307"/>
      <c r="Q143" s="307"/>
      <c r="R143" s="307"/>
      <c r="S143" s="307"/>
      <c r="T143" s="307"/>
      <c r="U143" s="307"/>
      <c r="V143" s="307"/>
      <c r="W143" s="307"/>
    </row>
    <row r="144">
      <c r="A144" s="178">
        <v>143.0</v>
      </c>
      <c r="B144" s="178"/>
      <c r="C144" s="178"/>
      <c r="D144" s="158"/>
      <c r="E144" s="178"/>
      <c r="F144" s="178"/>
      <c r="G144" s="158"/>
      <c r="H144" s="337"/>
      <c r="I144" s="178"/>
      <c r="J144" s="307"/>
      <c r="K144" s="307"/>
      <c r="L144" s="307"/>
      <c r="M144" s="307"/>
      <c r="N144" s="307"/>
      <c r="O144" s="307"/>
      <c r="P144" s="307"/>
      <c r="Q144" s="307"/>
      <c r="R144" s="307"/>
      <c r="S144" s="307"/>
      <c r="T144" s="307"/>
      <c r="U144" s="307"/>
      <c r="V144" s="307"/>
      <c r="W144" s="307"/>
    </row>
    <row r="145">
      <c r="A145" s="178">
        <v>144.0</v>
      </c>
      <c r="B145" s="178"/>
      <c r="C145" s="178"/>
      <c r="D145" s="158"/>
      <c r="E145" s="178"/>
      <c r="F145" s="178"/>
      <c r="G145" s="158"/>
      <c r="H145" s="337"/>
      <c r="I145" s="178"/>
      <c r="J145" s="307"/>
      <c r="K145" s="307"/>
      <c r="L145" s="307"/>
      <c r="M145" s="307"/>
      <c r="N145" s="307"/>
      <c r="O145" s="307"/>
      <c r="P145" s="307"/>
      <c r="Q145" s="307"/>
      <c r="R145" s="307"/>
      <c r="S145" s="307"/>
      <c r="T145" s="307"/>
      <c r="U145" s="307"/>
      <c r="V145" s="307"/>
      <c r="W145" s="307"/>
    </row>
    <row r="146">
      <c r="A146" s="178">
        <v>145.0</v>
      </c>
      <c r="B146" s="178"/>
      <c r="C146" s="178"/>
      <c r="D146" s="158"/>
      <c r="E146" s="178"/>
      <c r="F146" s="178"/>
      <c r="G146" s="158"/>
      <c r="H146" s="337"/>
      <c r="I146" s="178"/>
      <c r="J146" s="307"/>
      <c r="K146" s="307"/>
      <c r="L146" s="307"/>
      <c r="M146" s="307"/>
      <c r="N146" s="307"/>
      <c r="O146" s="307"/>
      <c r="P146" s="307"/>
      <c r="Q146" s="307"/>
      <c r="R146" s="307"/>
      <c r="S146" s="307"/>
      <c r="T146" s="307"/>
      <c r="U146" s="307"/>
      <c r="V146" s="307"/>
      <c r="W146" s="307"/>
    </row>
    <row r="147">
      <c r="A147" s="178">
        <v>146.0</v>
      </c>
      <c r="B147" s="178"/>
      <c r="C147" s="178"/>
      <c r="D147" s="158"/>
      <c r="E147" s="178"/>
      <c r="F147" s="178"/>
      <c r="G147" s="158"/>
      <c r="H147" s="337"/>
      <c r="I147" s="178"/>
      <c r="J147" s="307"/>
      <c r="K147" s="307"/>
      <c r="L147" s="307"/>
      <c r="M147" s="307"/>
      <c r="N147" s="307"/>
      <c r="O147" s="307"/>
      <c r="P147" s="307"/>
      <c r="Q147" s="307"/>
      <c r="R147" s="307"/>
      <c r="S147" s="307"/>
      <c r="T147" s="307"/>
      <c r="U147" s="307"/>
      <c r="V147" s="307"/>
      <c r="W147" s="307"/>
    </row>
    <row r="148">
      <c r="A148" s="178">
        <v>147.0</v>
      </c>
      <c r="B148" s="178"/>
      <c r="C148" s="178"/>
      <c r="D148" s="156"/>
      <c r="E148" s="178"/>
      <c r="F148" s="178"/>
      <c r="G148" s="158"/>
      <c r="H148" s="337"/>
      <c r="I148" s="178"/>
      <c r="J148" s="307"/>
      <c r="K148" s="307"/>
      <c r="L148" s="307"/>
      <c r="M148" s="307"/>
      <c r="N148" s="307"/>
      <c r="O148" s="307"/>
      <c r="P148" s="307"/>
      <c r="Q148" s="307"/>
      <c r="R148" s="307"/>
      <c r="S148" s="307"/>
      <c r="T148" s="307"/>
      <c r="U148" s="307"/>
      <c r="V148" s="307"/>
      <c r="W148" s="307"/>
    </row>
    <row r="149">
      <c r="A149" s="178">
        <v>148.0</v>
      </c>
      <c r="B149" s="178"/>
      <c r="C149" s="178"/>
      <c r="D149" s="158"/>
      <c r="E149" s="178"/>
      <c r="F149" s="178"/>
      <c r="G149" s="158"/>
      <c r="H149" s="309"/>
      <c r="I149" s="178"/>
      <c r="J149" s="307"/>
      <c r="K149" s="307"/>
      <c r="L149" s="307"/>
      <c r="M149" s="307"/>
      <c r="N149" s="307"/>
      <c r="O149" s="307"/>
      <c r="P149" s="307"/>
      <c r="Q149" s="307"/>
      <c r="R149" s="307"/>
      <c r="S149" s="307"/>
      <c r="T149" s="307"/>
      <c r="U149" s="307"/>
      <c r="V149" s="307"/>
      <c r="W149" s="307"/>
    </row>
    <row r="150">
      <c r="A150" s="178">
        <v>149.0</v>
      </c>
      <c r="B150" s="178"/>
      <c r="C150" s="178"/>
      <c r="D150" s="158"/>
      <c r="E150" s="178"/>
      <c r="F150" s="226"/>
      <c r="G150" s="158"/>
      <c r="H150" s="337"/>
      <c r="I150" s="178"/>
      <c r="J150" s="307"/>
      <c r="K150" s="307"/>
      <c r="L150" s="307"/>
      <c r="M150" s="307"/>
      <c r="N150" s="307"/>
      <c r="O150" s="307"/>
      <c r="P150" s="307"/>
      <c r="Q150" s="307"/>
      <c r="R150" s="307"/>
      <c r="S150" s="307"/>
      <c r="T150" s="307"/>
      <c r="U150" s="307"/>
      <c r="V150" s="307"/>
      <c r="W150" s="307"/>
    </row>
    <row r="151">
      <c r="A151" s="178">
        <v>150.0</v>
      </c>
      <c r="B151" s="178"/>
      <c r="C151" s="178"/>
      <c r="D151" s="158"/>
      <c r="E151" s="178"/>
      <c r="F151" s="226"/>
      <c r="G151" s="158"/>
      <c r="H151" s="337"/>
      <c r="I151" s="178"/>
      <c r="J151" s="307"/>
      <c r="K151" s="307"/>
      <c r="L151" s="307"/>
      <c r="M151" s="307"/>
      <c r="N151" s="307"/>
      <c r="O151" s="307"/>
      <c r="P151" s="307"/>
      <c r="Q151" s="307"/>
      <c r="R151" s="307"/>
      <c r="S151" s="307"/>
      <c r="T151" s="307"/>
      <c r="U151" s="307"/>
      <c r="V151" s="307"/>
      <c r="W151" s="307"/>
    </row>
    <row r="152">
      <c r="A152" s="178">
        <v>151.0</v>
      </c>
      <c r="B152" s="178"/>
      <c r="C152" s="178"/>
      <c r="D152" s="158"/>
      <c r="E152" s="178"/>
      <c r="F152" s="226"/>
      <c r="G152" s="158"/>
      <c r="H152" s="337"/>
      <c r="I152" s="178"/>
      <c r="J152" s="307"/>
      <c r="K152" s="307"/>
      <c r="L152" s="307"/>
      <c r="M152" s="307"/>
      <c r="N152" s="307"/>
      <c r="O152" s="307"/>
      <c r="P152" s="307"/>
      <c r="Q152" s="307"/>
      <c r="R152" s="307"/>
      <c r="S152" s="307"/>
      <c r="T152" s="307"/>
      <c r="U152" s="307"/>
      <c r="V152" s="307"/>
      <c r="W152" s="307"/>
    </row>
    <row r="153">
      <c r="A153" s="178">
        <v>152.0</v>
      </c>
      <c r="B153" s="178"/>
      <c r="C153" s="178"/>
      <c r="D153" s="158"/>
      <c r="E153" s="178"/>
      <c r="F153" s="178"/>
      <c r="G153" s="158"/>
      <c r="H153" s="337"/>
      <c r="I153" s="178"/>
      <c r="J153" s="307"/>
      <c r="K153" s="307"/>
      <c r="L153" s="307"/>
      <c r="M153" s="307"/>
      <c r="N153" s="307"/>
      <c r="O153" s="307"/>
      <c r="P153" s="307"/>
      <c r="Q153" s="307"/>
      <c r="R153" s="307"/>
      <c r="S153" s="307"/>
      <c r="T153" s="307"/>
      <c r="U153" s="307"/>
      <c r="V153" s="307"/>
      <c r="W153" s="307"/>
    </row>
    <row r="154">
      <c r="A154" s="178">
        <v>153.0</v>
      </c>
      <c r="B154" s="178"/>
      <c r="C154" s="178"/>
      <c r="D154" s="158"/>
      <c r="E154" s="178"/>
      <c r="F154" s="178"/>
      <c r="G154" s="158"/>
      <c r="H154" s="337"/>
      <c r="I154" s="178"/>
      <c r="J154" s="307"/>
      <c r="K154" s="307"/>
      <c r="L154" s="307"/>
      <c r="M154" s="307"/>
      <c r="N154" s="307"/>
      <c r="O154" s="307"/>
      <c r="P154" s="307"/>
      <c r="Q154" s="307"/>
      <c r="R154" s="307"/>
      <c r="S154" s="307"/>
      <c r="T154" s="307"/>
      <c r="U154" s="307"/>
      <c r="V154" s="307"/>
      <c r="W154" s="307"/>
    </row>
    <row r="155">
      <c r="A155" s="178">
        <v>154.0</v>
      </c>
      <c r="B155" s="178"/>
      <c r="C155" s="178"/>
      <c r="D155" s="158"/>
      <c r="E155" s="178"/>
      <c r="F155" s="226"/>
      <c r="G155" s="158"/>
      <c r="H155" s="337"/>
      <c r="I155" s="178"/>
      <c r="J155" s="307"/>
      <c r="K155" s="307"/>
      <c r="L155" s="307"/>
      <c r="M155" s="307"/>
      <c r="N155" s="307"/>
      <c r="O155" s="307"/>
      <c r="P155" s="307"/>
      <c r="Q155" s="307"/>
      <c r="R155" s="307"/>
      <c r="S155" s="307"/>
      <c r="T155" s="307"/>
      <c r="U155" s="307"/>
      <c r="V155" s="307"/>
      <c r="W155" s="307"/>
    </row>
    <row r="156">
      <c r="A156" s="178">
        <v>155.0</v>
      </c>
      <c r="B156" s="178"/>
      <c r="C156" s="178"/>
      <c r="D156" s="158"/>
      <c r="E156" s="178"/>
      <c r="F156" s="178"/>
      <c r="G156" s="158"/>
      <c r="H156" s="337"/>
      <c r="I156" s="178"/>
      <c r="J156" s="307"/>
      <c r="K156" s="307"/>
      <c r="L156" s="307"/>
      <c r="M156" s="307"/>
      <c r="N156" s="307"/>
      <c r="O156" s="307"/>
      <c r="P156" s="307"/>
      <c r="Q156" s="307"/>
      <c r="R156" s="307"/>
      <c r="S156" s="307"/>
      <c r="T156" s="307"/>
      <c r="U156" s="307"/>
      <c r="V156" s="307"/>
      <c r="W156" s="307"/>
    </row>
    <row r="157">
      <c r="A157" s="178">
        <v>156.0</v>
      </c>
      <c r="B157" s="178"/>
      <c r="C157" s="178"/>
      <c r="D157" s="158"/>
      <c r="E157" s="178"/>
      <c r="F157" s="178"/>
      <c r="G157" s="158"/>
      <c r="H157" s="337"/>
      <c r="I157" s="178"/>
      <c r="J157" s="307"/>
      <c r="K157" s="307"/>
      <c r="L157" s="307"/>
      <c r="M157" s="307"/>
      <c r="N157" s="307"/>
      <c r="O157" s="307"/>
      <c r="P157" s="307"/>
      <c r="Q157" s="307"/>
      <c r="R157" s="307"/>
      <c r="S157" s="307"/>
      <c r="T157" s="307"/>
      <c r="U157" s="307"/>
      <c r="V157" s="307"/>
      <c r="W157" s="307"/>
    </row>
    <row r="158">
      <c r="A158" s="178">
        <v>157.0</v>
      </c>
      <c r="B158" s="178"/>
      <c r="C158" s="178"/>
      <c r="D158" s="158"/>
      <c r="E158" s="178"/>
      <c r="F158" s="178"/>
      <c r="G158" s="158"/>
      <c r="H158" s="309"/>
      <c r="I158" s="178"/>
      <c r="J158" s="307"/>
      <c r="K158" s="307"/>
      <c r="L158" s="307"/>
      <c r="M158" s="307"/>
      <c r="N158" s="307"/>
      <c r="O158" s="307"/>
      <c r="P158" s="307"/>
      <c r="Q158" s="307"/>
      <c r="R158" s="307"/>
      <c r="S158" s="307"/>
      <c r="T158" s="307"/>
      <c r="U158" s="307"/>
      <c r="V158" s="307"/>
      <c r="W158" s="307"/>
    </row>
    <row r="159">
      <c r="A159" s="178">
        <v>158.0</v>
      </c>
      <c r="B159" s="178"/>
      <c r="C159" s="178"/>
      <c r="D159" s="158"/>
      <c r="E159" s="178"/>
      <c r="F159" s="226"/>
      <c r="G159" s="158"/>
      <c r="H159" s="309"/>
      <c r="I159" s="178"/>
      <c r="J159" s="307"/>
      <c r="K159" s="307"/>
      <c r="L159" s="307"/>
      <c r="M159" s="307"/>
      <c r="N159" s="307"/>
      <c r="O159" s="307"/>
      <c r="P159" s="307"/>
      <c r="Q159" s="307"/>
      <c r="R159" s="307"/>
      <c r="S159" s="307"/>
      <c r="T159" s="307"/>
      <c r="U159" s="307"/>
      <c r="V159" s="307"/>
      <c r="W159" s="307"/>
    </row>
    <row r="160">
      <c r="A160" s="178">
        <v>159.0</v>
      </c>
      <c r="B160" s="178"/>
      <c r="C160" s="178"/>
      <c r="D160" s="158"/>
      <c r="E160" s="178"/>
      <c r="F160" s="226"/>
      <c r="G160" s="158"/>
      <c r="H160" s="309"/>
      <c r="I160" s="178"/>
      <c r="J160" s="307"/>
      <c r="K160" s="307"/>
      <c r="L160" s="307"/>
      <c r="M160" s="307"/>
      <c r="N160" s="307"/>
      <c r="O160" s="307"/>
      <c r="P160" s="307"/>
      <c r="Q160" s="307"/>
      <c r="R160" s="307"/>
      <c r="S160" s="307"/>
      <c r="T160" s="307"/>
      <c r="U160" s="307"/>
      <c r="V160" s="307"/>
      <c r="W160" s="307"/>
    </row>
    <row r="161">
      <c r="A161" s="178">
        <v>160.0</v>
      </c>
      <c r="B161" s="178"/>
      <c r="C161" s="178"/>
      <c r="D161" s="158"/>
      <c r="E161" s="178"/>
      <c r="F161" s="226"/>
      <c r="G161" s="158"/>
      <c r="H161" s="309"/>
      <c r="I161" s="178"/>
      <c r="J161" s="307"/>
      <c r="K161" s="307"/>
      <c r="L161" s="307"/>
      <c r="M161" s="307"/>
      <c r="N161" s="307"/>
      <c r="O161" s="307"/>
      <c r="P161" s="307"/>
      <c r="Q161" s="307"/>
      <c r="R161" s="307"/>
      <c r="S161" s="307"/>
      <c r="T161" s="307"/>
      <c r="U161" s="307"/>
      <c r="V161" s="307"/>
      <c r="W161" s="307"/>
    </row>
    <row r="162">
      <c r="A162" s="178">
        <v>161.0</v>
      </c>
      <c r="B162" s="178"/>
      <c r="C162" s="178"/>
      <c r="D162" s="158"/>
      <c r="E162" s="178"/>
      <c r="F162" s="178"/>
      <c r="G162" s="158"/>
      <c r="H162" s="309"/>
      <c r="I162" s="178"/>
      <c r="J162" s="307"/>
      <c r="K162" s="307"/>
      <c r="L162" s="307"/>
      <c r="M162" s="307"/>
      <c r="N162" s="307"/>
      <c r="O162" s="307"/>
      <c r="P162" s="307"/>
      <c r="Q162" s="307"/>
      <c r="R162" s="307"/>
      <c r="S162" s="307"/>
      <c r="T162" s="307"/>
      <c r="U162" s="307"/>
      <c r="V162" s="307"/>
      <c r="W162" s="307"/>
    </row>
    <row r="163">
      <c r="A163" s="178">
        <v>162.0</v>
      </c>
      <c r="B163" s="178"/>
      <c r="C163" s="178"/>
      <c r="D163" s="158"/>
      <c r="E163" s="178"/>
      <c r="F163" s="178"/>
      <c r="G163" s="158"/>
      <c r="H163" s="309"/>
      <c r="I163" s="178"/>
      <c r="J163" s="307"/>
      <c r="K163" s="307"/>
      <c r="L163" s="307"/>
      <c r="M163" s="307"/>
      <c r="N163" s="307"/>
      <c r="O163" s="307"/>
      <c r="P163" s="307"/>
      <c r="Q163" s="307"/>
      <c r="R163" s="307"/>
      <c r="S163" s="307"/>
      <c r="T163" s="307"/>
      <c r="U163" s="307"/>
      <c r="V163" s="307"/>
      <c r="W163" s="307"/>
    </row>
    <row r="164">
      <c r="A164" s="178">
        <v>163.0</v>
      </c>
      <c r="B164" s="178"/>
      <c r="C164" s="178"/>
      <c r="D164" s="158"/>
      <c r="E164" s="178"/>
      <c r="F164" s="178"/>
      <c r="G164" s="158"/>
      <c r="H164" s="337"/>
      <c r="I164" s="178"/>
      <c r="J164" s="307"/>
      <c r="K164" s="307"/>
      <c r="L164" s="307"/>
      <c r="M164" s="307"/>
      <c r="N164" s="307"/>
      <c r="O164" s="307"/>
      <c r="P164" s="307"/>
      <c r="Q164" s="307"/>
      <c r="R164" s="307"/>
      <c r="S164" s="307"/>
      <c r="T164" s="307"/>
      <c r="U164" s="307"/>
      <c r="V164" s="307"/>
      <c r="W164" s="307"/>
    </row>
    <row r="165">
      <c r="A165" s="178">
        <v>164.0</v>
      </c>
      <c r="B165" s="178"/>
      <c r="C165" s="178"/>
      <c r="D165" s="158"/>
      <c r="E165" s="178"/>
      <c r="F165" s="178"/>
      <c r="G165" s="158"/>
      <c r="H165" s="337"/>
      <c r="I165" s="178"/>
      <c r="J165" s="307"/>
      <c r="K165" s="307"/>
      <c r="L165" s="307"/>
      <c r="M165" s="307"/>
      <c r="N165" s="307"/>
      <c r="O165" s="307"/>
      <c r="P165" s="307"/>
      <c r="Q165" s="307"/>
      <c r="R165" s="307"/>
      <c r="S165" s="307"/>
      <c r="T165" s="307"/>
      <c r="U165" s="307"/>
      <c r="V165" s="307"/>
      <c r="W165" s="307"/>
    </row>
    <row r="166">
      <c r="A166" s="178">
        <v>165.0</v>
      </c>
      <c r="B166" s="178"/>
      <c r="C166" s="178"/>
      <c r="D166" s="158"/>
      <c r="E166" s="178"/>
      <c r="F166" s="178"/>
      <c r="G166" s="158"/>
      <c r="H166" s="337"/>
      <c r="I166" s="178"/>
      <c r="J166" s="307"/>
      <c r="K166" s="307"/>
      <c r="L166" s="307"/>
      <c r="M166" s="307"/>
      <c r="N166" s="307"/>
      <c r="O166" s="307"/>
      <c r="P166" s="307"/>
      <c r="Q166" s="307"/>
      <c r="R166" s="307"/>
      <c r="S166" s="307"/>
      <c r="T166" s="307"/>
      <c r="U166" s="307"/>
      <c r="V166" s="307"/>
      <c r="W166" s="307"/>
    </row>
    <row r="167">
      <c r="A167" s="178">
        <v>166.0</v>
      </c>
      <c r="B167" s="178"/>
      <c r="C167" s="178"/>
      <c r="D167" s="158"/>
      <c r="E167" s="178"/>
      <c r="F167" s="178"/>
      <c r="G167" s="158"/>
      <c r="H167" s="337"/>
      <c r="I167" s="178"/>
      <c r="J167" s="307"/>
      <c r="K167" s="307"/>
      <c r="L167" s="307"/>
      <c r="M167" s="307"/>
      <c r="N167" s="307"/>
      <c r="O167" s="307"/>
      <c r="P167" s="307"/>
      <c r="Q167" s="307"/>
      <c r="R167" s="307"/>
      <c r="S167" s="307"/>
      <c r="T167" s="307"/>
      <c r="U167" s="307"/>
      <c r="V167" s="307"/>
      <c r="W167" s="307"/>
    </row>
    <row r="168">
      <c r="A168" s="178">
        <v>167.0</v>
      </c>
      <c r="B168" s="178"/>
      <c r="C168" s="178"/>
      <c r="D168" s="158"/>
      <c r="E168" s="178"/>
      <c r="F168" s="178"/>
      <c r="G168" s="158"/>
      <c r="H168" s="337"/>
      <c r="I168" s="178"/>
      <c r="J168" s="307"/>
      <c r="K168" s="307"/>
      <c r="L168" s="307"/>
      <c r="M168" s="307"/>
      <c r="N168" s="307"/>
      <c r="O168" s="307"/>
      <c r="P168" s="307"/>
      <c r="Q168" s="307"/>
      <c r="R168" s="307"/>
      <c r="S168" s="307"/>
      <c r="T168" s="307"/>
      <c r="U168" s="307"/>
      <c r="V168" s="307"/>
      <c r="W168" s="307"/>
    </row>
    <row r="169">
      <c r="A169" s="178">
        <v>168.0</v>
      </c>
      <c r="B169" s="178"/>
      <c r="C169" s="178"/>
      <c r="D169" s="158"/>
      <c r="E169" s="178"/>
      <c r="F169" s="178"/>
      <c r="G169" s="158"/>
      <c r="H169" s="178"/>
      <c r="I169" s="226"/>
      <c r="J169" s="307"/>
      <c r="K169" s="307"/>
      <c r="L169" s="307"/>
      <c r="M169" s="307"/>
      <c r="N169" s="307"/>
      <c r="O169" s="307"/>
      <c r="P169" s="307"/>
      <c r="Q169" s="307"/>
      <c r="R169" s="307"/>
      <c r="S169" s="307"/>
      <c r="T169" s="307"/>
      <c r="U169" s="307"/>
      <c r="V169" s="307"/>
      <c r="W169" s="307"/>
    </row>
    <row r="170">
      <c r="A170" s="178">
        <v>169.0</v>
      </c>
      <c r="B170" s="178"/>
      <c r="C170" s="178"/>
      <c r="D170" s="158"/>
      <c r="E170" s="178"/>
      <c r="F170" s="178"/>
      <c r="G170" s="158"/>
      <c r="H170" s="337"/>
      <c r="I170" s="178"/>
      <c r="J170" s="307"/>
      <c r="K170" s="307"/>
      <c r="L170" s="307"/>
      <c r="M170" s="307"/>
      <c r="N170" s="307"/>
      <c r="O170" s="307"/>
      <c r="P170" s="307"/>
      <c r="Q170" s="307"/>
      <c r="R170" s="307"/>
      <c r="S170" s="307"/>
      <c r="T170" s="307"/>
      <c r="U170" s="307"/>
      <c r="V170" s="307"/>
      <c r="W170" s="307"/>
    </row>
    <row r="171">
      <c r="A171" s="178">
        <v>170.0</v>
      </c>
      <c r="B171" s="178"/>
      <c r="C171" s="178"/>
      <c r="D171" s="158"/>
      <c r="E171" s="178"/>
      <c r="F171" s="178"/>
      <c r="G171" s="158"/>
      <c r="H171" s="178"/>
      <c r="I171" s="178"/>
      <c r="J171" s="307"/>
      <c r="K171" s="307"/>
      <c r="L171" s="307"/>
      <c r="M171" s="307"/>
      <c r="N171" s="307"/>
      <c r="O171" s="307"/>
      <c r="P171" s="307"/>
      <c r="Q171" s="307"/>
      <c r="R171" s="307"/>
      <c r="S171" s="307"/>
      <c r="T171" s="307"/>
      <c r="U171" s="307"/>
      <c r="V171" s="307"/>
      <c r="W171" s="307"/>
    </row>
    <row r="172">
      <c r="A172" s="178">
        <v>171.0</v>
      </c>
      <c r="B172" s="178"/>
      <c r="C172" s="178"/>
      <c r="D172" s="158"/>
      <c r="E172" s="178"/>
      <c r="F172" s="178"/>
      <c r="G172" s="158"/>
      <c r="H172" s="309"/>
      <c r="I172" s="178"/>
      <c r="J172" s="307"/>
      <c r="K172" s="307"/>
      <c r="L172" s="307"/>
      <c r="M172" s="307"/>
      <c r="N172" s="307"/>
      <c r="O172" s="307"/>
      <c r="P172" s="307"/>
      <c r="Q172" s="307"/>
      <c r="R172" s="307"/>
      <c r="S172" s="307"/>
      <c r="T172" s="307"/>
      <c r="U172" s="307"/>
      <c r="V172" s="307"/>
      <c r="W172" s="307"/>
    </row>
    <row r="173">
      <c r="A173" s="178">
        <v>172.0</v>
      </c>
      <c r="B173" s="178"/>
      <c r="C173" s="178"/>
      <c r="D173" s="158"/>
      <c r="E173" s="178"/>
      <c r="F173" s="178"/>
      <c r="G173" s="158"/>
      <c r="H173" s="309"/>
      <c r="I173" s="178"/>
      <c r="J173" s="307"/>
      <c r="K173" s="307"/>
      <c r="L173" s="307"/>
      <c r="M173" s="307"/>
      <c r="N173" s="307"/>
      <c r="O173" s="307"/>
      <c r="P173" s="307"/>
      <c r="Q173" s="307"/>
      <c r="R173" s="307"/>
      <c r="S173" s="307"/>
      <c r="T173" s="307"/>
      <c r="U173" s="307"/>
      <c r="V173" s="307"/>
      <c r="W173" s="307"/>
    </row>
    <row r="174">
      <c r="A174" s="178">
        <v>173.0</v>
      </c>
      <c r="B174" s="178"/>
      <c r="C174" s="178"/>
      <c r="D174" s="158"/>
      <c r="E174" s="178"/>
      <c r="F174" s="178"/>
      <c r="G174" s="158"/>
      <c r="H174" s="337"/>
      <c r="I174" s="178"/>
      <c r="J174" s="307"/>
      <c r="K174" s="307"/>
      <c r="L174" s="307"/>
      <c r="M174" s="307"/>
      <c r="N174" s="307"/>
      <c r="O174" s="307"/>
      <c r="P174" s="307"/>
      <c r="Q174" s="307"/>
      <c r="R174" s="307"/>
      <c r="S174" s="307"/>
      <c r="T174" s="307"/>
      <c r="U174" s="307"/>
      <c r="V174" s="307"/>
      <c r="W174" s="307"/>
    </row>
    <row r="175">
      <c r="A175" s="178">
        <v>174.0</v>
      </c>
      <c r="B175" s="178"/>
      <c r="C175" s="178"/>
      <c r="D175" s="158"/>
      <c r="E175" s="178"/>
      <c r="F175" s="178"/>
      <c r="G175" s="158"/>
      <c r="H175" s="337"/>
      <c r="I175" s="178"/>
      <c r="J175" s="307"/>
      <c r="K175" s="307"/>
      <c r="L175" s="307"/>
      <c r="M175" s="307"/>
      <c r="N175" s="307"/>
      <c r="O175" s="307"/>
      <c r="P175" s="307"/>
      <c r="Q175" s="307"/>
      <c r="R175" s="307"/>
      <c r="S175" s="307"/>
      <c r="T175" s="307"/>
      <c r="U175" s="307"/>
      <c r="V175" s="307"/>
      <c r="W175" s="307"/>
    </row>
    <row r="176">
      <c r="A176" s="178">
        <v>175.0</v>
      </c>
      <c r="B176" s="178"/>
      <c r="C176" s="178"/>
      <c r="D176" s="158"/>
      <c r="E176" s="178"/>
      <c r="F176" s="178"/>
      <c r="G176" s="158"/>
      <c r="H176" s="337"/>
      <c r="I176" s="178"/>
      <c r="J176" s="307"/>
      <c r="K176" s="307"/>
      <c r="L176" s="307"/>
      <c r="M176" s="307"/>
      <c r="N176" s="307"/>
      <c r="O176" s="307"/>
      <c r="P176" s="307"/>
      <c r="Q176" s="307"/>
      <c r="R176" s="307"/>
      <c r="S176" s="307"/>
      <c r="T176" s="307"/>
      <c r="U176" s="307"/>
      <c r="V176" s="307"/>
      <c r="W176" s="307"/>
    </row>
    <row r="177">
      <c r="A177" s="178">
        <v>176.0</v>
      </c>
      <c r="B177" s="178"/>
      <c r="C177" s="178"/>
      <c r="D177" s="158"/>
      <c r="E177" s="178"/>
      <c r="F177" s="178"/>
      <c r="G177" s="158"/>
      <c r="H177" s="178"/>
      <c r="I177" s="178"/>
      <c r="J177" s="307"/>
      <c r="K177" s="307"/>
      <c r="L177" s="307"/>
      <c r="M177" s="307"/>
      <c r="N177" s="307"/>
      <c r="O177" s="307"/>
      <c r="P177" s="307"/>
      <c r="Q177" s="307"/>
      <c r="R177" s="307"/>
      <c r="S177" s="307"/>
      <c r="T177" s="307"/>
      <c r="U177" s="307"/>
      <c r="V177" s="307"/>
      <c r="W177" s="307"/>
    </row>
    <row r="178">
      <c r="A178" s="178">
        <v>177.0</v>
      </c>
      <c r="B178" s="178"/>
      <c r="C178" s="178"/>
      <c r="D178" s="158"/>
      <c r="E178" s="178"/>
      <c r="F178" s="178"/>
      <c r="G178" s="158"/>
      <c r="H178" s="337"/>
      <c r="I178" s="178"/>
      <c r="J178" s="307"/>
      <c r="K178" s="307"/>
      <c r="L178" s="307"/>
      <c r="M178" s="307"/>
      <c r="N178" s="307"/>
      <c r="O178" s="307"/>
      <c r="P178" s="307"/>
      <c r="Q178" s="307"/>
      <c r="R178" s="307"/>
      <c r="S178" s="307"/>
      <c r="T178" s="307"/>
      <c r="U178" s="307"/>
      <c r="V178" s="307"/>
      <c r="W178" s="307"/>
    </row>
    <row r="179">
      <c r="A179" s="178">
        <v>178.0</v>
      </c>
      <c r="B179" s="178"/>
      <c r="C179" s="178"/>
      <c r="D179" s="158"/>
      <c r="E179" s="178"/>
      <c r="F179" s="178"/>
      <c r="G179" s="158"/>
      <c r="H179" s="337"/>
      <c r="I179" s="178"/>
      <c r="J179" s="307"/>
      <c r="K179" s="307"/>
      <c r="L179" s="307"/>
      <c r="M179" s="307"/>
      <c r="N179" s="307"/>
      <c r="O179" s="307"/>
      <c r="P179" s="307"/>
      <c r="Q179" s="307"/>
      <c r="R179" s="307"/>
      <c r="S179" s="307"/>
      <c r="T179" s="307"/>
      <c r="U179" s="307"/>
      <c r="V179" s="307"/>
      <c r="W179" s="307"/>
    </row>
    <row r="180">
      <c r="A180" s="178">
        <v>179.0</v>
      </c>
      <c r="B180" s="178"/>
      <c r="C180" s="178"/>
      <c r="D180" s="158"/>
      <c r="E180" s="178"/>
      <c r="F180" s="178"/>
      <c r="G180" s="158"/>
      <c r="H180" s="337"/>
      <c r="I180" s="178"/>
      <c r="J180" s="307"/>
      <c r="K180" s="307"/>
      <c r="L180" s="307"/>
      <c r="M180" s="307"/>
      <c r="N180" s="307"/>
      <c r="O180" s="307"/>
      <c r="P180" s="307"/>
      <c r="Q180" s="307"/>
      <c r="R180" s="307"/>
      <c r="S180" s="307"/>
      <c r="T180" s="307"/>
      <c r="U180" s="307"/>
      <c r="V180" s="307"/>
      <c r="W180" s="307"/>
    </row>
    <row r="181">
      <c r="A181" s="178">
        <v>180.0</v>
      </c>
      <c r="B181" s="178"/>
      <c r="C181" s="226"/>
      <c r="D181" s="158"/>
      <c r="E181" s="178"/>
      <c r="F181" s="178"/>
      <c r="G181" s="158"/>
      <c r="H181" s="337"/>
      <c r="I181" s="178"/>
      <c r="J181" s="307"/>
      <c r="K181" s="307"/>
      <c r="L181" s="307"/>
      <c r="M181" s="307"/>
      <c r="N181" s="307"/>
      <c r="O181" s="307"/>
      <c r="P181" s="307"/>
      <c r="Q181" s="307"/>
      <c r="R181" s="307"/>
      <c r="S181" s="307"/>
      <c r="T181" s="307"/>
      <c r="U181" s="307"/>
      <c r="V181" s="307"/>
      <c r="W181" s="307"/>
    </row>
    <row r="182">
      <c r="A182" s="178">
        <v>181.0</v>
      </c>
      <c r="B182" s="178"/>
      <c r="C182" s="226"/>
      <c r="D182" s="158"/>
      <c r="E182" s="178"/>
      <c r="F182" s="178"/>
      <c r="G182" s="158"/>
      <c r="H182" s="337"/>
      <c r="I182" s="178"/>
      <c r="J182" s="307"/>
      <c r="K182" s="307"/>
      <c r="L182" s="307"/>
      <c r="M182" s="307"/>
      <c r="N182" s="307"/>
      <c r="O182" s="307"/>
      <c r="P182" s="307"/>
      <c r="Q182" s="307"/>
      <c r="R182" s="307"/>
      <c r="S182" s="307"/>
      <c r="T182" s="307"/>
      <c r="U182" s="307"/>
      <c r="V182" s="307"/>
      <c r="W182" s="307"/>
    </row>
    <row r="183">
      <c r="A183" s="178">
        <v>182.0</v>
      </c>
      <c r="B183" s="178"/>
      <c r="C183" s="226"/>
      <c r="D183" s="158"/>
      <c r="E183" s="178"/>
      <c r="F183" s="178"/>
      <c r="G183" s="158"/>
      <c r="H183" s="337"/>
      <c r="I183" s="178"/>
      <c r="J183" s="307"/>
      <c r="K183" s="307"/>
      <c r="L183" s="307"/>
      <c r="M183" s="307"/>
      <c r="N183" s="307"/>
      <c r="O183" s="307"/>
      <c r="P183" s="307"/>
      <c r="Q183" s="307"/>
      <c r="R183" s="307"/>
      <c r="S183" s="307"/>
      <c r="T183" s="307"/>
      <c r="U183" s="307"/>
      <c r="V183" s="307"/>
      <c r="W183" s="307"/>
    </row>
    <row r="184">
      <c r="A184" s="178">
        <v>183.0</v>
      </c>
      <c r="B184" s="178"/>
      <c r="C184" s="178"/>
      <c r="D184" s="158"/>
      <c r="E184" s="178"/>
      <c r="F184" s="178"/>
      <c r="G184" s="158"/>
      <c r="H184" s="178"/>
      <c r="I184" s="178"/>
      <c r="J184" s="307"/>
      <c r="K184" s="307"/>
      <c r="L184" s="307"/>
      <c r="M184" s="307"/>
      <c r="N184" s="307"/>
      <c r="O184" s="307"/>
      <c r="P184" s="307"/>
      <c r="Q184" s="307"/>
      <c r="R184" s="307"/>
      <c r="S184" s="307"/>
      <c r="T184" s="307"/>
      <c r="U184" s="307"/>
      <c r="V184" s="307"/>
      <c r="W184" s="307"/>
    </row>
    <row r="185">
      <c r="A185" s="178">
        <v>184.0</v>
      </c>
      <c r="B185" s="178"/>
      <c r="C185" s="178"/>
      <c r="D185" s="158"/>
      <c r="E185" s="178"/>
      <c r="F185" s="178"/>
      <c r="G185" s="158"/>
      <c r="H185" s="337"/>
      <c r="I185" s="178"/>
      <c r="J185" s="307"/>
      <c r="K185" s="307"/>
      <c r="L185" s="307"/>
      <c r="M185" s="307"/>
      <c r="N185" s="307"/>
      <c r="O185" s="307"/>
      <c r="P185" s="307"/>
      <c r="Q185" s="307"/>
      <c r="R185" s="307"/>
      <c r="S185" s="307"/>
      <c r="T185" s="307"/>
      <c r="U185" s="307"/>
      <c r="V185" s="307"/>
      <c r="W185" s="307"/>
    </row>
    <row r="186">
      <c r="A186" s="178">
        <v>185.0</v>
      </c>
      <c r="B186" s="178"/>
      <c r="C186" s="178"/>
      <c r="D186" s="158"/>
      <c r="E186" s="178"/>
      <c r="F186" s="178"/>
      <c r="G186" s="158"/>
      <c r="H186" s="337"/>
      <c r="I186" s="178"/>
      <c r="J186" s="307"/>
      <c r="K186" s="307"/>
      <c r="L186" s="307"/>
      <c r="M186" s="307"/>
      <c r="N186" s="307"/>
      <c r="O186" s="307"/>
      <c r="P186" s="307"/>
      <c r="Q186" s="307"/>
      <c r="R186" s="307"/>
      <c r="S186" s="307"/>
      <c r="T186" s="307"/>
      <c r="U186" s="307"/>
      <c r="V186" s="307"/>
      <c r="W186" s="307"/>
    </row>
    <row r="187">
      <c r="A187" s="178">
        <v>186.0</v>
      </c>
      <c r="B187" s="178"/>
      <c r="C187" s="178"/>
      <c r="D187" s="158"/>
      <c r="E187" s="178"/>
      <c r="F187" s="178"/>
      <c r="G187" s="158"/>
      <c r="H187" s="178"/>
      <c r="I187" s="178"/>
      <c r="J187" s="307"/>
      <c r="K187" s="307"/>
      <c r="L187" s="307"/>
      <c r="M187" s="307"/>
      <c r="N187" s="307"/>
      <c r="O187" s="307"/>
      <c r="P187" s="307"/>
      <c r="Q187" s="307"/>
      <c r="R187" s="307"/>
      <c r="S187" s="307"/>
      <c r="T187" s="307"/>
      <c r="U187" s="307"/>
      <c r="V187" s="307"/>
      <c r="W187" s="307"/>
    </row>
    <row r="188">
      <c r="A188" s="178">
        <v>187.0</v>
      </c>
      <c r="B188" s="178"/>
      <c r="C188" s="178"/>
      <c r="D188" s="158"/>
      <c r="E188" s="178"/>
      <c r="F188" s="178"/>
      <c r="G188" s="158"/>
      <c r="H188" s="309"/>
      <c r="I188" s="178"/>
      <c r="J188" s="307"/>
      <c r="K188" s="307"/>
      <c r="L188" s="307"/>
      <c r="M188" s="307"/>
      <c r="N188" s="307"/>
      <c r="O188" s="307"/>
      <c r="P188" s="307"/>
      <c r="Q188" s="307"/>
      <c r="R188" s="307"/>
      <c r="S188" s="307"/>
      <c r="T188" s="307"/>
      <c r="U188" s="307"/>
      <c r="V188" s="307"/>
      <c r="W188" s="307"/>
    </row>
    <row r="189">
      <c r="A189" s="178">
        <v>188.0</v>
      </c>
      <c r="B189" s="178"/>
      <c r="C189" s="178"/>
      <c r="D189" s="156"/>
      <c r="E189" s="368"/>
      <c r="F189" s="178"/>
      <c r="G189" s="158"/>
      <c r="H189" s="337"/>
      <c r="I189" s="178"/>
      <c r="J189" s="307"/>
      <c r="K189" s="307"/>
      <c r="L189" s="307"/>
      <c r="M189" s="307"/>
      <c r="N189" s="307"/>
      <c r="O189" s="307"/>
      <c r="P189" s="307"/>
      <c r="Q189" s="307"/>
      <c r="R189" s="307"/>
      <c r="S189" s="307"/>
      <c r="T189" s="307"/>
      <c r="U189" s="307"/>
      <c r="V189" s="307"/>
      <c r="W189" s="307"/>
    </row>
    <row r="190">
      <c r="A190" s="178">
        <v>189.0</v>
      </c>
      <c r="B190" s="178"/>
      <c r="C190" s="178"/>
      <c r="D190" s="158"/>
      <c r="E190" s="178"/>
      <c r="F190" s="178"/>
      <c r="G190" s="158"/>
      <c r="H190" s="337"/>
      <c r="I190" s="178"/>
      <c r="J190" s="307"/>
      <c r="K190" s="307"/>
      <c r="L190" s="307"/>
      <c r="M190" s="307"/>
      <c r="N190" s="307"/>
      <c r="O190" s="307"/>
      <c r="P190" s="307"/>
      <c r="Q190" s="307"/>
      <c r="R190" s="307"/>
      <c r="S190" s="307"/>
      <c r="T190" s="307"/>
      <c r="U190" s="307"/>
      <c r="V190" s="307"/>
      <c r="W190" s="307"/>
    </row>
    <row r="191">
      <c r="A191" s="178">
        <v>190.0</v>
      </c>
      <c r="B191" s="178"/>
      <c r="C191" s="178"/>
      <c r="D191" s="158"/>
      <c r="E191" s="178"/>
      <c r="F191" s="178"/>
      <c r="G191" s="158"/>
      <c r="H191" s="337"/>
      <c r="I191" s="178"/>
      <c r="J191" s="307"/>
      <c r="K191" s="307"/>
      <c r="L191" s="307"/>
      <c r="M191" s="307"/>
      <c r="N191" s="307"/>
      <c r="O191" s="307"/>
      <c r="P191" s="307"/>
      <c r="Q191" s="307"/>
      <c r="R191" s="307"/>
      <c r="S191" s="307"/>
      <c r="T191" s="307"/>
      <c r="U191" s="307"/>
      <c r="V191" s="307"/>
      <c r="W191" s="307"/>
    </row>
    <row r="192">
      <c r="A192" s="178">
        <v>191.0</v>
      </c>
      <c r="B192" s="178"/>
      <c r="C192" s="178"/>
      <c r="D192" s="158"/>
      <c r="E192" s="178"/>
      <c r="F192" s="178"/>
      <c r="G192" s="158"/>
      <c r="H192" s="337"/>
      <c r="I192" s="178"/>
      <c r="J192" s="307"/>
      <c r="K192" s="307"/>
      <c r="L192" s="307"/>
      <c r="M192" s="307"/>
      <c r="N192" s="307"/>
      <c r="O192" s="307"/>
      <c r="P192" s="307"/>
      <c r="Q192" s="307"/>
      <c r="R192" s="307"/>
      <c r="S192" s="307"/>
      <c r="T192" s="307"/>
      <c r="U192" s="307"/>
      <c r="V192" s="307"/>
      <c r="W192" s="307"/>
    </row>
    <row r="193">
      <c r="A193" s="178">
        <v>192.0</v>
      </c>
      <c r="B193" s="178"/>
      <c r="C193" s="178"/>
      <c r="D193" s="158"/>
      <c r="E193" s="178"/>
      <c r="F193" s="178"/>
      <c r="G193" s="158"/>
      <c r="H193" s="337"/>
      <c r="I193" s="178"/>
      <c r="J193" s="307"/>
      <c r="K193" s="307"/>
      <c r="L193" s="307"/>
      <c r="M193" s="307"/>
      <c r="N193" s="307"/>
      <c r="O193" s="307"/>
      <c r="P193" s="307"/>
      <c r="Q193" s="307"/>
      <c r="R193" s="307"/>
      <c r="S193" s="307"/>
      <c r="T193" s="307"/>
      <c r="U193" s="307"/>
      <c r="V193" s="307"/>
      <c r="W193" s="307"/>
    </row>
    <row r="194">
      <c r="A194" s="178">
        <v>193.0</v>
      </c>
      <c r="B194" s="178"/>
      <c r="C194" s="178"/>
      <c r="D194" s="158"/>
      <c r="E194" s="368"/>
      <c r="F194" s="178"/>
      <c r="G194" s="158"/>
      <c r="H194" s="337"/>
      <c r="I194" s="178"/>
      <c r="J194" s="307"/>
      <c r="K194" s="307"/>
      <c r="L194" s="307"/>
      <c r="M194" s="307"/>
      <c r="N194" s="307"/>
      <c r="O194" s="307"/>
      <c r="P194" s="307"/>
      <c r="Q194" s="307"/>
      <c r="R194" s="307"/>
      <c r="S194" s="307"/>
      <c r="T194" s="307"/>
      <c r="U194" s="307"/>
      <c r="V194" s="307"/>
      <c r="W194" s="307"/>
    </row>
    <row r="195">
      <c r="A195" s="178">
        <v>194.0</v>
      </c>
      <c r="B195" s="178"/>
      <c r="C195" s="178"/>
      <c r="D195" s="158"/>
      <c r="E195" s="368"/>
      <c r="F195" s="178"/>
      <c r="G195" s="158"/>
      <c r="H195" s="337"/>
      <c r="I195" s="178"/>
      <c r="J195" s="307"/>
      <c r="K195" s="307"/>
      <c r="L195" s="307"/>
      <c r="M195" s="307"/>
      <c r="N195" s="307"/>
      <c r="O195" s="307"/>
      <c r="P195" s="307"/>
      <c r="Q195" s="307"/>
      <c r="R195" s="307"/>
      <c r="S195" s="307"/>
      <c r="T195" s="307"/>
      <c r="U195" s="307"/>
      <c r="V195" s="307"/>
      <c r="W195" s="307"/>
    </row>
    <row r="196">
      <c r="A196" s="178">
        <v>195.0</v>
      </c>
      <c r="B196" s="178"/>
      <c r="C196" s="178"/>
      <c r="D196" s="158"/>
      <c r="E196" s="178"/>
      <c r="F196" s="178"/>
      <c r="G196" s="158"/>
      <c r="H196" s="337"/>
      <c r="I196" s="178"/>
      <c r="J196" s="307"/>
      <c r="K196" s="307"/>
      <c r="L196" s="307"/>
      <c r="M196" s="307"/>
      <c r="N196" s="307"/>
      <c r="O196" s="307"/>
      <c r="P196" s="307"/>
      <c r="Q196" s="307"/>
      <c r="R196" s="307"/>
      <c r="S196" s="307"/>
      <c r="T196" s="307"/>
      <c r="U196" s="307"/>
      <c r="V196" s="307"/>
      <c r="W196" s="307"/>
    </row>
    <row r="197">
      <c r="A197" s="178">
        <v>196.0</v>
      </c>
      <c r="B197" s="178"/>
      <c r="C197" s="178"/>
      <c r="D197" s="158"/>
      <c r="E197" s="178"/>
      <c r="F197" s="178"/>
      <c r="G197" s="158"/>
      <c r="H197" s="337"/>
      <c r="I197" s="178"/>
      <c r="J197" s="307"/>
      <c r="K197" s="307"/>
      <c r="L197" s="307"/>
      <c r="M197" s="307"/>
      <c r="N197" s="307"/>
      <c r="O197" s="307"/>
      <c r="P197" s="307"/>
      <c r="Q197" s="307"/>
      <c r="R197" s="307"/>
      <c r="S197" s="307"/>
      <c r="T197" s="307"/>
      <c r="U197" s="307"/>
      <c r="V197" s="307"/>
      <c r="W197" s="307"/>
    </row>
    <row r="198">
      <c r="A198" s="178">
        <v>197.0</v>
      </c>
      <c r="B198" s="178"/>
      <c r="C198" s="178"/>
      <c r="D198" s="158"/>
      <c r="E198" s="178"/>
      <c r="F198" s="178"/>
      <c r="G198" s="158"/>
      <c r="H198" s="337"/>
      <c r="I198" s="178"/>
      <c r="J198" s="307"/>
      <c r="K198" s="307"/>
      <c r="L198" s="307"/>
      <c r="M198" s="307"/>
      <c r="N198" s="307"/>
      <c r="O198" s="307"/>
      <c r="P198" s="307"/>
      <c r="Q198" s="307"/>
      <c r="R198" s="307"/>
      <c r="S198" s="307"/>
      <c r="T198" s="307"/>
      <c r="U198" s="307"/>
      <c r="V198" s="307"/>
      <c r="W198" s="307"/>
    </row>
    <row r="199">
      <c r="A199" s="178">
        <v>198.0</v>
      </c>
      <c r="B199" s="178"/>
      <c r="C199" s="178"/>
      <c r="D199" s="158"/>
      <c r="E199" s="178"/>
      <c r="F199" s="178"/>
      <c r="G199" s="158"/>
      <c r="H199" s="337"/>
      <c r="I199" s="178"/>
      <c r="J199" s="307"/>
      <c r="K199" s="307"/>
      <c r="L199" s="307"/>
      <c r="M199" s="307"/>
      <c r="N199" s="307"/>
      <c r="O199" s="307"/>
      <c r="P199" s="307"/>
      <c r="Q199" s="307"/>
      <c r="R199" s="307"/>
      <c r="S199" s="307"/>
      <c r="T199" s="307"/>
      <c r="U199" s="307"/>
      <c r="V199" s="307"/>
      <c r="W199" s="307"/>
    </row>
    <row r="200">
      <c r="A200" s="178">
        <v>199.0</v>
      </c>
      <c r="B200" s="178"/>
      <c r="C200" s="226"/>
      <c r="D200" s="158"/>
      <c r="E200" s="226"/>
      <c r="F200" s="178"/>
      <c r="G200" s="158"/>
      <c r="H200" s="337"/>
      <c r="I200" s="178"/>
      <c r="J200" s="307"/>
      <c r="K200" s="307"/>
      <c r="L200" s="307"/>
      <c r="M200" s="307"/>
      <c r="N200" s="307"/>
      <c r="O200" s="307"/>
      <c r="P200" s="307"/>
      <c r="Q200" s="307"/>
      <c r="R200" s="307"/>
      <c r="S200" s="307"/>
      <c r="T200" s="307"/>
      <c r="U200" s="307"/>
      <c r="V200" s="307"/>
      <c r="W200" s="307"/>
    </row>
    <row r="201">
      <c r="A201" s="178">
        <v>200.0</v>
      </c>
      <c r="B201" s="178"/>
      <c r="C201" s="178"/>
      <c r="D201" s="158"/>
      <c r="E201" s="178"/>
      <c r="F201" s="178"/>
      <c r="G201" s="158"/>
      <c r="H201" s="337"/>
      <c r="I201" s="178"/>
      <c r="J201" s="307"/>
      <c r="K201" s="307"/>
      <c r="L201" s="307"/>
      <c r="M201" s="307"/>
      <c r="N201" s="307"/>
      <c r="O201" s="307"/>
      <c r="P201" s="307"/>
      <c r="Q201" s="307"/>
      <c r="R201" s="307"/>
      <c r="S201" s="307"/>
      <c r="T201" s="307"/>
      <c r="U201" s="307"/>
      <c r="V201" s="307"/>
      <c r="W201" s="307"/>
    </row>
    <row r="202">
      <c r="A202" s="178">
        <v>201.0</v>
      </c>
      <c r="B202" s="178"/>
      <c r="C202" s="178"/>
      <c r="D202" s="158"/>
      <c r="E202" s="178"/>
      <c r="F202" s="178"/>
      <c r="G202" s="158"/>
      <c r="H202" s="337"/>
      <c r="I202" s="178"/>
      <c r="J202" s="307"/>
      <c r="K202" s="307"/>
      <c r="L202" s="307"/>
      <c r="M202" s="307"/>
      <c r="N202" s="307"/>
      <c r="O202" s="307"/>
      <c r="P202" s="307"/>
      <c r="Q202" s="307"/>
      <c r="R202" s="307"/>
      <c r="S202" s="307"/>
      <c r="T202" s="307"/>
      <c r="U202" s="307"/>
      <c r="V202" s="307"/>
      <c r="W202" s="307"/>
    </row>
    <row r="203">
      <c r="A203" s="178">
        <v>202.0</v>
      </c>
      <c r="B203" s="178"/>
      <c r="C203" s="178"/>
      <c r="D203" s="158"/>
      <c r="E203" s="178"/>
      <c r="F203" s="178"/>
      <c r="G203" s="158"/>
      <c r="H203" s="337"/>
      <c r="I203" s="178"/>
      <c r="J203" s="307"/>
      <c r="K203" s="307"/>
      <c r="L203" s="307"/>
      <c r="M203" s="307"/>
      <c r="N203" s="307"/>
      <c r="O203" s="307"/>
      <c r="P203" s="307"/>
      <c r="Q203" s="307"/>
      <c r="R203" s="307"/>
      <c r="S203" s="307"/>
      <c r="T203" s="307"/>
      <c r="U203" s="307"/>
      <c r="V203" s="307"/>
      <c r="W203" s="307"/>
    </row>
    <row r="204">
      <c r="A204" s="178">
        <v>203.0</v>
      </c>
      <c r="B204" s="178"/>
      <c r="C204" s="178"/>
      <c r="D204" s="156"/>
      <c r="E204" s="178"/>
      <c r="F204" s="178"/>
      <c r="G204" s="158"/>
      <c r="H204" s="337"/>
      <c r="I204" s="178"/>
      <c r="J204" s="307"/>
      <c r="K204" s="307"/>
      <c r="L204" s="307"/>
      <c r="M204" s="307"/>
      <c r="N204" s="307"/>
      <c r="O204" s="307"/>
      <c r="P204" s="307"/>
      <c r="Q204" s="307"/>
      <c r="R204" s="307"/>
      <c r="S204" s="307"/>
      <c r="T204" s="307"/>
      <c r="U204" s="307"/>
      <c r="V204" s="307"/>
      <c r="W204" s="307"/>
    </row>
    <row r="205">
      <c r="A205" s="178">
        <v>204.0</v>
      </c>
      <c r="B205" s="178"/>
      <c r="C205" s="178"/>
      <c r="D205" s="158"/>
      <c r="E205" s="178"/>
      <c r="F205" s="178"/>
      <c r="G205" s="158"/>
      <c r="H205" s="337"/>
      <c r="I205" s="178"/>
      <c r="J205" s="307"/>
      <c r="K205" s="307"/>
      <c r="L205" s="307"/>
      <c r="M205" s="307"/>
      <c r="N205" s="307"/>
      <c r="O205" s="307"/>
      <c r="P205" s="307"/>
      <c r="Q205" s="307"/>
      <c r="R205" s="307"/>
      <c r="S205" s="307"/>
      <c r="T205" s="307"/>
      <c r="U205" s="307"/>
      <c r="V205" s="307"/>
      <c r="W205" s="307"/>
    </row>
    <row r="206">
      <c r="A206" s="178">
        <v>205.0</v>
      </c>
      <c r="B206" s="178"/>
      <c r="C206" s="178"/>
      <c r="D206" s="158"/>
      <c r="E206" s="178"/>
      <c r="F206" s="178"/>
      <c r="G206" s="158"/>
      <c r="H206" s="337"/>
      <c r="I206" s="178"/>
      <c r="J206" s="307"/>
      <c r="K206" s="307"/>
      <c r="L206" s="307"/>
      <c r="M206" s="307"/>
      <c r="N206" s="307"/>
      <c r="O206" s="307"/>
      <c r="P206" s="307"/>
      <c r="Q206" s="307"/>
      <c r="R206" s="307"/>
      <c r="S206" s="307"/>
      <c r="T206" s="307"/>
      <c r="U206" s="307"/>
      <c r="V206" s="307"/>
      <c r="W206" s="307"/>
    </row>
    <row r="207">
      <c r="A207" s="178">
        <v>206.0</v>
      </c>
      <c r="B207" s="178"/>
      <c r="C207" s="178"/>
      <c r="D207" s="158"/>
      <c r="E207" s="178"/>
      <c r="F207" s="178"/>
      <c r="G207" s="158"/>
      <c r="H207" s="337"/>
      <c r="I207" s="178"/>
      <c r="J207" s="307"/>
      <c r="K207" s="307"/>
      <c r="L207" s="307"/>
      <c r="M207" s="307"/>
      <c r="N207" s="307"/>
      <c r="O207" s="307"/>
      <c r="P207" s="307"/>
      <c r="Q207" s="307"/>
      <c r="R207" s="307"/>
      <c r="S207" s="307"/>
      <c r="T207" s="307"/>
      <c r="U207" s="307"/>
      <c r="V207" s="307"/>
      <c r="W207" s="307"/>
    </row>
    <row r="208">
      <c r="A208" s="178">
        <v>207.0</v>
      </c>
      <c r="B208" s="178"/>
      <c r="C208" s="178"/>
      <c r="D208" s="158"/>
      <c r="E208" s="178"/>
      <c r="F208" s="178"/>
      <c r="G208" s="158"/>
      <c r="H208" s="337"/>
      <c r="I208" s="178"/>
      <c r="J208" s="307"/>
      <c r="K208" s="307"/>
      <c r="L208" s="307"/>
      <c r="M208" s="307"/>
      <c r="N208" s="307"/>
      <c r="O208" s="307"/>
      <c r="P208" s="307"/>
      <c r="Q208" s="307"/>
      <c r="R208" s="307"/>
      <c r="S208" s="307"/>
      <c r="T208" s="307"/>
      <c r="U208" s="307"/>
      <c r="V208" s="307"/>
      <c r="W208" s="307"/>
    </row>
    <row r="209">
      <c r="A209" s="178">
        <v>208.0</v>
      </c>
      <c r="B209" s="178"/>
      <c r="C209" s="178"/>
      <c r="D209" s="158"/>
      <c r="E209" s="368"/>
      <c r="F209" s="178"/>
      <c r="G209" s="158"/>
      <c r="H209" s="337"/>
      <c r="I209" s="178"/>
      <c r="J209" s="307"/>
      <c r="K209" s="307"/>
      <c r="L209" s="307"/>
      <c r="M209" s="307"/>
      <c r="N209" s="307"/>
      <c r="O209" s="307"/>
      <c r="P209" s="307"/>
      <c r="Q209" s="307"/>
      <c r="R209" s="307"/>
      <c r="S209" s="307"/>
      <c r="T209" s="307"/>
      <c r="U209" s="307"/>
      <c r="V209" s="307"/>
      <c r="W209" s="307"/>
    </row>
    <row r="210">
      <c r="A210" s="178">
        <v>209.0</v>
      </c>
      <c r="B210" s="178"/>
      <c r="C210" s="178"/>
      <c r="D210" s="156"/>
      <c r="E210" s="368"/>
      <c r="F210" s="178"/>
      <c r="G210" s="158"/>
      <c r="H210" s="337"/>
      <c r="I210" s="178"/>
      <c r="J210" s="307"/>
      <c r="K210" s="307"/>
      <c r="L210" s="307"/>
      <c r="M210" s="307"/>
      <c r="N210" s="307"/>
      <c r="O210" s="307"/>
      <c r="P210" s="307"/>
      <c r="Q210" s="307"/>
      <c r="R210" s="307"/>
      <c r="S210" s="307"/>
      <c r="T210" s="307"/>
      <c r="U210" s="307"/>
      <c r="V210" s="307"/>
      <c r="W210" s="307"/>
    </row>
    <row r="211">
      <c r="A211" s="178">
        <v>210.0</v>
      </c>
      <c r="B211" s="178"/>
      <c r="C211" s="178"/>
      <c r="D211" s="156"/>
      <c r="E211" s="178"/>
      <c r="F211" s="178"/>
      <c r="G211" s="158"/>
      <c r="H211" s="337"/>
      <c r="I211" s="178"/>
      <c r="J211" s="307"/>
      <c r="K211" s="307"/>
      <c r="L211" s="307"/>
      <c r="M211" s="307"/>
      <c r="N211" s="307"/>
      <c r="O211" s="307"/>
      <c r="P211" s="307"/>
      <c r="Q211" s="307"/>
      <c r="R211" s="307"/>
      <c r="S211" s="307"/>
      <c r="T211" s="307"/>
      <c r="U211" s="307"/>
      <c r="V211" s="307"/>
      <c r="W211" s="307"/>
    </row>
    <row r="212">
      <c r="A212" s="178">
        <v>211.0</v>
      </c>
      <c r="B212" s="178"/>
      <c r="C212" s="178"/>
      <c r="D212" s="158"/>
      <c r="E212" s="178"/>
      <c r="F212" s="178"/>
      <c r="G212" s="158"/>
      <c r="H212" s="337"/>
      <c r="I212" s="178"/>
      <c r="J212" s="307"/>
      <c r="K212" s="307"/>
      <c r="L212" s="307"/>
      <c r="M212" s="307"/>
      <c r="N212" s="307"/>
      <c r="O212" s="307"/>
      <c r="P212" s="307"/>
      <c r="Q212" s="307"/>
      <c r="R212" s="307"/>
      <c r="S212" s="307"/>
      <c r="T212" s="307"/>
      <c r="U212" s="307"/>
      <c r="V212" s="307"/>
      <c r="W212" s="307"/>
    </row>
    <row r="213">
      <c r="A213" s="178">
        <v>212.0</v>
      </c>
      <c r="B213" s="178"/>
      <c r="C213" s="178"/>
      <c r="D213" s="158"/>
      <c r="E213" s="178"/>
      <c r="F213" s="178"/>
      <c r="G213" s="158"/>
      <c r="H213" s="337"/>
      <c r="I213" s="178"/>
      <c r="J213" s="307"/>
      <c r="K213" s="307"/>
      <c r="L213" s="307"/>
      <c r="M213" s="307"/>
      <c r="N213" s="307"/>
      <c r="O213" s="307"/>
      <c r="P213" s="307"/>
      <c r="Q213" s="307"/>
      <c r="R213" s="307"/>
      <c r="S213" s="307"/>
      <c r="T213" s="307"/>
      <c r="U213" s="307"/>
      <c r="V213" s="307"/>
      <c r="W213" s="307"/>
    </row>
    <row r="214">
      <c r="A214" s="178">
        <v>213.0</v>
      </c>
      <c r="B214" s="178"/>
      <c r="C214" s="178"/>
      <c r="D214" s="158"/>
      <c r="E214" s="178"/>
      <c r="F214" s="178"/>
      <c r="G214" s="158"/>
      <c r="H214" s="337"/>
      <c r="I214" s="178"/>
      <c r="J214" s="307"/>
      <c r="K214" s="307"/>
      <c r="L214" s="307"/>
      <c r="M214" s="307"/>
      <c r="N214" s="307"/>
      <c r="O214" s="307"/>
      <c r="P214" s="307"/>
      <c r="Q214" s="307"/>
      <c r="R214" s="307"/>
      <c r="S214" s="307"/>
      <c r="T214" s="307"/>
      <c r="U214" s="307"/>
      <c r="V214" s="307"/>
      <c r="W214" s="307"/>
    </row>
    <row r="215">
      <c r="A215" s="178">
        <v>214.0</v>
      </c>
      <c r="B215" s="178"/>
      <c r="C215" s="178"/>
      <c r="D215" s="158"/>
      <c r="E215" s="178"/>
      <c r="F215" s="178"/>
      <c r="G215" s="158"/>
      <c r="H215" s="337"/>
      <c r="I215" s="178"/>
      <c r="J215" s="307"/>
      <c r="K215" s="307"/>
      <c r="L215" s="307"/>
      <c r="M215" s="307"/>
      <c r="N215" s="307"/>
      <c r="O215" s="307"/>
      <c r="P215" s="307"/>
      <c r="Q215" s="307"/>
      <c r="R215" s="307"/>
      <c r="S215" s="307"/>
      <c r="T215" s="307"/>
      <c r="U215" s="307"/>
      <c r="V215" s="307"/>
      <c r="W215" s="307"/>
    </row>
    <row r="216">
      <c r="A216" s="178">
        <v>215.0</v>
      </c>
      <c r="B216" s="178"/>
      <c r="C216" s="178"/>
      <c r="D216" s="156"/>
      <c r="E216" s="368"/>
      <c r="F216" s="178"/>
      <c r="G216" s="158"/>
      <c r="H216" s="337"/>
      <c r="I216" s="178"/>
      <c r="J216" s="307"/>
      <c r="K216" s="307"/>
      <c r="L216" s="307"/>
      <c r="M216" s="307"/>
      <c r="N216" s="307"/>
      <c r="O216" s="307"/>
      <c r="P216" s="307"/>
      <c r="Q216" s="307"/>
      <c r="R216" s="307"/>
      <c r="S216" s="307"/>
      <c r="T216" s="307"/>
      <c r="U216" s="307"/>
      <c r="V216" s="307"/>
      <c r="W216" s="307"/>
    </row>
    <row r="217">
      <c r="A217" s="178">
        <v>216.0</v>
      </c>
      <c r="B217" s="178"/>
      <c r="C217" s="178"/>
      <c r="D217" s="158"/>
      <c r="E217" s="178"/>
      <c r="F217" s="178"/>
      <c r="G217" s="158"/>
      <c r="H217" s="337"/>
      <c r="I217" s="178"/>
      <c r="J217" s="307"/>
      <c r="K217" s="307"/>
      <c r="L217" s="307"/>
      <c r="M217" s="307"/>
      <c r="N217" s="307"/>
      <c r="O217" s="307"/>
      <c r="P217" s="307"/>
      <c r="Q217" s="307"/>
      <c r="R217" s="307"/>
      <c r="S217" s="307"/>
      <c r="T217" s="307"/>
      <c r="U217" s="307"/>
      <c r="V217" s="307"/>
      <c r="W217" s="307"/>
    </row>
    <row r="218">
      <c r="A218" s="178">
        <v>217.0</v>
      </c>
      <c r="B218" s="178"/>
      <c r="C218" s="178"/>
      <c r="D218" s="158"/>
      <c r="E218" s="368"/>
      <c r="F218" s="178"/>
      <c r="G218" s="158"/>
      <c r="H218" s="337"/>
      <c r="I218" s="178"/>
      <c r="J218" s="307"/>
      <c r="K218" s="307"/>
      <c r="L218" s="307"/>
      <c r="M218" s="307"/>
      <c r="N218" s="307"/>
      <c r="O218" s="307"/>
      <c r="P218" s="307"/>
      <c r="Q218" s="307"/>
      <c r="R218" s="307"/>
      <c r="S218" s="307"/>
      <c r="T218" s="307"/>
      <c r="U218" s="307"/>
      <c r="V218" s="307"/>
      <c r="W218" s="307"/>
    </row>
    <row r="219">
      <c r="A219" s="178">
        <v>218.0</v>
      </c>
      <c r="B219" s="178"/>
      <c r="C219" s="178"/>
      <c r="D219" s="156"/>
      <c r="E219" s="368"/>
      <c r="F219" s="178"/>
      <c r="G219" s="158"/>
      <c r="H219" s="337"/>
      <c r="I219" s="178"/>
      <c r="J219" s="307"/>
      <c r="K219" s="307"/>
      <c r="L219" s="307"/>
      <c r="M219" s="307"/>
      <c r="N219" s="307"/>
      <c r="O219" s="307"/>
      <c r="P219" s="307"/>
      <c r="Q219" s="307"/>
      <c r="R219" s="307"/>
      <c r="S219" s="307"/>
      <c r="T219" s="307"/>
      <c r="U219" s="307"/>
      <c r="V219" s="307"/>
      <c r="W219" s="307"/>
    </row>
    <row r="220">
      <c r="A220" s="178">
        <v>219.0</v>
      </c>
      <c r="B220" s="178"/>
      <c r="C220" s="178"/>
      <c r="D220" s="156"/>
      <c r="E220" s="368"/>
      <c r="F220" s="178"/>
      <c r="G220" s="158"/>
      <c r="H220" s="337"/>
      <c r="I220" s="178"/>
      <c r="J220" s="307"/>
      <c r="K220" s="307"/>
      <c r="L220" s="307"/>
      <c r="M220" s="307"/>
      <c r="N220" s="307"/>
      <c r="O220" s="307"/>
      <c r="P220" s="307"/>
      <c r="Q220" s="307"/>
      <c r="R220" s="307"/>
      <c r="S220" s="307"/>
      <c r="T220" s="307"/>
      <c r="U220" s="307"/>
      <c r="V220" s="307"/>
      <c r="W220" s="307"/>
    </row>
    <row r="221">
      <c r="A221" s="178">
        <v>220.0</v>
      </c>
      <c r="B221" s="178"/>
      <c r="C221" s="178"/>
      <c r="D221" s="158"/>
      <c r="E221" s="368"/>
      <c r="F221" s="178"/>
      <c r="G221" s="158"/>
      <c r="H221" s="337"/>
      <c r="I221" s="178"/>
      <c r="J221" s="307"/>
      <c r="K221" s="307"/>
      <c r="L221" s="307"/>
      <c r="M221" s="307"/>
      <c r="N221" s="307"/>
      <c r="O221" s="307"/>
      <c r="P221" s="307"/>
      <c r="Q221" s="307"/>
      <c r="R221" s="307"/>
      <c r="S221" s="307"/>
      <c r="T221" s="307"/>
      <c r="U221" s="307"/>
      <c r="V221" s="307"/>
      <c r="W221" s="307"/>
    </row>
    <row r="222">
      <c r="A222" s="178">
        <v>221.0</v>
      </c>
      <c r="B222" s="178"/>
      <c r="C222" s="178"/>
      <c r="D222" s="156"/>
      <c r="E222" s="368"/>
      <c r="F222" s="178"/>
      <c r="G222" s="158"/>
      <c r="H222" s="337"/>
      <c r="I222" s="178"/>
      <c r="J222" s="307"/>
      <c r="K222" s="307"/>
      <c r="L222" s="307"/>
      <c r="M222" s="307"/>
      <c r="N222" s="307"/>
      <c r="O222" s="307"/>
      <c r="P222" s="307"/>
      <c r="Q222" s="307"/>
      <c r="R222" s="307"/>
      <c r="S222" s="307"/>
      <c r="T222" s="307"/>
      <c r="U222" s="307"/>
      <c r="V222" s="307"/>
      <c r="W222" s="307"/>
    </row>
    <row r="223">
      <c r="A223" s="178">
        <v>222.0</v>
      </c>
      <c r="B223" s="178"/>
      <c r="C223" s="178"/>
      <c r="D223" s="158"/>
      <c r="E223" s="368"/>
      <c r="F223" s="178"/>
      <c r="G223" s="158"/>
      <c r="H223" s="337"/>
      <c r="I223" s="178"/>
      <c r="J223" s="307"/>
      <c r="K223" s="307"/>
      <c r="L223" s="307"/>
      <c r="M223" s="307"/>
      <c r="N223" s="307"/>
      <c r="O223" s="307"/>
      <c r="P223" s="307"/>
      <c r="Q223" s="307"/>
      <c r="R223" s="307"/>
      <c r="S223" s="307"/>
      <c r="T223" s="307"/>
      <c r="U223" s="307"/>
      <c r="V223" s="307"/>
      <c r="W223" s="307"/>
    </row>
    <row r="224">
      <c r="A224" s="178">
        <v>223.0</v>
      </c>
      <c r="B224" s="178"/>
      <c r="C224" s="178"/>
      <c r="D224" s="156"/>
      <c r="E224" s="368"/>
      <c r="F224" s="178"/>
      <c r="G224" s="158"/>
      <c r="H224" s="309"/>
      <c r="I224" s="178"/>
      <c r="J224" s="307"/>
      <c r="K224" s="307"/>
      <c r="L224" s="307"/>
      <c r="M224" s="307"/>
      <c r="N224" s="307"/>
      <c r="O224" s="307"/>
      <c r="P224" s="307"/>
      <c r="Q224" s="307"/>
      <c r="R224" s="307"/>
      <c r="S224" s="307"/>
      <c r="T224" s="307"/>
      <c r="U224" s="307"/>
      <c r="V224" s="307"/>
      <c r="W224" s="307"/>
    </row>
    <row r="225">
      <c r="A225" s="178">
        <v>224.0</v>
      </c>
      <c r="B225" s="178"/>
      <c r="C225" s="178"/>
      <c r="D225" s="156"/>
      <c r="E225" s="368"/>
      <c r="F225" s="178"/>
      <c r="G225" s="158"/>
      <c r="H225" s="309"/>
      <c r="I225" s="178"/>
      <c r="J225" s="307"/>
      <c r="K225" s="307"/>
      <c r="L225" s="307"/>
      <c r="M225" s="307"/>
      <c r="N225" s="307"/>
      <c r="O225" s="307"/>
      <c r="P225" s="307"/>
      <c r="Q225" s="307"/>
      <c r="R225" s="307"/>
      <c r="S225" s="307"/>
      <c r="T225" s="307"/>
      <c r="U225" s="307"/>
      <c r="V225" s="307"/>
      <c r="W225" s="307"/>
    </row>
    <row r="226">
      <c r="A226" s="178">
        <v>225.0</v>
      </c>
      <c r="B226" s="178"/>
      <c r="C226" s="178"/>
      <c r="D226" s="158"/>
      <c r="E226" s="178"/>
      <c r="F226" s="178"/>
      <c r="G226" s="158"/>
      <c r="H226" s="337"/>
      <c r="I226" s="178"/>
      <c r="J226" s="307"/>
      <c r="K226" s="307"/>
      <c r="L226" s="307"/>
      <c r="M226" s="307"/>
      <c r="N226" s="307"/>
      <c r="O226" s="307"/>
      <c r="P226" s="307"/>
      <c r="Q226" s="307"/>
      <c r="R226" s="307"/>
      <c r="S226" s="307"/>
      <c r="T226" s="307"/>
      <c r="U226" s="307"/>
      <c r="V226" s="307"/>
      <c r="W226" s="307"/>
    </row>
    <row r="227">
      <c r="A227" s="178">
        <v>226.0</v>
      </c>
      <c r="B227" s="178"/>
      <c r="C227" s="178"/>
      <c r="D227" s="158"/>
      <c r="E227" s="178"/>
      <c r="F227" s="178"/>
      <c r="G227" s="158"/>
      <c r="H227" s="337"/>
      <c r="I227" s="178"/>
      <c r="J227" s="307"/>
      <c r="K227" s="307"/>
      <c r="L227" s="307"/>
      <c r="M227" s="307"/>
      <c r="N227" s="307"/>
      <c r="O227" s="307"/>
      <c r="P227" s="307"/>
      <c r="Q227" s="307"/>
      <c r="R227" s="307"/>
      <c r="S227" s="307"/>
      <c r="T227" s="307"/>
      <c r="U227" s="307"/>
      <c r="V227" s="307"/>
      <c r="W227" s="307"/>
    </row>
    <row r="228">
      <c r="A228" s="178">
        <v>227.0</v>
      </c>
      <c r="B228" s="178"/>
      <c r="C228" s="178"/>
      <c r="D228" s="158"/>
      <c r="E228" s="178"/>
      <c r="F228" s="178"/>
      <c r="G228" s="158"/>
      <c r="H228" s="337"/>
      <c r="I228" s="178"/>
      <c r="J228" s="307"/>
      <c r="K228" s="307"/>
      <c r="L228" s="307"/>
      <c r="M228" s="307"/>
      <c r="N228" s="307"/>
      <c r="O228" s="307"/>
      <c r="P228" s="307"/>
      <c r="Q228" s="307"/>
      <c r="R228" s="307"/>
      <c r="S228" s="307"/>
      <c r="T228" s="307"/>
      <c r="U228" s="307"/>
      <c r="V228" s="307"/>
      <c r="W228" s="307"/>
    </row>
    <row r="229">
      <c r="A229" s="178">
        <v>228.0</v>
      </c>
      <c r="B229" s="178"/>
      <c r="C229" s="178"/>
      <c r="D229" s="158"/>
      <c r="E229" s="178"/>
      <c r="F229" s="178"/>
      <c r="G229" s="158"/>
      <c r="H229" s="337"/>
      <c r="I229" s="178"/>
      <c r="J229" s="307"/>
      <c r="K229" s="307"/>
      <c r="L229" s="307"/>
      <c r="M229" s="307"/>
      <c r="N229" s="307"/>
      <c r="O229" s="307"/>
      <c r="P229" s="307"/>
      <c r="Q229" s="307"/>
      <c r="R229" s="307"/>
      <c r="S229" s="307"/>
      <c r="T229" s="307"/>
      <c r="U229" s="307"/>
      <c r="V229" s="307"/>
      <c r="W229" s="307"/>
    </row>
    <row r="230">
      <c r="A230" s="178">
        <v>229.0</v>
      </c>
      <c r="B230" s="178"/>
      <c r="C230" s="178"/>
      <c r="D230" s="158"/>
      <c r="E230" s="178"/>
      <c r="F230" s="178"/>
      <c r="G230" s="158"/>
      <c r="H230" s="337"/>
      <c r="I230" s="178"/>
      <c r="J230" s="307"/>
      <c r="K230" s="307"/>
      <c r="L230" s="307"/>
      <c r="M230" s="307"/>
      <c r="N230" s="307"/>
      <c r="O230" s="307"/>
      <c r="P230" s="307"/>
      <c r="Q230" s="307"/>
      <c r="R230" s="307"/>
      <c r="S230" s="307"/>
      <c r="T230" s="307"/>
      <c r="U230" s="307"/>
      <c r="V230" s="307"/>
      <c r="W230" s="307"/>
    </row>
    <row r="231">
      <c r="A231" s="178">
        <v>230.0</v>
      </c>
      <c r="B231" s="178"/>
      <c r="C231" s="178"/>
      <c r="D231" s="156"/>
      <c r="E231" s="368"/>
      <c r="F231" s="178"/>
      <c r="G231" s="158"/>
      <c r="H231" s="337"/>
      <c r="I231" s="178"/>
      <c r="J231" s="307"/>
      <c r="K231" s="307"/>
      <c r="L231" s="307"/>
      <c r="M231" s="307"/>
      <c r="N231" s="307"/>
      <c r="O231" s="307"/>
      <c r="P231" s="307"/>
      <c r="Q231" s="307"/>
      <c r="R231" s="307"/>
      <c r="S231" s="307"/>
      <c r="T231" s="307"/>
      <c r="U231" s="307"/>
      <c r="V231" s="307"/>
      <c r="W231" s="307"/>
    </row>
    <row r="232">
      <c r="A232" s="178">
        <v>231.0</v>
      </c>
      <c r="B232" s="178"/>
      <c r="C232" s="226"/>
      <c r="D232" s="158"/>
      <c r="E232" s="178"/>
      <c r="F232" s="178"/>
      <c r="G232" s="158"/>
      <c r="H232" s="337"/>
      <c r="I232" s="178"/>
      <c r="J232" s="307"/>
      <c r="K232" s="307"/>
      <c r="L232" s="307"/>
      <c r="M232" s="307"/>
      <c r="N232" s="307"/>
      <c r="O232" s="307"/>
      <c r="P232" s="307"/>
      <c r="Q232" s="307"/>
      <c r="R232" s="307"/>
      <c r="S232" s="307"/>
      <c r="T232" s="307"/>
      <c r="U232" s="307"/>
      <c r="V232" s="307"/>
      <c r="W232" s="307"/>
    </row>
    <row r="233">
      <c r="A233" s="178">
        <v>232.0</v>
      </c>
      <c r="B233" s="178"/>
      <c r="C233" s="178"/>
      <c r="D233" s="158"/>
      <c r="E233" s="178"/>
      <c r="F233" s="178"/>
      <c r="G233" s="158"/>
      <c r="H233" s="337"/>
      <c r="I233" s="178"/>
      <c r="J233" s="307"/>
      <c r="K233" s="307"/>
      <c r="L233" s="307"/>
      <c r="M233" s="307"/>
      <c r="N233" s="307"/>
      <c r="O233" s="307"/>
      <c r="P233" s="307"/>
      <c r="Q233" s="307"/>
      <c r="R233" s="307"/>
      <c r="S233" s="307"/>
      <c r="T233" s="307"/>
      <c r="U233" s="307"/>
      <c r="V233" s="307"/>
      <c r="W233" s="307"/>
    </row>
    <row r="234">
      <c r="A234" s="178">
        <v>233.0</v>
      </c>
      <c r="B234" s="178"/>
      <c r="C234" s="178"/>
      <c r="D234" s="158"/>
      <c r="E234" s="178"/>
      <c r="F234" s="178"/>
      <c r="G234" s="158"/>
      <c r="H234" s="337"/>
      <c r="I234" s="178"/>
      <c r="J234" s="307"/>
      <c r="K234" s="307"/>
      <c r="L234" s="307"/>
      <c r="M234" s="307"/>
      <c r="N234" s="307"/>
      <c r="O234" s="307"/>
      <c r="P234" s="307"/>
      <c r="Q234" s="307"/>
      <c r="R234" s="307"/>
      <c r="S234" s="307"/>
      <c r="T234" s="307"/>
      <c r="U234" s="307"/>
      <c r="V234" s="307"/>
      <c r="W234" s="307"/>
    </row>
    <row r="235">
      <c r="A235" s="178">
        <v>234.0</v>
      </c>
      <c r="B235" s="178"/>
      <c r="C235" s="226"/>
      <c r="D235" s="158"/>
      <c r="E235" s="178"/>
      <c r="F235" s="178"/>
      <c r="G235" s="158"/>
      <c r="H235" s="337"/>
      <c r="I235" s="178"/>
      <c r="J235" s="307"/>
      <c r="K235" s="307"/>
      <c r="L235" s="307"/>
      <c r="M235" s="307"/>
      <c r="N235" s="307"/>
      <c r="O235" s="307"/>
      <c r="P235" s="307"/>
      <c r="Q235" s="307"/>
      <c r="R235" s="307"/>
      <c r="S235" s="307"/>
      <c r="T235" s="307"/>
      <c r="U235" s="307"/>
      <c r="V235" s="307"/>
      <c r="W235" s="307"/>
    </row>
    <row r="236">
      <c r="A236" s="178">
        <v>234.0</v>
      </c>
      <c r="B236" s="178"/>
      <c r="C236" s="226"/>
      <c r="D236" s="158"/>
      <c r="E236" s="178"/>
      <c r="F236" s="178"/>
      <c r="G236" s="158"/>
      <c r="H236" s="309"/>
      <c r="I236" s="178"/>
      <c r="J236" s="307"/>
      <c r="K236" s="307"/>
      <c r="L236" s="307"/>
      <c r="M236" s="307"/>
      <c r="N236" s="307"/>
      <c r="O236" s="307"/>
      <c r="P236" s="307"/>
      <c r="Q236" s="307"/>
      <c r="R236" s="307"/>
      <c r="S236" s="307"/>
      <c r="T236" s="307"/>
      <c r="U236" s="307"/>
      <c r="V236" s="307"/>
      <c r="W236" s="307"/>
    </row>
    <row r="237">
      <c r="A237" s="178">
        <v>235.0</v>
      </c>
      <c r="B237" s="178"/>
      <c r="C237" s="178"/>
      <c r="D237" s="158"/>
      <c r="E237" s="178"/>
      <c r="F237" s="178"/>
      <c r="G237" s="158"/>
      <c r="H237" s="337"/>
      <c r="I237" s="178"/>
      <c r="J237" s="307"/>
      <c r="K237" s="307"/>
      <c r="L237" s="307"/>
      <c r="M237" s="307"/>
      <c r="N237" s="307"/>
      <c r="O237" s="307"/>
      <c r="P237" s="307"/>
      <c r="Q237" s="307"/>
      <c r="R237" s="307"/>
      <c r="S237" s="307"/>
      <c r="T237" s="307"/>
      <c r="U237" s="307"/>
      <c r="V237" s="307"/>
      <c r="W237" s="307"/>
    </row>
    <row r="238">
      <c r="A238" s="178">
        <v>236.0</v>
      </c>
      <c r="B238" s="178"/>
      <c r="C238" s="178"/>
      <c r="D238" s="158"/>
      <c r="E238" s="178"/>
      <c r="F238" s="178"/>
      <c r="G238" s="158"/>
      <c r="H238" s="337"/>
      <c r="I238" s="178"/>
      <c r="J238" s="307"/>
      <c r="K238" s="307"/>
      <c r="L238" s="307"/>
      <c r="M238" s="307"/>
      <c r="N238" s="307"/>
      <c r="O238" s="307"/>
      <c r="P238" s="307"/>
      <c r="Q238" s="307"/>
      <c r="R238" s="307"/>
      <c r="S238" s="307"/>
      <c r="T238" s="307"/>
      <c r="U238" s="307"/>
      <c r="V238" s="307"/>
      <c r="W238" s="307"/>
    </row>
    <row r="239">
      <c r="A239" s="178">
        <v>237.0</v>
      </c>
      <c r="B239" s="178"/>
      <c r="C239" s="178"/>
      <c r="D239" s="158"/>
      <c r="E239" s="178"/>
      <c r="F239" s="178"/>
      <c r="G239" s="158"/>
      <c r="H239" s="337"/>
      <c r="I239" s="178"/>
      <c r="J239" s="307"/>
      <c r="K239" s="307"/>
      <c r="L239" s="307"/>
      <c r="M239" s="307"/>
      <c r="N239" s="307"/>
      <c r="O239" s="307"/>
      <c r="P239" s="307"/>
      <c r="Q239" s="307"/>
      <c r="R239" s="307"/>
      <c r="S239" s="307"/>
      <c r="T239" s="307"/>
      <c r="U239" s="307"/>
      <c r="V239" s="307"/>
      <c r="W239" s="307"/>
    </row>
    <row r="240">
      <c r="A240" s="178">
        <v>238.0</v>
      </c>
      <c r="B240" s="178"/>
      <c r="C240" s="178"/>
      <c r="D240" s="158"/>
      <c r="E240" s="178"/>
      <c r="F240" s="178"/>
      <c r="G240" s="158"/>
      <c r="H240" s="337"/>
      <c r="I240" s="178"/>
      <c r="J240" s="307"/>
      <c r="K240" s="307"/>
      <c r="L240" s="307"/>
      <c r="M240" s="307"/>
      <c r="N240" s="307"/>
      <c r="O240" s="307"/>
      <c r="P240" s="307"/>
      <c r="Q240" s="307"/>
      <c r="R240" s="307"/>
      <c r="S240" s="307"/>
      <c r="T240" s="307"/>
      <c r="U240" s="307"/>
      <c r="V240" s="307"/>
      <c r="W240" s="307"/>
    </row>
    <row r="241">
      <c r="A241" s="178">
        <v>239.0</v>
      </c>
      <c r="B241" s="178"/>
      <c r="C241" s="178"/>
      <c r="D241" s="158"/>
      <c r="E241" s="178"/>
      <c r="F241" s="178"/>
      <c r="G241" s="158"/>
      <c r="H241" s="337"/>
      <c r="I241" s="178"/>
      <c r="J241" s="307"/>
      <c r="K241" s="307"/>
      <c r="L241" s="307"/>
      <c r="M241" s="307"/>
      <c r="N241" s="307"/>
      <c r="O241" s="307"/>
      <c r="P241" s="307"/>
      <c r="Q241" s="307"/>
      <c r="R241" s="307"/>
      <c r="S241" s="307"/>
      <c r="T241" s="307"/>
      <c r="U241" s="307"/>
      <c r="V241" s="307"/>
      <c r="W241" s="307"/>
    </row>
    <row r="242">
      <c r="A242" s="178">
        <v>240.0</v>
      </c>
      <c r="B242" s="178"/>
      <c r="C242" s="178"/>
      <c r="D242" s="158"/>
      <c r="E242" s="178"/>
      <c r="F242" s="178"/>
      <c r="G242" s="158"/>
      <c r="H242" s="337"/>
      <c r="I242" s="178"/>
      <c r="J242" s="307"/>
      <c r="K242" s="307"/>
      <c r="L242" s="307"/>
      <c r="M242" s="307"/>
      <c r="N242" s="307"/>
      <c r="O242" s="307"/>
      <c r="P242" s="307"/>
      <c r="Q242" s="307"/>
      <c r="R242" s="307"/>
      <c r="S242" s="307"/>
      <c r="T242" s="307"/>
      <c r="U242" s="307"/>
      <c r="V242" s="307"/>
      <c r="W242" s="307"/>
    </row>
    <row r="243">
      <c r="A243" s="178">
        <v>241.0</v>
      </c>
      <c r="B243" s="178"/>
      <c r="C243" s="178"/>
      <c r="D243" s="158"/>
      <c r="E243" s="178"/>
      <c r="F243" s="178"/>
      <c r="G243" s="158"/>
      <c r="H243" s="337"/>
      <c r="I243" s="178"/>
      <c r="J243" s="307"/>
      <c r="K243" s="307"/>
      <c r="L243" s="307"/>
      <c r="M243" s="307"/>
      <c r="N243" s="307"/>
      <c r="O243" s="307"/>
      <c r="P243" s="307"/>
      <c r="Q243" s="307"/>
      <c r="R243" s="307"/>
      <c r="S243" s="307"/>
      <c r="T243" s="307"/>
      <c r="U243" s="307"/>
      <c r="V243" s="307"/>
      <c r="W243" s="307"/>
    </row>
    <row r="244">
      <c r="A244" s="178">
        <v>242.0</v>
      </c>
      <c r="B244" s="178"/>
      <c r="C244" s="178"/>
      <c r="D244" s="158"/>
      <c r="E244" s="178"/>
      <c r="F244" s="178"/>
      <c r="G244" s="158"/>
      <c r="H244" s="337"/>
      <c r="I244" s="178"/>
      <c r="J244" s="307"/>
      <c r="K244" s="307"/>
      <c r="L244" s="307"/>
      <c r="M244" s="307"/>
      <c r="N244" s="307"/>
      <c r="O244" s="307"/>
      <c r="P244" s="307"/>
      <c r="Q244" s="307"/>
      <c r="R244" s="307"/>
      <c r="S244" s="307"/>
      <c r="T244" s="307"/>
      <c r="U244" s="307"/>
      <c r="V244" s="307"/>
      <c r="W244" s="307"/>
    </row>
    <row r="245">
      <c r="A245" s="178">
        <v>243.0</v>
      </c>
      <c r="B245" s="178"/>
      <c r="C245" s="178"/>
      <c r="D245" s="158"/>
      <c r="E245" s="178"/>
      <c r="F245" s="178"/>
      <c r="G245" s="158"/>
      <c r="H245" s="337"/>
      <c r="I245" s="178"/>
      <c r="J245" s="307"/>
      <c r="K245" s="307"/>
      <c r="L245" s="307"/>
      <c r="M245" s="307"/>
      <c r="N245" s="307"/>
      <c r="O245" s="307"/>
      <c r="P245" s="307"/>
      <c r="Q245" s="307"/>
      <c r="R245" s="307"/>
      <c r="S245" s="307"/>
      <c r="T245" s="307"/>
      <c r="U245" s="307"/>
      <c r="V245" s="307"/>
      <c r="W245" s="307"/>
    </row>
    <row r="246">
      <c r="A246" s="178">
        <v>244.0</v>
      </c>
      <c r="B246" s="178"/>
      <c r="C246" s="178"/>
      <c r="D246" s="158"/>
      <c r="E246" s="178"/>
      <c r="F246" s="178"/>
      <c r="G246" s="158"/>
      <c r="H246" s="337"/>
      <c r="I246" s="178"/>
      <c r="J246" s="307"/>
      <c r="K246" s="307"/>
      <c r="L246" s="307"/>
      <c r="M246" s="307"/>
      <c r="N246" s="307"/>
      <c r="O246" s="307"/>
      <c r="P246" s="307"/>
      <c r="Q246" s="307"/>
      <c r="R246" s="307"/>
      <c r="S246" s="307"/>
      <c r="T246" s="307"/>
      <c r="U246" s="307"/>
      <c r="V246" s="307"/>
      <c r="W246" s="307"/>
    </row>
    <row r="247">
      <c r="A247" s="178">
        <v>245.0</v>
      </c>
      <c r="B247" s="178"/>
      <c r="C247" s="178"/>
      <c r="D247" s="156"/>
      <c r="E247" s="178"/>
      <c r="F247" s="178"/>
      <c r="G247" s="158"/>
      <c r="H247" s="337"/>
      <c r="I247" s="178"/>
      <c r="J247" s="307"/>
      <c r="K247" s="307"/>
      <c r="L247" s="307"/>
      <c r="M247" s="307"/>
      <c r="N247" s="307"/>
      <c r="O247" s="307"/>
      <c r="P247" s="307"/>
      <c r="Q247" s="307"/>
      <c r="R247" s="307"/>
      <c r="S247" s="307"/>
      <c r="T247" s="307"/>
      <c r="U247" s="307"/>
      <c r="V247" s="307"/>
      <c r="W247" s="307"/>
    </row>
    <row r="248">
      <c r="A248" s="178">
        <v>246.0</v>
      </c>
      <c r="B248" s="178"/>
      <c r="C248" s="178"/>
      <c r="D248" s="158"/>
      <c r="E248" s="178"/>
      <c r="F248" s="178"/>
      <c r="G248" s="158"/>
      <c r="H248" s="337"/>
      <c r="I248" s="178"/>
      <c r="J248" s="307"/>
      <c r="K248" s="307"/>
      <c r="L248" s="307"/>
      <c r="M248" s="307"/>
      <c r="N248" s="307"/>
      <c r="O248" s="307"/>
      <c r="P248" s="307"/>
      <c r="Q248" s="307"/>
      <c r="R248" s="307"/>
      <c r="S248" s="307"/>
      <c r="T248" s="307"/>
      <c r="U248" s="307"/>
      <c r="V248" s="307"/>
      <c r="W248" s="307"/>
    </row>
    <row r="249">
      <c r="A249" s="178">
        <v>247.0</v>
      </c>
      <c r="B249" s="178"/>
      <c r="C249" s="178"/>
      <c r="D249" s="158"/>
      <c r="E249" s="368"/>
      <c r="F249" s="178"/>
      <c r="G249" s="158"/>
      <c r="H249" s="337"/>
      <c r="I249" s="178"/>
      <c r="J249" s="307"/>
      <c r="K249" s="307"/>
      <c r="L249" s="307"/>
      <c r="M249" s="307"/>
      <c r="N249" s="307"/>
      <c r="O249" s="307"/>
      <c r="P249" s="307"/>
      <c r="Q249" s="307"/>
      <c r="R249" s="307"/>
      <c r="S249" s="307"/>
      <c r="T249" s="307"/>
      <c r="U249" s="307"/>
      <c r="V249" s="307"/>
      <c r="W249" s="307"/>
    </row>
    <row r="250">
      <c r="A250" s="178">
        <v>248.0</v>
      </c>
      <c r="B250" s="178"/>
      <c r="C250" s="178"/>
      <c r="D250" s="158"/>
      <c r="E250" s="368"/>
      <c r="F250" s="178"/>
      <c r="G250" s="158"/>
      <c r="H250" s="337"/>
      <c r="I250" s="178"/>
      <c r="J250" s="307"/>
      <c r="K250" s="307"/>
      <c r="L250" s="307"/>
      <c r="M250" s="307"/>
      <c r="N250" s="307"/>
      <c r="O250" s="307"/>
      <c r="P250" s="307"/>
      <c r="Q250" s="307"/>
      <c r="R250" s="307"/>
      <c r="S250" s="307"/>
      <c r="T250" s="307"/>
      <c r="U250" s="307"/>
      <c r="V250" s="307"/>
      <c r="W250" s="307"/>
    </row>
    <row r="251">
      <c r="A251" s="178">
        <v>249.0</v>
      </c>
      <c r="B251" s="178"/>
      <c r="C251" s="178"/>
      <c r="D251" s="158"/>
      <c r="E251" s="178"/>
      <c r="F251" s="178"/>
      <c r="G251" s="158"/>
      <c r="H251" s="337"/>
      <c r="I251" s="178"/>
      <c r="J251" s="307"/>
      <c r="K251" s="307"/>
      <c r="L251" s="307"/>
      <c r="M251" s="307"/>
      <c r="N251" s="307"/>
      <c r="O251" s="307"/>
      <c r="P251" s="307"/>
      <c r="Q251" s="307"/>
      <c r="R251" s="307"/>
      <c r="S251" s="307"/>
      <c r="T251" s="307"/>
      <c r="U251" s="307"/>
      <c r="V251" s="307"/>
      <c r="W251" s="307"/>
    </row>
    <row r="252">
      <c r="A252" s="178">
        <v>250.0</v>
      </c>
      <c r="B252" s="178"/>
      <c r="C252" s="178"/>
      <c r="D252" s="158"/>
      <c r="E252" s="178"/>
      <c r="F252" s="178"/>
      <c r="G252" s="158"/>
      <c r="H252" s="337"/>
      <c r="I252" s="178"/>
      <c r="J252" s="307"/>
      <c r="K252" s="307"/>
      <c r="L252" s="307"/>
      <c r="M252" s="307"/>
      <c r="N252" s="307"/>
      <c r="O252" s="307"/>
      <c r="P252" s="307"/>
      <c r="Q252" s="307"/>
      <c r="R252" s="307"/>
      <c r="S252" s="307"/>
      <c r="T252" s="307"/>
      <c r="U252" s="307"/>
      <c r="V252" s="307"/>
      <c r="W252" s="307"/>
    </row>
    <row r="253">
      <c r="A253" s="178">
        <v>251.0</v>
      </c>
      <c r="B253" s="178"/>
      <c r="C253" s="178"/>
      <c r="D253" s="158"/>
      <c r="E253" s="178"/>
      <c r="F253" s="178"/>
      <c r="G253" s="158"/>
      <c r="H253" s="337"/>
      <c r="I253" s="178"/>
      <c r="J253" s="307"/>
      <c r="K253" s="307"/>
      <c r="L253" s="307"/>
      <c r="M253" s="307"/>
      <c r="N253" s="307"/>
      <c r="O253" s="307"/>
      <c r="P253" s="307"/>
      <c r="Q253" s="307"/>
      <c r="R253" s="307"/>
      <c r="S253" s="307"/>
      <c r="T253" s="307"/>
      <c r="U253" s="307"/>
      <c r="V253" s="307"/>
      <c r="W253" s="307"/>
    </row>
    <row r="254">
      <c r="A254" s="178">
        <v>252.0</v>
      </c>
      <c r="B254" s="178"/>
      <c r="C254" s="178"/>
      <c r="D254" s="158"/>
      <c r="E254" s="178"/>
      <c r="F254" s="178"/>
      <c r="G254" s="158"/>
      <c r="H254" s="178"/>
      <c r="I254" s="178"/>
      <c r="J254" s="307"/>
      <c r="K254" s="307"/>
      <c r="L254" s="307"/>
      <c r="M254" s="307"/>
      <c r="N254" s="307"/>
      <c r="O254" s="307"/>
      <c r="P254" s="307"/>
      <c r="Q254" s="307"/>
      <c r="R254" s="307"/>
      <c r="S254" s="307"/>
      <c r="T254" s="307"/>
      <c r="U254" s="307"/>
      <c r="V254" s="307"/>
      <c r="W254" s="307"/>
    </row>
    <row r="255">
      <c r="A255" s="178">
        <v>253.0</v>
      </c>
      <c r="B255" s="178"/>
      <c r="C255" s="178"/>
      <c r="D255" s="373"/>
      <c r="E255" s="178"/>
      <c r="F255" s="178"/>
      <c r="G255" s="158"/>
      <c r="H255" s="337"/>
      <c r="I255" s="178"/>
      <c r="J255" s="307"/>
      <c r="K255" s="307"/>
      <c r="L255" s="307"/>
      <c r="M255" s="307"/>
      <c r="N255" s="307"/>
      <c r="O255" s="307"/>
      <c r="P255" s="307"/>
      <c r="Q255" s="307"/>
      <c r="R255" s="307"/>
      <c r="S255" s="307"/>
      <c r="T255" s="307"/>
      <c r="U255" s="307"/>
      <c r="V255" s="307"/>
      <c r="W255" s="307"/>
    </row>
    <row r="256">
      <c r="A256" s="178">
        <v>254.0</v>
      </c>
      <c r="B256" s="375"/>
      <c r="C256" s="178"/>
      <c r="D256" s="158"/>
      <c r="E256" s="178"/>
      <c r="F256" s="178"/>
      <c r="G256" s="158"/>
      <c r="H256" s="337"/>
      <c r="I256" s="178"/>
      <c r="J256" s="307"/>
      <c r="K256" s="307"/>
      <c r="L256" s="307"/>
      <c r="M256" s="307"/>
      <c r="N256" s="307"/>
      <c r="O256" s="307"/>
      <c r="P256" s="307"/>
      <c r="Q256" s="307"/>
      <c r="R256" s="307"/>
      <c r="S256" s="307"/>
      <c r="T256" s="307"/>
      <c r="U256" s="307"/>
      <c r="V256" s="307"/>
      <c r="W256" s="307"/>
    </row>
    <row r="257">
      <c r="A257" s="178">
        <v>255.0</v>
      </c>
      <c r="B257" s="178"/>
      <c r="C257" s="178"/>
      <c r="D257" s="158"/>
      <c r="E257" s="178"/>
      <c r="F257" s="178"/>
      <c r="G257" s="158"/>
      <c r="H257" s="337"/>
      <c r="I257" s="178"/>
      <c r="J257" s="307"/>
      <c r="K257" s="307"/>
      <c r="L257" s="307"/>
      <c r="M257" s="307"/>
      <c r="N257" s="307"/>
      <c r="O257" s="307"/>
      <c r="P257" s="307"/>
      <c r="Q257" s="307"/>
      <c r="R257" s="307"/>
      <c r="S257" s="307"/>
      <c r="T257" s="307"/>
      <c r="U257" s="307"/>
      <c r="V257" s="307"/>
      <c r="W257" s="307"/>
    </row>
    <row r="258">
      <c r="A258" s="178">
        <v>256.0</v>
      </c>
      <c r="B258" s="178"/>
      <c r="C258" s="178"/>
      <c r="D258" s="158"/>
      <c r="E258" s="178"/>
      <c r="F258" s="178"/>
      <c r="G258" s="158"/>
      <c r="H258" s="337"/>
      <c r="I258" s="178"/>
      <c r="J258" s="307"/>
      <c r="K258" s="307"/>
      <c r="L258" s="307"/>
      <c r="M258" s="307"/>
      <c r="N258" s="307"/>
      <c r="O258" s="307"/>
      <c r="P258" s="307"/>
      <c r="Q258" s="307"/>
      <c r="R258" s="307"/>
      <c r="S258" s="307"/>
      <c r="T258" s="307"/>
      <c r="U258" s="307"/>
      <c r="V258" s="307"/>
      <c r="W258" s="307"/>
    </row>
    <row r="259">
      <c r="A259" s="178">
        <v>257.0</v>
      </c>
      <c r="B259" s="178"/>
      <c r="C259" s="178"/>
      <c r="D259" s="158"/>
      <c r="E259" s="178"/>
      <c r="F259" s="178"/>
      <c r="G259" s="158"/>
      <c r="H259" s="226"/>
      <c r="I259" s="226"/>
      <c r="J259" s="307"/>
      <c r="K259" s="307"/>
      <c r="L259" s="307"/>
      <c r="M259" s="307"/>
      <c r="N259" s="307"/>
      <c r="O259" s="307"/>
      <c r="P259" s="307"/>
      <c r="Q259" s="307"/>
      <c r="R259" s="307"/>
      <c r="S259" s="307"/>
      <c r="T259" s="307"/>
      <c r="U259" s="307"/>
      <c r="V259" s="307"/>
      <c r="W259" s="307"/>
    </row>
    <row r="260">
      <c r="A260" s="178">
        <v>258.0</v>
      </c>
      <c r="B260" s="178"/>
      <c r="C260" s="178"/>
      <c r="D260" s="158"/>
      <c r="E260" s="178"/>
      <c r="F260" s="178"/>
      <c r="G260" s="158"/>
      <c r="H260" s="337"/>
      <c r="I260" s="178"/>
      <c r="J260" s="307"/>
      <c r="K260" s="307"/>
      <c r="L260" s="307"/>
      <c r="M260" s="307"/>
      <c r="N260" s="307"/>
      <c r="O260" s="307"/>
      <c r="P260" s="307"/>
      <c r="Q260" s="307"/>
      <c r="R260" s="307"/>
      <c r="S260" s="307"/>
      <c r="T260" s="307"/>
      <c r="U260" s="307"/>
      <c r="V260" s="307"/>
      <c r="W260" s="307"/>
    </row>
    <row r="261">
      <c r="A261" s="178">
        <v>259.0</v>
      </c>
      <c r="B261" s="376"/>
      <c r="C261" s="377"/>
      <c r="D261" s="94"/>
      <c r="E261" s="178"/>
      <c r="F261" s="178"/>
      <c r="G261" s="158"/>
      <c r="H261" s="337"/>
      <c r="I261" s="178"/>
      <c r="J261" s="307"/>
      <c r="K261" s="307"/>
      <c r="L261" s="307"/>
      <c r="M261" s="307"/>
      <c r="N261" s="307"/>
      <c r="O261" s="307"/>
      <c r="P261" s="307"/>
      <c r="Q261" s="307"/>
      <c r="R261" s="307"/>
      <c r="S261" s="307"/>
      <c r="T261" s="307"/>
      <c r="U261" s="307"/>
      <c r="V261" s="307"/>
      <c r="W261" s="307"/>
    </row>
    <row r="262">
      <c r="A262" s="178">
        <v>260.0</v>
      </c>
      <c r="B262" s="378"/>
      <c r="C262" s="378"/>
      <c r="D262" s="94"/>
      <c r="E262" s="178"/>
      <c r="F262" s="178"/>
      <c r="G262" s="158"/>
      <c r="H262" s="337"/>
      <c r="I262" s="178"/>
      <c r="J262" s="307"/>
      <c r="K262" s="307"/>
      <c r="L262" s="307"/>
      <c r="M262" s="307"/>
      <c r="N262" s="307"/>
      <c r="O262" s="307"/>
      <c r="P262" s="307"/>
      <c r="Q262" s="307"/>
      <c r="R262" s="307"/>
      <c r="S262" s="307"/>
      <c r="T262" s="307"/>
      <c r="U262" s="307"/>
      <c r="V262" s="307"/>
      <c r="W262" s="307"/>
    </row>
    <row r="263">
      <c r="A263" s="178">
        <v>261.0</v>
      </c>
      <c r="B263" s="378"/>
      <c r="C263" s="378"/>
      <c r="D263" s="94"/>
      <c r="E263" s="178"/>
      <c r="F263" s="178"/>
      <c r="G263" s="158"/>
      <c r="H263" s="337"/>
      <c r="I263" s="178"/>
      <c r="J263" s="307"/>
      <c r="K263" s="307"/>
      <c r="L263" s="307"/>
      <c r="M263" s="307"/>
      <c r="N263" s="307"/>
      <c r="O263" s="307"/>
      <c r="P263" s="307"/>
      <c r="Q263" s="307"/>
      <c r="R263" s="307"/>
      <c r="S263" s="307"/>
      <c r="T263" s="307"/>
      <c r="U263" s="307"/>
      <c r="V263" s="307"/>
      <c r="W263" s="307"/>
    </row>
    <row r="264">
      <c r="A264" s="178">
        <v>262.0</v>
      </c>
      <c r="B264" s="379"/>
      <c r="C264" s="178"/>
      <c r="D264" s="158"/>
      <c r="E264" s="178"/>
      <c r="F264" s="178"/>
      <c r="G264" s="158"/>
      <c r="H264" s="337"/>
      <c r="I264" s="178"/>
      <c r="J264" s="307"/>
      <c r="K264" s="307"/>
      <c r="L264" s="307"/>
      <c r="M264" s="307"/>
      <c r="N264" s="307"/>
      <c r="O264" s="307"/>
      <c r="P264" s="307"/>
      <c r="Q264" s="307"/>
      <c r="R264" s="307"/>
      <c r="S264" s="307"/>
      <c r="T264" s="307"/>
      <c r="U264" s="307"/>
      <c r="V264" s="307"/>
      <c r="W264" s="307"/>
    </row>
    <row r="265">
      <c r="A265" s="178">
        <v>263.0</v>
      </c>
      <c r="B265" s="178"/>
      <c r="C265" s="178"/>
      <c r="D265" s="158"/>
      <c r="E265" s="178"/>
      <c r="F265" s="178"/>
      <c r="G265" s="158"/>
      <c r="H265" s="337"/>
      <c r="I265" s="178"/>
      <c r="J265" s="307"/>
      <c r="K265" s="307"/>
      <c r="L265" s="307"/>
      <c r="M265" s="307"/>
      <c r="N265" s="307"/>
      <c r="O265" s="307"/>
      <c r="P265" s="307"/>
      <c r="Q265" s="307"/>
      <c r="R265" s="307"/>
      <c r="S265" s="307"/>
      <c r="T265" s="307"/>
      <c r="U265" s="307"/>
      <c r="V265" s="307"/>
      <c r="W265" s="307"/>
    </row>
    <row r="266">
      <c r="A266" s="178">
        <v>264.0</v>
      </c>
      <c r="B266" s="178"/>
      <c r="C266" s="178"/>
      <c r="D266" s="158"/>
      <c r="E266" s="178"/>
      <c r="F266" s="178"/>
      <c r="G266" s="158"/>
      <c r="H266" s="337"/>
      <c r="I266" s="178"/>
      <c r="J266" s="380"/>
      <c r="K266" s="380"/>
      <c r="L266" s="380"/>
      <c r="M266" s="380"/>
      <c r="N266" s="380"/>
      <c r="O266" s="380"/>
      <c r="P266" s="380"/>
      <c r="Q266" s="380"/>
      <c r="R266" s="380"/>
      <c r="S266" s="380"/>
      <c r="T266" s="380"/>
      <c r="U266" s="380"/>
      <c r="V266" s="380"/>
      <c r="W266" s="380"/>
    </row>
    <row r="267">
      <c r="A267" s="178">
        <v>264.0</v>
      </c>
      <c r="B267" s="178"/>
      <c r="C267" s="178"/>
      <c r="D267" s="158"/>
      <c r="E267" s="178"/>
      <c r="F267" s="178"/>
      <c r="G267" s="158"/>
      <c r="H267" s="337"/>
      <c r="I267" s="178"/>
      <c r="J267" s="307"/>
      <c r="K267" s="307"/>
      <c r="L267" s="307"/>
      <c r="M267" s="307"/>
      <c r="N267" s="307"/>
      <c r="O267" s="307"/>
      <c r="P267" s="307"/>
      <c r="Q267" s="307"/>
      <c r="R267" s="307"/>
      <c r="S267" s="307"/>
      <c r="T267" s="307"/>
      <c r="U267" s="307"/>
      <c r="V267" s="307"/>
      <c r="W267" s="307"/>
    </row>
    <row r="268">
      <c r="A268" s="178">
        <v>265.0</v>
      </c>
      <c r="B268" s="178"/>
      <c r="C268" s="178"/>
      <c r="D268" s="158"/>
      <c r="E268" s="178"/>
      <c r="F268" s="178"/>
      <c r="G268" s="158"/>
      <c r="H268" s="337"/>
      <c r="I268" s="178"/>
      <c r="J268" s="307"/>
      <c r="K268" s="307"/>
      <c r="L268" s="307"/>
      <c r="M268" s="307"/>
      <c r="N268" s="307"/>
      <c r="O268" s="307"/>
      <c r="P268" s="307"/>
      <c r="Q268" s="307"/>
      <c r="R268" s="307"/>
      <c r="S268" s="307"/>
      <c r="T268" s="307"/>
      <c r="U268" s="307"/>
      <c r="V268" s="307"/>
      <c r="W268" s="307"/>
    </row>
    <row r="269">
      <c r="A269" s="178">
        <v>266.0</v>
      </c>
      <c r="B269" s="178"/>
      <c r="C269" s="178"/>
      <c r="D269" s="158"/>
      <c r="E269" s="178"/>
      <c r="F269" s="178"/>
      <c r="G269" s="158"/>
      <c r="H269" s="337"/>
      <c r="I269" s="178"/>
      <c r="J269" s="307"/>
      <c r="K269" s="307"/>
      <c r="L269" s="307"/>
      <c r="M269" s="307"/>
      <c r="N269" s="307"/>
      <c r="O269" s="307"/>
      <c r="P269" s="307"/>
      <c r="Q269" s="307"/>
      <c r="R269" s="307"/>
      <c r="S269" s="307"/>
      <c r="T269" s="307"/>
      <c r="U269" s="307"/>
      <c r="V269" s="307"/>
      <c r="W269" s="307"/>
    </row>
    <row r="270">
      <c r="A270" s="178">
        <v>267.0</v>
      </c>
      <c r="B270" s="178"/>
      <c r="C270" s="178"/>
      <c r="D270" s="158"/>
      <c r="E270" s="178"/>
      <c r="F270" s="178"/>
      <c r="G270" s="158"/>
      <c r="H270" s="337"/>
      <c r="I270" s="178"/>
      <c r="J270" s="307"/>
      <c r="K270" s="307"/>
      <c r="L270" s="307"/>
      <c r="M270" s="307"/>
      <c r="N270" s="307"/>
      <c r="O270" s="307"/>
      <c r="P270" s="307"/>
      <c r="Q270" s="307"/>
      <c r="R270" s="307"/>
      <c r="S270" s="307"/>
      <c r="T270" s="307"/>
      <c r="U270" s="307"/>
      <c r="V270" s="307"/>
      <c r="W270" s="307"/>
    </row>
    <row r="271">
      <c r="A271" s="178">
        <v>268.0</v>
      </c>
      <c r="B271" s="178"/>
      <c r="C271" s="178"/>
      <c r="D271" s="158"/>
      <c r="E271" s="368"/>
      <c r="F271" s="178"/>
      <c r="G271" s="158"/>
      <c r="H271" s="337"/>
      <c r="I271" s="226"/>
      <c r="J271" s="307"/>
      <c r="K271" s="307"/>
      <c r="L271" s="307"/>
      <c r="M271" s="307"/>
      <c r="N271" s="307"/>
      <c r="O271" s="307"/>
      <c r="P271" s="307"/>
      <c r="Q271" s="307"/>
      <c r="R271" s="307"/>
      <c r="S271" s="307"/>
      <c r="T271" s="307"/>
      <c r="U271" s="307"/>
      <c r="V271" s="307"/>
      <c r="W271" s="307"/>
    </row>
    <row r="272">
      <c r="A272" s="178">
        <v>269.0</v>
      </c>
      <c r="B272" s="178"/>
      <c r="C272" s="178"/>
      <c r="D272" s="158"/>
      <c r="E272" s="178"/>
      <c r="F272" s="178"/>
      <c r="G272" s="158"/>
      <c r="H272" s="337"/>
      <c r="I272" s="178"/>
      <c r="J272" s="307"/>
      <c r="K272" s="307"/>
      <c r="L272" s="307"/>
      <c r="M272" s="307"/>
      <c r="N272" s="307"/>
      <c r="O272" s="307"/>
      <c r="P272" s="307"/>
      <c r="Q272" s="307"/>
      <c r="R272" s="307"/>
      <c r="S272" s="307"/>
      <c r="T272" s="307"/>
      <c r="U272" s="307"/>
      <c r="V272" s="307"/>
      <c r="W272" s="307"/>
    </row>
    <row r="273">
      <c r="A273" s="178">
        <v>270.0</v>
      </c>
      <c r="B273" s="178"/>
      <c r="C273" s="178"/>
      <c r="D273" s="158"/>
      <c r="E273" s="178"/>
      <c r="F273" s="178"/>
      <c r="G273" s="158"/>
      <c r="H273" s="337"/>
      <c r="I273" s="178"/>
      <c r="J273" s="307"/>
      <c r="K273" s="307"/>
      <c r="L273" s="307"/>
      <c r="M273" s="307"/>
      <c r="N273" s="307"/>
      <c r="O273" s="307"/>
      <c r="P273" s="307"/>
      <c r="Q273" s="307"/>
      <c r="R273" s="307"/>
      <c r="S273" s="307"/>
      <c r="T273" s="307"/>
      <c r="U273" s="307"/>
      <c r="V273" s="307"/>
      <c r="W273" s="307"/>
    </row>
    <row r="274">
      <c r="A274" s="178">
        <v>271.0</v>
      </c>
      <c r="B274" s="368"/>
      <c r="C274" s="178"/>
      <c r="D274" s="158"/>
      <c r="E274" s="178"/>
      <c r="F274" s="178"/>
      <c r="G274" s="158"/>
      <c r="H274" s="309"/>
      <c r="I274" s="178"/>
      <c r="J274" s="307"/>
      <c r="K274" s="307"/>
      <c r="L274" s="307"/>
      <c r="M274" s="307"/>
      <c r="N274" s="307"/>
      <c r="O274" s="307"/>
      <c r="P274" s="307"/>
      <c r="Q274" s="307"/>
      <c r="R274" s="307"/>
      <c r="S274" s="307"/>
      <c r="T274" s="307"/>
      <c r="U274" s="307"/>
      <c r="V274" s="307"/>
      <c r="W274" s="307"/>
    </row>
    <row r="275">
      <c r="A275" s="178">
        <v>272.0</v>
      </c>
      <c r="B275" s="178"/>
      <c r="C275" s="178"/>
      <c r="D275" s="158"/>
      <c r="E275" s="178"/>
      <c r="F275" s="178"/>
      <c r="G275" s="158"/>
      <c r="H275" s="309"/>
      <c r="I275" s="178"/>
      <c r="J275" s="307"/>
      <c r="K275" s="307"/>
      <c r="L275" s="307"/>
      <c r="M275" s="307"/>
      <c r="N275" s="307"/>
      <c r="O275" s="307"/>
      <c r="P275" s="307"/>
      <c r="Q275" s="307"/>
      <c r="R275" s="307"/>
      <c r="S275" s="307"/>
      <c r="T275" s="307"/>
      <c r="U275" s="307"/>
      <c r="V275" s="307"/>
      <c r="W275" s="307"/>
    </row>
    <row r="276">
      <c r="A276" s="178">
        <v>273.0</v>
      </c>
      <c r="B276" s="178"/>
      <c r="C276" s="178"/>
      <c r="D276" s="158"/>
      <c r="E276" s="178"/>
      <c r="F276" s="178"/>
      <c r="G276" s="158"/>
      <c r="H276" s="337"/>
      <c r="I276" s="178"/>
      <c r="J276" s="307"/>
      <c r="K276" s="307"/>
      <c r="L276" s="307"/>
      <c r="M276" s="307"/>
      <c r="N276" s="307"/>
      <c r="O276" s="307"/>
      <c r="P276" s="307"/>
      <c r="Q276" s="307"/>
      <c r="R276" s="307"/>
      <c r="S276" s="307"/>
      <c r="T276" s="307"/>
      <c r="U276" s="307"/>
      <c r="V276" s="307"/>
      <c r="W276" s="307"/>
    </row>
    <row r="277">
      <c r="A277" s="178">
        <v>274.0</v>
      </c>
      <c r="B277" s="178"/>
      <c r="C277" s="178"/>
      <c r="D277" s="158"/>
      <c r="E277" s="178"/>
      <c r="F277" s="178"/>
      <c r="G277" s="158"/>
      <c r="H277" s="337"/>
      <c r="I277" s="178"/>
      <c r="J277" s="307"/>
      <c r="K277" s="307"/>
      <c r="L277" s="307"/>
      <c r="M277" s="307"/>
      <c r="N277" s="307"/>
      <c r="O277" s="307"/>
      <c r="P277" s="307"/>
      <c r="Q277" s="307"/>
      <c r="R277" s="307"/>
      <c r="S277" s="307"/>
      <c r="T277" s="307"/>
      <c r="U277" s="307"/>
      <c r="V277" s="307"/>
      <c r="W277" s="307"/>
    </row>
    <row r="278">
      <c r="A278" s="178">
        <v>275.0</v>
      </c>
      <c r="B278" s="178"/>
      <c r="C278" s="178"/>
      <c r="D278" s="158"/>
      <c r="E278" s="178"/>
      <c r="F278" s="178"/>
      <c r="G278" s="158"/>
      <c r="H278" s="309"/>
      <c r="I278" s="178"/>
      <c r="J278" s="307"/>
      <c r="K278" s="307"/>
      <c r="L278" s="307"/>
      <c r="M278" s="307"/>
      <c r="N278" s="307"/>
      <c r="O278" s="307"/>
      <c r="P278" s="307"/>
      <c r="Q278" s="307"/>
      <c r="R278" s="307"/>
      <c r="S278" s="307"/>
      <c r="T278" s="307"/>
      <c r="U278" s="307"/>
      <c r="V278" s="307"/>
      <c r="W278" s="307"/>
    </row>
    <row r="279">
      <c r="A279" s="178">
        <v>276.0</v>
      </c>
      <c r="B279" s="178"/>
      <c r="C279" s="178"/>
      <c r="D279" s="158"/>
      <c r="E279" s="178"/>
      <c r="F279" s="178"/>
      <c r="G279" s="158"/>
      <c r="H279" s="337"/>
      <c r="I279" s="178"/>
      <c r="J279" s="307"/>
      <c r="K279" s="307"/>
      <c r="L279" s="307"/>
      <c r="M279" s="307"/>
      <c r="N279" s="307"/>
      <c r="O279" s="307"/>
      <c r="P279" s="307"/>
      <c r="Q279" s="307"/>
      <c r="R279" s="307"/>
      <c r="S279" s="307"/>
      <c r="T279" s="307"/>
      <c r="U279" s="307"/>
      <c r="V279" s="307"/>
      <c r="W279" s="307"/>
    </row>
    <row r="280">
      <c r="A280" s="178">
        <v>277.0</v>
      </c>
      <c r="B280" s="178"/>
      <c r="C280" s="178"/>
      <c r="D280" s="158"/>
      <c r="E280" s="178"/>
      <c r="F280" s="178"/>
      <c r="G280" s="158"/>
      <c r="H280" s="337"/>
      <c r="I280" s="178"/>
      <c r="J280" s="307"/>
      <c r="K280" s="307"/>
      <c r="L280" s="307"/>
      <c r="M280" s="307"/>
      <c r="N280" s="307"/>
      <c r="O280" s="307"/>
      <c r="P280" s="307"/>
      <c r="Q280" s="307"/>
      <c r="R280" s="307"/>
      <c r="S280" s="307"/>
      <c r="T280" s="307"/>
      <c r="U280" s="307"/>
      <c r="V280" s="307"/>
      <c r="W280" s="307"/>
    </row>
    <row r="281">
      <c r="A281" s="178">
        <v>278.0</v>
      </c>
      <c r="B281" s="178"/>
      <c r="C281" s="178"/>
      <c r="D281" s="158"/>
      <c r="E281" s="178"/>
      <c r="F281" s="178"/>
      <c r="G281" s="158"/>
      <c r="H281" s="337"/>
      <c r="I281" s="178"/>
      <c r="J281" s="307"/>
      <c r="K281" s="307"/>
      <c r="L281" s="307"/>
      <c r="M281" s="307"/>
      <c r="N281" s="307"/>
      <c r="O281" s="307"/>
      <c r="P281" s="307"/>
      <c r="Q281" s="307"/>
      <c r="R281" s="307"/>
      <c r="S281" s="307"/>
      <c r="T281" s="307"/>
      <c r="U281" s="307"/>
      <c r="V281" s="307"/>
      <c r="W281" s="307"/>
    </row>
    <row r="282">
      <c r="A282" s="178">
        <v>279.0</v>
      </c>
      <c r="B282" s="178"/>
      <c r="C282" s="178"/>
      <c r="D282" s="158"/>
      <c r="E282" s="178"/>
      <c r="F282" s="178"/>
      <c r="G282" s="158"/>
      <c r="H282" s="337"/>
      <c r="I282" s="226"/>
      <c r="J282" s="307"/>
      <c r="K282" s="307"/>
      <c r="L282" s="307"/>
      <c r="M282" s="307"/>
      <c r="N282" s="307"/>
      <c r="O282" s="307"/>
      <c r="P282" s="307"/>
      <c r="Q282" s="307"/>
      <c r="R282" s="307"/>
      <c r="S282" s="307"/>
      <c r="T282" s="307"/>
      <c r="U282" s="307"/>
      <c r="V282" s="307"/>
      <c r="W282" s="307"/>
    </row>
    <row r="283">
      <c r="A283" s="178">
        <v>280.0</v>
      </c>
      <c r="B283" s="178"/>
      <c r="C283" s="178"/>
      <c r="D283" s="158"/>
      <c r="E283" s="178"/>
      <c r="F283" s="178"/>
      <c r="G283" s="158"/>
      <c r="H283" s="337"/>
      <c r="I283" s="178"/>
      <c r="J283" s="307"/>
      <c r="K283" s="307"/>
      <c r="L283" s="307"/>
      <c r="M283" s="307"/>
      <c r="N283" s="307"/>
      <c r="O283" s="307"/>
      <c r="P283" s="307"/>
      <c r="Q283" s="307"/>
      <c r="R283" s="307"/>
      <c r="S283" s="307"/>
      <c r="T283" s="307"/>
      <c r="U283" s="307"/>
      <c r="V283" s="307"/>
      <c r="W283" s="307"/>
    </row>
    <row r="284">
      <c r="A284" s="178">
        <v>281.0</v>
      </c>
      <c r="B284" s="178"/>
      <c r="C284" s="178"/>
      <c r="D284" s="158"/>
      <c r="E284" s="178"/>
      <c r="F284" s="178"/>
      <c r="G284" s="158"/>
      <c r="H284" s="337"/>
      <c r="I284" s="178"/>
      <c r="J284" s="307"/>
      <c r="K284" s="307"/>
      <c r="L284" s="307"/>
      <c r="M284" s="307"/>
      <c r="N284" s="307"/>
      <c r="O284" s="307"/>
      <c r="P284" s="307"/>
      <c r="Q284" s="307"/>
      <c r="R284" s="307"/>
      <c r="S284" s="307"/>
      <c r="T284" s="307"/>
      <c r="U284" s="307"/>
      <c r="V284" s="307"/>
      <c r="W284" s="307"/>
    </row>
    <row r="285">
      <c r="A285" s="178">
        <v>282.0</v>
      </c>
      <c r="B285" s="178"/>
      <c r="C285" s="178"/>
      <c r="D285" s="158"/>
      <c r="E285" s="178"/>
      <c r="F285" s="178"/>
      <c r="G285" s="158"/>
      <c r="H285" s="337"/>
      <c r="I285" s="178"/>
      <c r="J285" s="307"/>
      <c r="K285" s="307"/>
      <c r="L285" s="307"/>
      <c r="M285" s="307"/>
      <c r="N285" s="307"/>
      <c r="O285" s="307"/>
      <c r="P285" s="307"/>
      <c r="Q285" s="307"/>
      <c r="R285" s="307"/>
      <c r="S285" s="307"/>
      <c r="T285" s="307"/>
      <c r="U285" s="307"/>
      <c r="V285" s="307"/>
      <c r="W285" s="307"/>
    </row>
    <row r="286">
      <c r="A286" s="178">
        <v>283.0</v>
      </c>
      <c r="B286" s="178"/>
      <c r="C286" s="178"/>
      <c r="D286" s="158"/>
      <c r="E286" s="178"/>
      <c r="F286" s="178"/>
      <c r="G286" s="158"/>
      <c r="H286" s="226"/>
      <c r="I286" s="178"/>
      <c r="J286" s="307"/>
      <c r="K286" s="307"/>
      <c r="L286" s="307"/>
      <c r="M286" s="307"/>
      <c r="N286" s="307"/>
      <c r="O286" s="307"/>
      <c r="P286" s="307"/>
      <c r="Q286" s="307"/>
      <c r="R286" s="307"/>
      <c r="S286" s="307"/>
      <c r="T286" s="307"/>
      <c r="U286" s="307"/>
      <c r="V286" s="307"/>
      <c r="W286" s="307"/>
    </row>
    <row r="287">
      <c r="A287" s="178">
        <v>284.0</v>
      </c>
      <c r="B287" s="178"/>
      <c r="C287" s="178"/>
      <c r="D287" s="158"/>
      <c r="E287" s="178"/>
      <c r="F287" s="178"/>
      <c r="G287" s="158"/>
      <c r="H287" s="337"/>
      <c r="I287" s="178"/>
      <c r="J287" s="307"/>
      <c r="K287" s="307"/>
      <c r="L287" s="307"/>
      <c r="M287" s="307"/>
      <c r="N287" s="307"/>
      <c r="O287" s="307"/>
      <c r="P287" s="307"/>
      <c r="Q287" s="307"/>
      <c r="R287" s="307"/>
      <c r="S287" s="307"/>
      <c r="T287" s="307"/>
      <c r="U287" s="307"/>
      <c r="V287" s="307"/>
      <c r="W287" s="307"/>
    </row>
    <row r="288">
      <c r="A288" s="178">
        <v>285.0</v>
      </c>
      <c r="B288" s="178"/>
      <c r="C288" s="178"/>
      <c r="D288" s="158"/>
      <c r="E288" s="178"/>
      <c r="F288" s="178"/>
      <c r="G288" s="158"/>
      <c r="H288" s="337"/>
      <c r="I288" s="178"/>
      <c r="J288" s="307"/>
      <c r="K288" s="307"/>
      <c r="L288" s="307"/>
      <c r="M288" s="307"/>
      <c r="N288" s="307"/>
      <c r="O288" s="307"/>
      <c r="P288" s="307"/>
      <c r="Q288" s="307"/>
      <c r="R288" s="307"/>
      <c r="S288" s="307"/>
      <c r="T288" s="307"/>
      <c r="U288" s="307"/>
      <c r="V288" s="307"/>
      <c r="W288" s="307"/>
    </row>
    <row r="289">
      <c r="A289" s="178">
        <v>286.0</v>
      </c>
      <c r="B289" s="178"/>
      <c r="C289" s="226"/>
      <c r="D289" s="158"/>
      <c r="E289" s="178"/>
      <c r="F289" s="178"/>
      <c r="G289" s="158"/>
      <c r="H289" s="337"/>
      <c r="I289" s="178"/>
      <c r="J289" s="307"/>
      <c r="K289" s="307"/>
      <c r="L289" s="307"/>
      <c r="M289" s="307"/>
      <c r="N289" s="307"/>
      <c r="O289" s="307"/>
      <c r="P289" s="307"/>
      <c r="Q289" s="307"/>
      <c r="R289" s="307"/>
      <c r="S289" s="307"/>
      <c r="T289" s="307"/>
      <c r="U289" s="307"/>
      <c r="V289" s="307"/>
      <c r="W289" s="307"/>
    </row>
    <row r="290">
      <c r="A290" s="178">
        <v>287.0</v>
      </c>
      <c r="B290" s="178"/>
      <c r="C290" s="178"/>
      <c r="D290" s="158"/>
      <c r="E290" s="178"/>
      <c r="F290" s="178"/>
      <c r="G290" s="158"/>
      <c r="H290" s="337"/>
      <c r="I290" s="178"/>
      <c r="J290" s="307"/>
      <c r="K290" s="307"/>
      <c r="L290" s="307"/>
      <c r="M290" s="307"/>
      <c r="N290" s="307"/>
      <c r="O290" s="307"/>
      <c r="P290" s="307"/>
      <c r="Q290" s="307"/>
      <c r="R290" s="307"/>
      <c r="S290" s="307"/>
      <c r="T290" s="307"/>
      <c r="U290" s="307"/>
      <c r="V290" s="307"/>
      <c r="W290" s="307"/>
    </row>
    <row r="291">
      <c r="A291" s="178">
        <v>288.0</v>
      </c>
      <c r="B291" s="178"/>
      <c r="C291" s="178"/>
      <c r="D291" s="158"/>
      <c r="E291" s="178"/>
      <c r="F291" s="178"/>
      <c r="G291" s="158"/>
      <c r="H291" s="337"/>
      <c r="I291" s="178"/>
      <c r="J291" s="307"/>
      <c r="K291" s="307"/>
      <c r="L291" s="307"/>
      <c r="M291" s="307"/>
      <c r="N291" s="307"/>
      <c r="O291" s="307"/>
      <c r="P291" s="307"/>
      <c r="Q291" s="307"/>
      <c r="R291" s="307"/>
      <c r="S291" s="307"/>
      <c r="T291" s="307"/>
      <c r="U291" s="307"/>
      <c r="V291" s="307"/>
      <c r="W291" s="307"/>
    </row>
    <row r="292">
      <c r="A292" s="178">
        <v>289.0</v>
      </c>
      <c r="B292" s="178"/>
      <c r="C292" s="178"/>
      <c r="D292" s="158"/>
      <c r="E292" s="178"/>
      <c r="F292" s="178"/>
      <c r="G292" s="158"/>
      <c r="H292" s="337"/>
      <c r="I292" s="178"/>
      <c r="J292" s="307"/>
      <c r="K292" s="307"/>
      <c r="L292" s="307"/>
      <c r="M292" s="307"/>
      <c r="N292" s="307"/>
      <c r="O292" s="307"/>
      <c r="P292" s="307"/>
      <c r="Q292" s="307"/>
      <c r="R292" s="307"/>
      <c r="S292" s="307"/>
      <c r="T292" s="307"/>
      <c r="U292" s="307"/>
      <c r="V292" s="307"/>
      <c r="W292" s="307"/>
    </row>
    <row r="293">
      <c r="A293" s="178">
        <v>290.0</v>
      </c>
      <c r="B293" s="178"/>
      <c r="C293" s="178"/>
      <c r="D293" s="158"/>
      <c r="E293" s="178"/>
      <c r="F293" s="178"/>
      <c r="G293" s="158"/>
      <c r="H293" s="337"/>
      <c r="I293" s="178"/>
      <c r="J293" s="307"/>
      <c r="K293" s="307"/>
      <c r="L293" s="307"/>
      <c r="M293" s="307"/>
      <c r="N293" s="307"/>
      <c r="O293" s="307"/>
      <c r="P293" s="307"/>
      <c r="Q293" s="307"/>
      <c r="R293" s="307"/>
      <c r="S293" s="307"/>
      <c r="T293" s="307"/>
      <c r="U293" s="307"/>
      <c r="V293" s="307"/>
      <c r="W293" s="307"/>
    </row>
    <row r="294">
      <c r="A294" s="178">
        <v>291.0</v>
      </c>
      <c r="B294" s="178"/>
      <c r="C294" s="178"/>
      <c r="D294" s="158"/>
      <c r="E294" s="178"/>
      <c r="F294" s="178"/>
      <c r="G294" s="158"/>
      <c r="H294" s="337"/>
      <c r="I294" s="178"/>
      <c r="J294" s="307"/>
      <c r="K294" s="307"/>
      <c r="L294" s="307"/>
      <c r="M294" s="307"/>
      <c r="N294" s="307"/>
      <c r="O294" s="307"/>
      <c r="P294" s="307"/>
      <c r="Q294" s="307"/>
      <c r="R294" s="307"/>
      <c r="S294" s="307"/>
      <c r="T294" s="307"/>
      <c r="U294" s="307"/>
      <c r="V294" s="307"/>
      <c r="W294" s="307"/>
    </row>
    <row r="295">
      <c r="A295" s="178">
        <v>292.0</v>
      </c>
      <c r="B295" s="178"/>
      <c r="C295" s="226"/>
      <c r="D295" s="158"/>
      <c r="E295" s="178"/>
      <c r="F295" s="178"/>
      <c r="G295" s="158"/>
      <c r="H295" s="337"/>
      <c r="I295" s="178"/>
      <c r="J295" s="307"/>
      <c r="K295" s="307"/>
      <c r="L295" s="307"/>
      <c r="M295" s="307"/>
      <c r="N295" s="307"/>
      <c r="O295" s="307"/>
      <c r="P295" s="307"/>
      <c r="Q295" s="307"/>
      <c r="R295" s="307"/>
      <c r="S295" s="307"/>
      <c r="T295" s="307"/>
      <c r="U295" s="307"/>
      <c r="V295" s="307"/>
      <c r="W295" s="307"/>
    </row>
    <row r="296">
      <c r="A296" s="178">
        <v>293.0</v>
      </c>
      <c r="B296" s="178"/>
      <c r="C296" s="178"/>
      <c r="D296" s="158"/>
      <c r="E296" s="178"/>
      <c r="F296" s="178"/>
      <c r="G296" s="158"/>
      <c r="H296" s="337"/>
      <c r="I296" s="178"/>
      <c r="J296" s="307"/>
      <c r="K296" s="307"/>
      <c r="L296" s="307"/>
      <c r="M296" s="307"/>
      <c r="N296" s="307"/>
      <c r="O296" s="307"/>
      <c r="P296" s="307"/>
      <c r="Q296" s="307"/>
      <c r="R296" s="307"/>
      <c r="S296" s="307"/>
      <c r="T296" s="307"/>
      <c r="U296" s="307"/>
      <c r="V296" s="307"/>
      <c r="W296" s="307"/>
    </row>
    <row r="297">
      <c r="A297" s="178">
        <v>294.0</v>
      </c>
      <c r="B297" s="178"/>
      <c r="C297" s="178"/>
      <c r="D297" s="158"/>
      <c r="E297" s="178"/>
      <c r="F297" s="178"/>
      <c r="G297" s="158"/>
      <c r="H297" s="337"/>
      <c r="I297" s="178"/>
      <c r="J297" s="307"/>
      <c r="K297" s="307"/>
      <c r="L297" s="307"/>
      <c r="M297" s="307"/>
      <c r="N297" s="307"/>
      <c r="O297" s="307"/>
      <c r="P297" s="307"/>
      <c r="Q297" s="307"/>
      <c r="R297" s="307"/>
      <c r="S297" s="307"/>
      <c r="T297" s="307"/>
      <c r="U297" s="307"/>
      <c r="V297" s="307"/>
      <c r="W297" s="307"/>
    </row>
    <row r="298">
      <c r="A298" s="178">
        <v>295.0</v>
      </c>
      <c r="B298" s="178"/>
      <c r="C298" s="178"/>
      <c r="D298" s="158"/>
      <c r="E298" s="178"/>
      <c r="F298" s="178"/>
      <c r="G298" s="158"/>
      <c r="H298" s="337"/>
      <c r="I298" s="178"/>
      <c r="J298" s="307"/>
      <c r="K298" s="307"/>
      <c r="L298" s="307"/>
      <c r="M298" s="307"/>
      <c r="N298" s="307"/>
      <c r="O298" s="307"/>
      <c r="P298" s="307"/>
      <c r="Q298" s="307"/>
      <c r="R298" s="307"/>
      <c r="S298" s="307"/>
      <c r="T298" s="307"/>
      <c r="U298" s="307"/>
      <c r="V298" s="307"/>
      <c r="W298" s="307"/>
    </row>
    <row r="299">
      <c r="A299" s="178">
        <v>296.0</v>
      </c>
      <c r="B299" s="178"/>
      <c r="C299" s="178"/>
      <c r="D299" s="158"/>
      <c r="E299" s="178"/>
      <c r="F299" s="178"/>
      <c r="G299" s="158"/>
      <c r="H299" s="337"/>
      <c r="I299" s="178"/>
      <c r="J299" s="307"/>
      <c r="K299" s="307"/>
      <c r="L299" s="307"/>
      <c r="M299" s="307"/>
      <c r="N299" s="307"/>
      <c r="O299" s="307"/>
      <c r="P299" s="307"/>
      <c r="Q299" s="307"/>
      <c r="R299" s="307"/>
      <c r="S299" s="307"/>
      <c r="T299" s="307"/>
      <c r="U299" s="307"/>
      <c r="V299" s="307"/>
      <c r="W299" s="307"/>
    </row>
    <row r="300">
      <c r="A300" s="178">
        <v>297.0</v>
      </c>
      <c r="B300" s="178"/>
      <c r="C300" s="178"/>
      <c r="D300" s="158"/>
      <c r="E300" s="178"/>
      <c r="F300" s="178"/>
      <c r="G300" s="158"/>
      <c r="H300" s="337"/>
      <c r="I300" s="178"/>
      <c r="J300" s="307"/>
      <c r="K300" s="307"/>
      <c r="L300" s="307"/>
      <c r="M300" s="307"/>
      <c r="N300" s="307"/>
      <c r="O300" s="307"/>
      <c r="P300" s="307"/>
      <c r="Q300" s="307"/>
      <c r="R300" s="307"/>
      <c r="S300" s="307"/>
      <c r="T300" s="307"/>
      <c r="U300" s="307"/>
      <c r="V300" s="307"/>
      <c r="W300" s="307"/>
    </row>
    <row r="301">
      <c r="A301" s="178">
        <v>298.0</v>
      </c>
      <c r="B301" s="178"/>
      <c r="C301" s="178"/>
      <c r="D301" s="158"/>
      <c r="E301" s="178"/>
      <c r="F301" s="178"/>
      <c r="G301" s="158"/>
      <c r="H301" s="337"/>
      <c r="I301" s="178"/>
      <c r="J301" s="307"/>
      <c r="K301" s="307"/>
      <c r="L301" s="307"/>
      <c r="M301" s="307"/>
      <c r="N301" s="307"/>
      <c r="O301" s="307"/>
      <c r="P301" s="307"/>
      <c r="Q301" s="307"/>
      <c r="R301" s="307"/>
      <c r="S301" s="307"/>
      <c r="T301" s="307"/>
      <c r="U301" s="307"/>
      <c r="V301" s="307"/>
      <c r="W301" s="307"/>
    </row>
    <row r="302">
      <c r="A302" s="178">
        <v>299.0</v>
      </c>
      <c r="B302" s="178"/>
      <c r="C302" s="226"/>
      <c r="D302" s="158"/>
      <c r="E302" s="178"/>
      <c r="F302" s="178"/>
      <c r="G302" s="158"/>
      <c r="H302" s="337"/>
      <c r="I302" s="178"/>
      <c r="J302" s="307"/>
      <c r="K302" s="307"/>
      <c r="L302" s="307"/>
      <c r="M302" s="307"/>
      <c r="N302" s="307"/>
      <c r="O302" s="307"/>
      <c r="P302" s="307"/>
      <c r="Q302" s="307"/>
      <c r="R302" s="307"/>
      <c r="S302" s="307"/>
      <c r="T302" s="307"/>
      <c r="U302" s="307"/>
      <c r="V302" s="307"/>
      <c r="W302" s="307"/>
    </row>
    <row r="303">
      <c r="A303" s="178">
        <v>300.0</v>
      </c>
      <c r="B303" s="178"/>
      <c r="C303" s="226"/>
      <c r="D303" s="158"/>
      <c r="E303" s="178"/>
      <c r="F303" s="178"/>
      <c r="G303" s="158"/>
      <c r="H303" s="337"/>
      <c r="I303" s="178"/>
      <c r="J303" s="307"/>
      <c r="K303" s="307"/>
      <c r="L303" s="307"/>
      <c r="M303" s="307"/>
      <c r="N303" s="307"/>
      <c r="O303" s="307"/>
      <c r="P303" s="307"/>
      <c r="Q303" s="307"/>
      <c r="R303" s="307"/>
      <c r="S303" s="307"/>
      <c r="T303" s="307"/>
      <c r="U303" s="307"/>
      <c r="V303" s="307"/>
      <c r="W303" s="307"/>
    </row>
    <row r="304">
      <c r="A304" s="178">
        <v>301.0</v>
      </c>
      <c r="B304" s="226"/>
      <c r="C304" s="226"/>
      <c r="D304" s="156"/>
      <c r="E304" s="178"/>
      <c r="F304" s="178"/>
      <c r="G304" s="156"/>
      <c r="H304" s="226"/>
      <c r="I304" s="178"/>
      <c r="J304" s="307"/>
      <c r="K304" s="307"/>
      <c r="L304" s="307"/>
      <c r="M304" s="307"/>
      <c r="N304" s="307"/>
      <c r="O304" s="307"/>
      <c r="P304" s="307"/>
      <c r="Q304" s="307"/>
      <c r="R304" s="307"/>
      <c r="S304" s="307"/>
      <c r="T304" s="307"/>
      <c r="U304" s="307"/>
      <c r="V304" s="307"/>
      <c r="W304" s="307"/>
    </row>
    <row r="305">
      <c r="A305" s="178">
        <v>302.0</v>
      </c>
      <c r="B305" s="178"/>
      <c r="C305" s="178"/>
      <c r="D305" s="158"/>
      <c r="E305" s="178"/>
      <c r="F305" s="178"/>
      <c r="G305" s="158"/>
      <c r="H305" s="337"/>
      <c r="I305" s="178"/>
      <c r="J305" s="307"/>
      <c r="K305" s="307"/>
      <c r="L305" s="307"/>
      <c r="M305" s="307"/>
      <c r="N305" s="307"/>
      <c r="O305" s="307"/>
      <c r="P305" s="307"/>
      <c r="Q305" s="307"/>
      <c r="R305" s="307"/>
      <c r="S305" s="307"/>
      <c r="T305" s="307"/>
      <c r="U305" s="307"/>
      <c r="V305" s="307"/>
      <c r="W305" s="307"/>
    </row>
    <row r="306">
      <c r="A306" s="178">
        <v>303.0</v>
      </c>
      <c r="B306" s="178"/>
      <c r="C306" s="178"/>
      <c r="D306" s="158"/>
      <c r="E306" s="178"/>
      <c r="F306" s="178"/>
      <c r="G306" s="156"/>
      <c r="H306" s="337"/>
      <c r="I306" s="178"/>
      <c r="J306" s="307"/>
      <c r="K306" s="307"/>
      <c r="L306" s="307"/>
      <c r="M306" s="307"/>
      <c r="N306" s="307"/>
      <c r="O306" s="307"/>
      <c r="P306" s="307"/>
      <c r="Q306" s="307"/>
      <c r="R306" s="307"/>
      <c r="S306" s="307"/>
      <c r="T306" s="307"/>
      <c r="U306" s="307"/>
      <c r="V306" s="307"/>
      <c r="W306" s="307"/>
    </row>
    <row r="307">
      <c r="A307" s="178">
        <v>304.0</v>
      </c>
      <c r="B307" s="178"/>
      <c r="C307" s="178"/>
      <c r="D307" s="158"/>
      <c r="E307" s="178"/>
      <c r="F307" s="178"/>
      <c r="G307" s="158"/>
      <c r="H307" s="337"/>
      <c r="I307" s="178"/>
      <c r="J307" s="307"/>
      <c r="K307" s="307"/>
      <c r="L307" s="307"/>
      <c r="M307" s="307"/>
      <c r="N307" s="307"/>
      <c r="O307" s="307"/>
      <c r="P307" s="307"/>
      <c r="Q307" s="307"/>
      <c r="R307" s="307"/>
      <c r="S307" s="307"/>
      <c r="T307" s="307"/>
      <c r="U307" s="307"/>
      <c r="V307" s="307"/>
      <c r="W307" s="307"/>
    </row>
    <row r="308">
      <c r="A308" s="178">
        <v>305.0</v>
      </c>
      <c r="B308" s="178"/>
      <c r="C308" s="178"/>
      <c r="D308" s="158"/>
      <c r="E308" s="178"/>
      <c r="F308" s="178"/>
      <c r="G308" s="158"/>
      <c r="H308" s="337"/>
      <c r="I308" s="178"/>
      <c r="J308" s="307"/>
      <c r="K308" s="307"/>
      <c r="L308" s="307"/>
      <c r="M308" s="307"/>
      <c r="N308" s="307"/>
      <c r="O308" s="307"/>
      <c r="P308" s="307"/>
      <c r="Q308" s="307"/>
      <c r="R308" s="307"/>
      <c r="S308" s="307"/>
      <c r="T308" s="307"/>
      <c r="U308" s="307"/>
      <c r="V308" s="307"/>
      <c r="W308" s="307"/>
    </row>
    <row r="309">
      <c r="A309" s="178">
        <v>306.0</v>
      </c>
      <c r="B309" s="178"/>
      <c r="C309" s="178"/>
      <c r="D309" s="158"/>
      <c r="E309" s="178"/>
      <c r="F309" s="178"/>
      <c r="G309" s="158"/>
      <c r="H309" s="337"/>
      <c r="I309" s="178"/>
      <c r="J309" s="307"/>
      <c r="K309" s="307"/>
      <c r="L309" s="307"/>
      <c r="M309" s="307"/>
      <c r="N309" s="307"/>
      <c r="O309" s="307"/>
      <c r="P309" s="307"/>
      <c r="Q309" s="307"/>
      <c r="R309" s="307"/>
      <c r="S309" s="307"/>
      <c r="T309" s="307"/>
      <c r="U309" s="307"/>
      <c r="V309" s="307"/>
      <c r="W309" s="307"/>
    </row>
    <row r="310">
      <c r="A310" s="178">
        <v>307.0</v>
      </c>
      <c r="B310" s="178"/>
      <c r="C310" s="178"/>
      <c r="D310" s="158"/>
      <c r="E310" s="178"/>
      <c r="F310" s="178"/>
      <c r="G310" s="158"/>
      <c r="H310" s="337"/>
      <c r="I310" s="178"/>
      <c r="J310" s="307"/>
      <c r="K310" s="307"/>
      <c r="L310" s="307"/>
      <c r="M310" s="307"/>
      <c r="N310" s="307"/>
      <c r="O310" s="307"/>
      <c r="P310" s="307"/>
      <c r="Q310" s="307"/>
      <c r="R310" s="307"/>
      <c r="S310" s="307"/>
      <c r="T310" s="307"/>
      <c r="U310" s="307"/>
      <c r="V310" s="307"/>
      <c r="W310" s="307"/>
    </row>
    <row r="311">
      <c r="A311" s="178">
        <v>308.0</v>
      </c>
      <c r="B311" s="178"/>
      <c r="C311" s="178"/>
      <c r="D311" s="158"/>
      <c r="E311" s="178"/>
      <c r="F311" s="178"/>
      <c r="G311" s="158"/>
      <c r="H311" s="337"/>
      <c r="I311" s="178"/>
      <c r="J311" s="307"/>
      <c r="K311" s="307"/>
      <c r="L311" s="307"/>
      <c r="M311" s="307"/>
      <c r="N311" s="307"/>
      <c r="O311" s="307"/>
      <c r="P311" s="307"/>
      <c r="Q311" s="307"/>
      <c r="R311" s="307"/>
      <c r="S311" s="307"/>
      <c r="T311" s="307"/>
      <c r="U311" s="307"/>
      <c r="V311" s="307"/>
      <c r="W311" s="307"/>
    </row>
    <row r="312">
      <c r="A312" s="178">
        <v>309.0</v>
      </c>
      <c r="B312" s="178"/>
      <c r="C312" s="178"/>
      <c r="D312" s="158"/>
      <c r="E312" s="178"/>
      <c r="F312" s="178"/>
      <c r="G312" s="158"/>
      <c r="H312" s="337"/>
      <c r="I312" s="178"/>
      <c r="J312" s="307"/>
      <c r="K312" s="307"/>
      <c r="L312" s="307"/>
      <c r="M312" s="307"/>
      <c r="N312" s="307"/>
      <c r="O312" s="307"/>
      <c r="P312" s="307"/>
      <c r="Q312" s="307"/>
      <c r="R312" s="307"/>
      <c r="S312" s="307"/>
      <c r="T312" s="307"/>
      <c r="U312" s="307"/>
      <c r="V312" s="307"/>
      <c r="W312" s="307"/>
    </row>
    <row r="313">
      <c r="A313" s="178">
        <v>310.0</v>
      </c>
      <c r="B313" s="178"/>
      <c r="C313" s="178"/>
      <c r="D313" s="158"/>
      <c r="E313" s="178"/>
      <c r="F313" s="178"/>
      <c r="G313" s="158"/>
      <c r="H313" s="337"/>
      <c r="I313" s="178"/>
      <c r="J313" s="307"/>
      <c r="K313" s="307"/>
      <c r="L313" s="307"/>
      <c r="M313" s="307"/>
      <c r="N313" s="307"/>
      <c r="O313" s="307"/>
      <c r="P313" s="307"/>
      <c r="Q313" s="307"/>
      <c r="R313" s="307"/>
      <c r="S313" s="307"/>
      <c r="T313" s="307"/>
      <c r="U313" s="307"/>
      <c r="V313" s="307"/>
      <c r="W313" s="307"/>
    </row>
    <row r="314">
      <c r="A314" s="178">
        <v>311.0</v>
      </c>
      <c r="B314" s="178"/>
      <c r="C314" s="178"/>
      <c r="D314" s="158"/>
      <c r="E314" s="178"/>
      <c r="F314" s="178"/>
      <c r="G314" s="158"/>
      <c r="H314" s="337"/>
      <c r="I314" s="178"/>
      <c r="J314" s="307"/>
      <c r="K314" s="307"/>
      <c r="L314" s="307"/>
      <c r="M314" s="307"/>
      <c r="N314" s="307"/>
      <c r="O314" s="307"/>
      <c r="P314" s="307"/>
      <c r="Q314" s="307"/>
      <c r="R314" s="307"/>
      <c r="S314" s="307"/>
      <c r="T314" s="307"/>
      <c r="U314" s="307"/>
      <c r="V314" s="307"/>
      <c r="W314" s="307"/>
    </row>
    <row r="315">
      <c r="A315" s="178">
        <v>312.0</v>
      </c>
      <c r="B315" s="178"/>
      <c r="C315" s="178"/>
      <c r="D315" s="158"/>
      <c r="E315" s="178"/>
      <c r="F315" s="178"/>
      <c r="G315" s="158"/>
      <c r="H315" s="337"/>
      <c r="I315" s="226"/>
      <c r="J315" s="307"/>
      <c r="K315" s="307"/>
      <c r="L315" s="307"/>
      <c r="M315" s="307"/>
      <c r="N315" s="307"/>
      <c r="O315" s="307"/>
      <c r="P315" s="307"/>
      <c r="Q315" s="307"/>
      <c r="R315" s="307"/>
      <c r="S315" s="307"/>
      <c r="T315" s="307"/>
      <c r="U315" s="307"/>
      <c r="V315" s="307"/>
      <c r="W315" s="307"/>
    </row>
    <row r="316">
      <c r="A316" s="178">
        <v>313.0</v>
      </c>
      <c r="B316" s="178"/>
      <c r="C316" s="178"/>
      <c r="D316" s="355"/>
      <c r="E316" s="178"/>
      <c r="F316" s="178"/>
      <c r="G316" s="158"/>
      <c r="H316" s="337"/>
      <c r="I316" s="178"/>
      <c r="J316" s="307"/>
      <c r="K316" s="307"/>
      <c r="L316" s="307"/>
      <c r="M316" s="307"/>
      <c r="N316" s="307"/>
      <c r="O316" s="307"/>
      <c r="P316" s="307"/>
      <c r="Q316" s="307"/>
      <c r="R316" s="307"/>
      <c r="S316" s="307"/>
      <c r="T316" s="307"/>
      <c r="U316" s="307"/>
      <c r="V316" s="307"/>
      <c r="W316" s="307"/>
    </row>
    <row r="317">
      <c r="A317" s="178">
        <v>314.0</v>
      </c>
      <c r="B317" s="178"/>
      <c r="C317" s="226"/>
      <c r="D317" s="158"/>
      <c r="E317" s="178"/>
      <c r="F317" s="178"/>
      <c r="G317" s="158"/>
      <c r="H317" s="337"/>
      <c r="I317" s="178"/>
      <c r="J317" s="307"/>
      <c r="K317" s="307"/>
      <c r="L317" s="307"/>
      <c r="M317" s="307"/>
      <c r="N317" s="307"/>
      <c r="O317" s="307"/>
      <c r="P317" s="307"/>
      <c r="Q317" s="307"/>
      <c r="R317" s="307"/>
      <c r="S317" s="307"/>
      <c r="T317" s="307"/>
      <c r="U317" s="307"/>
      <c r="V317" s="307"/>
      <c r="W317" s="307"/>
    </row>
    <row r="318">
      <c r="A318" s="178"/>
      <c r="B318" s="178"/>
      <c r="C318" s="226"/>
      <c r="D318" s="158"/>
      <c r="E318" s="178"/>
      <c r="F318" s="178"/>
      <c r="G318" s="158"/>
      <c r="H318" s="337"/>
      <c r="I318" s="178"/>
      <c r="J318" s="307"/>
      <c r="K318" s="307"/>
      <c r="L318" s="307"/>
      <c r="M318" s="307"/>
      <c r="N318" s="307"/>
      <c r="O318" s="307"/>
      <c r="P318" s="307"/>
      <c r="Q318" s="307"/>
      <c r="R318" s="307"/>
      <c r="S318" s="307"/>
      <c r="T318" s="307"/>
      <c r="U318" s="307"/>
      <c r="V318" s="307"/>
      <c r="W318" s="307"/>
    </row>
    <row r="319">
      <c r="A319" s="178">
        <v>315.0</v>
      </c>
      <c r="B319" s="178"/>
      <c r="C319" s="178"/>
      <c r="D319" s="158"/>
      <c r="E319" s="178"/>
      <c r="F319" s="178"/>
      <c r="G319" s="158"/>
      <c r="H319" s="337"/>
      <c r="I319" s="178"/>
      <c r="J319" s="307"/>
      <c r="K319" s="307"/>
      <c r="L319" s="307"/>
      <c r="M319" s="307"/>
      <c r="N319" s="307"/>
      <c r="O319" s="307"/>
      <c r="P319" s="307"/>
      <c r="Q319" s="307"/>
      <c r="R319" s="307"/>
      <c r="S319" s="307"/>
      <c r="T319" s="307"/>
      <c r="U319" s="307"/>
      <c r="V319" s="307"/>
      <c r="W319" s="307"/>
    </row>
    <row r="320">
      <c r="A320" s="178">
        <v>316.0</v>
      </c>
      <c r="B320" s="178"/>
      <c r="C320" s="178"/>
      <c r="D320" s="158"/>
      <c r="E320" s="178"/>
      <c r="F320" s="178"/>
      <c r="G320" s="158"/>
      <c r="H320" s="337"/>
      <c r="I320" s="226"/>
      <c r="J320" s="307"/>
      <c r="K320" s="307"/>
      <c r="L320" s="307"/>
      <c r="M320" s="307"/>
      <c r="N320" s="307"/>
      <c r="O320" s="307"/>
      <c r="P320" s="307"/>
      <c r="Q320" s="307"/>
      <c r="R320" s="307"/>
      <c r="S320" s="307"/>
      <c r="T320" s="307"/>
      <c r="U320" s="307"/>
      <c r="V320" s="307"/>
      <c r="W320" s="307"/>
    </row>
    <row r="321">
      <c r="A321" s="178">
        <v>317.0</v>
      </c>
      <c r="B321" s="178"/>
      <c r="C321" s="178"/>
      <c r="D321" s="158"/>
      <c r="E321" s="178"/>
      <c r="F321" s="178"/>
      <c r="G321" s="158"/>
      <c r="H321" s="337"/>
      <c r="I321" s="178"/>
      <c r="J321" s="307"/>
      <c r="K321" s="307"/>
      <c r="L321" s="307"/>
      <c r="M321" s="307"/>
      <c r="N321" s="307"/>
      <c r="O321" s="307"/>
      <c r="P321" s="307"/>
      <c r="Q321" s="307"/>
      <c r="R321" s="307"/>
      <c r="S321" s="307"/>
      <c r="T321" s="307"/>
      <c r="U321" s="307"/>
      <c r="V321" s="307"/>
      <c r="W321" s="307"/>
    </row>
    <row r="322">
      <c r="A322" s="178">
        <v>318.0</v>
      </c>
      <c r="B322" s="178"/>
      <c r="C322" s="178"/>
      <c r="D322" s="158"/>
      <c r="E322" s="178"/>
      <c r="F322" s="178"/>
      <c r="G322" s="158"/>
      <c r="H322" s="337"/>
      <c r="I322" s="178"/>
      <c r="J322" s="307"/>
      <c r="K322" s="307"/>
      <c r="L322" s="307"/>
      <c r="M322" s="307"/>
      <c r="N322" s="307"/>
      <c r="O322" s="307"/>
      <c r="P322" s="307"/>
      <c r="Q322" s="307"/>
      <c r="R322" s="307"/>
      <c r="S322" s="307"/>
      <c r="T322" s="307"/>
      <c r="U322" s="307"/>
      <c r="V322" s="307"/>
      <c r="W322" s="307"/>
    </row>
    <row r="323">
      <c r="A323" s="178">
        <v>319.0</v>
      </c>
      <c r="B323" s="178"/>
      <c r="C323" s="178"/>
      <c r="D323" s="158"/>
      <c r="E323" s="178"/>
      <c r="F323" s="178"/>
      <c r="G323" s="158"/>
      <c r="H323" s="337"/>
      <c r="I323" s="178"/>
      <c r="J323" s="307"/>
      <c r="K323" s="307"/>
      <c r="L323" s="307"/>
      <c r="M323" s="307"/>
      <c r="N323" s="307"/>
      <c r="O323" s="307"/>
      <c r="P323" s="307"/>
      <c r="Q323" s="307"/>
      <c r="R323" s="307"/>
      <c r="S323" s="307"/>
      <c r="T323" s="307"/>
      <c r="U323" s="307"/>
      <c r="V323" s="307"/>
      <c r="W323" s="307"/>
    </row>
    <row r="324">
      <c r="A324" s="178">
        <v>320.0</v>
      </c>
      <c r="B324" s="178"/>
      <c r="C324" s="226"/>
      <c r="D324" s="158"/>
      <c r="E324" s="178"/>
      <c r="F324" s="178"/>
      <c r="G324" s="158"/>
      <c r="H324" s="337"/>
      <c r="I324" s="178"/>
      <c r="J324" s="307"/>
      <c r="K324" s="307"/>
      <c r="L324" s="307"/>
      <c r="M324" s="307"/>
      <c r="N324" s="307"/>
      <c r="O324" s="307"/>
      <c r="P324" s="307"/>
      <c r="Q324" s="307"/>
      <c r="R324" s="307"/>
      <c r="S324" s="307"/>
      <c r="T324" s="307"/>
      <c r="U324" s="307"/>
      <c r="V324" s="307"/>
      <c r="W324" s="307"/>
    </row>
    <row r="325">
      <c r="A325" s="178">
        <v>321.0</v>
      </c>
      <c r="B325" s="178"/>
      <c r="C325" s="178"/>
      <c r="D325" s="158"/>
      <c r="E325" s="178"/>
      <c r="F325" s="178"/>
      <c r="G325" s="158"/>
      <c r="H325" s="309"/>
      <c r="I325" s="178"/>
      <c r="J325" s="307"/>
      <c r="K325" s="307"/>
      <c r="L325" s="307"/>
      <c r="M325" s="307"/>
      <c r="N325" s="307"/>
      <c r="O325" s="307"/>
      <c r="P325" s="307"/>
      <c r="Q325" s="307"/>
      <c r="R325" s="307"/>
      <c r="S325" s="307"/>
      <c r="T325" s="307"/>
      <c r="U325" s="307"/>
      <c r="V325" s="307"/>
      <c r="W325" s="307"/>
    </row>
    <row r="326">
      <c r="A326" s="178">
        <v>322.0</v>
      </c>
      <c r="B326" s="178"/>
      <c r="C326" s="226"/>
      <c r="D326" s="158"/>
      <c r="E326" s="178"/>
      <c r="F326" s="178"/>
      <c r="G326" s="158"/>
      <c r="H326" s="337"/>
      <c r="I326" s="178"/>
      <c r="J326" s="307"/>
      <c r="K326" s="307"/>
      <c r="L326" s="307"/>
      <c r="M326" s="307"/>
      <c r="N326" s="307"/>
      <c r="O326" s="307"/>
      <c r="P326" s="307"/>
      <c r="Q326" s="307"/>
      <c r="R326" s="307"/>
      <c r="S326" s="307"/>
      <c r="T326" s="307"/>
      <c r="U326" s="307"/>
      <c r="V326" s="307"/>
      <c r="W326" s="307"/>
    </row>
    <row r="327">
      <c r="A327" s="178">
        <v>323.0</v>
      </c>
      <c r="B327" s="178"/>
      <c r="C327" s="178"/>
      <c r="D327" s="158"/>
      <c r="E327" s="178"/>
      <c r="F327" s="178"/>
      <c r="G327" s="158"/>
      <c r="H327" s="309"/>
      <c r="I327" s="178"/>
      <c r="J327" s="307"/>
      <c r="K327" s="307"/>
      <c r="L327" s="307"/>
      <c r="M327" s="307"/>
      <c r="N327" s="307"/>
      <c r="O327" s="307"/>
      <c r="P327" s="307"/>
      <c r="Q327" s="307"/>
      <c r="R327" s="307"/>
      <c r="S327" s="307"/>
      <c r="T327" s="307"/>
      <c r="U327" s="307"/>
      <c r="V327" s="307"/>
      <c r="W327" s="307"/>
    </row>
    <row r="328">
      <c r="A328" s="178">
        <v>324.0</v>
      </c>
      <c r="B328" s="178"/>
      <c r="C328" s="226"/>
      <c r="D328" s="158"/>
      <c r="E328" s="178"/>
      <c r="F328" s="178"/>
      <c r="G328" s="35"/>
      <c r="H328" s="337"/>
      <c r="I328" s="381"/>
      <c r="J328" s="307"/>
      <c r="K328" s="307"/>
      <c r="L328" s="307"/>
      <c r="M328" s="307"/>
      <c r="N328" s="307"/>
      <c r="O328" s="307"/>
      <c r="P328" s="307"/>
      <c r="Q328" s="307"/>
      <c r="R328" s="307"/>
      <c r="S328" s="307"/>
      <c r="T328" s="307"/>
      <c r="U328" s="307"/>
      <c r="V328" s="307"/>
      <c r="W328" s="307"/>
    </row>
    <row r="329">
      <c r="A329" s="178">
        <v>325.0</v>
      </c>
      <c r="B329" s="178"/>
      <c r="C329" s="226"/>
      <c r="D329" s="158"/>
      <c r="E329" s="178"/>
      <c r="F329" s="178"/>
      <c r="G329" s="156"/>
      <c r="H329" s="309"/>
      <c r="I329" s="178"/>
      <c r="J329" s="307"/>
      <c r="K329" s="307"/>
      <c r="L329" s="307"/>
      <c r="M329" s="307"/>
      <c r="N329" s="307"/>
      <c r="O329" s="307"/>
      <c r="P329" s="307"/>
      <c r="Q329" s="307"/>
      <c r="R329" s="307"/>
      <c r="S329" s="307"/>
      <c r="T329" s="307"/>
      <c r="U329" s="307"/>
      <c r="V329" s="307"/>
      <c r="W329" s="307"/>
    </row>
    <row r="330">
      <c r="A330" s="178">
        <v>326.0</v>
      </c>
      <c r="B330" s="178"/>
      <c r="C330" s="226"/>
      <c r="D330" s="158"/>
      <c r="E330" s="178"/>
      <c r="F330" s="178"/>
      <c r="G330" s="158"/>
      <c r="H330" s="337"/>
      <c r="I330" s="178"/>
      <c r="J330" s="307"/>
      <c r="K330" s="307"/>
      <c r="L330" s="307"/>
      <c r="M330" s="307"/>
      <c r="N330" s="307"/>
      <c r="O330" s="307"/>
      <c r="P330" s="307"/>
      <c r="Q330" s="307"/>
      <c r="R330" s="307"/>
      <c r="S330" s="307"/>
      <c r="T330" s="307"/>
      <c r="U330" s="307"/>
      <c r="V330" s="307"/>
      <c r="W330" s="307"/>
    </row>
    <row r="331">
      <c r="A331" s="178">
        <v>327.0</v>
      </c>
      <c r="B331" s="178"/>
      <c r="C331" s="178"/>
      <c r="D331" s="158"/>
      <c r="E331" s="178"/>
      <c r="F331" s="178"/>
      <c r="G331" s="158"/>
      <c r="H331" s="309"/>
      <c r="I331" s="226"/>
      <c r="J331" s="307"/>
      <c r="K331" s="307"/>
      <c r="L331" s="307"/>
      <c r="M331" s="307"/>
      <c r="N331" s="307"/>
      <c r="O331" s="307"/>
      <c r="P331" s="307"/>
      <c r="Q331" s="307"/>
      <c r="R331" s="307"/>
      <c r="S331" s="307"/>
      <c r="T331" s="307"/>
      <c r="U331" s="307"/>
      <c r="V331" s="307"/>
      <c r="W331" s="307"/>
    </row>
    <row r="332">
      <c r="A332" s="178">
        <v>328.0</v>
      </c>
      <c r="B332" s="178"/>
      <c r="C332" s="178"/>
      <c r="D332" s="158"/>
      <c r="E332" s="178"/>
      <c r="F332" s="178"/>
      <c r="G332" s="156"/>
      <c r="H332" s="309"/>
      <c r="I332" s="178"/>
      <c r="J332" s="307"/>
      <c r="K332" s="307"/>
      <c r="L332" s="307"/>
      <c r="M332" s="307"/>
      <c r="N332" s="307"/>
      <c r="O332" s="307"/>
      <c r="P332" s="307"/>
      <c r="Q332" s="307"/>
      <c r="R332" s="307"/>
      <c r="S332" s="307"/>
      <c r="T332" s="307"/>
      <c r="U332" s="307"/>
      <c r="V332" s="307"/>
      <c r="W332" s="307"/>
    </row>
    <row r="333">
      <c r="A333" s="178">
        <v>329.0</v>
      </c>
      <c r="B333" s="178"/>
      <c r="C333" s="226"/>
      <c r="D333" s="158"/>
      <c r="E333" s="178"/>
      <c r="F333" s="178"/>
      <c r="G333" s="156"/>
      <c r="H333" s="337"/>
      <c r="I333" s="178"/>
      <c r="J333" s="307"/>
      <c r="K333" s="307"/>
      <c r="L333" s="307"/>
      <c r="M333" s="307"/>
      <c r="N333" s="307"/>
      <c r="O333" s="307"/>
      <c r="P333" s="307"/>
      <c r="Q333" s="307"/>
      <c r="R333" s="307"/>
      <c r="S333" s="307"/>
      <c r="T333" s="307"/>
      <c r="U333" s="307"/>
      <c r="V333" s="307"/>
      <c r="W333" s="307"/>
    </row>
    <row r="334">
      <c r="A334" s="178">
        <v>330.0</v>
      </c>
      <c r="B334" s="178"/>
      <c r="C334" s="226"/>
      <c r="D334" s="158"/>
      <c r="E334" s="178"/>
      <c r="F334" s="178"/>
      <c r="G334" s="156"/>
      <c r="H334" s="337"/>
      <c r="I334" s="178"/>
      <c r="J334" s="307"/>
      <c r="K334" s="307"/>
      <c r="L334" s="307"/>
      <c r="M334" s="307"/>
      <c r="N334" s="307"/>
      <c r="O334" s="307"/>
      <c r="P334" s="307"/>
      <c r="Q334" s="307"/>
      <c r="R334" s="307"/>
      <c r="S334" s="307"/>
      <c r="T334" s="307"/>
      <c r="U334" s="307"/>
      <c r="V334" s="307"/>
      <c r="W334" s="307"/>
    </row>
    <row r="335">
      <c r="A335" s="178">
        <v>331.0</v>
      </c>
      <c r="B335" s="178"/>
      <c r="C335" s="178"/>
      <c r="D335" s="158"/>
      <c r="E335" s="178"/>
      <c r="F335" s="178"/>
      <c r="G335" s="158"/>
      <c r="H335" s="337"/>
      <c r="I335" s="178"/>
      <c r="J335" s="307"/>
      <c r="K335" s="307"/>
      <c r="L335" s="307"/>
      <c r="M335" s="307"/>
      <c r="N335" s="307"/>
      <c r="O335" s="307"/>
      <c r="P335" s="307"/>
      <c r="Q335" s="307"/>
      <c r="R335" s="307"/>
      <c r="S335" s="307"/>
      <c r="T335" s="307"/>
      <c r="U335" s="307"/>
      <c r="V335" s="307"/>
      <c r="W335" s="307"/>
    </row>
    <row r="336">
      <c r="A336" s="178">
        <v>332.0</v>
      </c>
      <c r="B336" s="178"/>
      <c r="C336" s="178"/>
      <c r="D336" s="158"/>
      <c r="E336" s="178"/>
      <c r="F336" s="178"/>
      <c r="G336" s="158"/>
      <c r="H336" s="337"/>
      <c r="I336" s="178"/>
      <c r="J336" s="307"/>
      <c r="K336" s="307"/>
      <c r="L336" s="307"/>
      <c r="M336" s="307"/>
      <c r="N336" s="307"/>
      <c r="O336" s="307"/>
      <c r="P336" s="307"/>
      <c r="Q336" s="307"/>
      <c r="R336" s="307"/>
      <c r="S336" s="307"/>
      <c r="T336" s="307"/>
      <c r="U336" s="307"/>
      <c r="V336" s="307"/>
      <c r="W336" s="307"/>
    </row>
    <row r="337">
      <c r="A337" s="178">
        <v>333.0</v>
      </c>
      <c r="B337" s="178"/>
      <c r="C337" s="178"/>
      <c r="D337" s="158"/>
      <c r="E337" s="178"/>
      <c r="F337" s="178"/>
      <c r="G337" s="158"/>
      <c r="H337" s="337"/>
      <c r="I337" s="178"/>
      <c r="J337" s="307"/>
      <c r="K337" s="307"/>
      <c r="L337" s="307"/>
      <c r="M337" s="307"/>
      <c r="N337" s="307"/>
      <c r="O337" s="307"/>
      <c r="P337" s="307"/>
      <c r="Q337" s="307"/>
      <c r="R337" s="307"/>
      <c r="S337" s="307"/>
      <c r="T337" s="307"/>
      <c r="U337" s="307"/>
      <c r="V337" s="307"/>
      <c r="W337" s="307"/>
    </row>
    <row r="338">
      <c r="A338" s="178">
        <v>334.0</v>
      </c>
      <c r="B338" s="178"/>
      <c r="C338" s="178"/>
      <c r="D338" s="158"/>
      <c r="E338" s="368"/>
      <c r="F338" s="178"/>
      <c r="G338" s="158"/>
      <c r="H338" s="337"/>
      <c r="I338" s="226"/>
      <c r="J338" s="307"/>
      <c r="K338" s="307"/>
      <c r="L338" s="307"/>
      <c r="M338" s="307"/>
      <c r="N338" s="307"/>
      <c r="O338" s="307"/>
      <c r="P338" s="307"/>
      <c r="Q338" s="307"/>
      <c r="R338" s="307"/>
      <c r="S338" s="307"/>
      <c r="T338" s="307"/>
      <c r="U338" s="307"/>
      <c r="V338" s="307"/>
      <c r="W338" s="307"/>
    </row>
    <row r="339">
      <c r="A339" s="178">
        <v>335.0</v>
      </c>
      <c r="B339" s="178"/>
      <c r="C339" s="178"/>
      <c r="D339" s="158"/>
      <c r="E339" s="178"/>
      <c r="F339" s="178"/>
      <c r="G339" s="158"/>
      <c r="H339" s="337"/>
      <c r="I339" s="226"/>
      <c r="J339" s="307"/>
      <c r="K339" s="307"/>
      <c r="L339" s="307"/>
      <c r="M339" s="307"/>
      <c r="N339" s="307"/>
      <c r="O339" s="307"/>
      <c r="P339" s="307"/>
      <c r="Q339" s="307"/>
      <c r="R339" s="307"/>
      <c r="S339" s="307"/>
      <c r="T339" s="307"/>
      <c r="U339" s="307"/>
      <c r="V339" s="307"/>
      <c r="W339" s="307"/>
    </row>
    <row r="340">
      <c r="A340" s="178">
        <v>336.0</v>
      </c>
      <c r="B340" s="178"/>
      <c r="C340" s="178"/>
      <c r="D340" s="156"/>
      <c r="E340" s="368"/>
      <c r="F340" s="178"/>
      <c r="G340" s="158"/>
      <c r="H340" s="337"/>
      <c r="I340" s="226"/>
      <c r="J340" s="307"/>
      <c r="K340" s="307"/>
      <c r="L340" s="307"/>
      <c r="M340" s="307"/>
      <c r="N340" s="307"/>
      <c r="O340" s="307"/>
      <c r="P340" s="307"/>
      <c r="Q340" s="307"/>
      <c r="R340" s="307"/>
      <c r="S340" s="307"/>
      <c r="T340" s="307"/>
      <c r="U340" s="307"/>
      <c r="V340" s="307"/>
      <c r="W340" s="307"/>
    </row>
    <row r="341">
      <c r="A341" s="178">
        <v>337.0</v>
      </c>
      <c r="B341" s="178"/>
      <c r="C341" s="178"/>
      <c r="D341" s="158"/>
      <c r="E341" s="178"/>
      <c r="F341" s="178"/>
      <c r="G341" s="158"/>
      <c r="H341" s="337"/>
      <c r="I341" s="226"/>
      <c r="J341" s="307"/>
      <c r="K341" s="307"/>
      <c r="L341" s="307"/>
      <c r="M341" s="307"/>
      <c r="N341" s="307"/>
      <c r="O341" s="307"/>
      <c r="P341" s="307"/>
      <c r="Q341" s="307"/>
      <c r="R341" s="307"/>
      <c r="S341" s="307"/>
      <c r="T341" s="307"/>
      <c r="U341" s="307"/>
      <c r="V341" s="307"/>
      <c r="W341" s="307"/>
    </row>
    <row r="342">
      <c r="A342" s="178">
        <v>338.0</v>
      </c>
      <c r="B342" s="178"/>
      <c r="C342" s="178"/>
      <c r="D342" s="158"/>
      <c r="E342" s="178"/>
      <c r="F342" s="178"/>
      <c r="G342" s="158"/>
      <c r="H342" s="337"/>
      <c r="I342" s="178"/>
      <c r="J342" s="307"/>
      <c r="K342" s="307"/>
      <c r="L342" s="307"/>
      <c r="M342" s="307"/>
      <c r="N342" s="307"/>
      <c r="O342" s="307"/>
      <c r="P342" s="307"/>
      <c r="Q342" s="307"/>
      <c r="R342" s="307"/>
      <c r="S342" s="307"/>
      <c r="T342" s="307"/>
      <c r="U342" s="307"/>
      <c r="V342" s="307"/>
      <c r="W342" s="307"/>
    </row>
    <row r="343">
      <c r="A343" s="178">
        <v>339.0</v>
      </c>
      <c r="B343" s="178"/>
      <c r="C343" s="226"/>
      <c r="D343" s="158"/>
      <c r="E343" s="178"/>
      <c r="F343" s="178"/>
      <c r="G343" s="158"/>
      <c r="H343" s="337"/>
      <c r="I343" s="178"/>
      <c r="J343" s="307"/>
      <c r="K343" s="307"/>
      <c r="L343" s="307"/>
      <c r="M343" s="307"/>
      <c r="N343" s="307"/>
      <c r="O343" s="307"/>
      <c r="P343" s="307"/>
      <c r="Q343" s="307"/>
      <c r="R343" s="307"/>
      <c r="S343" s="307"/>
      <c r="T343" s="307"/>
      <c r="U343" s="307"/>
      <c r="V343" s="307"/>
      <c r="W343" s="307"/>
    </row>
    <row r="344">
      <c r="A344" s="178">
        <v>340.0</v>
      </c>
      <c r="B344" s="178"/>
      <c r="C344" s="178"/>
      <c r="D344" s="158"/>
      <c r="E344" s="178"/>
      <c r="F344" s="178"/>
      <c r="G344" s="158"/>
      <c r="H344" s="337"/>
      <c r="I344" s="178"/>
      <c r="J344" s="307"/>
      <c r="K344" s="307"/>
      <c r="L344" s="307"/>
      <c r="M344" s="307"/>
      <c r="N344" s="307"/>
      <c r="O344" s="307"/>
      <c r="P344" s="307"/>
      <c r="Q344" s="307"/>
      <c r="R344" s="307"/>
      <c r="S344" s="307"/>
      <c r="T344" s="307"/>
      <c r="U344" s="307"/>
      <c r="V344" s="307"/>
      <c r="W344" s="307"/>
    </row>
    <row r="345">
      <c r="A345" s="178">
        <v>341.0</v>
      </c>
      <c r="B345" s="178"/>
      <c r="C345" s="226"/>
      <c r="D345" s="158"/>
      <c r="E345" s="178"/>
      <c r="F345" s="178"/>
      <c r="G345" s="158"/>
      <c r="H345" s="337"/>
      <c r="I345" s="178"/>
      <c r="J345" s="307"/>
      <c r="K345" s="307"/>
      <c r="L345" s="307"/>
      <c r="M345" s="307"/>
      <c r="N345" s="307"/>
      <c r="O345" s="307"/>
      <c r="P345" s="307"/>
      <c r="Q345" s="307"/>
      <c r="R345" s="307"/>
      <c r="S345" s="307"/>
      <c r="T345" s="307"/>
      <c r="U345" s="307"/>
      <c r="V345" s="307"/>
      <c r="W345" s="307"/>
    </row>
    <row r="346">
      <c r="A346" s="178">
        <v>342.0</v>
      </c>
      <c r="B346" s="178"/>
      <c r="C346" s="178"/>
      <c r="D346" s="158"/>
      <c r="E346" s="178"/>
      <c r="F346" s="178"/>
      <c r="G346" s="158"/>
      <c r="H346" s="337"/>
      <c r="I346" s="178"/>
      <c r="J346" s="307"/>
      <c r="K346" s="307"/>
      <c r="L346" s="307"/>
      <c r="M346" s="307"/>
      <c r="N346" s="307"/>
      <c r="O346" s="307"/>
      <c r="P346" s="307"/>
      <c r="Q346" s="307"/>
      <c r="R346" s="307"/>
      <c r="S346" s="307"/>
      <c r="T346" s="307"/>
      <c r="U346" s="307"/>
      <c r="V346" s="307"/>
      <c r="W346" s="307"/>
    </row>
    <row r="347">
      <c r="A347" s="178">
        <v>343.0</v>
      </c>
      <c r="B347" s="178"/>
      <c r="C347" s="178"/>
      <c r="D347" s="158"/>
      <c r="E347" s="178"/>
      <c r="F347" s="178"/>
      <c r="G347" s="158"/>
      <c r="H347" s="337"/>
      <c r="I347" s="178"/>
      <c r="J347" s="307"/>
      <c r="K347" s="307"/>
      <c r="L347" s="307"/>
      <c r="M347" s="307"/>
      <c r="N347" s="307"/>
      <c r="O347" s="307"/>
      <c r="P347" s="307"/>
      <c r="Q347" s="307"/>
      <c r="R347" s="307"/>
      <c r="S347" s="307"/>
      <c r="T347" s="307"/>
      <c r="U347" s="307"/>
      <c r="V347" s="307"/>
      <c r="W347" s="307"/>
    </row>
    <row r="348">
      <c r="A348" s="178">
        <v>344.0</v>
      </c>
      <c r="B348" s="178"/>
      <c r="C348" s="178"/>
      <c r="D348" s="158"/>
      <c r="E348" s="178"/>
      <c r="F348" s="178"/>
      <c r="G348" s="158"/>
      <c r="H348" s="337"/>
      <c r="I348" s="178"/>
      <c r="J348" s="307"/>
      <c r="K348" s="307"/>
      <c r="L348" s="307"/>
      <c r="M348" s="307"/>
      <c r="N348" s="307"/>
      <c r="O348" s="307"/>
      <c r="P348" s="307"/>
      <c r="Q348" s="307"/>
      <c r="R348" s="307"/>
      <c r="S348" s="307"/>
      <c r="T348" s="307"/>
      <c r="U348" s="307"/>
      <c r="V348" s="307"/>
      <c r="W348" s="307"/>
    </row>
    <row r="349">
      <c r="A349" s="178">
        <v>345.0</v>
      </c>
      <c r="B349" s="178"/>
      <c r="C349" s="178"/>
      <c r="D349" s="158"/>
      <c r="E349" s="178"/>
      <c r="F349" s="178"/>
      <c r="G349" s="158"/>
      <c r="H349" s="337"/>
      <c r="I349" s="178"/>
      <c r="J349" s="307"/>
      <c r="K349" s="307"/>
      <c r="L349" s="307"/>
      <c r="M349" s="307"/>
      <c r="N349" s="307"/>
      <c r="O349" s="307"/>
      <c r="P349" s="307"/>
      <c r="Q349" s="307"/>
      <c r="R349" s="307"/>
      <c r="S349" s="307"/>
      <c r="T349" s="307"/>
      <c r="U349" s="307"/>
      <c r="V349" s="307"/>
      <c r="W349" s="307"/>
    </row>
    <row r="350">
      <c r="A350" s="178"/>
      <c r="B350" s="178"/>
      <c r="C350" s="178"/>
      <c r="D350" s="158"/>
      <c r="E350" s="178"/>
      <c r="F350" s="178"/>
      <c r="G350" s="158"/>
      <c r="H350" s="337"/>
      <c r="I350" s="178"/>
      <c r="J350" s="307"/>
      <c r="K350" s="307"/>
      <c r="L350" s="307"/>
      <c r="M350" s="307"/>
      <c r="N350" s="307"/>
      <c r="O350" s="307"/>
      <c r="P350" s="307"/>
      <c r="Q350" s="307"/>
      <c r="R350" s="307"/>
      <c r="S350" s="307"/>
      <c r="T350" s="307"/>
      <c r="U350" s="307"/>
      <c r="V350" s="307"/>
      <c r="W350" s="307"/>
    </row>
    <row r="351">
      <c r="A351" s="178">
        <v>346.0</v>
      </c>
      <c r="B351" s="178"/>
      <c r="C351" s="178"/>
      <c r="D351" s="158"/>
      <c r="E351" s="178"/>
      <c r="F351" s="178"/>
      <c r="G351" s="158"/>
      <c r="H351" s="337"/>
      <c r="I351" s="178"/>
      <c r="J351" s="307"/>
      <c r="K351" s="307"/>
      <c r="L351" s="307"/>
      <c r="M351" s="307"/>
      <c r="N351" s="307"/>
      <c r="O351" s="307"/>
      <c r="P351" s="307"/>
      <c r="Q351" s="307"/>
      <c r="R351" s="307"/>
      <c r="S351" s="307"/>
      <c r="T351" s="307"/>
      <c r="U351" s="307"/>
      <c r="V351" s="307"/>
      <c r="W351" s="307"/>
    </row>
    <row r="352">
      <c r="A352" s="178">
        <v>347.0</v>
      </c>
      <c r="B352" s="178"/>
      <c r="C352" s="226"/>
      <c r="D352" s="158"/>
      <c r="E352" s="178"/>
      <c r="F352" s="178"/>
      <c r="G352" s="158"/>
      <c r="H352" s="309"/>
      <c r="I352" s="178"/>
      <c r="J352" s="307"/>
      <c r="K352" s="307"/>
      <c r="L352" s="307"/>
      <c r="M352" s="307"/>
      <c r="N352" s="307"/>
      <c r="O352" s="307"/>
      <c r="P352" s="307"/>
      <c r="Q352" s="307"/>
      <c r="R352" s="307"/>
      <c r="S352" s="307"/>
      <c r="T352" s="307"/>
      <c r="U352" s="307"/>
      <c r="V352" s="307"/>
      <c r="W352" s="307"/>
    </row>
    <row r="353">
      <c r="A353" s="178">
        <v>348.0</v>
      </c>
      <c r="B353" s="178"/>
      <c r="C353" s="226"/>
      <c r="D353" s="158"/>
      <c r="E353" s="178"/>
      <c r="F353" s="178"/>
      <c r="G353" s="158"/>
      <c r="H353" s="309"/>
      <c r="I353" s="178"/>
      <c r="J353" s="307"/>
      <c r="K353" s="307"/>
      <c r="L353" s="307"/>
      <c r="M353" s="307"/>
      <c r="N353" s="307"/>
      <c r="O353" s="307"/>
      <c r="P353" s="307"/>
      <c r="Q353" s="307"/>
      <c r="R353" s="307"/>
      <c r="S353" s="307"/>
      <c r="T353" s="307"/>
      <c r="U353" s="307"/>
      <c r="V353" s="307"/>
      <c r="W353" s="307"/>
    </row>
    <row r="354">
      <c r="A354" s="178">
        <v>349.0</v>
      </c>
      <c r="B354" s="140"/>
      <c r="C354" s="226"/>
      <c r="D354" s="158"/>
      <c r="E354" s="178"/>
      <c r="F354" s="178"/>
      <c r="G354" s="158"/>
      <c r="H354" s="309"/>
      <c r="I354" s="178"/>
      <c r="J354" s="307"/>
      <c r="K354" s="307"/>
      <c r="L354" s="307"/>
      <c r="M354" s="307"/>
      <c r="N354" s="307"/>
      <c r="O354" s="307"/>
      <c r="P354" s="307"/>
      <c r="Q354" s="307"/>
      <c r="R354" s="307"/>
      <c r="S354" s="307"/>
      <c r="T354" s="307"/>
      <c r="U354" s="307"/>
      <c r="V354" s="307"/>
      <c r="W354" s="307"/>
    </row>
    <row r="355">
      <c r="A355" s="178">
        <v>350.0</v>
      </c>
      <c r="B355" s="178"/>
      <c r="C355" s="226"/>
      <c r="D355" s="158"/>
      <c r="E355" s="178"/>
      <c r="F355" s="178"/>
      <c r="G355" s="158"/>
      <c r="H355" s="337"/>
      <c r="I355" s="178"/>
      <c r="J355" s="307"/>
      <c r="K355" s="307"/>
      <c r="L355" s="307"/>
      <c r="M355" s="307"/>
      <c r="N355" s="307"/>
      <c r="O355" s="307"/>
      <c r="P355" s="307"/>
      <c r="Q355" s="307"/>
      <c r="R355" s="307"/>
      <c r="S355" s="307"/>
      <c r="T355" s="307"/>
      <c r="U355" s="307"/>
      <c r="V355" s="307"/>
      <c r="W355" s="307"/>
    </row>
    <row r="356">
      <c r="A356" s="178">
        <v>351.0</v>
      </c>
      <c r="B356" s="178"/>
      <c r="C356" s="178"/>
      <c r="D356" s="158"/>
      <c r="E356" s="178"/>
      <c r="F356" s="178"/>
      <c r="G356" s="158"/>
      <c r="H356" s="309"/>
      <c r="I356" s="178"/>
      <c r="J356" s="307"/>
      <c r="K356" s="307"/>
      <c r="L356" s="307"/>
      <c r="M356" s="307"/>
      <c r="N356" s="307"/>
      <c r="O356" s="307"/>
      <c r="P356" s="307"/>
      <c r="Q356" s="307"/>
      <c r="R356" s="307"/>
      <c r="S356" s="307"/>
      <c r="T356" s="307"/>
      <c r="U356" s="307"/>
      <c r="V356" s="307"/>
      <c r="W356" s="307"/>
    </row>
    <row r="357">
      <c r="A357" s="178">
        <v>352.0</v>
      </c>
      <c r="B357" s="178"/>
      <c r="C357" s="226"/>
      <c r="D357" s="158"/>
      <c r="E357" s="178"/>
      <c r="F357" s="178"/>
      <c r="G357" s="158"/>
      <c r="H357" s="309"/>
      <c r="I357" s="178"/>
      <c r="J357" s="307"/>
      <c r="K357" s="307"/>
      <c r="L357" s="307"/>
      <c r="M357" s="307"/>
      <c r="N357" s="307"/>
      <c r="O357" s="307"/>
      <c r="P357" s="307"/>
      <c r="Q357" s="307"/>
      <c r="R357" s="307"/>
      <c r="S357" s="307"/>
      <c r="T357" s="307"/>
      <c r="U357" s="307"/>
      <c r="V357" s="307"/>
      <c r="W357" s="307"/>
    </row>
    <row r="358">
      <c r="A358" s="178">
        <v>353.0</v>
      </c>
      <c r="B358" s="178"/>
      <c r="C358" s="178"/>
      <c r="D358" s="158"/>
      <c r="E358" s="178"/>
      <c r="F358" s="178"/>
      <c r="G358" s="158"/>
      <c r="H358" s="309"/>
      <c r="I358" s="178"/>
      <c r="J358" s="307"/>
      <c r="K358" s="307"/>
      <c r="L358" s="307"/>
      <c r="M358" s="307"/>
      <c r="N358" s="307"/>
      <c r="O358" s="307"/>
      <c r="P358" s="307"/>
      <c r="Q358" s="307"/>
      <c r="R358" s="307"/>
      <c r="S358" s="307"/>
      <c r="T358" s="307"/>
      <c r="U358" s="307"/>
      <c r="V358" s="307"/>
      <c r="W358" s="307"/>
    </row>
    <row r="359">
      <c r="A359" s="178">
        <v>354.0</v>
      </c>
      <c r="B359" s="178"/>
      <c r="C359" s="226"/>
      <c r="D359" s="158"/>
      <c r="E359" s="178"/>
      <c r="F359" s="178"/>
      <c r="G359" s="158"/>
      <c r="H359" s="309"/>
      <c r="I359" s="178"/>
      <c r="J359" s="307"/>
      <c r="K359" s="307"/>
      <c r="L359" s="307"/>
      <c r="M359" s="307"/>
      <c r="N359" s="307"/>
      <c r="O359" s="307"/>
      <c r="P359" s="307"/>
      <c r="Q359" s="307"/>
      <c r="R359" s="307"/>
      <c r="S359" s="307"/>
      <c r="T359" s="307"/>
      <c r="U359" s="307"/>
      <c r="V359" s="307"/>
      <c r="W359" s="307"/>
    </row>
    <row r="360">
      <c r="A360" s="178">
        <v>355.0</v>
      </c>
      <c r="B360" s="178"/>
      <c r="C360" s="226"/>
      <c r="D360" s="158"/>
      <c r="E360" s="178"/>
      <c r="F360" s="178"/>
      <c r="G360" s="158"/>
      <c r="H360" s="309"/>
      <c r="I360" s="178"/>
      <c r="J360" s="307"/>
      <c r="K360" s="307"/>
      <c r="L360" s="307"/>
      <c r="M360" s="307"/>
      <c r="N360" s="307"/>
      <c r="O360" s="307"/>
      <c r="P360" s="307"/>
      <c r="Q360" s="307"/>
      <c r="R360" s="307"/>
      <c r="S360" s="307"/>
      <c r="T360" s="307"/>
      <c r="U360" s="307"/>
      <c r="V360" s="307"/>
      <c r="W360" s="307"/>
    </row>
    <row r="361">
      <c r="A361" s="178">
        <v>356.0</v>
      </c>
      <c r="B361" s="178"/>
      <c r="C361" s="178"/>
      <c r="D361" s="158"/>
      <c r="E361" s="178"/>
      <c r="F361" s="178"/>
      <c r="G361" s="158"/>
      <c r="H361" s="337"/>
      <c r="I361" s="178"/>
      <c r="J361" s="307"/>
      <c r="K361" s="307"/>
      <c r="L361" s="307"/>
      <c r="M361" s="307"/>
      <c r="N361" s="307"/>
      <c r="O361" s="307"/>
      <c r="P361" s="307"/>
      <c r="Q361" s="307"/>
      <c r="R361" s="307"/>
      <c r="S361" s="307"/>
      <c r="T361" s="307"/>
      <c r="U361" s="307"/>
      <c r="V361" s="307"/>
      <c r="W361" s="307"/>
    </row>
    <row r="362">
      <c r="A362" s="178">
        <v>357.0</v>
      </c>
      <c r="B362" s="178"/>
      <c r="C362" s="178"/>
      <c r="D362" s="156"/>
      <c r="E362" s="178"/>
      <c r="F362" s="178"/>
      <c r="G362" s="158"/>
      <c r="H362" s="337"/>
      <c r="I362" s="178"/>
      <c r="J362" s="307"/>
      <c r="K362" s="307"/>
      <c r="L362" s="307"/>
      <c r="M362" s="307"/>
      <c r="N362" s="307"/>
      <c r="O362" s="307"/>
      <c r="P362" s="307"/>
      <c r="Q362" s="307"/>
      <c r="R362" s="307"/>
      <c r="S362" s="307"/>
      <c r="T362" s="307"/>
      <c r="U362" s="307"/>
      <c r="V362" s="307"/>
      <c r="W362" s="307"/>
    </row>
    <row r="363">
      <c r="A363" s="178">
        <v>358.0</v>
      </c>
      <c r="B363" s="178"/>
      <c r="C363" s="178"/>
      <c r="D363" s="158"/>
      <c r="E363" s="178"/>
      <c r="F363" s="178"/>
      <c r="G363" s="158"/>
      <c r="H363" s="337"/>
      <c r="I363" s="178"/>
      <c r="J363" s="307"/>
      <c r="K363" s="307"/>
      <c r="L363" s="307"/>
      <c r="M363" s="307"/>
      <c r="N363" s="307"/>
      <c r="O363" s="307"/>
      <c r="P363" s="307"/>
      <c r="Q363" s="307"/>
      <c r="R363" s="307"/>
      <c r="S363" s="307"/>
      <c r="T363" s="307"/>
      <c r="U363" s="307"/>
      <c r="V363" s="307"/>
      <c r="W363" s="307"/>
    </row>
    <row r="364">
      <c r="A364" s="178">
        <v>359.0</v>
      </c>
      <c r="B364" s="178"/>
      <c r="C364" s="178"/>
      <c r="D364" s="158"/>
      <c r="E364" s="178"/>
      <c r="F364" s="178"/>
      <c r="G364" s="158"/>
      <c r="H364" s="309"/>
      <c r="I364" s="178"/>
      <c r="J364" s="307"/>
      <c r="K364" s="307"/>
      <c r="L364" s="307"/>
      <c r="M364" s="307"/>
      <c r="N364" s="307"/>
      <c r="O364" s="307"/>
      <c r="P364" s="307"/>
      <c r="Q364" s="307"/>
      <c r="R364" s="307"/>
      <c r="S364" s="307"/>
      <c r="T364" s="307"/>
      <c r="U364" s="307"/>
      <c r="V364" s="307"/>
      <c r="W364" s="307"/>
    </row>
    <row r="365">
      <c r="A365" s="178">
        <v>360.0</v>
      </c>
      <c r="B365" s="178"/>
      <c r="C365" s="226"/>
      <c r="D365" s="158"/>
      <c r="E365" s="178"/>
      <c r="F365" s="178"/>
      <c r="G365" s="158"/>
      <c r="H365" s="309"/>
      <c r="I365" s="178"/>
      <c r="J365" s="307"/>
      <c r="K365" s="307"/>
      <c r="L365" s="307"/>
      <c r="M365" s="307"/>
      <c r="N365" s="307"/>
      <c r="O365" s="307"/>
      <c r="P365" s="307"/>
      <c r="Q365" s="307"/>
      <c r="R365" s="307"/>
      <c r="S365" s="307"/>
      <c r="T365" s="307"/>
      <c r="U365" s="307"/>
      <c r="V365" s="307"/>
      <c r="W365" s="307"/>
    </row>
    <row r="366">
      <c r="A366" s="178">
        <v>361.0</v>
      </c>
      <c r="B366" s="178"/>
      <c r="C366" s="226"/>
      <c r="D366" s="158"/>
      <c r="E366" s="178"/>
      <c r="F366" s="178"/>
      <c r="G366" s="158"/>
      <c r="H366" s="309"/>
      <c r="I366" s="178"/>
      <c r="J366" s="307"/>
      <c r="K366" s="307"/>
      <c r="L366" s="307"/>
      <c r="M366" s="307"/>
      <c r="N366" s="307"/>
      <c r="O366" s="307"/>
      <c r="P366" s="307"/>
      <c r="Q366" s="307"/>
      <c r="R366" s="307"/>
      <c r="S366" s="307"/>
      <c r="T366" s="307"/>
      <c r="U366" s="307"/>
      <c r="V366" s="307"/>
      <c r="W366" s="307"/>
    </row>
    <row r="367">
      <c r="A367" s="178">
        <v>362.0</v>
      </c>
      <c r="B367" s="178"/>
      <c r="C367" s="226"/>
      <c r="D367" s="158"/>
      <c r="E367" s="178"/>
      <c r="F367" s="178"/>
      <c r="G367" s="158"/>
      <c r="H367" s="309"/>
      <c r="I367" s="178"/>
      <c r="J367" s="307"/>
      <c r="K367" s="307"/>
      <c r="L367" s="307"/>
      <c r="M367" s="307"/>
      <c r="N367" s="307"/>
      <c r="O367" s="307"/>
      <c r="P367" s="307"/>
      <c r="Q367" s="307"/>
      <c r="R367" s="307"/>
      <c r="S367" s="307"/>
      <c r="T367" s="307"/>
      <c r="U367" s="307"/>
      <c r="V367" s="307"/>
      <c r="W367" s="307"/>
    </row>
    <row r="368">
      <c r="A368" s="178">
        <v>363.0</v>
      </c>
      <c r="B368" s="178"/>
      <c r="C368" s="226"/>
      <c r="D368" s="158"/>
      <c r="E368" s="178"/>
      <c r="F368" s="178"/>
      <c r="G368" s="158"/>
      <c r="H368" s="309"/>
      <c r="I368" s="178"/>
      <c r="J368" s="307"/>
      <c r="K368" s="307"/>
      <c r="L368" s="307"/>
      <c r="M368" s="307"/>
      <c r="N368" s="307"/>
      <c r="O368" s="307"/>
      <c r="P368" s="307"/>
      <c r="Q368" s="307"/>
      <c r="R368" s="307"/>
      <c r="S368" s="307"/>
      <c r="T368" s="307"/>
      <c r="U368" s="307"/>
      <c r="V368" s="307"/>
      <c r="W368" s="307"/>
    </row>
    <row r="369">
      <c r="A369" s="178">
        <v>364.0</v>
      </c>
      <c r="B369" s="178"/>
      <c r="C369" s="226"/>
      <c r="D369" s="158"/>
      <c r="E369" s="178"/>
      <c r="F369" s="178"/>
      <c r="G369" s="158"/>
      <c r="H369" s="309"/>
      <c r="I369" s="178"/>
      <c r="J369" s="307"/>
      <c r="K369" s="307"/>
      <c r="L369" s="307"/>
      <c r="M369" s="307"/>
      <c r="N369" s="307"/>
      <c r="O369" s="307"/>
      <c r="P369" s="307"/>
      <c r="Q369" s="307"/>
      <c r="R369" s="307"/>
      <c r="S369" s="307"/>
      <c r="T369" s="307"/>
      <c r="U369" s="307"/>
      <c r="V369" s="307"/>
      <c r="W369" s="307"/>
    </row>
    <row r="370">
      <c r="A370" s="178">
        <v>365.0</v>
      </c>
      <c r="B370" s="178"/>
      <c r="C370" s="178"/>
      <c r="D370" s="158"/>
      <c r="E370" s="178"/>
      <c r="F370" s="178"/>
      <c r="G370" s="158"/>
      <c r="H370" s="309"/>
      <c r="I370" s="178"/>
      <c r="J370" s="307"/>
      <c r="K370" s="307"/>
      <c r="L370" s="307"/>
      <c r="M370" s="307"/>
      <c r="N370" s="307"/>
      <c r="O370" s="307"/>
      <c r="P370" s="307"/>
      <c r="Q370" s="307"/>
      <c r="R370" s="307"/>
      <c r="S370" s="307"/>
      <c r="T370" s="307"/>
      <c r="U370" s="307"/>
      <c r="V370" s="307"/>
      <c r="W370" s="307"/>
    </row>
    <row r="371">
      <c r="A371" s="178">
        <v>366.0</v>
      </c>
      <c r="B371" s="178"/>
      <c r="C371" s="226"/>
      <c r="D371" s="158"/>
      <c r="E371" s="178"/>
      <c r="F371" s="178"/>
      <c r="G371" s="158"/>
      <c r="H371" s="309"/>
      <c r="I371" s="178"/>
      <c r="J371" s="307"/>
      <c r="K371" s="307"/>
      <c r="L371" s="307"/>
      <c r="M371" s="307"/>
      <c r="N371" s="307"/>
      <c r="O371" s="307"/>
      <c r="P371" s="307"/>
      <c r="Q371" s="307"/>
      <c r="R371" s="307"/>
      <c r="S371" s="307"/>
      <c r="T371" s="307"/>
      <c r="U371" s="307"/>
      <c r="V371" s="307"/>
      <c r="W371" s="307"/>
    </row>
    <row r="372">
      <c r="A372" s="178">
        <v>367.0</v>
      </c>
      <c r="B372" s="178"/>
      <c r="C372" s="226"/>
      <c r="D372" s="158"/>
      <c r="E372" s="178"/>
      <c r="F372" s="178"/>
      <c r="G372" s="158"/>
      <c r="H372" s="309"/>
      <c r="I372" s="178"/>
      <c r="J372" s="307"/>
      <c r="K372" s="307"/>
      <c r="L372" s="307"/>
      <c r="M372" s="307"/>
      <c r="N372" s="307"/>
      <c r="O372" s="307"/>
      <c r="P372" s="307"/>
      <c r="Q372" s="307"/>
      <c r="R372" s="307"/>
      <c r="S372" s="307"/>
      <c r="T372" s="307"/>
      <c r="U372" s="307"/>
      <c r="V372" s="307"/>
      <c r="W372" s="307"/>
    </row>
    <row r="373">
      <c r="A373" s="178">
        <v>368.0</v>
      </c>
      <c r="B373" s="178"/>
      <c r="C373" s="226"/>
      <c r="D373" s="158"/>
      <c r="E373" s="178"/>
      <c r="F373" s="178"/>
      <c r="G373" s="158"/>
      <c r="H373" s="337"/>
      <c r="I373" s="178"/>
      <c r="J373" s="307"/>
      <c r="K373" s="307"/>
      <c r="L373" s="307"/>
      <c r="M373" s="307"/>
      <c r="N373" s="307"/>
      <c r="O373" s="307"/>
      <c r="P373" s="307"/>
      <c r="Q373" s="307"/>
      <c r="R373" s="307"/>
      <c r="S373" s="307"/>
      <c r="T373" s="307"/>
      <c r="U373" s="307"/>
      <c r="V373" s="307"/>
      <c r="W373" s="307"/>
    </row>
    <row r="374">
      <c r="A374" s="178">
        <v>369.0</v>
      </c>
      <c r="B374" s="178"/>
      <c r="C374" s="226"/>
      <c r="D374" s="158"/>
      <c r="E374" s="178"/>
      <c r="F374" s="178"/>
      <c r="G374" s="158"/>
      <c r="H374" s="309"/>
      <c r="I374" s="178"/>
      <c r="J374" s="307"/>
      <c r="K374" s="307"/>
      <c r="L374" s="307"/>
      <c r="M374" s="307"/>
      <c r="N374" s="307"/>
      <c r="O374" s="307"/>
      <c r="P374" s="307"/>
      <c r="Q374" s="307"/>
      <c r="R374" s="307"/>
      <c r="S374" s="307"/>
      <c r="T374" s="307"/>
      <c r="U374" s="307"/>
      <c r="V374" s="307"/>
      <c r="W374" s="307"/>
    </row>
    <row r="375">
      <c r="A375" s="178">
        <v>370.0</v>
      </c>
      <c r="B375" s="178"/>
      <c r="C375" s="226"/>
      <c r="D375" s="158"/>
      <c r="E375" s="178"/>
      <c r="F375" s="178"/>
      <c r="G375" s="158"/>
      <c r="H375" s="309"/>
      <c r="I375" s="178"/>
      <c r="J375" s="307"/>
      <c r="K375" s="307"/>
      <c r="L375" s="307"/>
      <c r="M375" s="307"/>
      <c r="N375" s="307"/>
      <c r="O375" s="307"/>
      <c r="P375" s="307"/>
      <c r="Q375" s="307"/>
      <c r="R375" s="307"/>
      <c r="S375" s="307"/>
      <c r="T375" s="307"/>
      <c r="U375" s="307"/>
      <c r="V375" s="307"/>
      <c r="W375" s="307"/>
    </row>
    <row r="376">
      <c r="A376" s="178">
        <v>371.0</v>
      </c>
      <c r="B376" s="178"/>
      <c r="C376" s="226"/>
      <c r="D376" s="158"/>
      <c r="E376" s="178"/>
      <c r="F376" s="178"/>
      <c r="G376" s="158"/>
      <c r="H376" s="309"/>
      <c r="I376" s="178"/>
      <c r="J376" s="307"/>
      <c r="K376" s="307"/>
      <c r="L376" s="307"/>
      <c r="M376" s="307"/>
      <c r="N376" s="307"/>
      <c r="O376" s="307"/>
      <c r="P376" s="307"/>
      <c r="Q376" s="307"/>
      <c r="R376" s="307"/>
      <c r="S376" s="307"/>
      <c r="T376" s="307"/>
      <c r="U376" s="307"/>
      <c r="V376" s="307"/>
      <c r="W376" s="307"/>
    </row>
    <row r="377">
      <c r="A377" s="178">
        <v>372.0</v>
      </c>
      <c r="B377" s="178"/>
      <c r="C377" s="226"/>
      <c r="D377" s="158"/>
      <c r="E377" s="116"/>
      <c r="F377" s="178"/>
      <c r="G377" s="158"/>
      <c r="H377" s="384"/>
      <c r="I377" s="178"/>
      <c r="J377" s="307"/>
      <c r="K377" s="307"/>
      <c r="L377" s="307"/>
      <c r="M377" s="307"/>
      <c r="N377" s="307"/>
      <c r="O377" s="307"/>
      <c r="P377" s="307"/>
      <c r="Q377" s="307"/>
      <c r="R377" s="307"/>
      <c r="S377" s="307"/>
      <c r="T377" s="307"/>
      <c r="U377" s="307"/>
      <c r="V377" s="307"/>
      <c r="W377" s="307"/>
    </row>
    <row r="378">
      <c r="A378" s="178">
        <v>373.0</v>
      </c>
      <c r="B378" s="178"/>
      <c r="C378" s="226"/>
      <c r="D378" s="158"/>
      <c r="E378" s="178"/>
      <c r="F378" s="178"/>
      <c r="G378" s="158"/>
      <c r="H378" s="309"/>
      <c r="I378" s="226"/>
      <c r="J378" s="307"/>
      <c r="K378" s="307"/>
      <c r="L378" s="307"/>
      <c r="M378" s="307"/>
      <c r="N378" s="307"/>
      <c r="O378" s="307"/>
      <c r="P378" s="307"/>
      <c r="Q378" s="307"/>
      <c r="R378" s="307"/>
      <c r="S378" s="307"/>
      <c r="T378" s="307"/>
      <c r="U378" s="307"/>
      <c r="V378" s="307"/>
      <c r="W378" s="307"/>
    </row>
    <row r="379">
      <c r="A379" s="178">
        <v>374.0</v>
      </c>
      <c r="B379" s="178"/>
      <c r="C379" s="226"/>
      <c r="D379" s="158"/>
      <c r="E379" s="178"/>
      <c r="F379" s="178"/>
      <c r="G379" s="158"/>
      <c r="H379" s="337"/>
      <c r="I379" s="226"/>
      <c r="J379" s="307"/>
      <c r="K379" s="307"/>
      <c r="L379" s="307"/>
      <c r="M379" s="307"/>
      <c r="N379" s="307"/>
      <c r="O379" s="307"/>
      <c r="P379" s="307"/>
      <c r="Q379" s="307"/>
      <c r="R379" s="307"/>
      <c r="S379" s="307"/>
      <c r="T379" s="307"/>
      <c r="U379" s="307"/>
      <c r="V379" s="307"/>
      <c r="W379" s="307"/>
    </row>
    <row r="380">
      <c r="A380" s="178">
        <v>375.0</v>
      </c>
      <c r="B380" s="178"/>
      <c r="C380" s="226"/>
      <c r="D380" s="158"/>
      <c r="E380" s="178"/>
      <c r="F380" s="178"/>
      <c r="G380" s="158"/>
      <c r="H380" s="309"/>
      <c r="I380" s="178"/>
      <c r="J380" s="307"/>
      <c r="K380" s="307"/>
      <c r="L380" s="307"/>
      <c r="M380" s="307"/>
      <c r="N380" s="307"/>
      <c r="O380" s="307"/>
      <c r="P380" s="307"/>
      <c r="Q380" s="307"/>
      <c r="R380" s="307"/>
      <c r="S380" s="307"/>
      <c r="T380" s="307"/>
      <c r="U380" s="307"/>
      <c r="V380" s="307"/>
      <c r="W380" s="307"/>
    </row>
    <row r="381">
      <c r="A381" s="178">
        <v>376.0</v>
      </c>
      <c r="B381" s="178"/>
      <c r="C381" s="226"/>
      <c r="D381" s="158"/>
      <c r="E381" s="178"/>
      <c r="F381" s="178"/>
      <c r="G381" s="158"/>
      <c r="H381" s="337"/>
      <c r="I381" s="178"/>
      <c r="J381" s="307"/>
      <c r="K381" s="307"/>
      <c r="L381" s="307"/>
      <c r="M381" s="307"/>
      <c r="N381" s="307"/>
      <c r="O381" s="307"/>
      <c r="P381" s="307"/>
      <c r="Q381" s="307"/>
      <c r="R381" s="307"/>
      <c r="S381" s="307"/>
      <c r="T381" s="307"/>
      <c r="U381" s="307"/>
      <c r="V381" s="307"/>
      <c r="W381" s="307"/>
    </row>
    <row r="382">
      <c r="A382" s="178">
        <v>377.0</v>
      </c>
      <c r="B382" s="178"/>
      <c r="C382" s="226"/>
      <c r="D382" s="158"/>
      <c r="E382" s="178"/>
      <c r="F382" s="178"/>
      <c r="G382" s="158"/>
      <c r="H382" s="337"/>
      <c r="I382" s="178"/>
      <c r="J382" s="307"/>
      <c r="K382" s="307"/>
      <c r="L382" s="307"/>
      <c r="M382" s="307"/>
      <c r="N382" s="307"/>
      <c r="O382" s="307"/>
      <c r="P382" s="307"/>
      <c r="Q382" s="307"/>
      <c r="R382" s="307"/>
      <c r="S382" s="307"/>
      <c r="T382" s="307"/>
      <c r="U382" s="307"/>
      <c r="V382" s="307"/>
      <c r="W382" s="307"/>
    </row>
    <row r="383">
      <c r="A383" s="178">
        <v>378.0</v>
      </c>
      <c r="B383" s="178"/>
      <c r="C383" s="226"/>
      <c r="D383" s="158"/>
      <c r="E383" s="178"/>
      <c r="F383" s="178"/>
      <c r="G383" s="158"/>
      <c r="H383" s="309"/>
      <c r="I383" s="178"/>
      <c r="J383" s="307"/>
      <c r="K383" s="307"/>
      <c r="L383" s="307"/>
      <c r="M383" s="307"/>
      <c r="N383" s="307"/>
      <c r="O383" s="307"/>
      <c r="P383" s="307"/>
      <c r="Q383" s="307"/>
      <c r="R383" s="307"/>
      <c r="S383" s="307"/>
      <c r="T383" s="307"/>
      <c r="U383" s="307"/>
      <c r="V383" s="307"/>
      <c r="W383" s="307"/>
    </row>
    <row r="384">
      <c r="A384" s="178">
        <v>379.0</v>
      </c>
      <c r="B384" s="178"/>
      <c r="C384" s="226"/>
      <c r="D384" s="158"/>
      <c r="E384" s="178"/>
      <c r="F384" s="178"/>
      <c r="G384" s="158"/>
      <c r="H384" s="309"/>
      <c r="I384" s="178"/>
      <c r="J384" s="307"/>
      <c r="K384" s="307"/>
      <c r="L384" s="307"/>
      <c r="M384" s="307"/>
      <c r="N384" s="307"/>
      <c r="O384" s="307"/>
      <c r="P384" s="307"/>
      <c r="Q384" s="307"/>
      <c r="R384" s="307"/>
      <c r="S384" s="307"/>
      <c r="T384" s="307"/>
      <c r="U384" s="307"/>
      <c r="V384" s="307"/>
      <c r="W384" s="307"/>
    </row>
    <row r="385">
      <c r="A385" s="178">
        <v>380.0</v>
      </c>
      <c r="B385" s="385"/>
      <c r="C385" s="226"/>
      <c r="D385" s="111"/>
      <c r="E385" s="385"/>
      <c r="F385" s="385"/>
      <c r="G385" s="111"/>
      <c r="H385" s="309"/>
      <c r="I385" s="178"/>
      <c r="J385" s="307"/>
      <c r="K385" s="307"/>
      <c r="L385" s="307"/>
      <c r="M385" s="307"/>
      <c r="N385" s="307"/>
      <c r="O385" s="307"/>
      <c r="P385" s="307"/>
      <c r="Q385" s="307"/>
      <c r="R385" s="307"/>
      <c r="S385" s="307"/>
      <c r="T385" s="307"/>
      <c r="U385" s="307"/>
      <c r="V385" s="307"/>
      <c r="W385" s="307"/>
    </row>
    <row r="386">
      <c r="A386" s="178">
        <v>381.0</v>
      </c>
      <c r="B386" s="178"/>
      <c r="C386" s="226"/>
      <c r="D386" s="158"/>
      <c r="E386" s="178"/>
      <c r="F386" s="178"/>
      <c r="G386" s="158"/>
      <c r="H386" s="337"/>
      <c r="I386" s="178"/>
      <c r="J386" s="307"/>
      <c r="K386" s="307"/>
      <c r="L386" s="307"/>
      <c r="M386" s="307"/>
      <c r="N386" s="307"/>
      <c r="O386" s="307"/>
      <c r="P386" s="307"/>
      <c r="Q386" s="307"/>
      <c r="R386" s="307"/>
      <c r="S386" s="307"/>
      <c r="T386" s="307"/>
      <c r="U386" s="307"/>
      <c r="V386" s="307"/>
      <c r="W386" s="307"/>
    </row>
    <row r="387">
      <c r="A387" s="178">
        <v>382.0</v>
      </c>
      <c r="B387" s="178"/>
      <c r="C387" s="226"/>
      <c r="D387" s="158"/>
      <c r="E387" s="178"/>
      <c r="F387" s="178"/>
      <c r="G387" s="158"/>
      <c r="H387" s="337"/>
      <c r="I387" s="178"/>
      <c r="J387" s="307"/>
      <c r="K387" s="307"/>
      <c r="L387" s="307"/>
      <c r="M387" s="307"/>
      <c r="N387" s="307"/>
      <c r="O387" s="307"/>
      <c r="P387" s="307"/>
      <c r="Q387" s="307"/>
      <c r="R387" s="307"/>
      <c r="S387" s="307"/>
      <c r="T387" s="307"/>
      <c r="U387" s="307"/>
      <c r="V387" s="307"/>
      <c r="W387" s="307"/>
    </row>
    <row r="388">
      <c r="A388" s="178">
        <v>383.0</v>
      </c>
      <c r="B388" s="178"/>
      <c r="C388" s="178"/>
      <c r="D388" s="158"/>
      <c r="E388" s="178"/>
      <c r="F388" s="178"/>
      <c r="G388" s="158"/>
      <c r="H388" s="337"/>
      <c r="I388" s="178"/>
      <c r="J388" s="307"/>
      <c r="K388" s="307"/>
      <c r="L388" s="307"/>
      <c r="M388" s="307"/>
      <c r="N388" s="307"/>
      <c r="O388" s="307"/>
      <c r="P388" s="307"/>
      <c r="Q388" s="307"/>
      <c r="R388" s="307"/>
      <c r="S388" s="307"/>
      <c r="T388" s="307"/>
      <c r="U388" s="307"/>
      <c r="V388" s="307"/>
      <c r="W388" s="307"/>
    </row>
    <row r="389">
      <c r="A389" s="178">
        <v>384.0</v>
      </c>
      <c r="B389" s="178"/>
      <c r="C389" s="178"/>
      <c r="D389" s="158"/>
      <c r="E389" s="178"/>
      <c r="F389" s="178"/>
      <c r="G389" s="158"/>
      <c r="H389" s="337"/>
      <c r="I389" s="178"/>
      <c r="J389" s="307"/>
      <c r="K389" s="307"/>
      <c r="L389" s="307"/>
      <c r="M389" s="307"/>
      <c r="N389" s="307"/>
      <c r="O389" s="307"/>
      <c r="P389" s="307"/>
      <c r="Q389" s="307"/>
      <c r="R389" s="307"/>
      <c r="S389" s="307"/>
      <c r="T389" s="307"/>
      <c r="U389" s="307"/>
      <c r="V389" s="307"/>
      <c r="W389" s="307"/>
    </row>
    <row r="390">
      <c r="A390" s="178">
        <v>385.0</v>
      </c>
      <c r="B390" s="178"/>
      <c r="C390" s="178"/>
      <c r="D390" s="158"/>
      <c r="E390" s="178"/>
      <c r="F390" s="178"/>
      <c r="G390" s="158"/>
      <c r="H390" s="337"/>
      <c r="I390" s="178"/>
      <c r="J390" s="307"/>
      <c r="K390" s="307"/>
      <c r="L390" s="307"/>
      <c r="M390" s="307"/>
      <c r="N390" s="307"/>
      <c r="O390" s="307"/>
      <c r="P390" s="307"/>
      <c r="Q390" s="307"/>
      <c r="R390" s="307"/>
      <c r="S390" s="307"/>
      <c r="T390" s="307"/>
      <c r="U390" s="307"/>
      <c r="V390" s="307"/>
      <c r="W390" s="307"/>
    </row>
    <row r="391">
      <c r="A391" s="178">
        <v>386.0</v>
      </c>
      <c r="B391" s="178"/>
      <c r="C391" s="226"/>
      <c r="D391" s="156"/>
      <c r="E391" s="178"/>
      <c r="F391" s="178"/>
      <c r="G391" s="158"/>
      <c r="H391" s="337"/>
      <c r="I391" s="178"/>
      <c r="J391" s="307"/>
      <c r="K391" s="307"/>
      <c r="L391" s="307"/>
      <c r="M391" s="307"/>
      <c r="N391" s="307"/>
      <c r="O391" s="307"/>
      <c r="P391" s="307"/>
      <c r="Q391" s="307"/>
      <c r="R391" s="307"/>
      <c r="S391" s="307"/>
      <c r="T391" s="307"/>
      <c r="U391" s="307"/>
      <c r="V391" s="307"/>
      <c r="W391" s="307"/>
    </row>
    <row r="392">
      <c r="A392" s="178">
        <v>387.0</v>
      </c>
      <c r="B392" s="178"/>
      <c r="C392" s="178"/>
      <c r="D392" s="158"/>
      <c r="E392" s="178"/>
      <c r="F392" s="178"/>
      <c r="G392" s="158"/>
      <c r="H392" s="337"/>
      <c r="I392" s="178"/>
      <c r="J392" s="307"/>
      <c r="K392" s="307"/>
      <c r="L392" s="307"/>
      <c r="M392" s="307"/>
      <c r="N392" s="307"/>
      <c r="O392" s="307"/>
      <c r="P392" s="307"/>
      <c r="Q392" s="307"/>
      <c r="R392" s="307"/>
      <c r="S392" s="307"/>
      <c r="T392" s="307"/>
      <c r="U392" s="307"/>
      <c r="V392" s="307"/>
      <c r="W392" s="307"/>
    </row>
    <row r="393">
      <c r="A393" s="178">
        <v>388.0</v>
      </c>
      <c r="B393" s="178"/>
      <c r="C393" s="178"/>
      <c r="D393" s="158"/>
      <c r="E393" s="178"/>
      <c r="F393" s="178"/>
      <c r="G393" s="158"/>
      <c r="H393" s="337"/>
      <c r="I393" s="178"/>
      <c r="J393" s="307"/>
      <c r="K393" s="307"/>
      <c r="L393" s="307"/>
      <c r="M393" s="307"/>
      <c r="N393" s="307"/>
      <c r="O393" s="307"/>
      <c r="P393" s="307"/>
      <c r="Q393" s="307"/>
      <c r="R393" s="307"/>
      <c r="S393" s="307"/>
      <c r="T393" s="307"/>
      <c r="U393" s="307"/>
      <c r="V393" s="307"/>
      <c r="W393" s="307"/>
    </row>
    <row r="394">
      <c r="A394" s="178">
        <v>389.0</v>
      </c>
      <c r="B394" s="178"/>
      <c r="C394" s="178"/>
      <c r="D394" s="158"/>
      <c r="E394" s="178"/>
      <c r="F394" s="178"/>
      <c r="G394" s="158"/>
      <c r="H394" s="337"/>
      <c r="I394" s="178"/>
      <c r="J394" s="307"/>
      <c r="K394" s="307"/>
      <c r="L394" s="307"/>
      <c r="M394" s="307"/>
      <c r="N394" s="307"/>
      <c r="O394" s="307"/>
      <c r="P394" s="307"/>
      <c r="Q394" s="307"/>
      <c r="R394" s="307"/>
      <c r="S394" s="307"/>
      <c r="T394" s="307"/>
      <c r="U394" s="307"/>
      <c r="V394" s="307"/>
      <c r="W394" s="307"/>
    </row>
    <row r="395">
      <c r="A395" s="386">
        <v>390.0</v>
      </c>
      <c r="B395" s="178"/>
      <c r="C395" s="178"/>
      <c r="D395" s="158"/>
      <c r="E395" s="178"/>
      <c r="F395" s="178"/>
      <c r="G395" s="158"/>
      <c r="H395" s="337"/>
      <c r="I395" s="178"/>
      <c r="J395" s="307"/>
      <c r="K395" s="307"/>
      <c r="L395" s="307"/>
      <c r="M395" s="307"/>
      <c r="N395" s="307"/>
      <c r="O395" s="307"/>
      <c r="P395" s="307"/>
      <c r="Q395" s="307"/>
      <c r="R395" s="307"/>
      <c r="S395" s="307"/>
      <c r="T395" s="307"/>
      <c r="U395" s="307"/>
      <c r="V395" s="307"/>
      <c r="W395" s="307"/>
    </row>
    <row r="396">
      <c r="A396" s="386">
        <v>391.0</v>
      </c>
      <c r="B396" s="178"/>
      <c r="C396" s="178"/>
      <c r="D396" s="158"/>
      <c r="E396" s="178"/>
      <c r="F396" s="178"/>
      <c r="G396" s="158"/>
      <c r="H396" s="337"/>
      <c r="I396" s="178"/>
      <c r="J396" s="307"/>
      <c r="K396" s="307"/>
      <c r="L396" s="307"/>
      <c r="M396" s="307"/>
      <c r="N396" s="307"/>
      <c r="O396" s="307"/>
      <c r="P396" s="307"/>
      <c r="Q396" s="307"/>
      <c r="R396" s="307"/>
      <c r="S396" s="307"/>
      <c r="T396" s="307"/>
      <c r="U396" s="307"/>
      <c r="V396" s="307"/>
      <c r="W396" s="307"/>
    </row>
    <row r="397">
      <c r="A397" s="386">
        <v>392.0</v>
      </c>
      <c r="B397" s="178"/>
      <c r="C397" s="226"/>
      <c r="D397" s="158"/>
      <c r="E397" s="178"/>
      <c r="F397" s="178"/>
      <c r="G397" s="158"/>
      <c r="H397" s="337"/>
      <c r="I397" s="178"/>
      <c r="J397" s="307"/>
      <c r="K397" s="307"/>
      <c r="L397" s="307"/>
      <c r="M397" s="307"/>
      <c r="N397" s="307"/>
      <c r="O397" s="307"/>
      <c r="P397" s="307"/>
      <c r="Q397" s="307"/>
      <c r="R397" s="307"/>
      <c r="S397" s="307"/>
      <c r="T397" s="307"/>
      <c r="U397" s="307"/>
      <c r="V397" s="307"/>
      <c r="W397" s="307"/>
    </row>
    <row r="398">
      <c r="A398" s="386">
        <v>393.0</v>
      </c>
      <c r="B398" s="178"/>
      <c r="C398" s="178"/>
      <c r="D398" s="158"/>
      <c r="E398" s="178"/>
      <c r="F398" s="178"/>
      <c r="G398" s="158"/>
      <c r="H398" s="337"/>
      <c r="I398" s="178"/>
      <c r="J398" s="307"/>
      <c r="K398" s="307"/>
      <c r="L398" s="307"/>
      <c r="M398" s="307"/>
      <c r="N398" s="307"/>
      <c r="O398" s="307"/>
      <c r="P398" s="307"/>
      <c r="Q398" s="307"/>
      <c r="R398" s="307"/>
      <c r="S398" s="307"/>
      <c r="T398" s="307"/>
      <c r="U398" s="307"/>
      <c r="V398" s="307"/>
      <c r="W398" s="307"/>
    </row>
    <row r="399">
      <c r="A399" s="386">
        <v>394.0</v>
      </c>
      <c r="B399" s="178"/>
      <c r="C399" s="226"/>
      <c r="D399" s="158"/>
      <c r="E399" s="178"/>
      <c r="F399" s="178"/>
      <c r="G399" s="158"/>
      <c r="H399" s="337"/>
      <c r="I399" s="178"/>
      <c r="J399" s="307"/>
      <c r="K399" s="307"/>
      <c r="L399" s="307"/>
      <c r="M399" s="307"/>
      <c r="N399" s="307"/>
      <c r="O399" s="307"/>
      <c r="P399" s="307"/>
      <c r="Q399" s="307"/>
      <c r="R399" s="307"/>
      <c r="S399" s="307"/>
      <c r="T399" s="307"/>
      <c r="U399" s="307"/>
      <c r="V399" s="307"/>
      <c r="W399" s="307"/>
    </row>
    <row r="400">
      <c r="A400" s="386">
        <v>395.0</v>
      </c>
      <c r="B400" s="178"/>
      <c r="C400" s="178"/>
      <c r="D400" s="158"/>
      <c r="E400" s="178"/>
      <c r="F400" s="178"/>
      <c r="G400" s="158"/>
      <c r="H400" s="337"/>
      <c r="I400" s="178"/>
      <c r="J400" s="307"/>
      <c r="K400" s="307"/>
      <c r="L400" s="307"/>
      <c r="M400" s="307"/>
      <c r="N400" s="307"/>
      <c r="O400" s="307"/>
      <c r="P400" s="307"/>
      <c r="Q400" s="307"/>
      <c r="R400" s="307"/>
      <c r="S400" s="307"/>
      <c r="T400" s="307"/>
      <c r="U400" s="307"/>
      <c r="V400" s="307"/>
      <c r="W400" s="307"/>
    </row>
    <row r="401">
      <c r="A401" s="386">
        <v>396.0</v>
      </c>
      <c r="B401" s="178"/>
      <c r="C401" s="178"/>
      <c r="D401" s="158"/>
      <c r="E401" s="178"/>
      <c r="F401" s="178"/>
      <c r="G401" s="158"/>
      <c r="H401" s="337"/>
      <c r="I401" s="178"/>
      <c r="J401" s="307"/>
      <c r="K401" s="307"/>
      <c r="L401" s="307"/>
      <c r="M401" s="307"/>
      <c r="N401" s="307"/>
      <c r="O401" s="307"/>
      <c r="P401" s="307"/>
      <c r="Q401" s="307"/>
      <c r="R401" s="307"/>
      <c r="S401" s="307"/>
      <c r="T401" s="307"/>
      <c r="U401" s="307"/>
      <c r="V401" s="307"/>
      <c r="W401" s="307"/>
    </row>
    <row r="402">
      <c r="A402" s="386">
        <v>397.0</v>
      </c>
      <c r="B402" s="178"/>
      <c r="C402" s="178"/>
      <c r="D402" s="158"/>
      <c r="E402" s="178"/>
      <c r="F402" s="178"/>
      <c r="G402" s="158"/>
      <c r="H402" s="337"/>
      <c r="I402" s="178"/>
      <c r="J402" s="307"/>
      <c r="K402" s="307"/>
      <c r="L402" s="307"/>
      <c r="M402" s="307"/>
      <c r="N402" s="307"/>
      <c r="O402" s="307"/>
      <c r="P402" s="307"/>
      <c r="Q402" s="307"/>
      <c r="R402" s="307"/>
      <c r="S402" s="307"/>
      <c r="T402" s="307"/>
      <c r="U402" s="307"/>
      <c r="V402" s="307"/>
      <c r="W402" s="307"/>
    </row>
    <row r="403">
      <c r="A403" s="386">
        <v>398.0</v>
      </c>
      <c r="B403" s="178"/>
      <c r="C403" s="178"/>
      <c r="D403" s="158"/>
      <c r="E403" s="178"/>
      <c r="F403" s="178"/>
      <c r="G403" s="158"/>
      <c r="H403" s="337"/>
      <c r="I403" s="178"/>
      <c r="J403" s="307"/>
      <c r="K403" s="307"/>
      <c r="L403" s="307"/>
      <c r="M403" s="307"/>
      <c r="N403" s="307"/>
      <c r="O403" s="307"/>
      <c r="P403" s="307"/>
      <c r="Q403" s="307"/>
      <c r="R403" s="307"/>
      <c r="S403" s="307"/>
      <c r="T403" s="307"/>
      <c r="U403" s="307"/>
      <c r="V403" s="307"/>
      <c r="W403" s="307"/>
    </row>
    <row r="404">
      <c r="A404" s="386">
        <v>399.0</v>
      </c>
      <c r="B404" s="178"/>
      <c r="C404" s="178"/>
      <c r="D404" s="158"/>
      <c r="E404" s="178"/>
      <c r="F404" s="178"/>
      <c r="G404" s="158"/>
      <c r="H404" s="337"/>
      <c r="I404" s="178"/>
      <c r="J404" s="307"/>
      <c r="K404" s="307"/>
      <c r="L404" s="307"/>
      <c r="M404" s="307"/>
      <c r="N404" s="307"/>
      <c r="O404" s="307"/>
      <c r="P404" s="307"/>
      <c r="Q404" s="307"/>
      <c r="R404" s="307"/>
      <c r="S404" s="307"/>
      <c r="T404" s="307"/>
      <c r="U404" s="307"/>
      <c r="V404" s="307"/>
      <c r="W404" s="307"/>
    </row>
    <row r="405">
      <c r="A405" s="386">
        <v>400.0</v>
      </c>
      <c r="B405" s="178"/>
      <c r="C405" s="178"/>
      <c r="D405" s="158"/>
      <c r="E405" s="178"/>
      <c r="F405" s="178"/>
      <c r="G405" s="158"/>
      <c r="H405" s="337"/>
      <c r="I405" s="178"/>
      <c r="J405" s="307"/>
      <c r="K405" s="307"/>
      <c r="L405" s="307"/>
      <c r="M405" s="307"/>
      <c r="N405" s="307"/>
      <c r="O405" s="307"/>
      <c r="P405" s="307"/>
      <c r="Q405" s="307"/>
      <c r="R405" s="307"/>
      <c r="S405" s="307"/>
      <c r="T405" s="307"/>
      <c r="U405" s="307"/>
      <c r="V405" s="307"/>
      <c r="W405" s="307"/>
    </row>
    <row r="406">
      <c r="A406" s="386">
        <v>401.0</v>
      </c>
      <c r="B406" s="178"/>
      <c r="C406" s="178"/>
      <c r="D406" s="158"/>
      <c r="E406" s="178"/>
      <c r="F406" s="178"/>
      <c r="G406" s="158"/>
      <c r="H406" s="337"/>
      <c r="I406" s="178"/>
      <c r="J406" s="307"/>
      <c r="K406" s="307"/>
      <c r="L406" s="307"/>
      <c r="M406" s="307"/>
      <c r="N406" s="307"/>
      <c r="O406" s="307"/>
      <c r="P406" s="307"/>
      <c r="Q406" s="307"/>
      <c r="R406" s="307"/>
      <c r="S406" s="307"/>
      <c r="T406" s="307"/>
      <c r="U406" s="307"/>
      <c r="V406" s="307"/>
      <c r="W406" s="307"/>
    </row>
    <row r="407">
      <c r="A407" s="386">
        <v>402.0</v>
      </c>
      <c r="B407" s="178"/>
      <c r="C407" s="178"/>
      <c r="D407" s="158"/>
      <c r="E407" s="178"/>
      <c r="F407" s="178"/>
      <c r="G407" s="158"/>
      <c r="H407" s="337"/>
      <c r="I407" s="178"/>
      <c r="J407" s="307"/>
      <c r="K407" s="307"/>
      <c r="L407" s="307"/>
      <c r="M407" s="307"/>
      <c r="N407" s="307"/>
      <c r="O407" s="307"/>
      <c r="P407" s="307"/>
      <c r="Q407" s="307"/>
      <c r="R407" s="307"/>
      <c r="S407" s="307"/>
      <c r="T407" s="307"/>
      <c r="U407" s="307"/>
      <c r="V407" s="307"/>
      <c r="W407" s="307"/>
    </row>
    <row r="408">
      <c r="A408" s="386">
        <v>403.0</v>
      </c>
      <c r="B408" s="226"/>
      <c r="C408" s="178"/>
      <c r="D408" s="158"/>
      <c r="E408" s="178"/>
      <c r="F408" s="178"/>
      <c r="G408" s="158"/>
      <c r="H408" s="337"/>
      <c r="I408" s="178"/>
      <c r="J408" s="307"/>
      <c r="K408" s="307"/>
      <c r="L408" s="307"/>
      <c r="M408" s="307"/>
      <c r="N408" s="307"/>
      <c r="O408" s="307"/>
      <c r="P408" s="307"/>
      <c r="Q408" s="307"/>
      <c r="R408" s="307"/>
      <c r="S408" s="307"/>
      <c r="T408" s="307"/>
      <c r="U408" s="307"/>
      <c r="V408" s="307"/>
      <c r="W408" s="307"/>
    </row>
    <row r="409">
      <c r="A409" s="386">
        <v>404.0</v>
      </c>
      <c r="B409" s="178"/>
      <c r="C409" s="178"/>
      <c r="D409" s="158"/>
      <c r="E409" s="178"/>
      <c r="F409" s="178"/>
      <c r="G409" s="158"/>
      <c r="H409" s="337"/>
      <c r="I409" s="178"/>
      <c r="J409" s="307"/>
      <c r="K409" s="307"/>
      <c r="L409" s="307"/>
      <c r="M409" s="307"/>
      <c r="N409" s="307"/>
      <c r="O409" s="307"/>
      <c r="P409" s="307"/>
      <c r="Q409" s="307"/>
      <c r="R409" s="307"/>
      <c r="S409" s="307"/>
      <c r="T409" s="307"/>
      <c r="U409" s="307"/>
      <c r="V409" s="307"/>
      <c r="W409" s="307"/>
    </row>
    <row r="410">
      <c r="A410" s="386">
        <v>405.0</v>
      </c>
      <c r="B410" s="178"/>
      <c r="C410" s="178"/>
      <c r="D410" s="158"/>
      <c r="E410" s="178"/>
      <c r="F410" s="178"/>
      <c r="G410" s="158"/>
      <c r="H410" s="337"/>
      <c r="I410" s="178"/>
      <c r="J410" s="307"/>
      <c r="K410" s="307"/>
      <c r="L410" s="307"/>
      <c r="M410" s="307"/>
      <c r="N410" s="307"/>
      <c r="O410" s="307"/>
      <c r="P410" s="307"/>
      <c r="Q410" s="307"/>
      <c r="R410" s="307"/>
      <c r="S410" s="307"/>
      <c r="T410" s="307"/>
      <c r="U410" s="307"/>
      <c r="V410" s="307"/>
      <c r="W410" s="307"/>
    </row>
    <row r="411">
      <c r="A411" s="386">
        <v>406.0</v>
      </c>
      <c r="B411" s="178"/>
      <c r="C411" s="178"/>
      <c r="D411" s="158"/>
      <c r="E411" s="178"/>
      <c r="F411" s="178"/>
      <c r="G411" s="158"/>
      <c r="H411" s="337"/>
      <c r="I411" s="178"/>
      <c r="J411" s="307"/>
      <c r="K411" s="307"/>
      <c r="L411" s="307"/>
      <c r="M411" s="307"/>
      <c r="N411" s="307"/>
      <c r="O411" s="307"/>
      <c r="P411" s="307"/>
      <c r="Q411" s="307"/>
      <c r="R411" s="307"/>
      <c r="S411" s="307"/>
      <c r="T411" s="307"/>
      <c r="U411" s="307"/>
      <c r="V411" s="307"/>
      <c r="W411" s="307"/>
    </row>
    <row r="412">
      <c r="A412" s="386">
        <v>407.0</v>
      </c>
      <c r="B412" s="178"/>
      <c r="C412" s="178"/>
      <c r="D412" s="158"/>
      <c r="E412" s="178"/>
      <c r="F412" s="178"/>
      <c r="G412" s="158"/>
      <c r="H412" s="337"/>
      <c r="I412" s="178"/>
      <c r="J412" s="307"/>
      <c r="K412" s="307"/>
      <c r="L412" s="307"/>
      <c r="M412" s="307"/>
      <c r="N412" s="307"/>
      <c r="O412" s="307"/>
      <c r="P412" s="307"/>
      <c r="Q412" s="307"/>
      <c r="R412" s="307"/>
      <c r="S412" s="307"/>
      <c r="T412" s="307"/>
      <c r="U412" s="307"/>
      <c r="V412" s="307"/>
      <c r="W412" s="307"/>
    </row>
    <row r="413">
      <c r="A413" s="386">
        <v>408.0</v>
      </c>
      <c r="B413" s="178"/>
      <c r="C413" s="178"/>
      <c r="D413" s="158"/>
      <c r="E413" s="178"/>
      <c r="F413" s="178"/>
      <c r="G413" s="158"/>
      <c r="H413" s="337"/>
      <c r="I413" s="178"/>
      <c r="J413" s="307"/>
      <c r="K413" s="307"/>
      <c r="L413" s="307"/>
      <c r="M413" s="307"/>
      <c r="N413" s="307"/>
      <c r="O413" s="307"/>
      <c r="P413" s="307"/>
      <c r="Q413" s="307"/>
      <c r="R413" s="307"/>
      <c r="S413" s="307"/>
      <c r="T413" s="307"/>
      <c r="U413" s="307"/>
      <c r="V413" s="307"/>
      <c r="W413" s="307"/>
    </row>
    <row r="414">
      <c r="A414" s="386">
        <v>409.0</v>
      </c>
      <c r="B414" s="178"/>
      <c r="C414" s="178"/>
      <c r="D414" s="158"/>
      <c r="E414" s="178"/>
      <c r="F414" s="178"/>
      <c r="G414" s="158"/>
      <c r="H414" s="337"/>
      <c r="I414" s="178"/>
      <c r="J414" s="307"/>
      <c r="K414" s="307"/>
      <c r="L414" s="307"/>
      <c r="M414" s="307"/>
      <c r="N414" s="307"/>
      <c r="O414" s="307"/>
      <c r="P414" s="307"/>
      <c r="Q414" s="307"/>
      <c r="R414" s="307"/>
      <c r="S414" s="307"/>
      <c r="T414" s="307"/>
      <c r="U414" s="307"/>
      <c r="V414" s="307"/>
      <c r="W414" s="307"/>
    </row>
    <row r="415">
      <c r="A415" s="386">
        <v>410.0</v>
      </c>
      <c r="B415" s="178"/>
      <c r="C415" s="178"/>
      <c r="D415" s="158"/>
      <c r="E415" s="178"/>
      <c r="F415" s="178"/>
      <c r="G415" s="158"/>
      <c r="H415" s="337"/>
      <c r="I415" s="178"/>
      <c r="J415" s="307"/>
      <c r="K415" s="307"/>
      <c r="L415" s="307"/>
      <c r="M415" s="307"/>
      <c r="N415" s="307"/>
      <c r="O415" s="307"/>
      <c r="P415" s="307"/>
      <c r="Q415" s="307"/>
      <c r="R415" s="307"/>
      <c r="S415" s="307"/>
      <c r="T415" s="307"/>
      <c r="U415" s="307"/>
      <c r="V415" s="307"/>
      <c r="W415" s="307"/>
    </row>
    <row r="416">
      <c r="A416" s="386">
        <v>411.0</v>
      </c>
      <c r="B416" s="178"/>
      <c r="C416" s="178"/>
      <c r="D416" s="158"/>
      <c r="E416" s="178"/>
      <c r="F416" s="178"/>
      <c r="G416" s="158"/>
      <c r="H416" s="226"/>
      <c r="I416" s="178"/>
      <c r="J416" s="307"/>
      <c r="K416" s="307"/>
      <c r="L416" s="307"/>
      <c r="M416" s="307"/>
      <c r="N416" s="307"/>
      <c r="O416" s="307"/>
      <c r="P416" s="307"/>
      <c r="Q416" s="307"/>
      <c r="R416" s="307"/>
      <c r="S416" s="307"/>
      <c r="T416" s="307"/>
      <c r="U416" s="307"/>
      <c r="V416" s="307"/>
      <c r="W416" s="307"/>
    </row>
    <row r="417">
      <c r="A417" s="386">
        <v>412.0</v>
      </c>
      <c r="B417" s="178"/>
      <c r="C417" s="226"/>
      <c r="D417" s="158"/>
      <c r="E417" s="178"/>
      <c r="F417" s="178"/>
      <c r="G417" s="158"/>
      <c r="H417" s="337"/>
      <c r="I417" s="178"/>
      <c r="J417" s="307"/>
      <c r="K417" s="307"/>
      <c r="L417" s="307"/>
      <c r="M417" s="307"/>
      <c r="N417" s="307"/>
      <c r="O417" s="307"/>
      <c r="P417" s="307"/>
      <c r="Q417" s="307"/>
      <c r="R417" s="307"/>
      <c r="S417" s="307"/>
      <c r="T417" s="307"/>
      <c r="U417" s="307"/>
      <c r="V417" s="307"/>
      <c r="W417" s="307"/>
    </row>
    <row r="418">
      <c r="A418" s="386">
        <v>413.0</v>
      </c>
      <c r="B418" s="178"/>
      <c r="C418" s="178"/>
      <c r="D418" s="158"/>
      <c r="E418" s="178"/>
      <c r="F418" s="178"/>
      <c r="G418" s="158"/>
      <c r="H418" s="337"/>
      <c r="I418" s="178"/>
      <c r="J418" s="307"/>
      <c r="K418" s="307"/>
      <c r="L418" s="307"/>
      <c r="M418" s="307"/>
      <c r="N418" s="307"/>
      <c r="O418" s="307"/>
      <c r="P418" s="307"/>
      <c r="Q418" s="307"/>
      <c r="R418" s="307"/>
      <c r="S418" s="307"/>
      <c r="T418" s="307"/>
      <c r="U418" s="307"/>
      <c r="V418" s="307"/>
      <c r="W418" s="307"/>
    </row>
    <row r="419">
      <c r="A419" s="386">
        <v>414.0</v>
      </c>
      <c r="B419" s="178"/>
      <c r="C419" s="178"/>
      <c r="D419" s="158"/>
      <c r="E419" s="178"/>
      <c r="F419" s="178"/>
      <c r="G419" s="158"/>
      <c r="H419" s="337"/>
      <c r="I419" s="178"/>
      <c r="J419" s="307"/>
      <c r="K419" s="307"/>
      <c r="L419" s="307"/>
      <c r="M419" s="307"/>
      <c r="N419" s="307"/>
      <c r="O419" s="307"/>
      <c r="P419" s="307"/>
      <c r="Q419" s="307"/>
      <c r="R419" s="307"/>
      <c r="S419" s="307"/>
      <c r="T419" s="307"/>
      <c r="U419" s="307"/>
      <c r="V419" s="307"/>
      <c r="W419" s="307"/>
    </row>
    <row r="420">
      <c r="A420" s="386">
        <v>415.0</v>
      </c>
      <c r="B420" s="178"/>
      <c r="C420" s="226"/>
      <c r="D420" s="158"/>
      <c r="E420" s="178"/>
      <c r="F420" s="178"/>
      <c r="G420" s="158"/>
      <c r="H420" s="337"/>
      <c r="I420" s="178"/>
      <c r="J420" s="307"/>
      <c r="K420" s="307"/>
      <c r="L420" s="307"/>
      <c r="M420" s="307"/>
      <c r="N420" s="307"/>
      <c r="O420" s="307"/>
      <c r="P420" s="307"/>
      <c r="Q420" s="307"/>
      <c r="R420" s="307"/>
      <c r="S420" s="307"/>
      <c r="T420" s="307"/>
      <c r="U420" s="307"/>
      <c r="V420" s="307"/>
      <c r="W420" s="307"/>
    </row>
    <row r="421">
      <c r="A421" s="386">
        <v>416.0</v>
      </c>
      <c r="B421" s="178"/>
      <c r="C421" s="226"/>
      <c r="D421" s="158"/>
      <c r="E421" s="178"/>
      <c r="F421" s="178"/>
      <c r="G421" s="158"/>
      <c r="H421" s="337"/>
      <c r="I421" s="178"/>
      <c r="J421" s="307"/>
      <c r="K421" s="307"/>
      <c r="L421" s="307"/>
      <c r="M421" s="307"/>
      <c r="N421" s="307"/>
      <c r="O421" s="307"/>
      <c r="P421" s="307"/>
      <c r="Q421" s="307"/>
      <c r="R421" s="307"/>
      <c r="S421" s="307"/>
      <c r="T421" s="307"/>
      <c r="U421" s="307"/>
      <c r="V421" s="307"/>
      <c r="W421" s="307"/>
    </row>
    <row r="422">
      <c r="A422" s="386">
        <v>417.0</v>
      </c>
      <c r="B422" s="178"/>
      <c r="C422" s="226"/>
      <c r="D422" s="158"/>
      <c r="E422" s="178"/>
      <c r="F422" s="178"/>
      <c r="G422" s="158"/>
      <c r="H422" s="337"/>
      <c r="I422" s="178"/>
      <c r="J422" s="307"/>
      <c r="K422" s="307"/>
      <c r="L422" s="307"/>
      <c r="M422" s="307"/>
      <c r="N422" s="307"/>
      <c r="O422" s="307"/>
      <c r="P422" s="307"/>
      <c r="Q422" s="307"/>
      <c r="R422" s="307"/>
      <c r="S422" s="307"/>
      <c r="T422" s="307"/>
      <c r="U422" s="307"/>
      <c r="V422" s="307"/>
      <c r="W422" s="307"/>
    </row>
    <row r="423">
      <c r="A423" s="386">
        <v>418.0</v>
      </c>
      <c r="B423" s="178"/>
      <c r="C423" s="178"/>
      <c r="D423" s="158"/>
      <c r="E423" s="178"/>
      <c r="F423" s="178"/>
      <c r="G423" s="158"/>
      <c r="H423" s="337"/>
      <c r="I423" s="178"/>
      <c r="J423" s="307"/>
      <c r="K423" s="307"/>
      <c r="L423" s="307"/>
      <c r="M423" s="307"/>
      <c r="N423" s="307"/>
      <c r="O423" s="307"/>
      <c r="P423" s="307"/>
      <c r="Q423" s="307"/>
      <c r="R423" s="307"/>
      <c r="S423" s="307"/>
      <c r="T423" s="307"/>
      <c r="U423" s="307"/>
      <c r="V423" s="307"/>
      <c r="W423" s="307"/>
    </row>
    <row r="424">
      <c r="A424" s="386">
        <v>419.0</v>
      </c>
      <c r="B424" s="178"/>
      <c r="C424" s="178"/>
      <c r="D424" s="158"/>
      <c r="E424" s="178"/>
      <c r="F424" s="178"/>
      <c r="G424" s="158"/>
      <c r="H424" s="337"/>
      <c r="I424" s="178"/>
      <c r="J424" s="307"/>
      <c r="K424" s="307"/>
      <c r="L424" s="307"/>
      <c r="M424" s="307"/>
      <c r="N424" s="307"/>
      <c r="O424" s="307"/>
      <c r="P424" s="307"/>
      <c r="Q424" s="307"/>
      <c r="R424" s="307"/>
      <c r="S424" s="307"/>
      <c r="T424" s="307"/>
      <c r="U424" s="307"/>
      <c r="V424" s="307"/>
      <c r="W424" s="307"/>
    </row>
    <row r="425">
      <c r="A425" s="386">
        <v>420.0</v>
      </c>
      <c r="B425" s="178"/>
      <c r="C425" s="178"/>
      <c r="D425" s="158"/>
      <c r="E425" s="178"/>
      <c r="F425" s="178"/>
      <c r="G425" s="158"/>
      <c r="H425" s="337"/>
      <c r="I425" s="178"/>
      <c r="J425" s="307"/>
      <c r="K425" s="307"/>
      <c r="L425" s="307"/>
      <c r="M425" s="307"/>
      <c r="N425" s="307"/>
      <c r="O425" s="307"/>
      <c r="P425" s="307"/>
      <c r="Q425" s="307"/>
      <c r="R425" s="307"/>
      <c r="S425" s="307"/>
      <c r="T425" s="307"/>
      <c r="U425" s="307"/>
      <c r="V425" s="307"/>
      <c r="W425" s="307"/>
    </row>
    <row r="426">
      <c r="A426" s="386">
        <v>421.0</v>
      </c>
      <c r="B426" s="178"/>
      <c r="C426" s="178"/>
      <c r="D426" s="158"/>
      <c r="E426" s="178"/>
      <c r="F426" s="178"/>
      <c r="G426" s="158"/>
      <c r="H426" s="337"/>
      <c r="I426" s="178"/>
      <c r="J426" s="307"/>
      <c r="K426" s="307"/>
      <c r="L426" s="307"/>
      <c r="M426" s="307"/>
      <c r="N426" s="307"/>
      <c r="O426" s="307"/>
      <c r="P426" s="307"/>
      <c r="Q426" s="307"/>
      <c r="R426" s="307"/>
      <c r="S426" s="307"/>
      <c r="T426" s="307"/>
      <c r="U426" s="307"/>
      <c r="V426" s="307"/>
      <c r="W426" s="307"/>
    </row>
    <row r="427">
      <c r="A427" s="386">
        <v>422.0</v>
      </c>
      <c r="B427" s="178"/>
      <c r="C427" s="226"/>
      <c r="D427" s="158"/>
      <c r="E427" s="178"/>
      <c r="F427" s="178"/>
      <c r="G427" s="158"/>
      <c r="H427" s="337"/>
      <c r="I427" s="178"/>
      <c r="J427" s="307"/>
      <c r="K427" s="307"/>
      <c r="L427" s="307"/>
      <c r="M427" s="307"/>
      <c r="N427" s="307"/>
      <c r="O427" s="307"/>
      <c r="P427" s="307"/>
      <c r="Q427" s="307"/>
      <c r="R427" s="307"/>
      <c r="S427" s="307"/>
      <c r="T427" s="307"/>
      <c r="U427" s="307"/>
      <c r="V427" s="307"/>
      <c r="W427" s="307"/>
    </row>
    <row r="428">
      <c r="A428" s="386">
        <v>423.0</v>
      </c>
      <c r="B428" s="178"/>
      <c r="C428" s="178"/>
      <c r="D428" s="158"/>
      <c r="E428" s="178"/>
      <c r="F428" s="178"/>
      <c r="G428" s="158"/>
      <c r="H428" s="337"/>
      <c r="I428" s="178"/>
      <c r="J428" s="307"/>
      <c r="K428" s="307"/>
      <c r="L428" s="307"/>
      <c r="M428" s="307"/>
      <c r="N428" s="307"/>
      <c r="O428" s="307"/>
      <c r="P428" s="307"/>
      <c r="Q428" s="307"/>
      <c r="R428" s="307"/>
      <c r="S428" s="307"/>
      <c r="T428" s="307"/>
      <c r="U428" s="307"/>
      <c r="V428" s="307"/>
      <c r="W428" s="307"/>
    </row>
    <row r="429">
      <c r="A429" s="386">
        <v>424.0</v>
      </c>
      <c r="B429" s="178"/>
      <c r="C429" s="178"/>
      <c r="D429" s="158"/>
      <c r="E429" s="178"/>
      <c r="F429" s="178"/>
      <c r="G429" s="158"/>
      <c r="H429" s="337"/>
      <c r="I429" s="178"/>
      <c r="J429" s="307"/>
      <c r="K429" s="307"/>
      <c r="L429" s="307"/>
      <c r="M429" s="307"/>
      <c r="N429" s="307"/>
      <c r="O429" s="307"/>
      <c r="P429" s="307"/>
      <c r="Q429" s="307"/>
      <c r="R429" s="307"/>
      <c r="S429" s="307"/>
      <c r="T429" s="307"/>
      <c r="U429" s="307"/>
      <c r="V429" s="307"/>
      <c r="W429" s="307"/>
    </row>
    <row r="430">
      <c r="A430" s="386">
        <v>425.0</v>
      </c>
      <c r="B430" s="178"/>
      <c r="C430" s="178"/>
      <c r="D430" s="158"/>
      <c r="E430" s="178"/>
      <c r="F430" s="178"/>
      <c r="G430" s="158"/>
      <c r="H430" s="337"/>
      <c r="I430" s="178"/>
      <c r="J430" s="307"/>
      <c r="K430" s="307"/>
      <c r="L430" s="307"/>
      <c r="M430" s="307"/>
      <c r="N430" s="307"/>
      <c r="O430" s="307"/>
      <c r="P430" s="307"/>
      <c r="Q430" s="307"/>
      <c r="R430" s="307"/>
      <c r="S430" s="307"/>
      <c r="T430" s="307"/>
      <c r="U430" s="307"/>
      <c r="V430" s="307"/>
      <c r="W430" s="307"/>
    </row>
    <row r="431">
      <c r="A431" s="386">
        <v>426.0</v>
      </c>
      <c r="B431" s="178"/>
      <c r="C431" s="226"/>
      <c r="D431" s="158"/>
      <c r="E431" s="178"/>
      <c r="F431" s="178"/>
      <c r="G431" s="158"/>
      <c r="H431" s="337"/>
      <c r="I431" s="178"/>
      <c r="J431" s="307"/>
      <c r="K431" s="307"/>
      <c r="L431" s="307"/>
      <c r="M431" s="307"/>
      <c r="N431" s="307"/>
      <c r="O431" s="307"/>
      <c r="P431" s="307"/>
      <c r="Q431" s="307"/>
      <c r="R431" s="307"/>
      <c r="S431" s="307"/>
      <c r="T431" s="307"/>
      <c r="U431" s="307"/>
      <c r="V431" s="307"/>
      <c r="W431" s="307"/>
    </row>
    <row r="432">
      <c r="A432" s="386">
        <v>427.0</v>
      </c>
      <c r="B432" s="178"/>
      <c r="C432" s="178"/>
      <c r="D432" s="158"/>
      <c r="E432" s="178"/>
      <c r="F432" s="178"/>
      <c r="G432" s="158"/>
      <c r="H432" s="337"/>
      <c r="I432" s="178"/>
      <c r="J432" s="307"/>
      <c r="K432" s="307"/>
      <c r="L432" s="307"/>
      <c r="M432" s="307"/>
      <c r="N432" s="307"/>
      <c r="O432" s="307"/>
      <c r="P432" s="307"/>
      <c r="Q432" s="307"/>
      <c r="R432" s="307"/>
      <c r="S432" s="307"/>
      <c r="T432" s="307"/>
      <c r="U432" s="307"/>
      <c r="V432" s="307"/>
      <c r="W432" s="307"/>
    </row>
    <row r="433">
      <c r="A433" s="386">
        <v>428.0</v>
      </c>
      <c r="B433" s="178"/>
      <c r="C433" s="178"/>
      <c r="D433" s="158"/>
      <c r="E433" s="178"/>
      <c r="F433" s="178"/>
      <c r="G433" s="158"/>
      <c r="H433" s="226"/>
      <c r="I433" s="226"/>
      <c r="J433" s="307"/>
      <c r="K433" s="307"/>
      <c r="L433" s="307"/>
      <c r="M433" s="307"/>
      <c r="N433" s="307"/>
      <c r="O433" s="307"/>
      <c r="P433" s="307"/>
      <c r="Q433" s="307"/>
      <c r="R433" s="307"/>
      <c r="S433" s="307"/>
      <c r="T433" s="307"/>
      <c r="U433" s="307"/>
      <c r="V433" s="307"/>
      <c r="W433" s="307"/>
    </row>
    <row r="434">
      <c r="A434" s="386">
        <v>429.0</v>
      </c>
      <c r="B434" s="178"/>
      <c r="C434" s="178"/>
      <c r="D434" s="158"/>
      <c r="E434" s="178"/>
      <c r="F434" s="178"/>
      <c r="G434" s="158"/>
      <c r="H434" s="337"/>
      <c r="I434" s="178"/>
      <c r="J434" s="307"/>
      <c r="K434" s="307"/>
      <c r="L434" s="307"/>
      <c r="M434" s="307"/>
      <c r="N434" s="307"/>
      <c r="O434" s="307"/>
      <c r="P434" s="307"/>
      <c r="Q434" s="307"/>
      <c r="R434" s="307"/>
      <c r="S434" s="307"/>
      <c r="T434" s="307"/>
      <c r="U434" s="307"/>
      <c r="V434" s="307"/>
      <c r="W434" s="307"/>
    </row>
    <row r="435">
      <c r="A435" s="386">
        <v>430.0</v>
      </c>
      <c r="B435" s="178"/>
      <c r="C435" s="178"/>
      <c r="D435" s="158"/>
      <c r="E435" s="178"/>
      <c r="F435" s="178"/>
      <c r="G435" s="158"/>
      <c r="H435" s="226"/>
      <c r="I435" s="178"/>
      <c r="J435" s="307"/>
      <c r="K435" s="307"/>
      <c r="L435" s="307"/>
      <c r="M435" s="307"/>
      <c r="N435" s="307"/>
      <c r="O435" s="307"/>
      <c r="P435" s="307"/>
      <c r="Q435" s="307"/>
      <c r="R435" s="307"/>
      <c r="S435" s="307"/>
      <c r="T435" s="307"/>
      <c r="U435" s="307"/>
      <c r="V435" s="307"/>
      <c r="W435" s="307"/>
    </row>
    <row r="436">
      <c r="A436" s="386">
        <v>431.0</v>
      </c>
      <c r="B436" s="178"/>
      <c r="C436" s="178"/>
      <c r="D436" s="158"/>
      <c r="E436" s="178"/>
      <c r="F436" s="178"/>
      <c r="G436" s="158"/>
      <c r="H436" s="337"/>
      <c r="I436" s="178"/>
      <c r="J436" s="307"/>
      <c r="K436" s="307"/>
      <c r="L436" s="307"/>
      <c r="M436" s="307"/>
      <c r="N436" s="307"/>
      <c r="O436" s="307"/>
      <c r="P436" s="307"/>
      <c r="Q436" s="307"/>
      <c r="R436" s="307"/>
      <c r="S436" s="307"/>
      <c r="T436" s="307"/>
      <c r="U436" s="307"/>
      <c r="V436" s="307"/>
      <c r="W436" s="307"/>
    </row>
    <row r="437">
      <c r="A437" s="386">
        <v>432.0</v>
      </c>
      <c r="B437" s="178"/>
      <c r="C437" s="226"/>
      <c r="D437" s="158"/>
      <c r="E437" s="178"/>
      <c r="F437" s="178"/>
      <c r="G437" s="158"/>
      <c r="H437" s="337"/>
      <c r="I437" s="178"/>
      <c r="J437" s="307"/>
      <c r="K437" s="307"/>
      <c r="L437" s="307"/>
      <c r="M437" s="307"/>
      <c r="N437" s="307"/>
      <c r="O437" s="307"/>
      <c r="P437" s="307"/>
      <c r="Q437" s="307"/>
      <c r="R437" s="307"/>
      <c r="S437" s="307"/>
      <c r="T437" s="307"/>
      <c r="U437" s="307"/>
      <c r="V437" s="307"/>
      <c r="W437" s="307"/>
    </row>
    <row r="438">
      <c r="A438" s="386">
        <v>433.0</v>
      </c>
      <c r="B438" s="178"/>
      <c r="C438" s="226"/>
      <c r="D438" s="158"/>
      <c r="E438" s="178"/>
      <c r="F438" s="178"/>
      <c r="G438" s="158"/>
      <c r="H438" s="337"/>
      <c r="I438" s="178"/>
      <c r="J438" s="307"/>
      <c r="K438" s="307"/>
      <c r="L438" s="307"/>
      <c r="M438" s="307"/>
      <c r="N438" s="307"/>
      <c r="O438" s="307"/>
      <c r="P438" s="307"/>
      <c r="Q438" s="307"/>
      <c r="R438" s="307"/>
      <c r="S438" s="307"/>
      <c r="T438" s="307"/>
      <c r="U438" s="307"/>
      <c r="V438" s="307"/>
      <c r="W438" s="307"/>
    </row>
    <row r="439">
      <c r="A439" s="386">
        <v>434.0</v>
      </c>
      <c r="B439" s="178"/>
      <c r="C439" s="226"/>
      <c r="D439" s="158"/>
      <c r="E439" s="226"/>
      <c r="F439" s="178"/>
      <c r="G439" s="158"/>
      <c r="H439" s="337"/>
      <c r="I439" s="178"/>
      <c r="J439" s="307"/>
      <c r="K439" s="307"/>
      <c r="L439" s="307"/>
      <c r="M439" s="307"/>
      <c r="N439" s="307"/>
      <c r="O439" s="307"/>
      <c r="P439" s="307"/>
      <c r="Q439" s="307"/>
      <c r="R439" s="307"/>
      <c r="S439" s="307"/>
      <c r="T439" s="307"/>
      <c r="U439" s="307"/>
      <c r="V439" s="307"/>
      <c r="W439" s="307"/>
    </row>
    <row r="440">
      <c r="A440" s="386">
        <v>435.0</v>
      </c>
      <c r="B440" s="178"/>
      <c r="C440" s="226"/>
      <c r="D440" s="158"/>
      <c r="E440" s="178"/>
      <c r="F440" s="178"/>
      <c r="G440" s="158"/>
      <c r="H440" s="337"/>
      <c r="I440" s="178"/>
      <c r="J440" s="307"/>
      <c r="K440" s="307"/>
      <c r="L440" s="307"/>
      <c r="M440" s="307"/>
      <c r="N440" s="307"/>
      <c r="O440" s="307"/>
      <c r="P440" s="307"/>
      <c r="Q440" s="307"/>
      <c r="R440" s="307"/>
      <c r="S440" s="307"/>
      <c r="T440" s="307"/>
      <c r="U440" s="307"/>
      <c r="V440" s="307"/>
      <c r="W440" s="307"/>
    </row>
    <row r="441">
      <c r="A441" s="386">
        <v>436.0</v>
      </c>
      <c r="B441" s="178"/>
      <c r="C441" s="226"/>
      <c r="D441" s="158"/>
      <c r="E441" s="178"/>
      <c r="F441" s="178"/>
      <c r="G441" s="158"/>
      <c r="H441" s="337"/>
      <c r="I441" s="178"/>
      <c r="J441" s="307"/>
      <c r="K441" s="307"/>
      <c r="L441" s="307"/>
      <c r="M441" s="307"/>
      <c r="N441" s="307"/>
      <c r="O441" s="307"/>
      <c r="P441" s="307"/>
      <c r="Q441" s="307"/>
      <c r="R441" s="307"/>
      <c r="S441" s="307"/>
      <c r="T441" s="307"/>
      <c r="U441" s="307"/>
      <c r="V441" s="307"/>
      <c r="W441" s="307"/>
    </row>
    <row r="442">
      <c r="A442" s="386">
        <v>437.0</v>
      </c>
      <c r="B442" s="178"/>
      <c r="C442" s="226"/>
      <c r="D442" s="158"/>
      <c r="E442" s="178"/>
      <c r="F442" s="178"/>
      <c r="G442" s="158"/>
      <c r="H442" s="337"/>
      <c r="I442" s="178"/>
      <c r="J442" s="307"/>
      <c r="K442" s="307"/>
      <c r="L442" s="307"/>
      <c r="M442" s="307"/>
      <c r="N442" s="307"/>
      <c r="O442" s="307"/>
      <c r="P442" s="307"/>
      <c r="Q442" s="307"/>
      <c r="R442" s="307"/>
      <c r="S442" s="307"/>
      <c r="T442" s="307"/>
      <c r="U442" s="307"/>
      <c r="V442" s="307"/>
      <c r="W442" s="307"/>
    </row>
    <row r="443">
      <c r="A443" s="386">
        <v>438.0</v>
      </c>
      <c r="B443" s="178"/>
      <c r="C443" s="226"/>
      <c r="D443" s="158"/>
      <c r="E443" s="178"/>
      <c r="F443" s="178"/>
      <c r="G443" s="158"/>
      <c r="H443" s="337"/>
      <c r="I443" s="178"/>
      <c r="J443" s="307"/>
      <c r="K443" s="307"/>
      <c r="L443" s="307"/>
      <c r="M443" s="307"/>
      <c r="N443" s="307"/>
      <c r="O443" s="307"/>
      <c r="P443" s="307"/>
      <c r="Q443" s="307"/>
      <c r="R443" s="307"/>
      <c r="S443" s="307"/>
      <c r="T443" s="307"/>
      <c r="U443" s="307"/>
      <c r="V443" s="307"/>
      <c r="W443" s="307"/>
    </row>
    <row r="444">
      <c r="A444" s="386">
        <v>439.0</v>
      </c>
      <c r="B444" s="178"/>
      <c r="C444" s="226"/>
      <c r="D444" s="158"/>
      <c r="E444" s="178"/>
      <c r="F444" s="178"/>
      <c r="G444" s="158"/>
      <c r="H444" s="337"/>
      <c r="I444" s="178"/>
      <c r="J444" s="307"/>
      <c r="K444" s="307"/>
      <c r="L444" s="307"/>
      <c r="M444" s="307"/>
      <c r="N444" s="307"/>
      <c r="O444" s="307"/>
      <c r="P444" s="307"/>
      <c r="Q444" s="307"/>
      <c r="R444" s="307"/>
      <c r="S444" s="307"/>
      <c r="T444" s="307"/>
      <c r="U444" s="307"/>
      <c r="V444" s="307"/>
      <c r="W444" s="307"/>
    </row>
    <row r="445">
      <c r="A445" s="386">
        <v>440.0</v>
      </c>
      <c r="B445" s="178"/>
      <c r="C445" s="226"/>
      <c r="D445" s="158"/>
      <c r="E445" s="178"/>
      <c r="F445" s="178"/>
      <c r="G445" s="158"/>
      <c r="H445" s="337"/>
      <c r="I445" s="178"/>
      <c r="J445" s="307"/>
      <c r="K445" s="307"/>
      <c r="L445" s="307"/>
      <c r="M445" s="307"/>
      <c r="N445" s="307"/>
      <c r="O445" s="307"/>
      <c r="P445" s="307"/>
      <c r="Q445" s="307"/>
      <c r="R445" s="307"/>
      <c r="S445" s="307"/>
      <c r="T445" s="307"/>
      <c r="U445" s="307"/>
      <c r="V445" s="307"/>
      <c r="W445" s="307"/>
    </row>
    <row r="446">
      <c r="A446" s="386">
        <v>441.0</v>
      </c>
      <c r="B446" s="178"/>
      <c r="C446" s="226"/>
      <c r="D446" s="158"/>
      <c r="E446" s="178"/>
      <c r="F446" s="178"/>
      <c r="G446" s="158"/>
      <c r="H446" s="337"/>
      <c r="I446" s="178"/>
      <c r="J446" s="307"/>
      <c r="K446" s="307"/>
      <c r="L446" s="307"/>
      <c r="M446" s="307"/>
      <c r="N446" s="307"/>
      <c r="O446" s="307"/>
      <c r="P446" s="307"/>
      <c r="Q446" s="307"/>
      <c r="R446" s="307"/>
      <c r="S446" s="307"/>
      <c r="T446" s="307"/>
      <c r="U446" s="307"/>
      <c r="V446" s="307"/>
      <c r="W446" s="307"/>
    </row>
    <row r="447">
      <c r="A447" s="386">
        <v>442.0</v>
      </c>
      <c r="B447" s="178"/>
      <c r="C447" s="226"/>
      <c r="D447" s="158"/>
      <c r="E447" s="178"/>
      <c r="F447" s="178"/>
      <c r="G447" s="158"/>
      <c r="H447" s="337"/>
      <c r="I447" s="178"/>
      <c r="J447" s="307"/>
      <c r="K447" s="307"/>
      <c r="L447" s="307"/>
      <c r="M447" s="307"/>
      <c r="N447" s="307"/>
      <c r="O447" s="307"/>
      <c r="P447" s="307"/>
      <c r="Q447" s="307"/>
      <c r="R447" s="307"/>
      <c r="S447" s="307"/>
      <c r="T447" s="307"/>
      <c r="U447" s="307"/>
      <c r="V447" s="307"/>
      <c r="W447" s="307"/>
    </row>
    <row r="448">
      <c r="A448" s="386">
        <v>443.0</v>
      </c>
      <c r="B448" s="178"/>
      <c r="C448" s="226"/>
      <c r="D448" s="158"/>
      <c r="E448" s="178"/>
      <c r="F448" s="178"/>
      <c r="G448" s="158"/>
      <c r="H448" s="337"/>
      <c r="I448" s="178"/>
      <c r="J448" s="307"/>
      <c r="K448" s="307"/>
      <c r="L448" s="307"/>
      <c r="M448" s="307"/>
      <c r="N448" s="307"/>
      <c r="O448" s="307"/>
      <c r="P448" s="307"/>
      <c r="Q448" s="307"/>
      <c r="R448" s="307"/>
      <c r="S448" s="307"/>
      <c r="T448" s="307"/>
      <c r="U448" s="307"/>
      <c r="V448" s="307"/>
      <c r="W448" s="307"/>
    </row>
    <row r="449">
      <c r="A449" s="386">
        <v>444.0</v>
      </c>
      <c r="B449" s="178"/>
      <c r="C449" s="226"/>
      <c r="D449" s="158"/>
      <c r="E449" s="178"/>
      <c r="F449" s="178"/>
      <c r="G449" s="158"/>
      <c r="H449" s="337"/>
      <c r="I449" s="178"/>
      <c r="J449" s="307"/>
      <c r="K449" s="307"/>
      <c r="L449" s="307"/>
      <c r="M449" s="307"/>
      <c r="N449" s="307"/>
      <c r="O449" s="307"/>
      <c r="P449" s="307"/>
      <c r="Q449" s="307"/>
      <c r="R449" s="307"/>
      <c r="S449" s="307"/>
      <c r="T449" s="307"/>
      <c r="U449" s="307"/>
      <c r="V449" s="307"/>
      <c r="W449" s="307"/>
    </row>
    <row r="450">
      <c r="A450" s="386">
        <v>445.0</v>
      </c>
      <c r="B450" s="178"/>
      <c r="C450" s="226"/>
      <c r="D450" s="158"/>
      <c r="E450" s="178"/>
      <c r="F450" s="178"/>
      <c r="G450" s="158"/>
      <c r="H450" s="337"/>
      <c r="I450" s="178"/>
      <c r="J450" s="307"/>
      <c r="K450" s="307"/>
      <c r="L450" s="307"/>
      <c r="M450" s="307"/>
      <c r="N450" s="307"/>
      <c r="O450" s="307"/>
      <c r="P450" s="307"/>
      <c r="Q450" s="307"/>
      <c r="R450" s="307"/>
      <c r="S450" s="307"/>
      <c r="T450" s="307"/>
      <c r="U450" s="307"/>
      <c r="V450" s="307"/>
      <c r="W450" s="307"/>
    </row>
    <row r="451">
      <c r="A451" s="386">
        <v>446.0</v>
      </c>
      <c r="B451" s="178"/>
      <c r="C451" s="226"/>
      <c r="D451" s="158"/>
      <c r="E451" s="178"/>
      <c r="F451" s="178"/>
      <c r="G451" s="158"/>
      <c r="H451" s="337"/>
      <c r="I451" s="178"/>
      <c r="J451" s="307"/>
      <c r="K451" s="307"/>
      <c r="L451" s="307"/>
      <c r="M451" s="307"/>
      <c r="N451" s="307"/>
      <c r="O451" s="307"/>
      <c r="P451" s="307"/>
      <c r="Q451" s="307"/>
      <c r="R451" s="307"/>
      <c r="S451" s="307"/>
      <c r="T451" s="307"/>
      <c r="U451" s="307"/>
      <c r="V451" s="307"/>
      <c r="W451" s="307"/>
    </row>
    <row r="452">
      <c r="A452" s="386">
        <v>447.0</v>
      </c>
      <c r="B452" s="178"/>
      <c r="C452" s="226"/>
      <c r="D452" s="158"/>
      <c r="E452" s="178"/>
      <c r="F452" s="178"/>
      <c r="G452" s="158"/>
      <c r="H452" s="337"/>
      <c r="I452" s="178"/>
      <c r="J452" s="307"/>
      <c r="K452" s="307"/>
      <c r="L452" s="307"/>
      <c r="M452" s="307"/>
      <c r="N452" s="307"/>
      <c r="O452" s="307"/>
      <c r="P452" s="307"/>
      <c r="Q452" s="307"/>
      <c r="R452" s="307"/>
      <c r="S452" s="307"/>
      <c r="T452" s="307"/>
      <c r="U452" s="307"/>
      <c r="V452" s="307"/>
      <c r="W452" s="307"/>
    </row>
    <row r="453">
      <c r="A453" s="390"/>
      <c r="B453" s="226"/>
      <c r="C453" s="226"/>
      <c r="D453" s="156"/>
      <c r="E453" s="226"/>
      <c r="F453" s="226"/>
      <c r="G453" s="156"/>
      <c r="H453" s="226"/>
      <c r="I453" s="226"/>
      <c r="J453" s="307"/>
      <c r="K453" s="307"/>
      <c r="L453" s="307"/>
      <c r="M453" s="307"/>
      <c r="N453" s="307"/>
      <c r="O453" s="307"/>
      <c r="P453" s="307"/>
      <c r="Q453" s="307"/>
      <c r="R453" s="307"/>
      <c r="S453" s="307"/>
      <c r="T453" s="307"/>
      <c r="U453" s="307"/>
      <c r="V453" s="307"/>
      <c r="W453" s="307"/>
    </row>
    <row r="454">
      <c r="A454" s="390"/>
      <c r="B454" s="226"/>
      <c r="C454" s="226"/>
      <c r="D454" s="156"/>
      <c r="E454" s="226"/>
      <c r="F454" s="226"/>
      <c r="G454" s="156"/>
      <c r="H454" s="226"/>
      <c r="I454" s="226"/>
      <c r="J454" s="307"/>
      <c r="K454" s="307"/>
      <c r="L454" s="307"/>
      <c r="M454" s="307"/>
      <c r="N454" s="307"/>
      <c r="O454" s="307"/>
      <c r="P454" s="307"/>
      <c r="Q454" s="307"/>
      <c r="R454" s="307"/>
      <c r="S454" s="307"/>
      <c r="T454" s="307"/>
      <c r="U454" s="307"/>
      <c r="V454" s="307"/>
      <c r="W454" s="307"/>
    </row>
    <row r="455">
      <c r="A455" s="390"/>
      <c r="B455" s="226"/>
      <c r="C455" s="226"/>
      <c r="D455" s="156"/>
      <c r="E455" s="226"/>
      <c r="F455" s="226"/>
      <c r="G455" s="156"/>
      <c r="H455" s="226"/>
      <c r="I455" s="226"/>
      <c r="J455" s="307"/>
      <c r="K455" s="307"/>
      <c r="L455" s="307"/>
      <c r="M455" s="307"/>
      <c r="N455" s="307"/>
      <c r="O455" s="307"/>
      <c r="P455" s="307"/>
      <c r="Q455" s="307"/>
      <c r="R455" s="307"/>
      <c r="S455" s="307"/>
      <c r="T455" s="307"/>
      <c r="U455" s="307"/>
      <c r="V455" s="307"/>
      <c r="W455" s="307"/>
    </row>
    <row r="456">
      <c r="A456" s="390"/>
      <c r="B456" s="390"/>
      <c r="C456" s="390"/>
      <c r="D456" s="391"/>
      <c r="E456" s="390"/>
      <c r="F456" s="390"/>
      <c r="G456" s="391"/>
      <c r="H456" s="390"/>
      <c r="I456" s="390"/>
      <c r="J456" s="307"/>
      <c r="K456" s="307"/>
      <c r="L456" s="307"/>
      <c r="M456" s="307"/>
      <c r="N456" s="307"/>
      <c r="O456" s="307"/>
      <c r="P456" s="307"/>
      <c r="Q456" s="307"/>
      <c r="R456" s="307"/>
      <c r="S456" s="307"/>
      <c r="T456" s="307"/>
      <c r="U456" s="307"/>
      <c r="V456" s="307"/>
      <c r="W456" s="307"/>
    </row>
    <row r="457">
      <c r="A457" s="390"/>
      <c r="B457" s="390"/>
      <c r="C457" s="390"/>
      <c r="D457" s="391"/>
      <c r="E457" s="390"/>
      <c r="F457" s="390"/>
      <c r="G457" s="391"/>
      <c r="H457" s="390"/>
      <c r="I457" s="390"/>
      <c r="J457" s="307"/>
      <c r="K457" s="307"/>
      <c r="L457" s="307"/>
      <c r="M457" s="307"/>
      <c r="N457" s="307"/>
      <c r="O457" s="307"/>
      <c r="P457" s="307"/>
      <c r="Q457" s="307"/>
      <c r="R457" s="307"/>
      <c r="S457" s="307"/>
      <c r="T457" s="307"/>
      <c r="U457" s="307"/>
      <c r="V457" s="307"/>
      <c r="W457" s="307"/>
    </row>
    <row r="458">
      <c r="A458" s="390"/>
      <c r="B458" s="390"/>
      <c r="C458" s="390"/>
      <c r="D458" s="391"/>
      <c r="E458" s="390"/>
      <c r="F458" s="390"/>
      <c r="G458" s="391"/>
      <c r="H458" s="390"/>
      <c r="I458" s="390"/>
      <c r="J458" s="307"/>
      <c r="K458" s="307"/>
      <c r="L458" s="307"/>
      <c r="M458" s="307"/>
      <c r="N458" s="307"/>
      <c r="O458" s="307"/>
      <c r="P458" s="307"/>
      <c r="Q458" s="307"/>
      <c r="R458" s="307"/>
      <c r="S458" s="307"/>
      <c r="T458" s="307"/>
      <c r="U458" s="307"/>
      <c r="V458" s="307"/>
      <c r="W458" s="307"/>
    </row>
    <row r="459">
      <c r="A459" s="390"/>
      <c r="B459" s="390"/>
      <c r="C459" s="390"/>
      <c r="D459" s="391"/>
      <c r="E459" s="390"/>
      <c r="F459" s="390"/>
      <c r="G459" s="391"/>
      <c r="H459" s="390"/>
      <c r="I459" s="390"/>
      <c r="J459" s="307"/>
      <c r="K459" s="307"/>
      <c r="L459" s="307"/>
      <c r="M459" s="307"/>
      <c r="N459" s="307"/>
      <c r="O459" s="307"/>
      <c r="P459" s="307"/>
      <c r="Q459" s="307"/>
      <c r="R459" s="307"/>
      <c r="S459" s="307"/>
      <c r="T459" s="307"/>
      <c r="U459" s="307"/>
      <c r="V459" s="307"/>
      <c r="W459" s="307"/>
    </row>
    <row r="460">
      <c r="A460" s="390"/>
      <c r="B460" s="390"/>
      <c r="C460" s="390"/>
      <c r="D460" s="391"/>
      <c r="E460" s="390"/>
      <c r="F460" s="390"/>
      <c r="G460" s="391"/>
      <c r="H460" s="390"/>
      <c r="I460" s="390"/>
      <c r="J460" s="307"/>
      <c r="K460" s="307"/>
      <c r="L460" s="307"/>
      <c r="M460" s="307"/>
      <c r="N460" s="307"/>
      <c r="O460" s="307"/>
      <c r="P460" s="307"/>
      <c r="Q460" s="307"/>
      <c r="R460" s="307"/>
      <c r="S460" s="307"/>
      <c r="T460" s="307"/>
      <c r="U460" s="307"/>
      <c r="V460" s="307"/>
      <c r="W460" s="307"/>
    </row>
    <row r="461">
      <c r="A461" s="390"/>
      <c r="B461" s="390"/>
      <c r="C461" s="390"/>
      <c r="D461" s="391"/>
      <c r="E461" s="390"/>
      <c r="F461" s="390"/>
      <c r="G461" s="391"/>
      <c r="H461" s="390"/>
      <c r="I461" s="390"/>
      <c r="J461" s="307"/>
      <c r="K461" s="307"/>
      <c r="L461" s="307"/>
      <c r="M461" s="307"/>
      <c r="N461" s="307"/>
      <c r="O461" s="307"/>
      <c r="P461" s="307"/>
      <c r="Q461" s="307"/>
      <c r="R461" s="307"/>
      <c r="S461" s="307"/>
      <c r="T461" s="307"/>
      <c r="U461" s="307"/>
      <c r="V461" s="307"/>
      <c r="W461" s="307"/>
    </row>
    <row r="462">
      <c r="A462" s="390"/>
      <c r="B462" s="390"/>
      <c r="C462" s="390"/>
      <c r="D462" s="391"/>
      <c r="E462" s="390"/>
      <c r="F462" s="390"/>
      <c r="G462" s="391"/>
      <c r="H462" s="390"/>
      <c r="I462" s="390"/>
      <c r="J462" s="307"/>
      <c r="K462" s="307"/>
      <c r="L462" s="307"/>
      <c r="M462" s="307"/>
      <c r="N462" s="307"/>
      <c r="O462" s="307"/>
      <c r="P462" s="307"/>
      <c r="Q462" s="307"/>
      <c r="R462" s="307"/>
      <c r="S462" s="307"/>
      <c r="T462" s="307"/>
      <c r="U462" s="307"/>
      <c r="V462" s="307"/>
      <c r="W462" s="307"/>
    </row>
    <row r="463">
      <c r="A463" s="390"/>
      <c r="B463" s="390"/>
      <c r="C463" s="390"/>
      <c r="D463" s="391"/>
      <c r="E463" s="390"/>
      <c r="F463" s="390"/>
      <c r="G463" s="391"/>
      <c r="H463" s="390"/>
      <c r="I463" s="390"/>
      <c r="J463" s="307"/>
      <c r="K463" s="307"/>
      <c r="L463" s="307"/>
      <c r="M463" s="307"/>
      <c r="N463" s="307"/>
      <c r="O463" s="307"/>
      <c r="P463" s="307"/>
      <c r="Q463" s="307"/>
      <c r="R463" s="307"/>
      <c r="S463" s="307"/>
      <c r="T463" s="307"/>
      <c r="U463" s="307"/>
      <c r="V463" s="307"/>
      <c r="W463" s="307"/>
    </row>
    <row r="464">
      <c r="A464" s="390"/>
      <c r="B464" s="390"/>
      <c r="C464" s="390"/>
      <c r="D464" s="391"/>
      <c r="E464" s="390"/>
      <c r="F464" s="390"/>
      <c r="G464" s="391"/>
      <c r="H464" s="390"/>
      <c r="I464" s="390"/>
      <c r="J464" s="307"/>
      <c r="K464" s="307"/>
      <c r="L464" s="307"/>
      <c r="M464" s="307"/>
      <c r="N464" s="307"/>
      <c r="O464" s="307"/>
      <c r="P464" s="307"/>
      <c r="Q464" s="307"/>
      <c r="R464" s="307"/>
      <c r="S464" s="307"/>
      <c r="T464" s="307"/>
      <c r="U464" s="307"/>
      <c r="V464" s="307"/>
      <c r="W464" s="307"/>
    </row>
    <row r="465">
      <c r="A465" s="390"/>
      <c r="B465" s="390"/>
      <c r="C465" s="390"/>
      <c r="D465" s="391"/>
      <c r="E465" s="390"/>
      <c r="F465" s="390"/>
      <c r="G465" s="391"/>
      <c r="H465" s="390"/>
      <c r="I465" s="390"/>
      <c r="J465" s="307"/>
      <c r="K465" s="307"/>
      <c r="L465" s="307"/>
      <c r="M465" s="307"/>
      <c r="N465" s="307"/>
      <c r="O465" s="307"/>
      <c r="P465" s="307"/>
      <c r="Q465" s="307"/>
      <c r="R465" s="307"/>
      <c r="S465" s="307"/>
      <c r="T465" s="307"/>
      <c r="U465" s="307"/>
      <c r="V465" s="307"/>
      <c r="W465" s="307"/>
    </row>
    <row r="466">
      <c r="A466" s="390"/>
      <c r="B466" s="390"/>
      <c r="C466" s="390"/>
      <c r="D466" s="391"/>
      <c r="E466" s="390"/>
      <c r="F466" s="390"/>
      <c r="G466" s="391"/>
      <c r="H466" s="390"/>
      <c r="I466" s="390"/>
      <c r="J466" s="307"/>
      <c r="K466" s="307"/>
      <c r="L466" s="307"/>
      <c r="M466" s="307"/>
      <c r="N466" s="307"/>
      <c r="O466" s="307"/>
      <c r="P466" s="307"/>
      <c r="Q466" s="307"/>
      <c r="R466" s="307"/>
      <c r="S466" s="307"/>
      <c r="T466" s="307"/>
      <c r="U466" s="307"/>
      <c r="V466" s="307"/>
      <c r="W466" s="307"/>
    </row>
    <row r="467">
      <c r="A467" s="390"/>
      <c r="B467" s="390"/>
      <c r="C467" s="390"/>
      <c r="D467" s="391"/>
      <c r="E467" s="390"/>
      <c r="F467" s="390"/>
      <c r="G467" s="391"/>
      <c r="H467" s="390"/>
      <c r="I467" s="390"/>
      <c r="J467" s="307"/>
      <c r="K467" s="307"/>
      <c r="L467" s="307"/>
      <c r="M467" s="307"/>
      <c r="N467" s="307"/>
      <c r="O467" s="307"/>
      <c r="P467" s="307"/>
      <c r="Q467" s="307"/>
      <c r="R467" s="307"/>
      <c r="S467" s="307"/>
      <c r="T467" s="307"/>
      <c r="U467" s="307"/>
      <c r="V467" s="307"/>
      <c r="W467" s="307"/>
    </row>
    <row r="468">
      <c r="A468" s="390"/>
      <c r="B468" s="390"/>
      <c r="C468" s="390"/>
      <c r="D468" s="391"/>
      <c r="E468" s="390"/>
      <c r="F468" s="390"/>
      <c r="G468" s="391"/>
      <c r="H468" s="390"/>
      <c r="I468" s="390"/>
      <c r="J468" s="307"/>
      <c r="K468" s="307"/>
      <c r="L468" s="307"/>
      <c r="M468" s="307"/>
      <c r="N468" s="307"/>
      <c r="O468" s="307"/>
      <c r="P468" s="307"/>
      <c r="Q468" s="307"/>
      <c r="R468" s="307"/>
      <c r="S468" s="307"/>
      <c r="T468" s="307"/>
      <c r="U468" s="307"/>
      <c r="V468" s="307"/>
      <c r="W468" s="307"/>
    </row>
    <row r="469">
      <c r="A469" s="390"/>
      <c r="B469" s="390"/>
      <c r="C469" s="390"/>
      <c r="D469" s="391"/>
      <c r="E469" s="390"/>
      <c r="F469" s="390"/>
      <c r="G469" s="391"/>
      <c r="H469" s="390"/>
      <c r="I469" s="390"/>
      <c r="J469" s="307"/>
      <c r="K469" s="307"/>
      <c r="L469" s="307"/>
      <c r="M469" s="307"/>
      <c r="N469" s="307"/>
      <c r="O469" s="307"/>
      <c r="P469" s="307"/>
      <c r="Q469" s="307"/>
      <c r="R469" s="307"/>
      <c r="S469" s="307"/>
      <c r="T469" s="307"/>
      <c r="U469" s="307"/>
      <c r="V469" s="307"/>
      <c r="W469" s="307"/>
    </row>
    <row r="470">
      <c r="A470" s="390"/>
      <c r="B470" s="390"/>
      <c r="C470" s="390"/>
      <c r="D470" s="391"/>
      <c r="E470" s="390"/>
      <c r="F470" s="390"/>
      <c r="G470" s="391"/>
      <c r="H470" s="390"/>
      <c r="I470" s="390"/>
      <c r="J470" s="307"/>
      <c r="K470" s="307"/>
      <c r="L470" s="307"/>
      <c r="M470" s="307"/>
      <c r="N470" s="307"/>
      <c r="O470" s="307"/>
      <c r="P470" s="307"/>
      <c r="Q470" s="307"/>
      <c r="R470" s="307"/>
      <c r="S470" s="307"/>
      <c r="T470" s="307"/>
      <c r="U470" s="307"/>
      <c r="V470" s="307"/>
      <c r="W470" s="307"/>
    </row>
    <row r="471">
      <c r="A471" s="390"/>
      <c r="B471" s="390"/>
      <c r="C471" s="390"/>
      <c r="D471" s="391"/>
      <c r="E471" s="390"/>
      <c r="F471" s="390"/>
      <c r="G471" s="391"/>
      <c r="H471" s="390"/>
      <c r="I471" s="390"/>
      <c r="J471" s="307"/>
      <c r="K471" s="307"/>
      <c r="L471" s="307"/>
      <c r="M471" s="307"/>
      <c r="N471" s="307"/>
      <c r="O471" s="307"/>
      <c r="P471" s="307"/>
      <c r="Q471" s="307"/>
      <c r="R471" s="307"/>
      <c r="S471" s="307"/>
      <c r="T471" s="307"/>
      <c r="U471" s="307"/>
      <c r="V471" s="307"/>
      <c r="W471" s="307"/>
    </row>
    <row r="472">
      <c r="A472" s="390"/>
      <c r="B472" s="390"/>
      <c r="C472" s="390"/>
      <c r="D472" s="391"/>
      <c r="E472" s="390"/>
      <c r="F472" s="390"/>
      <c r="G472" s="391"/>
      <c r="H472" s="390"/>
      <c r="I472" s="390"/>
      <c r="J472" s="307"/>
      <c r="K472" s="307"/>
      <c r="L472" s="307"/>
      <c r="M472" s="307"/>
      <c r="N472" s="307"/>
      <c r="O472" s="307"/>
      <c r="P472" s="307"/>
      <c r="Q472" s="307"/>
      <c r="R472" s="307"/>
      <c r="S472" s="307"/>
      <c r="T472" s="307"/>
      <c r="U472" s="307"/>
      <c r="V472" s="307"/>
      <c r="W472" s="307"/>
    </row>
    <row r="473">
      <c r="A473" s="390"/>
      <c r="B473" s="390"/>
      <c r="C473" s="390"/>
      <c r="D473" s="391"/>
      <c r="E473" s="390"/>
      <c r="F473" s="390"/>
      <c r="G473" s="391"/>
      <c r="H473" s="390"/>
      <c r="I473" s="390"/>
      <c r="J473" s="307"/>
      <c r="K473" s="307"/>
      <c r="L473" s="307"/>
      <c r="M473" s="307"/>
      <c r="N473" s="307"/>
      <c r="O473" s="307"/>
      <c r="P473" s="307"/>
      <c r="Q473" s="307"/>
      <c r="R473" s="307"/>
      <c r="S473" s="307"/>
      <c r="T473" s="307"/>
      <c r="U473" s="307"/>
      <c r="V473" s="307"/>
      <c r="W473" s="307"/>
    </row>
    <row r="474">
      <c r="A474" s="390"/>
      <c r="B474" s="390"/>
      <c r="C474" s="390"/>
      <c r="D474" s="391"/>
      <c r="E474" s="390"/>
      <c r="F474" s="390"/>
      <c r="G474" s="391"/>
      <c r="H474" s="390"/>
      <c r="I474" s="390"/>
      <c r="J474" s="307"/>
      <c r="K474" s="307"/>
      <c r="L474" s="307"/>
      <c r="M474" s="307"/>
      <c r="N474" s="307"/>
      <c r="O474" s="307"/>
      <c r="P474" s="307"/>
      <c r="Q474" s="307"/>
      <c r="R474" s="307"/>
      <c r="S474" s="307"/>
      <c r="T474" s="307"/>
      <c r="U474" s="307"/>
      <c r="V474" s="307"/>
      <c r="W474" s="307"/>
    </row>
    <row r="475">
      <c r="A475" s="390"/>
      <c r="B475" s="390"/>
      <c r="C475" s="390"/>
      <c r="D475" s="391"/>
      <c r="E475" s="390"/>
      <c r="F475" s="390"/>
      <c r="G475" s="391"/>
      <c r="H475" s="390"/>
      <c r="I475" s="390"/>
      <c r="J475" s="307"/>
      <c r="K475" s="307"/>
      <c r="L475" s="307"/>
      <c r="M475" s="307"/>
      <c r="N475" s="307"/>
      <c r="O475" s="307"/>
      <c r="P475" s="307"/>
      <c r="Q475" s="307"/>
      <c r="R475" s="307"/>
      <c r="S475" s="307"/>
      <c r="T475" s="307"/>
      <c r="U475" s="307"/>
      <c r="V475" s="307"/>
      <c r="W475" s="307"/>
    </row>
    <row r="476">
      <c r="A476" s="390"/>
      <c r="B476" s="390"/>
      <c r="C476" s="390"/>
      <c r="D476" s="391"/>
      <c r="E476" s="390"/>
      <c r="F476" s="390"/>
      <c r="G476" s="391"/>
      <c r="H476" s="390"/>
      <c r="I476" s="390"/>
      <c r="J476" s="307"/>
      <c r="K476" s="307"/>
      <c r="L476" s="307"/>
      <c r="M476" s="307"/>
      <c r="N476" s="307"/>
      <c r="O476" s="307"/>
      <c r="P476" s="307"/>
      <c r="Q476" s="307"/>
      <c r="R476" s="307"/>
      <c r="S476" s="307"/>
      <c r="T476" s="307"/>
      <c r="U476" s="307"/>
      <c r="V476" s="307"/>
      <c r="W476" s="307"/>
    </row>
    <row r="477">
      <c r="A477" s="390"/>
      <c r="B477" s="390"/>
      <c r="C477" s="390"/>
      <c r="D477" s="391"/>
      <c r="E477" s="390"/>
      <c r="F477" s="390"/>
      <c r="G477" s="391"/>
      <c r="H477" s="390"/>
      <c r="I477" s="390"/>
      <c r="J477" s="307"/>
      <c r="K477" s="307"/>
      <c r="L477" s="307"/>
      <c r="M477" s="307"/>
      <c r="N477" s="307"/>
      <c r="O477" s="307"/>
      <c r="P477" s="307"/>
      <c r="Q477" s="307"/>
      <c r="R477" s="307"/>
      <c r="S477" s="307"/>
      <c r="T477" s="307"/>
      <c r="U477" s="307"/>
      <c r="V477" s="307"/>
      <c r="W477" s="307"/>
    </row>
    <row r="478">
      <c r="A478" s="390"/>
      <c r="B478" s="390"/>
      <c r="C478" s="390"/>
      <c r="D478" s="391"/>
      <c r="E478" s="390"/>
      <c r="F478" s="390"/>
      <c r="G478" s="391"/>
      <c r="H478" s="390"/>
      <c r="I478" s="390"/>
      <c r="J478" s="307"/>
      <c r="K478" s="307"/>
      <c r="L478" s="307"/>
      <c r="M478" s="307"/>
      <c r="N478" s="307"/>
      <c r="O478" s="307"/>
      <c r="P478" s="307"/>
      <c r="Q478" s="307"/>
      <c r="R478" s="307"/>
      <c r="S478" s="307"/>
      <c r="T478" s="307"/>
      <c r="U478" s="307"/>
      <c r="V478" s="307"/>
      <c r="W478" s="307"/>
    </row>
    <row r="479">
      <c r="A479" s="390"/>
      <c r="B479" s="390"/>
      <c r="C479" s="390"/>
      <c r="D479" s="391"/>
      <c r="E479" s="390"/>
      <c r="F479" s="390"/>
      <c r="G479" s="391"/>
      <c r="H479" s="390"/>
      <c r="I479" s="390"/>
      <c r="J479" s="307"/>
      <c r="K479" s="307"/>
      <c r="L479" s="307"/>
      <c r="M479" s="307"/>
      <c r="N479" s="307"/>
      <c r="O479" s="307"/>
      <c r="P479" s="307"/>
      <c r="Q479" s="307"/>
      <c r="R479" s="307"/>
      <c r="S479" s="307"/>
      <c r="T479" s="307"/>
      <c r="U479" s="307"/>
      <c r="V479" s="307"/>
      <c r="W479" s="307"/>
    </row>
    <row r="480">
      <c r="A480" s="390"/>
      <c r="B480" s="390"/>
      <c r="C480" s="390"/>
      <c r="D480" s="391"/>
      <c r="E480" s="390"/>
      <c r="F480" s="390"/>
      <c r="G480" s="391"/>
      <c r="H480" s="390"/>
      <c r="I480" s="390"/>
      <c r="J480" s="307"/>
      <c r="K480" s="307"/>
      <c r="L480" s="307"/>
      <c r="M480" s="307"/>
      <c r="N480" s="307"/>
      <c r="O480" s="307"/>
      <c r="P480" s="307"/>
      <c r="Q480" s="307"/>
      <c r="R480" s="307"/>
      <c r="S480" s="307"/>
      <c r="T480" s="307"/>
      <c r="U480" s="307"/>
      <c r="V480" s="307"/>
      <c r="W480" s="307"/>
    </row>
    <row r="481">
      <c r="A481" s="390"/>
      <c r="B481" s="390"/>
      <c r="C481" s="390"/>
      <c r="D481" s="391"/>
      <c r="E481" s="390"/>
      <c r="F481" s="390"/>
      <c r="G481" s="391"/>
      <c r="H481" s="390"/>
      <c r="I481" s="390"/>
      <c r="J481" s="307"/>
      <c r="K481" s="307"/>
      <c r="L481" s="307"/>
      <c r="M481" s="307"/>
      <c r="N481" s="307"/>
      <c r="O481" s="307"/>
      <c r="P481" s="307"/>
      <c r="Q481" s="307"/>
      <c r="R481" s="307"/>
      <c r="S481" s="307"/>
      <c r="T481" s="307"/>
      <c r="U481" s="307"/>
      <c r="V481" s="307"/>
      <c r="W481" s="307"/>
    </row>
    <row r="482">
      <c r="A482" s="390"/>
      <c r="B482" s="390"/>
      <c r="C482" s="390"/>
      <c r="D482" s="391"/>
      <c r="E482" s="390"/>
      <c r="F482" s="390"/>
      <c r="G482" s="391"/>
      <c r="H482" s="390"/>
      <c r="I482" s="390"/>
      <c r="J482" s="307"/>
      <c r="K482" s="307"/>
      <c r="L482" s="307"/>
      <c r="M482" s="307"/>
      <c r="N482" s="307"/>
      <c r="O482" s="307"/>
      <c r="P482" s="307"/>
      <c r="Q482" s="307"/>
      <c r="R482" s="307"/>
      <c r="S482" s="307"/>
      <c r="T482" s="307"/>
      <c r="U482" s="307"/>
      <c r="V482" s="307"/>
      <c r="W482" s="307"/>
    </row>
    <row r="483">
      <c r="A483" s="390"/>
      <c r="B483" s="390"/>
      <c r="C483" s="390"/>
      <c r="D483" s="391"/>
      <c r="E483" s="390"/>
      <c r="F483" s="390"/>
      <c r="G483" s="391"/>
      <c r="H483" s="390"/>
      <c r="I483" s="390"/>
      <c r="J483" s="307"/>
      <c r="K483" s="307"/>
      <c r="L483" s="307"/>
      <c r="M483" s="307"/>
      <c r="N483" s="307"/>
      <c r="O483" s="307"/>
      <c r="P483" s="307"/>
      <c r="Q483" s="307"/>
      <c r="R483" s="307"/>
      <c r="S483" s="307"/>
      <c r="T483" s="307"/>
      <c r="U483" s="307"/>
      <c r="V483" s="307"/>
      <c r="W483" s="307"/>
    </row>
    <row r="484">
      <c r="A484" s="390"/>
      <c r="B484" s="390"/>
      <c r="C484" s="390"/>
      <c r="D484" s="391"/>
      <c r="E484" s="390"/>
      <c r="F484" s="390"/>
      <c r="G484" s="391"/>
      <c r="H484" s="390"/>
      <c r="I484" s="390"/>
      <c r="J484" s="307"/>
      <c r="K484" s="307"/>
      <c r="L484" s="307"/>
      <c r="M484" s="307"/>
      <c r="N484" s="307"/>
      <c r="O484" s="307"/>
      <c r="P484" s="307"/>
      <c r="Q484" s="307"/>
      <c r="R484" s="307"/>
      <c r="S484" s="307"/>
      <c r="T484" s="307"/>
      <c r="U484" s="307"/>
      <c r="V484" s="307"/>
      <c r="W484" s="307"/>
    </row>
    <row r="485">
      <c r="A485" s="390"/>
      <c r="B485" s="390"/>
      <c r="C485" s="390"/>
      <c r="D485" s="391"/>
      <c r="E485" s="390"/>
      <c r="F485" s="390"/>
      <c r="G485" s="391"/>
      <c r="H485" s="390"/>
      <c r="I485" s="390"/>
      <c r="J485" s="307"/>
      <c r="K485" s="307"/>
      <c r="L485" s="307"/>
      <c r="M485" s="307"/>
      <c r="N485" s="307"/>
      <c r="O485" s="307"/>
      <c r="P485" s="307"/>
      <c r="Q485" s="307"/>
      <c r="R485" s="307"/>
      <c r="S485" s="307"/>
      <c r="T485" s="307"/>
      <c r="U485" s="307"/>
      <c r="V485" s="307"/>
      <c r="W485" s="307"/>
    </row>
    <row r="486">
      <c r="A486" s="390"/>
      <c r="B486" s="390"/>
      <c r="C486" s="390"/>
      <c r="D486" s="391"/>
      <c r="E486" s="390"/>
      <c r="F486" s="390"/>
      <c r="G486" s="391"/>
      <c r="H486" s="390"/>
      <c r="I486" s="390"/>
      <c r="J486" s="307"/>
      <c r="K486" s="307"/>
      <c r="L486" s="307"/>
      <c r="M486" s="307"/>
      <c r="N486" s="307"/>
      <c r="O486" s="307"/>
      <c r="P486" s="307"/>
      <c r="Q486" s="307"/>
      <c r="R486" s="307"/>
      <c r="S486" s="307"/>
      <c r="T486" s="307"/>
      <c r="U486" s="307"/>
      <c r="V486" s="307"/>
      <c r="W486" s="307"/>
    </row>
    <row r="487">
      <c r="A487" s="390"/>
      <c r="B487" s="390"/>
      <c r="C487" s="390"/>
      <c r="D487" s="391"/>
      <c r="E487" s="390"/>
      <c r="F487" s="390"/>
      <c r="G487" s="391"/>
      <c r="H487" s="390"/>
      <c r="I487" s="390"/>
      <c r="J487" s="307"/>
      <c r="K487" s="307"/>
      <c r="L487" s="307"/>
      <c r="M487" s="307"/>
      <c r="N487" s="307"/>
      <c r="O487" s="307"/>
      <c r="P487" s="307"/>
      <c r="Q487" s="307"/>
      <c r="R487" s="307"/>
      <c r="S487" s="307"/>
      <c r="T487" s="307"/>
      <c r="U487" s="307"/>
      <c r="V487" s="307"/>
      <c r="W487" s="307"/>
    </row>
    <row r="488">
      <c r="A488" s="390"/>
      <c r="B488" s="390"/>
      <c r="C488" s="390"/>
      <c r="D488" s="391"/>
      <c r="E488" s="390"/>
      <c r="F488" s="390"/>
      <c r="G488" s="391"/>
      <c r="H488" s="390"/>
      <c r="I488" s="390"/>
      <c r="J488" s="307"/>
      <c r="K488" s="307"/>
      <c r="L488" s="307"/>
      <c r="M488" s="307"/>
      <c r="N488" s="307"/>
      <c r="O488" s="307"/>
      <c r="P488" s="307"/>
      <c r="Q488" s="307"/>
      <c r="R488" s="307"/>
      <c r="S488" s="307"/>
      <c r="T488" s="307"/>
      <c r="U488" s="307"/>
      <c r="V488" s="307"/>
      <c r="W488" s="307"/>
    </row>
    <row r="489">
      <c r="A489" s="390"/>
      <c r="B489" s="390"/>
      <c r="C489" s="390"/>
      <c r="D489" s="391"/>
      <c r="E489" s="390"/>
      <c r="F489" s="390"/>
      <c r="G489" s="391"/>
      <c r="H489" s="390"/>
      <c r="I489" s="390"/>
      <c r="J489" s="307"/>
      <c r="K489" s="307"/>
      <c r="L489" s="307"/>
      <c r="M489" s="307"/>
      <c r="N489" s="307"/>
      <c r="O489" s="307"/>
      <c r="P489" s="307"/>
      <c r="Q489" s="307"/>
      <c r="R489" s="307"/>
      <c r="S489" s="307"/>
      <c r="T489" s="307"/>
      <c r="U489" s="307"/>
      <c r="V489" s="307"/>
      <c r="W489" s="307"/>
    </row>
    <row r="490">
      <c r="A490" s="390"/>
      <c r="B490" s="390"/>
      <c r="C490" s="390"/>
      <c r="D490" s="391"/>
      <c r="E490" s="390"/>
      <c r="F490" s="390"/>
      <c r="G490" s="391"/>
      <c r="H490" s="390"/>
      <c r="I490" s="390"/>
      <c r="J490" s="307"/>
      <c r="K490" s="307"/>
      <c r="L490" s="307"/>
      <c r="M490" s="307"/>
      <c r="N490" s="307"/>
      <c r="O490" s="307"/>
      <c r="P490" s="307"/>
      <c r="Q490" s="307"/>
      <c r="R490" s="307"/>
      <c r="S490" s="307"/>
      <c r="T490" s="307"/>
      <c r="U490" s="307"/>
      <c r="V490" s="307"/>
      <c r="W490" s="307"/>
    </row>
    <row r="491">
      <c r="A491" s="390"/>
      <c r="B491" s="390"/>
      <c r="C491" s="390"/>
      <c r="D491" s="391"/>
      <c r="E491" s="390"/>
      <c r="F491" s="390"/>
      <c r="G491" s="391"/>
      <c r="H491" s="390"/>
      <c r="I491" s="390"/>
      <c r="J491" s="307"/>
      <c r="K491" s="307"/>
      <c r="L491" s="307"/>
      <c r="M491" s="307"/>
      <c r="N491" s="307"/>
      <c r="O491" s="307"/>
      <c r="P491" s="307"/>
      <c r="Q491" s="307"/>
      <c r="R491" s="307"/>
      <c r="S491" s="307"/>
      <c r="T491" s="307"/>
      <c r="U491" s="307"/>
      <c r="V491" s="307"/>
      <c r="W491" s="307"/>
    </row>
    <row r="492">
      <c r="A492" s="390"/>
      <c r="B492" s="390"/>
      <c r="C492" s="390"/>
      <c r="D492" s="391"/>
      <c r="E492" s="390"/>
      <c r="F492" s="390"/>
      <c r="G492" s="391"/>
      <c r="H492" s="390"/>
      <c r="I492" s="390"/>
      <c r="J492" s="307"/>
      <c r="K492" s="307"/>
      <c r="L492" s="307"/>
      <c r="M492" s="307"/>
      <c r="N492" s="307"/>
      <c r="O492" s="307"/>
      <c r="P492" s="307"/>
      <c r="Q492" s="307"/>
      <c r="R492" s="307"/>
      <c r="S492" s="307"/>
      <c r="T492" s="307"/>
      <c r="U492" s="307"/>
      <c r="V492" s="307"/>
      <c r="W492" s="307"/>
    </row>
    <row r="493">
      <c r="A493" s="390"/>
      <c r="B493" s="390"/>
      <c r="C493" s="390"/>
      <c r="D493" s="391"/>
      <c r="E493" s="390"/>
      <c r="F493" s="390"/>
      <c r="G493" s="391"/>
      <c r="H493" s="390"/>
      <c r="I493" s="390"/>
      <c r="J493" s="307"/>
      <c r="K493" s="307"/>
      <c r="L493" s="307"/>
      <c r="M493" s="307"/>
      <c r="N493" s="307"/>
      <c r="O493" s="307"/>
      <c r="P493" s="307"/>
      <c r="Q493" s="307"/>
      <c r="R493" s="307"/>
      <c r="S493" s="307"/>
      <c r="T493" s="307"/>
      <c r="U493" s="307"/>
      <c r="V493" s="307"/>
      <c r="W493" s="307"/>
    </row>
    <row r="494">
      <c r="A494" s="392"/>
      <c r="B494" s="392"/>
      <c r="C494" s="392"/>
      <c r="D494" s="393"/>
      <c r="E494" s="392"/>
      <c r="F494" s="392"/>
      <c r="G494" s="393"/>
      <c r="H494" s="392"/>
      <c r="I494" s="392"/>
      <c r="J494" s="307"/>
      <c r="K494" s="307"/>
      <c r="L494" s="307"/>
      <c r="M494" s="307"/>
      <c r="N494" s="307"/>
      <c r="O494" s="307"/>
      <c r="P494" s="307"/>
      <c r="Q494" s="307"/>
      <c r="R494" s="307"/>
      <c r="S494" s="307"/>
      <c r="T494" s="307"/>
      <c r="U494" s="307"/>
      <c r="V494" s="307"/>
      <c r="W494" s="307"/>
    </row>
    <row r="495">
      <c r="A495" s="392"/>
      <c r="B495" s="392"/>
      <c r="C495" s="392"/>
      <c r="D495" s="393"/>
      <c r="E495" s="392"/>
      <c r="F495" s="392"/>
      <c r="G495" s="393"/>
      <c r="H495" s="392"/>
      <c r="I495" s="392"/>
      <c r="J495" s="307"/>
      <c r="K495" s="307"/>
      <c r="L495" s="307"/>
      <c r="M495" s="307"/>
      <c r="N495" s="307"/>
      <c r="O495" s="307"/>
      <c r="P495" s="307"/>
      <c r="Q495" s="307"/>
      <c r="R495" s="307"/>
      <c r="S495" s="307"/>
      <c r="T495" s="307"/>
      <c r="U495" s="307"/>
      <c r="V495" s="307"/>
      <c r="W495" s="307"/>
    </row>
    <row r="496">
      <c r="A496" s="392"/>
      <c r="B496" s="392"/>
      <c r="C496" s="392"/>
      <c r="D496" s="393"/>
      <c r="E496" s="392"/>
      <c r="F496" s="392"/>
      <c r="G496" s="393"/>
      <c r="H496" s="392"/>
      <c r="I496" s="392"/>
      <c r="J496" s="307"/>
      <c r="K496" s="307"/>
      <c r="L496" s="307"/>
      <c r="M496" s="307"/>
      <c r="N496" s="307"/>
      <c r="O496" s="307"/>
      <c r="P496" s="307"/>
      <c r="Q496" s="307"/>
      <c r="R496" s="307"/>
      <c r="S496" s="307"/>
      <c r="T496" s="307"/>
      <c r="U496" s="307"/>
      <c r="V496" s="307"/>
      <c r="W496" s="307"/>
    </row>
    <row r="497">
      <c r="A497" s="392"/>
      <c r="B497" s="392"/>
      <c r="C497" s="392"/>
      <c r="D497" s="393"/>
      <c r="E497" s="392"/>
      <c r="F497" s="392"/>
      <c r="G497" s="393"/>
      <c r="H497" s="392"/>
      <c r="I497" s="392"/>
      <c r="J497" s="307"/>
      <c r="K497" s="307"/>
      <c r="L497" s="307"/>
      <c r="M497" s="307"/>
      <c r="N497" s="307"/>
      <c r="O497" s="307"/>
      <c r="P497" s="307"/>
      <c r="Q497" s="307"/>
      <c r="R497" s="307"/>
      <c r="S497" s="307"/>
      <c r="T497" s="307"/>
      <c r="U497" s="307"/>
      <c r="V497" s="307"/>
      <c r="W497" s="307"/>
    </row>
    <row r="498">
      <c r="A498" s="392"/>
      <c r="B498" s="392"/>
      <c r="C498" s="392"/>
      <c r="D498" s="393"/>
      <c r="E498" s="392"/>
      <c r="F498" s="392"/>
      <c r="G498" s="393"/>
      <c r="H498" s="392"/>
      <c r="I498" s="392"/>
      <c r="J498" s="307"/>
      <c r="K498" s="307"/>
      <c r="L498" s="307"/>
      <c r="M498" s="307"/>
      <c r="N498" s="307"/>
      <c r="O498" s="307"/>
      <c r="P498" s="307"/>
      <c r="Q498" s="307"/>
      <c r="R498" s="307"/>
      <c r="S498" s="307"/>
      <c r="T498" s="307"/>
      <c r="U498" s="307"/>
      <c r="V498" s="307"/>
      <c r="W498" s="307"/>
    </row>
    <row r="499">
      <c r="A499" s="392"/>
      <c r="B499" s="392"/>
      <c r="C499" s="392"/>
      <c r="D499" s="393"/>
      <c r="E499" s="392"/>
      <c r="F499" s="392"/>
      <c r="G499" s="393"/>
      <c r="H499" s="392"/>
      <c r="I499" s="392"/>
      <c r="J499" s="307"/>
      <c r="K499" s="307"/>
      <c r="L499" s="307"/>
      <c r="M499" s="307"/>
      <c r="N499" s="307"/>
      <c r="O499" s="307"/>
      <c r="P499" s="307"/>
      <c r="Q499" s="307"/>
      <c r="R499" s="307"/>
      <c r="S499" s="307"/>
      <c r="T499" s="307"/>
      <c r="U499" s="307"/>
      <c r="V499" s="307"/>
      <c r="W499" s="307"/>
    </row>
    <row r="500">
      <c r="A500" s="392"/>
      <c r="B500" s="392"/>
      <c r="C500" s="392"/>
      <c r="D500" s="393"/>
      <c r="E500" s="392"/>
      <c r="F500" s="392"/>
      <c r="G500" s="393"/>
      <c r="H500" s="392"/>
      <c r="I500" s="392"/>
      <c r="J500" s="307"/>
      <c r="K500" s="307"/>
      <c r="L500" s="307"/>
      <c r="M500" s="307"/>
      <c r="N500" s="307"/>
      <c r="O500" s="307"/>
      <c r="P500" s="307"/>
      <c r="Q500" s="307"/>
      <c r="R500" s="307"/>
      <c r="S500" s="307"/>
      <c r="T500" s="307"/>
      <c r="U500" s="307"/>
      <c r="V500" s="307"/>
      <c r="W500" s="307"/>
    </row>
    <row r="501">
      <c r="A501" s="392"/>
      <c r="B501" s="392"/>
      <c r="C501" s="392"/>
      <c r="D501" s="393"/>
      <c r="E501" s="392"/>
      <c r="F501" s="392"/>
      <c r="G501" s="393"/>
      <c r="H501" s="392"/>
      <c r="I501" s="392"/>
      <c r="J501" s="307"/>
      <c r="K501" s="307"/>
      <c r="L501" s="307"/>
      <c r="M501" s="307"/>
      <c r="N501" s="307"/>
      <c r="O501" s="307"/>
      <c r="P501" s="307"/>
      <c r="Q501" s="307"/>
      <c r="R501" s="307"/>
      <c r="S501" s="307"/>
      <c r="T501" s="307"/>
      <c r="U501" s="307"/>
      <c r="V501" s="307"/>
      <c r="W501" s="307"/>
    </row>
    <row r="502">
      <c r="A502" s="392"/>
      <c r="B502" s="392"/>
      <c r="C502" s="392"/>
      <c r="D502" s="393"/>
      <c r="E502" s="392"/>
      <c r="F502" s="392"/>
      <c r="G502" s="393"/>
      <c r="H502" s="392"/>
      <c r="I502" s="392"/>
      <c r="J502" s="307"/>
      <c r="K502" s="307"/>
      <c r="L502" s="307"/>
      <c r="M502" s="307"/>
      <c r="N502" s="307"/>
      <c r="O502" s="307"/>
      <c r="P502" s="307"/>
      <c r="Q502" s="307"/>
      <c r="R502" s="307"/>
      <c r="S502" s="307"/>
      <c r="T502" s="307"/>
      <c r="U502" s="307"/>
      <c r="V502" s="307"/>
      <c r="W502" s="307"/>
    </row>
    <row r="503">
      <c r="A503" s="392"/>
      <c r="B503" s="392"/>
      <c r="C503" s="392"/>
      <c r="D503" s="393"/>
      <c r="E503" s="392"/>
      <c r="F503" s="392"/>
      <c r="G503" s="393"/>
      <c r="H503" s="392"/>
      <c r="I503" s="392"/>
      <c r="J503" s="307"/>
      <c r="K503" s="307"/>
      <c r="L503" s="307"/>
      <c r="M503" s="307"/>
      <c r="N503" s="307"/>
      <c r="O503" s="307"/>
      <c r="P503" s="307"/>
      <c r="Q503" s="307"/>
      <c r="R503" s="307"/>
      <c r="S503" s="307"/>
      <c r="T503" s="307"/>
      <c r="U503" s="307"/>
      <c r="V503" s="307"/>
      <c r="W503" s="307"/>
    </row>
    <row r="504">
      <c r="A504" s="392"/>
      <c r="B504" s="392"/>
      <c r="C504" s="392"/>
      <c r="D504" s="393"/>
      <c r="E504" s="392"/>
      <c r="F504" s="392"/>
      <c r="G504" s="393"/>
      <c r="H504" s="392"/>
      <c r="I504" s="392"/>
      <c r="J504" s="307"/>
      <c r="K504" s="307"/>
      <c r="L504" s="307"/>
      <c r="M504" s="307"/>
      <c r="N504" s="307"/>
      <c r="O504" s="307"/>
      <c r="P504" s="307"/>
      <c r="Q504" s="307"/>
      <c r="R504" s="307"/>
      <c r="S504" s="307"/>
      <c r="T504" s="307"/>
      <c r="U504" s="307"/>
      <c r="V504" s="307"/>
      <c r="W504" s="307"/>
    </row>
    <row r="505">
      <c r="A505" s="392"/>
      <c r="B505" s="392"/>
      <c r="C505" s="392"/>
      <c r="D505" s="393"/>
      <c r="E505" s="392"/>
      <c r="F505" s="392"/>
      <c r="G505" s="393"/>
      <c r="H505" s="392"/>
      <c r="I505" s="392"/>
      <c r="J505" s="307"/>
      <c r="K505" s="307"/>
      <c r="L505" s="307"/>
      <c r="M505" s="307"/>
      <c r="N505" s="307"/>
      <c r="O505" s="307"/>
      <c r="P505" s="307"/>
      <c r="Q505" s="307"/>
      <c r="R505" s="307"/>
      <c r="S505" s="307"/>
      <c r="T505" s="307"/>
      <c r="U505" s="307"/>
      <c r="V505" s="307"/>
      <c r="W505" s="307"/>
    </row>
    <row r="506">
      <c r="A506" s="392"/>
      <c r="B506" s="392"/>
      <c r="C506" s="392"/>
      <c r="D506" s="393"/>
      <c r="E506" s="392"/>
      <c r="F506" s="392"/>
      <c r="G506" s="393"/>
      <c r="H506" s="392"/>
      <c r="I506" s="392"/>
      <c r="J506" s="307"/>
      <c r="K506" s="307"/>
      <c r="L506" s="307"/>
      <c r="M506" s="307"/>
      <c r="N506" s="307"/>
      <c r="O506" s="307"/>
      <c r="P506" s="307"/>
      <c r="Q506" s="307"/>
      <c r="R506" s="307"/>
      <c r="S506" s="307"/>
      <c r="T506" s="307"/>
      <c r="U506" s="307"/>
      <c r="V506" s="307"/>
      <c r="W506" s="307"/>
    </row>
    <row r="507">
      <c r="A507" s="392"/>
      <c r="B507" s="392"/>
      <c r="C507" s="392"/>
      <c r="D507" s="393"/>
      <c r="E507" s="392"/>
      <c r="F507" s="392"/>
      <c r="G507" s="393"/>
      <c r="H507" s="392"/>
      <c r="I507" s="392"/>
      <c r="J507" s="307"/>
      <c r="K507" s="307"/>
      <c r="L507" s="307"/>
      <c r="M507" s="307"/>
      <c r="N507" s="307"/>
      <c r="O507" s="307"/>
      <c r="P507" s="307"/>
      <c r="Q507" s="307"/>
      <c r="R507" s="307"/>
      <c r="S507" s="307"/>
      <c r="T507" s="307"/>
      <c r="U507" s="307"/>
      <c r="V507" s="307"/>
      <c r="W507" s="307"/>
    </row>
    <row r="508">
      <c r="A508" s="392"/>
      <c r="B508" s="392"/>
      <c r="C508" s="392"/>
      <c r="D508" s="393"/>
      <c r="E508" s="392"/>
      <c r="F508" s="392"/>
      <c r="G508" s="393"/>
      <c r="H508" s="392"/>
      <c r="I508" s="392"/>
      <c r="J508" s="307"/>
      <c r="K508" s="307"/>
      <c r="L508" s="307"/>
      <c r="M508" s="307"/>
      <c r="N508" s="307"/>
      <c r="O508" s="307"/>
      <c r="P508" s="307"/>
      <c r="Q508" s="307"/>
      <c r="R508" s="307"/>
      <c r="S508" s="307"/>
      <c r="T508" s="307"/>
      <c r="U508" s="307"/>
      <c r="V508" s="307"/>
      <c r="W508" s="307"/>
    </row>
    <row r="509">
      <c r="A509" s="392"/>
      <c r="B509" s="392"/>
      <c r="C509" s="392"/>
      <c r="D509" s="393"/>
      <c r="E509" s="392"/>
      <c r="F509" s="392"/>
      <c r="G509" s="393"/>
      <c r="H509" s="392"/>
      <c r="I509" s="392"/>
      <c r="J509" s="307"/>
      <c r="K509" s="307"/>
      <c r="L509" s="307"/>
      <c r="M509" s="307"/>
      <c r="N509" s="307"/>
      <c r="O509" s="307"/>
      <c r="P509" s="307"/>
      <c r="Q509" s="307"/>
      <c r="R509" s="307"/>
      <c r="S509" s="307"/>
      <c r="T509" s="307"/>
      <c r="U509" s="307"/>
      <c r="V509" s="307"/>
      <c r="W509" s="307"/>
    </row>
    <row r="510">
      <c r="A510" s="392"/>
      <c r="B510" s="392"/>
      <c r="C510" s="392"/>
      <c r="D510" s="393"/>
      <c r="E510" s="392"/>
      <c r="F510" s="392"/>
      <c r="G510" s="393"/>
      <c r="H510" s="392"/>
      <c r="I510" s="392"/>
      <c r="J510" s="307"/>
      <c r="K510" s="307"/>
      <c r="L510" s="307"/>
      <c r="M510" s="307"/>
      <c r="N510" s="307"/>
      <c r="O510" s="307"/>
      <c r="P510" s="307"/>
      <c r="Q510" s="307"/>
      <c r="R510" s="307"/>
      <c r="S510" s="307"/>
      <c r="T510" s="307"/>
      <c r="U510" s="307"/>
      <c r="V510" s="307"/>
      <c r="W510" s="307"/>
    </row>
    <row r="511">
      <c r="A511" s="392"/>
      <c r="B511" s="392"/>
      <c r="C511" s="392"/>
      <c r="D511" s="393"/>
      <c r="E511" s="392"/>
      <c r="F511" s="392"/>
      <c r="G511" s="393"/>
      <c r="H511" s="392"/>
      <c r="I511" s="392"/>
      <c r="J511" s="307"/>
      <c r="K511" s="307"/>
      <c r="L511" s="307"/>
      <c r="M511" s="307"/>
      <c r="N511" s="307"/>
      <c r="O511" s="307"/>
      <c r="P511" s="307"/>
      <c r="Q511" s="307"/>
      <c r="R511" s="307"/>
      <c r="S511" s="307"/>
      <c r="T511" s="307"/>
      <c r="U511" s="307"/>
      <c r="V511" s="307"/>
      <c r="W511" s="307"/>
    </row>
    <row r="512">
      <c r="A512" s="392"/>
      <c r="B512" s="392"/>
      <c r="C512" s="392"/>
      <c r="D512" s="393"/>
      <c r="E512" s="392"/>
      <c r="F512" s="392"/>
      <c r="G512" s="393"/>
      <c r="H512" s="392"/>
      <c r="I512" s="392"/>
      <c r="J512" s="307"/>
      <c r="K512" s="307"/>
      <c r="L512" s="307"/>
      <c r="M512" s="307"/>
      <c r="N512" s="307"/>
      <c r="O512" s="307"/>
      <c r="P512" s="307"/>
      <c r="Q512" s="307"/>
      <c r="R512" s="307"/>
      <c r="S512" s="307"/>
      <c r="T512" s="307"/>
      <c r="U512" s="307"/>
      <c r="V512" s="307"/>
      <c r="W512" s="307"/>
    </row>
    <row r="513">
      <c r="A513" s="392"/>
      <c r="B513" s="392"/>
      <c r="C513" s="392"/>
      <c r="D513" s="393"/>
      <c r="E513" s="392"/>
      <c r="F513" s="392"/>
      <c r="G513" s="393"/>
      <c r="H513" s="392"/>
      <c r="I513" s="392"/>
      <c r="J513" s="307"/>
      <c r="K513" s="307"/>
      <c r="L513" s="307"/>
      <c r="M513" s="307"/>
      <c r="N513" s="307"/>
      <c r="O513" s="307"/>
      <c r="P513" s="307"/>
      <c r="Q513" s="307"/>
      <c r="R513" s="307"/>
      <c r="S513" s="307"/>
      <c r="T513" s="307"/>
      <c r="U513" s="307"/>
      <c r="V513" s="307"/>
      <c r="W513" s="307"/>
    </row>
    <row r="514">
      <c r="A514" s="392"/>
      <c r="B514" s="392"/>
      <c r="C514" s="392"/>
      <c r="D514" s="393"/>
      <c r="E514" s="392"/>
      <c r="F514" s="392"/>
      <c r="G514" s="393"/>
      <c r="H514" s="392"/>
      <c r="I514" s="392"/>
      <c r="J514" s="307"/>
      <c r="K514" s="307"/>
      <c r="L514" s="307"/>
      <c r="M514" s="307"/>
      <c r="N514" s="307"/>
      <c r="O514" s="307"/>
      <c r="P514" s="307"/>
      <c r="Q514" s="307"/>
      <c r="R514" s="307"/>
      <c r="S514" s="307"/>
      <c r="T514" s="307"/>
      <c r="U514" s="307"/>
      <c r="V514" s="307"/>
      <c r="W514" s="307"/>
    </row>
    <row r="515">
      <c r="A515" s="392"/>
      <c r="B515" s="392"/>
      <c r="C515" s="392"/>
      <c r="D515" s="393"/>
      <c r="E515" s="392"/>
      <c r="F515" s="392"/>
      <c r="G515" s="393"/>
      <c r="H515" s="392"/>
      <c r="I515" s="392"/>
      <c r="J515" s="307"/>
      <c r="K515" s="307"/>
      <c r="L515" s="307"/>
      <c r="M515" s="307"/>
      <c r="N515" s="307"/>
      <c r="O515" s="307"/>
      <c r="P515" s="307"/>
      <c r="Q515" s="307"/>
      <c r="R515" s="307"/>
      <c r="S515" s="307"/>
      <c r="T515" s="307"/>
      <c r="U515" s="307"/>
      <c r="V515" s="307"/>
      <c r="W515" s="307"/>
    </row>
    <row r="516">
      <c r="A516" s="392"/>
      <c r="B516" s="392"/>
      <c r="C516" s="392"/>
      <c r="D516" s="393"/>
      <c r="E516" s="392"/>
      <c r="F516" s="392"/>
      <c r="G516" s="393"/>
      <c r="H516" s="392"/>
      <c r="I516" s="392"/>
      <c r="J516" s="307"/>
      <c r="K516" s="307"/>
      <c r="L516" s="307"/>
      <c r="M516" s="307"/>
      <c r="N516" s="307"/>
      <c r="O516" s="307"/>
      <c r="P516" s="307"/>
      <c r="Q516" s="307"/>
      <c r="R516" s="307"/>
      <c r="S516" s="307"/>
      <c r="T516" s="307"/>
      <c r="U516" s="307"/>
      <c r="V516" s="307"/>
      <c r="W516" s="307"/>
    </row>
    <row r="517">
      <c r="A517" s="392"/>
      <c r="B517" s="392"/>
      <c r="C517" s="392"/>
      <c r="D517" s="393"/>
      <c r="E517" s="392"/>
      <c r="F517" s="392"/>
      <c r="G517" s="393"/>
      <c r="H517" s="392"/>
      <c r="I517" s="392"/>
      <c r="J517" s="307"/>
      <c r="K517" s="307"/>
      <c r="L517" s="307"/>
      <c r="M517" s="307"/>
      <c r="N517" s="307"/>
      <c r="O517" s="307"/>
      <c r="P517" s="307"/>
      <c r="Q517" s="307"/>
      <c r="R517" s="307"/>
      <c r="S517" s="307"/>
      <c r="T517" s="307"/>
      <c r="U517" s="307"/>
      <c r="V517" s="307"/>
      <c r="W517" s="307"/>
    </row>
    <row r="518">
      <c r="A518" s="392"/>
      <c r="B518" s="392"/>
      <c r="C518" s="392"/>
      <c r="D518" s="393"/>
      <c r="E518" s="392"/>
      <c r="F518" s="392"/>
      <c r="G518" s="393"/>
      <c r="H518" s="392"/>
      <c r="I518" s="392"/>
      <c r="J518" s="307"/>
      <c r="K518" s="307"/>
      <c r="L518" s="307"/>
      <c r="M518" s="307"/>
      <c r="N518" s="307"/>
      <c r="O518" s="307"/>
      <c r="P518" s="307"/>
      <c r="Q518" s="307"/>
      <c r="R518" s="307"/>
      <c r="S518" s="307"/>
      <c r="T518" s="307"/>
      <c r="U518" s="307"/>
      <c r="V518" s="307"/>
      <c r="W518" s="307"/>
    </row>
    <row r="519">
      <c r="A519" s="392"/>
      <c r="B519" s="392"/>
      <c r="C519" s="392"/>
      <c r="D519" s="393"/>
      <c r="E519" s="392"/>
      <c r="F519" s="392"/>
      <c r="G519" s="393"/>
      <c r="H519" s="392"/>
      <c r="I519" s="392"/>
      <c r="J519" s="307"/>
      <c r="K519" s="307"/>
      <c r="L519" s="307"/>
      <c r="M519" s="307"/>
      <c r="N519" s="307"/>
      <c r="O519" s="307"/>
      <c r="P519" s="307"/>
      <c r="Q519" s="307"/>
      <c r="R519" s="307"/>
      <c r="S519" s="307"/>
      <c r="T519" s="307"/>
      <c r="U519" s="307"/>
      <c r="V519" s="307"/>
      <c r="W519" s="307"/>
    </row>
    <row r="520">
      <c r="A520" s="392"/>
      <c r="B520" s="392"/>
      <c r="C520" s="392"/>
      <c r="D520" s="393"/>
      <c r="E520" s="392"/>
      <c r="F520" s="392"/>
      <c r="G520" s="393"/>
      <c r="H520" s="392"/>
      <c r="I520" s="392"/>
      <c r="J520" s="307"/>
      <c r="K520" s="307"/>
      <c r="L520" s="307"/>
      <c r="M520" s="307"/>
      <c r="N520" s="307"/>
      <c r="O520" s="307"/>
      <c r="P520" s="307"/>
      <c r="Q520" s="307"/>
      <c r="R520" s="307"/>
      <c r="S520" s="307"/>
      <c r="T520" s="307"/>
      <c r="U520" s="307"/>
      <c r="V520" s="307"/>
      <c r="W520" s="307"/>
    </row>
    <row r="521">
      <c r="A521" s="392"/>
      <c r="B521" s="392"/>
      <c r="C521" s="392"/>
      <c r="D521" s="393"/>
      <c r="E521" s="392"/>
      <c r="F521" s="392"/>
      <c r="G521" s="393"/>
      <c r="H521" s="392"/>
      <c r="I521" s="392"/>
      <c r="J521" s="307"/>
      <c r="K521" s="307"/>
      <c r="L521" s="307"/>
      <c r="M521" s="307"/>
      <c r="N521" s="307"/>
      <c r="O521" s="307"/>
      <c r="P521" s="307"/>
      <c r="Q521" s="307"/>
      <c r="R521" s="307"/>
      <c r="S521" s="307"/>
      <c r="T521" s="307"/>
      <c r="U521" s="307"/>
      <c r="V521" s="307"/>
      <c r="W521" s="307"/>
    </row>
    <row r="522">
      <c r="A522" s="392"/>
      <c r="B522" s="392"/>
      <c r="C522" s="392"/>
      <c r="D522" s="393"/>
      <c r="E522" s="392"/>
      <c r="F522" s="392"/>
      <c r="G522" s="393"/>
      <c r="H522" s="392"/>
      <c r="I522" s="392"/>
      <c r="J522" s="307"/>
      <c r="K522" s="307"/>
      <c r="L522" s="307"/>
      <c r="M522" s="307"/>
      <c r="N522" s="307"/>
      <c r="O522" s="307"/>
      <c r="P522" s="307"/>
      <c r="Q522" s="307"/>
      <c r="R522" s="307"/>
      <c r="S522" s="307"/>
      <c r="T522" s="307"/>
      <c r="U522" s="307"/>
      <c r="V522" s="307"/>
      <c r="W522" s="307"/>
    </row>
    <row r="523">
      <c r="A523" s="392"/>
      <c r="B523" s="392"/>
      <c r="C523" s="392"/>
      <c r="D523" s="393"/>
      <c r="E523" s="392"/>
      <c r="F523" s="392"/>
      <c r="G523" s="393"/>
      <c r="H523" s="392"/>
      <c r="I523" s="392"/>
      <c r="J523" s="307"/>
      <c r="K523" s="307"/>
      <c r="L523" s="307"/>
      <c r="M523" s="307"/>
      <c r="N523" s="307"/>
      <c r="O523" s="307"/>
      <c r="P523" s="307"/>
      <c r="Q523" s="307"/>
      <c r="R523" s="307"/>
      <c r="S523" s="307"/>
      <c r="T523" s="307"/>
      <c r="U523" s="307"/>
      <c r="V523" s="307"/>
      <c r="W523" s="307"/>
    </row>
    <row r="524">
      <c r="A524" s="392"/>
      <c r="B524" s="392"/>
      <c r="C524" s="392"/>
      <c r="D524" s="393"/>
      <c r="E524" s="392"/>
      <c r="F524" s="392"/>
      <c r="G524" s="393"/>
      <c r="H524" s="392"/>
      <c r="I524" s="392"/>
      <c r="J524" s="307"/>
      <c r="K524" s="307"/>
      <c r="L524" s="307"/>
      <c r="M524" s="307"/>
      <c r="N524" s="307"/>
      <c r="O524" s="307"/>
      <c r="P524" s="307"/>
      <c r="Q524" s="307"/>
      <c r="R524" s="307"/>
      <c r="S524" s="307"/>
      <c r="T524" s="307"/>
      <c r="U524" s="307"/>
      <c r="V524" s="307"/>
      <c r="W524" s="307"/>
    </row>
    <row r="525">
      <c r="A525" s="392"/>
      <c r="B525" s="392"/>
      <c r="C525" s="392"/>
      <c r="D525" s="393"/>
      <c r="E525" s="392"/>
      <c r="F525" s="392"/>
      <c r="G525" s="393"/>
      <c r="H525" s="392"/>
      <c r="I525" s="392"/>
      <c r="J525" s="307"/>
      <c r="K525" s="307"/>
      <c r="L525" s="307"/>
      <c r="M525" s="307"/>
      <c r="N525" s="307"/>
      <c r="O525" s="307"/>
      <c r="P525" s="307"/>
      <c r="Q525" s="307"/>
      <c r="R525" s="307"/>
      <c r="S525" s="307"/>
      <c r="T525" s="307"/>
      <c r="U525" s="307"/>
      <c r="V525" s="307"/>
      <c r="W525" s="307"/>
    </row>
    <row r="526">
      <c r="A526" s="392"/>
      <c r="B526" s="392"/>
      <c r="C526" s="392"/>
      <c r="D526" s="393"/>
      <c r="E526" s="392"/>
      <c r="F526" s="392"/>
      <c r="G526" s="393"/>
      <c r="H526" s="392"/>
      <c r="I526" s="392"/>
      <c r="J526" s="307"/>
      <c r="K526" s="307"/>
      <c r="L526" s="307"/>
      <c r="M526" s="307"/>
      <c r="N526" s="307"/>
      <c r="O526" s="307"/>
      <c r="P526" s="307"/>
      <c r="Q526" s="307"/>
      <c r="R526" s="307"/>
      <c r="S526" s="307"/>
      <c r="T526" s="307"/>
      <c r="U526" s="307"/>
      <c r="V526" s="307"/>
      <c r="W526" s="307"/>
    </row>
    <row r="527">
      <c r="A527" s="392"/>
      <c r="B527" s="392"/>
      <c r="C527" s="392"/>
      <c r="D527" s="393"/>
      <c r="E527" s="392"/>
      <c r="F527" s="392"/>
      <c r="G527" s="393"/>
      <c r="H527" s="392"/>
      <c r="I527" s="392"/>
      <c r="J527" s="307"/>
      <c r="K527" s="307"/>
      <c r="L527" s="307"/>
      <c r="M527" s="307"/>
      <c r="N527" s="307"/>
      <c r="O527" s="307"/>
      <c r="P527" s="307"/>
      <c r="Q527" s="307"/>
      <c r="R527" s="307"/>
      <c r="S527" s="307"/>
      <c r="T527" s="307"/>
      <c r="U527" s="307"/>
      <c r="V527" s="307"/>
      <c r="W527" s="307"/>
    </row>
    <row r="528">
      <c r="A528" s="392"/>
      <c r="B528" s="392"/>
      <c r="C528" s="392"/>
      <c r="D528" s="393"/>
      <c r="E528" s="392"/>
      <c r="F528" s="392"/>
      <c r="G528" s="393"/>
      <c r="H528" s="392"/>
      <c r="I528" s="392"/>
      <c r="J528" s="307"/>
      <c r="K528" s="307"/>
      <c r="L528" s="307"/>
      <c r="M528" s="307"/>
      <c r="N528" s="307"/>
      <c r="O528" s="307"/>
      <c r="P528" s="307"/>
      <c r="Q528" s="307"/>
      <c r="R528" s="307"/>
      <c r="S528" s="307"/>
      <c r="T528" s="307"/>
      <c r="U528" s="307"/>
      <c r="V528" s="307"/>
      <c r="W528" s="307"/>
    </row>
    <row r="529">
      <c r="A529" s="392"/>
      <c r="B529" s="392"/>
      <c r="C529" s="392"/>
      <c r="D529" s="393"/>
      <c r="E529" s="392"/>
      <c r="F529" s="392"/>
      <c r="G529" s="393"/>
      <c r="H529" s="392"/>
      <c r="I529" s="392"/>
      <c r="J529" s="307"/>
      <c r="K529" s="307"/>
      <c r="L529" s="307"/>
      <c r="M529" s="307"/>
      <c r="N529" s="307"/>
      <c r="O529" s="307"/>
      <c r="P529" s="307"/>
      <c r="Q529" s="307"/>
      <c r="R529" s="307"/>
      <c r="S529" s="307"/>
      <c r="T529" s="307"/>
      <c r="U529" s="307"/>
      <c r="V529" s="307"/>
      <c r="W529" s="307"/>
    </row>
    <row r="530">
      <c r="A530" s="392"/>
      <c r="B530" s="392"/>
      <c r="C530" s="392"/>
      <c r="D530" s="393"/>
      <c r="E530" s="392"/>
      <c r="F530" s="392"/>
      <c r="G530" s="393"/>
      <c r="H530" s="392"/>
      <c r="I530" s="392"/>
      <c r="J530" s="307"/>
      <c r="K530" s="307"/>
      <c r="L530" s="307"/>
      <c r="M530" s="307"/>
      <c r="N530" s="307"/>
      <c r="O530" s="307"/>
      <c r="P530" s="307"/>
      <c r="Q530" s="307"/>
      <c r="R530" s="307"/>
      <c r="S530" s="307"/>
      <c r="T530" s="307"/>
      <c r="U530" s="307"/>
      <c r="V530" s="307"/>
      <c r="W530" s="307"/>
    </row>
    <row r="531">
      <c r="A531" s="392"/>
      <c r="B531" s="392"/>
      <c r="C531" s="392"/>
      <c r="D531" s="393"/>
      <c r="E531" s="392"/>
      <c r="F531" s="392"/>
      <c r="G531" s="393"/>
      <c r="H531" s="392"/>
      <c r="I531" s="392"/>
      <c r="J531" s="307"/>
      <c r="K531" s="307"/>
      <c r="L531" s="307"/>
      <c r="M531" s="307"/>
      <c r="N531" s="307"/>
      <c r="O531" s="307"/>
      <c r="P531" s="307"/>
      <c r="Q531" s="307"/>
      <c r="R531" s="307"/>
      <c r="S531" s="307"/>
      <c r="T531" s="307"/>
      <c r="U531" s="307"/>
      <c r="V531" s="307"/>
      <c r="W531" s="307"/>
    </row>
    <row r="532">
      <c r="A532" s="392"/>
      <c r="B532" s="392"/>
      <c r="C532" s="392"/>
      <c r="D532" s="393"/>
      <c r="E532" s="392"/>
      <c r="F532" s="392"/>
      <c r="G532" s="393"/>
      <c r="H532" s="392"/>
      <c r="I532" s="392"/>
      <c r="J532" s="307"/>
      <c r="K532" s="307"/>
      <c r="L532" s="307"/>
      <c r="M532" s="307"/>
      <c r="N532" s="307"/>
      <c r="O532" s="307"/>
      <c r="P532" s="307"/>
      <c r="Q532" s="307"/>
      <c r="R532" s="307"/>
      <c r="S532" s="307"/>
      <c r="T532" s="307"/>
      <c r="U532" s="307"/>
      <c r="V532" s="307"/>
      <c r="W532" s="307"/>
    </row>
    <row r="533">
      <c r="A533" s="392"/>
      <c r="B533" s="392"/>
      <c r="C533" s="392"/>
      <c r="D533" s="393"/>
      <c r="E533" s="392"/>
      <c r="F533" s="392"/>
      <c r="G533" s="393"/>
      <c r="H533" s="392"/>
      <c r="I533" s="392"/>
      <c r="J533" s="307"/>
      <c r="K533" s="307"/>
      <c r="L533" s="307"/>
      <c r="M533" s="307"/>
      <c r="N533" s="307"/>
      <c r="O533" s="307"/>
      <c r="P533" s="307"/>
      <c r="Q533" s="307"/>
      <c r="R533" s="307"/>
      <c r="S533" s="307"/>
      <c r="T533" s="307"/>
      <c r="U533" s="307"/>
      <c r="V533" s="307"/>
      <c r="W533" s="307"/>
    </row>
    <row r="534">
      <c r="A534" s="392"/>
      <c r="B534" s="392"/>
      <c r="C534" s="392"/>
      <c r="D534" s="393"/>
      <c r="E534" s="392"/>
      <c r="F534" s="392"/>
      <c r="G534" s="393"/>
      <c r="H534" s="392"/>
      <c r="I534" s="392"/>
      <c r="J534" s="307"/>
      <c r="K534" s="307"/>
      <c r="L534" s="307"/>
      <c r="M534" s="307"/>
      <c r="N534" s="307"/>
      <c r="O534" s="307"/>
      <c r="P534" s="307"/>
      <c r="Q534" s="307"/>
      <c r="R534" s="307"/>
      <c r="S534" s="307"/>
      <c r="T534" s="307"/>
      <c r="U534" s="307"/>
      <c r="V534" s="307"/>
      <c r="W534" s="307"/>
    </row>
    <row r="535">
      <c r="A535" s="392"/>
      <c r="B535" s="392"/>
      <c r="C535" s="392"/>
      <c r="D535" s="393"/>
      <c r="E535" s="392"/>
      <c r="F535" s="392"/>
      <c r="G535" s="393"/>
      <c r="H535" s="392"/>
      <c r="I535" s="392"/>
      <c r="J535" s="307"/>
      <c r="K535" s="307"/>
      <c r="L535" s="307"/>
      <c r="M535" s="307"/>
      <c r="N535" s="307"/>
      <c r="O535" s="307"/>
      <c r="P535" s="307"/>
      <c r="Q535" s="307"/>
      <c r="R535" s="307"/>
      <c r="S535" s="307"/>
      <c r="T535" s="307"/>
      <c r="U535" s="307"/>
      <c r="V535" s="307"/>
      <c r="W535" s="307"/>
    </row>
    <row r="536">
      <c r="A536" s="392"/>
      <c r="B536" s="392"/>
      <c r="C536" s="392"/>
      <c r="D536" s="393"/>
      <c r="E536" s="392"/>
      <c r="F536" s="392"/>
      <c r="G536" s="393"/>
      <c r="H536" s="392"/>
      <c r="I536" s="392"/>
      <c r="J536" s="307"/>
      <c r="K536" s="307"/>
      <c r="L536" s="307"/>
      <c r="M536" s="307"/>
      <c r="N536" s="307"/>
      <c r="O536" s="307"/>
      <c r="P536" s="307"/>
      <c r="Q536" s="307"/>
      <c r="R536" s="307"/>
      <c r="S536" s="307"/>
      <c r="T536" s="307"/>
      <c r="U536" s="307"/>
      <c r="V536" s="307"/>
      <c r="W536" s="307"/>
    </row>
    <row r="537">
      <c r="A537" s="392"/>
      <c r="B537" s="392"/>
      <c r="C537" s="392"/>
      <c r="D537" s="393"/>
      <c r="E537" s="392"/>
      <c r="F537" s="392"/>
      <c r="G537" s="393"/>
      <c r="H537" s="392"/>
      <c r="I537" s="392"/>
      <c r="J537" s="307"/>
      <c r="K537" s="307"/>
      <c r="L537" s="307"/>
      <c r="M537" s="307"/>
      <c r="N537" s="307"/>
      <c r="O537" s="307"/>
      <c r="P537" s="307"/>
      <c r="Q537" s="307"/>
      <c r="R537" s="307"/>
      <c r="S537" s="307"/>
      <c r="T537" s="307"/>
      <c r="U537" s="307"/>
      <c r="V537" s="307"/>
      <c r="W537" s="307"/>
    </row>
    <row r="538">
      <c r="A538" s="392"/>
      <c r="B538" s="392"/>
      <c r="C538" s="392"/>
      <c r="D538" s="393"/>
      <c r="E538" s="392"/>
      <c r="F538" s="392"/>
      <c r="G538" s="393"/>
      <c r="H538" s="392"/>
      <c r="I538" s="392"/>
      <c r="J538" s="307"/>
      <c r="K538" s="307"/>
      <c r="L538" s="307"/>
      <c r="M538" s="307"/>
      <c r="N538" s="307"/>
      <c r="O538" s="307"/>
      <c r="P538" s="307"/>
      <c r="Q538" s="307"/>
      <c r="R538" s="307"/>
      <c r="S538" s="307"/>
      <c r="T538" s="307"/>
      <c r="U538" s="307"/>
      <c r="V538" s="307"/>
      <c r="W538" s="307"/>
    </row>
    <row r="539">
      <c r="A539" s="392"/>
      <c r="B539" s="392"/>
      <c r="C539" s="392"/>
      <c r="D539" s="393"/>
      <c r="E539" s="392"/>
      <c r="F539" s="392"/>
      <c r="G539" s="393"/>
      <c r="H539" s="392"/>
      <c r="I539" s="392"/>
      <c r="J539" s="307"/>
      <c r="K539" s="307"/>
      <c r="L539" s="307"/>
      <c r="M539" s="307"/>
      <c r="N539" s="307"/>
      <c r="O539" s="307"/>
      <c r="P539" s="307"/>
      <c r="Q539" s="307"/>
      <c r="R539" s="307"/>
      <c r="S539" s="307"/>
      <c r="T539" s="307"/>
      <c r="U539" s="307"/>
      <c r="V539" s="307"/>
      <c r="W539" s="307"/>
    </row>
    <row r="540">
      <c r="A540" s="392"/>
      <c r="B540" s="392"/>
      <c r="C540" s="392"/>
      <c r="D540" s="393"/>
      <c r="E540" s="392"/>
      <c r="F540" s="392"/>
      <c r="G540" s="393"/>
      <c r="H540" s="392"/>
      <c r="I540" s="392"/>
      <c r="J540" s="307"/>
      <c r="K540" s="307"/>
      <c r="L540" s="307"/>
      <c r="M540" s="307"/>
      <c r="N540" s="307"/>
      <c r="O540" s="307"/>
      <c r="P540" s="307"/>
      <c r="Q540" s="307"/>
      <c r="R540" s="307"/>
      <c r="S540" s="307"/>
      <c r="T540" s="307"/>
      <c r="U540" s="307"/>
      <c r="V540" s="307"/>
      <c r="W540" s="307"/>
    </row>
    <row r="541">
      <c r="A541" s="392"/>
      <c r="B541" s="392"/>
      <c r="C541" s="392"/>
      <c r="D541" s="393"/>
      <c r="E541" s="392"/>
      <c r="F541" s="392"/>
      <c r="G541" s="393"/>
      <c r="H541" s="392"/>
      <c r="I541" s="392"/>
      <c r="J541" s="307"/>
      <c r="K541" s="307"/>
      <c r="L541" s="307"/>
      <c r="M541" s="307"/>
      <c r="N541" s="307"/>
      <c r="O541" s="307"/>
      <c r="P541" s="307"/>
      <c r="Q541" s="307"/>
      <c r="R541" s="307"/>
      <c r="S541" s="307"/>
      <c r="T541" s="307"/>
      <c r="U541" s="307"/>
      <c r="V541" s="307"/>
      <c r="W541" s="307"/>
    </row>
    <row r="542">
      <c r="A542" s="392"/>
      <c r="B542" s="392"/>
      <c r="C542" s="392"/>
      <c r="D542" s="393"/>
      <c r="E542" s="392"/>
      <c r="F542" s="392"/>
      <c r="G542" s="393"/>
      <c r="H542" s="392"/>
      <c r="I542" s="392"/>
      <c r="J542" s="307"/>
      <c r="K542" s="307"/>
      <c r="L542" s="307"/>
      <c r="M542" s="307"/>
      <c r="N542" s="307"/>
      <c r="O542" s="307"/>
      <c r="P542" s="307"/>
      <c r="Q542" s="307"/>
      <c r="R542" s="307"/>
      <c r="S542" s="307"/>
      <c r="T542" s="307"/>
      <c r="U542" s="307"/>
      <c r="V542" s="307"/>
      <c r="W542" s="307"/>
    </row>
    <row r="543">
      <c r="A543" s="392"/>
      <c r="B543" s="392"/>
      <c r="C543" s="392"/>
      <c r="D543" s="393"/>
      <c r="E543" s="392"/>
      <c r="F543" s="392"/>
      <c r="G543" s="393"/>
      <c r="H543" s="392"/>
      <c r="I543" s="392"/>
      <c r="J543" s="307"/>
      <c r="K543" s="307"/>
      <c r="L543" s="307"/>
      <c r="M543" s="307"/>
      <c r="N543" s="307"/>
      <c r="O543" s="307"/>
      <c r="P543" s="307"/>
      <c r="Q543" s="307"/>
      <c r="R543" s="307"/>
      <c r="S543" s="307"/>
      <c r="T543" s="307"/>
      <c r="U543" s="307"/>
      <c r="V543" s="307"/>
      <c r="W543" s="307"/>
    </row>
    <row r="544">
      <c r="A544" s="392"/>
      <c r="B544" s="392"/>
      <c r="C544" s="392"/>
      <c r="D544" s="393"/>
      <c r="E544" s="392"/>
      <c r="F544" s="392"/>
      <c r="G544" s="393"/>
      <c r="H544" s="392"/>
      <c r="I544" s="392"/>
      <c r="J544" s="307"/>
      <c r="K544" s="307"/>
      <c r="L544" s="307"/>
      <c r="M544" s="307"/>
      <c r="N544" s="307"/>
      <c r="O544" s="307"/>
      <c r="P544" s="307"/>
      <c r="Q544" s="307"/>
      <c r="R544" s="307"/>
      <c r="S544" s="307"/>
      <c r="T544" s="307"/>
      <c r="U544" s="307"/>
      <c r="V544" s="307"/>
      <c r="W544" s="307"/>
    </row>
    <row r="545">
      <c r="A545" s="392"/>
      <c r="B545" s="392"/>
      <c r="C545" s="392"/>
      <c r="D545" s="393"/>
      <c r="E545" s="392"/>
      <c r="F545" s="392"/>
      <c r="G545" s="393"/>
      <c r="H545" s="392"/>
      <c r="I545" s="392"/>
      <c r="J545" s="307"/>
      <c r="K545" s="307"/>
      <c r="L545" s="307"/>
      <c r="M545" s="307"/>
      <c r="N545" s="307"/>
      <c r="O545" s="307"/>
      <c r="P545" s="307"/>
      <c r="Q545" s="307"/>
      <c r="R545" s="307"/>
      <c r="S545" s="307"/>
      <c r="T545" s="307"/>
      <c r="U545" s="307"/>
      <c r="V545" s="307"/>
      <c r="W545" s="307"/>
    </row>
    <row r="546">
      <c r="A546" s="392"/>
      <c r="B546" s="392"/>
      <c r="C546" s="392"/>
      <c r="D546" s="393"/>
      <c r="E546" s="392"/>
      <c r="F546" s="392"/>
      <c r="G546" s="393"/>
      <c r="H546" s="392"/>
      <c r="I546" s="392"/>
      <c r="J546" s="307"/>
      <c r="K546" s="307"/>
      <c r="L546" s="307"/>
      <c r="M546" s="307"/>
      <c r="N546" s="307"/>
      <c r="O546" s="307"/>
      <c r="P546" s="307"/>
      <c r="Q546" s="307"/>
      <c r="R546" s="307"/>
      <c r="S546" s="307"/>
      <c r="T546" s="307"/>
      <c r="U546" s="307"/>
      <c r="V546" s="307"/>
      <c r="W546" s="307"/>
    </row>
    <row r="547">
      <c r="A547" s="392"/>
      <c r="B547" s="392"/>
      <c r="C547" s="392"/>
      <c r="D547" s="393"/>
      <c r="E547" s="392"/>
      <c r="F547" s="392"/>
      <c r="G547" s="393"/>
      <c r="H547" s="392"/>
      <c r="I547" s="392"/>
      <c r="J547" s="307"/>
      <c r="K547" s="307"/>
      <c r="L547" s="307"/>
      <c r="M547" s="307"/>
      <c r="N547" s="307"/>
      <c r="O547" s="307"/>
      <c r="P547" s="307"/>
      <c r="Q547" s="307"/>
      <c r="R547" s="307"/>
      <c r="S547" s="307"/>
      <c r="T547" s="307"/>
      <c r="U547" s="307"/>
      <c r="V547" s="307"/>
      <c r="W547" s="307"/>
    </row>
    <row r="548">
      <c r="A548" s="392"/>
      <c r="B548" s="392"/>
      <c r="C548" s="392"/>
      <c r="D548" s="393"/>
      <c r="E548" s="392"/>
      <c r="F548" s="392"/>
      <c r="G548" s="393"/>
      <c r="H548" s="392"/>
      <c r="I548" s="392"/>
      <c r="J548" s="307"/>
      <c r="K548" s="307"/>
      <c r="L548" s="307"/>
      <c r="M548" s="307"/>
      <c r="N548" s="307"/>
      <c r="O548" s="307"/>
      <c r="P548" s="307"/>
      <c r="Q548" s="307"/>
      <c r="R548" s="307"/>
      <c r="S548" s="307"/>
      <c r="T548" s="307"/>
      <c r="U548" s="307"/>
      <c r="V548" s="307"/>
      <c r="W548" s="307"/>
    </row>
    <row r="549">
      <c r="A549" s="392"/>
      <c r="B549" s="392"/>
      <c r="C549" s="392"/>
      <c r="D549" s="393"/>
      <c r="E549" s="392"/>
      <c r="F549" s="392"/>
      <c r="G549" s="393"/>
      <c r="H549" s="392"/>
      <c r="I549" s="392"/>
      <c r="J549" s="307"/>
      <c r="K549" s="307"/>
      <c r="L549" s="307"/>
      <c r="M549" s="307"/>
      <c r="N549" s="307"/>
      <c r="O549" s="307"/>
      <c r="P549" s="307"/>
      <c r="Q549" s="307"/>
      <c r="R549" s="307"/>
      <c r="S549" s="307"/>
      <c r="T549" s="307"/>
      <c r="U549" s="307"/>
      <c r="V549" s="307"/>
      <c r="W549" s="307"/>
    </row>
    <row r="550">
      <c r="A550" s="392"/>
      <c r="B550" s="392"/>
      <c r="C550" s="392"/>
      <c r="D550" s="393"/>
      <c r="E550" s="392"/>
      <c r="F550" s="392"/>
      <c r="G550" s="393"/>
      <c r="H550" s="392"/>
      <c r="I550" s="392"/>
      <c r="J550" s="307"/>
      <c r="K550" s="307"/>
      <c r="L550" s="307"/>
      <c r="M550" s="307"/>
      <c r="N550" s="307"/>
      <c r="O550" s="307"/>
      <c r="P550" s="307"/>
      <c r="Q550" s="307"/>
      <c r="R550" s="307"/>
      <c r="S550" s="307"/>
      <c r="T550" s="307"/>
      <c r="U550" s="307"/>
      <c r="V550" s="307"/>
      <c r="W550" s="307"/>
    </row>
    <row r="551">
      <c r="A551" s="392"/>
      <c r="B551" s="392"/>
      <c r="C551" s="392"/>
      <c r="D551" s="393"/>
      <c r="E551" s="392"/>
      <c r="F551" s="392"/>
      <c r="G551" s="393"/>
      <c r="H551" s="392"/>
      <c r="I551" s="392"/>
      <c r="J551" s="307"/>
      <c r="K551" s="307"/>
      <c r="L551" s="307"/>
      <c r="M551" s="307"/>
      <c r="N551" s="307"/>
      <c r="O551" s="307"/>
      <c r="P551" s="307"/>
      <c r="Q551" s="307"/>
      <c r="R551" s="307"/>
      <c r="S551" s="307"/>
      <c r="T551" s="307"/>
      <c r="U551" s="307"/>
      <c r="V551" s="307"/>
      <c r="W551" s="307"/>
    </row>
    <row r="552">
      <c r="A552" s="392"/>
      <c r="B552" s="392"/>
      <c r="C552" s="392"/>
      <c r="D552" s="393"/>
      <c r="E552" s="392"/>
      <c r="F552" s="392"/>
      <c r="G552" s="393"/>
      <c r="H552" s="392"/>
      <c r="I552" s="392"/>
      <c r="J552" s="307"/>
      <c r="K552" s="307"/>
      <c r="L552" s="307"/>
      <c r="M552" s="307"/>
      <c r="N552" s="307"/>
      <c r="O552" s="307"/>
      <c r="P552" s="307"/>
      <c r="Q552" s="307"/>
      <c r="R552" s="307"/>
      <c r="S552" s="307"/>
      <c r="T552" s="307"/>
      <c r="U552" s="307"/>
      <c r="V552" s="307"/>
      <c r="W552" s="307"/>
    </row>
    <row r="553">
      <c r="A553" s="392"/>
      <c r="B553" s="392"/>
      <c r="C553" s="392"/>
      <c r="D553" s="393"/>
      <c r="E553" s="392"/>
      <c r="F553" s="392"/>
      <c r="G553" s="393"/>
      <c r="H553" s="392"/>
      <c r="I553" s="392"/>
      <c r="J553" s="307"/>
      <c r="K553" s="307"/>
      <c r="L553" s="307"/>
      <c r="M553" s="307"/>
      <c r="N553" s="307"/>
      <c r="O553" s="307"/>
      <c r="P553" s="307"/>
      <c r="Q553" s="307"/>
      <c r="R553" s="307"/>
      <c r="S553" s="307"/>
      <c r="T553" s="307"/>
      <c r="U553" s="307"/>
      <c r="V553" s="307"/>
      <c r="W553" s="307"/>
    </row>
    <row r="554">
      <c r="A554" s="392"/>
      <c r="B554" s="392"/>
      <c r="C554" s="392"/>
      <c r="D554" s="393"/>
      <c r="E554" s="392"/>
      <c r="F554" s="392"/>
      <c r="G554" s="393"/>
      <c r="H554" s="392"/>
      <c r="I554" s="392"/>
      <c r="J554" s="307"/>
      <c r="K554" s="307"/>
      <c r="L554" s="307"/>
      <c r="M554" s="307"/>
      <c r="N554" s="307"/>
      <c r="O554" s="307"/>
      <c r="P554" s="307"/>
      <c r="Q554" s="307"/>
      <c r="R554" s="307"/>
      <c r="S554" s="307"/>
      <c r="T554" s="307"/>
      <c r="U554" s="307"/>
      <c r="V554" s="307"/>
      <c r="W554" s="307"/>
    </row>
    <row r="555">
      <c r="A555" s="392"/>
      <c r="B555" s="392"/>
      <c r="C555" s="392"/>
      <c r="D555" s="393"/>
      <c r="E555" s="392"/>
      <c r="F555" s="392"/>
      <c r="G555" s="393"/>
      <c r="H555" s="392"/>
      <c r="I555" s="392"/>
      <c r="J555" s="307"/>
      <c r="K555" s="307"/>
      <c r="L555" s="307"/>
      <c r="M555" s="307"/>
      <c r="N555" s="307"/>
      <c r="O555" s="307"/>
      <c r="P555" s="307"/>
      <c r="Q555" s="307"/>
      <c r="R555" s="307"/>
      <c r="S555" s="307"/>
      <c r="T555" s="307"/>
      <c r="U555" s="307"/>
      <c r="V555" s="307"/>
      <c r="W555" s="307"/>
    </row>
    <row r="556">
      <c r="A556" s="392"/>
      <c r="B556" s="392"/>
      <c r="C556" s="392"/>
      <c r="D556" s="393"/>
      <c r="E556" s="392"/>
      <c r="F556" s="392"/>
      <c r="G556" s="393"/>
      <c r="H556" s="392"/>
      <c r="I556" s="392"/>
      <c r="J556" s="307"/>
      <c r="K556" s="307"/>
      <c r="L556" s="307"/>
      <c r="M556" s="307"/>
      <c r="N556" s="307"/>
      <c r="O556" s="307"/>
      <c r="P556" s="307"/>
      <c r="Q556" s="307"/>
      <c r="R556" s="307"/>
      <c r="S556" s="307"/>
      <c r="T556" s="307"/>
      <c r="U556" s="307"/>
      <c r="V556" s="307"/>
      <c r="W556" s="307"/>
    </row>
    <row r="557">
      <c r="A557" s="392"/>
      <c r="B557" s="392"/>
      <c r="C557" s="392"/>
      <c r="D557" s="393"/>
      <c r="E557" s="392"/>
      <c r="F557" s="392"/>
      <c r="G557" s="393"/>
      <c r="H557" s="392"/>
      <c r="I557" s="392"/>
      <c r="J557" s="307"/>
      <c r="K557" s="307"/>
      <c r="L557" s="307"/>
      <c r="M557" s="307"/>
      <c r="N557" s="307"/>
      <c r="O557" s="307"/>
      <c r="P557" s="307"/>
      <c r="Q557" s="307"/>
      <c r="R557" s="307"/>
      <c r="S557" s="307"/>
      <c r="T557" s="307"/>
      <c r="U557" s="307"/>
      <c r="V557" s="307"/>
      <c r="W557" s="307"/>
    </row>
    <row r="558">
      <c r="A558" s="392"/>
      <c r="B558" s="392"/>
      <c r="C558" s="392"/>
      <c r="D558" s="393"/>
      <c r="E558" s="392"/>
      <c r="F558" s="392"/>
      <c r="G558" s="393"/>
      <c r="H558" s="392"/>
      <c r="I558" s="392"/>
      <c r="J558" s="307"/>
      <c r="K558" s="307"/>
      <c r="L558" s="307"/>
      <c r="M558" s="307"/>
      <c r="N558" s="307"/>
      <c r="O558" s="307"/>
      <c r="P558" s="307"/>
      <c r="Q558" s="307"/>
      <c r="R558" s="307"/>
      <c r="S558" s="307"/>
      <c r="T558" s="307"/>
      <c r="U558" s="307"/>
      <c r="V558" s="307"/>
      <c r="W558" s="307"/>
    </row>
    <row r="559">
      <c r="A559" s="392"/>
      <c r="B559" s="392"/>
      <c r="C559" s="392"/>
      <c r="D559" s="393"/>
      <c r="E559" s="392"/>
      <c r="F559" s="392"/>
      <c r="G559" s="393"/>
      <c r="H559" s="392"/>
      <c r="I559" s="392"/>
      <c r="J559" s="307"/>
      <c r="K559" s="307"/>
      <c r="L559" s="307"/>
      <c r="M559" s="307"/>
      <c r="N559" s="307"/>
      <c r="O559" s="307"/>
      <c r="P559" s="307"/>
      <c r="Q559" s="307"/>
      <c r="R559" s="307"/>
      <c r="S559" s="307"/>
      <c r="T559" s="307"/>
      <c r="U559" s="307"/>
      <c r="V559" s="307"/>
      <c r="W559" s="307"/>
    </row>
    <row r="560">
      <c r="A560" s="392"/>
      <c r="B560" s="392"/>
      <c r="C560" s="392"/>
      <c r="D560" s="393"/>
      <c r="E560" s="392"/>
      <c r="F560" s="392"/>
      <c r="G560" s="393"/>
      <c r="H560" s="392"/>
      <c r="I560" s="392"/>
      <c r="J560" s="307"/>
      <c r="K560" s="307"/>
      <c r="L560" s="307"/>
      <c r="M560" s="307"/>
      <c r="N560" s="307"/>
      <c r="O560" s="307"/>
      <c r="P560" s="307"/>
      <c r="Q560" s="307"/>
      <c r="R560" s="307"/>
      <c r="S560" s="307"/>
      <c r="T560" s="307"/>
      <c r="U560" s="307"/>
      <c r="V560" s="307"/>
      <c r="W560" s="307"/>
    </row>
    <row r="561">
      <c r="A561" s="392"/>
      <c r="B561" s="392"/>
      <c r="C561" s="392"/>
      <c r="D561" s="393"/>
      <c r="E561" s="392"/>
      <c r="F561" s="392"/>
      <c r="G561" s="393"/>
      <c r="H561" s="392"/>
      <c r="I561" s="392"/>
      <c r="J561" s="307"/>
      <c r="K561" s="307"/>
      <c r="L561" s="307"/>
      <c r="M561" s="307"/>
      <c r="N561" s="307"/>
      <c r="O561" s="307"/>
      <c r="P561" s="307"/>
      <c r="Q561" s="307"/>
      <c r="R561" s="307"/>
      <c r="S561" s="307"/>
      <c r="T561" s="307"/>
      <c r="U561" s="307"/>
      <c r="V561" s="307"/>
      <c r="W561" s="307"/>
    </row>
    <row r="562">
      <c r="A562" s="392"/>
      <c r="B562" s="392"/>
      <c r="C562" s="392"/>
      <c r="D562" s="393"/>
      <c r="E562" s="392"/>
      <c r="F562" s="392"/>
      <c r="G562" s="393"/>
      <c r="H562" s="392"/>
      <c r="I562" s="392"/>
      <c r="J562" s="307"/>
      <c r="K562" s="307"/>
      <c r="L562" s="307"/>
      <c r="M562" s="307"/>
      <c r="N562" s="307"/>
      <c r="O562" s="307"/>
      <c r="P562" s="307"/>
      <c r="Q562" s="307"/>
      <c r="R562" s="307"/>
      <c r="S562" s="307"/>
      <c r="T562" s="307"/>
      <c r="U562" s="307"/>
      <c r="V562" s="307"/>
      <c r="W562" s="307"/>
    </row>
    <row r="563">
      <c r="A563" s="392"/>
      <c r="B563" s="392"/>
      <c r="C563" s="392"/>
      <c r="D563" s="393"/>
      <c r="E563" s="392"/>
      <c r="F563" s="392"/>
      <c r="G563" s="393"/>
      <c r="H563" s="392"/>
      <c r="I563" s="392"/>
      <c r="J563" s="307"/>
      <c r="K563" s="307"/>
      <c r="L563" s="307"/>
      <c r="M563" s="307"/>
      <c r="N563" s="307"/>
      <c r="O563" s="307"/>
      <c r="P563" s="307"/>
      <c r="Q563" s="307"/>
      <c r="R563" s="307"/>
      <c r="S563" s="307"/>
      <c r="T563" s="307"/>
      <c r="U563" s="307"/>
      <c r="V563" s="307"/>
      <c r="W563" s="307"/>
    </row>
    <row r="564">
      <c r="A564" s="392"/>
      <c r="B564" s="392"/>
      <c r="C564" s="392"/>
      <c r="D564" s="393"/>
      <c r="E564" s="392"/>
      <c r="F564" s="392"/>
      <c r="G564" s="393"/>
      <c r="H564" s="392"/>
      <c r="I564" s="392"/>
      <c r="J564" s="307"/>
      <c r="K564" s="307"/>
      <c r="L564" s="307"/>
      <c r="M564" s="307"/>
      <c r="N564" s="307"/>
      <c r="O564" s="307"/>
      <c r="P564" s="307"/>
      <c r="Q564" s="307"/>
      <c r="R564" s="307"/>
      <c r="S564" s="307"/>
      <c r="T564" s="307"/>
      <c r="U564" s="307"/>
      <c r="V564" s="307"/>
      <c r="W564" s="307"/>
    </row>
    <row r="565">
      <c r="A565" s="392"/>
      <c r="B565" s="392"/>
      <c r="C565" s="392"/>
      <c r="D565" s="393"/>
      <c r="E565" s="392"/>
      <c r="F565" s="392"/>
      <c r="G565" s="393"/>
      <c r="H565" s="392"/>
      <c r="I565" s="392"/>
      <c r="J565" s="307"/>
      <c r="K565" s="307"/>
      <c r="L565" s="307"/>
      <c r="M565" s="307"/>
      <c r="N565" s="307"/>
      <c r="O565" s="307"/>
      <c r="P565" s="307"/>
      <c r="Q565" s="307"/>
      <c r="R565" s="307"/>
      <c r="S565" s="307"/>
      <c r="T565" s="307"/>
      <c r="U565" s="307"/>
      <c r="V565" s="307"/>
      <c r="W565" s="307"/>
    </row>
    <row r="566">
      <c r="A566" s="392"/>
      <c r="B566" s="392"/>
      <c r="C566" s="392"/>
      <c r="D566" s="393"/>
      <c r="E566" s="392"/>
      <c r="F566" s="392"/>
      <c r="G566" s="393"/>
      <c r="H566" s="392"/>
      <c r="I566" s="392"/>
      <c r="J566" s="307"/>
      <c r="K566" s="307"/>
      <c r="L566" s="307"/>
      <c r="M566" s="307"/>
      <c r="N566" s="307"/>
      <c r="O566" s="307"/>
      <c r="P566" s="307"/>
      <c r="Q566" s="307"/>
      <c r="R566" s="307"/>
      <c r="S566" s="307"/>
      <c r="T566" s="307"/>
      <c r="U566" s="307"/>
      <c r="V566" s="307"/>
      <c r="W566" s="307"/>
    </row>
    <row r="567">
      <c r="A567" s="392"/>
      <c r="B567" s="392"/>
      <c r="C567" s="392"/>
      <c r="D567" s="393"/>
      <c r="E567" s="392"/>
      <c r="F567" s="392"/>
      <c r="G567" s="393"/>
      <c r="H567" s="392"/>
      <c r="I567" s="392"/>
      <c r="J567" s="307"/>
      <c r="K567" s="307"/>
      <c r="L567" s="307"/>
      <c r="M567" s="307"/>
      <c r="N567" s="307"/>
      <c r="O567" s="307"/>
      <c r="P567" s="307"/>
      <c r="Q567" s="307"/>
      <c r="R567" s="307"/>
      <c r="S567" s="307"/>
      <c r="T567" s="307"/>
      <c r="U567" s="307"/>
      <c r="V567" s="307"/>
      <c r="W567" s="307"/>
    </row>
    <row r="568">
      <c r="A568" s="392"/>
      <c r="B568" s="392"/>
      <c r="C568" s="392"/>
      <c r="D568" s="393"/>
      <c r="E568" s="392"/>
      <c r="F568" s="392"/>
      <c r="G568" s="393"/>
      <c r="H568" s="392"/>
      <c r="I568" s="392"/>
      <c r="J568" s="307"/>
      <c r="K568" s="307"/>
      <c r="L568" s="307"/>
      <c r="M568" s="307"/>
      <c r="N568" s="307"/>
      <c r="O568" s="307"/>
      <c r="P568" s="307"/>
      <c r="Q568" s="307"/>
      <c r="R568" s="307"/>
      <c r="S568" s="307"/>
      <c r="T568" s="307"/>
      <c r="U568" s="307"/>
      <c r="V568" s="307"/>
      <c r="W568" s="307"/>
    </row>
    <row r="569">
      <c r="A569" s="392"/>
      <c r="B569" s="392"/>
      <c r="C569" s="392"/>
      <c r="D569" s="393"/>
      <c r="E569" s="392"/>
      <c r="F569" s="392"/>
      <c r="G569" s="393"/>
      <c r="H569" s="392"/>
      <c r="I569" s="392"/>
      <c r="J569" s="307"/>
      <c r="K569" s="307"/>
      <c r="L569" s="307"/>
      <c r="M569" s="307"/>
      <c r="N569" s="307"/>
      <c r="O569" s="307"/>
      <c r="P569" s="307"/>
      <c r="Q569" s="307"/>
      <c r="R569" s="307"/>
      <c r="S569" s="307"/>
      <c r="T569" s="307"/>
      <c r="U569" s="307"/>
      <c r="V569" s="307"/>
      <c r="W569" s="307"/>
    </row>
    <row r="570">
      <c r="A570" s="392"/>
      <c r="B570" s="392"/>
      <c r="C570" s="392"/>
      <c r="D570" s="393"/>
      <c r="E570" s="392"/>
      <c r="F570" s="392"/>
      <c r="G570" s="393"/>
      <c r="H570" s="392"/>
      <c r="I570" s="392"/>
      <c r="J570" s="307"/>
      <c r="K570" s="307"/>
      <c r="L570" s="307"/>
      <c r="M570" s="307"/>
      <c r="N570" s="307"/>
      <c r="O570" s="307"/>
      <c r="P570" s="307"/>
      <c r="Q570" s="307"/>
      <c r="R570" s="307"/>
      <c r="S570" s="307"/>
      <c r="T570" s="307"/>
      <c r="U570" s="307"/>
      <c r="V570" s="307"/>
      <c r="W570" s="307"/>
    </row>
    <row r="571">
      <c r="A571" s="392"/>
      <c r="B571" s="392"/>
      <c r="C571" s="392"/>
      <c r="D571" s="393"/>
      <c r="E571" s="392"/>
      <c r="F571" s="392"/>
      <c r="G571" s="393"/>
      <c r="H571" s="392"/>
      <c r="I571" s="392"/>
      <c r="J571" s="307"/>
      <c r="K571" s="307"/>
      <c r="L571" s="307"/>
      <c r="M571" s="307"/>
      <c r="N571" s="307"/>
      <c r="O571" s="307"/>
      <c r="P571" s="307"/>
      <c r="Q571" s="307"/>
      <c r="R571" s="307"/>
      <c r="S571" s="307"/>
      <c r="T571" s="307"/>
      <c r="U571" s="307"/>
      <c r="V571" s="307"/>
      <c r="W571" s="307"/>
    </row>
    <row r="572">
      <c r="A572" s="392"/>
      <c r="B572" s="392"/>
      <c r="C572" s="392"/>
      <c r="D572" s="393"/>
      <c r="E572" s="392"/>
      <c r="F572" s="392"/>
      <c r="G572" s="393"/>
      <c r="H572" s="392"/>
      <c r="I572" s="392"/>
      <c r="J572" s="307"/>
      <c r="K572" s="307"/>
      <c r="L572" s="307"/>
      <c r="M572" s="307"/>
      <c r="N572" s="307"/>
      <c r="O572" s="307"/>
      <c r="P572" s="307"/>
      <c r="Q572" s="307"/>
      <c r="R572" s="307"/>
      <c r="S572" s="307"/>
      <c r="T572" s="307"/>
      <c r="U572" s="307"/>
      <c r="V572" s="307"/>
      <c r="W572" s="307"/>
    </row>
    <row r="573">
      <c r="A573" s="392"/>
      <c r="B573" s="392"/>
      <c r="C573" s="392"/>
      <c r="D573" s="393"/>
      <c r="E573" s="392"/>
      <c r="F573" s="392"/>
      <c r="G573" s="393"/>
      <c r="H573" s="392"/>
      <c r="I573" s="392"/>
      <c r="J573" s="307"/>
      <c r="K573" s="307"/>
      <c r="L573" s="307"/>
      <c r="M573" s="307"/>
      <c r="N573" s="307"/>
      <c r="O573" s="307"/>
      <c r="P573" s="307"/>
      <c r="Q573" s="307"/>
      <c r="R573" s="307"/>
      <c r="S573" s="307"/>
      <c r="T573" s="307"/>
      <c r="U573" s="307"/>
      <c r="V573" s="307"/>
      <c r="W573" s="307"/>
    </row>
    <row r="574">
      <c r="A574" s="392"/>
      <c r="B574" s="392"/>
      <c r="C574" s="392"/>
      <c r="D574" s="393"/>
      <c r="E574" s="392"/>
      <c r="F574" s="392"/>
      <c r="G574" s="393"/>
      <c r="H574" s="392"/>
      <c r="I574" s="392"/>
      <c r="J574" s="307"/>
      <c r="K574" s="307"/>
      <c r="L574" s="307"/>
      <c r="M574" s="307"/>
      <c r="N574" s="307"/>
      <c r="O574" s="307"/>
      <c r="P574" s="307"/>
      <c r="Q574" s="307"/>
      <c r="R574" s="307"/>
      <c r="S574" s="307"/>
      <c r="T574" s="307"/>
      <c r="U574" s="307"/>
      <c r="V574" s="307"/>
      <c r="W574" s="307"/>
    </row>
    <row r="575">
      <c r="A575" s="392"/>
      <c r="B575" s="392"/>
      <c r="C575" s="392"/>
      <c r="D575" s="393"/>
      <c r="E575" s="392"/>
      <c r="F575" s="392"/>
      <c r="G575" s="393"/>
      <c r="H575" s="392"/>
      <c r="I575" s="392"/>
      <c r="J575" s="307"/>
      <c r="K575" s="307"/>
      <c r="L575" s="307"/>
      <c r="M575" s="307"/>
      <c r="N575" s="307"/>
      <c r="O575" s="307"/>
      <c r="P575" s="307"/>
      <c r="Q575" s="307"/>
      <c r="R575" s="307"/>
      <c r="S575" s="307"/>
      <c r="T575" s="307"/>
      <c r="U575" s="307"/>
      <c r="V575" s="307"/>
      <c r="W575" s="307"/>
    </row>
    <row r="576">
      <c r="A576" s="392"/>
      <c r="B576" s="392"/>
      <c r="C576" s="392"/>
      <c r="D576" s="393"/>
      <c r="E576" s="392"/>
      <c r="F576" s="392"/>
      <c r="G576" s="393"/>
      <c r="H576" s="392"/>
      <c r="I576" s="392"/>
      <c r="J576" s="307"/>
      <c r="K576" s="307"/>
      <c r="L576" s="307"/>
      <c r="M576" s="307"/>
      <c r="N576" s="307"/>
      <c r="O576" s="307"/>
      <c r="P576" s="307"/>
      <c r="Q576" s="307"/>
      <c r="R576" s="307"/>
      <c r="S576" s="307"/>
      <c r="T576" s="307"/>
      <c r="U576" s="307"/>
      <c r="V576" s="307"/>
      <c r="W576" s="307"/>
    </row>
    <row r="577">
      <c r="A577" s="392"/>
      <c r="B577" s="392"/>
      <c r="C577" s="392"/>
      <c r="D577" s="393"/>
      <c r="E577" s="392"/>
      <c r="F577" s="392"/>
      <c r="G577" s="393"/>
      <c r="H577" s="392"/>
      <c r="I577" s="392"/>
      <c r="J577" s="307"/>
      <c r="K577" s="307"/>
      <c r="L577" s="307"/>
      <c r="M577" s="307"/>
      <c r="N577" s="307"/>
      <c r="O577" s="307"/>
      <c r="P577" s="307"/>
      <c r="Q577" s="307"/>
      <c r="R577" s="307"/>
      <c r="S577" s="307"/>
      <c r="T577" s="307"/>
      <c r="U577" s="307"/>
      <c r="V577" s="307"/>
      <c r="W577" s="307"/>
    </row>
    <row r="578">
      <c r="A578" s="392"/>
      <c r="B578" s="392"/>
      <c r="C578" s="392"/>
      <c r="D578" s="393"/>
      <c r="E578" s="392"/>
      <c r="F578" s="392"/>
      <c r="G578" s="393"/>
      <c r="H578" s="392"/>
      <c r="I578" s="392"/>
      <c r="J578" s="307"/>
      <c r="K578" s="307"/>
      <c r="L578" s="307"/>
      <c r="M578" s="307"/>
      <c r="N578" s="307"/>
      <c r="O578" s="307"/>
      <c r="P578" s="307"/>
      <c r="Q578" s="307"/>
      <c r="R578" s="307"/>
      <c r="S578" s="307"/>
      <c r="T578" s="307"/>
      <c r="U578" s="307"/>
      <c r="V578" s="307"/>
      <c r="W578" s="307"/>
    </row>
    <row r="579">
      <c r="A579" s="392"/>
      <c r="B579" s="392"/>
      <c r="C579" s="392"/>
      <c r="D579" s="393"/>
      <c r="E579" s="392"/>
      <c r="F579" s="392"/>
      <c r="G579" s="393"/>
      <c r="H579" s="392"/>
      <c r="I579" s="392"/>
      <c r="J579" s="307"/>
      <c r="K579" s="307"/>
      <c r="L579" s="307"/>
      <c r="M579" s="307"/>
      <c r="N579" s="307"/>
      <c r="O579" s="307"/>
      <c r="P579" s="307"/>
      <c r="Q579" s="307"/>
      <c r="R579" s="307"/>
      <c r="S579" s="307"/>
      <c r="T579" s="307"/>
      <c r="U579" s="307"/>
      <c r="V579" s="307"/>
      <c r="W579" s="307"/>
    </row>
    <row r="580">
      <c r="A580" s="392"/>
      <c r="B580" s="392"/>
      <c r="C580" s="392"/>
      <c r="D580" s="393"/>
      <c r="E580" s="392"/>
      <c r="F580" s="392"/>
      <c r="G580" s="393"/>
      <c r="H580" s="392"/>
      <c r="I580" s="392"/>
      <c r="J580" s="307"/>
      <c r="K580" s="307"/>
      <c r="L580" s="307"/>
      <c r="M580" s="307"/>
      <c r="N580" s="307"/>
      <c r="O580" s="307"/>
      <c r="P580" s="307"/>
      <c r="Q580" s="307"/>
      <c r="R580" s="307"/>
      <c r="S580" s="307"/>
      <c r="T580" s="307"/>
      <c r="U580" s="307"/>
      <c r="V580" s="307"/>
      <c r="W580" s="307"/>
    </row>
    <row r="581">
      <c r="A581" s="392"/>
      <c r="B581" s="392"/>
      <c r="C581" s="392"/>
      <c r="D581" s="393"/>
      <c r="E581" s="392"/>
      <c r="F581" s="392"/>
      <c r="G581" s="393"/>
      <c r="H581" s="392"/>
      <c r="I581" s="392"/>
      <c r="J581" s="307"/>
      <c r="K581" s="307"/>
      <c r="L581" s="307"/>
      <c r="M581" s="307"/>
      <c r="N581" s="307"/>
      <c r="O581" s="307"/>
      <c r="P581" s="307"/>
      <c r="Q581" s="307"/>
      <c r="R581" s="307"/>
      <c r="S581" s="307"/>
      <c r="T581" s="307"/>
      <c r="U581" s="307"/>
      <c r="V581" s="307"/>
      <c r="W581" s="307"/>
    </row>
    <row r="582">
      <c r="A582" s="392"/>
      <c r="B582" s="392"/>
      <c r="C582" s="392"/>
      <c r="D582" s="393"/>
      <c r="E582" s="392"/>
      <c r="F582" s="392"/>
      <c r="G582" s="393"/>
      <c r="H582" s="392"/>
      <c r="I582" s="392"/>
      <c r="J582" s="307"/>
      <c r="K582" s="307"/>
      <c r="L582" s="307"/>
      <c r="M582" s="307"/>
      <c r="N582" s="307"/>
      <c r="O582" s="307"/>
      <c r="P582" s="307"/>
      <c r="Q582" s="307"/>
      <c r="R582" s="307"/>
      <c r="S582" s="307"/>
      <c r="T582" s="307"/>
      <c r="U582" s="307"/>
      <c r="V582" s="307"/>
      <c r="W582" s="307"/>
    </row>
    <row r="583">
      <c r="A583" s="392"/>
      <c r="B583" s="392"/>
      <c r="C583" s="392"/>
      <c r="D583" s="393"/>
      <c r="E583" s="392"/>
      <c r="F583" s="392"/>
      <c r="G583" s="393"/>
      <c r="H583" s="392"/>
      <c r="I583" s="392"/>
      <c r="J583" s="307"/>
      <c r="K583" s="307"/>
      <c r="L583" s="307"/>
      <c r="M583" s="307"/>
      <c r="N583" s="307"/>
      <c r="O583" s="307"/>
      <c r="P583" s="307"/>
      <c r="Q583" s="307"/>
      <c r="R583" s="307"/>
      <c r="S583" s="307"/>
      <c r="T583" s="307"/>
      <c r="U583" s="307"/>
      <c r="V583" s="307"/>
      <c r="W583" s="307"/>
    </row>
    <row r="584">
      <c r="A584" s="392"/>
      <c r="B584" s="392"/>
      <c r="C584" s="392"/>
      <c r="D584" s="393"/>
      <c r="E584" s="392"/>
      <c r="F584" s="392"/>
      <c r="G584" s="393"/>
      <c r="H584" s="392"/>
      <c r="I584" s="392"/>
      <c r="J584" s="307"/>
      <c r="K584" s="307"/>
      <c r="L584" s="307"/>
      <c r="M584" s="307"/>
      <c r="N584" s="307"/>
      <c r="O584" s="307"/>
      <c r="P584" s="307"/>
      <c r="Q584" s="307"/>
      <c r="R584" s="307"/>
      <c r="S584" s="307"/>
      <c r="T584" s="307"/>
      <c r="U584" s="307"/>
      <c r="V584" s="307"/>
      <c r="W584" s="307"/>
    </row>
    <row r="585">
      <c r="A585" s="392"/>
      <c r="B585" s="392"/>
      <c r="C585" s="392"/>
      <c r="D585" s="393"/>
      <c r="E585" s="392"/>
      <c r="F585" s="392"/>
      <c r="G585" s="393"/>
      <c r="H585" s="392"/>
      <c r="I585" s="392"/>
      <c r="J585" s="307"/>
      <c r="K585" s="307"/>
      <c r="L585" s="307"/>
      <c r="M585" s="307"/>
      <c r="N585" s="307"/>
      <c r="O585" s="307"/>
      <c r="P585" s="307"/>
      <c r="Q585" s="307"/>
      <c r="R585" s="307"/>
      <c r="S585" s="307"/>
      <c r="T585" s="307"/>
      <c r="U585" s="307"/>
      <c r="V585" s="307"/>
      <c r="W585" s="307"/>
    </row>
    <row r="586">
      <c r="A586" s="392"/>
      <c r="B586" s="392"/>
      <c r="C586" s="392"/>
      <c r="D586" s="393"/>
      <c r="E586" s="392"/>
      <c r="F586" s="392"/>
      <c r="G586" s="393"/>
      <c r="H586" s="392"/>
      <c r="I586" s="392"/>
      <c r="J586" s="307"/>
      <c r="K586" s="307"/>
      <c r="L586" s="307"/>
      <c r="M586" s="307"/>
      <c r="N586" s="307"/>
      <c r="O586" s="307"/>
      <c r="P586" s="307"/>
      <c r="Q586" s="307"/>
      <c r="R586" s="307"/>
      <c r="S586" s="307"/>
      <c r="T586" s="307"/>
      <c r="U586" s="307"/>
      <c r="V586" s="307"/>
      <c r="W586" s="307"/>
    </row>
    <row r="587">
      <c r="A587" s="392"/>
      <c r="B587" s="392"/>
      <c r="C587" s="392"/>
      <c r="D587" s="393"/>
      <c r="E587" s="392"/>
      <c r="F587" s="392"/>
      <c r="G587" s="393"/>
      <c r="H587" s="392"/>
      <c r="I587" s="392"/>
      <c r="J587" s="307"/>
      <c r="K587" s="307"/>
      <c r="L587" s="307"/>
      <c r="M587" s="307"/>
      <c r="N587" s="307"/>
      <c r="O587" s="307"/>
      <c r="P587" s="307"/>
      <c r="Q587" s="307"/>
      <c r="R587" s="307"/>
      <c r="S587" s="307"/>
      <c r="T587" s="307"/>
      <c r="U587" s="307"/>
      <c r="V587" s="307"/>
      <c r="W587" s="307"/>
    </row>
    <row r="588">
      <c r="A588" s="392"/>
      <c r="B588" s="392"/>
      <c r="C588" s="392"/>
      <c r="D588" s="393"/>
      <c r="E588" s="392"/>
      <c r="F588" s="392"/>
      <c r="G588" s="393"/>
      <c r="H588" s="392"/>
      <c r="I588" s="392"/>
      <c r="J588" s="307"/>
      <c r="K588" s="307"/>
      <c r="L588" s="307"/>
      <c r="M588" s="307"/>
      <c r="N588" s="307"/>
      <c r="O588" s="307"/>
      <c r="P588" s="307"/>
      <c r="Q588" s="307"/>
      <c r="R588" s="307"/>
      <c r="S588" s="307"/>
      <c r="T588" s="307"/>
      <c r="U588" s="307"/>
      <c r="V588" s="307"/>
      <c r="W588" s="307"/>
    </row>
    <row r="589">
      <c r="A589" s="392"/>
      <c r="B589" s="392"/>
      <c r="C589" s="392"/>
      <c r="D589" s="393"/>
      <c r="E589" s="392"/>
      <c r="F589" s="392"/>
      <c r="G589" s="393"/>
      <c r="H589" s="392"/>
      <c r="I589" s="392"/>
      <c r="J589" s="307"/>
      <c r="K589" s="307"/>
      <c r="L589" s="307"/>
      <c r="M589" s="307"/>
      <c r="N589" s="307"/>
      <c r="O589" s="307"/>
      <c r="P589" s="307"/>
      <c r="Q589" s="307"/>
      <c r="R589" s="307"/>
      <c r="S589" s="307"/>
      <c r="T589" s="307"/>
      <c r="U589" s="307"/>
      <c r="V589" s="307"/>
      <c r="W589" s="307"/>
    </row>
    <row r="590">
      <c r="A590" s="392"/>
      <c r="B590" s="392"/>
      <c r="C590" s="392"/>
      <c r="D590" s="393"/>
      <c r="E590" s="392"/>
      <c r="F590" s="392"/>
      <c r="G590" s="393"/>
      <c r="H590" s="392"/>
      <c r="I590" s="392"/>
      <c r="J590" s="307"/>
      <c r="K590" s="307"/>
      <c r="L590" s="307"/>
      <c r="M590" s="307"/>
      <c r="N590" s="307"/>
      <c r="O590" s="307"/>
      <c r="P590" s="307"/>
      <c r="Q590" s="307"/>
      <c r="R590" s="307"/>
      <c r="S590" s="307"/>
      <c r="T590" s="307"/>
      <c r="U590" s="307"/>
      <c r="V590" s="307"/>
      <c r="W590" s="307"/>
    </row>
    <row r="591">
      <c r="A591" s="392"/>
      <c r="B591" s="392"/>
      <c r="C591" s="392"/>
      <c r="D591" s="393"/>
      <c r="E591" s="392"/>
      <c r="F591" s="392"/>
      <c r="G591" s="393"/>
      <c r="H591" s="392"/>
      <c r="I591" s="392"/>
      <c r="J591" s="307"/>
      <c r="K591" s="307"/>
      <c r="L591" s="307"/>
      <c r="M591" s="307"/>
      <c r="N591" s="307"/>
      <c r="O591" s="307"/>
      <c r="P591" s="307"/>
      <c r="Q591" s="307"/>
      <c r="R591" s="307"/>
      <c r="S591" s="307"/>
      <c r="T591" s="307"/>
      <c r="U591" s="307"/>
      <c r="V591" s="307"/>
      <c r="W591" s="307"/>
    </row>
    <row r="592">
      <c r="A592" s="392"/>
      <c r="B592" s="392"/>
      <c r="C592" s="392"/>
      <c r="D592" s="393"/>
      <c r="E592" s="392"/>
      <c r="F592" s="392"/>
      <c r="G592" s="393"/>
      <c r="H592" s="392"/>
      <c r="I592" s="392"/>
      <c r="J592" s="307"/>
      <c r="K592" s="307"/>
      <c r="L592" s="307"/>
      <c r="M592" s="307"/>
      <c r="N592" s="307"/>
      <c r="O592" s="307"/>
      <c r="P592" s="307"/>
      <c r="Q592" s="307"/>
      <c r="R592" s="307"/>
      <c r="S592" s="307"/>
      <c r="T592" s="307"/>
      <c r="U592" s="307"/>
      <c r="V592" s="307"/>
      <c r="W592" s="307"/>
    </row>
    <row r="593">
      <c r="A593" s="392"/>
      <c r="B593" s="392"/>
      <c r="C593" s="392"/>
      <c r="D593" s="393"/>
      <c r="E593" s="392"/>
      <c r="F593" s="392"/>
      <c r="G593" s="393"/>
      <c r="H593" s="392"/>
      <c r="I593" s="392"/>
      <c r="J593" s="307"/>
      <c r="K593" s="307"/>
      <c r="L593" s="307"/>
      <c r="M593" s="307"/>
      <c r="N593" s="307"/>
      <c r="O593" s="307"/>
      <c r="P593" s="307"/>
      <c r="Q593" s="307"/>
      <c r="R593" s="307"/>
      <c r="S593" s="307"/>
      <c r="T593" s="307"/>
      <c r="U593" s="307"/>
      <c r="V593" s="307"/>
      <c r="W593" s="307"/>
    </row>
    <row r="594">
      <c r="A594" s="392"/>
      <c r="B594" s="392"/>
      <c r="C594" s="392"/>
      <c r="D594" s="393"/>
      <c r="E594" s="392"/>
      <c r="F594" s="392"/>
      <c r="G594" s="393"/>
      <c r="H594" s="392"/>
      <c r="I594" s="392"/>
      <c r="J594" s="307"/>
      <c r="K594" s="307"/>
      <c r="L594" s="307"/>
      <c r="M594" s="307"/>
      <c r="N594" s="307"/>
      <c r="O594" s="307"/>
      <c r="P594" s="307"/>
      <c r="Q594" s="307"/>
      <c r="R594" s="307"/>
      <c r="S594" s="307"/>
      <c r="T594" s="307"/>
      <c r="U594" s="307"/>
      <c r="V594" s="307"/>
      <c r="W594" s="307"/>
    </row>
    <row r="595">
      <c r="A595" s="392"/>
      <c r="B595" s="392"/>
      <c r="C595" s="392"/>
      <c r="D595" s="393"/>
      <c r="E595" s="392"/>
      <c r="F595" s="392"/>
      <c r="G595" s="393"/>
      <c r="H595" s="392"/>
      <c r="I595" s="392"/>
      <c r="J595" s="307"/>
      <c r="K595" s="307"/>
      <c r="L595" s="307"/>
      <c r="M595" s="307"/>
      <c r="N595" s="307"/>
      <c r="O595" s="307"/>
      <c r="P595" s="307"/>
      <c r="Q595" s="307"/>
      <c r="R595" s="307"/>
      <c r="S595" s="307"/>
      <c r="T595" s="307"/>
      <c r="U595" s="307"/>
      <c r="V595" s="307"/>
      <c r="W595" s="307"/>
    </row>
    <row r="596">
      <c r="A596" s="392"/>
      <c r="B596" s="392"/>
      <c r="C596" s="392"/>
      <c r="D596" s="393"/>
      <c r="E596" s="392"/>
      <c r="F596" s="392"/>
      <c r="G596" s="393"/>
      <c r="H596" s="392"/>
      <c r="I596" s="392"/>
      <c r="J596" s="307"/>
      <c r="K596" s="307"/>
      <c r="L596" s="307"/>
      <c r="M596" s="307"/>
      <c r="N596" s="307"/>
      <c r="O596" s="307"/>
      <c r="P596" s="307"/>
      <c r="Q596" s="307"/>
      <c r="R596" s="307"/>
      <c r="S596" s="307"/>
      <c r="T596" s="307"/>
      <c r="U596" s="307"/>
      <c r="V596" s="307"/>
      <c r="W596" s="307"/>
    </row>
    <row r="597">
      <c r="A597" s="392"/>
      <c r="B597" s="392"/>
      <c r="C597" s="392"/>
      <c r="D597" s="393"/>
      <c r="E597" s="392"/>
      <c r="F597" s="392"/>
      <c r="G597" s="393"/>
      <c r="H597" s="392"/>
      <c r="I597" s="392"/>
      <c r="J597" s="307"/>
      <c r="K597" s="307"/>
      <c r="L597" s="307"/>
      <c r="M597" s="307"/>
      <c r="N597" s="307"/>
      <c r="O597" s="307"/>
      <c r="P597" s="307"/>
      <c r="Q597" s="307"/>
      <c r="R597" s="307"/>
      <c r="S597" s="307"/>
      <c r="T597" s="307"/>
      <c r="U597" s="307"/>
      <c r="V597" s="307"/>
      <c r="W597" s="307"/>
    </row>
    <row r="598">
      <c r="A598" s="392"/>
      <c r="B598" s="392"/>
      <c r="C598" s="392"/>
      <c r="D598" s="393"/>
      <c r="E598" s="392"/>
      <c r="F598" s="392"/>
      <c r="G598" s="393"/>
      <c r="H598" s="392"/>
      <c r="I598" s="392"/>
      <c r="J598" s="307"/>
      <c r="K598" s="307"/>
      <c r="L598" s="307"/>
      <c r="M598" s="307"/>
      <c r="N598" s="307"/>
      <c r="O598" s="307"/>
      <c r="P598" s="307"/>
      <c r="Q598" s="307"/>
      <c r="R598" s="307"/>
      <c r="S598" s="307"/>
      <c r="T598" s="307"/>
      <c r="U598" s="307"/>
      <c r="V598" s="307"/>
      <c r="W598" s="307"/>
    </row>
    <row r="599">
      <c r="A599" s="392"/>
      <c r="B599" s="392"/>
      <c r="C599" s="392"/>
      <c r="D599" s="393"/>
      <c r="E599" s="392"/>
      <c r="F599" s="392"/>
      <c r="G599" s="393"/>
      <c r="H599" s="392"/>
      <c r="I599" s="392"/>
      <c r="J599" s="307"/>
      <c r="K599" s="307"/>
      <c r="L599" s="307"/>
      <c r="M599" s="307"/>
      <c r="N599" s="307"/>
      <c r="O599" s="307"/>
      <c r="P599" s="307"/>
      <c r="Q599" s="307"/>
      <c r="R599" s="307"/>
      <c r="S599" s="307"/>
      <c r="T599" s="307"/>
      <c r="U599" s="307"/>
      <c r="V599" s="307"/>
      <c r="W599" s="307"/>
    </row>
    <row r="600">
      <c r="A600" s="392"/>
      <c r="B600" s="392"/>
      <c r="C600" s="392"/>
      <c r="D600" s="393"/>
      <c r="E600" s="392"/>
      <c r="F600" s="392"/>
      <c r="G600" s="393"/>
      <c r="H600" s="392"/>
      <c r="I600" s="392"/>
      <c r="J600" s="307"/>
      <c r="K600" s="307"/>
      <c r="L600" s="307"/>
      <c r="M600" s="307"/>
      <c r="N600" s="307"/>
      <c r="O600" s="307"/>
      <c r="P600" s="307"/>
      <c r="Q600" s="307"/>
      <c r="R600" s="307"/>
      <c r="S600" s="307"/>
      <c r="T600" s="307"/>
      <c r="U600" s="307"/>
      <c r="V600" s="307"/>
      <c r="W600" s="307"/>
    </row>
    <row r="601">
      <c r="A601" s="392"/>
      <c r="B601" s="392"/>
      <c r="C601" s="392"/>
      <c r="D601" s="393"/>
      <c r="E601" s="392"/>
      <c r="F601" s="392"/>
      <c r="G601" s="393"/>
      <c r="H601" s="392"/>
      <c r="I601" s="392"/>
      <c r="J601" s="307"/>
      <c r="K601" s="307"/>
      <c r="L601" s="307"/>
      <c r="M601" s="307"/>
      <c r="N601" s="307"/>
      <c r="O601" s="307"/>
      <c r="P601" s="307"/>
      <c r="Q601" s="307"/>
      <c r="R601" s="307"/>
      <c r="S601" s="307"/>
      <c r="T601" s="307"/>
      <c r="U601" s="307"/>
      <c r="V601" s="307"/>
      <c r="W601" s="307"/>
    </row>
    <row r="602">
      <c r="A602" s="392"/>
      <c r="B602" s="392"/>
      <c r="C602" s="392"/>
      <c r="D602" s="393"/>
      <c r="E602" s="392"/>
      <c r="F602" s="392"/>
      <c r="G602" s="393"/>
      <c r="H602" s="392"/>
      <c r="I602" s="392"/>
      <c r="J602" s="307"/>
      <c r="K602" s="307"/>
      <c r="L602" s="307"/>
      <c r="M602" s="307"/>
      <c r="N602" s="307"/>
      <c r="O602" s="307"/>
      <c r="P602" s="307"/>
      <c r="Q602" s="307"/>
      <c r="R602" s="307"/>
      <c r="S602" s="307"/>
      <c r="T602" s="307"/>
      <c r="U602" s="307"/>
      <c r="V602" s="307"/>
      <c r="W602" s="307"/>
    </row>
    <row r="603">
      <c r="A603" s="392"/>
      <c r="B603" s="392"/>
      <c r="C603" s="392"/>
      <c r="D603" s="393"/>
      <c r="E603" s="392"/>
      <c r="F603" s="392"/>
      <c r="G603" s="393"/>
      <c r="H603" s="392"/>
      <c r="I603" s="392"/>
      <c r="J603" s="307"/>
      <c r="K603" s="307"/>
      <c r="L603" s="307"/>
      <c r="M603" s="307"/>
      <c r="N603" s="307"/>
      <c r="O603" s="307"/>
      <c r="P603" s="307"/>
      <c r="Q603" s="307"/>
      <c r="R603" s="307"/>
      <c r="S603" s="307"/>
      <c r="T603" s="307"/>
      <c r="U603" s="307"/>
      <c r="V603" s="307"/>
      <c r="W603" s="307"/>
    </row>
    <row r="604">
      <c r="A604" s="392"/>
      <c r="B604" s="392"/>
      <c r="C604" s="392"/>
      <c r="D604" s="393"/>
      <c r="E604" s="392"/>
      <c r="F604" s="392"/>
      <c r="G604" s="393"/>
      <c r="H604" s="392"/>
      <c r="I604" s="392"/>
      <c r="J604" s="307"/>
      <c r="K604" s="307"/>
      <c r="L604" s="307"/>
      <c r="M604" s="307"/>
      <c r="N604" s="307"/>
      <c r="O604" s="307"/>
      <c r="P604" s="307"/>
      <c r="Q604" s="307"/>
      <c r="R604" s="307"/>
      <c r="S604" s="307"/>
      <c r="T604" s="307"/>
      <c r="U604" s="307"/>
      <c r="V604" s="307"/>
      <c r="W604" s="307"/>
    </row>
    <row r="605">
      <c r="A605" s="392"/>
      <c r="B605" s="392"/>
      <c r="C605" s="392"/>
      <c r="D605" s="393"/>
      <c r="E605" s="392"/>
      <c r="F605" s="392"/>
      <c r="G605" s="393"/>
      <c r="H605" s="392"/>
      <c r="I605" s="392"/>
      <c r="J605" s="307"/>
      <c r="K605" s="307"/>
      <c r="L605" s="307"/>
      <c r="M605" s="307"/>
      <c r="N605" s="307"/>
      <c r="O605" s="307"/>
      <c r="P605" s="307"/>
      <c r="Q605" s="307"/>
      <c r="R605" s="307"/>
      <c r="S605" s="307"/>
      <c r="T605" s="307"/>
      <c r="U605" s="307"/>
      <c r="V605" s="307"/>
      <c r="W605" s="307"/>
    </row>
    <row r="606">
      <c r="A606" s="392"/>
      <c r="B606" s="392"/>
      <c r="C606" s="392"/>
      <c r="D606" s="393"/>
      <c r="E606" s="392"/>
      <c r="F606" s="392"/>
      <c r="G606" s="393"/>
      <c r="H606" s="392"/>
      <c r="I606" s="392"/>
      <c r="J606" s="307"/>
      <c r="K606" s="307"/>
      <c r="L606" s="307"/>
      <c r="M606" s="307"/>
      <c r="N606" s="307"/>
      <c r="O606" s="307"/>
      <c r="P606" s="307"/>
      <c r="Q606" s="307"/>
      <c r="R606" s="307"/>
      <c r="S606" s="307"/>
      <c r="T606" s="307"/>
      <c r="U606" s="307"/>
      <c r="V606" s="307"/>
      <c r="W606" s="307"/>
    </row>
    <row r="607">
      <c r="A607" s="392"/>
      <c r="B607" s="392"/>
      <c r="C607" s="392"/>
      <c r="D607" s="393"/>
      <c r="E607" s="392"/>
      <c r="F607" s="392"/>
      <c r="G607" s="393"/>
      <c r="H607" s="392"/>
      <c r="I607" s="392"/>
      <c r="J607" s="307"/>
      <c r="K607" s="307"/>
      <c r="L607" s="307"/>
      <c r="M607" s="307"/>
      <c r="N607" s="307"/>
      <c r="O607" s="307"/>
      <c r="P607" s="307"/>
      <c r="Q607" s="307"/>
      <c r="R607" s="307"/>
      <c r="S607" s="307"/>
      <c r="T607" s="307"/>
      <c r="U607" s="307"/>
      <c r="V607" s="307"/>
      <c r="W607" s="307"/>
    </row>
    <row r="608">
      <c r="A608" s="392"/>
      <c r="B608" s="392"/>
      <c r="C608" s="392"/>
      <c r="D608" s="393"/>
      <c r="E608" s="392"/>
      <c r="F608" s="392"/>
      <c r="G608" s="393"/>
      <c r="H608" s="392"/>
      <c r="I608" s="392"/>
      <c r="J608" s="307"/>
      <c r="K608" s="307"/>
      <c r="L608" s="307"/>
      <c r="M608" s="307"/>
      <c r="N608" s="307"/>
      <c r="O608" s="307"/>
      <c r="P608" s="307"/>
      <c r="Q608" s="307"/>
      <c r="R608" s="307"/>
      <c r="S608" s="307"/>
      <c r="T608" s="307"/>
      <c r="U608" s="307"/>
      <c r="V608" s="307"/>
      <c r="W608" s="307"/>
    </row>
    <row r="609">
      <c r="A609" s="392"/>
      <c r="B609" s="392"/>
      <c r="C609" s="392"/>
      <c r="D609" s="393"/>
      <c r="E609" s="392"/>
      <c r="F609" s="392"/>
      <c r="G609" s="393"/>
      <c r="H609" s="392"/>
      <c r="I609" s="392"/>
      <c r="J609" s="307"/>
      <c r="K609" s="307"/>
      <c r="L609" s="307"/>
      <c r="M609" s="307"/>
      <c r="N609" s="307"/>
      <c r="O609" s="307"/>
      <c r="P609" s="307"/>
      <c r="Q609" s="307"/>
      <c r="R609" s="307"/>
      <c r="S609" s="307"/>
      <c r="T609" s="307"/>
      <c r="U609" s="307"/>
      <c r="V609" s="307"/>
      <c r="W609" s="307"/>
    </row>
    <row r="610">
      <c r="A610" s="392"/>
      <c r="B610" s="392"/>
      <c r="C610" s="392"/>
      <c r="D610" s="393"/>
      <c r="E610" s="392"/>
      <c r="F610" s="392"/>
      <c r="G610" s="393"/>
      <c r="H610" s="392"/>
      <c r="I610" s="392"/>
      <c r="J610" s="307"/>
      <c r="K610" s="307"/>
      <c r="L610" s="307"/>
      <c r="M610" s="307"/>
      <c r="N610" s="307"/>
      <c r="O610" s="307"/>
      <c r="P610" s="307"/>
      <c r="Q610" s="307"/>
      <c r="R610" s="307"/>
      <c r="S610" s="307"/>
      <c r="T610" s="307"/>
      <c r="U610" s="307"/>
      <c r="V610" s="307"/>
      <c r="W610" s="307"/>
    </row>
    <row r="611">
      <c r="A611" s="392"/>
      <c r="B611" s="392"/>
      <c r="C611" s="392"/>
      <c r="D611" s="393"/>
      <c r="E611" s="392"/>
      <c r="F611" s="392"/>
      <c r="G611" s="393"/>
      <c r="H611" s="392"/>
      <c r="I611" s="392"/>
      <c r="J611" s="307"/>
      <c r="K611" s="307"/>
      <c r="L611" s="307"/>
      <c r="M611" s="307"/>
      <c r="N611" s="307"/>
      <c r="O611" s="307"/>
      <c r="P611" s="307"/>
      <c r="Q611" s="307"/>
      <c r="R611" s="307"/>
      <c r="S611" s="307"/>
      <c r="T611" s="307"/>
      <c r="U611" s="307"/>
      <c r="V611" s="307"/>
      <c r="W611" s="307"/>
    </row>
    <row r="612">
      <c r="A612" s="392"/>
      <c r="B612" s="392"/>
      <c r="C612" s="392"/>
      <c r="D612" s="393"/>
      <c r="E612" s="392"/>
      <c r="F612" s="392"/>
      <c r="G612" s="393"/>
      <c r="H612" s="392"/>
      <c r="I612" s="392"/>
      <c r="J612" s="307"/>
      <c r="K612" s="307"/>
      <c r="L612" s="307"/>
      <c r="M612" s="307"/>
      <c r="N612" s="307"/>
      <c r="O612" s="307"/>
      <c r="P612" s="307"/>
      <c r="Q612" s="307"/>
      <c r="R612" s="307"/>
      <c r="S612" s="307"/>
      <c r="T612" s="307"/>
      <c r="U612" s="307"/>
      <c r="V612" s="307"/>
      <c r="W612" s="307"/>
    </row>
    <row r="613">
      <c r="A613" s="392"/>
      <c r="B613" s="392"/>
      <c r="C613" s="392"/>
      <c r="D613" s="393"/>
      <c r="E613" s="392"/>
      <c r="F613" s="392"/>
      <c r="G613" s="393"/>
      <c r="H613" s="392"/>
      <c r="I613" s="392"/>
      <c r="J613" s="307"/>
      <c r="K613" s="307"/>
      <c r="L613" s="307"/>
      <c r="M613" s="307"/>
      <c r="N613" s="307"/>
      <c r="O613" s="307"/>
      <c r="P613" s="307"/>
      <c r="Q613" s="307"/>
      <c r="R613" s="307"/>
      <c r="S613" s="307"/>
      <c r="T613" s="307"/>
      <c r="U613" s="307"/>
      <c r="V613" s="307"/>
      <c r="W613" s="307"/>
    </row>
    <row r="614">
      <c r="A614" s="392"/>
      <c r="B614" s="392"/>
      <c r="C614" s="392"/>
      <c r="D614" s="393"/>
      <c r="E614" s="392"/>
      <c r="F614" s="392"/>
      <c r="G614" s="393"/>
      <c r="H614" s="392"/>
      <c r="I614" s="392"/>
      <c r="J614" s="307"/>
      <c r="K614" s="307"/>
      <c r="L614" s="307"/>
      <c r="M614" s="307"/>
      <c r="N614" s="307"/>
      <c r="O614" s="307"/>
      <c r="P614" s="307"/>
      <c r="Q614" s="307"/>
      <c r="R614" s="307"/>
      <c r="S614" s="307"/>
      <c r="T614" s="307"/>
      <c r="U614" s="307"/>
      <c r="V614" s="307"/>
      <c r="W614" s="307"/>
    </row>
    <row r="615">
      <c r="A615" s="392"/>
      <c r="B615" s="392"/>
      <c r="C615" s="392"/>
      <c r="D615" s="393"/>
      <c r="E615" s="392"/>
      <c r="F615" s="392"/>
      <c r="G615" s="393"/>
      <c r="H615" s="392"/>
      <c r="I615" s="392"/>
      <c r="J615" s="307"/>
      <c r="K615" s="307"/>
      <c r="L615" s="307"/>
      <c r="M615" s="307"/>
      <c r="N615" s="307"/>
      <c r="O615" s="307"/>
      <c r="P615" s="307"/>
      <c r="Q615" s="307"/>
      <c r="R615" s="307"/>
      <c r="S615" s="307"/>
      <c r="T615" s="307"/>
      <c r="U615" s="307"/>
      <c r="V615" s="307"/>
      <c r="W615" s="307"/>
    </row>
    <row r="616">
      <c r="A616" s="392"/>
      <c r="B616" s="392"/>
      <c r="C616" s="392"/>
      <c r="D616" s="393"/>
      <c r="E616" s="392"/>
      <c r="F616" s="392"/>
      <c r="G616" s="393"/>
      <c r="H616" s="392"/>
      <c r="I616" s="392"/>
      <c r="J616" s="307"/>
      <c r="K616" s="307"/>
      <c r="L616" s="307"/>
      <c r="M616" s="307"/>
      <c r="N616" s="307"/>
      <c r="O616" s="307"/>
      <c r="P616" s="307"/>
      <c r="Q616" s="307"/>
      <c r="R616" s="307"/>
      <c r="S616" s="307"/>
      <c r="T616" s="307"/>
      <c r="U616" s="307"/>
      <c r="V616" s="307"/>
      <c r="W616" s="307"/>
    </row>
    <row r="617">
      <c r="A617" s="392"/>
      <c r="B617" s="392"/>
      <c r="C617" s="392"/>
      <c r="D617" s="393"/>
      <c r="E617" s="392"/>
      <c r="F617" s="392"/>
      <c r="G617" s="393"/>
      <c r="H617" s="392"/>
      <c r="I617" s="392"/>
      <c r="J617" s="307"/>
      <c r="K617" s="307"/>
      <c r="L617" s="307"/>
      <c r="M617" s="307"/>
      <c r="N617" s="307"/>
      <c r="O617" s="307"/>
      <c r="P617" s="307"/>
      <c r="Q617" s="307"/>
      <c r="R617" s="307"/>
      <c r="S617" s="307"/>
      <c r="T617" s="307"/>
      <c r="U617" s="307"/>
      <c r="V617" s="307"/>
      <c r="W617" s="307"/>
    </row>
    <row r="618">
      <c r="A618" s="392"/>
      <c r="B618" s="392"/>
      <c r="C618" s="392"/>
      <c r="D618" s="393"/>
      <c r="E618" s="392"/>
      <c r="F618" s="392"/>
      <c r="G618" s="393"/>
      <c r="H618" s="392"/>
      <c r="I618" s="392"/>
      <c r="J618" s="307"/>
      <c r="K618" s="307"/>
      <c r="L618" s="307"/>
      <c r="M618" s="307"/>
      <c r="N618" s="307"/>
      <c r="O618" s="307"/>
      <c r="P618" s="307"/>
      <c r="Q618" s="307"/>
      <c r="R618" s="307"/>
      <c r="S618" s="307"/>
      <c r="T618" s="307"/>
      <c r="U618" s="307"/>
      <c r="V618" s="307"/>
      <c r="W618" s="307"/>
    </row>
    <row r="619">
      <c r="A619" s="392"/>
      <c r="B619" s="392"/>
      <c r="C619" s="392"/>
      <c r="D619" s="393"/>
      <c r="E619" s="392"/>
      <c r="F619" s="392"/>
      <c r="G619" s="393"/>
      <c r="H619" s="392"/>
      <c r="I619" s="392"/>
      <c r="J619" s="307"/>
      <c r="K619" s="307"/>
      <c r="L619" s="307"/>
      <c r="M619" s="307"/>
      <c r="N619" s="307"/>
      <c r="O619" s="307"/>
      <c r="P619" s="307"/>
      <c r="Q619" s="307"/>
      <c r="R619" s="307"/>
      <c r="S619" s="307"/>
      <c r="T619" s="307"/>
      <c r="U619" s="307"/>
      <c r="V619" s="307"/>
      <c r="W619" s="307"/>
    </row>
    <row r="620">
      <c r="A620" s="392"/>
      <c r="B620" s="392"/>
      <c r="C620" s="392"/>
      <c r="D620" s="393"/>
      <c r="E620" s="392"/>
      <c r="F620" s="392"/>
      <c r="G620" s="393"/>
      <c r="H620" s="392"/>
      <c r="I620" s="392"/>
      <c r="J620" s="307"/>
      <c r="K620" s="307"/>
      <c r="L620" s="307"/>
      <c r="M620" s="307"/>
      <c r="N620" s="307"/>
      <c r="O620" s="307"/>
      <c r="P620" s="307"/>
      <c r="Q620" s="307"/>
      <c r="R620" s="307"/>
      <c r="S620" s="307"/>
      <c r="T620" s="307"/>
      <c r="U620" s="307"/>
      <c r="V620" s="307"/>
      <c r="W620" s="307"/>
    </row>
    <row r="621">
      <c r="A621" s="392"/>
      <c r="B621" s="392"/>
      <c r="C621" s="392"/>
      <c r="D621" s="393"/>
      <c r="E621" s="392"/>
      <c r="F621" s="392"/>
      <c r="G621" s="393"/>
      <c r="H621" s="392"/>
      <c r="I621" s="392"/>
      <c r="J621" s="307"/>
      <c r="K621" s="307"/>
      <c r="L621" s="307"/>
      <c r="M621" s="307"/>
      <c r="N621" s="307"/>
      <c r="O621" s="307"/>
      <c r="P621" s="307"/>
      <c r="Q621" s="307"/>
      <c r="R621" s="307"/>
      <c r="S621" s="307"/>
      <c r="T621" s="307"/>
      <c r="U621" s="307"/>
      <c r="V621" s="307"/>
      <c r="W621" s="307"/>
    </row>
    <row r="622">
      <c r="A622" s="392"/>
      <c r="B622" s="392"/>
      <c r="C622" s="392"/>
      <c r="D622" s="393"/>
      <c r="E622" s="392"/>
      <c r="F622" s="392"/>
      <c r="G622" s="393"/>
      <c r="H622" s="392"/>
      <c r="I622" s="392"/>
      <c r="J622" s="307"/>
      <c r="K622" s="307"/>
      <c r="L622" s="307"/>
      <c r="M622" s="307"/>
      <c r="N622" s="307"/>
      <c r="O622" s="307"/>
      <c r="P622" s="307"/>
      <c r="Q622" s="307"/>
      <c r="R622" s="307"/>
      <c r="S622" s="307"/>
      <c r="T622" s="307"/>
      <c r="U622" s="307"/>
      <c r="V622" s="307"/>
      <c r="W622" s="307"/>
    </row>
    <row r="623">
      <c r="A623" s="392"/>
      <c r="B623" s="392"/>
      <c r="C623" s="392"/>
      <c r="D623" s="393"/>
      <c r="E623" s="392"/>
      <c r="F623" s="392"/>
      <c r="G623" s="393"/>
      <c r="H623" s="392"/>
      <c r="I623" s="392"/>
      <c r="J623" s="307"/>
      <c r="K623" s="307"/>
      <c r="L623" s="307"/>
      <c r="M623" s="307"/>
      <c r="N623" s="307"/>
      <c r="O623" s="307"/>
      <c r="P623" s="307"/>
      <c r="Q623" s="307"/>
      <c r="R623" s="307"/>
      <c r="S623" s="307"/>
      <c r="T623" s="307"/>
      <c r="U623" s="307"/>
      <c r="V623" s="307"/>
      <c r="W623" s="307"/>
    </row>
    <row r="624">
      <c r="A624" s="392"/>
      <c r="B624" s="392"/>
      <c r="C624" s="392"/>
      <c r="D624" s="393"/>
      <c r="E624" s="392"/>
      <c r="F624" s="392"/>
      <c r="G624" s="393"/>
      <c r="H624" s="392"/>
      <c r="I624" s="392"/>
      <c r="J624" s="307"/>
      <c r="K624" s="307"/>
      <c r="L624" s="307"/>
      <c r="M624" s="307"/>
      <c r="N624" s="307"/>
      <c r="O624" s="307"/>
      <c r="P624" s="307"/>
      <c r="Q624" s="307"/>
      <c r="R624" s="307"/>
      <c r="S624" s="307"/>
      <c r="T624" s="307"/>
      <c r="U624" s="307"/>
      <c r="V624" s="307"/>
      <c r="W624" s="307"/>
    </row>
    <row r="625">
      <c r="A625" s="392"/>
      <c r="B625" s="392"/>
      <c r="C625" s="392"/>
      <c r="D625" s="393"/>
      <c r="E625" s="392"/>
      <c r="F625" s="392"/>
      <c r="G625" s="393"/>
      <c r="H625" s="392"/>
      <c r="I625" s="392"/>
      <c r="J625" s="307"/>
      <c r="K625" s="307"/>
      <c r="L625" s="307"/>
      <c r="M625" s="307"/>
      <c r="N625" s="307"/>
      <c r="O625" s="307"/>
      <c r="P625" s="307"/>
      <c r="Q625" s="307"/>
      <c r="R625" s="307"/>
      <c r="S625" s="307"/>
      <c r="T625" s="307"/>
      <c r="U625" s="307"/>
      <c r="V625" s="307"/>
      <c r="W625" s="307"/>
    </row>
    <row r="626">
      <c r="A626" s="392"/>
      <c r="B626" s="392"/>
      <c r="C626" s="392"/>
      <c r="D626" s="393"/>
      <c r="E626" s="392"/>
      <c r="F626" s="392"/>
      <c r="G626" s="393"/>
      <c r="H626" s="392"/>
      <c r="I626" s="392"/>
      <c r="J626" s="307"/>
      <c r="K626" s="307"/>
      <c r="L626" s="307"/>
      <c r="M626" s="307"/>
      <c r="N626" s="307"/>
      <c r="O626" s="307"/>
      <c r="P626" s="307"/>
      <c r="Q626" s="307"/>
      <c r="R626" s="307"/>
      <c r="S626" s="307"/>
      <c r="T626" s="307"/>
      <c r="U626" s="307"/>
      <c r="V626" s="307"/>
      <c r="W626" s="307"/>
    </row>
    <row r="627">
      <c r="A627" s="392"/>
      <c r="B627" s="392"/>
      <c r="C627" s="392"/>
      <c r="D627" s="393"/>
      <c r="E627" s="392"/>
      <c r="F627" s="392"/>
      <c r="G627" s="393"/>
      <c r="H627" s="392"/>
      <c r="I627" s="392"/>
      <c r="J627" s="307"/>
      <c r="K627" s="307"/>
      <c r="L627" s="307"/>
      <c r="M627" s="307"/>
      <c r="N627" s="307"/>
      <c r="O627" s="307"/>
      <c r="P627" s="307"/>
      <c r="Q627" s="307"/>
      <c r="R627" s="307"/>
      <c r="S627" s="307"/>
      <c r="T627" s="307"/>
      <c r="U627" s="307"/>
      <c r="V627" s="307"/>
      <c r="W627" s="307"/>
    </row>
    <row r="628">
      <c r="A628" s="392"/>
      <c r="B628" s="392"/>
      <c r="C628" s="392"/>
      <c r="D628" s="393"/>
      <c r="E628" s="392"/>
      <c r="F628" s="392"/>
      <c r="G628" s="393"/>
      <c r="H628" s="392"/>
      <c r="I628" s="392"/>
      <c r="J628" s="307"/>
      <c r="K628" s="307"/>
      <c r="L628" s="307"/>
      <c r="M628" s="307"/>
      <c r="N628" s="307"/>
      <c r="O628" s="307"/>
      <c r="P628" s="307"/>
      <c r="Q628" s="307"/>
      <c r="R628" s="307"/>
      <c r="S628" s="307"/>
      <c r="T628" s="307"/>
      <c r="U628" s="307"/>
      <c r="V628" s="307"/>
      <c r="W628" s="307"/>
    </row>
    <row r="629">
      <c r="A629" s="392"/>
      <c r="B629" s="392"/>
      <c r="C629" s="392"/>
      <c r="D629" s="393"/>
      <c r="E629" s="392"/>
      <c r="F629" s="392"/>
      <c r="G629" s="393"/>
      <c r="H629" s="392"/>
      <c r="I629" s="392"/>
      <c r="J629" s="307"/>
      <c r="K629" s="307"/>
      <c r="L629" s="307"/>
      <c r="M629" s="307"/>
      <c r="N629" s="307"/>
      <c r="O629" s="307"/>
      <c r="P629" s="307"/>
      <c r="Q629" s="307"/>
      <c r="R629" s="307"/>
      <c r="S629" s="307"/>
      <c r="T629" s="307"/>
      <c r="U629" s="307"/>
      <c r="V629" s="307"/>
      <c r="W629" s="307"/>
    </row>
    <row r="630">
      <c r="A630" s="392"/>
      <c r="B630" s="392"/>
      <c r="C630" s="392"/>
      <c r="D630" s="393"/>
      <c r="E630" s="392"/>
      <c r="F630" s="392"/>
      <c r="G630" s="393"/>
      <c r="H630" s="392"/>
      <c r="I630" s="392"/>
      <c r="J630" s="307"/>
      <c r="K630" s="307"/>
      <c r="L630" s="307"/>
      <c r="M630" s="307"/>
      <c r="N630" s="307"/>
      <c r="O630" s="307"/>
      <c r="P630" s="307"/>
      <c r="Q630" s="307"/>
      <c r="R630" s="307"/>
      <c r="S630" s="307"/>
      <c r="T630" s="307"/>
      <c r="U630" s="307"/>
      <c r="V630" s="307"/>
      <c r="W630" s="307"/>
    </row>
    <row r="631">
      <c r="A631" s="392"/>
      <c r="B631" s="392"/>
      <c r="C631" s="392"/>
      <c r="D631" s="393"/>
      <c r="E631" s="392"/>
      <c r="F631" s="392"/>
      <c r="G631" s="393"/>
      <c r="H631" s="392"/>
      <c r="I631" s="392"/>
      <c r="J631" s="307"/>
      <c r="K631" s="307"/>
      <c r="L631" s="307"/>
      <c r="M631" s="307"/>
      <c r="N631" s="307"/>
      <c r="O631" s="307"/>
      <c r="P631" s="307"/>
      <c r="Q631" s="307"/>
      <c r="R631" s="307"/>
      <c r="S631" s="307"/>
      <c r="T631" s="307"/>
      <c r="U631" s="307"/>
      <c r="V631" s="307"/>
      <c r="W631" s="307"/>
    </row>
    <row r="632">
      <c r="A632" s="392"/>
      <c r="B632" s="392"/>
      <c r="C632" s="392"/>
      <c r="D632" s="393"/>
      <c r="E632" s="392"/>
      <c r="F632" s="392"/>
      <c r="G632" s="393"/>
      <c r="H632" s="392"/>
      <c r="I632" s="392"/>
      <c r="J632" s="307"/>
      <c r="K632" s="307"/>
      <c r="L632" s="307"/>
      <c r="M632" s="307"/>
      <c r="N632" s="307"/>
      <c r="O632" s="307"/>
      <c r="P632" s="307"/>
      <c r="Q632" s="307"/>
      <c r="R632" s="307"/>
      <c r="S632" s="307"/>
      <c r="T632" s="307"/>
      <c r="U632" s="307"/>
      <c r="V632" s="307"/>
      <c r="W632" s="307"/>
    </row>
    <row r="633">
      <c r="A633" s="392"/>
      <c r="B633" s="392"/>
      <c r="C633" s="392"/>
      <c r="D633" s="393"/>
      <c r="E633" s="392"/>
      <c r="F633" s="392"/>
      <c r="G633" s="393"/>
      <c r="H633" s="392"/>
      <c r="I633" s="392"/>
      <c r="J633" s="307"/>
      <c r="K633" s="307"/>
      <c r="L633" s="307"/>
      <c r="M633" s="307"/>
      <c r="N633" s="307"/>
      <c r="O633" s="307"/>
      <c r="P633" s="307"/>
      <c r="Q633" s="307"/>
      <c r="R633" s="307"/>
      <c r="S633" s="307"/>
      <c r="T633" s="307"/>
      <c r="U633" s="307"/>
      <c r="V633" s="307"/>
      <c r="W633" s="307"/>
    </row>
    <row r="634">
      <c r="A634" s="392"/>
      <c r="B634" s="392"/>
      <c r="C634" s="392"/>
      <c r="D634" s="393"/>
      <c r="E634" s="392"/>
      <c r="F634" s="392"/>
      <c r="G634" s="393"/>
      <c r="H634" s="392"/>
      <c r="I634" s="392"/>
      <c r="J634" s="307"/>
      <c r="K634" s="307"/>
      <c r="L634" s="307"/>
      <c r="M634" s="307"/>
      <c r="N634" s="307"/>
      <c r="O634" s="307"/>
      <c r="P634" s="307"/>
      <c r="Q634" s="307"/>
      <c r="R634" s="307"/>
      <c r="S634" s="307"/>
      <c r="T634" s="307"/>
      <c r="U634" s="307"/>
      <c r="V634" s="307"/>
      <c r="W634" s="307"/>
    </row>
    <row r="635">
      <c r="A635" s="392"/>
      <c r="B635" s="392"/>
      <c r="C635" s="392"/>
      <c r="D635" s="393"/>
      <c r="E635" s="392"/>
      <c r="F635" s="392"/>
      <c r="G635" s="393"/>
      <c r="H635" s="392"/>
      <c r="I635" s="392"/>
      <c r="J635" s="307"/>
      <c r="K635" s="307"/>
      <c r="L635" s="307"/>
      <c r="M635" s="307"/>
      <c r="N635" s="307"/>
      <c r="O635" s="307"/>
      <c r="P635" s="307"/>
      <c r="Q635" s="307"/>
      <c r="R635" s="307"/>
      <c r="S635" s="307"/>
      <c r="T635" s="307"/>
      <c r="U635" s="307"/>
      <c r="V635" s="307"/>
      <c r="W635" s="307"/>
    </row>
    <row r="636">
      <c r="A636" s="392"/>
      <c r="B636" s="392"/>
      <c r="C636" s="392"/>
      <c r="D636" s="393"/>
      <c r="E636" s="392"/>
      <c r="F636" s="392"/>
      <c r="G636" s="393"/>
      <c r="H636" s="392"/>
      <c r="I636" s="392"/>
      <c r="J636" s="307"/>
      <c r="K636" s="307"/>
      <c r="L636" s="307"/>
      <c r="M636" s="307"/>
      <c r="N636" s="307"/>
      <c r="O636" s="307"/>
      <c r="P636" s="307"/>
      <c r="Q636" s="307"/>
      <c r="R636" s="307"/>
      <c r="S636" s="307"/>
      <c r="T636" s="307"/>
      <c r="U636" s="307"/>
      <c r="V636" s="307"/>
      <c r="W636" s="307"/>
    </row>
    <row r="637">
      <c r="A637" s="392"/>
      <c r="B637" s="392"/>
      <c r="C637" s="392"/>
      <c r="D637" s="393"/>
      <c r="E637" s="392"/>
      <c r="F637" s="392"/>
      <c r="G637" s="393"/>
      <c r="H637" s="392"/>
      <c r="I637" s="392"/>
      <c r="J637" s="307"/>
      <c r="K637" s="307"/>
      <c r="L637" s="307"/>
      <c r="M637" s="307"/>
      <c r="N637" s="307"/>
      <c r="O637" s="307"/>
      <c r="P637" s="307"/>
      <c r="Q637" s="307"/>
      <c r="R637" s="307"/>
      <c r="S637" s="307"/>
      <c r="T637" s="307"/>
      <c r="U637" s="307"/>
      <c r="V637" s="307"/>
      <c r="W637" s="307"/>
    </row>
    <row r="638">
      <c r="A638" s="392"/>
      <c r="B638" s="392"/>
      <c r="C638" s="392"/>
      <c r="D638" s="393"/>
      <c r="E638" s="392"/>
      <c r="F638" s="392"/>
      <c r="G638" s="393"/>
      <c r="H638" s="392"/>
      <c r="I638" s="392"/>
      <c r="J638" s="307"/>
      <c r="K638" s="307"/>
      <c r="L638" s="307"/>
      <c r="M638" s="307"/>
      <c r="N638" s="307"/>
      <c r="O638" s="307"/>
      <c r="P638" s="307"/>
      <c r="Q638" s="307"/>
      <c r="R638" s="307"/>
      <c r="S638" s="307"/>
      <c r="T638" s="307"/>
      <c r="U638" s="307"/>
      <c r="V638" s="307"/>
      <c r="W638" s="307"/>
    </row>
    <row r="639">
      <c r="A639" s="392"/>
      <c r="B639" s="392"/>
      <c r="C639" s="392"/>
      <c r="D639" s="393"/>
      <c r="E639" s="392"/>
      <c r="F639" s="392"/>
      <c r="G639" s="393"/>
      <c r="H639" s="392"/>
      <c r="I639" s="392"/>
      <c r="J639" s="307"/>
      <c r="K639" s="307"/>
      <c r="L639" s="307"/>
      <c r="M639" s="307"/>
      <c r="N639" s="307"/>
      <c r="O639" s="307"/>
      <c r="P639" s="307"/>
      <c r="Q639" s="307"/>
      <c r="R639" s="307"/>
      <c r="S639" s="307"/>
      <c r="T639" s="307"/>
      <c r="U639" s="307"/>
      <c r="V639" s="307"/>
      <c r="W639" s="307"/>
    </row>
    <row r="640">
      <c r="A640" s="392"/>
      <c r="B640" s="392"/>
      <c r="C640" s="392"/>
      <c r="D640" s="393"/>
      <c r="E640" s="392"/>
      <c r="F640" s="392"/>
      <c r="G640" s="393"/>
      <c r="H640" s="392"/>
      <c r="I640" s="392"/>
      <c r="J640" s="307"/>
      <c r="K640" s="307"/>
      <c r="L640" s="307"/>
      <c r="M640" s="307"/>
      <c r="N640" s="307"/>
      <c r="O640" s="307"/>
      <c r="P640" s="307"/>
      <c r="Q640" s="307"/>
      <c r="R640" s="307"/>
      <c r="S640" s="307"/>
      <c r="T640" s="307"/>
      <c r="U640" s="307"/>
      <c r="V640" s="307"/>
      <c r="W640" s="307"/>
    </row>
    <row r="641">
      <c r="A641" s="392"/>
      <c r="B641" s="392"/>
      <c r="C641" s="392"/>
      <c r="D641" s="393"/>
      <c r="E641" s="392"/>
      <c r="F641" s="392"/>
      <c r="G641" s="393"/>
      <c r="H641" s="392"/>
      <c r="I641" s="392"/>
      <c r="J641" s="307"/>
      <c r="K641" s="307"/>
      <c r="L641" s="307"/>
      <c r="M641" s="307"/>
      <c r="N641" s="307"/>
      <c r="O641" s="307"/>
      <c r="P641" s="307"/>
      <c r="Q641" s="307"/>
      <c r="R641" s="307"/>
      <c r="S641" s="307"/>
      <c r="T641" s="307"/>
      <c r="U641" s="307"/>
      <c r="V641" s="307"/>
      <c r="W641" s="307"/>
    </row>
    <row r="642">
      <c r="A642" s="392"/>
      <c r="B642" s="392"/>
      <c r="C642" s="392"/>
      <c r="D642" s="393"/>
      <c r="E642" s="392"/>
      <c r="F642" s="392"/>
      <c r="G642" s="393"/>
      <c r="H642" s="392"/>
      <c r="I642" s="392"/>
      <c r="J642" s="307"/>
      <c r="K642" s="307"/>
      <c r="L642" s="307"/>
      <c r="M642" s="307"/>
      <c r="N642" s="307"/>
      <c r="O642" s="307"/>
      <c r="P642" s="307"/>
      <c r="Q642" s="307"/>
      <c r="R642" s="307"/>
      <c r="S642" s="307"/>
      <c r="T642" s="307"/>
      <c r="U642" s="307"/>
      <c r="V642" s="307"/>
      <c r="W642" s="307"/>
    </row>
    <row r="643">
      <c r="A643" s="392"/>
      <c r="B643" s="392"/>
      <c r="C643" s="392"/>
      <c r="D643" s="393"/>
      <c r="E643" s="392"/>
      <c r="F643" s="392"/>
      <c r="G643" s="393"/>
      <c r="H643" s="392"/>
      <c r="I643" s="392"/>
      <c r="J643" s="307"/>
      <c r="K643" s="307"/>
      <c r="L643" s="307"/>
      <c r="M643" s="307"/>
      <c r="N643" s="307"/>
      <c r="O643" s="307"/>
      <c r="P643" s="307"/>
      <c r="Q643" s="307"/>
      <c r="R643" s="307"/>
      <c r="S643" s="307"/>
      <c r="T643" s="307"/>
      <c r="U643" s="307"/>
      <c r="V643" s="307"/>
      <c r="W643" s="307"/>
    </row>
    <row r="644">
      <c r="A644" s="392"/>
      <c r="B644" s="392"/>
      <c r="C644" s="392"/>
      <c r="D644" s="393"/>
      <c r="E644" s="392"/>
      <c r="F644" s="392"/>
      <c r="G644" s="393"/>
      <c r="H644" s="392"/>
      <c r="I644" s="392"/>
      <c r="J644" s="307"/>
      <c r="K644" s="307"/>
      <c r="L644" s="307"/>
      <c r="M644" s="307"/>
      <c r="N644" s="307"/>
      <c r="O644" s="307"/>
      <c r="P644" s="307"/>
      <c r="Q644" s="307"/>
      <c r="R644" s="307"/>
      <c r="S644" s="307"/>
      <c r="T644" s="307"/>
      <c r="U644" s="307"/>
      <c r="V644" s="307"/>
      <c r="W644" s="307"/>
    </row>
    <row r="645">
      <c r="A645" s="392"/>
      <c r="B645" s="392"/>
      <c r="C645" s="392"/>
      <c r="D645" s="393"/>
      <c r="E645" s="392"/>
      <c r="F645" s="392"/>
      <c r="G645" s="393"/>
      <c r="H645" s="392"/>
      <c r="I645" s="392"/>
      <c r="J645" s="307"/>
      <c r="K645" s="307"/>
      <c r="L645" s="307"/>
      <c r="M645" s="307"/>
      <c r="N645" s="307"/>
      <c r="O645" s="307"/>
      <c r="P645" s="307"/>
      <c r="Q645" s="307"/>
      <c r="R645" s="307"/>
      <c r="S645" s="307"/>
      <c r="T645" s="307"/>
      <c r="U645" s="307"/>
      <c r="V645" s="307"/>
      <c r="W645" s="307"/>
    </row>
    <row r="646">
      <c r="A646" s="392"/>
      <c r="B646" s="392"/>
      <c r="C646" s="392"/>
      <c r="D646" s="393"/>
      <c r="E646" s="392"/>
      <c r="F646" s="392"/>
      <c r="G646" s="393"/>
      <c r="H646" s="392"/>
      <c r="I646" s="392"/>
      <c r="J646" s="307"/>
      <c r="K646" s="307"/>
      <c r="L646" s="307"/>
      <c r="M646" s="307"/>
      <c r="N646" s="307"/>
      <c r="O646" s="307"/>
      <c r="P646" s="307"/>
      <c r="Q646" s="307"/>
      <c r="R646" s="307"/>
      <c r="S646" s="307"/>
      <c r="T646" s="307"/>
      <c r="U646" s="307"/>
      <c r="V646" s="307"/>
      <c r="W646" s="307"/>
    </row>
    <row r="647">
      <c r="A647" s="392"/>
      <c r="B647" s="392"/>
      <c r="C647" s="392"/>
      <c r="D647" s="393"/>
      <c r="E647" s="392"/>
      <c r="F647" s="392"/>
      <c r="G647" s="393"/>
      <c r="H647" s="392"/>
      <c r="I647" s="392"/>
      <c r="J647" s="307"/>
      <c r="K647" s="307"/>
      <c r="L647" s="307"/>
      <c r="M647" s="307"/>
      <c r="N647" s="307"/>
      <c r="O647" s="307"/>
      <c r="P647" s="307"/>
      <c r="Q647" s="307"/>
      <c r="R647" s="307"/>
      <c r="S647" s="307"/>
      <c r="T647" s="307"/>
      <c r="U647" s="307"/>
      <c r="V647" s="307"/>
      <c r="W647" s="307"/>
    </row>
    <row r="648">
      <c r="A648" s="392"/>
      <c r="B648" s="392"/>
      <c r="C648" s="392"/>
      <c r="D648" s="393"/>
      <c r="E648" s="392"/>
      <c r="F648" s="392"/>
      <c r="G648" s="393"/>
      <c r="H648" s="392"/>
      <c r="I648" s="392"/>
      <c r="J648" s="307"/>
      <c r="K648" s="307"/>
      <c r="L648" s="307"/>
      <c r="M648" s="307"/>
      <c r="N648" s="307"/>
      <c r="O648" s="307"/>
      <c r="P648" s="307"/>
      <c r="Q648" s="307"/>
      <c r="R648" s="307"/>
      <c r="S648" s="307"/>
      <c r="T648" s="307"/>
      <c r="U648" s="307"/>
      <c r="V648" s="307"/>
      <c r="W648" s="307"/>
    </row>
    <row r="649">
      <c r="A649" s="392"/>
      <c r="B649" s="392"/>
      <c r="C649" s="392"/>
      <c r="D649" s="393"/>
      <c r="E649" s="392"/>
      <c r="F649" s="392"/>
      <c r="G649" s="393"/>
      <c r="H649" s="392"/>
      <c r="I649" s="392"/>
      <c r="J649" s="307"/>
      <c r="K649" s="307"/>
      <c r="L649" s="307"/>
      <c r="M649" s="307"/>
      <c r="N649" s="307"/>
      <c r="O649" s="307"/>
      <c r="P649" s="307"/>
      <c r="Q649" s="307"/>
      <c r="R649" s="307"/>
      <c r="S649" s="307"/>
      <c r="T649" s="307"/>
      <c r="U649" s="307"/>
      <c r="V649" s="307"/>
      <c r="W649" s="307"/>
    </row>
    <row r="650">
      <c r="A650" s="392"/>
      <c r="B650" s="392"/>
      <c r="C650" s="392"/>
      <c r="D650" s="393"/>
      <c r="E650" s="392"/>
      <c r="F650" s="392"/>
      <c r="G650" s="393"/>
      <c r="H650" s="392"/>
      <c r="I650" s="392"/>
      <c r="J650" s="307"/>
      <c r="K650" s="307"/>
      <c r="L650" s="307"/>
      <c r="M650" s="307"/>
      <c r="N650" s="307"/>
      <c r="O650" s="307"/>
      <c r="P650" s="307"/>
      <c r="Q650" s="307"/>
      <c r="R650" s="307"/>
      <c r="S650" s="307"/>
      <c r="T650" s="307"/>
      <c r="U650" s="307"/>
      <c r="V650" s="307"/>
      <c r="W650" s="307"/>
    </row>
    <row r="651">
      <c r="A651" s="392"/>
      <c r="B651" s="392"/>
      <c r="C651" s="392"/>
      <c r="D651" s="393"/>
      <c r="E651" s="392"/>
      <c r="F651" s="392"/>
      <c r="G651" s="393"/>
      <c r="H651" s="392"/>
      <c r="I651" s="392"/>
      <c r="J651" s="307"/>
      <c r="K651" s="307"/>
      <c r="L651" s="307"/>
      <c r="M651" s="307"/>
      <c r="N651" s="307"/>
      <c r="O651" s="307"/>
      <c r="P651" s="307"/>
      <c r="Q651" s="307"/>
      <c r="R651" s="307"/>
      <c r="S651" s="307"/>
      <c r="T651" s="307"/>
      <c r="U651" s="307"/>
      <c r="V651" s="307"/>
      <c r="W651" s="307"/>
    </row>
    <row r="652">
      <c r="A652" s="392"/>
      <c r="B652" s="392"/>
      <c r="C652" s="392"/>
      <c r="D652" s="393"/>
      <c r="E652" s="392"/>
      <c r="F652" s="392"/>
      <c r="G652" s="393"/>
      <c r="H652" s="392"/>
      <c r="I652" s="392"/>
      <c r="J652" s="307"/>
      <c r="K652" s="307"/>
      <c r="L652" s="307"/>
      <c r="M652" s="307"/>
      <c r="N652" s="307"/>
      <c r="O652" s="307"/>
      <c r="P652" s="307"/>
      <c r="Q652" s="307"/>
      <c r="R652" s="307"/>
      <c r="S652" s="307"/>
      <c r="T652" s="307"/>
      <c r="U652" s="307"/>
      <c r="V652" s="307"/>
      <c r="W652" s="307"/>
    </row>
    <row r="653">
      <c r="A653" s="392"/>
      <c r="B653" s="392"/>
      <c r="C653" s="392"/>
      <c r="D653" s="393"/>
      <c r="E653" s="392"/>
      <c r="F653" s="392"/>
      <c r="G653" s="393"/>
      <c r="H653" s="392"/>
      <c r="I653" s="392"/>
      <c r="J653" s="307"/>
      <c r="K653" s="307"/>
      <c r="L653" s="307"/>
      <c r="M653" s="307"/>
      <c r="N653" s="307"/>
      <c r="O653" s="307"/>
      <c r="P653" s="307"/>
      <c r="Q653" s="307"/>
      <c r="R653" s="307"/>
      <c r="S653" s="307"/>
      <c r="T653" s="307"/>
      <c r="U653" s="307"/>
      <c r="V653" s="307"/>
      <c r="W653" s="307"/>
    </row>
    <row r="654">
      <c r="A654" s="392"/>
      <c r="B654" s="392"/>
      <c r="C654" s="392"/>
      <c r="D654" s="393"/>
      <c r="E654" s="392"/>
      <c r="F654" s="392"/>
      <c r="G654" s="393"/>
      <c r="H654" s="392"/>
      <c r="I654" s="392"/>
      <c r="J654" s="307"/>
      <c r="K654" s="307"/>
      <c r="L654" s="307"/>
      <c r="M654" s="307"/>
      <c r="N654" s="307"/>
      <c r="O654" s="307"/>
      <c r="P654" s="307"/>
      <c r="Q654" s="307"/>
      <c r="R654" s="307"/>
      <c r="S654" s="307"/>
      <c r="T654" s="307"/>
      <c r="U654" s="307"/>
      <c r="V654" s="307"/>
      <c r="W654" s="307"/>
    </row>
    <row r="655">
      <c r="A655" s="392"/>
      <c r="B655" s="392"/>
      <c r="C655" s="392"/>
      <c r="D655" s="393"/>
      <c r="E655" s="392"/>
      <c r="F655" s="392"/>
      <c r="G655" s="393"/>
      <c r="H655" s="392"/>
      <c r="I655" s="392"/>
      <c r="J655" s="307"/>
      <c r="K655" s="307"/>
      <c r="L655" s="307"/>
      <c r="M655" s="307"/>
      <c r="N655" s="307"/>
      <c r="O655" s="307"/>
      <c r="P655" s="307"/>
      <c r="Q655" s="307"/>
      <c r="R655" s="307"/>
      <c r="S655" s="307"/>
      <c r="T655" s="307"/>
      <c r="U655" s="307"/>
      <c r="V655" s="307"/>
      <c r="W655" s="307"/>
    </row>
    <row r="656">
      <c r="A656" s="392"/>
      <c r="B656" s="392"/>
      <c r="C656" s="392"/>
      <c r="D656" s="393"/>
      <c r="E656" s="392"/>
      <c r="F656" s="392"/>
      <c r="G656" s="393"/>
      <c r="H656" s="392"/>
      <c r="I656" s="392"/>
      <c r="J656" s="307"/>
      <c r="K656" s="307"/>
      <c r="L656" s="307"/>
      <c r="M656" s="307"/>
      <c r="N656" s="307"/>
      <c r="O656" s="307"/>
      <c r="P656" s="307"/>
      <c r="Q656" s="307"/>
      <c r="R656" s="307"/>
      <c r="S656" s="307"/>
      <c r="T656" s="307"/>
      <c r="U656" s="307"/>
      <c r="V656" s="307"/>
      <c r="W656" s="307"/>
    </row>
    <row r="657">
      <c r="A657" s="392"/>
      <c r="B657" s="392"/>
      <c r="C657" s="392"/>
      <c r="D657" s="393"/>
      <c r="E657" s="392"/>
      <c r="F657" s="392"/>
      <c r="G657" s="393"/>
      <c r="H657" s="392"/>
      <c r="I657" s="392"/>
      <c r="J657" s="307"/>
      <c r="K657" s="307"/>
      <c r="L657" s="307"/>
      <c r="M657" s="307"/>
      <c r="N657" s="307"/>
      <c r="O657" s="307"/>
      <c r="P657" s="307"/>
      <c r="Q657" s="307"/>
      <c r="R657" s="307"/>
      <c r="S657" s="307"/>
      <c r="T657" s="307"/>
      <c r="U657" s="307"/>
      <c r="V657" s="307"/>
      <c r="W657" s="307"/>
    </row>
    <row r="658">
      <c r="A658" s="392"/>
      <c r="B658" s="392"/>
      <c r="C658" s="392"/>
      <c r="D658" s="393"/>
      <c r="E658" s="392"/>
      <c r="F658" s="392"/>
      <c r="G658" s="393"/>
      <c r="H658" s="392"/>
      <c r="I658" s="392"/>
      <c r="J658" s="307"/>
      <c r="K658" s="307"/>
      <c r="L658" s="307"/>
      <c r="M658" s="307"/>
      <c r="N658" s="307"/>
      <c r="O658" s="307"/>
      <c r="P658" s="307"/>
      <c r="Q658" s="307"/>
      <c r="R658" s="307"/>
      <c r="S658" s="307"/>
      <c r="T658" s="307"/>
      <c r="U658" s="307"/>
      <c r="V658" s="307"/>
      <c r="W658" s="307"/>
    </row>
    <row r="659">
      <c r="A659" s="392"/>
      <c r="B659" s="392"/>
      <c r="C659" s="392"/>
      <c r="D659" s="393"/>
      <c r="E659" s="392"/>
      <c r="F659" s="392"/>
      <c r="G659" s="393"/>
      <c r="H659" s="392"/>
      <c r="I659" s="392"/>
      <c r="J659" s="307"/>
      <c r="K659" s="307"/>
      <c r="L659" s="307"/>
      <c r="M659" s="307"/>
      <c r="N659" s="307"/>
      <c r="O659" s="307"/>
      <c r="P659" s="307"/>
      <c r="Q659" s="307"/>
      <c r="R659" s="307"/>
      <c r="S659" s="307"/>
      <c r="T659" s="307"/>
      <c r="U659" s="307"/>
      <c r="V659" s="307"/>
      <c r="W659" s="307"/>
    </row>
    <row r="660">
      <c r="A660" s="392"/>
      <c r="B660" s="392"/>
      <c r="C660" s="392"/>
      <c r="D660" s="393"/>
      <c r="E660" s="392"/>
      <c r="F660" s="392"/>
      <c r="G660" s="393"/>
      <c r="H660" s="392"/>
      <c r="I660" s="392"/>
      <c r="J660" s="307"/>
      <c r="K660" s="307"/>
      <c r="L660" s="307"/>
      <c r="M660" s="307"/>
      <c r="N660" s="307"/>
      <c r="O660" s="307"/>
      <c r="P660" s="307"/>
      <c r="Q660" s="307"/>
      <c r="R660" s="307"/>
      <c r="S660" s="307"/>
      <c r="T660" s="307"/>
      <c r="U660" s="307"/>
      <c r="V660" s="307"/>
      <c r="W660" s="307"/>
    </row>
    <row r="661">
      <c r="A661" s="392"/>
      <c r="B661" s="392"/>
      <c r="C661" s="392"/>
      <c r="D661" s="393"/>
      <c r="E661" s="392"/>
      <c r="F661" s="392"/>
      <c r="G661" s="393"/>
      <c r="H661" s="392"/>
      <c r="I661" s="392"/>
      <c r="J661" s="307"/>
      <c r="K661" s="307"/>
      <c r="L661" s="307"/>
      <c r="M661" s="307"/>
      <c r="N661" s="307"/>
      <c r="O661" s="307"/>
      <c r="P661" s="307"/>
      <c r="Q661" s="307"/>
      <c r="R661" s="307"/>
      <c r="S661" s="307"/>
      <c r="T661" s="307"/>
      <c r="U661" s="307"/>
      <c r="V661" s="307"/>
      <c r="W661" s="307"/>
    </row>
    <row r="662">
      <c r="A662" s="392"/>
      <c r="B662" s="392"/>
      <c r="C662" s="392"/>
      <c r="D662" s="393"/>
      <c r="E662" s="392"/>
      <c r="F662" s="392"/>
      <c r="G662" s="393"/>
      <c r="H662" s="392"/>
      <c r="I662" s="392"/>
      <c r="J662" s="307"/>
      <c r="K662" s="307"/>
      <c r="L662" s="307"/>
      <c r="M662" s="307"/>
      <c r="N662" s="307"/>
      <c r="O662" s="307"/>
      <c r="P662" s="307"/>
      <c r="Q662" s="307"/>
      <c r="R662" s="307"/>
      <c r="S662" s="307"/>
      <c r="T662" s="307"/>
      <c r="U662" s="307"/>
      <c r="V662" s="307"/>
      <c r="W662" s="307"/>
    </row>
    <row r="663">
      <c r="A663" s="392"/>
      <c r="B663" s="392"/>
      <c r="C663" s="392"/>
      <c r="D663" s="393"/>
      <c r="E663" s="392"/>
      <c r="F663" s="392"/>
      <c r="G663" s="393"/>
      <c r="H663" s="392"/>
      <c r="I663" s="392"/>
      <c r="J663" s="307"/>
      <c r="K663" s="307"/>
      <c r="L663" s="307"/>
      <c r="M663" s="307"/>
      <c r="N663" s="307"/>
      <c r="O663" s="307"/>
      <c r="P663" s="307"/>
      <c r="Q663" s="307"/>
      <c r="R663" s="307"/>
      <c r="S663" s="307"/>
      <c r="T663" s="307"/>
      <c r="U663" s="307"/>
      <c r="V663" s="307"/>
      <c r="W663" s="307"/>
    </row>
    <row r="664">
      <c r="A664" s="392"/>
      <c r="B664" s="392"/>
      <c r="C664" s="392"/>
      <c r="D664" s="393"/>
      <c r="E664" s="392"/>
      <c r="F664" s="392"/>
      <c r="G664" s="393"/>
      <c r="H664" s="392"/>
      <c r="I664" s="392"/>
      <c r="J664" s="307"/>
      <c r="K664" s="307"/>
      <c r="L664" s="307"/>
      <c r="M664" s="307"/>
      <c r="N664" s="307"/>
      <c r="O664" s="307"/>
      <c r="P664" s="307"/>
      <c r="Q664" s="307"/>
      <c r="R664" s="307"/>
      <c r="S664" s="307"/>
      <c r="T664" s="307"/>
      <c r="U664" s="307"/>
      <c r="V664" s="307"/>
      <c r="W664" s="307"/>
    </row>
    <row r="665">
      <c r="A665" s="392"/>
      <c r="B665" s="392"/>
      <c r="C665" s="392"/>
      <c r="D665" s="393"/>
      <c r="E665" s="392"/>
      <c r="F665" s="392"/>
      <c r="G665" s="393"/>
      <c r="H665" s="392"/>
      <c r="I665" s="392"/>
      <c r="J665" s="307"/>
      <c r="K665" s="307"/>
      <c r="L665" s="307"/>
      <c r="M665" s="307"/>
      <c r="N665" s="307"/>
      <c r="O665" s="307"/>
      <c r="P665" s="307"/>
      <c r="Q665" s="307"/>
      <c r="R665" s="307"/>
      <c r="S665" s="307"/>
      <c r="T665" s="307"/>
      <c r="U665" s="307"/>
      <c r="V665" s="307"/>
      <c r="W665" s="307"/>
    </row>
    <row r="666">
      <c r="A666" s="392"/>
      <c r="B666" s="392"/>
      <c r="C666" s="392"/>
      <c r="D666" s="393"/>
      <c r="E666" s="392"/>
      <c r="F666" s="392"/>
      <c r="G666" s="393"/>
      <c r="H666" s="392"/>
      <c r="I666" s="392"/>
      <c r="J666" s="307"/>
      <c r="K666" s="307"/>
      <c r="L666" s="307"/>
      <c r="M666" s="307"/>
      <c r="N666" s="307"/>
      <c r="O666" s="307"/>
      <c r="P666" s="307"/>
      <c r="Q666" s="307"/>
      <c r="R666" s="307"/>
      <c r="S666" s="307"/>
      <c r="T666" s="307"/>
      <c r="U666" s="307"/>
      <c r="V666" s="307"/>
      <c r="W666" s="307"/>
    </row>
    <row r="667">
      <c r="A667" s="392"/>
      <c r="B667" s="392"/>
      <c r="C667" s="392"/>
      <c r="D667" s="393"/>
      <c r="E667" s="392"/>
      <c r="F667" s="392"/>
      <c r="G667" s="393"/>
      <c r="H667" s="392"/>
      <c r="I667" s="392"/>
      <c r="J667" s="307"/>
      <c r="K667" s="307"/>
      <c r="L667" s="307"/>
      <c r="M667" s="307"/>
      <c r="N667" s="307"/>
      <c r="O667" s="307"/>
      <c r="P667" s="307"/>
      <c r="Q667" s="307"/>
      <c r="R667" s="307"/>
      <c r="S667" s="307"/>
      <c r="T667" s="307"/>
      <c r="U667" s="307"/>
      <c r="V667" s="307"/>
      <c r="W667" s="307"/>
    </row>
    <row r="668">
      <c r="A668" s="392"/>
      <c r="B668" s="392"/>
      <c r="C668" s="392"/>
      <c r="D668" s="393"/>
      <c r="E668" s="392"/>
      <c r="F668" s="392"/>
      <c r="G668" s="393"/>
      <c r="H668" s="392"/>
      <c r="I668" s="392"/>
      <c r="J668" s="307"/>
      <c r="K668" s="307"/>
      <c r="L668" s="307"/>
      <c r="M668" s="307"/>
      <c r="N668" s="307"/>
      <c r="O668" s="307"/>
      <c r="P668" s="307"/>
      <c r="Q668" s="307"/>
      <c r="R668" s="307"/>
      <c r="S668" s="307"/>
      <c r="T668" s="307"/>
      <c r="U668" s="307"/>
      <c r="V668" s="307"/>
      <c r="W668" s="307"/>
    </row>
    <row r="669">
      <c r="A669" s="392"/>
      <c r="B669" s="392"/>
      <c r="C669" s="392"/>
      <c r="D669" s="393"/>
      <c r="E669" s="392"/>
      <c r="F669" s="392"/>
      <c r="G669" s="393"/>
      <c r="H669" s="392"/>
      <c r="I669" s="392"/>
      <c r="J669" s="307"/>
      <c r="K669" s="307"/>
      <c r="L669" s="307"/>
      <c r="M669" s="307"/>
      <c r="N669" s="307"/>
      <c r="O669" s="307"/>
      <c r="P669" s="307"/>
      <c r="Q669" s="307"/>
      <c r="R669" s="307"/>
      <c r="S669" s="307"/>
      <c r="T669" s="307"/>
      <c r="U669" s="307"/>
      <c r="V669" s="307"/>
      <c r="W669" s="307"/>
    </row>
    <row r="670">
      <c r="A670" s="392"/>
      <c r="B670" s="392"/>
      <c r="C670" s="392"/>
      <c r="D670" s="393"/>
      <c r="E670" s="392"/>
      <c r="F670" s="392"/>
      <c r="G670" s="393"/>
      <c r="H670" s="392"/>
      <c r="I670" s="392"/>
      <c r="J670" s="307"/>
      <c r="K670" s="307"/>
      <c r="L670" s="307"/>
      <c r="M670" s="307"/>
      <c r="N670" s="307"/>
      <c r="O670" s="307"/>
      <c r="P670" s="307"/>
      <c r="Q670" s="307"/>
      <c r="R670" s="307"/>
      <c r="S670" s="307"/>
      <c r="T670" s="307"/>
      <c r="U670" s="307"/>
      <c r="V670" s="307"/>
      <c r="W670" s="307"/>
    </row>
    <row r="671">
      <c r="A671" s="392"/>
      <c r="B671" s="392"/>
      <c r="C671" s="392"/>
      <c r="D671" s="393"/>
      <c r="E671" s="392"/>
      <c r="F671" s="392"/>
      <c r="G671" s="393"/>
      <c r="H671" s="392"/>
      <c r="I671" s="392"/>
      <c r="J671" s="307"/>
      <c r="K671" s="307"/>
      <c r="L671" s="307"/>
      <c r="M671" s="307"/>
      <c r="N671" s="307"/>
      <c r="O671" s="307"/>
      <c r="P671" s="307"/>
      <c r="Q671" s="307"/>
      <c r="R671" s="307"/>
      <c r="S671" s="307"/>
      <c r="T671" s="307"/>
      <c r="U671" s="307"/>
      <c r="V671" s="307"/>
      <c r="W671" s="307"/>
    </row>
    <row r="672">
      <c r="A672" s="392"/>
      <c r="B672" s="392"/>
      <c r="C672" s="392"/>
      <c r="D672" s="393"/>
      <c r="E672" s="392"/>
      <c r="F672" s="392"/>
      <c r="G672" s="393"/>
      <c r="H672" s="392"/>
      <c r="I672" s="392"/>
      <c r="J672" s="307"/>
      <c r="K672" s="307"/>
      <c r="L672" s="307"/>
      <c r="M672" s="307"/>
      <c r="N672" s="307"/>
      <c r="O672" s="307"/>
      <c r="P672" s="307"/>
      <c r="Q672" s="307"/>
      <c r="R672" s="307"/>
      <c r="S672" s="307"/>
      <c r="T672" s="307"/>
      <c r="U672" s="307"/>
      <c r="V672" s="307"/>
      <c r="W672" s="307"/>
    </row>
    <row r="673">
      <c r="A673" s="392"/>
      <c r="B673" s="392"/>
      <c r="C673" s="392"/>
      <c r="D673" s="393"/>
      <c r="E673" s="392"/>
      <c r="F673" s="392"/>
      <c r="G673" s="393"/>
      <c r="H673" s="392"/>
      <c r="I673" s="392"/>
      <c r="J673" s="307"/>
      <c r="K673" s="307"/>
      <c r="L673" s="307"/>
      <c r="M673" s="307"/>
      <c r="N673" s="307"/>
      <c r="O673" s="307"/>
      <c r="P673" s="307"/>
      <c r="Q673" s="307"/>
      <c r="R673" s="307"/>
      <c r="S673" s="307"/>
      <c r="T673" s="307"/>
      <c r="U673" s="307"/>
      <c r="V673" s="307"/>
      <c r="W673" s="307"/>
    </row>
    <row r="674">
      <c r="A674" s="392"/>
      <c r="B674" s="392"/>
      <c r="C674" s="392"/>
      <c r="D674" s="393"/>
      <c r="E674" s="392"/>
      <c r="F674" s="392"/>
      <c r="G674" s="393"/>
      <c r="H674" s="392"/>
      <c r="I674" s="392"/>
      <c r="J674" s="307"/>
      <c r="K674" s="307"/>
      <c r="L674" s="307"/>
      <c r="M674" s="307"/>
      <c r="N674" s="307"/>
      <c r="O674" s="307"/>
      <c r="P674" s="307"/>
      <c r="Q674" s="307"/>
      <c r="R674" s="307"/>
      <c r="S674" s="307"/>
      <c r="T674" s="307"/>
      <c r="U674" s="307"/>
      <c r="V674" s="307"/>
      <c r="W674" s="307"/>
    </row>
    <row r="675">
      <c r="A675" s="392"/>
      <c r="B675" s="392"/>
      <c r="C675" s="392"/>
      <c r="D675" s="393"/>
      <c r="E675" s="392"/>
      <c r="F675" s="392"/>
      <c r="G675" s="393"/>
      <c r="H675" s="392"/>
      <c r="I675" s="392"/>
      <c r="J675" s="307"/>
      <c r="K675" s="307"/>
      <c r="L675" s="307"/>
      <c r="M675" s="307"/>
      <c r="N675" s="307"/>
      <c r="O675" s="307"/>
      <c r="P675" s="307"/>
      <c r="Q675" s="307"/>
      <c r="R675" s="307"/>
      <c r="S675" s="307"/>
      <c r="T675" s="307"/>
      <c r="U675" s="307"/>
      <c r="V675" s="307"/>
      <c r="W675" s="307"/>
    </row>
    <row r="676">
      <c r="A676" s="392"/>
      <c r="B676" s="392"/>
      <c r="C676" s="392"/>
      <c r="D676" s="393"/>
      <c r="E676" s="392"/>
      <c r="F676" s="392"/>
      <c r="G676" s="393"/>
      <c r="H676" s="392"/>
      <c r="I676" s="392"/>
      <c r="J676" s="307"/>
      <c r="K676" s="307"/>
      <c r="L676" s="307"/>
      <c r="M676" s="307"/>
      <c r="N676" s="307"/>
      <c r="O676" s="307"/>
      <c r="P676" s="307"/>
      <c r="Q676" s="307"/>
      <c r="R676" s="307"/>
      <c r="S676" s="307"/>
      <c r="T676" s="307"/>
      <c r="U676" s="307"/>
      <c r="V676" s="307"/>
      <c r="W676" s="307"/>
    </row>
    <row r="677">
      <c r="A677" s="392"/>
      <c r="B677" s="392"/>
      <c r="C677" s="392"/>
      <c r="D677" s="393"/>
      <c r="E677" s="392"/>
      <c r="F677" s="392"/>
      <c r="G677" s="393"/>
      <c r="H677" s="392"/>
      <c r="I677" s="392"/>
      <c r="J677" s="307"/>
      <c r="K677" s="307"/>
      <c r="L677" s="307"/>
      <c r="M677" s="307"/>
      <c r="N677" s="307"/>
      <c r="O677" s="307"/>
      <c r="P677" s="307"/>
      <c r="Q677" s="307"/>
      <c r="R677" s="307"/>
      <c r="S677" s="307"/>
      <c r="T677" s="307"/>
      <c r="U677" s="307"/>
      <c r="V677" s="307"/>
      <c r="W677" s="307"/>
    </row>
    <row r="678">
      <c r="A678" s="392"/>
      <c r="B678" s="392"/>
      <c r="C678" s="392"/>
      <c r="D678" s="393"/>
      <c r="E678" s="392"/>
      <c r="F678" s="392"/>
      <c r="G678" s="393"/>
      <c r="H678" s="392"/>
      <c r="I678" s="392"/>
      <c r="J678" s="307"/>
      <c r="K678" s="307"/>
      <c r="L678" s="307"/>
      <c r="M678" s="307"/>
      <c r="N678" s="307"/>
      <c r="O678" s="307"/>
      <c r="P678" s="307"/>
      <c r="Q678" s="307"/>
      <c r="R678" s="307"/>
      <c r="S678" s="307"/>
      <c r="T678" s="307"/>
      <c r="U678" s="307"/>
      <c r="V678" s="307"/>
      <c r="W678" s="307"/>
    </row>
    <row r="679">
      <c r="A679" s="392"/>
      <c r="B679" s="392"/>
      <c r="C679" s="392"/>
      <c r="D679" s="393"/>
      <c r="E679" s="392"/>
      <c r="F679" s="392"/>
      <c r="G679" s="393"/>
      <c r="H679" s="392"/>
      <c r="I679" s="392"/>
      <c r="J679" s="307"/>
      <c r="K679" s="307"/>
      <c r="L679" s="307"/>
      <c r="M679" s="307"/>
      <c r="N679" s="307"/>
      <c r="O679" s="307"/>
      <c r="P679" s="307"/>
      <c r="Q679" s="307"/>
      <c r="R679" s="307"/>
      <c r="S679" s="307"/>
      <c r="T679" s="307"/>
      <c r="U679" s="307"/>
      <c r="V679" s="307"/>
      <c r="W679" s="307"/>
    </row>
    <row r="680">
      <c r="A680" s="392"/>
      <c r="B680" s="392"/>
      <c r="C680" s="392"/>
      <c r="D680" s="393"/>
      <c r="E680" s="392"/>
      <c r="F680" s="392"/>
      <c r="G680" s="393"/>
      <c r="H680" s="392"/>
      <c r="I680" s="392"/>
      <c r="J680" s="307"/>
      <c r="K680" s="307"/>
      <c r="L680" s="307"/>
      <c r="M680" s="307"/>
      <c r="N680" s="307"/>
      <c r="O680" s="307"/>
      <c r="P680" s="307"/>
      <c r="Q680" s="307"/>
      <c r="R680" s="307"/>
      <c r="S680" s="307"/>
      <c r="T680" s="307"/>
      <c r="U680" s="307"/>
      <c r="V680" s="307"/>
      <c r="W680" s="307"/>
    </row>
    <row r="681">
      <c r="A681" s="392"/>
      <c r="B681" s="392"/>
      <c r="C681" s="392"/>
      <c r="D681" s="393"/>
      <c r="E681" s="392"/>
      <c r="F681" s="392"/>
      <c r="G681" s="393"/>
      <c r="H681" s="392"/>
      <c r="I681" s="392"/>
      <c r="J681" s="307"/>
      <c r="K681" s="307"/>
      <c r="L681" s="307"/>
      <c r="M681" s="307"/>
      <c r="N681" s="307"/>
      <c r="O681" s="307"/>
      <c r="P681" s="307"/>
      <c r="Q681" s="307"/>
      <c r="R681" s="307"/>
      <c r="S681" s="307"/>
      <c r="T681" s="307"/>
      <c r="U681" s="307"/>
      <c r="V681" s="307"/>
      <c r="W681" s="307"/>
    </row>
    <row r="682">
      <c r="A682" s="392"/>
      <c r="B682" s="392"/>
      <c r="C682" s="392"/>
      <c r="D682" s="393"/>
      <c r="E682" s="392"/>
      <c r="F682" s="392"/>
      <c r="G682" s="393"/>
      <c r="H682" s="392"/>
      <c r="I682" s="392"/>
      <c r="J682" s="307"/>
      <c r="K682" s="307"/>
      <c r="L682" s="307"/>
      <c r="M682" s="307"/>
      <c r="N682" s="307"/>
      <c r="O682" s="307"/>
      <c r="P682" s="307"/>
      <c r="Q682" s="307"/>
      <c r="R682" s="307"/>
      <c r="S682" s="307"/>
      <c r="T682" s="307"/>
      <c r="U682" s="307"/>
      <c r="V682" s="307"/>
      <c r="W682" s="307"/>
    </row>
    <row r="683">
      <c r="A683" s="392"/>
      <c r="B683" s="392"/>
      <c r="C683" s="392"/>
      <c r="D683" s="393"/>
      <c r="E683" s="392"/>
      <c r="F683" s="392"/>
      <c r="G683" s="393"/>
      <c r="H683" s="392"/>
      <c r="I683" s="392"/>
      <c r="J683" s="307"/>
      <c r="K683" s="307"/>
      <c r="L683" s="307"/>
      <c r="M683" s="307"/>
      <c r="N683" s="307"/>
      <c r="O683" s="307"/>
      <c r="P683" s="307"/>
      <c r="Q683" s="307"/>
      <c r="R683" s="307"/>
      <c r="S683" s="307"/>
      <c r="T683" s="307"/>
      <c r="U683" s="307"/>
      <c r="V683" s="307"/>
      <c r="W683" s="307"/>
    </row>
    <row r="684">
      <c r="A684" s="392"/>
      <c r="B684" s="392"/>
      <c r="C684" s="392"/>
      <c r="D684" s="393"/>
      <c r="E684" s="392"/>
      <c r="F684" s="392"/>
      <c r="G684" s="393"/>
      <c r="H684" s="392"/>
      <c r="I684" s="392"/>
      <c r="J684" s="307"/>
      <c r="K684" s="307"/>
      <c r="L684" s="307"/>
      <c r="M684" s="307"/>
      <c r="N684" s="307"/>
      <c r="O684" s="307"/>
      <c r="P684" s="307"/>
      <c r="Q684" s="307"/>
      <c r="R684" s="307"/>
      <c r="S684" s="307"/>
      <c r="T684" s="307"/>
      <c r="U684" s="307"/>
      <c r="V684" s="307"/>
      <c r="W684" s="307"/>
    </row>
    <row r="685">
      <c r="A685" s="392"/>
      <c r="B685" s="392"/>
      <c r="C685" s="392"/>
      <c r="D685" s="393"/>
      <c r="E685" s="392"/>
      <c r="F685" s="392"/>
      <c r="G685" s="393"/>
      <c r="H685" s="392"/>
      <c r="I685" s="392"/>
      <c r="J685" s="307"/>
      <c r="K685" s="307"/>
      <c r="L685" s="307"/>
      <c r="M685" s="307"/>
      <c r="N685" s="307"/>
      <c r="O685" s="307"/>
      <c r="P685" s="307"/>
      <c r="Q685" s="307"/>
      <c r="R685" s="307"/>
      <c r="S685" s="307"/>
      <c r="T685" s="307"/>
      <c r="U685" s="307"/>
      <c r="V685" s="307"/>
      <c r="W685" s="307"/>
    </row>
    <row r="686">
      <c r="A686" s="392"/>
      <c r="B686" s="392"/>
      <c r="C686" s="392"/>
      <c r="D686" s="393"/>
      <c r="E686" s="392"/>
      <c r="F686" s="392"/>
      <c r="G686" s="393"/>
      <c r="H686" s="392"/>
      <c r="I686" s="392"/>
      <c r="J686" s="307"/>
      <c r="K686" s="307"/>
      <c r="L686" s="307"/>
      <c r="M686" s="307"/>
      <c r="N686" s="307"/>
      <c r="O686" s="307"/>
      <c r="P686" s="307"/>
      <c r="Q686" s="307"/>
      <c r="R686" s="307"/>
      <c r="S686" s="307"/>
      <c r="T686" s="307"/>
      <c r="U686" s="307"/>
      <c r="V686" s="307"/>
      <c r="W686" s="307"/>
    </row>
    <row r="687">
      <c r="A687" s="392"/>
      <c r="B687" s="392"/>
      <c r="C687" s="392"/>
      <c r="D687" s="393"/>
      <c r="E687" s="392"/>
      <c r="F687" s="392"/>
      <c r="G687" s="393"/>
      <c r="H687" s="392"/>
      <c r="I687" s="392"/>
      <c r="J687" s="307"/>
      <c r="K687" s="307"/>
      <c r="L687" s="307"/>
      <c r="M687" s="307"/>
      <c r="N687" s="307"/>
      <c r="O687" s="307"/>
      <c r="P687" s="307"/>
      <c r="Q687" s="307"/>
      <c r="R687" s="307"/>
      <c r="S687" s="307"/>
      <c r="T687" s="307"/>
      <c r="U687" s="307"/>
      <c r="V687" s="307"/>
      <c r="W687" s="307"/>
    </row>
    <row r="688">
      <c r="A688" s="392"/>
      <c r="B688" s="392"/>
      <c r="C688" s="392"/>
      <c r="D688" s="393"/>
      <c r="E688" s="392"/>
      <c r="F688" s="392"/>
      <c r="G688" s="393"/>
      <c r="H688" s="392"/>
      <c r="I688" s="392"/>
      <c r="J688" s="307"/>
      <c r="K688" s="307"/>
      <c r="L688" s="307"/>
      <c r="M688" s="307"/>
      <c r="N688" s="307"/>
      <c r="O688" s="307"/>
      <c r="P688" s="307"/>
      <c r="Q688" s="307"/>
      <c r="R688" s="307"/>
      <c r="S688" s="307"/>
      <c r="T688" s="307"/>
      <c r="U688" s="307"/>
      <c r="V688" s="307"/>
      <c r="W688" s="307"/>
    </row>
    <row r="689">
      <c r="A689" s="392"/>
      <c r="B689" s="392"/>
      <c r="C689" s="392"/>
      <c r="D689" s="393"/>
      <c r="E689" s="392"/>
      <c r="F689" s="392"/>
      <c r="G689" s="393"/>
      <c r="H689" s="392"/>
      <c r="I689" s="392"/>
      <c r="J689" s="307"/>
      <c r="K689" s="307"/>
      <c r="L689" s="307"/>
      <c r="M689" s="307"/>
      <c r="N689" s="307"/>
      <c r="O689" s="307"/>
      <c r="P689" s="307"/>
      <c r="Q689" s="307"/>
      <c r="R689" s="307"/>
      <c r="S689" s="307"/>
      <c r="T689" s="307"/>
      <c r="U689" s="307"/>
      <c r="V689" s="307"/>
      <c r="W689" s="307"/>
    </row>
    <row r="690">
      <c r="A690" s="392"/>
      <c r="B690" s="392"/>
      <c r="C690" s="392"/>
      <c r="D690" s="393"/>
      <c r="E690" s="392"/>
      <c r="F690" s="392"/>
      <c r="G690" s="393"/>
      <c r="H690" s="392"/>
      <c r="I690" s="392"/>
      <c r="J690" s="307"/>
      <c r="K690" s="307"/>
      <c r="L690" s="307"/>
      <c r="M690" s="307"/>
      <c r="N690" s="307"/>
      <c r="O690" s="307"/>
      <c r="P690" s="307"/>
      <c r="Q690" s="307"/>
      <c r="R690" s="307"/>
      <c r="S690" s="307"/>
      <c r="T690" s="307"/>
      <c r="U690" s="307"/>
      <c r="V690" s="307"/>
      <c r="W690" s="307"/>
    </row>
    <row r="691">
      <c r="A691" s="392"/>
      <c r="B691" s="392"/>
      <c r="C691" s="392"/>
      <c r="D691" s="393"/>
      <c r="E691" s="392"/>
      <c r="F691" s="392"/>
      <c r="G691" s="393"/>
      <c r="H691" s="392"/>
      <c r="I691" s="392"/>
      <c r="J691" s="307"/>
      <c r="K691" s="307"/>
      <c r="L691" s="307"/>
      <c r="M691" s="307"/>
      <c r="N691" s="307"/>
      <c r="O691" s="307"/>
      <c r="P691" s="307"/>
      <c r="Q691" s="307"/>
      <c r="R691" s="307"/>
      <c r="S691" s="307"/>
      <c r="T691" s="307"/>
      <c r="U691" s="307"/>
      <c r="V691" s="307"/>
      <c r="W691" s="307"/>
    </row>
    <row r="692">
      <c r="A692" s="392"/>
      <c r="B692" s="392"/>
      <c r="C692" s="392"/>
      <c r="D692" s="393"/>
      <c r="E692" s="392"/>
      <c r="F692" s="392"/>
      <c r="G692" s="393"/>
      <c r="H692" s="392"/>
      <c r="I692" s="392"/>
      <c r="J692" s="307"/>
      <c r="K692" s="307"/>
      <c r="L692" s="307"/>
      <c r="M692" s="307"/>
      <c r="N692" s="307"/>
      <c r="O692" s="307"/>
      <c r="P692" s="307"/>
      <c r="Q692" s="307"/>
      <c r="R692" s="307"/>
      <c r="S692" s="307"/>
      <c r="T692" s="307"/>
      <c r="U692" s="307"/>
      <c r="V692" s="307"/>
      <c r="W692" s="307"/>
    </row>
    <row r="693">
      <c r="A693" s="392"/>
      <c r="B693" s="392"/>
      <c r="C693" s="392"/>
      <c r="D693" s="393"/>
      <c r="E693" s="392"/>
      <c r="F693" s="392"/>
      <c r="G693" s="393"/>
      <c r="H693" s="392"/>
      <c r="I693" s="392"/>
      <c r="J693" s="307"/>
      <c r="K693" s="307"/>
      <c r="L693" s="307"/>
      <c r="M693" s="307"/>
      <c r="N693" s="307"/>
      <c r="O693" s="307"/>
      <c r="P693" s="307"/>
      <c r="Q693" s="307"/>
      <c r="R693" s="307"/>
      <c r="S693" s="307"/>
      <c r="T693" s="307"/>
      <c r="U693" s="307"/>
      <c r="V693" s="307"/>
      <c r="W693" s="307"/>
    </row>
    <row r="694">
      <c r="A694" s="392"/>
      <c r="B694" s="392"/>
      <c r="C694" s="392"/>
      <c r="D694" s="393"/>
      <c r="E694" s="392"/>
      <c r="F694" s="392"/>
      <c r="G694" s="393"/>
      <c r="H694" s="392"/>
      <c r="I694" s="392"/>
      <c r="J694" s="307"/>
      <c r="K694" s="307"/>
      <c r="L694" s="307"/>
      <c r="M694" s="307"/>
      <c r="N694" s="307"/>
      <c r="O694" s="307"/>
      <c r="P694" s="307"/>
      <c r="Q694" s="307"/>
      <c r="R694" s="307"/>
      <c r="S694" s="307"/>
      <c r="T694" s="307"/>
      <c r="U694" s="307"/>
      <c r="V694" s="307"/>
      <c r="W694" s="307"/>
    </row>
    <row r="695">
      <c r="A695" s="392"/>
      <c r="B695" s="392"/>
      <c r="C695" s="392"/>
      <c r="D695" s="393"/>
      <c r="E695" s="392"/>
      <c r="F695" s="392"/>
      <c r="G695" s="393"/>
      <c r="H695" s="392"/>
      <c r="I695" s="392"/>
      <c r="J695" s="307"/>
      <c r="K695" s="307"/>
      <c r="L695" s="307"/>
      <c r="M695" s="307"/>
      <c r="N695" s="307"/>
      <c r="O695" s="307"/>
      <c r="P695" s="307"/>
      <c r="Q695" s="307"/>
      <c r="R695" s="307"/>
      <c r="S695" s="307"/>
      <c r="T695" s="307"/>
      <c r="U695" s="307"/>
      <c r="V695" s="307"/>
      <c r="W695" s="307"/>
    </row>
    <row r="696">
      <c r="A696" s="392"/>
      <c r="B696" s="392"/>
      <c r="C696" s="392"/>
      <c r="D696" s="393"/>
      <c r="E696" s="392"/>
      <c r="F696" s="392"/>
      <c r="G696" s="393"/>
      <c r="H696" s="392"/>
      <c r="I696" s="392"/>
      <c r="J696" s="307"/>
      <c r="K696" s="307"/>
      <c r="L696" s="307"/>
      <c r="M696" s="307"/>
      <c r="N696" s="307"/>
      <c r="O696" s="307"/>
      <c r="P696" s="307"/>
      <c r="Q696" s="307"/>
      <c r="R696" s="307"/>
      <c r="S696" s="307"/>
      <c r="T696" s="307"/>
      <c r="U696" s="307"/>
      <c r="V696" s="307"/>
      <c r="W696" s="307"/>
    </row>
    <row r="697">
      <c r="A697" s="392"/>
      <c r="B697" s="392"/>
      <c r="C697" s="392"/>
      <c r="D697" s="393"/>
      <c r="E697" s="392"/>
      <c r="F697" s="392"/>
      <c r="G697" s="393"/>
      <c r="H697" s="392"/>
      <c r="I697" s="392"/>
      <c r="J697" s="307"/>
      <c r="K697" s="307"/>
      <c r="L697" s="307"/>
      <c r="M697" s="307"/>
      <c r="N697" s="307"/>
      <c r="O697" s="307"/>
      <c r="P697" s="307"/>
      <c r="Q697" s="307"/>
      <c r="R697" s="307"/>
      <c r="S697" s="307"/>
      <c r="T697" s="307"/>
      <c r="U697" s="307"/>
      <c r="V697" s="307"/>
      <c r="W697" s="307"/>
    </row>
    <row r="698">
      <c r="A698" s="392"/>
      <c r="B698" s="392"/>
      <c r="C698" s="392"/>
      <c r="D698" s="393"/>
      <c r="E698" s="392"/>
      <c r="F698" s="392"/>
      <c r="G698" s="393"/>
      <c r="H698" s="392"/>
      <c r="I698" s="392"/>
      <c r="J698" s="307"/>
      <c r="K698" s="307"/>
      <c r="L698" s="307"/>
      <c r="M698" s="307"/>
      <c r="N698" s="307"/>
      <c r="O698" s="307"/>
      <c r="P698" s="307"/>
      <c r="Q698" s="307"/>
      <c r="R698" s="307"/>
      <c r="S698" s="307"/>
      <c r="T698" s="307"/>
      <c r="U698" s="307"/>
      <c r="V698" s="307"/>
      <c r="W698" s="307"/>
    </row>
    <row r="699">
      <c r="A699" s="392"/>
      <c r="B699" s="392"/>
      <c r="C699" s="392"/>
      <c r="D699" s="393"/>
      <c r="E699" s="392"/>
      <c r="F699" s="392"/>
      <c r="G699" s="393"/>
      <c r="H699" s="392"/>
      <c r="I699" s="392"/>
      <c r="J699" s="307"/>
      <c r="K699" s="307"/>
      <c r="L699" s="307"/>
      <c r="M699" s="307"/>
      <c r="N699" s="307"/>
      <c r="O699" s="307"/>
      <c r="P699" s="307"/>
      <c r="Q699" s="307"/>
      <c r="R699" s="307"/>
      <c r="S699" s="307"/>
      <c r="T699" s="307"/>
      <c r="U699" s="307"/>
      <c r="V699" s="307"/>
      <c r="W699" s="307"/>
    </row>
    <row r="700">
      <c r="A700" s="392"/>
      <c r="B700" s="392"/>
      <c r="C700" s="392"/>
      <c r="D700" s="393"/>
      <c r="E700" s="392"/>
      <c r="F700" s="392"/>
      <c r="G700" s="393"/>
      <c r="H700" s="392"/>
      <c r="I700" s="392"/>
      <c r="J700" s="307"/>
      <c r="K700" s="307"/>
      <c r="L700" s="307"/>
      <c r="M700" s="307"/>
      <c r="N700" s="307"/>
      <c r="O700" s="307"/>
      <c r="P700" s="307"/>
      <c r="Q700" s="307"/>
      <c r="R700" s="307"/>
      <c r="S700" s="307"/>
      <c r="T700" s="307"/>
      <c r="U700" s="307"/>
      <c r="V700" s="307"/>
      <c r="W700" s="307"/>
    </row>
    <row r="701">
      <c r="A701" s="392"/>
      <c r="B701" s="392"/>
      <c r="C701" s="392"/>
      <c r="D701" s="393"/>
      <c r="E701" s="392"/>
      <c r="F701" s="392"/>
      <c r="G701" s="393"/>
      <c r="H701" s="392"/>
      <c r="I701" s="392"/>
      <c r="J701" s="307"/>
      <c r="K701" s="307"/>
      <c r="L701" s="307"/>
      <c r="M701" s="307"/>
      <c r="N701" s="307"/>
      <c r="O701" s="307"/>
      <c r="P701" s="307"/>
      <c r="Q701" s="307"/>
      <c r="R701" s="307"/>
      <c r="S701" s="307"/>
      <c r="T701" s="307"/>
      <c r="U701" s="307"/>
      <c r="V701" s="307"/>
      <c r="W701" s="307"/>
    </row>
    <row r="702">
      <c r="A702" s="392"/>
      <c r="B702" s="392"/>
      <c r="C702" s="392"/>
      <c r="D702" s="393"/>
      <c r="E702" s="392"/>
      <c r="F702" s="392"/>
      <c r="G702" s="393"/>
      <c r="H702" s="392"/>
      <c r="I702" s="392"/>
      <c r="J702" s="307"/>
      <c r="K702" s="307"/>
      <c r="L702" s="307"/>
      <c r="M702" s="307"/>
      <c r="N702" s="307"/>
      <c r="O702" s="307"/>
      <c r="P702" s="307"/>
      <c r="Q702" s="307"/>
      <c r="R702" s="307"/>
      <c r="S702" s="307"/>
      <c r="T702" s="307"/>
      <c r="U702" s="307"/>
      <c r="V702" s="307"/>
      <c r="W702" s="307"/>
    </row>
    <row r="703">
      <c r="A703" s="392"/>
      <c r="B703" s="392"/>
      <c r="C703" s="392"/>
      <c r="D703" s="393"/>
      <c r="E703" s="392"/>
      <c r="F703" s="392"/>
      <c r="G703" s="393"/>
      <c r="H703" s="392"/>
      <c r="I703" s="392"/>
      <c r="J703" s="307"/>
      <c r="K703" s="307"/>
      <c r="L703" s="307"/>
      <c r="M703" s="307"/>
      <c r="N703" s="307"/>
      <c r="O703" s="307"/>
      <c r="P703" s="307"/>
      <c r="Q703" s="307"/>
      <c r="R703" s="307"/>
      <c r="S703" s="307"/>
      <c r="T703" s="307"/>
      <c r="U703" s="307"/>
      <c r="V703" s="307"/>
      <c r="W703" s="307"/>
    </row>
    <row r="704">
      <c r="A704" s="392"/>
      <c r="B704" s="392"/>
      <c r="C704" s="392"/>
      <c r="D704" s="393"/>
      <c r="E704" s="392"/>
      <c r="F704" s="392"/>
      <c r="G704" s="393"/>
      <c r="H704" s="392"/>
      <c r="I704" s="392"/>
      <c r="J704" s="307"/>
      <c r="K704" s="307"/>
      <c r="L704" s="307"/>
      <c r="M704" s="307"/>
      <c r="N704" s="307"/>
      <c r="O704" s="307"/>
      <c r="P704" s="307"/>
      <c r="Q704" s="307"/>
      <c r="R704" s="307"/>
      <c r="S704" s="307"/>
      <c r="T704" s="307"/>
      <c r="U704" s="307"/>
      <c r="V704" s="307"/>
      <c r="W704" s="307"/>
    </row>
    <row r="705">
      <c r="A705" s="392"/>
      <c r="B705" s="392"/>
      <c r="C705" s="392"/>
      <c r="D705" s="393"/>
      <c r="E705" s="392"/>
      <c r="F705" s="392"/>
      <c r="G705" s="393"/>
      <c r="H705" s="392"/>
      <c r="I705" s="392"/>
      <c r="J705" s="307"/>
      <c r="K705" s="307"/>
      <c r="L705" s="307"/>
      <c r="M705" s="307"/>
      <c r="N705" s="307"/>
      <c r="O705" s="307"/>
      <c r="P705" s="307"/>
      <c r="Q705" s="307"/>
      <c r="R705" s="307"/>
      <c r="S705" s="307"/>
      <c r="T705" s="307"/>
      <c r="U705" s="307"/>
      <c r="V705" s="307"/>
      <c r="W705" s="307"/>
    </row>
    <row r="706">
      <c r="A706" s="392"/>
      <c r="B706" s="392"/>
      <c r="C706" s="392"/>
      <c r="D706" s="393"/>
      <c r="E706" s="392"/>
      <c r="F706" s="392"/>
      <c r="G706" s="393"/>
      <c r="H706" s="392"/>
      <c r="I706" s="392"/>
      <c r="J706" s="307"/>
      <c r="K706" s="307"/>
      <c r="L706" s="307"/>
      <c r="M706" s="307"/>
      <c r="N706" s="307"/>
      <c r="O706" s="307"/>
      <c r="P706" s="307"/>
      <c r="Q706" s="307"/>
      <c r="R706" s="307"/>
      <c r="S706" s="307"/>
      <c r="T706" s="307"/>
      <c r="U706" s="307"/>
      <c r="V706" s="307"/>
      <c r="W706" s="307"/>
    </row>
    <row r="707">
      <c r="A707" s="392"/>
      <c r="B707" s="392"/>
      <c r="C707" s="392"/>
      <c r="D707" s="393"/>
      <c r="E707" s="392"/>
      <c r="F707" s="392"/>
      <c r="G707" s="393"/>
      <c r="H707" s="392"/>
      <c r="I707" s="392"/>
      <c r="J707" s="307"/>
      <c r="K707" s="307"/>
      <c r="L707" s="307"/>
      <c r="M707" s="307"/>
      <c r="N707" s="307"/>
      <c r="O707" s="307"/>
      <c r="P707" s="307"/>
      <c r="Q707" s="307"/>
      <c r="R707" s="307"/>
      <c r="S707" s="307"/>
      <c r="T707" s="307"/>
      <c r="U707" s="307"/>
      <c r="V707" s="307"/>
      <c r="W707" s="307"/>
    </row>
    <row r="708">
      <c r="A708" s="392"/>
      <c r="B708" s="392"/>
      <c r="C708" s="392"/>
      <c r="D708" s="393"/>
      <c r="E708" s="392"/>
      <c r="F708" s="392"/>
      <c r="G708" s="393"/>
      <c r="H708" s="392"/>
      <c r="I708" s="392"/>
      <c r="J708" s="307"/>
      <c r="K708" s="307"/>
      <c r="L708" s="307"/>
      <c r="M708" s="307"/>
      <c r="N708" s="307"/>
      <c r="O708" s="307"/>
      <c r="P708" s="307"/>
      <c r="Q708" s="307"/>
      <c r="R708" s="307"/>
      <c r="S708" s="307"/>
      <c r="T708" s="307"/>
      <c r="U708" s="307"/>
      <c r="V708" s="307"/>
      <c r="W708" s="307"/>
    </row>
    <row r="709">
      <c r="A709" s="392"/>
      <c r="B709" s="392"/>
      <c r="C709" s="392"/>
      <c r="D709" s="393"/>
      <c r="E709" s="392"/>
      <c r="F709" s="392"/>
      <c r="G709" s="393"/>
      <c r="H709" s="392"/>
      <c r="I709" s="392"/>
      <c r="J709" s="307"/>
      <c r="K709" s="307"/>
      <c r="L709" s="307"/>
      <c r="M709" s="307"/>
      <c r="N709" s="307"/>
      <c r="O709" s="307"/>
      <c r="P709" s="307"/>
      <c r="Q709" s="307"/>
      <c r="R709" s="307"/>
      <c r="S709" s="307"/>
      <c r="T709" s="307"/>
      <c r="U709" s="307"/>
      <c r="V709" s="307"/>
      <c r="W709" s="307"/>
    </row>
    <row r="710">
      <c r="A710" s="392"/>
      <c r="B710" s="392"/>
      <c r="C710" s="392"/>
      <c r="D710" s="393"/>
      <c r="E710" s="392"/>
      <c r="F710" s="392"/>
      <c r="G710" s="393"/>
      <c r="H710" s="392"/>
      <c r="I710" s="392"/>
      <c r="J710" s="307"/>
      <c r="K710" s="307"/>
      <c r="L710" s="307"/>
      <c r="M710" s="307"/>
      <c r="N710" s="307"/>
      <c r="O710" s="307"/>
      <c r="P710" s="307"/>
      <c r="Q710" s="307"/>
      <c r="R710" s="307"/>
      <c r="S710" s="307"/>
      <c r="T710" s="307"/>
      <c r="U710" s="307"/>
      <c r="V710" s="307"/>
      <c r="W710" s="307"/>
    </row>
    <row r="711">
      <c r="A711" s="392"/>
      <c r="B711" s="392"/>
      <c r="C711" s="392"/>
      <c r="D711" s="393"/>
      <c r="E711" s="392"/>
      <c r="F711" s="392"/>
      <c r="G711" s="393"/>
      <c r="H711" s="392"/>
      <c r="I711" s="392"/>
      <c r="J711" s="307"/>
      <c r="K711" s="307"/>
      <c r="L711" s="307"/>
      <c r="M711" s="307"/>
      <c r="N711" s="307"/>
      <c r="O711" s="307"/>
      <c r="P711" s="307"/>
      <c r="Q711" s="307"/>
      <c r="R711" s="307"/>
      <c r="S711" s="307"/>
      <c r="T711" s="307"/>
      <c r="U711" s="307"/>
      <c r="V711" s="307"/>
      <c r="W711" s="307"/>
    </row>
    <row r="712">
      <c r="A712" s="392"/>
      <c r="B712" s="392"/>
      <c r="C712" s="392"/>
      <c r="D712" s="393"/>
      <c r="E712" s="392"/>
      <c r="F712" s="392"/>
      <c r="G712" s="393"/>
      <c r="H712" s="392"/>
      <c r="I712" s="392"/>
      <c r="J712" s="307"/>
      <c r="K712" s="307"/>
      <c r="L712" s="307"/>
      <c r="M712" s="307"/>
      <c r="N712" s="307"/>
      <c r="O712" s="307"/>
      <c r="P712" s="307"/>
      <c r="Q712" s="307"/>
      <c r="R712" s="307"/>
      <c r="S712" s="307"/>
      <c r="T712" s="307"/>
      <c r="U712" s="307"/>
      <c r="V712" s="307"/>
      <c r="W712" s="307"/>
    </row>
    <row r="713">
      <c r="A713" s="392"/>
      <c r="B713" s="392"/>
      <c r="C713" s="392"/>
      <c r="D713" s="393"/>
      <c r="E713" s="392"/>
      <c r="F713" s="392"/>
      <c r="G713" s="393"/>
      <c r="H713" s="392"/>
      <c r="I713" s="392"/>
      <c r="J713" s="307"/>
      <c r="K713" s="307"/>
      <c r="L713" s="307"/>
      <c r="M713" s="307"/>
      <c r="N713" s="307"/>
      <c r="O713" s="307"/>
      <c r="P713" s="307"/>
      <c r="Q713" s="307"/>
      <c r="R713" s="307"/>
      <c r="S713" s="307"/>
      <c r="T713" s="307"/>
      <c r="U713" s="307"/>
      <c r="V713" s="307"/>
      <c r="W713" s="307"/>
    </row>
    <row r="714">
      <c r="A714" s="392"/>
      <c r="B714" s="392"/>
      <c r="C714" s="392"/>
      <c r="D714" s="393"/>
      <c r="E714" s="392"/>
      <c r="F714" s="392"/>
      <c r="G714" s="393"/>
      <c r="H714" s="392"/>
      <c r="I714" s="392"/>
      <c r="J714" s="307"/>
      <c r="K714" s="307"/>
      <c r="L714" s="307"/>
      <c r="M714" s="307"/>
      <c r="N714" s="307"/>
      <c r="O714" s="307"/>
      <c r="P714" s="307"/>
      <c r="Q714" s="307"/>
      <c r="R714" s="307"/>
      <c r="S714" s="307"/>
      <c r="T714" s="307"/>
      <c r="U714" s="307"/>
      <c r="V714" s="307"/>
      <c r="W714" s="307"/>
    </row>
    <row r="715">
      <c r="A715" s="392"/>
      <c r="B715" s="392"/>
      <c r="C715" s="392"/>
      <c r="D715" s="393"/>
      <c r="E715" s="392"/>
      <c r="F715" s="392"/>
      <c r="G715" s="393"/>
      <c r="H715" s="392"/>
      <c r="I715" s="392"/>
      <c r="J715" s="307"/>
      <c r="K715" s="307"/>
      <c r="L715" s="307"/>
      <c r="M715" s="307"/>
      <c r="N715" s="307"/>
      <c r="O715" s="307"/>
      <c r="P715" s="307"/>
      <c r="Q715" s="307"/>
      <c r="R715" s="307"/>
      <c r="S715" s="307"/>
      <c r="T715" s="307"/>
      <c r="U715" s="307"/>
      <c r="V715" s="307"/>
      <c r="W715" s="307"/>
    </row>
    <row r="716">
      <c r="A716" s="392"/>
      <c r="B716" s="392"/>
      <c r="C716" s="392"/>
      <c r="D716" s="393"/>
      <c r="E716" s="392"/>
      <c r="F716" s="392"/>
      <c r="G716" s="393"/>
      <c r="H716" s="392"/>
      <c r="I716" s="392"/>
      <c r="J716" s="307"/>
      <c r="K716" s="307"/>
      <c r="L716" s="307"/>
      <c r="M716" s="307"/>
      <c r="N716" s="307"/>
      <c r="O716" s="307"/>
      <c r="P716" s="307"/>
      <c r="Q716" s="307"/>
      <c r="R716" s="307"/>
      <c r="S716" s="307"/>
      <c r="T716" s="307"/>
      <c r="U716" s="307"/>
      <c r="V716" s="307"/>
      <c r="W716" s="307"/>
    </row>
    <row r="717">
      <c r="A717" s="392"/>
      <c r="B717" s="392"/>
      <c r="C717" s="392"/>
      <c r="D717" s="393"/>
      <c r="E717" s="392"/>
      <c r="F717" s="392"/>
      <c r="G717" s="393"/>
      <c r="H717" s="392"/>
      <c r="I717" s="392"/>
      <c r="J717" s="307"/>
      <c r="K717" s="307"/>
      <c r="L717" s="307"/>
      <c r="M717" s="307"/>
      <c r="N717" s="307"/>
      <c r="O717" s="307"/>
      <c r="P717" s="307"/>
      <c r="Q717" s="307"/>
      <c r="R717" s="307"/>
      <c r="S717" s="307"/>
      <c r="T717" s="307"/>
      <c r="U717" s="307"/>
      <c r="V717" s="307"/>
      <c r="W717" s="307"/>
    </row>
    <row r="718">
      <c r="A718" s="392"/>
      <c r="B718" s="392"/>
      <c r="C718" s="392"/>
      <c r="D718" s="393"/>
      <c r="E718" s="392"/>
      <c r="F718" s="392"/>
      <c r="G718" s="393"/>
      <c r="H718" s="392"/>
      <c r="I718" s="392"/>
      <c r="J718" s="307"/>
      <c r="K718" s="307"/>
      <c r="L718" s="307"/>
      <c r="M718" s="307"/>
      <c r="N718" s="307"/>
      <c r="O718" s="307"/>
      <c r="P718" s="307"/>
      <c r="Q718" s="307"/>
      <c r="R718" s="307"/>
      <c r="S718" s="307"/>
      <c r="T718" s="307"/>
      <c r="U718" s="307"/>
      <c r="V718" s="307"/>
      <c r="W718" s="307"/>
    </row>
    <row r="719">
      <c r="A719" s="392"/>
      <c r="B719" s="392"/>
      <c r="C719" s="392"/>
      <c r="D719" s="393"/>
      <c r="E719" s="392"/>
      <c r="F719" s="392"/>
      <c r="G719" s="393"/>
      <c r="H719" s="392"/>
      <c r="I719" s="392"/>
      <c r="J719" s="307"/>
      <c r="K719" s="307"/>
      <c r="L719" s="307"/>
      <c r="M719" s="307"/>
      <c r="N719" s="307"/>
      <c r="O719" s="307"/>
      <c r="P719" s="307"/>
      <c r="Q719" s="307"/>
      <c r="R719" s="307"/>
      <c r="S719" s="307"/>
      <c r="T719" s="307"/>
      <c r="U719" s="307"/>
      <c r="V719" s="307"/>
      <c r="W719" s="307"/>
    </row>
    <row r="720">
      <c r="A720" s="392"/>
      <c r="B720" s="392"/>
      <c r="C720" s="392"/>
      <c r="D720" s="393"/>
      <c r="E720" s="392"/>
      <c r="F720" s="392"/>
      <c r="G720" s="393"/>
      <c r="H720" s="392"/>
      <c r="I720" s="392"/>
      <c r="J720" s="307"/>
      <c r="K720" s="307"/>
      <c r="L720" s="307"/>
      <c r="M720" s="307"/>
      <c r="N720" s="307"/>
      <c r="O720" s="307"/>
      <c r="P720" s="307"/>
      <c r="Q720" s="307"/>
      <c r="R720" s="307"/>
      <c r="S720" s="307"/>
      <c r="T720" s="307"/>
      <c r="U720" s="307"/>
      <c r="V720" s="307"/>
      <c r="W720" s="307"/>
    </row>
    <row r="721">
      <c r="A721" s="392"/>
      <c r="B721" s="392"/>
      <c r="C721" s="392"/>
      <c r="D721" s="393"/>
      <c r="E721" s="392"/>
      <c r="F721" s="392"/>
      <c r="G721" s="393"/>
      <c r="H721" s="392"/>
      <c r="I721" s="392"/>
      <c r="J721" s="307"/>
      <c r="K721" s="307"/>
      <c r="L721" s="307"/>
      <c r="M721" s="307"/>
      <c r="N721" s="307"/>
      <c r="O721" s="307"/>
      <c r="P721" s="307"/>
      <c r="Q721" s="307"/>
      <c r="R721" s="307"/>
      <c r="S721" s="307"/>
      <c r="T721" s="307"/>
      <c r="U721" s="307"/>
      <c r="V721" s="307"/>
      <c r="W721" s="307"/>
    </row>
    <row r="722">
      <c r="A722" s="392"/>
      <c r="B722" s="392"/>
      <c r="C722" s="392"/>
      <c r="D722" s="393"/>
      <c r="E722" s="392"/>
      <c r="F722" s="392"/>
      <c r="G722" s="393"/>
      <c r="H722" s="392"/>
      <c r="I722" s="392"/>
      <c r="J722" s="307"/>
      <c r="K722" s="307"/>
      <c r="L722" s="307"/>
      <c r="M722" s="307"/>
      <c r="N722" s="307"/>
      <c r="O722" s="307"/>
      <c r="P722" s="307"/>
      <c r="Q722" s="307"/>
      <c r="R722" s="307"/>
      <c r="S722" s="307"/>
      <c r="T722" s="307"/>
      <c r="U722" s="307"/>
      <c r="V722" s="307"/>
      <c r="W722" s="307"/>
    </row>
    <row r="723">
      <c r="A723" s="392"/>
      <c r="B723" s="392"/>
      <c r="C723" s="392"/>
      <c r="D723" s="393"/>
      <c r="E723" s="392"/>
      <c r="F723" s="392"/>
      <c r="G723" s="393"/>
      <c r="H723" s="392"/>
      <c r="I723" s="392"/>
      <c r="J723" s="307"/>
      <c r="K723" s="307"/>
      <c r="L723" s="307"/>
      <c r="M723" s="307"/>
      <c r="N723" s="307"/>
      <c r="O723" s="307"/>
      <c r="P723" s="307"/>
      <c r="Q723" s="307"/>
      <c r="R723" s="307"/>
      <c r="S723" s="307"/>
      <c r="T723" s="307"/>
      <c r="U723" s="307"/>
      <c r="V723" s="307"/>
      <c r="W723" s="307"/>
    </row>
    <row r="724">
      <c r="A724" s="392"/>
      <c r="B724" s="392"/>
      <c r="C724" s="392"/>
      <c r="D724" s="393"/>
      <c r="E724" s="392"/>
      <c r="F724" s="392"/>
      <c r="G724" s="393"/>
      <c r="H724" s="392"/>
      <c r="I724" s="392"/>
      <c r="J724" s="307"/>
      <c r="K724" s="307"/>
      <c r="L724" s="307"/>
      <c r="M724" s="307"/>
      <c r="N724" s="307"/>
      <c r="O724" s="307"/>
      <c r="P724" s="307"/>
      <c r="Q724" s="307"/>
      <c r="R724" s="307"/>
      <c r="S724" s="307"/>
      <c r="T724" s="307"/>
      <c r="U724" s="307"/>
      <c r="V724" s="307"/>
      <c r="W724" s="307"/>
    </row>
    <row r="725">
      <c r="A725" s="392"/>
      <c r="B725" s="392"/>
      <c r="C725" s="392"/>
      <c r="D725" s="393"/>
      <c r="E725" s="392"/>
      <c r="F725" s="392"/>
      <c r="G725" s="393"/>
      <c r="H725" s="392"/>
      <c r="I725" s="392"/>
      <c r="J725" s="307"/>
      <c r="K725" s="307"/>
      <c r="L725" s="307"/>
      <c r="M725" s="307"/>
      <c r="N725" s="307"/>
      <c r="O725" s="307"/>
      <c r="P725" s="307"/>
      <c r="Q725" s="307"/>
      <c r="R725" s="307"/>
      <c r="S725" s="307"/>
      <c r="T725" s="307"/>
      <c r="U725" s="307"/>
      <c r="V725" s="307"/>
      <c r="W725" s="307"/>
    </row>
    <row r="726">
      <c r="A726" s="392"/>
      <c r="B726" s="392"/>
      <c r="C726" s="392"/>
      <c r="D726" s="393"/>
      <c r="E726" s="392"/>
      <c r="F726" s="392"/>
      <c r="G726" s="393"/>
      <c r="H726" s="392"/>
      <c r="I726" s="392"/>
      <c r="J726" s="307"/>
      <c r="K726" s="307"/>
      <c r="L726" s="307"/>
      <c r="M726" s="307"/>
      <c r="N726" s="307"/>
      <c r="O726" s="307"/>
      <c r="P726" s="307"/>
      <c r="Q726" s="307"/>
      <c r="R726" s="307"/>
      <c r="S726" s="307"/>
      <c r="T726" s="307"/>
      <c r="U726" s="307"/>
      <c r="V726" s="307"/>
      <c r="W726" s="307"/>
    </row>
    <row r="727">
      <c r="A727" s="392"/>
      <c r="B727" s="392"/>
      <c r="C727" s="392"/>
      <c r="D727" s="393"/>
      <c r="E727" s="392"/>
      <c r="F727" s="392"/>
      <c r="G727" s="393"/>
      <c r="H727" s="392"/>
      <c r="I727" s="392"/>
      <c r="J727" s="307"/>
      <c r="K727" s="307"/>
      <c r="L727" s="307"/>
      <c r="M727" s="307"/>
      <c r="N727" s="307"/>
      <c r="O727" s="307"/>
      <c r="P727" s="307"/>
      <c r="Q727" s="307"/>
      <c r="R727" s="307"/>
      <c r="S727" s="307"/>
      <c r="T727" s="307"/>
      <c r="U727" s="307"/>
      <c r="V727" s="307"/>
      <c r="W727" s="307"/>
    </row>
    <row r="728">
      <c r="A728" s="392"/>
      <c r="B728" s="392"/>
      <c r="C728" s="392"/>
      <c r="D728" s="393"/>
      <c r="E728" s="392"/>
      <c r="F728" s="392"/>
      <c r="G728" s="393"/>
      <c r="H728" s="392"/>
      <c r="I728" s="392"/>
      <c r="J728" s="307"/>
      <c r="K728" s="307"/>
      <c r="L728" s="307"/>
      <c r="M728" s="307"/>
      <c r="N728" s="307"/>
      <c r="O728" s="307"/>
      <c r="P728" s="307"/>
      <c r="Q728" s="307"/>
      <c r="R728" s="307"/>
      <c r="S728" s="307"/>
      <c r="T728" s="307"/>
      <c r="U728" s="307"/>
      <c r="V728" s="307"/>
      <c r="W728" s="307"/>
    </row>
    <row r="729">
      <c r="A729" s="392"/>
      <c r="B729" s="392"/>
      <c r="C729" s="392"/>
      <c r="D729" s="393"/>
      <c r="E729" s="392"/>
      <c r="F729" s="392"/>
      <c r="G729" s="393"/>
      <c r="H729" s="392"/>
      <c r="I729" s="392"/>
      <c r="J729" s="307"/>
      <c r="K729" s="307"/>
      <c r="L729" s="307"/>
      <c r="M729" s="307"/>
      <c r="N729" s="307"/>
      <c r="O729" s="307"/>
      <c r="P729" s="307"/>
      <c r="Q729" s="307"/>
      <c r="R729" s="307"/>
      <c r="S729" s="307"/>
      <c r="T729" s="307"/>
      <c r="U729" s="307"/>
      <c r="V729" s="307"/>
      <c r="W729" s="307"/>
    </row>
    <row r="730">
      <c r="A730" s="392"/>
      <c r="B730" s="392"/>
      <c r="C730" s="392"/>
      <c r="D730" s="393"/>
      <c r="E730" s="392"/>
      <c r="F730" s="392"/>
      <c r="G730" s="393"/>
      <c r="H730" s="392"/>
      <c r="I730" s="392"/>
      <c r="J730" s="307"/>
      <c r="K730" s="307"/>
      <c r="L730" s="307"/>
      <c r="M730" s="307"/>
      <c r="N730" s="307"/>
      <c r="O730" s="307"/>
      <c r="P730" s="307"/>
      <c r="Q730" s="307"/>
      <c r="R730" s="307"/>
      <c r="S730" s="307"/>
      <c r="T730" s="307"/>
      <c r="U730" s="307"/>
      <c r="V730" s="307"/>
      <c r="W730" s="307"/>
    </row>
    <row r="731">
      <c r="A731" s="392"/>
      <c r="B731" s="392"/>
      <c r="C731" s="392"/>
      <c r="D731" s="393"/>
      <c r="E731" s="392"/>
      <c r="F731" s="392"/>
      <c r="G731" s="393"/>
      <c r="H731" s="392"/>
      <c r="I731" s="392"/>
      <c r="J731" s="307"/>
      <c r="K731" s="307"/>
      <c r="L731" s="307"/>
      <c r="M731" s="307"/>
      <c r="N731" s="307"/>
      <c r="O731" s="307"/>
      <c r="P731" s="307"/>
      <c r="Q731" s="307"/>
      <c r="R731" s="307"/>
      <c r="S731" s="307"/>
      <c r="T731" s="307"/>
      <c r="U731" s="307"/>
      <c r="V731" s="307"/>
      <c r="W731" s="307"/>
    </row>
    <row r="732">
      <c r="A732" s="392"/>
      <c r="B732" s="392"/>
      <c r="C732" s="392"/>
      <c r="D732" s="393"/>
      <c r="E732" s="392"/>
      <c r="F732" s="392"/>
      <c r="G732" s="393"/>
      <c r="H732" s="392"/>
      <c r="I732" s="392"/>
      <c r="J732" s="307"/>
      <c r="K732" s="307"/>
      <c r="L732" s="307"/>
      <c r="M732" s="307"/>
      <c r="N732" s="307"/>
      <c r="O732" s="307"/>
      <c r="P732" s="307"/>
      <c r="Q732" s="307"/>
      <c r="R732" s="307"/>
      <c r="S732" s="307"/>
      <c r="T732" s="307"/>
      <c r="U732" s="307"/>
      <c r="V732" s="307"/>
      <c r="W732" s="307"/>
    </row>
    <row r="733">
      <c r="A733" s="392"/>
      <c r="B733" s="392"/>
      <c r="C733" s="392"/>
      <c r="D733" s="393"/>
      <c r="E733" s="392"/>
      <c r="F733" s="392"/>
      <c r="G733" s="393"/>
      <c r="H733" s="392"/>
      <c r="I733" s="392"/>
      <c r="J733" s="307"/>
      <c r="K733" s="307"/>
      <c r="L733" s="307"/>
      <c r="M733" s="307"/>
      <c r="N733" s="307"/>
      <c r="O733" s="307"/>
      <c r="P733" s="307"/>
      <c r="Q733" s="307"/>
      <c r="R733" s="307"/>
      <c r="S733" s="307"/>
      <c r="T733" s="307"/>
      <c r="U733" s="307"/>
      <c r="V733" s="307"/>
      <c r="W733" s="307"/>
    </row>
    <row r="734">
      <c r="A734" s="392"/>
      <c r="B734" s="392"/>
      <c r="C734" s="392"/>
      <c r="D734" s="393"/>
      <c r="E734" s="392"/>
      <c r="F734" s="392"/>
      <c r="G734" s="393"/>
      <c r="H734" s="392"/>
      <c r="I734" s="392"/>
      <c r="J734" s="307"/>
      <c r="K734" s="307"/>
      <c r="L734" s="307"/>
      <c r="M734" s="307"/>
      <c r="N734" s="307"/>
      <c r="O734" s="307"/>
      <c r="P734" s="307"/>
      <c r="Q734" s="307"/>
      <c r="R734" s="307"/>
      <c r="S734" s="307"/>
      <c r="T734" s="307"/>
      <c r="U734" s="307"/>
      <c r="V734" s="307"/>
      <c r="W734" s="307"/>
    </row>
    <row r="735">
      <c r="A735" s="392"/>
      <c r="B735" s="392"/>
      <c r="C735" s="392"/>
      <c r="D735" s="393"/>
      <c r="E735" s="392"/>
      <c r="F735" s="392"/>
      <c r="G735" s="393"/>
      <c r="H735" s="392"/>
      <c r="I735" s="392"/>
      <c r="J735" s="307"/>
      <c r="K735" s="307"/>
      <c r="L735" s="307"/>
      <c r="M735" s="307"/>
      <c r="N735" s="307"/>
      <c r="O735" s="307"/>
      <c r="P735" s="307"/>
      <c r="Q735" s="307"/>
      <c r="R735" s="307"/>
      <c r="S735" s="307"/>
      <c r="T735" s="307"/>
      <c r="U735" s="307"/>
      <c r="V735" s="307"/>
      <c r="W735" s="307"/>
    </row>
    <row r="736">
      <c r="A736" s="392"/>
      <c r="B736" s="392"/>
      <c r="C736" s="392"/>
      <c r="D736" s="393"/>
      <c r="E736" s="392"/>
      <c r="F736" s="392"/>
      <c r="G736" s="393"/>
      <c r="H736" s="392"/>
      <c r="I736" s="392"/>
      <c r="J736" s="307"/>
      <c r="K736" s="307"/>
      <c r="L736" s="307"/>
      <c r="M736" s="307"/>
      <c r="N736" s="307"/>
      <c r="O736" s="307"/>
      <c r="P736" s="307"/>
      <c r="Q736" s="307"/>
      <c r="R736" s="307"/>
      <c r="S736" s="307"/>
      <c r="T736" s="307"/>
      <c r="U736" s="307"/>
      <c r="V736" s="307"/>
      <c r="W736" s="307"/>
    </row>
    <row r="737">
      <c r="A737" s="392"/>
      <c r="B737" s="392"/>
      <c r="C737" s="392"/>
      <c r="D737" s="393"/>
      <c r="E737" s="392"/>
      <c r="F737" s="392"/>
      <c r="G737" s="393"/>
      <c r="H737" s="392"/>
      <c r="I737" s="392"/>
      <c r="J737" s="307"/>
      <c r="K737" s="307"/>
      <c r="L737" s="307"/>
      <c r="M737" s="307"/>
      <c r="N737" s="307"/>
      <c r="O737" s="307"/>
      <c r="P737" s="307"/>
      <c r="Q737" s="307"/>
      <c r="R737" s="307"/>
      <c r="S737" s="307"/>
      <c r="T737" s="307"/>
      <c r="U737" s="307"/>
      <c r="V737" s="307"/>
      <c r="W737" s="307"/>
    </row>
    <row r="738">
      <c r="A738" s="392"/>
      <c r="B738" s="392"/>
      <c r="C738" s="392"/>
      <c r="D738" s="393"/>
      <c r="E738" s="392"/>
      <c r="F738" s="392"/>
      <c r="G738" s="393"/>
      <c r="H738" s="392"/>
      <c r="I738" s="392"/>
      <c r="J738" s="307"/>
      <c r="K738" s="307"/>
      <c r="L738" s="307"/>
      <c r="M738" s="307"/>
      <c r="N738" s="307"/>
      <c r="O738" s="307"/>
      <c r="P738" s="307"/>
      <c r="Q738" s="307"/>
      <c r="R738" s="307"/>
      <c r="S738" s="307"/>
      <c r="T738" s="307"/>
      <c r="U738" s="307"/>
      <c r="V738" s="307"/>
      <c r="W738" s="307"/>
    </row>
    <row r="739">
      <c r="A739" s="392"/>
      <c r="B739" s="392"/>
      <c r="C739" s="392"/>
      <c r="D739" s="393"/>
      <c r="E739" s="392"/>
      <c r="F739" s="392"/>
      <c r="G739" s="393"/>
      <c r="H739" s="392"/>
      <c r="I739" s="392"/>
      <c r="J739" s="307"/>
      <c r="K739" s="307"/>
      <c r="L739" s="307"/>
      <c r="M739" s="307"/>
      <c r="N739" s="307"/>
      <c r="O739" s="307"/>
      <c r="P739" s="307"/>
      <c r="Q739" s="307"/>
      <c r="R739" s="307"/>
      <c r="S739" s="307"/>
      <c r="T739" s="307"/>
      <c r="U739" s="307"/>
      <c r="V739" s="307"/>
      <c r="W739" s="307"/>
    </row>
    <row r="740">
      <c r="A740" s="392"/>
      <c r="B740" s="392"/>
      <c r="C740" s="392"/>
      <c r="D740" s="393"/>
      <c r="E740" s="392"/>
      <c r="F740" s="392"/>
      <c r="G740" s="393"/>
      <c r="H740" s="392"/>
      <c r="I740" s="392"/>
      <c r="J740" s="307"/>
      <c r="K740" s="307"/>
      <c r="L740" s="307"/>
      <c r="M740" s="307"/>
      <c r="N740" s="307"/>
      <c r="O740" s="307"/>
      <c r="P740" s="307"/>
      <c r="Q740" s="307"/>
      <c r="R740" s="307"/>
      <c r="S740" s="307"/>
      <c r="T740" s="307"/>
      <c r="U740" s="307"/>
      <c r="V740" s="307"/>
      <c r="W740" s="307"/>
    </row>
    <row r="741">
      <c r="A741" s="392"/>
      <c r="B741" s="392"/>
      <c r="C741" s="392"/>
      <c r="D741" s="393"/>
      <c r="E741" s="392"/>
      <c r="F741" s="392"/>
      <c r="G741" s="393"/>
      <c r="H741" s="392"/>
      <c r="I741" s="392"/>
      <c r="J741" s="307"/>
      <c r="K741" s="307"/>
      <c r="L741" s="307"/>
      <c r="M741" s="307"/>
      <c r="N741" s="307"/>
      <c r="O741" s="307"/>
      <c r="P741" s="307"/>
      <c r="Q741" s="307"/>
      <c r="R741" s="307"/>
      <c r="S741" s="307"/>
      <c r="T741" s="307"/>
      <c r="U741" s="307"/>
      <c r="V741" s="307"/>
      <c r="W741" s="307"/>
    </row>
    <row r="742">
      <c r="A742" s="392"/>
      <c r="B742" s="392"/>
      <c r="C742" s="392"/>
      <c r="D742" s="393"/>
      <c r="E742" s="392"/>
      <c r="F742" s="392"/>
      <c r="G742" s="393"/>
      <c r="H742" s="392"/>
      <c r="I742" s="392"/>
      <c r="J742" s="307"/>
      <c r="K742" s="307"/>
      <c r="L742" s="307"/>
      <c r="M742" s="307"/>
      <c r="N742" s="307"/>
      <c r="O742" s="307"/>
      <c r="P742" s="307"/>
      <c r="Q742" s="307"/>
      <c r="R742" s="307"/>
      <c r="S742" s="307"/>
      <c r="T742" s="307"/>
      <c r="U742" s="307"/>
      <c r="V742" s="307"/>
      <c r="W742" s="307"/>
    </row>
    <row r="743">
      <c r="A743" s="392"/>
      <c r="B743" s="392"/>
      <c r="C743" s="392"/>
      <c r="D743" s="393"/>
      <c r="E743" s="392"/>
      <c r="F743" s="392"/>
      <c r="G743" s="393"/>
      <c r="H743" s="392"/>
      <c r="I743" s="392"/>
      <c r="J743" s="307"/>
      <c r="K743" s="307"/>
      <c r="L743" s="307"/>
      <c r="M743" s="307"/>
      <c r="N743" s="307"/>
      <c r="O743" s="307"/>
      <c r="P743" s="307"/>
      <c r="Q743" s="307"/>
      <c r="R743" s="307"/>
      <c r="S743" s="307"/>
      <c r="T743" s="307"/>
      <c r="U743" s="307"/>
      <c r="V743" s="307"/>
      <c r="W743" s="307"/>
    </row>
    <row r="744">
      <c r="A744" s="392"/>
      <c r="B744" s="392"/>
      <c r="C744" s="392"/>
      <c r="D744" s="393"/>
      <c r="E744" s="392"/>
      <c r="F744" s="392"/>
      <c r="G744" s="393"/>
      <c r="H744" s="392"/>
      <c r="I744" s="392"/>
      <c r="J744" s="307"/>
      <c r="K744" s="307"/>
      <c r="L744" s="307"/>
      <c r="M744" s="307"/>
      <c r="N744" s="307"/>
      <c r="O744" s="307"/>
      <c r="P744" s="307"/>
      <c r="Q744" s="307"/>
      <c r="R744" s="307"/>
      <c r="S744" s="307"/>
      <c r="T744" s="307"/>
      <c r="U744" s="307"/>
      <c r="V744" s="307"/>
      <c r="W744" s="307"/>
    </row>
    <row r="745">
      <c r="A745" s="392"/>
      <c r="B745" s="392"/>
      <c r="C745" s="392"/>
      <c r="D745" s="393"/>
      <c r="E745" s="392"/>
      <c r="F745" s="392"/>
      <c r="G745" s="393"/>
      <c r="H745" s="392"/>
      <c r="I745" s="392"/>
      <c r="J745" s="307"/>
      <c r="K745" s="307"/>
      <c r="L745" s="307"/>
      <c r="M745" s="307"/>
      <c r="N745" s="307"/>
      <c r="O745" s="307"/>
      <c r="P745" s="307"/>
      <c r="Q745" s="307"/>
      <c r="R745" s="307"/>
      <c r="S745" s="307"/>
      <c r="T745" s="307"/>
      <c r="U745" s="307"/>
      <c r="V745" s="307"/>
      <c r="W745" s="307"/>
    </row>
    <row r="746">
      <c r="A746" s="392"/>
      <c r="B746" s="392"/>
      <c r="C746" s="392"/>
      <c r="D746" s="393"/>
      <c r="E746" s="392"/>
      <c r="F746" s="392"/>
      <c r="G746" s="393"/>
      <c r="H746" s="392"/>
      <c r="I746" s="392"/>
      <c r="J746" s="307"/>
      <c r="K746" s="307"/>
      <c r="L746" s="307"/>
      <c r="M746" s="307"/>
      <c r="N746" s="307"/>
      <c r="O746" s="307"/>
      <c r="P746" s="307"/>
      <c r="Q746" s="307"/>
      <c r="R746" s="307"/>
      <c r="S746" s="307"/>
      <c r="T746" s="307"/>
      <c r="U746" s="307"/>
      <c r="V746" s="307"/>
      <c r="W746" s="307"/>
    </row>
    <row r="747">
      <c r="A747" s="392"/>
      <c r="B747" s="392"/>
      <c r="C747" s="392"/>
      <c r="D747" s="393"/>
      <c r="E747" s="392"/>
      <c r="F747" s="392"/>
      <c r="G747" s="393"/>
      <c r="H747" s="392"/>
      <c r="I747" s="392"/>
      <c r="J747" s="307"/>
      <c r="K747" s="307"/>
      <c r="L747" s="307"/>
      <c r="M747" s="307"/>
      <c r="N747" s="307"/>
      <c r="O747" s="307"/>
      <c r="P747" s="307"/>
      <c r="Q747" s="307"/>
      <c r="R747" s="307"/>
      <c r="S747" s="307"/>
      <c r="T747" s="307"/>
      <c r="U747" s="307"/>
      <c r="V747" s="307"/>
      <c r="W747" s="307"/>
    </row>
    <row r="748">
      <c r="A748" s="392"/>
      <c r="B748" s="392"/>
      <c r="C748" s="392"/>
      <c r="D748" s="393"/>
      <c r="E748" s="392"/>
      <c r="F748" s="392"/>
      <c r="G748" s="393"/>
      <c r="H748" s="392"/>
      <c r="I748" s="392"/>
      <c r="J748" s="307"/>
      <c r="K748" s="307"/>
      <c r="L748" s="307"/>
      <c r="M748" s="307"/>
      <c r="N748" s="307"/>
      <c r="O748" s="307"/>
      <c r="P748" s="307"/>
      <c r="Q748" s="307"/>
      <c r="R748" s="307"/>
      <c r="S748" s="307"/>
      <c r="T748" s="307"/>
      <c r="U748" s="307"/>
      <c r="V748" s="307"/>
      <c r="W748" s="307"/>
    </row>
    <row r="749">
      <c r="A749" s="392"/>
      <c r="B749" s="392"/>
      <c r="C749" s="392"/>
      <c r="D749" s="393"/>
      <c r="E749" s="392"/>
      <c r="F749" s="392"/>
      <c r="G749" s="393"/>
      <c r="H749" s="392"/>
      <c r="I749" s="392"/>
      <c r="J749" s="307"/>
      <c r="K749" s="307"/>
      <c r="L749" s="307"/>
      <c r="M749" s="307"/>
      <c r="N749" s="307"/>
      <c r="O749" s="307"/>
      <c r="P749" s="307"/>
      <c r="Q749" s="307"/>
      <c r="R749" s="307"/>
      <c r="S749" s="307"/>
      <c r="T749" s="307"/>
      <c r="U749" s="307"/>
      <c r="V749" s="307"/>
      <c r="W749" s="307"/>
    </row>
    <row r="750">
      <c r="A750" s="392"/>
      <c r="B750" s="392"/>
      <c r="C750" s="392"/>
      <c r="D750" s="393"/>
      <c r="E750" s="392"/>
      <c r="F750" s="392"/>
      <c r="G750" s="393"/>
      <c r="H750" s="392"/>
      <c r="I750" s="392"/>
      <c r="J750" s="307"/>
      <c r="K750" s="307"/>
      <c r="L750" s="307"/>
      <c r="M750" s="307"/>
      <c r="N750" s="307"/>
      <c r="O750" s="307"/>
      <c r="P750" s="307"/>
      <c r="Q750" s="307"/>
      <c r="R750" s="307"/>
      <c r="S750" s="307"/>
      <c r="T750" s="307"/>
      <c r="U750" s="307"/>
      <c r="V750" s="307"/>
      <c r="W750" s="307"/>
    </row>
    <row r="751">
      <c r="A751" s="392"/>
      <c r="B751" s="392"/>
      <c r="C751" s="392"/>
      <c r="D751" s="393"/>
      <c r="E751" s="392"/>
      <c r="F751" s="392"/>
      <c r="G751" s="393"/>
      <c r="H751" s="392"/>
      <c r="I751" s="392"/>
      <c r="J751" s="307"/>
      <c r="K751" s="307"/>
      <c r="L751" s="307"/>
      <c r="M751" s="307"/>
      <c r="N751" s="307"/>
      <c r="O751" s="307"/>
      <c r="P751" s="307"/>
      <c r="Q751" s="307"/>
      <c r="R751" s="307"/>
      <c r="S751" s="307"/>
      <c r="T751" s="307"/>
      <c r="U751" s="307"/>
      <c r="V751" s="307"/>
      <c r="W751" s="307"/>
    </row>
    <row r="752">
      <c r="A752" s="392"/>
      <c r="B752" s="392"/>
      <c r="C752" s="392"/>
      <c r="D752" s="393"/>
      <c r="E752" s="392"/>
      <c r="F752" s="392"/>
      <c r="G752" s="393"/>
      <c r="H752" s="392"/>
      <c r="I752" s="392"/>
      <c r="J752" s="307"/>
      <c r="K752" s="307"/>
      <c r="L752" s="307"/>
      <c r="M752" s="307"/>
      <c r="N752" s="307"/>
      <c r="O752" s="307"/>
      <c r="P752" s="307"/>
      <c r="Q752" s="307"/>
      <c r="R752" s="307"/>
      <c r="S752" s="307"/>
      <c r="T752" s="307"/>
      <c r="U752" s="307"/>
      <c r="V752" s="307"/>
      <c r="W752" s="307"/>
    </row>
    <row r="753">
      <c r="A753" s="392"/>
      <c r="B753" s="392"/>
      <c r="C753" s="392"/>
      <c r="D753" s="393"/>
      <c r="E753" s="392"/>
      <c r="F753" s="392"/>
      <c r="G753" s="393"/>
      <c r="H753" s="392"/>
      <c r="I753" s="392"/>
      <c r="J753" s="307"/>
      <c r="K753" s="307"/>
      <c r="L753" s="307"/>
      <c r="M753" s="307"/>
      <c r="N753" s="307"/>
      <c r="O753" s="307"/>
      <c r="P753" s="307"/>
      <c r="Q753" s="307"/>
      <c r="R753" s="307"/>
      <c r="S753" s="307"/>
      <c r="T753" s="307"/>
      <c r="U753" s="307"/>
      <c r="V753" s="307"/>
      <c r="W753" s="307"/>
    </row>
    <row r="754">
      <c r="A754" s="392"/>
      <c r="B754" s="392"/>
      <c r="C754" s="392"/>
      <c r="D754" s="393"/>
      <c r="E754" s="392"/>
      <c r="F754" s="392"/>
      <c r="G754" s="393"/>
      <c r="H754" s="392"/>
      <c r="I754" s="392"/>
      <c r="J754" s="307"/>
      <c r="K754" s="307"/>
      <c r="L754" s="307"/>
      <c r="M754" s="307"/>
      <c r="N754" s="307"/>
      <c r="O754" s="307"/>
      <c r="P754" s="307"/>
      <c r="Q754" s="307"/>
      <c r="R754" s="307"/>
      <c r="S754" s="307"/>
      <c r="T754" s="307"/>
      <c r="U754" s="307"/>
      <c r="V754" s="307"/>
      <c r="W754" s="307"/>
    </row>
    <row r="755">
      <c r="A755" s="392"/>
      <c r="B755" s="392"/>
      <c r="C755" s="392"/>
      <c r="D755" s="393"/>
      <c r="E755" s="392"/>
      <c r="F755" s="392"/>
      <c r="G755" s="393"/>
      <c r="H755" s="392"/>
      <c r="I755" s="392"/>
      <c r="J755" s="307"/>
      <c r="K755" s="307"/>
      <c r="L755" s="307"/>
      <c r="M755" s="307"/>
      <c r="N755" s="307"/>
      <c r="O755" s="307"/>
      <c r="P755" s="307"/>
      <c r="Q755" s="307"/>
      <c r="R755" s="307"/>
      <c r="S755" s="307"/>
      <c r="T755" s="307"/>
      <c r="U755" s="307"/>
      <c r="V755" s="307"/>
      <c r="W755" s="307"/>
    </row>
    <row r="756">
      <c r="A756" s="392"/>
      <c r="B756" s="392"/>
      <c r="C756" s="392"/>
      <c r="D756" s="393"/>
      <c r="E756" s="392"/>
      <c r="F756" s="392"/>
      <c r="G756" s="393"/>
      <c r="H756" s="392"/>
      <c r="I756" s="392"/>
      <c r="J756" s="307"/>
      <c r="K756" s="307"/>
      <c r="L756" s="307"/>
      <c r="M756" s="307"/>
      <c r="N756" s="307"/>
      <c r="O756" s="307"/>
      <c r="P756" s="307"/>
      <c r="Q756" s="307"/>
      <c r="R756" s="307"/>
      <c r="S756" s="307"/>
      <c r="T756" s="307"/>
      <c r="U756" s="307"/>
      <c r="V756" s="307"/>
      <c r="W756" s="307"/>
    </row>
    <row r="757">
      <c r="A757" s="392"/>
      <c r="B757" s="392"/>
      <c r="C757" s="392"/>
      <c r="D757" s="393"/>
      <c r="E757" s="392"/>
      <c r="F757" s="392"/>
      <c r="G757" s="393"/>
      <c r="H757" s="392"/>
      <c r="I757" s="392"/>
      <c r="J757" s="307"/>
      <c r="K757" s="307"/>
      <c r="L757" s="307"/>
      <c r="M757" s="307"/>
      <c r="N757" s="307"/>
      <c r="O757" s="307"/>
      <c r="P757" s="307"/>
      <c r="Q757" s="307"/>
      <c r="R757" s="307"/>
      <c r="S757" s="307"/>
      <c r="T757" s="307"/>
      <c r="U757" s="307"/>
      <c r="V757" s="307"/>
      <c r="W757" s="307"/>
    </row>
    <row r="758">
      <c r="A758" s="392"/>
      <c r="B758" s="392"/>
      <c r="C758" s="392"/>
      <c r="D758" s="393"/>
      <c r="E758" s="392"/>
      <c r="F758" s="392"/>
      <c r="G758" s="393"/>
      <c r="H758" s="392"/>
      <c r="I758" s="392"/>
      <c r="J758" s="307"/>
      <c r="K758" s="307"/>
      <c r="L758" s="307"/>
      <c r="M758" s="307"/>
      <c r="N758" s="307"/>
      <c r="O758" s="307"/>
      <c r="P758" s="307"/>
      <c r="Q758" s="307"/>
      <c r="R758" s="307"/>
      <c r="S758" s="307"/>
      <c r="T758" s="307"/>
      <c r="U758" s="307"/>
      <c r="V758" s="307"/>
      <c r="W758" s="307"/>
    </row>
    <row r="759">
      <c r="A759" s="392"/>
      <c r="B759" s="392"/>
      <c r="C759" s="392"/>
      <c r="D759" s="393"/>
      <c r="E759" s="392"/>
      <c r="F759" s="392"/>
      <c r="G759" s="393"/>
      <c r="H759" s="392"/>
      <c r="I759" s="392"/>
      <c r="J759" s="307"/>
      <c r="K759" s="307"/>
      <c r="L759" s="307"/>
      <c r="M759" s="307"/>
      <c r="N759" s="307"/>
      <c r="O759" s="307"/>
      <c r="P759" s="307"/>
      <c r="Q759" s="307"/>
      <c r="R759" s="307"/>
      <c r="S759" s="307"/>
      <c r="T759" s="307"/>
      <c r="U759" s="307"/>
      <c r="V759" s="307"/>
      <c r="W759" s="307"/>
    </row>
    <row r="760">
      <c r="A760" s="392"/>
      <c r="B760" s="392"/>
      <c r="C760" s="392"/>
      <c r="D760" s="393"/>
      <c r="E760" s="392"/>
      <c r="F760" s="392"/>
      <c r="G760" s="393"/>
      <c r="H760" s="392"/>
      <c r="I760" s="392"/>
      <c r="J760" s="307"/>
      <c r="K760" s="307"/>
      <c r="L760" s="307"/>
      <c r="M760" s="307"/>
      <c r="N760" s="307"/>
      <c r="O760" s="307"/>
      <c r="P760" s="307"/>
      <c r="Q760" s="307"/>
      <c r="R760" s="307"/>
      <c r="S760" s="307"/>
      <c r="T760" s="307"/>
      <c r="U760" s="307"/>
      <c r="V760" s="307"/>
      <c r="W760" s="307"/>
    </row>
    <row r="761">
      <c r="A761" s="392"/>
      <c r="B761" s="392"/>
      <c r="C761" s="392"/>
      <c r="D761" s="393"/>
      <c r="E761" s="392"/>
      <c r="F761" s="392"/>
      <c r="G761" s="393"/>
      <c r="H761" s="392"/>
      <c r="I761" s="392"/>
      <c r="J761" s="307"/>
      <c r="K761" s="307"/>
      <c r="L761" s="307"/>
      <c r="M761" s="307"/>
      <c r="N761" s="307"/>
      <c r="O761" s="307"/>
      <c r="P761" s="307"/>
      <c r="Q761" s="307"/>
      <c r="R761" s="307"/>
      <c r="S761" s="307"/>
      <c r="T761" s="307"/>
      <c r="U761" s="307"/>
      <c r="V761" s="307"/>
      <c r="W761" s="307"/>
    </row>
    <row r="762">
      <c r="A762" s="392"/>
      <c r="B762" s="392"/>
      <c r="C762" s="392"/>
      <c r="D762" s="393"/>
      <c r="E762" s="392"/>
      <c r="F762" s="392"/>
      <c r="G762" s="393"/>
      <c r="H762" s="392"/>
      <c r="I762" s="392"/>
      <c r="J762" s="307"/>
      <c r="K762" s="307"/>
      <c r="L762" s="307"/>
      <c r="M762" s="307"/>
      <c r="N762" s="307"/>
      <c r="O762" s="307"/>
      <c r="P762" s="307"/>
      <c r="Q762" s="307"/>
      <c r="R762" s="307"/>
      <c r="S762" s="307"/>
      <c r="T762" s="307"/>
      <c r="U762" s="307"/>
      <c r="V762" s="307"/>
      <c r="W762" s="307"/>
    </row>
    <row r="763">
      <c r="A763" s="392"/>
      <c r="B763" s="392"/>
      <c r="C763" s="392"/>
      <c r="D763" s="393"/>
      <c r="E763" s="392"/>
      <c r="F763" s="392"/>
      <c r="G763" s="393"/>
      <c r="H763" s="392"/>
      <c r="I763" s="392"/>
      <c r="J763" s="307"/>
      <c r="K763" s="307"/>
      <c r="L763" s="307"/>
      <c r="M763" s="307"/>
      <c r="N763" s="307"/>
      <c r="O763" s="307"/>
      <c r="P763" s="307"/>
      <c r="Q763" s="307"/>
      <c r="R763" s="307"/>
      <c r="S763" s="307"/>
      <c r="T763" s="307"/>
      <c r="U763" s="307"/>
      <c r="V763" s="307"/>
      <c r="W763" s="307"/>
    </row>
    <row r="764">
      <c r="A764" s="392"/>
      <c r="B764" s="392"/>
      <c r="C764" s="392"/>
      <c r="D764" s="393"/>
      <c r="E764" s="392"/>
      <c r="F764" s="392"/>
      <c r="G764" s="393"/>
      <c r="H764" s="392"/>
      <c r="I764" s="392"/>
      <c r="J764" s="307"/>
      <c r="K764" s="307"/>
      <c r="L764" s="307"/>
      <c r="M764" s="307"/>
      <c r="N764" s="307"/>
      <c r="O764" s="307"/>
      <c r="P764" s="307"/>
      <c r="Q764" s="307"/>
      <c r="R764" s="307"/>
      <c r="S764" s="307"/>
      <c r="T764" s="307"/>
      <c r="U764" s="307"/>
      <c r="V764" s="307"/>
      <c r="W764" s="307"/>
    </row>
    <row r="765">
      <c r="A765" s="392"/>
      <c r="B765" s="392"/>
      <c r="C765" s="392"/>
      <c r="D765" s="393"/>
      <c r="E765" s="392"/>
      <c r="F765" s="392"/>
      <c r="G765" s="393"/>
      <c r="H765" s="392"/>
      <c r="I765" s="392"/>
      <c r="J765" s="307"/>
      <c r="K765" s="307"/>
      <c r="L765" s="307"/>
      <c r="M765" s="307"/>
      <c r="N765" s="307"/>
      <c r="O765" s="307"/>
      <c r="P765" s="307"/>
      <c r="Q765" s="307"/>
      <c r="R765" s="307"/>
      <c r="S765" s="307"/>
      <c r="T765" s="307"/>
      <c r="U765" s="307"/>
      <c r="V765" s="307"/>
      <c r="W765" s="307"/>
    </row>
    <row r="766">
      <c r="A766" s="392"/>
      <c r="B766" s="392"/>
      <c r="C766" s="392"/>
      <c r="D766" s="393"/>
      <c r="E766" s="392"/>
      <c r="F766" s="392"/>
      <c r="G766" s="393"/>
      <c r="H766" s="392"/>
      <c r="I766" s="392"/>
      <c r="J766" s="307"/>
      <c r="K766" s="307"/>
      <c r="L766" s="307"/>
      <c r="M766" s="307"/>
      <c r="N766" s="307"/>
      <c r="O766" s="307"/>
      <c r="P766" s="307"/>
      <c r="Q766" s="307"/>
      <c r="R766" s="307"/>
      <c r="S766" s="307"/>
      <c r="T766" s="307"/>
      <c r="U766" s="307"/>
      <c r="V766" s="307"/>
      <c r="W766" s="307"/>
    </row>
    <row r="767">
      <c r="A767" s="392"/>
      <c r="B767" s="392"/>
      <c r="C767" s="392"/>
      <c r="D767" s="393"/>
      <c r="E767" s="392"/>
      <c r="F767" s="392"/>
      <c r="G767" s="393"/>
      <c r="H767" s="392"/>
      <c r="I767" s="392"/>
      <c r="J767" s="307"/>
      <c r="K767" s="307"/>
      <c r="L767" s="307"/>
      <c r="M767" s="307"/>
      <c r="N767" s="307"/>
      <c r="O767" s="307"/>
      <c r="P767" s="307"/>
      <c r="Q767" s="307"/>
      <c r="R767" s="307"/>
      <c r="S767" s="307"/>
      <c r="T767" s="307"/>
      <c r="U767" s="307"/>
      <c r="V767" s="307"/>
      <c r="W767" s="307"/>
    </row>
    <row r="768">
      <c r="A768" s="392"/>
      <c r="B768" s="392"/>
      <c r="C768" s="392"/>
      <c r="D768" s="393"/>
      <c r="E768" s="392"/>
      <c r="F768" s="392"/>
      <c r="G768" s="393"/>
      <c r="H768" s="392"/>
      <c r="I768" s="392"/>
      <c r="J768" s="307"/>
      <c r="K768" s="307"/>
      <c r="L768" s="307"/>
      <c r="M768" s="307"/>
      <c r="N768" s="307"/>
      <c r="O768" s="307"/>
      <c r="P768" s="307"/>
      <c r="Q768" s="307"/>
      <c r="R768" s="307"/>
      <c r="S768" s="307"/>
      <c r="T768" s="307"/>
      <c r="U768" s="307"/>
      <c r="V768" s="307"/>
      <c r="W768" s="307"/>
    </row>
    <row r="769">
      <c r="A769" s="392"/>
      <c r="B769" s="392"/>
      <c r="C769" s="392"/>
      <c r="D769" s="393"/>
      <c r="E769" s="392"/>
      <c r="F769" s="392"/>
      <c r="G769" s="393"/>
      <c r="H769" s="392"/>
      <c r="I769" s="392"/>
      <c r="J769" s="307"/>
      <c r="K769" s="307"/>
      <c r="L769" s="307"/>
      <c r="M769" s="307"/>
      <c r="N769" s="307"/>
      <c r="O769" s="307"/>
      <c r="P769" s="307"/>
      <c r="Q769" s="307"/>
      <c r="R769" s="307"/>
      <c r="S769" s="307"/>
      <c r="T769" s="307"/>
      <c r="U769" s="307"/>
      <c r="V769" s="307"/>
      <c r="W769" s="307"/>
    </row>
    <row r="770">
      <c r="A770" s="392"/>
      <c r="B770" s="392"/>
      <c r="C770" s="392"/>
      <c r="D770" s="393"/>
      <c r="E770" s="392"/>
      <c r="F770" s="392"/>
      <c r="G770" s="393"/>
      <c r="H770" s="392"/>
      <c r="I770" s="392"/>
      <c r="J770" s="307"/>
      <c r="K770" s="307"/>
      <c r="L770" s="307"/>
      <c r="M770" s="307"/>
      <c r="N770" s="307"/>
      <c r="O770" s="307"/>
      <c r="P770" s="307"/>
      <c r="Q770" s="307"/>
      <c r="R770" s="307"/>
      <c r="S770" s="307"/>
      <c r="T770" s="307"/>
      <c r="U770" s="307"/>
      <c r="V770" s="307"/>
      <c r="W770" s="307"/>
    </row>
    <row r="771">
      <c r="A771" s="392"/>
      <c r="B771" s="392"/>
      <c r="C771" s="392"/>
      <c r="D771" s="393"/>
      <c r="E771" s="392"/>
      <c r="F771" s="392"/>
      <c r="G771" s="393"/>
      <c r="H771" s="392"/>
      <c r="I771" s="392"/>
      <c r="J771" s="307"/>
      <c r="K771" s="307"/>
      <c r="L771" s="307"/>
      <c r="M771" s="307"/>
      <c r="N771" s="307"/>
      <c r="O771" s="307"/>
      <c r="P771" s="307"/>
      <c r="Q771" s="307"/>
      <c r="R771" s="307"/>
      <c r="S771" s="307"/>
      <c r="T771" s="307"/>
      <c r="U771" s="307"/>
      <c r="V771" s="307"/>
      <c r="W771" s="307"/>
    </row>
    <row r="772">
      <c r="A772" s="392"/>
      <c r="B772" s="392"/>
      <c r="C772" s="392"/>
      <c r="D772" s="393"/>
      <c r="E772" s="392"/>
      <c r="F772" s="392"/>
      <c r="G772" s="393"/>
      <c r="H772" s="392"/>
      <c r="I772" s="392"/>
      <c r="J772" s="307"/>
      <c r="K772" s="307"/>
      <c r="L772" s="307"/>
      <c r="M772" s="307"/>
      <c r="N772" s="307"/>
      <c r="O772" s="307"/>
      <c r="P772" s="307"/>
      <c r="Q772" s="307"/>
      <c r="R772" s="307"/>
      <c r="S772" s="307"/>
      <c r="T772" s="307"/>
      <c r="U772" s="307"/>
      <c r="V772" s="307"/>
      <c r="W772" s="307"/>
    </row>
    <row r="773">
      <c r="A773" s="392"/>
      <c r="B773" s="392"/>
      <c r="C773" s="392"/>
      <c r="D773" s="393"/>
      <c r="E773" s="392"/>
      <c r="F773" s="392"/>
      <c r="G773" s="393"/>
      <c r="H773" s="392"/>
      <c r="I773" s="392"/>
      <c r="J773" s="307"/>
      <c r="K773" s="307"/>
      <c r="L773" s="307"/>
      <c r="M773" s="307"/>
      <c r="N773" s="307"/>
      <c r="O773" s="307"/>
      <c r="P773" s="307"/>
      <c r="Q773" s="307"/>
      <c r="R773" s="307"/>
      <c r="S773" s="307"/>
      <c r="T773" s="307"/>
      <c r="U773" s="307"/>
      <c r="V773" s="307"/>
      <c r="W773" s="307"/>
    </row>
    <row r="774">
      <c r="A774" s="392"/>
      <c r="B774" s="392"/>
      <c r="C774" s="392"/>
      <c r="D774" s="393"/>
      <c r="E774" s="392"/>
      <c r="F774" s="392"/>
      <c r="G774" s="393"/>
      <c r="H774" s="392"/>
      <c r="I774" s="392"/>
      <c r="J774" s="307"/>
      <c r="K774" s="307"/>
      <c r="L774" s="307"/>
      <c r="M774" s="307"/>
      <c r="N774" s="307"/>
      <c r="O774" s="307"/>
      <c r="P774" s="307"/>
      <c r="Q774" s="307"/>
      <c r="R774" s="307"/>
      <c r="S774" s="307"/>
      <c r="T774" s="307"/>
      <c r="U774" s="307"/>
      <c r="V774" s="307"/>
      <c r="W774" s="307"/>
    </row>
    <row r="775">
      <c r="A775" s="392"/>
      <c r="B775" s="392"/>
      <c r="C775" s="392"/>
      <c r="D775" s="393"/>
      <c r="E775" s="392"/>
      <c r="F775" s="392"/>
      <c r="G775" s="393"/>
      <c r="H775" s="392"/>
      <c r="I775" s="392"/>
      <c r="J775" s="307"/>
      <c r="K775" s="307"/>
      <c r="L775" s="307"/>
      <c r="M775" s="307"/>
      <c r="N775" s="307"/>
      <c r="O775" s="307"/>
      <c r="P775" s="307"/>
      <c r="Q775" s="307"/>
      <c r="R775" s="307"/>
      <c r="S775" s="307"/>
      <c r="T775" s="307"/>
      <c r="U775" s="307"/>
      <c r="V775" s="307"/>
      <c r="W775" s="307"/>
    </row>
    <row r="776">
      <c r="A776" s="392"/>
      <c r="B776" s="392"/>
      <c r="C776" s="392"/>
      <c r="D776" s="393"/>
      <c r="E776" s="392"/>
      <c r="F776" s="392"/>
      <c r="G776" s="393"/>
      <c r="H776" s="392"/>
      <c r="I776" s="392"/>
      <c r="J776" s="307"/>
      <c r="K776" s="307"/>
      <c r="L776" s="307"/>
      <c r="M776" s="307"/>
      <c r="N776" s="307"/>
      <c r="O776" s="307"/>
      <c r="P776" s="307"/>
      <c r="Q776" s="307"/>
      <c r="R776" s="307"/>
      <c r="S776" s="307"/>
      <c r="T776" s="307"/>
      <c r="U776" s="307"/>
      <c r="V776" s="307"/>
      <c r="W776" s="307"/>
    </row>
    <row r="777">
      <c r="A777" s="392"/>
      <c r="B777" s="392"/>
      <c r="C777" s="392"/>
      <c r="D777" s="393"/>
      <c r="E777" s="392"/>
      <c r="F777" s="392"/>
      <c r="G777" s="393"/>
      <c r="H777" s="392"/>
      <c r="I777" s="392"/>
      <c r="J777" s="307"/>
      <c r="K777" s="307"/>
      <c r="L777" s="307"/>
      <c r="M777" s="307"/>
      <c r="N777" s="307"/>
      <c r="O777" s="307"/>
      <c r="P777" s="307"/>
      <c r="Q777" s="307"/>
      <c r="R777" s="307"/>
      <c r="S777" s="307"/>
      <c r="T777" s="307"/>
      <c r="U777" s="307"/>
      <c r="V777" s="307"/>
      <c r="W777" s="307"/>
    </row>
    <row r="778">
      <c r="A778" s="392"/>
      <c r="B778" s="392"/>
      <c r="C778" s="392"/>
      <c r="D778" s="393"/>
      <c r="E778" s="392"/>
      <c r="F778" s="392"/>
      <c r="G778" s="393"/>
      <c r="H778" s="392"/>
      <c r="I778" s="392"/>
      <c r="J778" s="307"/>
      <c r="K778" s="307"/>
      <c r="L778" s="307"/>
      <c r="M778" s="307"/>
      <c r="N778" s="307"/>
      <c r="O778" s="307"/>
      <c r="P778" s="307"/>
      <c r="Q778" s="307"/>
      <c r="R778" s="307"/>
      <c r="S778" s="307"/>
      <c r="T778" s="307"/>
      <c r="U778" s="307"/>
      <c r="V778" s="307"/>
      <c r="W778" s="307"/>
    </row>
    <row r="779">
      <c r="A779" s="392"/>
      <c r="B779" s="392"/>
      <c r="C779" s="392"/>
      <c r="D779" s="393"/>
      <c r="E779" s="392"/>
      <c r="F779" s="392"/>
      <c r="G779" s="393"/>
      <c r="H779" s="392"/>
      <c r="I779" s="392"/>
      <c r="J779" s="307"/>
      <c r="K779" s="307"/>
      <c r="L779" s="307"/>
      <c r="M779" s="307"/>
      <c r="N779" s="307"/>
      <c r="O779" s="307"/>
      <c r="P779" s="307"/>
      <c r="Q779" s="307"/>
      <c r="R779" s="307"/>
      <c r="S779" s="307"/>
      <c r="T779" s="307"/>
      <c r="U779" s="307"/>
      <c r="V779" s="307"/>
      <c r="W779" s="307"/>
    </row>
    <row r="780">
      <c r="A780" s="392"/>
      <c r="B780" s="392"/>
      <c r="C780" s="392"/>
      <c r="D780" s="393"/>
      <c r="E780" s="392"/>
      <c r="F780" s="392"/>
      <c r="G780" s="393"/>
      <c r="H780" s="392"/>
      <c r="I780" s="392"/>
      <c r="J780" s="307"/>
      <c r="K780" s="307"/>
      <c r="L780" s="307"/>
      <c r="M780" s="307"/>
      <c r="N780" s="307"/>
      <c r="O780" s="307"/>
      <c r="P780" s="307"/>
      <c r="Q780" s="307"/>
      <c r="R780" s="307"/>
      <c r="S780" s="307"/>
      <c r="T780" s="307"/>
      <c r="U780" s="307"/>
      <c r="V780" s="307"/>
      <c r="W780" s="307"/>
    </row>
    <row r="781">
      <c r="A781" s="392"/>
      <c r="B781" s="392"/>
      <c r="C781" s="392"/>
      <c r="D781" s="393"/>
      <c r="E781" s="392"/>
      <c r="F781" s="392"/>
      <c r="G781" s="393"/>
      <c r="H781" s="392"/>
      <c r="I781" s="392"/>
      <c r="J781" s="307"/>
      <c r="K781" s="307"/>
      <c r="L781" s="307"/>
      <c r="M781" s="307"/>
      <c r="N781" s="307"/>
      <c r="O781" s="307"/>
      <c r="P781" s="307"/>
      <c r="Q781" s="307"/>
      <c r="R781" s="307"/>
      <c r="S781" s="307"/>
      <c r="T781" s="307"/>
      <c r="U781" s="307"/>
      <c r="V781" s="307"/>
      <c r="W781" s="307"/>
    </row>
    <row r="782">
      <c r="A782" s="392"/>
      <c r="B782" s="392"/>
      <c r="C782" s="392"/>
      <c r="D782" s="393"/>
      <c r="E782" s="392"/>
      <c r="F782" s="392"/>
      <c r="G782" s="393"/>
      <c r="H782" s="392"/>
      <c r="I782" s="392"/>
      <c r="J782" s="307"/>
      <c r="K782" s="307"/>
      <c r="L782" s="307"/>
      <c r="M782" s="307"/>
      <c r="N782" s="307"/>
      <c r="O782" s="307"/>
      <c r="P782" s="307"/>
      <c r="Q782" s="307"/>
      <c r="R782" s="307"/>
      <c r="S782" s="307"/>
      <c r="T782" s="307"/>
      <c r="U782" s="307"/>
      <c r="V782" s="307"/>
      <c r="W782" s="307"/>
    </row>
    <row r="783">
      <c r="A783" s="392"/>
      <c r="B783" s="392"/>
      <c r="C783" s="392"/>
      <c r="D783" s="393"/>
      <c r="E783" s="392"/>
      <c r="F783" s="392"/>
      <c r="G783" s="393"/>
      <c r="H783" s="392"/>
      <c r="I783" s="392"/>
      <c r="J783" s="307"/>
      <c r="K783" s="307"/>
      <c r="L783" s="307"/>
      <c r="M783" s="307"/>
      <c r="N783" s="307"/>
      <c r="O783" s="307"/>
      <c r="P783" s="307"/>
      <c r="Q783" s="307"/>
      <c r="R783" s="307"/>
      <c r="S783" s="307"/>
      <c r="T783" s="307"/>
      <c r="U783" s="307"/>
      <c r="V783" s="307"/>
      <c r="W783" s="307"/>
    </row>
    <row r="784">
      <c r="A784" s="392"/>
      <c r="B784" s="392"/>
      <c r="C784" s="392"/>
      <c r="D784" s="393"/>
      <c r="E784" s="392"/>
      <c r="F784" s="392"/>
      <c r="G784" s="393"/>
      <c r="H784" s="392"/>
      <c r="I784" s="392"/>
      <c r="J784" s="307"/>
      <c r="K784" s="307"/>
      <c r="L784" s="307"/>
      <c r="M784" s="307"/>
      <c r="N784" s="307"/>
      <c r="O784" s="307"/>
      <c r="P784" s="307"/>
      <c r="Q784" s="307"/>
      <c r="R784" s="307"/>
      <c r="S784" s="307"/>
      <c r="T784" s="307"/>
      <c r="U784" s="307"/>
      <c r="V784" s="307"/>
      <c r="W784" s="307"/>
    </row>
    <row r="785">
      <c r="A785" s="392"/>
      <c r="B785" s="392"/>
      <c r="C785" s="392"/>
      <c r="D785" s="393"/>
      <c r="E785" s="392"/>
      <c r="F785" s="392"/>
      <c r="G785" s="393"/>
      <c r="H785" s="392"/>
      <c r="I785" s="392"/>
      <c r="J785" s="307"/>
      <c r="K785" s="307"/>
      <c r="L785" s="307"/>
      <c r="M785" s="307"/>
      <c r="N785" s="307"/>
      <c r="O785" s="307"/>
      <c r="P785" s="307"/>
      <c r="Q785" s="307"/>
      <c r="R785" s="307"/>
      <c r="S785" s="307"/>
      <c r="T785" s="307"/>
      <c r="U785" s="307"/>
      <c r="V785" s="307"/>
      <c r="W785" s="307"/>
    </row>
    <row r="786">
      <c r="A786" s="392"/>
      <c r="B786" s="392"/>
      <c r="C786" s="392"/>
      <c r="D786" s="393"/>
      <c r="E786" s="392"/>
      <c r="F786" s="392"/>
      <c r="G786" s="393"/>
      <c r="H786" s="392"/>
      <c r="I786" s="392"/>
      <c r="J786" s="307"/>
      <c r="K786" s="307"/>
      <c r="L786" s="307"/>
      <c r="M786" s="307"/>
      <c r="N786" s="307"/>
      <c r="O786" s="307"/>
      <c r="P786" s="307"/>
      <c r="Q786" s="307"/>
      <c r="R786" s="307"/>
      <c r="S786" s="307"/>
      <c r="T786" s="307"/>
      <c r="U786" s="307"/>
      <c r="V786" s="307"/>
      <c r="W786" s="307"/>
    </row>
    <row r="787">
      <c r="A787" s="392"/>
      <c r="B787" s="392"/>
      <c r="C787" s="392"/>
      <c r="D787" s="393"/>
      <c r="E787" s="392"/>
      <c r="F787" s="392"/>
      <c r="G787" s="393"/>
      <c r="H787" s="392"/>
      <c r="I787" s="392"/>
      <c r="J787" s="307"/>
      <c r="K787" s="307"/>
      <c r="L787" s="307"/>
      <c r="M787" s="307"/>
      <c r="N787" s="307"/>
      <c r="O787" s="307"/>
      <c r="P787" s="307"/>
      <c r="Q787" s="307"/>
      <c r="R787" s="307"/>
      <c r="S787" s="307"/>
      <c r="T787" s="307"/>
      <c r="U787" s="307"/>
      <c r="V787" s="307"/>
      <c r="W787" s="307"/>
    </row>
    <row r="788">
      <c r="A788" s="392"/>
      <c r="B788" s="392"/>
      <c r="C788" s="392"/>
      <c r="D788" s="393"/>
      <c r="E788" s="392"/>
      <c r="F788" s="392"/>
      <c r="G788" s="393"/>
      <c r="H788" s="392"/>
      <c r="I788" s="392"/>
      <c r="J788" s="307"/>
      <c r="K788" s="307"/>
      <c r="L788" s="307"/>
      <c r="M788" s="307"/>
      <c r="N788" s="307"/>
      <c r="O788" s="307"/>
      <c r="P788" s="307"/>
      <c r="Q788" s="307"/>
      <c r="R788" s="307"/>
      <c r="S788" s="307"/>
      <c r="T788" s="307"/>
      <c r="U788" s="307"/>
      <c r="V788" s="307"/>
      <c r="W788" s="307"/>
    </row>
    <row r="789">
      <c r="A789" s="392"/>
      <c r="B789" s="392"/>
      <c r="C789" s="392"/>
      <c r="D789" s="393"/>
      <c r="E789" s="392"/>
      <c r="F789" s="392"/>
      <c r="G789" s="393"/>
      <c r="H789" s="392"/>
      <c r="I789" s="392"/>
      <c r="J789" s="307"/>
      <c r="K789" s="307"/>
      <c r="L789" s="307"/>
      <c r="M789" s="307"/>
      <c r="N789" s="307"/>
      <c r="O789" s="307"/>
      <c r="P789" s="307"/>
      <c r="Q789" s="307"/>
      <c r="R789" s="307"/>
      <c r="S789" s="307"/>
      <c r="T789" s="307"/>
      <c r="U789" s="307"/>
      <c r="V789" s="307"/>
      <c r="W789" s="307"/>
    </row>
    <row r="790">
      <c r="A790" s="392"/>
      <c r="B790" s="392"/>
      <c r="C790" s="392"/>
      <c r="D790" s="393"/>
      <c r="E790" s="392"/>
      <c r="F790" s="392"/>
      <c r="G790" s="393"/>
      <c r="H790" s="392"/>
      <c r="I790" s="392"/>
      <c r="J790" s="307"/>
      <c r="K790" s="307"/>
      <c r="L790" s="307"/>
      <c r="M790" s="307"/>
      <c r="N790" s="307"/>
      <c r="O790" s="307"/>
      <c r="P790" s="307"/>
      <c r="Q790" s="307"/>
      <c r="R790" s="307"/>
      <c r="S790" s="307"/>
      <c r="T790" s="307"/>
      <c r="U790" s="307"/>
      <c r="V790" s="307"/>
      <c r="W790" s="307"/>
    </row>
    <row r="791">
      <c r="A791" s="392"/>
      <c r="B791" s="392"/>
      <c r="C791" s="392"/>
      <c r="D791" s="393"/>
      <c r="E791" s="392"/>
      <c r="F791" s="392"/>
      <c r="G791" s="393"/>
      <c r="H791" s="392"/>
      <c r="I791" s="392"/>
      <c r="J791" s="307"/>
      <c r="K791" s="307"/>
      <c r="L791" s="307"/>
      <c r="M791" s="307"/>
      <c r="N791" s="307"/>
      <c r="O791" s="307"/>
      <c r="P791" s="307"/>
      <c r="Q791" s="307"/>
      <c r="R791" s="307"/>
      <c r="S791" s="307"/>
      <c r="T791" s="307"/>
      <c r="U791" s="307"/>
      <c r="V791" s="307"/>
      <c r="W791" s="307"/>
    </row>
    <row r="792">
      <c r="A792" s="392"/>
      <c r="B792" s="392"/>
      <c r="C792" s="392"/>
      <c r="D792" s="393"/>
      <c r="E792" s="392"/>
      <c r="F792" s="392"/>
      <c r="G792" s="393"/>
      <c r="H792" s="392"/>
      <c r="I792" s="392"/>
      <c r="J792" s="307"/>
      <c r="K792" s="307"/>
      <c r="L792" s="307"/>
      <c r="M792" s="307"/>
      <c r="N792" s="307"/>
      <c r="O792" s="307"/>
      <c r="P792" s="307"/>
      <c r="Q792" s="307"/>
      <c r="R792" s="307"/>
      <c r="S792" s="307"/>
      <c r="T792" s="307"/>
      <c r="U792" s="307"/>
      <c r="V792" s="307"/>
      <c r="W792" s="307"/>
    </row>
    <row r="793">
      <c r="A793" s="392"/>
      <c r="B793" s="392"/>
      <c r="C793" s="392"/>
      <c r="D793" s="393"/>
      <c r="E793" s="392"/>
      <c r="F793" s="392"/>
      <c r="G793" s="393"/>
      <c r="H793" s="392"/>
      <c r="I793" s="392"/>
      <c r="J793" s="307"/>
      <c r="K793" s="307"/>
      <c r="L793" s="307"/>
      <c r="M793" s="307"/>
      <c r="N793" s="307"/>
      <c r="O793" s="307"/>
      <c r="P793" s="307"/>
      <c r="Q793" s="307"/>
      <c r="R793" s="307"/>
      <c r="S793" s="307"/>
      <c r="T793" s="307"/>
      <c r="U793" s="307"/>
      <c r="V793" s="307"/>
      <c r="W793" s="307"/>
    </row>
    <row r="794">
      <c r="A794" s="392"/>
      <c r="B794" s="392"/>
      <c r="C794" s="392"/>
      <c r="D794" s="393"/>
      <c r="E794" s="392"/>
      <c r="F794" s="392"/>
      <c r="G794" s="393"/>
      <c r="H794" s="392"/>
      <c r="I794" s="392"/>
      <c r="J794" s="307"/>
      <c r="K794" s="307"/>
      <c r="L794" s="307"/>
      <c r="M794" s="307"/>
      <c r="N794" s="307"/>
      <c r="O794" s="307"/>
      <c r="P794" s="307"/>
      <c r="Q794" s="307"/>
      <c r="R794" s="307"/>
      <c r="S794" s="307"/>
      <c r="T794" s="307"/>
      <c r="U794" s="307"/>
      <c r="V794" s="307"/>
      <c r="W794" s="307"/>
    </row>
    <row r="795">
      <c r="A795" s="392"/>
      <c r="B795" s="392"/>
      <c r="C795" s="392"/>
      <c r="D795" s="393"/>
      <c r="E795" s="392"/>
      <c r="F795" s="392"/>
      <c r="G795" s="393"/>
      <c r="H795" s="392"/>
      <c r="I795" s="392"/>
      <c r="J795" s="307"/>
      <c r="K795" s="307"/>
      <c r="L795" s="307"/>
      <c r="M795" s="307"/>
      <c r="N795" s="307"/>
      <c r="O795" s="307"/>
      <c r="P795" s="307"/>
      <c r="Q795" s="307"/>
      <c r="R795" s="307"/>
      <c r="S795" s="307"/>
      <c r="T795" s="307"/>
      <c r="U795" s="307"/>
      <c r="V795" s="307"/>
      <c r="W795" s="307"/>
    </row>
    <row r="796">
      <c r="A796" s="392"/>
      <c r="B796" s="392"/>
      <c r="C796" s="392"/>
      <c r="D796" s="393"/>
      <c r="E796" s="392"/>
      <c r="F796" s="392"/>
      <c r="G796" s="393"/>
      <c r="H796" s="392"/>
      <c r="I796" s="392"/>
      <c r="J796" s="307"/>
      <c r="K796" s="307"/>
      <c r="L796" s="307"/>
      <c r="M796" s="307"/>
      <c r="N796" s="307"/>
      <c r="O796" s="307"/>
      <c r="P796" s="307"/>
      <c r="Q796" s="307"/>
      <c r="R796" s="307"/>
      <c r="S796" s="307"/>
      <c r="T796" s="307"/>
      <c r="U796" s="307"/>
      <c r="V796" s="307"/>
      <c r="W796" s="307"/>
    </row>
    <row r="797">
      <c r="A797" s="392"/>
      <c r="B797" s="392"/>
      <c r="C797" s="392"/>
      <c r="D797" s="393"/>
      <c r="E797" s="392"/>
      <c r="F797" s="392"/>
      <c r="G797" s="393"/>
      <c r="H797" s="392"/>
      <c r="I797" s="392"/>
      <c r="J797" s="307"/>
      <c r="K797" s="307"/>
      <c r="L797" s="307"/>
      <c r="M797" s="307"/>
      <c r="N797" s="307"/>
      <c r="O797" s="307"/>
      <c r="P797" s="307"/>
      <c r="Q797" s="307"/>
      <c r="R797" s="307"/>
      <c r="S797" s="307"/>
      <c r="T797" s="307"/>
      <c r="U797" s="307"/>
      <c r="V797" s="307"/>
      <c r="W797" s="307"/>
    </row>
    <row r="798">
      <c r="A798" s="392"/>
      <c r="B798" s="392"/>
      <c r="C798" s="392"/>
      <c r="D798" s="393"/>
      <c r="E798" s="392"/>
      <c r="F798" s="392"/>
      <c r="G798" s="393"/>
      <c r="H798" s="392"/>
      <c r="I798" s="392"/>
      <c r="J798" s="307"/>
      <c r="K798" s="307"/>
      <c r="L798" s="307"/>
      <c r="M798" s="307"/>
      <c r="N798" s="307"/>
      <c r="O798" s="307"/>
      <c r="P798" s="307"/>
      <c r="Q798" s="307"/>
      <c r="R798" s="307"/>
      <c r="S798" s="307"/>
      <c r="T798" s="307"/>
      <c r="U798" s="307"/>
      <c r="V798" s="307"/>
      <c r="W798" s="307"/>
    </row>
    <row r="799">
      <c r="A799" s="392"/>
      <c r="B799" s="392"/>
      <c r="C799" s="392"/>
      <c r="D799" s="393"/>
      <c r="E799" s="392"/>
      <c r="F799" s="392"/>
      <c r="G799" s="393"/>
      <c r="H799" s="392"/>
      <c r="I799" s="392"/>
      <c r="J799" s="307"/>
      <c r="K799" s="307"/>
      <c r="L799" s="307"/>
      <c r="M799" s="307"/>
      <c r="N799" s="307"/>
      <c r="O799" s="307"/>
      <c r="P799" s="307"/>
      <c r="Q799" s="307"/>
      <c r="R799" s="307"/>
      <c r="S799" s="307"/>
      <c r="T799" s="307"/>
      <c r="U799" s="307"/>
      <c r="V799" s="307"/>
      <c r="W799" s="307"/>
    </row>
    <row r="800">
      <c r="A800" s="392"/>
      <c r="B800" s="392"/>
      <c r="C800" s="392"/>
      <c r="D800" s="393"/>
      <c r="E800" s="392"/>
      <c r="F800" s="392"/>
      <c r="G800" s="393"/>
      <c r="H800" s="392"/>
      <c r="I800" s="392"/>
      <c r="J800" s="307"/>
      <c r="K800" s="307"/>
      <c r="L800" s="307"/>
      <c r="M800" s="307"/>
      <c r="N800" s="307"/>
      <c r="O800" s="307"/>
      <c r="P800" s="307"/>
      <c r="Q800" s="307"/>
      <c r="R800" s="307"/>
      <c r="S800" s="307"/>
      <c r="T800" s="307"/>
      <c r="U800" s="307"/>
      <c r="V800" s="307"/>
      <c r="W800" s="307"/>
    </row>
    <row r="801">
      <c r="A801" s="392"/>
      <c r="B801" s="392"/>
      <c r="C801" s="392"/>
      <c r="D801" s="393"/>
      <c r="E801" s="392"/>
      <c r="F801" s="392"/>
      <c r="G801" s="393"/>
      <c r="H801" s="392"/>
      <c r="I801" s="392"/>
      <c r="J801" s="307"/>
      <c r="K801" s="307"/>
      <c r="L801" s="307"/>
      <c r="M801" s="307"/>
      <c r="N801" s="307"/>
      <c r="O801" s="307"/>
      <c r="P801" s="307"/>
      <c r="Q801" s="307"/>
      <c r="R801" s="307"/>
      <c r="S801" s="307"/>
      <c r="T801" s="307"/>
      <c r="U801" s="307"/>
      <c r="V801" s="307"/>
      <c r="W801" s="307"/>
    </row>
    <row r="802">
      <c r="A802" s="392"/>
      <c r="B802" s="392"/>
      <c r="C802" s="392"/>
      <c r="D802" s="393"/>
      <c r="E802" s="392"/>
      <c r="F802" s="392"/>
      <c r="G802" s="393"/>
      <c r="H802" s="392"/>
      <c r="I802" s="392"/>
      <c r="J802" s="307"/>
      <c r="K802" s="307"/>
      <c r="L802" s="307"/>
      <c r="M802" s="307"/>
      <c r="N802" s="307"/>
      <c r="O802" s="307"/>
      <c r="P802" s="307"/>
      <c r="Q802" s="307"/>
      <c r="R802" s="307"/>
      <c r="S802" s="307"/>
      <c r="T802" s="307"/>
      <c r="U802" s="307"/>
      <c r="V802" s="307"/>
      <c r="W802" s="307"/>
    </row>
    <row r="803">
      <c r="A803" s="392"/>
      <c r="B803" s="392"/>
      <c r="C803" s="392"/>
      <c r="D803" s="393"/>
      <c r="E803" s="392"/>
      <c r="F803" s="392"/>
      <c r="G803" s="393"/>
      <c r="H803" s="392"/>
      <c r="I803" s="392"/>
      <c r="J803" s="307"/>
      <c r="K803" s="307"/>
      <c r="L803" s="307"/>
      <c r="M803" s="307"/>
      <c r="N803" s="307"/>
      <c r="O803" s="307"/>
      <c r="P803" s="307"/>
      <c r="Q803" s="307"/>
      <c r="R803" s="307"/>
      <c r="S803" s="307"/>
      <c r="T803" s="307"/>
      <c r="U803" s="307"/>
      <c r="V803" s="307"/>
      <c r="W803" s="307"/>
    </row>
    <row r="804">
      <c r="A804" s="392"/>
      <c r="B804" s="392"/>
      <c r="C804" s="392"/>
      <c r="D804" s="393"/>
      <c r="E804" s="392"/>
      <c r="F804" s="392"/>
      <c r="G804" s="393"/>
      <c r="H804" s="392"/>
      <c r="I804" s="392"/>
      <c r="J804" s="307"/>
      <c r="K804" s="307"/>
      <c r="L804" s="307"/>
      <c r="M804" s="307"/>
      <c r="N804" s="307"/>
      <c r="O804" s="307"/>
      <c r="P804" s="307"/>
      <c r="Q804" s="307"/>
      <c r="R804" s="307"/>
      <c r="S804" s="307"/>
      <c r="T804" s="307"/>
      <c r="U804" s="307"/>
      <c r="V804" s="307"/>
      <c r="W804" s="307"/>
    </row>
    <row r="805">
      <c r="A805" s="392"/>
      <c r="B805" s="392"/>
      <c r="C805" s="392"/>
      <c r="D805" s="393"/>
      <c r="E805" s="392"/>
      <c r="F805" s="392"/>
      <c r="G805" s="393"/>
      <c r="H805" s="392"/>
      <c r="I805" s="392"/>
      <c r="J805" s="307"/>
      <c r="K805" s="307"/>
      <c r="L805" s="307"/>
      <c r="M805" s="307"/>
      <c r="N805" s="307"/>
      <c r="O805" s="307"/>
      <c r="P805" s="307"/>
      <c r="Q805" s="307"/>
      <c r="R805" s="307"/>
      <c r="S805" s="307"/>
      <c r="T805" s="307"/>
      <c r="U805" s="307"/>
      <c r="V805" s="307"/>
      <c r="W805" s="307"/>
    </row>
    <row r="806">
      <c r="A806" s="392"/>
      <c r="B806" s="392"/>
      <c r="C806" s="392"/>
      <c r="D806" s="393"/>
      <c r="E806" s="392"/>
      <c r="F806" s="392"/>
      <c r="G806" s="393"/>
      <c r="H806" s="392"/>
      <c r="I806" s="392"/>
      <c r="J806" s="307"/>
      <c r="K806" s="307"/>
      <c r="L806" s="307"/>
      <c r="M806" s="307"/>
      <c r="N806" s="307"/>
      <c r="O806" s="307"/>
      <c r="P806" s="307"/>
      <c r="Q806" s="307"/>
      <c r="R806" s="307"/>
      <c r="S806" s="307"/>
      <c r="T806" s="307"/>
      <c r="U806" s="307"/>
      <c r="V806" s="307"/>
      <c r="W806" s="307"/>
    </row>
    <row r="807">
      <c r="A807" s="392"/>
      <c r="B807" s="392"/>
      <c r="C807" s="392"/>
      <c r="D807" s="393"/>
      <c r="E807" s="392"/>
      <c r="F807" s="392"/>
      <c r="G807" s="393"/>
      <c r="H807" s="392"/>
      <c r="I807" s="392"/>
      <c r="J807" s="307"/>
      <c r="K807" s="307"/>
      <c r="L807" s="307"/>
      <c r="M807" s="307"/>
      <c r="N807" s="307"/>
      <c r="O807" s="307"/>
      <c r="P807" s="307"/>
      <c r="Q807" s="307"/>
      <c r="R807" s="307"/>
      <c r="S807" s="307"/>
      <c r="T807" s="307"/>
      <c r="U807" s="307"/>
      <c r="V807" s="307"/>
      <c r="W807" s="307"/>
    </row>
    <row r="808">
      <c r="A808" s="392"/>
      <c r="B808" s="392"/>
      <c r="C808" s="392"/>
      <c r="D808" s="393"/>
      <c r="E808" s="392"/>
      <c r="F808" s="392"/>
      <c r="G808" s="393"/>
      <c r="H808" s="392"/>
      <c r="I808" s="392"/>
      <c r="J808" s="307"/>
      <c r="K808" s="307"/>
      <c r="L808" s="307"/>
      <c r="M808" s="307"/>
      <c r="N808" s="307"/>
      <c r="O808" s="307"/>
      <c r="P808" s="307"/>
      <c r="Q808" s="307"/>
      <c r="R808" s="307"/>
      <c r="S808" s="307"/>
      <c r="T808" s="307"/>
      <c r="U808" s="307"/>
      <c r="V808" s="307"/>
      <c r="W808" s="307"/>
    </row>
    <row r="809">
      <c r="A809" s="392"/>
      <c r="B809" s="392"/>
      <c r="C809" s="392"/>
      <c r="D809" s="393"/>
      <c r="E809" s="392"/>
      <c r="F809" s="392"/>
      <c r="G809" s="393"/>
      <c r="H809" s="392"/>
      <c r="I809" s="392"/>
      <c r="J809" s="307"/>
      <c r="K809" s="307"/>
      <c r="L809" s="307"/>
      <c r="M809" s="307"/>
      <c r="N809" s="307"/>
      <c r="O809" s="307"/>
      <c r="P809" s="307"/>
      <c r="Q809" s="307"/>
      <c r="R809" s="307"/>
      <c r="S809" s="307"/>
      <c r="T809" s="307"/>
      <c r="U809" s="307"/>
      <c r="V809" s="307"/>
      <c r="W809" s="307"/>
    </row>
    <row r="810">
      <c r="A810" s="392"/>
      <c r="B810" s="392"/>
      <c r="C810" s="392"/>
      <c r="D810" s="393"/>
      <c r="E810" s="392"/>
      <c r="F810" s="392"/>
      <c r="G810" s="393"/>
      <c r="H810" s="392"/>
      <c r="I810" s="392"/>
      <c r="J810" s="307"/>
      <c r="K810" s="307"/>
      <c r="L810" s="307"/>
      <c r="M810" s="307"/>
      <c r="N810" s="307"/>
      <c r="O810" s="307"/>
      <c r="P810" s="307"/>
      <c r="Q810" s="307"/>
      <c r="R810" s="307"/>
      <c r="S810" s="307"/>
      <c r="T810" s="307"/>
      <c r="U810" s="307"/>
      <c r="V810" s="307"/>
      <c r="W810" s="307"/>
    </row>
    <row r="811">
      <c r="A811" s="392"/>
      <c r="B811" s="392"/>
      <c r="C811" s="392"/>
      <c r="D811" s="393"/>
      <c r="E811" s="392"/>
      <c r="F811" s="392"/>
      <c r="G811" s="393"/>
      <c r="H811" s="392"/>
      <c r="I811" s="392"/>
      <c r="J811" s="307"/>
      <c r="K811" s="307"/>
      <c r="L811" s="307"/>
      <c r="M811" s="307"/>
      <c r="N811" s="307"/>
      <c r="O811" s="307"/>
      <c r="P811" s="307"/>
      <c r="Q811" s="307"/>
      <c r="R811" s="307"/>
      <c r="S811" s="307"/>
      <c r="T811" s="307"/>
      <c r="U811" s="307"/>
      <c r="V811" s="307"/>
      <c r="W811" s="307"/>
    </row>
    <row r="812">
      <c r="A812" s="392"/>
      <c r="B812" s="392"/>
      <c r="C812" s="392"/>
      <c r="D812" s="393"/>
      <c r="E812" s="392"/>
      <c r="F812" s="392"/>
      <c r="G812" s="393"/>
      <c r="H812" s="392"/>
      <c r="I812" s="392"/>
      <c r="J812" s="307"/>
      <c r="K812" s="307"/>
      <c r="L812" s="307"/>
      <c r="M812" s="307"/>
      <c r="N812" s="307"/>
      <c r="O812" s="307"/>
      <c r="P812" s="307"/>
      <c r="Q812" s="307"/>
      <c r="R812" s="307"/>
      <c r="S812" s="307"/>
      <c r="T812" s="307"/>
      <c r="U812" s="307"/>
      <c r="V812" s="307"/>
      <c r="W812" s="307"/>
    </row>
    <row r="813">
      <c r="A813" s="392"/>
      <c r="B813" s="392"/>
      <c r="C813" s="392"/>
      <c r="D813" s="393"/>
      <c r="E813" s="392"/>
      <c r="F813" s="392"/>
      <c r="G813" s="393"/>
      <c r="H813" s="392"/>
      <c r="I813" s="392"/>
      <c r="J813" s="307"/>
      <c r="K813" s="307"/>
      <c r="L813" s="307"/>
      <c r="M813" s="307"/>
      <c r="N813" s="307"/>
      <c r="O813" s="307"/>
      <c r="P813" s="307"/>
      <c r="Q813" s="307"/>
      <c r="R813" s="307"/>
      <c r="S813" s="307"/>
      <c r="T813" s="307"/>
      <c r="U813" s="307"/>
      <c r="V813" s="307"/>
      <c r="W813" s="307"/>
    </row>
    <row r="814">
      <c r="A814" s="392"/>
      <c r="B814" s="392"/>
      <c r="C814" s="392"/>
      <c r="D814" s="393"/>
      <c r="E814" s="392"/>
      <c r="F814" s="392"/>
      <c r="G814" s="393"/>
      <c r="H814" s="392"/>
      <c r="I814" s="392"/>
      <c r="J814" s="307"/>
      <c r="K814" s="307"/>
      <c r="L814" s="307"/>
      <c r="M814" s="307"/>
      <c r="N814" s="307"/>
      <c r="O814" s="307"/>
      <c r="P814" s="307"/>
      <c r="Q814" s="307"/>
      <c r="R814" s="307"/>
      <c r="S814" s="307"/>
      <c r="T814" s="307"/>
      <c r="U814" s="307"/>
      <c r="V814" s="307"/>
      <c r="W814" s="307"/>
    </row>
    <row r="815">
      <c r="A815" s="392"/>
      <c r="B815" s="392"/>
      <c r="C815" s="392"/>
      <c r="D815" s="393"/>
      <c r="E815" s="392"/>
      <c r="F815" s="392"/>
      <c r="G815" s="393"/>
      <c r="H815" s="392"/>
      <c r="I815" s="392"/>
      <c r="J815" s="307"/>
      <c r="K815" s="307"/>
      <c r="L815" s="307"/>
      <c r="M815" s="307"/>
      <c r="N815" s="307"/>
      <c r="O815" s="307"/>
      <c r="P815" s="307"/>
      <c r="Q815" s="307"/>
      <c r="R815" s="307"/>
      <c r="S815" s="307"/>
      <c r="T815" s="307"/>
      <c r="U815" s="307"/>
      <c r="V815" s="307"/>
      <c r="W815" s="307"/>
    </row>
    <row r="816">
      <c r="A816" s="392"/>
      <c r="B816" s="392"/>
      <c r="C816" s="392"/>
      <c r="D816" s="393"/>
      <c r="E816" s="392"/>
      <c r="F816" s="392"/>
      <c r="G816" s="393"/>
      <c r="H816" s="392"/>
      <c r="I816" s="392"/>
      <c r="J816" s="307"/>
      <c r="K816" s="307"/>
      <c r="L816" s="307"/>
      <c r="M816" s="307"/>
      <c r="N816" s="307"/>
      <c r="O816" s="307"/>
      <c r="P816" s="307"/>
      <c r="Q816" s="307"/>
      <c r="R816" s="307"/>
      <c r="S816" s="307"/>
      <c r="T816" s="307"/>
      <c r="U816" s="307"/>
      <c r="V816" s="307"/>
      <c r="W816" s="307"/>
    </row>
    <row r="817">
      <c r="A817" s="392"/>
      <c r="B817" s="392"/>
      <c r="C817" s="392"/>
      <c r="D817" s="393"/>
      <c r="E817" s="392"/>
      <c r="F817" s="392"/>
      <c r="G817" s="393"/>
      <c r="H817" s="392"/>
      <c r="I817" s="392"/>
      <c r="J817" s="307"/>
      <c r="K817" s="307"/>
      <c r="L817" s="307"/>
      <c r="M817" s="307"/>
      <c r="N817" s="307"/>
      <c r="O817" s="307"/>
      <c r="P817" s="307"/>
      <c r="Q817" s="307"/>
      <c r="R817" s="307"/>
      <c r="S817" s="307"/>
      <c r="T817" s="307"/>
      <c r="U817" s="307"/>
      <c r="V817" s="307"/>
      <c r="W817" s="307"/>
    </row>
    <row r="818">
      <c r="A818" s="392"/>
      <c r="B818" s="392"/>
      <c r="C818" s="392"/>
      <c r="D818" s="393"/>
      <c r="E818" s="392"/>
      <c r="F818" s="392"/>
      <c r="G818" s="393"/>
      <c r="H818" s="392"/>
      <c r="I818" s="392"/>
      <c r="J818" s="307"/>
      <c r="K818" s="307"/>
      <c r="L818" s="307"/>
      <c r="M818" s="307"/>
      <c r="N818" s="307"/>
      <c r="O818" s="307"/>
      <c r="P818" s="307"/>
      <c r="Q818" s="307"/>
      <c r="R818" s="307"/>
      <c r="S818" s="307"/>
      <c r="T818" s="307"/>
      <c r="U818" s="307"/>
      <c r="V818" s="307"/>
      <c r="W818" s="307"/>
    </row>
    <row r="819">
      <c r="A819" s="392"/>
      <c r="B819" s="392"/>
      <c r="C819" s="392"/>
      <c r="D819" s="393"/>
      <c r="E819" s="392"/>
      <c r="F819" s="392"/>
      <c r="G819" s="393"/>
      <c r="H819" s="392"/>
      <c r="I819" s="392"/>
      <c r="J819" s="307"/>
      <c r="K819" s="307"/>
      <c r="L819" s="307"/>
      <c r="M819" s="307"/>
      <c r="N819" s="307"/>
      <c r="O819" s="307"/>
      <c r="P819" s="307"/>
      <c r="Q819" s="307"/>
      <c r="R819" s="307"/>
      <c r="S819" s="307"/>
      <c r="T819" s="307"/>
      <c r="U819" s="307"/>
      <c r="V819" s="307"/>
      <c r="W819" s="307"/>
    </row>
    <row r="820">
      <c r="A820" s="392"/>
      <c r="B820" s="392"/>
      <c r="C820" s="392"/>
      <c r="D820" s="393"/>
      <c r="E820" s="392"/>
      <c r="F820" s="392"/>
      <c r="G820" s="393"/>
      <c r="H820" s="392"/>
      <c r="I820" s="392"/>
      <c r="J820" s="307"/>
      <c r="K820" s="307"/>
      <c r="L820" s="307"/>
      <c r="M820" s="307"/>
      <c r="N820" s="307"/>
      <c r="O820" s="307"/>
      <c r="P820" s="307"/>
      <c r="Q820" s="307"/>
      <c r="R820" s="307"/>
      <c r="S820" s="307"/>
      <c r="T820" s="307"/>
      <c r="U820" s="307"/>
      <c r="V820" s="307"/>
      <c r="W820" s="307"/>
    </row>
    <row r="821">
      <c r="A821" s="392"/>
      <c r="B821" s="392"/>
      <c r="C821" s="392"/>
      <c r="D821" s="393"/>
      <c r="E821" s="392"/>
      <c r="F821" s="392"/>
      <c r="G821" s="393"/>
      <c r="H821" s="392"/>
      <c r="I821" s="392"/>
      <c r="J821" s="307"/>
      <c r="K821" s="307"/>
      <c r="L821" s="307"/>
      <c r="M821" s="307"/>
      <c r="N821" s="307"/>
      <c r="O821" s="307"/>
      <c r="P821" s="307"/>
      <c r="Q821" s="307"/>
      <c r="R821" s="307"/>
      <c r="S821" s="307"/>
      <c r="T821" s="307"/>
      <c r="U821" s="307"/>
      <c r="V821" s="307"/>
      <c r="W821" s="307"/>
    </row>
    <row r="822">
      <c r="A822" s="392"/>
      <c r="B822" s="392"/>
      <c r="C822" s="392"/>
      <c r="D822" s="393"/>
      <c r="E822" s="392"/>
      <c r="F822" s="392"/>
      <c r="G822" s="393"/>
      <c r="H822" s="392"/>
      <c r="I822" s="392"/>
      <c r="J822" s="307"/>
      <c r="K822" s="307"/>
      <c r="L822" s="307"/>
      <c r="M822" s="307"/>
      <c r="N822" s="307"/>
      <c r="O822" s="307"/>
      <c r="P822" s="307"/>
      <c r="Q822" s="307"/>
      <c r="R822" s="307"/>
      <c r="S822" s="307"/>
      <c r="T822" s="307"/>
      <c r="U822" s="307"/>
      <c r="V822" s="307"/>
      <c r="W822" s="307"/>
    </row>
    <row r="823">
      <c r="A823" s="392"/>
      <c r="B823" s="392"/>
      <c r="C823" s="392"/>
      <c r="D823" s="393"/>
      <c r="E823" s="392"/>
      <c r="F823" s="392"/>
      <c r="G823" s="393"/>
      <c r="H823" s="392"/>
      <c r="I823" s="392"/>
      <c r="J823" s="307"/>
      <c r="K823" s="307"/>
      <c r="L823" s="307"/>
      <c r="M823" s="307"/>
      <c r="N823" s="307"/>
      <c r="O823" s="307"/>
      <c r="P823" s="307"/>
      <c r="Q823" s="307"/>
      <c r="R823" s="307"/>
      <c r="S823" s="307"/>
      <c r="T823" s="307"/>
      <c r="U823" s="307"/>
      <c r="V823" s="307"/>
      <c r="W823" s="307"/>
    </row>
    <row r="824">
      <c r="A824" s="392"/>
      <c r="B824" s="392"/>
      <c r="C824" s="392"/>
      <c r="D824" s="393"/>
      <c r="E824" s="392"/>
      <c r="F824" s="392"/>
      <c r="G824" s="393"/>
      <c r="H824" s="392"/>
      <c r="I824" s="392"/>
      <c r="J824" s="307"/>
      <c r="K824" s="307"/>
      <c r="L824" s="307"/>
      <c r="M824" s="307"/>
      <c r="N824" s="307"/>
      <c r="O824" s="307"/>
      <c r="P824" s="307"/>
      <c r="Q824" s="307"/>
      <c r="R824" s="307"/>
      <c r="S824" s="307"/>
      <c r="T824" s="307"/>
      <c r="U824" s="307"/>
      <c r="V824" s="307"/>
      <c r="W824" s="307"/>
    </row>
    <row r="825">
      <c r="A825" s="392"/>
      <c r="B825" s="392"/>
      <c r="C825" s="392"/>
      <c r="D825" s="393"/>
      <c r="E825" s="392"/>
      <c r="F825" s="392"/>
      <c r="G825" s="393"/>
      <c r="H825" s="392"/>
      <c r="I825" s="392"/>
      <c r="J825" s="307"/>
      <c r="K825" s="307"/>
      <c r="L825" s="307"/>
      <c r="M825" s="307"/>
      <c r="N825" s="307"/>
      <c r="O825" s="307"/>
      <c r="P825" s="307"/>
      <c r="Q825" s="307"/>
      <c r="R825" s="307"/>
      <c r="S825" s="307"/>
      <c r="T825" s="307"/>
      <c r="U825" s="307"/>
      <c r="V825" s="307"/>
      <c r="W825" s="307"/>
    </row>
    <row r="826">
      <c r="A826" s="392"/>
      <c r="B826" s="392"/>
      <c r="C826" s="392"/>
      <c r="D826" s="393"/>
      <c r="E826" s="392"/>
      <c r="F826" s="392"/>
      <c r="G826" s="393"/>
      <c r="H826" s="392"/>
      <c r="I826" s="392"/>
      <c r="J826" s="307"/>
      <c r="K826" s="307"/>
      <c r="L826" s="307"/>
      <c r="M826" s="307"/>
      <c r="N826" s="307"/>
      <c r="O826" s="307"/>
      <c r="P826" s="307"/>
      <c r="Q826" s="307"/>
      <c r="R826" s="307"/>
      <c r="S826" s="307"/>
      <c r="T826" s="307"/>
      <c r="U826" s="307"/>
      <c r="V826" s="307"/>
      <c r="W826" s="307"/>
    </row>
    <row r="827">
      <c r="A827" s="392"/>
      <c r="B827" s="392"/>
      <c r="C827" s="392"/>
      <c r="D827" s="393"/>
      <c r="E827" s="392"/>
      <c r="F827" s="392"/>
      <c r="G827" s="393"/>
      <c r="H827" s="392"/>
      <c r="I827" s="392"/>
      <c r="J827" s="307"/>
      <c r="K827" s="307"/>
      <c r="L827" s="307"/>
      <c r="M827" s="307"/>
      <c r="N827" s="307"/>
      <c r="O827" s="307"/>
      <c r="P827" s="307"/>
      <c r="Q827" s="307"/>
      <c r="R827" s="307"/>
      <c r="S827" s="307"/>
      <c r="T827" s="307"/>
      <c r="U827" s="307"/>
      <c r="V827" s="307"/>
      <c r="W827" s="307"/>
    </row>
    <row r="828">
      <c r="A828" s="392"/>
      <c r="B828" s="392"/>
      <c r="C828" s="392"/>
      <c r="D828" s="393"/>
      <c r="E828" s="392"/>
      <c r="F828" s="392"/>
      <c r="G828" s="393"/>
      <c r="H828" s="392"/>
      <c r="I828" s="392"/>
      <c r="J828" s="307"/>
      <c r="K828" s="307"/>
      <c r="L828" s="307"/>
      <c r="M828" s="307"/>
      <c r="N828" s="307"/>
      <c r="O828" s="307"/>
      <c r="P828" s="307"/>
      <c r="Q828" s="307"/>
      <c r="R828" s="307"/>
      <c r="S828" s="307"/>
      <c r="T828" s="307"/>
      <c r="U828" s="307"/>
      <c r="V828" s="307"/>
      <c r="W828" s="307"/>
    </row>
    <row r="829">
      <c r="A829" s="392"/>
      <c r="B829" s="392"/>
      <c r="C829" s="392"/>
      <c r="D829" s="393"/>
      <c r="E829" s="392"/>
      <c r="F829" s="392"/>
      <c r="G829" s="393"/>
      <c r="H829" s="392"/>
      <c r="I829" s="392"/>
      <c r="J829" s="307"/>
      <c r="K829" s="307"/>
      <c r="L829" s="307"/>
      <c r="M829" s="307"/>
      <c r="N829" s="307"/>
      <c r="O829" s="307"/>
      <c r="P829" s="307"/>
      <c r="Q829" s="307"/>
      <c r="R829" s="307"/>
      <c r="S829" s="307"/>
      <c r="T829" s="307"/>
      <c r="U829" s="307"/>
      <c r="V829" s="307"/>
      <c r="W829" s="307"/>
    </row>
    <row r="830">
      <c r="A830" s="392"/>
      <c r="B830" s="392"/>
      <c r="C830" s="392"/>
      <c r="D830" s="393"/>
      <c r="E830" s="392"/>
      <c r="F830" s="392"/>
      <c r="G830" s="393"/>
      <c r="H830" s="392"/>
      <c r="I830" s="392"/>
      <c r="J830" s="307"/>
      <c r="K830" s="307"/>
      <c r="L830" s="307"/>
      <c r="M830" s="307"/>
      <c r="N830" s="307"/>
      <c r="O830" s="307"/>
      <c r="P830" s="307"/>
      <c r="Q830" s="307"/>
      <c r="R830" s="307"/>
      <c r="S830" s="307"/>
      <c r="T830" s="307"/>
      <c r="U830" s="307"/>
      <c r="V830" s="307"/>
      <c r="W830" s="307"/>
    </row>
    <row r="831">
      <c r="A831" s="392"/>
      <c r="B831" s="392"/>
      <c r="C831" s="392"/>
      <c r="D831" s="393"/>
      <c r="E831" s="392"/>
      <c r="F831" s="392"/>
      <c r="G831" s="393"/>
      <c r="H831" s="392"/>
      <c r="I831" s="392"/>
      <c r="J831" s="307"/>
      <c r="K831" s="307"/>
      <c r="L831" s="307"/>
      <c r="M831" s="307"/>
      <c r="N831" s="307"/>
      <c r="O831" s="307"/>
      <c r="P831" s="307"/>
      <c r="Q831" s="307"/>
      <c r="R831" s="307"/>
      <c r="S831" s="307"/>
      <c r="T831" s="307"/>
      <c r="U831" s="307"/>
      <c r="V831" s="307"/>
      <c r="W831" s="307"/>
    </row>
    <row r="832">
      <c r="A832" s="392"/>
      <c r="B832" s="392"/>
      <c r="C832" s="392"/>
      <c r="D832" s="393"/>
      <c r="E832" s="392"/>
      <c r="F832" s="392"/>
      <c r="G832" s="393"/>
      <c r="H832" s="392"/>
      <c r="I832" s="392"/>
      <c r="J832" s="307"/>
      <c r="K832" s="307"/>
      <c r="L832" s="307"/>
      <c r="M832" s="307"/>
      <c r="N832" s="307"/>
      <c r="O832" s="307"/>
      <c r="P832" s="307"/>
      <c r="Q832" s="307"/>
      <c r="R832" s="307"/>
      <c r="S832" s="307"/>
      <c r="T832" s="307"/>
      <c r="U832" s="307"/>
      <c r="V832" s="307"/>
      <c r="W832" s="307"/>
    </row>
    <row r="833">
      <c r="A833" s="392"/>
      <c r="B833" s="392"/>
      <c r="C833" s="392"/>
      <c r="D833" s="393"/>
      <c r="E833" s="392"/>
      <c r="F833" s="392"/>
      <c r="G833" s="393"/>
      <c r="H833" s="392"/>
      <c r="I833" s="392"/>
      <c r="J833" s="307"/>
      <c r="K833" s="307"/>
      <c r="L833" s="307"/>
      <c r="M833" s="307"/>
      <c r="N833" s="307"/>
      <c r="O833" s="307"/>
      <c r="P833" s="307"/>
      <c r="Q833" s="307"/>
      <c r="R833" s="307"/>
      <c r="S833" s="307"/>
      <c r="T833" s="307"/>
      <c r="U833" s="307"/>
      <c r="V833" s="307"/>
      <c r="W833" s="307"/>
    </row>
    <row r="834">
      <c r="A834" s="392"/>
      <c r="B834" s="392"/>
      <c r="C834" s="392"/>
      <c r="D834" s="393"/>
      <c r="E834" s="392"/>
      <c r="F834" s="392"/>
      <c r="G834" s="393"/>
      <c r="H834" s="392"/>
      <c r="I834" s="392"/>
      <c r="J834" s="307"/>
      <c r="K834" s="307"/>
      <c r="L834" s="307"/>
      <c r="M834" s="307"/>
      <c r="N834" s="307"/>
      <c r="O834" s="307"/>
      <c r="P834" s="307"/>
      <c r="Q834" s="307"/>
      <c r="R834" s="307"/>
      <c r="S834" s="307"/>
      <c r="T834" s="307"/>
      <c r="U834" s="307"/>
      <c r="V834" s="307"/>
      <c r="W834" s="307"/>
    </row>
    <row r="835">
      <c r="A835" s="392"/>
      <c r="B835" s="392"/>
      <c r="C835" s="392"/>
      <c r="D835" s="393"/>
      <c r="E835" s="392"/>
      <c r="F835" s="392"/>
      <c r="G835" s="393"/>
      <c r="H835" s="392"/>
      <c r="I835" s="392"/>
      <c r="J835" s="307"/>
      <c r="K835" s="307"/>
      <c r="L835" s="307"/>
      <c r="M835" s="307"/>
      <c r="N835" s="307"/>
      <c r="O835" s="307"/>
      <c r="P835" s="307"/>
      <c r="Q835" s="307"/>
      <c r="R835" s="307"/>
      <c r="S835" s="307"/>
      <c r="T835" s="307"/>
      <c r="U835" s="307"/>
      <c r="V835" s="307"/>
      <c r="W835" s="307"/>
    </row>
    <row r="836">
      <c r="A836" s="392"/>
      <c r="B836" s="392"/>
      <c r="C836" s="392"/>
      <c r="D836" s="393"/>
      <c r="E836" s="392"/>
      <c r="F836" s="392"/>
      <c r="G836" s="393"/>
      <c r="H836" s="392"/>
      <c r="I836" s="392"/>
      <c r="J836" s="307"/>
      <c r="K836" s="307"/>
      <c r="L836" s="307"/>
      <c r="M836" s="307"/>
      <c r="N836" s="307"/>
      <c r="O836" s="307"/>
      <c r="P836" s="307"/>
      <c r="Q836" s="307"/>
      <c r="R836" s="307"/>
      <c r="S836" s="307"/>
      <c r="T836" s="307"/>
      <c r="U836" s="307"/>
      <c r="V836" s="307"/>
      <c r="W836" s="307"/>
    </row>
    <row r="837">
      <c r="A837" s="392"/>
      <c r="B837" s="392"/>
      <c r="C837" s="392"/>
      <c r="D837" s="393"/>
      <c r="E837" s="392"/>
      <c r="F837" s="392"/>
      <c r="G837" s="393"/>
      <c r="H837" s="392"/>
      <c r="I837" s="392"/>
      <c r="J837" s="307"/>
      <c r="K837" s="307"/>
      <c r="L837" s="307"/>
      <c r="M837" s="307"/>
      <c r="N837" s="307"/>
      <c r="O837" s="307"/>
      <c r="P837" s="307"/>
      <c r="Q837" s="307"/>
      <c r="R837" s="307"/>
      <c r="S837" s="307"/>
      <c r="T837" s="307"/>
      <c r="U837" s="307"/>
      <c r="V837" s="307"/>
      <c r="W837" s="307"/>
    </row>
    <row r="838">
      <c r="A838" s="392"/>
      <c r="B838" s="392"/>
      <c r="C838" s="392"/>
      <c r="D838" s="393"/>
      <c r="E838" s="392"/>
      <c r="F838" s="392"/>
      <c r="G838" s="393"/>
      <c r="H838" s="392"/>
      <c r="I838" s="392"/>
      <c r="J838" s="307"/>
      <c r="K838" s="307"/>
      <c r="L838" s="307"/>
      <c r="M838" s="307"/>
      <c r="N838" s="307"/>
      <c r="O838" s="307"/>
      <c r="P838" s="307"/>
      <c r="Q838" s="307"/>
      <c r="R838" s="307"/>
      <c r="S838" s="307"/>
      <c r="T838" s="307"/>
      <c r="U838" s="307"/>
      <c r="V838" s="307"/>
      <c r="W838" s="307"/>
    </row>
    <row r="839">
      <c r="A839" s="392"/>
      <c r="B839" s="392"/>
      <c r="C839" s="392"/>
      <c r="D839" s="393"/>
      <c r="E839" s="392"/>
      <c r="F839" s="392"/>
      <c r="G839" s="393"/>
      <c r="H839" s="392"/>
      <c r="I839" s="392"/>
      <c r="J839" s="307"/>
      <c r="K839" s="307"/>
      <c r="L839" s="307"/>
      <c r="M839" s="307"/>
      <c r="N839" s="307"/>
      <c r="O839" s="307"/>
      <c r="P839" s="307"/>
      <c r="Q839" s="307"/>
      <c r="R839" s="307"/>
      <c r="S839" s="307"/>
      <c r="T839" s="307"/>
      <c r="U839" s="307"/>
      <c r="V839" s="307"/>
      <c r="W839" s="307"/>
    </row>
    <row r="840">
      <c r="A840" s="392"/>
      <c r="B840" s="392"/>
      <c r="C840" s="392"/>
      <c r="D840" s="393"/>
      <c r="E840" s="392"/>
      <c r="F840" s="392"/>
      <c r="G840" s="393"/>
      <c r="H840" s="392"/>
      <c r="I840" s="392"/>
      <c r="J840" s="307"/>
      <c r="K840" s="307"/>
      <c r="L840" s="307"/>
      <c r="M840" s="307"/>
      <c r="N840" s="307"/>
      <c r="O840" s="307"/>
      <c r="P840" s="307"/>
      <c r="Q840" s="307"/>
      <c r="R840" s="307"/>
      <c r="S840" s="307"/>
      <c r="T840" s="307"/>
      <c r="U840" s="307"/>
      <c r="V840" s="307"/>
      <c r="W840" s="307"/>
    </row>
    <row r="841">
      <c r="A841" s="392"/>
      <c r="B841" s="392"/>
      <c r="C841" s="392"/>
      <c r="D841" s="393"/>
      <c r="E841" s="392"/>
      <c r="F841" s="392"/>
      <c r="G841" s="393"/>
      <c r="H841" s="392"/>
      <c r="I841" s="392"/>
      <c r="J841" s="307"/>
      <c r="K841" s="307"/>
      <c r="L841" s="307"/>
      <c r="M841" s="307"/>
      <c r="N841" s="307"/>
      <c r="O841" s="307"/>
      <c r="P841" s="307"/>
      <c r="Q841" s="307"/>
      <c r="R841" s="307"/>
      <c r="S841" s="307"/>
      <c r="T841" s="307"/>
      <c r="U841" s="307"/>
      <c r="V841" s="307"/>
      <c r="W841" s="307"/>
    </row>
    <row r="842">
      <c r="A842" s="392"/>
      <c r="B842" s="392"/>
      <c r="C842" s="392"/>
      <c r="D842" s="393"/>
      <c r="E842" s="392"/>
      <c r="F842" s="392"/>
      <c r="G842" s="393"/>
      <c r="H842" s="392"/>
      <c r="I842" s="392"/>
      <c r="J842" s="307"/>
      <c r="K842" s="307"/>
      <c r="L842" s="307"/>
      <c r="M842" s="307"/>
      <c r="N842" s="307"/>
      <c r="O842" s="307"/>
      <c r="P842" s="307"/>
      <c r="Q842" s="307"/>
      <c r="R842" s="307"/>
      <c r="S842" s="307"/>
      <c r="T842" s="307"/>
      <c r="U842" s="307"/>
      <c r="V842" s="307"/>
      <c r="W842" s="307"/>
    </row>
    <row r="843">
      <c r="A843" s="392"/>
      <c r="B843" s="392"/>
      <c r="C843" s="392"/>
      <c r="D843" s="393"/>
      <c r="E843" s="392"/>
      <c r="F843" s="392"/>
      <c r="G843" s="393"/>
      <c r="H843" s="392"/>
      <c r="I843" s="392"/>
      <c r="J843" s="307"/>
      <c r="K843" s="307"/>
      <c r="L843" s="307"/>
      <c r="M843" s="307"/>
      <c r="N843" s="307"/>
      <c r="O843" s="307"/>
      <c r="P843" s="307"/>
      <c r="Q843" s="307"/>
      <c r="R843" s="307"/>
      <c r="S843" s="307"/>
      <c r="T843" s="307"/>
      <c r="U843" s="307"/>
      <c r="V843" s="307"/>
      <c r="W843" s="307"/>
    </row>
    <row r="844">
      <c r="A844" s="392"/>
      <c r="B844" s="392"/>
      <c r="C844" s="392"/>
      <c r="D844" s="393"/>
      <c r="E844" s="392"/>
      <c r="F844" s="392"/>
      <c r="G844" s="393"/>
      <c r="H844" s="392"/>
      <c r="I844" s="392"/>
      <c r="J844" s="307"/>
      <c r="K844" s="307"/>
      <c r="L844" s="307"/>
      <c r="M844" s="307"/>
      <c r="N844" s="307"/>
      <c r="O844" s="307"/>
      <c r="P844" s="307"/>
      <c r="Q844" s="307"/>
      <c r="R844" s="307"/>
      <c r="S844" s="307"/>
      <c r="T844" s="307"/>
      <c r="U844" s="307"/>
      <c r="V844" s="307"/>
      <c r="W844" s="307"/>
    </row>
    <row r="845">
      <c r="A845" s="392"/>
      <c r="B845" s="392"/>
      <c r="C845" s="392"/>
      <c r="D845" s="393"/>
      <c r="E845" s="392"/>
      <c r="F845" s="392"/>
      <c r="G845" s="393"/>
      <c r="H845" s="392"/>
      <c r="I845" s="392"/>
      <c r="J845" s="307"/>
      <c r="K845" s="307"/>
      <c r="L845" s="307"/>
      <c r="M845" s="307"/>
      <c r="N845" s="307"/>
      <c r="O845" s="307"/>
      <c r="P845" s="307"/>
      <c r="Q845" s="307"/>
      <c r="R845" s="307"/>
      <c r="S845" s="307"/>
      <c r="T845" s="307"/>
      <c r="U845" s="307"/>
      <c r="V845" s="307"/>
      <c r="W845" s="307"/>
    </row>
    <row r="846">
      <c r="A846" s="392"/>
      <c r="B846" s="392"/>
      <c r="C846" s="392"/>
      <c r="D846" s="393"/>
      <c r="E846" s="392"/>
      <c r="F846" s="392"/>
      <c r="G846" s="393"/>
      <c r="H846" s="392"/>
      <c r="I846" s="392"/>
      <c r="J846" s="307"/>
      <c r="K846" s="307"/>
      <c r="L846" s="307"/>
      <c r="M846" s="307"/>
      <c r="N846" s="307"/>
      <c r="O846" s="307"/>
      <c r="P846" s="307"/>
      <c r="Q846" s="307"/>
      <c r="R846" s="307"/>
      <c r="S846" s="307"/>
      <c r="T846" s="307"/>
      <c r="U846" s="307"/>
      <c r="V846" s="307"/>
      <c r="W846" s="307"/>
    </row>
    <row r="847">
      <c r="A847" s="392"/>
      <c r="B847" s="392"/>
      <c r="C847" s="392"/>
      <c r="D847" s="393"/>
      <c r="E847" s="392"/>
      <c r="F847" s="392"/>
      <c r="G847" s="393"/>
      <c r="H847" s="392"/>
      <c r="I847" s="392"/>
      <c r="J847" s="307"/>
      <c r="K847" s="307"/>
      <c r="L847" s="307"/>
      <c r="M847" s="307"/>
      <c r="N847" s="307"/>
      <c r="O847" s="307"/>
      <c r="P847" s="307"/>
      <c r="Q847" s="307"/>
      <c r="R847" s="307"/>
      <c r="S847" s="307"/>
      <c r="T847" s="307"/>
      <c r="U847" s="307"/>
      <c r="V847" s="307"/>
      <c r="W847" s="307"/>
    </row>
    <row r="848">
      <c r="A848" s="392"/>
      <c r="B848" s="392"/>
      <c r="C848" s="392"/>
      <c r="D848" s="393"/>
      <c r="E848" s="392"/>
      <c r="F848" s="392"/>
      <c r="G848" s="393"/>
      <c r="H848" s="392"/>
      <c r="I848" s="392"/>
      <c r="J848" s="307"/>
      <c r="K848" s="307"/>
      <c r="L848" s="307"/>
      <c r="M848" s="307"/>
      <c r="N848" s="307"/>
      <c r="O848" s="307"/>
      <c r="P848" s="307"/>
      <c r="Q848" s="307"/>
      <c r="R848" s="307"/>
      <c r="S848" s="307"/>
      <c r="T848" s="307"/>
      <c r="U848" s="307"/>
      <c r="V848" s="307"/>
      <c r="W848" s="307"/>
    </row>
    <row r="849">
      <c r="A849" s="392"/>
      <c r="B849" s="392"/>
      <c r="C849" s="392"/>
      <c r="D849" s="393"/>
      <c r="E849" s="392"/>
      <c r="F849" s="392"/>
      <c r="G849" s="393"/>
      <c r="H849" s="392"/>
      <c r="I849" s="392"/>
      <c r="J849" s="307"/>
      <c r="K849" s="307"/>
      <c r="L849" s="307"/>
      <c r="M849" s="307"/>
      <c r="N849" s="307"/>
      <c r="O849" s="307"/>
      <c r="P849" s="307"/>
      <c r="Q849" s="307"/>
      <c r="R849" s="307"/>
      <c r="S849" s="307"/>
      <c r="T849" s="307"/>
      <c r="U849" s="307"/>
      <c r="V849" s="307"/>
      <c r="W849" s="307"/>
    </row>
    <row r="850">
      <c r="A850" s="392"/>
      <c r="B850" s="392"/>
      <c r="C850" s="392"/>
      <c r="D850" s="393"/>
      <c r="E850" s="392"/>
      <c r="F850" s="392"/>
      <c r="G850" s="393"/>
      <c r="H850" s="392"/>
      <c r="I850" s="392"/>
      <c r="J850" s="307"/>
      <c r="K850" s="307"/>
      <c r="L850" s="307"/>
      <c r="M850" s="307"/>
      <c r="N850" s="307"/>
      <c r="O850" s="307"/>
      <c r="P850" s="307"/>
      <c r="Q850" s="307"/>
      <c r="R850" s="307"/>
      <c r="S850" s="307"/>
      <c r="T850" s="307"/>
      <c r="U850" s="307"/>
      <c r="V850" s="307"/>
      <c r="W850" s="307"/>
    </row>
    <row r="851">
      <c r="A851" s="392"/>
      <c r="B851" s="392"/>
      <c r="C851" s="392"/>
      <c r="D851" s="393"/>
      <c r="E851" s="392"/>
      <c r="F851" s="392"/>
      <c r="G851" s="393"/>
      <c r="H851" s="392"/>
      <c r="I851" s="392"/>
      <c r="J851" s="307"/>
      <c r="K851" s="307"/>
      <c r="L851" s="307"/>
      <c r="M851" s="307"/>
      <c r="N851" s="307"/>
      <c r="O851" s="307"/>
      <c r="P851" s="307"/>
      <c r="Q851" s="307"/>
      <c r="R851" s="307"/>
      <c r="S851" s="307"/>
      <c r="T851" s="307"/>
      <c r="U851" s="307"/>
      <c r="V851" s="307"/>
      <c r="W851" s="307"/>
    </row>
    <row r="852">
      <c r="A852" s="392"/>
      <c r="B852" s="392"/>
      <c r="C852" s="392"/>
      <c r="D852" s="393"/>
      <c r="E852" s="392"/>
      <c r="F852" s="392"/>
      <c r="G852" s="393"/>
      <c r="H852" s="392"/>
      <c r="I852" s="392"/>
      <c r="J852" s="307"/>
      <c r="K852" s="307"/>
      <c r="L852" s="307"/>
      <c r="M852" s="307"/>
      <c r="N852" s="307"/>
      <c r="O852" s="307"/>
      <c r="P852" s="307"/>
      <c r="Q852" s="307"/>
      <c r="R852" s="307"/>
      <c r="S852" s="307"/>
      <c r="T852" s="307"/>
      <c r="U852" s="307"/>
      <c r="V852" s="307"/>
      <c r="W852" s="307"/>
    </row>
    <row r="853">
      <c r="A853" s="392"/>
      <c r="B853" s="392"/>
      <c r="C853" s="392"/>
      <c r="D853" s="393"/>
      <c r="E853" s="392"/>
      <c r="F853" s="392"/>
      <c r="G853" s="393"/>
      <c r="H853" s="392"/>
      <c r="I853" s="392"/>
      <c r="J853" s="307"/>
      <c r="K853" s="307"/>
      <c r="L853" s="307"/>
      <c r="M853" s="307"/>
      <c r="N853" s="307"/>
      <c r="O853" s="307"/>
      <c r="P853" s="307"/>
      <c r="Q853" s="307"/>
      <c r="R853" s="307"/>
      <c r="S853" s="307"/>
      <c r="T853" s="307"/>
      <c r="U853" s="307"/>
      <c r="V853" s="307"/>
      <c r="W853" s="307"/>
    </row>
    <row r="854">
      <c r="A854" s="392"/>
      <c r="B854" s="392"/>
      <c r="C854" s="392"/>
      <c r="D854" s="393"/>
      <c r="E854" s="392"/>
      <c r="F854" s="392"/>
      <c r="G854" s="393"/>
      <c r="H854" s="392"/>
      <c r="I854" s="392"/>
      <c r="J854" s="307"/>
      <c r="K854" s="307"/>
      <c r="L854" s="307"/>
      <c r="M854" s="307"/>
      <c r="N854" s="307"/>
      <c r="O854" s="307"/>
      <c r="P854" s="307"/>
      <c r="Q854" s="307"/>
      <c r="R854" s="307"/>
      <c r="S854" s="307"/>
      <c r="T854" s="307"/>
      <c r="U854" s="307"/>
      <c r="V854" s="307"/>
      <c r="W854" s="307"/>
    </row>
    <row r="855">
      <c r="A855" s="392"/>
      <c r="B855" s="392"/>
      <c r="C855" s="392"/>
      <c r="D855" s="393"/>
      <c r="E855" s="392"/>
      <c r="F855" s="392"/>
      <c r="G855" s="393"/>
      <c r="H855" s="392"/>
      <c r="I855" s="392"/>
      <c r="J855" s="307"/>
      <c r="K855" s="307"/>
      <c r="L855" s="307"/>
      <c r="M855" s="307"/>
      <c r="N855" s="307"/>
      <c r="O855" s="307"/>
      <c r="P855" s="307"/>
      <c r="Q855" s="307"/>
      <c r="R855" s="307"/>
      <c r="S855" s="307"/>
      <c r="T855" s="307"/>
      <c r="U855" s="307"/>
      <c r="V855" s="307"/>
      <c r="W855" s="307"/>
    </row>
    <row r="856">
      <c r="A856" s="392"/>
      <c r="B856" s="392"/>
      <c r="C856" s="392"/>
      <c r="D856" s="393"/>
      <c r="E856" s="392"/>
      <c r="F856" s="392"/>
      <c r="G856" s="393"/>
      <c r="H856" s="392"/>
      <c r="I856" s="392"/>
      <c r="J856" s="307"/>
      <c r="K856" s="307"/>
      <c r="L856" s="307"/>
      <c r="M856" s="307"/>
      <c r="N856" s="307"/>
      <c r="O856" s="307"/>
      <c r="P856" s="307"/>
      <c r="Q856" s="307"/>
      <c r="R856" s="307"/>
      <c r="S856" s="307"/>
      <c r="T856" s="307"/>
      <c r="U856" s="307"/>
      <c r="V856" s="307"/>
      <c r="W856" s="307"/>
    </row>
    <row r="857">
      <c r="A857" s="392"/>
      <c r="B857" s="392"/>
      <c r="C857" s="392"/>
      <c r="D857" s="393"/>
      <c r="E857" s="392"/>
      <c r="F857" s="392"/>
      <c r="G857" s="393"/>
      <c r="H857" s="392"/>
      <c r="I857" s="392"/>
      <c r="J857" s="307"/>
      <c r="K857" s="307"/>
      <c r="L857" s="307"/>
      <c r="M857" s="307"/>
      <c r="N857" s="307"/>
      <c r="O857" s="307"/>
      <c r="P857" s="307"/>
      <c r="Q857" s="307"/>
      <c r="R857" s="307"/>
      <c r="S857" s="307"/>
      <c r="T857" s="307"/>
      <c r="U857" s="307"/>
      <c r="V857" s="307"/>
      <c r="W857" s="307"/>
    </row>
    <row r="858">
      <c r="A858" s="392"/>
      <c r="B858" s="392"/>
      <c r="C858" s="392"/>
      <c r="D858" s="393"/>
      <c r="E858" s="392"/>
      <c r="F858" s="392"/>
      <c r="G858" s="393"/>
      <c r="H858" s="392"/>
      <c r="I858" s="392"/>
      <c r="J858" s="307"/>
      <c r="K858" s="307"/>
      <c r="L858" s="307"/>
      <c r="M858" s="307"/>
      <c r="N858" s="307"/>
      <c r="O858" s="307"/>
      <c r="P858" s="307"/>
      <c r="Q858" s="307"/>
      <c r="R858" s="307"/>
      <c r="S858" s="307"/>
      <c r="T858" s="307"/>
      <c r="U858" s="307"/>
      <c r="V858" s="307"/>
      <c r="W858" s="307"/>
    </row>
    <row r="859">
      <c r="A859" s="392"/>
      <c r="B859" s="392"/>
      <c r="C859" s="392"/>
      <c r="D859" s="393"/>
      <c r="E859" s="392"/>
      <c r="F859" s="392"/>
      <c r="G859" s="393"/>
      <c r="H859" s="392"/>
      <c r="I859" s="392"/>
      <c r="J859" s="307"/>
      <c r="K859" s="307"/>
      <c r="L859" s="307"/>
      <c r="M859" s="307"/>
      <c r="N859" s="307"/>
      <c r="O859" s="307"/>
      <c r="P859" s="307"/>
      <c r="Q859" s="307"/>
      <c r="R859" s="307"/>
      <c r="S859" s="307"/>
      <c r="T859" s="307"/>
      <c r="U859" s="307"/>
      <c r="V859" s="307"/>
      <c r="W859" s="307"/>
    </row>
    <row r="860">
      <c r="A860" s="392"/>
      <c r="B860" s="392"/>
      <c r="C860" s="392"/>
      <c r="D860" s="393"/>
      <c r="E860" s="392"/>
      <c r="F860" s="392"/>
      <c r="G860" s="393"/>
      <c r="H860" s="392"/>
      <c r="I860" s="392"/>
      <c r="J860" s="307"/>
      <c r="K860" s="307"/>
      <c r="L860" s="307"/>
      <c r="M860" s="307"/>
      <c r="N860" s="307"/>
      <c r="O860" s="307"/>
      <c r="P860" s="307"/>
      <c r="Q860" s="307"/>
      <c r="R860" s="307"/>
      <c r="S860" s="307"/>
      <c r="T860" s="307"/>
      <c r="U860" s="307"/>
      <c r="V860" s="307"/>
      <c r="W860" s="307"/>
    </row>
    <row r="861">
      <c r="A861" s="392"/>
      <c r="B861" s="392"/>
      <c r="C861" s="392"/>
      <c r="D861" s="393"/>
      <c r="E861" s="392"/>
      <c r="F861" s="392"/>
      <c r="G861" s="393"/>
      <c r="H861" s="392"/>
      <c r="I861" s="392"/>
      <c r="J861" s="307"/>
      <c r="K861" s="307"/>
      <c r="L861" s="307"/>
      <c r="M861" s="307"/>
      <c r="N861" s="307"/>
      <c r="O861" s="307"/>
      <c r="P861" s="307"/>
      <c r="Q861" s="307"/>
      <c r="R861" s="307"/>
      <c r="S861" s="307"/>
      <c r="T861" s="307"/>
      <c r="U861" s="307"/>
      <c r="V861" s="307"/>
      <c r="W861" s="307"/>
    </row>
    <row r="862">
      <c r="A862" s="392"/>
      <c r="B862" s="392"/>
      <c r="C862" s="392"/>
      <c r="D862" s="393"/>
      <c r="E862" s="392"/>
      <c r="F862" s="392"/>
      <c r="G862" s="393"/>
      <c r="H862" s="392"/>
      <c r="I862" s="392"/>
      <c r="J862" s="307"/>
      <c r="K862" s="307"/>
      <c r="L862" s="307"/>
      <c r="M862" s="307"/>
      <c r="N862" s="307"/>
      <c r="O862" s="307"/>
      <c r="P862" s="307"/>
      <c r="Q862" s="307"/>
      <c r="R862" s="307"/>
      <c r="S862" s="307"/>
      <c r="T862" s="307"/>
      <c r="U862" s="307"/>
      <c r="V862" s="307"/>
      <c r="W862" s="307"/>
    </row>
    <row r="863">
      <c r="A863" s="392"/>
      <c r="B863" s="392"/>
      <c r="C863" s="392"/>
      <c r="D863" s="393"/>
      <c r="E863" s="392"/>
      <c r="F863" s="392"/>
      <c r="G863" s="393"/>
      <c r="H863" s="392"/>
      <c r="I863" s="392"/>
      <c r="J863" s="307"/>
      <c r="K863" s="307"/>
      <c r="L863" s="307"/>
      <c r="M863" s="307"/>
      <c r="N863" s="307"/>
      <c r="O863" s="307"/>
      <c r="P863" s="307"/>
      <c r="Q863" s="307"/>
      <c r="R863" s="307"/>
      <c r="S863" s="307"/>
      <c r="T863" s="307"/>
      <c r="U863" s="307"/>
      <c r="V863" s="307"/>
      <c r="W863" s="307"/>
    </row>
    <row r="864">
      <c r="A864" s="392"/>
      <c r="B864" s="392"/>
      <c r="C864" s="392"/>
      <c r="D864" s="393"/>
      <c r="E864" s="392"/>
      <c r="F864" s="392"/>
      <c r="G864" s="393"/>
      <c r="H864" s="392"/>
      <c r="I864" s="392"/>
      <c r="J864" s="307"/>
      <c r="K864" s="307"/>
      <c r="L864" s="307"/>
      <c r="M864" s="307"/>
      <c r="N864" s="307"/>
      <c r="O864" s="307"/>
      <c r="P864" s="307"/>
      <c r="Q864" s="307"/>
      <c r="R864" s="307"/>
      <c r="S864" s="307"/>
      <c r="T864" s="307"/>
      <c r="U864" s="307"/>
      <c r="V864" s="307"/>
      <c r="W864" s="307"/>
    </row>
    <row r="865">
      <c r="A865" s="392"/>
      <c r="B865" s="392"/>
      <c r="C865" s="392"/>
      <c r="D865" s="393"/>
      <c r="E865" s="392"/>
      <c r="F865" s="392"/>
      <c r="G865" s="393"/>
      <c r="H865" s="392"/>
      <c r="I865" s="392"/>
      <c r="J865" s="307"/>
      <c r="K865" s="307"/>
      <c r="L865" s="307"/>
      <c r="M865" s="307"/>
      <c r="N865" s="307"/>
      <c r="O865" s="307"/>
      <c r="P865" s="307"/>
      <c r="Q865" s="307"/>
      <c r="R865" s="307"/>
      <c r="S865" s="307"/>
      <c r="T865" s="307"/>
      <c r="U865" s="307"/>
      <c r="V865" s="307"/>
      <c r="W865" s="307"/>
    </row>
    <row r="866">
      <c r="A866" s="392"/>
      <c r="B866" s="392"/>
      <c r="C866" s="392"/>
      <c r="D866" s="393"/>
      <c r="E866" s="392"/>
      <c r="F866" s="392"/>
      <c r="G866" s="393"/>
      <c r="H866" s="392"/>
      <c r="I866" s="392"/>
      <c r="J866" s="307"/>
      <c r="K866" s="307"/>
      <c r="L866" s="307"/>
      <c r="M866" s="307"/>
      <c r="N866" s="307"/>
      <c r="O866" s="307"/>
      <c r="P866" s="307"/>
      <c r="Q866" s="307"/>
      <c r="R866" s="307"/>
      <c r="S866" s="307"/>
      <c r="T866" s="307"/>
      <c r="U866" s="307"/>
      <c r="V866" s="307"/>
      <c r="W866" s="307"/>
    </row>
    <row r="867">
      <c r="A867" s="392"/>
      <c r="B867" s="392"/>
      <c r="C867" s="392"/>
      <c r="D867" s="393"/>
      <c r="E867" s="392"/>
      <c r="F867" s="392"/>
      <c r="G867" s="393"/>
      <c r="H867" s="392"/>
      <c r="I867" s="392"/>
      <c r="J867" s="307"/>
      <c r="K867" s="307"/>
      <c r="L867" s="307"/>
      <c r="M867" s="307"/>
      <c r="N867" s="307"/>
      <c r="O867" s="307"/>
      <c r="P867" s="307"/>
      <c r="Q867" s="307"/>
      <c r="R867" s="307"/>
      <c r="S867" s="307"/>
      <c r="T867" s="307"/>
      <c r="U867" s="307"/>
      <c r="V867" s="307"/>
      <c r="W867" s="307"/>
    </row>
    <row r="868">
      <c r="A868" s="392"/>
      <c r="B868" s="392"/>
      <c r="C868" s="392"/>
      <c r="D868" s="393"/>
      <c r="E868" s="392"/>
      <c r="F868" s="392"/>
      <c r="G868" s="393"/>
      <c r="H868" s="392"/>
      <c r="I868" s="392"/>
      <c r="J868" s="307"/>
      <c r="K868" s="307"/>
      <c r="L868" s="307"/>
      <c r="M868" s="307"/>
      <c r="N868" s="307"/>
      <c r="O868" s="307"/>
      <c r="P868" s="307"/>
      <c r="Q868" s="307"/>
      <c r="R868" s="307"/>
      <c r="S868" s="307"/>
      <c r="T868" s="307"/>
      <c r="U868" s="307"/>
      <c r="V868" s="307"/>
      <c r="W868" s="307"/>
    </row>
    <row r="869">
      <c r="A869" s="392"/>
      <c r="B869" s="392"/>
      <c r="C869" s="392"/>
      <c r="D869" s="393"/>
      <c r="E869" s="392"/>
      <c r="F869" s="392"/>
      <c r="G869" s="393"/>
      <c r="H869" s="392"/>
      <c r="I869" s="392"/>
      <c r="J869" s="307"/>
      <c r="K869" s="307"/>
      <c r="L869" s="307"/>
      <c r="M869" s="307"/>
      <c r="N869" s="307"/>
      <c r="O869" s="307"/>
      <c r="P869" s="307"/>
      <c r="Q869" s="307"/>
      <c r="R869" s="307"/>
      <c r="S869" s="307"/>
      <c r="T869" s="307"/>
      <c r="U869" s="307"/>
      <c r="V869" s="307"/>
      <c r="W869" s="307"/>
    </row>
    <row r="870">
      <c r="A870" s="392"/>
      <c r="B870" s="392"/>
      <c r="C870" s="392"/>
      <c r="D870" s="393"/>
      <c r="E870" s="392"/>
      <c r="F870" s="392"/>
      <c r="G870" s="393"/>
      <c r="H870" s="392"/>
      <c r="I870" s="392"/>
      <c r="J870" s="307"/>
      <c r="K870" s="307"/>
      <c r="L870" s="307"/>
      <c r="M870" s="307"/>
      <c r="N870" s="307"/>
      <c r="O870" s="307"/>
      <c r="P870" s="307"/>
      <c r="Q870" s="307"/>
      <c r="R870" s="307"/>
      <c r="S870" s="307"/>
      <c r="T870" s="307"/>
      <c r="U870" s="307"/>
      <c r="V870" s="307"/>
      <c r="W870" s="307"/>
    </row>
    <row r="871">
      <c r="A871" s="392"/>
      <c r="B871" s="392"/>
      <c r="C871" s="392"/>
      <c r="D871" s="393"/>
      <c r="E871" s="392"/>
      <c r="F871" s="392"/>
      <c r="G871" s="393"/>
      <c r="H871" s="392"/>
      <c r="I871" s="392"/>
      <c r="J871" s="307"/>
      <c r="K871" s="307"/>
      <c r="L871" s="307"/>
      <c r="M871" s="307"/>
      <c r="N871" s="307"/>
      <c r="O871" s="307"/>
      <c r="P871" s="307"/>
      <c r="Q871" s="307"/>
      <c r="R871" s="307"/>
      <c r="S871" s="307"/>
      <c r="T871" s="307"/>
      <c r="U871" s="307"/>
      <c r="V871" s="307"/>
      <c r="W871" s="307"/>
    </row>
    <row r="872">
      <c r="A872" s="392"/>
      <c r="B872" s="392"/>
      <c r="C872" s="392"/>
      <c r="D872" s="393"/>
      <c r="E872" s="392"/>
      <c r="F872" s="392"/>
      <c r="G872" s="393"/>
      <c r="H872" s="392"/>
      <c r="I872" s="392"/>
      <c r="J872" s="307"/>
      <c r="K872" s="307"/>
      <c r="L872" s="307"/>
      <c r="M872" s="307"/>
      <c r="N872" s="307"/>
      <c r="O872" s="307"/>
      <c r="P872" s="307"/>
      <c r="Q872" s="307"/>
      <c r="R872" s="307"/>
      <c r="S872" s="307"/>
      <c r="T872" s="307"/>
      <c r="U872" s="307"/>
      <c r="V872" s="307"/>
      <c r="W872" s="307"/>
    </row>
    <row r="873">
      <c r="A873" s="392"/>
      <c r="B873" s="392"/>
      <c r="C873" s="392"/>
      <c r="D873" s="393"/>
      <c r="E873" s="392"/>
      <c r="F873" s="392"/>
      <c r="G873" s="393"/>
      <c r="H873" s="392"/>
      <c r="I873" s="392"/>
      <c r="J873" s="307"/>
      <c r="K873" s="307"/>
      <c r="L873" s="307"/>
      <c r="M873" s="307"/>
      <c r="N873" s="307"/>
      <c r="O873" s="307"/>
      <c r="P873" s="307"/>
      <c r="Q873" s="307"/>
      <c r="R873" s="307"/>
      <c r="S873" s="307"/>
      <c r="T873" s="307"/>
      <c r="U873" s="307"/>
      <c r="V873" s="307"/>
      <c r="W873" s="307"/>
    </row>
    <row r="874">
      <c r="A874" s="392"/>
      <c r="B874" s="392"/>
      <c r="C874" s="392"/>
      <c r="D874" s="393"/>
      <c r="E874" s="392"/>
      <c r="F874" s="392"/>
      <c r="G874" s="393"/>
      <c r="H874" s="392"/>
      <c r="I874" s="392"/>
      <c r="J874" s="307"/>
      <c r="K874" s="307"/>
      <c r="L874" s="307"/>
      <c r="M874" s="307"/>
      <c r="N874" s="307"/>
      <c r="O874" s="307"/>
      <c r="P874" s="307"/>
      <c r="Q874" s="307"/>
      <c r="R874" s="307"/>
      <c r="S874" s="307"/>
      <c r="T874" s="307"/>
      <c r="U874" s="307"/>
      <c r="V874" s="307"/>
      <c r="W874" s="307"/>
    </row>
    <row r="875">
      <c r="A875" s="392"/>
      <c r="B875" s="392"/>
      <c r="C875" s="392"/>
      <c r="D875" s="393"/>
      <c r="E875" s="392"/>
      <c r="F875" s="392"/>
      <c r="G875" s="393"/>
      <c r="H875" s="392"/>
      <c r="I875" s="392"/>
      <c r="J875" s="307"/>
      <c r="K875" s="307"/>
      <c r="L875" s="307"/>
      <c r="M875" s="307"/>
      <c r="N875" s="307"/>
      <c r="O875" s="307"/>
      <c r="P875" s="307"/>
      <c r="Q875" s="307"/>
      <c r="R875" s="307"/>
      <c r="S875" s="307"/>
      <c r="T875" s="307"/>
      <c r="U875" s="307"/>
      <c r="V875" s="307"/>
      <c r="W875" s="307"/>
    </row>
    <row r="876">
      <c r="A876" s="392"/>
      <c r="B876" s="392"/>
      <c r="C876" s="392"/>
      <c r="D876" s="393"/>
      <c r="E876" s="392"/>
      <c r="F876" s="392"/>
      <c r="G876" s="393"/>
      <c r="H876" s="392"/>
      <c r="I876" s="392"/>
      <c r="J876" s="307"/>
      <c r="K876" s="307"/>
      <c r="L876" s="307"/>
      <c r="M876" s="307"/>
      <c r="N876" s="307"/>
      <c r="O876" s="307"/>
      <c r="P876" s="307"/>
      <c r="Q876" s="307"/>
      <c r="R876" s="307"/>
      <c r="S876" s="307"/>
      <c r="T876" s="307"/>
      <c r="U876" s="307"/>
      <c r="V876" s="307"/>
      <c r="W876" s="307"/>
    </row>
    <row r="877">
      <c r="A877" s="392"/>
      <c r="B877" s="392"/>
      <c r="C877" s="392"/>
      <c r="D877" s="393"/>
      <c r="E877" s="392"/>
      <c r="F877" s="392"/>
      <c r="G877" s="393"/>
      <c r="H877" s="392"/>
      <c r="I877" s="392"/>
      <c r="J877" s="307"/>
      <c r="K877" s="307"/>
      <c r="L877" s="307"/>
      <c r="M877" s="307"/>
      <c r="N877" s="307"/>
      <c r="O877" s="307"/>
      <c r="P877" s="307"/>
      <c r="Q877" s="307"/>
      <c r="R877" s="307"/>
      <c r="S877" s="307"/>
      <c r="T877" s="307"/>
      <c r="U877" s="307"/>
      <c r="V877" s="307"/>
      <c r="W877" s="307"/>
    </row>
    <row r="878">
      <c r="A878" s="392"/>
      <c r="B878" s="392"/>
      <c r="C878" s="392"/>
      <c r="D878" s="393"/>
      <c r="E878" s="392"/>
      <c r="F878" s="392"/>
      <c r="G878" s="393"/>
      <c r="H878" s="392"/>
      <c r="I878" s="392"/>
      <c r="J878" s="307"/>
      <c r="K878" s="307"/>
      <c r="L878" s="307"/>
      <c r="M878" s="307"/>
      <c r="N878" s="307"/>
      <c r="O878" s="307"/>
      <c r="P878" s="307"/>
      <c r="Q878" s="307"/>
      <c r="R878" s="307"/>
      <c r="S878" s="307"/>
      <c r="T878" s="307"/>
      <c r="U878" s="307"/>
      <c r="V878" s="307"/>
      <c r="W878" s="307"/>
    </row>
    <row r="879">
      <c r="A879" s="392"/>
      <c r="B879" s="392"/>
      <c r="C879" s="392"/>
      <c r="D879" s="393"/>
      <c r="E879" s="392"/>
      <c r="F879" s="392"/>
      <c r="G879" s="393"/>
      <c r="H879" s="392"/>
      <c r="I879" s="392"/>
      <c r="J879" s="307"/>
      <c r="K879" s="307"/>
      <c r="L879" s="307"/>
      <c r="M879" s="307"/>
      <c r="N879" s="307"/>
      <c r="O879" s="307"/>
      <c r="P879" s="307"/>
      <c r="Q879" s="307"/>
      <c r="R879" s="307"/>
      <c r="S879" s="307"/>
      <c r="T879" s="307"/>
      <c r="U879" s="307"/>
      <c r="V879" s="307"/>
      <c r="W879" s="307"/>
    </row>
    <row r="880">
      <c r="A880" s="392"/>
      <c r="B880" s="392"/>
      <c r="C880" s="392"/>
      <c r="D880" s="393"/>
      <c r="E880" s="392"/>
      <c r="F880" s="392"/>
      <c r="G880" s="393"/>
      <c r="H880" s="392"/>
      <c r="I880" s="392"/>
      <c r="J880" s="307"/>
      <c r="K880" s="307"/>
      <c r="L880" s="307"/>
      <c r="M880" s="307"/>
      <c r="N880" s="307"/>
      <c r="O880" s="307"/>
      <c r="P880" s="307"/>
      <c r="Q880" s="307"/>
      <c r="R880" s="307"/>
      <c r="S880" s="307"/>
      <c r="T880" s="307"/>
      <c r="U880" s="307"/>
      <c r="V880" s="307"/>
      <c r="W880" s="307"/>
    </row>
    <row r="881">
      <c r="A881" s="392"/>
      <c r="B881" s="392"/>
      <c r="C881" s="392"/>
      <c r="D881" s="393"/>
      <c r="E881" s="392"/>
      <c r="F881" s="392"/>
      <c r="G881" s="393"/>
      <c r="H881" s="392"/>
      <c r="I881" s="392"/>
      <c r="J881" s="307"/>
      <c r="K881" s="307"/>
      <c r="L881" s="307"/>
      <c r="M881" s="307"/>
      <c r="N881" s="307"/>
      <c r="O881" s="307"/>
      <c r="P881" s="307"/>
      <c r="Q881" s="307"/>
      <c r="R881" s="307"/>
      <c r="S881" s="307"/>
      <c r="T881" s="307"/>
      <c r="U881" s="307"/>
      <c r="V881" s="307"/>
      <c r="W881" s="307"/>
    </row>
    <row r="882">
      <c r="A882" s="392"/>
      <c r="B882" s="392"/>
      <c r="C882" s="392"/>
      <c r="D882" s="393"/>
      <c r="E882" s="392"/>
      <c r="F882" s="392"/>
      <c r="G882" s="393"/>
      <c r="H882" s="392"/>
      <c r="I882" s="392"/>
      <c r="J882" s="307"/>
      <c r="K882" s="307"/>
      <c r="L882" s="307"/>
      <c r="M882" s="307"/>
      <c r="N882" s="307"/>
      <c r="O882" s="307"/>
      <c r="P882" s="307"/>
      <c r="Q882" s="307"/>
      <c r="R882" s="307"/>
      <c r="S882" s="307"/>
      <c r="T882" s="307"/>
      <c r="U882" s="307"/>
      <c r="V882" s="307"/>
      <c r="W882" s="307"/>
    </row>
    <row r="883">
      <c r="A883" s="392"/>
      <c r="B883" s="392"/>
      <c r="C883" s="392"/>
      <c r="D883" s="393"/>
      <c r="E883" s="392"/>
      <c r="F883" s="392"/>
      <c r="G883" s="393"/>
      <c r="H883" s="392"/>
      <c r="I883" s="392"/>
      <c r="J883" s="307"/>
      <c r="K883" s="307"/>
      <c r="L883" s="307"/>
      <c r="M883" s="307"/>
      <c r="N883" s="307"/>
      <c r="O883" s="307"/>
      <c r="P883" s="307"/>
      <c r="Q883" s="307"/>
      <c r="R883" s="307"/>
      <c r="S883" s="307"/>
      <c r="T883" s="307"/>
      <c r="U883" s="307"/>
      <c r="V883" s="307"/>
      <c r="W883" s="307"/>
    </row>
    <row r="884">
      <c r="A884" s="392"/>
      <c r="B884" s="392"/>
      <c r="C884" s="392"/>
      <c r="D884" s="393"/>
      <c r="E884" s="392"/>
      <c r="F884" s="392"/>
      <c r="G884" s="393"/>
      <c r="H884" s="392"/>
      <c r="I884" s="392"/>
      <c r="J884" s="307"/>
      <c r="K884" s="307"/>
      <c r="L884" s="307"/>
      <c r="M884" s="307"/>
      <c r="N884" s="307"/>
      <c r="O884" s="307"/>
      <c r="P884" s="307"/>
      <c r="Q884" s="307"/>
      <c r="R884" s="307"/>
      <c r="S884" s="307"/>
      <c r="T884" s="307"/>
      <c r="U884" s="307"/>
      <c r="V884" s="307"/>
      <c r="W884" s="307"/>
    </row>
    <row r="885">
      <c r="A885" s="392"/>
      <c r="B885" s="392"/>
      <c r="C885" s="392"/>
      <c r="D885" s="393"/>
      <c r="E885" s="392"/>
      <c r="F885" s="392"/>
      <c r="G885" s="393"/>
      <c r="H885" s="392"/>
      <c r="I885" s="392"/>
      <c r="J885" s="307"/>
      <c r="K885" s="307"/>
      <c r="L885" s="307"/>
      <c r="M885" s="307"/>
      <c r="N885" s="307"/>
      <c r="O885" s="307"/>
      <c r="P885" s="307"/>
      <c r="Q885" s="307"/>
      <c r="R885" s="307"/>
      <c r="S885" s="307"/>
      <c r="T885" s="307"/>
      <c r="U885" s="307"/>
      <c r="V885" s="307"/>
      <c r="W885" s="307"/>
    </row>
    <row r="886">
      <c r="A886" s="392"/>
      <c r="B886" s="392"/>
      <c r="C886" s="392"/>
      <c r="D886" s="393"/>
      <c r="E886" s="392"/>
      <c r="F886" s="392"/>
      <c r="G886" s="393"/>
      <c r="H886" s="392"/>
      <c r="I886" s="392"/>
      <c r="J886" s="307"/>
      <c r="K886" s="307"/>
      <c r="L886" s="307"/>
      <c r="M886" s="307"/>
      <c r="N886" s="307"/>
      <c r="O886" s="307"/>
      <c r="P886" s="307"/>
      <c r="Q886" s="307"/>
      <c r="R886" s="307"/>
      <c r="S886" s="307"/>
      <c r="T886" s="307"/>
      <c r="U886" s="307"/>
      <c r="V886" s="307"/>
      <c r="W886" s="307"/>
    </row>
    <row r="887">
      <c r="A887" s="392"/>
      <c r="B887" s="392"/>
      <c r="C887" s="392"/>
      <c r="D887" s="393"/>
      <c r="E887" s="392"/>
      <c r="F887" s="392"/>
      <c r="G887" s="393"/>
      <c r="H887" s="392"/>
      <c r="I887" s="392"/>
      <c r="J887" s="307"/>
      <c r="K887" s="307"/>
      <c r="L887" s="307"/>
      <c r="M887" s="307"/>
      <c r="N887" s="307"/>
      <c r="O887" s="307"/>
      <c r="P887" s="307"/>
      <c r="Q887" s="307"/>
      <c r="R887" s="307"/>
      <c r="S887" s="307"/>
      <c r="T887" s="307"/>
      <c r="U887" s="307"/>
      <c r="V887" s="307"/>
      <c r="W887" s="307"/>
    </row>
    <row r="888">
      <c r="A888" s="392"/>
      <c r="B888" s="392"/>
      <c r="C888" s="392"/>
      <c r="D888" s="393"/>
      <c r="E888" s="392"/>
      <c r="F888" s="392"/>
      <c r="G888" s="393"/>
      <c r="H888" s="392"/>
      <c r="I888" s="392"/>
      <c r="J888" s="307"/>
      <c r="K888" s="307"/>
      <c r="L888" s="307"/>
      <c r="M888" s="307"/>
      <c r="N888" s="307"/>
      <c r="O888" s="307"/>
      <c r="P888" s="307"/>
      <c r="Q888" s="307"/>
      <c r="R888" s="307"/>
      <c r="S888" s="307"/>
      <c r="T888" s="307"/>
      <c r="U888" s="307"/>
      <c r="V888" s="307"/>
      <c r="W888" s="307"/>
    </row>
    <row r="889">
      <c r="A889" s="392"/>
      <c r="B889" s="392"/>
      <c r="C889" s="392"/>
      <c r="D889" s="393"/>
      <c r="E889" s="392"/>
      <c r="F889" s="392"/>
      <c r="G889" s="393"/>
      <c r="H889" s="392"/>
      <c r="I889" s="392"/>
      <c r="J889" s="307"/>
      <c r="K889" s="307"/>
      <c r="L889" s="307"/>
      <c r="M889" s="307"/>
      <c r="N889" s="307"/>
      <c r="O889" s="307"/>
      <c r="P889" s="307"/>
      <c r="Q889" s="307"/>
      <c r="R889" s="307"/>
      <c r="S889" s="307"/>
      <c r="T889" s="307"/>
      <c r="U889" s="307"/>
      <c r="V889" s="307"/>
      <c r="W889" s="307"/>
    </row>
    <row r="890">
      <c r="A890" s="392"/>
      <c r="B890" s="392"/>
      <c r="C890" s="392"/>
      <c r="D890" s="393"/>
      <c r="E890" s="392"/>
      <c r="F890" s="392"/>
      <c r="G890" s="393"/>
      <c r="H890" s="392"/>
      <c r="I890" s="392"/>
      <c r="J890" s="307"/>
      <c r="K890" s="307"/>
      <c r="L890" s="307"/>
      <c r="M890" s="307"/>
      <c r="N890" s="307"/>
      <c r="O890" s="307"/>
      <c r="P890" s="307"/>
      <c r="Q890" s="307"/>
      <c r="R890" s="307"/>
      <c r="S890" s="307"/>
      <c r="T890" s="307"/>
      <c r="U890" s="307"/>
      <c r="V890" s="307"/>
      <c r="W890" s="307"/>
    </row>
    <row r="891">
      <c r="A891" s="392"/>
      <c r="B891" s="392"/>
      <c r="C891" s="392"/>
      <c r="D891" s="393"/>
      <c r="E891" s="392"/>
      <c r="F891" s="392"/>
      <c r="G891" s="393"/>
      <c r="H891" s="392"/>
      <c r="I891" s="392"/>
      <c r="J891" s="307"/>
      <c r="K891" s="307"/>
      <c r="L891" s="307"/>
      <c r="M891" s="307"/>
      <c r="N891" s="307"/>
      <c r="O891" s="307"/>
      <c r="P891" s="307"/>
      <c r="Q891" s="307"/>
      <c r="R891" s="307"/>
      <c r="S891" s="307"/>
      <c r="T891" s="307"/>
      <c r="U891" s="307"/>
      <c r="V891" s="307"/>
      <c r="W891" s="307"/>
    </row>
    <row r="892">
      <c r="A892" s="392"/>
      <c r="B892" s="392"/>
      <c r="C892" s="392"/>
      <c r="D892" s="393"/>
      <c r="E892" s="392"/>
      <c r="F892" s="392"/>
      <c r="G892" s="393"/>
      <c r="H892" s="392"/>
      <c r="I892" s="392"/>
      <c r="J892" s="307"/>
      <c r="K892" s="307"/>
      <c r="L892" s="307"/>
      <c r="M892" s="307"/>
      <c r="N892" s="307"/>
      <c r="O892" s="307"/>
      <c r="P892" s="307"/>
      <c r="Q892" s="307"/>
      <c r="R892" s="307"/>
      <c r="S892" s="307"/>
      <c r="T892" s="307"/>
      <c r="U892" s="307"/>
      <c r="V892" s="307"/>
      <c r="W892" s="307"/>
    </row>
    <row r="893">
      <c r="A893" s="392"/>
      <c r="B893" s="392"/>
      <c r="C893" s="392"/>
      <c r="D893" s="393"/>
      <c r="E893" s="392"/>
      <c r="F893" s="392"/>
      <c r="G893" s="393"/>
      <c r="H893" s="392"/>
      <c r="I893" s="392"/>
      <c r="J893" s="307"/>
      <c r="K893" s="307"/>
      <c r="L893" s="307"/>
      <c r="M893" s="307"/>
      <c r="N893" s="307"/>
      <c r="O893" s="307"/>
      <c r="P893" s="307"/>
      <c r="Q893" s="307"/>
      <c r="R893" s="307"/>
      <c r="S893" s="307"/>
      <c r="T893" s="307"/>
      <c r="U893" s="307"/>
      <c r="V893" s="307"/>
      <c r="W893" s="307"/>
    </row>
    <row r="894">
      <c r="A894" s="392"/>
      <c r="B894" s="392"/>
      <c r="C894" s="392"/>
      <c r="D894" s="393"/>
      <c r="E894" s="392"/>
      <c r="F894" s="392"/>
      <c r="G894" s="393"/>
      <c r="H894" s="392"/>
      <c r="I894" s="392"/>
      <c r="J894" s="307"/>
      <c r="K894" s="307"/>
      <c r="L894" s="307"/>
      <c r="M894" s="307"/>
      <c r="N894" s="307"/>
      <c r="O894" s="307"/>
      <c r="P894" s="307"/>
      <c r="Q894" s="307"/>
      <c r="R894" s="307"/>
      <c r="S894" s="307"/>
      <c r="T894" s="307"/>
      <c r="U894" s="307"/>
      <c r="V894" s="307"/>
      <c r="W894" s="307"/>
    </row>
    <row r="895">
      <c r="A895" s="392"/>
      <c r="B895" s="392"/>
      <c r="C895" s="392"/>
      <c r="D895" s="393"/>
      <c r="E895" s="392"/>
      <c r="F895" s="392"/>
      <c r="G895" s="393"/>
      <c r="H895" s="392"/>
      <c r="I895" s="392"/>
      <c r="J895" s="307"/>
      <c r="K895" s="307"/>
      <c r="L895" s="307"/>
      <c r="M895" s="307"/>
      <c r="N895" s="307"/>
      <c r="O895" s="307"/>
      <c r="P895" s="307"/>
      <c r="Q895" s="307"/>
      <c r="R895" s="307"/>
      <c r="S895" s="307"/>
      <c r="T895" s="307"/>
      <c r="U895" s="307"/>
      <c r="V895" s="307"/>
      <c r="W895" s="307"/>
    </row>
    <row r="896">
      <c r="A896" s="392"/>
      <c r="B896" s="392"/>
      <c r="C896" s="392"/>
      <c r="D896" s="393"/>
      <c r="E896" s="392"/>
      <c r="F896" s="392"/>
      <c r="G896" s="393"/>
      <c r="H896" s="392"/>
      <c r="I896" s="392"/>
      <c r="J896" s="307"/>
      <c r="K896" s="307"/>
      <c r="L896" s="307"/>
      <c r="M896" s="307"/>
      <c r="N896" s="307"/>
      <c r="O896" s="307"/>
      <c r="P896" s="307"/>
      <c r="Q896" s="307"/>
      <c r="R896" s="307"/>
      <c r="S896" s="307"/>
      <c r="T896" s="307"/>
      <c r="U896" s="307"/>
      <c r="V896" s="307"/>
      <c r="W896" s="307"/>
    </row>
    <row r="897">
      <c r="A897" s="392"/>
      <c r="B897" s="392"/>
      <c r="C897" s="392"/>
      <c r="D897" s="393"/>
      <c r="E897" s="392"/>
      <c r="F897" s="392"/>
      <c r="G897" s="393"/>
      <c r="H897" s="392"/>
      <c r="I897" s="392"/>
      <c r="J897" s="307"/>
      <c r="K897" s="307"/>
      <c r="L897" s="307"/>
      <c r="M897" s="307"/>
      <c r="N897" s="307"/>
      <c r="O897" s="307"/>
      <c r="P897" s="307"/>
      <c r="Q897" s="307"/>
      <c r="R897" s="307"/>
      <c r="S897" s="307"/>
      <c r="T897" s="307"/>
      <c r="U897" s="307"/>
      <c r="V897" s="307"/>
      <c r="W897" s="307"/>
    </row>
    <row r="898">
      <c r="A898" s="392"/>
      <c r="B898" s="392"/>
      <c r="C898" s="392"/>
      <c r="D898" s="393"/>
      <c r="E898" s="392"/>
      <c r="F898" s="392"/>
      <c r="G898" s="393"/>
      <c r="H898" s="392"/>
      <c r="I898" s="392"/>
      <c r="J898" s="307"/>
      <c r="K898" s="307"/>
      <c r="L898" s="307"/>
      <c r="M898" s="307"/>
      <c r="N898" s="307"/>
      <c r="O898" s="307"/>
      <c r="P898" s="307"/>
      <c r="Q898" s="307"/>
      <c r="R898" s="307"/>
      <c r="S898" s="307"/>
      <c r="T898" s="307"/>
      <c r="U898" s="307"/>
      <c r="V898" s="307"/>
      <c r="W898" s="307"/>
    </row>
    <row r="899">
      <c r="A899" s="392"/>
      <c r="B899" s="392"/>
      <c r="C899" s="392"/>
      <c r="D899" s="393"/>
      <c r="E899" s="392"/>
      <c r="F899" s="392"/>
      <c r="G899" s="393"/>
      <c r="H899" s="392"/>
      <c r="I899" s="392"/>
      <c r="J899" s="307"/>
      <c r="K899" s="307"/>
      <c r="L899" s="307"/>
      <c r="M899" s="307"/>
      <c r="N899" s="307"/>
      <c r="O899" s="307"/>
      <c r="P899" s="307"/>
      <c r="Q899" s="307"/>
      <c r="R899" s="307"/>
      <c r="S899" s="307"/>
      <c r="T899" s="307"/>
      <c r="U899" s="307"/>
      <c r="V899" s="307"/>
      <c r="W899" s="307"/>
    </row>
    <row r="900">
      <c r="A900" s="392"/>
      <c r="B900" s="392"/>
      <c r="C900" s="392"/>
      <c r="D900" s="393"/>
      <c r="E900" s="392"/>
      <c r="F900" s="392"/>
      <c r="G900" s="393"/>
      <c r="H900" s="392"/>
      <c r="I900" s="392"/>
      <c r="J900" s="307"/>
      <c r="K900" s="307"/>
      <c r="L900" s="307"/>
      <c r="M900" s="307"/>
      <c r="N900" s="307"/>
      <c r="O900" s="307"/>
      <c r="P900" s="307"/>
      <c r="Q900" s="307"/>
      <c r="R900" s="307"/>
      <c r="S900" s="307"/>
      <c r="T900" s="307"/>
      <c r="U900" s="307"/>
      <c r="V900" s="307"/>
      <c r="W900" s="307"/>
    </row>
    <row r="901">
      <c r="A901" s="392"/>
      <c r="B901" s="392"/>
      <c r="C901" s="392"/>
      <c r="D901" s="393"/>
      <c r="E901" s="392"/>
      <c r="F901" s="392"/>
      <c r="G901" s="393"/>
      <c r="H901" s="392"/>
      <c r="I901" s="392"/>
      <c r="J901" s="307"/>
      <c r="K901" s="307"/>
      <c r="L901" s="307"/>
      <c r="M901" s="307"/>
      <c r="N901" s="307"/>
      <c r="O901" s="307"/>
      <c r="P901" s="307"/>
      <c r="Q901" s="307"/>
      <c r="R901" s="307"/>
      <c r="S901" s="307"/>
      <c r="T901" s="307"/>
      <c r="U901" s="307"/>
      <c r="V901" s="307"/>
      <c r="W901" s="307"/>
    </row>
    <row r="902">
      <c r="A902" s="392"/>
      <c r="B902" s="392"/>
      <c r="C902" s="392"/>
      <c r="D902" s="393"/>
      <c r="E902" s="392"/>
      <c r="F902" s="392"/>
      <c r="G902" s="393"/>
      <c r="H902" s="392"/>
      <c r="I902" s="392"/>
      <c r="J902" s="307"/>
      <c r="K902" s="307"/>
      <c r="L902" s="307"/>
      <c r="M902" s="307"/>
      <c r="N902" s="307"/>
      <c r="O902" s="307"/>
      <c r="P902" s="307"/>
      <c r="Q902" s="307"/>
      <c r="R902" s="307"/>
      <c r="S902" s="307"/>
      <c r="T902" s="307"/>
      <c r="U902" s="307"/>
      <c r="V902" s="307"/>
      <c r="W902" s="307"/>
    </row>
    <row r="903">
      <c r="A903" s="392"/>
      <c r="B903" s="392"/>
      <c r="C903" s="392"/>
      <c r="D903" s="393"/>
      <c r="E903" s="392"/>
      <c r="F903" s="392"/>
      <c r="G903" s="393"/>
      <c r="H903" s="392"/>
      <c r="I903" s="392"/>
      <c r="J903" s="307"/>
      <c r="K903" s="307"/>
      <c r="L903" s="307"/>
      <c r="M903" s="307"/>
      <c r="N903" s="307"/>
      <c r="O903" s="307"/>
      <c r="P903" s="307"/>
      <c r="Q903" s="307"/>
      <c r="R903" s="307"/>
      <c r="S903" s="307"/>
      <c r="T903" s="307"/>
      <c r="U903" s="307"/>
      <c r="V903" s="307"/>
      <c r="W903" s="307"/>
    </row>
    <row r="904">
      <c r="A904" s="392"/>
      <c r="B904" s="392"/>
      <c r="C904" s="392"/>
      <c r="D904" s="393"/>
      <c r="E904" s="392"/>
      <c r="F904" s="392"/>
      <c r="G904" s="393"/>
      <c r="H904" s="392"/>
      <c r="I904" s="392"/>
      <c r="J904" s="307"/>
      <c r="K904" s="307"/>
      <c r="L904" s="307"/>
      <c r="M904" s="307"/>
      <c r="N904" s="307"/>
      <c r="O904" s="307"/>
      <c r="P904" s="307"/>
      <c r="Q904" s="307"/>
      <c r="R904" s="307"/>
      <c r="S904" s="307"/>
      <c r="T904" s="307"/>
      <c r="U904" s="307"/>
      <c r="V904" s="307"/>
      <c r="W904" s="307"/>
    </row>
    <row r="905">
      <c r="A905" s="392"/>
      <c r="B905" s="392"/>
      <c r="C905" s="392"/>
      <c r="D905" s="393"/>
      <c r="E905" s="392"/>
      <c r="F905" s="392"/>
      <c r="G905" s="393"/>
      <c r="H905" s="392"/>
      <c r="I905" s="392"/>
      <c r="J905" s="307"/>
      <c r="K905" s="307"/>
      <c r="L905" s="307"/>
      <c r="M905" s="307"/>
      <c r="N905" s="307"/>
      <c r="O905" s="307"/>
      <c r="P905" s="307"/>
      <c r="Q905" s="307"/>
      <c r="R905" s="307"/>
      <c r="S905" s="307"/>
      <c r="T905" s="307"/>
      <c r="U905" s="307"/>
      <c r="V905" s="307"/>
      <c r="W905" s="307"/>
    </row>
    <row r="906">
      <c r="A906" s="392"/>
      <c r="B906" s="392"/>
      <c r="C906" s="392"/>
      <c r="D906" s="393"/>
      <c r="E906" s="392"/>
      <c r="F906" s="392"/>
      <c r="G906" s="393"/>
      <c r="H906" s="392"/>
      <c r="I906" s="392"/>
      <c r="J906" s="307"/>
      <c r="K906" s="307"/>
      <c r="L906" s="307"/>
      <c r="M906" s="307"/>
      <c r="N906" s="307"/>
      <c r="O906" s="307"/>
      <c r="P906" s="307"/>
      <c r="Q906" s="307"/>
      <c r="R906" s="307"/>
      <c r="S906" s="307"/>
      <c r="T906" s="307"/>
      <c r="U906" s="307"/>
      <c r="V906" s="307"/>
      <c r="W906" s="307"/>
    </row>
    <row r="907">
      <c r="A907" s="392"/>
      <c r="B907" s="392"/>
      <c r="C907" s="392"/>
      <c r="D907" s="393"/>
      <c r="E907" s="392"/>
      <c r="F907" s="392"/>
      <c r="G907" s="393"/>
      <c r="H907" s="392"/>
      <c r="I907" s="392"/>
      <c r="J907" s="307"/>
      <c r="K907" s="307"/>
      <c r="L907" s="307"/>
      <c r="M907" s="307"/>
      <c r="N907" s="307"/>
      <c r="O907" s="307"/>
      <c r="P907" s="307"/>
      <c r="Q907" s="307"/>
      <c r="R907" s="307"/>
      <c r="S907" s="307"/>
      <c r="T907" s="307"/>
      <c r="U907" s="307"/>
      <c r="V907" s="307"/>
      <c r="W907" s="307"/>
    </row>
    <row r="908">
      <c r="A908" s="392"/>
      <c r="B908" s="392"/>
      <c r="C908" s="392"/>
      <c r="D908" s="393"/>
      <c r="E908" s="392"/>
      <c r="F908" s="392"/>
      <c r="G908" s="393"/>
      <c r="H908" s="392"/>
      <c r="I908" s="392"/>
      <c r="J908" s="307"/>
      <c r="K908" s="307"/>
      <c r="L908" s="307"/>
      <c r="M908" s="307"/>
      <c r="N908" s="307"/>
      <c r="O908" s="307"/>
      <c r="P908" s="307"/>
      <c r="Q908" s="307"/>
      <c r="R908" s="307"/>
      <c r="S908" s="307"/>
      <c r="T908" s="307"/>
      <c r="U908" s="307"/>
      <c r="V908" s="307"/>
      <c r="W908" s="307"/>
    </row>
    <row r="909">
      <c r="A909" s="392"/>
      <c r="B909" s="392"/>
      <c r="C909" s="392"/>
      <c r="D909" s="393"/>
      <c r="E909" s="392"/>
      <c r="F909" s="392"/>
      <c r="G909" s="393"/>
      <c r="H909" s="392"/>
      <c r="I909" s="392"/>
      <c r="J909" s="307"/>
      <c r="K909" s="307"/>
      <c r="L909" s="307"/>
      <c r="M909" s="307"/>
      <c r="N909" s="307"/>
      <c r="O909" s="307"/>
      <c r="P909" s="307"/>
      <c r="Q909" s="307"/>
      <c r="R909" s="307"/>
      <c r="S909" s="307"/>
      <c r="T909" s="307"/>
      <c r="U909" s="307"/>
      <c r="V909" s="307"/>
      <c r="W909" s="307"/>
    </row>
    <row r="910">
      <c r="A910" s="392"/>
      <c r="B910" s="392"/>
      <c r="C910" s="392"/>
      <c r="D910" s="393"/>
      <c r="E910" s="392"/>
      <c r="F910" s="392"/>
      <c r="G910" s="393"/>
      <c r="H910" s="392"/>
      <c r="I910" s="392"/>
      <c r="J910" s="307"/>
      <c r="K910" s="307"/>
      <c r="L910" s="307"/>
      <c r="M910" s="307"/>
      <c r="N910" s="307"/>
      <c r="O910" s="307"/>
      <c r="P910" s="307"/>
      <c r="Q910" s="307"/>
      <c r="R910" s="307"/>
      <c r="S910" s="307"/>
      <c r="T910" s="307"/>
      <c r="U910" s="307"/>
      <c r="V910" s="307"/>
      <c r="W910" s="307"/>
    </row>
    <row r="911">
      <c r="A911" s="392"/>
      <c r="B911" s="392"/>
      <c r="C911" s="392"/>
      <c r="D911" s="393"/>
      <c r="E911" s="392"/>
      <c r="F911" s="392"/>
      <c r="G911" s="393"/>
      <c r="H911" s="392"/>
      <c r="I911" s="392"/>
      <c r="J911" s="307"/>
      <c r="K911" s="307"/>
      <c r="L911" s="307"/>
      <c r="M911" s="307"/>
      <c r="N911" s="307"/>
      <c r="O911" s="307"/>
      <c r="P911" s="307"/>
      <c r="Q911" s="307"/>
      <c r="R911" s="307"/>
      <c r="S911" s="307"/>
      <c r="T911" s="307"/>
      <c r="U911" s="307"/>
      <c r="V911" s="307"/>
      <c r="W911" s="307"/>
    </row>
    <row r="912">
      <c r="A912" s="392"/>
      <c r="B912" s="392"/>
      <c r="C912" s="392"/>
      <c r="D912" s="393"/>
      <c r="E912" s="392"/>
      <c r="F912" s="392"/>
      <c r="G912" s="393"/>
      <c r="H912" s="392"/>
      <c r="I912" s="392"/>
      <c r="J912" s="307"/>
      <c r="K912" s="307"/>
      <c r="L912" s="307"/>
      <c r="M912" s="307"/>
      <c r="N912" s="307"/>
      <c r="O912" s="307"/>
      <c r="P912" s="307"/>
      <c r="Q912" s="307"/>
      <c r="R912" s="307"/>
      <c r="S912" s="307"/>
      <c r="T912" s="307"/>
      <c r="U912" s="307"/>
      <c r="V912" s="307"/>
      <c r="W912" s="307"/>
    </row>
    <row r="913">
      <c r="A913" s="392"/>
      <c r="B913" s="392"/>
      <c r="C913" s="392"/>
      <c r="D913" s="393"/>
      <c r="E913" s="392"/>
      <c r="F913" s="392"/>
      <c r="G913" s="393"/>
      <c r="H913" s="392"/>
      <c r="I913" s="392"/>
      <c r="J913" s="307"/>
      <c r="K913" s="307"/>
      <c r="L913" s="307"/>
      <c r="M913" s="307"/>
      <c r="N913" s="307"/>
      <c r="O913" s="307"/>
      <c r="P913" s="307"/>
      <c r="Q913" s="307"/>
      <c r="R913" s="307"/>
      <c r="S913" s="307"/>
      <c r="T913" s="307"/>
      <c r="U913" s="307"/>
      <c r="V913" s="307"/>
      <c r="W913" s="307"/>
    </row>
    <row r="914">
      <c r="A914" s="392"/>
      <c r="B914" s="392"/>
      <c r="C914" s="392"/>
      <c r="D914" s="393"/>
      <c r="E914" s="392"/>
      <c r="F914" s="392"/>
      <c r="G914" s="393"/>
      <c r="H914" s="392"/>
      <c r="I914" s="392"/>
      <c r="J914" s="307"/>
      <c r="K914" s="307"/>
      <c r="L914" s="307"/>
      <c r="M914" s="307"/>
      <c r="N914" s="307"/>
      <c r="O914" s="307"/>
      <c r="P914" s="307"/>
      <c r="Q914" s="307"/>
      <c r="R914" s="307"/>
      <c r="S914" s="307"/>
      <c r="T914" s="307"/>
      <c r="U914" s="307"/>
      <c r="V914" s="307"/>
      <c r="W914" s="307"/>
    </row>
    <row r="915">
      <c r="A915" s="392"/>
      <c r="B915" s="392"/>
      <c r="C915" s="392"/>
      <c r="D915" s="393"/>
      <c r="E915" s="392"/>
      <c r="F915" s="392"/>
      <c r="G915" s="393"/>
      <c r="H915" s="392"/>
      <c r="I915" s="392"/>
      <c r="J915" s="307"/>
      <c r="K915" s="307"/>
      <c r="L915" s="307"/>
      <c r="M915" s="307"/>
      <c r="N915" s="307"/>
      <c r="O915" s="307"/>
      <c r="P915" s="307"/>
      <c r="Q915" s="307"/>
      <c r="R915" s="307"/>
      <c r="S915" s="307"/>
      <c r="T915" s="307"/>
      <c r="U915" s="307"/>
      <c r="V915" s="307"/>
      <c r="W915" s="307"/>
    </row>
    <row r="916">
      <c r="A916" s="392"/>
      <c r="B916" s="392"/>
      <c r="C916" s="392"/>
      <c r="D916" s="393"/>
      <c r="E916" s="392"/>
      <c r="F916" s="392"/>
      <c r="G916" s="393"/>
      <c r="H916" s="392"/>
      <c r="I916" s="392"/>
      <c r="J916" s="307"/>
      <c r="K916" s="307"/>
      <c r="L916" s="307"/>
      <c r="M916" s="307"/>
      <c r="N916" s="307"/>
      <c r="O916" s="307"/>
      <c r="P916" s="307"/>
      <c r="Q916" s="307"/>
      <c r="R916" s="307"/>
      <c r="S916" s="307"/>
      <c r="T916" s="307"/>
      <c r="U916" s="307"/>
      <c r="V916" s="307"/>
      <c r="W916" s="307"/>
    </row>
    <row r="917">
      <c r="A917" s="392"/>
      <c r="B917" s="392"/>
      <c r="C917" s="392"/>
      <c r="D917" s="393"/>
      <c r="E917" s="392"/>
      <c r="F917" s="392"/>
      <c r="G917" s="393"/>
      <c r="H917" s="392"/>
      <c r="I917" s="392"/>
      <c r="J917" s="307"/>
      <c r="K917" s="307"/>
      <c r="L917" s="307"/>
      <c r="M917" s="307"/>
      <c r="N917" s="307"/>
      <c r="O917" s="307"/>
      <c r="P917" s="307"/>
      <c r="Q917" s="307"/>
      <c r="R917" s="307"/>
      <c r="S917" s="307"/>
      <c r="T917" s="307"/>
      <c r="U917" s="307"/>
      <c r="V917" s="307"/>
      <c r="W917" s="307"/>
    </row>
    <row r="918">
      <c r="A918" s="392"/>
      <c r="B918" s="392"/>
      <c r="C918" s="392"/>
      <c r="D918" s="393"/>
      <c r="E918" s="392"/>
      <c r="F918" s="392"/>
      <c r="G918" s="393"/>
      <c r="H918" s="392"/>
      <c r="I918" s="392"/>
      <c r="J918" s="307"/>
      <c r="K918" s="307"/>
      <c r="L918" s="307"/>
      <c r="M918" s="307"/>
      <c r="N918" s="307"/>
      <c r="O918" s="307"/>
      <c r="P918" s="307"/>
      <c r="Q918" s="307"/>
      <c r="R918" s="307"/>
      <c r="S918" s="307"/>
      <c r="T918" s="307"/>
      <c r="U918" s="307"/>
      <c r="V918" s="307"/>
      <c r="W918" s="307"/>
    </row>
    <row r="919">
      <c r="A919" s="392"/>
      <c r="B919" s="392"/>
      <c r="C919" s="392"/>
      <c r="D919" s="393"/>
      <c r="E919" s="392"/>
      <c r="F919" s="392"/>
      <c r="G919" s="393"/>
      <c r="H919" s="392"/>
      <c r="I919" s="392"/>
      <c r="J919" s="307"/>
      <c r="K919" s="307"/>
      <c r="L919" s="307"/>
      <c r="M919" s="307"/>
      <c r="N919" s="307"/>
      <c r="O919" s="307"/>
      <c r="P919" s="307"/>
      <c r="Q919" s="307"/>
      <c r="R919" s="307"/>
      <c r="S919" s="307"/>
      <c r="T919" s="307"/>
      <c r="U919" s="307"/>
      <c r="V919" s="307"/>
      <c r="W919" s="307"/>
    </row>
    <row r="920">
      <c r="A920" s="392"/>
      <c r="B920" s="392"/>
      <c r="C920" s="392"/>
      <c r="D920" s="393"/>
      <c r="E920" s="392"/>
      <c r="F920" s="392"/>
      <c r="G920" s="393"/>
      <c r="H920" s="392"/>
      <c r="I920" s="392"/>
      <c r="J920" s="307"/>
      <c r="K920" s="307"/>
      <c r="L920" s="307"/>
      <c r="M920" s="307"/>
      <c r="N920" s="307"/>
      <c r="O920" s="307"/>
      <c r="P920" s="307"/>
      <c r="Q920" s="307"/>
      <c r="R920" s="307"/>
      <c r="S920" s="307"/>
      <c r="T920" s="307"/>
      <c r="U920" s="307"/>
      <c r="V920" s="307"/>
      <c r="W920" s="307"/>
    </row>
    <row r="921">
      <c r="A921" s="392"/>
      <c r="B921" s="392"/>
      <c r="C921" s="392"/>
      <c r="D921" s="393"/>
      <c r="E921" s="392"/>
      <c r="F921" s="392"/>
      <c r="G921" s="393"/>
      <c r="H921" s="392"/>
      <c r="I921" s="392"/>
      <c r="J921" s="307"/>
      <c r="K921" s="307"/>
      <c r="L921" s="307"/>
      <c r="M921" s="307"/>
      <c r="N921" s="307"/>
      <c r="O921" s="307"/>
      <c r="P921" s="307"/>
      <c r="Q921" s="307"/>
      <c r="R921" s="307"/>
      <c r="S921" s="307"/>
      <c r="T921" s="307"/>
      <c r="U921" s="307"/>
      <c r="V921" s="307"/>
      <c r="W921" s="307"/>
    </row>
    <row r="922">
      <c r="A922" s="392"/>
      <c r="B922" s="392"/>
      <c r="C922" s="392"/>
      <c r="D922" s="393"/>
      <c r="E922" s="392"/>
      <c r="F922" s="392"/>
      <c r="G922" s="393"/>
      <c r="H922" s="392"/>
      <c r="I922" s="392"/>
      <c r="J922" s="307"/>
      <c r="K922" s="307"/>
      <c r="L922" s="307"/>
      <c r="M922" s="307"/>
      <c r="N922" s="307"/>
      <c r="O922" s="307"/>
      <c r="P922" s="307"/>
      <c r="Q922" s="307"/>
      <c r="R922" s="307"/>
      <c r="S922" s="307"/>
      <c r="T922" s="307"/>
      <c r="U922" s="307"/>
      <c r="V922" s="307"/>
      <c r="W922" s="307"/>
    </row>
    <row r="923">
      <c r="A923" s="392"/>
      <c r="B923" s="392"/>
      <c r="C923" s="392"/>
      <c r="D923" s="393"/>
      <c r="E923" s="392"/>
      <c r="F923" s="392"/>
      <c r="G923" s="393"/>
      <c r="H923" s="392"/>
      <c r="I923" s="392"/>
      <c r="J923" s="307"/>
      <c r="K923" s="307"/>
      <c r="L923" s="307"/>
      <c r="M923" s="307"/>
      <c r="N923" s="307"/>
      <c r="O923" s="307"/>
      <c r="P923" s="307"/>
      <c r="Q923" s="307"/>
      <c r="R923" s="307"/>
      <c r="S923" s="307"/>
      <c r="T923" s="307"/>
      <c r="U923" s="307"/>
      <c r="V923" s="307"/>
      <c r="W923" s="307"/>
    </row>
    <row r="924">
      <c r="A924" s="392"/>
      <c r="B924" s="392"/>
      <c r="C924" s="392"/>
      <c r="D924" s="393"/>
      <c r="E924" s="392"/>
      <c r="F924" s="392"/>
      <c r="G924" s="393"/>
      <c r="H924" s="392"/>
      <c r="I924" s="392"/>
      <c r="J924" s="307"/>
      <c r="K924" s="307"/>
      <c r="L924" s="307"/>
      <c r="M924" s="307"/>
      <c r="N924" s="307"/>
      <c r="O924" s="307"/>
      <c r="P924" s="307"/>
      <c r="Q924" s="307"/>
      <c r="R924" s="307"/>
      <c r="S924" s="307"/>
      <c r="T924" s="307"/>
      <c r="U924" s="307"/>
      <c r="V924" s="307"/>
      <c r="W924" s="307"/>
    </row>
    <row r="925">
      <c r="A925" s="392"/>
      <c r="B925" s="392"/>
      <c r="C925" s="392"/>
      <c r="D925" s="393"/>
      <c r="E925" s="392"/>
      <c r="F925" s="392"/>
      <c r="G925" s="393"/>
      <c r="H925" s="392"/>
      <c r="I925" s="392"/>
      <c r="J925" s="307"/>
      <c r="K925" s="307"/>
      <c r="L925" s="307"/>
      <c r="M925" s="307"/>
      <c r="N925" s="307"/>
      <c r="O925" s="307"/>
      <c r="P925" s="307"/>
      <c r="Q925" s="307"/>
      <c r="R925" s="307"/>
      <c r="S925" s="307"/>
      <c r="T925" s="307"/>
      <c r="U925" s="307"/>
      <c r="V925" s="307"/>
      <c r="W925" s="307"/>
    </row>
    <row r="926">
      <c r="A926" s="392"/>
      <c r="B926" s="392"/>
      <c r="C926" s="392"/>
      <c r="D926" s="393"/>
      <c r="E926" s="392"/>
      <c r="F926" s="392"/>
      <c r="G926" s="393"/>
      <c r="H926" s="392"/>
      <c r="I926" s="392"/>
      <c r="J926" s="307"/>
      <c r="K926" s="307"/>
      <c r="L926" s="307"/>
      <c r="M926" s="307"/>
      <c r="N926" s="307"/>
      <c r="O926" s="307"/>
      <c r="P926" s="307"/>
      <c r="Q926" s="307"/>
      <c r="R926" s="307"/>
      <c r="S926" s="307"/>
      <c r="T926" s="307"/>
      <c r="U926" s="307"/>
      <c r="V926" s="307"/>
      <c r="W926" s="307"/>
    </row>
    <row r="927">
      <c r="A927" s="392"/>
      <c r="B927" s="392"/>
      <c r="C927" s="392"/>
      <c r="D927" s="393"/>
      <c r="E927" s="392"/>
      <c r="F927" s="392"/>
      <c r="G927" s="393"/>
      <c r="H927" s="392"/>
      <c r="I927" s="392"/>
      <c r="J927" s="307"/>
      <c r="K927" s="307"/>
      <c r="L927" s="307"/>
      <c r="M927" s="307"/>
      <c r="N927" s="307"/>
      <c r="O927" s="307"/>
      <c r="P927" s="307"/>
      <c r="Q927" s="307"/>
      <c r="R927" s="307"/>
      <c r="S927" s="307"/>
      <c r="T927" s="307"/>
      <c r="U927" s="307"/>
      <c r="V927" s="307"/>
      <c r="W927" s="307"/>
    </row>
    <row r="928">
      <c r="A928" s="392"/>
      <c r="B928" s="392"/>
      <c r="C928" s="392"/>
      <c r="D928" s="393"/>
      <c r="E928" s="392"/>
      <c r="F928" s="392"/>
      <c r="G928" s="393"/>
      <c r="H928" s="392"/>
      <c r="I928" s="392"/>
      <c r="J928" s="307"/>
      <c r="K928" s="307"/>
      <c r="L928" s="307"/>
      <c r="M928" s="307"/>
      <c r="N928" s="307"/>
      <c r="O928" s="307"/>
      <c r="P928" s="307"/>
      <c r="Q928" s="307"/>
      <c r="R928" s="307"/>
      <c r="S928" s="307"/>
      <c r="T928" s="307"/>
      <c r="U928" s="307"/>
      <c r="V928" s="307"/>
      <c r="W928" s="307"/>
    </row>
    <row r="929">
      <c r="A929" s="392"/>
      <c r="B929" s="392"/>
      <c r="C929" s="392"/>
      <c r="D929" s="393"/>
      <c r="E929" s="392"/>
      <c r="F929" s="392"/>
      <c r="G929" s="393"/>
      <c r="H929" s="392"/>
      <c r="I929" s="392"/>
      <c r="J929" s="307"/>
      <c r="K929" s="307"/>
      <c r="L929" s="307"/>
      <c r="M929" s="307"/>
      <c r="N929" s="307"/>
      <c r="O929" s="307"/>
      <c r="P929" s="307"/>
      <c r="Q929" s="307"/>
      <c r="R929" s="307"/>
      <c r="S929" s="307"/>
      <c r="T929" s="307"/>
      <c r="U929" s="307"/>
      <c r="V929" s="307"/>
      <c r="W929" s="307"/>
    </row>
    <row r="930">
      <c r="A930" s="392"/>
      <c r="B930" s="392"/>
      <c r="C930" s="392"/>
      <c r="D930" s="393"/>
      <c r="E930" s="392"/>
      <c r="F930" s="392"/>
      <c r="G930" s="393"/>
      <c r="H930" s="392"/>
      <c r="I930" s="392"/>
      <c r="J930" s="307"/>
      <c r="K930" s="307"/>
      <c r="L930" s="307"/>
      <c r="M930" s="307"/>
      <c r="N930" s="307"/>
      <c r="O930" s="307"/>
      <c r="P930" s="307"/>
      <c r="Q930" s="307"/>
      <c r="R930" s="307"/>
      <c r="S930" s="307"/>
      <c r="T930" s="307"/>
      <c r="U930" s="307"/>
      <c r="V930" s="307"/>
      <c r="W930" s="307"/>
    </row>
    <row r="931">
      <c r="A931" s="392"/>
      <c r="B931" s="392"/>
      <c r="C931" s="392"/>
      <c r="D931" s="393"/>
      <c r="E931" s="392"/>
      <c r="F931" s="392"/>
      <c r="G931" s="393"/>
      <c r="H931" s="392"/>
      <c r="I931" s="392"/>
      <c r="J931" s="307"/>
      <c r="K931" s="307"/>
      <c r="L931" s="307"/>
      <c r="M931" s="307"/>
      <c r="N931" s="307"/>
      <c r="O931" s="307"/>
      <c r="P931" s="307"/>
      <c r="Q931" s="307"/>
      <c r="R931" s="307"/>
      <c r="S931" s="307"/>
      <c r="T931" s="307"/>
      <c r="U931" s="307"/>
      <c r="V931" s="307"/>
      <c r="W931" s="307"/>
    </row>
    <row r="932">
      <c r="A932" s="392"/>
      <c r="B932" s="392"/>
      <c r="C932" s="392"/>
      <c r="D932" s="393"/>
      <c r="E932" s="392"/>
      <c r="F932" s="392"/>
      <c r="G932" s="393"/>
      <c r="H932" s="392"/>
      <c r="I932" s="392"/>
      <c r="J932" s="307"/>
      <c r="K932" s="307"/>
      <c r="L932" s="307"/>
      <c r="M932" s="307"/>
      <c r="N932" s="307"/>
      <c r="O932" s="307"/>
      <c r="P932" s="307"/>
      <c r="Q932" s="307"/>
      <c r="R932" s="307"/>
      <c r="S932" s="307"/>
      <c r="T932" s="307"/>
      <c r="U932" s="307"/>
      <c r="V932" s="307"/>
      <c r="W932" s="307"/>
    </row>
    <row r="933">
      <c r="A933" s="392"/>
      <c r="B933" s="392"/>
      <c r="C933" s="392"/>
      <c r="D933" s="393"/>
      <c r="E933" s="392"/>
      <c r="F933" s="392"/>
      <c r="G933" s="393"/>
      <c r="H933" s="392"/>
      <c r="I933" s="392"/>
      <c r="J933" s="307"/>
      <c r="K933" s="307"/>
      <c r="L933" s="307"/>
      <c r="M933" s="307"/>
      <c r="N933" s="307"/>
      <c r="O933" s="307"/>
      <c r="P933" s="307"/>
      <c r="Q933" s="307"/>
      <c r="R933" s="307"/>
      <c r="S933" s="307"/>
      <c r="T933" s="307"/>
      <c r="U933" s="307"/>
      <c r="V933" s="307"/>
      <c r="W933" s="307"/>
    </row>
    <row r="934">
      <c r="A934" s="392"/>
      <c r="B934" s="392"/>
      <c r="C934" s="392"/>
      <c r="D934" s="393"/>
      <c r="E934" s="392"/>
      <c r="F934" s="392"/>
      <c r="G934" s="393"/>
      <c r="H934" s="392"/>
      <c r="I934" s="392"/>
      <c r="J934" s="307"/>
      <c r="K934" s="307"/>
      <c r="L934" s="307"/>
      <c r="M934" s="307"/>
      <c r="N934" s="307"/>
      <c r="O934" s="307"/>
      <c r="P934" s="307"/>
      <c r="Q934" s="307"/>
      <c r="R934" s="307"/>
      <c r="S934" s="307"/>
      <c r="T934" s="307"/>
      <c r="U934" s="307"/>
      <c r="V934" s="307"/>
      <c r="W934" s="307"/>
    </row>
    <row r="935">
      <c r="A935" s="392"/>
      <c r="B935" s="392"/>
      <c r="C935" s="392"/>
      <c r="D935" s="393"/>
      <c r="E935" s="392"/>
      <c r="F935" s="392"/>
      <c r="G935" s="393"/>
      <c r="H935" s="392"/>
      <c r="I935" s="392"/>
      <c r="J935" s="307"/>
      <c r="K935" s="307"/>
      <c r="L935" s="307"/>
      <c r="M935" s="307"/>
      <c r="N935" s="307"/>
      <c r="O935" s="307"/>
      <c r="P935" s="307"/>
      <c r="Q935" s="307"/>
      <c r="R935" s="307"/>
      <c r="S935" s="307"/>
      <c r="T935" s="307"/>
      <c r="U935" s="307"/>
      <c r="V935" s="307"/>
      <c r="W935" s="307"/>
    </row>
    <row r="936">
      <c r="A936" s="392"/>
      <c r="B936" s="392"/>
      <c r="C936" s="392"/>
      <c r="D936" s="393"/>
      <c r="E936" s="392"/>
      <c r="F936" s="392"/>
      <c r="G936" s="393"/>
      <c r="H936" s="392"/>
      <c r="I936" s="392"/>
      <c r="J936" s="307"/>
      <c r="K936" s="307"/>
      <c r="L936" s="307"/>
      <c r="M936" s="307"/>
      <c r="N936" s="307"/>
      <c r="O936" s="307"/>
      <c r="P936" s="307"/>
      <c r="Q936" s="307"/>
      <c r="R936" s="307"/>
      <c r="S936" s="307"/>
      <c r="T936" s="307"/>
      <c r="U936" s="307"/>
      <c r="V936" s="307"/>
      <c r="W936" s="307"/>
    </row>
    <row r="937">
      <c r="A937" s="392"/>
      <c r="B937" s="392"/>
      <c r="C937" s="392"/>
      <c r="D937" s="393"/>
      <c r="E937" s="392"/>
      <c r="F937" s="392"/>
      <c r="G937" s="393"/>
      <c r="H937" s="392"/>
      <c r="I937" s="392"/>
      <c r="J937" s="307"/>
      <c r="K937" s="307"/>
      <c r="L937" s="307"/>
      <c r="M937" s="307"/>
      <c r="N937" s="307"/>
      <c r="O937" s="307"/>
      <c r="P937" s="307"/>
      <c r="Q937" s="307"/>
      <c r="R937" s="307"/>
      <c r="S937" s="307"/>
      <c r="T937" s="307"/>
      <c r="U937" s="307"/>
      <c r="V937" s="307"/>
      <c r="W937" s="307"/>
    </row>
    <row r="938">
      <c r="A938" s="392"/>
      <c r="B938" s="392"/>
      <c r="C938" s="392"/>
      <c r="D938" s="393"/>
      <c r="E938" s="392"/>
      <c r="F938" s="392"/>
      <c r="G938" s="393"/>
      <c r="H938" s="392"/>
      <c r="I938" s="392"/>
      <c r="J938" s="307"/>
      <c r="K938" s="307"/>
      <c r="L938" s="307"/>
      <c r="M938" s="307"/>
      <c r="N938" s="307"/>
      <c r="O938" s="307"/>
      <c r="P938" s="307"/>
      <c r="Q938" s="307"/>
      <c r="R938" s="307"/>
      <c r="S938" s="307"/>
      <c r="T938" s="307"/>
      <c r="U938" s="307"/>
      <c r="V938" s="307"/>
      <c r="W938" s="307"/>
    </row>
    <row r="939">
      <c r="A939" s="392"/>
      <c r="B939" s="392"/>
      <c r="C939" s="392"/>
      <c r="D939" s="393"/>
      <c r="E939" s="392"/>
      <c r="F939" s="392"/>
      <c r="G939" s="393"/>
      <c r="H939" s="392"/>
      <c r="I939" s="392"/>
      <c r="J939" s="307"/>
      <c r="K939" s="307"/>
      <c r="L939" s="307"/>
      <c r="M939" s="307"/>
      <c r="N939" s="307"/>
      <c r="O939" s="307"/>
      <c r="P939" s="307"/>
      <c r="Q939" s="307"/>
      <c r="R939" s="307"/>
      <c r="S939" s="307"/>
      <c r="T939" s="307"/>
      <c r="U939" s="307"/>
      <c r="V939" s="307"/>
      <c r="W939" s="307"/>
    </row>
    <row r="940">
      <c r="A940" s="392"/>
      <c r="B940" s="392"/>
      <c r="C940" s="392"/>
      <c r="D940" s="393"/>
      <c r="E940" s="392"/>
      <c r="F940" s="392"/>
      <c r="G940" s="393"/>
      <c r="H940" s="392"/>
      <c r="I940" s="392"/>
      <c r="J940" s="307"/>
      <c r="K940" s="307"/>
      <c r="L940" s="307"/>
      <c r="M940" s="307"/>
      <c r="N940" s="307"/>
      <c r="O940" s="307"/>
      <c r="P940" s="307"/>
      <c r="Q940" s="307"/>
      <c r="R940" s="307"/>
      <c r="S940" s="307"/>
      <c r="T940" s="307"/>
      <c r="U940" s="307"/>
      <c r="V940" s="307"/>
      <c r="W940" s="307"/>
    </row>
    <row r="941">
      <c r="A941" s="392"/>
      <c r="B941" s="392"/>
      <c r="C941" s="392"/>
      <c r="D941" s="393"/>
      <c r="E941" s="392"/>
      <c r="F941" s="392"/>
      <c r="G941" s="393"/>
      <c r="H941" s="392"/>
      <c r="I941" s="392"/>
      <c r="J941" s="307"/>
      <c r="K941" s="307"/>
      <c r="L941" s="307"/>
      <c r="M941" s="307"/>
      <c r="N941" s="307"/>
      <c r="O941" s="307"/>
      <c r="P941" s="307"/>
      <c r="Q941" s="307"/>
      <c r="R941" s="307"/>
      <c r="S941" s="307"/>
      <c r="T941" s="307"/>
      <c r="U941" s="307"/>
      <c r="V941" s="307"/>
      <c r="W941" s="307"/>
    </row>
    <row r="942">
      <c r="A942" s="392"/>
      <c r="B942" s="392"/>
      <c r="C942" s="392"/>
      <c r="D942" s="393"/>
      <c r="E942" s="392"/>
      <c r="F942" s="392"/>
      <c r="G942" s="393"/>
      <c r="H942" s="392"/>
      <c r="I942" s="392"/>
      <c r="J942" s="307"/>
      <c r="K942" s="307"/>
      <c r="L942" s="307"/>
      <c r="M942" s="307"/>
      <c r="N942" s="307"/>
      <c r="O942" s="307"/>
      <c r="P942" s="307"/>
      <c r="Q942" s="307"/>
      <c r="R942" s="307"/>
      <c r="S942" s="307"/>
      <c r="T942" s="307"/>
      <c r="U942" s="307"/>
      <c r="V942" s="307"/>
      <c r="W942" s="307"/>
    </row>
    <row r="943">
      <c r="A943" s="392"/>
      <c r="B943" s="392"/>
      <c r="C943" s="392"/>
      <c r="D943" s="393"/>
      <c r="E943" s="392"/>
      <c r="F943" s="392"/>
      <c r="G943" s="393"/>
      <c r="H943" s="392"/>
      <c r="I943" s="392"/>
      <c r="J943" s="307"/>
      <c r="K943" s="307"/>
      <c r="L943" s="307"/>
      <c r="M943" s="307"/>
      <c r="N943" s="307"/>
      <c r="O943" s="307"/>
      <c r="P943" s="307"/>
      <c r="Q943" s="307"/>
      <c r="R943" s="307"/>
      <c r="S943" s="307"/>
      <c r="T943" s="307"/>
      <c r="U943" s="307"/>
      <c r="V943" s="307"/>
      <c r="W943" s="307"/>
    </row>
    <row r="944">
      <c r="A944" s="392"/>
      <c r="B944" s="392"/>
      <c r="C944" s="392"/>
      <c r="D944" s="393"/>
      <c r="E944" s="392"/>
      <c r="F944" s="392"/>
      <c r="G944" s="393"/>
      <c r="H944" s="392"/>
      <c r="I944" s="392"/>
      <c r="J944" s="307"/>
      <c r="K944" s="307"/>
      <c r="L944" s="307"/>
      <c r="M944" s="307"/>
      <c r="N944" s="307"/>
      <c r="O944" s="307"/>
      <c r="P944" s="307"/>
      <c r="Q944" s="307"/>
      <c r="R944" s="307"/>
      <c r="S944" s="307"/>
      <c r="T944" s="307"/>
      <c r="U944" s="307"/>
      <c r="V944" s="307"/>
      <c r="W944" s="307"/>
    </row>
    <row r="945">
      <c r="A945" s="392"/>
      <c r="B945" s="392"/>
      <c r="C945" s="392"/>
      <c r="D945" s="393"/>
      <c r="E945" s="392"/>
      <c r="F945" s="392"/>
      <c r="G945" s="393"/>
      <c r="H945" s="392"/>
      <c r="I945" s="392"/>
      <c r="J945" s="307"/>
      <c r="K945" s="307"/>
      <c r="L945" s="307"/>
      <c r="M945" s="307"/>
      <c r="N945" s="307"/>
      <c r="O945" s="307"/>
      <c r="P945" s="307"/>
      <c r="Q945" s="307"/>
      <c r="R945" s="307"/>
      <c r="S945" s="307"/>
      <c r="T945" s="307"/>
      <c r="U945" s="307"/>
      <c r="V945" s="307"/>
      <c r="W945" s="307"/>
    </row>
    <row r="946">
      <c r="A946" s="392"/>
      <c r="B946" s="392"/>
      <c r="C946" s="392"/>
      <c r="D946" s="393"/>
      <c r="E946" s="392"/>
      <c r="F946" s="392"/>
      <c r="G946" s="393"/>
      <c r="H946" s="392"/>
      <c r="I946" s="392"/>
      <c r="J946" s="307"/>
      <c r="K946" s="307"/>
      <c r="L946" s="307"/>
      <c r="M946" s="307"/>
      <c r="N946" s="307"/>
      <c r="O946" s="307"/>
      <c r="P946" s="307"/>
      <c r="Q946" s="307"/>
      <c r="R946" s="307"/>
      <c r="S946" s="307"/>
      <c r="T946" s="307"/>
      <c r="U946" s="307"/>
      <c r="V946" s="307"/>
      <c r="W946" s="307"/>
    </row>
    <row r="947">
      <c r="A947" s="392"/>
      <c r="B947" s="392"/>
      <c r="C947" s="392"/>
      <c r="D947" s="393"/>
      <c r="E947" s="392"/>
      <c r="F947" s="392"/>
      <c r="G947" s="393"/>
      <c r="H947" s="392"/>
      <c r="I947" s="392"/>
      <c r="J947" s="307"/>
      <c r="K947" s="307"/>
      <c r="L947" s="307"/>
      <c r="M947" s="307"/>
      <c r="N947" s="307"/>
      <c r="O947" s="307"/>
      <c r="P947" s="307"/>
      <c r="Q947" s="307"/>
      <c r="R947" s="307"/>
      <c r="S947" s="307"/>
      <c r="T947" s="307"/>
      <c r="U947" s="307"/>
      <c r="V947" s="307"/>
      <c r="W947" s="307"/>
    </row>
    <row r="948">
      <c r="A948" s="392"/>
      <c r="B948" s="392"/>
      <c r="C948" s="392"/>
      <c r="D948" s="393"/>
      <c r="E948" s="392"/>
      <c r="F948" s="392"/>
      <c r="G948" s="393"/>
      <c r="H948" s="392"/>
      <c r="I948" s="392"/>
      <c r="J948" s="307"/>
      <c r="K948" s="307"/>
      <c r="L948" s="307"/>
      <c r="M948" s="307"/>
      <c r="N948" s="307"/>
      <c r="O948" s="307"/>
      <c r="P948" s="307"/>
      <c r="Q948" s="307"/>
      <c r="R948" s="307"/>
      <c r="S948" s="307"/>
      <c r="T948" s="307"/>
      <c r="U948" s="307"/>
      <c r="V948" s="307"/>
      <c r="W948" s="307"/>
    </row>
    <row r="949">
      <c r="A949" s="392"/>
      <c r="B949" s="392"/>
      <c r="C949" s="392"/>
      <c r="D949" s="393"/>
      <c r="E949" s="392"/>
      <c r="F949" s="392"/>
      <c r="G949" s="393"/>
      <c r="H949" s="392"/>
      <c r="I949" s="392"/>
      <c r="J949" s="307"/>
      <c r="K949" s="307"/>
      <c r="L949" s="307"/>
      <c r="M949" s="307"/>
      <c r="N949" s="307"/>
      <c r="O949" s="307"/>
      <c r="P949" s="307"/>
      <c r="Q949" s="307"/>
      <c r="R949" s="307"/>
      <c r="S949" s="307"/>
      <c r="T949" s="307"/>
      <c r="U949" s="307"/>
      <c r="V949" s="307"/>
      <c r="W949" s="307"/>
    </row>
    <row r="950">
      <c r="A950" s="392"/>
      <c r="B950" s="392"/>
      <c r="C950" s="392"/>
      <c r="D950" s="393"/>
      <c r="E950" s="392"/>
      <c r="F950" s="392"/>
      <c r="G950" s="393"/>
      <c r="H950" s="392"/>
      <c r="I950" s="392"/>
      <c r="J950" s="307"/>
      <c r="K950" s="307"/>
      <c r="L950" s="307"/>
      <c r="M950" s="307"/>
      <c r="N950" s="307"/>
      <c r="O950" s="307"/>
      <c r="P950" s="307"/>
      <c r="Q950" s="307"/>
      <c r="R950" s="307"/>
      <c r="S950" s="307"/>
      <c r="T950" s="307"/>
      <c r="U950" s="307"/>
      <c r="V950" s="307"/>
      <c r="W950" s="307"/>
    </row>
    <row r="951">
      <c r="A951" s="392"/>
      <c r="B951" s="392"/>
      <c r="C951" s="392"/>
      <c r="D951" s="393"/>
      <c r="E951" s="392"/>
      <c r="F951" s="392"/>
      <c r="G951" s="393"/>
      <c r="H951" s="392"/>
      <c r="I951" s="392"/>
      <c r="J951" s="307"/>
      <c r="K951" s="307"/>
      <c r="L951" s="307"/>
      <c r="M951" s="307"/>
      <c r="N951" s="307"/>
      <c r="O951" s="307"/>
      <c r="P951" s="307"/>
      <c r="Q951" s="307"/>
      <c r="R951" s="307"/>
      <c r="S951" s="307"/>
      <c r="T951" s="307"/>
      <c r="U951" s="307"/>
      <c r="V951" s="307"/>
      <c r="W951" s="307"/>
    </row>
    <row r="952">
      <c r="A952" s="392"/>
      <c r="B952" s="392"/>
      <c r="C952" s="392"/>
      <c r="D952" s="393"/>
      <c r="E952" s="392"/>
      <c r="F952" s="392"/>
      <c r="G952" s="393"/>
      <c r="H952" s="392"/>
      <c r="I952" s="392"/>
      <c r="J952" s="307"/>
      <c r="K952" s="307"/>
      <c r="L952" s="307"/>
      <c r="M952" s="307"/>
      <c r="N952" s="307"/>
      <c r="O952" s="307"/>
      <c r="P952" s="307"/>
      <c r="Q952" s="307"/>
      <c r="R952" s="307"/>
      <c r="S952" s="307"/>
      <c r="T952" s="307"/>
      <c r="U952" s="307"/>
      <c r="V952" s="307"/>
      <c r="W952" s="307"/>
    </row>
    <row r="953">
      <c r="A953" s="392"/>
      <c r="B953" s="392"/>
      <c r="C953" s="392"/>
      <c r="D953" s="393"/>
      <c r="E953" s="392"/>
      <c r="F953" s="392"/>
      <c r="G953" s="393"/>
      <c r="H953" s="392"/>
      <c r="I953" s="392"/>
      <c r="J953" s="307"/>
      <c r="K953" s="307"/>
      <c r="L953" s="307"/>
      <c r="M953" s="307"/>
      <c r="N953" s="307"/>
      <c r="O953" s="307"/>
      <c r="P953" s="307"/>
      <c r="Q953" s="307"/>
      <c r="R953" s="307"/>
      <c r="S953" s="307"/>
      <c r="T953" s="307"/>
      <c r="U953" s="307"/>
      <c r="V953" s="307"/>
      <c r="W953" s="307"/>
    </row>
    <row r="954">
      <c r="A954" s="392"/>
      <c r="B954" s="392"/>
      <c r="C954" s="392"/>
      <c r="D954" s="393"/>
      <c r="E954" s="392"/>
      <c r="F954" s="392"/>
      <c r="G954" s="393"/>
      <c r="H954" s="392"/>
      <c r="I954" s="392"/>
      <c r="J954" s="307"/>
      <c r="K954" s="307"/>
      <c r="L954" s="307"/>
      <c r="M954" s="307"/>
      <c r="N954" s="307"/>
      <c r="O954" s="307"/>
      <c r="P954" s="307"/>
      <c r="Q954" s="307"/>
      <c r="R954" s="307"/>
      <c r="S954" s="307"/>
      <c r="T954" s="307"/>
      <c r="U954" s="307"/>
      <c r="V954" s="307"/>
      <c r="W954" s="307"/>
    </row>
    <row r="955">
      <c r="A955" s="392"/>
      <c r="B955" s="392"/>
      <c r="C955" s="392"/>
      <c r="D955" s="393"/>
      <c r="E955" s="392"/>
      <c r="F955" s="392"/>
      <c r="G955" s="393"/>
      <c r="H955" s="392"/>
      <c r="I955" s="392"/>
      <c r="J955" s="307"/>
      <c r="K955" s="307"/>
      <c r="L955" s="307"/>
      <c r="M955" s="307"/>
      <c r="N955" s="307"/>
      <c r="O955" s="307"/>
      <c r="P955" s="307"/>
      <c r="Q955" s="307"/>
      <c r="R955" s="307"/>
      <c r="S955" s="307"/>
      <c r="T955" s="307"/>
      <c r="U955" s="307"/>
      <c r="V955" s="307"/>
      <c r="W955" s="307"/>
    </row>
    <row r="956">
      <c r="A956" s="392"/>
      <c r="B956" s="392"/>
      <c r="C956" s="392"/>
      <c r="D956" s="393"/>
      <c r="E956" s="392"/>
      <c r="F956" s="392"/>
      <c r="G956" s="393"/>
      <c r="H956" s="392"/>
      <c r="I956" s="392"/>
      <c r="J956" s="307"/>
      <c r="K956" s="307"/>
      <c r="L956" s="307"/>
      <c r="M956" s="307"/>
      <c r="N956" s="307"/>
      <c r="O956" s="307"/>
      <c r="P956" s="307"/>
      <c r="Q956" s="307"/>
      <c r="R956" s="307"/>
      <c r="S956" s="307"/>
      <c r="T956" s="307"/>
      <c r="U956" s="307"/>
      <c r="V956" s="307"/>
      <c r="W956" s="307"/>
    </row>
    <row r="957">
      <c r="A957" s="392"/>
      <c r="B957" s="392"/>
      <c r="C957" s="392"/>
      <c r="D957" s="393"/>
      <c r="E957" s="392"/>
      <c r="F957" s="392"/>
      <c r="G957" s="393"/>
      <c r="H957" s="392"/>
      <c r="I957" s="392"/>
      <c r="J957" s="307"/>
      <c r="K957" s="307"/>
      <c r="L957" s="307"/>
      <c r="M957" s="307"/>
      <c r="N957" s="307"/>
      <c r="O957" s="307"/>
      <c r="P957" s="307"/>
      <c r="Q957" s="307"/>
      <c r="R957" s="307"/>
      <c r="S957" s="307"/>
      <c r="T957" s="307"/>
      <c r="U957" s="307"/>
      <c r="V957" s="307"/>
      <c r="W957" s="307"/>
    </row>
    <row r="958">
      <c r="A958" s="392"/>
      <c r="B958" s="392"/>
      <c r="C958" s="392"/>
      <c r="D958" s="393"/>
      <c r="E958" s="392"/>
      <c r="F958" s="392"/>
      <c r="G958" s="393"/>
      <c r="H958" s="392"/>
      <c r="I958" s="392"/>
      <c r="J958" s="307"/>
      <c r="K958" s="307"/>
      <c r="L958" s="307"/>
      <c r="M958" s="307"/>
      <c r="N958" s="307"/>
      <c r="O958" s="307"/>
      <c r="P958" s="307"/>
      <c r="Q958" s="307"/>
      <c r="R958" s="307"/>
      <c r="S958" s="307"/>
      <c r="T958" s="307"/>
      <c r="U958" s="307"/>
      <c r="V958" s="307"/>
      <c r="W958" s="307"/>
    </row>
    <row r="959">
      <c r="A959" s="392"/>
      <c r="B959" s="392"/>
      <c r="C959" s="392"/>
      <c r="D959" s="393"/>
      <c r="E959" s="392"/>
      <c r="F959" s="392"/>
      <c r="G959" s="393"/>
      <c r="H959" s="392"/>
      <c r="I959" s="392"/>
      <c r="J959" s="307"/>
      <c r="K959" s="307"/>
      <c r="L959" s="307"/>
      <c r="M959" s="307"/>
      <c r="N959" s="307"/>
      <c r="O959" s="307"/>
      <c r="P959" s="307"/>
      <c r="Q959" s="307"/>
      <c r="R959" s="307"/>
      <c r="S959" s="307"/>
      <c r="T959" s="307"/>
      <c r="U959" s="307"/>
      <c r="V959" s="307"/>
      <c r="W959" s="307"/>
    </row>
    <row r="960">
      <c r="A960" s="392"/>
      <c r="B960" s="392"/>
      <c r="C960" s="392"/>
      <c r="D960" s="393"/>
      <c r="E960" s="392"/>
      <c r="F960" s="392"/>
      <c r="G960" s="393"/>
      <c r="H960" s="392"/>
      <c r="I960" s="392"/>
      <c r="J960" s="307"/>
      <c r="K960" s="307"/>
      <c r="L960" s="307"/>
      <c r="M960" s="307"/>
      <c r="N960" s="307"/>
      <c r="O960" s="307"/>
      <c r="P960" s="307"/>
      <c r="Q960" s="307"/>
      <c r="R960" s="307"/>
      <c r="S960" s="307"/>
      <c r="T960" s="307"/>
      <c r="U960" s="307"/>
      <c r="V960" s="307"/>
      <c r="W960" s="307"/>
    </row>
    <row r="961">
      <c r="A961" s="392"/>
      <c r="B961" s="392"/>
      <c r="C961" s="392"/>
      <c r="D961" s="393"/>
      <c r="E961" s="392"/>
      <c r="F961" s="392"/>
      <c r="G961" s="393"/>
      <c r="H961" s="392"/>
      <c r="I961" s="392"/>
      <c r="J961" s="307"/>
      <c r="K961" s="307"/>
      <c r="L961" s="307"/>
      <c r="M961" s="307"/>
      <c r="N961" s="307"/>
      <c r="O961" s="307"/>
      <c r="P961" s="307"/>
      <c r="Q961" s="307"/>
      <c r="R961" s="307"/>
      <c r="S961" s="307"/>
      <c r="T961" s="307"/>
      <c r="U961" s="307"/>
      <c r="V961" s="307"/>
      <c r="W961" s="307"/>
    </row>
    <row r="962">
      <c r="A962" s="392"/>
      <c r="B962" s="392"/>
      <c r="C962" s="392"/>
      <c r="D962" s="393"/>
      <c r="E962" s="392"/>
      <c r="F962" s="392"/>
      <c r="G962" s="393"/>
      <c r="H962" s="392"/>
      <c r="I962" s="392"/>
      <c r="J962" s="307"/>
      <c r="K962" s="307"/>
      <c r="L962" s="307"/>
      <c r="M962" s="307"/>
      <c r="N962" s="307"/>
      <c r="O962" s="307"/>
      <c r="P962" s="307"/>
      <c r="Q962" s="307"/>
      <c r="R962" s="307"/>
      <c r="S962" s="307"/>
      <c r="T962" s="307"/>
      <c r="U962" s="307"/>
      <c r="V962" s="307"/>
      <c r="W962" s="307"/>
    </row>
    <row r="963">
      <c r="A963" s="392"/>
      <c r="B963" s="392"/>
      <c r="C963" s="392"/>
      <c r="D963" s="393"/>
      <c r="E963" s="392"/>
      <c r="F963" s="392"/>
      <c r="G963" s="393"/>
      <c r="H963" s="392"/>
      <c r="I963" s="392"/>
      <c r="J963" s="307"/>
      <c r="K963" s="307"/>
      <c r="L963" s="307"/>
      <c r="M963" s="307"/>
      <c r="N963" s="307"/>
      <c r="O963" s="307"/>
      <c r="P963" s="307"/>
      <c r="Q963" s="307"/>
      <c r="R963" s="307"/>
      <c r="S963" s="307"/>
      <c r="T963" s="307"/>
      <c r="U963" s="307"/>
      <c r="V963" s="307"/>
      <c r="W963" s="307"/>
    </row>
    <row r="964">
      <c r="A964" s="392"/>
      <c r="B964" s="392"/>
      <c r="C964" s="392"/>
      <c r="D964" s="393"/>
      <c r="E964" s="392"/>
      <c r="F964" s="392"/>
      <c r="G964" s="393"/>
      <c r="H964" s="392"/>
      <c r="I964" s="392"/>
      <c r="J964" s="307"/>
      <c r="K964" s="307"/>
      <c r="L964" s="307"/>
      <c r="M964" s="307"/>
      <c r="N964" s="307"/>
      <c r="O964" s="307"/>
      <c r="P964" s="307"/>
      <c r="Q964" s="307"/>
      <c r="R964" s="307"/>
      <c r="S964" s="307"/>
      <c r="T964" s="307"/>
      <c r="U964" s="307"/>
      <c r="V964" s="307"/>
      <c r="W964" s="307"/>
    </row>
    <row r="965">
      <c r="A965" s="392"/>
      <c r="B965" s="392"/>
      <c r="C965" s="392"/>
      <c r="D965" s="393"/>
      <c r="E965" s="392"/>
      <c r="F965" s="392"/>
      <c r="G965" s="393"/>
      <c r="H965" s="392"/>
      <c r="I965" s="392"/>
      <c r="J965" s="307"/>
      <c r="K965" s="307"/>
      <c r="L965" s="307"/>
      <c r="M965" s="307"/>
      <c r="N965" s="307"/>
      <c r="O965" s="307"/>
      <c r="P965" s="307"/>
      <c r="Q965" s="307"/>
      <c r="R965" s="307"/>
      <c r="S965" s="307"/>
      <c r="T965" s="307"/>
      <c r="U965" s="307"/>
      <c r="V965" s="307"/>
      <c r="W965" s="307"/>
    </row>
    <row r="966">
      <c r="A966" s="392"/>
      <c r="B966" s="392"/>
      <c r="C966" s="392"/>
      <c r="D966" s="393"/>
      <c r="E966" s="392"/>
      <c r="F966" s="392"/>
      <c r="G966" s="393"/>
      <c r="H966" s="392"/>
      <c r="I966" s="392"/>
      <c r="J966" s="307"/>
      <c r="K966" s="307"/>
      <c r="L966" s="307"/>
      <c r="M966" s="307"/>
      <c r="N966" s="307"/>
      <c r="O966" s="307"/>
      <c r="P966" s="307"/>
      <c r="Q966" s="307"/>
      <c r="R966" s="307"/>
      <c r="S966" s="307"/>
      <c r="T966" s="307"/>
      <c r="U966" s="307"/>
      <c r="V966" s="307"/>
      <c r="W966" s="307"/>
    </row>
    <row r="967">
      <c r="A967" s="392"/>
      <c r="B967" s="392"/>
      <c r="C967" s="392"/>
      <c r="D967" s="393"/>
      <c r="E967" s="392"/>
      <c r="F967" s="392"/>
      <c r="G967" s="393"/>
      <c r="H967" s="392"/>
      <c r="I967" s="392"/>
      <c r="J967" s="307"/>
      <c r="K967" s="307"/>
      <c r="L967" s="307"/>
      <c r="M967" s="307"/>
      <c r="N967" s="307"/>
      <c r="O967" s="307"/>
      <c r="P967" s="307"/>
      <c r="Q967" s="307"/>
      <c r="R967" s="307"/>
      <c r="S967" s="307"/>
      <c r="T967" s="307"/>
      <c r="U967" s="307"/>
      <c r="V967" s="307"/>
      <c r="W967" s="307"/>
    </row>
    <row r="968">
      <c r="A968" s="392"/>
      <c r="B968" s="392"/>
      <c r="C968" s="392"/>
      <c r="D968" s="393"/>
      <c r="E968" s="392"/>
      <c r="F968" s="392"/>
      <c r="G968" s="393"/>
      <c r="H968" s="392"/>
      <c r="I968" s="392"/>
      <c r="J968" s="307"/>
      <c r="K968" s="307"/>
      <c r="L968" s="307"/>
      <c r="M968" s="307"/>
      <c r="N968" s="307"/>
      <c r="O968" s="307"/>
      <c r="P968" s="307"/>
      <c r="Q968" s="307"/>
      <c r="R968" s="307"/>
      <c r="S968" s="307"/>
      <c r="T968" s="307"/>
      <c r="U968" s="307"/>
      <c r="V968" s="307"/>
      <c r="W968" s="307"/>
    </row>
    <row r="969">
      <c r="A969" s="392"/>
      <c r="B969" s="392"/>
      <c r="C969" s="392"/>
      <c r="D969" s="393"/>
      <c r="E969" s="392"/>
      <c r="F969" s="392"/>
      <c r="G969" s="393"/>
      <c r="H969" s="392"/>
      <c r="I969" s="392"/>
      <c r="J969" s="307"/>
      <c r="K969" s="307"/>
      <c r="L969" s="307"/>
      <c r="M969" s="307"/>
      <c r="N969" s="307"/>
      <c r="O969" s="307"/>
      <c r="P969" s="307"/>
      <c r="Q969" s="307"/>
      <c r="R969" s="307"/>
      <c r="S969" s="307"/>
      <c r="T969" s="307"/>
      <c r="U969" s="307"/>
      <c r="V969" s="307"/>
      <c r="W969" s="307"/>
    </row>
    <row r="970">
      <c r="A970" s="392"/>
      <c r="B970" s="392"/>
      <c r="C970" s="392"/>
      <c r="D970" s="393"/>
      <c r="E970" s="392"/>
      <c r="F970" s="392"/>
      <c r="G970" s="393"/>
      <c r="H970" s="392"/>
      <c r="I970" s="392"/>
      <c r="J970" s="307"/>
      <c r="K970" s="307"/>
      <c r="L970" s="307"/>
      <c r="M970" s="307"/>
      <c r="N970" s="307"/>
      <c r="O970" s="307"/>
      <c r="P970" s="307"/>
      <c r="Q970" s="307"/>
      <c r="R970" s="307"/>
      <c r="S970" s="307"/>
      <c r="T970" s="307"/>
      <c r="U970" s="307"/>
      <c r="V970" s="307"/>
      <c r="W970" s="307"/>
    </row>
    <row r="971">
      <c r="A971" s="392"/>
      <c r="B971" s="392"/>
      <c r="C971" s="392"/>
      <c r="D971" s="393"/>
      <c r="E971" s="392"/>
      <c r="F971" s="392"/>
      <c r="G971" s="393"/>
      <c r="H971" s="392"/>
      <c r="I971" s="392"/>
      <c r="J971" s="307"/>
      <c r="K971" s="307"/>
      <c r="L971" s="307"/>
      <c r="M971" s="307"/>
      <c r="N971" s="307"/>
      <c r="O971" s="307"/>
      <c r="P971" s="307"/>
      <c r="Q971" s="307"/>
      <c r="R971" s="307"/>
      <c r="S971" s="307"/>
      <c r="T971" s="307"/>
      <c r="U971" s="307"/>
      <c r="V971" s="307"/>
      <c r="W971" s="307"/>
    </row>
    <row r="972">
      <c r="A972" s="392"/>
      <c r="B972" s="392"/>
      <c r="C972" s="392"/>
      <c r="D972" s="393"/>
      <c r="E972" s="392"/>
      <c r="F972" s="392"/>
      <c r="G972" s="393"/>
      <c r="H972" s="392"/>
      <c r="I972" s="392"/>
      <c r="J972" s="307"/>
      <c r="K972" s="307"/>
      <c r="L972" s="307"/>
      <c r="M972" s="307"/>
      <c r="N972" s="307"/>
      <c r="O972" s="307"/>
      <c r="P972" s="307"/>
      <c r="Q972" s="307"/>
      <c r="R972" s="307"/>
      <c r="S972" s="307"/>
      <c r="T972" s="307"/>
      <c r="U972" s="307"/>
      <c r="V972" s="307"/>
      <c r="W972" s="307"/>
    </row>
    <row r="973">
      <c r="A973" s="392"/>
      <c r="B973" s="392"/>
      <c r="C973" s="392"/>
      <c r="D973" s="393"/>
      <c r="E973" s="392"/>
      <c r="F973" s="392"/>
      <c r="G973" s="393"/>
      <c r="H973" s="392"/>
      <c r="I973" s="392"/>
      <c r="J973" s="307"/>
      <c r="K973" s="307"/>
      <c r="L973" s="307"/>
      <c r="M973" s="307"/>
      <c r="N973" s="307"/>
      <c r="O973" s="307"/>
      <c r="P973" s="307"/>
      <c r="Q973" s="307"/>
      <c r="R973" s="307"/>
      <c r="S973" s="307"/>
      <c r="T973" s="307"/>
      <c r="U973" s="307"/>
      <c r="V973" s="307"/>
      <c r="W973" s="307"/>
    </row>
    <row r="974">
      <c r="A974" s="392"/>
      <c r="B974" s="392"/>
      <c r="C974" s="392"/>
      <c r="D974" s="393"/>
      <c r="E974" s="392"/>
      <c r="F974" s="392"/>
      <c r="G974" s="393"/>
      <c r="H974" s="392"/>
      <c r="I974" s="392"/>
      <c r="J974" s="307"/>
      <c r="K974" s="307"/>
      <c r="L974" s="307"/>
      <c r="M974" s="307"/>
      <c r="N974" s="307"/>
      <c r="O974" s="307"/>
      <c r="P974" s="307"/>
      <c r="Q974" s="307"/>
      <c r="R974" s="307"/>
      <c r="S974" s="307"/>
      <c r="T974" s="307"/>
      <c r="U974" s="307"/>
      <c r="V974" s="307"/>
      <c r="W974" s="307"/>
    </row>
    <row r="975">
      <c r="A975" s="392"/>
      <c r="B975" s="392"/>
      <c r="C975" s="392"/>
      <c r="D975" s="393"/>
      <c r="E975" s="392"/>
      <c r="F975" s="392"/>
      <c r="G975" s="393"/>
      <c r="H975" s="392"/>
      <c r="I975" s="392"/>
      <c r="J975" s="307"/>
      <c r="K975" s="307"/>
      <c r="L975" s="307"/>
      <c r="M975" s="307"/>
      <c r="N975" s="307"/>
      <c r="O975" s="307"/>
      <c r="P975" s="307"/>
      <c r="Q975" s="307"/>
      <c r="R975" s="307"/>
      <c r="S975" s="307"/>
      <c r="T975" s="307"/>
      <c r="U975" s="307"/>
      <c r="V975" s="307"/>
      <c r="W975" s="307"/>
    </row>
    <row r="976">
      <c r="A976" s="392"/>
      <c r="B976" s="392"/>
      <c r="C976" s="392"/>
      <c r="D976" s="393"/>
      <c r="E976" s="392"/>
      <c r="F976" s="392"/>
      <c r="G976" s="393"/>
      <c r="H976" s="392"/>
      <c r="I976" s="392"/>
      <c r="J976" s="307"/>
      <c r="K976" s="307"/>
      <c r="L976" s="307"/>
      <c r="M976" s="307"/>
      <c r="N976" s="307"/>
      <c r="O976" s="307"/>
      <c r="P976" s="307"/>
      <c r="Q976" s="307"/>
      <c r="R976" s="307"/>
      <c r="S976" s="307"/>
      <c r="T976" s="307"/>
      <c r="U976" s="307"/>
      <c r="V976" s="307"/>
      <c r="W976" s="307"/>
    </row>
    <row r="977">
      <c r="A977" s="392"/>
      <c r="B977" s="392"/>
      <c r="C977" s="392"/>
      <c r="D977" s="393"/>
      <c r="E977" s="392"/>
      <c r="F977" s="392"/>
      <c r="G977" s="393"/>
      <c r="H977" s="392"/>
      <c r="I977" s="392"/>
      <c r="J977" s="307"/>
      <c r="K977" s="307"/>
      <c r="L977" s="307"/>
      <c r="M977" s="307"/>
      <c r="N977" s="307"/>
      <c r="O977" s="307"/>
      <c r="P977" s="307"/>
      <c r="Q977" s="307"/>
      <c r="R977" s="307"/>
      <c r="S977" s="307"/>
      <c r="T977" s="307"/>
      <c r="U977" s="307"/>
      <c r="V977" s="307"/>
      <c r="W977" s="307"/>
    </row>
    <row r="978">
      <c r="A978" s="392"/>
      <c r="B978" s="392"/>
      <c r="C978" s="392"/>
      <c r="D978" s="393"/>
      <c r="E978" s="392"/>
      <c r="F978" s="392"/>
      <c r="G978" s="393"/>
      <c r="H978" s="392"/>
      <c r="I978" s="392"/>
      <c r="J978" s="307"/>
      <c r="K978" s="307"/>
      <c r="L978" s="307"/>
      <c r="M978" s="307"/>
      <c r="N978" s="307"/>
      <c r="O978" s="307"/>
      <c r="P978" s="307"/>
      <c r="Q978" s="307"/>
      <c r="R978" s="307"/>
      <c r="S978" s="307"/>
      <c r="T978" s="307"/>
      <c r="U978" s="307"/>
      <c r="V978" s="307"/>
      <c r="W978" s="307"/>
    </row>
    <row r="979">
      <c r="A979" s="392"/>
      <c r="B979" s="392"/>
      <c r="C979" s="392"/>
      <c r="D979" s="393"/>
      <c r="E979" s="392"/>
      <c r="F979" s="392"/>
      <c r="G979" s="393"/>
      <c r="H979" s="392"/>
      <c r="I979" s="392"/>
      <c r="J979" s="307"/>
      <c r="K979" s="307"/>
      <c r="L979" s="307"/>
      <c r="M979" s="307"/>
      <c r="N979" s="307"/>
      <c r="O979" s="307"/>
      <c r="P979" s="307"/>
      <c r="Q979" s="307"/>
      <c r="R979" s="307"/>
      <c r="S979" s="307"/>
      <c r="T979" s="307"/>
      <c r="U979" s="307"/>
      <c r="V979" s="307"/>
      <c r="W979" s="307"/>
    </row>
    <row r="980">
      <c r="A980" s="392"/>
      <c r="B980" s="392"/>
      <c r="C980" s="392"/>
      <c r="D980" s="393"/>
      <c r="E980" s="392"/>
      <c r="F980" s="392"/>
      <c r="G980" s="393"/>
      <c r="H980" s="392"/>
      <c r="I980" s="392"/>
      <c r="J980" s="307"/>
      <c r="K980" s="307"/>
      <c r="L980" s="307"/>
      <c r="M980" s="307"/>
      <c r="N980" s="307"/>
      <c r="O980" s="307"/>
      <c r="P980" s="307"/>
      <c r="Q980" s="307"/>
      <c r="R980" s="307"/>
      <c r="S980" s="307"/>
      <c r="T980" s="307"/>
      <c r="U980" s="307"/>
      <c r="V980" s="307"/>
      <c r="W980" s="307"/>
    </row>
    <row r="981">
      <c r="A981" s="392"/>
      <c r="B981" s="392"/>
      <c r="C981" s="392"/>
      <c r="D981" s="393"/>
      <c r="E981" s="392"/>
      <c r="F981" s="392"/>
      <c r="G981" s="393"/>
      <c r="H981" s="392"/>
      <c r="I981" s="392"/>
      <c r="J981" s="307"/>
      <c r="K981" s="307"/>
      <c r="L981" s="307"/>
      <c r="M981" s="307"/>
      <c r="N981" s="307"/>
      <c r="O981" s="307"/>
      <c r="P981" s="307"/>
      <c r="Q981" s="307"/>
      <c r="R981" s="307"/>
      <c r="S981" s="307"/>
      <c r="T981" s="307"/>
      <c r="U981" s="307"/>
      <c r="V981" s="307"/>
      <c r="W981" s="307"/>
    </row>
    <row r="982">
      <c r="A982" s="392"/>
      <c r="B982" s="392"/>
      <c r="C982" s="392"/>
      <c r="D982" s="393"/>
      <c r="E982" s="392"/>
      <c r="F982" s="392"/>
      <c r="G982" s="393"/>
      <c r="H982" s="392"/>
      <c r="I982" s="392"/>
      <c r="J982" s="307"/>
      <c r="K982" s="307"/>
      <c r="L982" s="307"/>
      <c r="M982" s="307"/>
      <c r="N982" s="307"/>
      <c r="O982" s="307"/>
      <c r="P982" s="307"/>
      <c r="Q982" s="307"/>
      <c r="R982" s="307"/>
      <c r="S982" s="307"/>
      <c r="T982" s="307"/>
      <c r="U982" s="307"/>
      <c r="V982" s="307"/>
      <c r="W982" s="307"/>
    </row>
    <row r="983">
      <c r="A983" s="392"/>
      <c r="B983" s="392"/>
      <c r="C983" s="392"/>
      <c r="D983" s="393"/>
      <c r="E983" s="392"/>
      <c r="F983" s="392"/>
      <c r="G983" s="393"/>
      <c r="H983" s="392"/>
      <c r="I983" s="392"/>
      <c r="J983" s="307"/>
      <c r="K983" s="307"/>
      <c r="L983" s="307"/>
      <c r="M983" s="307"/>
      <c r="N983" s="307"/>
      <c r="O983" s="307"/>
      <c r="P983" s="307"/>
      <c r="Q983" s="307"/>
      <c r="R983" s="307"/>
      <c r="S983" s="307"/>
      <c r="T983" s="307"/>
      <c r="U983" s="307"/>
      <c r="V983" s="307"/>
      <c r="W983" s="307"/>
    </row>
    <row r="984">
      <c r="A984" s="392"/>
      <c r="B984" s="392"/>
      <c r="C984" s="392"/>
      <c r="D984" s="393"/>
      <c r="E984" s="392"/>
      <c r="F984" s="392"/>
      <c r="G984" s="393"/>
      <c r="H984" s="392"/>
      <c r="I984" s="392"/>
      <c r="J984" s="307"/>
      <c r="K984" s="307"/>
      <c r="L984" s="307"/>
      <c r="M984" s="307"/>
      <c r="N984" s="307"/>
      <c r="O984" s="307"/>
      <c r="P984" s="307"/>
      <c r="Q984" s="307"/>
      <c r="R984" s="307"/>
      <c r="S984" s="307"/>
      <c r="T984" s="307"/>
      <c r="U984" s="307"/>
      <c r="V984" s="307"/>
      <c r="W984" s="307"/>
    </row>
    <row r="985">
      <c r="A985" s="392"/>
      <c r="B985" s="392"/>
      <c r="C985" s="392"/>
      <c r="D985" s="393"/>
      <c r="E985" s="392"/>
      <c r="F985" s="392"/>
      <c r="G985" s="393"/>
      <c r="H985" s="392"/>
      <c r="I985" s="392"/>
      <c r="J985" s="307"/>
      <c r="K985" s="307"/>
      <c r="L985" s="307"/>
      <c r="M985" s="307"/>
      <c r="N985" s="307"/>
      <c r="O985" s="307"/>
      <c r="P985" s="307"/>
      <c r="Q985" s="307"/>
      <c r="R985" s="307"/>
      <c r="S985" s="307"/>
      <c r="T985" s="307"/>
      <c r="U985" s="307"/>
      <c r="V985" s="307"/>
      <c r="W985" s="307"/>
    </row>
    <row r="986">
      <c r="A986" s="392"/>
      <c r="B986" s="392"/>
      <c r="C986" s="392"/>
      <c r="D986" s="393"/>
      <c r="E986" s="392"/>
      <c r="F986" s="392"/>
      <c r="G986" s="393"/>
      <c r="H986" s="392"/>
      <c r="I986" s="392"/>
      <c r="J986" s="307"/>
      <c r="K986" s="307"/>
      <c r="L986" s="307"/>
      <c r="M986" s="307"/>
      <c r="N986" s="307"/>
      <c r="O986" s="307"/>
      <c r="P986" s="307"/>
      <c r="Q986" s="307"/>
      <c r="R986" s="307"/>
      <c r="S986" s="307"/>
      <c r="T986" s="307"/>
      <c r="U986" s="307"/>
      <c r="V986" s="307"/>
      <c r="W986" s="307"/>
    </row>
    <row r="987">
      <c r="A987" s="392"/>
      <c r="B987" s="392"/>
      <c r="C987" s="392"/>
      <c r="D987" s="393"/>
      <c r="E987" s="392"/>
      <c r="F987" s="392"/>
      <c r="G987" s="393"/>
      <c r="H987" s="392"/>
      <c r="I987" s="392"/>
      <c r="J987" s="307"/>
      <c r="K987" s="307"/>
      <c r="L987" s="307"/>
      <c r="M987" s="307"/>
      <c r="N987" s="307"/>
      <c r="O987" s="307"/>
      <c r="P987" s="307"/>
      <c r="Q987" s="307"/>
      <c r="R987" s="307"/>
      <c r="S987" s="307"/>
      <c r="T987" s="307"/>
      <c r="U987" s="307"/>
      <c r="V987" s="307"/>
      <c r="W987" s="307"/>
    </row>
    <row r="988">
      <c r="A988" s="392"/>
      <c r="B988" s="392"/>
      <c r="C988" s="392"/>
      <c r="D988" s="393"/>
      <c r="E988" s="392"/>
      <c r="F988" s="392"/>
      <c r="G988" s="393"/>
      <c r="H988" s="392"/>
      <c r="I988" s="392"/>
      <c r="J988" s="307"/>
      <c r="K988" s="307"/>
      <c r="L988" s="307"/>
      <c r="M988" s="307"/>
      <c r="N988" s="307"/>
      <c r="O988" s="307"/>
      <c r="P988" s="307"/>
      <c r="Q988" s="307"/>
      <c r="R988" s="307"/>
      <c r="S988" s="307"/>
      <c r="T988" s="307"/>
      <c r="U988" s="307"/>
      <c r="V988" s="307"/>
      <c r="W988" s="307"/>
    </row>
    <row r="989">
      <c r="A989" s="392"/>
      <c r="B989" s="392"/>
      <c r="C989" s="392"/>
      <c r="D989" s="393"/>
      <c r="E989" s="392"/>
      <c r="F989" s="392"/>
      <c r="G989" s="393"/>
      <c r="H989" s="392"/>
      <c r="I989" s="392"/>
      <c r="J989" s="307"/>
      <c r="K989" s="307"/>
      <c r="L989" s="307"/>
      <c r="M989" s="307"/>
      <c r="N989" s="307"/>
      <c r="O989" s="307"/>
      <c r="P989" s="307"/>
      <c r="Q989" s="307"/>
      <c r="R989" s="307"/>
      <c r="S989" s="307"/>
      <c r="T989" s="307"/>
      <c r="U989" s="307"/>
      <c r="V989" s="307"/>
      <c r="W989" s="307"/>
    </row>
    <row r="990">
      <c r="A990" s="392"/>
      <c r="B990" s="392"/>
      <c r="C990" s="392"/>
      <c r="D990" s="393"/>
      <c r="E990" s="392"/>
      <c r="F990" s="392"/>
      <c r="G990" s="393"/>
      <c r="H990" s="392"/>
      <c r="I990" s="392"/>
      <c r="J990" s="307"/>
      <c r="K990" s="307"/>
      <c r="L990" s="307"/>
      <c r="M990" s="307"/>
      <c r="N990" s="307"/>
      <c r="O990" s="307"/>
      <c r="P990" s="307"/>
      <c r="Q990" s="307"/>
      <c r="R990" s="307"/>
      <c r="S990" s="307"/>
      <c r="T990" s="307"/>
      <c r="U990" s="307"/>
      <c r="V990" s="307"/>
      <c r="W990" s="307"/>
    </row>
    <row r="991">
      <c r="A991" s="392"/>
      <c r="B991" s="392"/>
      <c r="C991" s="392"/>
      <c r="D991" s="393"/>
      <c r="E991" s="392"/>
      <c r="F991" s="392"/>
      <c r="G991" s="393"/>
      <c r="H991" s="392"/>
      <c r="I991" s="392"/>
      <c r="J991" s="307"/>
      <c r="K991" s="307"/>
      <c r="L991" s="307"/>
      <c r="M991" s="307"/>
      <c r="N991" s="307"/>
      <c r="O991" s="307"/>
      <c r="P991" s="307"/>
      <c r="Q991" s="307"/>
      <c r="R991" s="307"/>
      <c r="S991" s="307"/>
      <c r="T991" s="307"/>
      <c r="U991" s="307"/>
      <c r="V991" s="307"/>
      <c r="W991" s="307"/>
    </row>
    <row r="992">
      <c r="A992" s="392"/>
      <c r="B992" s="392"/>
      <c r="C992" s="392"/>
      <c r="D992" s="393"/>
      <c r="E992" s="392"/>
      <c r="F992" s="392"/>
      <c r="G992" s="393"/>
      <c r="H992" s="392"/>
      <c r="I992" s="392"/>
      <c r="J992" s="307"/>
      <c r="K992" s="307"/>
      <c r="L992" s="307"/>
      <c r="M992" s="307"/>
      <c r="N992" s="307"/>
      <c r="O992" s="307"/>
      <c r="P992" s="307"/>
      <c r="Q992" s="307"/>
      <c r="R992" s="307"/>
      <c r="S992" s="307"/>
      <c r="T992" s="307"/>
      <c r="U992" s="307"/>
      <c r="V992" s="307"/>
      <c r="W992" s="307"/>
    </row>
    <row r="993">
      <c r="A993" s="392"/>
      <c r="B993" s="392"/>
      <c r="C993" s="392"/>
      <c r="D993" s="393"/>
      <c r="E993" s="392"/>
      <c r="F993" s="392"/>
      <c r="G993" s="393"/>
      <c r="H993" s="392"/>
      <c r="I993" s="392"/>
      <c r="J993" s="307"/>
      <c r="K993" s="307"/>
      <c r="L993" s="307"/>
      <c r="M993" s="307"/>
      <c r="N993" s="307"/>
      <c r="O993" s="307"/>
      <c r="P993" s="307"/>
      <c r="Q993" s="307"/>
      <c r="R993" s="307"/>
      <c r="S993" s="307"/>
      <c r="T993" s="307"/>
      <c r="U993" s="307"/>
      <c r="V993" s="307"/>
      <c r="W993" s="307"/>
    </row>
    <row r="994">
      <c r="A994" s="392"/>
      <c r="B994" s="392"/>
      <c r="C994" s="392"/>
      <c r="D994" s="393"/>
      <c r="E994" s="392"/>
      <c r="F994" s="392"/>
      <c r="G994" s="393"/>
      <c r="H994" s="392"/>
      <c r="I994" s="392"/>
      <c r="J994" s="307"/>
      <c r="K994" s="307"/>
      <c r="L994" s="307"/>
      <c r="M994" s="307"/>
      <c r="N994" s="307"/>
      <c r="O994" s="307"/>
      <c r="P994" s="307"/>
      <c r="Q994" s="307"/>
      <c r="R994" s="307"/>
      <c r="S994" s="307"/>
      <c r="T994" s="307"/>
      <c r="U994" s="307"/>
      <c r="V994" s="307"/>
      <c r="W994" s="307"/>
    </row>
    <row r="995">
      <c r="A995" s="392"/>
      <c r="B995" s="392"/>
      <c r="C995" s="392"/>
      <c r="D995" s="393"/>
      <c r="E995" s="392"/>
      <c r="F995" s="392"/>
      <c r="G995" s="393"/>
      <c r="H995" s="392"/>
      <c r="I995" s="392"/>
      <c r="J995" s="307"/>
      <c r="K995" s="307"/>
      <c r="L995" s="307"/>
      <c r="M995" s="307"/>
      <c r="N995" s="307"/>
      <c r="O995" s="307"/>
      <c r="P995" s="307"/>
      <c r="Q995" s="307"/>
      <c r="R995" s="307"/>
      <c r="S995" s="307"/>
      <c r="T995" s="307"/>
      <c r="U995" s="307"/>
      <c r="V995" s="307"/>
      <c r="W995" s="307"/>
    </row>
    <row r="996">
      <c r="A996" s="392"/>
      <c r="B996" s="392"/>
      <c r="C996" s="392"/>
      <c r="D996" s="393"/>
      <c r="E996" s="392"/>
      <c r="F996" s="392"/>
      <c r="G996" s="393"/>
      <c r="H996" s="392"/>
      <c r="I996" s="392"/>
      <c r="J996" s="307"/>
      <c r="K996" s="307"/>
      <c r="L996" s="307"/>
      <c r="M996" s="307"/>
      <c r="N996" s="307"/>
      <c r="O996" s="307"/>
      <c r="P996" s="307"/>
      <c r="Q996" s="307"/>
      <c r="R996" s="307"/>
      <c r="S996" s="307"/>
      <c r="T996" s="307"/>
      <c r="U996" s="307"/>
      <c r="V996" s="307"/>
      <c r="W996" s="307"/>
    </row>
    <row r="997">
      <c r="A997" s="392"/>
      <c r="B997" s="392"/>
      <c r="C997" s="392"/>
      <c r="D997" s="393"/>
      <c r="E997" s="392"/>
      <c r="F997" s="392"/>
      <c r="G997" s="393"/>
      <c r="H997" s="392"/>
      <c r="I997" s="392"/>
      <c r="J997" s="307"/>
      <c r="K997" s="307"/>
      <c r="L997" s="307"/>
      <c r="M997" s="307"/>
      <c r="N997" s="307"/>
      <c r="O997" s="307"/>
      <c r="P997" s="307"/>
      <c r="Q997" s="307"/>
      <c r="R997" s="307"/>
      <c r="S997" s="307"/>
      <c r="T997" s="307"/>
      <c r="U997" s="307"/>
      <c r="V997" s="307"/>
      <c r="W997" s="307"/>
    </row>
    <row r="998">
      <c r="A998" s="392"/>
      <c r="B998" s="392"/>
      <c r="C998" s="392"/>
      <c r="D998" s="393"/>
      <c r="E998" s="392"/>
      <c r="F998" s="392"/>
      <c r="G998" s="393"/>
      <c r="H998" s="392"/>
      <c r="I998" s="392"/>
      <c r="J998" s="307"/>
      <c r="K998" s="307"/>
      <c r="L998" s="307"/>
      <c r="M998" s="307"/>
      <c r="N998" s="307"/>
      <c r="O998" s="307"/>
      <c r="P998" s="307"/>
      <c r="Q998" s="307"/>
      <c r="R998" s="307"/>
      <c r="S998" s="307"/>
      <c r="T998" s="307"/>
      <c r="U998" s="307"/>
      <c r="V998" s="307"/>
      <c r="W998" s="307"/>
    </row>
    <row r="999">
      <c r="A999" s="392"/>
      <c r="B999" s="392"/>
      <c r="C999" s="392"/>
      <c r="D999" s="393"/>
      <c r="E999" s="392"/>
      <c r="F999" s="392"/>
      <c r="G999" s="393"/>
      <c r="H999" s="392"/>
      <c r="I999" s="392"/>
      <c r="J999" s="307"/>
      <c r="K999" s="307"/>
      <c r="L999" s="307"/>
      <c r="M999" s="307"/>
      <c r="N999" s="307"/>
      <c r="O999" s="307"/>
      <c r="P999" s="307"/>
      <c r="Q999" s="307"/>
      <c r="R999" s="307"/>
      <c r="S999" s="307"/>
      <c r="T999" s="307"/>
      <c r="U999" s="307"/>
      <c r="V999" s="307"/>
      <c r="W999" s="307"/>
    </row>
    <row r="1000">
      <c r="A1000" s="392"/>
      <c r="B1000" s="392"/>
      <c r="C1000" s="392"/>
      <c r="D1000" s="393"/>
      <c r="E1000" s="392"/>
      <c r="F1000" s="392"/>
      <c r="G1000" s="393"/>
      <c r="H1000" s="392"/>
      <c r="I1000" s="392"/>
      <c r="J1000" s="307"/>
      <c r="K1000" s="307"/>
      <c r="L1000" s="307"/>
      <c r="M1000" s="307"/>
      <c r="N1000" s="307"/>
      <c r="O1000" s="307"/>
      <c r="P1000" s="307"/>
      <c r="Q1000" s="307"/>
      <c r="R1000" s="307"/>
      <c r="S1000" s="307"/>
      <c r="T1000" s="307"/>
      <c r="U1000" s="307"/>
      <c r="V1000" s="307"/>
      <c r="W1000" s="307"/>
    </row>
    <row r="1001">
      <c r="A1001" s="392"/>
      <c r="B1001" s="392"/>
      <c r="C1001" s="392"/>
      <c r="D1001" s="393"/>
      <c r="E1001" s="392"/>
      <c r="F1001" s="392"/>
      <c r="G1001" s="393"/>
      <c r="H1001" s="392"/>
      <c r="I1001" s="392"/>
      <c r="J1001" s="307"/>
      <c r="K1001" s="307"/>
      <c r="L1001" s="307"/>
      <c r="M1001" s="307"/>
      <c r="N1001" s="307"/>
      <c r="O1001" s="307"/>
      <c r="P1001" s="307"/>
      <c r="Q1001" s="307"/>
      <c r="R1001" s="307"/>
      <c r="S1001" s="307"/>
      <c r="T1001" s="307"/>
      <c r="U1001" s="307"/>
      <c r="V1001" s="307"/>
      <c r="W1001" s="307"/>
    </row>
    <row r="1002">
      <c r="A1002" s="392"/>
      <c r="B1002" s="392"/>
      <c r="C1002" s="392"/>
      <c r="D1002" s="393"/>
      <c r="E1002" s="392"/>
      <c r="F1002" s="392"/>
      <c r="G1002" s="393"/>
      <c r="H1002" s="392"/>
      <c r="I1002" s="392"/>
      <c r="J1002" s="307"/>
      <c r="K1002" s="307"/>
      <c r="L1002" s="307"/>
      <c r="M1002" s="307"/>
      <c r="N1002" s="307"/>
      <c r="O1002" s="307"/>
      <c r="P1002" s="307"/>
      <c r="Q1002" s="307"/>
      <c r="R1002" s="307"/>
      <c r="S1002" s="307"/>
      <c r="T1002" s="307"/>
      <c r="U1002" s="307"/>
      <c r="V1002" s="307"/>
      <c r="W1002" s="307"/>
    </row>
    <row r="1003">
      <c r="A1003" s="392"/>
      <c r="B1003" s="392"/>
      <c r="C1003" s="392"/>
      <c r="D1003" s="393"/>
      <c r="E1003" s="392"/>
      <c r="F1003" s="392"/>
      <c r="G1003" s="393"/>
      <c r="H1003" s="392"/>
      <c r="I1003" s="392"/>
      <c r="J1003" s="307"/>
      <c r="K1003" s="307"/>
      <c r="L1003" s="307"/>
      <c r="M1003" s="307"/>
      <c r="N1003" s="307"/>
      <c r="O1003" s="307"/>
      <c r="P1003" s="307"/>
      <c r="Q1003" s="307"/>
      <c r="R1003" s="307"/>
      <c r="S1003" s="307"/>
      <c r="T1003" s="307"/>
      <c r="U1003" s="307"/>
      <c r="V1003" s="307"/>
      <c r="W1003" s="307"/>
    </row>
    <row r="1004">
      <c r="A1004" s="392"/>
      <c r="B1004" s="392"/>
      <c r="C1004" s="392"/>
      <c r="D1004" s="393"/>
      <c r="E1004" s="392"/>
      <c r="F1004" s="392"/>
      <c r="G1004" s="393"/>
      <c r="H1004" s="392"/>
      <c r="I1004" s="392"/>
      <c r="J1004" s="307"/>
      <c r="K1004" s="307"/>
      <c r="L1004" s="307"/>
      <c r="M1004" s="307"/>
      <c r="N1004" s="307"/>
      <c r="O1004" s="307"/>
      <c r="P1004" s="307"/>
      <c r="Q1004" s="307"/>
      <c r="R1004" s="307"/>
      <c r="S1004" s="307"/>
      <c r="T1004" s="307"/>
      <c r="U1004" s="307"/>
      <c r="V1004" s="307"/>
      <c r="W1004" s="307"/>
    </row>
    <row r="1005">
      <c r="A1005" s="392"/>
      <c r="B1005" s="392"/>
      <c r="C1005" s="392"/>
      <c r="D1005" s="393"/>
      <c r="E1005" s="392"/>
      <c r="F1005" s="392"/>
      <c r="G1005" s="393"/>
      <c r="H1005" s="392"/>
      <c r="I1005" s="392"/>
      <c r="J1005" s="307"/>
      <c r="K1005" s="307"/>
      <c r="L1005" s="307"/>
      <c r="M1005" s="307"/>
      <c r="N1005" s="307"/>
      <c r="O1005" s="307"/>
      <c r="P1005" s="307"/>
      <c r="Q1005" s="307"/>
      <c r="R1005" s="307"/>
      <c r="S1005" s="307"/>
      <c r="T1005" s="307"/>
      <c r="U1005" s="307"/>
      <c r="V1005" s="307"/>
      <c r="W1005" s="307"/>
    </row>
    <row r="1006">
      <c r="A1006" s="392"/>
      <c r="B1006" s="392"/>
      <c r="C1006" s="392"/>
      <c r="D1006" s="393"/>
      <c r="E1006" s="392"/>
      <c r="F1006" s="392"/>
      <c r="G1006" s="393"/>
      <c r="H1006" s="392"/>
      <c r="I1006" s="392"/>
      <c r="J1006" s="307"/>
      <c r="K1006" s="307"/>
      <c r="L1006" s="307"/>
      <c r="M1006" s="307"/>
      <c r="N1006" s="307"/>
      <c r="O1006" s="307"/>
      <c r="P1006" s="307"/>
      <c r="Q1006" s="307"/>
      <c r="R1006" s="307"/>
      <c r="S1006" s="307"/>
      <c r="T1006" s="307"/>
      <c r="U1006" s="307"/>
      <c r="V1006" s="307"/>
      <c r="W1006" s="307"/>
    </row>
    <row r="1007">
      <c r="A1007" s="392"/>
      <c r="B1007" s="392"/>
      <c r="C1007" s="392"/>
      <c r="D1007" s="393"/>
      <c r="E1007" s="392"/>
      <c r="F1007" s="392"/>
      <c r="G1007" s="393"/>
      <c r="H1007" s="392"/>
      <c r="I1007" s="392"/>
      <c r="J1007" s="307"/>
      <c r="K1007" s="307"/>
      <c r="L1007" s="307"/>
      <c r="M1007" s="307"/>
      <c r="N1007" s="307"/>
      <c r="O1007" s="307"/>
      <c r="P1007" s="307"/>
      <c r="Q1007" s="307"/>
      <c r="R1007" s="307"/>
      <c r="S1007" s="307"/>
      <c r="T1007" s="307"/>
      <c r="U1007" s="307"/>
      <c r="V1007" s="307"/>
      <c r="W1007" s="307"/>
    </row>
    <row r="1008">
      <c r="A1008" s="392"/>
      <c r="B1008" s="392"/>
      <c r="C1008" s="392"/>
      <c r="D1008" s="393"/>
      <c r="E1008" s="392"/>
      <c r="F1008" s="392"/>
      <c r="G1008" s="393"/>
      <c r="H1008" s="392"/>
      <c r="I1008" s="392"/>
      <c r="J1008" s="307"/>
      <c r="K1008" s="307"/>
      <c r="L1008" s="307"/>
      <c r="M1008" s="307"/>
      <c r="N1008" s="307"/>
      <c r="O1008" s="307"/>
      <c r="P1008" s="307"/>
      <c r="Q1008" s="307"/>
      <c r="R1008" s="307"/>
      <c r="S1008" s="307"/>
      <c r="T1008" s="307"/>
      <c r="U1008" s="307"/>
      <c r="V1008" s="307"/>
      <c r="W1008" s="307"/>
    </row>
    <row r="1009">
      <c r="A1009" s="392"/>
      <c r="B1009" s="392"/>
      <c r="C1009" s="392"/>
      <c r="D1009" s="393"/>
      <c r="E1009" s="392"/>
      <c r="F1009" s="392"/>
      <c r="G1009" s="393"/>
      <c r="H1009" s="392"/>
      <c r="I1009" s="392"/>
      <c r="J1009" s="307"/>
      <c r="K1009" s="307"/>
      <c r="L1009" s="307"/>
      <c r="M1009" s="307"/>
      <c r="N1009" s="307"/>
      <c r="O1009" s="307"/>
      <c r="P1009" s="307"/>
      <c r="Q1009" s="307"/>
      <c r="R1009" s="307"/>
      <c r="S1009" s="307"/>
      <c r="T1009" s="307"/>
      <c r="U1009" s="307"/>
      <c r="V1009" s="307"/>
      <c r="W1009" s="307"/>
    </row>
  </sheetData>
  <dataValidations>
    <dataValidation type="list" allowBlank="1" showErrorMessage="1" sqref="F2:F289 F291 F293 F295 F304 F306">
      <formula1>"Convert,NE,Will,Lost,Cold,HOT"</formula1>
    </dataValidation>
    <dataValidation type="list" allowBlank="1" showErrorMessage="1" sqref="G2:G1009">
      <formula1>"Thư,Bình,Tính,Dương,Trinh,Nga"</formula1>
    </dataValidation>
    <dataValidation type="list" allowBlank="1" showErrorMessage="1" sqref="F290 F292 F294 F296:F303 F305 F307:F452">
      <formula1>"Convert,NE,Will,Lost,Cold,NB"</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27.88"/>
    <col customWidth="1" min="6" max="6" width="20.63"/>
    <col customWidth="1" min="7" max="7" width="18.5"/>
    <col customWidth="1" min="9" max="10" width="25.5"/>
    <col customWidth="1" min="11" max="11" width="23.38"/>
    <col customWidth="1" min="12" max="12" width="35.5"/>
  </cols>
  <sheetData>
    <row r="1">
      <c r="A1" s="412" t="s">
        <v>2139</v>
      </c>
    </row>
    <row r="2">
      <c r="A2" s="413"/>
      <c r="B2" s="413"/>
      <c r="C2" s="413"/>
      <c r="D2" s="413"/>
      <c r="E2" s="413"/>
      <c r="F2" s="413"/>
      <c r="G2" s="413"/>
      <c r="H2" s="413"/>
      <c r="I2" s="414"/>
      <c r="J2" s="414"/>
      <c r="K2" s="415"/>
      <c r="L2" s="414"/>
    </row>
    <row r="3">
      <c r="A3" s="416" t="s">
        <v>2148</v>
      </c>
      <c r="B3" s="416" t="s">
        <v>2152</v>
      </c>
      <c r="C3" s="416" t="s">
        <v>2154</v>
      </c>
      <c r="D3" s="416" t="s">
        <v>2155</v>
      </c>
      <c r="E3" s="416" t="s">
        <v>2156</v>
      </c>
      <c r="F3" s="416" t="s">
        <v>2159</v>
      </c>
      <c r="G3" s="417" t="s">
        <v>2161</v>
      </c>
      <c r="H3" s="23"/>
      <c r="I3" s="418" t="s">
        <v>1397</v>
      </c>
      <c r="J3" s="419" t="s">
        <v>2165</v>
      </c>
      <c r="K3" s="420" t="s">
        <v>2167</v>
      </c>
      <c r="L3" s="418" t="s">
        <v>2170</v>
      </c>
    </row>
    <row r="4">
      <c r="A4" s="24"/>
      <c r="B4" s="24"/>
      <c r="C4" s="24"/>
      <c r="D4" s="24"/>
      <c r="E4" s="24"/>
      <c r="F4" s="24"/>
      <c r="G4" s="421" t="s">
        <v>2171</v>
      </c>
      <c r="H4" s="421" t="s">
        <v>2172</v>
      </c>
      <c r="I4" s="24"/>
      <c r="J4" s="24"/>
      <c r="K4" s="24"/>
      <c r="L4" s="24"/>
    </row>
    <row r="5">
      <c r="A5" s="422">
        <v>1.0</v>
      </c>
      <c r="B5" s="423" t="s">
        <v>2176</v>
      </c>
      <c r="C5" s="424" t="s">
        <v>104</v>
      </c>
      <c r="D5" s="425">
        <v>35341.0</v>
      </c>
      <c r="E5" s="426" t="s">
        <v>2183</v>
      </c>
      <c r="F5" s="427" t="s">
        <v>2185</v>
      </c>
      <c r="G5" s="428">
        <v>6380000.0</v>
      </c>
      <c r="H5" s="428">
        <f t="shared" ref="H5:H12" si="1">6380000-G5</f>
        <v>0</v>
      </c>
      <c r="I5" s="429" t="s">
        <v>2194</v>
      </c>
      <c r="J5" s="430">
        <v>46082.0</v>
      </c>
      <c r="K5" s="431" t="s">
        <v>2199</v>
      </c>
      <c r="L5" s="194"/>
    </row>
    <row r="6">
      <c r="A6" s="422">
        <v>2.0</v>
      </c>
      <c r="B6" s="423" t="s">
        <v>2202</v>
      </c>
      <c r="C6" s="424" t="s">
        <v>104</v>
      </c>
      <c r="D6" s="432" t="s">
        <v>2203</v>
      </c>
      <c r="E6" s="426" t="s">
        <v>2183</v>
      </c>
      <c r="F6" s="427" t="s">
        <v>2206</v>
      </c>
      <c r="G6" s="428">
        <v>6380000.0</v>
      </c>
      <c r="H6" s="428">
        <f t="shared" si="1"/>
        <v>0</v>
      </c>
      <c r="I6" s="429" t="s">
        <v>2194</v>
      </c>
      <c r="J6" s="430">
        <v>46082.0</v>
      </c>
      <c r="K6" s="431" t="s">
        <v>2199</v>
      </c>
      <c r="L6" s="194"/>
    </row>
    <row r="7">
      <c r="A7" s="422">
        <v>3.0</v>
      </c>
      <c r="B7" s="423" t="s">
        <v>2208</v>
      </c>
      <c r="C7" s="424" t="s">
        <v>104</v>
      </c>
      <c r="D7" s="423" t="s">
        <v>2209</v>
      </c>
      <c r="E7" s="426" t="s">
        <v>2183</v>
      </c>
      <c r="F7" s="427" t="s">
        <v>2210</v>
      </c>
      <c r="G7" s="428">
        <v>6380000.0</v>
      </c>
      <c r="H7" s="428">
        <f t="shared" si="1"/>
        <v>0</v>
      </c>
      <c r="I7" s="429" t="s">
        <v>2194</v>
      </c>
      <c r="J7" s="430">
        <v>46082.0</v>
      </c>
      <c r="K7" s="431" t="s">
        <v>2199</v>
      </c>
      <c r="L7" s="194"/>
    </row>
    <row r="8">
      <c r="A8" s="422">
        <v>4.0</v>
      </c>
      <c r="B8" s="423" t="s">
        <v>2214</v>
      </c>
      <c r="C8" s="424" t="s">
        <v>104</v>
      </c>
      <c r="D8" s="427" t="s">
        <v>2215</v>
      </c>
      <c r="E8" s="426" t="s">
        <v>2183</v>
      </c>
      <c r="F8" s="427" t="s">
        <v>2216</v>
      </c>
      <c r="G8" s="428">
        <v>6380000.0</v>
      </c>
      <c r="H8" s="428">
        <f t="shared" si="1"/>
        <v>0</v>
      </c>
      <c r="I8" s="429" t="s">
        <v>2194</v>
      </c>
      <c r="J8" s="430">
        <v>46082.0</v>
      </c>
      <c r="K8" s="431" t="s">
        <v>2199</v>
      </c>
      <c r="L8" s="194"/>
    </row>
    <row r="9">
      <c r="A9" s="422">
        <v>5.0</v>
      </c>
      <c r="B9" s="423" t="s">
        <v>2217</v>
      </c>
      <c r="C9" s="424" t="s">
        <v>104</v>
      </c>
      <c r="D9" s="432" t="s">
        <v>2220</v>
      </c>
      <c r="E9" s="432" t="s">
        <v>2221</v>
      </c>
      <c r="F9" s="427" t="s">
        <v>2222</v>
      </c>
      <c r="G9" s="428">
        <v>6380000.0</v>
      </c>
      <c r="H9" s="428">
        <f t="shared" si="1"/>
        <v>0</v>
      </c>
      <c r="I9" s="429" t="s">
        <v>2194</v>
      </c>
      <c r="J9" s="430">
        <v>46082.0</v>
      </c>
      <c r="K9" s="431" t="s">
        <v>2199</v>
      </c>
      <c r="L9" s="194"/>
    </row>
    <row r="10">
      <c r="A10" s="422">
        <v>6.0</v>
      </c>
      <c r="B10" s="423" t="s">
        <v>2224</v>
      </c>
      <c r="C10" s="424" t="s">
        <v>104</v>
      </c>
      <c r="D10" s="432" t="s">
        <v>2225</v>
      </c>
      <c r="E10" s="426" t="s">
        <v>2183</v>
      </c>
      <c r="F10" s="427" t="s">
        <v>2226</v>
      </c>
      <c r="G10" s="428">
        <v>3080000.0</v>
      </c>
      <c r="H10" s="428">
        <f t="shared" si="1"/>
        <v>3300000</v>
      </c>
      <c r="I10" s="429" t="s">
        <v>2194</v>
      </c>
      <c r="J10" s="430">
        <v>46082.0</v>
      </c>
      <c r="K10" s="431" t="s">
        <v>2199</v>
      </c>
      <c r="L10" s="194"/>
    </row>
    <row r="11">
      <c r="A11" s="422">
        <v>7.0</v>
      </c>
      <c r="B11" s="423" t="s">
        <v>2229</v>
      </c>
      <c r="C11" s="424" t="s">
        <v>104</v>
      </c>
      <c r="D11" s="432" t="s">
        <v>2231</v>
      </c>
      <c r="E11" s="432" t="s">
        <v>2221</v>
      </c>
      <c r="F11" s="427" t="s">
        <v>2232</v>
      </c>
      <c r="G11" s="428">
        <v>6380000.0</v>
      </c>
      <c r="H11" s="428">
        <f t="shared" si="1"/>
        <v>0</v>
      </c>
      <c r="I11" s="429" t="s">
        <v>2194</v>
      </c>
      <c r="J11" s="430">
        <v>46082.0</v>
      </c>
      <c r="K11" s="431" t="s">
        <v>2199</v>
      </c>
      <c r="L11" s="194"/>
    </row>
    <row r="12">
      <c r="A12" s="422">
        <v>8.0</v>
      </c>
      <c r="B12" s="423" t="s">
        <v>2233</v>
      </c>
      <c r="C12" s="424" t="s">
        <v>104</v>
      </c>
      <c r="D12" s="433">
        <v>35599.0</v>
      </c>
      <c r="E12" s="432" t="s">
        <v>2221</v>
      </c>
      <c r="F12" s="434" t="s">
        <v>2237</v>
      </c>
      <c r="G12" s="428">
        <v>6380000.0</v>
      </c>
      <c r="H12" s="428">
        <f t="shared" si="1"/>
        <v>0</v>
      </c>
      <c r="I12" s="429" t="s">
        <v>2194</v>
      </c>
      <c r="J12" s="430">
        <v>46082.0</v>
      </c>
      <c r="K12" s="431" t="s">
        <v>2199</v>
      </c>
      <c r="L12" s="350"/>
    </row>
    <row r="13">
      <c r="A13" s="422">
        <v>9.0</v>
      </c>
      <c r="B13" s="435" t="s">
        <v>2241</v>
      </c>
      <c r="C13" s="194"/>
      <c r="D13" s="194"/>
      <c r="E13" s="194"/>
      <c r="F13" s="194"/>
      <c r="G13" s="194"/>
      <c r="H13" s="194"/>
      <c r="I13" s="194"/>
      <c r="J13" s="194"/>
      <c r="K13" s="436"/>
      <c r="L13" s="350" t="s">
        <v>2245</v>
      </c>
    </row>
    <row r="14">
      <c r="K14" s="437"/>
    </row>
    <row r="15">
      <c r="K15" s="437"/>
    </row>
    <row r="16">
      <c r="K16" s="437"/>
    </row>
    <row r="17">
      <c r="K17" s="437"/>
    </row>
    <row r="18">
      <c r="K18" s="437"/>
    </row>
    <row r="19">
      <c r="K19" s="437"/>
    </row>
    <row r="20">
      <c r="K20" s="437"/>
    </row>
    <row r="21">
      <c r="K21" s="437"/>
    </row>
    <row r="22">
      <c r="K22" s="437"/>
    </row>
    <row r="23">
      <c r="K23" s="437"/>
    </row>
    <row r="24">
      <c r="K24" s="437"/>
    </row>
    <row r="25">
      <c r="K25" s="437"/>
    </row>
    <row r="26">
      <c r="K26" s="437"/>
    </row>
    <row r="27">
      <c r="K27" s="437"/>
    </row>
    <row r="28">
      <c r="K28" s="437"/>
    </row>
    <row r="29">
      <c r="K29" s="437"/>
    </row>
    <row r="30">
      <c r="K30" s="437"/>
    </row>
    <row r="31">
      <c r="K31" s="437"/>
    </row>
    <row r="32">
      <c r="K32" s="437"/>
    </row>
    <row r="33">
      <c r="K33" s="437"/>
    </row>
    <row r="34">
      <c r="K34" s="437"/>
    </row>
    <row r="35">
      <c r="K35" s="437"/>
    </row>
    <row r="36">
      <c r="K36" s="437"/>
    </row>
    <row r="37">
      <c r="K37" s="437"/>
    </row>
    <row r="38">
      <c r="K38" s="437"/>
    </row>
    <row r="39">
      <c r="K39" s="437"/>
    </row>
    <row r="40">
      <c r="K40" s="437"/>
    </row>
    <row r="41">
      <c r="K41" s="437"/>
    </row>
    <row r="42">
      <c r="K42" s="437"/>
    </row>
    <row r="43">
      <c r="K43" s="437"/>
    </row>
    <row r="44">
      <c r="K44" s="437"/>
    </row>
    <row r="45">
      <c r="K45" s="437"/>
    </row>
    <row r="46">
      <c r="K46" s="437"/>
    </row>
    <row r="47">
      <c r="K47" s="437"/>
    </row>
    <row r="48">
      <c r="K48" s="437"/>
    </row>
    <row r="49">
      <c r="K49" s="437"/>
    </row>
    <row r="50">
      <c r="K50" s="437"/>
    </row>
    <row r="51">
      <c r="K51" s="437"/>
    </row>
    <row r="52">
      <c r="K52" s="437"/>
    </row>
    <row r="53">
      <c r="K53" s="437"/>
    </row>
    <row r="54">
      <c r="K54" s="437"/>
    </row>
    <row r="55">
      <c r="K55" s="437"/>
    </row>
    <row r="56">
      <c r="K56" s="437"/>
    </row>
    <row r="57">
      <c r="K57" s="437"/>
    </row>
    <row r="58">
      <c r="K58" s="437"/>
    </row>
    <row r="59">
      <c r="K59" s="437"/>
    </row>
    <row r="60">
      <c r="K60" s="437"/>
    </row>
    <row r="61">
      <c r="K61" s="437"/>
    </row>
    <row r="62">
      <c r="K62" s="437"/>
    </row>
    <row r="63">
      <c r="K63" s="437"/>
    </row>
    <row r="64">
      <c r="K64" s="437"/>
    </row>
    <row r="65">
      <c r="K65" s="437"/>
    </row>
    <row r="66">
      <c r="K66" s="437"/>
    </row>
    <row r="67">
      <c r="K67" s="437"/>
    </row>
    <row r="68">
      <c r="K68" s="437"/>
    </row>
    <row r="69">
      <c r="K69" s="437"/>
    </row>
    <row r="70">
      <c r="K70" s="437"/>
    </row>
    <row r="71">
      <c r="K71" s="437"/>
    </row>
    <row r="72">
      <c r="K72" s="437"/>
    </row>
    <row r="73">
      <c r="K73" s="437"/>
    </row>
    <row r="74">
      <c r="K74" s="437"/>
    </row>
    <row r="75">
      <c r="K75" s="437"/>
    </row>
    <row r="76">
      <c r="K76" s="437"/>
    </row>
    <row r="77">
      <c r="K77" s="437"/>
    </row>
    <row r="78">
      <c r="K78" s="437"/>
    </row>
    <row r="79">
      <c r="K79" s="437"/>
    </row>
    <row r="80">
      <c r="K80" s="437"/>
    </row>
    <row r="81">
      <c r="K81" s="437"/>
    </row>
    <row r="82">
      <c r="K82" s="437"/>
    </row>
    <row r="83">
      <c r="K83" s="437"/>
    </row>
    <row r="84">
      <c r="K84" s="437"/>
    </row>
    <row r="85">
      <c r="K85" s="437"/>
    </row>
    <row r="86">
      <c r="K86" s="437"/>
    </row>
    <row r="87">
      <c r="K87" s="437"/>
    </row>
    <row r="88">
      <c r="K88" s="437"/>
    </row>
    <row r="89">
      <c r="K89" s="437"/>
    </row>
    <row r="90">
      <c r="K90" s="437"/>
    </row>
    <row r="91">
      <c r="K91" s="437"/>
    </row>
    <row r="92">
      <c r="K92" s="437"/>
    </row>
    <row r="93">
      <c r="K93" s="437"/>
    </row>
    <row r="94">
      <c r="K94" s="437"/>
    </row>
    <row r="95">
      <c r="K95" s="437"/>
    </row>
    <row r="96">
      <c r="K96" s="437"/>
    </row>
    <row r="97">
      <c r="K97" s="437"/>
    </row>
    <row r="98">
      <c r="K98" s="437"/>
    </row>
    <row r="99">
      <c r="K99" s="437"/>
    </row>
    <row r="100">
      <c r="K100" s="437"/>
    </row>
    <row r="101">
      <c r="K101" s="437"/>
    </row>
    <row r="102">
      <c r="K102" s="437"/>
    </row>
    <row r="103">
      <c r="K103" s="437"/>
    </row>
    <row r="104">
      <c r="K104" s="437"/>
    </row>
    <row r="105">
      <c r="K105" s="437"/>
    </row>
    <row r="106">
      <c r="K106" s="437"/>
    </row>
    <row r="107">
      <c r="K107" s="437"/>
    </row>
    <row r="108">
      <c r="K108" s="437"/>
    </row>
    <row r="109">
      <c r="K109" s="437"/>
    </row>
    <row r="110">
      <c r="K110" s="437"/>
    </row>
    <row r="111">
      <c r="K111" s="437"/>
    </row>
    <row r="112">
      <c r="K112" s="437"/>
    </row>
    <row r="113">
      <c r="K113" s="437"/>
    </row>
    <row r="114">
      <c r="K114" s="437"/>
    </row>
    <row r="115">
      <c r="K115" s="437"/>
    </row>
    <row r="116">
      <c r="K116" s="437"/>
    </row>
    <row r="117">
      <c r="K117" s="437"/>
    </row>
    <row r="118">
      <c r="K118" s="437"/>
    </row>
    <row r="119">
      <c r="K119" s="437"/>
    </row>
    <row r="120">
      <c r="K120" s="437"/>
    </row>
    <row r="121">
      <c r="K121" s="437"/>
    </row>
    <row r="122">
      <c r="K122" s="437"/>
    </row>
    <row r="123">
      <c r="K123" s="437"/>
    </row>
    <row r="124">
      <c r="K124" s="437"/>
    </row>
    <row r="125">
      <c r="K125" s="437"/>
    </row>
    <row r="126">
      <c r="K126" s="437"/>
    </row>
    <row r="127">
      <c r="K127" s="437"/>
    </row>
    <row r="128">
      <c r="K128" s="437"/>
    </row>
    <row r="129">
      <c r="K129" s="437"/>
    </row>
    <row r="130">
      <c r="K130" s="437"/>
    </row>
    <row r="131">
      <c r="K131" s="437"/>
    </row>
    <row r="132">
      <c r="K132" s="437"/>
    </row>
    <row r="133">
      <c r="K133" s="437"/>
    </row>
    <row r="134">
      <c r="K134" s="437"/>
    </row>
    <row r="135">
      <c r="K135" s="437"/>
    </row>
    <row r="136">
      <c r="K136" s="437"/>
    </row>
    <row r="137">
      <c r="K137" s="437"/>
    </row>
    <row r="138">
      <c r="K138" s="437"/>
    </row>
    <row r="139">
      <c r="K139" s="437"/>
    </row>
    <row r="140">
      <c r="K140" s="437"/>
    </row>
    <row r="141">
      <c r="K141" s="437"/>
    </row>
    <row r="142">
      <c r="K142" s="437"/>
    </row>
    <row r="143">
      <c r="K143" s="437"/>
    </row>
    <row r="144">
      <c r="K144" s="437"/>
    </row>
    <row r="145">
      <c r="K145" s="437"/>
    </row>
    <row r="146">
      <c r="K146" s="437"/>
    </row>
    <row r="147">
      <c r="K147" s="437"/>
    </row>
    <row r="148">
      <c r="K148" s="437"/>
    </row>
    <row r="149">
      <c r="K149" s="437"/>
    </row>
    <row r="150">
      <c r="K150" s="437"/>
    </row>
    <row r="151">
      <c r="K151" s="437"/>
    </row>
    <row r="152">
      <c r="K152" s="437"/>
    </row>
    <row r="153">
      <c r="K153" s="437"/>
    </row>
    <row r="154">
      <c r="K154" s="437"/>
    </row>
    <row r="155">
      <c r="K155" s="437"/>
    </row>
    <row r="156">
      <c r="K156" s="437"/>
    </row>
    <row r="157">
      <c r="K157" s="437"/>
    </row>
    <row r="158">
      <c r="K158" s="437"/>
    </row>
    <row r="159">
      <c r="K159" s="437"/>
    </row>
    <row r="160">
      <c r="K160" s="437"/>
    </row>
    <row r="161">
      <c r="K161" s="437"/>
    </row>
    <row r="162">
      <c r="K162" s="437"/>
    </row>
    <row r="163">
      <c r="K163" s="437"/>
    </row>
    <row r="164">
      <c r="K164" s="437"/>
    </row>
    <row r="165">
      <c r="K165" s="437"/>
    </row>
    <row r="166">
      <c r="K166" s="437"/>
    </row>
    <row r="167">
      <c r="K167" s="437"/>
    </row>
    <row r="168">
      <c r="K168" s="437"/>
    </row>
    <row r="169">
      <c r="K169" s="437"/>
    </row>
    <row r="170">
      <c r="K170" s="437"/>
    </row>
    <row r="171">
      <c r="K171" s="437"/>
    </row>
    <row r="172">
      <c r="K172" s="437"/>
    </row>
    <row r="173">
      <c r="K173" s="437"/>
    </row>
    <row r="174">
      <c r="K174" s="437"/>
    </row>
    <row r="175">
      <c r="K175" s="437"/>
    </row>
    <row r="176">
      <c r="K176" s="437"/>
    </row>
    <row r="177">
      <c r="K177" s="437"/>
    </row>
    <row r="178">
      <c r="K178" s="437"/>
    </row>
    <row r="179">
      <c r="K179" s="437"/>
    </row>
    <row r="180">
      <c r="K180" s="437"/>
    </row>
    <row r="181">
      <c r="K181" s="437"/>
    </row>
    <row r="182">
      <c r="K182" s="437"/>
    </row>
    <row r="183">
      <c r="K183" s="437"/>
    </row>
    <row r="184">
      <c r="K184" s="437"/>
    </row>
    <row r="185">
      <c r="K185" s="437"/>
    </row>
    <row r="186">
      <c r="K186" s="437"/>
    </row>
    <row r="187">
      <c r="K187" s="437"/>
    </row>
    <row r="188">
      <c r="K188" s="437"/>
    </row>
    <row r="189">
      <c r="K189" s="437"/>
    </row>
    <row r="190">
      <c r="K190" s="437"/>
    </row>
    <row r="191">
      <c r="K191" s="437"/>
    </row>
    <row r="192">
      <c r="K192" s="437"/>
    </row>
    <row r="193">
      <c r="K193" s="437"/>
    </row>
    <row r="194">
      <c r="K194" s="437"/>
    </row>
    <row r="195">
      <c r="K195" s="437"/>
    </row>
    <row r="196">
      <c r="K196" s="437"/>
    </row>
    <row r="197">
      <c r="K197" s="437"/>
    </row>
    <row r="198">
      <c r="K198" s="437"/>
    </row>
    <row r="199">
      <c r="K199" s="437"/>
    </row>
    <row r="200">
      <c r="K200" s="437"/>
    </row>
    <row r="201">
      <c r="K201" s="437"/>
    </row>
    <row r="202">
      <c r="K202" s="437"/>
    </row>
    <row r="203">
      <c r="K203" s="437"/>
    </row>
    <row r="204">
      <c r="K204" s="437"/>
    </row>
    <row r="205">
      <c r="K205" s="437"/>
    </row>
    <row r="206">
      <c r="K206" s="437"/>
    </row>
    <row r="207">
      <c r="K207" s="437"/>
    </row>
    <row r="208">
      <c r="K208" s="437"/>
    </row>
    <row r="209">
      <c r="K209" s="437"/>
    </row>
    <row r="210">
      <c r="K210" s="437"/>
    </row>
    <row r="211">
      <c r="K211" s="437"/>
    </row>
    <row r="212">
      <c r="K212" s="437"/>
    </row>
    <row r="213">
      <c r="K213" s="437"/>
    </row>
    <row r="214">
      <c r="K214" s="437"/>
    </row>
    <row r="215">
      <c r="K215" s="437"/>
    </row>
    <row r="216">
      <c r="K216" s="437"/>
    </row>
    <row r="217">
      <c r="K217" s="437"/>
    </row>
    <row r="218">
      <c r="K218" s="437"/>
    </row>
    <row r="219">
      <c r="K219" s="437"/>
    </row>
    <row r="220">
      <c r="K220" s="437"/>
    </row>
    <row r="221">
      <c r="K221" s="437"/>
    </row>
    <row r="222">
      <c r="K222" s="437"/>
    </row>
    <row r="223">
      <c r="K223" s="437"/>
    </row>
    <row r="224">
      <c r="K224" s="437"/>
    </row>
    <row r="225">
      <c r="K225" s="437"/>
    </row>
    <row r="226">
      <c r="K226" s="437"/>
    </row>
    <row r="227">
      <c r="K227" s="437"/>
    </row>
    <row r="228">
      <c r="K228" s="437"/>
    </row>
    <row r="229">
      <c r="K229" s="437"/>
    </row>
    <row r="230">
      <c r="K230" s="437"/>
    </row>
    <row r="231">
      <c r="K231" s="437"/>
    </row>
    <row r="232">
      <c r="K232" s="437"/>
    </row>
    <row r="233">
      <c r="K233" s="437"/>
    </row>
    <row r="234">
      <c r="K234" s="437"/>
    </row>
    <row r="235">
      <c r="K235" s="437"/>
    </row>
    <row r="236">
      <c r="K236" s="437"/>
    </row>
    <row r="237">
      <c r="K237" s="437"/>
    </row>
    <row r="238">
      <c r="K238" s="437"/>
    </row>
    <row r="239">
      <c r="K239" s="437"/>
    </row>
    <row r="240">
      <c r="K240" s="437"/>
    </row>
    <row r="241">
      <c r="K241" s="437"/>
    </row>
    <row r="242">
      <c r="K242" s="437"/>
    </row>
    <row r="243">
      <c r="K243" s="437"/>
    </row>
    <row r="244">
      <c r="K244" s="437"/>
    </row>
    <row r="245">
      <c r="K245" s="437"/>
    </row>
    <row r="246">
      <c r="K246" s="437"/>
    </row>
    <row r="247">
      <c r="K247" s="437"/>
    </row>
    <row r="248">
      <c r="K248" s="437"/>
    </row>
    <row r="249">
      <c r="K249" s="437"/>
    </row>
    <row r="250">
      <c r="K250" s="437"/>
    </row>
    <row r="251">
      <c r="K251" s="437"/>
    </row>
    <row r="252">
      <c r="K252" s="437"/>
    </row>
    <row r="253">
      <c r="K253" s="437"/>
    </row>
    <row r="254">
      <c r="K254" s="437"/>
    </row>
    <row r="255">
      <c r="K255" s="437"/>
    </row>
    <row r="256">
      <c r="K256" s="437"/>
    </row>
    <row r="257">
      <c r="K257" s="437"/>
    </row>
    <row r="258">
      <c r="K258" s="437"/>
    </row>
    <row r="259">
      <c r="K259" s="437"/>
    </row>
    <row r="260">
      <c r="K260" s="437"/>
    </row>
    <row r="261">
      <c r="K261" s="437"/>
    </row>
    <row r="262">
      <c r="K262" s="437"/>
    </row>
    <row r="263">
      <c r="K263" s="437"/>
    </row>
    <row r="264">
      <c r="K264" s="437"/>
    </row>
    <row r="265">
      <c r="K265" s="437"/>
    </row>
    <row r="266">
      <c r="K266" s="437"/>
    </row>
    <row r="267">
      <c r="K267" s="437"/>
    </row>
    <row r="268">
      <c r="K268" s="437"/>
    </row>
    <row r="269">
      <c r="K269" s="437"/>
    </row>
    <row r="270">
      <c r="K270" s="437"/>
    </row>
    <row r="271">
      <c r="K271" s="437"/>
    </row>
    <row r="272">
      <c r="K272" s="437"/>
    </row>
    <row r="273">
      <c r="K273" s="437"/>
    </row>
    <row r="274">
      <c r="K274" s="437"/>
    </row>
    <row r="275">
      <c r="K275" s="437"/>
    </row>
    <row r="276">
      <c r="K276" s="437"/>
    </row>
    <row r="277">
      <c r="K277" s="437"/>
    </row>
    <row r="278">
      <c r="K278" s="437"/>
    </row>
    <row r="279">
      <c r="K279" s="437"/>
    </row>
    <row r="280">
      <c r="K280" s="437"/>
    </row>
    <row r="281">
      <c r="K281" s="437"/>
    </row>
    <row r="282">
      <c r="K282" s="437"/>
    </row>
    <row r="283">
      <c r="K283" s="437"/>
    </row>
    <row r="284">
      <c r="K284" s="437"/>
    </row>
    <row r="285">
      <c r="K285" s="437"/>
    </row>
    <row r="286">
      <c r="K286" s="437"/>
    </row>
    <row r="287">
      <c r="K287" s="437"/>
    </row>
    <row r="288">
      <c r="K288" s="437"/>
    </row>
    <row r="289">
      <c r="K289" s="437"/>
    </row>
    <row r="290">
      <c r="K290" s="437"/>
    </row>
    <row r="291">
      <c r="K291" s="437"/>
    </row>
    <row r="292">
      <c r="K292" s="437"/>
    </row>
    <row r="293">
      <c r="K293" s="437"/>
    </row>
    <row r="294">
      <c r="K294" s="437"/>
    </row>
    <row r="295">
      <c r="K295" s="437"/>
    </row>
    <row r="296">
      <c r="K296" s="437"/>
    </row>
    <row r="297">
      <c r="K297" s="437"/>
    </row>
    <row r="298">
      <c r="K298" s="437"/>
    </row>
    <row r="299">
      <c r="K299" s="437"/>
    </row>
    <row r="300">
      <c r="K300" s="437"/>
    </row>
    <row r="301">
      <c r="K301" s="437"/>
    </row>
    <row r="302">
      <c r="K302" s="437"/>
    </row>
    <row r="303">
      <c r="K303" s="437"/>
    </row>
    <row r="304">
      <c r="K304" s="437"/>
    </row>
    <row r="305">
      <c r="K305" s="437"/>
    </row>
    <row r="306">
      <c r="K306" s="437"/>
    </row>
    <row r="307">
      <c r="K307" s="437"/>
    </row>
    <row r="308">
      <c r="K308" s="437"/>
    </row>
    <row r="309">
      <c r="K309" s="437"/>
    </row>
    <row r="310">
      <c r="K310" s="437"/>
    </row>
    <row r="311">
      <c r="K311" s="437"/>
    </row>
    <row r="312">
      <c r="K312" s="437"/>
    </row>
    <row r="313">
      <c r="K313" s="437"/>
    </row>
    <row r="314">
      <c r="K314" s="437"/>
    </row>
    <row r="315">
      <c r="K315" s="437"/>
    </row>
    <row r="316">
      <c r="K316" s="437"/>
    </row>
    <row r="317">
      <c r="K317" s="437"/>
    </row>
    <row r="318">
      <c r="K318" s="437"/>
    </row>
    <row r="319">
      <c r="K319" s="437"/>
    </row>
    <row r="320">
      <c r="K320" s="437"/>
    </row>
    <row r="321">
      <c r="K321" s="437"/>
    </row>
    <row r="322">
      <c r="K322" s="437"/>
    </row>
    <row r="323">
      <c r="K323" s="437"/>
    </row>
    <row r="324">
      <c r="K324" s="437"/>
    </row>
    <row r="325">
      <c r="K325" s="437"/>
    </row>
    <row r="326">
      <c r="K326" s="437"/>
    </row>
    <row r="327">
      <c r="K327" s="437"/>
    </row>
    <row r="328">
      <c r="K328" s="437"/>
    </row>
    <row r="329">
      <c r="K329" s="437"/>
    </row>
    <row r="330">
      <c r="K330" s="437"/>
    </row>
    <row r="331">
      <c r="K331" s="437"/>
    </row>
    <row r="332">
      <c r="K332" s="437"/>
    </row>
    <row r="333">
      <c r="K333" s="437"/>
    </row>
    <row r="334">
      <c r="K334" s="437"/>
    </row>
    <row r="335">
      <c r="K335" s="437"/>
    </row>
    <row r="336">
      <c r="K336" s="437"/>
    </row>
    <row r="337">
      <c r="K337" s="437"/>
    </row>
    <row r="338">
      <c r="K338" s="437"/>
    </row>
    <row r="339">
      <c r="K339" s="437"/>
    </row>
    <row r="340">
      <c r="K340" s="437"/>
    </row>
    <row r="341">
      <c r="K341" s="437"/>
    </row>
    <row r="342">
      <c r="K342" s="437"/>
    </row>
    <row r="343">
      <c r="K343" s="437"/>
    </row>
    <row r="344">
      <c r="K344" s="437"/>
    </row>
    <row r="345">
      <c r="K345" s="437"/>
    </row>
    <row r="346">
      <c r="K346" s="437"/>
    </row>
    <row r="347">
      <c r="K347" s="437"/>
    </row>
    <row r="348">
      <c r="K348" s="437"/>
    </row>
    <row r="349">
      <c r="K349" s="437"/>
    </row>
    <row r="350">
      <c r="K350" s="437"/>
    </row>
    <row r="351">
      <c r="K351" s="437"/>
    </row>
    <row r="352">
      <c r="K352" s="437"/>
    </row>
    <row r="353">
      <c r="K353" s="437"/>
    </row>
    <row r="354">
      <c r="K354" s="437"/>
    </row>
    <row r="355">
      <c r="K355" s="437"/>
    </row>
    <row r="356">
      <c r="K356" s="437"/>
    </row>
    <row r="357">
      <c r="K357" s="437"/>
    </row>
    <row r="358">
      <c r="K358" s="437"/>
    </row>
    <row r="359">
      <c r="K359" s="437"/>
    </row>
    <row r="360">
      <c r="K360" s="437"/>
    </row>
    <row r="361">
      <c r="K361" s="437"/>
    </row>
    <row r="362">
      <c r="K362" s="437"/>
    </row>
    <row r="363">
      <c r="K363" s="437"/>
    </row>
    <row r="364">
      <c r="K364" s="437"/>
    </row>
    <row r="365">
      <c r="K365" s="437"/>
    </row>
    <row r="366">
      <c r="K366" s="437"/>
    </row>
    <row r="367">
      <c r="K367" s="437"/>
    </row>
    <row r="368">
      <c r="K368" s="437"/>
    </row>
    <row r="369">
      <c r="K369" s="437"/>
    </row>
    <row r="370">
      <c r="K370" s="437"/>
    </row>
    <row r="371">
      <c r="K371" s="437"/>
    </row>
    <row r="372">
      <c r="K372" s="437"/>
    </row>
    <row r="373">
      <c r="K373" s="437"/>
    </row>
    <row r="374">
      <c r="K374" s="437"/>
    </row>
    <row r="375">
      <c r="K375" s="437"/>
    </row>
    <row r="376">
      <c r="K376" s="437"/>
    </row>
    <row r="377">
      <c r="K377" s="437"/>
    </row>
    <row r="378">
      <c r="K378" s="437"/>
    </row>
    <row r="379">
      <c r="K379" s="437"/>
    </row>
    <row r="380">
      <c r="K380" s="437"/>
    </row>
    <row r="381">
      <c r="K381" s="437"/>
    </row>
    <row r="382">
      <c r="K382" s="437"/>
    </row>
    <row r="383">
      <c r="K383" s="437"/>
    </row>
    <row r="384">
      <c r="K384" s="437"/>
    </row>
    <row r="385">
      <c r="K385" s="437"/>
    </row>
    <row r="386">
      <c r="K386" s="437"/>
    </row>
    <row r="387">
      <c r="K387" s="437"/>
    </row>
    <row r="388">
      <c r="K388" s="437"/>
    </row>
    <row r="389">
      <c r="K389" s="437"/>
    </row>
    <row r="390">
      <c r="K390" s="437"/>
    </row>
    <row r="391">
      <c r="K391" s="437"/>
    </row>
    <row r="392">
      <c r="K392" s="437"/>
    </row>
    <row r="393">
      <c r="K393" s="437"/>
    </row>
    <row r="394">
      <c r="K394" s="437"/>
    </row>
    <row r="395">
      <c r="K395" s="437"/>
    </row>
    <row r="396">
      <c r="K396" s="437"/>
    </row>
    <row r="397">
      <c r="K397" s="437"/>
    </row>
    <row r="398">
      <c r="K398" s="437"/>
    </row>
    <row r="399">
      <c r="K399" s="437"/>
    </row>
    <row r="400">
      <c r="K400" s="437"/>
    </row>
    <row r="401">
      <c r="K401" s="437"/>
    </row>
    <row r="402">
      <c r="K402" s="437"/>
    </row>
    <row r="403">
      <c r="K403" s="437"/>
    </row>
    <row r="404">
      <c r="K404" s="437"/>
    </row>
    <row r="405">
      <c r="K405" s="437"/>
    </row>
    <row r="406">
      <c r="K406" s="437"/>
    </row>
    <row r="407">
      <c r="K407" s="437"/>
    </row>
    <row r="408">
      <c r="K408" s="437"/>
    </row>
    <row r="409">
      <c r="K409" s="437"/>
    </row>
    <row r="410">
      <c r="K410" s="437"/>
    </row>
    <row r="411">
      <c r="K411" s="437"/>
    </row>
    <row r="412">
      <c r="K412" s="437"/>
    </row>
    <row r="413">
      <c r="K413" s="437"/>
    </row>
    <row r="414">
      <c r="K414" s="437"/>
    </row>
    <row r="415">
      <c r="K415" s="437"/>
    </row>
    <row r="416">
      <c r="K416" s="437"/>
    </row>
    <row r="417">
      <c r="K417" s="437"/>
    </row>
    <row r="418">
      <c r="K418" s="437"/>
    </row>
    <row r="419">
      <c r="K419" s="437"/>
    </row>
    <row r="420">
      <c r="K420" s="437"/>
    </row>
    <row r="421">
      <c r="K421" s="437"/>
    </row>
    <row r="422">
      <c r="K422" s="437"/>
    </row>
    <row r="423">
      <c r="K423" s="437"/>
    </row>
    <row r="424">
      <c r="K424" s="437"/>
    </row>
    <row r="425">
      <c r="K425" s="437"/>
    </row>
    <row r="426">
      <c r="K426" s="437"/>
    </row>
    <row r="427">
      <c r="K427" s="437"/>
    </row>
    <row r="428">
      <c r="K428" s="437"/>
    </row>
    <row r="429">
      <c r="K429" s="437"/>
    </row>
    <row r="430">
      <c r="K430" s="437"/>
    </row>
    <row r="431">
      <c r="K431" s="437"/>
    </row>
    <row r="432">
      <c r="K432" s="437"/>
    </row>
    <row r="433">
      <c r="K433" s="437"/>
    </row>
    <row r="434">
      <c r="K434" s="437"/>
    </row>
    <row r="435">
      <c r="K435" s="437"/>
    </row>
    <row r="436">
      <c r="K436" s="437"/>
    </row>
    <row r="437">
      <c r="K437" s="437"/>
    </row>
    <row r="438">
      <c r="K438" s="437"/>
    </row>
    <row r="439">
      <c r="K439" s="437"/>
    </row>
    <row r="440">
      <c r="K440" s="437"/>
    </row>
    <row r="441">
      <c r="K441" s="437"/>
    </row>
    <row r="442">
      <c r="K442" s="437"/>
    </row>
    <row r="443">
      <c r="K443" s="437"/>
    </row>
    <row r="444">
      <c r="K444" s="437"/>
    </row>
    <row r="445">
      <c r="K445" s="437"/>
    </row>
    <row r="446">
      <c r="K446" s="437"/>
    </row>
    <row r="447">
      <c r="K447" s="437"/>
    </row>
    <row r="448">
      <c r="K448" s="437"/>
    </row>
    <row r="449">
      <c r="K449" s="437"/>
    </row>
    <row r="450">
      <c r="K450" s="437"/>
    </row>
    <row r="451">
      <c r="K451" s="437"/>
    </row>
    <row r="452">
      <c r="K452" s="437"/>
    </row>
    <row r="453">
      <c r="K453" s="437"/>
    </row>
    <row r="454">
      <c r="K454" s="437"/>
    </row>
    <row r="455">
      <c r="K455" s="437"/>
    </row>
    <row r="456">
      <c r="K456" s="437"/>
    </row>
    <row r="457">
      <c r="K457" s="437"/>
    </row>
    <row r="458">
      <c r="K458" s="437"/>
    </row>
    <row r="459">
      <c r="K459" s="437"/>
    </row>
    <row r="460">
      <c r="K460" s="437"/>
    </row>
    <row r="461">
      <c r="K461" s="437"/>
    </row>
    <row r="462">
      <c r="K462" s="437"/>
    </row>
    <row r="463">
      <c r="K463" s="437"/>
    </row>
    <row r="464">
      <c r="K464" s="437"/>
    </row>
    <row r="465">
      <c r="K465" s="437"/>
    </row>
    <row r="466">
      <c r="K466" s="437"/>
    </row>
    <row r="467">
      <c r="K467" s="437"/>
    </row>
    <row r="468">
      <c r="K468" s="437"/>
    </row>
    <row r="469">
      <c r="K469" s="437"/>
    </row>
    <row r="470">
      <c r="K470" s="437"/>
    </row>
    <row r="471">
      <c r="K471" s="437"/>
    </row>
    <row r="472">
      <c r="K472" s="437"/>
    </row>
    <row r="473">
      <c r="K473" s="437"/>
    </row>
    <row r="474">
      <c r="K474" s="437"/>
    </row>
    <row r="475">
      <c r="K475" s="437"/>
    </row>
    <row r="476">
      <c r="K476" s="437"/>
    </row>
    <row r="477">
      <c r="K477" s="437"/>
    </row>
    <row r="478">
      <c r="K478" s="437"/>
    </row>
    <row r="479">
      <c r="K479" s="437"/>
    </row>
    <row r="480">
      <c r="K480" s="437"/>
    </row>
    <row r="481">
      <c r="K481" s="437"/>
    </row>
    <row r="482">
      <c r="K482" s="437"/>
    </row>
    <row r="483">
      <c r="K483" s="437"/>
    </row>
    <row r="484">
      <c r="K484" s="437"/>
    </row>
    <row r="485">
      <c r="K485" s="437"/>
    </row>
    <row r="486">
      <c r="K486" s="437"/>
    </row>
    <row r="487">
      <c r="K487" s="437"/>
    </row>
    <row r="488">
      <c r="K488" s="437"/>
    </row>
    <row r="489">
      <c r="K489" s="437"/>
    </row>
    <row r="490">
      <c r="K490" s="437"/>
    </row>
    <row r="491">
      <c r="K491" s="437"/>
    </row>
    <row r="492">
      <c r="K492" s="437"/>
    </row>
    <row r="493">
      <c r="K493" s="437"/>
    </row>
    <row r="494">
      <c r="K494" s="437"/>
    </row>
    <row r="495">
      <c r="K495" s="437"/>
    </row>
    <row r="496">
      <c r="K496" s="437"/>
    </row>
    <row r="497">
      <c r="K497" s="437"/>
    </row>
    <row r="498">
      <c r="K498" s="437"/>
    </row>
    <row r="499">
      <c r="K499" s="437"/>
    </row>
    <row r="500">
      <c r="K500" s="437"/>
    </row>
    <row r="501">
      <c r="K501" s="437"/>
    </row>
    <row r="502">
      <c r="K502" s="437"/>
    </row>
    <row r="503">
      <c r="K503" s="437"/>
    </row>
    <row r="504">
      <c r="K504" s="437"/>
    </row>
    <row r="505">
      <c r="K505" s="437"/>
    </row>
    <row r="506">
      <c r="K506" s="437"/>
    </row>
    <row r="507">
      <c r="K507" s="437"/>
    </row>
    <row r="508">
      <c r="K508" s="437"/>
    </row>
    <row r="509">
      <c r="K509" s="437"/>
    </row>
    <row r="510">
      <c r="K510" s="437"/>
    </row>
    <row r="511">
      <c r="K511" s="437"/>
    </row>
    <row r="512">
      <c r="K512" s="437"/>
    </row>
    <row r="513">
      <c r="K513" s="437"/>
    </row>
    <row r="514">
      <c r="K514" s="437"/>
    </row>
    <row r="515">
      <c r="K515" s="437"/>
    </row>
    <row r="516">
      <c r="K516" s="437"/>
    </row>
    <row r="517">
      <c r="K517" s="437"/>
    </row>
    <row r="518">
      <c r="K518" s="437"/>
    </row>
    <row r="519">
      <c r="K519" s="437"/>
    </row>
    <row r="520">
      <c r="K520" s="437"/>
    </row>
    <row r="521">
      <c r="K521" s="437"/>
    </row>
    <row r="522">
      <c r="K522" s="437"/>
    </row>
    <row r="523">
      <c r="K523" s="437"/>
    </row>
    <row r="524">
      <c r="K524" s="437"/>
    </row>
    <row r="525">
      <c r="K525" s="437"/>
    </row>
    <row r="526">
      <c r="K526" s="437"/>
    </row>
    <row r="527">
      <c r="K527" s="437"/>
    </row>
    <row r="528">
      <c r="K528" s="437"/>
    </row>
    <row r="529">
      <c r="K529" s="437"/>
    </row>
    <row r="530">
      <c r="K530" s="437"/>
    </row>
    <row r="531">
      <c r="K531" s="437"/>
    </row>
    <row r="532">
      <c r="K532" s="437"/>
    </row>
    <row r="533">
      <c r="K533" s="437"/>
    </row>
    <row r="534">
      <c r="K534" s="437"/>
    </row>
    <row r="535">
      <c r="K535" s="437"/>
    </row>
    <row r="536">
      <c r="K536" s="437"/>
    </row>
    <row r="537">
      <c r="K537" s="437"/>
    </row>
    <row r="538">
      <c r="K538" s="437"/>
    </row>
    <row r="539">
      <c r="K539" s="437"/>
    </row>
    <row r="540">
      <c r="K540" s="437"/>
    </row>
    <row r="541">
      <c r="K541" s="437"/>
    </row>
    <row r="542">
      <c r="K542" s="437"/>
    </row>
    <row r="543">
      <c r="K543" s="437"/>
    </row>
    <row r="544">
      <c r="K544" s="437"/>
    </row>
    <row r="545">
      <c r="K545" s="437"/>
    </row>
    <row r="546">
      <c r="K546" s="437"/>
    </row>
    <row r="547">
      <c r="K547" s="437"/>
    </row>
    <row r="548">
      <c r="K548" s="437"/>
    </row>
    <row r="549">
      <c r="K549" s="437"/>
    </row>
    <row r="550">
      <c r="K550" s="437"/>
    </row>
    <row r="551">
      <c r="K551" s="437"/>
    </row>
    <row r="552">
      <c r="K552" s="437"/>
    </row>
    <row r="553">
      <c r="K553" s="437"/>
    </row>
    <row r="554">
      <c r="K554" s="437"/>
    </row>
    <row r="555">
      <c r="K555" s="437"/>
    </row>
    <row r="556">
      <c r="K556" s="437"/>
    </row>
    <row r="557">
      <c r="K557" s="437"/>
    </row>
    <row r="558">
      <c r="K558" s="437"/>
    </row>
    <row r="559">
      <c r="K559" s="437"/>
    </row>
    <row r="560">
      <c r="K560" s="437"/>
    </row>
    <row r="561">
      <c r="K561" s="437"/>
    </row>
    <row r="562">
      <c r="K562" s="437"/>
    </row>
    <row r="563">
      <c r="K563" s="437"/>
    </row>
    <row r="564">
      <c r="K564" s="437"/>
    </row>
    <row r="565">
      <c r="K565" s="437"/>
    </row>
    <row r="566">
      <c r="K566" s="437"/>
    </row>
    <row r="567">
      <c r="K567" s="437"/>
    </row>
    <row r="568">
      <c r="K568" s="437"/>
    </row>
    <row r="569">
      <c r="K569" s="437"/>
    </row>
    <row r="570">
      <c r="K570" s="437"/>
    </row>
    <row r="571">
      <c r="K571" s="437"/>
    </row>
    <row r="572">
      <c r="K572" s="437"/>
    </row>
    <row r="573">
      <c r="K573" s="437"/>
    </row>
    <row r="574">
      <c r="K574" s="437"/>
    </row>
    <row r="575">
      <c r="K575" s="437"/>
    </row>
    <row r="576">
      <c r="K576" s="437"/>
    </row>
    <row r="577">
      <c r="K577" s="437"/>
    </row>
    <row r="578">
      <c r="K578" s="437"/>
    </row>
    <row r="579">
      <c r="K579" s="437"/>
    </row>
    <row r="580">
      <c r="K580" s="437"/>
    </row>
    <row r="581">
      <c r="K581" s="437"/>
    </row>
    <row r="582">
      <c r="K582" s="437"/>
    </row>
    <row r="583">
      <c r="K583" s="437"/>
    </row>
    <row r="584">
      <c r="K584" s="437"/>
    </row>
    <row r="585">
      <c r="K585" s="437"/>
    </row>
    <row r="586">
      <c r="K586" s="437"/>
    </row>
    <row r="587">
      <c r="K587" s="437"/>
    </row>
    <row r="588">
      <c r="K588" s="437"/>
    </row>
    <row r="589">
      <c r="K589" s="437"/>
    </row>
    <row r="590">
      <c r="K590" s="437"/>
    </row>
    <row r="591">
      <c r="K591" s="437"/>
    </row>
    <row r="592">
      <c r="K592" s="437"/>
    </row>
    <row r="593">
      <c r="K593" s="437"/>
    </row>
    <row r="594">
      <c r="K594" s="437"/>
    </row>
    <row r="595">
      <c r="K595" s="437"/>
    </row>
    <row r="596">
      <c r="K596" s="437"/>
    </row>
    <row r="597">
      <c r="K597" s="437"/>
    </row>
    <row r="598">
      <c r="K598" s="437"/>
    </row>
    <row r="599">
      <c r="K599" s="437"/>
    </row>
    <row r="600">
      <c r="K600" s="437"/>
    </row>
    <row r="601">
      <c r="K601" s="437"/>
    </row>
    <row r="602">
      <c r="K602" s="437"/>
    </row>
    <row r="603">
      <c r="K603" s="437"/>
    </row>
    <row r="604">
      <c r="K604" s="437"/>
    </row>
    <row r="605">
      <c r="K605" s="437"/>
    </row>
    <row r="606">
      <c r="K606" s="437"/>
    </row>
    <row r="607">
      <c r="K607" s="437"/>
    </row>
    <row r="608">
      <c r="K608" s="437"/>
    </row>
    <row r="609">
      <c r="K609" s="437"/>
    </row>
    <row r="610">
      <c r="K610" s="437"/>
    </row>
    <row r="611">
      <c r="K611" s="437"/>
    </row>
    <row r="612">
      <c r="K612" s="437"/>
    </row>
    <row r="613">
      <c r="K613" s="437"/>
    </row>
    <row r="614">
      <c r="K614" s="437"/>
    </row>
    <row r="615">
      <c r="K615" s="437"/>
    </row>
    <row r="616">
      <c r="K616" s="437"/>
    </row>
    <row r="617">
      <c r="K617" s="437"/>
    </row>
    <row r="618">
      <c r="K618" s="437"/>
    </row>
    <row r="619">
      <c r="K619" s="437"/>
    </row>
    <row r="620">
      <c r="K620" s="437"/>
    </row>
    <row r="621">
      <c r="K621" s="437"/>
    </row>
    <row r="622">
      <c r="K622" s="437"/>
    </row>
    <row r="623">
      <c r="K623" s="437"/>
    </row>
    <row r="624">
      <c r="K624" s="437"/>
    </row>
    <row r="625">
      <c r="K625" s="437"/>
    </row>
    <row r="626">
      <c r="K626" s="437"/>
    </row>
    <row r="627">
      <c r="K627" s="437"/>
    </row>
    <row r="628">
      <c r="K628" s="437"/>
    </row>
    <row r="629">
      <c r="K629" s="437"/>
    </row>
    <row r="630">
      <c r="K630" s="437"/>
    </row>
    <row r="631">
      <c r="K631" s="437"/>
    </row>
    <row r="632">
      <c r="K632" s="437"/>
    </row>
    <row r="633">
      <c r="K633" s="437"/>
    </row>
    <row r="634">
      <c r="K634" s="437"/>
    </row>
    <row r="635">
      <c r="K635" s="437"/>
    </row>
    <row r="636">
      <c r="K636" s="437"/>
    </row>
    <row r="637">
      <c r="K637" s="437"/>
    </row>
    <row r="638">
      <c r="K638" s="437"/>
    </row>
    <row r="639">
      <c r="K639" s="437"/>
    </row>
    <row r="640">
      <c r="K640" s="437"/>
    </row>
    <row r="641">
      <c r="K641" s="437"/>
    </row>
    <row r="642">
      <c r="K642" s="437"/>
    </row>
    <row r="643">
      <c r="K643" s="437"/>
    </row>
    <row r="644">
      <c r="K644" s="437"/>
    </row>
    <row r="645">
      <c r="K645" s="437"/>
    </row>
    <row r="646">
      <c r="K646" s="437"/>
    </row>
    <row r="647">
      <c r="K647" s="437"/>
    </row>
    <row r="648">
      <c r="K648" s="437"/>
    </row>
    <row r="649">
      <c r="K649" s="437"/>
    </row>
    <row r="650">
      <c r="K650" s="437"/>
    </row>
    <row r="651">
      <c r="K651" s="437"/>
    </row>
    <row r="652">
      <c r="K652" s="437"/>
    </row>
    <row r="653">
      <c r="K653" s="437"/>
    </row>
    <row r="654">
      <c r="K654" s="437"/>
    </row>
    <row r="655">
      <c r="K655" s="437"/>
    </row>
    <row r="656">
      <c r="K656" s="437"/>
    </row>
    <row r="657">
      <c r="K657" s="437"/>
    </row>
    <row r="658">
      <c r="K658" s="437"/>
    </row>
    <row r="659">
      <c r="K659" s="437"/>
    </row>
    <row r="660">
      <c r="K660" s="437"/>
    </row>
    <row r="661">
      <c r="K661" s="437"/>
    </row>
    <row r="662">
      <c r="K662" s="437"/>
    </row>
    <row r="663">
      <c r="K663" s="437"/>
    </row>
    <row r="664">
      <c r="K664" s="437"/>
    </row>
    <row r="665">
      <c r="K665" s="437"/>
    </row>
    <row r="666">
      <c r="K666" s="437"/>
    </row>
    <row r="667">
      <c r="K667" s="437"/>
    </row>
    <row r="668">
      <c r="K668" s="437"/>
    </row>
    <row r="669">
      <c r="K669" s="437"/>
    </row>
    <row r="670">
      <c r="K670" s="437"/>
    </row>
    <row r="671">
      <c r="K671" s="437"/>
    </row>
    <row r="672">
      <c r="K672" s="437"/>
    </row>
    <row r="673">
      <c r="K673" s="437"/>
    </row>
    <row r="674">
      <c r="K674" s="437"/>
    </row>
    <row r="675">
      <c r="K675" s="437"/>
    </row>
    <row r="676">
      <c r="K676" s="437"/>
    </row>
    <row r="677">
      <c r="K677" s="437"/>
    </row>
    <row r="678">
      <c r="K678" s="437"/>
    </row>
    <row r="679">
      <c r="K679" s="437"/>
    </row>
    <row r="680">
      <c r="K680" s="437"/>
    </row>
    <row r="681">
      <c r="K681" s="437"/>
    </row>
    <row r="682">
      <c r="K682" s="437"/>
    </row>
    <row r="683">
      <c r="K683" s="437"/>
    </row>
    <row r="684">
      <c r="K684" s="437"/>
    </row>
    <row r="685">
      <c r="K685" s="437"/>
    </row>
    <row r="686">
      <c r="K686" s="437"/>
    </row>
    <row r="687">
      <c r="K687" s="437"/>
    </row>
    <row r="688">
      <c r="K688" s="437"/>
    </row>
    <row r="689">
      <c r="K689" s="437"/>
    </row>
    <row r="690">
      <c r="K690" s="437"/>
    </row>
    <row r="691">
      <c r="K691" s="437"/>
    </row>
    <row r="692">
      <c r="K692" s="437"/>
    </row>
    <row r="693">
      <c r="K693" s="437"/>
    </row>
    <row r="694">
      <c r="K694" s="437"/>
    </row>
    <row r="695">
      <c r="K695" s="437"/>
    </row>
    <row r="696">
      <c r="K696" s="437"/>
    </row>
    <row r="697">
      <c r="K697" s="437"/>
    </row>
    <row r="698">
      <c r="K698" s="437"/>
    </row>
    <row r="699">
      <c r="K699" s="437"/>
    </row>
    <row r="700">
      <c r="K700" s="437"/>
    </row>
    <row r="701">
      <c r="K701" s="437"/>
    </row>
    <row r="702">
      <c r="K702" s="437"/>
    </row>
    <row r="703">
      <c r="K703" s="437"/>
    </row>
    <row r="704">
      <c r="K704" s="437"/>
    </row>
    <row r="705">
      <c r="K705" s="437"/>
    </row>
    <row r="706">
      <c r="K706" s="437"/>
    </row>
    <row r="707">
      <c r="K707" s="437"/>
    </row>
    <row r="708">
      <c r="K708" s="437"/>
    </row>
    <row r="709">
      <c r="K709" s="437"/>
    </row>
    <row r="710">
      <c r="K710" s="437"/>
    </row>
    <row r="711">
      <c r="K711" s="437"/>
    </row>
    <row r="712">
      <c r="K712" s="437"/>
    </row>
    <row r="713">
      <c r="K713" s="437"/>
    </row>
    <row r="714">
      <c r="K714" s="437"/>
    </row>
    <row r="715">
      <c r="K715" s="437"/>
    </row>
    <row r="716">
      <c r="K716" s="437"/>
    </row>
    <row r="717">
      <c r="K717" s="437"/>
    </row>
    <row r="718">
      <c r="K718" s="437"/>
    </row>
    <row r="719">
      <c r="K719" s="437"/>
    </row>
    <row r="720">
      <c r="K720" s="437"/>
    </row>
    <row r="721">
      <c r="K721" s="437"/>
    </row>
    <row r="722">
      <c r="K722" s="437"/>
    </row>
    <row r="723">
      <c r="K723" s="437"/>
    </row>
    <row r="724">
      <c r="K724" s="437"/>
    </row>
    <row r="725">
      <c r="K725" s="437"/>
    </row>
    <row r="726">
      <c r="K726" s="437"/>
    </row>
    <row r="727">
      <c r="K727" s="437"/>
    </row>
    <row r="728">
      <c r="K728" s="437"/>
    </row>
    <row r="729">
      <c r="K729" s="437"/>
    </row>
    <row r="730">
      <c r="K730" s="437"/>
    </row>
    <row r="731">
      <c r="K731" s="437"/>
    </row>
    <row r="732">
      <c r="K732" s="437"/>
    </row>
    <row r="733">
      <c r="K733" s="437"/>
    </row>
    <row r="734">
      <c r="K734" s="437"/>
    </row>
    <row r="735">
      <c r="K735" s="437"/>
    </row>
    <row r="736">
      <c r="K736" s="437"/>
    </row>
    <row r="737">
      <c r="K737" s="437"/>
    </row>
    <row r="738">
      <c r="K738" s="437"/>
    </row>
    <row r="739">
      <c r="K739" s="437"/>
    </row>
    <row r="740">
      <c r="K740" s="437"/>
    </row>
    <row r="741">
      <c r="K741" s="437"/>
    </row>
    <row r="742">
      <c r="K742" s="437"/>
    </row>
    <row r="743">
      <c r="K743" s="437"/>
    </row>
    <row r="744">
      <c r="K744" s="437"/>
    </row>
    <row r="745">
      <c r="K745" s="437"/>
    </row>
    <row r="746">
      <c r="K746" s="437"/>
    </row>
    <row r="747">
      <c r="K747" s="437"/>
    </row>
    <row r="748">
      <c r="K748" s="437"/>
    </row>
    <row r="749">
      <c r="K749" s="437"/>
    </row>
    <row r="750">
      <c r="K750" s="437"/>
    </row>
    <row r="751">
      <c r="K751" s="437"/>
    </row>
    <row r="752">
      <c r="K752" s="437"/>
    </row>
    <row r="753">
      <c r="K753" s="437"/>
    </row>
    <row r="754">
      <c r="K754" s="437"/>
    </row>
    <row r="755">
      <c r="K755" s="437"/>
    </row>
    <row r="756">
      <c r="K756" s="437"/>
    </row>
    <row r="757">
      <c r="K757" s="437"/>
    </row>
    <row r="758">
      <c r="K758" s="437"/>
    </row>
    <row r="759">
      <c r="K759" s="437"/>
    </row>
    <row r="760">
      <c r="K760" s="437"/>
    </row>
    <row r="761">
      <c r="K761" s="437"/>
    </row>
    <row r="762">
      <c r="K762" s="437"/>
    </row>
    <row r="763">
      <c r="K763" s="437"/>
    </row>
    <row r="764">
      <c r="K764" s="437"/>
    </row>
    <row r="765">
      <c r="K765" s="437"/>
    </row>
    <row r="766">
      <c r="K766" s="437"/>
    </row>
    <row r="767">
      <c r="K767" s="437"/>
    </row>
    <row r="768">
      <c r="K768" s="437"/>
    </row>
    <row r="769">
      <c r="K769" s="437"/>
    </row>
    <row r="770">
      <c r="K770" s="437"/>
    </row>
    <row r="771">
      <c r="K771" s="437"/>
    </row>
    <row r="772">
      <c r="K772" s="437"/>
    </row>
    <row r="773">
      <c r="K773" s="437"/>
    </row>
    <row r="774">
      <c r="K774" s="437"/>
    </row>
    <row r="775">
      <c r="K775" s="437"/>
    </row>
    <row r="776">
      <c r="K776" s="437"/>
    </row>
    <row r="777">
      <c r="K777" s="437"/>
    </row>
    <row r="778">
      <c r="K778" s="437"/>
    </row>
    <row r="779">
      <c r="K779" s="437"/>
    </row>
    <row r="780">
      <c r="K780" s="437"/>
    </row>
    <row r="781">
      <c r="K781" s="437"/>
    </row>
    <row r="782">
      <c r="K782" s="437"/>
    </row>
    <row r="783">
      <c r="K783" s="437"/>
    </row>
    <row r="784">
      <c r="K784" s="437"/>
    </row>
    <row r="785">
      <c r="K785" s="437"/>
    </row>
    <row r="786">
      <c r="K786" s="437"/>
    </row>
    <row r="787">
      <c r="K787" s="437"/>
    </row>
    <row r="788">
      <c r="K788" s="437"/>
    </row>
    <row r="789">
      <c r="K789" s="437"/>
    </row>
    <row r="790">
      <c r="K790" s="437"/>
    </row>
    <row r="791">
      <c r="K791" s="437"/>
    </row>
    <row r="792">
      <c r="K792" s="437"/>
    </row>
    <row r="793">
      <c r="K793" s="437"/>
    </row>
    <row r="794">
      <c r="K794" s="437"/>
    </row>
    <row r="795">
      <c r="K795" s="437"/>
    </row>
    <row r="796">
      <c r="K796" s="437"/>
    </row>
    <row r="797">
      <c r="K797" s="437"/>
    </row>
    <row r="798">
      <c r="K798" s="437"/>
    </row>
    <row r="799">
      <c r="K799" s="437"/>
    </row>
    <row r="800">
      <c r="K800" s="437"/>
    </row>
    <row r="801">
      <c r="K801" s="437"/>
    </row>
    <row r="802">
      <c r="K802" s="437"/>
    </row>
    <row r="803">
      <c r="K803" s="437"/>
    </row>
    <row r="804">
      <c r="K804" s="437"/>
    </row>
    <row r="805">
      <c r="K805" s="437"/>
    </row>
    <row r="806">
      <c r="K806" s="437"/>
    </row>
    <row r="807">
      <c r="K807" s="437"/>
    </row>
    <row r="808">
      <c r="K808" s="437"/>
    </row>
    <row r="809">
      <c r="K809" s="437"/>
    </row>
    <row r="810">
      <c r="K810" s="437"/>
    </row>
    <row r="811">
      <c r="K811" s="437"/>
    </row>
    <row r="812">
      <c r="K812" s="437"/>
    </row>
    <row r="813">
      <c r="K813" s="437"/>
    </row>
    <row r="814">
      <c r="K814" s="437"/>
    </row>
    <row r="815">
      <c r="K815" s="437"/>
    </row>
    <row r="816">
      <c r="K816" s="437"/>
    </row>
    <row r="817">
      <c r="K817" s="437"/>
    </row>
    <row r="818">
      <c r="K818" s="437"/>
    </row>
    <row r="819">
      <c r="K819" s="437"/>
    </row>
    <row r="820">
      <c r="K820" s="437"/>
    </row>
    <row r="821">
      <c r="K821" s="437"/>
    </row>
    <row r="822">
      <c r="K822" s="437"/>
    </row>
    <row r="823">
      <c r="K823" s="437"/>
    </row>
    <row r="824">
      <c r="K824" s="437"/>
    </row>
    <row r="825">
      <c r="K825" s="437"/>
    </row>
    <row r="826">
      <c r="K826" s="437"/>
    </row>
    <row r="827">
      <c r="K827" s="437"/>
    </row>
    <row r="828">
      <c r="K828" s="437"/>
    </row>
    <row r="829">
      <c r="K829" s="437"/>
    </row>
    <row r="830">
      <c r="K830" s="437"/>
    </row>
    <row r="831">
      <c r="K831" s="437"/>
    </row>
    <row r="832">
      <c r="K832" s="437"/>
    </row>
    <row r="833">
      <c r="K833" s="437"/>
    </row>
    <row r="834">
      <c r="K834" s="437"/>
    </row>
    <row r="835">
      <c r="K835" s="437"/>
    </row>
    <row r="836">
      <c r="K836" s="437"/>
    </row>
    <row r="837">
      <c r="K837" s="437"/>
    </row>
    <row r="838">
      <c r="K838" s="437"/>
    </row>
    <row r="839">
      <c r="K839" s="437"/>
    </row>
    <row r="840">
      <c r="K840" s="437"/>
    </row>
    <row r="841">
      <c r="K841" s="437"/>
    </row>
    <row r="842">
      <c r="K842" s="437"/>
    </row>
    <row r="843">
      <c r="K843" s="437"/>
    </row>
    <row r="844">
      <c r="K844" s="437"/>
    </row>
    <row r="845">
      <c r="K845" s="437"/>
    </row>
    <row r="846">
      <c r="K846" s="437"/>
    </row>
    <row r="847">
      <c r="K847" s="437"/>
    </row>
    <row r="848">
      <c r="K848" s="437"/>
    </row>
    <row r="849">
      <c r="K849" s="437"/>
    </row>
    <row r="850">
      <c r="K850" s="437"/>
    </row>
    <row r="851">
      <c r="K851" s="437"/>
    </row>
    <row r="852">
      <c r="K852" s="437"/>
    </row>
    <row r="853">
      <c r="K853" s="437"/>
    </row>
    <row r="854">
      <c r="K854" s="437"/>
    </row>
    <row r="855">
      <c r="K855" s="437"/>
    </row>
    <row r="856">
      <c r="K856" s="437"/>
    </row>
    <row r="857">
      <c r="K857" s="437"/>
    </row>
    <row r="858">
      <c r="K858" s="437"/>
    </row>
    <row r="859">
      <c r="K859" s="437"/>
    </row>
    <row r="860">
      <c r="K860" s="437"/>
    </row>
    <row r="861">
      <c r="K861" s="437"/>
    </row>
    <row r="862">
      <c r="K862" s="437"/>
    </row>
    <row r="863">
      <c r="K863" s="437"/>
    </row>
    <row r="864">
      <c r="K864" s="437"/>
    </row>
    <row r="865">
      <c r="K865" s="437"/>
    </row>
    <row r="866">
      <c r="K866" s="437"/>
    </row>
    <row r="867">
      <c r="K867" s="437"/>
    </row>
    <row r="868">
      <c r="K868" s="437"/>
    </row>
    <row r="869">
      <c r="K869" s="437"/>
    </row>
    <row r="870">
      <c r="K870" s="437"/>
    </row>
    <row r="871">
      <c r="K871" s="437"/>
    </row>
    <row r="872">
      <c r="K872" s="437"/>
    </row>
    <row r="873">
      <c r="K873" s="437"/>
    </row>
    <row r="874">
      <c r="K874" s="437"/>
    </row>
    <row r="875">
      <c r="K875" s="437"/>
    </row>
    <row r="876">
      <c r="K876" s="437"/>
    </row>
    <row r="877">
      <c r="K877" s="437"/>
    </row>
    <row r="878">
      <c r="K878" s="437"/>
    </row>
    <row r="879">
      <c r="K879" s="437"/>
    </row>
    <row r="880">
      <c r="K880" s="437"/>
    </row>
    <row r="881">
      <c r="K881" s="437"/>
    </row>
    <row r="882">
      <c r="K882" s="437"/>
    </row>
    <row r="883">
      <c r="K883" s="437"/>
    </row>
    <row r="884">
      <c r="K884" s="437"/>
    </row>
    <row r="885">
      <c r="K885" s="437"/>
    </row>
    <row r="886">
      <c r="K886" s="437"/>
    </row>
    <row r="887">
      <c r="K887" s="437"/>
    </row>
    <row r="888">
      <c r="K888" s="437"/>
    </row>
    <row r="889">
      <c r="K889" s="437"/>
    </row>
    <row r="890">
      <c r="K890" s="437"/>
    </row>
    <row r="891">
      <c r="K891" s="437"/>
    </row>
    <row r="892">
      <c r="K892" s="437"/>
    </row>
    <row r="893">
      <c r="K893" s="437"/>
    </row>
    <row r="894">
      <c r="K894" s="437"/>
    </row>
    <row r="895">
      <c r="K895" s="437"/>
    </row>
    <row r="896">
      <c r="K896" s="437"/>
    </row>
    <row r="897">
      <c r="K897" s="437"/>
    </row>
    <row r="898">
      <c r="K898" s="437"/>
    </row>
    <row r="899">
      <c r="K899" s="437"/>
    </row>
    <row r="900">
      <c r="K900" s="437"/>
    </row>
    <row r="901">
      <c r="K901" s="437"/>
    </row>
    <row r="902">
      <c r="K902" s="437"/>
    </row>
    <row r="903">
      <c r="K903" s="437"/>
    </row>
    <row r="904">
      <c r="K904" s="437"/>
    </row>
    <row r="905">
      <c r="K905" s="437"/>
    </row>
    <row r="906">
      <c r="K906" s="437"/>
    </row>
    <row r="907">
      <c r="K907" s="437"/>
    </row>
    <row r="908">
      <c r="K908" s="437"/>
    </row>
    <row r="909">
      <c r="K909" s="437"/>
    </row>
    <row r="910">
      <c r="K910" s="437"/>
    </row>
    <row r="911">
      <c r="K911" s="437"/>
    </row>
    <row r="912">
      <c r="K912" s="437"/>
    </row>
    <row r="913">
      <c r="K913" s="437"/>
    </row>
    <row r="914">
      <c r="K914" s="437"/>
    </row>
    <row r="915">
      <c r="K915" s="437"/>
    </row>
    <row r="916">
      <c r="K916" s="437"/>
    </row>
    <row r="917">
      <c r="K917" s="437"/>
    </row>
    <row r="918">
      <c r="K918" s="437"/>
    </row>
    <row r="919">
      <c r="K919" s="437"/>
    </row>
    <row r="920">
      <c r="K920" s="437"/>
    </row>
    <row r="921">
      <c r="K921" s="437"/>
    </row>
    <row r="922">
      <c r="K922" s="437"/>
    </row>
    <row r="923">
      <c r="K923" s="437"/>
    </row>
    <row r="924">
      <c r="K924" s="437"/>
    </row>
    <row r="925">
      <c r="K925" s="437"/>
    </row>
    <row r="926">
      <c r="K926" s="437"/>
    </row>
    <row r="927">
      <c r="K927" s="437"/>
    </row>
    <row r="928">
      <c r="K928" s="437"/>
    </row>
    <row r="929">
      <c r="K929" s="437"/>
    </row>
    <row r="930">
      <c r="K930" s="437"/>
    </row>
    <row r="931">
      <c r="K931" s="437"/>
    </row>
    <row r="932">
      <c r="K932" s="437"/>
    </row>
    <row r="933">
      <c r="K933" s="437"/>
    </row>
    <row r="934">
      <c r="K934" s="437"/>
    </row>
    <row r="935">
      <c r="K935" s="437"/>
    </row>
    <row r="936">
      <c r="K936" s="437"/>
    </row>
    <row r="937">
      <c r="K937" s="437"/>
    </row>
    <row r="938">
      <c r="K938" s="437"/>
    </row>
    <row r="939">
      <c r="K939" s="437"/>
    </row>
    <row r="940">
      <c r="K940" s="437"/>
    </row>
    <row r="941">
      <c r="K941" s="437"/>
    </row>
    <row r="942">
      <c r="K942" s="437"/>
    </row>
    <row r="943">
      <c r="K943" s="437"/>
    </row>
    <row r="944">
      <c r="K944" s="437"/>
    </row>
    <row r="945">
      <c r="K945" s="437"/>
    </row>
    <row r="946">
      <c r="K946" s="437"/>
    </row>
    <row r="947">
      <c r="K947" s="437"/>
    </row>
    <row r="948">
      <c r="K948" s="437"/>
    </row>
    <row r="949">
      <c r="K949" s="437"/>
    </row>
    <row r="950">
      <c r="K950" s="437"/>
    </row>
    <row r="951">
      <c r="K951" s="437"/>
    </row>
    <row r="952">
      <c r="K952" s="437"/>
    </row>
    <row r="953">
      <c r="K953" s="437"/>
    </row>
    <row r="954">
      <c r="K954" s="437"/>
    </row>
    <row r="955">
      <c r="K955" s="437"/>
    </row>
    <row r="956">
      <c r="K956" s="437"/>
    </row>
    <row r="957">
      <c r="K957" s="437"/>
    </row>
    <row r="958">
      <c r="K958" s="437"/>
    </row>
    <row r="959">
      <c r="K959" s="437"/>
    </row>
    <row r="960">
      <c r="K960" s="437"/>
    </row>
    <row r="961">
      <c r="K961" s="437"/>
    </row>
    <row r="962">
      <c r="K962" s="437"/>
    </row>
    <row r="963">
      <c r="K963" s="437"/>
    </row>
    <row r="964">
      <c r="K964" s="437"/>
    </row>
    <row r="965">
      <c r="K965" s="437"/>
    </row>
    <row r="966">
      <c r="K966" s="437"/>
    </row>
    <row r="967">
      <c r="K967" s="437"/>
    </row>
    <row r="968">
      <c r="K968" s="437"/>
    </row>
    <row r="969">
      <c r="K969" s="437"/>
    </row>
    <row r="970">
      <c r="K970" s="437"/>
    </row>
    <row r="971">
      <c r="K971" s="437"/>
    </row>
    <row r="972">
      <c r="K972" s="437"/>
    </row>
    <row r="973">
      <c r="K973" s="437"/>
    </row>
    <row r="974">
      <c r="K974" s="437"/>
    </row>
    <row r="975">
      <c r="K975" s="437"/>
    </row>
    <row r="976">
      <c r="K976" s="437"/>
    </row>
    <row r="977">
      <c r="K977" s="437"/>
    </row>
    <row r="978">
      <c r="K978" s="437"/>
    </row>
    <row r="979">
      <c r="K979" s="437"/>
    </row>
    <row r="980">
      <c r="K980" s="437"/>
    </row>
    <row r="981">
      <c r="K981" s="437"/>
    </row>
    <row r="982">
      <c r="K982" s="437"/>
    </row>
    <row r="983">
      <c r="K983" s="437"/>
    </row>
    <row r="984">
      <c r="K984" s="437"/>
    </row>
    <row r="985">
      <c r="K985" s="437"/>
    </row>
    <row r="986">
      <c r="K986" s="437"/>
    </row>
    <row r="987">
      <c r="K987" s="437"/>
    </row>
    <row r="988">
      <c r="K988" s="437"/>
    </row>
    <row r="989">
      <c r="K989" s="437"/>
    </row>
    <row r="990">
      <c r="K990" s="437"/>
    </row>
    <row r="991">
      <c r="K991" s="437"/>
    </row>
    <row r="992">
      <c r="K992" s="437"/>
    </row>
    <row r="993">
      <c r="K993" s="437"/>
    </row>
    <row r="994">
      <c r="K994" s="437"/>
    </row>
    <row r="995">
      <c r="K995" s="437"/>
    </row>
    <row r="996">
      <c r="K996" s="437"/>
    </row>
    <row r="997">
      <c r="K997" s="437"/>
    </row>
    <row r="998">
      <c r="K998" s="437"/>
    </row>
    <row r="999">
      <c r="K999" s="437"/>
    </row>
    <row r="1000">
      <c r="K1000" s="437"/>
    </row>
    <row r="1001">
      <c r="K1001" s="437"/>
    </row>
    <row r="1002">
      <c r="K1002" s="437"/>
    </row>
  </sheetData>
  <mergeCells count="12">
    <mergeCell ref="G3:H3"/>
    <mergeCell ref="I3:I4"/>
    <mergeCell ref="J3:J4"/>
    <mergeCell ref="K3:K4"/>
    <mergeCell ref="A1:L1"/>
    <mergeCell ref="A3:A4"/>
    <mergeCell ref="B3:B4"/>
    <mergeCell ref="C3:C4"/>
    <mergeCell ref="D3:D4"/>
    <mergeCell ref="E3:E4"/>
    <mergeCell ref="F3:F4"/>
    <mergeCell ref="L3:L4"/>
  </mergeCells>
  <dataValidations>
    <dataValidation type="list" allowBlank="1" showErrorMessage="1" sqref="K5:K13">
      <formula1>"Đã hoàn thành,Chưa hoàn thành,Đang hoàn thành"</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s>
  <sheetData>
    <row r="1">
      <c r="A1" s="441"/>
      <c r="B1" s="442" t="s">
        <v>2479</v>
      </c>
      <c r="C1" s="22"/>
      <c r="D1" s="22"/>
      <c r="E1" s="22"/>
      <c r="F1" s="22"/>
      <c r="G1" s="22"/>
      <c r="H1" s="23"/>
    </row>
    <row r="2">
      <c r="A2" s="443"/>
      <c r="B2" s="444" t="s">
        <v>2486</v>
      </c>
      <c r="C2" s="444" t="s">
        <v>2487</v>
      </c>
      <c r="D2" s="444" t="s">
        <v>2488</v>
      </c>
      <c r="E2" s="444" t="s">
        <v>2489</v>
      </c>
      <c r="F2" s="444" t="s">
        <v>2490</v>
      </c>
      <c r="G2" s="444" t="s">
        <v>2491</v>
      </c>
      <c r="H2" s="444" t="s">
        <v>2492</v>
      </c>
    </row>
    <row r="3">
      <c r="A3" s="445" t="s">
        <v>92</v>
      </c>
      <c r="B3" s="187"/>
      <c r="C3" s="187" t="s">
        <v>2495</v>
      </c>
      <c r="D3" s="187"/>
      <c r="E3" s="187" t="s">
        <v>2495</v>
      </c>
      <c r="F3" s="186"/>
      <c r="G3" s="187" t="s">
        <v>2495</v>
      </c>
      <c r="H3" s="187" t="s">
        <v>2495</v>
      </c>
    </row>
    <row r="4">
      <c r="A4" s="445" t="s">
        <v>38</v>
      </c>
      <c r="B4" s="187" t="s">
        <v>2495</v>
      </c>
      <c r="C4" s="187"/>
      <c r="D4" s="187" t="s">
        <v>2495</v>
      </c>
      <c r="E4" s="186"/>
      <c r="F4" s="187" t="s">
        <v>2495</v>
      </c>
      <c r="G4" s="186"/>
      <c r="H4" s="186"/>
    </row>
    <row r="5">
      <c r="A5" s="445" t="s">
        <v>2498</v>
      </c>
      <c r="B5" s="187"/>
      <c r="C5" s="187"/>
      <c r="D5" s="187"/>
      <c r="E5" s="186"/>
      <c r="F5" s="187" t="s">
        <v>2495</v>
      </c>
      <c r="G5" s="187" t="s">
        <v>2495</v>
      </c>
      <c r="H5" s="187" t="s">
        <v>2495</v>
      </c>
    </row>
    <row r="6">
      <c r="A6" s="194"/>
      <c r="B6" s="186"/>
      <c r="C6" s="186"/>
      <c r="D6" s="186"/>
      <c r="E6" s="186"/>
      <c r="F6" s="186"/>
      <c r="G6" s="186"/>
      <c r="H6" s="186"/>
    </row>
    <row r="7">
      <c r="A7" s="443"/>
      <c r="B7" s="444" t="s">
        <v>2486</v>
      </c>
      <c r="C7" s="444" t="s">
        <v>2487</v>
      </c>
      <c r="D7" s="444" t="s">
        <v>2488</v>
      </c>
      <c r="E7" s="444" t="s">
        <v>2489</v>
      </c>
      <c r="F7" s="444" t="s">
        <v>2490</v>
      </c>
      <c r="G7" s="444" t="s">
        <v>2491</v>
      </c>
      <c r="H7" s="444" t="s">
        <v>2492</v>
      </c>
    </row>
    <row r="8">
      <c r="A8" s="445" t="s">
        <v>92</v>
      </c>
      <c r="B8" s="187"/>
      <c r="C8" s="187" t="s">
        <v>2495</v>
      </c>
      <c r="D8" s="187"/>
      <c r="E8" s="187" t="s">
        <v>2495</v>
      </c>
      <c r="F8" s="186"/>
      <c r="G8" s="187" t="s">
        <v>2495</v>
      </c>
      <c r="H8" s="186"/>
    </row>
    <row r="9">
      <c r="A9" s="445" t="s">
        <v>38</v>
      </c>
      <c r="B9" s="187" t="s">
        <v>2495</v>
      </c>
      <c r="C9" s="187"/>
      <c r="D9" s="187" t="s">
        <v>2495</v>
      </c>
      <c r="E9" s="186"/>
      <c r="F9" s="187" t="s">
        <v>2495</v>
      </c>
      <c r="G9" s="186"/>
      <c r="H9" s="187" t="s">
        <v>2495</v>
      </c>
    </row>
    <row r="10">
      <c r="A10" s="445" t="s">
        <v>2498</v>
      </c>
      <c r="B10" s="187" t="s">
        <v>2495</v>
      </c>
      <c r="C10" s="187" t="s">
        <v>2495</v>
      </c>
      <c r="D10" s="187" t="s">
        <v>2495</v>
      </c>
      <c r="E10" s="187" t="s">
        <v>2495</v>
      </c>
      <c r="F10" s="186"/>
      <c r="G10" s="186"/>
      <c r="H10" s="186"/>
    </row>
    <row r="11">
      <c r="B11" s="1"/>
      <c r="C11" s="1"/>
      <c r="D11" s="1"/>
      <c r="E11" s="1"/>
      <c r="F11" s="1"/>
      <c r="G11" s="1"/>
      <c r="H11" s="1"/>
    </row>
    <row r="12">
      <c r="B12" s="1"/>
      <c r="C12" s="1"/>
      <c r="D12" s="1"/>
      <c r="E12" s="1"/>
      <c r="F12" s="1"/>
      <c r="G12" s="1"/>
      <c r="H12" s="1"/>
    </row>
    <row r="13">
      <c r="B13" s="1"/>
      <c r="C13" s="1"/>
      <c r="D13" s="1"/>
      <c r="E13" s="1"/>
      <c r="F13" s="1"/>
      <c r="G13" s="1"/>
      <c r="H13" s="1"/>
    </row>
    <row r="14">
      <c r="B14" s="1"/>
      <c r="C14" s="1"/>
      <c r="D14" s="1"/>
      <c r="E14" s="1"/>
      <c r="F14" s="1"/>
      <c r="G14" s="1"/>
      <c r="H14" s="1"/>
    </row>
    <row r="15">
      <c r="B15" s="1"/>
      <c r="C15" s="1"/>
      <c r="D15" s="1"/>
      <c r="E15" s="1"/>
      <c r="F15" s="1"/>
      <c r="G15" s="1"/>
      <c r="H15" s="1"/>
    </row>
    <row r="16">
      <c r="B16" s="1"/>
      <c r="C16" s="1"/>
      <c r="D16" s="1"/>
      <c r="E16" s="1"/>
      <c r="F16" s="1"/>
      <c r="G16" s="1"/>
      <c r="H16" s="1"/>
    </row>
    <row r="17">
      <c r="B17" s="1"/>
      <c r="C17" s="1"/>
      <c r="D17" s="1"/>
      <c r="E17" s="1"/>
      <c r="F17" s="1"/>
      <c r="G17" s="1"/>
      <c r="H17" s="1"/>
    </row>
    <row r="18">
      <c r="B18" s="1"/>
      <c r="C18" s="1"/>
      <c r="D18" s="1"/>
      <c r="E18" s="1"/>
      <c r="F18" s="1"/>
      <c r="G18" s="1"/>
      <c r="H18" s="1"/>
    </row>
    <row r="19">
      <c r="B19" s="1"/>
      <c r="C19" s="1"/>
      <c r="D19" s="1"/>
      <c r="E19" s="1"/>
      <c r="F19" s="1"/>
      <c r="G19" s="1"/>
      <c r="H19" s="1"/>
    </row>
    <row r="20">
      <c r="B20" s="1"/>
      <c r="C20" s="1"/>
      <c r="D20" s="1"/>
      <c r="E20" s="1"/>
      <c r="F20" s="1"/>
      <c r="G20" s="1"/>
      <c r="H20" s="1"/>
    </row>
    <row r="21">
      <c r="B21" s="1"/>
      <c r="C21" s="1"/>
      <c r="D21" s="1"/>
      <c r="E21" s="1"/>
      <c r="F21" s="1"/>
      <c r="G21" s="1"/>
      <c r="H21" s="1"/>
    </row>
    <row r="22">
      <c r="B22" s="1"/>
      <c r="C22" s="1"/>
      <c r="D22" s="1"/>
      <c r="E22" s="1"/>
      <c r="F22" s="1"/>
      <c r="G22" s="1"/>
      <c r="H22" s="1"/>
    </row>
    <row r="23">
      <c r="B23" s="1"/>
      <c r="C23" s="1"/>
      <c r="D23" s="1"/>
      <c r="E23" s="1"/>
      <c r="F23" s="1"/>
      <c r="G23" s="1"/>
      <c r="H23" s="1"/>
    </row>
    <row r="24">
      <c r="B24" s="1"/>
      <c r="C24" s="1"/>
      <c r="D24" s="1"/>
      <c r="E24" s="1"/>
      <c r="F24" s="1"/>
      <c r="G24" s="1"/>
      <c r="H24" s="1"/>
    </row>
    <row r="25">
      <c r="B25" s="1"/>
      <c r="C25" s="1"/>
      <c r="D25" s="1"/>
      <c r="E25" s="1"/>
      <c r="F25" s="1"/>
      <c r="G25" s="1"/>
      <c r="H25" s="1"/>
    </row>
    <row r="26">
      <c r="B26" s="1"/>
      <c r="C26" s="1"/>
      <c r="D26" s="1"/>
      <c r="E26" s="1"/>
      <c r="F26" s="1"/>
      <c r="G26" s="1"/>
      <c r="H26" s="1"/>
    </row>
    <row r="27">
      <c r="B27" s="1"/>
      <c r="C27" s="1"/>
      <c r="D27" s="1"/>
      <c r="E27" s="1"/>
      <c r="F27" s="1"/>
      <c r="G27" s="1"/>
      <c r="H27" s="1"/>
    </row>
    <row r="28">
      <c r="B28" s="1"/>
      <c r="C28" s="1"/>
      <c r="D28" s="1"/>
      <c r="E28" s="1"/>
      <c r="F28" s="1"/>
      <c r="G28" s="1"/>
      <c r="H28" s="1"/>
    </row>
    <row r="29">
      <c r="B29" s="1"/>
      <c r="C29" s="1"/>
      <c r="D29" s="1"/>
      <c r="E29" s="1"/>
      <c r="F29" s="1"/>
      <c r="G29" s="1"/>
      <c r="H29" s="1"/>
    </row>
    <row r="30">
      <c r="B30" s="1"/>
      <c r="C30" s="1"/>
      <c r="D30" s="1"/>
      <c r="E30" s="1"/>
      <c r="F30" s="1"/>
      <c r="G30" s="1"/>
      <c r="H30" s="1"/>
    </row>
    <row r="31">
      <c r="B31" s="1"/>
      <c r="C31" s="1"/>
      <c r="D31" s="1"/>
      <c r="E31" s="1"/>
      <c r="F31" s="1"/>
      <c r="G31" s="1"/>
      <c r="H31" s="1"/>
    </row>
    <row r="32">
      <c r="B32" s="1"/>
      <c r="C32" s="1"/>
      <c r="D32" s="1"/>
      <c r="E32" s="1"/>
      <c r="F32" s="1"/>
      <c r="G32" s="1"/>
      <c r="H32" s="1"/>
    </row>
    <row r="33">
      <c r="B33" s="1"/>
      <c r="C33" s="1"/>
      <c r="D33" s="1"/>
      <c r="E33" s="1"/>
      <c r="F33" s="1"/>
      <c r="G33" s="1"/>
      <c r="H33" s="1"/>
    </row>
    <row r="34">
      <c r="B34" s="1"/>
      <c r="C34" s="1"/>
      <c r="D34" s="1"/>
      <c r="E34" s="1"/>
      <c r="F34" s="1"/>
      <c r="G34" s="1"/>
      <c r="H34" s="1"/>
    </row>
    <row r="35">
      <c r="B35" s="1"/>
      <c r="C35" s="1"/>
      <c r="D35" s="1"/>
      <c r="E35" s="1"/>
      <c r="F35" s="1"/>
      <c r="G35" s="1"/>
      <c r="H35" s="1"/>
    </row>
    <row r="36">
      <c r="B36" s="1"/>
      <c r="C36" s="1"/>
      <c r="D36" s="1"/>
      <c r="E36" s="1"/>
      <c r="F36" s="1"/>
      <c r="G36" s="1"/>
      <c r="H36" s="1"/>
    </row>
    <row r="37">
      <c r="B37" s="1"/>
      <c r="C37" s="1"/>
      <c r="D37" s="1"/>
      <c r="E37" s="1"/>
      <c r="F37" s="1"/>
      <c r="G37" s="1"/>
      <c r="H37" s="1"/>
    </row>
    <row r="38">
      <c r="B38" s="1"/>
      <c r="C38" s="1"/>
      <c r="D38" s="1"/>
      <c r="E38" s="1"/>
      <c r="F38" s="1"/>
      <c r="G38" s="1"/>
      <c r="H38" s="1"/>
    </row>
    <row r="39">
      <c r="B39" s="1"/>
      <c r="C39" s="1"/>
      <c r="D39" s="1"/>
      <c r="E39" s="1"/>
      <c r="F39" s="1"/>
      <c r="G39" s="1"/>
      <c r="H39" s="1"/>
    </row>
    <row r="40">
      <c r="B40" s="1"/>
      <c r="C40" s="1"/>
      <c r="D40" s="1"/>
      <c r="E40" s="1"/>
      <c r="F40" s="1"/>
      <c r="G40" s="1"/>
      <c r="H40" s="1"/>
    </row>
    <row r="41">
      <c r="B41" s="1"/>
      <c r="C41" s="1"/>
      <c r="D41" s="1"/>
      <c r="E41" s="1"/>
      <c r="F41" s="1"/>
      <c r="G41" s="1"/>
      <c r="H41" s="1"/>
    </row>
    <row r="42">
      <c r="B42" s="1"/>
      <c r="C42" s="1"/>
      <c r="D42" s="1"/>
      <c r="E42" s="1"/>
      <c r="F42" s="1"/>
      <c r="G42" s="1"/>
      <c r="H42" s="1"/>
    </row>
    <row r="43">
      <c r="B43" s="1"/>
      <c r="C43" s="1"/>
      <c r="D43" s="1"/>
      <c r="E43" s="1"/>
      <c r="F43" s="1"/>
      <c r="G43" s="1"/>
      <c r="H43" s="1"/>
    </row>
    <row r="44">
      <c r="B44" s="1"/>
      <c r="C44" s="1"/>
      <c r="D44" s="1"/>
      <c r="E44" s="1"/>
      <c r="F44" s="1"/>
      <c r="G44" s="1"/>
      <c r="H44" s="1"/>
    </row>
    <row r="45">
      <c r="B45" s="1"/>
      <c r="C45" s="1"/>
      <c r="D45" s="1"/>
      <c r="E45" s="1"/>
      <c r="F45" s="1"/>
      <c r="G45" s="1"/>
      <c r="H45" s="1"/>
    </row>
    <row r="46">
      <c r="B46" s="1"/>
      <c r="C46" s="1"/>
      <c r="D46" s="1"/>
      <c r="E46" s="1"/>
      <c r="F46" s="1"/>
      <c r="G46" s="1"/>
      <c r="H46" s="1"/>
    </row>
    <row r="47">
      <c r="B47" s="1"/>
      <c r="C47" s="1"/>
      <c r="D47" s="1"/>
      <c r="E47" s="1"/>
      <c r="F47" s="1"/>
      <c r="G47" s="1"/>
      <c r="H47" s="1"/>
    </row>
    <row r="48">
      <c r="B48" s="1"/>
      <c r="C48" s="1"/>
      <c r="D48" s="1"/>
      <c r="E48" s="1"/>
      <c r="F48" s="1"/>
      <c r="G48" s="1"/>
      <c r="H48" s="1"/>
    </row>
    <row r="49">
      <c r="B49" s="1"/>
      <c r="C49" s="1"/>
      <c r="D49" s="1"/>
      <c r="E49" s="1"/>
      <c r="F49" s="1"/>
      <c r="G49" s="1"/>
      <c r="H49" s="1"/>
    </row>
    <row r="50">
      <c r="B50" s="1"/>
      <c r="C50" s="1"/>
      <c r="D50" s="1"/>
      <c r="E50" s="1"/>
      <c r="F50" s="1"/>
      <c r="G50" s="1"/>
      <c r="H50" s="1"/>
    </row>
    <row r="51">
      <c r="B51" s="1"/>
      <c r="C51" s="1"/>
      <c r="D51" s="1"/>
      <c r="E51" s="1"/>
      <c r="F51" s="1"/>
      <c r="G51" s="1"/>
      <c r="H51" s="1"/>
    </row>
    <row r="52">
      <c r="B52" s="1"/>
      <c r="C52" s="1"/>
      <c r="D52" s="1"/>
      <c r="E52" s="1"/>
      <c r="F52" s="1"/>
      <c r="G52" s="1"/>
      <c r="H52" s="1"/>
    </row>
    <row r="53">
      <c r="B53" s="1"/>
      <c r="C53" s="1"/>
      <c r="D53" s="1"/>
      <c r="E53" s="1"/>
      <c r="F53" s="1"/>
      <c r="G53" s="1"/>
      <c r="H53" s="1"/>
    </row>
    <row r="54">
      <c r="B54" s="1"/>
      <c r="C54" s="1"/>
      <c r="D54" s="1"/>
      <c r="E54" s="1"/>
      <c r="F54" s="1"/>
      <c r="G54" s="1"/>
      <c r="H54" s="1"/>
    </row>
    <row r="55">
      <c r="B55" s="1"/>
      <c r="C55" s="1"/>
      <c r="D55" s="1"/>
      <c r="E55" s="1"/>
      <c r="F55" s="1"/>
      <c r="G55" s="1"/>
      <c r="H55" s="1"/>
    </row>
    <row r="56">
      <c r="B56" s="1"/>
      <c r="C56" s="1"/>
      <c r="D56" s="1"/>
      <c r="E56" s="1"/>
      <c r="F56" s="1"/>
      <c r="G56" s="1"/>
      <c r="H56" s="1"/>
    </row>
    <row r="57">
      <c r="B57" s="1"/>
      <c r="C57" s="1"/>
      <c r="D57" s="1"/>
      <c r="E57" s="1"/>
      <c r="F57" s="1"/>
      <c r="G57" s="1"/>
      <c r="H57" s="1"/>
    </row>
    <row r="58">
      <c r="B58" s="1"/>
      <c r="C58" s="1"/>
      <c r="D58" s="1"/>
      <c r="E58" s="1"/>
      <c r="F58" s="1"/>
      <c r="G58" s="1"/>
      <c r="H58" s="1"/>
    </row>
    <row r="59">
      <c r="B59" s="1"/>
      <c r="C59" s="1"/>
      <c r="D59" s="1"/>
      <c r="E59" s="1"/>
      <c r="F59" s="1"/>
      <c r="G59" s="1"/>
      <c r="H59" s="1"/>
    </row>
    <row r="60">
      <c r="B60" s="1"/>
      <c r="C60" s="1"/>
      <c r="D60" s="1"/>
      <c r="E60" s="1"/>
      <c r="F60" s="1"/>
      <c r="G60" s="1"/>
      <c r="H60" s="1"/>
    </row>
    <row r="61">
      <c r="B61" s="1"/>
      <c r="C61" s="1"/>
      <c r="D61" s="1"/>
      <c r="E61" s="1"/>
      <c r="F61" s="1"/>
      <c r="G61" s="1"/>
      <c r="H61" s="1"/>
    </row>
    <row r="62">
      <c r="B62" s="1"/>
      <c r="C62" s="1"/>
      <c r="D62" s="1"/>
      <c r="E62" s="1"/>
      <c r="F62" s="1"/>
      <c r="G62" s="1"/>
      <c r="H62" s="1"/>
    </row>
    <row r="63">
      <c r="B63" s="1"/>
      <c r="C63" s="1"/>
      <c r="D63" s="1"/>
      <c r="E63" s="1"/>
      <c r="F63" s="1"/>
      <c r="G63" s="1"/>
      <c r="H63" s="1"/>
    </row>
    <row r="64">
      <c r="B64" s="1"/>
      <c r="C64" s="1"/>
      <c r="D64" s="1"/>
      <c r="E64" s="1"/>
      <c r="F64" s="1"/>
      <c r="G64" s="1"/>
      <c r="H64" s="1"/>
    </row>
    <row r="65">
      <c r="B65" s="1"/>
      <c r="C65" s="1"/>
      <c r="D65" s="1"/>
      <c r="E65" s="1"/>
      <c r="F65" s="1"/>
      <c r="G65" s="1"/>
      <c r="H65" s="1"/>
    </row>
    <row r="66">
      <c r="B66" s="1"/>
      <c r="C66" s="1"/>
      <c r="D66" s="1"/>
      <c r="E66" s="1"/>
      <c r="F66" s="1"/>
      <c r="G66" s="1"/>
      <c r="H66" s="1"/>
    </row>
    <row r="67">
      <c r="B67" s="1"/>
      <c r="C67" s="1"/>
      <c r="D67" s="1"/>
      <c r="E67" s="1"/>
      <c r="F67" s="1"/>
      <c r="G67" s="1"/>
      <c r="H67" s="1"/>
    </row>
    <row r="68">
      <c r="B68" s="1"/>
      <c r="C68" s="1"/>
      <c r="D68" s="1"/>
      <c r="E68" s="1"/>
      <c r="F68" s="1"/>
      <c r="G68" s="1"/>
      <c r="H68" s="1"/>
    </row>
    <row r="69">
      <c r="B69" s="1"/>
      <c r="C69" s="1"/>
      <c r="D69" s="1"/>
      <c r="E69" s="1"/>
      <c r="F69" s="1"/>
      <c r="G69" s="1"/>
      <c r="H69" s="1"/>
    </row>
    <row r="70">
      <c r="B70" s="1"/>
      <c r="C70" s="1"/>
      <c r="D70" s="1"/>
      <c r="E70" s="1"/>
      <c r="F70" s="1"/>
      <c r="G70" s="1"/>
      <c r="H70" s="1"/>
    </row>
    <row r="71">
      <c r="B71" s="1"/>
      <c r="C71" s="1"/>
      <c r="D71" s="1"/>
      <c r="E71" s="1"/>
      <c r="F71" s="1"/>
      <c r="G71" s="1"/>
      <c r="H71" s="1"/>
    </row>
    <row r="72">
      <c r="B72" s="1"/>
      <c r="C72" s="1"/>
      <c r="D72" s="1"/>
      <c r="E72" s="1"/>
      <c r="F72" s="1"/>
      <c r="G72" s="1"/>
      <c r="H72" s="1"/>
    </row>
    <row r="73">
      <c r="B73" s="1"/>
      <c r="C73" s="1"/>
      <c r="D73" s="1"/>
      <c r="E73" s="1"/>
      <c r="F73" s="1"/>
      <c r="G73" s="1"/>
      <c r="H73" s="1"/>
    </row>
    <row r="74">
      <c r="B74" s="1"/>
      <c r="C74" s="1"/>
      <c r="D74" s="1"/>
      <c r="E74" s="1"/>
      <c r="F74" s="1"/>
      <c r="G74" s="1"/>
      <c r="H74" s="1"/>
    </row>
    <row r="75">
      <c r="B75" s="1"/>
      <c r="C75" s="1"/>
      <c r="D75" s="1"/>
      <c r="E75" s="1"/>
      <c r="F75" s="1"/>
      <c r="G75" s="1"/>
      <c r="H75" s="1"/>
    </row>
    <row r="76">
      <c r="B76" s="1"/>
      <c r="C76" s="1"/>
      <c r="D76" s="1"/>
      <c r="E76" s="1"/>
      <c r="F76" s="1"/>
      <c r="G76" s="1"/>
      <c r="H76" s="1"/>
    </row>
    <row r="77">
      <c r="B77" s="1"/>
      <c r="C77" s="1"/>
      <c r="D77" s="1"/>
      <c r="E77" s="1"/>
      <c r="F77" s="1"/>
      <c r="G77" s="1"/>
      <c r="H77" s="1"/>
    </row>
    <row r="78">
      <c r="B78" s="1"/>
      <c r="C78" s="1"/>
      <c r="D78" s="1"/>
      <c r="E78" s="1"/>
      <c r="F78" s="1"/>
      <c r="G78" s="1"/>
      <c r="H78" s="1"/>
    </row>
    <row r="79">
      <c r="B79" s="1"/>
      <c r="C79" s="1"/>
      <c r="D79" s="1"/>
      <c r="E79" s="1"/>
      <c r="F79" s="1"/>
      <c r="G79" s="1"/>
      <c r="H79" s="1"/>
    </row>
    <row r="80">
      <c r="B80" s="1"/>
      <c r="C80" s="1"/>
      <c r="D80" s="1"/>
      <c r="E80" s="1"/>
      <c r="F80" s="1"/>
      <c r="G80" s="1"/>
      <c r="H80" s="1"/>
    </row>
    <row r="81">
      <c r="B81" s="1"/>
      <c r="C81" s="1"/>
      <c r="D81" s="1"/>
      <c r="E81" s="1"/>
      <c r="F81" s="1"/>
      <c r="G81" s="1"/>
      <c r="H81" s="1"/>
    </row>
    <row r="82">
      <c r="B82" s="1"/>
      <c r="C82" s="1"/>
      <c r="D82" s="1"/>
      <c r="E82" s="1"/>
      <c r="F82" s="1"/>
      <c r="G82" s="1"/>
      <c r="H82" s="1"/>
    </row>
    <row r="83">
      <c r="B83" s="1"/>
      <c r="C83" s="1"/>
      <c r="D83" s="1"/>
      <c r="E83" s="1"/>
      <c r="F83" s="1"/>
      <c r="G83" s="1"/>
      <c r="H83" s="1"/>
    </row>
    <row r="84">
      <c r="B84" s="1"/>
      <c r="C84" s="1"/>
      <c r="D84" s="1"/>
      <c r="E84" s="1"/>
      <c r="F84" s="1"/>
      <c r="G84" s="1"/>
      <c r="H84" s="1"/>
    </row>
    <row r="85">
      <c r="B85" s="1"/>
      <c r="C85" s="1"/>
      <c r="D85" s="1"/>
      <c r="E85" s="1"/>
      <c r="F85" s="1"/>
      <c r="G85" s="1"/>
      <c r="H85" s="1"/>
    </row>
    <row r="86">
      <c r="B86" s="1"/>
      <c r="C86" s="1"/>
      <c r="D86" s="1"/>
      <c r="E86" s="1"/>
      <c r="F86" s="1"/>
      <c r="G86" s="1"/>
      <c r="H86" s="1"/>
    </row>
    <row r="87">
      <c r="B87" s="1"/>
      <c r="C87" s="1"/>
      <c r="D87" s="1"/>
      <c r="E87" s="1"/>
      <c r="F87" s="1"/>
      <c r="G87" s="1"/>
      <c r="H87" s="1"/>
    </row>
    <row r="88">
      <c r="B88" s="1"/>
      <c r="C88" s="1"/>
      <c r="D88" s="1"/>
      <c r="E88" s="1"/>
      <c r="F88" s="1"/>
      <c r="G88" s="1"/>
      <c r="H88" s="1"/>
    </row>
    <row r="89">
      <c r="B89" s="1"/>
      <c r="C89" s="1"/>
      <c r="D89" s="1"/>
      <c r="E89" s="1"/>
      <c r="F89" s="1"/>
      <c r="G89" s="1"/>
      <c r="H89" s="1"/>
    </row>
    <row r="90">
      <c r="B90" s="1"/>
      <c r="C90" s="1"/>
      <c r="D90" s="1"/>
      <c r="E90" s="1"/>
      <c r="F90" s="1"/>
      <c r="G90" s="1"/>
      <c r="H90" s="1"/>
    </row>
    <row r="91">
      <c r="B91" s="1"/>
      <c r="C91" s="1"/>
      <c r="D91" s="1"/>
      <c r="E91" s="1"/>
      <c r="F91" s="1"/>
      <c r="G91" s="1"/>
      <c r="H91" s="1"/>
    </row>
    <row r="92">
      <c r="B92" s="1"/>
      <c r="C92" s="1"/>
      <c r="D92" s="1"/>
      <c r="E92" s="1"/>
      <c r="F92" s="1"/>
      <c r="G92" s="1"/>
      <c r="H92" s="1"/>
    </row>
    <row r="93">
      <c r="B93" s="1"/>
      <c r="C93" s="1"/>
      <c r="D93" s="1"/>
      <c r="E93" s="1"/>
      <c r="F93" s="1"/>
      <c r="G93" s="1"/>
      <c r="H93" s="1"/>
    </row>
    <row r="94">
      <c r="B94" s="1"/>
      <c r="C94" s="1"/>
      <c r="D94" s="1"/>
      <c r="E94" s="1"/>
      <c r="F94" s="1"/>
      <c r="G94" s="1"/>
      <c r="H94" s="1"/>
    </row>
    <row r="95">
      <c r="B95" s="1"/>
      <c r="C95" s="1"/>
      <c r="D95" s="1"/>
      <c r="E95" s="1"/>
      <c r="F95" s="1"/>
      <c r="G95" s="1"/>
      <c r="H95" s="1"/>
    </row>
    <row r="96">
      <c r="B96" s="1"/>
      <c r="C96" s="1"/>
      <c r="D96" s="1"/>
      <c r="E96" s="1"/>
      <c r="F96" s="1"/>
      <c r="G96" s="1"/>
      <c r="H96" s="1"/>
    </row>
    <row r="97">
      <c r="B97" s="1"/>
      <c r="C97" s="1"/>
      <c r="D97" s="1"/>
      <c r="E97" s="1"/>
      <c r="F97" s="1"/>
      <c r="G97" s="1"/>
      <c r="H97" s="1"/>
    </row>
    <row r="98">
      <c r="B98" s="1"/>
      <c r="C98" s="1"/>
      <c r="D98" s="1"/>
      <c r="E98" s="1"/>
      <c r="F98" s="1"/>
      <c r="G98" s="1"/>
      <c r="H98" s="1"/>
    </row>
    <row r="99">
      <c r="B99" s="1"/>
      <c r="C99" s="1"/>
      <c r="D99" s="1"/>
      <c r="E99" s="1"/>
      <c r="F99" s="1"/>
      <c r="G99" s="1"/>
      <c r="H99" s="1"/>
    </row>
    <row r="100">
      <c r="B100" s="1"/>
      <c r="C100" s="1"/>
      <c r="D100" s="1"/>
      <c r="E100" s="1"/>
      <c r="F100" s="1"/>
      <c r="G100" s="1"/>
      <c r="H100" s="1"/>
    </row>
    <row r="101">
      <c r="B101" s="1"/>
      <c r="C101" s="1"/>
      <c r="D101" s="1"/>
      <c r="E101" s="1"/>
      <c r="F101" s="1"/>
      <c r="G101" s="1"/>
      <c r="H101" s="1"/>
    </row>
    <row r="102">
      <c r="B102" s="1"/>
      <c r="C102" s="1"/>
      <c r="D102" s="1"/>
      <c r="E102" s="1"/>
      <c r="F102" s="1"/>
      <c r="G102" s="1"/>
      <c r="H102" s="1"/>
    </row>
    <row r="103">
      <c r="B103" s="1"/>
      <c r="C103" s="1"/>
      <c r="D103" s="1"/>
      <c r="E103" s="1"/>
      <c r="F103" s="1"/>
      <c r="G103" s="1"/>
      <c r="H103" s="1"/>
    </row>
    <row r="104">
      <c r="B104" s="1"/>
      <c r="C104" s="1"/>
      <c r="D104" s="1"/>
      <c r="E104" s="1"/>
      <c r="F104" s="1"/>
      <c r="G104" s="1"/>
      <c r="H104" s="1"/>
    </row>
    <row r="105">
      <c r="B105" s="1"/>
      <c r="C105" s="1"/>
      <c r="D105" s="1"/>
      <c r="E105" s="1"/>
      <c r="F105" s="1"/>
      <c r="G105" s="1"/>
      <c r="H105" s="1"/>
    </row>
    <row r="106">
      <c r="B106" s="1"/>
      <c r="C106" s="1"/>
      <c r="D106" s="1"/>
      <c r="E106" s="1"/>
      <c r="F106" s="1"/>
      <c r="G106" s="1"/>
      <c r="H106" s="1"/>
    </row>
    <row r="107">
      <c r="B107" s="1"/>
      <c r="C107" s="1"/>
      <c r="D107" s="1"/>
      <c r="E107" s="1"/>
      <c r="F107" s="1"/>
      <c r="G107" s="1"/>
      <c r="H107" s="1"/>
    </row>
    <row r="108">
      <c r="B108" s="1"/>
      <c r="C108" s="1"/>
      <c r="D108" s="1"/>
      <c r="E108" s="1"/>
      <c r="F108" s="1"/>
      <c r="G108" s="1"/>
      <c r="H108" s="1"/>
    </row>
    <row r="109">
      <c r="B109" s="1"/>
      <c r="C109" s="1"/>
      <c r="D109" s="1"/>
      <c r="E109" s="1"/>
      <c r="F109" s="1"/>
      <c r="G109" s="1"/>
      <c r="H109" s="1"/>
    </row>
    <row r="110">
      <c r="B110" s="1"/>
      <c r="C110" s="1"/>
      <c r="D110" s="1"/>
      <c r="E110" s="1"/>
      <c r="F110" s="1"/>
      <c r="G110" s="1"/>
      <c r="H110" s="1"/>
    </row>
    <row r="111">
      <c r="B111" s="1"/>
      <c r="C111" s="1"/>
      <c r="D111" s="1"/>
      <c r="E111" s="1"/>
      <c r="F111" s="1"/>
      <c r="G111" s="1"/>
      <c r="H111" s="1"/>
    </row>
    <row r="112">
      <c r="B112" s="1"/>
      <c r="C112" s="1"/>
      <c r="D112" s="1"/>
      <c r="E112" s="1"/>
      <c r="F112" s="1"/>
      <c r="G112" s="1"/>
      <c r="H112" s="1"/>
    </row>
    <row r="113">
      <c r="B113" s="1"/>
      <c r="C113" s="1"/>
      <c r="D113" s="1"/>
      <c r="E113" s="1"/>
      <c r="F113" s="1"/>
      <c r="G113" s="1"/>
      <c r="H113" s="1"/>
    </row>
    <row r="114">
      <c r="B114" s="1"/>
      <c r="C114" s="1"/>
      <c r="D114" s="1"/>
      <c r="E114" s="1"/>
      <c r="F114" s="1"/>
      <c r="G114" s="1"/>
      <c r="H114" s="1"/>
    </row>
    <row r="115">
      <c r="B115" s="1"/>
      <c r="C115" s="1"/>
      <c r="D115" s="1"/>
      <c r="E115" s="1"/>
      <c r="F115" s="1"/>
      <c r="G115" s="1"/>
      <c r="H115" s="1"/>
    </row>
    <row r="116">
      <c r="B116" s="1"/>
      <c r="C116" s="1"/>
      <c r="D116" s="1"/>
      <c r="E116" s="1"/>
      <c r="F116" s="1"/>
      <c r="G116" s="1"/>
      <c r="H116" s="1"/>
    </row>
    <row r="117">
      <c r="B117" s="1"/>
      <c r="C117" s="1"/>
      <c r="D117" s="1"/>
      <c r="E117" s="1"/>
      <c r="F117" s="1"/>
      <c r="G117" s="1"/>
      <c r="H117" s="1"/>
    </row>
    <row r="118">
      <c r="B118" s="1"/>
      <c r="C118" s="1"/>
      <c r="D118" s="1"/>
      <c r="E118" s="1"/>
      <c r="F118" s="1"/>
      <c r="G118" s="1"/>
      <c r="H118" s="1"/>
    </row>
    <row r="119">
      <c r="B119" s="1"/>
      <c r="C119" s="1"/>
      <c r="D119" s="1"/>
      <c r="E119" s="1"/>
      <c r="F119" s="1"/>
      <c r="G119" s="1"/>
      <c r="H119" s="1"/>
    </row>
    <row r="120">
      <c r="B120" s="1"/>
      <c r="C120" s="1"/>
      <c r="D120" s="1"/>
      <c r="E120" s="1"/>
      <c r="F120" s="1"/>
      <c r="G120" s="1"/>
      <c r="H120" s="1"/>
    </row>
    <row r="121">
      <c r="B121" s="1"/>
      <c r="C121" s="1"/>
      <c r="D121" s="1"/>
      <c r="E121" s="1"/>
      <c r="F121" s="1"/>
      <c r="G121" s="1"/>
      <c r="H121" s="1"/>
    </row>
    <row r="122">
      <c r="B122" s="1"/>
      <c r="C122" s="1"/>
      <c r="D122" s="1"/>
      <c r="E122" s="1"/>
      <c r="F122" s="1"/>
      <c r="G122" s="1"/>
      <c r="H122" s="1"/>
    </row>
    <row r="123">
      <c r="B123" s="1"/>
      <c r="C123" s="1"/>
      <c r="D123" s="1"/>
      <c r="E123" s="1"/>
      <c r="F123" s="1"/>
      <c r="G123" s="1"/>
      <c r="H123" s="1"/>
    </row>
    <row r="124">
      <c r="B124" s="1"/>
      <c r="C124" s="1"/>
      <c r="D124" s="1"/>
      <c r="E124" s="1"/>
      <c r="F124" s="1"/>
      <c r="G124" s="1"/>
      <c r="H124" s="1"/>
    </row>
    <row r="125">
      <c r="B125" s="1"/>
      <c r="C125" s="1"/>
      <c r="D125" s="1"/>
      <c r="E125" s="1"/>
      <c r="F125" s="1"/>
      <c r="G125" s="1"/>
      <c r="H125" s="1"/>
    </row>
    <row r="126">
      <c r="B126" s="1"/>
      <c r="C126" s="1"/>
      <c r="D126" s="1"/>
      <c r="E126" s="1"/>
      <c r="F126" s="1"/>
      <c r="G126" s="1"/>
      <c r="H126" s="1"/>
    </row>
    <row r="127">
      <c r="B127" s="1"/>
      <c r="C127" s="1"/>
      <c r="D127" s="1"/>
      <c r="E127" s="1"/>
      <c r="F127" s="1"/>
      <c r="G127" s="1"/>
      <c r="H127" s="1"/>
    </row>
    <row r="128">
      <c r="B128" s="1"/>
      <c r="C128" s="1"/>
      <c r="D128" s="1"/>
      <c r="E128" s="1"/>
      <c r="F128" s="1"/>
      <c r="G128" s="1"/>
      <c r="H128" s="1"/>
    </row>
    <row r="129">
      <c r="B129" s="1"/>
      <c r="C129" s="1"/>
      <c r="D129" s="1"/>
      <c r="E129" s="1"/>
      <c r="F129" s="1"/>
      <c r="G129" s="1"/>
      <c r="H129" s="1"/>
    </row>
    <row r="130">
      <c r="B130" s="1"/>
      <c r="C130" s="1"/>
      <c r="D130" s="1"/>
      <c r="E130" s="1"/>
      <c r="F130" s="1"/>
      <c r="G130" s="1"/>
      <c r="H130" s="1"/>
    </row>
    <row r="131">
      <c r="B131" s="1"/>
      <c r="C131" s="1"/>
      <c r="D131" s="1"/>
      <c r="E131" s="1"/>
      <c r="F131" s="1"/>
      <c r="G131" s="1"/>
      <c r="H131" s="1"/>
    </row>
    <row r="132">
      <c r="B132" s="1"/>
      <c r="C132" s="1"/>
      <c r="D132" s="1"/>
      <c r="E132" s="1"/>
      <c r="F132" s="1"/>
      <c r="G132" s="1"/>
      <c r="H132" s="1"/>
    </row>
    <row r="133">
      <c r="B133" s="1"/>
      <c r="C133" s="1"/>
      <c r="D133" s="1"/>
      <c r="E133" s="1"/>
      <c r="F133" s="1"/>
      <c r="G133" s="1"/>
      <c r="H133" s="1"/>
    </row>
    <row r="134">
      <c r="B134" s="1"/>
      <c r="C134" s="1"/>
      <c r="D134" s="1"/>
      <c r="E134" s="1"/>
      <c r="F134" s="1"/>
      <c r="G134" s="1"/>
      <c r="H134" s="1"/>
    </row>
    <row r="135">
      <c r="B135" s="1"/>
      <c r="C135" s="1"/>
      <c r="D135" s="1"/>
      <c r="E135" s="1"/>
      <c r="F135" s="1"/>
      <c r="G135" s="1"/>
      <c r="H135" s="1"/>
    </row>
    <row r="136">
      <c r="B136" s="1"/>
      <c r="C136" s="1"/>
      <c r="D136" s="1"/>
      <c r="E136" s="1"/>
      <c r="F136" s="1"/>
      <c r="G136" s="1"/>
      <c r="H136" s="1"/>
    </row>
    <row r="137">
      <c r="B137" s="1"/>
      <c r="C137" s="1"/>
      <c r="D137" s="1"/>
      <c r="E137" s="1"/>
      <c r="F137" s="1"/>
      <c r="G137" s="1"/>
      <c r="H137" s="1"/>
    </row>
    <row r="138">
      <c r="B138" s="1"/>
      <c r="C138" s="1"/>
      <c r="D138" s="1"/>
      <c r="E138" s="1"/>
      <c r="F138" s="1"/>
      <c r="G138" s="1"/>
      <c r="H138" s="1"/>
    </row>
    <row r="139">
      <c r="B139" s="1"/>
      <c r="C139" s="1"/>
      <c r="D139" s="1"/>
      <c r="E139" s="1"/>
      <c r="F139" s="1"/>
      <c r="G139" s="1"/>
      <c r="H139" s="1"/>
    </row>
    <row r="140">
      <c r="B140" s="1"/>
      <c r="C140" s="1"/>
      <c r="D140" s="1"/>
      <c r="E140" s="1"/>
      <c r="F140" s="1"/>
      <c r="G140" s="1"/>
      <c r="H140" s="1"/>
    </row>
    <row r="141">
      <c r="B141" s="1"/>
      <c r="C141" s="1"/>
      <c r="D141" s="1"/>
      <c r="E141" s="1"/>
      <c r="F141" s="1"/>
      <c r="G141" s="1"/>
      <c r="H141" s="1"/>
    </row>
    <row r="142">
      <c r="B142" s="1"/>
      <c r="C142" s="1"/>
      <c r="D142" s="1"/>
      <c r="E142" s="1"/>
      <c r="F142" s="1"/>
      <c r="G142" s="1"/>
      <c r="H142" s="1"/>
    </row>
    <row r="143">
      <c r="B143" s="1"/>
      <c r="C143" s="1"/>
      <c r="D143" s="1"/>
      <c r="E143" s="1"/>
      <c r="F143" s="1"/>
      <c r="G143" s="1"/>
      <c r="H143" s="1"/>
    </row>
    <row r="144">
      <c r="B144" s="1"/>
      <c r="C144" s="1"/>
      <c r="D144" s="1"/>
      <c r="E144" s="1"/>
      <c r="F144" s="1"/>
      <c r="G144" s="1"/>
      <c r="H144" s="1"/>
    </row>
    <row r="145">
      <c r="B145" s="1"/>
      <c r="C145" s="1"/>
      <c r="D145" s="1"/>
      <c r="E145" s="1"/>
      <c r="F145" s="1"/>
      <c r="G145" s="1"/>
      <c r="H145" s="1"/>
    </row>
    <row r="146">
      <c r="B146" s="1"/>
      <c r="C146" s="1"/>
      <c r="D146" s="1"/>
      <c r="E146" s="1"/>
      <c r="F146" s="1"/>
      <c r="G146" s="1"/>
      <c r="H146" s="1"/>
    </row>
    <row r="147">
      <c r="B147" s="1"/>
      <c r="C147" s="1"/>
      <c r="D147" s="1"/>
      <c r="E147" s="1"/>
      <c r="F147" s="1"/>
      <c r="G147" s="1"/>
      <c r="H147" s="1"/>
    </row>
    <row r="148">
      <c r="B148" s="1"/>
      <c r="C148" s="1"/>
      <c r="D148" s="1"/>
      <c r="E148" s="1"/>
      <c r="F148" s="1"/>
      <c r="G148" s="1"/>
      <c r="H148" s="1"/>
    </row>
    <row r="149">
      <c r="B149" s="1"/>
      <c r="C149" s="1"/>
      <c r="D149" s="1"/>
      <c r="E149" s="1"/>
      <c r="F149" s="1"/>
      <c r="G149" s="1"/>
      <c r="H149" s="1"/>
    </row>
    <row r="150">
      <c r="B150" s="1"/>
      <c r="C150" s="1"/>
      <c r="D150" s="1"/>
      <c r="E150" s="1"/>
      <c r="F150" s="1"/>
      <c r="G150" s="1"/>
      <c r="H150" s="1"/>
    </row>
    <row r="151">
      <c r="B151" s="1"/>
      <c r="C151" s="1"/>
      <c r="D151" s="1"/>
      <c r="E151" s="1"/>
      <c r="F151" s="1"/>
      <c r="G151" s="1"/>
      <c r="H151" s="1"/>
    </row>
    <row r="152">
      <c r="B152" s="1"/>
      <c r="C152" s="1"/>
      <c r="D152" s="1"/>
      <c r="E152" s="1"/>
      <c r="F152" s="1"/>
      <c r="G152" s="1"/>
      <c r="H152" s="1"/>
    </row>
    <row r="153">
      <c r="B153" s="1"/>
      <c r="C153" s="1"/>
      <c r="D153" s="1"/>
      <c r="E153" s="1"/>
      <c r="F153" s="1"/>
      <c r="G153" s="1"/>
      <c r="H153" s="1"/>
    </row>
    <row r="154">
      <c r="B154" s="1"/>
      <c r="C154" s="1"/>
      <c r="D154" s="1"/>
      <c r="E154" s="1"/>
      <c r="F154" s="1"/>
      <c r="G154" s="1"/>
      <c r="H154" s="1"/>
    </row>
    <row r="155">
      <c r="B155" s="1"/>
      <c r="C155" s="1"/>
      <c r="D155" s="1"/>
      <c r="E155" s="1"/>
      <c r="F155" s="1"/>
      <c r="G155" s="1"/>
      <c r="H155" s="1"/>
    </row>
    <row r="156">
      <c r="B156" s="1"/>
      <c r="C156" s="1"/>
      <c r="D156" s="1"/>
      <c r="E156" s="1"/>
      <c r="F156" s="1"/>
      <c r="G156" s="1"/>
      <c r="H156" s="1"/>
    </row>
    <row r="157">
      <c r="B157" s="1"/>
      <c r="C157" s="1"/>
      <c r="D157" s="1"/>
      <c r="E157" s="1"/>
      <c r="F157" s="1"/>
      <c r="G157" s="1"/>
      <c r="H157" s="1"/>
    </row>
    <row r="158">
      <c r="B158" s="1"/>
      <c r="C158" s="1"/>
      <c r="D158" s="1"/>
      <c r="E158" s="1"/>
      <c r="F158" s="1"/>
      <c r="G158" s="1"/>
      <c r="H158" s="1"/>
    </row>
    <row r="159">
      <c r="B159" s="1"/>
      <c r="C159" s="1"/>
      <c r="D159" s="1"/>
      <c r="E159" s="1"/>
      <c r="F159" s="1"/>
      <c r="G159" s="1"/>
      <c r="H159" s="1"/>
    </row>
    <row r="160">
      <c r="B160" s="1"/>
      <c r="C160" s="1"/>
      <c r="D160" s="1"/>
      <c r="E160" s="1"/>
      <c r="F160" s="1"/>
      <c r="G160" s="1"/>
      <c r="H160" s="1"/>
    </row>
    <row r="161">
      <c r="B161" s="1"/>
      <c r="C161" s="1"/>
      <c r="D161" s="1"/>
      <c r="E161" s="1"/>
      <c r="F161" s="1"/>
      <c r="G161" s="1"/>
      <c r="H161" s="1"/>
    </row>
    <row r="162">
      <c r="B162" s="1"/>
      <c r="C162" s="1"/>
      <c r="D162" s="1"/>
      <c r="E162" s="1"/>
      <c r="F162" s="1"/>
      <c r="G162" s="1"/>
      <c r="H162" s="1"/>
    </row>
    <row r="163">
      <c r="B163" s="1"/>
      <c r="C163" s="1"/>
      <c r="D163" s="1"/>
      <c r="E163" s="1"/>
      <c r="F163" s="1"/>
      <c r="G163" s="1"/>
      <c r="H163" s="1"/>
    </row>
    <row r="164">
      <c r="B164" s="1"/>
      <c r="C164" s="1"/>
      <c r="D164" s="1"/>
      <c r="E164" s="1"/>
      <c r="F164" s="1"/>
      <c r="G164" s="1"/>
      <c r="H164" s="1"/>
    </row>
    <row r="165">
      <c r="B165" s="1"/>
      <c r="C165" s="1"/>
      <c r="D165" s="1"/>
      <c r="E165" s="1"/>
      <c r="F165" s="1"/>
      <c r="G165" s="1"/>
      <c r="H165" s="1"/>
    </row>
    <row r="166">
      <c r="B166" s="1"/>
      <c r="C166" s="1"/>
      <c r="D166" s="1"/>
      <c r="E166" s="1"/>
      <c r="F166" s="1"/>
      <c r="G166" s="1"/>
      <c r="H166" s="1"/>
    </row>
    <row r="167">
      <c r="B167" s="1"/>
      <c r="C167" s="1"/>
      <c r="D167" s="1"/>
      <c r="E167" s="1"/>
      <c r="F167" s="1"/>
      <c r="G167" s="1"/>
      <c r="H167" s="1"/>
    </row>
    <row r="168">
      <c r="B168" s="1"/>
      <c r="C168" s="1"/>
      <c r="D168" s="1"/>
      <c r="E168" s="1"/>
      <c r="F168" s="1"/>
      <c r="G168" s="1"/>
      <c r="H168" s="1"/>
    </row>
    <row r="169">
      <c r="B169" s="1"/>
      <c r="C169" s="1"/>
      <c r="D169" s="1"/>
      <c r="E169" s="1"/>
      <c r="F169" s="1"/>
      <c r="G169" s="1"/>
      <c r="H169" s="1"/>
    </row>
    <row r="170">
      <c r="B170" s="1"/>
      <c r="C170" s="1"/>
      <c r="D170" s="1"/>
      <c r="E170" s="1"/>
      <c r="F170" s="1"/>
      <c r="G170" s="1"/>
      <c r="H170" s="1"/>
    </row>
    <row r="171">
      <c r="B171" s="1"/>
      <c r="C171" s="1"/>
      <c r="D171" s="1"/>
      <c r="E171" s="1"/>
      <c r="F171" s="1"/>
      <c r="G171" s="1"/>
      <c r="H171" s="1"/>
    </row>
    <row r="172">
      <c r="B172" s="1"/>
      <c r="C172" s="1"/>
      <c r="D172" s="1"/>
      <c r="E172" s="1"/>
      <c r="F172" s="1"/>
      <c r="G172" s="1"/>
      <c r="H172" s="1"/>
    </row>
    <row r="173">
      <c r="B173" s="1"/>
      <c r="C173" s="1"/>
      <c r="D173" s="1"/>
      <c r="E173" s="1"/>
      <c r="F173" s="1"/>
      <c r="G173" s="1"/>
      <c r="H173" s="1"/>
    </row>
    <row r="174">
      <c r="B174" s="1"/>
      <c r="C174" s="1"/>
      <c r="D174" s="1"/>
      <c r="E174" s="1"/>
      <c r="F174" s="1"/>
      <c r="G174" s="1"/>
      <c r="H174" s="1"/>
    </row>
    <row r="175">
      <c r="B175" s="1"/>
      <c r="C175" s="1"/>
      <c r="D175" s="1"/>
      <c r="E175" s="1"/>
      <c r="F175" s="1"/>
      <c r="G175" s="1"/>
      <c r="H175" s="1"/>
    </row>
    <row r="176">
      <c r="B176" s="1"/>
      <c r="C176" s="1"/>
      <c r="D176" s="1"/>
      <c r="E176" s="1"/>
      <c r="F176" s="1"/>
      <c r="G176" s="1"/>
      <c r="H176" s="1"/>
    </row>
    <row r="177">
      <c r="B177" s="1"/>
      <c r="C177" s="1"/>
      <c r="D177" s="1"/>
      <c r="E177" s="1"/>
      <c r="F177" s="1"/>
      <c r="G177" s="1"/>
      <c r="H177" s="1"/>
    </row>
    <row r="178">
      <c r="B178" s="1"/>
      <c r="C178" s="1"/>
      <c r="D178" s="1"/>
      <c r="E178" s="1"/>
      <c r="F178" s="1"/>
      <c r="G178" s="1"/>
      <c r="H178" s="1"/>
    </row>
    <row r="179">
      <c r="B179" s="1"/>
      <c r="C179" s="1"/>
      <c r="D179" s="1"/>
      <c r="E179" s="1"/>
      <c r="F179" s="1"/>
      <c r="G179" s="1"/>
      <c r="H179" s="1"/>
    </row>
    <row r="180">
      <c r="B180" s="1"/>
      <c r="C180" s="1"/>
      <c r="D180" s="1"/>
      <c r="E180" s="1"/>
      <c r="F180" s="1"/>
      <c r="G180" s="1"/>
      <c r="H180" s="1"/>
    </row>
    <row r="181">
      <c r="B181" s="1"/>
      <c r="C181" s="1"/>
      <c r="D181" s="1"/>
      <c r="E181" s="1"/>
      <c r="F181" s="1"/>
      <c r="G181" s="1"/>
      <c r="H181" s="1"/>
    </row>
    <row r="182">
      <c r="B182" s="1"/>
      <c r="C182" s="1"/>
      <c r="D182" s="1"/>
      <c r="E182" s="1"/>
      <c r="F182" s="1"/>
      <c r="G182" s="1"/>
      <c r="H182" s="1"/>
    </row>
    <row r="183">
      <c r="B183" s="1"/>
      <c r="C183" s="1"/>
      <c r="D183" s="1"/>
      <c r="E183" s="1"/>
      <c r="F183" s="1"/>
      <c r="G183" s="1"/>
      <c r="H183" s="1"/>
    </row>
    <row r="184">
      <c r="B184" s="1"/>
      <c r="C184" s="1"/>
      <c r="D184" s="1"/>
      <c r="E184" s="1"/>
      <c r="F184" s="1"/>
      <c r="G184" s="1"/>
      <c r="H184" s="1"/>
    </row>
    <row r="185">
      <c r="B185" s="1"/>
      <c r="C185" s="1"/>
      <c r="D185" s="1"/>
      <c r="E185" s="1"/>
      <c r="F185" s="1"/>
      <c r="G185" s="1"/>
      <c r="H185" s="1"/>
    </row>
    <row r="186">
      <c r="B186" s="1"/>
      <c r="C186" s="1"/>
      <c r="D186" s="1"/>
      <c r="E186" s="1"/>
      <c r="F186" s="1"/>
      <c r="G186" s="1"/>
      <c r="H186" s="1"/>
    </row>
    <row r="187">
      <c r="B187" s="1"/>
      <c r="C187" s="1"/>
      <c r="D187" s="1"/>
      <c r="E187" s="1"/>
      <c r="F187" s="1"/>
      <c r="G187" s="1"/>
      <c r="H187" s="1"/>
    </row>
    <row r="188">
      <c r="B188" s="1"/>
      <c r="C188" s="1"/>
      <c r="D188" s="1"/>
      <c r="E188" s="1"/>
      <c r="F188" s="1"/>
      <c r="G188" s="1"/>
      <c r="H188" s="1"/>
    </row>
    <row r="189">
      <c r="B189" s="1"/>
      <c r="C189" s="1"/>
      <c r="D189" s="1"/>
      <c r="E189" s="1"/>
      <c r="F189" s="1"/>
      <c r="G189" s="1"/>
      <c r="H189" s="1"/>
    </row>
    <row r="190">
      <c r="B190" s="1"/>
      <c r="C190" s="1"/>
      <c r="D190" s="1"/>
      <c r="E190" s="1"/>
      <c r="F190" s="1"/>
      <c r="G190" s="1"/>
      <c r="H190" s="1"/>
    </row>
    <row r="191">
      <c r="B191" s="1"/>
      <c r="C191" s="1"/>
      <c r="D191" s="1"/>
      <c r="E191" s="1"/>
      <c r="F191" s="1"/>
      <c r="G191" s="1"/>
      <c r="H191" s="1"/>
    </row>
    <row r="192">
      <c r="B192" s="1"/>
      <c r="C192" s="1"/>
      <c r="D192" s="1"/>
      <c r="E192" s="1"/>
      <c r="F192" s="1"/>
      <c r="G192" s="1"/>
      <c r="H192" s="1"/>
    </row>
    <row r="193">
      <c r="B193" s="1"/>
      <c r="C193" s="1"/>
      <c r="D193" s="1"/>
      <c r="E193" s="1"/>
      <c r="F193" s="1"/>
      <c r="G193" s="1"/>
      <c r="H193" s="1"/>
    </row>
    <row r="194">
      <c r="B194" s="1"/>
      <c r="C194" s="1"/>
      <c r="D194" s="1"/>
      <c r="E194" s="1"/>
      <c r="F194" s="1"/>
      <c r="G194" s="1"/>
      <c r="H194" s="1"/>
    </row>
    <row r="195">
      <c r="B195" s="1"/>
      <c r="C195" s="1"/>
      <c r="D195" s="1"/>
      <c r="E195" s="1"/>
      <c r="F195" s="1"/>
      <c r="G195" s="1"/>
      <c r="H195" s="1"/>
    </row>
    <row r="196">
      <c r="B196" s="1"/>
      <c r="C196" s="1"/>
      <c r="D196" s="1"/>
      <c r="E196" s="1"/>
      <c r="F196" s="1"/>
      <c r="G196" s="1"/>
      <c r="H196" s="1"/>
    </row>
    <row r="197">
      <c r="B197" s="1"/>
      <c r="C197" s="1"/>
      <c r="D197" s="1"/>
      <c r="E197" s="1"/>
      <c r="F197" s="1"/>
      <c r="G197" s="1"/>
      <c r="H197" s="1"/>
    </row>
    <row r="198">
      <c r="B198" s="1"/>
      <c r="C198" s="1"/>
      <c r="D198" s="1"/>
      <c r="E198" s="1"/>
      <c r="F198" s="1"/>
      <c r="G198" s="1"/>
      <c r="H198" s="1"/>
    </row>
    <row r="199">
      <c r="B199" s="1"/>
      <c r="C199" s="1"/>
      <c r="D199" s="1"/>
      <c r="E199" s="1"/>
      <c r="F199" s="1"/>
      <c r="G199" s="1"/>
      <c r="H199" s="1"/>
    </row>
    <row r="200">
      <c r="B200" s="1"/>
      <c r="C200" s="1"/>
      <c r="D200" s="1"/>
      <c r="E200" s="1"/>
      <c r="F200" s="1"/>
      <c r="G200" s="1"/>
      <c r="H200" s="1"/>
    </row>
    <row r="201">
      <c r="B201" s="1"/>
      <c r="C201" s="1"/>
      <c r="D201" s="1"/>
      <c r="E201" s="1"/>
      <c r="F201" s="1"/>
      <c r="G201" s="1"/>
      <c r="H201" s="1"/>
    </row>
    <row r="202">
      <c r="B202" s="1"/>
      <c r="C202" s="1"/>
      <c r="D202" s="1"/>
      <c r="E202" s="1"/>
      <c r="F202" s="1"/>
      <c r="G202" s="1"/>
      <c r="H202" s="1"/>
    </row>
    <row r="203">
      <c r="B203" s="1"/>
      <c r="C203" s="1"/>
      <c r="D203" s="1"/>
      <c r="E203" s="1"/>
      <c r="F203" s="1"/>
      <c r="G203" s="1"/>
      <c r="H203" s="1"/>
    </row>
    <row r="204">
      <c r="B204" s="1"/>
      <c r="C204" s="1"/>
      <c r="D204" s="1"/>
      <c r="E204" s="1"/>
      <c r="F204" s="1"/>
      <c r="G204" s="1"/>
      <c r="H204" s="1"/>
    </row>
    <row r="205">
      <c r="B205" s="1"/>
      <c r="C205" s="1"/>
      <c r="D205" s="1"/>
      <c r="E205" s="1"/>
      <c r="F205" s="1"/>
      <c r="G205" s="1"/>
      <c r="H205" s="1"/>
    </row>
    <row r="206">
      <c r="B206" s="1"/>
      <c r="C206" s="1"/>
      <c r="D206" s="1"/>
      <c r="E206" s="1"/>
      <c r="F206" s="1"/>
      <c r="G206" s="1"/>
      <c r="H206" s="1"/>
    </row>
    <row r="207">
      <c r="B207" s="1"/>
      <c r="C207" s="1"/>
      <c r="D207" s="1"/>
      <c r="E207" s="1"/>
      <c r="F207" s="1"/>
      <c r="G207" s="1"/>
      <c r="H207" s="1"/>
    </row>
    <row r="208">
      <c r="B208" s="1"/>
      <c r="C208" s="1"/>
      <c r="D208" s="1"/>
      <c r="E208" s="1"/>
      <c r="F208" s="1"/>
      <c r="G208" s="1"/>
      <c r="H208" s="1"/>
    </row>
    <row r="209">
      <c r="B209" s="1"/>
      <c r="C209" s="1"/>
      <c r="D209" s="1"/>
      <c r="E209" s="1"/>
      <c r="F209" s="1"/>
      <c r="G209" s="1"/>
      <c r="H209" s="1"/>
    </row>
    <row r="210">
      <c r="B210" s="1"/>
      <c r="C210" s="1"/>
      <c r="D210" s="1"/>
      <c r="E210" s="1"/>
      <c r="F210" s="1"/>
      <c r="G210" s="1"/>
      <c r="H210" s="1"/>
    </row>
    <row r="211">
      <c r="B211" s="1"/>
      <c r="C211" s="1"/>
      <c r="D211" s="1"/>
      <c r="E211" s="1"/>
      <c r="F211" s="1"/>
      <c r="G211" s="1"/>
      <c r="H211" s="1"/>
    </row>
    <row r="212">
      <c r="B212" s="1"/>
      <c r="C212" s="1"/>
      <c r="D212" s="1"/>
      <c r="E212" s="1"/>
      <c r="F212" s="1"/>
      <c r="G212" s="1"/>
      <c r="H212" s="1"/>
    </row>
    <row r="213">
      <c r="B213" s="1"/>
      <c r="C213" s="1"/>
      <c r="D213" s="1"/>
      <c r="E213" s="1"/>
      <c r="F213" s="1"/>
      <c r="G213" s="1"/>
      <c r="H213" s="1"/>
    </row>
    <row r="214">
      <c r="B214" s="1"/>
      <c r="C214" s="1"/>
      <c r="D214" s="1"/>
      <c r="E214" s="1"/>
      <c r="F214" s="1"/>
      <c r="G214" s="1"/>
      <c r="H214" s="1"/>
    </row>
    <row r="215">
      <c r="B215" s="1"/>
      <c r="C215" s="1"/>
      <c r="D215" s="1"/>
      <c r="E215" s="1"/>
      <c r="F215" s="1"/>
      <c r="G215" s="1"/>
      <c r="H215" s="1"/>
    </row>
    <row r="216">
      <c r="B216" s="1"/>
      <c r="C216" s="1"/>
      <c r="D216" s="1"/>
      <c r="E216" s="1"/>
      <c r="F216" s="1"/>
      <c r="G216" s="1"/>
      <c r="H216" s="1"/>
    </row>
    <row r="217">
      <c r="B217" s="1"/>
      <c r="C217" s="1"/>
      <c r="D217" s="1"/>
      <c r="E217" s="1"/>
      <c r="F217" s="1"/>
      <c r="G217" s="1"/>
      <c r="H217" s="1"/>
    </row>
    <row r="218">
      <c r="B218" s="1"/>
      <c r="C218" s="1"/>
      <c r="D218" s="1"/>
      <c r="E218" s="1"/>
      <c r="F218" s="1"/>
      <c r="G218" s="1"/>
      <c r="H218" s="1"/>
    </row>
    <row r="219">
      <c r="B219" s="1"/>
      <c r="C219" s="1"/>
      <c r="D219" s="1"/>
      <c r="E219" s="1"/>
      <c r="F219" s="1"/>
      <c r="G219" s="1"/>
      <c r="H219" s="1"/>
    </row>
    <row r="220">
      <c r="B220" s="1"/>
      <c r="C220" s="1"/>
      <c r="D220" s="1"/>
      <c r="E220" s="1"/>
      <c r="F220" s="1"/>
      <c r="G220" s="1"/>
      <c r="H220" s="1"/>
    </row>
    <row r="221">
      <c r="B221" s="1"/>
      <c r="C221" s="1"/>
      <c r="D221" s="1"/>
      <c r="E221" s="1"/>
      <c r="F221" s="1"/>
      <c r="G221" s="1"/>
      <c r="H221" s="1"/>
    </row>
    <row r="222">
      <c r="B222" s="1"/>
      <c r="C222" s="1"/>
      <c r="D222" s="1"/>
      <c r="E222" s="1"/>
      <c r="F222" s="1"/>
      <c r="G222" s="1"/>
      <c r="H222" s="1"/>
    </row>
    <row r="223">
      <c r="B223" s="1"/>
      <c r="C223" s="1"/>
      <c r="D223" s="1"/>
      <c r="E223" s="1"/>
      <c r="F223" s="1"/>
      <c r="G223" s="1"/>
      <c r="H223" s="1"/>
    </row>
    <row r="224">
      <c r="B224" s="1"/>
      <c r="C224" s="1"/>
      <c r="D224" s="1"/>
      <c r="E224" s="1"/>
      <c r="F224" s="1"/>
      <c r="G224" s="1"/>
      <c r="H224" s="1"/>
    </row>
    <row r="225">
      <c r="B225" s="1"/>
      <c r="C225" s="1"/>
      <c r="D225" s="1"/>
      <c r="E225" s="1"/>
      <c r="F225" s="1"/>
      <c r="G225" s="1"/>
      <c r="H225" s="1"/>
    </row>
    <row r="226">
      <c r="B226" s="1"/>
      <c r="C226" s="1"/>
      <c r="D226" s="1"/>
      <c r="E226" s="1"/>
      <c r="F226" s="1"/>
      <c r="G226" s="1"/>
      <c r="H226" s="1"/>
    </row>
    <row r="227">
      <c r="B227" s="1"/>
      <c r="C227" s="1"/>
      <c r="D227" s="1"/>
      <c r="E227" s="1"/>
      <c r="F227" s="1"/>
      <c r="G227" s="1"/>
      <c r="H227" s="1"/>
    </row>
    <row r="228">
      <c r="B228" s="1"/>
      <c r="C228" s="1"/>
      <c r="D228" s="1"/>
      <c r="E228" s="1"/>
      <c r="F228" s="1"/>
      <c r="G228" s="1"/>
      <c r="H228" s="1"/>
    </row>
    <row r="229">
      <c r="B229" s="1"/>
      <c r="C229" s="1"/>
      <c r="D229" s="1"/>
      <c r="E229" s="1"/>
      <c r="F229" s="1"/>
      <c r="G229" s="1"/>
      <c r="H229" s="1"/>
    </row>
    <row r="230">
      <c r="B230" s="1"/>
      <c r="C230" s="1"/>
      <c r="D230" s="1"/>
      <c r="E230" s="1"/>
      <c r="F230" s="1"/>
      <c r="G230" s="1"/>
      <c r="H230" s="1"/>
    </row>
    <row r="231">
      <c r="B231" s="1"/>
      <c r="C231" s="1"/>
      <c r="D231" s="1"/>
      <c r="E231" s="1"/>
      <c r="F231" s="1"/>
      <c r="G231" s="1"/>
      <c r="H231" s="1"/>
    </row>
    <row r="232">
      <c r="B232" s="1"/>
      <c r="C232" s="1"/>
      <c r="D232" s="1"/>
      <c r="E232" s="1"/>
      <c r="F232" s="1"/>
      <c r="G232" s="1"/>
      <c r="H232" s="1"/>
    </row>
    <row r="233">
      <c r="B233" s="1"/>
      <c r="C233" s="1"/>
      <c r="D233" s="1"/>
      <c r="E233" s="1"/>
      <c r="F233" s="1"/>
      <c r="G233" s="1"/>
      <c r="H233" s="1"/>
    </row>
    <row r="234">
      <c r="B234" s="1"/>
      <c r="C234" s="1"/>
      <c r="D234" s="1"/>
      <c r="E234" s="1"/>
      <c r="F234" s="1"/>
      <c r="G234" s="1"/>
      <c r="H234" s="1"/>
    </row>
    <row r="235">
      <c r="B235" s="1"/>
      <c r="C235" s="1"/>
      <c r="D235" s="1"/>
      <c r="E235" s="1"/>
      <c r="F235" s="1"/>
      <c r="G235" s="1"/>
      <c r="H235" s="1"/>
    </row>
    <row r="236">
      <c r="B236" s="1"/>
      <c r="C236" s="1"/>
      <c r="D236" s="1"/>
      <c r="E236" s="1"/>
      <c r="F236" s="1"/>
      <c r="G236" s="1"/>
      <c r="H236" s="1"/>
    </row>
    <row r="237">
      <c r="B237" s="1"/>
      <c r="C237" s="1"/>
      <c r="D237" s="1"/>
      <c r="E237" s="1"/>
      <c r="F237" s="1"/>
      <c r="G237" s="1"/>
      <c r="H237" s="1"/>
    </row>
    <row r="238">
      <c r="B238" s="1"/>
      <c r="C238" s="1"/>
      <c r="D238" s="1"/>
      <c r="E238" s="1"/>
      <c r="F238" s="1"/>
      <c r="G238" s="1"/>
      <c r="H238" s="1"/>
    </row>
    <row r="239">
      <c r="B239" s="1"/>
      <c r="C239" s="1"/>
      <c r="D239" s="1"/>
      <c r="E239" s="1"/>
      <c r="F239" s="1"/>
      <c r="G239" s="1"/>
      <c r="H239" s="1"/>
    </row>
    <row r="240">
      <c r="B240" s="1"/>
      <c r="C240" s="1"/>
      <c r="D240" s="1"/>
      <c r="E240" s="1"/>
      <c r="F240" s="1"/>
      <c r="G240" s="1"/>
      <c r="H240" s="1"/>
    </row>
    <row r="241">
      <c r="B241" s="1"/>
      <c r="C241" s="1"/>
      <c r="D241" s="1"/>
      <c r="E241" s="1"/>
      <c r="F241" s="1"/>
      <c r="G241" s="1"/>
      <c r="H241" s="1"/>
    </row>
    <row r="242">
      <c r="B242" s="1"/>
      <c r="C242" s="1"/>
      <c r="D242" s="1"/>
      <c r="E242" s="1"/>
      <c r="F242" s="1"/>
      <c r="G242" s="1"/>
      <c r="H242" s="1"/>
    </row>
    <row r="243">
      <c r="B243" s="1"/>
      <c r="C243" s="1"/>
      <c r="D243" s="1"/>
      <c r="E243" s="1"/>
      <c r="F243" s="1"/>
      <c r="G243" s="1"/>
      <c r="H243" s="1"/>
    </row>
    <row r="244">
      <c r="B244" s="1"/>
      <c r="C244" s="1"/>
      <c r="D244" s="1"/>
      <c r="E244" s="1"/>
      <c r="F244" s="1"/>
      <c r="G244" s="1"/>
      <c r="H244" s="1"/>
    </row>
    <row r="245">
      <c r="B245" s="1"/>
      <c r="C245" s="1"/>
      <c r="D245" s="1"/>
      <c r="E245" s="1"/>
      <c r="F245" s="1"/>
      <c r="G245" s="1"/>
      <c r="H245" s="1"/>
    </row>
    <row r="246">
      <c r="B246" s="1"/>
      <c r="C246" s="1"/>
      <c r="D246" s="1"/>
      <c r="E246" s="1"/>
      <c r="F246" s="1"/>
      <c r="G246" s="1"/>
      <c r="H246" s="1"/>
    </row>
    <row r="247">
      <c r="B247" s="1"/>
      <c r="C247" s="1"/>
      <c r="D247" s="1"/>
      <c r="E247" s="1"/>
      <c r="F247" s="1"/>
      <c r="G247" s="1"/>
      <c r="H247" s="1"/>
    </row>
    <row r="248">
      <c r="B248" s="1"/>
      <c r="C248" s="1"/>
      <c r="D248" s="1"/>
      <c r="E248" s="1"/>
      <c r="F248" s="1"/>
      <c r="G248" s="1"/>
      <c r="H248" s="1"/>
    </row>
    <row r="249">
      <c r="B249" s="1"/>
      <c r="C249" s="1"/>
      <c r="D249" s="1"/>
      <c r="E249" s="1"/>
      <c r="F249" s="1"/>
      <c r="G249" s="1"/>
      <c r="H249" s="1"/>
    </row>
    <row r="250">
      <c r="B250" s="1"/>
      <c r="C250" s="1"/>
      <c r="D250" s="1"/>
      <c r="E250" s="1"/>
      <c r="F250" s="1"/>
      <c r="G250" s="1"/>
      <c r="H250" s="1"/>
    </row>
    <row r="251">
      <c r="B251" s="1"/>
      <c r="C251" s="1"/>
      <c r="D251" s="1"/>
      <c r="E251" s="1"/>
      <c r="F251" s="1"/>
      <c r="G251" s="1"/>
      <c r="H251" s="1"/>
    </row>
    <row r="252">
      <c r="B252" s="1"/>
      <c r="C252" s="1"/>
      <c r="D252" s="1"/>
      <c r="E252" s="1"/>
      <c r="F252" s="1"/>
      <c r="G252" s="1"/>
      <c r="H252" s="1"/>
    </row>
    <row r="253">
      <c r="B253" s="1"/>
      <c r="C253" s="1"/>
      <c r="D253" s="1"/>
      <c r="E253" s="1"/>
      <c r="F253" s="1"/>
      <c r="G253" s="1"/>
      <c r="H253" s="1"/>
    </row>
    <row r="254">
      <c r="B254" s="1"/>
      <c r="C254" s="1"/>
      <c r="D254" s="1"/>
      <c r="E254" s="1"/>
      <c r="F254" s="1"/>
      <c r="G254" s="1"/>
      <c r="H254" s="1"/>
    </row>
    <row r="255">
      <c r="B255" s="1"/>
      <c r="C255" s="1"/>
      <c r="D255" s="1"/>
      <c r="E255" s="1"/>
      <c r="F255" s="1"/>
      <c r="G255" s="1"/>
      <c r="H255" s="1"/>
    </row>
    <row r="256">
      <c r="B256" s="1"/>
      <c r="C256" s="1"/>
      <c r="D256" s="1"/>
      <c r="E256" s="1"/>
      <c r="F256" s="1"/>
      <c r="G256" s="1"/>
      <c r="H256" s="1"/>
    </row>
    <row r="257">
      <c r="B257" s="1"/>
      <c r="C257" s="1"/>
      <c r="D257" s="1"/>
      <c r="E257" s="1"/>
      <c r="F257" s="1"/>
      <c r="G257" s="1"/>
      <c r="H257" s="1"/>
    </row>
    <row r="258">
      <c r="B258" s="1"/>
      <c r="C258" s="1"/>
      <c r="D258" s="1"/>
      <c r="E258" s="1"/>
      <c r="F258" s="1"/>
      <c r="G258" s="1"/>
      <c r="H258" s="1"/>
    </row>
    <row r="259">
      <c r="B259" s="1"/>
      <c r="C259" s="1"/>
      <c r="D259" s="1"/>
      <c r="E259" s="1"/>
      <c r="F259" s="1"/>
      <c r="G259" s="1"/>
      <c r="H259" s="1"/>
    </row>
    <row r="260">
      <c r="B260" s="1"/>
      <c r="C260" s="1"/>
      <c r="D260" s="1"/>
      <c r="E260" s="1"/>
      <c r="F260" s="1"/>
      <c r="G260" s="1"/>
      <c r="H260" s="1"/>
    </row>
    <row r="261">
      <c r="B261" s="1"/>
      <c r="C261" s="1"/>
      <c r="D261" s="1"/>
      <c r="E261" s="1"/>
      <c r="F261" s="1"/>
      <c r="G261" s="1"/>
      <c r="H261" s="1"/>
    </row>
    <row r="262">
      <c r="B262" s="1"/>
      <c r="C262" s="1"/>
      <c r="D262" s="1"/>
      <c r="E262" s="1"/>
      <c r="F262" s="1"/>
      <c r="G262" s="1"/>
      <c r="H262" s="1"/>
    </row>
    <row r="263">
      <c r="B263" s="1"/>
      <c r="C263" s="1"/>
      <c r="D263" s="1"/>
      <c r="E263" s="1"/>
      <c r="F263" s="1"/>
      <c r="G263" s="1"/>
      <c r="H263" s="1"/>
    </row>
    <row r="264">
      <c r="B264" s="1"/>
      <c r="C264" s="1"/>
      <c r="D264" s="1"/>
      <c r="E264" s="1"/>
      <c r="F264" s="1"/>
      <c r="G264" s="1"/>
      <c r="H264" s="1"/>
    </row>
    <row r="265">
      <c r="B265" s="1"/>
      <c r="C265" s="1"/>
      <c r="D265" s="1"/>
      <c r="E265" s="1"/>
      <c r="F265" s="1"/>
      <c r="G265" s="1"/>
      <c r="H265" s="1"/>
    </row>
    <row r="266">
      <c r="B266" s="1"/>
      <c r="C266" s="1"/>
      <c r="D266" s="1"/>
      <c r="E266" s="1"/>
      <c r="F266" s="1"/>
      <c r="G266" s="1"/>
      <c r="H266" s="1"/>
    </row>
    <row r="267">
      <c r="B267" s="1"/>
      <c r="C267" s="1"/>
      <c r="D267" s="1"/>
      <c r="E267" s="1"/>
      <c r="F267" s="1"/>
      <c r="G267" s="1"/>
      <c r="H267" s="1"/>
    </row>
    <row r="268">
      <c r="B268" s="1"/>
      <c r="C268" s="1"/>
      <c r="D268" s="1"/>
      <c r="E268" s="1"/>
      <c r="F268" s="1"/>
      <c r="G268" s="1"/>
      <c r="H268" s="1"/>
    </row>
    <row r="269">
      <c r="B269" s="1"/>
      <c r="C269" s="1"/>
      <c r="D269" s="1"/>
      <c r="E269" s="1"/>
      <c r="F269" s="1"/>
      <c r="G269" s="1"/>
      <c r="H269" s="1"/>
    </row>
    <row r="270">
      <c r="B270" s="1"/>
      <c r="C270" s="1"/>
      <c r="D270" s="1"/>
      <c r="E270" s="1"/>
      <c r="F270" s="1"/>
      <c r="G270" s="1"/>
      <c r="H270" s="1"/>
    </row>
    <row r="271">
      <c r="B271" s="1"/>
      <c r="C271" s="1"/>
      <c r="D271" s="1"/>
      <c r="E271" s="1"/>
      <c r="F271" s="1"/>
      <c r="G271" s="1"/>
      <c r="H271" s="1"/>
    </row>
    <row r="272">
      <c r="B272" s="1"/>
      <c r="C272" s="1"/>
      <c r="D272" s="1"/>
      <c r="E272" s="1"/>
      <c r="F272" s="1"/>
      <c r="G272" s="1"/>
      <c r="H272" s="1"/>
    </row>
    <row r="273">
      <c r="B273" s="1"/>
      <c r="C273" s="1"/>
      <c r="D273" s="1"/>
      <c r="E273" s="1"/>
      <c r="F273" s="1"/>
      <c r="G273" s="1"/>
      <c r="H273" s="1"/>
    </row>
    <row r="274">
      <c r="B274" s="1"/>
      <c r="C274" s="1"/>
      <c r="D274" s="1"/>
      <c r="E274" s="1"/>
      <c r="F274" s="1"/>
      <c r="G274" s="1"/>
      <c r="H274" s="1"/>
    </row>
    <row r="275">
      <c r="B275" s="1"/>
      <c r="C275" s="1"/>
      <c r="D275" s="1"/>
      <c r="E275" s="1"/>
      <c r="F275" s="1"/>
      <c r="G275" s="1"/>
      <c r="H275" s="1"/>
    </row>
    <row r="276">
      <c r="B276" s="1"/>
      <c r="C276" s="1"/>
      <c r="D276" s="1"/>
      <c r="E276" s="1"/>
      <c r="F276" s="1"/>
      <c r="G276" s="1"/>
      <c r="H276" s="1"/>
    </row>
    <row r="277">
      <c r="B277" s="1"/>
      <c r="C277" s="1"/>
      <c r="D277" s="1"/>
      <c r="E277" s="1"/>
      <c r="F277" s="1"/>
      <c r="G277" s="1"/>
      <c r="H277" s="1"/>
    </row>
    <row r="278">
      <c r="B278" s="1"/>
      <c r="C278" s="1"/>
      <c r="D278" s="1"/>
      <c r="E278" s="1"/>
      <c r="F278" s="1"/>
      <c r="G278" s="1"/>
      <c r="H278" s="1"/>
    </row>
    <row r="279">
      <c r="B279" s="1"/>
      <c r="C279" s="1"/>
      <c r="D279" s="1"/>
      <c r="E279" s="1"/>
      <c r="F279" s="1"/>
      <c r="G279" s="1"/>
      <c r="H279" s="1"/>
    </row>
    <row r="280">
      <c r="B280" s="1"/>
      <c r="C280" s="1"/>
      <c r="D280" s="1"/>
      <c r="E280" s="1"/>
      <c r="F280" s="1"/>
      <c r="G280" s="1"/>
      <c r="H280" s="1"/>
    </row>
    <row r="281">
      <c r="B281" s="1"/>
      <c r="C281" s="1"/>
      <c r="D281" s="1"/>
      <c r="E281" s="1"/>
      <c r="F281" s="1"/>
      <c r="G281" s="1"/>
      <c r="H281" s="1"/>
    </row>
    <row r="282">
      <c r="B282" s="1"/>
      <c r="C282" s="1"/>
      <c r="D282" s="1"/>
      <c r="E282" s="1"/>
      <c r="F282" s="1"/>
      <c r="G282" s="1"/>
      <c r="H282" s="1"/>
    </row>
    <row r="283">
      <c r="B283" s="1"/>
      <c r="C283" s="1"/>
      <c r="D283" s="1"/>
      <c r="E283" s="1"/>
      <c r="F283" s="1"/>
      <c r="G283" s="1"/>
      <c r="H283" s="1"/>
    </row>
    <row r="284">
      <c r="B284" s="1"/>
      <c r="C284" s="1"/>
      <c r="D284" s="1"/>
      <c r="E284" s="1"/>
      <c r="F284" s="1"/>
      <c r="G284" s="1"/>
      <c r="H284" s="1"/>
    </row>
    <row r="285">
      <c r="B285" s="1"/>
      <c r="C285" s="1"/>
      <c r="D285" s="1"/>
      <c r="E285" s="1"/>
      <c r="F285" s="1"/>
      <c r="G285" s="1"/>
      <c r="H285" s="1"/>
    </row>
    <row r="286">
      <c r="B286" s="1"/>
      <c r="C286" s="1"/>
      <c r="D286" s="1"/>
      <c r="E286" s="1"/>
      <c r="F286" s="1"/>
      <c r="G286" s="1"/>
      <c r="H286" s="1"/>
    </row>
    <row r="287">
      <c r="B287" s="1"/>
      <c r="C287" s="1"/>
      <c r="D287" s="1"/>
      <c r="E287" s="1"/>
      <c r="F287" s="1"/>
      <c r="G287" s="1"/>
      <c r="H287" s="1"/>
    </row>
    <row r="288">
      <c r="B288" s="1"/>
      <c r="C288" s="1"/>
      <c r="D288" s="1"/>
      <c r="E288" s="1"/>
      <c r="F288" s="1"/>
      <c r="G288" s="1"/>
      <c r="H288" s="1"/>
    </row>
    <row r="289">
      <c r="B289" s="1"/>
      <c r="C289" s="1"/>
      <c r="D289" s="1"/>
      <c r="E289" s="1"/>
      <c r="F289" s="1"/>
      <c r="G289" s="1"/>
      <c r="H289" s="1"/>
    </row>
    <row r="290">
      <c r="B290" s="1"/>
      <c r="C290" s="1"/>
      <c r="D290" s="1"/>
      <c r="E290" s="1"/>
      <c r="F290" s="1"/>
      <c r="G290" s="1"/>
      <c r="H290" s="1"/>
    </row>
    <row r="291">
      <c r="B291" s="1"/>
      <c r="C291" s="1"/>
      <c r="D291" s="1"/>
      <c r="E291" s="1"/>
      <c r="F291" s="1"/>
      <c r="G291" s="1"/>
      <c r="H291" s="1"/>
    </row>
    <row r="292">
      <c r="B292" s="1"/>
      <c r="C292" s="1"/>
      <c r="D292" s="1"/>
      <c r="E292" s="1"/>
      <c r="F292" s="1"/>
      <c r="G292" s="1"/>
      <c r="H292" s="1"/>
    </row>
    <row r="293">
      <c r="B293" s="1"/>
      <c r="C293" s="1"/>
      <c r="D293" s="1"/>
      <c r="E293" s="1"/>
      <c r="F293" s="1"/>
      <c r="G293" s="1"/>
      <c r="H293" s="1"/>
    </row>
    <row r="294">
      <c r="B294" s="1"/>
      <c r="C294" s="1"/>
      <c r="D294" s="1"/>
      <c r="E294" s="1"/>
      <c r="F294" s="1"/>
      <c r="G294" s="1"/>
      <c r="H294" s="1"/>
    </row>
    <row r="295">
      <c r="B295" s="1"/>
      <c r="C295" s="1"/>
      <c r="D295" s="1"/>
      <c r="E295" s="1"/>
      <c r="F295" s="1"/>
      <c r="G295" s="1"/>
      <c r="H295" s="1"/>
    </row>
    <row r="296">
      <c r="B296" s="1"/>
      <c r="C296" s="1"/>
      <c r="D296" s="1"/>
      <c r="E296" s="1"/>
      <c r="F296" s="1"/>
      <c r="G296" s="1"/>
      <c r="H296" s="1"/>
    </row>
    <row r="297">
      <c r="B297" s="1"/>
      <c r="C297" s="1"/>
      <c r="D297" s="1"/>
      <c r="E297" s="1"/>
      <c r="F297" s="1"/>
      <c r="G297" s="1"/>
      <c r="H297" s="1"/>
    </row>
    <row r="298">
      <c r="B298" s="1"/>
      <c r="C298" s="1"/>
      <c r="D298" s="1"/>
      <c r="E298" s="1"/>
      <c r="F298" s="1"/>
      <c r="G298" s="1"/>
      <c r="H298" s="1"/>
    </row>
    <row r="299">
      <c r="B299" s="1"/>
      <c r="C299" s="1"/>
      <c r="D299" s="1"/>
      <c r="E299" s="1"/>
      <c r="F299" s="1"/>
      <c r="G299" s="1"/>
      <c r="H299" s="1"/>
    </row>
    <row r="300">
      <c r="B300" s="1"/>
      <c r="C300" s="1"/>
      <c r="D300" s="1"/>
      <c r="E300" s="1"/>
      <c r="F300" s="1"/>
      <c r="G300" s="1"/>
      <c r="H300" s="1"/>
    </row>
    <row r="301">
      <c r="B301" s="1"/>
      <c r="C301" s="1"/>
      <c r="D301" s="1"/>
      <c r="E301" s="1"/>
      <c r="F301" s="1"/>
      <c r="G301" s="1"/>
      <c r="H301" s="1"/>
    </row>
    <row r="302">
      <c r="B302" s="1"/>
      <c r="C302" s="1"/>
      <c r="D302" s="1"/>
      <c r="E302" s="1"/>
      <c r="F302" s="1"/>
      <c r="G302" s="1"/>
      <c r="H302" s="1"/>
    </row>
    <row r="303">
      <c r="B303" s="1"/>
      <c r="C303" s="1"/>
      <c r="D303" s="1"/>
      <c r="E303" s="1"/>
      <c r="F303" s="1"/>
      <c r="G303" s="1"/>
      <c r="H303" s="1"/>
    </row>
    <row r="304">
      <c r="B304" s="1"/>
      <c r="C304" s="1"/>
      <c r="D304" s="1"/>
      <c r="E304" s="1"/>
      <c r="F304" s="1"/>
      <c r="G304" s="1"/>
      <c r="H304" s="1"/>
    </row>
    <row r="305">
      <c r="B305" s="1"/>
      <c r="C305" s="1"/>
      <c r="D305" s="1"/>
      <c r="E305" s="1"/>
      <c r="F305" s="1"/>
      <c r="G305" s="1"/>
      <c r="H305" s="1"/>
    </row>
    <row r="306">
      <c r="B306" s="1"/>
      <c r="C306" s="1"/>
      <c r="D306" s="1"/>
      <c r="E306" s="1"/>
      <c r="F306" s="1"/>
      <c r="G306" s="1"/>
      <c r="H306" s="1"/>
    </row>
    <row r="307">
      <c r="B307" s="1"/>
      <c r="C307" s="1"/>
      <c r="D307" s="1"/>
      <c r="E307" s="1"/>
      <c r="F307" s="1"/>
      <c r="G307" s="1"/>
      <c r="H307" s="1"/>
    </row>
    <row r="308">
      <c r="B308" s="1"/>
      <c r="C308" s="1"/>
      <c r="D308" s="1"/>
      <c r="E308" s="1"/>
      <c r="F308" s="1"/>
      <c r="G308" s="1"/>
      <c r="H308" s="1"/>
    </row>
    <row r="309">
      <c r="B309" s="1"/>
      <c r="C309" s="1"/>
      <c r="D309" s="1"/>
      <c r="E309" s="1"/>
      <c r="F309" s="1"/>
      <c r="G309" s="1"/>
      <c r="H309" s="1"/>
    </row>
    <row r="310">
      <c r="B310" s="1"/>
      <c r="C310" s="1"/>
      <c r="D310" s="1"/>
      <c r="E310" s="1"/>
      <c r="F310" s="1"/>
      <c r="G310" s="1"/>
      <c r="H310" s="1"/>
    </row>
    <row r="311">
      <c r="B311" s="1"/>
      <c r="C311" s="1"/>
      <c r="D311" s="1"/>
      <c r="E311" s="1"/>
      <c r="F311" s="1"/>
      <c r="G311" s="1"/>
      <c r="H311" s="1"/>
    </row>
    <row r="312">
      <c r="B312" s="1"/>
      <c r="C312" s="1"/>
      <c r="D312" s="1"/>
      <c r="E312" s="1"/>
      <c r="F312" s="1"/>
      <c r="G312" s="1"/>
      <c r="H312" s="1"/>
    </row>
    <row r="313">
      <c r="B313" s="1"/>
      <c r="C313" s="1"/>
      <c r="D313" s="1"/>
      <c r="E313" s="1"/>
      <c r="F313" s="1"/>
      <c r="G313" s="1"/>
      <c r="H313" s="1"/>
    </row>
    <row r="314">
      <c r="B314" s="1"/>
      <c r="C314" s="1"/>
      <c r="D314" s="1"/>
      <c r="E314" s="1"/>
      <c r="F314" s="1"/>
      <c r="G314" s="1"/>
      <c r="H314" s="1"/>
    </row>
    <row r="315">
      <c r="B315" s="1"/>
      <c r="C315" s="1"/>
      <c r="D315" s="1"/>
      <c r="E315" s="1"/>
      <c r="F315" s="1"/>
      <c r="G315" s="1"/>
      <c r="H315" s="1"/>
    </row>
    <row r="316">
      <c r="B316" s="1"/>
      <c r="C316" s="1"/>
      <c r="D316" s="1"/>
      <c r="E316" s="1"/>
      <c r="F316" s="1"/>
      <c r="G316" s="1"/>
      <c r="H316" s="1"/>
    </row>
    <row r="317">
      <c r="B317" s="1"/>
      <c r="C317" s="1"/>
      <c r="D317" s="1"/>
      <c r="E317" s="1"/>
      <c r="F317" s="1"/>
      <c r="G317" s="1"/>
      <c r="H317" s="1"/>
    </row>
    <row r="318">
      <c r="B318" s="1"/>
      <c r="C318" s="1"/>
      <c r="D318" s="1"/>
      <c r="E318" s="1"/>
      <c r="F318" s="1"/>
      <c r="G318" s="1"/>
      <c r="H318" s="1"/>
    </row>
    <row r="319">
      <c r="B319" s="1"/>
      <c r="C319" s="1"/>
      <c r="D319" s="1"/>
      <c r="E319" s="1"/>
      <c r="F319" s="1"/>
      <c r="G319" s="1"/>
      <c r="H319" s="1"/>
    </row>
    <row r="320">
      <c r="B320" s="1"/>
      <c r="C320" s="1"/>
      <c r="D320" s="1"/>
      <c r="E320" s="1"/>
      <c r="F320" s="1"/>
      <c r="G320" s="1"/>
      <c r="H320" s="1"/>
    </row>
    <row r="321">
      <c r="B321" s="1"/>
      <c r="C321" s="1"/>
      <c r="D321" s="1"/>
      <c r="E321" s="1"/>
      <c r="F321" s="1"/>
      <c r="G321" s="1"/>
      <c r="H321" s="1"/>
    </row>
    <row r="322">
      <c r="B322" s="1"/>
      <c r="C322" s="1"/>
      <c r="D322" s="1"/>
      <c r="E322" s="1"/>
      <c r="F322" s="1"/>
      <c r="G322" s="1"/>
      <c r="H322" s="1"/>
    </row>
    <row r="323">
      <c r="B323" s="1"/>
      <c r="C323" s="1"/>
      <c r="D323" s="1"/>
      <c r="E323" s="1"/>
      <c r="F323" s="1"/>
      <c r="G323" s="1"/>
      <c r="H323" s="1"/>
    </row>
    <row r="324">
      <c r="B324" s="1"/>
      <c r="C324" s="1"/>
      <c r="D324" s="1"/>
      <c r="E324" s="1"/>
      <c r="F324" s="1"/>
      <c r="G324" s="1"/>
      <c r="H324" s="1"/>
    </row>
    <row r="325">
      <c r="B325" s="1"/>
      <c r="C325" s="1"/>
      <c r="D325" s="1"/>
      <c r="E325" s="1"/>
      <c r="F325" s="1"/>
      <c r="G325" s="1"/>
      <c r="H325" s="1"/>
    </row>
    <row r="326">
      <c r="B326" s="1"/>
      <c r="C326" s="1"/>
      <c r="D326" s="1"/>
      <c r="E326" s="1"/>
      <c r="F326" s="1"/>
      <c r="G326" s="1"/>
      <c r="H326" s="1"/>
    </row>
    <row r="327">
      <c r="B327" s="1"/>
      <c r="C327" s="1"/>
      <c r="D327" s="1"/>
      <c r="E327" s="1"/>
      <c r="F327" s="1"/>
      <c r="G327" s="1"/>
      <c r="H327" s="1"/>
    </row>
    <row r="328">
      <c r="B328" s="1"/>
      <c r="C328" s="1"/>
      <c r="D328" s="1"/>
      <c r="E328" s="1"/>
      <c r="F328" s="1"/>
      <c r="G328" s="1"/>
      <c r="H328" s="1"/>
    </row>
    <row r="329">
      <c r="B329" s="1"/>
      <c r="C329" s="1"/>
      <c r="D329" s="1"/>
      <c r="E329" s="1"/>
      <c r="F329" s="1"/>
      <c r="G329" s="1"/>
      <c r="H329" s="1"/>
    </row>
    <row r="330">
      <c r="B330" s="1"/>
      <c r="C330" s="1"/>
      <c r="D330" s="1"/>
      <c r="E330" s="1"/>
      <c r="F330" s="1"/>
      <c r="G330" s="1"/>
      <c r="H330" s="1"/>
    </row>
    <row r="331">
      <c r="B331" s="1"/>
      <c r="C331" s="1"/>
      <c r="D331" s="1"/>
      <c r="E331" s="1"/>
      <c r="F331" s="1"/>
      <c r="G331" s="1"/>
      <c r="H331" s="1"/>
    </row>
    <row r="332">
      <c r="B332" s="1"/>
      <c r="C332" s="1"/>
      <c r="D332" s="1"/>
      <c r="E332" s="1"/>
      <c r="F332" s="1"/>
      <c r="G332" s="1"/>
      <c r="H332" s="1"/>
    </row>
    <row r="333">
      <c r="B333" s="1"/>
      <c r="C333" s="1"/>
      <c r="D333" s="1"/>
      <c r="E333" s="1"/>
      <c r="F333" s="1"/>
      <c r="G333" s="1"/>
      <c r="H333" s="1"/>
    </row>
    <row r="334">
      <c r="B334" s="1"/>
      <c r="C334" s="1"/>
      <c r="D334" s="1"/>
      <c r="E334" s="1"/>
      <c r="F334" s="1"/>
      <c r="G334" s="1"/>
      <c r="H334" s="1"/>
    </row>
    <row r="335">
      <c r="B335" s="1"/>
      <c r="C335" s="1"/>
      <c r="D335" s="1"/>
      <c r="E335" s="1"/>
      <c r="F335" s="1"/>
      <c r="G335" s="1"/>
      <c r="H335" s="1"/>
    </row>
    <row r="336">
      <c r="B336" s="1"/>
      <c r="C336" s="1"/>
      <c r="D336" s="1"/>
      <c r="E336" s="1"/>
      <c r="F336" s="1"/>
      <c r="G336" s="1"/>
      <c r="H336" s="1"/>
    </row>
    <row r="337">
      <c r="B337" s="1"/>
      <c r="C337" s="1"/>
      <c r="D337" s="1"/>
      <c r="E337" s="1"/>
      <c r="F337" s="1"/>
      <c r="G337" s="1"/>
      <c r="H337" s="1"/>
    </row>
    <row r="338">
      <c r="B338" s="1"/>
      <c r="C338" s="1"/>
      <c r="D338" s="1"/>
      <c r="E338" s="1"/>
      <c r="F338" s="1"/>
      <c r="G338" s="1"/>
      <c r="H338" s="1"/>
    </row>
    <row r="339">
      <c r="B339" s="1"/>
      <c r="C339" s="1"/>
      <c r="D339" s="1"/>
      <c r="E339" s="1"/>
      <c r="F339" s="1"/>
      <c r="G339" s="1"/>
      <c r="H339" s="1"/>
    </row>
    <row r="340">
      <c r="B340" s="1"/>
      <c r="C340" s="1"/>
      <c r="D340" s="1"/>
      <c r="E340" s="1"/>
      <c r="F340" s="1"/>
      <c r="G340" s="1"/>
      <c r="H340" s="1"/>
    </row>
    <row r="341">
      <c r="B341" s="1"/>
      <c r="C341" s="1"/>
      <c r="D341" s="1"/>
      <c r="E341" s="1"/>
      <c r="F341" s="1"/>
      <c r="G341" s="1"/>
      <c r="H341" s="1"/>
    </row>
    <row r="342">
      <c r="B342" s="1"/>
      <c r="C342" s="1"/>
      <c r="D342" s="1"/>
      <c r="E342" s="1"/>
      <c r="F342" s="1"/>
      <c r="G342" s="1"/>
      <c r="H342" s="1"/>
    </row>
    <row r="343">
      <c r="B343" s="1"/>
      <c r="C343" s="1"/>
      <c r="D343" s="1"/>
      <c r="E343" s="1"/>
      <c r="F343" s="1"/>
      <c r="G343" s="1"/>
      <c r="H343" s="1"/>
    </row>
    <row r="344">
      <c r="B344" s="1"/>
      <c r="C344" s="1"/>
      <c r="D344" s="1"/>
      <c r="E344" s="1"/>
      <c r="F344" s="1"/>
      <c r="G344" s="1"/>
      <c r="H344" s="1"/>
    </row>
    <row r="345">
      <c r="B345" s="1"/>
      <c r="C345" s="1"/>
      <c r="D345" s="1"/>
      <c r="E345" s="1"/>
      <c r="F345" s="1"/>
      <c r="G345" s="1"/>
      <c r="H345" s="1"/>
    </row>
    <row r="346">
      <c r="B346" s="1"/>
      <c r="C346" s="1"/>
      <c r="D346" s="1"/>
      <c r="E346" s="1"/>
      <c r="F346" s="1"/>
      <c r="G346" s="1"/>
      <c r="H346" s="1"/>
    </row>
    <row r="347">
      <c r="B347" s="1"/>
      <c r="C347" s="1"/>
      <c r="D347" s="1"/>
      <c r="E347" s="1"/>
      <c r="F347" s="1"/>
      <c r="G347" s="1"/>
      <c r="H347" s="1"/>
    </row>
    <row r="348">
      <c r="B348" s="1"/>
      <c r="C348" s="1"/>
      <c r="D348" s="1"/>
      <c r="E348" s="1"/>
      <c r="F348" s="1"/>
      <c r="G348" s="1"/>
      <c r="H348" s="1"/>
    </row>
    <row r="349">
      <c r="B349" s="1"/>
      <c r="C349" s="1"/>
      <c r="D349" s="1"/>
      <c r="E349" s="1"/>
      <c r="F349" s="1"/>
      <c r="G349" s="1"/>
      <c r="H349" s="1"/>
    </row>
    <row r="350">
      <c r="B350" s="1"/>
      <c r="C350" s="1"/>
      <c r="D350" s="1"/>
      <c r="E350" s="1"/>
      <c r="F350" s="1"/>
      <c r="G350" s="1"/>
      <c r="H350" s="1"/>
    </row>
    <row r="351">
      <c r="B351" s="1"/>
      <c r="C351" s="1"/>
      <c r="D351" s="1"/>
      <c r="E351" s="1"/>
      <c r="F351" s="1"/>
      <c r="G351" s="1"/>
      <c r="H351" s="1"/>
    </row>
    <row r="352">
      <c r="B352" s="1"/>
      <c r="C352" s="1"/>
      <c r="D352" s="1"/>
      <c r="E352" s="1"/>
      <c r="F352" s="1"/>
      <c r="G352" s="1"/>
      <c r="H352" s="1"/>
    </row>
    <row r="353">
      <c r="B353" s="1"/>
      <c r="C353" s="1"/>
      <c r="D353" s="1"/>
      <c r="E353" s="1"/>
      <c r="F353" s="1"/>
      <c r="G353" s="1"/>
      <c r="H353" s="1"/>
    </row>
    <row r="354">
      <c r="B354" s="1"/>
      <c r="C354" s="1"/>
      <c r="D354" s="1"/>
      <c r="E354" s="1"/>
      <c r="F354" s="1"/>
      <c r="G354" s="1"/>
      <c r="H354" s="1"/>
    </row>
    <row r="355">
      <c r="B355" s="1"/>
      <c r="C355" s="1"/>
      <c r="D355" s="1"/>
      <c r="E355" s="1"/>
      <c r="F355" s="1"/>
      <c r="G355" s="1"/>
      <c r="H355" s="1"/>
    </row>
    <row r="356">
      <c r="B356" s="1"/>
      <c r="C356" s="1"/>
      <c r="D356" s="1"/>
      <c r="E356" s="1"/>
      <c r="F356" s="1"/>
      <c r="G356" s="1"/>
      <c r="H356" s="1"/>
    </row>
    <row r="357">
      <c r="B357" s="1"/>
      <c r="C357" s="1"/>
      <c r="D357" s="1"/>
      <c r="E357" s="1"/>
      <c r="F357" s="1"/>
      <c r="G357" s="1"/>
      <c r="H357" s="1"/>
    </row>
    <row r="358">
      <c r="B358" s="1"/>
      <c r="C358" s="1"/>
      <c r="D358" s="1"/>
      <c r="E358" s="1"/>
      <c r="F358" s="1"/>
      <c r="G358" s="1"/>
      <c r="H358" s="1"/>
    </row>
    <row r="359">
      <c r="B359" s="1"/>
      <c r="C359" s="1"/>
      <c r="D359" s="1"/>
      <c r="E359" s="1"/>
      <c r="F359" s="1"/>
      <c r="G359" s="1"/>
      <c r="H359" s="1"/>
    </row>
    <row r="360">
      <c r="B360" s="1"/>
      <c r="C360" s="1"/>
      <c r="D360" s="1"/>
      <c r="E360" s="1"/>
      <c r="F360" s="1"/>
      <c r="G360" s="1"/>
      <c r="H360" s="1"/>
    </row>
    <row r="361">
      <c r="B361" s="1"/>
      <c r="C361" s="1"/>
      <c r="D361" s="1"/>
      <c r="E361" s="1"/>
      <c r="F361" s="1"/>
      <c r="G361" s="1"/>
      <c r="H361" s="1"/>
    </row>
    <row r="362">
      <c r="B362" s="1"/>
      <c r="C362" s="1"/>
      <c r="D362" s="1"/>
      <c r="E362" s="1"/>
      <c r="F362" s="1"/>
      <c r="G362" s="1"/>
      <c r="H362" s="1"/>
    </row>
    <row r="363">
      <c r="B363" s="1"/>
      <c r="C363" s="1"/>
      <c r="D363" s="1"/>
      <c r="E363" s="1"/>
      <c r="F363" s="1"/>
      <c r="G363" s="1"/>
      <c r="H363" s="1"/>
    </row>
    <row r="364">
      <c r="B364" s="1"/>
      <c r="C364" s="1"/>
      <c r="D364" s="1"/>
      <c r="E364" s="1"/>
      <c r="F364" s="1"/>
      <c r="G364" s="1"/>
      <c r="H364" s="1"/>
    </row>
    <row r="365">
      <c r="B365" s="1"/>
      <c r="C365" s="1"/>
      <c r="D365" s="1"/>
      <c r="E365" s="1"/>
      <c r="F365" s="1"/>
      <c r="G365" s="1"/>
      <c r="H365" s="1"/>
    </row>
    <row r="366">
      <c r="B366" s="1"/>
      <c r="C366" s="1"/>
      <c r="D366" s="1"/>
      <c r="E366" s="1"/>
      <c r="F366" s="1"/>
      <c r="G366" s="1"/>
      <c r="H366" s="1"/>
    </row>
    <row r="367">
      <c r="B367" s="1"/>
      <c r="C367" s="1"/>
      <c r="D367" s="1"/>
      <c r="E367" s="1"/>
      <c r="F367" s="1"/>
      <c r="G367" s="1"/>
      <c r="H367" s="1"/>
    </row>
    <row r="368">
      <c r="B368" s="1"/>
      <c r="C368" s="1"/>
      <c r="D368" s="1"/>
      <c r="E368" s="1"/>
      <c r="F368" s="1"/>
      <c r="G368" s="1"/>
      <c r="H368" s="1"/>
    </row>
    <row r="369">
      <c r="B369" s="1"/>
      <c r="C369" s="1"/>
      <c r="D369" s="1"/>
      <c r="E369" s="1"/>
      <c r="F369" s="1"/>
      <c r="G369" s="1"/>
      <c r="H369" s="1"/>
    </row>
    <row r="370">
      <c r="B370" s="1"/>
      <c r="C370" s="1"/>
      <c r="D370" s="1"/>
      <c r="E370" s="1"/>
      <c r="F370" s="1"/>
      <c r="G370" s="1"/>
      <c r="H370" s="1"/>
    </row>
    <row r="371">
      <c r="B371" s="1"/>
      <c r="C371" s="1"/>
      <c r="D371" s="1"/>
      <c r="E371" s="1"/>
      <c r="F371" s="1"/>
      <c r="G371" s="1"/>
      <c r="H371" s="1"/>
    </row>
    <row r="372">
      <c r="B372" s="1"/>
      <c r="C372" s="1"/>
      <c r="D372" s="1"/>
      <c r="E372" s="1"/>
      <c r="F372" s="1"/>
      <c r="G372" s="1"/>
      <c r="H372" s="1"/>
    </row>
    <row r="373">
      <c r="B373" s="1"/>
      <c r="C373" s="1"/>
      <c r="D373" s="1"/>
      <c r="E373" s="1"/>
      <c r="F373" s="1"/>
      <c r="G373" s="1"/>
      <c r="H373" s="1"/>
    </row>
    <row r="374">
      <c r="B374" s="1"/>
      <c r="C374" s="1"/>
      <c r="D374" s="1"/>
      <c r="E374" s="1"/>
      <c r="F374" s="1"/>
      <c r="G374" s="1"/>
      <c r="H374" s="1"/>
    </row>
    <row r="375">
      <c r="B375" s="1"/>
      <c r="C375" s="1"/>
      <c r="D375" s="1"/>
      <c r="E375" s="1"/>
      <c r="F375" s="1"/>
      <c r="G375" s="1"/>
      <c r="H375" s="1"/>
    </row>
    <row r="376">
      <c r="B376" s="1"/>
      <c r="C376" s="1"/>
      <c r="D376" s="1"/>
      <c r="E376" s="1"/>
      <c r="F376" s="1"/>
      <c r="G376" s="1"/>
      <c r="H376" s="1"/>
    </row>
    <row r="377">
      <c r="B377" s="1"/>
      <c r="C377" s="1"/>
      <c r="D377" s="1"/>
      <c r="E377" s="1"/>
      <c r="F377" s="1"/>
      <c r="G377" s="1"/>
      <c r="H377" s="1"/>
    </row>
    <row r="378">
      <c r="B378" s="1"/>
      <c r="C378" s="1"/>
      <c r="D378" s="1"/>
      <c r="E378" s="1"/>
      <c r="F378" s="1"/>
      <c r="G378" s="1"/>
      <c r="H378" s="1"/>
    </row>
    <row r="379">
      <c r="B379" s="1"/>
      <c r="C379" s="1"/>
      <c r="D379" s="1"/>
      <c r="E379" s="1"/>
      <c r="F379" s="1"/>
      <c r="G379" s="1"/>
      <c r="H379" s="1"/>
    </row>
    <row r="380">
      <c r="B380" s="1"/>
      <c r="C380" s="1"/>
      <c r="D380" s="1"/>
      <c r="E380" s="1"/>
      <c r="F380" s="1"/>
      <c r="G380" s="1"/>
      <c r="H380" s="1"/>
    </row>
    <row r="381">
      <c r="B381" s="1"/>
      <c r="C381" s="1"/>
      <c r="D381" s="1"/>
      <c r="E381" s="1"/>
      <c r="F381" s="1"/>
      <c r="G381" s="1"/>
      <c r="H381" s="1"/>
    </row>
    <row r="382">
      <c r="B382" s="1"/>
      <c r="C382" s="1"/>
      <c r="D382" s="1"/>
      <c r="E382" s="1"/>
      <c r="F382" s="1"/>
      <c r="G382" s="1"/>
      <c r="H382" s="1"/>
    </row>
    <row r="383">
      <c r="B383" s="1"/>
      <c r="C383" s="1"/>
      <c r="D383" s="1"/>
      <c r="E383" s="1"/>
      <c r="F383" s="1"/>
      <c r="G383" s="1"/>
      <c r="H383" s="1"/>
    </row>
    <row r="384">
      <c r="B384" s="1"/>
      <c r="C384" s="1"/>
      <c r="D384" s="1"/>
      <c r="E384" s="1"/>
      <c r="F384" s="1"/>
      <c r="G384" s="1"/>
      <c r="H384" s="1"/>
    </row>
    <row r="385">
      <c r="B385" s="1"/>
      <c r="C385" s="1"/>
      <c r="D385" s="1"/>
      <c r="E385" s="1"/>
      <c r="F385" s="1"/>
      <c r="G385" s="1"/>
      <c r="H385" s="1"/>
    </row>
    <row r="386">
      <c r="B386" s="1"/>
      <c r="C386" s="1"/>
      <c r="D386" s="1"/>
      <c r="E386" s="1"/>
      <c r="F386" s="1"/>
      <c r="G386" s="1"/>
      <c r="H386" s="1"/>
    </row>
    <row r="387">
      <c r="B387" s="1"/>
      <c r="C387" s="1"/>
      <c r="D387" s="1"/>
      <c r="E387" s="1"/>
      <c r="F387" s="1"/>
      <c r="G387" s="1"/>
      <c r="H387" s="1"/>
    </row>
    <row r="388">
      <c r="B388" s="1"/>
      <c r="C388" s="1"/>
      <c r="D388" s="1"/>
      <c r="E388" s="1"/>
      <c r="F388" s="1"/>
      <c r="G388" s="1"/>
      <c r="H388" s="1"/>
    </row>
    <row r="389">
      <c r="B389" s="1"/>
      <c r="C389" s="1"/>
      <c r="D389" s="1"/>
      <c r="E389" s="1"/>
      <c r="F389" s="1"/>
      <c r="G389" s="1"/>
      <c r="H389" s="1"/>
    </row>
    <row r="390">
      <c r="B390" s="1"/>
      <c r="C390" s="1"/>
      <c r="D390" s="1"/>
      <c r="E390" s="1"/>
      <c r="F390" s="1"/>
      <c r="G390" s="1"/>
      <c r="H390" s="1"/>
    </row>
    <row r="391">
      <c r="B391" s="1"/>
      <c r="C391" s="1"/>
      <c r="D391" s="1"/>
      <c r="E391" s="1"/>
      <c r="F391" s="1"/>
      <c r="G391" s="1"/>
      <c r="H391" s="1"/>
    </row>
    <row r="392">
      <c r="B392" s="1"/>
      <c r="C392" s="1"/>
      <c r="D392" s="1"/>
      <c r="E392" s="1"/>
      <c r="F392" s="1"/>
      <c r="G392" s="1"/>
      <c r="H392" s="1"/>
    </row>
    <row r="393">
      <c r="B393" s="1"/>
      <c r="C393" s="1"/>
      <c r="D393" s="1"/>
      <c r="E393" s="1"/>
      <c r="F393" s="1"/>
      <c r="G393" s="1"/>
      <c r="H393" s="1"/>
    </row>
    <row r="394">
      <c r="B394" s="1"/>
      <c r="C394" s="1"/>
      <c r="D394" s="1"/>
      <c r="E394" s="1"/>
      <c r="F394" s="1"/>
      <c r="G394" s="1"/>
      <c r="H394" s="1"/>
    </row>
    <row r="395">
      <c r="B395" s="1"/>
      <c r="C395" s="1"/>
      <c r="D395" s="1"/>
      <c r="E395" s="1"/>
      <c r="F395" s="1"/>
      <c r="G395" s="1"/>
      <c r="H395" s="1"/>
    </row>
    <row r="396">
      <c r="B396" s="1"/>
      <c r="C396" s="1"/>
      <c r="D396" s="1"/>
      <c r="E396" s="1"/>
      <c r="F396" s="1"/>
      <c r="G396" s="1"/>
      <c r="H396" s="1"/>
    </row>
    <row r="397">
      <c r="B397" s="1"/>
      <c r="C397" s="1"/>
      <c r="D397" s="1"/>
      <c r="E397" s="1"/>
      <c r="F397" s="1"/>
      <c r="G397" s="1"/>
      <c r="H397" s="1"/>
    </row>
    <row r="398">
      <c r="B398" s="1"/>
      <c r="C398" s="1"/>
      <c r="D398" s="1"/>
      <c r="E398" s="1"/>
      <c r="F398" s="1"/>
      <c r="G398" s="1"/>
      <c r="H398" s="1"/>
    </row>
    <row r="399">
      <c r="B399" s="1"/>
      <c r="C399" s="1"/>
      <c r="D399" s="1"/>
      <c r="E399" s="1"/>
      <c r="F399" s="1"/>
      <c r="G399" s="1"/>
      <c r="H399" s="1"/>
    </row>
    <row r="400">
      <c r="B400" s="1"/>
      <c r="C400" s="1"/>
      <c r="D400" s="1"/>
      <c r="E400" s="1"/>
      <c r="F400" s="1"/>
      <c r="G400" s="1"/>
      <c r="H400" s="1"/>
    </row>
    <row r="401">
      <c r="B401" s="1"/>
      <c r="C401" s="1"/>
      <c r="D401" s="1"/>
      <c r="E401" s="1"/>
      <c r="F401" s="1"/>
      <c r="G401" s="1"/>
      <c r="H401" s="1"/>
    </row>
    <row r="402">
      <c r="B402" s="1"/>
      <c r="C402" s="1"/>
      <c r="D402" s="1"/>
      <c r="E402" s="1"/>
      <c r="F402" s="1"/>
      <c r="G402" s="1"/>
      <c r="H402" s="1"/>
    </row>
    <row r="403">
      <c r="B403" s="1"/>
      <c r="C403" s="1"/>
      <c r="D403" s="1"/>
      <c r="E403" s="1"/>
      <c r="F403" s="1"/>
      <c r="G403" s="1"/>
      <c r="H403" s="1"/>
    </row>
    <row r="404">
      <c r="B404" s="1"/>
      <c r="C404" s="1"/>
      <c r="D404" s="1"/>
      <c r="E404" s="1"/>
      <c r="F404" s="1"/>
      <c r="G404" s="1"/>
      <c r="H404" s="1"/>
    </row>
    <row r="405">
      <c r="B405" s="1"/>
      <c r="C405" s="1"/>
      <c r="D405" s="1"/>
      <c r="E405" s="1"/>
      <c r="F405" s="1"/>
      <c r="G405" s="1"/>
      <c r="H405" s="1"/>
    </row>
    <row r="406">
      <c r="B406" s="1"/>
      <c r="C406" s="1"/>
      <c r="D406" s="1"/>
      <c r="E406" s="1"/>
      <c r="F406" s="1"/>
      <c r="G406" s="1"/>
      <c r="H406" s="1"/>
    </row>
    <row r="407">
      <c r="B407" s="1"/>
      <c r="C407" s="1"/>
      <c r="D407" s="1"/>
      <c r="E407" s="1"/>
      <c r="F407" s="1"/>
      <c r="G407" s="1"/>
      <c r="H407" s="1"/>
    </row>
    <row r="408">
      <c r="B408" s="1"/>
      <c r="C408" s="1"/>
      <c r="D408" s="1"/>
      <c r="E408" s="1"/>
      <c r="F408" s="1"/>
      <c r="G408" s="1"/>
      <c r="H408" s="1"/>
    </row>
    <row r="409">
      <c r="B409" s="1"/>
      <c r="C409" s="1"/>
      <c r="D409" s="1"/>
      <c r="E409" s="1"/>
      <c r="F409" s="1"/>
      <c r="G409" s="1"/>
      <c r="H409" s="1"/>
    </row>
    <row r="410">
      <c r="B410" s="1"/>
      <c r="C410" s="1"/>
      <c r="D410" s="1"/>
      <c r="E410" s="1"/>
      <c r="F410" s="1"/>
      <c r="G410" s="1"/>
      <c r="H410" s="1"/>
    </row>
    <row r="411">
      <c r="B411" s="1"/>
      <c r="C411" s="1"/>
      <c r="D411" s="1"/>
      <c r="E411" s="1"/>
      <c r="F411" s="1"/>
      <c r="G411" s="1"/>
      <c r="H411" s="1"/>
    </row>
    <row r="412">
      <c r="B412" s="1"/>
      <c r="C412" s="1"/>
      <c r="D412" s="1"/>
      <c r="E412" s="1"/>
      <c r="F412" s="1"/>
      <c r="G412" s="1"/>
      <c r="H412" s="1"/>
    </row>
    <row r="413">
      <c r="B413" s="1"/>
      <c r="C413" s="1"/>
      <c r="D413" s="1"/>
      <c r="E413" s="1"/>
      <c r="F413" s="1"/>
      <c r="G413" s="1"/>
      <c r="H413" s="1"/>
    </row>
    <row r="414">
      <c r="B414" s="1"/>
      <c r="C414" s="1"/>
      <c r="D414" s="1"/>
      <c r="E414" s="1"/>
      <c r="F414" s="1"/>
      <c r="G414" s="1"/>
      <c r="H414" s="1"/>
    </row>
    <row r="415">
      <c r="B415" s="1"/>
      <c r="C415" s="1"/>
      <c r="D415" s="1"/>
      <c r="E415" s="1"/>
      <c r="F415" s="1"/>
      <c r="G415" s="1"/>
      <c r="H415" s="1"/>
    </row>
    <row r="416">
      <c r="B416" s="1"/>
      <c r="C416" s="1"/>
      <c r="D416" s="1"/>
      <c r="E416" s="1"/>
      <c r="F416" s="1"/>
      <c r="G416" s="1"/>
      <c r="H416" s="1"/>
    </row>
    <row r="417">
      <c r="B417" s="1"/>
      <c r="C417" s="1"/>
      <c r="D417" s="1"/>
      <c r="E417" s="1"/>
      <c r="F417" s="1"/>
      <c r="G417" s="1"/>
      <c r="H417" s="1"/>
    </row>
    <row r="418">
      <c r="B418" s="1"/>
      <c r="C418" s="1"/>
      <c r="D418" s="1"/>
      <c r="E418" s="1"/>
      <c r="F418" s="1"/>
      <c r="G418" s="1"/>
      <c r="H418" s="1"/>
    </row>
    <row r="419">
      <c r="B419" s="1"/>
      <c r="C419" s="1"/>
      <c r="D419" s="1"/>
      <c r="E419" s="1"/>
      <c r="F419" s="1"/>
      <c r="G419" s="1"/>
      <c r="H419" s="1"/>
    </row>
    <row r="420">
      <c r="B420" s="1"/>
      <c r="C420" s="1"/>
      <c r="D420" s="1"/>
      <c r="E420" s="1"/>
      <c r="F420" s="1"/>
      <c r="G420" s="1"/>
      <c r="H420" s="1"/>
    </row>
    <row r="421">
      <c r="B421" s="1"/>
      <c r="C421" s="1"/>
      <c r="D421" s="1"/>
      <c r="E421" s="1"/>
      <c r="F421" s="1"/>
      <c r="G421" s="1"/>
      <c r="H421" s="1"/>
    </row>
    <row r="422">
      <c r="B422" s="1"/>
      <c r="C422" s="1"/>
      <c r="D422" s="1"/>
      <c r="E422" s="1"/>
      <c r="F422" s="1"/>
      <c r="G422" s="1"/>
      <c r="H422" s="1"/>
    </row>
    <row r="423">
      <c r="B423" s="1"/>
      <c r="C423" s="1"/>
      <c r="D423" s="1"/>
      <c r="E423" s="1"/>
      <c r="F423" s="1"/>
      <c r="G423" s="1"/>
      <c r="H423" s="1"/>
    </row>
    <row r="424">
      <c r="B424" s="1"/>
      <c r="C424" s="1"/>
      <c r="D424" s="1"/>
      <c r="E424" s="1"/>
      <c r="F424" s="1"/>
      <c r="G424" s="1"/>
      <c r="H424" s="1"/>
    </row>
    <row r="425">
      <c r="B425" s="1"/>
      <c r="C425" s="1"/>
      <c r="D425" s="1"/>
      <c r="E425" s="1"/>
      <c r="F425" s="1"/>
      <c r="G425" s="1"/>
      <c r="H425" s="1"/>
    </row>
    <row r="426">
      <c r="B426" s="1"/>
      <c r="C426" s="1"/>
      <c r="D426" s="1"/>
      <c r="E426" s="1"/>
      <c r="F426" s="1"/>
      <c r="G426" s="1"/>
      <c r="H426" s="1"/>
    </row>
    <row r="427">
      <c r="B427" s="1"/>
      <c r="C427" s="1"/>
      <c r="D427" s="1"/>
      <c r="E427" s="1"/>
      <c r="F427" s="1"/>
      <c r="G427" s="1"/>
      <c r="H427" s="1"/>
    </row>
    <row r="428">
      <c r="B428" s="1"/>
      <c r="C428" s="1"/>
      <c r="D428" s="1"/>
      <c r="E428" s="1"/>
      <c r="F428" s="1"/>
      <c r="G428" s="1"/>
      <c r="H428" s="1"/>
    </row>
    <row r="429">
      <c r="B429" s="1"/>
      <c r="C429" s="1"/>
      <c r="D429" s="1"/>
      <c r="E429" s="1"/>
      <c r="F429" s="1"/>
      <c r="G429" s="1"/>
      <c r="H429" s="1"/>
    </row>
    <row r="430">
      <c r="B430" s="1"/>
      <c r="C430" s="1"/>
      <c r="D430" s="1"/>
      <c r="E430" s="1"/>
      <c r="F430" s="1"/>
      <c r="G430" s="1"/>
      <c r="H430" s="1"/>
    </row>
    <row r="431">
      <c r="B431" s="1"/>
      <c r="C431" s="1"/>
      <c r="D431" s="1"/>
      <c r="E431" s="1"/>
      <c r="F431" s="1"/>
      <c r="G431" s="1"/>
      <c r="H431" s="1"/>
    </row>
    <row r="432">
      <c r="B432" s="1"/>
      <c r="C432" s="1"/>
      <c r="D432" s="1"/>
      <c r="E432" s="1"/>
      <c r="F432" s="1"/>
      <c r="G432" s="1"/>
      <c r="H432" s="1"/>
    </row>
    <row r="433">
      <c r="B433" s="1"/>
      <c r="C433" s="1"/>
      <c r="D433" s="1"/>
      <c r="E433" s="1"/>
      <c r="F433" s="1"/>
      <c r="G433" s="1"/>
      <c r="H433" s="1"/>
    </row>
    <row r="434">
      <c r="B434" s="1"/>
      <c r="C434" s="1"/>
      <c r="D434" s="1"/>
      <c r="E434" s="1"/>
      <c r="F434" s="1"/>
      <c r="G434" s="1"/>
      <c r="H434" s="1"/>
    </row>
    <row r="435">
      <c r="B435" s="1"/>
      <c r="C435" s="1"/>
      <c r="D435" s="1"/>
      <c r="E435" s="1"/>
      <c r="F435" s="1"/>
      <c r="G435" s="1"/>
      <c r="H435" s="1"/>
    </row>
    <row r="436">
      <c r="B436" s="1"/>
      <c r="C436" s="1"/>
      <c r="D436" s="1"/>
      <c r="E436" s="1"/>
      <c r="F436" s="1"/>
      <c r="G436" s="1"/>
      <c r="H436" s="1"/>
    </row>
    <row r="437">
      <c r="B437" s="1"/>
      <c r="C437" s="1"/>
      <c r="D437" s="1"/>
      <c r="E437" s="1"/>
      <c r="F437" s="1"/>
      <c r="G437" s="1"/>
      <c r="H437" s="1"/>
    </row>
    <row r="438">
      <c r="B438" s="1"/>
      <c r="C438" s="1"/>
      <c r="D438" s="1"/>
      <c r="E438" s="1"/>
      <c r="F438" s="1"/>
      <c r="G438" s="1"/>
      <c r="H438" s="1"/>
    </row>
    <row r="439">
      <c r="B439" s="1"/>
      <c r="C439" s="1"/>
      <c r="D439" s="1"/>
      <c r="E439" s="1"/>
      <c r="F439" s="1"/>
      <c r="G439" s="1"/>
      <c r="H439" s="1"/>
    </row>
    <row r="440">
      <c r="B440" s="1"/>
      <c r="C440" s="1"/>
      <c r="D440" s="1"/>
      <c r="E440" s="1"/>
      <c r="F440" s="1"/>
      <c r="G440" s="1"/>
      <c r="H440" s="1"/>
    </row>
    <row r="441">
      <c r="B441" s="1"/>
      <c r="C441" s="1"/>
      <c r="D441" s="1"/>
      <c r="E441" s="1"/>
      <c r="F441" s="1"/>
      <c r="G441" s="1"/>
      <c r="H441" s="1"/>
    </row>
    <row r="442">
      <c r="B442" s="1"/>
      <c r="C442" s="1"/>
      <c r="D442" s="1"/>
      <c r="E442" s="1"/>
      <c r="F442" s="1"/>
      <c r="G442" s="1"/>
      <c r="H442" s="1"/>
    </row>
    <row r="443">
      <c r="B443" s="1"/>
      <c r="C443" s="1"/>
      <c r="D443" s="1"/>
      <c r="E443" s="1"/>
      <c r="F443" s="1"/>
      <c r="G443" s="1"/>
      <c r="H443" s="1"/>
    </row>
    <row r="444">
      <c r="B444" s="1"/>
      <c r="C444" s="1"/>
      <c r="D444" s="1"/>
      <c r="E444" s="1"/>
      <c r="F444" s="1"/>
      <c r="G444" s="1"/>
      <c r="H444" s="1"/>
    </row>
    <row r="445">
      <c r="B445" s="1"/>
      <c r="C445" s="1"/>
      <c r="D445" s="1"/>
      <c r="E445" s="1"/>
      <c r="F445" s="1"/>
      <c r="G445" s="1"/>
      <c r="H445" s="1"/>
    </row>
    <row r="446">
      <c r="B446" s="1"/>
      <c r="C446" s="1"/>
      <c r="D446" s="1"/>
      <c r="E446" s="1"/>
      <c r="F446" s="1"/>
      <c r="G446" s="1"/>
      <c r="H446" s="1"/>
    </row>
    <row r="447">
      <c r="B447" s="1"/>
      <c r="C447" s="1"/>
      <c r="D447" s="1"/>
      <c r="E447" s="1"/>
      <c r="F447" s="1"/>
      <c r="G447" s="1"/>
      <c r="H447" s="1"/>
    </row>
    <row r="448">
      <c r="B448" s="1"/>
      <c r="C448" s="1"/>
      <c r="D448" s="1"/>
      <c r="E448" s="1"/>
      <c r="F448" s="1"/>
      <c r="G448" s="1"/>
      <c r="H448" s="1"/>
    </row>
    <row r="449">
      <c r="B449" s="1"/>
      <c r="C449" s="1"/>
      <c r="D449" s="1"/>
      <c r="E449" s="1"/>
      <c r="F449" s="1"/>
      <c r="G449" s="1"/>
      <c r="H449" s="1"/>
    </row>
    <row r="450">
      <c r="B450" s="1"/>
      <c r="C450" s="1"/>
      <c r="D450" s="1"/>
      <c r="E450" s="1"/>
      <c r="F450" s="1"/>
      <c r="G450" s="1"/>
      <c r="H450" s="1"/>
    </row>
    <row r="451">
      <c r="B451" s="1"/>
      <c r="C451" s="1"/>
      <c r="D451" s="1"/>
      <c r="E451" s="1"/>
      <c r="F451" s="1"/>
      <c r="G451" s="1"/>
      <c r="H451" s="1"/>
    </row>
    <row r="452">
      <c r="B452" s="1"/>
      <c r="C452" s="1"/>
      <c r="D452" s="1"/>
      <c r="E452" s="1"/>
      <c r="F452" s="1"/>
      <c r="G452" s="1"/>
      <c r="H452" s="1"/>
    </row>
    <row r="453">
      <c r="B453" s="1"/>
      <c r="C453" s="1"/>
      <c r="D453" s="1"/>
      <c r="E453" s="1"/>
      <c r="F453" s="1"/>
      <c r="G453" s="1"/>
      <c r="H453" s="1"/>
    </row>
    <row r="454">
      <c r="B454" s="1"/>
      <c r="C454" s="1"/>
      <c r="D454" s="1"/>
      <c r="E454" s="1"/>
      <c r="F454" s="1"/>
      <c r="G454" s="1"/>
      <c r="H454" s="1"/>
    </row>
    <row r="455">
      <c r="B455" s="1"/>
      <c r="C455" s="1"/>
      <c r="D455" s="1"/>
      <c r="E455" s="1"/>
      <c r="F455" s="1"/>
      <c r="G455" s="1"/>
      <c r="H455" s="1"/>
    </row>
    <row r="456">
      <c r="B456" s="1"/>
      <c r="C456" s="1"/>
      <c r="D456" s="1"/>
      <c r="E456" s="1"/>
      <c r="F456" s="1"/>
      <c r="G456" s="1"/>
      <c r="H456" s="1"/>
    </row>
    <row r="457">
      <c r="B457" s="1"/>
      <c r="C457" s="1"/>
      <c r="D457" s="1"/>
      <c r="E457" s="1"/>
      <c r="F457" s="1"/>
      <c r="G457" s="1"/>
      <c r="H457" s="1"/>
    </row>
    <row r="458">
      <c r="B458" s="1"/>
      <c r="C458" s="1"/>
      <c r="D458" s="1"/>
      <c r="E458" s="1"/>
      <c r="F458" s="1"/>
      <c r="G458" s="1"/>
      <c r="H458" s="1"/>
    </row>
    <row r="459">
      <c r="B459" s="1"/>
      <c r="C459" s="1"/>
      <c r="D459" s="1"/>
      <c r="E459" s="1"/>
      <c r="F459" s="1"/>
      <c r="G459" s="1"/>
      <c r="H459" s="1"/>
    </row>
    <row r="460">
      <c r="B460" s="1"/>
      <c r="C460" s="1"/>
      <c r="D460" s="1"/>
      <c r="E460" s="1"/>
      <c r="F460" s="1"/>
      <c r="G460" s="1"/>
      <c r="H460" s="1"/>
    </row>
    <row r="461">
      <c r="B461" s="1"/>
      <c r="C461" s="1"/>
      <c r="D461" s="1"/>
      <c r="E461" s="1"/>
      <c r="F461" s="1"/>
      <c r="G461" s="1"/>
      <c r="H461" s="1"/>
    </row>
    <row r="462">
      <c r="B462" s="1"/>
      <c r="C462" s="1"/>
      <c r="D462" s="1"/>
      <c r="E462" s="1"/>
      <c r="F462" s="1"/>
      <c r="G462" s="1"/>
      <c r="H462" s="1"/>
    </row>
    <row r="463">
      <c r="B463" s="1"/>
      <c r="C463" s="1"/>
      <c r="D463" s="1"/>
      <c r="E463" s="1"/>
      <c r="F463" s="1"/>
      <c r="G463" s="1"/>
      <c r="H463" s="1"/>
    </row>
    <row r="464">
      <c r="B464" s="1"/>
      <c r="C464" s="1"/>
      <c r="D464" s="1"/>
      <c r="E464" s="1"/>
      <c r="F464" s="1"/>
      <c r="G464" s="1"/>
      <c r="H464" s="1"/>
    </row>
    <row r="465">
      <c r="B465" s="1"/>
      <c r="C465" s="1"/>
      <c r="D465" s="1"/>
      <c r="E465" s="1"/>
      <c r="F465" s="1"/>
      <c r="G465" s="1"/>
      <c r="H465" s="1"/>
    </row>
    <row r="466">
      <c r="B466" s="1"/>
      <c r="C466" s="1"/>
      <c r="D466" s="1"/>
      <c r="E466" s="1"/>
      <c r="F466" s="1"/>
      <c r="G466" s="1"/>
      <c r="H466" s="1"/>
    </row>
    <row r="467">
      <c r="B467" s="1"/>
      <c r="C467" s="1"/>
      <c r="D467" s="1"/>
      <c r="E467" s="1"/>
      <c r="F467" s="1"/>
      <c r="G467" s="1"/>
      <c r="H467" s="1"/>
    </row>
    <row r="468">
      <c r="B468" s="1"/>
      <c r="C468" s="1"/>
      <c r="D468" s="1"/>
      <c r="E468" s="1"/>
      <c r="F468" s="1"/>
      <c r="G468" s="1"/>
      <c r="H468" s="1"/>
    </row>
    <row r="469">
      <c r="B469" s="1"/>
      <c r="C469" s="1"/>
      <c r="D469" s="1"/>
      <c r="E469" s="1"/>
      <c r="F469" s="1"/>
      <c r="G469" s="1"/>
      <c r="H469" s="1"/>
    </row>
    <row r="470">
      <c r="B470" s="1"/>
      <c r="C470" s="1"/>
      <c r="D470" s="1"/>
      <c r="E470" s="1"/>
      <c r="F470" s="1"/>
      <c r="G470" s="1"/>
      <c r="H470" s="1"/>
    </row>
    <row r="471">
      <c r="B471" s="1"/>
      <c r="C471" s="1"/>
      <c r="D471" s="1"/>
      <c r="E471" s="1"/>
      <c r="F471" s="1"/>
      <c r="G471" s="1"/>
      <c r="H471" s="1"/>
    </row>
    <row r="472">
      <c r="B472" s="1"/>
      <c r="C472" s="1"/>
      <c r="D472" s="1"/>
      <c r="E472" s="1"/>
      <c r="F472" s="1"/>
      <c r="G472" s="1"/>
      <c r="H472" s="1"/>
    </row>
    <row r="473">
      <c r="B473" s="1"/>
      <c r="C473" s="1"/>
      <c r="D473" s="1"/>
      <c r="E473" s="1"/>
      <c r="F473" s="1"/>
      <c r="G473" s="1"/>
      <c r="H473" s="1"/>
    </row>
    <row r="474">
      <c r="B474" s="1"/>
      <c r="C474" s="1"/>
      <c r="D474" s="1"/>
      <c r="E474" s="1"/>
      <c r="F474" s="1"/>
      <c r="G474" s="1"/>
      <c r="H474" s="1"/>
    </row>
    <row r="475">
      <c r="B475" s="1"/>
      <c r="C475" s="1"/>
      <c r="D475" s="1"/>
      <c r="E475" s="1"/>
      <c r="F475" s="1"/>
      <c r="G475" s="1"/>
      <c r="H475" s="1"/>
    </row>
    <row r="476">
      <c r="B476" s="1"/>
      <c r="C476" s="1"/>
      <c r="D476" s="1"/>
      <c r="E476" s="1"/>
      <c r="F476" s="1"/>
      <c r="G476" s="1"/>
      <c r="H476" s="1"/>
    </row>
    <row r="477">
      <c r="B477" s="1"/>
      <c r="C477" s="1"/>
      <c r="D477" s="1"/>
      <c r="E477" s="1"/>
      <c r="F477" s="1"/>
      <c r="G477" s="1"/>
      <c r="H477" s="1"/>
    </row>
    <row r="478">
      <c r="B478" s="1"/>
      <c r="C478" s="1"/>
      <c r="D478" s="1"/>
      <c r="E478" s="1"/>
      <c r="F478" s="1"/>
      <c r="G478" s="1"/>
      <c r="H478" s="1"/>
    </row>
    <row r="479">
      <c r="B479" s="1"/>
      <c r="C479" s="1"/>
      <c r="D479" s="1"/>
      <c r="E479" s="1"/>
      <c r="F479" s="1"/>
      <c r="G479" s="1"/>
      <c r="H479" s="1"/>
    </row>
    <row r="480">
      <c r="B480" s="1"/>
      <c r="C480" s="1"/>
      <c r="D480" s="1"/>
      <c r="E480" s="1"/>
      <c r="F480" s="1"/>
      <c r="G480" s="1"/>
      <c r="H480" s="1"/>
    </row>
    <row r="481">
      <c r="B481" s="1"/>
      <c r="C481" s="1"/>
      <c r="D481" s="1"/>
      <c r="E481" s="1"/>
      <c r="F481" s="1"/>
      <c r="G481" s="1"/>
      <c r="H481" s="1"/>
    </row>
    <row r="482">
      <c r="B482" s="1"/>
      <c r="C482" s="1"/>
      <c r="D482" s="1"/>
      <c r="E482" s="1"/>
      <c r="F482" s="1"/>
      <c r="G482" s="1"/>
      <c r="H482" s="1"/>
    </row>
    <row r="483">
      <c r="B483" s="1"/>
      <c r="C483" s="1"/>
      <c r="D483" s="1"/>
      <c r="E483" s="1"/>
      <c r="F483" s="1"/>
      <c r="G483" s="1"/>
      <c r="H483" s="1"/>
    </row>
    <row r="484">
      <c r="B484" s="1"/>
      <c r="C484" s="1"/>
      <c r="D484" s="1"/>
      <c r="E484" s="1"/>
      <c r="F484" s="1"/>
      <c r="G484" s="1"/>
      <c r="H484" s="1"/>
    </row>
    <row r="485">
      <c r="B485" s="1"/>
      <c r="C485" s="1"/>
      <c r="D485" s="1"/>
      <c r="E485" s="1"/>
      <c r="F485" s="1"/>
      <c r="G485" s="1"/>
      <c r="H485" s="1"/>
    </row>
    <row r="486">
      <c r="B486" s="1"/>
      <c r="C486" s="1"/>
      <c r="D486" s="1"/>
      <c r="E486" s="1"/>
      <c r="F486" s="1"/>
      <c r="G486" s="1"/>
      <c r="H486" s="1"/>
    </row>
    <row r="487">
      <c r="B487" s="1"/>
      <c r="C487" s="1"/>
      <c r="D487" s="1"/>
      <c r="E487" s="1"/>
      <c r="F487" s="1"/>
      <c r="G487" s="1"/>
      <c r="H487" s="1"/>
    </row>
    <row r="488">
      <c r="B488" s="1"/>
      <c r="C488" s="1"/>
      <c r="D488" s="1"/>
      <c r="E488" s="1"/>
      <c r="F488" s="1"/>
      <c r="G488" s="1"/>
      <c r="H488" s="1"/>
    </row>
    <row r="489">
      <c r="B489" s="1"/>
      <c r="C489" s="1"/>
      <c r="D489" s="1"/>
      <c r="E489" s="1"/>
      <c r="F489" s="1"/>
      <c r="G489" s="1"/>
      <c r="H489" s="1"/>
    </row>
    <row r="490">
      <c r="B490" s="1"/>
      <c r="C490" s="1"/>
      <c r="D490" s="1"/>
      <c r="E490" s="1"/>
      <c r="F490" s="1"/>
      <c r="G490" s="1"/>
      <c r="H490" s="1"/>
    </row>
    <row r="491">
      <c r="B491" s="1"/>
      <c r="C491" s="1"/>
      <c r="D491" s="1"/>
      <c r="E491" s="1"/>
      <c r="F491" s="1"/>
      <c r="G491" s="1"/>
      <c r="H491" s="1"/>
    </row>
    <row r="492">
      <c r="B492" s="1"/>
      <c r="C492" s="1"/>
      <c r="D492" s="1"/>
      <c r="E492" s="1"/>
      <c r="F492" s="1"/>
      <c r="G492" s="1"/>
      <c r="H492" s="1"/>
    </row>
    <row r="493">
      <c r="B493" s="1"/>
      <c r="C493" s="1"/>
      <c r="D493" s="1"/>
      <c r="E493" s="1"/>
      <c r="F493" s="1"/>
      <c r="G493" s="1"/>
      <c r="H493" s="1"/>
    </row>
    <row r="494">
      <c r="B494" s="1"/>
      <c r="C494" s="1"/>
      <c r="D494" s="1"/>
      <c r="E494" s="1"/>
      <c r="F494" s="1"/>
      <c r="G494" s="1"/>
      <c r="H494" s="1"/>
    </row>
    <row r="495">
      <c r="B495" s="1"/>
      <c r="C495" s="1"/>
      <c r="D495" s="1"/>
      <c r="E495" s="1"/>
      <c r="F495" s="1"/>
      <c r="G495" s="1"/>
      <c r="H495" s="1"/>
    </row>
    <row r="496">
      <c r="B496" s="1"/>
      <c r="C496" s="1"/>
      <c r="D496" s="1"/>
      <c r="E496" s="1"/>
      <c r="F496" s="1"/>
      <c r="G496" s="1"/>
      <c r="H496" s="1"/>
    </row>
    <row r="497">
      <c r="B497" s="1"/>
      <c r="C497" s="1"/>
      <c r="D497" s="1"/>
      <c r="E497" s="1"/>
      <c r="F497" s="1"/>
      <c r="G497" s="1"/>
      <c r="H497" s="1"/>
    </row>
    <row r="498">
      <c r="B498" s="1"/>
      <c r="C498" s="1"/>
      <c r="D498" s="1"/>
      <c r="E498" s="1"/>
      <c r="F498" s="1"/>
      <c r="G498" s="1"/>
      <c r="H498" s="1"/>
    </row>
    <row r="499">
      <c r="B499" s="1"/>
      <c r="C499" s="1"/>
      <c r="D499" s="1"/>
      <c r="E499" s="1"/>
      <c r="F499" s="1"/>
      <c r="G499" s="1"/>
      <c r="H499" s="1"/>
    </row>
    <row r="500">
      <c r="B500" s="1"/>
      <c r="C500" s="1"/>
      <c r="D500" s="1"/>
      <c r="E500" s="1"/>
      <c r="F500" s="1"/>
      <c r="G500" s="1"/>
      <c r="H500" s="1"/>
    </row>
    <row r="501">
      <c r="B501" s="1"/>
      <c r="C501" s="1"/>
      <c r="D501" s="1"/>
      <c r="E501" s="1"/>
      <c r="F501" s="1"/>
      <c r="G501" s="1"/>
      <c r="H501" s="1"/>
    </row>
    <row r="502">
      <c r="B502" s="1"/>
      <c r="C502" s="1"/>
      <c r="D502" s="1"/>
      <c r="E502" s="1"/>
      <c r="F502" s="1"/>
      <c r="G502" s="1"/>
      <c r="H502" s="1"/>
    </row>
    <row r="503">
      <c r="B503" s="1"/>
      <c r="C503" s="1"/>
      <c r="D503" s="1"/>
      <c r="E503" s="1"/>
      <c r="F503" s="1"/>
      <c r="G503" s="1"/>
      <c r="H503" s="1"/>
    </row>
    <row r="504">
      <c r="B504" s="1"/>
      <c r="C504" s="1"/>
      <c r="D504" s="1"/>
      <c r="E504" s="1"/>
      <c r="F504" s="1"/>
      <c r="G504" s="1"/>
      <c r="H504" s="1"/>
    </row>
    <row r="505">
      <c r="B505" s="1"/>
      <c r="C505" s="1"/>
      <c r="D505" s="1"/>
      <c r="E505" s="1"/>
      <c r="F505" s="1"/>
      <c r="G505" s="1"/>
      <c r="H505" s="1"/>
    </row>
    <row r="506">
      <c r="B506" s="1"/>
      <c r="C506" s="1"/>
      <c r="D506" s="1"/>
      <c r="E506" s="1"/>
      <c r="F506" s="1"/>
      <c r="G506" s="1"/>
      <c r="H506" s="1"/>
    </row>
    <row r="507">
      <c r="B507" s="1"/>
      <c r="C507" s="1"/>
      <c r="D507" s="1"/>
      <c r="E507" s="1"/>
      <c r="F507" s="1"/>
      <c r="G507" s="1"/>
      <c r="H507" s="1"/>
    </row>
    <row r="508">
      <c r="B508" s="1"/>
      <c r="C508" s="1"/>
      <c r="D508" s="1"/>
      <c r="E508" s="1"/>
      <c r="F508" s="1"/>
      <c r="G508" s="1"/>
      <c r="H508" s="1"/>
    </row>
    <row r="509">
      <c r="B509" s="1"/>
      <c r="C509" s="1"/>
      <c r="D509" s="1"/>
      <c r="E509" s="1"/>
      <c r="F509" s="1"/>
      <c r="G509" s="1"/>
      <c r="H509" s="1"/>
    </row>
    <row r="510">
      <c r="B510" s="1"/>
      <c r="C510" s="1"/>
      <c r="D510" s="1"/>
      <c r="E510" s="1"/>
      <c r="F510" s="1"/>
      <c r="G510" s="1"/>
      <c r="H510" s="1"/>
    </row>
    <row r="511">
      <c r="B511" s="1"/>
      <c r="C511" s="1"/>
      <c r="D511" s="1"/>
      <c r="E511" s="1"/>
      <c r="F511" s="1"/>
      <c r="G511" s="1"/>
      <c r="H511" s="1"/>
    </row>
    <row r="512">
      <c r="B512" s="1"/>
      <c r="C512" s="1"/>
      <c r="D512" s="1"/>
      <c r="E512" s="1"/>
      <c r="F512" s="1"/>
      <c r="G512" s="1"/>
      <c r="H512" s="1"/>
    </row>
    <row r="513">
      <c r="B513" s="1"/>
      <c r="C513" s="1"/>
      <c r="D513" s="1"/>
      <c r="E513" s="1"/>
      <c r="F513" s="1"/>
      <c r="G513" s="1"/>
      <c r="H513" s="1"/>
    </row>
    <row r="514">
      <c r="B514" s="1"/>
      <c r="C514" s="1"/>
      <c r="D514" s="1"/>
      <c r="E514" s="1"/>
      <c r="F514" s="1"/>
      <c r="G514" s="1"/>
      <c r="H514" s="1"/>
    </row>
    <row r="515">
      <c r="B515" s="1"/>
      <c r="C515" s="1"/>
      <c r="D515" s="1"/>
      <c r="E515" s="1"/>
      <c r="F515" s="1"/>
      <c r="G515" s="1"/>
      <c r="H515" s="1"/>
    </row>
    <row r="516">
      <c r="B516" s="1"/>
      <c r="C516" s="1"/>
      <c r="D516" s="1"/>
      <c r="E516" s="1"/>
      <c r="F516" s="1"/>
      <c r="G516" s="1"/>
      <c r="H516" s="1"/>
    </row>
    <row r="517">
      <c r="B517" s="1"/>
      <c r="C517" s="1"/>
      <c r="D517" s="1"/>
      <c r="E517" s="1"/>
      <c r="F517" s="1"/>
      <c r="G517" s="1"/>
      <c r="H517" s="1"/>
    </row>
    <row r="518">
      <c r="B518" s="1"/>
      <c r="C518" s="1"/>
      <c r="D518" s="1"/>
      <c r="E518" s="1"/>
      <c r="F518" s="1"/>
      <c r="G518" s="1"/>
      <c r="H518" s="1"/>
    </row>
    <row r="519">
      <c r="B519" s="1"/>
      <c r="C519" s="1"/>
      <c r="D519" s="1"/>
      <c r="E519" s="1"/>
      <c r="F519" s="1"/>
      <c r="G519" s="1"/>
      <c r="H519" s="1"/>
    </row>
    <row r="520">
      <c r="B520" s="1"/>
      <c r="C520" s="1"/>
      <c r="D520" s="1"/>
      <c r="E520" s="1"/>
      <c r="F520" s="1"/>
      <c r="G520" s="1"/>
      <c r="H520" s="1"/>
    </row>
    <row r="521">
      <c r="B521" s="1"/>
      <c r="C521" s="1"/>
      <c r="D521" s="1"/>
      <c r="E521" s="1"/>
      <c r="F521" s="1"/>
      <c r="G521" s="1"/>
      <c r="H521" s="1"/>
    </row>
    <row r="522">
      <c r="B522" s="1"/>
      <c r="C522" s="1"/>
      <c r="D522" s="1"/>
      <c r="E522" s="1"/>
      <c r="F522" s="1"/>
      <c r="G522" s="1"/>
      <c r="H522" s="1"/>
    </row>
    <row r="523">
      <c r="B523" s="1"/>
      <c r="C523" s="1"/>
      <c r="D523" s="1"/>
      <c r="E523" s="1"/>
      <c r="F523" s="1"/>
      <c r="G523" s="1"/>
      <c r="H523" s="1"/>
    </row>
    <row r="524">
      <c r="B524" s="1"/>
      <c r="C524" s="1"/>
      <c r="D524" s="1"/>
      <c r="E524" s="1"/>
      <c r="F524" s="1"/>
      <c r="G524" s="1"/>
      <c r="H524" s="1"/>
    </row>
    <row r="525">
      <c r="B525" s="1"/>
      <c r="C525" s="1"/>
      <c r="D525" s="1"/>
      <c r="E525" s="1"/>
      <c r="F525" s="1"/>
      <c r="G525" s="1"/>
      <c r="H525" s="1"/>
    </row>
    <row r="526">
      <c r="B526" s="1"/>
      <c r="C526" s="1"/>
      <c r="D526" s="1"/>
      <c r="E526" s="1"/>
      <c r="F526" s="1"/>
      <c r="G526" s="1"/>
      <c r="H526" s="1"/>
    </row>
    <row r="527">
      <c r="B527" s="1"/>
      <c r="C527" s="1"/>
      <c r="D527" s="1"/>
      <c r="E527" s="1"/>
      <c r="F527" s="1"/>
      <c r="G527" s="1"/>
      <c r="H527" s="1"/>
    </row>
    <row r="528">
      <c r="B528" s="1"/>
      <c r="C528" s="1"/>
      <c r="D528" s="1"/>
      <c r="E528" s="1"/>
      <c r="F528" s="1"/>
      <c r="G528" s="1"/>
      <c r="H528" s="1"/>
    </row>
    <row r="529">
      <c r="B529" s="1"/>
      <c r="C529" s="1"/>
      <c r="D529" s="1"/>
      <c r="E529" s="1"/>
      <c r="F529" s="1"/>
      <c r="G529" s="1"/>
      <c r="H529" s="1"/>
    </row>
    <row r="530">
      <c r="B530" s="1"/>
      <c r="C530" s="1"/>
      <c r="D530" s="1"/>
      <c r="E530" s="1"/>
      <c r="F530" s="1"/>
      <c r="G530" s="1"/>
      <c r="H530" s="1"/>
    </row>
    <row r="531">
      <c r="B531" s="1"/>
      <c r="C531" s="1"/>
      <c r="D531" s="1"/>
      <c r="E531" s="1"/>
      <c r="F531" s="1"/>
      <c r="G531" s="1"/>
      <c r="H531" s="1"/>
    </row>
    <row r="532">
      <c r="B532" s="1"/>
      <c r="C532" s="1"/>
      <c r="D532" s="1"/>
      <c r="E532" s="1"/>
      <c r="F532" s="1"/>
      <c r="G532" s="1"/>
      <c r="H532" s="1"/>
    </row>
    <row r="533">
      <c r="B533" s="1"/>
      <c r="C533" s="1"/>
      <c r="D533" s="1"/>
      <c r="E533" s="1"/>
      <c r="F533" s="1"/>
      <c r="G533" s="1"/>
      <c r="H533" s="1"/>
    </row>
    <row r="534">
      <c r="B534" s="1"/>
      <c r="C534" s="1"/>
      <c r="D534" s="1"/>
      <c r="E534" s="1"/>
      <c r="F534" s="1"/>
      <c r="G534" s="1"/>
      <c r="H534" s="1"/>
    </row>
    <row r="535">
      <c r="B535" s="1"/>
      <c r="C535" s="1"/>
      <c r="D535" s="1"/>
      <c r="E535" s="1"/>
      <c r="F535" s="1"/>
      <c r="G535" s="1"/>
      <c r="H535" s="1"/>
    </row>
    <row r="536">
      <c r="B536" s="1"/>
      <c r="C536" s="1"/>
      <c r="D536" s="1"/>
      <c r="E536" s="1"/>
      <c r="F536" s="1"/>
      <c r="G536" s="1"/>
      <c r="H536" s="1"/>
    </row>
    <row r="537">
      <c r="B537" s="1"/>
      <c r="C537" s="1"/>
      <c r="D537" s="1"/>
      <c r="E537" s="1"/>
      <c r="F537" s="1"/>
      <c r="G537" s="1"/>
      <c r="H537" s="1"/>
    </row>
    <row r="538">
      <c r="B538" s="1"/>
      <c r="C538" s="1"/>
      <c r="D538" s="1"/>
      <c r="E538" s="1"/>
      <c r="F538" s="1"/>
      <c r="G538" s="1"/>
      <c r="H538" s="1"/>
    </row>
    <row r="539">
      <c r="B539" s="1"/>
      <c r="C539" s="1"/>
      <c r="D539" s="1"/>
      <c r="E539" s="1"/>
      <c r="F539" s="1"/>
      <c r="G539" s="1"/>
      <c r="H539" s="1"/>
    </row>
    <row r="540">
      <c r="B540" s="1"/>
      <c r="C540" s="1"/>
      <c r="D540" s="1"/>
      <c r="E540" s="1"/>
      <c r="F540" s="1"/>
      <c r="G540" s="1"/>
      <c r="H540" s="1"/>
    </row>
    <row r="541">
      <c r="B541" s="1"/>
      <c r="C541" s="1"/>
      <c r="D541" s="1"/>
      <c r="E541" s="1"/>
      <c r="F541" s="1"/>
      <c r="G541" s="1"/>
      <c r="H541" s="1"/>
    </row>
    <row r="542">
      <c r="B542" s="1"/>
      <c r="C542" s="1"/>
      <c r="D542" s="1"/>
      <c r="E542" s="1"/>
      <c r="F542" s="1"/>
      <c r="G542" s="1"/>
      <c r="H542" s="1"/>
    </row>
    <row r="543">
      <c r="B543" s="1"/>
      <c r="C543" s="1"/>
      <c r="D543" s="1"/>
      <c r="E543" s="1"/>
      <c r="F543" s="1"/>
      <c r="G543" s="1"/>
      <c r="H543" s="1"/>
    </row>
    <row r="544">
      <c r="B544" s="1"/>
      <c r="C544" s="1"/>
      <c r="D544" s="1"/>
      <c r="E544" s="1"/>
      <c r="F544" s="1"/>
      <c r="G544" s="1"/>
      <c r="H544" s="1"/>
    </row>
    <row r="545">
      <c r="B545" s="1"/>
      <c r="C545" s="1"/>
      <c r="D545" s="1"/>
      <c r="E545" s="1"/>
      <c r="F545" s="1"/>
      <c r="G545" s="1"/>
      <c r="H545" s="1"/>
    </row>
    <row r="546">
      <c r="B546" s="1"/>
      <c r="C546" s="1"/>
      <c r="D546" s="1"/>
      <c r="E546" s="1"/>
      <c r="F546" s="1"/>
      <c r="G546" s="1"/>
      <c r="H546" s="1"/>
    </row>
    <row r="547">
      <c r="B547" s="1"/>
      <c r="C547" s="1"/>
      <c r="D547" s="1"/>
      <c r="E547" s="1"/>
      <c r="F547" s="1"/>
      <c r="G547" s="1"/>
      <c r="H547" s="1"/>
    </row>
    <row r="548">
      <c r="B548" s="1"/>
      <c r="C548" s="1"/>
      <c r="D548" s="1"/>
      <c r="E548" s="1"/>
      <c r="F548" s="1"/>
      <c r="G548" s="1"/>
      <c r="H548" s="1"/>
    </row>
    <row r="549">
      <c r="B549" s="1"/>
      <c r="C549" s="1"/>
      <c r="D549" s="1"/>
      <c r="E549" s="1"/>
      <c r="F549" s="1"/>
      <c r="G549" s="1"/>
      <c r="H549" s="1"/>
    </row>
    <row r="550">
      <c r="B550" s="1"/>
      <c r="C550" s="1"/>
      <c r="D550" s="1"/>
      <c r="E550" s="1"/>
      <c r="F550" s="1"/>
      <c r="G550" s="1"/>
      <c r="H550" s="1"/>
    </row>
    <row r="551">
      <c r="B551" s="1"/>
      <c r="C551" s="1"/>
      <c r="D551" s="1"/>
      <c r="E551" s="1"/>
      <c r="F551" s="1"/>
      <c r="G551" s="1"/>
      <c r="H551" s="1"/>
    </row>
    <row r="552">
      <c r="B552" s="1"/>
      <c r="C552" s="1"/>
      <c r="D552" s="1"/>
      <c r="E552" s="1"/>
      <c r="F552" s="1"/>
      <c r="G552" s="1"/>
      <c r="H552" s="1"/>
    </row>
    <row r="553">
      <c r="B553" s="1"/>
      <c r="C553" s="1"/>
      <c r="D553" s="1"/>
      <c r="E553" s="1"/>
      <c r="F553" s="1"/>
      <c r="G553" s="1"/>
      <c r="H553" s="1"/>
    </row>
    <row r="554">
      <c r="B554" s="1"/>
      <c r="C554" s="1"/>
      <c r="D554" s="1"/>
      <c r="E554" s="1"/>
      <c r="F554" s="1"/>
      <c r="G554" s="1"/>
      <c r="H554" s="1"/>
    </row>
    <row r="555">
      <c r="B555" s="1"/>
      <c r="C555" s="1"/>
      <c r="D555" s="1"/>
      <c r="E555" s="1"/>
      <c r="F555" s="1"/>
      <c r="G555" s="1"/>
      <c r="H555" s="1"/>
    </row>
    <row r="556">
      <c r="B556" s="1"/>
      <c r="C556" s="1"/>
      <c r="D556" s="1"/>
      <c r="E556" s="1"/>
      <c r="F556" s="1"/>
      <c r="G556" s="1"/>
      <c r="H556" s="1"/>
    </row>
    <row r="557">
      <c r="B557" s="1"/>
      <c r="C557" s="1"/>
      <c r="D557" s="1"/>
      <c r="E557" s="1"/>
      <c r="F557" s="1"/>
      <c r="G557" s="1"/>
      <c r="H557" s="1"/>
    </row>
    <row r="558">
      <c r="B558" s="1"/>
      <c r="C558" s="1"/>
      <c r="D558" s="1"/>
      <c r="E558" s="1"/>
      <c r="F558" s="1"/>
      <c r="G558" s="1"/>
      <c r="H558" s="1"/>
    </row>
    <row r="559">
      <c r="B559" s="1"/>
      <c r="C559" s="1"/>
      <c r="D559" s="1"/>
      <c r="E559" s="1"/>
      <c r="F559" s="1"/>
      <c r="G559" s="1"/>
      <c r="H559" s="1"/>
    </row>
    <row r="560">
      <c r="B560" s="1"/>
      <c r="C560" s="1"/>
      <c r="D560" s="1"/>
      <c r="E560" s="1"/>
      <c r="F560" s="1"/>
      <c r="G560" s="1"/>
      <c r="H560" s="1"/>
    </row>
    <row r="561">
      <c r="B561" s="1"/>
      <c r="C561" s="1"/>
      <c r="D561" s="1"/>
      <c r="E561" s="1"/>
      <c r="F561" s="1"/>
      <c r="G561" s="1"/>
      <c r="H561" s="1"/>
    </row>
    <row r="562">
      <c r="B562" s="1"/>
      <c r="C562" s="1"/>
      <c r="D562" s="1"/>
      <c r="E562" s="1"/>
      <c r="F562" s="1"/>
      <c r="G562" s="1"/>
      <c r="H562" s="1"/>
    </row>
    <row r="563">
      <c r="B563" s="1"/>
      <c r="C563" s="1"/>
      <c r="D563" s="1"/>
      <c r="E563" s="1"/>
      <c r="F563" s="1"/>
      <c r="G563" s="1"/>
      <c r="H563" s="1"/>
    </row>
    <row r="564">
      <c r="B564" s="1"/>
      <c r="C564" s="1"/>
      <c r="D564" s="1"/>
      <c r="E564" s="1"/>
      <c r="F564" s="1"/>
      <c r="G564" s="1"/>
      <c r="H564" s="1"/>
    </row>
    <row r="565">
      <c r="B565" s="1"/>
      <c r="C565" s="1"/>
      <c r="D565" s="1"/>
      <c r="E565" s="1"/>
      <c r="F565" s="1"/>
      <c r="G565" s="1"/>
      <c r="H565" s="1"/>
    </row>
    <row r="566">
      <c r="B566" s="1"/>
      <c r="C566" s="1"/>
      <c r="D566" s="1"/>
      <c r="E566" s="1"/>
      <c r="F566" s="1"/>
      <c r="G566" s="1"/>
      <c r="H566" s="1"/>
    </row>
    <row r="567">
      <c r="B567" s="1"/>
      <c r="C567" s="1"/>
      <c r="D567" s="1"/>
      <c r="E567" s="1"/>
      <c r="F567" s="1"/>
      <c r="G567" s="1"/>
      <c r="H567" s="1"/>
    </row>
    <row r="568">
      <c r="B568" s="1"/>
      <c r="C568" s="1"/>
      <c r="D568" s="1"/>
      <c r="E568" s="1"/>
      <c r="F568" s="1"/>
      <c r="G568" s="1"/>
      <c r="H568" s="1"/>
    </row>
    <row r="569">
      <c r="B569" s="1"/>
      <c r="C569" s="1"/>
      <c r="D569" s="1"/>
      <c r="E569" s="1"/>
      <c r="F569" s="1"/>
      <c r="G569" s="1"/>
      <c r="H569" s="1"/>
    </row>
    <row r="570">
      <c r="B570" s="1"/>
      <c r="C570" s="1"/>
      <c r="D570" s="1"/>
      <c r="E570" s="1"/>
      <c r="F570" s="1"/>
      <c r="G570" s="1"/>
      <c r="H570" s="1"/>
    </row>
    <row r="571">
      <c r="B571" s="1"/>
      <c r="C571" s="1"/>
      <c r="D571" s="1"/>
      <c r="E571" s="1"/>
      <c r="F571" s="1"/>
      <c r="G571" s="1"/>
      <c r="H571" s="1"/>
    </row>
    <row r="572">
      <c r="B572" s="1"/>
      <c r="C572" s="1"/>
      <c r="D572" s="1"/>
      <c r="E572" s="1"/>
      <c r="F572" s="1"/>
      <c r="G572" s="1"/>
      <c r="H572" s="1"/>
    </row>
    <row r="573">
      <c r="B573" s="1"/>
      <c r="C573" s="1"/>
      <c r="D573" s="1"/>
      <c r="E573" s="1"/>
      <c r="F573" s="1"/>
      <c r="G573" s="1"/>
      <c r="H573" s="1"/>
    </row>
    <row r="574">
      <c r="B574" s="1"/>
      <c r="C574" s="1"/>
      <c r="D574" s="1"/>
      <c r="E574" s="1"/>
      <c r="F574" s="1"/>
      <c r="G574" s="1"/>
      <c r="H574" s="1"/>
    </row>
    <row r="575">
      <c r="B575" s="1"/>
      <c r="C575" s="1"/>
      <c r="D575" s="1"/>
      <c r="E575" s="1"/>
      <c r="F575" s="1"/>
      <c r="G575" s="1"/>
      <c r="H575" s="1"/>
    </row>
    <row r="576">
      <c r="B576" s="1"/>
      <c r="C576" s="1"/>
      <c r="D576" s="1"/>
      <c r="E576" s="1"/>
      <c r="F576" s="1"/>
      <c r="G576" s="1"/>
      <c r="H576" s="1"/>
    </row>
    <row r="577">
      <c r="B577" s="1"/>
      <c r="C577" s="1"/>
      <c r="D577" s="1"/>
      <c r="E577" s="1"/>
      <c r="F577" s="1"/>
      <c r="G577" s="1"/>
      <c r="H577" s="1"/>
    </row>
    <row r="578">
      <c r="B578" s="1"/>
      <c r="C578" s="1"/>
      <c r="D578" s="1"/>
      <c r="E578" s="1"/>
      <c r="F578" s="1"/>
      <c r="G578" s="1"/>
      <c r="H578" s="1"/>
    </row>
    <row r="579">
      <c r="B579" s="1"/>
      <c r="C579" s="1"/>
      <c r="D579" s="1"/>
      <c r="E579" s="1"/>
      <c r="F579" s="1"/>
      <c r="G579" s="1"/>
      <c r="H579" s="1"/>
    </row>
    <row r="580">
      <c r="B580" s="1"/>
      <c r="C580" s="1"/>
      <c r="D580" s="1"/>
      <c r="E580" s="1"/>
      <c r="F580" s="1"/>
      <c r="G580" s="1"/>
      <c r="H580" s="1"/>
    </row>
    <row r="581">
      <c r="B581" s="1"/>
      <c r="C581" s="1"/>
      <c r="D581" s="1"/>
      <c r="E581" s="1"/>
      <c r="F581" s="1"/>
      <c r="G581" s="1"/>
      <c r="H581" s="1"/>
    </row>
    <row r="582">
      <c r="B582" s="1"/>
      <c r="C582" s="1"/>
      <c r="D582" s="1"/>
      <c r="E582" s="1"/>
      <c r="F582" s="1"/>
      <c r="G582" s="1"/>
      <c r="H582" s="1"/>
    </row>
    <row r="583">
      <c r="B583" s="1"/>
      <c r="C583" s="1"/>
      <c r="D583" s="1"/>
      <c r="E583" s="1"/>
      <c r="F583" s="1"/>
      <c r="G583" s="1"/>
      <c r="H583" s="1"/>
    </row>
    <row r="584">
      <c r="B584" s="1"/>
      <c r="C584" s="1"/>
      <c r="D584" s="1"/>
      <c r="E584" s="1"/>
      <c r="F584" s="1"/>
      <c r="G584" s="1"/>
      <c r="H584" s="1"/>
    </row>
    <row r="585">
      <c r="B585" s="1"/>
      <c r="C585" s="1"/>
      <c r="D585" s="1"/>
      <c r="E585" s="1"/>
      <c r="F585" s="1"/>
      <c r="G585" s="1"/>
      <c r="H585" s="1"/>
    </row>
    <row r="586">
      <c r="B586" s="1"/>
      <c r="C586" s="1"/>
      <c r="D586" s="1"/>
      <c r="E586" s="1"/>
      <c r="F586" s="1"/>
      <c r="G586" s="1"/>
      <c r="H586" s="1"/>
    </row>
    <row r="587">
      <c r="B587" s="1"/>
      <c r="C587" s="1"/>
      <c r="D587" s="1"/>
      <c r="E587" s="1"/>
      <c r="F587" s="1"/>
      <c r="G587" s="1"/>
      <c r="H587" s="1"/>
    </row>
    <row r="588">
      <c r="B588" s="1"/>
      <c r="C588" s="1"/>
      <c r="D588" s="1"/>
      <c r="E588" s="1"/>
      <c r="F588" s="1"/>
      <c r="G588" s="1"/>
      <c r="H588" s="1"/>
    </row>
    <row r="589">
      <c r="B589" s="1"/>
      <c r="C589" s="1"/>
      <c r="D589" s="1"/>
      <c r="E589" s="1"/>
      <c r="F589" s="1"/>
      <c r="G589" s="1"/>
      <c r="H589" s="1"/>
    </row>
    <row r="590">
      <c r="B590" s="1"/>
      <c r="C590" s="1"/>
      <c r="D590" s="1"/>
      <c r="E590" s="1"/>
      <c r="F590" s="1"/>
      <c r="G590" s="1"/>
      <c r="H590" s="1"/>
    </row>
    <row r="591">
      <c r="B591" s="1"/>
      <c r="C591" s="1"/>
      <c r="D591" s="1"/>
      <c r="E591" s="1"/>
      <c r="F591" s="1"/>
      <c r="G591" s="1"/>
      <c r="H591" s="1"/>
    </row>
    <row r="592">
      <c r="B592" s="1"/>
      <c r="C592" s="1"/>
      <c r="D592" s="1"/>
      <c r="E592" s="1"/>
      <c r="F592" s="1"/>
      <c r="G592" s="1"/>
      <c r="H592" s="1"/>
    </row>
    <row r="593">
      <c r="B593" s="1"/>
      <c r="C593" s="1"/>
      <c r="D593" s="1"/>
      <c r="E593" s="1"/>
      <c r="F593" s="1"/>
      <c r="G593" s="1"/>
      <c r="H593" s="1"/>
    </row>
    <row r="594">
      <c r="B594" s="1"/>
      <c r="C594" s="1"/>
      <c r="D594" s="1"/>
      <c r="E594" s="1"/>
      <c r="F594" s="1"/>
      <c r="G594" s="1"/>
      <c r="H594" s="1"/>
    </row>
    <row r="595">
      <c r="B595" s="1"/>
      <c r="C595" s="1"/>
      <c r="D595" s="1"/>
      <c r="E595" s="1"/>
      <c r="F595" s="1"/>
      <c r="G595" s="1"/>
      <c r="H595" s="1"/>
    </row>
    <row r="596">
      <c r="B596" s="1"/>
      <c r="C596" s="1"/>
      <c r="D596" s="1"/>
      <c r="E596" s="1"/>
      <c r="F596" s="1"/>
      <c r="G596" s="1"/>
      <c r="H596" s="1"/>
    </row>
    <row r="597">
      <c r="B597" s="1"/>
      <c r="C597" s="1"/>
      <c r="D597" s="1"/>
      <c r="E597" s="1"/>
      <c r="F597" s="1"/>
      <c r="G597" s="1"/>
      <c r="H597" s="1"/>
    </row>
    <row r="598">
      <c r="B598" s="1"/>
      <c r="C598" s="1"/>
      <c r="D598" s="1"/>
      <c r="E598" s="1"/>
      <c r="F598" s="1"/>
      <c r="G598" s="1"/>
      <c r="H598" s="1"/>
    </row>
    <row r="599">
      <c r="B599" s="1"/>
      <c r="C599" s="1"/>
      <c r="D599" s="1"/>
      <c r="E599" s="1"/>
      <c r="F599" s="1"/>
      <c r="G599" s="1"/>
      <c r="H599" s="1"/>
    </row>
    <row r="600">
      <c r="B600" s="1"/>
      <c r="C600" s="1"/>
      <c r="D600" s="1"/>
      <c r="E600" s="1"/>
      <c r="F600" s="1"/>
      <c r="G600" s="1"/>
      <c r="H600" s="1"/>
    </row>
    <row r="601">
      <c r="B601" s="1"/>
      <c r="C601" s="1"/>
      <c r="D601" s="1"/>
      <c r="E601" s="1"/>
      <c r="F601" s="1"/>
      <c r="G601" s="1"/>
      <c r="H601" s="1"/>
    </row>
    <row r="602">
      <c r="B602" s="1"/>
      <c r="C602" s="1"/>
      <c r="D602" s="1"/>
      <c r="E602" s="1"/>
      <c r="F602" s="1"/>
      <c r="G602" s="1"/>
      <c r="H602" s="1"/>
    </row>
    <row r="603">
      <c r="B603" s="1"/>
      <c r="C603" s="1"/>
      <c r="D603" s="1"/>
      <c r="E603" s="1"/>
      <c r="F603" s="1"/>
      <c r="G603" s="1"/>
      <c r="H603" s="1"/>
    </row>
    <row r="604">
      <c r="B604" s="1"/>
      <c r="C604" s="1"/>
      <c r="D604" s="1"/>
      <c r="E604" s="1"/>
      <c r="F604" s="1"/>
      <c r="G604" s="1"/>
      <c r="H604" s="1"/>
    </row>
    <row r="605">
      <c r="B605" s="1"/>
      <c r="C605" s="1"/>
      <c r="D605" s="1"/>
      <c r="E605" s="1"/>
      <c r="F605" s="1"/>
      <c r="G605" s="1"/>
      <c r="H605" s="1"/>
    </row>
    <row r="606">
      <c r="B606" s="1"/>
      <c r="C606" s="1"/>
      <c r="D606" s="1"/>
      <c r="E606" s="1"/>
      <c r="F606" s="1"/>
      <c r="G606" s="1"/>
      <c r="H606" s="1"/>
    </row>
    <row r="607">
      <c r="B607" s="1"/>
      <c r="C607" s="1"/>
      <c r="D607" s="1"/>
      <c r="E607" s="1"/>
      <c r="F607" s="1"/>
      <c r="G607" s="1"/>
      <c r="H607" s="1"/>
    </row>
    <row r="608">
      <c r="B608" s="1"/>
      <c r="C608" s="1"/>
      <c r="D608" s="1"/>
      <c r="E608" s="1"/>
      <c r="F608" s="1"/>
      <c r="G608" s="1"/>
      <c r="H608" s="1"/>
    </row>
    <row r="609">
      <c r="B609" s="1"/>
      <c r="C609" s="1"/>
      <c r="D609" s="1"/>
      <c r="E609" s="1"/>
      <c r="F609" s="1"/>
      <c r="G609" s="1"/>
      <c r="H609" s="1"/>
    </row>
    <row r="610">
      <c r="B610" s="1"/>
      <c r="C610" s="1"/>
      <c r="D610" s="1"/>
      <c r="E610" s="1"/>
      <c r="F610" s="1"/>
      <c r="G610" s="1"/>
      <c r="H610" s="1"/>
    </row>
    <row r="611">
      <c r="B611" s="1"/>
      <c r="C611" s="1"/>
      <c r="D611" s="1"/>
      <c r="E611" s="1"/>
      <c r="F611" s="1"/>
      <c r="G611" s="1"/>
      <c r="H611" s="1"/>
    </row>
    <row r="612">
      <c r="B612" s="1"/>
      <c r="C612" s="1"/>
      <c r="D612" s="1"/>
      <c r="E612" s="1"/>
      <c r="F612" s="1"/>
      <c r="G612" s="1"/>
      <c r="H612" s="1"/>
    </row>
    <row r="613">
      <c r="B613" s="1"/>
      <c r="C613" s="1"/>
      <c r="D613" s="1"/>
      <c r="E613" s="1"/>
      <c r="F613" s="1"/>
      <c r="G613" s="1"/>
      <c r="H613" s="1"/>
    </row>
    <row r="614">
      <c r="B614" s="1"/>
      <c r="C614" s="1"/>
      <c r="D614" s="1"/>
      <c r="E614" s="1"/>
      <c r="F614" s="1"/>
      <c r="G614" s="1"/>
      <c r="H614" s="1"/>
    </row>
    <row r="615">
      <c r="B615" s="1"/>
      <c r="C615" s="1"/>
      <c r="D615" s="1"/>
      <c r="E615" s="1"/>
      <c r="F615" s="1"/>
      <c r="G615" s="1"/>
      <c r="H615" s="1"/>
    </row>
    <row r="616">
      <c r="B616" s="1"/>
      <c r="C616" s="1"/>
      <c r="D616" s="1"/>
      <c r="E616" s="1"/>
      <c r="F616" s="1"/>
      <c r="G616" s="1"/>
      <c r="H616" s="1"/>
    </row>
    <row r="617">
      <c r="B617" s="1"/>
      <c r="C617" s="1"/>
      <c r="D617" s="1"/>
      <c r="E617" s="1"/>
      <c r="F617" s="1"/>
      <c r="G617" s="1"/>
      <c r="H617" s="1"/>
    </row>
    <row r="618">
      <c r="B618" s="1"/>
      <c r="C618" s="1"/>
      <c r="D618" s="1"/>
      <c r="E618" s="1"/>
      <c r="F618" s="1"/>
      <c r="G618" s="1"/>
      <c r="H618" s="1"/>
    </row>
    <row r="619">
      <c r="B619" s="1"/>
      <c r="C619" s="1"/>
      <c r="D619" s="1"/>
      <c r="E619" s="1"/>
      <c r="F619" s="1"/>
      <c r="G619" s="1"/>
      <c r="H619" s="1"/>
    </row>
    <row r="620">
      <c r="B620" s="1"/>
      <c r="C620" s="1"/>
      <c r="D620" s="1"/>
      <c r="E620" s="1"/>
      <c r="F620" s="1"/>
      <c r="G620" s="1"/>
      <c r="H620" s="1"/>
    </row>
    <row r="621">
      <c r="B621" s="1"/>
      <c r="C621" s="1"/>
      <c r="D621" s="1"/>
      <c r="E621" s="1"/>
      <c r="F621" s="1"/>
      <c r="G621" s="1"/>
      <c r="H621" s="1"/>
    </row>
    <row r="622">
      <c r="B622" s="1"/>
      <c r="C622" s="1"/>
      <c r="D622" s="1"/>
      <c r="E622" s="1"/>
      <c r="F622" s="1"/>
      <c r="G622" s="1"/>
      <c r="H622" s="1"/>
    </row>
    <row r="623">
      <c r="B623" s="1"/>
      <c r="C623" s="1"/>
      <c r="D623" s="1"/>
      <c r="E623" s="1"/>
      <c r="F623" s="1"/>
      <c r="G623" s="1"/>
      <c r="H623" s="1"/>
    </row>
    <row r="624">
      <c r="B624" s="1"/>
      <c r="C624" s="1"/>
      <c r="D624" s="1"/>
      <c r="E624" s="1"/>
      <c r="F624" s="1"/>
      <c r="G624" s="1"/>
      <c r="H624" s="1"/>
    </row>
    <row r="625">
      <c r="B625" s="1"/>
      <c r="C625" s="1"/>
      <c r="D625" s="1"/>
      <c r="E625" s="1"/>
      <c r="F625" s="1"/>
      <c r="G625" s="1"/>
      <c r="H625" s="1"/>
    </row>
    <row r="626">
      <c r="B626" s="1"/>
      <c r="C626" s="1"/>
      <c r="D626" s="1"/>
      <c r="E626" s="1"/>
      <c r="F626" s="1"/>
      <c r="G626" s="1"/>
      <c r="H626" s="1"/>
    </row>
    <row r="627">
      <c r="B627" s="1"/>
      <c r="C627" s="1"/>
      <c r="D627" s="1"/>
      <c r="E627" s="1"/>
      <c r="F627" s="1"/>
      <c r="G627" s="1"/>
      <c r="H627" s="1"/>
    </row>
    <row r="628">
      <c r="B628" s="1"/>
      <c r="C628" s="1"/>
      <c r="D628" s="1"/>
      <c r="E628" s="1"/>
      <c r="F628" s="1"/>
      <c r="G628" s="1"/>
      <c r="H628" s="1"/>
    </row>
    <row r="629">
      <c r="B629" s="1"/>
      <c r="C629" s="1"/>
      <c r="D629" s="1"/>
      <c r="E629" s="1"/>
      <c r="F629" s="1"/>
      <c r="G629" s="1"/>
      <c r="H629" s="1"/>
    </row>
    <row r="630">
      <c r="B630" s="1"/>
      <c r="C630" s="1"/>
      <c r="D630" s="1"/>
      <c r="E630" s="1"/>
      <c r="F630" s="1"/>
      <c r="G630" s="1"/>
      <c r="H630" s="1"/>
    </row>
    <row r="631">
      <c r="B631" s="1"/>
      <c r="C631" s="1"/>
      <c r="D631" s="1"/>
      <c r="E631" s="1"/>
      <c r="F631" s="1"/>
      <c r="G631" s="1"/>
      <c r="H631" s="1"/>
    </row>
    <row r="632">
      <c r="B632" s="1"/>
      <c r="C632" s="1"/>
      <c r="D632" s="1"/>
      <c r="E632" s="1"/>
      <c r="F632" s="1"/>
      <c r="G632" s="1"/>
      <c r="H632" s="1"/>
    </row>
    <row r="633">
      <c r="B633" s="1"/>
      <c r="C633" s="1"/>
      <c r="D633" s="1"/>
      <c r="E633" s="1"/>
      <c r="F633" s="1"/>
      <c r="G633" s="1"/>
      <c r="H633" s="1"/>
    </row>
    <row r="634">
      <c r="B634" s="1"/>
      <c r="C634" s="1"/>
      <c r="D634" s="1"/>
      <c r="E634" s="1"/>
      <c r="F634" s="1"/>
      <c r="G634" s="1"/>
      <c r="H634" s="1"/>
    </row>
    <row r="635">
      <c r="B635" s="1"/>
      <c r="C635" s="1"/>
      <c r="D635" s="1"/>
      <c r="E635" s="1"/>
      <c r="F635" s="1"/>
      <c r="G635" s="1"/>
      <c r="H635" s="1"/>
    </row>
    <row r="636">
      <c r="B636" s="1"/>
      <c r="C636" s="1"/>
      <c r="D636" s="1"/>
      <c r="E636" s="1"/>
      <c r="F636" s="1"/>
      <c r="G636" s="1"/>
      <c r="H636" s="1"/>
    </row>
    <row r="637">
      <c r="B637" s="1"/>
      <c r="C637" s="1"/>
      <c r="D637" s="1"/>
      <c r="E637" s="1"/>
      <c r="F637" s="1"/>
      <c r="G637" s="1"/>
      <c r="H637" s="1"/>
    </row>
    <row r="638">
      <c r="B638" s="1"/>
      <c r="C638" s="1"/>
      <c r="D638" s="1"/>
      <c r="E638" s="1"/>
      <c r="F638" s="1"/>
      <c r="G638" s="1"/>
      <c r="H638" s="1"/>
    </row>
    <row r="639">
      <c r="B639" s="1"/>
      <c r="C639" s="1"/>
      <c r="D639" s="1"/>
      <c r="E639" s="1"/>
      <c r="F639" s="1"/>
      <c r="G639" s="1"/>
      <c r="H639" s="1"/>
    </row>
    <row r="640">
      <c r="B640" s="1"/>
      <c r="C640" s="1"/>
      <c r="D640" s="1"/>
      <c r="E640" s="1"/>
      <c r="F640" s="1"/>
      <c r="G640" s="1"/>
      <c r="H640" s="1"/>
    </row>
    <row r="641">
      <c r="B641" s="1"/>
      <c r="C641" s="1"/>
      <c r="D641" s="1"/>
      <c r="E641" s="1"/>
      <c r="F641" s="1"/>
      <c r="G641" s="1"/>
      <c r="H641" s="1"/>
    </row>
    <row r="642">
      <c r="B642" s="1"/>
      <c r="C642" s="1"/>
      <c r="D642" s="1"/>
      <c r="E642" s="1"/>
      <c r="F642" s="1"/>
      <c r="G642" s="1"/>
      <c r="H642" s="1"/>
    </row>
    <row r="643">
      <c r="B643" s="1"/>
      <c r="C643" s="1"/>
      <c r="D643" s="1"/>
      <c r="E643" s="1"/>
      <c r="F643" s="1"/>
      <c r="G643" s="1"/>
      <c r="H643" s="1"/>
    </row>
    <row r="644">
      <c r="B644" s="1"/>
      <c r="C644" s="1"/>
      <c r="D644" s="1"/>
      <c r="E644" s="1"/>
      <c r="F644" s="1"/>
      <c r="G644" s="1"/>
      <c r="H644" s="1"/>
    </row>
    <row r="645">
      <c r="B645" s="1"/>
      <c r="C645" s="1"/>
      <c r="D645" s="1"/>
      <c r="E645" s="1"/>
      <c r="F645" s="1"/>
      <c r="G645" s="1"/>
      <c r="H645" s="1"/>
    </row>
    <row r="646">
      <c r="B646" s="1"/>
      <c r="C646" s="1"/>
      <c r="D646" s="1"/>
      <c r="E646" s="1"/>
      <c r="F646" s="1"/>
      <c r="G646" s="1"/>
      <c r="H646" s="1"/>
    </row>
    <row r="647">
      <c r="B647" s="1"/>
      <c r="C647" s="1"/>
      <c r="D647" s="1"/>
      <c r="E647" s="1"/>
      <c r="F647" s="1"/>
      <c r="G647" s="1"/>
      <c r="H647" s="1"/>
    </row>
    <row r="648">
      <c r="B648" s="1"/>
      <c r="C648" s="1"/>
      <c r="D648" s="1"/>
      <c r="E648" s="1"/>
      <c r="F648" s="1"/>
      <c r="G648" s="1"/>
      <c r="H648" s="1"/>
    </row>
    <row r="649">
      <c r="B649" s="1"/>
      <c r="C649" s="1"/>
      <c r="D649" s="1"/>
      <c r="E649" s="1"/>
      <c r="F649" s="1"/>
      <c r="G649" s="1"/>
      <c r="H649" s="1"/>
    </row>
    <row r="650">
      <c r="B650" s="1"/>
      <c r="C650" s="1"/>
      <c r="D650" s="1"/>
      <c r="E650" s="1"/>
      <c r="F650" s="1"/>
      <c r="G650" s="1"/>
      <c r="H650" s="1"/>
    </row>
    <row r="651">
      <c r="B651" s="1"/>
      <c r="C651" s="1"/>
      <c r="D651" s="1"/>
      <c r="E651" s="1"/>
      <c r="F651" s="1"/>
      <c r="G651" s="1"/>
      <c r="H651" s="1"/>
    </row>
    <row r="652">
      <c r="B652" s="1"/>
      <c r="C652" s="1"/>
      <c r="D652" s="1"/>
      <c r="E652" s="1"/>
      <c r="F652" s="1"/>
      <c r="G652" s="1"/>
      <c r="H652" s="1"/>
    </row>
    <row r="653">
      <c r="B653" s="1"/>
      <c r="C653" s="1"/>
      <c r="D653" s="1"/>
      <c r="E653" s="1"/>
      <c r="F653" s="1"/>
      <c r="G653" s="1"/>
      <c r="H653" s="1"/>
    </row>
    <row r="654">
      <c r="B654" s="1"/>
      <c r="C654" s="1"/>
      <c r="D654" s="1"/>
      <c r="E654" s="1"/>
      <c r="F654" s="1"/>
      <c r="G654" s="1"/>
      <c r="H654" s="1"/>
    </row>
    <row r="655">
      <c r="B655" s="1"/>
      <c r="C655" s="1"/>
      <c r="D655" s="1"/>
      <c r="E655" s="1"/>
      <c r="F655" s="1"/>
      <c r="G655" s="1"/>
      <c r="H655" s="1"/>
    </row>
    <row r="656">
      <c r="B656" s="1"/>
      <c r="C656" s="1"/>
      <c r="D656" s="1"/>
      <c r="E656" s="1"/>
      <c r="F656" s="1"/>
      <c r="G656" s="1"/>
      <c r="H656" s="1"/>
    </row>
    <row r="657">
      <c r="B657" s="1"/>
      <c r="C657" s="1"/>
      <c r="D657" s="1"/>
      <c r="E657" s="1"/>
      <c r="F657" s="1"/>
      <c r="G657" s="1"/>
      <c r="H657" s="1"/>
    </row>
    <row r="658">
      <c r="B658" s="1"/>
      <c r="C658" s="1"/>
      <c r="D658" s="1"/>
      <c r="E658" s="1"/>
      <c r="F658" s="1"/>
      <c r="G658" s="1"/>
      <c r="H658" s="1"/>
    </row>
    <row r="659">
      <c r="B659" s="1"/>
      <c r="C659" s="1"/>
      <c r="D659" s="1"/>
      <c r="E659" s="1"/>
      <c r="F659" s="1"/>
      <c r="G659" s="1"/>
      <c r="H659" s="1"/>
    </row>
    <row r="660">
      <c r="B660" s="1"/>
      <c r="C660" s="1"/>
      <c r="D660" s="1"/>
      <c r="E660" s="1"/>
      <c r="F660" s="1"/>
      <c r="G660" s="1"/>
      <c r="H660" s="1"/>
    </row>
    <row r="661">
      <c r="B661" s="1"/>
      <c r="C661" s="1"/>
      <c r="D661" s="1"/>
      <c r="E661" s="1"/>
      <c r="F661" s="1"/>
      <c r="G661" s="1"/>
      <c r="H661" s="1"/>
    </row>
    <row r="662">
      <c r="B662" s="1"/>
      <c r="C662" s="1"/>
      <c r="D662" s="1"/>
      <c r="E662" s="1"/>
      <c r="F662" s="1"/>
      <c r="G662" s="1"/>
      <c r="H662" s="1"/>
    </row>
    <row r="663">
      <c r="B663" s="1"/>
      <c r="C663" s="1"/>
      <c r="D663" s="1"/>
      <c r="E663" s="1"/>
      <c r="F663" s="1"/>
      <c r="G663" s="1"/>
      <c r="H663" s="1"/>
    </row>
    <row r="664">
      <c r="B664" s="1"/>
      <c r="C664" s="1"/>
      <c r="D664" s="1"/>
      <c r="E664" s="1"/>
      <c r="F664" s="1"/>
      <c r="G664" s="1"/>
      <c r="H664" s="1"/>
    </row>
    <row r="665">
      <c r="B665" s="1"/>
      <c r="C665" s="1"/>
      <c r="D665" s="1"/>
      <c r="E665" s="1"/>
      <c r="F665" s="1"/>
      <c r="G665" s="1"/>
      <c r="H665" s="1"/>
    </row>
    <row r="666">
      <c r="B666" s="1"/>
      <c r="C666" s="1"/>
      <c r="D666" s="1"/>
      <c r="E666" s="1"/>
      <c r="F666" s="1"/>
      <c r="G666" s="1"/>
      <c r="H666" s="1"/>
    </row>
    <row r="667">
      <c r="B667" s="1"/>
      <c r="C667" s="1"/>
      <c r="D667" s="1"/>
      <c r="E667" s="1"/>
      <c r="F667" s="1"/>
      <c r="G667" s="1"/>
      <c r="H667" s="1"/>
    </row>
    <row r="668">
      <c r="B668" s="1"/>
      <c r="C668" s="1"/>
      <c r="D668" s="1"/>
      <c r="E668" s="1"/>
      <c r="F668" s="1"/>
      <c r="G668" s="1"/>
      <c r="H668" s="1"/>
    </row>
    <row r="669">
      <c r="B669" s="1"/>
      <c r="C669" s="1"/>
      <c r="D669" s="1"/>
      <c r="E669" s="1"/>
      <c r="F669" s="1"/>
      <c r="G669" s="1"/>
      <c r="H669" s="1"/>
    </row>
    <row r="670">
      <c r="B670" s="1"/>
      <c r="C670" s="1"/>
      <c r="D670" s="1"/>
      <c r="E670" s="1"/>
      <c r="F670" s="1"/>
      <c r="G670" s="1"/>
      <c r="H670" s="1"/>
    </row>
    <row r="671">
      <c r="B671" s="1"/>
      <c r="C671" s="1"/>
      <c r="D671" s="1"/>
      <c r="E671" s="1"/>
      <c r="F671" s="1"/>
      <c r="G671" s="1"/>
      <c r="H671" s="1"/>
    </row>
    <row r="672">
      <c r="B672" s="1"/>
      <c r="C672" s="1"/>
      <c r="D672" s="1"/>
      <c r="E672" s="1"/>
      <c r="F672" s="1"/>
      <c r="G672" s="1"/>
      <c r="H672" s="1"/>
    </row>
    <row r="673">
      <c r="B673" s="1"/>
      <c r="C673" s="1"/>
      <c r="D673" s="1"/>
      <c r="E673" s="1"/>
      <c r="F673" s="1"/>
      <c r="G673" s="1"/>
      <c r="H673" s="1"/>
    </row>
    <row r="674">
      <c r="B674" s="1"/>
      <c r="C674" s="1"/>
      <c r="D674" s="1"/>
      <c r="E674" s="1"/>
      <c r="F674" s="1"/>
      <c r="G674" s="1"/>
      <c r="H674" s="1"/>
    </row>
    <row r="675">
      <c r="B675" s="1"/>
      <c r="C675" s="1"/>
      <c r="D675" s="1"/>
      <c r="E675" s="1"/>
      <c r="F675" s="1"/>
      <c r="G675" s="1"/>
      <c r="H675" s="1"/>
    </row>
    <row r="676">
      <c r="B676" s="1"/>
      <c r="C676" s="1"/>
      <c r="D676" s="1"/>
      <c r="E676" s="1"/>
      <c r="F676" s="1"/>
      <c r="G676" s="1"/>
      <c r="H676" s="1"/>
    </row>
    <row r="677">
      <c r="B677" s="1"/>
      <c r="C677" s="1"/>
      <c r="D677" s="1"/>
      <c r="E677" s="1"/>
      <c r="F677" s="1"/>
      <c r="G677" s="1"/>
      <c r="H677" s="1"/>
    </row>
    <row r="678">
      <c r="B678" s="1"/>
      <c r="C678" s="1"/>
      <c r="D678" s="1"/>
      <c r="E678" s="1"/>
      <c r="F678" s="1"/>
      <c r="G678" s="1"/>
      <c r="H678" s="1"/>
    </row>
    <row r="679">
      <c r="B679" s="1"/>
      <c r="C679" s="1"/>
      <c r="D679" s="1"/>
      <c r="E679" s="1"/>
      <c r="F679" s="1"/>
      <c r="G679" s="1"/>
      <c r="H679" s="1"/>
    </row>
    <row r="680">
      <c r="B680" s="1"/>
      <c r="C680" s="1"/>
      <c r="D680" s="1"/>
      <c r="E680" s="1"/>
      <c r="F680" s="1"/>
      <c r="G680" s="1"/>
      <c r="H680" s="1"/>
    </row>
    <row r="681">
      <c r="B681" s="1"/>
      <c r="C681" s="1"/>
      <c r="D681" s="1"/>
      <c r="E681" s="1"/>
      <c r="F681" s="1"/>
      <c r="G681" s="1"/>
      <c r="H681" s="1"/>
    </row>
    <row r="682">
      <c r="B682" s="1"/>
      <c r="C682" s="1"/>
      <c r="D682" s="1"/>
      <c r="E682" s="1"/>
      <c r="F682" s="1"/>
      <c r="G682" s="1"/>
      <c r="H682" s="1"/>
    </row>
    <row r="683">
      <c r="B683" s="1"/>
      <c r="C683" s="1"/>
      <c r="D683" s="1"/>
      <c r="E683" s="1"/>
      <c r="F683" s="1"/>
      <c r="G683" s="1"/>
      <c r="H683" s="1"/>
    </row>
    <row r="684">
      <c r="B684" s="1"/>
      <c r="C684" s="1"/>
      <c r="D684" s="1"/>
      <c r="E684" s="1"/>
      <c r="F684" s="1"/>
      <c r="G684" s="1"/>
      <c r="H684" s="1"/>
    </row>
    <row r="685">
      <c r="B685" s="1"/>
      <c r="C685" s="1"/>
      <c r="D685" s="1"/>
      <c r="E685" s="1"/>
      <c r="F685" s="1"/>
      <c r="G685" s="1"/>
      <c r="H685" s="1"/>
    </row>
    <row r="686">
      <c r="B686" s="1"/>
      <c r="C686" s="1"/>
      <c r="D686" s="1"/>
      <c r="E686" s="1"/>
      <c r="F686" s="1"/>
      <c r="G686" s="1"/>
      <c r="H686" s="1"/>
    </row>
    <row r="687">
      <c r="B687" s="1"/>
      <c r="C687" s="1"/>
      <c r="D687" s="1"/>
      <c r="E687" s="1"/>
      <c r="F687" s="1"/>
      <c r="G687" s="1"/>
      <c r="H687" s="1"/>
    </row>
    <row r="688">
      <c r="B688" s="1"/>
      <c r="C688" s="1"/>
      <c r="D688" s="1"/>
      <c r="E688" s="1"/>
      <c r="F688" s="1"/>
      <c r="G688" s="1"/>
      <c r="H688" s="1"/>
    </row>
    <row r="689">
      <c r="B689" s="1"/>
      <c r="C689" s="1"/>
      <c r="D689" s="1"/>
      <c r="E689" s="1"/>
      <c r="F689" s="1"/>
      <c r="G689" s="1"/>
      <c r="H689" s="1"/>
    </row>
    <row r="690">
      <c r="B690" s="1"/>
      <c r="C690" s="1"/>
      <c r="D690" s="1"/>
      <c r="E690" s="1"/>
      <c r="F690" s="1"/>
      <c r="G690" s="1"/>
      <c r="H690" s="1"/>
    </row>
    <row r="691">
      <c r="B691" s="1"/>
      <c r="C691" s="1"/>
      <c r="D691" s="1"/>
      <c r="E691" s="1"/>
      <c r="F691" s="1"/>
      <c r="G691" s="1"/>
      <c r="H691" s="1"/>
    </row>
    <row r="692">
      <c r="B692" s="1"/>
      <c r="C692" s="1"/>
      <c r="D692" s="1"/>
      <c r="E692" s="1"/>
      <c r="F692" s="1"/>
      <c r="G692" s="1"/>
      <c r="H692" s="1"/>
    </row>
    <row r="693">
      <c r="B693" s="1"/>
      <c r="C693" s="1"/>
      <c r="D693" s="1"/>
      <c r="E693" s="1"/>
      <c r="F693" s="1"/>
      <c r="G693" s="1"/>
      <c r="H693" s="1"/>
    </row>
    <row r="694">
      <c r="B694" s="1"/>
      <c r="C694" s="1"/>
      <c r="D694" s="1"/>
      <c r="E694" s="1"/>
      <c r="F694" s="1"/>
      <c r="G694" s="1"/>
      <c r="H694" s="1"/>
    </row>
    <row r="695">
      <c r="B695" s="1"/>
      <c r="C695" s="1"/>
      <c r="D695" s="1"/>
      <c r="E695" s="1"/>
      <c r="F695" s="1"/>
      <c r="G695" s="1"/>
      <c r="H695" s="1"/>
    </row>
    <row r="696">
      <c r="B696" s="1"/>
      <c r="C696" s="1"/>
      <c r="D696" s="1"/>
      <c r="E696" s="1"/>
      <c r="F696" s="1"/>
      <c r="G696" s="1"/>
      <c r="H696" s="1"/>
    </row>
    <row r="697">
      <c r="B697" s="1"/>
      <c r="C697" s="1"/>
      <c r="D697" s="1"/>
      <c r="E697" s="1"/>
      <c r="F697" s="1"/>
      <c r="G697" s="1"/>
      <c r="H697" s="1"/>
    </row>
    <row r="698">
      <c r="B698" s="1"/>
      <c r="C698" s="1"/>
      <c r="D698" s="1"/>
      <c r="E698" s="1"/>
      <c r="F698" s="1"/>
      <c r="G698" s="1"/>
      <c r="H698" s="1"/>
    </row>
    <row r="699">
      <c r="B699" s="1"/>
      <c r="C699" s="1"/>
      <c r="D699" s="1"/>
      <c r="E699" s="1"/>
      <c r="F699" s="1"/>
      <c r="G699" s="1"/>
      <c r="H699" s="1"/>
    </row>
    <row r="700">
      <c r="B700" s="1"/>
      <c r="C700" s="1"/>
      <c r="D700" s="1"/>
      <c r="E700" s="1"/>
      <c r="F700" s="1"/>
      <c r="G700" s="1"/>
      <c r="H700" s="1"/>
    </row>
    <row r="701">
      <c r="B701" s="1"/>
      <c r="C701" s="1"/>
      <c r="D701" s="1"/>
      <c r="E701" s="1"/>
      <c r="F701" s="1"/>
      <c r="G701" s="1"/>
      <c r="H701" s="1"/>
    </row>
    <row r="702">
      <c r="B702" s="1"/>
      <c r="C702" s="1"/>
      <c r="D702" s="1"/>
      <c r="E702" s="1"/>
      <c r="F702" s="1"/>
      <c r="G702" s="1"/>
      <c r="H702" s="1"/>
    </row>
    <row r="703">
      <c r="B703" s="1"/>
      <c r="C703" s="1"/>
      <c r="D703" s="1"/>
      <c r="E703" s="1"/>
      <c r="F703" s="1"/>
      <c r="G703" s="1"/>
      <c r="H703" s="1"/>
    </row>
    <row r="704">
      <c r="B704" s="1"/>
      <c r="C704" s="1"/>
      <c r="D704" s="1"/>
      <c r="E704" s="1"/>
      <c r="F704" s="1"/>
      <c r="G704" s="1"/>
      <c r="H704" s="1"/>
    </row>
    <row r="705">
      <c r="B705" s="1"/>
      <c r="C705" s="1"/>
      <c r="D705" s="1"/>
      <c r="E705" s="1"/>
      <c r="F705" s="1"/>
      <c r="G705" s="1"/>
      <c r="H705" s="1"/>
    </row>
    <row r="706">
      <c r="B706" s="1"/>
      <c r="C706" s="1"/>
      <c r="D706" s="1"/>
      <c r="E706" s="1"/>
      <c r="F706" s="1"/>
      <c r="G706" s="1"/>
      <c r="H706" s="1"/>
    </row>
    <row r="707">
      <c r="B707" s="1"/>
      <c r="C707" s="1"/>
      <c r="D707" s="1"/>
      <c r="E707" s="1"/>
      <c r="F707" s="1"/>
      <c r="G707" s="1"/>
      <c r="H707" s="1"/>
    </row>
    <row r="708">
      <c r="B708" s="1"/>
      <c r="C708" s="1"/>
      <c r="D708" s="1"/>
      <c r="E708" s="1"/>
      <c r="F708" s="1"/>
      <c r="G708" s="1"/>
      <c r="H708" s="1"/>
    </row>
    <row r="709">
      <c r="B709" s="1"/>
      <c r="C709" s="1"/>
      <c r="D709" s="1"/>
      <c r="E709" s="1"/>
      <c r="F709" s="1"/>
      <c r="G709" s="1"/>
      <c r="H709" s="1"/>
    </row>
    <row r="710">
      <c r="B710" s="1"/>
      <c r="C710" s="1"/>
      <c r="D710" s="1"/>
      <c r="E710" s="1"/>
      <c r="F710" s="1"/>
      <c r="G710" s="1"/>
      <c r="H710" s="1"/>
    </row>
    <row r="711">
      <c r="B711" s="1"/>
      <c r="C711" s="1"/>
      <c r="D711" s="1"/>
      <c r="E711" s="1"/>
      <c r="F711" s="1"/>
      <c r="G711" s="1"/>
      <c r="H711" s="1"/>
    </row>
    <row r="712">
      <c r="B712" s="1"/>
      <c r="C712" s="1"/>
      <c r="D712" s="1"/>
      <c r="E712" s="1"/>
      <c r="F712" s="1"/>
      <c r="G712" s="1"/>
      <c r="H712" s="1"/>
    </row>
    <row r="713">
      <c r="B713" s="1"/>
      <c r="C713" s="1"/>
      <c r="D713" s="1"/>
      <c r="E713" s="1"/>
      <c r="F713" s="1"/>
      <c r="G713" s="1"/>
      <c r="H713" s="1"/>
    </row>
    <row r="714">
      <c r="B714" s="1"/>
      <c r="C714" s="1"/>
      <c r="D714" s="1"/>
      <c r="E714" s="1"/>
      <c r="F714" s="1"/>
      <c r="G714" s="1"/>
      <c r="H714" s="1"/>
    </row>
    <row r="715">
      <c r="B715" s="1"/>
      <c r="C715" s="1"/>
      <c r="D715" s="1"/>
      <c r="E715" s="1"/>
      <c r="F715" s="1"/>
      <c r="G715" s="1"/>
      <c r="H715" s="1"/>
    </row>
    <row r="716">
      <c r="B716" s="1"/>
      <c r="C716" s="1"/>
      <c r="D716" s="1"/>
      <c r="E716" s="1"/>
      <c r="F716" s="1"/>
      <c r="G716" s="1"/>
      <c r="H716" s="1"/>
    </row>
    <row r="717">
      <c r="B717" s="1"/>
      <c r="C717" s="1"/>
      <c r="D717" s="1"/>
      <c r="E717" s="1"/>
      <c r="F717" s="1"/>
      <c r="G717" s="1"/>
      <c r="H717" s="1"/>
    </row>
    <row r="718">
      <c r="B718" s="1"/>
      <c r="C718" s="1"/>
      <c r="D718" s="1"/>
      <c r="E718" s="1"/>
      <c r="F718" s="1"/>
      <c r="G718" s="1"/>
      <c r="H718" s="1"/>
    </row>
    <row r="719">
      <c r="B719" s="1"/>
      <c r="C719" s="1"/>
      <c r="D719" s="1"/>
      <c r="E719" s="1"/>
      <c r="F719" s="1"/>
      <c r="G719" s="1"/>
      <c r="H719" s="1"/>
    </row>
    <row r="720">
      <c r="B720" s="1"/>
      <c r="C720" s="1"/>
      <c r="D720" s="1"/>
      <c r="E720" s="1"/>
      <c r="F720" s="1"/>
      <c r="G720" s="1"/>
      <c r="H720" s="1"/>
    </row>
    <row r="721">
      <c r="B721" s="1"/>
      <c r="C721" s="1"/>
      <c r="D721" s="1"/>
      <c r="E721" s="1"/>
      <c r="F721" s="1"/>
      <c r="G721" s="1"/>
      <c r="H721" s="1"/>
    </row>
    <row r="722">
      <c r="B722" s="1"/>
      <c r="C722" s="1"/>
      <c r="D722" s="1"/>
      <c r="E722" s="1"/>
      <c r="F722" s="1"/>
      <c r="G722" s="1"/>
      <c r="H722" s="1"/>
    </row>
    <row r="723">
      <c r="B723" s="1"/>
      <c r="C723" s="1"/>
      <c r="D723" s="1"/>
      <c r="E723" s="1"/>
      <c r="F723" s="1"/>
      <c r="G723" s="1"/>
      <c r="H723" s="1"/>
    </row>
    <row r="724">
      <c r="B724" s="1"/>
      <c r="C724" s="1"/>
      <c r="D724" s="1"/>
      <c r="E724" s="1"/>
      <c r="F724" s="1"/>
      <c r="G724" s="1"/>
      <c r="H724" s="1"/>
    </row>
    <row r="725">
      <c r="B725" s="1"/>
      <c r="C725" s="1"/>
      <c r="D725" s="1"/>
      <c r="E725" s="1"/>
      <c r="F725" s="1"/>
      <c r="G725" s="1"/>
      <c r="H725" s="1"/>
    </row>
    <row r="726">
      <c r="B726" s="1"/>
      <c r="C726" s="1"/>
      <c r="D726" s="1"/>
      <c r="E726" s="1"/>
      <c r="F726" s="1"/>
      <c r="G726" s="1"/>
      <c r="H726" s="1"/>
    </row>
    <row r="727">
      <c r="B727" s="1"/>
      <c r="C727" s="1"/>
      <c r="D727" s="1"/>
      <c r="E727" s="1"/>
      <c r="F727" s="1"/>
      <c r="G727" s="1"/>
      <c r="H727" s="1"/>
    </row>
    <row r="728">
      <c r="B728" s="1"/>
      <c r="C728" s="1"/>
      <c r="D728" s="1"/>
      <c r="E728" s="1"/>
      <c r="F728" s="1"/>
      <c r="G728" s="1"/>
      <c r="H728" s="1"/>
    </row>
    <row r="729">
      <c r="B729" s="1"/>
      <c r="C729" s="1"/>
      <c r="D729" s="1"/>
      <c r="E729" s="1"/>
      <c r="F729" s="1"/>
      <c r="G729" s="1"/>
      <c r="H729" s="1"/>
    </row>
    <row r="730">
      <c r="B730" s="1"/>
      <c r="C730" s="1"/>
      <c r="D730" s="1"/>
      <c r="E730" s="1"/>
      <c r="F730" s="1"/>
      <c r="G730" s="1"/>
      <c r="H730" s="1"/>
    </row>
    <row r="731">
      <c r="B731" s="1"/>
      <c r="C731" s="1"/>
      <c r="D731" s="1"/>
      <c r="E731" s="1"/>
      <c r="F731" s="1"/>
      <c r="G731" s="1"/>
      <c r="H731" s="1"/>
    </row>
    <row r="732">
      <c r="B732" s="1"/>
      <c r="C732" s="1"/>
      <c r="D732" s="1"/>
      <c r="E732" s="1"/>
      <c r="F732" s="1"/>
      <c r="G732" s="1"/>
      <c r="H732" s="1"/>
    </row>
    <row r="733">
      <c r="B733" s="1"/>
      <c r="C733" s="1"/>
      <c r="D733" s="1"/>
      <c r="E733" s="1"/>
      <c r="F733" s="1"/>
      <c r="G733" s="1"/>
      <c r="H733" s="1"/>
    </row>
    <row r="734">
      <c r="B734" s="1"/>
      <c r="C734" s="1"/>
      <c r="D734" s="1"/>
      <c r="E734" s="1"/>
      <c r="F734" s="1"/>
      <c r="G734" s="1"/>
      <c r="H734" s="1"/>
    </row>
    <row r="735">
      <c r="B735" s="1"/>
      <c r="C735" s="1"/>
      <c r="D735" s="1"/>
      <c r="E735" s="1"/>
      <c r="F735" s="1"/>
      <c r="G735" s="1"/>
      <c r="H735" s="1"/>
    </row>
    <row r="736">
      <c r="B736" s="1"/>
      <c r="C736" s="1"/>
      <c r="D736" s="1"/>
      <c r="E736" s="1"/>
      <c r="F736" s="1"/>
      <c r="G736" s="1"/>
      <c r="H736" s="1"/>
    </row>
    <row r="737">
      <c r="B737" s="1"/>
      <c r="C737" s="1"/>
      <c r="D737" s="1"/>
      <c r="E737" s="1"/>
      <c r="F737" s="1"/>
      <c r="G737" s="1"/>
      <c r="H737" s="1"/>
    </row>
    <row r="738">
      <c r="B738" s="1"/>
      <c r="C738" s="1"/>
      <c r="D738" s="1"/>
      <c r="E738" s="1"/>
      <c r="F738" s="1"/>
      <c r="G738" s="1"/>
      <c r="H738" s="1"/>
    </row>
    <row r="739">
      <c r="B739" s="1"/>
      <c r="C739" s="1"/>
      <c r="D739" s="1"/>
      <c r="E739" s="1"/>
      <c r="F739" s="1"/>
      <c r="G739" s="1"/>
      <c r="H739" s="1"/>
    </row>
    <row r="740">
      <c r="B740" s="1"/>
      <c r="C740" s="1"/>
      <c r="D740" s="1"/>
      <c r="E740" s="1"/>
      <c r="F740" s="1"/>
      <c r="G740" s="1"/>
      <c r="H740" s="1"/>
    </row>
    <row r="741">
      <c r="B741" s="1"/>
      <c r="C741" s="1"/>
      <c r="D741" s="1"/>
      <c r="E741" s="1"/>
      <c r="F741" s="1"/>
      <c r="G741" s="1"/>
      <c r="H741" s="1"/>
    </row>
    <row r="742">
      <c r="B742" s="1"/>
      <c r="C742" s="1"/>
      <c r="D742" s="1"/>
      <c r="E742" s="1"/>
      <c r="F742" s="1"/>
      <c r="G742" s="1"/>
      <c r="H742" s="1"/>
    </row>
    <row r="743">
      <c r="B743" s="1"/>
      <c r="C743" s="1"/>
      <c r="D743" s="1"/>
      <c r="E743" s="1"/>
      <c r="F743" s="1"/>
      <c r="G743" s="1"/>
      <c r="H743" s="1"/>
    </row>
    <row r="744">
      <c r="B744" s="1"/>
      <c r="C744" s="1"/>
      <c r="D744" s="1"/>
      <c r="E744" s="1"/>
      <c r="F744" s="1"/>
      <c r="G744" s="1"/>
      <c r="H744" s="1"/>
    </row>
    <row r="745">
      <c r="B745" s="1"/>
      <c r="C745" s="1"/>
      <c r="D745" s="1"/>
      <c r="E745" s="1"/>
      <c r="F745" s="1"/>
      <c r="G745" s="1"/>
      <c r="H745" s="1"/>
    </row>
    <row r="746">
      <c r="B746" s="1"/>
      <c r="C746" s="1"/>
      <c r="D746" s="1"/>
      <c r="E746" s="1"/>
      <c r="F746" s="1"/>
      <c r="G746" s="1"/>
      <c r="H746" s="1"/>
    </row>
    <row r="747">
      <c r="B747" s="1"/>
      <c r="C747" s="1"/>
      <c r="D747" s="1"/>
      <c r="E747" s="1"/>
      <c r="F747" s="1"/>
      <c r="G747" s="1"/>
      <c r="H747" s="1"/>
    </row>
    <row r="748">
      <c r="B748" s="1"/>
      <c r="C748" s="1"/>
      <c r="D748" s="1"/>
      <c r="E748" s="1"/>
      <c r="F748" s="1"/>
      <c r="G748" s="1"/>
      <c r="H748" s="1"/>
    </row>
    <row r="749">
      <c r="B749" s="1"/>
      <c r="C749" s="1"/>
      <c r="D749" s="1"/>
      <c r="E749" s="1"/>
      <c r="F749" s="1"/>
      <c r="G749" s="1"/>
      <c r="H749" s="1"/>
    </row>
    <row r="750">
      <c r="B750" s="1"/>
      <c r="C750" s="1"/>
      <c r="D750" s="1"/>
      <c r="E750" s="1"/>
      <c r="F750" s="1"/>
      <c r="G750" s="1"/>
      <c r="H750" s="1"/>
    </row>
    <row r="751">
      <c r="B751" s="1"/>
      <c r="C751" s="1"/>
      <c r="D751" s="1"/>
      <c r="E751" s="1"/>
      <c r="F751" s="1"/>
      <c r="G751" s="1"/>
      <c r="H751" s="1"/>
    </row>
    <row r="752">
      <c r="B752" s="1"/>
      <c r="C752" s="1"/>
      <c r="D752" s="1"/>
      <c r="E752" s="1"/>
      <c r="F752" s="1"/>
      <c r="G752" s="1"/>
      <c r="H752" s="1"/>
    </row>
    <row r="753">
      <c r="B753" s="1"/>
      <c r="C753" s="1"/>
      <c r="D753" s="1"/>
      <c r="E753" s="1"/>
      <c r="F753" s="1"/>
      <c r="G753" s="1"/>
      <c r="H753" s="1"/>
    </row>
    <row r="754">
      <c r="B754" s="1"/>
      <c r="C754" s="1"/>
      <c r="D754" s="1"/>
      <c r="E754" s="1"/>
      <c r="F754" s="1"/>
      <c r="G754" s="1"/>
      <c r="H754" s="1"/>
    </row>
    <row r="755">
      <c r="B755" s="1"/>
      <c r="C755" s="1"/>
      <c r="D755" s="1"/>
      <c r="E755" s="1"/>
      <c r="F755" s="1"/>
      <c r="G755" s="1"/>
      <c r="H755" s="1"/>
    </row>
    <row r="756">
      <c r="B756" s="1"/>
      <c r="C756" s="1"/>
      <c r="D756" s="1"/>
      <c r="E756" s="1"/>
      <c r="F756" s="1"/>
      <c r="G756" s="1"/>
      <c r="H756" s="1"/>
    </row>
    <row r="757">
      <c r="B757" s="1"/>
      <c r="C757" s="1"/>
      <c r="D757" s="1"/>
      <c r="E757" s="1"/>
      <c r="F757" s="1"/>
      <c r="G757" s="1"/>
      <c r="H757" s="1"/>
    </row>
    <row r="758">
      <c r="B758" s="1"/>
      <c r="C758" s="1"/>
      <c r="D758" s="1"/>
      <c r="E758" s="1"/>
      <c r="F758" s="1"/>
      <c r="G758" s="1"/>
      <c r="H758" s="1"/>
    </row>
    <row r="759">
      <c r="B759" s="1"/>
      <c r="C759" s="1"/>
      <c r="D759" s="1"/>
      <c r="E759" s="1"/>
      <c r="F759" s="1"/>
      <c r="G759" s="1"/>
      <c r="H759" s="1"/>
    </row>
    <row r="760">
      <c r="B760" s="1"/>
      <c r="C760" s="1"/>
      <c r="D760" s="1"/>
      <c r="E760" s="1"/>
      <c r="F760" s="1"/>
      <c r="G760" s="1"/>
      <c r="H760" s="1"/>
    </row>
    <row r="761">
      <c r="B761" s="1"/>
      <c r="C761" s="1"/>
      <c r="D761" s="1"/>
      <c r="E761" s="1"/>
      <c r="F761" s="1"/>
      <c r="G761" s="1"/>
      <c r="H761" s="1"/>
    </row>
    <row r="762">
      <c r="B762" s="1"/>
      <c r="C762" s="1"/>
      <c r="D762" s="1"/>
      <c r="E762" s="1"/>
      <c r="F762" s="1"/>
      <c r="G762" s="1"/>
      <c r="H762" s="1"/>
    </row>
    <row r="763">
      <c r="B763" s="1"/>
      <c r="C763" s="1"/>
      <c r="D763" s="1"/>
      <c r="E763" s="1"/>
      <c r="F763" s="1"/>
      <c r="G763" s="1"/>
      <c r="H763" s="1"/>
    </row>
    <row r="764">
      <c r="B764" s="1"/>
      <c r="C764" s="1"/>
      <c r="D764" s="1"/>
      <c r="E764" s="1"/>
      <c r="F764" s="1"/>
      <c r="G764" s="1"/>
      <c r="H764" s="1"/>
    </row>
    <row r="765">
      <c r="B765" s="1"/>
      <c r="C765" s="1"/>
      <c r="D765" s="1"/>
      <c r="E765" s="1"/>
      <c r="F765" s="1"/>
      <c r="G765" s="1"/>
      <c r="H765" s="1"/>
    </row>
    <row r="766">
      <c r="B766" s="1"/>
      <c r="C766" s="1"/>
      <c r="D766" s="1"/>
      <c r="E766" s="1"/>
      <c r="F766" s="1"/>
      <c r="G766" s="1"/>
      <c r="H766" s="1"/>
    </row>
    <row r="767">
      <c r="B767" s="1"/>
      <c r="C767" s="1"/>
      <c r="D767" s="1"/>
      <c r="E767" s="1"/>
      <c r="F767" s="1"/>
      <c r="G767" s="1"/>
      <c r="H767" s="1"/>
    </row>
    <row r="768">
      <c r="B768" s="1"/>
      <c r="C768" s="1"/>
      <c r="D768" s="1"/>
      <c r="E768" s="1"/>
      <c r="F768" s="1"/>
      <c r="G768" s="1"/>
      <c r="H768" s="1"/>
    </row>
    <row r="769">
      <c r="B769" s="1"/>
      <c r="C769" s="1"/>
      <c r="D769" s="1"/>
      <c r="E769" s="1"/>
      <c r="F769" s="1"/>
      <c r="G769" s="1"/>
      <c r="H769" s="1"/>
    </row>
    <row r="770">
      <c r="B770" s="1"/>
      <c r="C770" s="1"/>
      <c r="D770" s="1"/>
      <c r="E770" s="1"/>
      <c r="F770" s="1"/>
      <c r="G770" s="1"/>
      <c r="H770" s="1"/>
    </row>
    <row r="771">
      <c r="B771" s="1"/>
      <c r="C771" s="1"/>
      <c r="D771" s="1"/>
      <c r="E771" s="1"/>
      <c r="F771" s="1"/>
      <c r="G771" s="1"/>
      <c r="H771" s="1"/>
    </row>
    <row r="772">
      <c r="B772" s="1"/>
      <c r="C772" s="1"/>
      <c r="D772" s="1"/>
      <c r="E772" s="1"/>
      <c r="F772" s="1"/>
      <c r="G772" s="1"/>
      <c r="H772" s="1"/>
    </row>
    <row r="773">
      <c r="B773" s="1"/>
      <c r="C773" s="1"/>
      <c r="D773" s="1"/>
      <c r="E773" s="1"/>
      <c r="F773" s="1"/>
      <c r="G773" s="1"/>
      <c r="H773" s="1"/>
    </row>
    <row r="774">
      <c r="B774" s="1"/>
      <c r="C774" s="1"/>
      <c r="D774" s="1"/>
      <c r="E774" s="1"/>
      <c r="F774" s="1"/>
      <c r="G774" s="1"/>
      <c r="H774" s="1"/>
    </row>
    <row r="775">
      <c r="B775" s="1"/>
      <c r="C775" s="1"/>
      <c r="D775" s="1"/>
      <c r="E775" s="1"/>
      <c r="F775" s="1"/>
      <c r="G775" s="1"/>
      <c r="H775" s="1"/>
    </row>
    <row r="776">
      <c r="B776" s="1"/>
      <c r="C776" s="1"/>
      <c r="D776" s="1"/>
      <c r="E776" s="1"/>
      <c r="F776" s="1"/>
      <c r="G776" s="1"/>
      <c r="H776" s="1"/>
    </row>
    <row r="777">
      <c r="B777" s="1"/>
      <c r="C777" s="1"/>
      <c r="D777" s="1"/>
      <c r="E777" s="1"/>
      <c r="F777" s="1"/>
      <c r="G777" s="1"/>
      <c r="H777" s="1"/>
    </row>
    <row r="778">
      <c r="B778" s="1"/>
      <c r="C778" s="1"/>
      <c r="D778" s="1"/>
      <c r="E778" s="1"/>
      <c r="F778" s="1"/>
      <c r="G778" s="1"/>
      <c r="H778" s="1"/>
    </row>
    <row r="779">
      <c r="B779" s="1"/>
      <c r="C779" s="1"/>
      <c r="D779" s="1"/>
      <c r="E779" s="1"/>
      <c r="F779" s="1"/>
      <c r="G779" s="1"/>
      <c r="H779" s="1"/>
    </row>
    <row r="780">
      <c r="B780" s="1"/>
      <c r="C780" s="1"/>
      <c r="D780" s="1"/>
      <c r="E780" s="1"/>
      <c r="F780" s="1"/>
      <c r="G780" s="1"/>
      <c r="H780" s="1"/>
    </row>
    <row r="781">
      <c r="B781" s="1"/>
      <c r="C781" s="1"/>
      <c r="D781" s="1"/>
      <c r="E781" s="1"/>
      <c r="F781" s="1"/>
      <c r="G781" s="1"/>
      <c r="H781" s="1"/>
    </row>
    <row r="782">
      <c r="B782" s="1"/>
      <c r="C782" s="1"/>
      <c r="D782" s="1"/>
      <c r="E782" s="1"/>
      <c r="F782" s="1"/>
      <c r="G782" s="1"/>
      <c r="H782" s="1"/>
    </row>
    <row r="783">
      <c r="B783" s="1"/>
      <c r="C783" s="1"/>
      <c r="D783" s="1"/>
      <c r="E783" s="1"/>
      <c r="F783" s="1"/>
      <c r="G783" s="1"/>
      <c r="H783" s="1"/>
    </row>
    <row r="784">
      <c r="B784" s="1"/>
      <c r="C784" s="1"/>
      <c r="D784" s="1"/>
      <c r="E784" s="1"/>
      <c r="F784" s="1"/>
      <c r="G784" s="1"/>
      <c r="H784" s="1"/>
    </row>
    <row r="785">
      <c r="B785" s="1"/>
      <c r="C785" s="1"/>
      <c r="D785" s="1"/>
      <c r="E785" s="1"/>
      <c r="F785" s="1"/>
      <c r="G785" s="1"/>
      <c r="H785" s="1"/>
    </row>
    <row r="786">
      <c r="B786" s="1"/>
      <c r="C786" s="1"/>
      <c r="D786" s="1"/>
      <c r="E786" s="1"/>
      <c r="F786" s="1"/>
      <c r="G786" s="1"/>
      <c r="H786" s="1"/>
    </row>
    <row r="787">
      <c r="B787" s="1"/>
      <c r="C787" s="1"/>
      <c r="D787" s="1"/>
      <c r="E787" s="1"/>
      <c r="F787" s="1"/>
      <c r="G787" s="1"/>
      <c r="H787" s="1"/>
    </row>
    <row r="788">
      <c r="B788" s="1"/>
      <c r="C788" s="1"/>
      <c r="D788" s="1"/>
      <c r="E788" s="1"/>
      <c r="F788" s="1"/>
      <c r="G788" s="1"/>
      <c r="H788" s="1"/>
    </row>
    <row r="789">
      <c r="B789" s="1"/>
      <c r="C789" s="1"/>
      <c r="D789" s="1"/>
      <c r="E789" s="1"/>
      <c r="F789" s="1"/>
      <c r="G789" s="1"/>
      <c r="H789" s="1"/>
    </row>
    <row r="790">
      <c r="B790" s="1"/>
      <c r="C790" s="1"/>
      <c r="D790" s="1"/>
      <c r="E790" s="1"/>
      <c r="F790" s="1"/>
      <c r="G790" s="1"/>
      <c r="H790" s="1"/>
    </row>
    <row r="791">
      <c r="B791" s="1"/>
      <c r="C791" s="1"/>
      <c r="D791" s="1"/>
      <c r="E791" s="1"/>
      <c r="F791" s="1"/>
      <c r="G791" s="1"/>
      <c r="H791" s="1"/>
    </row>
    <row r="792">
      <c r="B792" s="1"/>
      <c r="C792" s="1"/>
      <c r="D792" s="1"/>
      <c r="E792" s="1"/>
      <c r="F792" s="1"/>
      <c r="G792" s="1"/>
      <c r="H792" s="1"/>
    </row>
    <row r="793">
      <c r="B793" s="1"/>
      <c r="C793" s="1"/>
      <c r="D793" s="1"/>
      <c r="E793" s="1"/>
      <c r="F793" s="1"/>
      <c r="G793" s="1"/>
      <c r="H793" s="1"/>
    </row>
    <row r="794">
      <c r="B794" s="1"/>
      <c r="C794" s="1"/>
      <c r="D794" s="1"/>
      <c r="E794" s="1"/>
      <c r="F794" s="1"/>
      <c r="G794" s="1"/>
      <c r="H794" s="1"/>
    </row>
    <row r="795">
      <c r="B795" s="1"/>
      <c r="C795" s="1"/>
      <c r="D795" s="1"/>
      <c r="E795" s="1"/>
      <c r="F795" s="1"/>
      <c r="G795" s="1"/>
      <c r="H795" s="1"/>
    </row>
    <row r="796">
      <c r="B796" s="1"/>
      <c r="C796" s="1"/>
      <c r="D796" s="1"/>
      <c r="E796" s="1"/>
      <c r="F796" s="1"/>
      <c r="G796" s="1"/>
      <c r="H796" s="1"/>
    </row>
    <row r="797">
      <c r="B797" s="1"/>
      <c r="C797" s="1"/>
      <c r="D797" s="1"/>
      <c r="E797" s="1"/>
      <c r="F797" s="1"/>
      <c r="G797" s="1"/>
      <c r="H797" s="1"/>
    </row>
    <row r="798">
      <c r="B798" s="1"/>
      <c r="C798" s="1"/>
      <c r="D798" s="1"/>
      <c r="E798" s="1"/>
      <c r="F798" s="1"/>
      <c r="G798" s="1"/>
      <c r="H798" s="1"/>
    </row>
    <row r="799">
      <c r="B799" s="1"/>
      <c r="C799" s="1"/>
      <c r="D799" s="1"/>
      <c r="E799" s="1"/>
      <c r="F799" s="1"/>
      <c r="G799" s="1"/>
      <c r="H799" s="1"/>
    </row>
    <row r="800">
      <c r="B800" s="1"/>
      <c r="C800" s="1"/>
      <c r="D800" s="1"/>
      <c r="E800" s="1"/>
      <c r="F800" s="1"/>
      <c r="G800" s="1"/>
      <c r="H800" s="1"/>
    </row>
    <row r="801">
      <c r="B801" s="1"/>
      <c r="C801" s="1"/>
      <c r="D801" s="1"/>
      <c r="E801" s="1"/>
      <c r="F801" s="1"/>
      <c r="G801" s="1"/>
      <c r="H801" s="1"/>
    </row>
    <row r="802">
      <c r="B802" s="1"/>
      <c r="C802" s="1"/>
      <c r="D802" s="1"/>
      <c r="E802" s="1"/>
      <c r="F802" s="1"/>
      <c r="G802" s="1"/>
      <c r="H802" s="1"/>
    </row>
    <row r="803">
      <c r="B803" s="1"/>
      <c r="C803" s="1"/>
      <c r="D803" s="1"/>
      <c r="E803" s="1"/>
      <c r="F803" s="1"/>
      <c r="G803" s="1"/>
      <c r="H803" s="1"/>
    </row>
    <row r="804">
      <c r="B804" s="1"/>
      <c r="C804" s="1"/>
      <c r="D804" s="1"/>
      <c r="E804" s="1"/>
      <c r="F804" s="1"/>
      <c r="G804" s="1"/>
      <c r="H804" s="1"/>
    </row>
    <row r="805">
      <c r="B805" s="1"/>
      <c r="C805" s="1"/>
      <c r="D805" s="1"/>
      <c r="E805" s="1"/>
      <c r="F805" s="1"/>
      <c r="G805" s="1"/>
      <c r="H805" s="1"/>
    </row>
    <row r="806">
      <c r="B806" s="1"/>
      <c r="C806" s="1"/>
      <c r="D806" s="1"/>
      <c r="E806" s="1"/>
      <c r="F806" s="1"/>
      <c r="G806" s="1"/>
      <c r="H806" s="1"/>
    </row>
    <row r="807">
      <c r="B807" s="1"/>
      <c r="C807" s="1"/>
      <c r="D807" s="1"/>
      <c r="E807" s="1"/>
      <c r="F807" s="1"/>
      <c r="G807" s="1"/>
      <c r="H807" s="1"/>
    </row>
    <row r="808">
      <c r="B808" s="1"/>
      <c r="C808" s="1"/>
      <c r="D808" s="1"/>
      <c r="E808" s="1"/>
      <c r="F808" s="1"/>
      <c r="G808" s="1"/>
      <c r="H808" s="1"/>
    </row>
    <row r="809">
      <c r="B809" s="1"/>
      <c r="C809" s="1"/>
      <c r="D809" s="1"/>
      <c r="E809" s="1"/>
      <c r="F809" s="1"/>
      <c r="G809" s="1"/>
      <c r="H809" s="1"/>
    </row>
    <row r="810">
      <c r="B810" s="1"/>
      <c r="C810" s="1"/>
      <c r="D810" s="1"/>
      <c r="E810" s="1"/>
      <c r="F810" s="1"/>
      <c r="G810" s="1"/>
      <c r="H810" s="1"/>
    </row>
    <row r="811">
      <c r="B811" s="1"/>
      <c r="C811" s="1"/>
      <c r="D811" s="1"/>
      <c r="E811" s="1"/>
      <c r="F811" s="1"/>
      <c r="G811" s="1"/>
      <c r="H811" s="1"/>
    </row>
    <row r="812">
      <c r="B812" s="1"/>
      <c r="C812" s="1"/>
      <c r="D812" s="1"/>
      <c r="E812" s="1"/>
      <c r="F812" s="1"/>
      <c r="G812" s="1"/>
      <c r="H812" s="1"/>
    </row>
    <row r="813">
      <c r="B813" s="1"/>
      <c r="C813" s="1"/>
      <c r="D813" s="1"/>
      <c r="E813" s="1"/>
      <c r="F813" s="1"/>
      <c r="G813" s="1"/>
      <c r="H813" s="1"/>
    </row>
    <row r="814">
      <c r="B814" s="1"/>
      <c r="C814" s="1"/>
      <c r="D814" s="1"/>
      <c r="E814" s="1"/>
      <c r="F814" s="1"/>
      <c r="G814" s="1"/>
      <c r="H814" s="1"/>
    </row>
    <row r="815">
      <c r="B815" s="1"/>
      <c r="C815" s="1"/>
      <c r="D815" s="1"/>
      <c r="E815" s="1"/>
      <c r="F815" s="1"/>
      <c r="G815" s="1"/>
      <c r="H815" s="1"/>
    </row>
    <row r="816">
      <c r="B816" s="1"/>
      <c r="C816" s="1"/>
      <c r="D816" s="1"/>
      <c r="E816" s="1"/>
      <c r="F816" s="1"/>
      <c r="G816" s="1"/>
      <c r="H816" s="1"/>
    </row>
    <row r="817">
      <c r="B817" s="1"/>
      <c r="C817" s="1"/>
      <c r="D817" s="1"/>
      <c r="E817" s="1"/>
      <c r="F817" s="1"/>
      <c r="G817" s="1"/>
      <c r="H817" s="1"/>
    </row>
    <row r="818">
      <c r="B818" s="1"/>
      <c r="C818" s="1"/>
      <c r="D818" s="1"/>
      <c r="E818" s="1"/>
      <c r="F818" s="1"/>
      <c r="G818" s="1"/>
      <c r="H818" s="1"/>
    </row>
    <row r="819">
      <c r="B819" s="1"/>
      <c r="C819" s="1"/>
      <c r="D819" s="1"/>
      <c r="E819" s="1"/>
      <c r="F819" s="1"/>
      <c r="G819" s="1"/>
      <c r="H819" s="1"/>
    </row>
    <row r="820">
      <c r="B820" s="1"/>
      <c r="C820" s="1"/>
      <c r="D820" s="1"/>
      <c r="E820" s="1"/>
      <c r="F820" s="1"/>
      <c r="G820" s="1"/>
      <c r="H820" s="1"/>
    </row>
    <row r="821">
      <c r="B821" s="1"/>
      <c r="C821" s="1"/>
      <c r="D821" s="1"/>
      <c r="E821" s="1"/>
      <c r="F821" s="1"/>
      <c r="G821" s="1"/>
      <c r="H821" s="1"/>
    </row>
    <row r="822">
      <c r="B822" s="1"/>
      <c r="C822" s="1"/>
      <c r="D822" s="1"/>
      <c r="E822" s="1"/>
      <c r="F822" s="1"/>
      <c r="G822" s="1"/>
      <c r="H822" s="1"/>
    </row>
    <row r="823">
      <c r="B823" s="1"/>
      <c r="C823" s="1"/>
      <c r="D823" s="1"/>
      <c r="E823" s="1"/>
      <c r="F823" s="1"/>
      <c r="G823" s="1"/>
      <c r="H823" s="1"/>
    </row>
    <row r="824">
      <c r="B824" s="1"/>
      <c r="C824" s="1"/>
      <c r="D824" s="1"/>
      <c r="E824" s="1"/>
      <c r="F824" s="1"/>
      <c r="G824" s="1"/>
      <c r="H824" s="1"/>
    </row>
    <row r="825">
      <c r="B825" s="1"/>
      <c r="C825" s="1"/>
      <c r="D825" s="1"/>
      <c r="E825" s="1"/>
      <c r="F825" s="1"/>
      <c r="G825" s="1"/>
      <c r="H825" s="1"/>
    </row>
    <row r="826">
      <c r="B826" s="1"/>
      <c r="C826" s="1"/>
      <c r="D826" s="1"/>
      <c r="E826" s="1"/>
      <c r="F826" s="1"/>
      <c r="G826" s="1"/>
      <c r="H826" s="1"/>
    </row>
    <row r="827">
      <c r="B827" s="1"/>
      <c r="C827" s="1"/>
      <c r="D827" s="1"/>
      <c r="E827" s="1"/>
      <c r="F827" s="1"/>
      <c r="G827" s="1"/>
      <c r="H827" s="1"/>
    </row>
    <row r="828">
      <c r="B828" s="1"/>
      <c r="C828" s="1"/>
      <c r="D828" s="1"/>
      <c r="E828" s="1"/>
      <c r="F828" s="1"/>
      <c r="G828" s="1"/>
      <c r="H828" s="1"/>
    </row>
    <row r="829">
      <c r="B829" s="1"/>
      <c r="C829" s="1"/>
      <c r="D829" s="1"/>
      <c r="E829" s="1"/>
      <c r="F829" s="1"/>
      <c r="G829" s="1"/>
      <c r="H829" s="1"/>
    </row>
    <row r="830">
      <c r="B830" s="1"/>
      <c r="C830" s="1"/>
      <c r="D830" s="1"/>
      <c r="E830" s="1"/>
      <c r="F830" s="1"/>
      <c r="G830" s="1"/>
      <c r="H830" s="1"/>
    </row>
    <row r="831">
      <c r="B831" s="1"/>
      <c r="C831" s="1"/>
      <c r="D831" s="1"/>
      <c r="E831" s="1"/>
      <c r="F831" s="1"/>
      <c r="G831" s="1"/>
      <c r="H831" s="1"/>
    </row>
    <row r="832">
      <c r="B832" s="1"/>
      <c r="C832" s="1"/>
      <c r="D832" s="1"/>
      <c r="E832" s="1"/>
      <c r="F832" s="1"/>
      <c r="G832" s="1"/>
      <c r="H832" s="1"/>
    </row>
    <row r="833">
      <c r="B833" s="1"/>
      <c r="C833" s="1"/>
      <c r="D833" s="1"/>
      <c r="E833" s="1"/>
      <c r="F833" s="1"/>
      <c r="G833" s="1"/>
      <c r="H833" s="1"/>
    </row>
    <row r="834">
      <c r="B834" s="1"/>
      <c r="C834" s="1"/>
      <c r="D834" s="1"/>
      <c r="E834" s="1"/>
      <c r="F834" s="1"/>
      <c r="G834" s="1"/>
      <c r="H834" s="1"/>
    </row>
    <row r="835">
      <c r="B835" s="1"/>
      <c r="C835" s="1"/>
      <c r="D835" s="1"/>
      <c r="E835" s="1"/>
      <c r="F835" s="1"/>
      <c r="G835" s="1"/>
      <c r="H835" s="1"/>
    </row>
    <row r="836">
      <c r="B836" s="1"/>
      <c r="C836" s="1"/>
      <c r="D836" s="1"/>
      <c r="E836" s="1"/>
      <c r="F836" s="1"/>
      <c r="G836" s="1"/>
      <c r="H836" s="1"/>
    </row>
    <row r="837">
      <c r="B837" s="1"/>
      <c r="C837" s="1"/>
      <c r="D837" s="1"/>
      <c r="E837" s="1"/>
      <c r="F837" s="1"/>
      <c r="G837" s="1"/>
      <c r="H837" s="1"/>
    </row>
    <row r="838">
      <c r="B838" s="1"/>
      <c r="C838" s="1"/>
      <c r="D838" s="1"/>
      <c r="E838" s="1"/>
      <c r="F838" s="1"/>
      <c r="G838" s="1"/>
      <c r="H838" s="1"/>
    </row>
    <row r="839">
      <c r="B839" s="1"/>
      <c r="C839" s="1"/>
      <c r="D839" s="1"/>
      <c r="E839" s="1"/>
      <c r="F839" s="1"/>
      <c r="G839" s="1"/>
      <c r="H839" s="1"/>
    </row>
    <row r="840">
      <c r="B840" s="1"/>
      <c r="C840" s="1"/>
      <c r="D840" s="1"/>
      <c r="E840" s="1"/>
      <c r="F840" s="1"/>
      <c r="G840" s="1"/>
      <c r="H840" s="1"/>
    </row>
    <row r="841">
      <c r="B841" s="1"/>
      <c r="C841" s="1"/>
      <c r="D841" s="1"/>
      <c r="E841" s="1"/>
      <c r="F841" s="1"/>
      <c r="G841" s="1"/>
      <c r="H841" s="1"/>
    </row>
    <row r="842">
      <c r="B842" s="1"/>
      <c r="C842" s="1"/>
      <c r="D842" s="1"/>
      <c r="E842" s="1"/>
      <c r="F842" s="1"/>
      <c r="G842" s="1"/>
      <c r="H842" s="1"/>
    </row>
    <row r="843">
      <c r="B843" s="1"/>
      <c r="C843" s="1"/>
      <c r="D843" s="1"/>
      <c r="E843" s="1"/>
      <c r="F843" s="1"/>
      <c r="G843" s="1"/>
      <c r="H843" s="1"/>
    </row>
    <row r="844">
      <c r="B844" s="1"/>
      <c r="C844" s="1"/>
      <c r="D844" s="1"/>
      <c r="E844" s="1"/>
      <c r="F844" s="1"/>
      <c r="G844" s="1"/>
      <c r="H844" s="1"/>
    </row>
    <row r="845">
      <c r="B845" s="1"/>
      <c r="C845" s="1"/>
      <c r="D845" s="1"/>
      <c r="E845" s="1"/>
      <c r="F845" s="1"/>
      <c r="G845" s="1"/>
      <c r="H845" s="1"/>
    </row>
    <row r="846">
      <c r="B846" s="1"/>
      <c r="C846" s="1"/>
      <c r="D846" s="1"/>
      <c r="E846" s="1"/>
      <c r="F846" s="1"/>
      <c r="G846" s="1"/>
      <c r="H846" s="1"/>
    </row>
    <row r="847">
      <c r="B847" s="1"/>
      <c r="C847" s="1"/>
      <c r="D847" s="1"/>
      <c r="E847" s="1"/>
      <c r="F847" s="1"/>
      <c r="G847" s="1"/>
      <c r="H847" s="1"/>
    </row>
    <row r="848">
      <c r="B848" s="1"/>
      <c r="C848" s="1"/>
      <c r="D848" s="1"/>
      <c r="E848" s="1"/>
      <c r="F848" s="1"/>
      <c r="G848" s="1"/>
      <c r="H848" s="1"/>
    </row>
    <row r="849">
      <c r="B849" s="1"/>
      <c r="C849" s="1"/>
      <c r="D849" s="1"/>
      <c r="E849" s="1"/>
      <c r="F849" s="1"/>
      <c r="G849" s="1"/>
      <c r="H849" s="1"/>
    </row>
    <row r="850">
      <c r="B850" s="1"/>
      <c r="C850" s="1"/>
      <c r="D850" s="1"/>
      <c r="E850" s="1"/>
      <c r="F850" s="1"/>
      <c r="G850" s="1"/>
      <c r="H850" s="1"/>
    </row>
    <row r="851">
      <c r="B851" s="1"/>
      <c r="C851" s="1"/>
      <c r="D851" s="1"/>
      <c r="E851" s="1"/>
      <c r="F851" s="1"/>
      <c r="G851" s="1"/>
      <c r="H851" s="1"/>
    </row>
    <row r="852">
      <c r="B852" s="1"/>
      <c r="C852" s="1"/>
      <c r="D852" s="1"/>
      <c r="E852" s="1"/>
      <c r="F852" s="1"/>
      <c r="G852" s="1"/>
      <c r="H852" s="1"/>
    </row>
    <row r="853">
      <c r="B853" s="1"/>
      <c r="C853" s="1"/>
      <c r="D853" s="1"/>
      <c r="E853" s="1"/>
      <c r="F853" s="1"/>
      <c r="G853" s="1"/>
      <c r="H853" s="1"/>
    </row>
    <row r="854">
      <c r="B854" s="1"/>
      <c r="C854" s="1"/>
      <c r="D854" s="1"/>
      <c r="E854" s="1"/>
      <c r="F854" s="1"/>
      <c r="G854" s="1"/>
      <c r="H854" s="1"/>
    </row>
    <row r="855">
      <c r="B855" s="1"/>
      <c r="C855" s="1"/>
      <c r="D855" s="1"/>
      <c r="E855" s="1"/>
      <c r="F855" s="1"/>
      <c r="G855" s="1"/>
      <c r="H855" s="1"/>
    </row>
    <row r="856">
      <c r="B856" s="1"/>
      <c r="C856" s="1"/>
      <c r="D856" s="1"/>
      <c r="E856" s="1"/>
      <c r="F856" s="1"/>
      <c r="G856" s="1"/>
      <c r="H856" s="1"/>
    </row>
    <row r="857">
      <c r="B857" s="1"/>
      <c r="C857" s="1"/>
      <c r="D857" s="1"/>
      <c r="E857" s="1"/>
      <c r="F857" s="1"/>
      <c r="G857" s="1"/>
      <c r="H857" s="1"/>
    </row>
    <row r="858">
      <c r="B858" s="1"/>
      <c r="C858" s="1"/>
      <c r="D858" s="1"/>
      <c r="E858" s="1"/>
      <c r="F858" s="1"/>
      <c r="G858" s="1"/>
      <c r="H858" s="1"/>
    </row>
    <row r="859">
      <c r="B859" s="1"/>
      <c r="C859" s="1"/>
      <c r="D859" s="1"/>
      <c r="E859" s="1"/>
      <c r="F859" s="1"/>
      <c r="G859" s="1"/>
      <c r="H859" s="1"/>
    </row>
    <row r="860">
      <c r="B860" s="1"/>
      <c r="C860" s="1"/>
      <c r="D860" s="1"/>
      <c r="E860" s="1"/>
      <c r="F860" s="1"/>
      <c r="G860" s="1"/>
      <c r="H860" s="1"/>
    </row>
    <row r="861">
      <c r="B861" s="1"/>
      <c r="C861" s="1"/>
      <c r="D861" s="1"/>
      <c r="E861" s="1"/>
      <c r="F861" s="1"/>
      <c r="G861" s="1"/>
      <c r="H861" s="1"/>
    </row>
    <row r="862">
      <c r="B862" s="1"/>
      <c r="C862" s="1"/>
      <c r="D862" s="1"/>
      <c r="E862" s="1"/>
      <c r="F862" s="1"/>
      <c r="G862" s="1"/>
      <c r="H862" s="1"/>
    </row>
    <row r="863">
      <c r="B863" s="1"/>
      <c r="C863" s="1"/>
      <c r="D863" s="1"/>
      <c r="E863" s="1"/>
      <c r="F863" s="1"/>
      <c r="G863" s="1"/>
      <c r="H863" s="1"/>
    </row>
    <row r="864">
      <c r="B864" s="1"/>
      <c r="C864" s="1"/>
      <c r="D864" s="1"/>
      <c r="E864" s="1"/>
      <c r="F864" s="1"/>
      <c r="G864" s="1"/>
      <c r="H864" s="1"/>
    </row>
    <row r="865">
      <c r="B865" s="1"/>
      <c r="C865" s="1"/>
      <c r="D865" s="1"/>
      <c r="E865" s="1"/>
      <c r="F865" s="1"/>
      <c r="G865" s="1"/>
      <c r="H865" s="1"/>
    </row>
    <row r="866">
      <c r="B866" s="1"/>
      <c r="C866" s="1"/>
      <c r="D866" s="1"/>
      <c r="E866" s="1"/>
      <c r="F866" s="1"/>
      <c r="G866" s="1"/>
      <c r="H866" s="1"/>
    </row>
    <row r="867">
      <c r="B867" s="1"/>
      <c r="C867" s="1"/>
      <c r="D867" s="1"/>
      <c r="E867" s="1"/>
      <c r="F867" s="1"/>
      <c r="G867" s="1"/>
      <c r="H867" s="1"/>
    </row>
    <row r="868">
      <c r="B868" s="1"/>
      <c r="C868" s="1"/>
      <c r="D868" s="1"/>
      <c r="E868" s="1"/>
      <c r="F868" s="1"/>
      <c r="G868" s="1"/>
      <c r="H868" s="1"/>
    </row>
    <row r="869">
      <c r="B869" s="1"/>
      <c r="C869" s="1"/>
      <c r="D869" s="1"/>
      <c r="E869" s="1"/>
      <c r="F869" s="1"/>
      <c r="G869" s="1"/>
      <c r="H869" s="1"/>
    </row>
    <row r="870">
      <c r="B870" s="1"/>
      <c r="C870" s="1"/>
      <c r="D870" s="1"/>
      <c r="E870" s="1"/>
      <c r="F870" s="1"/>
      <c r="G870" s="1"/>
      <c r="H870" s="1"/>
    </row>
    <row r="871">
      <c r="B871" s="1"/>
      <c r="C871" s="1"/>
      <c r="D871" s="1"/>
      <c r="E871" s="1"/>
      <c r="F871" s="1"/>
      <c r="G871" s="1"/>
      <c r="H871" s="1"/>
    </row>
    <row r="872">
      <c r="B872" s="1"/>
      <c r="C872" s="1"/>
      <c r="D872" s="1"/>
      <c r="E872" s="1"/>
      <c r="F872" s="1"/>
      <c r="G872" s="1"/>
      <c r="H872" s="1"/>
    </row>
    <row r="873">
      <c r="B873" s="1"/>
      <c r="C873" s="1"/>
      <c r="D873" s="1"/>
      <c r="E873" s="1"/>
      <c r="F873" s="1"/>
      <c r="G873" s="1"/>
      <c r="H873" s="1"/>
    </row>
    <row r="874">
      <c r="B874" s="1"/>
      <c r="C874" s="1"/>
      <c r="D874" s="1"/>
      <c r="E874" s="1"/>
      <c r="F874" s="1"/>
      <c r="G874" s="1"/>
      <c r="H874" s="1"/>
    </row>
    <row r="875">
      <c r="B875" s="1"/>
      <c r="C875" s="1"/>
      <c r="D875" s="1"/>
      <c r="E875" s="1"/>
      <c r="F875" s="1"/>
      <c r="G875" s="1"/>
      <c r="H875" s="1"/>
    </row>
    <row r="876">
      <c r="B876" s="1"/>
      <c r="C876" s="1"/>
      <c r="D876" s="1"/>
      <c r="E876" s="1"/>
      <c r="F876" s="1"/>
      <c r="G876" s="1"/>
      <c r="H876" s="1"/>
    </row>
    <row r="877">
      <c r="B877" s="1"/>
      <c r="C877" s="1"/>
      <c r="D877" s="1"/>
      <c r="E877" s="1"/>
      <c r="F877" s="1"/>
      <c r="G877" s="1"/>
      <c r="H877" s="1"/>
    </row>
    <row r="878">
      <c r="B878" s="1"/>
      <c r="C878" s="1"/>
      <c r="D878" s="1"/>
      <c r="E878" s="1"/>
      <c r="F878" s="1"/>
      <c r="G878" s="1"/>
      <c r="H878" s="1"/>
    </row>
    <row r="879">
      <c r="B879" s="1"/>
      <c r="C879" s="1"/>
      <c r="D879" s="1"/>
      <c r="E879" s="1"/>
      <c r="F879" s="1"/>
      <c r="G879" s="1"/>
      <c r="H879" s="1"/>
    </row>
    <row r="880">
      <c r="B880" s="1"/>
      <c r="C880" s="1"/>
      <c r="D880" s="1"/>
      <c r="E880" s="1"/>
      <c r="F880" s="1"/>
      <c r="G880" s="1"/>
      <c r="H880" s="1"/>
    </row>
    <row r="881">
      <c r="B881" s="1"/>
      <c r="C881" s="1"/>
      <c r="D881" s="1"/>
      <c r="E881" s="1"/>
      <c r="F881" s="1"/>
      <c r="G881" s="1"/>
      <c r="H881" s="1"/>
    </row>
    <row r="882">
      <c r="B882" s="1"/>
      <c r="C882" s="1"/>
      <c r="D882" s="1"/>
      <c r="E882" s="1"/>
      <c r="F882" s="1"/>
      <c r="G882" s="1"/>
      <c r="H882" s="1"/>
    </row>
    <row r="883">
      <c r="B883" s="1"/>
      <c r="C883" s="1"/>
      <c r="D883" s="1"/>
      <c r="E883" s="1"/>
      <c r="F883" s="1"/>
      <c r="G883" s="1"/>
      <c r="H883" s="1"/>
    </row>
    <row r="884">
      <c r="B884" s="1"/>
      <c r="C884" s="1"/>
      <c r="D884" s="1"/>
      <c r="E884" s="1"/>
      <c r="F884" s="1"/>
      <c r="G884" s="1"/>
      <c r="H884" s="1"/>
    </row>
    <row r="885">
      <c r="B885" s="1"/>
      <c r="C885" s="1"/>
      <c r="D885" s="1"/>
      <c r="E885" s="1"/>
      <c r="F885" s="1"/>
      <c r="G885" s="1"/>
      <c r="H885" s="1"/>
    </row>
    <row r="886">
      <c r="B886" s="1"/>
      <c r="C886" s="1"/>
      <c r="D886" s="1"/>
      <c r="E886" s="1"/>
      <c r="F886" s="1"/>
      <c r="G886" s="1"/>
      <c r="H886" s="1"/>
    </row>
    <row r="887">
      <c r="B887" s="1"/>
      <c r="C887" s="1"/>
      <c r="D887" s="1"/>
      <c r="E887" s="1"/>
      <c r="F887" s="1"/>
      <c r="G887" s="1"/>
      <c r="H887" s="1"/>
    </row>
    <row r="888">
      <c r="B888" s="1"/>
      <c r="C888" s="1"/>
      <c r="D888" s="1"/>
      <c r="E888" s="1"/>
      <c r="F888" s="1"/>
      <c r="G888" s="1"/>
      <c r="H888" s="1"/>
    </row>
    <row r="889">
      <c r="B889" s="1"/>
      <c r="C889" s="1"/>
      <c r="D889" s="1"/>
      <c r="E889" s="1"/>
      <c r="F889" s="1"/>
      <c r="G889" s="1"/>
      <c r="H889" s="1"/>
    </row>
    <row r="890">
      <c r="B890" s="1"/>
      <c r="C890" s="1"/>
      <c r="D890" s="1"/>
      <c r="E890" s="1"/>
      <c r="F890" s="1"/>
      <c r="G890" s="1"/>
      <c r="H890" s="1"/>
    </row>
    <row r="891">
      <c r="B891" s="1"/>
      <c r="C891" s="1"/>
      <c r="D891" s="1"/>
      <c r="E891" s="1"/>
      <c r="F891" s="1"/>
      <c r="G891" s="1"/>
      <c r="H891" s="1"/>
    </row>
    <row r="892">
      <c r="B892" s="1"/>
      <c r="C892" s="1"/>
      <c r="D892" s="1"/>
      <c r="E892" s="1"/>
      <c r="F892" s="1"/>
      <c r="G892" s="1"/>
      <c r="H892" s="1"/>
    </row>
    <row r="893">
      <c r="B893" s="1"/>
      <c r="C893" s="1"/>
      <c r="D893" s="1"/>
      <c r="E893" s="1"/>
      <c r="F893" s="1"/>
      <c r="G893" s="1"/>
      <c r="H893" s="1"/>
    </row>
    <row r="894">
      <c r="B894" s="1"/>
      <c r="C894" s="1"/>
      <c r="D894" s="1"/>
      <c r="E894" s="1"/>
      <c r="F894" s="1"/>
      <c r="G894" s="1"/>
      <c r="H894" s="1"/>
    </row>
    <row r="895">
      <c r="B895" s="1"/>
      <c r="C895" s="1"/>
      <c r="D895" s="1"/>
      <c r="E895" s="1"/>
      <c r="F895" s="1"/>
      <c r="G895" s="1"/>
      <c r="H895" s="1"/>
    </row>
    <row r="896">
      <c r="B896" s="1"/>
      <c r="C896" s="1"/>
      <c r="D896" s="1"/>
      <c r="E896" s="1"/>
      <c r="F896" s="1"/>
      <c r="G896" s="1"/>
      <c r="H896" s="1"/>
    </row>
    <row r="897">
      <c r="B897" s="1"/>
      <c r="C897" s="1"/>
      <c r="D897" s="1"/>
      <c r="E897" s="1"/>
      <c r="F897" s="1"/>
      <c r="G897" s="1"/>
      <c r="H897" s="1"/>
    </row>
    <row r="898">
      <c r="B898" s="1"/>
      <c r="C898" s="1"/>
      <c r="D898" s="1"/>
      <c r="E898" s="1"/>
      <c r="F898" s="1"/>
      <c r="G898" s="1"/>
      <c r="H898" s="1"/>
    </row>
    <row r="899">
      <c r="B899" s="1"/>
      <c r="C899" s="1"/>
      <c r="D899" s="1"/>
      <c r="E899" s="1"/>
      <c r="F899" s="1"/>
      <c r="G899" s="1"/>
      <c r="H899" s="1"/>
    </row>
    <row r="900">
      <c r="B900" s="1"/>
      <c r="C900" s="1"/>
      <c r="D900" s="1"/>
      <c r="E900" s="1"/>
      <c r="F900" s="1"/>
      <c r="G900" s="1"/>
      <c r="H900" s="1"/>
    </row>
    <row r="901">
      <c r="B901" s="1"/>
      <c r="C901" s="1"/>
      <c r="D901" s="1"/>
      <c r="E901" s="1"/>
      <c r="F901" s="1"/>
      <c r="G901" s="1"/>
      <c r="H901" s="1"/>
    </row>
    <row r="902">
      <c r="B902" s="1"/>
      <c r="C902" s="1"/>
      <c r="D902" s="1"/>
      <c r="E902" s="1"/>
      <c r="F902" s="1"/>
      <c r="G902" s="1"/>
      <c r="H902" s="1"/>
    </row>
    <row r="903">
      <c r="B903" s="1"/>
      <c r="C903" s="1"/>
      <c r="D903" s="1"/>
      <c r="E903" s="1"/>
      <c r="F903" s="1"/>
      <c r="G903" s="1"/>
      <c r="H903" s="1"/>
    </row>
    <row r="904">
      <c r="B904" s="1"/>
      <c r="C904" s="1"/>
      <c r="D904" s="1"/>
      <c r="E904" s="1"/>
      <c r="F904" s="1"/>
      <c r="G904" s="1"/>
      <c r="H904" s="1"/>
    </row>
    <row r="905">
      <c r="B905" s="1"/>
      <c r="C905" s="1"/>
      <c r="D905" s="1"/>
      <c r="E905" s="1"/>
      <c r="F905" s="1"/>
      <c r="G905" s="1"/>
      <c r="H905" s="1"/>
    </row>
    <row r="906">
      <c r="B906" s="1"/>
      <c r="C906" s="1"/>
      <c r="D906" s="1"/>
      <c r="E906" s="1"/>
      <c r="F906" s="1"/>
      <c r="G906" s="1"/>
      <c r="H906" s="1"/>
    </row>
    <row r="907">
      <c r="B907" s="1"/>
      <c r="C907" s="1"/>
      <c r="D907" s="1"/>
      <c r="E907" s="1"/>
      <c r="F907" s="1"/>
      <c r="G907" s="1"/>
      <c r="H907" s="1"/>
    </row>
    <row r="908">
      <c r="B908" s="1"/>
      <c r="C908" s="1"/>
      <c r="D908" s="1"/>
      <c r="E908" s="1"/>
      <c r="F908" s="1"/>
      <c r="G908" s="1"/>
      <c r="H908" s="1"/>
    </row>
    <row r="909">
      <c r="B909" s="1"/>
      <c r="C909" s="1"/>
      <c r="D909" s="1"/>
      <c r="E909" s="1"/>
      <c r="F909" s="1"/>
      <c r="G909" s="1"/>
      <c r="H909" s="1"/>
    </row>
    <row r="910">
      <c r="B910" s="1"/>
      <c r="C910" s="1"/>
      <c r="D910" s="1"/>
      <c r="E910" s="1"/>
      <c r="F910" s="1"/>
      <c r="G910" s="1"/>
      <c r="H910" s="1"/>
    </row>
    <row r="911">
      <c r="B911" s="1"/>
      <c r="C911" s="1"/>
      <c r="D911" s="1"/>
      <c r="E911" s="1"/>
      <c r="F911" s="1"/>
      <c r="G911" s="1"/>
      <c r="H911" s="1"/>
    </row>
    <row r="912">
      <c r="B912" s="1"/>
      <c r="C912" s="1"/>
      <c r="D912" s="1"/>
      <c r="E912" s="1"/>
      <c r="F912" s="1"/>
      <c r="G912" s="1"/>
      <c r="H912" s="1"/>
    </row>
    <row r="913">
      <c r="B913" s="1"/>
      <c r="C913" s="1"/>
      <c r="D913" s="1"/>
      <c r="E913" s="1"/>
      <c r="F913" s="1"/>
      <c r="G913" s="1"/>
      <c r="H913" s="1"/>
    </row>
    <row r="914">
      <c r="B914" s="1"/>
      <c r="C914" s="1"/>
      <c r="D914" s="1"/>
      <c r="E914" s="1"/>
      <c r="F914" s="1"/>
      <c r="G914" s="1"/>
      <c r="H914" s="1"/>
    </row>
    <row r="915">
      <c r="B915" s="1"/>
      <c r="C915" s="1"/>
      <c r="D915" s="1"/>
      <c r="E915" s="1"/>
      <c r="F915" s="1"/>
      <c r="G915" s="1"/>
      <c r="H915" s="1"/>
    </row>
    <row r="916">
      <c r="B916" s="1"/>
      <c r="C916" s="1"/>
      <c r="D916" s="1"/>
      <c r="E916" s="1"/>
      <c r="F916" s="1"/>
      <c r="G916" s="1"/>
      <c r="H916" s="1"/>
    </row>
    <row r="917">
      <c r="B917" s="1"/>
      <c r="C917" s="1"/>
      <c r="D917" s="1"/>
      <c r="E917" s="1"/>
      <c r="F917" s="1"/>
      <c r="G917" s="1"/>
      <c r="H917" s="1"/>
    </row>
    <row r="918">
      <c r="B918" s="1"/>
      <c r="C918" s="1"/>
      <c r="D918" s="1"/>
      <c r="E918" s="1"/>
      <c r="F918" s="1"/>
      <c r="G918" s="1"/>
      <c r="H918" s="1"/>
    </row>
    <row r="919">
      <c r="B919" s="1"/>
      <c r="C919" s="1"/>
      <c r="D919" s="1"/>
      <c r="E919" s="1"/>
      <c r="F919" s="1"/>
      <c r="G919" s="1"/>
      <c r="H919" s="1"/>
    </row>
    <row r="920">
      <c r="B920" s="1"/>
      <c r="C920" s="1"/>
      <c r="D920" s="1"/>
      <c r="E920" s="1"/>
      <c r="F920" s="1"/>
      <c r="G920" s="1"/>
      <c r="H920" s="1"/>
    </row>
    <row r="921">
      <c r="B921" s="1"/>
      <c r="C921" s="1"/>
      <c r="D921" s="1"/>
      <c r="E921" s="1"/>
      <c r="F921" s="1"/>
      <c r="G921" s="1"/>
      <c r="H921" s="1"/>
    </row>
    <row r="922">
      <c r="B922" s="1"/>
      <c r="C922" s="1"/>
      <c r="D922" s="1"/>
      <c r="E922" s="1"/>
      <c r="F922" s="1"/>
      <c r="G922" s="1"/>
      <c r="H922" s="1"/>
    </row>
    <row r="923">
      <c r="B923" s="1"/>
      <c r="C923" s="1"/>
      <c r="D923" s="1"/>
      <c r="E923" s="1"/>
      <c r="F923" s="1"/>
      <c r="G923" s="1"/>
      <c r="H923" s="1"/>
    </row>
    <row r="924">
      <c r="B924" s="1"/>
      <c r="C924" s="1"/>
      <c r="D924" s="1"/>
      <c r="E924" s="1"/>
      <c r="F924" s="1"/>
      <c r="G924" s="1"/>
      <c r="H924" s="1"/>
    </row>
    <row r="925">
      <c r="B925" s="1"/>
      <c r="C925" s="1"/>
      <c r="D925" s="1"/>
      <c r="E925" s="1"/>
      <c r="F925" s="1"/>
      <c r="G925" s="1"/>
      <c r="H925" s="1"/>
    </row>
    <row r="926">
      <c r="B926" s="1"/>
      <c r="C926" s="1"/>
      <c r="D926" s="1"/>
      <c r="E926" s="1"/>
      <c r="F926" s="1"/>
      <c r="G926" s="1"/>
      <c r="H926" s="1"/>
    </row>
    <row r="927">
      <c r="B927" s="1"/>
      <c r="C927" s="1"/>
      <c r="D927" s="1"/>
      <c r="E927" s="1"/>
      <c r="F927" s="1"/>
      <c r="G927" s="1"/>
      <c r="H927" s="1"/>
    </row>
    <row r="928">
      <c r="B928" s="1"/>
      <c r="C928" s="1"/>
      <c r="D928" s="1"/>
      <c r="E928" s="1"/>
      <c r="F928" s="1"/>
      <c r="G928" s="1"/>
      <c r="H928" s="1"/>
    </row>
    <row r="929">
      <c r="B929" s="1"/>
      <c r="C929" s="1"/>
      <c r="D929" s="1"/>
      <c r="E929" s="1"/>
      <c r="F929" s="1"/>
      <c r="G929" s="1"/>
      <c r="H929" s="1"/>
    </row>
    <row r="930">
      <c r="B930" s="1"/>
      <c r="C930" s="1"/>
      <c r="D930" s="1"/>
      <c r="E930" s="1"/>
      <c r="F930" s="1"/>
      <c r="G930" s="1"/>
      <c r="H930" s="1"/>
    </row>
    <row r="931">
      <c r="B931" s="1"/>
      <c r="C931" s="1"/>
      <c r="D931" s="1"/>
      <c r="E931" s="1"/>
      <c r="F931" s="1"/>
      <c r="G931" s="1"/>
      <c r="H931" s="1"/>
    </row>
    <row r="932">
      <c r="B932" s="1"/>
      <c r="C932" s="1"/>
      <c r="D932" s="1"/>
      <c r="E932" s="1"/>
      <c r="F932" s="1"/>
      <c r="G932" s="1"/>
      <c r="H932" s="1"/>
    </row>
    <row r="933">
      <c r="B933" s="1"/>
      <c r="C933" s="1"/>
      <c r="D933" s="1"/>
      <c r="E933" s="1"/>
      <c r="F933" s="1"/>
      <c r="G933" s="1"/>
      <c r="H933" s="1"/>
    </row>
    <row r="934">
      <c r="B934" s="1"/>
      <c r="C934" s="1"/>
      <c r="D934" s="1"/>
      <c r="E934" s="1"/>
      <c r="F934" s="1"/>
      <c r="G934" s="1"/>
      <c r="H934" s="1"/>
    </row>
    <row r="935">
      <c r="B935" s="1"/>
      <c r="C935" s="1"/>
      <c r="D935" s="1"/>
      <c r="E935" s="1"/>
      <c r="F935" s="1"/>
      <c r="G935" s="1"/>
      <c r="H935" s="1"/>
    </row>
    <row r="936">
      <c r="B936" s="1"/>
      <c r="C936" s="1"/>
      <c r="D936" s="1"/>
      <c r="E936" s="1"/>
      <c r="F936" s="1"/>
      <c r="G936" s="1"/>
      <c r="H936" s="1"/>
    </row>
    <row r="937">
      <c r="B937" s="1"/>
      <c r="C937" s="1"/>
      <c r="D937" s="1"/>
      <c r="E937" s="1"/>
      <c r="F937" s="1"/>
      <c r="G937" s="1"/>
      <c r="H937" s="1"/>
    </row>
    <row r="938">
      <c r="B938" s="1"/>
      <c r="C938" s="1"/>
      <c r="D938" s="1"/>
      <c r="E938" s="1"/>
      <c r="F938" s="1"/>
      <c r="G938" s="1"/>
      <c r="H938" s="1"/>
    </row>
    <row r="939">
      <c r="B939" s="1"/>
      <c r="C939" s="1"/>
      <c r="D939" s="1"/>
      <c r="E939" s="1"/>
      <c r="F939" s="1"/>
      <c r="G939" s="1"/>
      <c r="H939" s="1"/>
    </row>
    <row r="940">
      <c r="B940" s="1"/>
      <c r="C940" s="1"/>
      <c r="D940" s="1"/>
      <c r="E940" s="1"/>
      <c r="F940" s="1"/>
      <c r="G940" s="1"/>
      <c r="H940" s="1"/>
    </row>
    <row r="941">
      <c r="B941" s="1"/>
      <c r="C941" s="1"/>
      <c r="D941" s="1"/>
      <c r="E941" s="1"/>
      <c r="F941" s="1"/>
      <c r="G941" s="1"/>
      <c r="H941" s="1"/>
    </row>
    <row r="942">
      <c r="B942" s="1"/>
      <c r="C942" s="1"/>
      <c r="D942" s="1"/>
      <c r="E942" s="1"/>
      <c r="F942" s="1"/>
      <c r="G942" s="1"/>
      <c r="H942" s="1"/>
    </row>
    <row r="943">
      <c r="B943" s="1"/>
      <c r="C943" s="1"/>
      <c r="D943" s="1"/>
      <c r="E943" s="1"/>
      <c r="F943" s="1"/>
      <c r="G943" s="1"/>
      <c r="H943" s="1"/>
    </row>
    <row r="944">
      <c r="B944" s="1"/>
      <c r="C944" s="1"/>
      <c r="D944" s="1"/>
      <c r="E944" s="1"/>
      <c r="F944" s="1"/>
      <c r="G944" s="1"/>
      <c r="H944" s="1"/>
    </row>
    <row r="945">
      <c r="B945" s="1"/>
      <c r="C945" s="1"/>
      <c r="D945" s="1"/>
      <c r="E945" s="1"/>
      <c r="F945" s="1"/>
      <c r="G945" s="1"/>
      <c r="H945" s="1"/>
    </row>
    <row r="946">
      <c r="B946" s="1"/>
      <c r="C946" s="1"/>
      <c r="D946" s="1"/>
      <c r="E946" s="1"/>
      <c r="F946" s="1"/>
      <c r="G946" s="1"/>
      <c r="H946" s="1"/>
    </row>
    <row r="947">
      <c r="B947" s="1"/>
      <c r="C947" s="1"/>
      <c r="D947" s="1"/>
      <c r="E947" s="1"/>
      <c r="F947" s="1"/>
      <c r="G947" s="1"/>
      <c r="H947" s="1"/>
    </row>
    <row r="948">
      <c r="B948" s="1"/>
      <c r="C948" s="1"/>
      <c r="D948" s="1"/>
      <c r="E948" s="1"/>
      <c r="F948" s="1"/>
      <c r="G948" s="1"/>
      <c r="H948" s="1"/>
    </row>
    <row r="949">
      <c r="B949" s="1"/>
      <c r="C949" s="1"/>
      <c r="D949" s="1"/>
      <c r="E949" s="1"/>
      <c r="F949" s="1"/>
      <c r="G949" s="1"/>
      <c r="H949" s="1"/>
    </row>
    <row r="950">
      <c r="B950" s="1"/>
      <c r="C950" s="1"/>
      <c r="D950" s="1"/>
      <c r="E950" s="1"/>
      <c r="F950" s="1"/>
      <c r="G950" s="1"/>
      <c r="H950" s="1"/>
    </row>
    <row r="951">
      <c r="B951" s="1"/>
      <c r="C951" s="1"/>
      <c r="D951" s="1"/>
      <c r="E951" s="1"/>
      <c r="F951" s="1"/>
      <c r="G951" s="1"/>
      <c r="H951" s="1"/>
    </row>
    <row r="952">
      <c r="B952" s="1"/>
      <c r="C952" s="1"/>
      <c r="D952" s="1"/>
      <c r="E952" s="1"/>
      <c r="F952" s="1"/>
      <c r="G952" s="1"/>
      <c r="H952" s="1"/>
    </row>
    <row r="953">
      <c r="B953" s="1"/>
      <c r="C953" s="1"/>
      <c r="D953" s="1"/>
      <c r="E953" s="1"/>
      <c r="F953" s="1"/>
      <c r="G953" s="1"/>
      <c r="H953" s="1"/>
    </row>
    <row r="954">
      <c r="B954" s="1"/>
      <c r="C954" s="1"/>
      <c r="D954" s="1"/>
      <c r="E954" s="1"/>
      <c r="F954" s="1"/>
      <c r="G954" s="1"/>
      <c r="H954" s="1"/>
    </row>
    <row r="955">
      <c r="B955" s="1"/>
      <c r="C955" s="1"/>
      <c r="D955" s="1"/>
      <c r="E955" s="1"/>
      <c r="F955" s="1"/>
      <c r="G955" s="1"/>
      <c r="H955" s="1"/>
    </row>
    <row r="956">
      <c r="B956" s="1"/>
      <c r="C956" s="1"/>
      <c r="D956" s="1"/>
      <c r="E956" s="1"/>
      <c r="F956" s="1"/>
      <c r="G956" s="1"/>
      <c r="H956" s="1"/>
    </row>
    <row r="957">
      <c r="B957" s="1"/>
      <c r="C957" s="1"/>
      <c r="D957" s="1"/>
      <c r="E957" s="1"/>
      <c r="F957" s="1"/>
      <c r="G957" s="1"/>
      <c r="H957" s="1"/>
    </row>
    <row r="958">
      <c r="B958" s="1"/>
      <c r="C958" s="1"/>
      <c r="D958" s="1"/>
      <c r="E958" s="1"/>
      <c r="F958" s="1"/>
      <c r="G958" s="1"/>
      <c r="H958" s="1"/>
    </row>
    <row r="959">
      <c r="B959" s="1"/>
      <c r="C959" s="1"/>
      <c r="D959" s="1"/>
      <c r="E959" s="1"/>
      <c r="F959" s="1"/>
      <c r="G959" s="1"/>
      <c r="H959" s="1"/>
    </row>
    <row r="960">
      <c r="B960" s="1"/>
      <c r="C960" s="1"/>
      <c r="D960" s="1"/>
      <c r="E960" s="1"/>
      <c r="F960" s="1"/>
      <c r="G960" s="1"/>
      <c r="H960" s="1"/>
    </row>
    <row r="961">
      <c r="B961" s="1"/>
      <c r="C961" s="1"/>
      <c r="D961" s="1"/>
      <c r="E961" s="1"/>
      <c r="F961" s="1"/>
      <c r="G961" s="1"/>
      <c r="H961" s="1"/>
    </row>
    <row r="962">
      <c r="B962" s="1"/>
      <c r="C962" s="1"/>
      <c r="D962" s="1"/>
      <c r="E962" s="1"/>
      <c r="F962" s="1"/>
      <c r="G962" s="1"/>
      <c r="H962" s="1"/>
    </row>
    <row r="963">
      <c r="B963" s="1"/>
      <c r="C963" s="1"/>
      <c r="D963" s="1"/>
      <c r="E963" s="1"/>
      <c r="F963" s="1"/>
      <c r="G963" s="1"/>
      <c r="H963" s="1"/>
    </row>
    <row r="964">
      <c r="B964" s="1"/>
      <c r="C964" s="1"/>
      <c r="D964" s="1"/>
      <c r="E964" s="1"/>
      <c r="F964" s="1"/>
      <c r="G964" s="1"/>
      <c r="H964" s="1"/>
    </row>
    <row r="965">
      <c r="B965" s="1"/>
      <c r="C965" s="1"/>
      <c r="D965" s="1"/>
      <c r="E965" s="1"/>
      <c r="F965" s="1"/>
      <c r="G965" s="1"/>
      <c r="H965" s="1"/>
    </row>
    <row r="966">
      <c r="B966" s="1"/>
      <c r="C966" s="1"/>
      <c r="D966" s="1"/>
      <c r="E966" s="1"/>
      <c r="F966" s="1"/>
      <c r="G966" s="1"/>
      <c r="H966" s="1"/>
    </row>
    <row r="967">
      <c r="B967" s="1"/>
      <c r="C967" s="1"/>
      <c r="D967" s="1"/>
      <c r="E967" s="1"/>
      <c r="F967" s="1"/>
      <c r="G967" s="1"/>
      <c r="H967" s="1"/>
    </row>
    <row r="968">
      <c r="B968" s="1"/>
      <c r="C968" s="1"/>
      <c r="D968" s="1"/>
      <c r="E968" s="1"/>
      <c r="F968" s="1"/>
      <c r="G968" s="1"/>
      <c r="H968" s="1"/>
    </row>
    <row r="969">
      <c r="B969" s="1"/>
      <c r="C969" s="1"/>
      <c r="D969" s="1"/>
      <c r="E969" s="1"/>
      <c r="F969" s="1"/>
      <c r="G969" s="1"/>
      <c r="H969" s="1"/>
    </row>
    <row r="970">
      <c r="B970" s="1"/>
      <c r="C970" s="1"/>
      <c r="D970" s="1"/>
      <c r="E970" s="1"/>
      <c r="F970" s="1"/>
      <c r="G970" s="1"/>
      <c r="H970" s="1"/>
    </row>
    <row r="971">
      <c r="B971" s="1"/>
      <c r="C971" s="1"/>
      <c r="D971" s="1"/>
      <c r="E971" s="1"/>
      <c r="F971" s="1"/>
      <c r="G971" s="1"/>
      <c r="H971" s="1"/>
    </row>
    <row r="972">
      <c r="B972" s="1"/>
      <c r="C972" s="1"/>
      <c r="D972" s="1"/>
      <c r="E972" s="1"/>
      <c r="F972" s="1"/>
      <c r="G972" s="1"/>
      <c r="H972" s="1"/>
    </row>
    <row r="973">
      <c r="B973" s="1"/>
      <c r="C973" s="1"/>
      <c r="D973" s="1"/>
      <c r="E973" s="1"/>
      <c r="F973" s="1"/>
      <c r="G973" s="1"/>
      <c r="H973" s="1"/>
    </row>
    <row r="974">
      <c r="B974" s="1"/>
      <c r="C974" s="1"/>
      <c r="D974" s="1"/>
      <c r="E974" s="1"/>
      <c r="F974" s="1"/>
      <c r="G974" s="1"/>
      <c r="H974" s="1"/>
    </row>
    <row r="975">
      <c r="B975" s="1"/>
      <c r="C975" s="1"/>
      <c r="D975" s="1"/>
      <c r="E975" s="1"/>
      <c r="F975" s="1"/>
      <c r="G975" s="1"/>
      <c r="H975" s="1"/>
    </row>
    <row r="976">
      <c r="B976" s="1"/>
      <c r="C976" s="1"/>
      <c r="D976" s="1"/>
      <c r="E976" s="1"/>
      <c r="F976" s="1"/>
      <c r="G976" s="1"/>
      <c r="H976" s="1"/>
    </row>
    <row r="977">
      <c r="B977" s="1"/>
      <c r="C977" s="1"/>
      <c r="D977" s="1"/>
      <c r="E977" s="1"/>
      <c r="F977" s="1"/>
      <c r="G977" s="1"/>
      <c r="H977" s="1"/>
    </row>
    <row r="978">
      <c r="B978" s="1"/>
      <c r="C978" s="1"/>
      <c r="D978" s="1"/>
      <c r="E978" s="1"/>
      <c r="F978" s="1"/>
      <c r="G978" s="1"/>
      <c r="H978" s="1"/>
    </row>
    <row r="979">
      <c r="B979" s="1"/>
      <c r="C979" s="1"/>
      <c r="D979" s="1"/>
      <c r="E979" s="1"/>
      <c r="F979" s="1"/>
      <c r="G979" s="1"/>
      <c r="H979" s="1"/>
    </row>
    <row r="980">
      <c r="B980" s="1"/>
      <c r="C980" s="1"/>
      <c r="D980" s="1"/>
      <c r="E980" s="1"/>
      <c r="F980" s="1"/>
      <c r="G980" s="1"/>
      <c r="H980" s="1"/>
    </row>
    <row r="981">
      <c r="B981" s="1"/>
      <c r="C981" s="1"/>
      <c r="D981" s="1"/>
      <c r="E981" s="1"/>
      <c r="F981" s="1"/>
      <c r="G981" s="1"/>
      <c r="H981" s="1"/>
    </row>
    <row r="982">
      <c r="B982" s="1"/>
      <c r="C982" s="1"/>
      <c r="D982" s="1"/>
      <c r="E982" s="1"/>
      <c r="F982" s="1"/>
      <c r="G982" s="1"/>
      <c r="H982" s="1"/>
    </row>
    <row r="983">
      <c r="B983" s="1"/>
      <c r="C983" s="1"/>
      <c r="D983" s="1"/>
      <c r="E983" s="1"/>
      <c r="F983" s="1"/>
      <c r="G983" s="1"/>
      <c r="H983" s="1"/>
    </row>
    <row r="984">
      <c r="B984" s="1"/>
      <c r="C984" s="1"/>
      <c r="D984" s="1"/>
      <c r="E984" s="1"/>
      <c r="F984" s="1"/>
      <c r="G984" s="1"/>
      <c r="H984" s="1"/>
    </row>
    <row r="985">
      <c r="B985" s="1"/>
      <c r="C985" s="1"/>
      <c r="D985" s="1"/>
      <c r="E985" s="1"/>
      <c r="F985" s="1"/>
      <c r="G985" s="1"/>
      <c r="H985" s="1"/>
    </row>
    <row r="986">
      <c r="B986" s="1"/>
      <c r="C986" s="1"/>
      <c r="D986" s="1"/>
      <c r="E986" s="1"/>
      <c r="F986" s="1"/>
      <c r="G986" s="1"/>
      <c r="H986" s="1"/>
    </row>
    <row r="987">
      <c r="B987" s="1"/>
      <c r="C987" s="1"/>
      <c r="D987" s="1"/>
      <c r="E987" s="1"/>
      <c r="F987" s="1"/>
      <c r="G987" s="1"/>
      <c r="H987" s="1"/>
    </row>
    <row r="988">
      <c r="B988" s="1"/>
      <c r="C988" s="1"/>
      <c r="D988" s="1"/>
      <c r="E988" s="1"/>
      <c r="F988" s="1"/>
      <c r="G988" s="1"/>
      <c r="H988" s="1"/>
    </row>
    <row r="989">
      <c r="B989" s="1"/>
      <c r="C989" s="1"/>
      <c r="D989" s="1"/>
      <c r="E989" s="1"/>
      <c r="F989" s="1"/>
      <c r="G989" s="1"/>
      <c r="H989" s="1"/>
    </row>
    <row r="990">
      <c r="B990" s="1"/>
      <c r="C990" s="1"/>
      <c r="D990" s="1"/>
      <c r="E990" s="1"/>
      <c r="F990" s="1"/>
      <c r="G990" s="1"/>
      <c r="H990" s="1"/>
    </row>
    <row r="991">
      <c r="B991" s="1"/>
      <c r="C991" s="1"/>
      <c r="D991" s="1"/>
      <c r="E991" s="1"/>
      <c r="F991" s="1"/>
      <c r="G991" s="1"/>
      <c r="H991" s="1"/>
    </row>
    <row r="992">
      <c r="B992" s="1"/>
      <c r="C992" s="1"/>
      <c r="D992" s="1"/>
      <c r="E992" s="1"/>
      <c r="F992" s="1"/>
      <c r="G992" s="1"/>
      <c r="H992" s="1"/>
    </row>
    <row r="993">
      <c r="B993" s="1"/>
      <c r="C993" s="1"/>
      <c r="D993" s="1"/>
      <c r="E993" s="1"/>
      <c r="F993" s="1"/>
      <c r="G993" s="1"/>
      <c r="H993" s="1"/>
    </row>
    <row r="994">
      <c r="B994" s="1"/>
      <c r="C994" s="1"/>
      <c r="D994" s="1"/>
      <c r="E994" s="1"/>
      <c r="F994" s="1"/>
      <c r="G994" s="1"/>
      <c r="H994" s="1"/>
    </row>
    <row r="995">
      <c r="B995" s="1"/>
      <c r="C995" s="1"/>
      <c r="D995" s="1"/>
      <c r="E995" s="1"/>
      <c r="F995" s="1"/>
      <c r="G995" s="1"/>
      <c r="H995" s="1"/>
    </row>
    <row r="996">
      <c r="B996" s="1"/>
      <c r="C996" s="1"/>
      <c r="D996" s="1"/>
      <c r="E996" s="1"/>
      <c r="F996" s="1"/>
      <c r="G996" s="1"/>
      <c r="H996" s="1"/>
    </row>
    <row r="997">
      <c r="B997" s="1"/>
      <c r="C997" s="1"/>
      <c r="D997" s="1"/>
      <c r="E997" s="1"/>
      <c r="F997" s="1"/>
      <c r="G997" s="1"/>
      <c r="H997" s="1"/>
    </row>
    <row r="998">
      <c r="B998" s="1"/>
      <c r="C998" s="1"/>
      <c r="D998" s="1"/>
      <c r="E998" s="1"/>
      <c r="F998" s="1"/>
      <c r="G998" s="1"/>
      <c r="H998" s="1"/>
    </row>
    <row r="999">
      <c r="B999" s="1"/>
      <c r="C999" s="1"/>
      <c r="D999" s="1"/>
      <c r="E999" s="1"/>
      <c r="F999" s="1"/>
      <c r="G999" s="1"/>
      <c r="H999" s="1"/>
    </row>
    <row r="1000">
      <c r="B1000" s="1"/>
      <c r="C1000" s="1"/>
      <c r="D1000" s="1"/>
      <c r="E1000" s="1"/>
      <c r="F1000" s="1"/>
      <c r="G1000" s="1"/>
      <c r="H1000" s="1"/>
    </row>
    <row r="1001">
      <c r="B1001" s="1"/>
      <c r="C1001" s="1"/>
      <c r="D1001" s="1"/>
      <c r="E1001" s="1"/>
      <c r="F1001" s="1"/>
      <c r="G1001" s="1"/>
      <c r="H1001" s="1"/>
    </row>
  </sheetData>
  <mergeCells count="1">
    <mergeCell ref="B1:H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5.25"/>
    <col customWidth="1" min="2" max="2" width="17.0"/>
  </cols>
  <sheetData>
    <row r="1" hidden="1"/>
    <row r="2" hidden="1"/>
    <row r="3" hidden="1"/>
    <row r="4" hidden="1">
      <c r="A4" s="132" t="s">
        <v>0</v>
      </c>
      <c r="B4" s="457" t="s">
        <v>775</v>
      </c>
      <c r="C4" s="135">
        <v>1.0</v>
      </c>
      <c r="D4" s="22"/>
      <c r="E4" s="23"/>
      <c r="F4" s="135">
        <v>2.0</v>
      </c>
      <c r="G4" s="22"/>
      <c r="H4" s="23"/>
      <c r="I4" s="135">
        <v>3.0</v>
      </c>
      <c r="J4" s="22"/>
      <c r="K4" s="23"/>
      <c r="L4" s="135">
        <v>4.0</v>
      </c>
      <c r="M4" s="22"/>
      <c r="N4" s="23"/>
      <c r="O4" s="135">
        <v>5.0</v>
      </c>
      <c r="P4" s="22"/>
      <c r="Q4" s="23"/>
      <c r="R4" s="135">
        <v>6.0</v>
      </c>
      <c r="S4" s="22"/>
      <c r="T4" s="23"/>
      <c r="U4" s="135">
        <v>7.0</v>
      </c>
      <c r="V4" s="22"/>
      <c r="W4" s="23"/>
      <c r="X4" s="135">
        <v>8.0</v>
      </c>
      <c r="Y4" s="22"/>
      <c r="Z4" s="23"/>
      <c r="AA4" s="135">
        <v>9.0</v>
      </c>
      <c r="AB4" s="22"/>
      <c r="AC4" s="23"/>
      <c r="AD4" s="135">
        <v>10.0</v>
      </c>
      <c r="AE4" s="22"/>
      <c r="AF4" s="23"/>
      <c r="AG4" s="135">
        <v>11.0</v>
      </c>
      <c r="AH4" s="22"/>
      <c r="AI4" s="23"/>
      <c r="AJ4" s="135">
        <v>12.0</v>
      </c>
      <c r="AK4" s="22"/>
      <c r="AL4" s="23"/>
      <c r="AM4" s="135">
        <v>13.0</v>
      </c>
      <c r="AN4" s="22"/>
      <c r="AO4" s="23"/>
      <c r="AP4" s="135">
        <v>14.0</v>
      </c>
      <c r="AQ4" s="22"/>
      <c r="AR4" s="23"/>
      <c r="AS4" s="135">
        <v>15.0</v>
      </c>
      <c r="AT4" s="22"/>
      <c r="AU4" s="23"/>
      <c r="AV4" s="135">
        <v>16.0</v>
      </c>
      <c r="AW4" s="22"/>
      <c r="AX4" s="23"/>
      <c r="AY4" s="135">
        <v>17.0</v>
      </c>
      <c r="AZ4" s="22"/>
      <c r="BA4" s="23"/>
      <c r="BB4" s="135">
        <v>18.0</v>
      </c>
      <c r="BC4" s="22"/>
      <c r="BD4" s="23"/>
      <c r="BE4" s="135">
        <v>19.0</v>
      </c>
      <c r="BF4" s="22"/>
      <c r="BG4" s="23"/>
      <c r="BH4" s="135">
        <v>20.0</v>
      </c>
      <c r="BI4" s="22"/>
      <c r="BJ4" s="23"/>
      <c r="BK4" s="135">
        <v>21.0</v>
      </c>
      <c r="BL4" s="22"/>
      <c r="BM4" s="23"/>
      <c r="BN4" s="135">
        <v>22.0</v>
      </c>
      <c r="BO4" s="22"/>
      <c r="BP4" s="23"/>
      <c r="BQ4" s="135">
        <v>23.0</v>
      </c>
      <c r="BR4" s="22"/>
      <c r="BS4" s="23"/>
      <c r="BT4" s="135">
        <v>24.0</v>
      </c>
      <c r="BU4" s="22"/>
      <c r="BV4" s="23"/>
      <c r="BW4" s="135">
        <v>25.0</v>
      </c>
      <c r="BX4" s="22"/>
      <c r="BY4" s="23"/>
      <c r="BZ4" s="135">
        <v>26.0</v>
      </c>
      <c r="CA4" s="22"/>
      <c r="CB4" s="23"/>
      <c r="CC4" s="135">
        <v>27.0</v>
      </c>
      <c r="CD4" s="22"/>
      <c r="CE4" s="23"/>
      <c r="CF4" s="135">
        <v>28.0</v>
      </c>
      <c r="CG4" s="22"/>
      <c r="CH4" s="23"/>
      <c r="CI4" s="135">
        <v>29.0</v>
      </c>
      <c r="CJ4" s="22"/>
      <c r="CK4" s="23"/>
      <c r="CL4" s="135">
        <v>30.0</v>
      </c>
      <c r="CM4" s="22"/>
      <c r="CN4" s="23"/>
      <c r="CO4" s="135">
        <v>31.0</v>
      </c>
      <c r="CP4" s="22"/>
      <c r="CQ4" s="23"/>
    </row>
    <row r="5" hidden="1">
      <c r="A5" s="24"/>
      <c r="B5" s="489" t="s">
        <v>9</v>
      </c>
      <c r="C5" s="137" t="s">
        <v>2802</v>
      </c>
      <c r="D5" s="137" t="s">
        <v>2803</v>
      </c>
      <c r="E5" s="137" t="s">
        <v>2804</v>
      </c>
      <c r="F5" s="137" t="s">
        <v>2802</v>
      </c>
      <c r="G5" s="137" t="s">
        <v>2803</v>
      </c>
      <c r="H5" s="137" t="s">
        <v>2804</v>
      </c>
      <c r="I5" s="137" t="s">
        <v>2802</v>
      </c>
      <c r="J5" s="137" t="s">
        <v>2803</v>
      </c>
      <c r="K5" s="137" t="s">
        <v>2804</v>
      </c>
      <c r="L5" s="137" t="s">
        <v>2802</v>
      </c>
      <c r="M5" s="137" t="s">
        <v>2803</v>
      </c>
      <c r="N5" s="137" t="s">
        <v>2804</v>
      </c>
      <c r="O5" s="137" t="s">
        <v>2802</v>
      </c>
      <c r="P5" s="137" t="s">
        <v>2803</v>
      </c>
      <c r="Q5" s="137" t="s">
        <v>2804</v>
      </c>
      <c r="R5" s="137" t="s">
        <v>2802</v>
      </c>
      <c r="S5" s="137" t="s">
        <v>2803</v>
      </c>
      <c r="T5" s="137" t="s">
        <v>2804</v>
      </c>
      <c r="U5" s="137" t="s">
        <v>2802</v>
      </c>
      <c r="V5" s="137" t="s">
        <v>2803</v>
      </c>
      <c r="W5" s="137" t="s">
        <v>2804</v>
      </c>
      <c r="X5" s="137" t="s">
        <v>2802</v>
      </c>
      <c r="Y5" s="137" t="s">
        <v>2803</v>
      </c>
      <c r="Z5" s="137" t="s">
        <v>2804</v>
      </c>
      <c r="AA5" s="137" t="s">
        <v>2802</v>
      </c>
      <c r="AB5" s="137" t="s">
        <v>2803</v>
      </c>
      <c r="AC5" s="137" t="s">
        <v>2804</v>
      </c>
      <c r="AD5" s="137" t="s">
        <v>2802</v>
      </c>
      <c r="AE5" s="137" t="s">
        <v>2803</v>
      </c>
      <c r="AF5" s="137" t="s">
        <v>2804</v>
      </c>
      <c r="AG5" s="137" t="s">
        <v>2802</v>
      </c>
      <c r="AH5" s="137" t="s">
        <v>2803</v>
      </c>
      <c r="AI5" s="137" t="s">
        <v>2804</v>
      </c>
      <c r="AJ5" s="137" t="s">
        <v>2802</v>
      </c>
      <c r="AK5" s="137" t="s">
        <v>2803</v>
      </c>
      <c r="AL5" s="137" t="s">
        <v>2804</v>
      </c>
      <c r="AM5" s="137" t="s">
        <v>2802</v>
      </c>
      <c r="AN5" s="137" t="s">
        <v>2803</v>
      </c>
      <c r="AO5" s="137" t="s">
        <v>2804</v>
      </c>
      <c r="AP5" s="137" t="s">
        <v>2802</v>
      </c>
      <c r="AQ5" s="137" t="s">
        <v>2803</v>
      </c>
      <c r="AR5" s="137" t="s">
        <v>2804</v>
      </c>
      <c r="AS5" s="137" t="s">
        <v>2802</v>
      </c>
      <c r="AT5" s="137" t="s">
        <v>2803</v>
      </c>
      <c r="AU5" s="137" t="s">
        <v>2804</v>
      </c>
      <c r="AV5" s="137" t="s">
        <v>2802</v>
      </c>
      <c r="AW5" s="137" t="s">
        <v>2803</v>
      </c>
      <c r="AX5" s="137" t="s">
        <v>2804</v>
      </c>
      <c r="AY5" s="137" t="s">
        <v>2802</v>
      </c>
      <c r="AZ5" s="137" t="s">
        <v>2803</v>
      </c>
      <c r="BA5" s="137" t="s">
        <v>2804</v>
      </c>
      <c r="BB5" s="137" t="s">
        <v>2802</v>
      </c>
      <c r="BC5" s="137" t="s">
        <v>2803</v>
      </c>
      <c r="BD5" s="137" t="s">
        <v>2804</v>
      </c>
      <c r="BE5" s="137" t="s">
        <v>2802</v>
      </c>
      <c r="BF5" s="137" t="s">
        <v>2803</v>
      </c>
      <c r="BG5" s="137" t="s">
        <v>2804</v>
      </c>
      <c r="BH5" s="137" t="s">
        <v>2802</v>
      </c>
      <c r="BI5" s="137" t="s">
        <v>2803</v>
      </c>
      <c r="BJ5" s="137" t="s">
        <v>2804</v>
      </c>
      <c r="BK5" s="137" t="s">
        <v>2802</v>
      </c>
      <c r="BL5" s="137" t="s">
        <v>2803</v>
      </c>
      <c r="BM5" s="137" t="s">
        <v>2804</v>
      </c>
      <c r="BN5" s="137" t="s">
        <v>2802</v>
      </c>
      <c r="BO5" s="137" t="s">
        <v>2803</v>
      </c>
      <c r="BP5" s="137" t="s">
        <v>2804</v>
      </c>
      <c r="BQ5" s="137" t="s">
        <v>2802</v>
      </c>
      <c r="BR5" s="137" t="s">
        <v>2803</v>
      </c>
      <c r="BS5" s="137" t="s">
        <v>2804</v>
      </c>
      <c r="BT5" s="137" t="s">
        <v>2802</v>
      </c>
      <c r="BU5" s="137" t="s">
        <v>2803</v>
      </c>
      <c r="BV5" s="137" t="s">
        <v>2804</v>
      </c>
      <c r="BW5" s="137" t="s">
        <v>2802</v>
      </c>
      <c r="BX5" s="137" t="s">
        <v>2803</v>
      </c>
      <c r="BY5" s="137" t="s">
        <v>2804</v>
      </c>
      <c r="BZ5" s="137" t="s">
        <v>2802</v>
      </c>
      <c r="CA5" s="137" t="s">
        <v>2803</v>
      </c>
      <c r="CB5" s="137" t="s">
        <v>2804</v>
      </c>
      <c r="CC5" s="137" t="s">
        <v>2802</v>
      </c>
      <c r="CD5" s="137" t="s">
        <v>2803</v>
      </c>
      <c r="CE5" s="137" t="s">
        <v>2804</v>
      </c>
      <c r="CF5" s="137" t="s">
        <v>2802</v>
      </c>
      <c r="CG5" s="137" t="s">
        <v>2803</v>
      </c>
      <c r="CH5" s="137" t="s">
        <v>2804</v>
      </c>
      <c r="CI5" s="137" t="s">
        <v>2802</v>
      </c>
      <c r="CJ5" s="137" t="s">
        <v>2803</v>
      </c>
      <c r="CK5" s="137" t="s">
        <v>2804</v>
      </c>
      <c r="CL5" s="137" t="s">
        <v>2802</v>
      </c>
      <c r="CM5" s="137" t="s">
        <v>2803</v>
      </c>
      <c r="CN5" s="137" t="s">
        <v>2804</v>
      </c>
      <c r="CO5" s="137" t="s">
        <v>2802</v>
      </c>
      <c r="CP5" s="137" t="s">
        <v>2803</v>
      </c>
      <c r="CQ5" s="137" t="s">
        <v>2804</v>
      </c>
    </row>
    <row r="6" hidden="1">
      <c r="A6" s="138">
        <v>1.0</v>
      </c>
      <c r="B6" s="139" t="s">
        <v>2844</v>
      </c>
      <c r="C6" s="244"/>
      <c r="D6" s="244"/>
      <c r="E6" s="244"/>
      <c r="F6" s="244"/>
      <c r="G6" s="244"/>
      <c r="H6" s="244"/>
      <c r="I6" s="244"/>
      <c r="J6" s="244"/>
      <c r="K6" s="244"/>
      <c r="L6" s="505"/>
      <c r="M6" s="505"/>
      <c r="N6" s="505"/>
      <c r="O6" s="244"/>
      <c r="P6" s="244"/>
      <c r="Q6" s="244"/>
      <c r="R6" s="244"/>
      <c r="S6" s="244"/>
      <c r="T6" s="244"/>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62">
        <v>86.0</v>
      </c>
      <c r="BR6" s="244"/>
      <c r="BS6" s="244"/>
      <c r="BT6" s="262">
        <v>47.0</v>
      </c>
      <c r="BU6" s="244"/>
      <c r="BV6" s="244"/>
      <c r="BW6" s="244"/>
      <c r="BX6" s="244"/>
      <c r="BY6" s="244"/>
      <c r="BZ6" s="262">
        <v>80.0</v>
      </c>
      <c r="CA6" s="244"/>
      <c r="CB6" s="244"/>
      <c r="CC6" s="262">
        <v>14.0</v>
      </c>
      <c r="CD6" s="244"/>
      <c r="CE6" s="244"/>
      <c r="CF6" s="244"/>
      <c r="CG6" s="244"/>
      <c r="CH6" s="244"/>
      <c r="CI6" s="244"/>
      <c r="CJ6" s="244"/>
      <c r="CK6" s="244"/>
      <c r="CL6" s="244"/>
      <c r="CM6" s="244"/>
      <c r="CN6" s="244"/>
      <c r="CO6" s="244"/>
      <c r="CP6" s="244"/>
      <c r="CQ6" s="244"/>
    </row>
    <row r="7" hidden="1">
      <c r="A7" s="138">
        <v>2.0</v>
      </c>
      <c r="B7" s="139" t="s">
        <v>38</v>
      </c>
      <c r="C7" s="244"/>
      <c r="D7" s="244"/>
      <c r="E7" s="244"/>
      <c r="F7" s="244"/>
      <c r="G7" s="244"/>
      <c r="H7" s="244"/>
      <c r="I7" s="244"/>
      <c r="J7" s="244"/>
      <c r="K7" s="244"/>
      <c r="L7" s="505">
        <v>72.0</v>
      </c>
      <c r="M7" s="505">
        <v>29.0</v>
      </c>
      <c r="N7" s="505">
        <v>1.0</v>
      </c>
      <c r="O7" s="505">
        <v>48.0</v>
      </c>
      <c r="P7" s="505">
        <v>22.0</v>
      </c>
      <c r="Q7" s="505">
        <v>1.0</v>
      </c>
      <c r="R7" s="505">
        <v>72.0</v>
      </c>
      <c r="S7" s="505">
        <v>28.0</v>
      </c>
      <c r="T7" s="505">
        <v>0.0</v>
      </c>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62">
        <v>43.0</v>
      </c>
      <c r="BR7" s="262">
        <v>13.0</v>
      </c>
      <c r="BS7" s="262">
        <v>0.0</v>
      </c>
      <c r="BT7" s="514">
        <v>43.0</v>
      </c>
      <c r="BU7" s="505">
        <v>17.0</v>
      </c>
      <c r="BV7" s="505">
        <v>0.0</v>
      </c>
      <c r="BW7" s="244"/>
      <c r="BX7" s="244"/>
      <c r="BY7" s="244"/>
      <c r="BZ7" s="244"/>
      <c r="CA7" s="244"/>
      <c r="CB7" s="244"/>
      <c r="CC7" s="244"/>
      <c r="CD7" s="244"/>
      <c r="CE7" s="244"/>
      <c r="CF7" s="244"/>
      <c r="CG7" s="244"/>
      <c r="CH7" s="244"/>
      <c r="CI7" s="244"/>
      <c r="CJ7" s="244"/>
      <c r="CK7" s="244"/>
      <c r="CL7" s="244"/>
      <c r="CM7" s="244"/>
      <c r="CN7" s="244"/>
      <c r="CO7" s="244"/>
      <c r="CP7" s="244"/>
      <c r="CQ7" s="244"/>
    </row>
    <row r="8" hidden="1">
      <c r="A8" s="138"/>
      <c r="B8" s="244"/>
      <c r="C8" s="244"/>
      <c r="D8" s="244"/>
      <c r="E8" s="244"/>
      <c r="F8" s="244"/>
      <c r="G8" s="244"/>
      <c r="H8" s="244"/>
      <c r="I8" s="244"/>
      <c r="J8" s="244"/>
      <c r="K8" s="244"/>
      <c r="L8" s="244"/>
      <c r="M8" s="244"/>
      <c r="N8" s="244"/>
      <c r="O8" s="244"/>
      <c r="P8" s="244"/>
      <c r="Q8" s="244"/>
      <c r="R8" s="244"/>
      <c r="S8" s="244"/>
      <c r="T8" s="244"/>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c r="CN8" s="244"/>
      <c r="CO8" s="244"/>
      <c r="CP8" s="244"/>
      <c r="CQ8" s="244"/>
    </row>
    <row r="9" hidden="1">
      <c r="A9" s="242"/>
      <c r="B9" s="242"/>
      <c r="C9" s="242"/>
      <c r="D9" s="242"/>
      <c r="E9" s="242"/>
      <c r="F9" s="242"/>
      <c r="G9" s="242"/>
      <c r="H9" s="242"/>
      <c r="I9" s="242"/>
      <c r="J9" s="242"/>
      <c r="K9" s="242"/>
      <c r="L9" s="242"/>
      <c r="M9" s="242"/>
      <c r="N9" s="242"/>
      <c r="O9" s="242"/>
      <c r="P9" s="242"/>
      <c r="Q9" s="242"/>
      <c r="R9" s="242"/>
      <c r="S9" s="242"/>
      <c r="T9" s="242"/>
      <c r="U9" s="242"/>
      <c r="V9" s="242"/>
      <c r="W9" s="242"/>
      <c r="X9" s="242"/>
      <c r="Y9" s="242"/>
      <c r="Z9" s="242"/>
      <c r="AA9" s="242"/>
      <c r="AB9" s="242"/>
      <c r="AC9" s="242"/>
      <c r="AD9" s="242"/>
      <c r="AE9" s="242"/>
      <c r="AF9" s="242"/>
      <c r="AG9" s="242"/>
      <c r="AH9" s="242"/>
      <c r="AI9" s="242"/>
      <c r="AJ9" s="242"/>
      <c r="AK9" s="242"/>
      <c r="AL9" s="242"/>
      <c r="AM9" s="242"/>
      <c r="AN9" s="242"/>
      <c r="AO9" s="242"/>
      <c r="AP9" s="242"/>
      <c r="AQ9" s="242"/>
      <c r="AR9" s="242"/>
      <c r="AS9" s="242"/>
      <c r="AT9" s="242"/>
      <c r="AU9" s="242"/>
      <c r="AV9" s="242"/>
      <c r="AW9" s="242"/>
      <c r="AX9" s="242"/>
      <c r="AY9" s="242"/>
      <c r="AZ9" s="242"/>
      <c r="BA9" s="242"/>
      <c r="BB9" s="242"/>
      <c r="BC9" s="242"/>
      <c r="BD9" s="242"/>
      <c r="BE9" s="242"/>
      <c r="BF9" s="242"/>
      <c r="BG9" s="242"/>
      <c r="BH9" s="242"/>
      <c r="BI9" s="242"/>
      <c r="BJ9" s="242"/>
      <c r="BK9" s="242"/>
      <c r="BL9" s="242"/>
      <c r="BM9" s="242"/>
      <c r="BN9" s="242"/>
      <c r="BO9" s="242"/>
      <c r="BP9" s="242"/>
      <c r="BQ9" s="242"/>
      <c r="BR9" s="242"/>
      <c r="BS9" s="242"/>
      <c r="BT9" s="242"/>
      <c r="BU9" s="242"/>
      <c r="BV9" s="242"/>
      <c r="BW9" s="242"/>
      <c r="BX9" s="242"/>
      <c r="BY9" s="242"/>
      <c r="BZ9" s="242"/>
      <c r="CA9" s="242"/>
      <c r="CB9" s="242"/>
      <c r="CC9" s="242"/>
      <c r="CD9" s="242"/>
      <c r="CE9" s="242"/>
      <c r="CF9" s="242"/>
      <c r="CG9" s="242"/>
      <c r="CH9" s="242"/>
      <c r="CI9" s="242"/>
      <c r="CJ9" s="242"/>
      <c r="CK9" s="242"/>
      <c r="CL9" s="242"/>
      <c r="CM9" s="242"/>
      <c r="CN9" s="242"/>
      <c r="CO9" s="242"/>
      <c r="CP9" s="242"/>
      <c r="CQ9" s="242"/>
    </row>
    <row r="10" hidden="1">
      <c r="A10" s="242"/>
      <c r="B10" s="242"/>
      <c r="C10" s="242"/>
      <c r="D10" s="242"/>
      <c r="E10" s="242"/>
      <c r="F10" s="242"/>
      <c r="G10" s="242"/>
      <c r="H10" s="242"/>
      <c r="I10" s="242"/>
      <c r="J10" s="242"/>
      <c r="K10" s="242"/>
      <c r="L10" s="242"/>
      <c r="M10" s="242"/>
      <c r="N10" s="242"/>
      <c r="O10" s="242"/>
      <c r="P10" s="242"/>
      <c r="Q10" s="242"/>
      <c r="R10" s="242"/>
      <c r="S10" s="242"/>
      <c r="T10" s="242"/>
      <c r="U10" s="242"/>
      <c r="V10" s="242"/>
      <c r="W10" s="242"/>
      <c r="X10" s="242"/>
      <c r="Y10" s="242"/>
      <c r="Z10" s="242"/>
      <c r="AA10" s="242"/>
      <c r="AB10" s="242"/>
      <c r="AC10" s="242"/>
      <c r="AD10" s="242"/>
      <c r="AE10" s="242"/>
      <c r="AF10" s="242"/>
      <c r="AG10" s="242"/>
      <c r="AH10" s="242"/>
      <c r="AI10" s="242"/>
      <c r="AJ10" s="242"/>
      <c r="AK10" s="242"/>
      <c r="AL10" s="242"/>
      <c r="AM10" s="242"/>
      <c r="AN10" s="242"/>
      <c r="AO10" s="242"/>
      <c r="AP10" s="242"/>
      <c r="AQ10" s="242"/>
      <c r="AR10" s="242"/>
      <c r="AS10" s="242"/>
      <c r="AT10" s="242"/>
      <c r="AU10" s="242"/>
      <c r="AV10" s="242"/>
      <c r="AW10" s="242"/>
      <c r="AX10" s="242"/>
      <c r="AY10" s="242"/>
      <c r="AZ10" s="242"/>
      <c r="BA10" s="242"/>
      <c r="BB10" s="242"/>
      <c r="BC10" s="242"/>
      <c r="BD10" s="242"/>
      <c r="BE10" s="242"/>
      <c r="BF10" s="242"/>
      <c r="BG10" s="242"/>
      <c r="BH10" s="242"/>
      <c r="BI10" s="242"/>
      <c r="BJ10" s="242"/>
      <c r="BK10" s="242"/>
      <c r="BL10" s="242"/>
      <c r="BM10" s="242"/>
      <c r="BN10" s="242"/>
      <c r="BO10" s="242"/>
      <c r="BP10" s="242"/>
      <c r="BQ10" s="242"/>
      <c r="BR10" s="242"/>
      <c r="BS10" s="242"/>
      <c r="BT10" s="242"/>
      <c r="BU10" s="242"/>
      <c r="BV10" s="242"/>
      <c r="BW10" s="242"/>
      <c r="BX10" s="242"/>
      <c r="BY10" s="242"/>
      <c r="BZ10" s="242"/>
      <c r="CA10" s="242"/>
      <c r="CB10" s="242"/>
      <c r="CC10" s="242"/>
      <c r="CD10" s="242"/>
      <c r="CE10" s="242"/>
      <c r="CF10" s="242"/>
      <c r="CG10" s="242"/>
      <c r="CH10" s="242"/>
      <c r="CI10" s="242"/>
      <c r="CJ10" s="242"/>
      <c r="CK10" s="242"/>
      <c r="CL10" s="242"/>
      <c r="CM10" s="242"/>
      <c r="CN10" s="242"/>
      <c r="CO10" s="242"/>
      <c r="CP10" s="242"/>
      <c r="CQ10" s="242"/>
    </row>
    <row r="11" hidden="1">
      <c r="A11" s="132" t="s">
        <v>0</v>
      </c>
      <c r="B11" s="457" t="s">
        <v>817</v>
      </c>
      <c r="C11" s="135">
        <v>1.0</v>
      </c>
      <c r="D11" s="22"/>
      <c r="E11" s="23"/>
      <c r="F11" s="135">
        <v>2.0</v>
      </c>
      <c r="G11" s="22"/>
      <c r="H11" s="23"/>
      <c r="I11" s="135">
        <v>3.0</v>
      </c>
      <c r="J11" s="22"/>
      <c r="K11" s="23"/>
      <c r="L11" s="135">
        <v>4.0</v>
      </c>
      <c r="M11" s="22"/>
      <c r="N11" s="23"/>
      <c r="O11" s="135">
        <v>5.0</v>
      </c>
      <c r="P11" s="22"/>
      <c r="Q11" s="23"/>
      <c r="R11" s="135">
        <v>6.0</v>
      </c>
      <c r="S11" s="22"/>
      <c r="T11" s="23"/>
      <c r="U11" s="135">
        <v>7.0</v>
      </c>
      <c r="V11" s="22"/>
      <c r="W11" s="23"/>
      <c r="X11" s="135">
        <v>8.0</v>
      </c>
      <c r="Y11" s="22"/>
      <c r="Z11" s="23"/>
      <c r="AA11" s="135">
        <v>9.0</v>
      </c>
      <c r="AB11" s="22"/>
      <c r="AC11" s="23"/>
      <c r="AD11" s="135">
        <v>10.0</v>
      </c>
      <c r="AE11" s="22"/>
      <c r="AF11" s="23"/>
      <c r="AG11" s="135">
        <v>11.0</v>
      </c>
      <c r="AH11" s="22"/>
      <c r="AI11" s="23"/>
      <c r="AJ11" s="135">
        <v>12.0</v>
      </c>
      <c r="AK11" s="22"/>
      <c r="AL11" s="23"/>
      <c r="AM11" s="135">
        <v>13.0</v>
      </c>
      <c r="AN11" s="22"/>
      <c r="AO11" s="23"/>
      <c r="AP11" s="135">
        <v>14.0</v>
      </c>
      <c r="AQ11" s="22"/>
      <c r="AR11" s="23"/>
      <c r="AS11" s="135">
        <v>15.0</v>
      </c>
      <c r="AT11" s="22"/>
      <c r="AU11" s="23"/>
      <c r="AV11" s="135">
        <v>16.0</v>
      </c>
      <c r="AW11" s="22"/>
      <c r="AX11" s="23"/>
      <c r="AY11" s="135">
        <v>17.0</v>
      </c>
      <c r="AZ11" s="22"/>
      <c r="BA11" s="23"/>
      <c r="BB11" s="135">
        <v>18.0</v>
      </c>
      <c r="BC11" s="22"/>
      <c r="BD11" s="23"/>
      <c r="BE11" s="135">
        <v>19.0</v>
      </c>
      <c r="BF11" s="22"/>
      <c r="BG11" s="23"/>
      <c r="BH11" s="135">
        <v>20.0</v>
      </c>
      <c r="BI11" s="22"/>
      <c r="BJ11" s="23"/>
      <c r="BK11" s="135">
        <v>21.0</v>
      </c>
      <c r="BL11" s="22"/>
      <c r="BM11" s="23"/>
      <c r="BN11" s="135">
        <v>22.0</v>
      </c>
      <c r="BO11" s="22"/>
      <c r="BP11" s="23"/>
      <c r="BQ11" s="135">
        <v>23.0</v>
      </c>
      <c r="BR11" s="22"/>
      <c r="BS11" s="23"/>
      <c r="BT11" s="135">
        <v>24.0</v>
      </c>
      <c r="BU11" s="22"/>
      <c r="BV11" s="23"/>
      <c r="BW11" s="135">
        <v>25.0</v>
      </c>
      <c r="BX11" s="22"/>
      <c r="BY11" s="23"/>
      <c r="BZ11" s="135">
        <v>26.0</v>
      </c>
      <c r="CA11" s="22"/>
      <c r="CB11" s="23"/>
      <c r="CC11" s="135">
        <v>27.0</v>
      </c>
      <c r="CD11" s="22"/>
      <c r="CE11" s="23"/>
      <c r="CF11" s="135">
        <v>28.0</v>
      </c>
      <c r="CG11" s="22"/>
      <c r="CH11" s="23"/>
      <c r="CI11" s="135">
        <v>29.0</v>
      </c>
      <c r="CJ11" s="22"/>
      <c r="CK11" s="23"/>
      <c r="CL11" s="135">
        <v>30.0</v>
      </c>
      <c r="CM11" s="22"/>
      <c r="CN11" s="23"/>
      <c r="CO11" s="135">
        <v>31.0</v>
      </c>
      <c r="CP11" s="22"/>
      <c r="CQ11" s="23"/>
    </row>
    <row r="12" hidden="1">
      <c r="A12" s="24"/>
      <c r="B12" s="489" t="s">
        <v>9</v>
      </c>
      <c r="C12" s="137" t="s">
        <v>2802</v>
      </c>
      <c r="D12" s="137" t="s">
        <v>2803</v>
      </c>
      <c r="E12" s="137" t="s">
        <v>2804</v>
      </c>
      <c r="F12" s="137" t="s">
        <v>2802</v>
      </c>
      <c r="G12" s="137" t="s">
        <v>2803</v>
      </c>
      <c r="H12" s="137" t="s">
        <v>2804</v>
      </c>
      <c r="I12" s="137" t="s">
        <v>2802</v>
      </c>
      <c r="J12" s="137" t="s">
        <v>2803</v>
      </c>
      <c r="K12" s="137" t="s">
        <v>2804</v>
      </c>
      <c r="L12" s="137" t="s">
        <v>2802</v>
      </c>
      <c r="M12" s="137" t="s">
        <v>2803</v>
      </c>
      <c r="N12" s="137" t="s">
        <v>2804</v>
      </c>
      <c r="O12" s="137" t="s">
        <v>2802</v>
      </c>
      <c r="P12" s="137" t="s">
        <v>2803</v>
      </c>
      <c r="Q12" s="137" t="s">
        <v>2804</v>
      </c>
      <c r="R12" s="137" t="s">
        <v>2802</v>
      </c>
      <c r="S12" s="137" t="s">
        <v>2803</v>
      </c>
      <c r="T12" s="137" t="s">
        <v>2804</v>
      </c>
      <c r="U12" s="137" t="s">
        <v>2802</v>
      </c>
      <c r="V12" s="137" t="s">
        <v>2803</v>
      </c>
      <c r="W12" s="137" t="s">
        <v>2804</v>
      </c>
      <c r="X12" s="137" t="s">
        <v>2802</v>
      </c>
      <c r="Y12" s="137" t="s">
        <v>2803</v>
      </c>
      <c r="Z12" s="137" t="s">
        <v>2804</v>
      </c>
      <c r="AA12" s="137" t="s">
        <v>2802</v>
      </c>
      <c r="AB12" s="137" t="s">
        <v>2803</v>
      </c>
      <c r="AC12" s="137" t="s">
        <v>2804</v>
      </c>
      <c r="AD12" s="137" t="s">
        <v>2802</v>
      </c>
      <c r="AE12" s="137" t="s">
        <v>2803</v>
      </c>
      <c r="AF12" s="137" t="s">
        <v>2804</v>
      </c>
      <c r="AG12" s="137" t="s">
        <v>2802</v>
      </c>
      <c r="AH12" s="137" t="s">
        <v>2803</v>
      </c>
      <c r="AI12" s="137" t="s">
        <v>2804</v>
      </c>
      <c r="AJ12" s="137" t="s">
        <v>2802</v>
      </c>
      <c r="AK12" s="137" t="s">
        <v>2803</v>
      </c>
      <c r="AL12" s="137" t="s">
        <v>2804</v>
      </c>
      <c r="AM12" s="137" t="s">
        <v>2802</v>
      </c>
      <c r="AN12" s="137" t="s">
        <v>2803</v>
      </c>
      <c r="AO12" s="137" t="s">
        <v>2804</v>
      </c>
      <c r="AP12" s="137" t="s">
        <v>2802</v>
      </c>
      <c r="AQ12" s="137" t="s">
        <v>2803</v>
      </c>
      <c r="AR12" s="137" t="s">
        <v>2804</v>
      </c>
      <c r="AS12" s="137" t="s">
        <v>2802</v>
      </c>
      <c r="AT12" s="137" t="s">
        <v>2803</v>
      </c>
      <c r="AU12" s="137" t="s">
        <v>2804</v>
      </c>
      <c r="AV12" s="137" t="s">
        <v>2802</v>
      </c>
      <c r="AW12" s="137" t="s">
        <v>2803</v>
      </c>
      <c r="AX12" s="137" t="s">
        <v>2804</v>
      </c>
      <c r="AY12" s="137" t="s">
        <v>2802</v>
      </c>
      <c r="AZ12" s="137" t="s">
        <v>2803</v>
      </c>
      <c r="BA12" s="137" t="s">
        <v>2804</v>
      </c>
      <c r="BB12" s="137" t="s">
        <v>2802</v>
      </c>
      <c r="BC12" s="137" t="s">
        <v>2803</v>
      </c>
      <c r="BD12" s="137" t="s">
        <v>2804</v>
      </c>
      <c r="BE12" s="137" t="s">
        <v>2802</v>
      </c>
      <c r="BF12" s="137" t="s">
        <v>2803</v>
      </c>
      <c r="BG12" s="137" t="s">
        <v>2804</v>
      </c>
      <c r="BH12" s="137" t="s">
        <v>2802</v>
      </c>
      <c r="BI12" s="137" t="s">
        <v>2803</v>
      </c>
      <c r="BJ12" s="137" t="s">
        <v>2804</v>
      </c>
      <c r="BK12" s="137" t="s">
        <v>2802</v>
      </c>
      <c r="BL12" s="137" t="s">
        <v>2803</v>
      </c>
      <c r="BM12" s="137" t="s">
        <v>2804</v>
      </c>
      <c r="BN12" s="137" t="s">
        <v>2802</v>
      </c>
      <c r="BO12" s="137" t="s">
        <v>2803</v>
      </c>
      <c r="BP12" s="137" t="s">
        <v>2804</v>
      </c>
      <c r="BQ12" s="137" t="s">
        <v>2802</v>
      </c>
      <c r="BR12" s="137" t="s">
        <v>2803</v>
      </c>
      <c r="BS12" s="137" t="s">
        <v>2804</v>
      </c>
      <c r="BT12" s="137" t="s">
        <v>2802</v>
      </c>
      <c r="BU12" s="137" t="s">
        <v>2803</v>
      </c>
      <c r="BV12" s="137" t="s">
        <v>2804</v>
      </c>
      <c r="BW12" s="137" t="s">
        <v>2802</v>
      </c>
      <c r="BX12" s="137" t="s">
        <v>2803</v>
      </c>
      <c r="BY12" s="137" t="s">
        <v>2804</v>
      </c>
      <c r="BZ12" s="137" t="s">
        <v>2802</v>
      </c>
      <c r="CA12" s="137" t="s">
        <v>2803</v>
      </c>
      <c r="CB12" s="137" t="s">
        <v>2804</v>
      </c>
      <c r="CC12" s="137" t="s">
        <v>2802</v>
      </c>
      <c r="CD12" s="137" t="s">
        <v>2803</v>
      </c>
      <c r="CE12" s="137" t="s">
        <v>2804</v>
      </c>
      <c r="CF12" s="137" t="s">
        <v>2802</v>
      </c>
      <c r="CG12" s="137" t="s">
        <v>2803</v>
      </c>
      <c r="CH12" s="137" t="s">
        <v>2804</v>
      </c>
      <c r="CI12" s="137" t="s">
        <v>2802</v>
      </c>
      <c r="CJ12" s="137" t="s">
        <v>2803</v>
      </c>
      <c r="CK12" s="137" t="s">
        <v>2804</v>
      </c>
      <c r="CL12" s="137" t="s">
        <v>2802</v>
      </c>
      <c r="CM12" s="137" t="s">
        <v>2803</v>
      </c>
      <c r="CN12" s="137" t="s">
        <v>2804</v>
      </c>
      <c r="CO12" s="137" t="s">
        <v>2802</v>
      </c>
      <c r="CP12" s="137" t="s">
        <v>2803</v>
      </c>
      <c r="CQ12" s="137" t="s">
        <v>2804</v>
      </c>
    </row>
    <row r="13" hidden="1">
      <c r="A13" s="138">
        <v>1.0</v>
      </c>
      <c r="B13" s="139" t="s">
        <v>2844</v>
      </c>
      <c r="C13" s="244"/>
      <c r="D13" s="244"/>
      <c r="E13" s="244"/>
      <c r="F13" s="262">
        <v>47.0</v>
      </c>
      <c r="G13" s="244"/>
      <c r="H13" s="244"/>
      <c r="I13" s="262">
        <v>59.0</v>
      </c>
      <c r="J13" s="244"/>
      <c r="K13" s="244"/>
      <c r="L13" s="262">
        <v>29.0</v>
      </c>
      <c r="M13" s="244"/>
      <c r="N13" s="244"/>
      <c r="O13" s="244"/>
      <c r="P13" s="244"/>
      <c r="Q13" s="244"/>
      <c r="R13" s="244"/>
      <c r="S13" s="244"/>
      <c r="T13" s="244"/>
      <c r="U13" s="262">
        <v>49.0</v>
      </c>
      <c r="V13" s="244"/>
      <c r="W13" s="244"/>
      <c r="X13" s="262">
        <v>82.0</v>
      </c>
      <c r="Y13" s="262">
        <v>2.0</v>
      </c>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c r="CI13" s="244"/>
      <c r="CJ13" s="244"/>
      <c r="CK13" s="244"/>
      <c r="CL13" s="244"/>
      <c r="CM13" s="244"/>
      <c r="CN13" s="244"/>
      <c r="CO13" s="244"/>
      <c r="CP13" s="244"/>
      <c r="CQ13" s="244"/>
    </row>
    <row r="14" hidden="1">
      <c r="A14" s="138">
        <v>2.0</v>
      </c>
      <c r="B14" s="139" t="s">
        <v>38</v>
      </c>
      <c r="C14" s="262">
        <v>24.0</v>
      </c>
      <c r="D14" s="262">
        <v>5.0</v>
      </c>
      <c r="E14" s="262">
        <v>0.0</v>
      </c>
      <c r="F14" s="262">
        <v>74.0</v>
      </c>
      <c r="G14" s="262">
        <v>25.0</v>
      </c>
      <c r="H14" s="262">
        <v>0.0</v>
      </c>
      <c r="I14" s="262">
        <v>44.0</v>
      </c>
      <c r="J14" s="244"/>
      <c r="K14" s="244"/>
      <c r="L14" s="262">
        <v>21.0</v>
      </c>
      <c r="M14" s="244"/>
      <c r="N14" s="244"/>
      <c r="O14" s="244"/>
      <c r="P14" s="244"/>
      <c r="Q14" s="244"/>
      <c r="R14" s="244"/>
      <c r="S14" s="244"/>
      <c r="T14" s="244"/>
      <c r="U14" s="262">
        <v>46.0</v>
      </c>
      <c r="V14" s="244"/>
      <c r="W14" s="244"/>
      <c r="X14" s="262">
        <v>129.0</v>
      </c>
      <c r="Y14" s="262">
        <v>1.0</v>
      </c>
      <c r="Z14" s="262">
        <v>0.0</v>
      </c>
      <c r="AA14" s="262">
        <v>100.0</v>
      </c>
      <c r="AB14" s="262">
        <v>0.0</v>
      </c>
      <c r="AC14" s="262">
        <v>0.0</v>
      </c>
      <c r="AD14" s="262">
        <v>96.0</v>
      </c>
      <c r="AE14" s="262">
        <v>0.0</v>
      </c>
      <c r="AF14" s="262">
        <v>0.0</v>
      </c>
      <c r="AG14" s="244"/>
      <c r="AH14" s="244"/>
      <c r="AI14" s="244"/>
      <c r="AJ14" s="244"/>
      <c r="AK14" s="244"/>
      <c r="AL14" s="244"/>
      <c r="AM14" s="244"/>
      <c r="AN14" s="244"/>
      <c r="AO14" s="244"/>
      <c r="AP14" s="262">
        <v>55.0</v>
      </c>
      <c r="AQ14" s="262">
        <v>7.0</v>
      </c>
      <c r="AR14" s="262">
        <v>0.0</v>
      </c>
      <c r="AS14" s="262">
        <v>44.0</v>
      </c>
      <c r="AT14" s="262">
        <v>2.0</v>
      </c>
      <c r="AU14" s="262">
        <v>0.0</v>
      </c>
      <c r="AV14" s="262">
        <v>41.0</v>
      </c>
      <c r="AW14" s="262">
        <v>6.0</v>
      </c>
      <c r="AX14" s="262">
        <v>0.0</v>
      </c>
      <c r="AY14" s="262">
        <v>18.0</v>
      </c>
      <c r="AZ14" s="262">
        <v>3.0</v>
      </c>
      <c r="BA14" s="262">
        <v>0.0</v>
      </c>
      <c r="BB14" s="244"/>
      <c r="BC14" s="244"/>
      <c r="BD14" s="244"/>
      <c r="BE14" s="244"/>
      <c r="BF14" s="244"/>
      <c r="BG14" s="244"/>
      <c r="BH14" s="244"/>
      <c r="BI14" s="244"/>
      <c r="BJ14" s="244"/>
      <c r="BK14" s="262">
        <v>81.0</v>
      </c>
      <c r="BL14" s="262">
        <v>5.0</v>
      </c>
      <c r="BM14" s="262">
        <v>0.0</v>
      </c>
      <c r="BN14" s="350">
        <v>30.0</v>
      </c>
      <c r="BO14" s="262">
        <v>0.0</v>
      </c>
      <c r="BP14" s="262">
        <v>0.0</v>
      </c>
      <c r="BQ14" s="262"/>
      <c r="BR14" s="262"/>
      <c r="BS14" s="262"/>
      <c r="BT14" s="252">
        <v>41.0</v>
      </c>
      <c r="BU14" s="252">
        <v>0.0</v>
      </c>
      <c r="BV14" s="252">
        <v>0.0</v>
      </c>
      <c r="BW14" s="262">
        <v>71.0</v>
      </c>
      <c r="BX14" s="262">
        <v>0.0</v>
      </c>
      <c r="BY14" s="262">
        <v>0.0</v>
      </c>
      <c r="BZ14" s="244"/>
      <c r="CA14" s="244"/>
      <c r="CB14" s="244"/>
      <c r="CC14" s="244"/>
      <c r="CD14" s="244"/>
      <c r="CE14" s="244"/>
      <c r="CF14" s="244"/>
      <c r="CG14" s="244"/>
      <c r="CH14" s="244"/>
      <c r="CI14" s="244"/>
      <c r="CJ14" s="244"/>
      <c r="CK14" s="244"/>
      <c r="CL14" s="244"/>
      <c r="CM14" s="244"/>
      <c r="CN14" s="244"/>
      <c r="CO14" s="244"/>
      <c r="CP14" s="244"/>
      <c r="CQ14" s="244"/>
    </row>
    <row r="15" hidden="1">
      <c r="A15" s="138"/>
      <c r="B15" s="244"/>
      <c r="C15" s="244"/>
      <c r="D15" s="244"/>
      <c r="E15" s="244"/>
      <c r="F15" s="244"/>
      <c r="G15" s="244"/>
      <c r="H15" s="244"/>
      <c r="I15" s="244"/>
      <c r="J15" s="244"/>
      <c r="K15" s="244"/>
      <c r="L15" s="244"/>
      <c r="M15" s="244"/>
      <c r="N15" s="244"/>
      <c r="O15" s="244"/>
      <c r="P15" s="244"/>
      <c r="Q15" s="244"/>
      <c r="R15" s="244"/>
      <c r="S15" s="244"/>
      <c r="T15" s="244"/>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4"/>
      <c r="CN15" s="244"/>
      <c r="CO15" s="244"/>
      <c r="CP15" s="244"/>
      <c r="CQ15" s="244"/>
    </row>
    <row r="16" hidden="1">
      <c r="A16" s="242"/>
      <c r="B16" s="242"/>
      <c r="C16" s="242"/>
      <c r="D16" s="242"/>
      <c r="E16" s="242"/>
      <c r="F16" s="242"/>
      <c r="G16" s="242"/>
      <c r="H16" s="242"/>
      <c r="I16" s="242"/>
      <c r="J16" s="242"/>
      <c r="K16" s="242"/>
      <c r="L16" s="242"/>
      <c r="M16" s="242"/>
      <c r="N16" s="242"/>
      <c r="O16" s="242"/>
      <c r="P16" s="242"/>
      <c r="Q16" s="242"/>
      <c r="R16" s="242"/>
      <c r="S16" s="242"/>
      <c r="T16" s="242"/>
      <c r="U16" s="242"/>
      <c r="V16" s="242"/>
      <c r="W16" s="242"/>
      <c r="X16" s="242"/>
      <c r="Y16" s="242"/>
      <c r="Z16" s="242"/>
      <c r="AA16" s="242"/>
      <c r="AB16" s="242"/>
      <c r="AC16" s="242"/>
      <c r="AD16" s="242"/>
      <c r="AE16" s="242"/>
      <c r="AF16" s="242"/>
      <c r="AG16" s="242"/>
      <c r="AH16" s="242"/>
      <c r="AI16" s="242"/>
      <c r="AJ16" s="242"/>
      <c r="AK16" s="242"/>
      <c r="AL16" s="242"/>
      <c r="AM16" s="242"/>
      <c r="AN16" s="242"/>
      <c r="AO16" s="242"/>
      <c r="AP16" s="242"/>
      <c r="AQ16" s="242"/>
      <c r="AR16" s="242"/>
      <c r="AS16" s="242"/>
      <c r="AT16" s="242"/>
      <c r="AU16" s="242"/>
      <c r="AV16" s="242"/>
      <c r="AW16" s="242"/>
      <c r="AX16" s="242"/>
      <c r="AY16" s="242"/>
      <c r="AZ16" s="242"/>
      <c r="BA16" s="242"/>
      <c r="BB16" s="242"/>
      <c r="BC16" s="242"/>
      <c r="BD16" s="242"/>
      <c r="BE16" s="242"/>
      <c r="BF16" s="242"/>
      <c r="BG16" s="242"/>
      <c r="BH16" s="242"/>
      <c r="BI16" s="242"/>
      <c r="BJ16" s="242"/>
      <c r="BK16" s="242"/>
      <c r="BL16" s="242"/>
      <c r="BM16" s="242"/>
      <c r="BN16" s="242"/>
      <c r="BO16" s="242"/>
      <c r="BP16" s="242"/>
      <c r="BQ16" s="242"/>
      <c r="BR16" s="242"/>
      <c r="BS16" s="242"/>
      <c r="BT16" s="242"/>
      <c r="BU16" s="242"/>
      <c r="BV16" s="242"/>
      <c r="BW16" s="242"/>
      <c r="BX16" s="242"/>
      <c r="BY16" s="242"/>
      <c r="BZ16" s="242"/>
      <c r="CA16" s="242"/>
      <c r="CB16" s="242"/>
      <c r="CC16" s="242"/>
      <c r="CD16" s="242"/>
      <c r="CE16" s="242"/>
      <c r="CF16" s="242"/>
      <c r="CG16" s="242"/>
      <c r="CH16" s="242"/>
      <c r="CI16" s="242"/>
      <c r="CJ16" s="242"/>
      <c r="CK16" s="242"/>
      <c r="CL16" s="242"/>
      <c r="CM16" s="242"/>
      <c r="CN16" s="242"/>
      <c r="CO16" s="242"/>
      <c r="CP16" s="242"/>
      <c r="CQ16" s="242"/>
    </row>
    <row r="17" hidden="1">
      <c r="A17" s="242"/>
      <c r="B17" s="242"/>
      <c r="C17" s="242"/>
      <c r="D17" s="242"/>
      <c r="E17" s="242"/>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2"/>
      <c r="AE17" s="242"/>
      <c r="AF17" s="242"/>
      <c r="AG17" s="242"/>
      <c r="AH17" s="242"/>
      <c r="AI17" s="242"/>
      <c r="AJ17" s="242"/>
      <c r="AK17" s="242"/>
      <c r="AL17" s="242"/>
      <c r="AM17" s="242"/>
      <c r="AN17" s="242"/>
      <c r="AO17" s="242"/>
      <c r="AP17" s="242"/>
      <c r="AQ17" s="242"/>
      <c r="AR17" s="242"/>
      <c r="AS17" s="242"/>
      <c r="AT17" s="242"/>
      <c r="AU17" s="242"/>
      <c r="AV17" s="242"/>
      <c r="AW17" s="242"/>
      <c r="AX17" s="242"/>
      <c r="AY17" s="242"/>
      <c r="AZ17" s="242"/>
      <c r="BA17" s="242"/>
      <c r="BB17" s="242"/>
      <c r="BC17" s="242"/>
      <c r="BD17" s="242"/>
      <c r="BE17" s="242"/>
      <c r="BF17" s="242"/>
      <c r="BG17" s="242"/>
      <c r="BH17" s="242"/>
      <c r="BI17" s="242"/>
      <c r="BJ17" s="242"/>
      <c r="BK17" s="242"/>
      <c r="BL17" s="242"/>
      <c r="BM17" s="242"/>
      <c r="BN17" s="242"/>
      <c r="BO17" s="242"/>
      <c r="BP17" s="242"/>
      <c r="BQ17" s="242"/>
      <c r="BR17" s="242"/>
      <c r="BS17" s="242"/>
      <c r="BT17" s="242"/>
      <c r="BU17" s="242"/>
      <c r="BV17" s="242"/>
      <c r="BW17" s="242"/>
      <c r="BX17" s="242"/>
      <c r="BY17" s="242"/>
      <c r="BZ17" s="242"/>
      <c r="CA17" s="242"/>
      <c r="CB17" s="242"/>
      <c r="CC17" s="242"/>
      <c r="CD17" s="242"/>
      <c r="CE17" s="242"/>
      <c r="CF17" s="242"/>
      <c r="CG17" s="242"/>
      <c r="CH17" s="242"/>
      <c r="CI17" s="242"/>
      <c r="CJ17" s="242"/>
      <c r="CK17" s="242"/>
      <c r="CL17" s="242"/>
      <c r="CM17" s="242"/>
      <c r="CN17" s="242"/>
      <c r="CO17" s="242"/>
      <c r="CP17" s="242"/>
      <c r="CQ17" s="242"/>
    </row>
    <row r="18" hidden="1">
      <c r="A18" s="132" t="s">
        <v>0</v>
      </c>
      <c r="B18" s="457" t="s">
        <v>844</v>
      </c>
      <c r="C18" s="135">
        <v>1.0</v>
      </c>
      <c r="D18" s="22"/>
      <c r="E18" s="23"/>
      <c r="F18" s="135">
        <v>2.0</v>
      </c>
      <c r="G18" s="22"/>
      <c r="H18" s="23"/>
      <c r="I18" s="135">
        <v>3.0</v>
      </c>
      <c r="J18" s="22"/>
      <c r="K18" s="23"/>
      <c r="L18" s="135">
        <v>4.0</v>
      </c>
      <c r="M18" s="22"/>
      <c r="N18" s="23"/>
      <c r="O18" s="135">
        <v>5.0</v>
      </c>
      <c r="P18" s="22"/>
      <c r="Q18" s="23"/>
      <c r="R18" s="135">
        <v>6.0</v>
      </c>
      <c r="S18" s="22"/>
      <c r="T18" s="23"/>
      <c r="U18" s="135">
        <v>7.0</v>
      </c>
      <c r="V18" s="22"/>
      <c r="W18" s="23"/>
      <c r="X18" s="135">
        <v>8.0</v>
      </c>
      <c r="Y18" s="22"/>
      <c r="Z18" s="23"/>
      <c r="AA18" s="135">
        <v>9.0</v>
      </c>
      <c r="AB18" s="22"/>
      <c r="AC18" s="23"/>
      <c r="AD18" s="135">
        <v>10.0</v>
      </c>
      <c r="AE18" s="22"/>
      <c r="AF18" s="23"/>
      <c r="AG18" s="135">
        <v>11.0</v>
      </c>
      <c r="AH18" s="22"/>
      <c r="AI18" s="23"/>
      <c r="AJ18" s="135">
        <v>12.0</v>
      </c>
      <c r="AK18" s="22"/>
      <c r="AL18" s="23"/>
      <c r="AM18" s="135">
        <v>13.0</v>
      </c>
      <c r="AN18" s="22"/>
      <c r="AO18" s="23"/>
      <c r="AP18" s="135">
        <v>14.0</v>
      </c>
      <c r="AQ18" s="22"/>
      <c r="AR18" s="23"/>
      <c r="AS18" s="135">
        <v>15.0</v>
      </c>
      <c r="AT18" s="22"/>
      <c r="AU18" s="23"/>
      <c r="AV18" s="135">
        <v>16.0</v>
      </c>
      <c r="AW18" s="22"/>
      <c r="AX18" s="23"/>
      <c r="AY18" s="135">
        <v>17.0</v>
      </c>
      <c r="AZ18" s="22"/>
      <c r="BA18" s="23"/>
      <c r="BB18" s="135">
        <v>18.0</v>
      </c>
      <c r="BC18" s="22"/>
      <c r="BD18" s="23"/>
      <c r="BE18" s="135">
        <v>19.0</v>
      </c>
      <c r="BF18" s="22"/>
      <c r="BG18" s="23"/>
      <c r="BH18" s="135">
        <v>20.0</v>
      </c>
      <c r="BI18" s="22"/>
      <c r="BJ18" s="23"/>
      <c r="BK18" s="135">
        <v>21.0</v>
      </c>
      <c r="BL18" s="22"/>
      <c r="BM18" s="23"/>
      <c r="BN18" s="135">
        <v>22.0</v>
      </c>
      <c r="BO18" s="22"/>
      <c r="BP18" s="23"/>
      <c r="BQ18" s="135">
        <v>23.0</v>
      </c>
      <c r="BR18" s="22"/>
      <c r="BS18" s="23"/>
      <c r="BT18" s="135">
        <v>24.0</v>
      </c>
      <c r="BU18" s="22"/>
      <c r="BV18" s="23"/>
      <c r="BW18" s="135">
        <v>25.0</v>
      </c>
      <c r="BX18" s="22"/>
      <c r="BY18" s="23"/>
      <c r="BZ18" s="135">
        <v>26.0</v>
      </c>
      <c r="CA18" s="22"/>
      <c r="CB18" s="23"/>
      <c r="CC18" s="135">
        <v>27.0</v>
      </c>
      <c r="CD18" s="22"/>
      <c r="CE18" s="23"/>
      <c r="CF18" s="135">
        <v>28.0</v>
      </c>
      <c r="CG18" s="22"/>
      <c r="CH18" s="23"/>
      <c r="CI18" s="135">
        <v>29.0</v>
      </c>
      <c r="CJ18" s="22"/>
      <c r="CK18" s="23"/>
      <c r="CL18" s="135">
        <v>30.0</v>
      </c>
      <c r="CM18" s="22"/>
      <c r="CN18" s="23"/>
      <c r="CO18" s="135">
        <v>31.0</v>
      </c>
      <c r="CP18" s="22"/>
      <c r="CQ18" s="23"/>
    </row>
    <row r="19" hidden="1">
      <c r="A19" s="24"/>
      <c r="B19" s="489" t="s">
        <v>9</v>
      </c>
      <c r="C19" s="137" t="s">
        <v>2802</v>
      </c>
      <c r="D19" s="137" t="s">
        <v>2803</v>
      </c>
      <c r="E19" s="137" t="s">
        <v>2804</v>
      </c>
      <c r="F19" s="137" t="s">
        <v>2802</v>
      </c>
      <c r="G19" s="137" t="s">
        <v>2803</v>
      </c>
      <c r="H19" s="137" t="s">
        <v>2804</v>
      </c>
      <c r="I19" s="137" t="s">
        <v>2802</v>
      </c>
      <c r="J19" s="137" t="s">
        <v>2803</v>
      </c>
      <c r="K19" s="137" t="s">
        <v>2804</v>
      </c>
      <c r="L19" s="137" t="s">
        <v>2802</v>
      </c>
      <c r="M19" s="137" t="s">
        <v>2803</v>
      </c>
      <c r="N19" s="137" t="s">
        <v>2804</v>
      </c>
      <c r="O19" s="137" t="s">
        <v>2802</v>
      </c>
      <c r="P19" s="137" t="s">
        <v>2803</v>
      </c>
      <c r="Q19" s="137" t="s">
        <v>2804</v>
      </c>
      <c r="R19" s="137" t="s">
        <v>2802</v>
      </c>
      <c r="S19" s="137" t="s">
        <v>2803</v>
      </c>
      <c r="T19" s="137" t="s">
        <v>2804</v>
      </c>
      <c r="U19" s="137" t="s">
        <v>2802</v>
      </c>
      <c r="V19" s="137" t="s">
        <v>2803</v>
      </c>
      <c r="W19" s="137" t="s">
        <v>2804</v>
      </c>
      <c r="X19" s="137" t="s">
        <v>2802</v>
      </c>
      <c r="Y19" s="137" t="s">
        <v>2803</v>
      </c>
      <c r="Z19" s="137" t="s">
        <v>2804</v>
      </c>
      <c r="AA19" s="137" t="s">
        <v>2802</v>
      </c>
      <c r="AB19" s="137" t="s">
        <v>2803</v>
      </c>
      <c r="AC19" s="137" t="s">
        <v>2804</v>
      </c>
      <c r="AD19" s="137" t="s">
        <v>2802</v>
      </c>
      <c r="AE19" s="137" t="s">
        <v>2803</v>
      </c>
      <c r="AF19" s="137" t="s">
        <v>2804</v>
      </c>
      <c r="AG19" s="137" t="s">
        <v>2802</v>
      </c>
      <c r="AH19" s="137" t="s">
        <v>2803</v>
      </c>
      <c r="AI19" s="137" t="s">
        <v>2804</v>
      </c>
      <c r="AJ19" s="137" t="s">
        <v>2802</v>
      </c>
      <c r="AK19" s="137" t="s">
        <v>2803</v>
      </c>
      <c r="AL19" s="137" t="s">
        <v>2804</v>
      </c>
      <c r="AM19" s="137" t="s">
        <v>2802</v>
      </c>
      <c r="AN19" s="137" t="s">
        <v>2803</v>
      </c>
      <c r="AO19" s="137" t="s">
        <v>2804</v>
      </c>
      <c r="AP19" s="137" t="s">
        <v>2802</v>
      </c>
      <c r="AQ19" s="137" t="s">
        <v>2803</v>
      </c>
      <c r="AR19" s="137" t="s">
        <v>2804</v>
      </c>
      <c r="AS19" s="137" t="s">
        <v>2802</v>
      </c>
      <c r="AT19" s="137" t="s">
        <v>2803</v>
      </c>
      <c r="AU19" s="137" t="s">
        <v>2804</v>
      </c>
      <c r="AV19" s="137" t="s">
        <v>2802</v>
      </c>
      <c r="AW19" s="137" t="s">
        <v>2803</v>
      </c>
      <c r="AX19" s="137" t="s">
        <v>2804</v>
      </c>
      <c r="AY19" s="137" t="s">
        <v>2802</v>
      </c>
      <c r="AZ19" s="137" t="s">
        <v>2803</v>
      </c>
      <c r="BA19" s="137" t="s">
        <v>2804</v>
      </c>
      <c r="BB19" s="137" t="s">
        <v>2802</v>
      </c>
      <c r="BC19" s="137" t="s">
        <v>2803</v>
      </c>
      <c r="BD19" s="137" t="s">
        <v>2804</v>
      </c>
      <c r="BE19" s="137" t="s">
        <v>2802</v>
      </c>
      <c r="BF19" s="137" t="s">
        <v>2803</v>
      </c>
      <c r="BG19" s="137" t="s">
        <v>2804</v>
      </c>
      <c r="BH19" s="137" t="s">
        <v>2802</v>
      </c>
      <c r="BI19" s="137" t="s">
        <v>2803</v>
      </c>
      <c r="BJ19" s="137" t="s">
        <v>2804</v>
      </c>
      <c r="BK19" s="137" t="s">
        <v>2802</v>
      </c>
      <c r="BL19" s="137" t="s">
        <v>2803</v>
      </c>
      <c r="BM19" s="137" t="s">
        <v>2804</v>
      </c>
      <c r="BN19" s="137" t="s">
        <v>2802</v>
      </c>
      <c r="BO19" s="137" t="s">
        <v>2803</v>
      </c>
      <c r="BP19" s="137" t="s">
        <v>2804</v>
      </c>
      <c r="BQ19" s="137" t="s">
        <v>2802</v>
      </c>
      <c r="BR19" s="137" t="s">
        <v>2803</v>
      </c>
      <c r="BS19" s="137" t="s">
        <v>2804</v>
      </c>
      <c r="BT19" s="137" t="s">
        <v>2802</v>
      </c>
      <c r="BU19" s="137" t="s">
        <v>2803</v>
      </c>
      <c r="BV19" s="137" t="s">
        <v>2804</v>
      </c>
      <c r="BW19" s="137" t="s">
        <v>2802</v>
      </c>
      <c r="BX19" s="137" t="s">
        <v>2803</v>
      </c>
      <c r="BY19" s="137" t="s">
        <v>2804</v>
      </c>
      <c r="BZ19" s="137" t="s">
        <v>2802</v>
      </c>
      <c r="CA19" s="137" t="s">
        <v>2803</v>
      </c>
      <c r="CB19" s="137" t="s">
        <v>2804</v>
      </c>
      <c r="CC19" s="137" t="s">
        <v>2802</v>
      </c>
      <c r="CD19" s="137" t="s">
        <v>2803</v>
      </c>
      <c r="CE19" s="137" t="s">
        <v>2804</v>
      </c>
      <c r="CF19" s="137" t="s">
        <v>2802</v>
      </c>
      <c r="CG19" s="137" t="s">
        <v>2803</v>
      </c>
      <c r="CH19" s="137" t="s">
        <v>2804</v>
      </c>
      <c r="CI19" s="137" t="s">
        <v>2802</v>
      </c>
      <c r="CJ19" s="137" t="s">
        <v>2803</v>
      </c>
      <c r="CK19" s="137" t="s">
        <v>2804</v>
      </c>
      <c r="CL19" s="137" t="s">
        <v>2802</v>
      </c>
      <c r="CM19" s="137" t="s">
        <v>2803</v>
      </c>
      <c r="CN19" s="137" t="s">
        <v>2804</v>
      </c>
      <c r="CO19" s="137" t="s">
        <v>2802</v>
      </c>
      <c r="CP19" s="137" t="s">
        <v>2803</v>
      </c>
      <c r="CQ19" s="137" t="s">
        <v>2804</v>
      </c>
    </row>
    <row r="20" hidden="1">
      <c r="A20" s="138">
        <v>1.0</v>
      </c>
      <c r="B20" s="139"/>
      <c r="C20" s="244"/>
      <c r="D20" s="244"/>
      <c r="E20" s="244"/>
      <c r="F20" s="244"/>
      <c r="G20" s="244"/>
      <c r="H20" s="244"/>
      <c r="I20" s="244"/>
      <c r="J20" s="244"/>
      <c r="K20" s="244"/>
      <c r="L20" s="244"/>
      <c r="M20" s="244"/>
      <c r="N20" s="244"/>
      <c r="O20" s="244"/>
      <c r="P20" s="244"/>
      <c r="Q20" s="244"/>
      <c r="R20" s="244"/>
      <c r="S20" s="244"/>
      <c r="T20" s="244"/>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c r="CN20" s="244"/>
      <c r="CO20" s="244"/>
      <c r="CP20" s="244"/>
      <c r="CQ20" s="244"/>
    </row>
    <row r="21" hidden="1">
      <c r="A21" s="138">
        <v>2.0</v>
      </c>
      <c r="B21" s="139" t="s">
        <v>38</v>
      </c>
      <c r="C21" s="244"/>
      <c r="D21" s="244"/>
      <c r="E21" s="244"/>
      <c r="F21" s="244"/>
      <c r="G21" s="244"/>
      <c r="H21" s="244"/>
      <c r="I21" s="244"/>
      <c r="J21" s="244"/>
      <c r="K21" s="244"/>
      <c r="L21" s="244"/>
      <c r="M21" s="244"/>
      <c r="N21" s="244"/>
      <c r="O21" s="244"/>
      <c r="P21" s="244"/>
      <c r="Q21" s="244"/>
      <c r="R21" s="244"/>
      <c r="S21" s="244"/>
      <c r="T21" s="244"/>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c r="CI21" s="244"/>
      <c r="CJ21" s="244"/>
      <c r="CK21" s="244"/>
      <c r="CL21" s="244"/>
      <c r="CM21" s="244"/>
      <c r="CN21" s="244"/>
      <c r="CO21" s="244"/>
      <c r="CP21" s="244"/>
      <c r="CQ21" s="244"/>
    </row>
    <row r="22" hidden="1">
      <c r="A22" s="138"/>
      <c r="B22" s="244"/>
      <c r="C22" s="244"/>
      <c r="D22" s="244"/>
      <c r="E22" s="244"/>
      <c r="F22" s="244"/>
      <c r="G22" s="244"/>
      <c r="H22" s="244"/>
      <c r="I22" s="244"/>
      <c r="J22" s="244"/>
      <c r="K22" s="244"/>
      <c r="L22" s="244"/>
      <c r="M22" s="244"/>
      <c r="N22" s="244"/>
      <c r="O22" s="244"/>
      <c r="P22" s="244"/>
      <c r="Q22" s="244"/>
      <c r="R22" s="244"/>
      <c r="S22" s="244"/>
      <c r="T22" s="244"/>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c r="CI22" s="244"/>
      <c r="CJ22" s="244"/>
      <c r="CK22" s="244"/>
      <c r="CL22" s="244"/>
      <c r="CM22" s="244"/>
      <c r="CN22" s="244"/>
      <c r="CO22" s="244"/>
      <c r="CP22" s="244"/>
      <c r="CQ22" s="244"/>
    </row>
    <row r="23" hidden="1">
      <c r="A23" s="242"/>
      <c r="B23" s="242"/>
      <c r="C23" s="242"/>
      <c r="D23" s="242"/>
      <c r="E23" s="242"/>
      <c r="F23" s="242"/>
      <c r="G23" s="242"/>
      <c r="H23" s="242"/>
      <c r="I23" s="242"/>
      <c r="J23" s="242"/>
      <c r="K23" s="242"/>
      <c r="L23" s="242"/>
      <c r="M23" s="242"/>
      <c r="N23" s="242"/>
      <c r="O23" s="242"/>
      <c r="P23" s="242"/>
      <c r="Q23" s="242"/>
      <c r="R23" s="242"/>
      <c r="S23" s="242"/>
      <c r="T23" s="242"/>
      <c r="U23" s="242"/>
      <c r="V23" s="242"/>
      <c r="W23" s="242"/>
      <c r="X23" s="242"/>
      <c r="Y23" s="242"/>
      <c r="Z23" s="242"/>
      <c r="AA23" s="242"/>
      <c r="AB23" s="242"/>
      <c r="AC23" s="242"/>
      <c r="AD23" s="242"/>
      <c r="AE23" s="242"/>
      <c r="AF23" s="242"/>
      <c r="AG23" s="242"/>
      <c r="AH23" s="242"/>
      <c r="AI23" s="242"/>
      <c r="AJ23" s="242"/>
      <c r="AK23" s="242"/>
      <c r="AL23" s="242"/>
      <c r="AM23" s="242"/>
      <c r="AN23" s="242"/>
      <c r="AO23" s="242"/>
      <c r="AP23" s="242"/>
      <c r="AQ23" s="242"/>
      <c r="AR23" s="242"/>
      <c r="AS23" s="242"/>
      <c r="AT23" s="242"/>
      <c r="AU23" s="242"/>
      <c r="AV23" s="242"/>
      <c r="AW23" s="242"/>
      <c r="AX23" s="242"/>
      <c r="AY23" s="242"/>
      <c r="AZ23" s="242"/>
      <c r="BA23" s="242"/>
      <c r="BB23" s="242"/>
      <c r="BC23" s="242"/>
      <c r="BD23" s="242"/>
      <c r="BE23" s="242"/>
      <c r="BF23" s="242"/>
      <c r="BG23" s="242"/>
      <c r="BH23" s="242"/>
      <c r="BI23" s="242"/>
      <c r="BJ23" s="242"/>
      <c r="BK23" s="242"/>
      <c r="BL23" s="242"/>
      <c r="BM23" s="242"/>
      <c r="BN23" s="242"/>
      <c r="BO23" s="242"/>
      <c r="BP23" s="242"/>
      <c r="BQ23" s="242"/>
      <c r="BR23" s="242"/>
      <c r="BS23" s="242"/>
      <c r="BT23" s="242"/>
      <c r="BU23" s="242"/>
      <c r="BV23" s="242"/>
      <c r="BW23" s="242"/>
      <c r="BX23" s="242"/>
      <c r="BY23" s="242"/>
      <c r="BZ23" s="242"/>
      <c r="CA23" s="242"/>
      <c r="CB23" s="242"/>
      <c r="CC23" s="242"/>
      <c r="CD23" s="242"/>
      <c r="CE23" s="242"/>
      <c r="CF23" s="242"/>
      <c r="CG23" s="242"/>
      <c r="CH23" s="242"/>
      <c r="CI23" s="242"/>
      <c r="CJ23" s="242"/>
      <c r="CK23" s="242"/>
      <c r="CL23" s="242"/>
      <c r="CM23" s="242"/>
      <c r="CN23" s="242"/>
      <c r="CO23" s="242"/>
      <c r="CP23" s="242"/>
      <c r="CQ23" s="242"/>
    </row>
    <row r="24" hidden="1">
      <c r="A24" s="242"/>
      <c r="B24" s="242"/>
      <c r="C24" s="242"/>
      <c r="D24" s="242"/>
      <c r="E24" s="242"/>
      <c r="F24" s="242"/>
      <c r="G24" s="242"/>
      <c r="H24" s="242"/>
      <c r="I24" s="242"/>
      <c r="J24" s="242"/>
      <c r="K24" s="242"/>
      <c r="L24" s="242"/>
      <c r="M24" s="242"/>
      <c r="N24" s="242"/>
      <c r="O24" s="242"/>
      <c r="P24" s="242"/>
      <c r="Q24" s="242"/>
      <c r="R24" s="242"/>
      <c r="S24" s="242"/>
      <c r="T24" s="242"/>
      <c r="U24" s="242"/>
      <c r="V24" s="242"/>
      <c r="W24" s="242"/>
      <c r="X24" s="242"/>
      <c r="Y24" s="242"/>
      <c r="Z24" s="242"/>
      <c r="AA24" s="242"/>
      <c r="AB24" s="242"/>
      <c r="AC24" s="242"/>
      <c r="AD24" s="242"/>
      <c r="AE24" s="242"/>
      <c r="AF24" s="242"/>
      <c r="AG24" s="242"/>
      <c r="AH24" s="242"/>
      <c r="AI24" s="242"/>
      <c r="AJ24" s="242"/>
      <c r="AK24" s="242"/>
      <c r="AL24" s="242"/>
      <c r="AM24" s="242"/>
      <c r="AN24" s="242"/>
      <c r="AO24" s="242"/>
      <c r="AP24" s="242"/>
      <c r="AQ24" s="242"/>
      <c r="AR24" s="242"/>
      <c r="AS24" s="242"/>
      <c r="AT24" s="242"/>
      <c r="AU24" s="242"/>
      <c r="AV24" s="242"/>
      <c r="AW24" s="242"/>
      <c r="AX24" s="242"/>
      <c r="AY24" s="242"/>
      <c r="AZ24" s="242"/>
      <c r="BA24" s="242"/>
      <c r="BB24" s="242"/>
      <c r="BC24" s="242"/>
      <c r="BD24" s="242"/>
      <c r="BE24" s="242"/>
      <c r="BF24" s="242"/>
      <c r="BG24" s="242"/>
      <c r="BH24" s="242"/>
      <c r="BI24" s="242"/>
      <c r="BJ24" s="242"/>
      <c r="BK24" s="242"/>
      <c r="BL24" s="242"/>
      <c r="BM24" s="242"/>
      <c r="BN24" s="242"/>
      <c r="BO24" s="242"/>
      <c r="BP24" s="242"/>
      <c r="BQ24" s="242"/>
      <c r="BR24" s="242"/>
      <c r="BS24" s="242"/>
      <c r="BT24" s="242"/>
      <c r="BU24" s="242"/>
      <c r="BV24" s="242"/>
      <c r="BW24" s="242"/>
      <c r="BX24" s="242"/>
      <c r="BY24" s="242"/>
      <c r="BZ24" s="242"/>
      <c r="CA24" s="242"/>
      <c r="CB24" s="242"/>
      <c r="CC24" s="242"/>
      <c r="CD24" s="242"/>
      <c r="CE24" s="242"/>
      <c r="CF24" s="242"/>
      <c r="CG24" s="242"/>
      <c r="CH24" s="242"/>
      <c r="CI24" s="242"/>
      <c r="CJ24" s="242"/>
      <c r="CK24" s="242"/>
      <c r="CL24" s="242"/>
      <c r="CM24" s="242"/>
      <c r="CN24" s="242"/>
      <c r="CO24" s="242"/>
      <c r="CP24" s="242"/>
      <c r="CQ24" s="242"/>
    </row>
    <row r="25" hidden="1">
      <c r="A25" s="132" t="s">
        <v>0</v>
      </c>
      <c r="B25" s="457" t="s">
        <v>881</v>
      </c>
      <c r="C25" s="135">
        <v>1.0</v>
      </c>
      <c r="D25" s="22"/>
      <c r="E25" s="23"/>
      <c r="F25" s="135">
        <v>2.0</v>
      </c>
      <c r="G25" s="22"/>
      <c r="H25" s="23"/>
      <c r="I25" s="135">
        <v>3.0</v>
      </c>
      <c r="J25" s="22"/>
      <c r="K25" s="23"/>
      <c r="L25" s="135">
        <v>4.0</v>
      </c>
      <c r="M25" s="22"/>
      <c r="N25" s="23"/>
      <c r="O25" s="135">
        <v>5.0</v>
      </c>
      <c r="P25" s="22"/>
      <c r="Q25" s="23"/>
      <c r="R25" s="135">
        <v>6.0</v>
      </c>
      <c r="S25" s="22"/>
      <c r="T25" s="23"/>
      <c r="U25" s="135">
        <v>7.0</v>
      </c>
      <c r="V25" s="22"/>
      <c r="W25" s="23"/>
      <c r="X25" s="135">
        <v>8.0</v>
      </c>
      <c r="Y25" s="22"/>
      <c r="Z25" s="23"/>
      <c r="AA25" s="135">
        <v>9.0</v>
      </c>
      <c r="AB25" s="22"/>
      <c r="AC25" s="23"/>
      <c r="AD25" s="135">
        <v>10.0</v>
      </c>
      <c r="AE25" s="22"/>
      <c r="AF25" s="23"/>
      <c r="AG25" s="135">
        <v>11.0</v>
      </c>
      <c r="AH25" s="22"/>
      <c r="AI25" s="23"/>
      <c r="AJ25" s="135">
        <v>12.0</v>
      </c>
      <c r="AK25" s="22"/>
      <c r="AL25" s="23"/>
      <c r="AM25" s="135">
        <v>13.0</v>
      </c>
      <c r="AN25" s="22"/>
      <c r="AO25" s="23"/>
      <c r="AP25" s="135">
        <v>14.0</v>
      </c>
      <c r="AQ25" s="22"/>
      <c r="AR25" s="23"/>
      <c r="AS25" s="135">
        <v>15.0</v>
      </c>
      <c r="AT25" s="22"/>
      <c r="AU25" s="23"/>
      <c r="AV25" s="135">
        <v>16.0</v>
      </c>
      <c r="AW25" s="22"/>
      <c r="AX25" s="23"/>
      <c r="AY25" s="135">
        <v>17.0</v>
      </c>
      <c r="AZ25" s="22"/>
      <c r="BA25" s="23"/>
      <c r="BB25" s="135">
        <v>18.0</v>
      </c>
      <c r="BC25" s="22"/>
      <c r="BD25" s="23"/>
      <c r="BE25" s="135">
        <v>19.0</v>
      </c>
      <c r="BF25" s="22"/>
      <c r="BG25" s="23"/>
      <c r="BH25" s="135">
        <v>20.0</v>
      </c>
      <c r="BI25" s="22"/>
      <c r="BJ25" s="23"/>
      <c r="BK25" s="135">
        <v>21.0</v>
      </c>
      <c r="BL25" s="22"/>
      <c r="BM25" s="23"/>
      <c r="BN25" s="135">
        <v>22.0</v>
      </c>
      <c r="BO25" s="22"/>
      <c r="BP25" s="23"/>
      <c r="BQ25" s="135">
        <v>23.0</v>
      </c>
      <c r="BR25" s="22"/>
      <c r="BS25" s="23"/>
      <c r="BT25" s="135">
        <v>24.0</v>
      </c>
      <c r="BU25" s="22"/>
      <c r="BV25" s="23"/>
      <c r="BW25" s="135">
        <v>25.0</v>
      </c>
      <c r="BX25" s="22"/>
      <c r="BY25" s="23"/>
      <c r="BZ25" s="135">
        <v>26.0</v>
      </c>
      <c r="CA25" s="22"/>
      <c r="CB25" s="23"/>
      <c r="CC25" s="135">
        <v>27.0</v>
      </c>
      <c r="CD25" s="22"/>
      <c r="CE25" s="23"/>
      <c r="CF25" s="135">
        <v>28.0</v>
      </c>
      <c r="CG25" s="22"/>
      <c r="CH25" s="23"/>
      <c r="CI25" s="135">
        <v>29.0</v>
      </c>
      <c r="CJ25" s="22"/>
      <c r="CK25" s="23"/>
      <c r="CL25" s="135">
        <v>30.0</v>
      </c>
      <c r="CM25" s="22"/>
      <c r="CN25" s="23"/>
      <c r="CO25" s="135">
        <v>31.0</v>
      </c>
      <c r="CP25" s="22"/>
      <c r="CQ25" s="23"/>
    </row>
    <row r="26" hidden="1">
      <c r="A26" s="24"/>
      <c r="B26" s="489" t="s">
        <v>9</v>
      </c>
      <c r="C26" s="137" t="s">
        <v>2802</v>
      </c>
      <c r="D26" s="137" t="s">
        <v>2803</v>
      </c>
      <c r="E26" s="137" t="s">
        <v>2804</v>
      </c>
      <c r="F26" s="137" t="s">
        <v>2802</v>
      </c>
      <c r="G26" s="137" t="s">
        <v>2803</v>
      </c>
      <c r="H26" s="137" t="s">
        <v>2804</v>
      </c>
      <c r="I26" s="137" t="s">
        <v>2802</v>
      </c>
      <c r="J26" s="137" t="s">
        <v>2803</v>
      </c>
      <c r="K26" s="137" t="s">
        <v>2804</v>
      </c>
      <c r="L26" s="137" t="s">
        <v>2802</v>
      </c>
      <c r="M26" s="137" t="s">
        <v>2803</v>
      </c>
      <c r="N26" s="137" t="s">
        <v>2804</v>
      </c>
      <c r="O26" s="137" t="s">
        <v>2802</v>
      </c>
      <c r="P26" s="137" t="s">
        <v>2803</v>
      </c>
      <c r="Q26" s="137" t="s">
        <v>2804</v>
      </c>
      <c r="R26" s="137" t="s">
        <v>2802</v>
      </c>
      <c r="S26" s="137" t="s">
        <v>2803</v>
      </c>
      <c r="T26" s="137" t="s">
        <v>2804</v>
      </c>
      <c r="U26" s="137" t="s">
        <v>2802</v>
      </c>
      <c r="V26" s="137" t="s">
        <v>2803</v>
      </c>
      <c r="W26" s="137" t="s">
        <v>2804</v>
      </c>
      <c r="X26" s="137" t="s">
        <v>2802</v>
      </c>
      <c r="Y26" s="137" t="s">
        <v>2803</v>
      </c>
      <c r="Z26" s="137" t="s">
        <v>2804</v>
      </c>
      <c r="AA26" s="137" t="s">
        <v>2802</v>
      </c>
      <c r="AB26" s="137" t="s">
        <v>2803</v>
      </c>
      <c r="AC26" s="137" t="s">
        <v>2804</v>
      </c>
      <c r="AD26" s="137" t="s">
        <v>2802</v>
      </c>
      <c r="AE26" s="137" t="s">
        <v>2803</v>
      </c>
      <c r="AF26" s="137" t="s">
        <v>2804</v>
      </c>
      <c r="AG26" s="137" t="s">
        <v>2802</v>
      </c>
      <c r="AH26" s="137" t="s">
        <v>2803</v>
      </c>
      <c r="AI26" s="137" t="s">
        <v>2804</v>
      </c>
      <c r="AJ26" s="137" t="s">
        <v>2802</v>
      </c>
      <c r="AK26" s="137" t="s">
        <v>2803</v>
      </c>
      <c r="AL26" s="137" t="s">
        <v>2804</v>
      </c>
      <c r="AM26" s="137" t="s">
        <v>2802</v>
      </c>
      <c r="AN26" s="137" t="s">
        <v>2803</v>
      </c>
      <c r="AO26" s="137" t="s">
        <v>2804</v>
      </c>
      <c r="AP26" s="137" t="s">
        <v>2802</v>
      </c>
      <c r="AQ26" s="137" t="s">
        <v>2803</v>
      </c>
      <c r="AR26" s="137" t="s">
        <v>2804</v>
      </c>
      <c r="AS26" s="137" t="s">
        <v>2802</v>
      </c>
      <c r="AT26" s="137" t="s">
        <v>2803</v>
      </c>
      <c r="AU26" s="137" t="s">
        <v>2804</v>
      </c>
      <c r="AV26" s="137" t="s">
        <v>2802</v>
      </c>
      <c r="AW26" s="137" t="s">
        <v>2803</v>
      </c>
      <c r="AX26" s="137" t="s">
        <v>2804</v>
      </c>
      <c r="AY26" s="137" t="s">
        <v>2802</v>
      </c>
      <c r="AZ26" s="137" t="s">
        <v>2803</v>
      </c>
      <c r="BA26" s="137" t="s">
        <v>2804</v>
      </c>
      <c r="BB26" s="137" t="s">
        <v>2802</v>
      </c>
      <c r="BC26" s="137" t="s">
        <v>2803</v>
      </c>
      <c r="BD26" s="137" t="s">
        <v>2804</v>
      </c>
      <c r="BE26" s="137" t="s">
        <v>2802</v>
      </c>
      <c r="BF26" s="137" t="s">
        <v>2803</v>
      </c>
      <c r="BG26" s="137" t="s">
        <v>2804</v>
      </c>
      <c r="BH26" s="137" t="s">
        <v>2802</v>
      </c>
      <c r="BI26" s="137" t="s">
        <v>2803</v>
      </c>
      <c r="BJ26" s="137" t="s">
        <v>2804</v>
      </c>
      <c r="BK26" s="137" t="s">
        <v>2802</v>
      </c>
      <c r="BL26" s="137" t="s">
        <v>2803</v>
      </c>
      <c r="BM26" s="137" t="s">
        <v>2804</v>
      </c>
      <c r="BN26" s="137" t="s">
        <v>2802</v>
      </c>
      <c r="BO26" s="137" t="s">
        <v>2803</v>
      </c>
      <c r="BP26" s="137" t="s">
        <v>2804</v>
      </c>
      <c r="BQ26" s="137" t="s">
        <v>2802</v>
      </c>
      <c r="BR26" s="137" t="s">
        <v>2803</v>
      </c>
      <c r="BS26" s="137" t="s">
        <v>2804</v>
      </c>
      <c r="BT26" s="137" t="s">
        <v>2802</v>
      </c>
      <c r="BU26" s="137" t="s">
        <v>2803</v>
      </c>
      <c r="BV26" s="137" t="s">
        <v>2804</v>
      </c>
      <c r="BW26" s="137" t="s">
        <v>2802</v>
      </c>
      <c r="BX26" s="137" t="s">
        <v>2803</v>
      </c>
      <c r="BY26" s="137" t="s">
        <v>2804</v>
      </c>
      <c r="BZ26" s="137" t="s">
        <v>2802</v>
      </c>
      <c r="CA26" s="137" t="s">
        <v>2803</v>
      </c>
      <c r="CB26" s="137" t="s">
        <v>2804</v>
      </c>
      <c r="CC26" s="137" t="s">
        <v>2802</v>
      </c>
      <c r="CD26" s="137" t="s">
        <v>2803</v>
      </c>
      <c r="CE26" s="137" t="s">
        <v>2804</v>
      </c>
      <c r="CF26" s="137" t="s">
        <v>2802</v>
      </c>
      <c r="CG26" s="137" t="s">
        <v>2803</v>
      </c>
      <c r="CH26" s="137" t="s">
        <v>2804</v>
      </c>
      <c r="CI26" s="137" t="s">
        <v>2802</v>
      </c>
      <c r="CJ26" s="137" t="s">
        <v>2803</v>
      </c>
      <c r="CK26" s="137" t="s">
        <v>2804</v>
      </c>
      <c r="CL26" s="137" t="s">
        <v>2802</v>
      </c>
      <c r="CM26" s="137" t="s">
        <v>2803</v>
      </c>
      <c r="CN26" s="137" t="s">
        <v>2804</v>
      </c>
      <c r="CO26" s="137" t="s">
        <v>2802</v>
      </c>
      <c r="CP26" s="137" t="s">
        <v>2803</v>
      </c>
      <c r="CQ26" s="137" t="s">
        <v>2804</v>
      </c>
    </row>
    <row r="27" hidden="1">
      <c r="A27" s="138">
        <v>1.0</v>
      </c>
      <c r="B27" s="139"/>
      <c r="C27" s="244"/>
      <c r="D27" s="244"/>
      <c r="E27" s="244"/>
      <c r="F27" s="244"/>
      <c r="G27" s="244"/>
      <c r="H27" s="244"/>
      <c r="I27" s="244"/>
      <c r="J27" s="244"/>
      <c r="K27" s="244"/>
      <c r="L27" s="244"/>
      <c r="M27" s="244"/>
      <c r="N27" s="244"/>
      <c r="O27" s="244"/>
      <c r="P27" s="244"/>
      <c r="Q27" s="244"/>
      <c r="R27" s="244"/>
      <c r="S27" s="244"/>
      <c r="T27" s="244"/>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44"/>
      <c r="CL27" s="244"/>
      <c r="CM27" s="244"/>
      <c r="CN27" s="244"/>
      <c r="CO27" s="244"/>
      <c r="CP27" s="244"/>
      <c r="CQ27" s="244"/>
    </row>
    <row r="28" hidden="1">
      <c r="A28" s="138">
        <v>2.0</v>
      </c>
      <c r="B28" s="139" t="s">
        <v>38</v>
      </c>
      <c r="C28" s="244"/>
      <c r="D28" s="244"/>
      <c r="E28" s="244"/>
      <c r="F28" s="244"/>
      <c r="G28" s="244"/>
      <c r="H28" s="244"/>
      <c r="I28" s="244"/>
      <c r="J28" s="244"/>
      <c r="K28" s="244"/>
      <c r="L28" s="244"/>
      <c r="M28" s="244"/>
      <c r="N28" s="244"/>
      <c r="O28" s="244"/>
      <c r="P28" s="244"/>
      <c r="Q28" s="244"/>
      <c r="R28" s="244"/>
      <c r="S28" s="244"/>
      <c r="T28" s="244"/>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c r="CI28" s="244"/>
      <c r="CJ28" s="244"/>
      <c r="CK28" s="244"/>
      <c r="CL28" s="244"/>
      <c r="CM28" s="244"/>
      <c r="CN28" s="244"/>
      <c r="CO28" s="244"/>
      <c r="CP28" s="244"/>
      <c r="CQ28" s="244"/>
    </row>
    <row r="29" hidden="1">
      <c r="A29" s="138"/>
      <c r="B29" s="244"/>
      <c r="C29" s="244"/>
      <c r="D29" s="244"/>
      <c r="E29" s="244"/>
      <c r="F29" s="244"/>
      <c r="G29" s="244"/>
      <c r="H29" s="244"/>
      <c r="I29" s="244"/>
      <c r="J29" s="244"/>
      <c r="K29" s="244"/>
      <c r="L29" s="244"/>
      <c r="M29" s="244"/>
      <c r="N29" s="244"/>
      <c r="O29" s="244"/>
      <c r="P29" s="244"/>
      <c r="Q29" s="244"/>
      <c r="R29" s="244"/>
      <c r="S29" s="244"/>
      <c r="T29" s="244"/>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c r="CI29" s="244"/>
      <c r="CJ29" s="244"/>
      <c r="CK29" s="244"/>
      <c r="CL29" s="244"/>
      <c r="CM29" s="244"/>
      <c r="CN29" s="244"/>
      <c r="CO29" s="244"/>
      <c r="CP29" s="244"/>
      <c r="CQ29" s="244"/>
    </row>
    <row r="31">
      <c r="A31" s="132" t="s">
        <v>0</v>
      </c>
      <c r="B31" s="575" t="s">
        <v>445</v>
      </c>
      <c r="C31" s="135">
        <v>1.0</v>
      </c>
      <c r="D31" s="22"/>
      <c r="E31" s="23"/>
      <c r="F31" s="135">
        <v>2.0</v>
      </c>
      <c r="G31" s="22"/>
      <c r="H31" s="23"/>
      <c r="I31" s="135">
        <v>3.0</v>
      </c>
      <c r="J31" s="22"/>
      <c r="K31" s="23"/>
      <c r="L31" s="135">
        <v>4.0</v>
      </c>
      <c r="M31" s="22"/>
      <c r="N31" s="23"/>
      <c r="O31" s="135">
        <v>5.0</v>
      </c>
      <c r="P31" s="22"/>
      <c r="Q31" s="23"/>
      <c r="R31" s="135">
        <v>6.0</v>
      </c>
      <c r="S31" s="22"/>
      <c r="T31" s="23"/>
      <c r="U31" s="135">
        <v>7.0</v>
      </c>
      <c r="V31" s="22"/>
      <c r="W31" s="23"/>
      <c r="X31" s="135">
        <v>8.0</v>
      </c>
      <c r="Y31" s="22"/>
      <c r="Z31" s="23"/>
      <c r="AA31" s="135">
        <v>9.0</v>
      </c>
      <c r="AB31" s="22"/>
      <c r="AC31" s="23"/>
      <c r="AD31" s="135">
        <v>10.0</v>
      </c>
      <c r="AE31" s="22"/>
      <c r="AF31" s="23"/>
      <c r="AG31" s="135">
        <v>11.0</v>
      </c>
      <c r="AH31" s="22"/>
      <c r="AI31" s="23"/>
      <c r="AJ31" s="135">
        <v>12.0</v>
      </c>
      <c r="AK31" s="22"/>
      <c r="AL31" s="23"/>
      <c r="AM31" s="135">
        <v>13.0</v>
      </c>
      <c r="AN31" s="22"/>
      <c r="AO31" s="23"/>
      <c r="AP31" s="135">
        <v>14.0</v>
      </c>
      <c r="AQ31" s="22"/>
      <c r="AR31" s="23"/>
      <c r="AS31" s="135">
        <v>15.0</v>
      </c>
      <c r="AT31" s="22"/>
      <c r="AU31" s="23"/>
      <c r="AV31" s="135">
        <v>16.0</v>
      </c>
      <c r="AW31" s="22"/>
      <c r="AX31" s="23"/>
      <c r="AY31" s="135">
        <v>17.0</v>
      </c>
      <c r="AZ31" s="22"/>
      <c r="BA31" s="23"/>
      <c r="BB31" s="135">
        <v>18.0</v>
      </c>
      <c r="BC31" s="22"/>
      <c r="BD31" s="23"/>
      <c r="BE31" s="135">
        <v>19.0</v>
      </c>
      <c r="BF31" s="22"/>
      <c r="BG31" s="23"/>
      <c r="BH31" s="135">
        <v>20.0</v>
      </c>
      <c r="BI31" s="22"/>
      <c r="BJ31" s="23"/>
      <c r="BK31" s="135">
        <v>21.0</v>
      </c>
      <c r="BL31" s="22"/>
      <c r="BM31" s="23"/>
      <c r="BN31" s="135">
        <v>22.0</v>
      </c>
      <c r="BO31" s="22"/>
      <c r="BP31" s="23"/>
      <c r="BQ31" s="135">
        <v>23.0</v>
      </c>
      <c r="BR31" s="22"/>
      <c r="BS31" s="23"/>
      <c r="BT31" s="135">
        <v>24.0</v>
      </c>
      <c r="BU31" s="22"/>
      <c r="BV31" s="23"/>
      <c r="BW31" s="135">
        <v>25.0</v>
      </c>
      <c r="BX31" s="22"/>
      <c r="BY31" s="23"/>
      <c r="BZ31" s="135">
        <v>26.0</v>
      </c>
      <c r="CA31" s="22"/>
      <c r="CB31" s="23"/>
      <c r="CC31" s="135">
        <v>27.0</v>
      </c>
      <c r="CD31" s="22"/>
      <c r="CE31" s="23"/>
      <c r="CF31" s="135">
        <v>28.0</v>
      </c>
      <c r="CG31" s="22"/>
      <c r="CH31" s="23"/>
      <c r="CI31" s="135">
        <v>29.0</v>
      </c>
      <c r="CJ31" s="22"/>
      <c r="CK31" s="23"/>
      <c r="CL31" s="135">
        <v>30.0</v>
      </c>
      <c r="CM31" s="22"/>
      <c r="CN31" s="23"/>
      <c r="CO31" s="135">
        <v>31.0</v>
      </c>
      <c r="CP31" s="22"/>
      <c r="CQ31" s="23"/>
    </row>
    <row r="32">
      <c r="A32" s="24"/>
      <c r="B32" s="489" t="s">
        <v>9</v>
      </c>
      <c r="C32" s="144" t="s">
        <v>3045</v>
      </c>
      <c r="D32" s="144" t="s">
        <v>2802</v>
      </c>
      <c r="E32" s="144" t="s">
        <v>2803</v>
      </c>
      <c r="F32" s="144" t="s">
        <v>3045</v>
      </c>
      <c r="G32" s="144" t="s">
        <v>2802</v>
      </c>
      <c r="H32" s="144" t="s">
        <v>2803</v>
      </c>
      <c r="I32" s="144" t="s">
        <v>3045</v>
      </c>
      <c r="J32" s="144" t="s">
        <v>2802</v>
      </c>
      <c r="K32" s="144" t="s">
        <v>2803</v>
      </c>
      <c r="L32" s="144" t="s">
        <v>3045</v>
      </c>
      <c r="M32" s="144" t="s">
        <v>2802</v>
      </c>
      <c r="N32" s="144" t="s">
        <v>2803</v>
      </c>
      <c r="O32" s="144" t="s">
        <v>3045</v>
      </c>
      <c r="P32" s="144" t="s">
        <v>2802</v>
      </c>
      <c r="Q32" s="144" t="s">
        <v>2803</v>
      </c>
      <c r="R32" s="144" t="s">
        <v>3045</v>
      </c>
      <c r="S32" s="144" t="s">
        <v>2802</v>
      </c>
      <c r="T32" s="144" t="s">
        <v>2803</v>
      </c>
      <c r="U32" s="144" t="s">
        <v>3045</v>
      </c>
      <c r="V32" s="144" t="s">
        <v>2802</v>
      </c>
      <c r="W32" s="144" t="s">
        <v>2803</v>
      </c>
      <c r="X32" s="144" t="s">
        <v>3045</v>
      </c>
      <c r="Y32" s="144" t="s">
        <v>2802</v>
      </c>
      <c r="Z32" s="144" t="s">
        <v>2803</v>
      </c>
      <c r="AA32" s="144" t="s">
        <v>3045</v>
      </c>
      <c r="AB32" s="144" t="s">
        <v>2802</v>
      </c>
      <c r="AC32" s="144" t="s">
        <v>2803</v>
      </c>
      <c r="AD32" s="144" t="s">
        <v>3045</v>
      </c>
      <c r="AE32" s="144" t="s">
        <v>2802</v>
      </c>
      <c r="AF32" s="144" t="s">
        <v>2803</v>
      </c>
      <c r="AG32" s="144" t="s">
        <v>3045</v>
      </c>
      <c r="AH32" s="144" t="s">
        <v>2802</v>
      </c>
      <c r="AI32" s="144" t="s">
        <v>2803</v>
      </c>
      <c r="AJ32" s="144" t="s">
        <v>3045</v>
      </c>
      <c r="AK32" s="144" t="s">
        <v>2802</v>
      </c>
      <c r="AL32" s="144" t="s">
        <v>2803</v>
      </c>
      <c r="AM32" s="144" t="s">
        <v>3045</v>
      </c>
      <c r="AN32" s="144" t="s">
        <v>2802</v>
      </c>
      <c r="AO32" s="144" t="s">
        <v>2803</v>
      </c>
      <c r="AP32" s="144" t="s">
        <v>3045</v>
      </c>
      <c r="AQ32" s="144" t="s">
        <v>2802</v>
      </c>
      <c r="AR32" s="144" t="s">
        <v>2803</v>
      </c>
      <c r="AS32" s="144" t="s">
        <v>3045</v>
      </c>
      <c r="AT32" s="144" t="s">
        <v>2802</v>
      </c>
      <c r="AU32" s="144" t="s">
        <v>2803</v>
      </c>
      <c r="AV32" s="144" t="s">
        <v>3045</v>
      </c>
      <c r="AW32" s="144" t="s">
        <v>2802</v>
      </c>
      <c r="AX32" s="144" t="s">
        <v>2803</v>
      </c>
      <c r="AY32" s="144" t="s">
        <v>3045</v>
      </c>
      <c r="AZ32" s="144" t="s">
        <v>2802</v>
      </c>
      <c r="BA32" s="144" t="s">
        <v>2803</v>
      </c>
      <c r="BB32" s="144" t="s">
        <v>3045</v>
      </c>
      <c r="BC32" s="144" t="s">
        <v>2802</v>
      </c>
      <c r="BD32" s="144" t="s">
        <v>2803</v>
      </c>
      <c r="BE32" s="144" t="s">
        <v>3045</v>
      </c>
      <c r="BF32" s="144" t="s">
        <v>2802</v>
      </c>
      <c r="BG32" s="144" t="s">
        <v>2803</v>
      </c>
      <c r="BH32" s="144" t="s">
        <v>3045</v>
      </c>
      <c r="BI32" s="144" t="s">
        <v>2802</v>
      </c>
      <c r="BJ32" s="144" t="s">
        <v>2803</v>
      </c>
      <c r="BK32" s="144" t="s">
        <v>3045</v>
      </c>
      <c r="BL32" s="144" t="s">
        <v>2802</v>
      </c>
      <c r="BM32" s="144" t="s">
        <v>2803</v>
      </c>
      <c r="BN32" s="144" t="s">
        <v>3045</v>
      </c>
      <c r="BO32" s="144" t="s">
        <v>2802</v>
      </c>
      <c r="BP32" s="144" t="s">
        <v>2803</v>
      </c>
      <c r="BQ32" s="144" t="s">
        <v>3045</v>
      </c>
      <c r="BR32" s="144" t="s">
        <v>2802</v>
      </c>
      <c r="BS32" s="144" t="s">
        <v>2803</v>
      </c>
      <c r="BT32" s="144" t="s">
        <v>3045</v>
      </c>
      <c r="BU32" s="144" t="s">
        <v>2802</v>
      </c>
      <c r="BV32" s="144" t="s">
        <v>2803</v>
      </c>
      <c r="BW32" s="144" t="s">
        <v>3045</v>
      </c>
      <c r="BX32" s="144" t="s">
        <v>2802</v>
      </c>
      <c r="BY32" s="144" t="s">
        <v>2803</v>
      </c>
      <c r="BZ32" s="144" t="s">
        <v>3045</v>
      </c>
      <c r="CA32" s="144" t="s">
        <v>2802</v>
      </c>
      <c r="CB32" s="144" t="s">
        <v>2803</v>
      </c>
      <c r="CC32" s="144" t="s">
        <v>3045</v>
      </c>
      <c r="CD32" s="144" t="s">
        <v>2802</v>
      </c>
      <c r="CE32" s="144" t="s">
        <v>2803</v>
      </c>
      <c r="CF32" s="144" t="s">
        <v>3045</v>
      </c>
      <c r="CG32" s="144" t="s">
        <v>2802</v>
      </c>
      <c r="CH32" s="144" t="s">
        <v>2803</v>
      </c>
      <c r="CI32" s="144" t="s">
        <v>3045</v>
      </c>
      <c r="CJ32" s="144" t="s">
        <v>2802</v>
      </c>
      <c r="CK32" s="144" t="s">
        <v>2803</v>
      </c>
      <c r="CL32" s="144" t="s">
        <v>3045</v>
      </c>
      <c r="CM32" s="144" t="s">
        <v>2802</v>
      </c>
      <c r="CN32" s="144" t="s">
        <v>2803</v>
      </c>
      <c r="CO32" s="144" t="s">
        <v>3045</v>
      </c>
      <c r="CP32" s="144" t="s">
        <v>2802</v>
      </c>
      <c r="CQ32" s="144" t="s">
        <v>2803</v>
      </c>
    </row>
    <row r="33">
      <c r="A33" s="138">
        <v>1.0</v>
      </c>
      <c r="B33" s="262" t="s">
        <v>38</v>
      </c>
      <c r="C33" s="244"/>
      <c r="D33" s="244"/>
      <c r="E33" s="244"/>
      <c r="F33" s="244"/>
      <c r="G33" s="244"/>
      <c r="H33" s="244"/>
      <c r="I33" s="244"/>
      <c r="J33" s="244"/>
      <c r="K33" s="244"/>
      <c r="L33" s="244"/>
      <c r="M33" s="244"/>
      <c r="N33" s="244"/>
      <c r="O33" s="244"/>
      <c r="P33" s="244"/>
      <c r="Q33" s="244"/>
      <c r="R33" s="244"/>
      <c r="S33" s="244"/>
      <c r="T33" s="244"/>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c r="CN33" s="244"/>
      <c r="CO33" s="244"/>
      <c r="CP33" s="244"/>
      <c r="CQ33" s="244"/>
    </row>
    <row r="34">
      <c r="A34" s="138">
        <v>2.0</v>
      </c>
      <c r="B34" s="590" t="s">
        <v>92</v>
      </c>
      <c r="C34" s="244"/>
      <c r="D34" s="244"/>
      <c r="E34" s="244"/>
      <c r="F34" s="244"/>
      <c r="G34" s="244"/>
      <c r="H34" s="244"/>
      <c r="I34" s="244"/>
      <c r="J34" s="244"/>
      <c r="K34" s="244"/>
      <c r="L34" s="244"/>
      <c r="M34" s="244"/>
      <c r="N34" s="244"/>
      <c r="O34" s="244"/>
      <c r="P34" s="244"/>
      <c r="Q34" s="244"/>
      <c r="R34" s="244"/>
      <c r="S34" s="244"/>
      <c r="T34" s="244"/>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314">
        <v>51.0</v>
      </c>
      <c r="BI34" s="314">
        <v>41.0</v>
      </c>
      <c r="BJ34" s="314">
        <v>2.0</v>
      </c>
      <c r="BK34" s="314">
        <v>40.0</v>
      </c>
      <c r="BL34" s="314">
        <v>23.0</v>
      </c>
      <c r="BM34" s="314">
        <v>5.0</v>
      </c>
      <c r="BN34" s="315"/>
      <c r="BO34" s="315"/>
      <c r="BP34" s="315"/>
      <c r="BQ34" s="315"/>
      <c r="BR34" s="315"/>
      <c r="BS34" s="315"/>
      <c r="BT34" s="315"/>
      <c r="BU34" s="315"/>
      <c r="BV34" s="315"/>
      <c r="BW34" s="244"/>
      <c r="BX34" s="244"/>
      <c r="BY34" s="244"/>
      <c r="BZ34" s="244"/>
      <c r="CA34" s="244"/>
      <c r="CB34" s="244"/>
      <c r="CC34" s="244"/>
      <c r="CD34" s="244"/>
      <c r="CE34" s="244"/>
      <c r="CF34" s="244"/>
      <c r="CG34" s="244"/>
      <c r="CH34" s="244"/>
      <c r="CI34" s="244"/>
      <c r="CJ34" s="244"/>
      <c r="CK34" s="244"/>
      <c r="CL34" s="244"/>
      <c r="CM34" s="244"/>
      <c r="CN34" s="244"/>
      <c r="CO34" s="244"/>
      <c r="CP34" s="244"/>
      <c r="CQ34" s="244"/>
    </row>
    <row r="36">
      <c r="A36" s="132" t="s">
        <v>0</v>
      </c>
      <c r="B36" s="575" t="s">
        <v>516</v>
      </c>
      <c r="C36" s="135">
        <v>1.0</v>
      </c>
      <c r="D36" s="22"/>
      <c r="E36" s="23"/>
      <c r="F36" s="135">
        <v>2.0</v>
      </c>
      <c r="G36" s="22"/>
      <c r="H36" s="23"/>
      <c r="I36" s="135">
        <v>3.0</v>
      </c>
      <c r="J36" s="22"/>
      <c r="K36" s="23"/>
      <c r="L36" s="135">
        <v>4.0</v>
      </c>
      <c r="M36" s="22"/>
      <c r="N36" s="23"/>
      <c r="O36" s="135">
        <v>5.0</v>
      </c>
      <c r="P36" s="22"/>
      <c r="Q36" s="23"/>
      <c r="R36" s="135">
        <v>6.0</v>
      </c>
      <c r="S36" s="22"/>
      <c r="T36" s="23"/>
      <c r="U36" s="135">
        <v>7.0</v>
      </c>
      <c r="V36" s="22"/>
      <c r="W36" s="23"/>
      <c r="X36" s="135">
        <v>8.0</v>
      </c>
      <c r="Y36" s="22"/>
      <c r="Z36" s="23"/>
      <c r="AA36" s="135">
        <v>9.0</v>
      </c>
      <c r="AB36" s="22"/>
      <c r="AC36" s="23"/>
      <c r="AD36" s="135">
        <v>10.0</v>
      </c>
      <c r="AE36" s="22"/>
      <c r="AF36" s="23"/>
      <c r="AG36" s="135">
        <v>11.0</v>
      </c>
      <c r="AH36" s="22"/>
      <c r="AI36" s="23"/>
      <c r="AJ36" s="135">
        <v>12.0</v>
      </c>
      <c r="AK36" s="22"/>
      <c r="AL36" s="23"/>
      <c r="AM36" s="135">
        <v>13.0</v>
      </c>
      <c r="AN36" s="22"/>
      <c r="AO36" s="23"/>
      <c r="AP36" s="135">
        <v>14.0</v>
      </c>
      <c r="AQ36" s="22"/>
      <c r="AR36" s="23"/>
      <c r="AS36" s="135">
        <v>15.0</v>
      </c>
      <c r="AT36" s="22"/>
      <c r="AU36" s="23"/>
      <c r="AV36" s="135">
        <v>16.0</v>
      </c>
      <c r="AW36" s="22"/>
      <c r="AX36" s="23"/>
      <c r="AY36" s="135">
        <v>17.0</v>
      </c>
      <c r="AZ36" s="22"/>
      <c r="BA36" s="23"/>
      <c r="BB36" s="135">
        <v>18.0</v>
      </c>
      <c r="BC36" s="22"/>
      <c r="BD36" s="23"/>
      <c r="BE36" s="135">
        <v>19.0</v>
      </c>
      <c r="BF36" s="22"/>
      <c r="BG36" s="23"/>
      <c r="BH36" s="135">
        <v>20.0</v>
      </c>
      <c r="BI36" s="22"/>
      <c r="BJ36" s="23"/>
      <c r="BK36" s="135">
        <v>21.0</v>
      </c>
      <c r="BL36" s="22"/>
      <c r="BM36" s="23"/>
      <c r="BN36" s="135">
        <v>22.0</v>
      </c>
      <c r="BO36" s="22"/>
      <c r="BP36" s="23"/>
      <c r="BQ36" s="135">
        <v>23.0</v>
      </c>
      <c r="BR36" s="22"/>
      <c r="BS36" s="23"/>
      <c r="BT36" s="135">
        <v>24.0</v>
      </c>
      <c r="BU36" s="22"/>
      <c r="BV36" s="23"/>
      <c r="BW36" s="135">
        <v>25.0</v>
      </c>
      <c r="BX36" s="22"/>
      <c r="BY36" s="23"/>
      <c r="BZ36" s="135">
        <v>26.0</v>
      </c>
      <c r="CA36" s="22"/>
      <c r="CB36" s="23"/>
      <c r="CC36" s="135">
        <v>27.0</v>
      </c>
      <c r="CD36" s="22"/>
      <c r="CE36" s="23"/>
      <c r="CF36" s="135">
        <v>28.0</v>
      </c>
      <c r="CG36" s="22"/>
      <c r="CH36" s="23"/>
      <c r="CI36" s="135">
        <v>29.0</v>
      </c>
      <c r="CJ36" s="22"/>
      <c r="CK36" s="23"/>
      <c r="CL36" s="135">
        <v>30.0</v>
      </c>
      <c r="CM36" s="22"/>
      <c r="CN36" s="23"/>
      <c r="CO36" s="135">
        <v>31.0</v>
      </c>
      <c r="CP36" s="22"/>
      <c r="CQ36" s="23"/>
    </row>
    <row r="37">
      <c r="A37" s="24"/>
      <c r="B37" s="489" t="s">
        <v>9</v>
      </c>
      <c r="C37" s="144" t="s">
        <v>3045</v>
      </c>
      <c r="D37" s="144" t="s">
        <v>2802</v>
      </c>
      <c r="E37" s="144" t="s">
        <v>2803</v>
      </c>
      <c r="F37" s="144" t="s">
        <v>3045</v>
      </c>
      <c r="G37" s="144" t="s">
        <v>2802</v>
      </c>
      <c r="H37" s="144" t="s">
        <v>2803</v>
      </c>
      <c r="I37" s="144" t="s">
        <v>3045</v>
      </c>
      <c r="J37" s="144" t="s">
        <v>2802</v>
      </c>
      <c r="K37" s="144" t="s">
        <v>2803</v>
      </c>
      <c r="L37" s="144" t="s">
        <v>3045</v>
      </c>
      <c r="M37" s="144" t="s">
        <v>2802</v>
      </c>
      <c r="N37" s="144" t="s">
        <v>2803</v>
      </c>
      <c r="O37" s="144" t="s">
        <v>3045</v>
      </c>
      <c r="P37" s="144" t="s">
        <v>2802</v>
      </c>
      <c r="Q37" s="144" t="s">
        <v>2803</v>
      </c>
      <c r="R37" s="144" t="s">
        <v>3045</v>
      </c>
      <c r="S37" s="144" t="s">
        <v>2802</v>
      </c>
      <c r="T37" s="144" t="s">
        <v>2803</v>
      </c>
      <c r="U37" s="144" t="s">
        <v>3045</v>
      </c>
      <c r="V37" s="144" t="s">
        <v>2802</v>
      </c>
      <c r="W37" s="144" t="s">
        <v>2803</v>
      </c>
      <c r="X37" s="144" t="s">
        <v>3045</v>
      </c>
      <c r="Y37" s="144" t="s">
        <v>2802</v>
      </c>
      <c r="Z37" s="144" t="s">
        <v>2803</v>
      </c>
      <c r="AA37" s="144" t="s">
        <v>3045</v>
      </c>
      <c r="AB37" s="144" t="s">
        <v>2802</v>
      </c>
      <c r="AC37" s="144" t="s">
        <v>2803</v>
      </c>
      <c r="AD37" s="144" t="s">
        <v>3045</v>
      </c>
      <c r="AE37" s="144" t="s">
        <v>2802</v>
      </c>
      <c r="AF37" s="144" t="s">
        <v>2803</v>
      </c>
      <c r="AG37" s="144" t="s">
        <v>3045</v>
      </c>
      <c r="AH37" s="144" t="s">
        <v>2802</v>
      </c>
      <c r="AI37" s="144" t="s">
        <v>2803</v>
      </c>
      <c r="AJ37" s="144" t="s">
        <v>3045</v>
      </c>
      <c r="AK37" s="144" t="s">
        <v>2802</v>
      </c>
      <c r="AL37" s="144" t="s">
        <v>2803</v>
      </c>
      <c r="AM37" s="144" t="s">
        <v>3045</v>
      </c>
      <c r="AN37" s="144" t="s">
        <v>2802</v>
      </c>
      <c r="AO37" s="144" t="s">
        <v>2803</v>
      </c>
      <c r="AP37" s="144" t="s">
        <v>3045</v>
      </c>
      <c r="AQ37" s="144" t="s">
        <v>2802</v>
      </c>
      <c r="AR37" s="144" t="s">
        <v>2803</v>
      </c>
      <c r="AS37" s="144" t="s">
        <v>3045</v>
      </c>
      <c r="AT37" s="144" t="s">
        <v>2802</v>
      </c>
      <c r="AU37" s="144" t="s">
        <v>2803</v>
      </c>
      <c r="AV37" s="144" t="s">
        <v>3045</v>
      </c>
      <c r="AW37" s="144" t="s">
        <v>2802</v>
      </c>
      <c r="AX37" s="144" t="s">
        <v>2803</v>
      </c>
      <c r="AY37" s="144" t="s">
        <v>3045</v>
      </c>
      <c r="AZ37" s="144" t="s">
        <v>2802</v>
      </c>
      <c r="BA37" s="144" t="s">
        <v>2803</v>
      </c>
      <c r="BB37" s="144" t="s">
        <v>3045</v>
      </c>
      <c r="BC37" s="144" t="s">
        <v>2802</v>
      </c>
      <c r="BD37" s="144" t="s">
        <v>2803</v>
      </c>
      <c r="BE37" s="144" t="s">
        <v>3045</v>
      </c>
      <c r="BF37" s="144" t="s">
        <v>2802</v>
      </c>
      <c r="BG37" s="144" t="s">
        <v>2803</v>
      </c>
      <c r="BH37" s="144" t="s">
        <v>3045</v>
      </c>
      <c r="BI37" s="144" t="s">
        <v>2802</v>
      </c>
      <c r="BJ37" s="144" t="s">
        <v>2803</v>
      </c>
      <c r="BK37" s="144" t="s">
        <v>3045</v>
      </c>
      <c r="BL37" s="144" t="s">
        <v>2802</v>
      </c>
      <c r="BM37" s="144" t="s">
        <v>2803</v>
      </c>
      <c r="BN37" s="144" t="s">
        <v>3045</v>
      </c>
      <c r="BO37" s="144" t="s">
        <v>2802</v>
      </c>
      <c r="BP37" s="144" t="s">
        <v>2803</v>
      </c>
      <c r="BQ37" s="144" t="s">
        <v>3045</v>
      </c>
      <c r="BR37" s="144" t="s">
        <v>2802</v>
      </c>
      <c r="BS37" s="144" t="s">
        <v>2803</v>
      </c>
      <c r="BT37" s="144" t="s">
        <v>3045</v>
      </c>
      <c r="BU37" s="144" t="s">
        <v>2802</v>
      </c>
      <c r="BV37" s="144" t="s">
        <v>2803</v>
      </c>
      <c r="BW37" s="144" t="s">
        <v>3045</v>
      </c>
      <c r="BX37" s="144" t="s">
        <v>2802</v>
      </c>
      <c r="BY37" s="144" t="s">
        <v>2803</v>
      </c>
      <c r="BZ37" s="144" t="s">
        <v>3045</v>
      </c>
      <c r="CA37" s="144" t="s">
        <v>2802</v>
      </c>
      <c r="CB37" s="144" t="s">
        <v>2803</v>
      </c>
      <c r="CC37" s="144" t="s">
        <v>3045</v>
      </c>
      <c r="CD37" s="144" t="s">
        <v>2802</v>
      </c>
      <c r="CE37" s="144" t="s">
        <v>2803</v>
      </c>
      <c r="CF37" s="144" t="s">
        <v>3045</v>
      </c>
      <c r="CG37" s="144" t="s">
        <v>2802</v>
      </c>
      <c r="CH37" s="144" t="s">
        <v>2803</v>
      </c>
      <c r="CI37" s="144" t="s">
        <v>3045</v>
      </c>
      <c r="CJ37" s="144" t="s">
        <v>2802</v>
      </c>
      <c r="CK37" s="144" t="s">
        <v>2803</v>
      </c>
      <c r="CL37" s="144" t="s">
        <v>3045</v>
      </c>
      <c r="CM37" s="144" t="s">
        <v>2802</v>
      </c>
      <c r="CN37" s="144" t="s">
        <v>2803</v>
      </c>
      <c r="CO37" s="144" t="s">
        <v>3045</v>
      </c>
      <c r="CP37" s="144" t="s">
        <v>2802</v>
      </c>
      <c r="CQ37" s="144" t="s">
        <v>2803</v>
      </c>
    </row>
    <row r="38">
      <c r="A38" s="138">
        <v>1.0</v>
      </c>
      <c r="B38" s="262" t="s">
        <v>38</v>
      </c>
      <c r="C38" s="244"/>
      <c r="D38" s="244"/>
      <c r="E38" s="244"/>
      <c r="F38" s="244"/>
      <c r="G38" s="244"/>
      <c r="H38" s="244"/>
      <c r="I38" s="244"/>
      <c r="J38" s="244"/>
      <c r="K38" s="244"/>
      <c r="L38" s="244"/>
      <c r="M38" s="244"/>
      <c r="N38" s="244"/>
      <c r="O38" s="244"/>
      <c r="P38" s="244"/>
      <c r="Q38" s="244"/>
      <c r="R38" s="244"/>
      <c r="S38" s="244"/>
      <c r="T38" s="244"/>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c r="CI38" s="244"/>
      <c r="CJ38" s="244"/>
      <c r="CK38" s="244"/>
      <c r="CL38" s="244"/>
      <c r="CM38" s="244"/>
      <c r="CN38" s="244"/>
      <c r="CO38" s="244"/>
      <c r="CP38" s="244"/>
      <c r="CQ38" s="244"/>
    </row>
    <row r="39">
      <c r="A39" s="138">
        <v>2.0</v>
      </c>
      <c r="B39" s="590" t="s">
        <v>92</v>
      </c>
      <c r="C39" s="244"/>
      <c r="D39" s="244"/>
      <c r="E39" s="244"/>
      <c r="F39" s="244"/>
      <c r="G39" s="244"/>
      <c r="H39" s="244"/>
      <c r="I39" s="244"/>
      <c r="J39" s="244"/>
      <c r="K39" s="244"/>
      <c r="L39" s="244"/>
      <c r="M39" s="244"/>
      <c r="N39" s="244"/>
      <c r="O39" s="244"/>
      <c r="P39" s="244"/>
      <c r="Q39" s="244"/>
      <c r="R39" s="244"/>
      <c r="S39" s="244"/>
      <c r="T39" s="244"/>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c r="CN39" s="244"/>
      <c r="CO39" s="244"/>
      <c r="CP39" s="244"/>
      <c r="CQ39" s="244"/>
    </row>
    <row r="41">
      <c r="A41" s="132" t="s">
        <v>0</v>
      </c>
      <c r="B41" s="575" t="s">
        <v>564</v>
      </c>
      <c r="C41" s="135">
        <v>1.0</v>
      </c>
      <c r="D41" s="22"/>
      <c r="E41" s="23"/>
      <c r="F41" s="135">
        <v>2.0</v>
      </c>
      <c r="G41" s="22"/>
      <c r="H41" s="23"/>
      <c r="I41" s="135">
        <v>3.0</v>
      </c>
      <c r="J41" s="22"/>
      <c r="K41" s="23"/>
      <c r="L41" s="135">
        <v>4.0</v>
      </c>
      <c r="M41" s="22"/>
      <c r="N41" s="23"/>
      <c r="O41" s="135">
        <v>5.0</v>
      </c>
      <c r="P41" s="22"/>
      <c r="Q41" s="23"/>
      <c r="R41" s="135">
        <v>6.0</v>
      </c>
      <c r="S41" s="22"/>
      <c r="T41" s="23"/>
      <c r="U41" s="135">
        <v>7.0</v>
      </c>
      <c r="V41" s="22"/>
      <c r="W41" s="23"/>
      <c r="X41" s="135">
        <v>8.0</v>
      </c>
      <c r="Y41" s="22"/>
      <c r="Z41" s="23"/>
      <c r="AA41" s="135">
        <v>9.0</v>
      </c>
      <c r="AB41" s="22"/>
      <c r="AC41" s="23"/>
      <c r="AD41" s="135">
        <v>10.0</v>
      </c>
      <c r="AE41" s="22"/>
      <c r="AF41" s="23"/>
      <c r="AG41" s="135">
        <v>11.0</v>
      </c>
      <c r="AH41" s="22"/>
      <c r="AI41" s="23"/>
      <c r="AJ41" s="135">
        <v>12.0</v>
      </c>
      <c r="AK41" s="22"/>
      <c r="AL41" s="23"/>
      <c r="AM41" s="135">
        <v>13.0</v>
      </c>
      <c r="AN41" s="22"/>
      <c r="AO41" s="23"/>
      <c r="AP41" s="135">
        <v>14.0</v>
      </c>
      <c r="AQ41" s="22"/>
      <c r="AR41" s="23"/>
      <c r="AS41" s="135">
        <v>15.0</v>
      </c>
      <c r="AT41" s="22"/>
      <c r="AU41" s="23"/>
      <c r="AV41" s="135">
        <v>16.0</v>
      </c>
      <c r="AW41" s="22"/>
      <c r="AX41" s="23"/>
      <c r="AY41" s="135">
        <v>17.0</v>
      </c>
      <c r="AZ41" s="22"/>
      <c r="BA41" s="23"/>
      <c r="BB41" s="135">
        <v>18.0</v>
      </c>
      <c r="BC41" s="22"/>
      <c r="BD41" s="23"/>
      <c r="BE41" s="135">
        <v>19.0</v>
      </c>
      <c r="BF41" s="22"/>
      <c r="BG41" s="23"/>
      <c r="BH41" s="135">
        <v>20.0</v>
      </c>
      <c r="BI41" s="22"/>
      <c r="BJ41" s="23"/>
      <c r="BK41" s="135">
        <v>21.0</v>
      </c>
      <c r="BL41" s="22"/>
      <c r="BM41" s="23"/>
      <c r="BN41" s="135">
        <v>22.0</v>
      </c>
      <c r="BO41" s="22"/>
      <c r="BP41" s="23"/>
      <c r="BQ41" s="135">
        <v>23.0</v>
      </c>
      <c r="BR41" s="22"/>
      <c r="BS41" s="23"/>
      <c r="BT41" s="135">
        <v>24.0</v>
      </c>
      <c r="BU41" s="22"/>
      <c r="BV41" s="23"/>
      <c r="BW41" s="135">
        <v>25.0</v>
      </c>
      <c r="BX41" s="22"/>
      <c r="BY41" s="23"/>
      <c r="BZ41" s="135">
        <v>26.0</v>
      </c>
      <c r="CA41" s="22"/>
      <c r="CB41" s="23"/>
      <c r="CC41" s="135">
        <v>27.0</v>
      </c>
      <c r="CD41" s="22"/>
      <c r="CE41" s="23"/>
      <c r="CF41" s="135">
        <v>28.0</v>
      </c>
      <c r="CG41" s="22"/>
      <c r="CH41" s="23"/>
      <c r="CI41" s="135">
        <v>29.0</v>
      </c>
      <c r="CJ41" s="22"/>
      <c r="CK41" s="23"/>
      <c r="CL41" s="135">
        <v>30.0</v>
      </c>
      <c r="CM41" s="22"/>
      <c r="CN41" s="23"/>
      <c r="CO41" s="135">
        <v>31.0</v>
      </c>
      <c r="CP41" s="22"/>
      <c r="CQ41" s="23"/>
    </row>
    <row r="42">
      <c r="A42" s="24"/>
      <c r="B42" s="489" t="s">
        <v>9</v>
      </c>
      <c r="C42" s="144" t="s">
        <v>3045</v>
      </c>
      <c r="D42" s="144" t="s">
        <v>2802</v>
      </c>
      <c r="E42" s="144" t="s">
        <v>2803</v>
      </c>
      <c r="F42" s="144" t="s">
        <v>3045</v>
      </c>
      <c r="G42" s="144" t="s">
        <v>2802</v>
      </c>
      <c r="H42" s="144" t="s">
        <v>2803</v>
      </c>
      <c r="I42" s="144" t="s">
        <v>3045</v>
      </c>
      <c r="J42" s="144" t="s">
        <v>2802</v>
      </c>
      <c r="K42" s="144" t="s">
        <v>2803</v>
      </c>
      <c r="L42" s="144" t="s">
        <v>3045</v>
      </c>
      <c r="M42" s="144" t="s">
        <v>2802</v>
      </c>
      <c r="N42" s="144" t="s">
        <v>2803</v>
      </c>
      <c r="O42" s="144" t="s">
        <v>3045</v>
      </c>
      <c r="P42" s="144" t="s">
        <v>2802</v>
      </c>
      <c r="Q42" s="144" t="s">
        <v>2803</v>
      </c>
      <c r="R42" s="144" t="s">
        <v>3045</v>
      </c>
      <c r="S42" s="144" t="s">
        <v>2802</v>
      </c>
      <c r="T42" s="144" t="s">
        <v>2803</v>
      </c>
      <c r="U42" s="144" t="s">
        <v>3045</v>
      </c>
      <c r="V42" s="144" t="s">
        <v>2802</v>
      </c>
      <c r="W42" s="144" t="s">
        <v>2803</v>
      </c>
      <c r="X42" s="144" t="s">
        <v>3045</v>
      </c>
      <c r="Y42" s="144" t="s">
        <v>2802</v>
      </c>
      <c r="Z42" s="144" t="s">
        <v>2803</v>
      </c>
      <c r="AA42" s="144" t="s">
        <v>3045</v>
      </c>
      <c r="AB42" s="144" t="s">
        <v>2802</v>
      </c>
      <c r="AC42" s="144" t="s">
        <v>2803</v>
      </c>
      <c r="AD42" s="144" t="s">
        <v>3045</v>
      </c>
      <c r="AE42" s="144" t="s">
        <v>2802</v>
      </c>
      <c r="AF42" s="144" t="s">
        <v>2803</v>
      </c>
      <c r="AG42" s="144" t="s">
        <v>3045</v>
      </c>
      <c r="AH42" s="144" t="s">
        <v>2802</v>
      </c>
      <c r="AI42" s="144" t="s">
        <v>2803</v>
      </c>
      <c r="AJ42" s="144" t="s">
        <v>3045</v>
      </c>
      <c r="AK42" s="144" t="s">
        <v>2802</v>
      </c>
      <c r="AL42" s="144" t="s">
        <v>2803</v>
      </c>
      <c r="AM42" s="144" t="s">
        <v>3045</v>
      </c>
      <c r="AN42" s="144" t="s">
        <v>2802</v>
      </c>
      <c r="AO42" s="144" t="s">
        <v>2803</v>
      </c>
      <c r="AP42" s="144" t="s">
        <v>3045</v>
      </c>
      <c r="AQ42" s="144" t="s">
        <v>2802</v>
      </c>
      <c r="AR42" s="144" t="s">
        <v>2803</v>
      </c>
      <c r="AS42" s="144" t="s">
        <v>3045</v>
      </c>
      <c r="AT42" s="144" t="s">
        <v>2802</v>
      </c>
      <c r="AU42" s="144" t="s">
        <v>2803</v>
      </c>
      <c r="AV42" s="144" t="s">
        <v>3045</v>
      </c>
      <c r="AW42" s="144" t="s">
        <v>2802</v>
      </c>
      <c r="AX42" s="144" t="s">
        <v>2803</v>
      </c>
      <c r="AY42" s="144" t="s">
        <v>3045</v>
      </c>
      <c r="AZ42" s="144" t="s">
        <v>2802</v>
      </c>
      <c r="BA42" s="144" t="s">
        <v>2803</v>
      </c>
      <c r="BB42" s="144" t="s">
        <v>3045</v>
      </c>
      <c r="BC42" s="144" t="s">
        <v>2802</v>
      </c>
      <c r="BD42" s="144" t="s">
        <v>2803</v>
      </c>
      <c r="BE42" s="144" t="s">
        <v>3045</v>
      </c>
      <c r="BF42" s="144" t="s">
        <v>2802</v>
      </c>
      <c r="BG42" s="144" t="s">
        <v>2803</v>
      </c>
      <c r="BH42" s="144" t="s">
        <v>3045</v>
      </c>
      <c r="BI42" s="144" t="s">
        <v>2802</v>
      </c>
      <c r="BJ42" s="144" t="s">
        <v>2803</v>
      </c>
      <c r="BK42" s="144" t="s">
        <v>3045</v>
      </c>
      <c r="BL42" s="144" t="s">
        <v>2802</v>
      </c>
      <c r="BM42" s="144" t="s">
        <v>2803</v>
      </c>
      <c r="BN42" s="144" t="s">
        <v>3045</v>
      </c>
      <c r="BO42" s="144" t="s">
        <v>2802</v>
      </c>
      <c r="BP42" s="144" t="s">
        <v>2803</v>
      </c>
      <c r="BQ42" s="144" t="s">
        <v>3045</v>
      </c>
      <c r="BR42" s="144" t="s">
        <v>2802</v>
      </c>
      <c r="BS42" s="144" t="s">
        <v>2803</v>
      </c>
      <c r="BT42" s="144" t="s">
        <v>3045</v>
      </c>
      <c r="BU42" s="144" t="s">
        <v>2802</v>
      </c>
      <c r="BV42" s="144" t="s">
        <v>2803</v>
      </c>
      <c r="BW42" s="144" t="s">
        <v>3045</v>
      </c>
      <c r="BX42" s="144" t="s">
        <v>2802</v>
      </c>
      <c r="BY42" s="144" t="s">
        <v>2803</v>
      </c>
      <c r="BZ42" s="144" t="s">
        <v>3045</v>
      </c>
      <c r="CA42" s="144" t="s">
        <v>2802</v>
      </c>
      <c r="CB42" s="144" t="s">
        <v>2803</v>
      </c>
      <c r="CC42" s="144" t="s">
        <v>3045</v>
      </c>
      <c r="CD42" s="144" t="s">
        <v>2802</v>
      </c>
      <c r="CE42" s="144" t="s">
        <v>2803</v>
      </c>
      <c r="CF42" s="144" t="s">
        <v>3045</v>
      </c>
      <c r="CG42" s="144" t="s">
        <v>2802</v>
      </c>
      <c r="CH42" s="144" t="s">
        <v>2803</v>
      </c>
      <c r="CI42" s="144" t="s">
        <v>3045</v>
      </c>
      <c r="CJ42" s="144" t="s">
        <v>2802</v>
      </c>
      <c r="CK42" s="144" t="s">
        <v>2803</v>
      </c>
      <c r="CL42" s="144" t="s">
        <v>3045</v>
      </c>
      <c r="CM42" s="144" t="s">
        <v>2802</v>
      </c>
      <c r="CN42" s="144" t="s">
        <v>2803</v>
      </c>
      <c r="CO42" s="144" t="s">
        <v>3045</v>
      </c>
      <c r="CP42" s="144" t="s">
        <v>2802</v>
      </c>
      <c r="CQ42" s="144" t="s">
        <v>2803</v>
      </c>
    </row>
    <row r="43">
      <c r="A43" s="138">
        <v>1.0</v>
      </c>
      <c r="B43" s="262" t="s">
        <v>38</v>
      </c>
      <c r="C43" s="244"/>
      <c r="D43" s="244"/>
      <c r="E43" s="244"/>
      <c r="F43" s="244"/>
      <c r="G43" s="244"/>
      <c r="H43" s="244"/>
      <c r="I43" s="244"/>
      <c r="J43" s="244"/>
      <c r="K43" s="244"/>
      <c r="L43" s="244"/>
      <c r="M43" s="244"/>
      <c r="N43" s="244"/>
      <c r="O43" s="244"/>
      <c r="P43" s="244"/>
      <c r="Q43" s="244"/>
      <c r="R43" s="244"/>
      <c r="S43" s="244"/>
      <c r="T43" s="244"/>
      <c r="U43" s="244"/>
      <c r="V43" s="244"/>
      <c r="W43" s="244"/>
      <c r="X43" s="262">
        <v>136.0</v>
      </c>
      <c r="Y43" s="262">
        <v>87.0</v>
      </c>
      <c r="Z43" s="262">
        <v>24.0</v>
      </c>
      <c r="AA43" s="262">
        <v>77.0</v>
      </c>
      <c r="AB43" s="262">
        <v>45.0</v>
      </c>
      <c r="AC43" s="262">
        <v>8.0</v>
      </c>
      <c r="AD43" s="262">
        <v>104.0</v>
      </c>
      <c r="AE43" s="262">
        <v>94.0</v>
      </c>
      <c r="AF43" s="262">
        <v>4.0</v>
      </c>
      <c r="AG43" s="262">
        <v>31.0</v>
      </c>
      <c r="AH43" s="262">
        <v>15.0</v>
      </c>
      <c r="AI43" s="262">
        <v>4.0</v>
      </c>
      <c r="AJ43" s="244"/>
      <c r="AK43" s="244"/>
      <c r="AL43" s="244"/>
      <c r="AM43" s="244"/>
      <c r="AN43" s="244"/>
      <c r="AO43" s="244"/>
      <c r="AP43" s="262">
        <v>45.0</v>
      </c>
      <c r="AQ43" s="262">
        <v>29.0</v>
      </c>
      <c r="AR43" s="262">
        <v>3.0</v>
      </c>
      <c r="AS43" s="262">
        <v>123.0</v>
      </c>
      <c r="AT43" s="262">
        <v>98.0</v>
      </c>
      <c r="AU43" s="262">
        <v>4.0</v>
      </c>
      <c r="AV43" s="262">
        <v>120.0</v>
      </c>
      <c r="AW43" s="262">
        <v>103.0</v>
      </c>
      <c r="AX43" s="262">
        <v>3.0</v>
      </c>
      <c r="AY43" s="244"/>
      <c r="AZ43" s="244"/>
      <c r="BA43" s="244"/>
      <c r="BB43" s="244"/>
      <c r="BC43" s="244"/>
      <c r="BD43" s="244"/>
      <c r="BE43" s="244"/>
      <c r="BF43" s="244"/>
      <c r="BG43" s="244"/>
      <c r="BH43" s="244"/>
      <c r="BI43" s="244"/>
      <c r="BJ43" s="244"/>
      <c r="BK43" s="262">
        <v>57.0</v>
      </c>
      <c r="BL43" s="262">
        <v>32.0</v>
      </c>
      <c r="BM43" s="262">
        <v>3.0</v>
      </c>
      <c r="BN43" s="262">
        <v>97.0</v>
      </c>
      <c r="BO43" s="262">
        <v>78.0</v>
      </c>
      <c r="BP43" s="262">
        <v>6.0</v>
      </c>
      <c r="BQ43" s="262">
        <v>119.0</v>
      </c>
      <c r="BR43" s="262">
        <v>88.0</v>
      </c>
      <c r="BS43" s="262">
        <v>2.0</v>
      </c>
      <c r="BT43" s="262">
        <v>120.0</v>
      </c>
      <c r="BU43" s="262">
        <v>82.0</v>
      </c>
      <c r="BV43" s="262">
        <v>1.0</v>
      </c>
      <c r="BW43" s="262">
        <v>124.0</v>
      </c>
      <c r="BX43" s="262">
        <v>81.0</v>
      </c>
      <c r="BY43" s="262">
        <v>2.0</v>
      </c>
      <c r="BZ43" s="244"/>
      <c r="CA43" s="244"/>
      <c r="CB43" s="244"/>
      <c r="CC43" s="244"/>
      <c r="CD43" s="244"/>
      <c r="CE43" s="244"/>
      <c r="CF43" s="244"/>
      <c r="CG43" s="244"/>
      <c r="CH43" s="244"/>
      <c r="CI43" s="244"/>
      <c r="CJ43" s="244"/>
      <c r="CK43" s="244"/>
      <c r="CL43" s="244"/>
      <c r="CM43" s="244"/>
      <c r="CN43" s="244"/>
      <c r="CO43" s="244"/>
      <c r="CP43" s="244"/>
      <c r="CQ43" s="244"/>
    </row>
    <row r="44">
      <c r="A44" s="138">
        <v>2.0</v>
      </c>
      <c r="B44" s="590" t="s">
        <v>92</v>
      </c>
      <c r="C44" s="244"/>
      <c r="D44" s="244"/>
      <c r="E44" s="244"/>
      <c r="F44" s="244"/>
      <c r="G44" s="244"/>
      <c r="H44" s="244"/>
      <c r="I44" s="244"/>
      <c r="J44" s="244"/>
      <c r="K44" s="244"/>
      <c r="L44" s="244"/>
      <c r="M44" s="244"/>
      <c r="N44" s="244"/>
      <c r="O44" s="244"/>
      <c r="P44" s="244"/>
      <c r="Q44" s="244"/>
      <c r="R44" s="244"/>
      <c r="S44" s="244"/>
      <c r="T44" s="244"/>
      <c r="U44" s="244"/>
      <c r="V44" s="244"/>
      <c r="W44" s="244"/>
      <c r="X44" s="262">
        <v>124.0</v>
      </c>
      <c r="Y44" s="262">
        <v>89.0</v>
      </c>
      <c r="Z44" s="262">
        <v>18.0</v>
      </c>
      <c r="AA44" s="244">
        <f>44+37</f>
        <v>81</v>
      </c>
      <c r="AB44" s="244">
        <f>44-10+34-5-6</f>
        <v>57</v>
      </c>
      <c r="AC44" s="262">
        <v>6.0</v>
      </c>
      <c r="AD44" s="262">
        <v>58.0</v>
      </c>
      <c r="AE44" s="262">
        <v>41.0</v>
      </c>
      <c r="AF44" s="262">
        <v>3.0</v>
      </c>
      <c r="AG44" s="262">
        <v>36.0</v>
      </c>
      <c r="AH44" s="262">
        <v>23.0</v>
      </c>
      <c r="AI44" s="262">
        <v>1.0</v>
      </c>
      <c r="AJ44" s="244"/>
      <c r="AK44" s="244"/>
      <c r="AL44" s="244"/>
      <c r="AM44" s="244"/>
      <c r="AN44" s="244"/>
      <c r="AO44" s="244"/>
      <c r="AP44" s="244">
        <f>108+14</f>
        <v>122</v>
      </c>
      <c r="AQ44" s="262">
        <f>62+13</f>
        <v>75</v>
      </c>
      <c r="AR44" s="262">
        <f>4+1</f>
        <v>5</v>
      </c>
      <c r="AS44" s="244">
        <f>16+34+4+28</f>
        <v>82</v>
      </c>
      <c r="AT44" s="262">
        <f>36+21</f>
        <v>57</v>
      </c>
      <c r="AU44" s="262">
        <f>3+4</f>
        <v>7</v>
      </c>
      <c r="AV44" s="244"/>
      <c r="AW44" s="244"/>
      <c r="AX44" s="244"/>
      <c r="AY44" s="244"/>
      <c r="AZ44" s="244"/>
      <c r="BA44" s="244"/>
      <c r="BB44" s="244"/>
      <c r="BC44" s="244"/>
      <c r="BD44" s="244"/>
      <c r="BE44" s="244"/>
      <c r="BF44" s="244"/>
      <c r="BG44" s="244"/>
      <c r="BH44" s="244"/>
      <c r="BI44" s="244"/>
      <c r="BJ44" s="244"/>
      <c r="BK44" s="262">
        <v>63.0</v>
      </c>
      <c r="BL44" s="262">
        <v>45.0</v>
      </c>
      <c r="BM44" s="262">
        <v>4.0</v>
      </c>
      <c r="BN44" s="244">
        <f>28+53+10</f>
        <v>91</v>
      </c>
      <c r="BO44" s="244">
        <f>27+41</f>
        <v>68</v>
      </c>
      <c r="BP44" s="262">
        <v>3.0</v>
      </c>
      <c r="BQ44" s="262">
        <v>75.0</v>
      </c>
      <c r="BR44" s="262">
        <v>43.0</v>
      </c>
      <c r="BS44" s="262">
        <v>2.0</v>
      </c>
      <c r="BT44" s="262">
        <v>117.0</v>
      </c>
      <c r="BU44" s="262">
        <v>73.0</v>
      </c>
      <c r="BV44" s="262">
        <v>1.0</v>
      </c>
      <c r="BW44" s="262">
        <v>118.0</v>
      </c>
      <c r="BX44" s="262">
        <v>76.0</v>
      </c>
      <c r="BY44" s="262">
        <v>1.0</v>
      </c>
      <c r="BZ44" s="244"/>
      <c r="CA44" s="262"/>
      <c r="CB44" s="262"/>
      <c r="CC44" s="244"/>
      <c r="CD44" s="244"/>
      <c r="CE44" s="244"/>
      <c r="CF44" s="262">
        <v>123.0</v>
      </c>
      <c r="CG44" s="262">
        <v>80.0</v>
      </c>
      <c r="CH44" s="262">
        <v>4.0</v>
      </c>
      <c r="CI44" s="244"/>
      <c r="CJ44" s="244"/>
      <c r="CK44" s="244"/>
      <c r="CL44" s="244"/>
      <c r="CM44" s="244"/>
      <c r="CN44" s="244"/>
      <c r="CO44" s="244"/>
      <c r="CP44" s="244"/>
      <c r="CQ44" s="244"/>
    </row>
    <row r="46">
      <c r="A46" s="132" t="s">
        <v>0</v>
      </c>
      <c r="B46" s="575" t="s">
        <v>615</v>
      </c>
      <c r="C46" s="135">
        <v>1.0</v>
      </c>
      <c r="D46" s="22"/>
      <c r="E46" s="23"/>
      <c r="F46" s="135">
        <v>2.0</v>
      </c>
      <c r="G46" s="22"/>
      <c r="H46" s="23"/>
      <c r="I46" s="135">
        <v>3.0</v>
      </c>
      <c r="J46" s="22"/>
      <c r="K46" s="23"/>
      <c r="L46" s="135">
        <v>4.0</v>
      </c>
      <c r="M46" s="22"/>
      <c r="N46" s="23"/>
      <c r="O46" s="135">
        <v>5.0</v>
      </c>
      <c r="P46" s="22"/>
      <c r="Q46" s="23"/>
      <c r="R46" s="135">
        <v>6.0</v>
      </c>
      <c r="S46" s="22"/>
      <c r="T46" s="23"/>
      <c r="U46" s="135">
        <v>7.0</v>
      </c>
      <c r="V46" s="22"/>
      <c r="W46" s="23"/>
      <c r="X46" s="135">
        <v>8.0</v>
      </c>
      <c r="Y46" s="22"/>
      <c r="Z46" s="23"/>
      <c r="AA46" s="135">
        <v>9.0</v>
      </c>
      <c r="AB46" s="22"/>
      <c r="AC46" s="23"/>
      <c r="AD46" s="135">
        <v>10.0</v>
      </c>
      <c r="AE46" s="22"/>
      <c r="AF46" s="23"/>
      <c r="AG46" s="135">
        <v>11.0</v>
      </c>
      <c r="AH46" s="22"/>
      <c r="AI46" s="23"/>
      <c r="AJ46" s="135">
        <v>12.0</v>
      </c>
      <c r="AK46" s="22"/>
      <c r="AL46" s="23"/>
      <c r="AM46" s="135">
        <v>13.0</v>
      </c>
      <c r="AN46" s="22"/>
      <c r="AO46" s="23"/>
      <c r="AP46" s="135">
        <v>14.0</v>
      </c>
      <c r="AQ46" s="22"/>
      <c r="AR46" s="23"/>
      <c r="AS46" s="135">
        <v>15.0</v>
      </c>
      <c r="AT46" s="22"/>
      <c r="AU46" s="23"/>
      <c r="AV46" s="135">
        <v>16.0</v>
      </c>
      <c r="AW46" s="22"/>
      <c r="AX46" s="23"/>
      <c r="AY46" s="135">
        <v>17.0</v>
      </c>
      <c r="AZ46" s="22"/>
      <c r="BA46" s="23"/>
      <c r="BB46" s="135">
        <v>18.0</v>
      </c>
      <c r="BC46" s="22"/>
      <c r="BD46" s="23"/>
      <c r="BE46" s="135">
        <v>19.0</v>
      </c>
      <c r="BF46" s="22"/>
      <c r="BG46" s="23"/>
      <c r="BH46" s="135">
        <v>20.0</v>
      </c>
      <c r="BI46" s="22"/>
      <c r="BJ46" s="23"/>
      <c r="BK46" s="135">
        <v>21.0</v>
      </c>
      <c r="BL46" s="22"/>
      <c r="BM46" s="23"/>
      <c r="BN46" s="135">
        <v>22.0</v>
      </c>
      <c r="BO46" s="22"/>
      <c r="BP46" s="23"/>
      <c r="BQ46" s="135">
        <v>23.0</v>
      </c>
      <c r="BR46" s="22"/>
      <c r="BS46" s="23"/>
      <c r="BT46" s="135">
        <v>24.0</v>
      </c>
      <c r="BU46" s="22"/>
      <c r="BV46" s="23"/>
      <c r="BW46" s="135">
        <v>25.0</v>
      </c>
      <c r="BX46" s="22"/>
      <c r="BY46" s="23"/>
      <c r="BZ46" s="135">
        <v>26.0</v>
      </c>
      <c r="CA46" s="22"/>
      <c r="CB46" s="23"/>
      <c r="CC46" s="135">
        <v>27.0</v>
      </c>
      <c r="CD46" s="22"/>
      <c r="CE46" s="23"/>
      <c r="CF46" s="135">
        <v>28.0</v>
      </c>
      <c r="CG46" s="22"/>
      <c r="CH46" s="23"/>
      <c r="CI46" s="135">
        <v>29.0</v>
      </c>
      <c r="CJ46" s="22"/>
      <c r="CK46" s="23"/>
      <c r="CL46" s="135">
        <v>30.0</v>
      </c>
      <c r="CM46" s="22"/>
      <c r="CN46" s="23"/>
      <c r="CO46" s="135">
        <v>31.0</v>
      </c>
      <c r="CP46" s="22"/>
      <c r="CQ46" s="23"/>
    </row>
    <row r="47">
      <c r="A47" s="24"/>
      <c r="B47" s="489" t="s">
        <v>9</v>
      </c>
      <c r="C47" s="144" t="s">
        <v>3045</v>
      </c>
      <c r="D47" s="144" t="s">
        <v>2802</v>
      </c>
      <c r="E47" s="144" t="s">
        <v>2803</v>
      </c>
      <c r="F47" s="144" t="s">
        <v>3045</v>
      </c>
      <c r="G47" s="144" t="s">
        <v>2802</v>
      </c>
      <c r="H47" s="144" t="s">
        <v>2803</v>
      </c>
      <c r="I47" s="144" t="s">
        <v>3045</v>
      </c>
      <c r="J47" s="144" t="s">
        <v>2802</v>
      </c>
      <c r="K47" s="144" t="s">
        <v>2803</v>
      </c>
      <c r="L47" s="144" t="s">
        <v>3045</v>
      </c>
      <c r="M47" s="144" t="s">
        <v>2802</v>
      </c>
      <c r="N47" s="144" t="s">
        <v>2803</v>
      </c>
      <c r="O47" s="144" t="s">
        <v>3045</v>
      </c>
      <c r="P47" s="144" t="s">
        <v>2802</v>
      </c>
      <c r="Q47" s="144" t="s">
        <v>2803</v>
      </c>
      <c r="R47" s="144" t="s">
        <v>3045</v>
      </c>
      <c r="S47" s="144" t="s">
        <v>2802</v>
      </c>
      <c r="T47" s="144" t="s">
        <v>2803</v>
      </c>
      <c r="U47" s="144" t="s">
        <v>3045</v>
      </c>
      <c r="V47" s="144" t="s">
        <v>2802</v>
      </c>
      <c r="W47" s="144" t="s">
        <v>2803</v>
      </c>
      <c r="X47" s="144" t="s">
        <v>3045</v>
      </c>
      <c r="Y47" s="144" t="s">
        <v>2802</v>
      </c>
      <c r="Z47" s="144" t="s">
        <v>2803</v>
      </c>
      <c r="AA47" s="144" t="s">
        <v>3045</v>
      </c>
      <c r="AB47" s="144" t="s">
        <v>2802</v>
      </c>
      <c r="AC47" s="144" t="s">
        <v>2803</v>
      </c>
      <c r="AD47" s="144" t="s">
        <v>3045</v>
      </c>
      <c r="AE47" s="144" t="s">
        <v>2802</v>
      </c>
      <c r="AF47" s="144" t="s">
        <v>2803</v>
      </c>
      <c r="AG47" s="144" t="s">
        <v>3045</v>
      </c>
      <c r="AH47" s="144" t="s">
        <v>2802</v>
      </c>
      <c r="AI47" s="144" t="s">
        <v>2803</v>
      </c>
      <c r="AJ47" s="144" t="s">
        <v>3045</v>
      </c>
      <c r="AK47" s="144" t="s">
        <v>2802</v>
      </c>
      <c r="AL47" s="144" t="s">
        <v>2803</v>
      </c>
      <c r="AM47" s="144" t="s">
        <v>3045</v>
      </c>
      <c r="AN47" s="144" t="s">
        <v>2802</v>
      </c>
      <c r="AO47" s="144" t="s">
        <v>2803</v>
      </c>
      <c r="AP47" s="144" t="s">
        <v>3045</v>
      </c>
      <c r="AQ47" s="144" t="s">
        <v>2802</v>
      </c>
      <c r="AR47" s="144" t="s">
        <v>2803</v>
      </c>
      <c r="AS47" s="144" t="s">
        <v>3045</v>
      </c>
      <c r="AT47" s="144" t="s">
        <v>2802</v>
      </c>
      <c r="AU47" s="144" t="s">
        <v>2803</v>
      </c>
      <c r="AV47" s="144" t="s">
        <v>3045</v>
      </c>
      <c r="AW47" s="144" t="s">
        <v>2802</v>
      </c>
      <c r="AX47" s="144" t="s">
        <v>2803</v>
      </c>
      <c r="AY47" s="144" t="s">
        <v>3045</v>
      </c>
      <c r="AZ47" s="144" t="s">
        <v>2802</v>
      </c>
      <c r="BA47" s="144" t="s">
        <v>2803</v>
      </c>
      <c r="BB47" s="144" t="s">
        <v>3045</v>
      </c>
      <c r="BC47" s="144" t="s">
        <v>2802</v>
      </c>
      <c r="BD47" s="144" t="s">
        <v>2803</v>
      </c>
      <c r="BE47" s="144" t="s">
        <v>3045</v>
      </c>
      <c r="BF47" s="144" t="s">
        <v>2802</v>
      </c>
      <c r="BG47" s="144" t="s">
        <v>2803</v>
      </c>
      <c r="BH47" s="144" t="s">
        <v>3045</v>
      </c>
      <c r="BI47" s="144" t="s">
        <v>2802</v>
      </c>
      <c r="BJ47" s="144" t="s">
        <v>2803</v>
      </c>
      <c r="BK47" s="144" t="s">
        <v>3045</v>
      </c>
      <c r="BL47" s="144" t="s">
        <v>2802</v>
      </c>
      <c r="BM47" s="144" t="s">
        <v>2803</v>
      </c>
      <c r="BN47" s="144" t="s">
        <v>3045</v>
      </c>
      <c r="BO47" s="144" t="s">
        <v>2802</v>
      </c>
      <c r="BP47" s="144" t="s">
        <v>2803</v>
      </c>
      <c r="BQ47" s="144" t="s">
        <v>3045</v>
      </c>
      <c r="BR47" s="144" t="s">
        <v>2802</v>
      </c>
      <c r="BS47" s="144" t="s">
        <v>2803</v>
      </c>
      <c r="BT47" s="144" t="s">
        <v>3045</v>
      </c>
      <c r="BU47" s="144" t="s">
        <v>2802</v>
      </c>
      <c r="BV47" s="144" t="s">
        <v>2803</v>
      </c>
      <c r="BW47" s="144" t="s">
        <v>3045</v>
      </c>
      <c r="BX47" s="144" t="s">
        <v>2802</v>
      </c>
      <c r="BY47" s="144" t="s">
        <v>2803</v>
      </c>
      <c r="BZ47" s="144" t="s">
        <v>3045</v>
      </c>
      <c r="CA47" s="144" t="s">
        <v>2802</v>
      </c>
      <c r="CB47" s="144" t="s">
        <v>2803</v>
      </c>
      <c r="CC47" s="144" t="s">
        <v>3045</v>
      </c>
      <c r="CD47" s="144" t="s">
        <v>2802</v>
      </c>
      <c r="CE47" s="144" t="s">
        <v>2803</v>
      </c>
      <c r="CF47" s="144" t="s">
        <v>3045</v>
      </c>
      <c r="CG47" s="144" t="s">
        <v>2802</v>
      </c>
      <c r="CH47" s="144" t="s">
        <v>2803</v>
      </c>
      <c r="CI47" s="144" t="s">
        <v>3045</v>
      </c>
      <c r="CJ47" s="144" t="s">
        <v>2802</v>
      </c>
      <c r="CK47" s="144" t="s">
        <v>2803</v>
      </c>
      <c r="CL47" s="144" t="s">
        <v>3045</v>
      </c>
      <c r="CM47" s="144" t="s">
        <v>2802</v>
      </c>
      <c r="CN47" s="144" t="s">
        <v>2803</v>
      </c>
      <c r="CO47" s="144" t="s">
        <v>3045</v>
      </c>
      <c r="CP47" s="144" t="s">
        <v>2802</v>
      </c>
      <c r="CQ47" s="144" t="s">
        <v>2803</v>
      </c>
    </row>
    <row r="48">
      <c r="A48" s="138">
        <v>1.0</v>
      </c>
      <c r="B48" s="262" t="s">
        <v>38</v>
      </c>
      <c r="C48" s="244"/>
      <c r="D48" s="244"/>
      <c r="E48" s="244"/>
      <c r="F48" s="244"/>
      <c r="G48" s="244"/>
      <c r="H48" s="244"/>
      <c r="I48" s="244"/>
      <c r="J48" s="244"/>
      <c r="K48" s="244"/>
      <c r="L48" s="244"/>
      <c r="M48" s="244"/>
      <c r="N48" s="244"/>
      <c r="O48" s="262">
        <v>174.0</v>
      </c>
      <c r="P48" s="262">
        <v>129.0</v>
      </c>
      <c r="Q48" s="262">
        <v>3.0</v>
      </c>
      <c r="R48" s="262">
        <v>96.0</v>
      </c>
      <c r="S48" s="262">
        <v>53.0</v>
      </c>
      <c r="T48" s="262">
        <v>5.0</v>
      </c>
      <c r="U48" s="262">
        <v>125.0</v>
      </c>
      <c r="V48" s="262">
        <v>81.0</v>
      </c>
      <c r="W48" s="262">
        <v>2.0</v>
      </c>
      <c r="X48" s="262">
        <v>134.0</v>
      </c>
      <c r="Y48" s="262">
        <v>92.0</v>
      </c>
      <c r="Z48" s="262">
        <v>5.0</v>
      </c>
      <c r="AA48" s="244"/>
      <c r="AB48" s="244"/>
      <c r="AC48" s="244"/>
      <c r="AD48" s="244"/>
      <c r="AE48" s="244"/>
      <c r="AF48" s="244"/>
      <c r="AG48" s="244"/>
      <c r="AH48" s="244"/>
      <c r="AI48" s="244"/>
      <c r="AJ48" s="262">
        <v>34.0</v>
      </c>
      <c r="AK48" s="262">
        <v>22.0</v>
      </c>
      <c r="AL48" s="262">
        <v>2.0</v>
      </c>
      <c r="AM48" s="262">
        <v>78.0</v>
      </c>
      <c r="AN48" s="262">
        <v>42.0</v>
      </c>
      <c r="AO48" s="262">
        <v>7.0</v>
      </c>
      <c r="AP48" s="262">
        <v>78.0</v>
      </c>
      <c r="AQ48" s="262">
        <v>42.0</v>
      </c>
      <c r="AR48" s="262">
        <v>1.0</v>
      </c>
      <c r="AS48" s="262">
        <v>112.0</v>
      </c>
      <c r="AT48" s="262">
        <v>75.0</v>
      </c>
      <c r="AU48" s="262">
        <v>2.0</v>
      </c>
      <c r="AV48" s="262">
        <v>60.0</v>
      </c>
      <c r="AW48" s="262">
        <v>42.0</v>
      </c>
      <c r="AX48" s="262">
        <v>0.0</v>
      </c>
      <c r="AY48" s="244"/>
      <c r="AZ48" s="244"/>
      <c r="BA48" s="244"/>
      <c r="BB48" s="244"/>
      <c r="BC48" s="244"/>
      <c r="BD48" s="244"/>
      <c r="BE48" s="262">
        <v>78.0</v>
      </c>
      <c r="BF48" s="262">
        <v>49.0</v>
      </c>
      <c r="BG48" s="262">
        <v>1.0</v>
      </c>
      <c r="BH48" s="244"/>
      <c r="BI48" s="244"/>
      <c r="BJ48" s="244"/>
      <c r="BK48" s="262">
        <v>76.0</v>
      </c>
      <c r="BL48" s="262">
        <v>49.0</v>
      </c>
      <c r="BM48" s="262">
        <v>1.0</v>
      </c>
      <c r="BN48" s="262">
        <v>112.0</v>
      </c>
      <c r="BO48" s="262">
        <v>62.0</v>
      </c>
      <c r="BP48" s="262">
        <v>1.0</v>
      </c>
      <c r="BQ48" s="262">
        <v>109.0</v>
      </c>
      <c r="BR48" s="262">
        <v>64.0</v>
      </c>
      <c r="BS48" s="262">
        <v>2.0</v>
      </c>
      <c r="BT48" s="244"/>
      <c r="BU48" s="244"/>
      <c r="BV48" s="244"/>
      <c r="BW48" s="244"/>
      <c r="BX48" s="244"/>
      <c r="BY48" s="244"/>
      <c r="BZ48" s="262">
        <v>89.0</v>
      </c>
      <c r="CA48" s="262">
        <v>46.0</v>
      </c>
      <c r="CB48" s="262">
        <v>3.0</v>
      </c>
      <c r="CC48" s="262">
        <v>58.0</v>
      </c>
      <c r="CD48" s="262">
        <v>24.0</v>
      </c>
      <c r="CE48" s="262">
        <v>1.0</v>
      </c>
      <c r="CF48" s="262">
        <v>92.0</v>
      </c>
      <c r="CG48" s="262">
        <v>64.0</v>
      </c>
      <c r="CH48" s="262">
        <v>3.0</v>
      </c>
      <c r="CI48" s="262">
        <v>112.0</v>
      </c>
      <c r="CJ48" s="350">
        <v>71.0</v>
      </c>
      <c r="CK48" s="628">
        <v>2.0</v>
      </c>
      <c r="CL48" s="262">
        <v>98.0</v>
      </c>
      <c r="CM48" s="262">
        <v>62.0</v>
      </c>
      <c r="CN48" s="262">
        <v>2.0</v>
      </c>
      <c r="CO48" s="244"/>
      <c r="CP48" s="244"/>
      <c r="CQ48" s="244"/>
    </row>
    <row r="49">
      <c r="A49" s="138">
        <v>2.0</v>
      </c>
      <c r="B49" s="590" t="s">
        <v>92</v>
      </c>
      <c r="C49" s="244"/>
      <c r="D49" s="244"/>
      <c r="E49" s="244"/>
      <c r="F49" s="244"/>
      <c r="G49" s="244"/>
      <c r="H49" s="244"/>
      <c r="I49" s="244"/>
      <c r="J49" s="244"/>
      <c r="K49" s="244"/>
      <c r="L49" s="244"/>
      <c r="M49" s="244"/>
      <c r="N49" s="244"/>
      <c r="O49" s="262">
        <v>124.0</v>
      </c>
      <c r="P49" s="262">
        <v>85.0</v>
      </c>
      <c r="Q49" s="262">
        <v>4.0</v>
      </c>
      <c r="R49" s="262">
        <v>118.0</v>
      </c>
      <c r="S49" s="262">
        <v>79.0</v>
      </c>
      <c r="T49" s="262">
        <v>2.0</v>
      </c>
      <c r="U49" s="262">
        <v>113.0</v>
      </c>
      <c r="V49" s="244">
        <f>35-3+20+48-3</f>
        <v>97</v>
      </c>
      <c r="W49" s="262">
        <f>1+3</f>
        <v>4</v>
      </c>
      <c r="X49" s="262">
        <v>128.0</v>
      </c>
      <c r="Y49" s="262">
        <v>84.0</v>
      </c>
      <c r="Z49" s="262">
        <v>3.0</v>
      </c>
      <c r="AA49" s="262">
        <v>57.0</v>
      </c>
      <c r="AB49" s="262">
        <v>42.0</v>
      </c>
      <c r="AC49" s="262">
        <v>2.0</v>
      </c>
      <c r="AD49" s="244"/>
      <c r="AE49" s="244"/>
      <c r="AF49" s="244"/>
      <c r="AG49" s="244"/>
      <c r="AH49" s="244"/>
      <c r="AI49" s="244"/>
      <c r="AJ49" s="262">
        <v>28.0</v>
      </c>
      <c r="AK49" s="262">
        <v>19.0</v>
      </c>
      <c r="AL49" s="262">
        <v>1.0</v>
      </c>
      <c r="AM49" s="262">
        <v>66.0</v>
      </c>
      <c r="AN49" s="262">
        <v>48.0</v>
      </c>
      <c r="AO49" s="262">
        <v>3.0</v>
      </c>
      <c r="AP49" s="262">
        <v>62.0</v>
      </c>
      <c r="AQ49" s="262">
        <v>46.0</v>
      </c>
      <c r="AR49" s="262">
        <v>2.0</v>
      </c>
      <c r="AS49" s="262">
        <v>88.0</v>
      </c>
      <c r="AT49" s="262">
        <v>64.0</v>
      </c>
      <c r="AU49" s="262">
        <v>3.0</v>
      </c>
      <c r="AV49" s="262">
        <v>53.0</v>
      </c>
      <c r="AW49" s="262">
        <v>33.0</v>
      </c>
      <c r="AX49" s="262">
        <v>0.0</v>
      </c>
      <c r="AY49" s="244"/>
      <c r="AZ49" s="244"/>
      <c r="BA49" s="244"/>
      <c r="BB49" s="244"/>
      <c r="BC49" s="244"/>
      <c r="BD49" s="244"/>
      <c r="BE49" s="262">
        <v>75.0</v>
      </c>
      <c r="BF49" s="262">
        <v>58.0</v>
      </c>
      <c r="BG49" s="262">
        <v>1.0</v>
      </c>
      <c r="BH49" s="262">
        <v>72.0</v>
      </c>
      <c r="BI49" s="262">
        <v>39.0</v>
      </c>
      <c r="BJ49" s="262">
        <v>6.0</v>
      </c>
      <c r="BK49" s="262">
        <v>67.0</v>
      </c>
      <c r="BL49" s="262">
        <v>46.0</v>
      </c>
      <c r="BM49" s="262">
        <v>2.0</v>
      </c>
      <c r="BN49" s="262">
        <v>81.0</v>
      </c>
      <c r="BO49" s="262">
        <v>65.0</v>
      </c>
      <c r="BP49" s="262">
        <v>2.0</v>
      </c>
      <c r="BQ49" s="244">
        <f>26+32+65</f>
        <v>123</v>
      </c>
      <c r="BR49" s="262">
        <f>24+32+36</f>
        <v>92</v>
      </c>
      <c r="BS49" s="262">
        <v>9.0</v>
      </c>
      <c r="BT49" s="244"/>
      <c r="BU49" s="244"/>
      <c r="BV49" s="244"/>
      <c r="BW49" s="244"/>
      <c r="BX49" s="244"/>
      <c r="BY49" s="262"/>
      <c r="BZ49" s="244">
        <f>61+22+24</f>
        <v>107</v>
      </c>
      <c r="CA49" s="244">
        <f>78</f>
        <v>78</v>
      </c>
      <c r="CB49" s="262">
        <v>2.0</v>
      </c>
      <c r="CC49" s="262">
        <v>45.0</v>
      </c>
      <c r="CD49" s="244"/>
      <c r="CE49" s="244"/>
      <c r="CF49" s="262">
        <v>86.0</v>
      </c>
      <c r="CG49" s="262">
        <v>56.0</v>
      </c>
      <c r="CH49" s="262">
        <v>2.0</v>
      </c>
      <c r="CI49" s="262">
        <f>37+33</f>
        <v>70</v>
      </c>
      <c r="CJ49" s="247">
        <f>19+28</f>
        <v>47</v>
      </c>
      <c r="CK49" s="628">
        <v>1.0</v>
      </c>
      <c r="CL49" s="244">
        <f>9+42+16+39+14</f>
        <v>120</v>
      </c>
      <c r="CM49" s="262">
        <f>6+35+16+38</f>
        <v>95</v>
      </c>
      <c r="CN49" s="262">
        <f>1+1+2</f>
        <v>4</v>
      </c>
      <c r="CO49" s="244"/>
      <c r="CP49" s="244"/>
      <c r="CQ49" s="244"/>
    </row>
    <row r="51">
      <c r="A51" s="132" t="s">
        <v>0</v>
      </c>
      <c r="B51" s="575" t="s">
        <v>663</v>
      </c>
      <c r="C51" s="135">
        <v>1.0</v>
      </c>
      <c r="D51" s="22"/>
      <c r="E51" s="23"/>
      <c r="F51" s="135">
        <v>2.0</v>
      </c>
      <c r="G51" s="22"/>
      <c r="H51" s="23"/>
      <c r="I51" s="135">
        <v>3.0</v>
      </c>
      <c r="J51" s="22"/>
      <c r="K51" s="23"/>
      <c r="L51" s="135">
        <v>4.0</v>
      </c>
      <c r="M51" s="22"/>
      <c r="N51" s="23"/>
      <c r="O51" s="135">
        <v>5.0</v>
      </c>
      <c r="P51" s="22"/>
      <c r="Q51" s="23"/>
      <c r="R51" s="135">
        <v>6.0</v>
      </c>
      <c r="S51" s="22"/>
      <c r="T51" s="23"/>
      <c r="U51" s="135">
        <v>7.0</v>
      </c>
      <c r="V51" s="22"/>
      <c r="W51" s="23"/>
      <c r="X51" s="135">
        <v>8.0</v>
      </c>
      <c r="Y51" s="22"/>
      <c r="Z51" s="23"/>
      <c r="AA51" s="135">
        <v>9.0</v>
      </c>
      <c r="AB51" s="22"/>
      <c r="AC51" s="23"/>
      <c r="AD51" s="135">
        <v>10.0</v>
      </c>
      <c r="AE51" s="22"/>
      <c r="AF51" s="23"/>
      <c r="AG51" s="135">
        <v>11.0</v>
      </c>
      <c r="AH51" s="22"/>
      <c r="AI51" s="23"/>
      <c r="AJ51" s="135">
        <v>12.0</v>
      </c>
      <c r="AK51" s="22"/>
      <c r="AL51" s="23"/>
      <c r="AM51" s="135">
        <v>13.0</v>
      </c>
      <c r="AN51" s="22"/>
      <c r="AO51" s="23"/>
      <c r="AP51" s="135">
        <v>14.0</v>
      </c>
      <c r="AQ51" s="22"/>
      <c r="AR51" s="23"/>
      <c r="AS51" s="135">
        <v>15.0</v>
      </c>
      <c r="AT51" s="22"/>
      <c r="AU51" s="23"/>
      <c r="AV51" s="135">
        <v>16.0</v>
      </c>
      <c r="AW51" s="22"/>
      <c r="AX51" s="23"/>
      <c r="AY51" s="135">
        <v>17.0</v>
      </c>
      <c r="AZ51" s="22"/>
      <c r="BA51" s="23"/>
      <c r="BB51" s="135">
        <v>18.0</v>
      </c>
      <c r="BC51" s="22"/>
      <c r="BD51" s="23"/>
      <c r="BE51" s="135">
        <v>19.0</v>
      </c>
      <c r="BF51" s="22"/>
      <c r="BG51" s="23"/>
      <c r="BH51" s="135">
        <v>20.0</v>
      </c>
      <c r="BI51" s="22"/>
      <c r="BJ51" s="23"/>
      <c r="BK51" s="135">
        <v>21.0</v>
      </c>
      <c r="BL51" s="22"/>
      <c r="BM51" s="23"/>
      <c r="BN51" s="135">
        <v>22.0</v>
      </c>
      <c r="BO51" s="22"/>
      <c r="BP51" s="23"/>
      <c r="BQ51" s="135">
        <v>23.0</v>
      </c>
      <c r="BR51" s="22"/>
      <c r="BS51" s="23"/>
      <c r="BT51" s="135">
        <v>24.0</v>
      </c>
      <c r="BU51" s="22"/>
      <c r="BV51" s="23"/>
      <c r="BW51" s="135">
        <v>25.0</v>
      </c>
      <c r="BX51" s="22"/>
      <c r="BY51" s="23"/>
      <c r="BZ51" s="135">
        <v>26.0</v>
      </c>
      <c r="CA51" s="22"/>
      <c r="CB51" s="23"/>
      <c r="CC51" s="135">
        <v>27.0</v>
      </c>
      <c r="CD51" s="22"/>
      <c r="CE51" s="23"/>
      <c r="CF51" s="135">
        <v>28.0</v>
      </c>
      <c r="CG51" s="22"/>
      <c r="CH51" s="23"/>
      <c r="CI51" s="135">
        <v>29.0</v>
      </c>
      <c r="CJ51" s="22"/>
      <c r="CK51" s="23"/>
      <c r="CL51" s="135">
        <v>30.0</v>
      </c>
      <c r="CM51" s="22"/>
      <c r="CN51" s="23"/>
      <c r="CO51" s="135">
        <v>31.0</v>
      </c>
      <c r="CP51" s="22"/>
      <c r="CQ51" s="23"/>
    </row>
    <row r="52">
      <c r="A52" s="24"/>
      <c r="B52" s="489" t="s">
        <v>9</v>
      </c>
      <c r="C52" s="144" t="s">
        <v>3045</v>
      </c>
      <c r="D52" s="144" t="s">
        <v>2802</v>
      </c>
      <c r="E52" s="144" t="s">
        <v>2803</v>
      </c>
      <c r="F52" s="144" t="s">
        <v>3045</v>
      </c>
      <c r="G52" s="144" t="s">
        <v>2802</v>
      </c>
      <c r="H52" s="144" t="s">
        <v>2803</v>
      </c>
      <c r="I52" s="144" t="s">
        <v>3045</v>
      </c>
      <c r="J52" s="144" t="s">
        <v>2802</v>
      </c>
      <c r="K52" s="144" t="s">
        <v>2803</v>
      </c>
      <c r="L52" s="144" t="s">
        <v>3045</v>
      </c>
      <c r="M52" s="144" t="s">
        <v>2802</v>
      </c>
      <c r="N52" s="144" t="s">
        <v>2803</v>
      </c>
      <c r="O52" s="144" t="s">
        <v>3045</v>
      </c>
      <c r="P52" s="144" t="s">
        <v>2802</v>
      </c>
      <c r="Q52" s="144" t="s">
        <v>2803</v>
      </c>
      <c r="R52" s="144" t="s">
        <v>3045</v>
      </c>
      <c r="S52" s="144" t="s">
        <v>2802</v>
      </c>
      <c r="T52" s="144" t="s">
        <v>2803</v>
      </c>
      <c r="U52" s="144" t="s">
        <v>3045</v>
      </c>
      <c r="V52" s="144" t="s">
        <v>2802</v>
      </c>
      <c r="W52" s="144" t="s">
        <v>2803</v>
      </c>
      <c r="X52" s="144" t="s">
        <v>3045</v>
      </c>
      <c r="Y52" s="144" t="s">
        <v>2802</v>
      </c>
      <c r="Z52" s="144" t="s">
        <v>2803</v>
      </c>
      <c r="AA52" s="144" t="s">
        <v>3045</v>
      </c>
      <c r="AB52" s="144" t="s">
        <v>2802</v>
      </c>
      <c r="AC52" s="144" t="s">
        <v>2803</v>
      </c>
      <c r="AD52" s="144" t="s">
        <v>3045</v>
      </c>
      <c r="AE52" s="144" t="s">
        <v>2802</v>
      </c>
      <c r="AF52" s="144" t="s">
        <v>2803</v>
      </c>
      <c r="AG52" s="144" t="s">
        <v>3045</v>
      </c>
      <c r="AH52" s="144" t="s">
        <v>2802</v>
      </c>
      <c r="AI52" s="144" t="s">
        <v>2803</v>
      </c>
      <c r="AJ52" s="144" t="s">
        <v>3045</v>
      </c>
      <c r="AK52" s="144" t="s">
        <v>2802</v>
      </c>
      <c r="AL52" s="144" t="s">
        <v>2803</v>
      </c>
      <c r="AM52" s="144" t="s">
        <v>3045</v>
      </c>
      <c r="AN52" s="144" t="s">
        <v>2802</v>
      </c>
      <c r="AO52" s="144" t="s">
        <v>2803</v>
      </c>
      <c r="AP52" s="144" t="s">
        <v>3045</v>
      </c>
      <c r="AQ52" s="144" t="s">
        <v>2802</v>
      </c>
      <c r="AR52" s="144" t="s">
        <v>2803</v>
      </c>
      <c r="AS52" s="144" t="s">
        <v>3045</v>
      </c>
      <c r="AT52" s="144" t="s">
        <v>2802</v>
      </c>
      <c r="AU52" s="144" t="s">
        <v>2803</v>
      </c>
      <c r="AV52" s="144" t="s">
        <v>3045</v>
      </c>
      <c r="AW52" s="144" t="s">
        <v>2802</v>
      </c>
      <c r="AX52" s="144" t="s">
        <v>2803</v>
      </c>
      <c r="AY52" s="144" t="s">
        <v>3045</v>
      </c>
      <c r="AZ52" s="144" t="s">
        <v>2802</v>
      </c>
      <c r="BA52" s="144" t="s">
        <v>2803</v>
      </c>
      <c r="BB52" s="144" t="s">
        <v>3045</v>
      </c>
      <c r="BC52" s="144" t="s">
        <v>2802</v>
      </c>
      <c r="BD52" s="144" t="s">
        <v>2803</v>
      </c>
      <c r="BE52" s="144" t="s">
        <v>3045</v>
      </c>
      <c r="BF52" s="144" t="s">
        <v>2802</v>
      </c>
      <c r="BG52" s="144" t="s">
        <v>2803</v>
      </c>
      <c r="BH52" s="144" t="s">
        <v>3045</v>
      </c>
      <c r="BI52" s="144" t="s">
        <v>2802</v>
      </c>
      <c r="BJ52" s="144" t="s">
        <v>2803</v>
      </c>
      <c r="BK52" s="144" t="s">
        <v>3045</v>
      </c>
      <c r="BL52" s="144" t="s">
        <v>2802</v>
      </c>
      <c r="BM52" s="144" t="s">
        <v>2803</v>
      </c>
      <c r="BN52" s="144" t="s">
        <v>3045</v>
      </c>
      <c r="BO52" s="144" t="s">
        <v>2802</v>
      </c>
      <c r="BP52" s="144" t="s">
        <v>2803</v>
      </c>
      <c r="BQ52" s="144" t="s">
        <v>3045</v>
      </c>
      <c r="BR52" s="144" t="s">
        <v>2802</v>
      </c>
      <c r="BS52" s="144" t="s">
        <v>2803</v>
      </c>
      <c r="BT52" s="144" t="s">
        <v>3045</v>
      </c>
      <c r="BU52" s="144" t="s">
        <v>2802</v>
      </c>
      <c r="BV52" s="144" t="s">
        <v>2803</v>
      </c>
      <c r="BW52" s="144" t="s">
        <v>3045</v>
      </c>
      <c r="BX52" s="144" t="s">
        <v>2802</v>
      </c>
      <c r="BY52" s="144" t="s">
        <v>2803</v>
      </c>
      <c r="BZ52" s="144" t="s">
        <v>3045</v>
      </c>
      <c r="CA52" s="144" t="s">
        <v>2802</v>
      </c>
      <c r="CB52" s="144" t="s">
        <v>2803</v>
      </c>
      <c r="CC52" s="144" t="s">
        <v>3045</v>
      </c>
      <c r="CD52" s="144" t="s">
        <v>2802</v>
      </c>
      <c r="CE52" s="144" t="s">
        <v>2803</v>
      </c>
      <c r="CF52" s="144" t="s">
        <v>3045</v>
      </c>
      <c r="CG52" s="144" t="s">
        <v>2802</v>
      </c>
      <c r="CH52" s="144" t="s">
        <v>2803</v>
      </c>
      <c r="CI52" s="144" t="s">
        <v>3045</v>
      </c>
      <c r="CJ52" s="144" t="s">
        <v>2802</v>
      </c>
      <c r="CK52" s="144" t="s">
        <v>2803</v>
      </c>
      <c r="CL52" s="144" t="s">
        <v>3045</v>
      </c>
      <c r="CM52" s="144" t="s">
        <v>2802</v>
      </c>
      <c r="CN52" s="144" t="s">
        <v>2803</v>
      </c>
      <c r="CO52" s="144" t="s">
        <v>3045</v>
      </c>
      <c r="CP52" s="144" t="s">
        <v>2802</v>
      </c>
      <c r="CQ52" s="144" t="s">
        <v>2803</v>
      </c>
    </row>
    <row r="53">
      <c r="A53" s="138">
        <v>1.0</v>
      </c>
      <c r="B53" s="262" t="s">
        <v>38</v>
      </c>
      <c r="C53" s="244"/>
      <c r="D53" s="244"/>
      <c r="E53" s="244"/>
      <c r="F53" s="262">
        <v>37.0</v>
      </c>
      <c r="G53" s="262">
        <v>21.0</v>
      </c>
      <c r="H53" s="262">
        <v>1.0</v>
      </c>
      <c r="I53" s="262">
        <v>156.0</v>
      </c>
      <c r="J53" s="262">
        <v>92.0</v>
      </c>
      <c r="K53" s="262">
        <v>3.0</v>
      </c>
      <c r="L53" s="262">
        <v>89.0</v>
      </c>
      <c r="M53" s="262">
        <v>47.0</v>
      </c>
      <c r="N53" s="262">
        <v>2.0</v>
      </c>
      <c r="O53" s="262">
        <v>108.0</v>
      </c>
      <c r="P53" s="262">
        <v>76.0</v>
      </c>
      <c r="Q53" s="262">
        <v>3.0</v>
      </c>
      <c r="R53" s="244"/>
      <c r="S53" s="244"/>
      <c r="T53" s="244"/>
      <c r="U53" s="244"/>
      <c r="V53" s="244"/>
      <c r="W53" s="244"/>
      <c r="X53" s="244"/>
      <c r="Y53" s="244"/>
      <c r="Z53" s="244"/>
      <c r="AA53" s="262">
        <v>126.0</v>
      </c>
      <c r="AB53" s="262">
        <v>74.0</v>
      </c>
      <c r="AC53" s="262">
        <v>2.0</v>
      </c>
      <c r="AD53" s="262">
        <v>117.0</v>
      </c>
      <c r="AE53" s="262">
        <v>70.0</v>
      </c>
      <c r="AF53" s="262">
        <v>1.0</v>
      </c>
      <c r="AG53" s="262">
        <v>102.0</v>
      </c>
      <c r="AH53" s="262">
        <v>76.0</v>
      </c>
      <c r="AI53" s="262">
        <v>1.0</v>
      </c>
      <c r="AJ53" s="244"/>
      <c r="AK53" s="244"/>
      <c r="AL53" s="244"/>
      <c r="AM53" s="262">
        <v>61.0</v>
      </c>
      <c r="AN53" s="262">
        <v>35.0</v>
      </c>
      <c r="AO53" s="262">
        <v>0.0</v>
      </c>
      <c r="AP53" s="244"/>
      <c r="AQ53" s="244"/>
      <c r="AR53" s="244"/>
      <c r="AS53" s="244"/>
      <c r="AT53" s="244"/>
      <c r="AU53" s="244"/>
      <c r="AV53" s="262">
        <v>102.0</v>
      </c>
      <c r="AW53" s="262">
        <v>68.0</v>
      </c>
      <c r="AX53" s="262">
        <v>1.0</v>
      </c>
      <c r="AY53" s="262">
        <v>92.0</v>
      </c>
      <c r="AZ53" s="262">
        <v>53.0</v>
      </c>
      <c r="BA53" s="262">
        <v>2.0</v>
      </c>
      <c r="BB53" s="262">
        <v>125.0</v>
      </c>
      <c r="BC53" s="262">
        <v>86.0</v>
      </c>
      <c r="BD53" s="262">
        <v>2.0</v>
      </c>
      <c r="BE53" s="262">
        <v>118.0</v>
      </c>
      <c r="BF53" s="262">
        <v>76.0</v>
      </c>
      <c r="BG53" s="262">
        <v>1.0</v>
      </c>
      <c r="BH53" s="262">
        <v>105.0</v>
      </c>
      <c r="BI53" s="262">
        <v>89.0</v>
      </c>
      <c r="BJ53" s="262">
        <v>2.0</v>
      </c>
      <c r="BK53" s="244"/>
      <c r="BL53" s="244"/>
      <c r="BM53" s="244"/>
      <c r="BN53" s="244"/>
      <c r="BO53" s="244"/>
      <c r="BP53" s="244"/>
      <c r="BQ53" s="262">
        <v>112.0</v>
      </c>
      <c r="BR53" s="262">
        <v>72.0</v>
      </c>
      <c r="BS53" s="262">
        <v>1.0</v>
      </c>
      <c r="BT53" s="262">
        <v>119.0</v>
      </c>
      <c r="BU53" s="262">
        <v>81.0</v>
      </c>
      <c r="BV53" s="262">
        <v>2.0</v>
      </c>
      <c r="BW53" s="262">
        <v>120.0</v>
      </c>
      <c r="BX53" s="262">
        <v>81.0</v>
      </c>
      <c r="BY53" s="262">
        <v>1.0</v>
      </c>
      <c r="BZ53" s="262">
        <v>72.0</v>
      </c>
      <c r="CA53" s="262">
        <v>48.0</v>
      </c>
      <c r="CB53" s="262">
        <v>2.0</v>
      </c>
      <c r="CC53" s="262">
        <v>75.0</v>
      </c>
      <c r="CD53" s="262">
        <v>52.0</v>
      </c>
      <c r="CE53" s="262">
        <v>2.0</v>
      </c>
      <c r="CF53" s="244"/>
      <c r="CG53" s="244"/>
      <c r="CH53" s="244"/>
      <c r="CI53" s="244"/>
      <c r="CJ53" s="244"/>
      <c r="CK53" s="244"/>
      <c r="CL53" s="262">
        <v>77.0</v>
      </c>
      <c r="CM53" s="262">
        <v>43.0</v>
      </c>
      <c r="CN53" s="262">
        <v>1.0</v>
      </c>
      <c r="CO53" s="244"/>
      <c r="CP53" s="244"/>
      <c r="CQ53" s="244"/>
    </row>
    <row r="54">
      <c r="A54" s="138">
        <v>2.0</v>
      </c>
      <c r="B54" s="590" t="s">
        <v>92</v>
      </c>
      <c r="C54" s="244"/>
      <c r="D54" s="244"/>
      <c r="E54" s="244"/>
      <c r="F54" s="262">
        <v>42.0</v>
      </c>
      <c r="G54" s="262">
        <v>28.0</v>
      </c>
      <c r="H54" s="262">
        <v>2.0</v>
      </c>
      <c r="I54" s="262">
        <f>68+20+35</f>
        <v>123</v>
      </c>
      <c r="J54" s="262">
        <f>61+19</f>
        <v>80</v>
      </c>
      <c r="K54" s="262">
        <f>1+1</f>
        <v>2</v>
      </c>
      <c r="L54" s="244">
        <f>35+35</f>
        <v>70</v>
      </c>
      <c r="M54" s="244">
        <f>23+18</f>
        <v>41</v>
      </c>
      <c r="N54" s="262">
        <v>1.0</v>
      </c>
      <c r="O54" s="244">
        <f>50+55+9</f>
        <v>114</v>
      </c>
      <c r="P54" s="262">
        <v>92.0</v>
      </c>
      <c r="Q54" s="262">
        <v>6.0</v>
      </c>
      <c r="R54" s="262">
        <v>98.0</v>
      </c>
      <c r="S54" s="262">
        <v>66.0</v>
      </c>
      <c r="T54" s="262">
        <v>3.0</v>
      </c>
      <c r="U54" s="262"/>
      <c r="V54" s="262"/>
      <c r="W54" s="262"/>
      <c r="X54" s="244"/>
      <c r="Y54" s="244"/>
      <c r="Z54" s="244"/>
      <c r="AA54" s="262"/>
      <c r="AB54" s="262"/>
      <c r="AC54" s="262"/>
      <c r="AD54" s="262">
        <v>122.0</v>
      </c>
      <c r="AE54" s="262">
        <v>86.0</v>
      </c>
      <c r="AF54" s="262">
        <v>2.0</v>
      </c>
      <c r="AG54" s="244">
        <f>17+70+25</f>
        <v>112</v>
      </c>
      <c r="AH54" s="262">
        <f>10+60</f>
        <v>70</v>
      </c>
      <c r="AI54" s="262">
        <v>5.0</v>
      </c>
      <c r="AJ54" s="652">
        <v>98.0</v>
      </c>
      <c r="AK54" s="652">
        <v>75.0</v>
      </c>
      <c r="AL54" s="652">
        <v>4.0</v>
      </c>
      <c r="AM54" s="252">
        <v>67.0</v>
      </c>
      <c r="AN54" s="252">
        <v>42.0</v>
      </c>
      <c r="AO54" s="252">
        <v>2.0</v>
      </c>
      <c r="AP54" s="262"/>
      <c r="AQ54" s="262"/>
      <c r="AR54" s="262"/>
      <c r="AS54" s="244"/>
      <c r="AT54" s="244"/>
      <c r="AU54" s="244"/>
      <c r="AV54" s="262">
        <v>74.0</v>
      </c>
      <c r="AW54" s="262">
        <v>58.0</v>
      </c>
      <c r="AX54" s="262">
        <v>2.0</v>
      </c>
      <c r="AY54" s="252">
        <v>108.0</v>
      </c>
      <c r="AZ54" s="252">
        <v>83.0</v>
      </c>
      <c r="BA54" s="252">
        <v>3.0</v>
      </c>
      <c r="BB54" s="262">
        <v>84.0</v>
      </c>
      <c r="BC54" s="262">
        <v>68.0</v>
      </c>
      <c r="BD54" s="262">
        <v>2.0</v>
      </c>
      <c r="BE54" s="262">
        <f>50+50+10</f>
        <v>110</v>
      </c>
      <c r="BF54" s="262">
        <f>39+41+8</f>
        <v>88</v>
      </c>
      <c r="BG54" s="262">
        <f>1+2</f>
        <v>3</v>
      </c>
      <c r="BH54" s="262">
        <v>102.0</v>
      </c>
      <c r="BI54" s="244">
        <f>24+38+26</f>
        <v>88</v>
      </c>
      <c r="BJ54" s="262">
        <v>3.0</v>
      </c>
      <c r="BK54" s="244"/>
      <c r="BL54" s="244"/>
      <c r="BM54" s="244"/>
      <c r="BN54" s="244"/>
      <c r="BO54" s="244"/>
      <c r="BP54" s="244"/>
      <c r="BQ54" s="262">
        <v>104.0</v>
      </c>
      <c r="BR54" s="262">
        <v>78.0</v>
      </c>
      <c r="BS54" s="262">
        <v>6.0</v>
      </c>
      <c r="BT54" s="262">
        <v>97.0</v>
      </c>
      <c r="BU54" s="262">
        <v>75.0</v>
      </c>
      <c r="BV54" s="262">
        <v>5.0</v>
      </c>
      <c r="BW54" s="262">
        <f>94+11</f>
        <v>105</v>
      </c>
      <c r="BX54" s="244">
        <f>52+25+9</f>
        <v>86</v>
      </c>
      <c r="BY54" s="262">
        <v>2.0</v>
      </c>
      <c r="BZ54" s="262">
        <v>68.0</v>
      </c>
      <c r="CA54" s="262">
        <v>52.0</v>
      </c>
      <c r="CB54" s="262">
        <v>1.0</v>
      </c>
      <c r="CC54" s="262">
        <v>76.0</v>
      </c>
      <c r="CD54" s="262">
        <v>64.0</v>
      </c>
      <c r="CE54" s="262">
        <v>3.0</v>
      </c>
      <c r="CF54" s="244"/>
      <c r="CG54" s="244"/>
      <c r="CH54" s="244"/>
      <c r="CI54" s="244"/>
      <c r="CJ54" s="244"/>
      <c r="CK54" s="244"/>
      <c r="CL54" s="262">
        <v>67.0</v>
      </c>
      <c r="CM54" s="262">
        <v>61.0</v>
      </c>
      <c r="CN54" s="262">
        <v>4.0</v>
      </c>
      <c r="CO54" s="244"/>
      <c r="CP54" s="244"/>
      <c r="CQ54" s="244"/>
    </row>
    <row r="56">
      <c r="A56" s="132" t="s">
        <v>0</v>
      </c>
      <c r="B56" s="575" t="s">
        <v>701</v>
      </c>
      <c r="C56" s="135">
        <v>1.0</v>
      </c>
      <c r="D56" s="22"/>
      <c r="E56" s="23"/>
      <c r="F56" s="135">
        <v>2.0</v>
      </c>
      <c r="G56" s="22"/>
      <c r="H56" s="23"/>
      <c r="I56" s="135">
        <v>3.0</v>
      </c>
      <c r="J56" s="22"/>
      <c r="K56" s="23"/>
      <c r="L56" s="135">
        <v>4.0</v>
      </c>
      <c r="M56" s="22"/>
      <c r="N56" s="23"/>
      <c r="O56" s="135">
        <v>5.0</v>
      </c>
      <c r="P56" s="22"/>
      <c r="Q56" s="23"/>
      <c r="R56" s="135">
        <v>6.0</v>
      </c>
      <c r="S56" s="22"/>
      <c r="T56" s="23"/>
      <c r="U56" s="135">
        <v>7.0</v>
      </c>
      <c r="V56" s="22"/>
      <c r="W56" s="23"/>
      <c r="X56" s="135">
        <v>8.0</v>
      </c>
      <c r="Y56" s="22"/>
      <c r="Z56" s="23"/>
      <c r="AA56" s="135">
        <v>9.0</v>
      </c>
      <c r="AB56" s="22"/>
      <c r="AC56" s="23"/>
      <c r="AD56" s="135">
        <v>10.0</v>
      </c>
      <c r="AE56" s="22"/>
      <c r="AF56" s="23"/>
      <c r="AG56" s="135">
        <v>11.0</v>
      </c>
      <c r="AH56" s="22"/>
      <c r="AI56" s="23"/>
      <c r="AJ56" s="135">
        <v>12.0</v>
      </c>
      <c r="AK56" s="22"/>
      <c r="AL56" s="23"/>
      <c r="AM56" s="135">
        <v>13.0</v>
      </c>
      <c r="AN56" s="22"/>
      <c r="AO56" s="23"/>
      <c r="AP56" s="135">
        <v>14.0</v>
      </c>
      <c r="AQ56" s="22"/>
      <c r="AR56" s="23"/>
      <c r="AS56" s="135">
        <v>15.0</v>
      </c>
      <c r="AT56" s="22"/>
      <c r="AU56" s="23"/>
      <c r="AV56" s="135">
        <v>16.0</v>
      </c>
      <c r="AW56" s="22"/>
      <c r="AX56" s="23"/>
      <c r="AY56" s="135">
        <v>17.0</v>
      </c>
      <c r="AZ56" s="22"/>
      <c r="BA56" s="23"/>
      <c r="BB56" s="135">
        <v>18.0</v>
      </c>
      <c r="BC56" s="22"/>
      <c r="BD56" s="23"/>
      <c r="BE56" s="135">
        <v>19.0</v>
      </c>
      <c r="BF56" s="22"/>
      <c r="BG56" s="23"/>
      <c r="BH56" s="135">
        <v>20.0</v>
      </c>
      <c r="BI56" s="22"/>
      <c r="BJ56" s="23"/>
      <c r="BK56" s="135">
        <v>21.0</v>
      </c>
      <c r="BL56" s="22"/>
      <c r="BM56" s="23"/>
      <c r="BN56" s="135">
        <v>22.0</v>
      </c>
      <c r="BO56" s="22"/>
      <c r="BP56" s="23"/>
      <c r="BQ56" s="135">
        <v>23.0</v>
      </c>
      <c r="BR56" s="22"/>
      <c r="BS56" s="23"/>
      <c r="BT56" s="135">
        <v>24.0</v>
      </c>
      <c r="BU56" s="22"/>
      <c r="BV56" s="23"/>
      <c r="BW56" s="135">
        <v>25.0</v>
      </c>
      <c r="BX56" s="22"/>
      <c r="BY56" s="23"/>
      <c r="BZ56" s="135">
        <v>26.0</v>
      </c>
      <c r="CA56" s="22"/>
      <c r="CB56" s="23"/>
      <c r="CC56" s="135">
        <v>27.0</v>
      </c>
      <c r="CD56" s="22"/>
      <c r="CE56" s="23"/>
      <c r="CF56" s="135">
        <v>28.0</v>
      </c>
      <c r="CG56" s="22"/>
      <c r="CH56" s="23"/>
      <c r="CI56" s="135">
        <v>29.0</v>
      </c>
      <c r="CJ56" s="22"/>
      <c r="CK56" s="23"/>
      <c r="CL56" s="135">
        <v>30.0</v>
      </c>
      <c r="CM56" s="22"/>
      <c r="CN56" s="23"/>
      <c r="CO56" s="135">
        <v>31.0</v>
      </c>
      <c r="CP56" s="22"/>
      <c r="CQ56" s="23"/>
    </row>
    <row r="57">
      <c r="A57" s="24"/>
      <c r="B57" s="489" t="s">
        <v>9</v>
      </c>
      <c r="C57" s="144" t="s">
        <v>3045</v>
      </c>
      <c r="D57" s="144" t="s">
        <v>2802</v>
      </c>
      <c r="E57" s="144" t="s">
        <v>2803</v>
      </c>
      <c r="F57" s="144" t="s">
        <v>3045</v>
      </c>
      <c r="G57" s="144" t="s">
        <v>2802</v>
      </c>
      <c r="H57" s="144" t="s">
        <v>2803</v>
      </c>
      <c r="I57" s="144" t="s">
        <v>3045</v>
      </c>
      <c r="J57" s="144" t="s">
        <v>2802</v>
      </c>
      <c r="K57" s="144" t="s">
        <v>2803</v>
      </c>
      <c r="L57" s="144" t="s">
        <v>3045</v>
      </c>
      <c r="M57" s="144" t="s">
        <v>2802</v>
      </c>
      <c r="N57" s="144" t="s">
        <v>2803</v>
      </c>
      <c r="O57" s="144" t="s">
        <v>3045</v>
      </c>
      <c r="P57" s="144" t="s">
        <v>2802</v>
      </c>
      <c r="Q57" s="144" t="s">
        <v>2803</v>
      </c>
      <c r="R57" s="144" t="s">
        <v>3045</v>
      </c>
      <c r="S57" s="144" t="s">
        <v>2802</v>
      </c>
      <c r="T57" s="144" t="s">
        <v>2803</v>
      </c>
      <c r="U57" s="144" t="s">
        <v>3045</v>
      </c>
      <c r="V57" s="144" t="s">
        <v>2802</v>
      </c>
      <c r="W57" s="144" t="s">
        <v>2803</v>
      </c>
      <c r="X57" s="144" t="s">
        <v>3045</v>
      </c>
      <c r="Y57" s="144" t="s">
        <v>2802</v>
      </c>
      <c r="Z57" s="144" t="s">
        <v>2803</v>
      </c>
      <c r="AA57" s="144" t="s">
        <v>3045</v>
      </c>
      <c r="AB57" s="144" t="s">
        <v>2802</v>
      </c>
      <c r="AC57" s="144" t="s">
        <v>2803</v>
      </c>
      <c r="AD57" s="144" t="s">
        <v>3045</v>
      </c>
      <c r="AE57" s="144" t="s">
        <v>2802</v>
      </c>
      <c r="AF57" s="144" t="s">
        <v>2803</v>
      </c>
      <c r="AG57" s="144" t="s">
        <v>3045</v>
      </c>
      <c r="AH57" s="144" t="s">
        <v>2802</v>
      </c>
      <c r="AI57" s="144" t="s">
        <v>2803</v>
      </c>
      <c r="AJ57" s="144" t="s">
        <v>3045</v>
      </c>
      <c r="AK57" s="144" t="s">
        <v>2802</v>
      </c>
      <c r="AL57" s="144" t="s">
        <v>2803</v>
      </c>
      <c r="AM57" s="144" t="s">
        <v>3045</v>
      </c>
      <c r="AN57" s="144" t="s">
        <v>2802</v>
      </c>
      <c r="AO57" s="144" t="s">
        <v>2803</v>
      </c>
      <c r="AP57" s="144" t="s">
        <v>3045</v>
      </c>
      <c r="AQ57" s="144" t="s">
        <v>2802</v>
      </c>
      <c r="AR57" s="144" t="s">
        <v>2803</v>
      </c>
      <c r="AS57" s="144" t="s">
        <v>3045</v>
      </c>
      <c r="AT57" s="144" t="s">
        <v>2802</v>
      </c>
      <c r="AU57" s="144" t="s">
        <v>2803</v>
      </c>
      <c r="AV57" s="144" t="s">
        <v>3045</v>
      </c>
      <c r="AW57" s="144" t="s">
        <v>2802</v>
      </c>
      <c r="AX57" s="144" t="s">
        <v>2803</v>
      </c>
      <c r="AY57" s="144" t="s">
        <v>3045</v>
      </c>
      <c r="AZ57" s="144" t="s">
        <v>2802</v>
      </c>
      <c r="BA57" s="144" t="s">
        <v>2803</v>
      </c>
      <c r="BB57" s="144" t="s">
        <v>3045</v>
      </c>
      <c r="BC57" s="144" t="s">
        <v>2802</v>
      </c>
      <c r="BD57" s="144" t="s">
        <v>2803</v>
      </c>
      <c r="BE57" s="144" t="s">
        <v>3045</v>
      </c>
      <c r="BF57" s="144" t="s">
        <v>2802</v>
      </c>
      <c r="BG57" s="144" t="s">
        <v>2803</v>
      </c>
      <c r="BH57" s="144" t="s">
        <v>3045</v>
      </c>
      <c r="BI57" s="144" t="s">
        <v>2802</v>
      </c>
      <c r="BJ57" s="144" t="s">
        <v>2803</v>
      </c>
      <c r="BK57" s="144" t="s">
        <v>3045</v>
      </c>
      <c r="BL57" s="144" t="s">
        <v>2802</v>
      </c>
      <c r="BM57" s="144" t="s">
        <v>2803</v>
      </c>
      <c r="BN57" s="144" t="s">
        <v>3045</v>
      </c>
      <c r="BO57" s="144" t="s">
        <v>2802</v>
      </c>
      <c r="BP57" s="144" t="s">
        <v>2803</v>
      </c>
      <c r="BQ57" s="144" t="s">
        <v>3045</v>
      </c>
      <c r="BR57" s="144" t="s">
        <v>2802</v>
      </c>
      <c r="BS57" s="144" t="s">
        <v>2803</v>
      </c>
      <c r="BT57" s="144" t="s">
        <v>3045</v>
      </c>
      <c r="BU57" s="144" t="s">
        <v>2802</v>
      </c>
      <c r="BV57" s="144" t="s">
        <v>2803</v>
      </c>
      <c r="BW57" s="144" t="s">
        <v>3045</v>
      </c>
      <c r="BX57" s="144" t="s">
        <v>2802</v>
      </c>
      <c r="BY57" s="144" t="s">
        <v>2803</v>
      </c>
      <c r="BZ57" s="144" t="s">
        <v>3045</v>
      </c>
      <c r="CA57" s="144" t="s">
        <v>2802</v>
      </c>
      <c r="CB57" s="144" t="s">
        <v>2803</v>
      </c>
      <c r="CC57" s="144" t="s">
        <v>3045</v>
      </c>
      <c r="CD57" s="144" t="s">
        <v>2802</v>
      </c>
      <c r="CE57" s="144" t="s">
        <v>2803</v>
      </c>
      <c r="CF57" s="144" t="s">
        <v>3045</v>
      </c>
      <c r="CG57" s="144" t="s">
        <v>2802</v>
      </c>
      <c r="CH57" s="144" t="s">
        <v>2803</v>
      </c>
      <c r="CI57" s="144" t="s">
        <v>3045</v>
      </c>
      <c r="CJ57" s="144" t="s">
        <v>2802</v>
      </c>
      <c r="CK57" s="144" t="s">
        <v>2803</v>
      </c>
      <c r="CL57" s="144" t="s">
        <v>3045</v>
      </c>
      <c r="CM57" s="144" t="s">
        <v>2802</v>
      </c>
      <c r="CN57" s="144" t="s">
        <v>2803</v>
      </c>
      <c r="CO57" s="144" t="s">
        <v>3045</v>
      </c>
      <c r="CP57" s="144" t="s">
        <v>2802</v>
      </c>
      <c r="CQ57" s="144" t="s">
        <v>2803</v>
      </c>
    </row>
    <row r="58">
      <c r="A58" s="138">
        <v>1.0</v>
      </c>
      <c r="B58" s="262" t="s">
        <v>38</v>
      </c>
      <c r="C58" s="262">
        <v>62.0</v>
      </c>
      <c r="D58" s="262">
        <v>48.0</v>
      </c>
      <c r="E58" s="262">
        <v>1.0</v>
      </c>
      <c r="F58" s="262">
        <v>79.0</v>
      </c>
      <c r="G58" s="262">
        <v>51.0</v>
      </c>
      <c r="H58" s="262">
        <v>2.0</v>
      </c>
      <c r="I58" s="262">
        <v>90.0</v>
      </c>
      <c r="J58" s="262">
        <v>71.0</v>
      </c>
      <c r="K58" s="262">
        <v>1.0</v>
      </c>
      <c r="L58" s="244"/>
      <c r="M58" s="244"/>
      <c r="N58" s="244"/>
      <c r="O58" s="247"/>
      <c r="P58" s="247"/>
      <c r="Q58" s="247"/>
      <c r="R58" s="244"/>
      <c r="S58" s="244"/>
      <c r="T58" s="244"/>
      <c r="U58" s="262">
        <v>79.0</v>
      </c>
      <c r="V58" s="262">
        <v>48.0</v>
      </c>
      <c r="W58" s="262">
        <v>1.0</v>
      </c>
      <c r="X58" s="262">
        <v>65.0</v>
      </c>
      <c r="Y58" s="262">
        <v>41.0</v>
      </c>
      <c r="Z58" s="262">
        <v>2.0</v>
      </c>
      <c r="AA58" s="262">
        <v>89.0</v>
      </c>
      <c r="AB58" s="262">
        <v>57.0</v>
      </c>
      <c r="AC58" s="262">
        <v>2.0</v>
      </c>
      <c r="AD58" s="262">
        <v>62.0</v>
      </c>
      <c r="AE58" s="262">
        <v>33.0</v>
      </c>
      <c r="AF58" s="262">
        <v>2.0</v>
      </c>
      <c r="AG58" s="244"/>
      <c r="AH58" s="244"/>
      <c r="AI58" s="244"/>
      <c r="AJ58" s="244"/>
      <c r="AK58" s="244"/>
      <c r="AL58" s="244"/>
      <c r="AM58" s="244"/>
      <c r="AN58" s="244"/>
      <c r="AO58" s="244"/>
      <c r="AP58" s="244"/>
      <c r="AQ58" s="244"/>
      <c r="AR58" s="244"/>
      <c r="AS58" s="262">
        <v>59.0</v>
      </c>
      <c r="AT58" s="262">
        <v>31.0</v>
      </c>
      <c r="AU58" s="262">
        <v>1.0</v>
      </c>
      <c r="AV58" s="262">
        <v>92.0</v>
      </c>
      <c r="AW58" s="262">
        <v>71.0</v>
      </c>
      <c r="AX58" s="262">
        <v>1.0</v>
      </c>
      <c r="AY58" s="262">
        <v>56.0</v>
      </c>
      <c r="AZ58" s="262">
        <v>37.0</v>
      </c>
      <c r="BA58" s="262">
        <v>2.0</v>
      </c>
      <c r="BB58" s="262">
        <v>89.0</v>
      </c>
      <c r="BC58" s="262">
        <v>64.0</v>
      </c>
      <c r="BD58" s="262">
        <v>1.0</v>
      </c>
      <c r="BE58" s="244"/>
      <c r="BF58" s="244"/>
      <c r="BG58" s="244"/>
      <c r="BH58" s="244"/>
      <c r="BI58" s="244"/>
      <c r="BJ58" s="244"/>
      <c r="BK58" s="262">
        <v>89.0</v>
      </c>
      <c r="BL58" s="262">
        <v>61.0</v>
      </c>
      <c r="BM58" s="262">
        <v>2.0</v>
      </c>
      <c r="BN58" s="262">
        <v>113.0</v>
      </c>
      <c r="BO58" s="262">
        <v>79.0</v>
      </c>
      <c r="BP58" s="262">
        <v>0.0</v>
      </c>
      <c r="BQ58" s="262">
        <v>125.0</v>
      </c>
      <c r="BR58" s="262">
        <v>90.0</v>
      </c>
      <c r="BS58" s="262">
        <v>2.0</v>
      </c>
      <c r="BT58" s="262">
        <v>89.0</v>
      </c>
      <c r="BU58" s="262">
        <v>57.0</v>
      </c>
      <c r="BV58" s="262">
        <v>1.0</v>
      </c>
      <c r="BW58" s="262">
        <v>91.0</v>
      </c>
      <c r="BX58" s="262">
        <v>72.0</v>
      </c>
      <c r="BY58" s="262">
        <v>0.0</v>
      </c>
      <c r="BZ58" s="244"/>
      <c r="CA58" s="244"/>
      <c r="CB58" s="244"/>
      <c r="CC58" s="244"/>
      <c r="CD58" s="244"/>
      <c r="CE58" s="244"/>
      <c r="CF58" s="262">
        <v>45.0</v>
      </c>
      <c r="CG58" s="262">
        <v>28.0</v>
      </c>
      <c r="CH58" s="262">
        <v>2.0</v>
      </c>
      <c r="CI58" s="262">
        <v>88.0</v>
      </c>
      <c r="CJ58" s="262">
        <v>63.0</v>
      </c>
      <c r="CK58" s="262">
        <v>2.0</v>
      </c>
      <c r="CL58" s="262">
        <v>63.0</v>
      </c>
      <c r="CM58" s="262">
        <v>39.0</v>
      </c>
      <c r="CN58" s="262">
        <v>1.0</v>
      </c>
      <c r="CO58" s="262">
        <v>85.0</v>
      </c>
      <c r="CP58" s="262">
        <v>59.0</v>
      </c>
      <c r="CQ58" s="262">
        <v>2.0</v>
      </c>
    </row>
    <row r="59">
      <c r="A59" s="138">
        <v>2.0</v>
      </c>
      <c r="B59" s="590" t="s">
        <v>92</v>
      </c>
      <c r="C59" s="262">
        <v>86.0</v>
      </c>
      <c r="D59" s="262">
        <v>72.0</v>
      </c>
      <c r="E59" s="262">
        <v>3.0</v>
      </c>
      <c r="F59" s="262">
        <v>102.0</v>
      </c>
      <c r="G59" s="262">
        <v>85.0</v>
      </c>
      <c r="H59" s="262">
        <v>6.0</v>
      </c>
      <c r="I59" s="262">
        <v>92.0</v>
      </c>
      <c r="J59" s="262">
        <v>79.0</v>
      </c>
      <c r="K59" s="262">
        <v>6.0</v>
      </c>
      <c r="L59" s="262">
        <v>72.0</v>
      </c>
      <c r="M59" s="262">
        <v>59.0</v>
      </c>
      <c r="N59" s="262">
        <v>3.0</v>
      </c>
      <c r="O59" s="194"/>
      <c r="P59" s="194"/>
      <c r="Q59" s="194"/>
      <c r="R59" s="244"/>
      <c r="S59" s="244"/>
      <c r="T59" s="244"/>
      <c r="U59" s="262">
        <v>101.0</v>
      </c>
      <c r="V59" s="262">
        <v>93.0</v>
      </c>
      <c r="W59" s="262">
        <v>6.0</v>
      </c>
      <c r="X59" s="262">
        <v>93.0</v>
      </c>
      <c r="Y59" s="262">
        <v>77.0</v>
      </c>
      <c r="Z59" s="262">
        <v>3.0</v>
      </c>
      <c r="AA59" s="262">
        <v>73.0</v>
      </c>
      <c r="AB59" s="262">
        <v>54.0</v>
      </c>
      <c r="AC59" s="262">
        <v>2.0</v>
      </c>
      <c r="AD59" s="244">
        <f>50+18</f>
        <v>68</v>
      </c>
      <c r="AE59" s="244">
        <f>50-4-8+15</f>
        <v>53</v>
      </c>
      <c r="AF59" s="262">
        <v>4.0</v>
      </c>
      <c r="AG59" s="262">
        <v>87.0</v>
      </c>
      <c r="AH59" s="262">
        <v>76.0</v>
      </c>
      <c r="AI59" s="262">
        <v>2.0</v>
      </c>
      <c r="AJ59" s="244"/>
      <c r="AK59" s="244"/>
      <c r="AL59" s="244"/>
      <c r="AM59" s="244"/>
      <c r="AN59" s="244"/>
      <c r="AO59" s="244"/>
      <c r="AP59" s="262">
        <v>77.0</v>
      </c>
      <c r="AQ59" s="262">
        <v>58.0</v>
      </c>
      <c r="AR59" s="262">
        <v>2.0</v>
      </c>
      <c r="AS59" s="262">
        <v>94.0</v>
      </c>
      <c r="AT59" s="262">
        <v>76.0</v>
      </c>
      <c r="AU59" s="262">
        <v>2.0</v>
      </c>
      <c r="AV59" s="262">
        <v>88.0</v>
      </c>
      <c r="AW59" s="262">
        <v>65.0</v>
      </c>
      <c r="AX59" s="262">
        <v>2.0</v>
      </c>
      <c r="AY59" s="262">
        <v>83.0</v>
      </c>
      <c r="AZ59" s="262">
        <v>69.0</v>
      </c>
      <c r="BA59" s="262">
        <v>2.0</v>
      </c>
      <c r="BB59" s="262">
        <v>62.0</v>
      </c>
      <c r="BC59" s="262">
        <v>48.0</v>
      </c>
      <c r="BD59" s="262">
        <v>1.0</v>
      </c>
      <c r="BE59" s="244"/>
      <c r="BF59" s="244"/>
      <c r="BG59" s="244"/>
      <c r="BH59" s="244"/>
      <c r="BI59" s="244"/>
      <c r="BJ59" s="244"/>
      <c r="BK59" s="262">
        <v>101.0</v>
      </c>
      <c r="BL59" s="262">
        <v>85.0</v>
      </c>
      <c r="BM59" s="262">
        <v>3.0</v>
      </c>
      <c r="BN59" s="262">
        <v>66.0</v>
      </c>
      <c r="BO59" s="262">
        <v>43.0</v>
      </c>
      <c r="BP59" s="262">
        <v>1.0</v>
      </c>
      <c r="BQ59" s="262">
        <v>109.0</v>
      </c>
      <c r="BR59" s="262">
        <v>87.0</v>
      </c>
      <c r="BS59" s="262">
        <v>2.0</v>
      </c>
      <c r="BT59" s="262">
        <v>53.0</v>
      </c>
      <c r="BU59" s="262">
        <v>38.0</v>
      </c>
      <c r="BV59" s="262">
        <v>1.0</v>
      </c>
      <c r="BW59" s="244"/>
      <c r="BX59" s="244"/>
      <c r="BY59" s="244"/>
      <c r="BZ59" s="244"/>
      <c r="CA59" s="244"/>
      <c r="CB59" s="244"/>
      <c r="CC59" s="244"/>
      <c r="CD59" s="244"/>
      <c r="CE59" s="244"/>
      <c r="CF59" s="262">
        <v>69.0</v>
      </c>
      <c r="CG59" s="262">
        <v>58.0</v>
      </c>
      <c r="CH59" s="262">
        <v>1.0</v>
      </c>
      <c r="CI59" s="262">
        <v>95.0</v>
      </c>
      <c r="CJ59" s="244">
        <f>CI59-7-CK59</f>
        <v>85</v>
      </c>
      <c r="CK59" s="262">
        <v>3.0</v>
      </c>
      <c r="CL59" s="262">
        <v>60.0</v>
      </c>
      <c r="CM59" s="262">
        <v>43.0</v>
      </c>
      <c r="CN59" s="262">
        <v>1.0</v>
      </c>
      <c r="CO59" s="244">
        <f>48+49+15</f>
        <v>112</v>
      </c>
      <c r="CP59" s="244">
        <f>43+42+10</f>
        <v>95</v>
      </c>
      <c r="CQ59" s="262">
        <v>4.0</v>
      </c>
    </row>
    <row r="61">
      <c r="A61" s="132" t="s">
        <v>0</v>
      </c>
      <c r="B61" s="575" t="s">
        <v>741</v>
      </c>
      <c r="C61" s="135">
        <v>1.0</v>
      </c>
      <c r="D61" s="22"/>
      <c r="E61" s="23"/>
      <c r="F61" s="135">
        <v>2.0</v>
      </c>
      <c r="G61" s="22"/>
      <c r="H61" s="23"/>
      <c r="I61" s="135">
        <v>3.0</v>
      </c>
      <c r="J61" s="22"/>
      <c r="K61" s="23"/>
      <c r="L61" s="135">
        <v>4.0</v>
      </c>
      <c r="M61" s="22"/>
      <c r="N61" s="23"/>
      <c r="O61" s="135">
        <v>5.0</v>
      </c>
      <c r="P61" s="22"/>
      <c r="Q61" s="23"/>
      <c r="R61" s="135">
        <v>6.0</v>
      </c>
      <c r="S61" s="22"/>
      <c r="T61" s="23"/>
      <c r="U61" s="135">
        <v>7.0</v>
      </c>
      <c r="V61" s="22"/>
      <c r="W61" s="23"/>
      <c r="X61" s="135">
        <v>8.0</v>
      </c>
      <c r="Y61" s="22"/>
      <c r="Z61" s="23"/>
      <c r="AA61" s="135">
        <v>9.0</v>
      </c>
      <c r="AB61" s="22"/>
      <c r="AC61" s="23"/>
      <c r="AD61" s="135">
        <v>10.0</v>
      </c>
      <c r="AE61" s="22"/>
      <c r="AF61" s="23"/>
      <c r="AG61" s="135">
        <v>11.0</v>
      </c>
      <c r="AH61" s="22"/>
      <c r="AI61" s="23"/>
      <c r="AJ61" s="135">
        <v>12.0</v>
      </c>
      <c r="AK61" s="22"/>
      <c r="AL61" s="23"/>
      <c r="AM61" s="135">
        <v>13.0</v>
      </c>
      <c r="AN61" s="22"/>
      <c r="AO61" s="23"/>
      <c r="AP61" s="135">
        <v>14.0</v>
      </c>
      <c r="AQ61" s="22"/>
      <c r="AR61" s="23"/>
      <c r="AS61" s="135">
        <v>15.0</v>
      </c>
      <c r="AT61" s="22"/>
      <c r="AU61" s="23"/>
      <c r="AV61" s="135">
        <v>16.0</v>
      </c>
      <c r="AW61" s="22"/>
      <c r="AX61" s="23"/>
      <c r="AY61" s="135">
        <v>17.0</v>
      </c>
      <c r="AZ61" s="22"/>
      <c r="BA61" s="23"/>
      <c r="BB61" s="135">
        <v>18.0</v>
      </c>
      <c r="BC61" s="22"/>
      <c r="BD61" s="23"/>
      <c r="BE61" s="135">
        <v>19.0</v>
      </c>
      <c r="BF61" s="22"/>
      <c r="BG61" s="23"/>
      <c r="BH61" s="135">
        <v>20.0</v>
      </c>
      <c r="BI61" s="22"/>
      <c r="BJ61" s="23"/>
      <c r="BK61" s="135">
        <v>21.0</v>
      </c>
      <c r="BL61" s="22"/>
      <c r="BM61" s="23"/>
      <c r="BN61" s="135">
        <v>22.0</v>
      </c>
      <c r="BO61" s="22"/>
      <c r="BP61" s="23"/>
      <c r="BQ61" s="135">
        <v>23.0</v>
      </c>
      <c r="BR61" s="22"/>
      <c r="BS61" s="23"/>
      <c r="BT61" s="135">
        <v>24.0</v>
      </c>
      <c r="BU61" s="22"/>
      <c r="BV61" s="23"/>
      <c r="BW61" s="135">
        <v>25.0</v>
      </c>
      <c r="BX61" s="22"/>
      <c r="BY61" s="23"/>
      <c r="BZ61" s="135">
        <v>26.0</v>
      </c>
      <c r="CA61" s="22"/>
      <c r="CB61" s="23"/>
      <c r="CC61" s="135">
        <v>27.0</v>
      </c>
      <c r="CD61" s="22"/>
      <c r="CE61" s="23"/>
      <c r="CF61" s="135">
        <v>28.0</v>
      </c>
      <c r="CG61" s="22"/>
      <c r="CH61" s="23"/>
      <c r="CI61" s="135">
        <v>29.0</v>
      </c>
      <c r="CJ61" s="22"/>
      <c r="CK61" s="23"/>
      <c r="CL61" s="135">
        <v>30.0</v>
      </c>
      <c r="CM61" s="22"/>
      <c r="CN61" s="23"/>
      <c r="CO61" s="135">
        <v>31.0</v>
      </c>
      <c r="CP61" s="22"/>
      <c r="CQ61" s="23"/>
    </row>
    <row r="62">
      <c r="A62" s="24"/>
      <c r="B62" s="489" t="s">
        <v>9</v>
      </c>
      <c r="C62" s="144" t="s">
        <v>3045</v>
      </c>
      <c r="D62" s="144" t="s">
        <v>2802</v>
      </c>
      <c r="E62" s="144" t="s">
        <v>2803</v>
      </c>
      <c r="F62" s="144" t="s">
        <v>3045</v>
      </c>
      <c r="G62" s="144" t="s">
        <v>2802</v>
      </c>
      <c r="H62" s="144" t="s">
        <v>2803</v>
      </c>
      <c r="I62" s="144" t="s">
        <v>3045</v>
      </c>
      <c r="J62" s="144" t="s">
        <v>2802</v>
      </c>
      <c r="K62" s="144" t="s">
        <v>2803</v>
      </c>
      <c r="L62" s="144" t="s">
        <v>3045</v>
      </c>
      <c r="M62" s="144" t="s">
        <v>2802</v>
      </c>
      <c r="N62" s="144" t="s">
        <v>2803</v>
      </c>
      <c r="O62" s="144" t="s">
        <v>3045</v>
      </c>
      <c r="P62" s="144" t="s">
        <v>2802</v>
      </c>
      <c r="Q62" s="144" t="s">
        <v>2803</v>
      </c>
      <c r="R62" s="144" t="s">
        <v>3045</v>
      </c>
      <c r="S62" s="144" t="s">
        <v>2802</v>
      </c>
      <c r="T62" s="144" t="s">
        <v>2803</v>
      </c>
      <c r="U62" s="144" t="s">
        <v>3045</v>
      </c>
      <c r="V62" s="144" t="s">
        <v>2802</v>
      </c>
      <c r="W62" s="144" t="s">
        <v>2803</v>
      </c>
      <c r="X62" s="144" t="s">
        <v>3045</v>
      </c>
      <c r="Y62" s="144" t="s">
        <v>2802</v>
      </c>
      <c r="Z62" s="144" t="s">
        <v>2803</v>
      </c>
      <c r="AA62" s="144" t="s">
        <v>3045</v>
      </c>
      <c r="AB62" s="144" t="s">
        <v>2802</v>
      </c>
      <c r="AC62" s="144" t="s">
        <v>2803</v>
      </c>
      <c r="AD62" s="144" t="s">
        <v>3045</v>
      </c>
      <c r="AE62" s="144" t="s">
        <v>2802</v>
      </c>
      <c r="AF62" s="144" t="s">
        <v>2803</v>
      </c>
      <c r="AG62" s="144" t="s">
        <v>3045</v>
      </c>
      <c r="AH62" s="144" t="s">
        <v>2802</v>
      </c>
      <c r="AI62" s="144" t="s">
        <v>2803</v>
      </c>
      <c r="AJ62" s="144" t="s">
        <v>3045</v>
      </c>
      <c r="AK62" s="144" t="s">
        <v>2802</v>
      </c>
      <c r="AL62" s="144" t="s">
        <v>2803</v>
      </c>
      <c r="AM62" s="144" t="s">
        <v>3045</v>
      </c>
      <c r="AN62" s="144" t="s">
        <v>2802</v>
      </c>
      <c r="AO62" s="144" t="s">
        <v>2803</v>
      </c>
      <c r="AP62" s="144" t="s">
        <v>3045</v>
      </c>
      <c r="AQ62" s="144" t="s">
        <v>2802</v>
      </c>
      <c r="AR62" s="144" t="s">
        <v>2803</v>
      </c>
      <c r="AS62" s="144" t="s">
        <v>3045</v>
      </c>
      <c r="AT62" s="144" t="s">
        <v>2802</v>
      </c>
      <c r="AU62" s="144" t="s">
        <v>2803</v>
      </c>
      <c r="AV62" s="144" t="s">
        <v>3045</v>
      </c>
      <c r="AW62" s="144" t="s">
        <v>2802</v>
      </c>
      <c r="AX62" s="144" t="s">
        <v>2803</v>
      </c>
      <c r="AY62" s="144" t="s">
        <v>3045</v>
      </c>
      <c r="AZ62" s="144" t="s">
        <v>2802</v>
      </c>
      <c r="BA62" s="144" t="s">
        <v>2803</v>
      </c>
      <c r="BB62" s="144" t="s">
        <v>3045</v>
      </c>
      <c r="BC62" s="144" t="s">
        <v>2802</v>
      </c>
      <c r="BD62" s="144" t="s">
        <v>2803</v>
      </c>
      <c r="BE62" s="144" t="s">
        <v>3045</v>
      </c>
      <c r="BF62" s="144" t="s">
        <v>2802</v>
      </c>
      <c r="BG62" s="144" t="s">
        <v>2803</v>
      </c>
      <c r="BH62" s="144" t="s">
        <v>3045</v>
      </c>
      <c r="BI62" s="144" t="s">
        <v>2802</v>
      </c>
      <c r="BJ62" s="144" t="s">
        <v>2803</v>
      </c>
      <c r="BK62" s="144" t="s">
        <v>3045</v>
      </c>
      <c r="BL62" s="144" t="s">
        <v>2802</v>
      </c>
      <c r="BM62" s="144" t="s">
        <v>2803</v>
      </c>
      <c r="BN62" s="144" t="s">
        <v>3045</v>
      </c>
      <c r="BO62" s="144" t="s">
        <v>2802</v>
      </c>
      <c r="BP62" s="144" t="s">
        <v>2803</v>
      </c>
      <c r="BQ62" s="144" t="s">
        <v>3045</v>
      </c>
      <c r="BR62" s="144" t="s">
        <v>2802</v>
      </c>
      <c r="BS62" s="144" t="s">
        <v>2803</v>
      </c>
      <c r="BT62" s="144" t="s">
        <v>3045</v>
      </c>
      <c r="BU62" s="144" t="s">
        <v>2802</v>
      </c>
      <c r="BV62" s="144" t="s">
        <v>2803</v>
      </c>
      <c r="BW62" s="144" t="s">
        <v>3045</v>
      </c>
      <c r="BX62" s="144" t="s">
        <v>2802</v>
      </c>
      <c r="BY62" s="144" t="s">
        <v>2803</v>
      </c>
      <c r="BZ62" s="144" t="s">
        <v>3045</v>
      </c>
      <c r="CA62" s="144" t="s">
        <v>2802</v>
      </c>
      <c r="CB62" s="144" t="s">
        <v>2803</v>
      </c>
      <c r="CC62" s="144" t="s">
        <v>3045</v>
      </c>
      <c r="CD62" s="144" t="s">
        <v>2802</v>
      </c>
      <c r="CE62" s="144" t="s">
        <v>2803</v>
      </c>
      <c r="CF62" s="144" t="s">
        <v>3045</v>
      </c>
      <c r="CG62" s="144" t="s">
        <v>2802</v>
      </c>
      <c r="CH62" s="144" t="s">
        <v>2803</v>
      </c>
      <c r="CI62" s="144" t="s">
        <v>3045</v>
      </c>
      <c r="CJ62" s="144" t="s">
        <v>2802</v>
      </c>
      <c r="CK62" s="144" t="s">
        <v>2803</v>
      </c>
      <c r="CL62" s="144" t="s">
        <v>3045</v>
      </c>
      <c r="CM62" s="144" t="s">
        <v>2802</v>
      </c>
      <c r="CN62" s="144" t="s">
        <v>2803</v>
      </c>
      <c r="CO62" s="144" t="s">
        <v>3045</v>
      </c>
      <c r="CP62" s="144" t="s">
        <v>2802</v>
      </c>
      <c r="CQ62" s="144" t="s">
        <v>2803</v>
      </c>
    </row>
    <row r="63">
      <c r="A63" s="138">
        <v>1.0</v>
      </c>
      <c r="B63" s="262" t="s">
        <v>38</v>
      </c>
      <c r="C63" s="262">
        <v>84.0</v>
      </c>
      <c r="D63" s="262">
        <v>61.0</v>
      </c>
      <c r="E63" s="262">
        <v>1.0</v>
      </c>
      <c r="F63" s="262"/>
      <c r="G63" s="262"/>
      <c r="H63" s="262"/>
      <c r="I63" s="244"/>
      <c r="J63" s="244"/>
      <c r="K63" s="244"/>
      <c r="L63" s="262">
        <v>48.0</v>
      </c>
      <c r="M63" s="262">
        <v>24.0</v>
      </c>
      <c r="N63" s="262">
        <v>0.0</v>
      </c>
      <c r="O63" s="262">
        <v>72.0</v>
      </c>
      <c r="P63" s="262">
        <v>47.0</v>
      </c>
      <c r="Q63" s="262">
        <v>1.0</v>
      </c>
      <c r="R63" s="262">
        <v>92.0</v>
      </c>
      <c r="S63" s="262">
        <v>63.0</v>
      </c>
      <c r="T63" s="262">
        <v>2.0</v>
      </c>
      <c r="U63" s="262">
        <v>59.0</v>
      </c>
      <c r="V63" s="262">
        <v>32.0</v>
      </c>
      <c r="W63" s="262">
        <v>0.0</v>
      </c>
      <c r="X63" s="262">
        <v>78.0</v>
      </c>
      <c r="Y63" s="262">
        <v>52.0</v>
      </c>
      <c r="Z63" s="262">
        <v>2.0</v>
      </c>
      <c r="AA63" s="244"/>
      <c r="AB63" s="244"/>
      <c r="AC63" s="244"/>
      <c r="AD63" s="244"/>
      <c r="AE63" s="244"/>
      <c r="AF63" s="244"/>
      <c r="AG63" s="262">
        <v>73.0</v>
      </c>
      <c r="AH63" s="262">
        <v>51.0</v>
      </c>
      <c r="AI63" s="262">
        <v>1.0</v>
      </c>
      <c r="AJ63" s="262">
        <v>81.0</v>
      </c>
      <c r="AK63" s="262">
        <v>62.0</v>
      </c>
      <c r="AL63" s="262">
        <v>2.0</v>
      </c>
      <c r="AM63" s="262">
        <v>84.0</v>
      </c>
      <c r="AN63" s="262">
        <v>53.0</v>
      </c>
      <c r="AO63" s="262">
        <v>1.0</v>
      </c>
      <c r="AP63" s="262">
        <v>93.0</v>
      </c>
      <c r="AQ63" s="262">
        <v>71.0</v>
      </c>
      <c r="AR63" s="262">
        <v>2.0</v>
      </c>
      <c r="AS63" s="262">
        <v>62.0</v>
      </c>
      <c r="AT63" s="262">
        <v>43.0</v>
      </c>
      <c r="AU63" s="262">
        <v>1.0</v>
      </c>
      <c r="AV63" s="244"/>
      <c r="AW63" s="244"/>
      <c r="AX63" s="244"/>
      <c r="AY63" s="244"/>
      <c r="AZ63" s="244"/>
      <c r="BA63" s="244"/>
      <c r="BB63" s="262">
        <v>68.0</v>
      </c>
      <c r="BC63" s="262">
        <v>41.0</v>
      </c>
      <c r="BD63" s="262">
        <v>1.0</v>
      </c>
      <c r="BE63" s="262">
        <v>99.0</v>
      </c>
      <c r="BF63" s="262">
        <v>59.0</v>
      </c>
      <c r="BG63" s="262">
        <v>2.0</v>
      </c>
      <c r="BH63" s="262">
        <v>71.0</v>
      </c>
      <c r="BI63" s="262">
        <v>51.0</v>
      </c>
      <c r="BJ63" s="262">
        <v>0.0</v>
      </c>
      <c r="BK63" s="262">
        <v>88.0</v>
      </c>
      <c r="BL63" s="262">
        <v>65.0</v>
      </c>
      <c r="BM63" s="262">
        <v>2.0</v>
      </c>
      <c r="BN63" s="244"/>
      <c r="BO63" s="244"/>
      <c r="BP63" s="244"/>
      <c r="BQ63" s="244"/>
      <c r="BR63" s="244"/>
      <c r="BS63" s="244"/>
      <c r="BT63" s="244"/>
      <c r="BU63" s="244"/>
      <c r="BV63" s="244"/>
      <c r="BW63" s="262">
        <v>58.0</v>
      </c>
      <c r="BX63" s="262">
        <v>36.0</v>
      </c>
      <c r="BY63" s="262">
        <v>1.0</v>
      </c>
      <c r="BZ63" s="262">
        <v>112.0</v>
      </c>
      <c r="CA63" s="262">
        <v>82.0</v>
      </c>
      <c r="CB63" s="262">
        <v>2.0</v>
      </c>
      <c r="CC63" s="262">
        <v>78.0</v>
      </c>
      <c r="CD63" s="262">
        <v>56.0</v>
      </c>
      <c r="CE63" s="262">
        <v>1.0</v>
      </c>
      <c r="CF63" s="262">
        <v>65.0</v>
      </c>
      <c r="CG63" s="262">
        <v>39.0</v>
      </c>
      <c r="CH63" s="262">
        <v>1.0</v>
      </c>
      <c r="CI63" s="262">
        <v>56.0</v>
      </c>
      <c r="CJ63" s="262">
        <v>31.0</v>
      </c>
      <c r="CK63" s="262">
        <v>2.0</v>
      </c>
      <c r="CL63" s="244"/>
      <c r="CM63" s="244"/>
      <c r="CN63" s="244"/>
      <c r="CO63" s="244"/>
      <c r="CP63" s="244"/>
      <c r="CQ63" s="244"/>
    </row>
    <row r="64">
      <c r="A64" s="138">
        <v>2.0</v>
      </c>
      <c r="B64" s="590" t="s">
        <v>92</v>
      </c>
      <c r="C64" s="262">
        <v>76.0</v>
      </c>
      <c r="D64" s="262">
        <v>68.0</v>
      </c>
      <c r="E64" s="262">
        <v>2.0</v>
      </c>
      <c r="F64" s="244"/>
      <c r="G64" s="244"/>
      <c r="H64" s="244"/>
      <c r="I64" s="244"/>
      <c r="J64" s="244"/>
      <c r="K64" s="244"/>
      <c r="L64" s="262">
        <v>68.0</v>
      </c>
      <c r="M64" s="262">
        <v>59.0</v>
      </c>
      <c r="N64" s="262">
        <v>1.0</v>
      </c>
      <c r="O64" s="262">
        <v>79.0</v>
      </c>
      <c r="P64" s="262">
        <v>59.0</v>
      </c>
      <c r="Q64" s="262">
        <v>7.0</v>
      </c>
      <c r="R64" s="262">
        <v>86.0</v>
      </c>
      <c r="S64" s="262">
        <v>69.0</v>
      </c>
      <c r="T64" s="262">
        <v>3.0</v>
      </c>
      <c r="U64" s="262">
        <v>88.0</v>
      </c>
      <c r="V64" s="262">
        <v>72.0</v>
      </c>
      <c r="W64" s="262">
        <v>2.0</v>
      </c>
      <c r="X64" s="262">
        <v>64.0</v>
      </c>
      <c r="Y64" s="262">
        <v>57.0</v>
      </c>
      <c r="Z64" s="262">
        <v>1.0</v>
      </c>
      <c r="AA64" s="244"/>
      <c r="AB64" s="244"/>
      <c r="AC64" s="244"/>
      <c r="AD64" s="244"/>
      <c r="AE64" s="244"/>
      <c r="AF64" s="244"/>
      <c r="AG64" s="262">
        <v>85.0</v>
      </c>
      <c r="AH64" s="244">
        <f>85-4-4</f>
        <v>77</v>
      </c>
      <c r="AI64" s="262">
        <v>4.0</v>
      </c>
      <c r="AJ64" s="262">
        <v>63.0</v>
      </c>
      <c r="AK64" s="262">
        <v>56.0</v>
      </c>
      <c r="AL64" s="262">
        <v>2.0</v>
      </c>
      <c r="AM64" s="262">
        <v>92.0</v>
      </c>
      <c r="AN64" s="244">
        <f>AM64-12</f>
        <v>80</v>
      </c>
      <c r="AO64" s="262">
        <v>4.0</v>
      </c>
      <c r="AP64" s="262">
        <v>78.0</v>
      </c>
      <c r="AQ64" s="262">
        <v>67.0</v>
      </c>
      <c r="AR64" s="262">
        <v>1.0</v>
      </c>
      <c r="AS64" s="262">
        <v>88.0</v>
      </c>
      <c r="AT64" s="262">
        <v>56.0</v>
      </c>
      <c r="AU64" s="262">
        <v>2.0</v>
      </c>
      <c r="AV64" s="244"/>
      <c r="AW64" s="244"/>
      <c r="AX64" s="244"/>
      <c r="AY64" s="244"/>
      <c r="AZ64" s="244"/>
      <c r="BA64" s="244"/>
      <c r="BB64" s="262">
        <v>51.0</v>
      </c>
      <c r="BC64" s="262">
        <v>39.0</v>
      </c>
      <c r="BD64" s="262">
        <v>1.0</v>
      </c>
      <c r="BE64" s="262">
        <v>93.0</v>
      </c>
      <c r="BF64" s="262">
        <v>87.0</v>
      </c>
      <c r="BG64" s="262">
        <v>2.0</v>
      </c>
      <c r="BH64" s="262">
        <v>54.0</v>
      </c>
      <c r="BI64" s="262">
        <v>38.0</v>
      </c>
      <c r="BJ64" s="262">
        <v>1.0</v>
      </c>
      <c r="BK64" s="262">
        <v>68.0</v>
      </c>
      <c r="BL64" s="262">
        <v>47.0</v>
      </c>
      <c r="BM64" s="262">
        <v>1.0</v>
      </c>
      <c r="BN64" s="244"/>
      <c r="BO64" s="244"/>
      <c r="BP64" s="244"/>
      <c r="BQ64" s="244"/>
      <c r="BR64" s="244"/>
      <c r="BS64" s="244"/>
      <c r="BT64" s="244"/>
      <c r="BU64" s="244"/>
      <c r="BV64" s="244"/>
      <c r="BW64" s="262">
        <v>80.0</v>
      </c>
      <c r="BX64" s="262">
        <v>68.0</v>
      </c>
      <c r="BY64" s="262">
        <v>2.0</v>
      </c>
      <c r="BZ64" s="244">
        <f>47+12+20+12</f>
        <v>91</v>
      </c>
      <c r="CA64" s="262">
        <v>78.0</v>
      </c>
      <c r="CB64" s="262">
        <v>4.0</v>
      </c>
      <c r="CC64" s="244">
        <f>58+20+14</f>
        <v>92</v>
      </c>
      <c r="CD64" s="244">
        <f>CC64-CE64-27</f>
        <v>63</v>
      </c>
      <c r="CE64" s="262">
        <v>2.0</v>
      </c>
      <c r="CF64" s="262">
        <v>66.0</v>
      </c>
      <c r="CG64" s="262">
        <v>48.0</v>
      </c>
      <c r="CH64" s="262">
        <v>2.0</v>
      </c>
      <c r="CI64" s="262">
        <v>87.0</v>
      </c>
      <c r="CJ64" s="262">
        <v>75.0</v>
      </c>
      <c r="CK64" s="262">
        <v>2.0</v>
      </c>
      <c r="CL64" s="244"/>
      <c r="CM64" s="244"/>
      <c r="CN64" s="244"/>
      <c r="CO64" s="244"/>
      <c r="CP64" s="244"/>
      <c r="CQ64" s="244"/>
    </row>
    <row r="66">
      <c r="A66" s="132" t="s">
        <v>0</v>
      </c>
      <c r="B66" s="575" t="s">
        <v>775</v>
      </c>
      <c r="C66" s="135">
        <v>1.0</v>
      </c>
      <c r="D66" s="22"/>
      <c r="E66" s="23"/>
      <c r="F66" s="135">
        <v>2.0</v>
      </c>
      <c r="G66" s="22"/>
      <c r="H66" s="23"/>
      <c r="I66" s="135">
        <v>3.0</v>
      </c>
      <c r="J66" s="22"/>
      <c r="K66" s="23"/>
      <c r="L66" s="135">
        <v>4.0</v>
      </c>
      <c r="M66" s="22"/>
      <c r="N66" s="23"/>
      <c r="O66" s="135">
        <v>5.0</v>
      </c>
      <c r="P66" s="22"/>
      <c r="Q66" s="23"/>
      <c r="R66" s="135">
        <v>6.0</v>
      </c>
      <c r="S66" s="22"/>
      <c r="T66" s="23"/>
      <c r="U66" s="135">
        <v>7.0</v>
      </c>
      <c r="V66" s="22"/>
      <c r="W66" s="23"/>
      <c r="X66" s="135">
        <v>8.0</v>
      </c>
      <c r="Y66" s="22"/>
      <c r="Z66" s="23"/>
      <c r="AA66" s="135">
        <v>9.0</v>
      </c>
      <c r="AB66" s="22"/>
      <c r="AC66" s="23"/>
      <c r="AD66" s="135">
        <v>10.0</v>
      </c>
      <c r="AE66" s="22"/>
      <c r="AF66" s="23"/>
      <c r="AG66" s="135">
        <v>11.0</v>
      </c>
      <c r="AH66" s="22"/>
      <c r="AI66" s="23"/>
      <c r="AJ66" s="135">
        <v>12.0</v>
      </c>
      <c r="AK66" s="22"/>
      <c r="AL66" s="23"/>
      <c r="AM66" s="135">
        <v>13.0</v>
      </c>
      <c r="AN66" s="22"/>
      <c r="AO66" s="23"/>
      <c r="AP66" s="135">
        <v>14.0</v>
      </c>
      <c r="AQ66" s="22"/>
      <c r="AR66" s="23"/>
      <c r="AS66" s="135">
        <v>15.0</v>
      </c>
      <c r="AT66" s="22"/>
      <c r="AU66" s="23"/>
      <c r="AV66" s="135">
        <v>16.0</v>
      </c>
      <c r="AW66" s="22"/>
      <c r="AX66" s="23"/>
      <c r="AY66" s="135">
        <v>17.0</v>
      </c>
      <c r="AZ66" s="22"/>
      <c r="BA66" s="23"/>
      <c r="BB66" s="135">
        <v>18.0</v>
      </c>
      <c r="BC66" s="22"/>
      <c r="BD66" s="23"/>
      <c r="BE66" s="135">
        <v>19.0</v>
      </c>
      <c r="BF66" s="22"/>
      <c r="BG66" s="23"/>
      <c r="BH66" s="135">
        <v>20.0</v>
      </c>
      <c r="BI66" s="22"/>
      <c r="BJ66" s="23"/>
      <c r="BK66" s="135">
        <v>21.0</v>
      </c>
      <c r="BL66" s="22"/>
      <c r="BM66" s="23"/>
      <c r="BN66" s="135">
        <v>22.0</v>
      </c>
      <c r="BO66" s="22"/>
      <c r="BP66" s="23"/>
      <c r="BQ66" s="135">
        <v>23.0</v>
      </c>
      <c r="BR66" s="22"/>
      <c r="BS66" s="23"/>
      <c r="BT66" s="135">
        <v>24.0</v>
      </c>
      <c r="BU66" s="22"/>
      <c r="BV66" s="23"/>
      <c r="BW66" s="135">
        <v>25.0</v>
      </c>
      <c r="BX66" s="22"/>
      <c r="BY66" s="23"/>
      <c r="BZ66" s="135">
        <v>26.0</v>
      </c>
      <c r="CA66" s="22"/>
      <c r="CB66" s="23"/>
      <c r="CC66" s="135">
        <v>27.0</v>
      </c>
      <c r="CD66" s="22"/>
      <c r="CE66" s="23"/>
      <c r="CF66" s="135">
        <v>28.0</v>
      </c>
      <c r="CG66" s="22"/>
      <c r="CH66" s="23"/>
      <c r="CI66" s="135">
        <v>29.0</v>
      </c>
      <c r="CJ66" s="22"/>
      <c r="CK66" s="23"/>
      <c r="CL66" s="135">
        <v>30.0</v>
      </c>
      <c r="CM66" s="22"/>
      <c r="CN66" s="23"/>
      <c r="CO66" s="135">
        <v>31.0</v>
      </c>
      <c r="CP66" s="22"/>
      <c r="CQ66" s="23"/>
    </row>
    <row r="67">
      <c r="A67" s="24"/>
      <c r="B67" s="489" t="s">
        <v>9</v>
      </c>
      <c r="C67" s="144" t="s">
        <v>3045</v>
      </c>
      <c r="D67" s="144" t="s">
        <v>2802</v>
      </c>
      <c r="E67" s="144" t="s">
        <v>2803</v>
      </c>
      <c r="F67" s="144" t="s">
        <v>3045</v>
      </c>
      <c r="G67" s="144" t="s">
        <v>2802</v>
      </c>
      <c r="H67" s="144" t="s">
        <v>2803</v>
      </c>
      <c r="I67" s="144" t="s">
        <v>3045</v>
      </c>
      <c r="J67" s="144" t="s">
        <v>2802</v>
      </c>
      <c r="K67" s="144" t="s">
        <v>2803</v>
      </c>
      <c r="L67" s="144" t="s">
        <v>3045</v>
      </c>
      <c r="M67" s="144" t="s">
        <v>2802</v>
      </c>
      <c r="N67" s="144" t="s">
        <v>2803</v>
      </c>
      <c r="O67" s="144" t="s">
        <v>3045</v>
      </c>
      <c r="P67" s="144" t="s">
        <v>2802</v>
      </c>
      <c r="Q67" s="144" t="s">
        <v>2803</v>
      </c>
      <c r="R67" s="144" t="s">
        <v>3045</v>
      </c>
      <c r="S67" s="144" t="s">
        <v>2802</v>
      </c>
      <c r="T67" s="144" t="s">
        <v>2803</v>
      </c>
      <c r="U67" s="144" t="s">
        <v>3045</v>
      </c>
      <c r="V67" s="144" t="s">
        <v>2802</v>
      </c>
      <c r="W67" s="144" t="s">
        <v>2803</v>
      </c>
      <c r="X67" s="144" t="s">
        <v>3045</v>
      </c>
      <c r="Y67" s="144" t="s">
        <v>2802</v>
      </c>
      <c r="Z67" s="144" t="s">
        <v>2803</v>
      </c>
      <c r="AA67" s="144" t="s">
        <v>3045</v>
      </c>
      <c r="AB67" s="144" t="s">
        <v>2802</v>
      </c>
      <c r="AC67" s="144" t="s">
        <v>2803</v>
      </c>
      <c r="AD67" s="144" t="s">
        <v>3045</v>
      </c>
      <c r="AE67" s="144" t="s">
        <v>2802</v>
      </c>
      <c r="AF67" s="144" t="s">
        <v>2803</v>
      </c>
      <c r="AG67" s="144" t="s">
        <v>3045</v>
      </c>
      <c r="AH67" s="144" t="s">
        <v>2802</v>
      </c>
      <c r="AI67" s="144" t="s">
        <v>2803</v>
      </c>
      <c r="AJ67" s="144" t="s">
        <v>3045</v>
      </c>
      <c r="AK67" s="144" t="s">
        <v>2802</v>
      </c>
      <c r="AL67" s="144" t="s">
        <v>2803</v>
      </c>
      <c r="AM67" s="144" t="s">
        <v>3045</v>
      </c>
      <c r="AN67" s="144" t="s">
        <v>2802</v>
      </c>
      <c r="AO67" s="144" t="s">
        <v>2803</v>
      </c>
      <c r="AP67" s="144" t="s">
        <v>3045</v>
      </c>
      <c r="AQ67" s="144" t="s">
        <v>2802</v>
      </c>
      <c r="AR67" s="144" t="s">
        <v>2803</v>
      </c>
      <c r="AS67" s="144" t="s">
        <v>3045</v>
      </c>
      <c r="AT67" s="144" t="s">
        <v>2802</v>
      </c>
      <c r="AU67" s="144" t="s">
        <v>2803</v>
      </c>
      <c r="AV67" s="144" t="s">
        <v>3045</v>
      </c>
      <c r="AW67" s="144" t="s">
        <v>2802</v>
      </c>
      <c r="AX67" s="144" t="s">
        <v>2803</v>
      </c>
      <c r="AY67" s="144" t="s">
        <v>3045</v>
      </c>
      <c r="AZ67" s="144" t="s">
        <v>2802</v>
      </c>
      <c r="BA67" s="144" t="s">
        <v>2803</v>
      </c>
      <c r="BB67" s="144" t="s">
        <v>3045</v>
      </c>
      <c r="BC67" s="144" t="s">
        <v>2802</v>
      </c>
      <c r="BD67" s="144" t="s">
        <v>2803</v>
      </c>
      <c r="BE67" s="144" t="s">
        <v>3045</v>
      </c>
      <c r="BF67" s="144" t="s">
        <v>2802</v>
      </c>
      <c r="BG67" s="144" t="s">
        <v>2803</v>
      </c>
      <c r="BH67" s="144" t="s">
        <v>3045</v>
      </c>
      <c r="BI67" s="144" t="s">
        <v>2802</v>
      </c>
      <c r="BJ67" s="144" t="s">
        <v>2803</v>
      </c>
      <c r="BK67" s="144" t="s">
        <v>3045</v>
      </c>
      <c r="BL67" s="144" t="s">
        <v>2802</v>
      </c>
      <c r="BM67" s="144" t="s">
        <v>2803</v>
      </c>
      <c r="BN67" s="144" t="s">
        <v>3045</v>
      </c>
      <c r="BO67" s="144" t="s">
        <v>2802</v>
      </c>
      <c r="BP67" s="144" t="s">
        <v>2803</v>
      </c>
      <c r="BQ67" s="144" t="s">
        <v>3045</v>
      </c>
      <c r="BR67" s="144" t="s">
        <v>2802</v>
      </c>
      <c r="BS67" s="144" t="s">
        <v>2803</v>
      </c>
      <c r="BT67" s="144" t="s">
        <v>3045</v>
      </c>
      <c r="BU67" s="144" t="s">
        <v>2802</v>
      </c>
      <c r="BV67" s="144" t="s">
        <v>2803</v>
      </c>
      <c r="BW67" s="144" t="s">
        <v>3045</v>
      </c>
      <c r="BX67" s="144" t="s">
        <v>2802</v>
      </c>
      <c r="BY67" s="144" t="s">
        <v>2803</v>
      </c>
      <c r="BZ67" s="144" t="s">
        <v>3045</v>
      </c>
      <c r="CA67" s="144" t="s">
        <v>2802</v>
      </c>
      <c r="CB67" s="144" t="s">
        <v>2803</v>
      </c>
      <c r="CC67" s="144" t="s">
        <v>3045</v>
      </c>
      <c r="CD67" s="144" t="s">
        <v>2802</v>
      </c>
      <c r="CE67" s="144" t="s">
        <v>2803</v>
      </c>
      <c r="CF67" s="144" t="s">
        <v>3045</v>
      </c>
      <c r="CG67" s="144" t="s">
        <v>2802</v>
      </c>
      <c r="CH67" s="144" t="s">
        <v>2803</v>
      </c>
      <c r="CI67" s="144" t="s">
        <v>3045</v>
      </c>
      <c r="CJ67" s="144" t="s">
        <v>2802</v>
      </c>
      <c r="CK67" s="144" t="s">
        <v>2803</v>
      </c>
      <c r="CL67" s="144" t="s">
        <v>3045</v>
      </c>
      <c r="CM67" s="144" t="s">
        <v>2802</v>
      </c>
      <c r="CN67" s="144" t="s">
        <v>2803</v>
      </c>
      <c r="CO67" s="144" t="s">
        <v>3045</v>
      </c>
      <c r="CP67" s="144" t="s">
        <v>2802</v>
      </c>
      <c r="CQ67" s="144" t="s">
        <v>2803</v>
      </c>
    </row>
    <row r="68">
      <c r="A68" s="138">
        <v>1.0</v>
      </c>
      <c r="B68" s="262" t="s">
        <v>38</v>
      </c>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62">
        <v>55.0</v>
      </c>
      <c r="AW68" s="262">
        <v>36.0</v>
      </c>
      <c r="AX68" s="262">
        <v>1.0</v>
      </c>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c r="CN68" s="244"/>
      <c r="CO68" s="244"/>
      <c r="CP68" s="244"/>
      <c r="CQ68" s="244"/>
    </row>
    <row r="69">
      <c r="A69" s="138">
        <v>2.0</v>
      </c>
      <c r="B69" s="590" t="s">
        <v>92</v>
      </c>
      <c r="C69" s="244"/>
      <c r="D69" s="244"/>
      <c r="E69" s="244"/>
      <c r="F69" s="244"/>
      <c r="G69" s="244"/>
      <c r="H69" s="244"/>
      <c r="I69" s="244"/>
      <c r="J69" s="244"/>
      <c r="K69" s="244"/>
      <c r="L69" s="262">
        <v>68.0</v>
      </c>
      <c r="M69" s="262">
        <v>59.0</v>
      </c>
      <c r="N69" s="262">
        <v>2.0</v>
      </c>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62">
        <v>88.0</v>
      </c>
      <c r="AT69" s="262">
        <v>62.0</v>
      </c>
      <c r="AU69" s="262">
        <v>2.0</v>
      </c>
      <c r="AV69" s="262">
        <v>69.0</v>
      </c>
      <c r="AW69" s="262">
        <v>57.0</v>
      </c>
      <c r="AX69" s="262">
        <v>1.0</v>
      </c>
      <c r="AY69" s="262">
        <v>68.0</v>
      </c>
      <c r="AZ69" s="262">
        <v>62.0</v>
      </c>
      <c r="BA69" s="262">
        <v>1.0</v>
      </c>
      <c r="BB69" s="262">
        <v>70.0</v>
      </c>
      <c r="BC69" s="262">
        <v>59.0</v>
      </c>
      <c r="BD69" s="262">
        <v>1.0</v>
      </c>
      <c r="BE69" s="262">
        <v>86.0</v>
      </c>
      <c r="BF69" s="262">
        <v>75.0</v>
      </c>
      <c r="BG69" s="262">
        <v>2.0</v>
      </c>
      <c r="BH69" s="244"/>
      <c r="BI69" s="244"/>
      <c r="BJ69" s="244"/>
      <c r="BK69" s="244"/>
      <c r="BL69" s="244"/>
      <c r="BM69" s="244"/>
      <c r="BN69" s="262">
        <v>66.0</v>
      </c>
      <c r="BO69" s="262">
        <v>49.0</v>
      </c>
      <c r="BP69" s="262">
        <v>1.0</v>
      </c>
      <c r="BQ69" s="244">
        <f>47+29+17</f>
        <v>93</v>
      </c>
      <c r="BR69" s="262">
        <f>41+24+13</f>
        <v>78</v>
      </c>
      <c r="BS69" s="262">
        <v>1.0</v>
      </c>
      <c r="BT69" s="244">
        <f>36+22+68</f>
        <v>126</v>
      </c>
      <c r="BU69" s="262">
        <f>34+13+57</f>
        <v>104</v>
      </c>
      <c r="BV69" s="262">
        <v>3.0</v>
      </c>
      <c r="BW69" s="262">
        <v>64.0</v>
      </c>
      <c r="BX69" s="262">
        <v>58.0</v>
      </c>
      <c r="BY69" s="262">
        <v>2.0</v>
      </c>
      <c r="BZ69" s="262">
        <v>75.0</v>
      </c>
      <c r="CA69" s="262">
        <v>62.0</v>
      </c>
      <c r="CB69" s="262">
        <v>2.0</v>
      </c>
      <c r="CC69" s="244"/>
      <c r="CD69" s="244"/>
      <c r="CE69" s="244"/>
      <c r="CF69" s="244"/>
      <c r="CG69" s="244"/>
      <c r="CH69" s="244"/>
      <c r="CI69" s="262">
        <v>79.0</v>
      </c>
      <c r="CJ69" s="262">
        <v>55.0</v>
      </c>
      <c r="CK69" s="262">
        <v>1.0</v>
      </c>
      <c r="CL69" s="244"/>
      <c r="CM69" s="244"/>
      <c r="CN69" s="244"/>
      <c r="CO69" s="244"/>
      <c r="CP69" s="244"/>
      <c r="CQ69" s="244"/>
    </row>
    <row r="71">
      <c r="A71" s="132" t="s">
        <v>0</v>
      </c>
      <c r="B71" s="575" t="s">
        <v>817</v>
      </c>
      <c r="C71" s="135">
        <v>1.0</v>
      </c>
      <c r="D71" s="22"/>
      <c r="E71" s="23"/>
      <c r="F71" s="135">
        <v>2.0</v>
      </c>
      <c r="G71" s="22"/>
      <c r="H71" s="23"/>
      <c r="I71" s="135">
        <v>3.0</v>
      </c>
      <c r="J71" s="22"/>
      <c r="K71" s="23"/>
      <c r="L71" s="135">
        <v>4.0</v>
      </c>
      <c r="M71" s="22"/>
      <c r="N71" s="23"/>
      <c r="O71" s="135">
        <v>5.0</v>
      </c>
      <c r="P71" s="22"/>
      <c r="Q71" s="23"/>
      <c r="R71" s="135">
        <v>6.0</v>
      </c>
      <c r="S71" s="22"/>
      <c r="T71" s="23"/>
      <c r="U71" s="135">
        <v>7.0</v>
      </c>
      <c r="V71" s="22"/>
      <c r="W71" s="23"/>
      <c r="X71" s="135">
        <v>8.0</v>
      </c>
      <c r="Y71" s="22"/>
      <c r="Z71" s="23"/>
      <c r="AA71" s="135">
        <v>9.0</v>
      </c>
      <c r="AB71" s="22"/>
      <c r="AC71" s="23"/>
      <c r="AD71" s="135">
        <v>10.0</v>
      </c>
      <c r="AE71" s="22"/>
      <c r="AF71" s="23"/>
      <c r="AG71" s="135">
        <v>11.0</v>
      </c>
      <c r="AH71" s="22"/>
      <c r="AI71" s="23"/>
      <c r="AJ71" s="135">
        <v>12.0</v>
      </c>
      <c r="AK71" s="22"/>
      <c r="AL71" s="23"/>
      <c r="AM71" s="135">
        <v>13.0</v>
      </c>
      <c r="AN71" s="22"/>
      <c r="AO71" s="23"/>
      <c r="AP71" s="135">
        <v>14.0</v>
      </c>
      <c r="AQ71" s="22"/>
      <c r="AR71" s="23"/>
      <c r="AS71" s="135">
        <v>15.0</v>
      </c>
      <c r="AT71" s="22"/>
      <c r="AU71" s="23"/>
      <c r="AV71" s="135">
        <v>16.0</v>
      </c>
      <c r="AW71" s="22"/>
      <c r="AX71" s="23"/>
      <c r="AY71" s="135">
        <v>17.0</v>
      </c>
      <c r="AZ71" s="22"/>
      <c r="BA71" s="23"/>
      <c r="BB71" s="135">
        <v>18.0</v>
      </c>
      <c r="BC71" s="22"/>
      <c r="BD71" s="23"/>
      <c r="BE71" s="135">
        <v>19.0</v>
      </c>
      <c r="BF71" s="22"/>
      <c r="BG71" s="23"/>
      <c r="BH71" s="135">
        <v>20.0</v>
      </c>
      <c r="BI71" s="22"/>
      <c r="BJ71" s="23"/>
      <c r="BK71" s="135">
        <v>21.0</v>
      </c>
      <c r="BL71" s="22"/>
      <c r="BM71" s="23"/>
      <c r="BN71" s="135">
        <v>22.0</v>
      </c>
      <c r="BO71" s="22"/>
      <c r="BP71" s="23"/>
      <c r="BQ71" s="135">
        <v>23.0</v>
      </c>
      <c r="BR71" s="22"/>
      <c r="BS71" s="23"/>
      <c r="BT71" s="135">
        <v>24.0</v>
      </c>
      <c r="BU71" s="22"/>
      <c r="BV71" s="23"/>
      <c r="BW71" s="135">
        <v>25.0</v>
      </c>
      <c r="BX71" s="22"/>
      <c r="BY71" s="23"/>
      <c r="BZ71" s="135">
        <v>26.0</v>
      </c>
      <c r="CA71" s="22"/>
      <c r="CB71" s="23"/>
      <c r="CC71" s="135">
        <v>27.0</v>
      </c>
      <c r="CD71" s="22"/>
      <c r="CE71" s="23"/>
      <c r="CF71" s="135">
        <v>28.0</v>
      </c>
      <c r="CG71" s="22"/>
      <c r="CH71" s="23"/>
      <c r="CI71" s="135">
        <v>29.0</v>
      </c>
      <c r="CJ71" s="22"/>
      <c r="CK71" s="23"/>
      <c r="CL71" s="135">
        <v>30.0</v>
      </c>
      <c r="CM71" s="22"/>
      <c r="CN71" s="23"/>
      <c r="CO71" s="135">
        <v>31.0</v>
      </c>
      <c r="CP71" s="22"/>
      <c r="CQ71" s="23"/>
    </row>
    <row r="72">
      <c r="A72" s="24"/>
      <c r="B72" s="489" t="s">
        <v>9</v>
      </c>
      <c r="C72" s="144" t="s">
        <v>3045</v>
      </c>
      <c r="D72" s="144" t="s">
        <v>2802</v>
      </c>
      <c r="E72" s="144" t="s">
        <v>2803</v>
      </c>
      <c r="F72" s="144" t="s">
        <v>3045</v>
      </c>
      <c r="G72" s="144" t="s">
        <v>2802</v>
      </c>
      <c r="H72" s="144" t="s">
        <v>2803</v>
      </c>
      <c r="I72" s="144" t="s">
        <v>3045</v>
      </c>
      <c r="J72" s="144" t="s">
        <v>2802</v>
      </c>
      <c r="K72" s="144" t="s">
        <v>2803</v>
      </c>
      <c r="L72" s="144" t="s">
        <v>3045</v>
      </c>
      <c r="M72" s="144" t="s">
        <v>2802</v>
      </c>
      <c r="N72" s="144" t="s">
        <v>2803</v>
      </c>
      <c r="O72" s="144" t="s">
        <v>3045</v>
      </c>
      <c r="P72" s="144" t="s">
        <v>2802</v>
      </c>
      <c r="Q72" s="144" t="s">
        <v>2803</v>
      </c>
      <c r="R72" s="144" t="s">
        <v>3045</v>
      </c>
      <c r="S72" s="144" t="s">
        <v>2802</v>
      </c>
      <c r="T72" s="144" t="s">
        <v>2803</v>
      </c>
      <c r="U72" s="144" t="s">
        <v>3045</v>
      </c>
      <c r="V72" s="144" t="s">
        <v>2802</v>
      </c>
      <c r="W72" s="144" t="s">
        <v>2803</v>
      </c>
      <c r="X72" s="144" t="s">
        <v>3045</v>
      </c>
      <c r="Y72" s="144" t="s">
        <v>2802</v>
      </c>
      <c r="Z72" s="144" t="s">
        <v>2803</v>
      </c>
      <c r="AA72" s="144" t="s">
        <v>3045</v>
      </c>
      <c r="AB72" s="144" t="s">
        <v>2802</v>
      </c>
      <c r="AC72" s="144" t="s">
        <v>2803</v>
      </c>
      <c r="AD72" s="144" t="s">
        <v>3045</v>
      </c>
      <c r="AE72" s="144" t="s">
        <v>2802</v>
      </c>
      <c r="AF72" s="144" t="s">
        <v>2803</v>
      </c>
      <c r="AG72" s="144" t="s">
        <v>3045</v>
      </c>
      <c r="AH72" s="144" t="s">
        <v>2802</v>
      </c>
      <c r="AI72" s="144" t="s">
        <v>2803</v>
      </c>
      <c r="AJ72" s="144" t="s">
        <v>3045</v>
      </c>
      <c r="AK72" s="144" t="s">
        <v>2802</v>
      </c>
      <c r="AL72" s="144" t="s">
        <v>2803</v>
      </c>
      <c r="AM72" s="144" t="s">
        <v>3045</v>
      </c>
      <c r="AN72" s="144" t="s">
        <v>2802</v>
      </c>
      <c r="AO72" s="144" t="s">
        <v>2803</v>
      </c>
      <c r="AP72" s="144" t="s">
        <v>3045</v>
      </c>
      <c r="AQ72" s="144" t="s">
        <v>2802</v>
      </c>
      <c r="AR72" s="144" t="s">
        <v>2803</v>
      </c>
      <c r="AS72" s="144" t="s">
        <v>3045</v>
      </c>
      <c r="AT72" s="144" t="s">
        <v>2802</v>
      </c>
      <c r="AU72" s="144" t="s">
        <v>2803</v>
      </c>
      <c r="AV72" s="144" t="s">
        <v>3045</v>
      </c>
      <c r="AW72" s="144" t="s">
        <v>2802</v>
      </c>
      <c r="AX72" s="144" t="s">
        <v>2803</v>
      </c>
      <c r="AY72" s="144" t="s">
        <v>3045</v>
      </c>
      <c r="AZ72" s="144" t="s">
        <v>2802</v>
      </c>
      <c r="BA72" s="144" t="s">
        <v>2803</v>
      </c>
      <c r="BB72" s="144" t="s">
        <v>3045</v>
      </c>
      <c r="BC72" s="144" t="s">
        <v>2802</v>
      </c>
      <c r="BD72" s="144" t="s">
        <v>2803</v>
      </c>
      <c r="BE72" s="144" t="s">
        <v>3045</v>
      </c>
      <c r="BF72" s="144" t="s">
        <v>2802</v>
      </c>
      <c r="BG72" s="144" t="s">
        <v>2803</v>
      </c>
      <c r="BH72" s="144" t="s">
        <v>3045</v>
      </c>
      <c r="BI72" s="144" t="s">
        <v>2802</v>
      </c>
      <c r="BJ72" s="144" t="s">
        <v>2803</v>
      </c>
      <c r="BK72" s="144" t="s">
        <v>3045</v>
      </c>
      <c r="BL72" s="144" t="s">
        <v>2802</v>
      </c>
      <c r="BM72" s="144" t="s">
        <v>2803</v>
      </c>
      <c r="BN72" s="144" t="s">
        <v>3045</v>
      </c>
      <c r="BO72" s="144" t="s">
        <v>2802</v>
      </c>
      <c r="BP72" s="144" t="s">
        <v>2803</v>
      </c>
      <c r="BQ72" s="144" t="s">
        <v>3045</v>
      </c>
      <c r="BR72" s="144" t="s">
        <v>2802</v>
      </c>
      <c r="BS72" s="144" t="s">
        <v>2803</v>
      </c>
      <c r="BT72" s="144" t="s">
        <v>3045</v>
      </c>
      <c r="BU72" s="144" t="s">
        <v>2802</v>
      </c>
      <c r="BV72" s="144" t="s">
        <v>2803</v>
      </c>
      <c r="BW72" s="144" t="s">
        <v>3045</v>
      </c>
      <c r="BX72" s="144" t="s">
        <v>2802</v>
      </c>
      <c r="BY72" s="144" t="s">
        <v>2803</v>
      </c>
      <c r="BZ72" s="144" t="s">
        <v>3045</v>
      </c>
      <c r="CA72" s="144" t="s">
        <v>2802</v>
      </c>
      <c r="CB72" s="144" t="s">
        <v>2803</v>
      </c>
      <c r="CC72" s="144" t="s">
        <v>3045</v>
      </c>
      <c r="CD72" s="144" t="s">
        <v>2802</v>
      </c>
      <c r="CE72" s="144" t="s">
        <v>2803</v>
      </c>
      <c r="CF72" s="144" t="s">
        <v>3045</v>
      </c>
      <c r="CG72" s="144" t="s">
        <v>2802</v>
      </c>
      <c r="CH72" s="144" t="s">
        <v>2803</v>
      </c>
      <c r="CI72" s="144" t="s">
        <v>3045</v>
      </c>
      <c r="CJ72" s="144" t="s">
        <v>2802</v>
      </c>
      <c r="CK72" s="144" t="s">
        <v>2803</v>
      </c>
      <c r="CL72" s="144" t="s">
        <v>3045</v>
      </c>
      <c r="CM72" s="144" t="s">
        <v>2802</v>
      </c>
      <c r="CN72" s="144" t="s">
        <v>2803</v>
      </c>
      <c r="CO72" s="144" t="s">
        <v>3045</v>
      </c>
      <c r="CP72" s="144" t="s">
        <v>2802</v>
      </c>
      <c r="CQ72" s="144" t="s">
        <v>2803</v>
      </c>
    </row>
    <row r="73">
      <c r="A73" s="138">
        <v>1.0</v>
      </c>
      <c r="B73" s="262" t="s">
        <v>38</v>
      </c>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c r="CG73" s="244"/>
      <c r="CH73" s="244"/>
      <c r="CI73" s="244"/>
      <c r="CJ73" s="244"/>
      <c r="CK73" s="244"/>
      <c r="CL73" s="244"/>
      <c r="CM73" s="244"/>
      <c r="CN73" s="244"/>
      <c r="CO73" s="244"/>
      <c r="CP73" s="244"/>
      <c r="CQ73" s="244"/>
    </row>
    <row r="74">
      <c r="A74" s="138">
        <v>2.0</v>
      </c>
      <c r="B74" s="590" t="s">
        <v>92</v>
      </c>
      <c r="C74" s="244"/>
      <c r="D74" s="244"/>
      <c r="E74" s="244"/>
      <c r="F74" s="244"/>
      <c r="G74" s="244"/>
      <c r="H74" s="244"/>
      <c r="I74" s="244"/>
      <c r="J74" s="244"/>
      <c r="K74" s="244"/>
      <c r="L74" s="244"/>
      <c r="M74" s="244"/>
      <c r="N74" s="244"/>
      <c r="O74" s="244"/>
      <c r="P74" s="244"/>
      <c r="Q74" s="244"/>
      <c r="R74" s="262">
        <v>64.0</v>
      </c>
      <c r="S74" s="262">
        <v>57.0</v>
      </c>
      <c r="T74" s="262">
        <v>1.0</v>
      </c>
      <c r="U74" s="262">
        <v>85.0</v>
      </c>
      <c r="V74" s="262">
        <v>72.0</v>
      </c>
      <c r="W74" s="262">
        <v>2.0</v>
      </c>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c r="CG74" s="244"/>
      <c r="CH74" s="244"/>
      <c r="CI74" s="244"/>
      <c r="CJ74" s="244"/>
      <c r="CK74" s="244"/>
      <c r="CL74" s="244"/>
      <c r="CM74" s="244"/>
      <c r="CN74" s="244"/>
      <c r="CO74" s="244"/>
      <c r="CP74" s="244"/>
      <c r="CQ74" s="244"/>
    </row>
    <row r="76">
      <c r="A76" s="132" t="s">
        <v>0</v>
      </c>
      <c r="B76" s="575" t="s">
        <v>844</v>
      </c>
      <c r="C76" s="135">
        <v>1.0</v>
      </c>
      <c r="D76" s="22"/>
      <c r="E76" s="23"/>
      <c r="F76" s="135">
        <v>2.0</v>
      </c>
      <c r="G76" s="22"/>
      <c r="H76" s="23"/>
      <c r="I76" s="135">
        <v>3.0</v>
      </c>
      <c r="J76" s="22"/>
      <c r="K76" s="23"/>
      <c r="L76" s="135">
        <v>4.0</v>
      </c>
      <c r="M76" s="22"/>
      <c r="N76" s="23"/>
      <c r="O76" s="135">
        <v>5.0</v>
      </c>
      <c r="P76" s="22"/>
      <c r="Q76" s="23"/>
      <c r="R76" s="135">
        <v>6.0</v>
      </c>
      <c r="S76" s="22"/>
      <c r="T76" s="23"/>
      <c r="U76" s="135">
        <v>7.0</v>
      </c>
      <c r="V76" s="22"/>
      <c r="W76" s="23"/>
      <c r="X76" s="135">
        <v>8.0</v>
      </c>
      <c r="Y76" s="22"/>
      <c r="Z76" s="23"/>
      <c r="AA76" s="135">
        <v>9.0</v>
      </c>
      <c r="AB76" s="22"/>
      <c r="AC76" s="23"/>
      <c r="AD76" s="135">
        <v>10.0</v>
      </c>
      <c r="AE76" s="22"/>
      <c r="AF76" s="23"/>
      <c r="AG76" s="135">
        <v>11.0</v>
      </c>
      <c r="AH76" s="22"/>
      <c r="AI76" s="23"/>
      <c r="AJ76" s="135">
        <v>12.0</v>
      </c>
      <c r="AK76" s="22"/>
      <c r="AL76" s="23"/>
      <c r="AM76" s="135">
        <v>13.0</v>
      </c>
      <c r="AN76" s="22"/>
      <c r="AO76" s="23"/>
      <c r="AP76" s="135">
        <v>14.0</v>
      </c>
      <c r="AQ76" s="22"/>
      <c r="AR76" s="23"/>
      <c r="AS76" s="135">
        <v>15.0</v>
      </c>
      <c r="AT76" s="22"/>
      <c r="AU76" s="23"/>
      <c r="AV76" s="135">
        <v>16.0</v>
      </c>
      <c r="AW76" s="22"/>
      <c r="AX76" s="23"/>
      <c r="AY76" s="135">
        <v>17.0</v>
      </c>
      <c r="AZ76" s="22"/>
      <c r="BA76" s="23"/>
      <c r="BB76" s="135">
        <v>18.0</v>
      </c>
      <c r="BC76" s="22"/>
      <c r="BD76" s="23"/>
      <c r="BE76" s="135">
        <v>19.0</v>
      </c>
      <c r="BF76" s="22"/>
      <c r="BG76" s="23"/>
      <c r="BH76" s="135">
        <v>20.0</v>
      </c>
      <c r="BI76" s="22"/>
      <c r="BJ76" s="23"/>
      <c r="BK76" s="135">
        <v>21.0</v>
      </c>
      <c r="BL76" s="22"/>
      <c r="BM76" s="23"/>
      <c r="BN76" s="135">
        <v>22.0</v>
      </c>
      <c r="BO76" s="22"/>
      <c r="BP76" s="23"/>
      <c r="BQ76" s="135">
        <v>23.0</v>
      </c>
      <c r="BR76" s="22"/>
      <c r="BS76" s="23"/>
      <c r="BT76" s="135">
        <v>24.0</v>
      </c>
      <c r="BU76" s="22"/>
      <c r="BV76" s="23"/>
      <c r="BW76" s="135">
        <v>25.0</v>
      </c>
      <c r="BX76" s="22"/>
      <c r="BY76" s="23"/>
      <c r="BZ76" s="135">
        <v>26.0</v>
      </c>
      <c r="CA76" s="22"/>
      <c r="CB76" s="23"/>
      <c r="CC76" s="135">
        <v>27.0</v>
      </c>
      <c r="CD76" s="22"/>
      <c r="CE76" s="23"/>
      <c r="CF76" s="135">
        <v>28.0</v>
      </c>
      <c r="CG76" s="22"/>
      <c r="CH76" s="23"/>
      <c r="CI76" s="135">
        <v>29.0</v>
      </c>
      <c r="CJ76" s="22"/>
      <c r="CK76" s="23"/>
      <c r="CL76" s="135">
        <v>30.0</v>
      </c>
      <c r="CM76" s="22"/>
      <c r="CN76" s="23"/>
      <c r="CO76" s="135">
        <v>31.0</v>
      </c>
      <c r="CP76" s="22"/>
      <c r="CQ76" s="23"/>
    </row>
    <row r="77">
      <c r="A77" s="24"/>
      <c r="B77" s="489" t="s">
        <v>9</v>
      </c>
      <c r="C77" s="144" t="s">
        <v>3045</v>
      </c>
      <c r="D77" s="144" t="s">
        <v>2802</v>
      </c>
      <c r="E77" s="144" t="s">
        <v>2803</v>
      </c>
      <c r="F77" s="144" t="s">
        <v>3045</v>
      </c>
      <c r="G77" s="144" t="s">
        <v>2802</v>
      </c>
      <c r="H77" s="144" t="s">
        <v>2803</v>
      </c>
      <c r="I77" s="144" t="s">
        <v>3045</v>
      </c>
      <c r="J77" s="144" t="s">
        <v>2802</v>
      </c>
      <c r="K77" s="144" t="s">
        <v>2803</v>
      </c>
      <c r="L77" s="144" t="s">
        <v>3045</v>
      </c>
      <c r="M77" s="144" t="s">
        <v>2802</v>
      </c>
      <c r="N77" s="144" t="s">
        <v>2803</v>
      </c>
      <c r="O77" s="144" t="s">
        <v>3045</v>
      </c>
      <c r="P77" s="144" t="s">
        <v>2802</v>
      </c>
      <c r="Q77" s="144" t="s">
        <v>2803</v>
      </c>
      <c r="R77" s="144" t="s">
        <v>3045</v>
      </c>
      <c r="S77" s="144" t="s">
        <v>2802</v>
      </c>
      <c r="T77" s="144" t="s">
        <v>2803</v>
      </c>
      <c r="U77" s="144" t="s">
        <v>3045</v>
      </c>
      <c r="V77" s="144" t="s">
        <v>2802</v>
      </c>
      <c r="W77" s="144" t="s">
        <v>2803</v>
      </c>
      <c r="X77" s="144" t="s">
        <v>3045</v>
      </c>
      <c r="Y77" s="144" t="s">
        <v>2802</v>
      </c>
      <c r="Z77" s="144" t="s">
        <v>2803</v>
      </c>
      <c r="AA77" s="144" t="s">
        <v>3045</v>
      </c>
      <c r="AB77" s="144" t="s">
        <v>2802</v>
      </c>
      <c r="AC77" s="144" t="s">
        <v>2803</v>
      </c>
      <c r="AD77" s="144" t="s">
        <v>3045</v>
      </c>
      <c r="AE77" s="144" t="s">
        <v>2802</v>
      </c>
      <c r="AF77" s="144" t="s">
        <v>2803</v>
      </c>
      <c r="AG77" s="144" t="s">
        <v>3045</v>
      </c>
      <c r="AH77" s="144" t="s">
        <v>2802</v>
      </c>
      <c r="AI77" s="144" t="s">
        <v>2803</v>
      </c>
      <c r="AJ77" s="144" t="s">
        <v>3045</v>
      </c>
      <c r="AK77" s="144" t="s">
        <v>2802</v>
      </c>
      <c r="AL77" s="144" t="s">
        <v>2803</v>
      </c>
      <c r="AM77" s="144" t="s">
        <v>3045</v>
      </c>
      <c r="AN77" s="144" t="s">
        <v>2802</v>
      </c>
      <c r="AO77" s="144" t="s">
        <v>2803</v>
      </c>
      <c r="AP77" s="144" t="s">
        <v>3045</v>
      </c>
      <c r="AQ77" s="144" t="s">
        <v>2802</v>
      </c>
      <c r="AR77" s="144" t="s">
        <v>2803</v>
      </c>
      <c r="AS77" s="144" t="s">
        <v>3045</v>
      </c>
      <c r="AT77" s="144" t="s">
        <v>2802</v>
      </c>
      <c r="AU77" s="144" t="s">
        <v>2803</v>
      </c>
      <c r="AV77" s="144" t="s">
        <v>3045</v>
      </c>
      <c r="AW77" s="144" t="s">
        <v>2802</v>
      </c>
      <c r="AX77" s="144" t="s">
        <v>2803</v>
      </c>
      <c r="AY77" s="144" t="s">
        <v>3045</v>
      </c>
      <c r="AZ77" s="144" t="s">
        <v>2802</v>
      </c>
      <c r="BA77" s="144" t="s">
        <v>2803</v>
      </c>
      <c r="BB77" s="144" t="s">
        <v>3045</v>
      </c>
      <c r="BC77" s="144" t="s">
        <v>2802</v>
      </c>
      <c r="BD77" s="144" t="s">
        <v>2803</v>
      </c>
      <c r="BE77" s="144" t="s">
        <v>3045</v>
      </c>
      <c r="BF77" s="144" t="s">
        <v>2802</v>
      </c>
      <c r="BG77" s="144" t="s">
        <v>2803</v>
      </c>
      <c r="BH77" s="144" t="s">
        <v>3045</v>
      </c>
      <c r="BI77" s="144" t="s">
        <v>2802</v>
      </c>
      <c r="BJ77" s="144" t="s">
        <v>2803</v>
      </c>
      <c r="BK77" s="144" t="s">
        <v>3045</v>
      </c>
      <c r="BL77" s="144" t="s">
        <v>2802</v>
      </c>
      <c r="BM77" s="144" t="s">
        <v>2803</v>
      </c>
      <c r="BN77" s="144" t="s">
        <v>3045</v>
      </c>
      <c r="BO77" s="144" t="s">
        <v>2802</v>
      </c>
      <c r="BP77" s="144" t="s">
        <v>2803</v>
      </c>
      <c r="BQ77" s="144" t="s">
        <v>3045</v>
      </c>
      <c r="BR77" s="144" t="s">
        <v>2802</v>
      </c>
      <c r="BS77" s="144" t="s">
        <v>2803</v>
      </c>
      <c r="BT77" s="144" t="s">
        <v>3045</v>
      </c>
      <c r="BU77" s="144" t="s">
        <v>2802</v>
      </c>
      <c r="BV77" s="144" t="s">
        <v>2803</v>
      </c>
      <c r="BW77" s="144" t="s">
        <v>3045</v>
      </c>
      <c r="BX77" s="144" t="s">
        <v>2802</v>
      </c>
      <c r="BY77" s="144" t="s">
        <v>2803</v>
      </c>
      <c r="BZ77" s="144" t="s">
        <v>3045</v>
      </c>
      <c r="CA77" s="144" t="s">
        <v>2802</v>
      </c>
      <c r="CB77" s="144" t="s">
        <v>2803</v>
      </c>
      <c r="CC77" s="144" t="s">
        <v>3045</v>
      </c>
      <c r="CD77" s="144" t="s">
        <v>2802</v>
      </c>
      <c r="CE77" s="144" t="s">
        <v>2803</v>
      </c>
      <c r="CF77" s="144" t="s">
        <v>3045</v>
      </c>
      <c r="CG77" s="144" t="s">
        <v>2802</v>
      </c>
      <c r="CH77" s="144" t="s">
        <v>2803</v>
      </c>
      <c r="CI77" s="144" t="s">
        <v>3045</v>
      </c>
      <c r="CJ77" s="144" t="s">
        <v>2802</v>
      </c>
      <c r="CK77" s="144" t="s">
        <v>2803</v>
      </c>
      <c r="CL77" s="144" t="s">
        <v>3045</v>
      </c>
      <c r="CM77" s="144" t="s">
        <v>2802</v>
      </c>
      <c r="CN77" s="144" t="s">
        <v>2803</v>
      </c>
      <c r="CO77" s="144" t="s">
        <v>3045</v>
      </c>
      <c r="CP77" s="144" t="s">
        <v>2802</v>
      </c>
      <c r="CQ77" s="144" t="s">
        <v>2803</v>
      </c>
    </row>
    <row r="78">
      <c r="A78" s="138">
        <v>1.0</v>
      </c>
      <c r="B78" s="262" t="s">
        <v>38</v>
      </c>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c r="CG78" s="244"/>
      <c r="CH78" s="244"/>
      <c r="CI78" s="244"/>
      <c r="CJ78" s="244"/>
      <c r="CK78" s="244"/>
      <c r="CL78" s="244"/>
      <c r="CM78" s="244"/>
      <c r="CN78" s="244"/>
      <c r="CO78" s="244"/>
      <c r="CP78" s="244"/>
      <c r="CQ78" s="244"/>
    </row>
    <row r="79">
      <c r="A79" s="138">
        <v>2.0</v>
      </c>
      <c r="B79" s="590" t="s">
        <v>92</v>
      </c>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c r="CG79" s="244"/>
      <c r="CH79" s="244"/>
      <c r="CI79" s="244"/>
      <c r="CJ79" s="244"/>
      <c r="CK79" s="244"/>
      <c r="CL79" s="244"/>
      <c r="CM79" s="244"/>
      <c r="CN79" s="244"/>
      <c r="CO79" s="244"/>
      <c r="CP79" s="244"/>
      <c r="CQ79" s="244"/>
    </row>
    <row r="81">
      <c r="A81" s="132" t="s">
        <v>0</v>
      </c>
      <c r="B81" s="575" t="s">
        <v>881</v>
      </c>
      <c r="C81" s="135">
        <v>1.0</v>
      </c>
      <c r="D81" s="22"/>
      <c r="E81" s="23"/>
      <c r="F81" s="135">
        <v>2.0</v>
      </c>
      <c r="G81" s="22"/>
      <c r="H81" s="23"/>
      <c r="I81" s="135">
        <v>3.0</v>
      </c>
      <c r="J81" s="22"/>
      <c r="K81" s="23"/>
      <c r="L81" s="135">
        <v>4.0</v>
      </c>
      <c r="M81" s="22"/>
      <c r="N81" s="23"/>
      <c r="O81" s="135">
        <v>5.0</v>
      </c>
      <c r="P81" s="22"/>
      <c r="Q81" s="23"/>
      <c r="R81" s="135">
        <v>6.0</v>
      </c>
      <c r="S81" s="22"/>
      <c r="T81" s="23"/>
      <c r="U81" s="135">
        <v>7.0</v>
      </c>
      <c r="V81" s="22"/>
      <c r="W81" s="23"/>
      <c r="X81" s="135">
        <v>8.0</v>
      </c>
      <c r="Y81" s="22"/>
      <c r="Z81" s="23"/>
      <c r="AA81" s="135">
        <v>9.0</v>
      </c>
      <c r="AB81" s="22"/>
      <c r="AC81" s="23"/>
      <c r="AD81" s="135">
        <v>10.0</v>
      </c>
      <c r="AE81" s="22"/>
      <c r="AF81" s="23"/>
      <c r="AG81" s="135">
        <v>11.0</v>
      </c>
      <c r="AH81" s="22"/>
      <c r="AI81" s="23"/>
      <c r="AJ81" s="135">
        <v>12.0</v>
      </c>
      <c r="AK81" s="22"/>
      <c r="AL81" s="23"/>
      <c r="AM81" s="135">
        <v>13.0</v>
      </c>
      <c r="AN81" s="22"/>
      <c r="AO81" s="23"/>
      <c r="AP81" s="135">
        <v>14.0</v>
      </c>
      <c r="AQ81" s="22"/>
      <c r="AR81" s="23"/>
      <c r="AS81" s="135">
        <v>15.0</v>
      </c>
      <c r="AT81" s="22"/>
      <c r="AU81" s="23"/>
      <c r="AV81" s="135">
        <v>16.0</v>
      </c>
      <c r="AW81" s="22"/>
      <c r="AX81" s="23"/>
      <c r="AY81" s="135">
        <v>17.0</v>
      </c>
      <c r="AZ81" s="22"/>
      <c r="BA81" s="23"/>
      <c r="BB81" s="135">
        <v>18.0</v>
      </c>
      <c r="BC81" s="22"/>
      <c r="BD81" s="23"/>
      <c r="BE81" s="135">
        <v>19.0</v>
      </c>
      <c r="BF81" s="22"/>
      <c r="BG81" s="23"/>
      <c r="BH81" s="135">
        <v>20.0</v>
      </c>
      <c r="BI81" s="22"/>
      <c r="BJ81" s="23"/>
      <c r="BK81" s="135">
        <v>21.0</v>
      </c>
      <c r="BL81" s="22"/>
      <c r="BM81" s="23"/>
      <c r="BN81" s="135">
        <v>22.0</v>
      </c>
      <c r="BO81" s="22"/>
      <c r="BP81" s="23"/>
      <c r="BQ81" s="135">
        <v>23.0</v>
      </c>
      <c r="BR81" s="22"/>
      <c r="BS81" s="23"/>
      <c r="BT81" s="135">
        <v>24.0</v>
      </c>
      <c r="BU81" s="22"/>
      <c r="BV81" s="23"/>
      <c r="BW81" s="135">
        <v>25.0</v>
      </c>
      <c r="BX81" s="22"/>
      <c r="BY81" s="23"/>
      <c r="BZ81" s="135">
        <v>26.0</v>
      </c>
      <c r="CA81" s="22"/>
      <c r="CB81" s="23"/>
      <c r="CC81" s="135">
        <v>27.0</v>
      </c>
      <c r="CD81" s="22"/>
      <c r="CE81" s="23"/>
      <c r="CF81" s="135">
        <v>28.0</v>
      </c>
      <c r="CG81" s="22"/>
      <c r="CH81" s="23"/>
      <c r="CI81" s="135">
        <v>29.0</v>
      </c>
      <c r="CJ81" s="22"/>
      <c r="CK81" s="23"/>
      <c r="CL81" s="135">
        <v>30.0</v>
      </c>
      <c r="CM81" s="22"/>
      <c r="CN81" s="23"/>
      <c r="CO81" s="135">
        <v>31.0</v>
      </c>
      <c r="CP81" s="22"/>
      <c r="CQ81" s="23"/>
    </row>
    <row r="82">
      <c r="A82" s="24"/>
      <c r="B82" s="489" t="s">
        <v>9</v>
      </c>
      <c r="C82" s="144" t="s">
        <v>3045</v>
      </c>
      <c r="D82" s="144" t="s">
        <v>2802</v>
      </c>
      <c r="E82" s="144" t="s">
        <v>2803</v>
      </c>
      <c r="F82" s="144" t="s">
        <v>3045</v>
      </c>
      <c r="G82" s="144" t="s">
        <v>2802</v>
      </c>
      <c r="H82" s="144" t="s">
        <v>2803</v>
      </c>
      <c r="I82" s="144" t="s">
        <v>3045</v>
      </c>
      <c r="J82" s="144" t="s">
        <v>2802</v>
      </c>
      <c r="K82" s="144" t="s">
        <v>2803</v>
      </c>
      <c r="L82" s="144" t="s">
        <v>3045</v>
      </c>
      <c r="M82" s="144" t="s">
        <v>2802</v>
      </c>
      <c r="N82" s="144" t="s">
        <v>2803</v>
      </c>
      <c r="O82" s="144" t="s">
        <v>3045</v>
      </c>
      <c r="P82" s="144" t="s">
        <v>2802</v>
      </c>
      <c r="Q82" s="144" t="s">
        <v>2803</v>
      </c>
      <c r="R82" s="144" t="s">
        <v>3045</v>
      </c>
      <c r="S82" s="144" t="s">
        <v>2802</v>
      </c>
      <c r="T82" s="144" t="s">
        <v>2803</v>
      </c>
      <c r="U82" s="144" t="s">
        <v>3045</v>
      </c>
      <c r="V82" s="144" t="s">
        <v>2802</v>
      </c>
      <c r="W82" s="144" t="s">
        <v>2803</v>
      </c>
      <c r="X82" s="144" t="s">
        <v>3045</v>
      </c>
      <c r="Y82" s="144" t="s">
        <v>2802</v>
      </c>
      <c r="Z82" s="144" t="s">
        <v>2803</v>
      </c>
      <c r="AA82" s="144" t="s">
        <v>3045</v>
      </c>
      <c r="AB82" s="144" t="s">
        <v>2802</v>
      </c>
      <c r="AC82" s="144" t="s">
        <v>2803</v>
      </c>
      <c r="AD82" s="144" t="s">
        <v>3045</v>
      </c>
      <c r="AE82" s="144" t="s">
        <v>2802</v>
      </c>
      <c r="AF82" s="144" t="s">
        <v>2803</v>
      </c>
      <c r="AG82" s="144" t="s">
        <v>3045</v>
      </c>
      <c r="AH82" s="144" t="s">
        <v>2802</v>
      </c>
      <c r="AI82" s="144" t="s">
        <v>2803</v>
      </c>
      <c r="AJ82" s="144" t="s">
        <v>3045</v>
      </c>
      <c r="AK82" s="144" t="s">
        <v>2802</v>
      </c>
      <c r="AL82" s="144" t="s">
        <v>2803</v>
      </c>
      <c r="AM82" s="144" t="s">
        <v>3045</v>
      </c>
      <c r="AN82" s="144" t="s">
        <v>2802</v>
      </c>
      <c r="AO82" s="144" t="s">
        <v>2803</v>
      </c>
      <c r="AP82" s="144" t="s">
        <v>3045</v>
      </c>
      <c r="AQ82" s="144" t="s">
        <v>2802</v>
      </c>
      <c r="AR82" s="144" t="s">
        <v>2803</v>
      </c>
      <c r="AS82" s="144" t="s">
        <v>3045</v>
      </c>
      <c r="AT82" s="144" t="s">
        <v>2802</v>
      </c>
      <c r="AU82" s="144" t="s">
        <v>2803</v>
      </c>
      <c r="AV82" s="144" t="s">
        <v>3045</v>
      </c>
      <c r="AW82" s="144" t="s">
        <v>2802</v>
      </c>
      <c r="AX82" s="144" t="s">
        <v>2803</v>
      </c>
      <c r="AY82" s="144" t="s">
        <v>3045</v>
      </c>
      <c r="AZ82" s="144" t="s">
        <v>2802</v>
      </c>
      <c r="BA82" s="144" t="s">
        <v>2803</v>
      </c>
      <c r="BB82" s="144" t="s">
        <v>3045</v>
      </c>
      <c r="BC82" s="144" t="s">
        <v>2802</v>
      </c>
      <c r="BD82" s="144" t="s">
        <v>2803</v>
      </c>
      <c r="BE82" s="144" t="s">
        <v>3045</v>
      </c>
      <c r="BF82" s="144" t="s">
        <v>2802</v>
      </c>
      <c r="BG82" s="144" t="s">
        <v>2803</v>
      </c>
      <c r="BH82" s="144" t="s">
        <v>3045</v>
      </c>
      <c r="BI82" s="144" t="s">
        <v>2802</v>
      </c>
      <c r="BJ82" s="144" t="s">
        <v>2803</v>
      </c>
      <c r="BK82" s="144" t="s">
        <v>3045</v>
      </c>
      <c r="BL82" s="144" t="s">
        <v>2802</v>
      </c>
      <c r="BM82" s="144" t="s">
        <v>2803</v>
      </c>
      <c r="BN82" s="144" t="s">
        <v>3045</v>
      </c>
      <c r="BO82" s="144" t="s">
        <v>2802</v>
      </c>
      <c r="BP82" s="144" t="s">
        <v>2803</v>
      </c>
      <c r="BQ82" s="144" t="s">
        <v>3045</v>
      </c>
      <c r="BR82" s="144" t="s">
        <v>2802</v>
      </c>
      <c r="BS82" s="144" t="s">
        <v>2803</v>
      </c>
      <c r="BT82" s="144" t="s">
        <v>3045</v>
      </c>
      <c r="BU82" s="144" t="s">
        <v>2802</v>
      </c>
      <c r="BV82" s="144" t="s">
        <v>2803</v>
      </c>
      <c r="BW82" s="144" t="s">
        <v>3045</v>
      </c>
      <c r="BX82" s="144" t="s">
        <v>2802</v>
      </c>
      <c r="BY82" s="144" t="s">
        <v>2803</v>
      </c>
      <c r="BZ82" s="144" t="s">
        <v>3045</v>
      </c>
      <c r="CA82" s="144" t="s">
        <v>2802</v>
      </c>
      <c r="CB82" s="144" t="s">
        <v>2803</v>
      </c>
      <c r="CC82" s="144" t="s">
        <v>3045</v>
      </c>
      <c r="CD82" s="144" t="s">
        <v>2802</v>
      </c>
      <c r="CE82" s="144" t="s">
        <v>2803</v>
      </c>
      <c r="CF82" s="144" t="s">
        <v>3045</v>
      </c>
      <c r="CG82" s="144" t="s">
        <v>2802</v>
      </c>
      <c r="CH82" s="144" t="s">
        <v>2803</v>
      </c>
      <c r="CI82" s="144" t="s">
        <v>3045</v>
      </c>
      <c r="CJ82" s="144" t="s">
        <v>2802</v>
      </c>
      <c r="CK82" s="144" t="s">
        <v>2803</v>
      </c>
      <c r="CL82" s="144" t="s">
        <v>3045</v>
      </c>
      <c r="CM82" s="144" t="s">
        <v>2802</v>
      </c>
      <c r="CN82" s="144" t="s">
        <v>2803</v>
      </c>
      <c r="CO82" s="144" t="s">
        <v>3045</v>
      </c>
      <c r="CP82" s="144" t="s">
        <v>2802</v>
      </c>
      <c r="CQ82" s="144" t="s">
        <v>2803</v>
      </c>
    </row>
    <row r="83">
      <c r="A83" s="138">
        <v>1.0</v>
      </c>
      <c r="B83" s="262" t="s">
        <v>38</v>
      </c>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c r="CG83" s="244"/>
      <c r="CH83" s="244"/>
      <c r="CI83" s="244"/>
      <c r="CJ83" s="244"/>
      <c r="CK83" s="244"/>
      <c r="CL83" s="244"/>
      <c r="CM83" s="244"/>
      <c r="CN83" s="244"/>
      <c r="CO83" s="244"/>
      <c r="CP83" s="244"/>
      <c r="CQ83" s="244"/>
    </row>
    <row r="84">
      <c r="A84" s="138">
        <v>2.0</v>
      </c>
      <c r="B84" s="590" t="s">
        <v>92</v>
      </c>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c r="CG84" s="244"/>
      <c r="CH84" s="244"/>
      <c r="CI84" s="244"/>
      <c r="CJ84" s="244"/>
      <c r="CK84" s="244"/>
      <c r="CL84" s="244"/>
      <c r="CM84" s="244"/>
      <c r="CN84" s="244"/>
      <c r="CO84" s="244"/>
      <c r="CP84" s="244"/>
      <c r="CQ84" s="244"/>
    </row>
  </sheetData>
  <mergeCells count="480">
    <mergeCell ref="CL11:CN11"/>
    <mergeCell ref="CO11:CQ11"/>
    <mergeCell ref="BQ11:BS11"/>
    <mergeCell ref="BT11:BV11"/>
    <mergeCell ref="BW11:BY11"/>
    <mergeCell ref="BZ11:CB11"/>
    <mergeCell ref="CC11:CE11"/>
    <mergeCell ref="CF11:CH11"/>
    <mergeCell ref="CI11:CK11"/>
    <mergeCell ref="U4:W4"/>
    <mergeCell ref="X4:Z4"/>
    <mergeCell ref="AA4:AC4"/>
    <mergeCell ref="AD4:AF4"/>
    <mergeCell ref="AG4:AI4"/>
    <mergeCell ref="AJ4:AL4"/>
    <mergeCell ref="AM4:AO4"/>
    <mergeCell ref="AP4:AR4"/>
    <mergeCell ref="AS4:AU4"/>
    <mergeCell ref="AV4:AX4"/>
    <mergeCell ref="AY4:BA4"/>
    <mergeCell ref="BB4:BD4"/>
    <mergeCell ref="BE4:BG4"/>
    <mergeCell ref="BH4:BJ4"/>
    <mergeCell ref="CF4:CH4"/>
    <mergeCell ref="CI4:CK4"/>
    <mergeCell ref="CL4:CN4"/>
    <mergeCell ref="CO4:CQ4"/>
    <mergeCell ref="BK4:BM4"/>
    <mergeCell ref="BN4:BP4"/>
    <mergeCell ref="BQ4:BS4"/>
    <mergeCell ref="BT4:BV4"/>
    <mergeCell ref="BW4:BY4"/>
    <mergeCell ref="BZ4:CB4"/>
    <mergeCell ref="CC4:CE4"/>
    <mergeCell ref="A4:A5"/>
    <mergeCell ref="C4:E4"/>
    <mergeCell ref="F4:H4"/>
    <mergeCell ref="I4:K4"/>
    <mergeCell ref="L4:N4"/>
    <mergeCell ref="O4:Q4"/>
    <mergeCell ref="R4:T4"/>
    <mergeCell ref="A11:A12"/>
    <mergeCell ref="C11:E11"/>
    <mergeCell ref="F11:H11"/>
    <mergeCell ref="I11:K11"/>
    <mergeCell ref="L11:N11"/>
    <mergeCell ref="O11:Q11"/>
    <mergeCell ref="R11:T11"/>
    <mergeCell ref="U11:W11"/>
    <mergeCell ref="X11:Z11"/>
    <mergeCell ref="AA11:AC11"/>
    <mergeCell ref="AD11:AF11"/>
    <mergeCell ref="AG11:AI11"/>
    <mergeCell ref="AJ11:AL11"/>
    <mergeCell ref="AM11:AO11"/>
    <mergeCell ref="BK11:BM11"/>
    <mergeCell ref="BN11:BP11"/>
    <mergeCell ref="AP11:AR11"/>
    <mergeCell ref="AS11:AU11"/>
    <mergeCell ref="AV11:AX11"/>
    <mergeCell ref="AY11:BA11"/>
    <mergeCell ref="BB11:BD11"/>
    <mergeCell ref="BE11:BG11"/>
    <mergeCell ref="BH11:BJ11"/>
    <mergeCell ref="U18:W18"/>
    <mergeCell ref="X18:Z18"/>
    <mergeCell ref="AA18:AC18"/>
    <mergeCell ref="AD18:AF18"/>
    <mergeCell ref="AG18:AI18"/>
    <mergeCell ref="AJ18:AL18"/>
    <mergeCell ref="AM18:AO18"/>
    <mergeCell ref="AP18:AR18"/>
    <mergeCell ref="AS18:AU18"/>
    <mergeCell ref="AV18:AX18"/>
    <mergeCell ref="AY18:BA18"/>
    <mergeCell ref="BB18:BD18"/>
    <mergeCell ref="BE18:BG18"/>
    <mergeCell ref="BH18:BJ18"/>
    <mergeCell ref="CF18:CH18"/>
    <mergeCell ref="CI18:CK18"/>
    <mergeCell ref="CL18:CN18"/>
    <mergeCell ref="CO18:CQ18"/>
    <mergeCell ref="BK18:BM18"/>
    <mergeCell ref="BN18:BP18"/>
    <mergeCell ref="BQ18:BS18"/>
    <mergeCell ref="BT18:BV18"/>
    <mergeCell ref="BW18:BY18"/>
    <mergeCell ref="BZ18:CB18"/>
    <mergeCell ref="CC18:CE18"/>
    <mergeCell ref="A18:A19"/>
    <mergeCell ref="C18:E18"/>
    <mergeCell ref="F18:H18"/>
    <mergeCell ref="I18:K18"/>
    <mergeCell ref="L18:N18"/>
    <mergeCell ref="O18:Q18"/>
    <mergeCell ref="R18:T18"/>
    <mergeCell ref="CL31:CN31"/>
    <mergeCell ref="CO31:CQ31"/>
    <mergeCell ref="BQ31:BS31"/>
    <mergeCell ref="BT31:BV31"/>
    <mergeCell ref="BW31:BY31"/>
    <mergeCell ref="BZ31:CB31"/>
    <mergeCell ref="CC31:CE31"/>
    <mergeCell ref="CF31:CH31"/>
    <mergeCell ref="CI31:CK31"/>
    <mergeCell ref="U25:W25"/>
    <mergeCell ref="X25:Z25"/>
    <mergeCell ref="AA25:AC25"/>
    <mergeCell ref="AD25:AF25"/>
    <mergeCell ref="AG25:AI25"/>
    <mergeCell ref="AJ25:AL25"/>
    <mergeCell ref="AM25:AO25"/>
    <mergeCell ref="AP25:AR25"/>
    <mergeCell ref="AS25:AU25"/>
    <mergeCell ref="AV25:AX25"/>
    <mergeCell ref="AY25:BA25"/>
    <mergeCell ref="BB25:BD25"/>
    <mergeCell ref="BE25:BG25"/>
    <mergeCell ref="BH25:BJ25"/>
    <mergeCell ref="CF25:CH25"/>
    <mergeCell ref="CI25:CK25"/>
    <mergeCell ref="CL25:CN25"/>
    <mergeCell ref="CO25:CQ25"/>
    <mergeCell ref="BK25:BM25"/>
    <mergeCell ref="BN25:BP25"/>
    <mergeCell ref="BQ25:BS25"/>
    <mergeCell ref="BT25:BV25"/>
    <mergeCell ref="BW25:BY25"/>
    <mergeCell ref="BZ25:CB25"/>
    <mergeCell ref="CC25:CE25"/>
    <mergeCell ref="A25:A26"/>
    <mergeCell ref="C25:E25"/>
    <mergeCell ref="F25:H25"/>
    <mergeCell ref="I25:K25"/>
    <mergeCell ref="L25:N25"/>
    <mergeCell ref="O25:Q25"/>
    <mergeCell ref="R25:T25"/>
    <mergeCell ref="A31:A32"/>
    <mergeCell ref="C31:E31"/>
    <mergeCell ref="F31:H31"/>
    <mergeCell ref="I31:K31"/>
    <mergeCell ref="L31:N31"/>
    <mergeCell ref="O31:Q31"/>
    <mergeCell ref="R31:T31"/>
    <mergeCell ref="U31:W31"/>
    <mergeCell ref="X31:Z31"/>
    <mergeCell ref="AA31:AC31"/>
    <mergeCell ref="AD31:AF31"/>
    <mergeCell ref="AG31:AI31"/>
    <mergeCell ref="AJ31:AL31"/>
    <mergeCell ref="AM31:AO31"/>
    <mergeCell ref="BK31:BM31"/>
    <mergeCell ref="BN31:BP31"/>
    <mergeCell ref="AP31:AR31"/>
    <mergeCell ref="AS31:AU31"/>
    <mergeCell ref="AV31:AX31"/>
    <mergeCell ref="AY31:BA31"/>
    <mergeCell ref="BB31:BD31"/>
    <mergeCell ref="BE31:BG31"/>
    <mergeCell ref="BH31:BJ31"/>
    <mergeCell ref="U36:W36"/>
    <mergeCell ref="X36:Z36"/>
    <mergeCell ref="AA36:AC36"/>
    <mergeCell ref="AD36:AF36"/>
    <mergeCell ref="AG36:AI36"/>
    <mergeCell ref="AJ36:AL36"/>
    <mergeCell ref="AM36:AO36"/>
    <mergeCell ref="AP36:AR36"/>
    <mergeCell ref="AS36:AU36"/>
    <mergeCell ref="AV36:AX36"/>
    <mergeCell ref="AY36:BA36"/>
    <mergeCell ref="BB36:BD36"/>
    <mergeCell ref="BE36:BG36"/>
    <mergeCell ref="BH36:BJ36"/>
    <mergeCell ref="CF36:CH36"/>
    <mergeCell ref="CI36:CK36"/>
    <mergeCell ref="CL36:CN36"/>
    <mergeCell ref="CO36:CQ36"/>
    <mergeCell ref="BK36:BM36"/>
    <mergeCell ref="BN36:BP36"/>
    <mergeCell ref="BQ36:BS36"/>
    <mergeCell ref="BT36:BV36"/>
    <mergeCell ref="BW36:BY36"/>
    <mergeCell ref="BZ36:CB36"/>
    <mergeCell ref="CC36:CE36"/>
    <mergeCell ref="A36:A37"/>
    <mergeCell ref="C36:E36"/>
    <mergeCell ref="F36:H36"/>
    <mergeCell ref="I36:K36"/>
    <mergeCell ref="L36:N36"/>
    <mergeCell ref="O36:Q36"/>
    <mergeCell ref="R36:T36"/>
    <mergeCell ref="BK46:BM46"/>
    <mergeCell ref="BN46:BP46"/>
    <mergeCell ref="AP46:AR46"/>
    <mergeCell ref="AS46:AU46"/>
    <mergeCell ref="AV46:AX46"/>
    <mergeCell ref="AY46:BA46"/>
    <mergeCell ref="BB46:BD46"/>
    <mergeCell ref="BE46:BG46"/>
    <mergeCell ref="BH46:BJ46"/>
    <mergeCell ref="U66:W66"/>
    <mergeCell ref="X66:Z66"/>
    <mergeCell ref="AA66:AC66"/>
    <mergeCell ref="AD66:AF66"/>
    <mergeCell ref="AG66:AI66"/>
    <mergeCell ref="AJ66:AL66"/>
    <mergeCell ref="AM66:AO66"/>
    <mergeCell ref="AP66:AR66"/>
    <mergeCell ref="AS66:AU66"/>
    <mergeCell ref="AV66:AX66"/>
    <mergeCell ref="AY66:BA66"/>
    <mergeCell ref="BB66:BD66"/>
    <mergeCell ref="BE66:BG66"/>
    <mergeCell ref="BH66:BJ66"/>
    <mergeCell ref="CF66:CH66"/>
    <mergeCell ref="CI66:CK66"/>
    <mergeCell ref="CL66:CN66"/>
    <mergeCell ref="CO66:CQ66"/>
    <mergeCell ref="BK66:BM66"/>
    <mergeCell ref="BN66:BP66"/>
    <mergeCell ref="BQ66:BS66"/>
    <mergeCell ref="BT66:BV66"/>
    <mergeCell ref="BW66:BY66"/>
    <mergeCell ref="BZ66:CB66"/>
    <mergeCell ref="CC66:CE66"/>
    <mergeCell ref="A66:A67"/>
    <mergeCell ref="C66:E66"/>
    <mergeCell ref="F66:H66"/>
    <mergeCell ref="I66:K66"/>
    <mergeCell ref="L66:N66"/>
    <mergeCell ref="O66:Q66"/>
    <mergeCell ref="R66:T66"/>
    <mergeCell ref="A71:A72"/>
    <mergeCell ref="C71:E71"/>
    <mergeCell ref="F71:H71"/>
    <mergeCell ref="I71:K71"/>
    <mergeCell ref="L71:N71"/>
    <mergeCell ref="O71:Q71"/>
    <mergeCell ref="R71:T71"/>
    <mergeCell ref="U71:W71"/>
    <mergeCell ref="X71:Z71"/>
    <mergeCell ref="AA71:AC71"/>
    <mergeCell ref="AD71:AF71"/>
    <mergeCell ref="AG71:AI71"/>
    <mergeCell ref="AJ71:AL71"/>
    <mergeCell ref="AM71:AO71"/>
    <mergeCell ref="BK71:BM71"/>
    <mergeCell ref="BN71:BP71"/>
    <mergeCell ref="AP71:AR71"/>
    <mergeCell ref="AS71:AU71"/>
    <mergeCell ref="AV71:AX71"/>
    <mergeCell ref="AY71:BA71"/>
    <mergeCell ref="BB71:BD71"/>
    <mergeCell ref="BE71:BG71"/>
    <mergeCell ref="BH71:BJ71"/>
    <mergeCell ref="U76:W76"/>
    <mergeCell ref="X76:Z76"/>
    <mergeCell ref="AA76:AC76"/>
    <mergeCell ref="AD76:AF76"/>
    <mergeCell ref="AG76:AI76"/>
    <mergeCell ref="AJ76:AL76"/>
    <mergeCell ref="AM76:AO76"/>
    <mergeCell ref="AP76:AR76"/>
    <mergeCell ref="AS76:AU76"/>
    <mergeCell ref="AV76:AX76"/>
    <mergeCell ref="AY76:BA76"/>
    <mergeCell ref="BB76:BD76"/>
    <mergeCell ref="BE76:BG76"/>
    <mergeCell ref="BH76:BJ76"/>
    <mergeCell ref="CF76:CH76"/>
    <mergeCell ref="CI76:CK76"/>
    <mergeCell ref="CL76:CN76"/>
    <mergeCell ref="CO76:CQ76"/>
    <mergeCell ref="BK76:BM76"/>
    <mergeCell ref="BN76:BP76"/>
    <mergeCell ref="BQ76:BS76"/>
    <mergeCell ref="BT76:BV76"/>
    <mergeCell ref="BW76:BY76"/>
    <mergeCell ref="BZ76:CB76"/>
    <mergeCell ref="CC76:CE76"/>
    <mergeCell ref="A76:A77"/>
    <mergeCell ref="C76:E76"/>
    <mergeCell ref="F76:H76"/>
    <mergeCell ref="I76:K76"/>
    <mergeCell ref="L76:N76"/>
    <mergeCell ref="O76:Q76"/>
    <mergeCell ref="R76:T76"/>
    <mergeCell ref="CL46:CN46"/>
    <mergeCell ref="CO46:CQ46"/>
    <mergeCell ref="BQ46:BS46"/>
    <mergeCell ref="BT46:BV46"/>
    <mergeCell ref="BW46:BY46"/>
    <mergeCell ref="BZ46:CB46"/>
    <mergeCell ref="CC46:CE46"/>
    <mergeCell ref="CF46:CH46"/>
    <mergeCell ref="CI46:CK46"/>
    <mergeCell ref="U41:W41"/>
    <mergeCell ref="X41:Z41"/>
    <mergeCell ref="AA41:AC41"/>
    <mergeCell ref="AD41:AF41"/>
    <mergeCell ref="AG41:AI41"/>
    <mergeCell ref="AJ41:AL41"/>
    <mergeCell ref="AM41:AO41"/>
    <mergeCell ref="AP41:AR41"/>
    <mergeCell ref="AS41:AU41"/>
    <mergeCell ref="AV41:AX41"/>
    <mergeCell ref="AY41:BA41"/>
    <mergeCell ref="BB41:BD41"/>
    <mergeCell ref="BE41:BG41"/>
    <mergeCell ref="BH41:BJ41"/>
    <mergeCell ref="CF41:CH41"/>
    <mergeCell ref="CI41:CK41"/>
    <mergeCell ref="CL41:CN41"/>
    <mergeCell ref="CO41:CQ41"/>
    <mergeCell ref="BK41:BM41"/>
    <mergeCell ref="BN41:BP41"/>
    <mergeCell ref="BQ41:BS41"/>
    <mergeCell ref="BT41:BV41"/>
    <mergeCell ref="BW41:BY41"/>
    <mergeCell ref="BZ41:CB41"/>
    <mergeCell ref="CC41:CE41"/>
    <mergeCell ref="A41:A42"/>
    <mergeCell ref="C41:E41"/>
    <mergeCell ref="F41:H41"/>
    <mergeCell ref="I41:K41"/>
    <mergeCell ref="L41:N41"/>
    <mergeCell ref="O41:Q41"/>
    <mergeCell ref="R41:T41"/>
    <mergeCell ref="U46:W46"/>
    <mergeCell ref="X46:Z46"/>
    <mergeCell ref="AA46:AC46"/>
    <mergeCell ref="AD46:AF46"/>
    <mergeCell ref="AG46:AI46"/>
    <mergeCell ref="AJ46:AL46"/>
    <mergeCell ref="AM46:AO46"/>
    <mergeCell ref="A46:A47"/>
    <mergeCell ref="C46:E46"/>
    <mergeCell ref="F46:H46"/>
    <mergeCell ref="I46:K46"/>
    <mergeCell ref="L46:N46"/>
    <mergeCell ref="O46:Q46"/>
    <mergeCell ref="R46:T46"/>
    <mergeCell ref="CL56:CN56"/>
    <mergeCell ref="CO56:CQ56"/>
    <mergeCell ref="BQ56:BS56"/>
    <mergeCell ref="BT56:BV56"/>
    <mergeCell ref="BW56:BY56"/>
    <mergeCell ref="BZ56:CB56"/>
    <mergeCell ref="CC56:CE56"/>
    <mergeCell ref="CF56:CH56"/>
    <mergeCell ref="CI56:CK56"/>
    <mergeCell ref="U51:W51"/>
    <mergeCell ref="X51:Z51"/>
    <mergeCell ref="AA51:AC51"/>
    <mergeCell ref="AD51:AF51"/>
    <mergeCell ref="AG51:AI51"/>
    <mergeCell ref="AJ51:AL51"/>
    <mergeCell ref="AM51:AO51"/>
    <mergeCell ref="AP51:AR51"/>
    <mergeCell ref="AS51:AU51"/>
    <mergeCell ref="AV51:AX51"/>
    <mergeCell ref="AY51:BA51"/>
    <mergeCell ref="BB51:BD51"/>
    <mergeCell ref="BE51:BG51"/>
    <mergeCell ref="BH51:BJ51"/>
    <mergeCell ref="CF51:CH51"/>
    <mergeCell ref="CI51:CK51"/>
    <mergeCell ref="CL51:CN51"/>
    <mergeCell ref="CO51:CQ51"/>
    <mergeCell ref="BK51:BM51"/>
    <mergeCell ref="BN51:BP51"/>
    <mergeCell ref="BQ51:BS51"/>
    <mergeCell ref="BT51:BV51"/>
    <mergeCell ref="BW51:BY51"/>
    <mergeCell ref="BZ51:CB51"/>
    <mergeCell ref="CC51:CE51"/>
    <mergeCell ref="A51:A52"/>
    <mergeCell ref="C51:E51"/>
    <mergeCell ref="F51:H51"/>
    <mergeCell ref="I51:K51"/>
    <mergeCell ref="L51:N51"/>
    <mergeCell ref="O51:Q51"/>
    <mergeCell ref="R51:T51"/>
    <mergeCell ref="A56:A57"/>
    <mergeCell ref="C56:E56"/>
    <mergeCell ref="F56:H56"/>
    <mergeCell ref="I56:K56"/>
    <mergeCell ref="L56:N56"/>
    <mergeCell ref="O56:Q56"/>
    <mergeCell ref="R56:T56"/>
    <mergeCell ref="U56:W56"/>
    <mergeCell ref="X56:Z56"/>
    <mergeCell ref="AA56:AC56"/>
    <mergeCell ref="AD56:AF56"/>
    <mergeCell ref="AG56:AI56"/>
    <mergeCell ref="AJ56:AL56"/>
    <mergeCell ref="AM56:AO56"/>
    <mergeCell ref="BK56:BM56"/>
    <mergeCell ref="BN56:BP56"/>
    <mergeCell ref="AP56:AR56"/>
    <mergeCell ref="AS56:AU56"/>
    <mergeCell ref="AV56:AX56"/>
    <mergeCell ref="AY56:BA56"/>
    <mergeCell ref="BB56:BD56"/>
    <mergeCell ref="BE56:BG56"/>
    <mergeCell ref="BH56:BJ56"/>
    <mergeCell ref="U61:W61"/>
    <mergeCell ref="X61:Z61"/>
    <mergeCell ref="AA61:AC61"/>
    <mergeCell ref="AD61:AF61"/>
    <mergeCell ref="AG61:AI61"/>
    <mergeCell ref="AJ61:AL61"/>
    <mergeCell ref="AM61:AO61"/>
    <mergeCell ref="AP61:AR61"/>
    <mergeCell ref="AS61:AU61"/>
    <mergeCell ref="AV61:AX61"/>
    <mergeCell ref="AY61:BA61"/>
    <mergeCell ref="BB61:BD61"/>
    <mergeCell ref="BE61:BG61"/>
    <mergeCell ref="BH61:BJ61"/>
    <mergeCell ref="CF61:CH61"/>
    <mergeCell ref="CI61:CK61"/>
    <mergeCell ref="CL61:CN61"/>
    <mergeCell ref="CO61:CQ61"/>
    <mergeCell ref="BK61:BM61"/>
    <mergeCell ref="BN61:BP61"/>
    <mergeCell ref="BQ61:BS61"/>
    <mergeCell ref="BT61:BV61"/>
    <mergeCell ref="BW61:BY61"/>
    <mergeCell ref="BZ61:CB61"/>
    <mergeCell ref="CC61:CE61"/>
    <mergeCell ref="A61:A62"/>
    <mergeCell ref="C61:E61"/>
    <mergeCell ref="F61:H61"/>
    <mergeCell ref="I61:K61"/>
    <mergeCell ref="L61:N61"/>
    <mergeCell ref="O61:Q61"/>
    <mergeCell ref="R61:T61"/>
    <mergeCell ref="CL71:CN71"/>
    <mergeCell ref="CO71:CQ71"/>
    <mergeCell ref="BQ71:BS71"/>
    <mergeCell ref="BT71:BV71"/>
    <mergeCell ref="BW71:BY71"/>
    <mergeCell ref="BZ71:CB71"/>
    <mergeCell ref="CC71:CE71"/>
    <mergeCell ref="CF71:CH71"/>
    <mergeCell ref="CI71:CK71"/>
    <mergeCell ref="A81:A82"/>
    <mergeCell ref="C81:E81"/>
    <mergeCell ref="F81:H81"/>
    <mergeCell ref="I81:K81"/>
    <mergeCell ref="L81:N81"/>
    <mergeCell ref="O81:Q81"/>
    <mergeCell ref="R81:T81"/>
    <mergeCell ref="U81:W81"/>
    <mergeCell ref="X81:Z81"/>
    <mergeCell ref="AA81:AC81"/>
    <mergeCell ref="AD81:AF81"/>
    <mergeCell ref="AG81:AI81"/>
    <mergeCell ref="AJ81:AL81"/>
    <mergeCell ref="AM81:AO81"/>
    <mergeCell ref="AP81:AR81"/>
    <mergeCell ref="AS81:AU81"/>
    <mergeCell ref="AV81:AX81"/>
    <mergeCell ref="AY81:BA81"/>
    <mergeCell ref="BB81:BD81"/>
    <mergeCell ref="BE81:BG81"/>
    <mergeCell ref="BH81:BJ81"/>
    <mergeCell ref="CF81:CH81"/>
    <mergeCell ref="CI81:CK81"/>
    <mergeCell ref="CL81:CN81"/>
    <mergeCell ref="CO81:CQ81"/>
    <mergeCell ref="BK81:BM81"/>
    <mergeCell ref="BN81:BP81"/>
    <mergeCell ref="BQ81:BS81"/>
    <mergeCell ref="BT81:BV81"/>
    <mergeCell ref="BW81:BY81"/>
    <mergeCell ref="BZ81:CB81"/>
    <mergeCell ref="CC81:CE81"/>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75"/>
    <col customWidth="1" min="2" max="2" width="26.88"/>
    <col customWidth="1" min="5" max="5" width="22.13"/>
    <col hidden="1" min="6" max="6" width="12.63"/>
    <col customWidth="1" min="15" max="15" width="30.0"/>
    <col customWidth="1" min="16" max="16" width="19.5"/>
    <col customWidth="1" min="17" max="17" width="22.25"/>
  </cols>
  <sheetData>
    <row r="1">
      <c r="A1" s="458"/>
      <c r="B1" s="459"/>
      <c r="C1" s="460"/>
      <c r="D1" s="461"/>
      <c r="E1" s="461"/>
      <c r="F1" s="461"/>
      <c r="G1" s="462"/>
      <c r="H1" s="462"/>
      <c r="I1" s="462"/>
      <c r="J1" s="462"/>
      <c r="K1" s="462"/>
      <c r="L1" s="462"/>
      <c r="M1" s="462"/>
      <c r="N1" s="462"/>
      <c r="O1" s="229"/>
      <c r="P1" s="86"/>
      <c r="Q1" s="465"/>
      <c r="R1" s="466"/>
      <c r="S1" s="12"/>
      <c r="T1" s="461"/>
      <c r="U1" s="461"/>
      <c r="V1" s="468"/>
      <c r="W1" s="468"/>
      <c r="X1" s="468"/>
      <c r="Y1" s="468"/>
      <c r="Z1" s="468"/>
      <c r="AA1" s="468"/>
      <c r="AB1" s="468"/>
      <c r="AC1" s="468"/>
      <c r="AD1" s="468"/>
      <c r="AE1" s="468"/>
      <c r="AF1" s="468"/>
      <c r="AG1" s="468"/>
      <c r="AH1" s="468"/>
      <c r="AI1" s="468"/>
      <c r="AJ1" s="468"/>
      <c r="AK1" s="468"/>
      <c r="AL1" s="468"/>
      <c r="AM1" s="468"/>
      <c r="AN1" s="468"/>
      <c r="AO1" s="468"/>
      <c r="AP1" s="468"/>
    </row>
    <row r="2">
      <c r="A2" s="471"/>
      <c r="B2" s="473"/>
      <c r="C2" s="473"/>
      <c r="D2" s="473"/>
      <c r="E2" s="473"/>
      <c r="F2" s="473"/>
      <c r="G2" s="473"/>
      <c r="H2" s="473"/>
      <c r="I2" s="473"/>
      <c r="J2" s="473"/>
      <c r="K2" s="473"/>
      <c r="L2" s="473"/>
      <c r="M2" s="473"/>
      <c r="N2" s="473"/>
      <c r="O2" s="229"/>
      <c r="P2" s="86"/>
      <c r="Q2" s="465"/>
      <c r="R2" s="85"/>
      <c r="S2" s="85"/>
      <c r="T2" s="474"/>
      <c r="U2" s="474"/>
      <c r="V2" s="474"/>
      <c r="W2" s="474"/>
      <c r="X2" s="474"/>
      <c r="Y2" s="474"/>
      <c r="Z2" s="474"/>
      <c r="AA2" s="474"/>
      <c r="AB2" s="474"/>
      <c r="AC2" s="474"/>
      <c r="AD2" s="474"/>
      <c r="AE2" s="474"/>
      <c r="AF2" s="474"/>
      <c r="AG2" s="474"/>
      <c r="AH2" s="474"/>
      <c r="AI2" s="474"/>
      <c r="AJ2" s="474"/>
      <c r="AK2" s="474"/>
      <c r="AL2" s="474"/>
      <c r="AM2" s="474"/>
      <c r="AN2" s="474"/>
      <c r="AO2" s="474"/>
      <c r="AP2" s="474"/>
    </row>
    <row r="3">
      <c r="A3" s="475" t="s">
        <v>0</v>
      </c>
      <c r="B3" s="476" t="s">
        <v>2775</v>
      </c>
      <c r="C3" s="477" t="s">
        <v>2776</v>
      </c>
      <c r="D3" s="477" t="s">
        <v>2777</v>
      </c>
      <c r="E3" s="477" t="s">
        <v>2778</v>
      </c>
      <c r="F3" s="477" t="s">
        <v>2779</v>
      </c>
      <c r="G3" s="477" t="s">
        <v>2780</v>
      </c>
      <c r="H3" s="478" t="s">
        <v>2781</v>
      </c>
      <c r="I3" s="477" t="s">
        <v>2782</v>
      </c>
      <c r="J3" s="479" t="s">
        <v>2783</v>
      </c>
      <c r="K3" s="477" t="s">
        <v>2784</v>
      </c>
      <c r="L3" s="479" t="s">
        <v>2785</v>
      </c>
      <c r="M3" s="480" t="s">
        <v>2786</v>
      </c>
      <c r="N3" s="479" t="s">
        <v>2787</v>
      </c>
      <c r="O3" s="481" t="s">
        <v>2789</v>
      </c>
      <c r="P3" s="479" t="s">
        <v>2170</v>
      </c>
      <c r="Q3" s="479" t="s">
        <v>2790</v>
      </c>
      <c r="R3" s="479" t="s">
        <v>2791</v>
      </c>
      <c r="S3" s="84"/>
      <c r="T3" s="474"/>
      <c r="U3" s="474"/>
      <c r="V3" s="474"/>
      <c r="W3" s="474"/>
      <c r="X3" s="474"/>
      <c r="Y3" s="474"/>
      <c r="Z3" s="474"/>
      <c r="AA3" s="474"/>
      <c r="AB3" s="474"/>
      <c r="AC3" s="474"/>
      <c r="AD3" s="474"/>
      <c r="AE3" s="474"/>
      <c r="AF3" s="474"/>
      <c r="AG3" s="474"/>
      <c r="AH3" s="474"/>
      <c r="AI3" s="474"/>
      <c r="AJ3" s="474"/>
      <c r="AK3" s="474"/>
      <c r="AL3" s="474"/>
      <c r="AM3" s="474"/>
      <c r="AN3" s="474"/>
      <c r="AO3" s="474"/>
      <c r="AP3" s="474"/>
    </row>
    <row r="4">
      <c r="A4" s="484">
        <v>1.0</v>
      </c>
      <c r="B4" s="486" t="s">
        <v>2798</v>
      </c>
      <c r="C4" s="487" t="s">
        <v>104</v>
      </c>
      <c r="D4" s="488">
        <v>5400000.0</v>
      </c>
      <c r="E4" s="487" t="s">
        <v>2799</v>
      </c>
      <c r="F4" s="487" t="s">
        <v>2800</v>
      </c>
      <c r="G4" s="487" t="s">
        <v>2801</v>
      </c>
      <c r="H4" s="487" t="s">
        <v>2801</v>
      </c>
      <c r="I4" s="490"/>
      <c r="J4" s="487" t="s">
        <v>2801</v>
      </c>
      <c r="K4" s="490"/>
      <c r="L4" s="487" t="s">
        <v>2801</v>
      </c>
      <c r="M4" s="487" t="s">
        <v>2801</v>
      </c>
      <c r="N4" s="487" t="s">
        <v>2801</v>
      </c>
      <c r="O4" s="492"/>
      <c r="P4" s="487"/>
      <c r="Q4" s="476" t="s">
        <v>2806</v>
      </c>
      <c r="R4" s="493" t="s">
        <v>2807</v>
      </c>
      <c r="S4" s="84"/>
      <c r="T4" s="474"/>
      <c r="U4" s="474"/>
      <c r="V4" s="474"/>
      <c r="W4" s="474"/>
      <c r="X4" s="474"/>
      <c r="Y4" s="474"/>
      <c r="Z4" s="474"/>
      <c r="AA4" s="474"/>
      <c r="AB4" s="474"/>
      <c r="AC4" s="474"/>
      <c r="AD4" s="474"/>
      <c r="AE4" s="474"/>
      <c r="AF4" s="474"/>
      <c r="AG4" s="474"/>
      <c r="AH4" s="474"/>
      <c r="AI4" s="474"/>
      <c r="AJ4" s="474"/>
      <c r="AK4" s="474"/>
      <c r="AL4" s="474"/>
      <c r="AM4" s="474"/>
      <c r="AN4" s="474"/>
      <c r="AO4" s="474"/>
      <c r="AP4" s="474"/>
    </row>
    <row r="5">
      <c r="A5" s="484">
        <v>2.0</v>
      </c>
      <c r="B5" s="486" t="s">
        <v>2808</v>
      </c>
      <c r="C5" s="493" t="s">
        <v>104</v>
      </c>
      <c r="D5" s="495">
        <v>3500000.0</v>
      </c>
      <c r="E5" s="493" t="s">
        <v>2799</v>
      </c>
      <c r="F5" s="493" t="s">
        <v>2800</v>
      </c>
      <c r="G5" s="493" t="s">
        <v>2801</v>
      </c>
      <c r="H5" s="156" t="s">
        <v>2801</v>
      </c>
      <c r="I5" s="493" t="s">
        <v>2801</v>
      </c>
      <c r="J5" s="156" t="s">
        <v>2801</v>
      </c>
      <c r="K5" s="496" t="s">
        <v>2801</v>
      </c>
      <c r="L5" s="156" t="s">
        <v>2801</v>
      </c>
      <c r="M5" s="496" t="s">
        <v>2801</v>
      </c>
      <c r="N5" s="493" t="s">
        <v>2801</v>
      </c>
      <c r="O5" s="497"/>
      <c r="P5" s="493" t="s">
        <v>2817</v>
      </c>
      <c r="Q5" s="476" t="s">
        <v>2806</v>
      </c>
      <c r="R5" s="120" t="s">
        <v>2807</v>
      </c>
      <c r="S5" s="84"/>
      <c r="T5" s="474"/>
      <c r="U5" s="474"/>
      <c r="V5" s="474"/>
      <c r="W5" s="474"/>
      <c r="X5" s="474"/>
      <c r="Y5" s="474"/>
      <c r="Z5" s="474"/>
      <c r="AA5" s="474"/>
      <c r="AB5" s="474"/>
      <c r="AC5" s="474"/>
      <c r="AD5" s="474"/>
      <c r="AE5" s="474"/>
      <c r="AF5" s="474"/>
      <c r="AG5" s="474"/>
      <c r="AH5" s="474"/>
      <c r="AI5" s="474"/>
      <c r="AJ5" s="474"/>
      <c r="AK5" s="474"/>
      <c r="AL5" s="474"/>
      <c r="AM5" s="474"/>
      <c r="AN5" s="474"/>
      <c r="AO5" s="474"/>
      <c r="AP5" s="474"/>
    </row>
    <row r="6">
      <c r="A6" s="484">
        <v>3.0</v>
      </c>
      <c r="B6" s="486" t="s">
        <v>2818</v>
      </c>
      <c r="C6" s="493" t="s">
        <v>104</v>
      </c>
      <c r="D6" s="495">
        <f>4000000+2347000</f>
        <v>6347000</v>
      </c>
      <c r="E6" s="493" t="s">
        <v>2799</v>
      </c>
      <c r="F6" s="493" t="s">
        <v>2800</v>
      </c>
      <c r="G6" s="499" t="s">
        <v>2826</v>
      </c>
      <c r="H6" s="156" t="s">
        <v>2801</v>
      </c>
      <c r="I6" s="499" t="s">
        <v>2827</v>
      </c>
      <c r="J6" s="156" t="s">
        <v>2801</v>
      </c>
      <c r="K6" s="496" t="s">
        <v>2801</v>
      </c>
      <c r="L6" s="156" t="s">
        <v>2801</v>
      </c>
      <c r="M6" s="500" t="s">
        <v>2826</v>
      </c>
      <c r="N6" s="499" t="s">
        <v>2826</v>
      </c>
      <c r="O6" s="492"/>
      <c r="P6" s="493" t="s">
        <v>2831</v>
      </c>
      <c r="Q6" s="476" t="s">
        <v>2832</v>
      </c>
      <c r="R6" s="120" t="s">
        <v>2807</v>
      </c>
      <c r="S6" s="84"/>
      <c r="T6" s="474"/>
      <c r="U6" s="474"/>
      <c r="V6" s="474"/>
      <c r="W6" s="474"/>
      <c r="X6" s="474"/>
      <c r="Y6" s="474"/>
      <c r="Z6" s="474"/>
      <c r="AA6" s="474"/>
      <c r="AB6" s="474"/>
      <c r="AC6" s="474"/>
      <c r="AD6" s="474"/>
      <c r="AE6" s="474"/>
      <c r="AF6" s="474"/>
      <c r="AG6" s="474"/>
      <c r="AH6" s="474"/>
      <c r="AI6" s="474"/>
      <c r="AJ6" s="474"/>
      <c r="AK6" s="474"/>
      <c r="AL6" s="474"/>
      <c r="AM6" s="474"/>
      <c r="AN6" s="474"/>
      <c r="AO6" s="474"/>
      <c r="AP6" s="474"/>
    </row>
    <row r="7">
      <c r="A7" s="484">
        <v>4.0</v>
      </c>
      <c r="B7" s="486" t="s">
        <v>2833</v>
      </c>
      <c r="C7" s="493" t="s">
        <v>104</v>
      </c>
      <c r="D7" s="495">
        <v>4080000.0</v>
      </c>
      <c r="E7" s="493" t="s">
        <v>2799</v>
      </c>
      <c r="F7" s="493" t="s">
        <v>2800</v>
      </c>
      <c r="G7" s="493" t="s">
        <v>2801</v>
      </c>
      <c r="H7" s="496" t="s">
        <v>2801</v>
      </c>
      <c r="I7" s="490"/>
      <c r="J7" s="496" t="s">
        <v>2801</v>
      </c>
      <c r="K7" s="490"/>
      <c r="L7" s="496" t="s">
        <v>2801</v>
      </c>
      <c r="M7" s="496" t="s">
        <v>2801</v>
      </c>
      <c r="N7" s="496" t="s">
        <v>2801</v>
      </c>
      <c r="O7" s="226"/>
      <c r="P7" s="156"/>
      <c r="Q7" s="476" t="s">
        <v>2806</v>
      </c>
      <c r="R7" s="120" t="s">
        <v>2807</v>
      </c>
      <c r="S7" s="84"/>
      <c r="T7" s="474"/>
      <c r="U7" s="474"/>
      <c r="V7" s="474"/>
      <c r="W7" s="474"/>
      <c r="X7" s="474"/>
      <c r="Y7" s="474"/>
      <c r="Z7" s="474"/>
      <c r="AA7" s="474"/>
      <c r="AB7" s="474"/>
      <c r="AC7" s="474"/>
      <c r="AD7" s="474"/>
      <c r="AE7" s="474"/>
      <c r="AF7" s="474"/>
      <c r="AG7" s="474"/>
      <c r="AH7" s="474"/>
      <c r="AI7" s="474"/>
      <c r="AJ7" s="474"/>
      <c r="AK7" s="474"/>
      <c r="AL7" s="474"/>
      <c r="AM7" s="474"/>
      <c r="AN7" s="474"/>
      <c r="AO7" s="474"/>
      <c r="AP7" s="474"/>
    </row>
    <row r="8">
      <c r="A8" s="484">
        <v>5.0</v>
      </c>
      <c r="B8" s="486" t="s">
        <v>2835</v>
      </c>
      <c r="C8" s="493" t="s">
        <v>104</v>
      </c>
      <c r="D8" s="495">
        <v>4080000.0</v>
      </c>
      <c r="E8" s="493" t="s">
        <v>2799</v>
      </c>
      <c r="F8" s="493" t="s">
        <v>2800</v>
      </c>
      <c r="G8" s="493" t="s">
        <v>2801</v>
      </c>
      <c r="H8" s="156" t="s">
        <v>2801</v>
      </c>
      <c r="I8" s="493" t="s">
        <v>2801</v>
      </c>
      <c r="J8" s="156" t="s">
        <v>2801</v>
      </c>
      <c r="K8" s="496" t="s">
        <v>2801</v>
      </c>
      <c r="L8" s="156" t="s">
        <v>2801</v>
      </c>
      <c r="M8" s="496" t="s">
        <v>2801</v>
      </c>
      <c r="N8" s="156" t="s">
        <v>2801</v>
      </c>
      <c r="O8" s="497"/>
      <c r="P8" s="493"/>
      <c r="Q8" s="476" t="s">
        <v>2806</v>
      </c>
      <c r="R8" s="120" t="s">
        <v>2807</v>
      </c>
      <c r="S8" s="84"/>
      <c r="T8" s="474"/>
      <c r="U8" s="474"/>
      <c r="V8" s="474"/>
      <c r="W8" s="474"/>
      <c r="X8" s="474"/>
      <c r="Y8" s="474"/>
      <c r="Z8" s="474"/>
      <c r="AA8" s="474"/>
      <c r="AB8" s="474"/>
      <c r="AC8" s="474"/>
      <c r="AD8" s="474"/>
      <c r="AE8" s="474"/>
      <c r="AF8" s="474"/>
      <c r="AG8" s="474"/>
      <c r="AH8" s="474"/>
      <c r="AI8" s="474"/>
      <c r="AJ8" s="474"/>
      <c r="AK8" s="474"/>
      <c r="AL8" s="474"/>
      <c r="AM8" s="474"/>
      <c r="AN8" s="474"/>
      <c r="AO8" s="474"/>
      <c r="AP8" s="474"/>
    </row>
    <row r="9">
      <c r="A9" s="484">
        <v>6.0</v>
      </c>
      <c r="B9" s="486" t="s">
        <v>2838</v>
      </c>
      <c r="C9" s="493" t="s">
        <v>104</v>
      </c>
      <c r="D9" s="495">
        <v>4080000.0</v>
      </c>
      <c r="E9" s="493" t="s">
        <v>2799</v>
      </c>
      <c r="F9" s="493" t="s">
        <v>2800</v>
      </c>
      <c r="G9" s="493" t="s">
        <v>2801</v>
      </c>
      <c r="H9" s="156" t="s">
        <v>2801</v>
      </c>
      <c r="I9" s="493" t="s">
        <v>2801</v>
      </c>
      <c r="J9" s="156" t="s">
        <v>2801</v>
      </c>
      <c r="K9" s="496" t="s">
        <v>2801</v>
      </c>
      <c r="L9" s="156" t="s">
        <v>2801</v>
      </c>
      <c r="M9" s="496" t="s">
        <v>2801</v>
      </c>
      <c r="N9" s="156" t="s">
        <v>2801</v>
      </c>
      <c r="O9" s="497"/>
      <c r="P9" s="493"/>
      <c r="Q9" s="476" t="s">
        <v>2806</v>
      </c>
      <c r="R9" s="120" t="s">
        <v>2807</v>
      </c>
      <c r="S9" s="84"/>
      <c r="T9" s="474"/>
      <c r="U9" s="474"/>
      <c r="V9" s="474"/>
      <c r="W9" s="474"/>
      <c r="X9" s="474"/>
      <c r="Y9" s="474"/>
      <c r="Z9" s="474"/>
      <c r="AA9" s="474"/>
      <c r="AB9" s="474"/>
      <c r="AC9" s="474"/>
      <c r="AD9" s="474"/>
      <c r="AE9" s="474"/>
      <c r="AF9" s="474"/>
      <c r="AG9" s="474"/>
      <c r="AH9" s="474"/>
      <c r="AI9" s="474"/>
      <c r="AJ9" s="474"/>
      <c r="AK9" s="474"/>
      <c r="AL9" s="474"/>
      <c r="AM9" s="474"/>
      <c r="AN9" s="474"/>
      <c r="AO9" s="474"/>
      <c r="AP9" s="474"/>
    </row>
    <row r="10">
      <c r="A10" s="484">
        <v>7.0</v>
      </c>
      <c r="B10" s="486" t="s">
        <v>2841</v>
      </c>
      <c r="C10" s="487" t="s">
        <v>104</v>
      </c>
      <c r="D10" s="488">
        <v>4080000.0</v>
      </c>
      <c r="E10" s="487" t="s">
        <v>2799</v>
      </c>
      <c r="F10" s="487" t="s">
        <v>2800</v>
      </c>
      <c r="G10" s="487" t="s">
        <v>2801</v>
      </c>
      <c r="H10" s="487" t="s">
        <v>2801</v>
      </c>
      <c r="I10" s="487" t="s">
        <v>2801</v>
      </c>
      <c r="J10" s="487" t="s">
        <v>2801</v>
      </c>
      <c r="K10" s="487" t="s">
        <v>2801</v>
      </c>
      <c r="L10" s="487" t="s">
        <v>2801</v>
      </c>
      <c r="M10" s="487" t="s">
        <v>2801</v>
      </c>
      <c r="N10" s="487" t="s">
        <v>2801</v>
      </c>
      <c r="O10" s="492"/>
      <c r="P10" s="487" t="s">
        <v>2843</v>
      </c>
      <c r="Q10" s="476" t="s">
        <v>2806</v>
      </c>
      <c r="R10" s="120" t="s">
        <v>2807</v>
      </c>
      <c r="S10" s="121"/>
      <c r="T10" s="504"/>
      <c r="U10" s="504"/>
      <c r="V10" s="474"/>
      <c r="W10" s="474"/>
      <c r="X10" s="474"/>
      <c r="Y10" s="474"/>
      <c r="Z10" s="474"/>
      <c r="AA10" s="474"/>
      <c r="AB10" s="474"/>
      <c r="AC10" s="474"/>
      <c r="AD10" s="474"/>
      <c r="AE10" s="474"/>
      <c r="AF10" s="474"/>
      <c r="AG10" s="474"/>
      <c r="AH10" s="474"/>
      <c r="AI10" s="474"/>
      <c r="AJ10" s="474"/>
      <c r="AK10" s="474"/>
      <c r="AL10" s="474"/>
      <c r="AM10" s="474"/>
      <c r="AN10" s="474"/>
      <c r="AO10" s="474"/>
      <c r="AP10" s="474"/>
    </row>
    <row r="11">
      <c r="A11" s="484">
        <v>8.0</v>
      </c>
      <c r="B11" s="486" t="s">
        <v>2845</v>
      </c>
      <c r="C11" s="493" t="s">
        <v>104</v>
      </c>
      <c r="D11" s="495">
        <v>4080000.0</v>
      </c>
      <c r="E11" s="493" t="s">
        <v>2799</v>
      </c>
      <c r="F11" s="493" t="s">
        <v>2800</v>
      </c>
      <c r="G11" s="493" t="s">
        <v>2801</v>
      </c>
      <c r="H11" s="156" t="s">
        <v>2801</v>
      </c>
      <c r="I11" s="493" t="s">
        <v>2801</v>
      </c>
      <c r="J11" s="156" t="s">
        <v>2801</v>
      </c>
      <c r="K11" s="496" t="s">
        <v>2801</v>
      </c>
      <c r="L11" s="156" t="s">
        <v>2801</v>
      </c>
      <c r="M11" s="496" t="s">
        <v>2801</v>
      </c>
      <c r="N11" s="156" t="s">
        <v>2801</v>
      </c>
      <c r="O11" s="497"/>
      <c r="P11" s="493"/>
      <c r="Q11" s="477" t="s">
        <v>2806</v>
      </c>
      <c r="R11" s="120" t="s">
        <v>2807</v>
      </c>
      <c r="S11" s="84"/>
      <c r="T11" s="474"/>
      <c r="U11" s="474"/>
      <c r="V11" s="474"/>
      <c r="W11" s="474"/>
      <c r="X11" s="474"/>
      <c r="Y11" s="474"/>
      <c r="Z11" s="474"/>
      <c r="AA11" s="474"/>
      <c r="AB11" s="474"/>
      <c r="AC11" s="474"/>
      <c r="AD11" s="474"/>
      <c r="AE11" s="474"/>
      <c r="AF11" s="474"/>
      <c r="AG11" s="474"/>
      <c r="AH11" s="474"/>
      <c r="AI11" s="474"/>
      <c r="AJ11" s="474"/>
      <c r="AK11" s="474"/>
      <c r="AL11" s="474"/>
      <c r="AM11" s="474"/>
      <c r="AN11" s="474"/>
      <c r="AO11" s="474"/>
      <c r="AP11" s="474"/>
    </row>
    <row r="12">
      <c r="A12" s="484">
        <v>9.0</v>
      </c>
      <c r="B12" s="486" t="s">
        <v>2846</v>
      </c>
      <c r="C12" s="493" t="s">
        <v>104</v>
      </c>
      <c r="D12" s="495">
        <v>4080000.0</v>
      </c>
      <c r="E12" s="493" t="s">
        <v>2799</v>
      </c>
      <c r="F12" s="493" t="s">
        <v>2800</v>
      </c>
      <c r="G12" s="493" t="s">
        <v>2801</v>
      </c>
      <c r="H12" s="490"/>
      <c r="I12" s="493" t="s">
        <v>2801</v>
      </c>
      <c r="J12" s="490"/>
      <c r="K12" s="496" t="s">
        <v>2801</v>
      </c>
      <c r="L12" s="156" t="s">
        <v>2801</v>
      </c>
      <c r="M12" s="496" t="s">
        <v>2801</v>
      </c>
      <c r="N12" s="156" t="s">
        <v>2801</v>
      </c>
      <c r="O12" s="497"/>
      <c r="P12" s="506" t="s">
        <v>2847</v>
      </c>
      <c r="Q12" s="477" t="s">
        <v>2806</v>
      </c>
      <c r="R12" s="120" t="s">
        <v>2807</v>
      </c>
      <c r="S12" s="84"/>
      <c r="T12" s="474"/>
      <c r="U12" s="474"/>
      <c r="V12" s="474"/>
      <c r="W12" s="474"/>
      <c r="X12" s="474"/>
      <c r="Y12" s="474"/>
      <c r="Z12" s="474"/>
      <c r="AA12" s="474"/>
      <c r="AB12" s="474"/>
      <c r="AC12" s="474"/>
      <c r="AD12" s="474"/>
      <c r="AE12" s="474"/>
      <c r="AF12" s="474"/>
      <c r="AG12" s="474"/>
      <c r="AH12" s="474"/>
      <c r="AI12" s="474"/>
      <c r="AJ12" s="474"/>
      <c r="AK12" s="474"/>
      <c r="AL12" s="474"/>
      <c r="AM12" s="474"/>
      <c r="AN12" s="474"/>
      <c r="AO12" s="474"/>
      <c r="AP12" s="474"/>
    </row>
    <row r="13">
      <c r="A13" s="484">
        <v>10.0</v>
      </c>
      <c r="B13" s="486" t="s">
        <v>2848</v>
      </c>
      <c r="C13" s="487" t="s">
        <v>2849</v>
      </c>
      <c r="D13" s="488">
        <v>4080000.0</v>
      </c>
      <c r="E13" s="487" t="s">
        <v>2799</v>
      </c>
      <c r="F13" s="487" t="s">
        <v>2800</v>
      </c>
      <c r="G13" s="487" t="s">
        <v>2801</v>
      </c>
      <c r="H13" s="120" t="s">
        <v>2801</v>
      </c>
      <c r="I13" s="487" t="s">
        <v>2801</v>
      </c>
      <c r="J13" s="120" t="s">
        <v>2801</v>
      </c>
      <c r="K13" s="507"/>
      <c r="L13" s="120" t="s">
        <v>2801</v>
      </c>
      <c r="M13" s="509" t="s">
        <v>2801</v>
      </c>
      <c r="N13" s="120" t="s">
        <v>2801</v>
      </c>
      <c r="O13" s="492" t="s">
        <v>2850</v>
      </c>
      <c r="P13" s="487"/>
      <c r="Q13" s="476" t="s">
        <v>2806</v>
      </c>
      <c r="R13" s="120" t="s">
        <v>2807</v>
      </c>
      <c r="S13" s="84"/>
      <c r="T13" s="474"/>
      <c r="U13" s="474"/>
      <c r="V13" s="474"/>
      <c r="W13" s="474"/>
      <c r="X13" s="474"/>
      <c r="Y13" s="474"/>
      <c r="Z13" s="474"/>
      <c r="AA13" s="474"/>
      <c r="AB13" s="474"/>
      <c r="AC13" s="474"/>
      <c r="AD13" s="474"/>
      <c r="AE13" s="474"/>
      <c r="AF13" s="474"/>
      <c r="AG13" s="474"/>
      <c r="AH13" s="474"/>
      <c r="AI13" s="474"/>
      <c r="AJ13" s="474"/>
      <c r="AK13" s="474"/>
      <c r="AL13" s="474"/>
      <c r="AM13" s="474"/>
      <c r="AN13" s="474"/>
      <c r="AO13" s="474"/>
      <c r="AP13" s="474"/>
    </row>
    <row r="14">
      <c r="A14" s="484">
        <v>11.0</v>
      </c>
      <c r="B14" s="486" t="s">
        <v>2852</v>
      </c>
      <c r="C14" s="487" t="s">
        <v>104</v>
      </c>
      <c r="D14" s="488">
        <v>4080000.0</v>
      </c>
      <c r="E14" s="487" t="s">
        <v>2799</v>
      </c>
      <c r="F14" s="499" t="s">
        <v>2800</v>
      </c>
      <c r="G14" s="499" t="s">
        <v>2826</v>
      </c>
      <c r="H14" s="499" t="s">
        <v>2826</v>
      </c>
      <c r="I14" s="499" t="s">
        <v>2826</v>
      </c>
      <c r="J14" s="499" t="s">
        <v>2826</v>
      </c>
      <c r="K14" s="499" t="s">
        <v>2826</v>
      </c>
      <c r="L14" s="499" t="s">
        <v>2826</v>
      </c>
      <c r="M14" s="499" t="s">
        <v>2826</v>
      </c>
      <c r="N14" s="499" t="s">
        <v>2826</v>
      </c>
      <c r="O14" s="492"/>
      <c r="P14" s="487" t="s">
        <v>2853</v>
      </c>
      <c r="Q14" s="476" t="s">
        <v>2806</v>
      </c>
      <c r="R14" s="120" t="s">
        <v>2807</v>
      </c>
      <c r="S14" s="84"/>
      <c r="T14" s="474"/>
      <c r="U14" s="474"/>
      <c r="V14" s="474"/>
      <c r="W14" s="474"/>
      <c r="X14" s="474"/>
      <c r="Y14" s="474"/>
      <c r="Z14" s="474"/>
      <c r="AA14" s="474"/>
      <c r="AB14" s="474"/>
      <c r="AC14" s="474"/>
      <c r="AD14" s="474"/>
      <c r="AE14" s="474"/>
      <c r="AF14" s="474"/>
      <c r="AG14" s="474"/>
      <c r="AH14" s="474"/>
      <c r="AI14" s="474"/>
      <c r="AJ14" s="474"/>
      <c r="AK14" s="474"/>
      <c r="AL14" s="474"/>
      <c r="AM14" s="474"/>
      <c r="AN14" s="474"/>
      <c r="AO14" s="474"/>
      <c r="AP14" s="474"/>
    </row>
    <row r="15">
      <c r="A15" s="120">
        <v>12.0</v>
      </c>
      <c r="B15" s="510" t="s">
        <v>2854</v>
      </c>
      <c r="C15" s="511" t="s">
        <v>104</v>
      </c>
      <c r="D15" s="512">
        <v>4080000.0</v>
      </c>
      <c r="E15" s="511" t="s">
        <v>2799</v>
      </c>
      <c r="F15" s="511" t="s">
        <v>2800</v>
      </c>
      <c r="G15" s="487" t="s">
        <v>2801</v>
      </c>
      <c r="H15" s="490"/>
      <c r="I15" s="487" t="s">
        <v>2801</v>
      </c>
      <c r="J15" s="487" t="s">
        <v>2801</v>
      </c>
      <c r="K15" s="487" t="s">
        <v>2801</v>
      </c>
      <c r="L15" s="487" t="s">
        <v>2801</v>
      </c>
      <c r="M15" s="487" t="s">
        <v>2801</v>
      </c>
      <c r="N15" s="511" t="s">
        <v>2801</v>
      </c>
      <c r="O15" s="492"/>
      <c r="P15" s="513" t="s">
        <v>2847</v>
      </c>
      <c r="Q15" s="476" t="s">
        <v>2806</v>
      </c>
      <c r="R15" s="120" t="s">
        <v>2807</v>
      </c>
      <c r="S15" s="84"/>
      <c r="T15" s="474"/>
      <c r="U15" s="474"/>
      <c r="V15" s="474"/>
      <c r="W15" s="474"/>
      <c r="X15" s="474"/>
      <c r="Y15" s="474"/>
      <c r="Z15" s="474"/>
      <c r="AA15" s="474"/>
      <c r="AB15" s="474"/>
      <c r="AC15" s="474"/>
      <c r="AD15" s="474"/>
      <c r="AE15" s="474"/>
      <c r="AF15" s="474"/>
      <c r="AG15" s="474"/>
      <c r="AH15" s="474"/>
      <c r="AI15" s="474"/>
      <c r="AJ15" s="474"/>
      <c r="AK15" s="474"/>
      <c r="AL15" s="474"/>
      <c r="AM15" s="474"/>
      <c r="AN15" s="474"/>
      <c r="AO15" s="474"/>
      <c r="AP15" s="474"/>
    </row>
    <row r="16">
      <c r="A16" s="484">
        <v>13.0</v>
      </c>
      <c r="B16" s="121" t="s">
        <v>2855</v>
      </c>
      <c r="C16" s="511" t="s">
        <v>2849</v>
      </c>
      <c r="D16" s="512">
        <v>4080000.0</v>
      </c>
      <c r="E16" s="511" t="s">
        <v>2799</v>
      </c>
      <c r="F16" s="511" t="s">
        <v>2800</v>
      </c>
      <c r="G16" s="487" t="s">
        <v>2801</v>
      </c>
      <c r="H16" s="487" t="s">
        <v>2801</v>
      </c>
      <c r="I16" s="487" t="s">
        <v>2801</v>
      </c>
      <c r="J16" s="487" t="s">
        <v>2801</v>
      </c>
      <c r="K16" s="487" t="s">
        <v>2801</v>
      </c>
      <c r="L16" s="487" t="s">
        <v>2801</v>
      </c>
      <c r="M16" s="487" t="s">
        <v>2801</v>
      </c>
      <c r="N16" s="487" t="s">
        <v>2801</v>
      </c>
      <c r="O16" s="492"/>
      <c r="P16" s="120"/>
      <c r="Q16" s="476" t="s">
        <v>2806</v>
      </c>
      <c r="R16" s="120" t="s">
        <v>2807</v>
      </c>
      <c r="S16" s="84"/>
      <c r="T16" s="474"/>
      <c r="U16" s="474"/>
      <c r="V16" s="474"/>
      <c r="W16" s="474"/>
      <c r="X16" s="474"/>
      <c r="Y16" s="474"/>
      <c r="Z16" s="474"/>
      <c r="AA16" s="474"/>
      <c r="AB16" s="474"/>
      <c r="AC16" s="474"/>
      <c r="AD16" s="474"/>
      <c r="AE16" s="474"/>
      <c r="AF16" s="474"/>
      <c r="AG16" s="474"/>
      <c r="AH16" s="474"/>
      <c r="AI16" s="474"/>
      <c r="AJ16" s="474"/>
      <c r="AK16" s="474"/>
      <c r="AL16" s="474"/>
      <c r="AM16" s="474"/>
      <c r="AN16" s="474"/>
      <c r="AO16" s="474"/>
      <c r="AP16" s="474"/>
    </row>
    <row r="17">
      <c r="A17" s="509">
        <v>14.0</v>
      </c>
      <c r="B17" s="121" t="s">
        <v>2856</v>
      </c>
      <c r="C17" s="509" t="s">
        <v>104</v>
      </c>
      <c r="D17" s="512">
        <v>4080000.0</v>
      </c>
      <c r="E17" s="511" t="s">
        <v>2799</v>
      </c>
      <c r="F17" s="511" t="s">
        <v>2800</v>
      </c>
      <c r="G17" s="487" t="s">
        <v>2801</v>
      </c>
      <c r="H17" s="487" t="s">
        <v>2801</v>
      </c>
      <c r="I17" s="487" t="s">
        <v>2801</v>
      </c>
      <c r="J17" s="487" t="s">
        <v>2801</v>
      </c>
      <c r="K17" s="490"/>
      <c r="L17" s="487" t="s">
        <v>2801</v>
      </c>
      <c r="M17" s="487" t="s">
        <v>2801</v>
      </c>
      <c r="N17" s="487" t="s">
        <v>2801</v>
      </c>
      <c r="O17" s="492"/>
      <c r="P17" s="120"/>
      <c r="Q17" s="515" t="s">
        <v>2832</v>
      </c>
      <c r="R17" s="120" t="s">
        <v>2807</v>
      </c>
      <c r="S17" s="121"/>
      <c r="T17" s="504"/>
      <c r="U17" s="504"/>
      <c r="V17" s="474"/>
      <c r="W17" s="474"/>
      <c r="X17" s="474"/>
      <c r="Y17" s="474"/>
      <c r="Z17" s="474"/>
      <c r="AA17" s="474"/>
      <c r="AB17" s="474"/>
      <c r="AC17" s="474"/>
      <c r="AD17" s="474"/>
      <c r="AE17" s="474"/>
      <c r="AF17" s="474"/>
      <c r="AG17" s="474"/>
      <c r="AH17" s="474"/>
      <c r="AI17" s="474"/>
      <c r="AJ17" s="474"/>
      <c r="AK17" s="474"/>
      <c r="AL17" s="474"/>
      <c r="AM17" s="474"/>
      <c r="AN17" s="474"/>
      <c r="AO17" s="474"/>
      <c r="AP17" s="474"/>
    </row>
    <row r="18">
      <c r="A18" s="484">
        <v>15.0</v>
      </c>
      <c r="B18" s="121" t="s">
        <v>2857</v>
      </c>
      <c r="C18" s="120" t="s">
        <v>104</v>
      </c>
      <c r="D18" s="516">
        <v>4080000.0</v>
      </c>
      <c r="E18" s="511" t="s">
        <v>2799</v>
      </c>
      <c r="F18" s="511" t="s">
        <v>2800</v>
      </c>
      <c r="G18" s="487" t="s">
        <v>2801</v>
      </c>
      <c r="H18" s="487" t="s">
        <v>2801</v>
      </c>
      <c r="I18" s="487" t="s">
        <v>2801</v>
      </c>
      <c r="J18" s="487" t="s">
        <v>2801</v>
      </c>
      <c r="K18" s="487" t="s">
        <v>2801</v>
      </c>
      <c r="L18" s="487" t="s">
        <v>2801</v>
      </c>
      <c r="M18" s="487" t="s">
        <v>2801</v>
      </c>
      <c r="N18" s="487" t="s">
        <v>2801</v>
      </c>
      <c r="O18" s="492"/>
      <c r="P18" s="120"/>
      <c r="Q18" s="515" t="s">
        <v>2832</v>
      </c>
      <c r="R18" s="120" t="s">
        <v>2807</v>
      </c>
      <c r="S18" s="121"/>
      <c r="T18" s="517"/>
      <c r="U18" s="504" t="s">
        <v>2858</v>
      </c>
      <c r="V18" s="474"/>
      <c r="W18" s="474"/>
      <c r="X18" s="474"/>
      <c r="Y18" s="474"/>
      <c r="Z18" s="474"/>
      <c r="AA18" s="474"/>
      <c r="AB18" s="474"/>
      <c r="AC18" s="474"/>
      <c r="AD18" s="474"/>
      <c r="AE18" s="474"/>
      <c r="AF18" s="474"/>
      <c r="AG18" s="474"/>
      <c r="AH18" s="474"/>
      <c r="AI18" s="474"/>
      <c r="AJ18" s="474"/>
      <c r="AK18" s="474"/>
      <c r="AL18" s="474"/>
      <c r="AM18" s="474"/>
      <c r="AN18" s="474"/>
      <c r="AO18" s="474"/>
      <c r="AP18" s="474"/>
    </row>
    <row r="19">
      <c r="A19" s="509">
        <v>16.0</v>
      </c>
      <c r="B19" s="121" t="s">
        <v>2859</v>
      </c>
      <c r="C19" s="120" t="s">
        <v>104</v>
      </c>
      <c r="D19" s="516">
        <v>4080000.0</v>
      </c>
      <c r="E19" s="511" t="s">
        <v>2799</v>
      </c>
      <c r="F19" s="511" t="s">
        <v>2800</v>
      </c>
      <c r="G19" s="487" t="s">
        <v>2801</v>
      </c>
      <c r="H19" s="487" t="s">
        <v>2801</v>
      </c>
      <c r="I19" s="487" t="s">
        <v>2801</v>
      </c>
      <c r="J19" s="487" t="s">
        <v>2801</v>
      </c>
      <c r="K19" s="487" t="s">
        <v>2801</v>
      </c>
      <c r="L19" s="487" t="s">
        <v>2801</v>
      </c>
      <c r="M19" s="487" t="s">
        <v>2801</v>
      </c>
      <c r="N19" s="487" t="s">
        <v>2801</v>
      </c>
      <c r="O19" s="492"/>
      <c r="P19" s="120"/>
      <c r="Q19" s="515" t="s">
        <v>2832</v>
      </c>
      <c r="R19" s="120" t="s">
        <v>2807</v>
      </c>
      <c r="S19" s="121"/>
      <c r="T19" s="499" t="s">
        <v>2826</v>
      </c>
      <c r="U19" s="504" t="s">
        <v>2826</v>
      </c>
      <c r="V19" s="474"/>
      <c r="W19" s="474"/>
      <c r="X19" s="474"/>
      <c r="Y19" s="474"/>
      <c r="Z19" s="474"/>
      <c r="AA19" s="474"/>
      <c r="AB19" s="474"/>
      <c r="AC19" s="474"/>
      <c r="AD19" s="474"/>
      <c r="AE19" s="474"/>
      <c r="AF19" s="474"/>
      <c r="AG19" s="474"/>
      <c r="AH19" s="474"/>
      <c r="AI19" s="474"/>
      <c r="AJ19" s="474"/>
      <c r="AK19" s="474"/>
      <c r="AL19" s="474"/>
      <c r="AM19" s="474"/>
      <c r="AN19" s="474"/>
      <c r="AO19" s="474"/>
      <c r="AP19" s="474"/>
    </row>
    <row r="20">
      <c r="A20" s="484">
        <v>17.0</v>
      </c>
      <c r="B20" s="121" t="s">
        <v>2860</v>
      </c>
      <c r="C20" s="120" t="s">
        <v>104</v>
      </c>
      <c r="D20" s="516">
        <v>4080000.0</v>
      </c>
      <c r="E20" s="511" t="s">
        <v>2799</v>
      </c>
      <c r="F20" s="511" t="s">
        <v>2800</v>
      </c>
      <c r="G20" s="487" t="s">
        <v>2801</v>
      </c>
      <c r="H20" s="487" t="s">
        <v>2801</v>
      </c>
      <c r="I20" s="490"/>
      <c r="J20" s="487" t="s">
        <v>2801</v>
      </c>
      <c r="K20" s="487" t="s">
        <v>2801</v>
      </c>
      <c r="L20" s="487" t="s">
        <v>2801</v>
      </c>
      <c r="M20" s="487" t="s">
        <v>2801</v>
      </c>
      <c r="N20" s="487" t="s">
        <v>2801</v>
      </c>
      <c r="O20" s="492"/>
      <c r="P20" s="120"/>
      <c r="Q20" s="515" t="s">
        <v>2832</v>
      </c>
      <c r="R20" s="120" t="s">
        <v>2807</v>
      </c>
      <c r="S20" s="121"/>
      <c r="T20" s="487" t="s">
        <v>2801</v>
      </c>
      <c r="U20" s="504" t="s">
        <v>2861</v>
      </c>
      <c r="V20" s="474"/>
      <c r="W20" s="474"/>
      <c r="X20" s="474"/>
      <c r="Y20" s="474"/>
      <c r="Z20" s="474"/>
      <c r="AA20" s="474"/>
      <c r="AB20" s="474"/>
      <c r="AC20" s="474"/>
      <c r="AD20" s="474"/>
      <c r="AE20" s="474"/>
      <c r="AF20" s="474"/>
      <c r="AG20" s="474"/>
      <c r="AH20" s="474"/>
      <c r="AI20" s="474"/>
      <c r="AJ20" s="474"/>
      <c r="AK20" s="474"/>
      <c r="AL20" s="474"/>
      <c r="AM20" s="474"/>
      <c r="AN20" s="474"/>
      <c r="AO20" s="474"/>
      <c r="AP20" s="474"/>
    </row>
    <row r="21">
      <c r="A21" s="509">
        <v>18.0</v>
      </c>
      <c r="B21" s="121" t="s">
        <v>2862</v>
      </c>
      <c r="C21" s="120" t="s">
        <v>104</v>
      </c>
      <c r="D21" s="516">
        <v>4080000.0</v>
      </c>
      <c r="E21" s="511" t="s">
        <v>2799</v>
      </c>
      <c r="F21" s="511" t="s">
        <v>2800</v>
      </c>
      <c r="G21" s="487" t="s">
        <v>2801</v>
      </c>
      <c r="H21" s="487" t="s">
        <v>2801</v>
      </c>
      <c r="I21" s="490"/>
      <c r="J21" s="487" t="s">
        <v>2801</v>
      </c>
      <c r="K21" s="490"/>
      <c r="L21" s="487" t="s">
        <v>2801</v>
      </c>
      <c r="M21" s="487" t="s">
        <v>2801</v>
      </c>
      <c r="N21" s="487" t="s">
        <v>2801</v>
      </c>
      <c r="O21" s="492"/>
      <c r="P21" s="120"/>
      <c r="Q21" s="515" t="s">
        <v>2832</v>
      </c>
      <c r="R21" s="120" t="s">
        <v>2807</v>
      </c>
      <c r="S21" s="121"/>
      <c r="T21" s="504"/>
      <c r="U21" s="504"/>
      <c r="V21" s="474"/>
      <c r="W21" s="474"/>
      <c r="X21" s="474"/>
      <c r="Y21" s="474"/>
      <c r="Z21" s="474"/>
      <c r="AA21" s="474"/>
      <c r="AB21" s="474"/>
      <c r="AC21" s="474"/>
      <c r="AD21" s="474"/>
      <c r="AE21" s="474"/>
      <c r="AF21" s="474"/>
      <c r="AG21" s="474"/>
      <c r="AH21" s="474"/>
      <c r="AI21" s="474"/>
      <c r="AJ21" s="474"/>
      <c r="AK21" s="474"/>
      <c r="AL21" s="474"/>
      <c r="AM21" s="474"/>
      <c r="AN21" s="474"/>
      <c r="AO21" s="474"/>
      <c r="AP21" s="474"/>
    </row>
    <row r="22">
      <c r="A22" s="484">
        <v>19.0</v>
      </c>
      <c r="B22" s="121" t="s">
        <v>2863</v>
      </c>
      <c r="C22" s="518" t="s">
        <v>104</v>
      </c>
      <c r="D22" s="519">
        <v>5080000.0</v>
      </c>
      <c r="E22" s="520" t="s">
        <v>2864</v>
      </c>
      <c r="F22" s="521" t="s">
        <v>2800</v>
      </c>
      <c r="G22" s="522" t="s">
        <v>2801</v>
      </c>
      <c r="H22" s="522" t="s">
        <v>2801</v>
      </c>
      <c r="I22" s="522" t="s">
        <v>2801</v>
      </c>
      <c r="J22" s="522" t="s">
        <v>2801</v>
      </c>
      <c r="K22" s="522" t="s">
        <v>2801</v>
      </c>
      <c r="L22" s="522" t="s">
        <v>2801</v>
      </c>
      <c r="M22" s="522" t="s">
        <v>2801</v>
      </c>
      <c r="N22" s="522" t="s">
        <v>2801</v>
      </c>
      <c r="O22" s="523"/>
      <c r="P22" s="518"/>
      <c r="Q22" s="524" t="s">
        <v>2832</v>
      </c>
      <c r="R22" s="120" t="s">
        <v>2807</v>
      </c>
      <c r="S22" s="525"/>
      <c r="T22" s="526"/>
      <c r="U22" s="526"/>
      <c r="V22" s="474"/>
      <c r="W22" s="474"/>
      <c r="X22" s="474"/>
      <c r="Y22" s="474"/>
      <c r="Z22" s="474"/>
      <c r="AA22" s="474"/>
      <c r="AB22" s="474"/>
      <c r="AC22" s="474"/>
      <c r="AD22" s="474"/>
      <c r="AE22" s="474"/>
      <c r="AF22" s="474"/>
      <c r="AG22" s="474"/>
      <c r="AH22" s="474"/>
      <c r="AI22" s="474"/>
      <c r="AJ22" s="474"/>
      <c r="AK22" s="474"/>
      <c r="AL22" s="474"/>
      <c r="AM22" s="474"/>
      <c r="AN22" s="474"/>
      <c r="AO22" s="474"/>
      <c r="AP22" s="474"/>
    </row>
    <row r="23">
      <c r="A23" s="509">
        <v>20.0</v>
      </c>
      <c r="B23" s="121" t="s">
        <v>2865</v>
      </c>
      <c r="C23" s="156" t="s">
        <v>104</v>
      </c>
      <c r="D23" s="527">
        <v>5080000.0</v>
      </c>
      <c r="E23" s="156" t="s">
        <v>2864</v>
      </c>
      <c r="F23" s="511" t="s">
        <v>2800</v>
      </c>
      <c r="G23" s="528" t="s">
        <v>2801</v>
      </c>
      <c r="H23" s="490"/>
      <c r="I23" s="528" t="s">
        <v>2801</v>
      </c>
      <c r="J23" s="487" t="s">
        <v>2801</v>
      </c>
      <c r="K23" s="528" t="s">
        <v>2801</v>
      </c>
      <c r="L23" s="487" t="s">
        <v>2801</v>
      </c>
      <c r="M23" s="496" t="s">
        <v>2801</v>
      </c>
      <c r="N23" s="487" t="s">
        <v>2801</v>
      </c>
      <c r="O23" s="226"/>
      <c r="P23" s="529" t="s">
        <v>2847</v>
      </c>
      <c r="Q23" s="515" t="s">
        <v>2832</v>
      </c>
      <c r="R23" s="120" t="s">
        <v>2807</v>
      </c>
      <c r="S23" s="84"/>
      <c r="T23" s="474"/>
      <c r="U23" s="474"/>
      <c r="V23" s="474"/>
      <c r="W23" s="474"/>
      <c r="X23" s="474"/>
      <c r="Y23" s="474"/>
      <c r="Z23" s="474"/>
      <c r="AA23" s="474"/>
      <c r="AB23" s="474"/>
      <c r="AC23" s="474"/>
      <c r="AD23" s="474"/>
      <c r="AE23" s="474"/>
      <c r="AF23" s="474"/>
      <c r="AG23" s="474"/>
      <c r="AH23" s="474"/>
      <c r="AI23" s="474"/>
      <c r="AJ23" s="474"/>
      <c r="AK23" s="474"/>
      <c r="AL23" s="474"/>
      <c r="AM23" s="474"/>
      <c r="AN23" s="474"/>
      <c r="AO23" s="474"/>
      <c r="AP23" s="474"/>
    </row>
    <row r="24">
      <c r="A24" s="484">
        <v>21.0</v>
      </c>
      <c r="B24" s="121" t="s">
        <v>2866</v>
      </c>
      <c r="C24" s="156" t="s">
        <v>104</v>
      </c>
      <c r="D24" s="527">
        <v>5080000.0</v>
      </c>
      <c r="E24" s="156" t="s">
        <v>2864</v>
      </c>
      <c r="F24" s="120" t="s">
        <v>2800</v>
      </c>
      <c r="G24" s="528" t="s">
        <v>2801</v>
      </c>
      <c r="H24" s="528" t="s">
        <v>2801</v>
      </c>
      <c r="I24" s="507"/>
      <c r="J24" s="528" t="s">
        <v>2801</v>
      </c>
      <c r="K24" s="507"/>
      <c r="L24" s="528" t="s">
        <v>2801</v>
      </c>
      <c r="M24" s="528" t="s">
        <v>2801</v>
      </c>
      <c r="N24" s="528" t="s">
        <v>2801</v>
      </c>
      <c r="O24" s="530"/>
      <c r="P24" s="156"/>
      <c r="Q24" s="515" t="s">
        <v>2867</v>
      </c>
      <c r="R24" s="120" t="s">
        <v>2807</v>
      </c>
      <c r="S24" s="84"/>
      <c r="T24" s="474"/>
      <c r="U24" s="474"/>
      <c r="V24" s="474"/>
      <c r="W24" s="474"/>
      <c r="X24" s="474"/>
      <c r="Y24" s="474"/>
      <c r="Z24" s="474"/>
      <c r="AA24" s="474"/>
      <c r="AB24" s="474"/>
      <c r="AC24" s="474"/>
      <c r="AD24" s="474"/>
      <c r="AE24" s="474"/>
      <c r="AF24" s="474"/>
      <c r="AG24" s="474"/>
      <c r="AH24" s="474"/>
      <c r="AI24" s="474"/>
      <c r="AJ24" s="474"/>
      <c r="AK24" s="474"/>
      <c r="AL24" s="474"/>
      <c r="AM24" s="474"/>
      <c r="AN24" s="474"/>
      <c r="AO24" s="474"/>
      <c r="AP24" s="474"/>
    </row>
    <row r="25">
      <c r="A25" s="509">
        <v>22.0</v>
      </c>
      <c r="B25" s="121" t="s">
        <v>2868</v>
      </c>
      <c r="C25" s="156" t="s">
        <v>104</v>
      </c>
      <c r="D25" s="527">
        <v>5080000.0</v>
      </c>
      <c r="E25" s="156" t="s">
        <v>2864</v>
      </c>
      <c r="F25" s="120" t="s">
        <v>2800</v>
      </c>
      <c r="G25" s="528" t="s">
        <v>2801</v>
      </c>
      <c r="H25" s="528" t="s">
        <v>2801</v>
      </c>
      <c r="I25" s="528" t="s">
        <v>2801</v>
      </c>
      <c r="J25" s="528" t="s">
        <v>2801</v>
      </c>
      <c r="K25" s="528" t="s">
        <v>2801</v>
      </c>
      <c r="L25" s="528" t="s">
        <v>2801</v>
      </c>
      <c r="M25" s="528" t="s">
        <v>2801</v>
      </c>
      <c r="N25" s="528" t="s">
        <v>2801</v>
      </c>
      <c r="O25" s="530"/>
      <c r="P25" s="156"/>
      <c r="Q25" s="515" t="s">
        <v>2867</v>
      </c>
      <c r="R25" s="120" t="s">
        <v>2807</v>
      </c>
      <c r="S25" s="84"/>
      <c r="T25" s="474"/>
      <c r="U25" s="474"/>
      <c r="V25" s="474"/>
      <c r="W25" s="474"/>
      <c r="X25" s="474"/>
      <c r="Y25" s="474"/>
      <c r="Z25" s="474"/>
      <c r="AA25" s="474"/>
      <c r="AB25" s="474"/>
      <c r="AC25" s="474"/>
      <c r="AD25" s="474"/>
      <c r="AE25" s="474"/>
      <c r="AF25" s="474"/>
      <c r="AG25" s="474"/>
      <c r="AH25" s="474"/>
      <c r="AI25" s="474"/>
      <c r="AJ25" s="474"/>
      <c r="AK25" s="474"/>
      <c r="AL25" s="474"/>
      <c r="AM25" s="474"/>
      <c r="AN25" s="474"/>
      <c r="AO25" s="474"/>
      <c r="AP25" s="474"/>
    </row>
    <row r="26">
      <c r="A26" s="484">
        <v>23.0</v>
      </c>
      <c r="B26" s="121" t="s">
        <v>2869</v>
      </c>
      <c r="C26" s="156" t="s">
        <v>104</v>
      </c>
      <c r="D26" s="531">
        <v>6080000.0</v>
      </c>
      <c r="E26" s="84" t="s">
        <v>2870</v>
      </c>
      <c r="F26" s="120" t="s">
        <v>2871</v>
      </c>
      <c r="G26" s="496" t="s">
        <v>2495</v>
      </c>
      <c r="H26" s="156" t="s">
        <v>2495</v>
      </c>
      <c r="I26" s="507"/>
      <c r="J26" s="156" t="s">
        <v>2495</v>
      </c>
      <c r="K26" s="507"/>
      <c r="L26" s="156" t="s">
        <v>2495</v>
      </c>
      <c r="M26" s="496" t="s">
        <v>2495</v>
      </c>
      <c r="N26" s="156" t="s">
        <v>2495</v>
      </c>
      <c r="O26" s="226"/>
      <c r="P26" s="156" t="s">
        <v>2872</v>
      </c>
      <c r="Q26" s="515" t="s">
        <v>2832</v>
      </c>
      <c r="R26" s="120" t="s">
        <v>2807</v>
      </c>
      <c r="S26" s="84"/>
      <c r="T26" s="474"/>
      <c r="U26" s="474"/>
      <c r="V26" s="474"/>
      <c r="W26" s="474"/>
      <c r="X26" s="474"/>
      <c r="Y26" s="474"/>
      <c r="Z26" s="474"/>
      <c r="AA26" s="474"/>
      <c r="AB26" s="474"/>
      <c r="AC26" s="474"/>
      <c r="AD26" s="474"/>
      <c r="AE26" s="474"/>
      <c r="AF26" s="474"/>
      <c r="AG26" s="474"/>
      <c r="AH26" s="474"/>
      <c r="AI26" s="474"/>
      <c r="AJ26" s="474"/>
      <c r="AK26" s="474"/>
      <c r="AL26" s="474"/>
      <c r="AM26" s="474"/>
      <c r="AN26" s="474"/>
      <c r="AO26" s="474"/>
      <c r="AP26" s="474"/>
    </row>
    <row r="27">
      <c r="A27" s="509">
        <v>24.0</v>
      </c>
      <c r="B27" s="121" t="s">
        <v>2873</v>
      </c>
      <c r="C27" s="156" t="s">
        <v>104</v>
      </c>
      <c r="D27" s="527">
        <v>5080000.0</v>
      </c>
      <c r="E27" s="156" t="s">
        <v>2864</v>
      </c>
      <c r="F27" s="120" t="s">
        <v>2874</v>
      </c>
      <c r="G27" s="120" t="s">
        <v>2495</v>
      </c>
      <c r="H27" s="156" t="s">
        <v>2495</v>
      </c>
      <c r="I27" s="496" t="s">
        <v>2495</v>
      </c>
      <c r="J27" s="156" t="s">
        <v>2495</v>
      </c>
      <c r="K27" s="496" t="s">
        <v>2495</v>
      </c>
      <c r="L27" s="120" t="s">
        <v>2495</v>
      </c>
      <c r="M27" s="532" t="s">
        <v>2875</v>
      </c>
      <c r="N27" s="120" t="s">
        <v>2495</v>
      </c>
      <c r="O27" s="533"/>
      <c r="P27" s="529" t="s">
        <v>2847</v>
      </c>
      <c r="Q27" s="515" t="s">
        <v>2867</v>
      </c>
      <c r="R27" s="120" t="s">
        <v>2807</v>
      </c>
      <c r="S27" s="84"/>
      <c r="T27" s="474"/>
      <c r="U27" s="474"/>
      <c r="V27" s="474"/>
      <c r="W27" s="474"/>
      <c r="X27" s="474"/>
      <c r="Y27" s="474"/>
      <c r="Z27" s="474"/>
      <c r="AA27" s="474"/>
      <c r="AB27" s="474"/>
      <c r="AC27" s="474"/>
      <c r="AD27" s="474"/>
      <c r="AE27" s="474"/>
      <c r="AF27" s="474"/>
      <c r="AG27" s="474"/>
      <c r="AH27" s="474"/>
      <c r="AI27" s="474"/>
      <c r="AJ27" s="474"/>
      <c r="AK27" s="474"/>
      <c r="AL27" s="474"/>
      <c r="AM27" s="474"/>
      <c r="AN27" s="474"/>
      <c r="AO27" s="474"/>
      <c r="AP27" s="474"/>
    </row>
    <row r="28">
      <c r="A28" s="484">
        <v>25.0</v>
      </c>
      <c r="B28" s="121" t="s">
        <v>2876</v>
      </c>
      <c r="C28" s="156" t="s">
        <v>104</v>
      </c>
      <c r="D28" s="527">
        <v>5080000.0</v>
      </c>
      <c r="E28" s="156" t="s">
        <v>2864</v>
      </c>
      <c r="F28" s="120" t="s">
        <v>2877</v>
      </c>
      <c r="G28" s="496" t="s">
        <v>2495</v>
      </c>
      <c r="H28" s="507"/>
      <c r="I28" s="496" t="s">
        <v>2495</v>
      </c>
      <c r="J28" s="120" t="s">
        <v>2495</v>
      </c>
      <c r="K28" s="496" t="s">
        <v>2495</v>
      </c>
      <c r="L28" s="156" t="s">
        <v>2495</v>
      </c>
      <c r="M28" s="496" t="s">
        <v>2495</v>
      </c>
      <c r="N28" s="156" t="s">
        <v>2495</v>
      </c>
      <c r="O28" s="226"/>
      <c r="P28" s="529" t="s">
        <v>2847</v>
      </c>
      <c r="Q28" s="515" t="s">
        <v>2867</v>
      </c>
      <c r="R28" s="120" t="s">
        <v>2807</v>
      </c>
      <c r="S28" s="84" t="s">
        <v>37</v>
      </c>
      <c r="T28" s="474"/>
      <c r="U28" s="474"/>
      <c r="V28" s="474"/>
      <c r="W28" s="474"/>
      <c r="X28" s="474"/>
      <c r="Y28" s="474"/>
      <c r="Z28" s="474"/>
      <c r="AA28" s="474"/>
      <c r="AB28" s="474"/>
      <c r="AC28" s="474"/>
      <c r="AD28" s="474"/>
      <c r="AE28" s="474"/>
      <c r="AF28" s="474"/>
      <c r="AG28" s="474"/>
      <c r="AH28" s="474"/>
      <c r="AI28" s="474"/>
      <c r="AJ28" s="474"/>
      <c r="AK28" s="474"/>
      <c r="AL28" s="474"/>
      <c r="AM28" s="474"/>
      <c r="AN28" s="474"/>
      <c r="AO28" s="474"/>
      <c r="AP28" s="474"/>
    </row>
    <row r="29">
      <c r="A29" s="509">
        <v>26.0</v>
      </c>
      <c r="B29" s="121" t="s">
        <v>2878</v>
      </c>
      <c r="C29" s="156" t="s">
        <v>104</v>
      </c>
      <c r="D29" s="531">
        <v>4580000.0</v>
      </c>
      <c r="E29" s="84" t="s">
        <v>2879</v>
      </c>
      <c r="F29" s="120" t="s">
        <v>2877</v>
      </c>
      <c r="G29" s="496" t="s">
        <v>2495</v>
      </c>
      <c r="H29" s="156" t="s">
        <v>2495</v>
      </c>
      <c r="I29" s="507" t="s">
        <v>2495</v>
      </c>
      <c r="J29" s="156" t="s">
        <v>2495</v>
      </c>
      <c r="K29" s="507"/>
      <c r="L29" s="156" t="s">
        <v>2495</v>
      </c>
      <c r="M29" s="496" t="s">
        <v>2495</v>
      </c>
      <c r="N29" s="156" t="s">
        <v>2495</v>
      </c>
      <c r="O29" s="226"/>
      <c r="P29" s="156" t="s">
        <v>2880</v>
      </c>
      <c r="Q29" s="515" t="s">
        <v>2867</v>
      </c>
      <c r="R29" s="120" t="s">
        <v>2807</v>
      </c>
      <c r="S29" s="84"/>
      <c r="T29" s="474"/>
      <c r="U29" s="474"/>
      <c r="V29" s="474"/>
      <c r="W29" s="474"/>
      <c r="X29" s="474"/>
      <c r="Y29" s="474"/>
      <c r="Z29" s="474"/>
      <c r="AA29" s="474"/>
      <c r="AB29" s="474"/>
      <c r="AC29" s="474"/>
      <c r="AD29" s="474"/>
      <c r="AE29" s="474"/>
      <c r="AF29" s="474"/>
      <c r="AG29" s="474"/>
      <c r="AH29" s="474"/>
      <c r="AI29" s="474"/>
      <c r="AJ29" s="474"/>
      <c r="AK29" s="474"/>
      <c r="AL29" s="474"/>
      <c r="AM29" s="474"/>
      <c r="AN29" s="474"/>
      <c r="AO29" s="474"/>
      <c r="AP29" s="474"/>
    </row>
    <row r="30">
      <c r="A30" s="484">
        <v>27.0</v>
      </c>
      <c r="B30" s="121" t="s">
        <v>2881</v>
      </c>
      <c r="C30" s="156" t="s">
        <v>104</v>
      </c>
      <c r="D30" s="527">
        <v>5080000.0</v>
      </c>
      <c r="E30" s="156" t="s">
        <v>2864</v>
      </c>
      <c r="F30" s="120" t="s">
        <v>2877</v>
      </c>
      <c r="G30" s="120" t="s">
        <v>2495</v>
      </c>
      <c r="H30" s="507"/>
      <c r="I30" s="120" t="s">
        <v>2495</v>
      </c>
      <c r="J30" s="120" t="s">
        <v>2495</v>
      </c>
      <c r="K30" s="120" t="s">
        <v>2495</v>
      </c>
      <c r="L30" s="120" t="s">
        <v>2495</v>
      </c>
      <c r="M30" s="120" t="s">
        <v>2495</v>
      </c>
      <c r="N30" s="120" t="s">
        <v>2495</v>
      </c>
      <c r="O30" s="332"/>
      <c r="P30" s="529" t="s">
        <v>2847</v>
      </c>
      <c r="Q30" s="515" t="s">
        <v>2867</v>
      </c>
      <c r="R30" s="120" t="s">
        <v>2807</v>
      </c>
      <c r="S30" s="84" t="s">
        <v>2882</v>
      </c>
      <c r="T30" s="474"/>
      <c r="U30" s="474"/>
      <c r="V30" s="474"/>
      <c r="W30" s="474"/>
      <c r="X30" s="474"/>
      <c r="Y30" s="474"/>
      <c r="Z30" s="474"/>
      <c r="AA30" s="474"/>
      <c r="AB30" s="474"/>
      <c r="AC30" s="474"/>
      <c r="AD30" s="474"/>
      <c r="AE30" s="474"/>
      <c r="AF30" s="474"/>
      <c r="AG30" s="474"/>
      <c r="AH30" s="474"/>
      <c r="AI30" s="474"/>
      <c r="AJ30" s="474"/>
      <c r="AK30" s="474"/>
      <c r="AL30" s="474"/>
      <c r="AM30" s="474"/>
      <c r="AN30" s="474"/>
      <c r="AO30" s="474"/>
      <c r="AP30" s="474"/>
    </row>
    <row r="31">
      <c r="A31" s="509">
        <v>28.0</v>
      </c>
      <c r="B31" s="121" t="s">
        <v>2883</v>
      </c>
      <c r="C31" s="156" t="s">
        <v>104</v>
      </c>
      <c r="D31" s="531">
        <v>1000000.0</v>
      </c>
      <c r="E31" s="156" t="s">
        <v>2864</v>
      </c>
      <c r="F31" s="120" t="s">
        <v>2877</v>
      </c>
      <c r="G31" s="532" t="s">
        <v>2875</v>
      </c>
      <c r="H31" s="532" t="s">
        <v>2875</v>
      </c>
      <c r="I31" s="532" t="s">
        <v>2875</v>
      </c>
      <c r="J31" s="532" t="s">
        <v>2875</v>
      </c>
      <c r="K31" s="532" t="s">
        <v>2875</v>
      </c>
      <c r="L31" s="532" t="s">
        <v>2875</v>
      </c>
      <c r="M31" s="532" t="s">
        <v>2875</v>
      </c>
      <c r="N31" s="532" t="s">
        <v>2875</v>
      </c>
      <c r="O31" s="533"/>
      <c r="P31" s="156"/>
      <c r="Q31" s="515" t="s">
        <v>2867</v>
      </c>
      <c r="R31" s="120" t="s">
        <v>2807</v>
      </c>
      <c r="S31" s="84" t="s">
        <v>2884</v>
      </c>
      <c r="T31" s="474"/>
      <c r="U31" s="474"/>
      <c r="V31" s="474"/>
      <c r="W31" s="474"/>
      <c r="X31" s="474"/>
      <c r="Y31" s="474"/>
      <c r="Z31" s="474"/>
      <c r="AA31" s="474"/>
      <c r="AB31" s="474"/>
      <c r="AC31" s="474"/>
      <c r="AD31" s="474"/>
      <c r="AE31" s="474"/>
      <c r="AF31" s="474"/>
      <c r="AG31" s="474"/>
      <c r="AH31" s="474"/>
      <c r="AI31" s="474"/>
      <c r="AJ31" s="474"/>
      <c r="AK31" s="474"/>
      <c r="AL31" s="474"/>
      <c r="AM31" s="474"/>
      <c r="AN31" s="474"/>
      <c r="AO31" s="474"/>
      <c r="AP31" s="474"/>
    </row>
    <row r="32">
      <c r="A32" s="484">
        <v>29.0</v>
      </c>
      <c r="B32" s="121" t="s">
        <v>20</v>
      </c>
      <c r="C32" s="156" t="s">
        <v>2849</v>
      </c>
      <c r="D32" s="527">
        <v>5080000.0</v>
      </c>
      <c r="E32" s="156" t="s">
        <v>2864</v>
      </c>
      <c r="F32" s="156" t="s">
        <v>2885</v>
      </c>
      <c r="G32" s="496" t="s">
        <v>2495</v>
      </c>
      <c r="H32" s="156" t="s">
        <v>2495</v>
      </c>
      <c r="I32" s="507"/>
      <c r="J32" s="156" t="s">
        <v>2495</v>
      </c>
      <c r="K32" s="507"/>
      <c r="L32" s="156" t="s">
        <v>2495</v>
      </c>
      <c r="M32" s="496" t="s">
        <v>2495</v>
      </c>
      <c r="N32" s="156" t="s">
        <v>2495</v>
      </c>
      <c r="O32" s="226"/>
      <c r="P32" s="156" t="s">
        <v>2886</v>
      </c>
      <c r="Q32" s="479" t="s">
        <v>2887</v>
      </c>
      <c r="R32" s="120" t="s">
        <v>2807</v>
      </c>
      <c r="S32" s="84"/>
      <c r="T32" s="474"/>
      <c r="U32" s="474"/>
      <c r="V32" s="474"/>
      <c r="W32" s="474"/>
      <c r="X32" s="474"/>
      <c r="Y32" s="474"/>
      <c r="Z32" s="474"/>
      <c r="AA32" s="474"/>
      <c r="AB32" s="474"/>
      <c r="AC32" s="474"/>
      <c r="AD32" s="474"/>
      <c r="AE32" s="474"/>
      <c r="AF32" s="474"/>
      <c r="AG32" s="474"/>
      <c r="AH32" s="474"/>
      <c r="AI32" s="474"/>
      <c r="AJ32" s="474"/>
      <c r="AK32" s="474"/>
      <c r="AL32" s="474"/>
      <c r="AM32" s="474"/>
      <c r="AN32" s="474"/>
      <c r="AO32" s="474"/>
      <c r="AP32" s="474"/>
    </row>
    <row r="33">
      <c r="A33" s="509">
        <v>30.0</v>
      </c>
      <c r="B33" s="121" t="s">
        <v>1144</v>
      </c>
      <c r="C33" s="156" t="s">
        <v>104</v>
      </c>
      <c r="D33" s="527">
        <v>5080000.0</v>
      </c>
      <c r="E33" s="156" t="s">
        <v>2864</v>
      </c>
      <c r="F33" s="156" t="s">
        <v>2888</v>
      </c>
      <c r="G33" s="496" t="s">
        <v>2495</v>
      </c>
      <c r="H33" s="507"/>
      <c r="I33" s="496" t="s">
        <v>2495</v>
      </c>
      <c r="J33" s="507"/>
      <c r="K33" s="496" t="s">
        <v>2495</v>
      </c>
      <c r="L33" s="156" t="s">
        <v>2495</v>
      </c>
      <c r="M33" s="496" t="s">
        <v>2495</v>
      </c>
      <c r="N33" s="156" t="s">
        <v>2495</v>
      </c>
      <c r="O33" s="226"/>
      <c r="P33" s="529" t="s">
        <v>2847</v>
      </c>
      <c r="Q33" s="479" t="s">
        <v>2887</v>
      </c>
      <c r="R33" s="120" t="s">
        <v>2807</v>
      </c>
      <c r="S33" s="84"/>
      <c r="T33" s="474"/>
      <c r="U33" s="474"/>
      <c r="V33" s="474"/>
      <c r="W33" s="474"/>
      <c r="X33" s="474"/>
      <c r="Y33" s="474"/>
      <c r="Z33" s="474"/>
      <c r="AA33" s="474"/>
      <c r="AB33" s="474"/>
      <c r="AC33" s="474"/>
      <c r="AD33" s="474"/>
      <c r="AE33" s="474"/>
      <c r="AF33" s="474"/>
      <c r="AG33" s="474"/>
      <c r="AH33" s="474"/>
      <c r="AI33" s="474"/>
      <c r="AJ33" s="474"/>
      <c r="AK33" s="474"/>
      <c r="AL33" s="474"/>
      <c r="AM33" s="474"/>
      <c r="AN33" s="474"/>
      <c r="AO33" s="474"/>
      <c r="AP33" s="474"/>
    </row>
    <row r="34">
      <c r="A34" s="484">
        <v>31.0</v>
      </c>
      <c r="B34" s="121" t="s">
        <v>2889</v>
      </c>
      <c r="C34" s="156" t="s">
        <v>2849</v>
      </c>
      <c r="D34" s="527">
        <v>6300000.0</v>
      </c>
      <c r="E34" s="156" t="s">
        <v>2890</v>
      </c>
      <c r="F34" s="156" t="s">
        <v>2891</v>
      </c>
      <c r="G34" s="532" t="s">
        <v>2875</v>
      </c>
      <c r="H34" s="532" t="s">
        <v>2875</v>
      </c>
      <c r="I34" s="532" t="s">
        <v>2875</v>
      </c>
      <c r="J34" s="532" t="s">
        <v>2875</v>
      </c>
      <c r="K34" s="532" t="s">
        <v>2875</v>
      </c>
      <c r="L34" s="532" t="s">
        <v>2875</v>
      </c>
      <c r="M34" s="532" t="s">
        <v>2875</v>
      </c>
      <c r="N34" s="532" t="s">
        <v>2875</v>
      </c>
      <c r="O34" s="533"/>
      <c r="P34" s="156"/>
      <c r="Q34" s="479" t="s">
        <v>2887</v>
      </c>
      <c r="R34" s="120" t="s">
        <v>2807</v>
      </c>
      <c r="S34" s="84" t="s">
        <v>2892</v>
      </c>
      <c r="T34" s="534"/>
      <c r="U34" s="474"/>
      <c r="V34" s="474"/>
      <c r="W34" s="474"/>
      <c r="X34" s="474"/>
      <c r="Y34" s="474"/>
      <c r="Z34" s="474"/>
      <c r="AA34" s="474"/>
      <c r="AB34" s="474"/>
      <c r="AC34" s="474"/>
      <c r="AD34" s="474"/>
      <c r="AE34" s="474"/>
      <c r="AF34" s="474"/>
      <c r="AG34" s="474"/>
      <c r="AH34" s="474"/>
      <c r="AI34" s="474"/>
      <c r="AJ34" s="474"/>
      <c r="AK34" s="474"/>
      <c r="AL34" s="474"/>
      <c r="AM34" s="474"/>
      <c r="AN34" s="474"/>
      <c r="AO34" s="474"/>
      <c r="AP34" s="474"/>
    </row>
    <row r="35">
      <c r="A35" s="509">
        <v>32.0</v>
      </c>
      <c r="B35" s="121" t="s">
        <v>2893</v>
      </c>
      <c r="C35" s="156" t="s">
        <v>2849</v>
      </c>
      <c r="D35" s="527">
        <v>5080000.0</v>
      </c>
      <c r="E35" s="156" t="s">
        <v>2864</v>
      </c>
      <c r="F35" s="156" t="s">
        <v>2894</v>
      </c>
      <c r="G35" s="496" t="s">
        <v>2495</v>
      </c>
      <c r="H35" s="507"/>
      <c r="I35" s="496" t="s">
        <v>2495</v>
      </c>
      <c r="J35" s="156" t="s">
        <v>2495</v>
      </c>
      <c r="K35" s="496" t="s">
        <v>2495</v>
      </c>
      <c r="L35" s="120" t="s">
        <v>2495</v>
      </c>
      <c r="M35" s="496" t="s">
        <v>2495</v>
      </c>
      <c r="N35" s="156" t="s">
        <v>2495</v>
      </c>
      <c r="O35" s="226"/>
      <c r="P35" s="529" t="s">
        <v>2895</v>
      </c>
      <c r="Q35" s="479" t="s">
        <v>2887</v>
      </c>
      <c r="R35" s="120" t="s">
        <v>2807</v>
      </c>
      <c r="S35" s="84"/>
      <c r="T35" s="474"/>
      <c r="U35" s="474"/>
      <c r="V35" s="474"/>
      <c r="W35" s="474"/>
      <c r="X35" s="474"/>
      <c r="Y35" s="474"/>
      <c r="Z35" s="474"/>
      <c r="AA35" s="474"/>
      <c r="AB35" s="474"/>
      <c r="AC35" s="474"/>
      <c r="AD35" s="474"/>
      <c r="AE35" s="474"/>
      <c r="AF35" s="474"/>
      <c r="AG35" s="474"/>
      <c r="AH35" s="474"/>
      <c r="AI35" s="474"/>
      <c r="AJ35" s="474"/>
      <c r="AK35" s="474"/>
      <c r="AL35" s="474"/>
      <c r="AM35" s="474"/>
      <c r="AN35" s="474"/>
      <c r="AO35" s="474"/>
      <c r="AP35" s="474"/>
    </row>
    <row r="36">
      <c r="A36" s="120">
        <v>33.0</v>
      </c>
      <c r="B36" s="121" t="s">
        <v>2896</v>
      </c>
      <c r="C36" s="156" t="s">
        <v>104</v>
      </c>
      <c r="D36" s="527">
        <v>3080000.0</v>
      </c>
      <c r="E36" s="156" t="s">
        <v>2864</v>
      </c>
      <c r="F36" s="156" t="s">
        <v>2891</v>
      </c>
      <c r="G36" s="496" t="s">
        <v>2495</v>
      </c>
      <c r="H36" s="507"/>
      <c r="I36" s="496" t="s">
        <v>2495</v>
      </c>
      <c r="J36" s="156" t="s">
        <v>2495</v>
      </c>
      <c r="K36" s="496" t="s">
        <v>2495</v>
      </c>
      <c r="L36" s="120" t="s">
        <v>2495</v>
      </c>
      <c r="M36" s="496" t="s">
        <v>2495</v>
      </c>
      <c r="N36" s="156" t="s">
        <v>2495</v>
      </c>
      <c r="O36" s="226"/>
      <c r="P36" s="156"/>
      <c r="Q36" s="479" t="s">
        <v>2887</v>
      </c>
      <c r="R36" s="120" t="s">
        <v>2807</v>
      </c>
      <c r="S36" s="84"/>
      <c r="T36" s="474"/>
      <c r="U36" s="474"/>
      <c r="V36" s="474"/>
      <c r="W36" s="474"/>
      <c r="X36" s="474"/>
      <c r="Y36" s="474"/>
      <c r="Z36" s="474"/>
      <c r="AA36" s="474"/>
      <c r="AB36" s="474"/>
      <c r="AC36" s="474"/>
      <c r="AD36" s="474"/>
      <c r="AE36" s="474"/>
      <c r="AF36" s="474"/>
      <c r="AG36" s="474"/>
      <c r="AH36" s="474"/>
      <c r="AI36" s="474"/>
      <c r="AJ36" s="474"/>
      <c r="AK36" s="474"/>
      <c r="AL36" s="474"/>
      <c r="AM36" s="474"/>
      <c r="AN36" s="474"/>
      <c r="AO36" s="474"/>
      <c r="AP36" s="474"/>
    </row>
    <row r="37">
      <c r="A37" s="458"/>
      <c r="B37" s="221"/>
      <c r="C37" s="462"/>
      <c r="D37" s="474"/>
      <c r="E37" s="474"/>
      <c r="F37" s="474"/>
      <c r="G37" s="462"/>
      <c r="H37" s="462"/>
      <c r="I37" s="462"/>
      <c r="J37" s="462"/>
      <c r="K37" s="462"/>
      <c r="L37" s="462"/>
      <c r="M37" s="462"/>
      <c r="N37" s="462"/>
      <c r="O37" s="229"/>
      <c r="P37" s="86"/>
      <c r="Q37" s="465"/>
      <c r="R37" s="120" t="s">
        <v>2807</v>
      </c>
      <c r="S37" s="84"/>
      <c r="T37" s="474"/>
      <c r="U37" s="474"/>
      <c r="V37" s="474"/>
      <c r="W37" s="474"/>
      <c r="X37" s="474"/>
      <c r="Y37" s="474"/>
      <c r="Z37" s="474"/>
      <c r="AA37" s="474"/>
      <c r="AB37" s="474"/>
      <c r="AC37" s="474"/>
      <c r="AD37" s="474"/>
      <c r="AE37" s="474"/>
      <c r="AF37" s="474"/>
      <c r="AG37" s="474"/>
      <c r="AH37" s="474"/>
      <c r="AI37" s="474"/>
      <c r="AJ37" s="474"/>
      <c r="AK37" s="474"/>
      <c r="AL37" s="474"/>
      <c r="AM37" s="474"/>
      <c r="AN37" s="474"/>
      <c r="AO37" s="474"/>
      <c r="AP37" s="474"/>
    </row>
    <row r="38">
      <c r="A38" s="458"/>
      <c r="B38" s="221"/>
      <c r="C38" s="462"/>
      <c r="D38" s="474"/>
      <c r="E38" s="474"/>
      <c r="F38" s="474"/>
      <c r="G38" s="462"/>
      <c r="H38" s="462"/>
      <c r="I38" s="462"/>
      <c r="J38" s="462"/>
      <c r="K38" s="462"/>
      <c r="L38" s="462"/>
      <c r="M38" s="462"/>
      <c r="N38" s="462"/>
      <c r="O38" s="229"/>
      <c r="P38" s="86"/>
      <c r="Q38" s="465"/>
      <c r="R38" s="120" t="s">
        <v>2807</v>
      </c>
      <c r="S38" s="84"/>
      <c r="T38" s="474"/>
      <c r="U38" s="474"/>
      <c r="V38" s="474"/>
      <c r="W38" s="474"/>
      <c r="X38" s="474"/>
      <c r="Y38" s="474"/>
      <c r="Z38" s="474"/>
      <c r="AA38" s="474"/>
      <c r="AB38" s="474"/>
      <c r="AC38" s="474"/>
      <c r="AD38" s="474"/>
      <c r="AE38" s="474"/>
      <c r="AF38" s="474"/>
      <c r="AG38" s="474"/>
      <c r="AH38" s="474"/>
      <c r="AI38" s="474"/>
      <c r="AJ38" s="474"/>
      <c r="AK38" s="474"/>
      <c r="AL38" s="474"/>
      <c r="AM38" s="474"/>
      <c r="AN38" s="474"/>
      <c r="AO38" s="474"/>
      <c r="AP38" s="474"/>
    </row>
    <row r="39">
      <c r="A39" s="426">
        <v>1.0</v>
      </c>
      <c r="B39" s="121" t="s">
        <v>2897</v>
      </c>
      <c r="C39" s="156" t="s">
        <v>104</v>
      </c>
      <c r="D39" s="527">
        <v>5080000.0</v>
      </c>
      <c r="E39" s="156" t="s">
        <v>2864</v>
      </c>
      <c r="F39" s="120" t="s">
        <v>2800</v>
      </c>
      <c r="G39" s="496" t="s">
        <v>2495</v>
      </c>
      <c r="H39" s="535" t="s">
        <v>2495</v>
      </c>
      <c r="I39" s="496"/>
      <c r="J39" s="535" t="s">
        <v>2495</v>
      </c>
      <c r="K39" s="496" t="s">
        <v>2495</v>
      </c>
      <c r="L39" s="156" t="s">
        <v>2495</v>
      </c>
      <c r="M39" s="496" t="s">
        <v>2495</v>
      </c>
      <c r="N39" s="156" t="s">
        <v>2495</v>
      </c>
      <c r="O39" s="226" t="s">
        <v>2898</v>
      </c>
      <c r="P39" s="156" t="s">
        <v>2899</v>
      </c>
      <c r="Q39" s="478" t="s">
        <v>2900</v>
      </c>
      <c r="R39" s="120" t="s">
        <v>2807</v>
      </c>
      <c r="S39" s="84"/>
      <c r="T39" s="474"/>
      <c r="U39" s="474"/>
      <c r="V39" s="474"/>
      <c r="W39" s="474"/>
      <c r="X39" s="474"/>
      <c r="Y39" s="474"/>
      <c r="Z39" s="474"/>
      <c r="AA39" s="474"/>
      <c r="AB39" s="474"/>
      <c r="AC39" s="474"/>
      <c r="AD39" s="474"/>
      <c r="AE39" s="474"/>
      <c r="AF39" s="474"/>
      <c r="AG39" s="474"/>
      <c r="AH39" s="474"/>
      <c r="AI39" s="474"/>
      <c r="AJ39" s="474"/>
      <c r="AK39" s="474"/>
      <c r="AL39" s="474"/>
      <c r="AM39" s="474"/>
      <c r="AN39" s="474"/>
      <c r="AO39" s="474"/>
      <c r="AP39" s="474"/>
    </row>
    <row r="40">
      <c r="A40" s="426">
        <v>2.0</v>
      </c>
      <c r="B40" s="121" t="s">
        <v>2901</v>
      </c>
      <c r="C40" s="156" t="s">
        <v>2849</v>
      </c>
      <c r="D40" s="527">
        <v>5080000.0</v>
      </c>
      <c r="E40" s="156" t="s">
        <v>2864</v>
      </c>
      <c r="F40" s="156" t="s">
        <v>2888</v>
      </c>
      <c r="G40" s="496" t="s">
        <v>2495</v>
      </c>
      <c r="H40" s="156" t="s">
        <v>2495</v>
      </c>
      <c r="I40" s="496" t="s">
        <v>2495</v>
      </c>
      <c r="J40" s="496"/>
      <c r="K40" s="496" t="s">
        <v>2495</v>
      </c>
      <c r="L40" s="156" t="s">
        <v>2495</v>
      </c>
      <c r="M40" s="496" t="s">
        <v>2495</v>
      </c>
      <c r="N40" s="156" t="s">
        <v>2495</v>
      </c>
      <c r="O40" s="226" t="s">
        <v>2902</v>
      </c>
      <c r="P40" s="156" t="s">
        <v>2899</v>
      </c>
      <c r="Q40" s="478" t="s">
        <v>2903</v>
      </c>
      <c r="R40" s="120" t="s">
        <v>2807</v>
      </c>
      <c r="S40" s="84"/>
      <c r="T40" s="474"/>
      <c r="U40" s="474"/>
      <c r="V40" s="474"/>
      <c r="W40" s="474"/>
      <c r="X40" s="474"/>
      <c r="Y40" s="474"/>
      <c r="Z40" s="474"/>
      <c r="AA40" s="474"/>
      <c r="AB40" s="474"/>
      <c r="AC40" s="474"/>
      <c r="AD40" s="474"/>
      <c r="AE40" s="474"/>
      <c r="AF40" s="474"/>
      <c r="AG40" s="474"/>
      <c r="AH40" s="474"/>
      <c r="AI40" s="474"/>
      <c r="AJ40" s="474"/>
      <c r="AK40" s="474"/>
      <c r="AL40" s="474"/>
      <c r="AM40" s="474"/>
      <c r="AN40" s="474"/>
      <c r="AO40" s="474"/>
      <c r="AP40" s="474"/>
    </row>
    <row r="41">
      <c r="A41" s="426">
        <v>3.0</v>
      </c>
      <c r="B41" s="121" t="s">
        <v>102</v>
      </c>
      <c r="C41" s="156" t="s">
        <v>104</v>
      </c>
      <c r="D41" s="527">
        <v>6380000.0</v>
      </c>
      <c r="E41" s="156" t="s">
        <v>2904</v>
      </c>
      <c r="F41" s="120" t="s">
        <v>2800</v>
      </c>
      <c r="G41" s="496"/>
      <c r="H41" s="496"/>
      <c r="I41" s="496"/>
      <c r="J41" s="496"/>
      <c r="K41" s="496"/>
      <c r="L41" s="496"/>
      <c r="M41" s="496"/>
      <c r="N41" s="496"/>
      <c r="O41" s="226"/>
      <c r="P41" s="529" t="s">
        <v>2905</v>
      </c>
      <c r="Q41" s="479" t="s">
        <v>2900</v>
      </c>
      <c r="R41" s="120" t="s">
        <v>2807</v>
      </c>
      <c r="S41" s="84"/>
      <c r="T41" s="474"/>
      <c r="U41" s="474"/>
      <c r="V41" s="474"/>
      <c r="W41" s="474"/>
      <c r="X41" s="474"/>
      <c r="Y41" s="474"/>
      <c r="Z41" s="474"/>
      <c r="AA41" s="474"/>
      <c r="AB41" s="474"/>
      <c r="AC41" s="474"/>
      <c r="AD41" s="474"/>
      <c r="AE41" s="474"/>
      <c r="AF41" s="474"/>
      <c r="AG41" s="474"/>
      <c r="AH41" s="474"/>
      <c r="AI41" s="474"/>
      <c r="AJ41" s="474"/>
      <c r="AK41" s="474"/>
      <c r="AL41" s="474"/>
      <c r="AM41" s="474"/>
      <c r="AN41" s="474"/>
      <c r="AO41" s="474"/>
      <c r="AP41" s="474"/>
    </row>
    <row r="42">
      <c r="A42" s="426">
        <v>4.0</v>
      </c>
      <c r="B42" s="121" t="s">
        <v>2906</v>
      </c>
      <c r="C42" s="156" t="s">
        <v>104</v>
      </c>
      <c r="D42" s="527">
        <v>6380000.0</v>
      </c>
      <c r="E42" s="156" t="s">
        <v>2904</v>
      </c>
      <c r="F42" s="156" t="s">
        <v>2888</v>
      </c>
      <c r="G42" s="496" t="s">
        <v>2495</v>
      </c>
      <c r="H42" s="496"/>
      <c r="I42" s="496" t="s">
        <v>2495</v>
      </c>
      <c r="J42" s="156" t="s">
        <v>2495</v>
      </c>
      <c r="K42" s="496" t="s">
        <v>2495</v>
      </c>
      <c r="L42" s="156" t="s">
        <v>2907</v>
      </c>
      <c r="M42" s="496" t="s">
        <v>2495</v>
      </c>
      <c r="N42" s="156" t="s">
        <v>2495</v>
      </c>
      <c r="O42" s="226"/>
      <c r="P42" s="156" t="s">
        <v>2899</v>
      </c>
      <c r="Q42" s="479" t="s">
        <v>2900</v>
      </c>
      <c r="R42" s="120" t="s">
        <v>2807</v>
      </c>
      <c r="S42" s="84"/>
      <c r="T42" s="474"/>
      <c r="U42" s="474"/>
      <c r="V42" s="474"/>
      <c r="W42" s="474"/>
      <c r="X42" s="474"/>
      <c r="Y42" s="474"/>
      <c r="Z42" s="474"/>
      <c r="AA42" s="474"/>
      <c r="AB42" s="474"/>
      <c r="AC42" s="474"/>
      <c r="AD42" s="474"/>
      <c r="AE42" s="474"/>
      <c r="AF42" s="474"/>
      <c r="AG42" s="474"/>
      <c r="AH42" s="474"/>
      <c r="AI42" s="474"/>
      <c r="AJ42" s="474"/>
      <c r="AK42" s="474"/>
      <c r="AL42" s="474"/>
      <c r="AM42" s="474"/>
      <c r="AN42" s="474"/>
      <c r="AO42" s="474"/>
      <c r="AP42" s="474"/>
    </row>
    <row r="43">
      <c r="A43" s="426">
        <v>5.0</v>
      </c>
      <c r="B43" s="121" t="s">
        <v>2909</v>
      </c>
      <c r="C43" s="156" t="s">
        <v>104</v>
      </c>
      <c r="D43" s="527">
        <v>6380000.0</v>
      </c>
      <c r="E43" s="156" t="s">
        <v>2904</v>
      </c>
      <c r="F43" s="156" t="s">
        <v>2910</v>
      </c>
      <c r="G43" s="496" t="s">
        <v>2495</v>
      </c>
      <c r="H43" s="156" t="s">
        <v>2495</v>
      </c>
      <c r="I43" s="496" t="s">
        <v>2495</v>
      </c>
      <c r="J43" s="156" t="s">
        <v>2495</v>
      </c>
      <c r="K43" s="496" t="s">
        <v>2495</v>
      </c>
      <c r="L43" s="156" t="s">
        <v>2495</v>
      </c>
      <c r="M43" s="496" t="s">
        <v>2495</v>
      </c>
      <c r="N43" s="156" t="s">
        <v>2495</v>
      </c>
      <c r="O43" s="226"/>
      <c r="P43" s="156" t="s">
        <v>2899</v>
      </c>
      <c r="Q43" s="479" t="s">
        <v>2900</v>
      </c>
      <c r="R43" s="120" t="s">
        <v>2807</v>
      </c>
      <c r="S43" s="84"/>
      <c r="T43" s="474"/>
      <c r="U43" s="474"/>
      <c r="V43" s="474"/>
      <c r="W43" s="474"/>
      <c r="X43" s="474"/>
      <c r="Y43" s="474"/>
      <c r="Z43" s="474"/>
      <c r="AA43" s="474"/>
      <c r="AB43" s="474"/>
      <c r="AC43" s="474"/>
      <c r="AD43" s="474"/>
      <c r="AE43" s="474"/>
      <c r="AF43" s="474"/>
      <c r="AG43" s="474"/>
      <c r="AH43" s="474"/>
      <c r="AI43" s="474"/>
      <c r="AJ43" s="474"/>
      <c r="AK43" s="474"/>
      <c r="AL43" s="474"/>
      <c r="AM43" s="474"/>
      <c r="AN43" s="474"/>
      <c r="AO43" s="474"/>
      <c r="AP43" s="474"/>
    </row>
    <row r="44">
      <c r="A44" s="426">
        <v>6.0</v>
      </c>
      <c r="B44" s="121" t="s">
        <v>2915</v>
      </c>
      <c r="C44" s="156" t="s">
        <v>2849</v>
      </c>
      <c r="D44" s="527">
        <v>6380000.0</v>
      </c>
      <c r="E44" s="156" t="s">
        <v>2904</v>
      </c>
      <c r="F44" s="156" t="s">
        <v>2910</v>
      </c>
      <c r="G44" s="496" t="s">
        <v>2495</v>
      </c>
      <c r="H44" s="496" t="s">
        <v>2495</v>
      </c>
      <c r="I44" s="496" t="s">
        <v>2495</v>
      </c>
      <c r="J44" s="496" t="s">
        <v>2495</v>
      </c>
      <c r="K44" s="496" t="s">
        <v>2495</v>
      </c>
      <c r="L44" s="496" t="s">
        <v>2495</v>
      </c>
      <c r="M44" s="496" t="s">
        <v>2495</v>
      </c>
      <c r="N44" s="496" t="s">
        <v>2495</v>
      </c>
      <c r="O44" s="226"/>
      <c r="P44" s="156" t="s">
        <v>2899</v>
      </c>
      <c r="Q44" s="478" t="s">
        <v>2903</v>
      </c>
      <c r="R44" s="120" t="s">
        <v>2807</v>
      </c>
      <c r="S44" s="84"/>
      <c r="T44" s="474"/>
      <c r="U44" s="474"/>
      <c r="V44" s="474"/>
      <c r="W44" s="474"/>
      <c r="X44" s="474"/>
      <c r="Y44" s="474"/>
      <c r="Z44" s="474"/>
      <c r="AA44" s="474"/>
      <c r="AB44" s="474"/>
      <c r="AC44" s="474"/>
      <c r="AD44" s="474"/>
      <c r="AE44" s="474"/>
      <c r="AF44" s="474"/>
      <c r="AG44" s="474"/>
      <c r="AH44" s="474"/>
      <c r="AI44" s="474"/>
      <c r="AJ44" s="474"/>
      <c r="AK44" s="474"/>
      <c r="AL44" s="474"/>
      <c r="AM44" s="474"/>
      <c r="AN44" s="474"/>
      <c r="AO44" s="474"/>
      <c r="AP44" s="474"/>
    </row>
    <row r="45">
      <c r="A45" s="426">
        <v>7.0</v>
      </c>
      <c r="B45" s="121" t="s">
        <v>168</v>
      </c>
      <c r="C45" s="156" t="s">
        <v>104</v>
      </c>
      <c r="D45" s="527">
        <v>4580000.0</v>
      </c>
      <c r="E45" s="156" t="s">
        <v>2879</v>
      </c>
      <c r="F45" s="156" t="s">
        <v>2891</v>
      </c>
      <c r="G45" s="496" t="s">
        <v>2495</v>
      </c>
      <c r="H45" s="496" t="s">
        <v>2495</v>
      </c>
      <c r="I45" s="496"/>
      <c r="J45" s="496" t="s">
        <v>2495</v>
      </c>
      <c r="K45" s="496"/>
      <c r="L45" s="496" t="s">
        <v>2495</v>
      </c>
      <c r="M45" s="496" t="s">
        <v>2495</v>
      </c>
      <c r="N45" s="496" t="s">
        <v>2495</v>
      </c>
      <c r="O45" s="226" t="s">
        <v>2917</v>
      </c>
      <c r="P45" s="156" t="s">
        <v>2899</v>
      </c>
      <c r="Q45" s="478" t="s">
        <v>2900</v>
      </c>
      <c r="R45" s="120" t="s">
        <v>2807</v>
      </c>
      <c r="S45" s="84"/>
      <c r="T45" s="474"/>
      <c r="U45" s="474"/>
      <c r="V45" s="474"/>
      <c r="W45" s="474"/>
      <c r="X45" s="474"/>
      <c r="Y45" s="474"/>
      <c r="Z45" s="474"/>
      <c r="AA45" s="474"/>
      <c r="AB45" s="474"/>
      <c r="AC45" s="474"/>
      <c r="AD45" s="474"/>
      <c r="AE45" s="474"/>
      <c r="AF45" s="474"/>
      <c r="AG45" s="474"/>
      <c r="AH45" s="474"/>
      <c r="AI45" s="474"/>
      <c r="AJ45" s="474"/>
      <c r="AK45" s="474"/>
      <c r="AL45" s="474"/>
      <c r="AM45" s="474"/>
      <c r="AN45" s="474"/>
      <c r="AO45" s="474"/>
      <c r="AP45" s="474"/>
    </row>
    <row r="46">
      <c r="A46" s="426">
        <v>8.0</v>
      </c>
      <c r="B46" s="121" t="s">
        <v>2918</v>
      </c>
      <c r="C46" s="156" t="s">
        <v>104</v>
      </c>
      <c r="D46" s="527">
        <v>4580000.0</v>
      </c>
      <c r="E46" s="156" t="s">
        <v>2879</v>
      </c>
      <c r="F46" s="156" t="s">
        <v>2891</v>
      </c>
      <c r="G46" s="496" t="s">
        <v>2495</v>
      </c>
      <c r="H46" s="496"/>
      <c r="I46" s="496" t="s">
        <v>2495</v>
      </c>
      <c r="J46" s="496" t="s">
        <v>2495</v>
      </c>
      <c r="K46" s="496" t="s">
        <v>2495</v>
      </c>
      <c r="L46" s="496" t="s">
        <v>2495</v>
      </c>
      <c r="M46" s="496" t="s">
        <v>2495</v>
      </c>
      <c r="N46" s="496" t="s">
        <v>2495</v>
      </c>
      <c r="O46" s="226" t="s">
        <v>2920</v>
      </c>
      <c r="P46" s="158" t="s">
        <v>2899</v>
      </c>
      <c r="Q46" s="478" t="s">
        <v>2900</v>
      </c>
      <c r="R46" s="120" t="s">
        <v>2807</v>
      </c>
      <c r="S46" s="84"/>
      <c r="T46" s="474"/>
      <c r="U46" s="474"/>
      <c r="V46" s="474"/>
      <c r="W46" s="474"/>
      <c r="X46" s="474"/>
      <c r="Y46" s="474"/>
      <c r="Z46" s="474"/>
      <c r="AA46" s="474"/>
      <c r="AB46" s="474"/>
      <c r="AC46" s="474"/>
      <c r="AD46" s="474"/>
      <c r="AE46" s="474"/>
      <c r="AF46" s="474"/>
      <c r="AG46" s="474"/>
      <c r="AH46" s="474"/>
      <c r="AI46" s="474"/>
      <c r="AJ46" s="474"/>
      <c r="AK46" s="474"/>
      <c r="AL46" s="474"/>
      <c r="AM46" s="474"/>
      <c r="AN46" s="474"/>
      <c r="AO46" s="474"/>
      <c r="AP46" s="474"/>
    </row>
    <row r="47">
      <c r="A47" s="426">
        <v>9.0</v>
      </c>
      <c r="B47" s="121" t="s">
        <v>2924</v>
      </c>
      <c r="C47" s="156" t="s">
        <v>2849</v>
      </c>
      <c r="D47" s="527">
        <v>6380000.0</v>
      </c>
      <c r="E47" s="84" t="s">
        <v>2925</v>
      </c>
      <c r="F47" s="156" t="s">
        <v>2910</v>
      </c>
      <c r="G47" s="496" t="s">
        <v>2495</v>
      </c>
      <c r="H47" s="496"/>
      <c r="I47" s="496" t="s">
        <v>2495</v>
      </c>
      <c r="J47" s="496"/>
      <c r="K47" s="496" t="s">
        <v>2495</v>
      </c>
      <c r="L47" s="156" t="s">
        <v>2495</v>
      </c>
      <c r="M47" s="496" t="s">
        <v>2495</v>
      </c>
      <c r="N47" s="156" t="s">
        <v>2495</v>
      </c>
      <c r="O47" s="226"/>
      <c r="P47" s="158" t="s">
        <v>2899</v>
      </c>
      <c r="Q47" s="478" t="s">
        <v>2903</v>
      </c>
      <c r="R47" s="120" t="s">
        <v>2807</v>
      </c>
      <c r="S47" s="84"/>
      <c r="T47" s="474"/>
      <c r="U47" s="474"/>
      <c r="V47" s="474"/>
      <c r="W47" s="474"/>
      <c r="X47" s="474"/>
      <c r="Y47" s="474"/>
      <c r="Z47" s="474"/>
      <c r="AA47" s="474"/>
      <c r="AB47" s="474"/>
      <c r="AC47" s="474"/>
      <c r="AD47" s="474"/>
      <c r="AE47" s="474"/>
      <c r="AF47" s="474"/>
      <c r="AG47" s="474"/>
      <c r="AH47" s="474"/>
      <c r="AI47" s="474"/>
      <c r="AJ47" s="474"/>
      <c r="AK47" s="474"/>
      <c r="AL47" s="474"/>
      <c r="AM47" s="474"/>
      <c r="AN47" s="474"/>
      <c r="AO47" s="474"/>
      <c r="AP47" s="474"/>
    </row>
    <row r="48">
      <c r="A48" s="426">
        <v>10.0</v>
      </c>
      <c r="B48" s="121" t="s">
        <v>2928</v>
      </c>
      <c r="C48" s="156" t="s">
        <v>104</v>
      </c>
      <c r="D48" s="527">
        <v>6380000.0</v>
      </c>
      <c r="E48" s="84" t="s">
        <v>2925</v>
      </c>
      <c r="F48" s="156" t="s">
        <v>2910</v>
      </c>
      <c r="G48" s="496"/>
      <c r="H48" s="496"/>
      <c r="I48" s="496"/>
      <c r="J48" s="496"/>
      <c r="K48" s="496"/>
      <c r="L48" s="496"/>
      <c r="M48" s="496"/>
      <c r="N48" s="496"/>
      <c r="O48" s="226"/>
      <c r="P48" s="541" t="s">
        <v>2930</v>
      </c>
      <c r="Q48" s="478" t="s">
        <v>2900</v>
      </c>
      <c r="R48" s="120" t="s">
        <v>2807</v>
      </c>
      <c r="S48" s="84" t="s">
        <v>2933</v>
      </c>
      <c r="T48" s="474"/>
      <c r="U48" s="474"/>
      <c r="V48" s="474"/>
      <c r="W48" s="474"/>
      <c r="X48" s="474"/>
      <c r="Y48" s="474"/>
      <c r="Z48" s="474"/>
      <c r="AA48" s="474"/>
      <c r="AB48" s="474"/>
      <c r="AC48" s="474"/>
      <c r="AD48" s="474"/>
      <c r="AE48" s="474"/>
      <c r="AF48" s="474"/>
      <c r="AG48" s="474"/>
      <c r="AH48" s="474"/>
      <c r="AI48" s="474"/>
      <c r="AJ48" s="474"/>
      <c r="AK48" s="474"/>
      <c r="AL48" s="474"/>
      <c r="AM48" s="474"/>
      <c r="AN48" s="474"/>
      <c r="AO48" s="474"/>
      <c r="AP48" s="474"/>
    </row>
    <row r="49">
      <c r="A49" s="426">
        <v>11.0</v>
      </c>
      <c r="B49" s="121" t="s">
        <v>2934</v>
      </c>
      <c r="C49" s="156" t="s">
        <v>104</v>
      </c>
      <c r="D49" s="527">
        <v>4580000.0</v>
      </c>
      <c r="E49" s="84" t="s">
        <v>2879</v>
      </c>
      <c r="F49" s="156" t="s">
        <v>2891</v>
      </c>
      <c r="G49" s="496" t="s">
        <v>2495</v>
      </c>
      <c r="H49" s="496"/>
      <c r="I49" s="496" t="s">
        <v>2495</v>
      </c>
      <c r="J49" s="496" t="s">
        <v>2495</v>
      </c>
      <c r="K49" s="496" t="s">
        <v>2495</v>
      </c>
      <c r="L49" s="496" t="s">
        <v>2495</v>
      </c>
      <c r="M49" s="496" t="s">
        <v>2495</v>
      </c>
      <c r="N49" s="496" t="s">
        <v>2495</v>
      </c>
      <c r="O49" s="226" t="s">
        <v>2920</v>
      </c>
      <c r="P49" s="227" t="s">
        <v>2899</v>
      </c>
      <c r="Q49" s="478" t="s">
        <v>2900</v>
      </c>
      <c r="R49" s="120" t="s">
        <v>2807</v>
      </c>
      <c r="S49" s="84"/>
      <c r="T49" s="474"/>
      <c r="U49" s="474"/>
      <c r="V49" s="474"/>
      <c r="W49" s="474"/>
      <c r="X49" s="474"/>
      <c r="Y49" s="474"/>
      <c r="Z49" s="474"/>
      <c r="AA49" s="474"/>
      <c r="AB49" s="474"/>
      <c r="AC49" s="474"/>
      <c r="AD49" s="474"/>
      <c r="AE49" s="474"/>
      <c r="AF49" s="474"/>
      <c r="AG49" s="474"/>
      <c r="AH49" s="474"/>
      <c r="AI49" s="474"/>
      <c r="AJ49" s="474"/>
      <c r="AK49" s="474"/>
      <c r="AL49" s="474"/>
      <c r="AM49" s="474"/>
      <c r="AN49" s="474"/>
      <c r="AO49" s="474"/>
      <c r="AP49" s="474"/>
    </row>
    <row r="50">
      <c r="A50" s="426">
        <v>12.0</v>
      </c>
      <c r="B50" s="121" t="s">
        <v>2936</v>
      </c>
      <c r="C50" s="496" t="s">
        <v>2849</v>
      </c>
      <c r="D50" s="527">
        <v>6380000.0</v>
      </c>
      <c r="E50" s="84" t="s">
        <v>2925</v>
      </c>
      <c r="F50" s="156" t="s">
        <v>2910</v>
      </c>
      <c r="G50" s="496" t="s">
        <v>2495</v>
      </c>
      <c r="H50" s="496"/>
      <c r="I50" s="496" t="s">
        <v>2495</v>
      </c>
      <c r="J50" s="496"/>
      <c r="K50" s="496" t="s">
        <v>2495</v>
      </c>
      <c r="L50" s="156" t="s">
        <v>2495</v>
      </c>
      <c r="M50" s="496" t="s">
        <v>2495</v>
      </c>
      <c r="N50" s="496"/>
      <c r="O50" s="226" t="s">
        <v>2938</v>
      </c>
      <c r="P50" s="227" t="s">
        <v>2899</v>
      </c>
      <c r="Q50" s="478" t="s">
        <v>2903</v>
      </c>
      <c r="R50" s="120" t="s">
        <v>2807</v>
      </c>
      <c r="S50" s="84"/>
      <c r="T50" s="474"/>
      <c r="U50" s="474"/>
      <c r="V50" s="474"/>
      <c r="W50" s="474"/>
      <c r="X50" s="474"/>
      <c r="Y50" s="474"/>
      <c r="Z50" s="474"/>
      <c r="AA50" s="474"/>
      <c r="AB50" s="474"/>
      <c r="AC50" s="474"/>
      <c r="AD50" s="474"/>
      <c r="AE50" s="474"/>
      <c r="AF50" s="474"/>
      <c r="AG50" s="474"/>
      <c r="AH50" s="474"/>
      <c r="AI50" s="474"/>
      <c r="AJ50" s="474"/>
      <c r="AK50" s="474"/>
      <c r="AL50" s="474"/>
      <c r="AM50" s="474"/>
      <c r="AN50" s="474"/>
      <c r="AO50" s="474"/>
      <c r="AP50" s="474"/>
    </row>
    <row r="51">
      <c r="A51" s="426">
        <v>13.0</v>
      </c>
      <c r="B51" s="121" t="s">
        <v>155</v>
      </c>
      <c r="C51" s="156" t="s">
        <v>2940</v>
      </c>
      <c r="D51" s="527">
        <v>6380000.0</v>
      </c>
      <c r="E51" s="121" t="s">
        <v>2925</v>
      </c>
      <c r="F51" s="156" t="s">
        <v>2910</v>
      </c>
      <c r="G51" s="496" t="s">
        <v>2495</v>
      </c>
      <c r="H51" s="156" t="s">
        <v>2495</v>
      </c>
      <c r="I51" s="496"/>
      <c r="J51" s="156" t="s">
        <v>2495</v>
      </c>
      <c r="K51" s="496"/>
      <c r="L51" s="156" t="s">
        <v>2495</v>
      </c>
      <c r="M51" s="496" t="s">
        <v>2495</v>
      </c>
      <c r="N51" s="156" t="s">
        <v>2495</v>
      </c>
      <c r="O51" s="226" t="s">
        <v>2941</v>
      </c>
      <c r="P51" s="227" t="s">
        <v>2899</v>
      </c>
      <c r="Q51" s="478" t="s">
        <v>2903</v>
      </c>
      <c r="R51" s="120" t="s">
        <v>2807</v>
      </c>
      <c r="S51" s="84"/>
      <c r="T51" s="474"/>
      <c r="U51" s="474"/>
      <c r="V51" s="474"/>
      <c r="W51" s="474"/>
      <c r="X51" s="474"/>
      <c r="Y51" s="474"/>
      <c r="Z51" s="474"/>
      <c r="AA51" s="474"/>
      <c r="AB51" s="474"/>
      <c r="AC51" s="474"/>
      <c r="AD51" s="474"/>
      <c r="AE51" s="474"/>
      <c r="AF51" s="474"/>
      <c r="AG51" s="474"/>
      <c r="AH51" s="474"/>
      <c r="AI51" s="474"/>
      <c r="AJ51" s="474"/>
      <c r="AK51" s="474"/>
      <c r="AL51" s="474"/>
      <c r="AM51" s="474"/>
      <c r="AN51" s="474"/>
      <c r="AO51" s="474"/>
      <c r="AP51" s="474"/>
    </row>
    <row r="52">
      <c r="A52" s="426">
        <v>14.0</v>
      </c>
      <c r="B52" s="121" t="s">
        <v>2943</v>
      </c>
      <c r="C52" s="156" t="s">
        <v>104</v>
      </c>
      <c r="D52" s="527">
        <v>6380000.0</v>
      </c>
      <c r="E52" s="121" t="s">
        <v>2925</v>
      </c>
      <c r="F52" s="156" t="s">
        <v>2910</v>
      </c>
      <c r="G52" s="535" t="s">
        <v>2495</v>
      </c>
      <c r="H52" s="535" t="s">
        <v>2495</v>
      </c>
      <c r="I52" s="496"/>
      <c r="J52" s="535" t="s">
        <v>2495</v>
      </c>
      <c r="K52" s="496"/>
      <c r="L52" s="535" t="s">
        <v>2495</v>
      </c>
      <c r="M52" s="535" t="s">
        <v>2495</v>
      </c>
      <c r="N52" s="496"/>
      <c r="O52" s="226"/>
      <c r="P52" s="227" t="s">
        <v>2899</v>
      </c>
      <c r="Q52" s="478" t="s">
        <v>2900</v>
      </c>
      <c r="R52" s="84"/>
      <c r="S52" s="84"/>
      <c r="T52" s="474"/>
      <c r="U52" s="474"/>
      <c r="V52" s="474"/>
      <c r="W52" s="474"/>
      <c r="X52" s="474"/>
      <c r="Y52" s="474"/>
      <c r="Z52" s="474"/>
      <c r="AA52" s="474"/>
      <c r="AB52" s="474"/>
      <c r="AC52" s="474"/>
      <c r="AD52" s="474"/>
      <c r="AE52" s="474"/>
      <c r="AF52" s="474"/>
      <c r="AG52" s="474"/>
      <c r="AH52" s="474"/>
      <c r="AI52" s="474"/>
      <c r="AJ52" s="474"/>
      <c r="AK52" s="474"/>
      <c r="AL52" s="474"/>
      <c r="AM52" s="474"/>
      <c r="AN52" s="474"/>
      <c r="AO52" s="474"/>
      <c r="AP52" s="474"/>
    </row>
    <row r="53">
      <c r="A53" s="426">
        <v>15.0</v>
      </c>
      <c r="B53" s="121" t="s">
        <v>2945</v>
      </c>
      <c r="C53" s="156" t="s">
        <v>104</v>
      </c>
      <c r="D53" s="527">
        <v>4580000.0</v>
      </c>
      <c r="E53" s="120" t="s">
        <v>2879</v>
      </c>
      <c r="F53" s="156" t="s">
        <v>2910</v>
      </c>
      <c r="G53" s="496" t="s">
        <v>2495</v>
      </c>
      <c r="H53" s="156" t="s">
        <v>2495</v>
      </c>
      <c r="I53" s="496"/>
      <c r="J53" s="156" t="s">
        <v>2495</v>
      </c>
      <c r="K53" s="496"/>
      <c r="L53" s="156" t="s">
        <v>2495</v>
      </c>
      <c r="M53" s="496" t="s">
        <v>2495</v>
      </c>
      <c r="N53" s="496"/>
      <c r="O53" s="178" t="s">
        <v>2947</v>
      </c>
      <c r="P53" s="227" t="s">
        <v>2899</v>
      </c>
      <c r="Q53" s="478" t="s">
        <v>2900</v>
      </c>
      <c r="R53" s="84"/>
      <c r="S53" s="84"/>
      <c r="T53" s="474"/>
      <c r="U53" s="474"/>
      <c r="V53" s="474"/>
      <c r="W53" s="474"/>
      <c r="X53" s="474"/>
      <c r="Y53" s="474"/>
      <c r="Z53" s="474"/>
      <c r="AA53" s="474"/>
      <c r="AB53" s="474"/>
      <c r="AC53" s="474"/>
      <c r="AD53" s="474"/>
      <c r="AE53" s="474"/>
      <c r="AF53" s="474"/>
      <c r="AG53" s="474"/>
      <c r="AH53" s="474"/>
      <c r="AI53" s="474"/>
      <c r="AJ53" s="474"/>
      <c r="AK53" s="474"/>
      <c r="AL53" s="474"/>
      <c r="AM53" s="474"/>
      <c r="AN53" s="474"/>
      <c r="AO53" s="474"/>
      <c r="AP53" s="474"/>
    </row>
    <row r="54">
      <c r="A54" s="426">
        <v>16.0</v>
      </c>
      <c r="B54" s="121" t="s">
        <v>2949</v>
      </c>
      <c r="C54" s="156" t="s">
        <v>104</v>
      </c>
      <c r="D54" s="527">
        <v>4580000.0</v>
      </c>
      <c r="E54" s="120" t="s">
        <v>2879</v>
      </c>
      <c r="F54" s="156" t="s">
        <v>2910</v>
      </c>
      <c r="G54" s="496" t="s">
        <v>2495</v>
      </c>
      <c r="H54" s="496"/>
      <c r="I54" s="496" t="s">
        <v>2495</v>
      </c>
      <c r="J54" s="496"/>
      <c r="K54" s="496" t="s">
        <v>2495</v>
      </c>
      <c r="L54" s="156" t="s">
        <v>2495</v>
      </c>
      <c r="M54" s="496" t="s">
        <v>2495</v>
      </c>
      <c r="N54" s="156" t="s">
        <v>2495</v>
      </c>
      <c r="O54" s="226" t="s">
        <v>2951</v>
      </c>
      <c r="P54" s="227" t="s">
        <v>2899</v>
      </c>
      <c r="Q54" s="478" t="s">
        <v>2900</v>
      </c>
      <c r="R54" s="84"/>
      <c r="S54" s="84"/>
      <c r="T54" s="474"/>
      <c r="U54" s="474"/>
      <c r="V54" s="474"/>
      <c r="W54" s="474"/>
      <c r="X54" s="474"/>
      <c r="Y54" s="474"/>
      <c r="Z54" s="474"/>
      <c r="AA54" s="474"/>
      <c r="AB54" s="474"/>
      <c r="AC54" s="474"/>
      <c r="AD54" s="474"/>
      <c r="AE54" s="474"/>
      <c r="AF54" s="474"/>
      <c r="AG54" s="474"/>
      <c r="AH54" s="474"/>
      <c r="AI54" s="474"/>
      <c r="AJ54" s="474"/>
      <c r="AK54" s="474"/>
      <c r="AL54" s="474"/>
      <c r="AM54" s="474"/>
      <c r="AN54" s="474"/>
      <c r="AO54" s="474"/>
      <c r="AP54" s="474"/>
    </row>
    <row r="55">
      <c r="A55" s="426">
        <v>17.0</v>
      </c>
      <c r="B55" s="121" t="s">
        <v>176</v>
      </c>
      <c r="C55" s="156" t="s">
        <v>104</v>
      </c>
      <c r="D55" s="527">
        <v>6380000.0</v>
      </c>
      <c r="E55" s="121" t="s">
        <v>2925</v>
      </c>
      <c r="F55" s="156" t="s">
        <v>2910</v>
      </c>
      <c r="G55" s="496" t="s">
        <v>2495</v>
      </c>
      <c r="H55" s="496"/>
      <c r="I55" s="496" t="s">
        <v>2495</v>
      </c>
      <c r="J55" s="156" t="s">
        <v>2495</v>
      </c>
      <c r="K55" s="496" t="s">
        <v>2495</v>
      </c>
      <c r="L55" s="156" t="s">
        <v>2495</v>
      </c>
      <c r="M55" s="496" t="s">
        <v>2495</v>
      </c>
      <c r="N55" s="156" t="s">
        <v>2495</v>
      </c>
      <c r="O55" s="226"/>
      <c r="P55" s="227" t="s">
        <v>2899</v>
      </c>
      <c r="Q55" s="478" t="s">
        <v>2900</v>
      </c>
      <c r="R55" s="84"/>
      <c r="S55" s="84"/>
      <c r="T55" s="474"/>
      <c r="U55" s="474"/>
      <c r="V55" s="474"/>
      <c r="W55" s="474"/>
      <c r="X55" s="474"/>
      <c r="Y55" s="474"/>
      <c r="Z55" s="474"/>
      <c r="AA55" s="474"/>
      <c r="AB55" s="474"/>
      <c r="AC55" s="474"/>
      <c r="AD55" s="474"/>
      <c r="AE55" s="474"/>
      <c r="AF55" s="474"/>
      <c r="AG55" s="474"/>
      <c r="AH55" s="474"/>
      <c r="AI55" s="474"/>
      <c r="AJ55" s="474"/>
      <c r="AK55" s="474"/>
      <c r="AL55" s="474"/>
      <c r="AM55" s="474"/>
      <c r="AN55" s="474"/>
      <c r="AO55" s="474"/>
      <c r="AP55" s="474"/>
    </row>
    <row r="56">
      <c r="A56" s="426">
        <v>18.0</v>
      </c>
      <c r="B56" s="121" t="s">
        <v>163</v>
      </c>
      <c r="C56" s="156" t="s">
        <v>2940</v>
      </c>
      <c r="D56" s="527">
        <v>6380000.0</v>
      </c>
      <c r="E56" s="121" t="s">
        <v>2925</v>
      </c>
      <c r="F56" s="156" t="s">
        <v>2910</v>
      </c>
      <c r="G56" s="496" t="s">
        <v>2495</v>
      </c>
      <c r="H56" s="156" t="s">
        <v>2495</v>
      </c>
      <c r="I56" s="496"/>
      <c r="J56" s="156" t="s">
        <v>2495</v>
      </c>
      <c r="K56" s="496"/>
      <c r="L56" s="156" t="s">
        <v>2495</v>
      </c>
      <c r="M56" s="496" t="s">
        <v>2495</v>
      </c>
      <c r="N56" s="496"/>
      <c r="O56" s="226" t="s">
        <v>2952</v>
      </c>
      <c r="P56" s="227" t="s">
        <v>2899</v>
      </c>
      <c r="Q56" s="478" t="s">
        <v>2903</v>
      </c>
      <c r="R56" s="84"/>
      <c r="S56" s="84"/>
      <c r="T56" s="474"/>
      <c r="U56" s="474"/>
      <c r="V56" s="474"/>
      <c r="W56" s="474"/>
      <c r="X56" s="474"/>
      <c r="Y56" s="474"/>
      <c r="Z56" s="474"/>
      <c r="AA56" s="474"/>
      <c r="AB56" s="474"/>
      <c r="AC56" s="474"/>
      <c r="AD56" s="474"/>
      <c r="AE56" s="474"/>
      <c r="AF56" s="474"/>
      <c r="AG56" s="474"/>
      <c r="AH56" s="474"/>
      <c r="AI56" s="474"/>
      <c r="AJ56" s="474"/>
      <c r="AK56" s="474"/>
      <c r="AL56" s="474"/>
      <c r="AM56" s="474"/>
      <c r="AN56" s="474"/>
      <c r="AO56" s="474"/>
      <c r="AP56" s="474"/>
    </row>
    <row r="57">
      <c r="A57" s="426">
        <v>19.0</v>
      </c>
      <c r="B57" s="121" t="s">
        <v>2953</v>
      </c>
      <c r="C57" s="156" t="s">
        <v>2940</v>
      </c>
      <c r="D57" s="527">
        <v>6380000.0</v>
      </c>
      <c r="E57" s="121" t="s">
        <v>2925</v>
      </c>
      <c r="F57" s="156" t="s">
        <v>2910</v>
      </c>
      <c r="G57" s="496" t="s">
        <v>2495</v>
      </c>
      <c r="H57" s="496"/>
      <c r="I57" s="496" t="s">
        <v>2495</v>
      </c>
      <c r="J57" s="156" t="s">
        <v>2495</v>
      </c>
      <c r="K57" s="496"/>
      <c r="L57" s="156" t="s">
        <v>2495</v>
      </c>
      <c r="M57" s="496" t="s">
        <v>2495</v>
      </c>
      <c r="N57" s="156" t="s">
        <v>2495</v>
      </c>
      <c r="O57" s="226" t="s">
        <v>2954</v>
      </c>
      <c r="P57" s="227" t="s">
        <v>2899</v>
      </c>
      <c r="Q57" s="478" t="s">
        <v>2903</v>
      </c>
      <c r="R57" s="84"/>
      <c r="S57" s="84"/>
      <c r="T57" s="474"/>
      <c r="U57" s="474"/>
      <c r="V57" s="474"/>
      <c r="W57" s="474"/>
      <c r="X57" s="474"/>
      <c r="Y57" s="474"/>
      <c r="Z57" s="474"/>
      <c r="AA57" s="474"/>
      <c r="AB57" s="474"/>
      <c r="AC57" s="474"/>
      <c r="AD57" s="474"/>
      <c r="AE57" s="474"/>
      <c r="AF57" s="474"/>
      <c r="AG57" s="474"/>
      <c r="AH57" s="474"/>
      <c r="AI57" s="474"/>
      <c r="AJ57" s="474"/>
      <c r="AK57" s="474"/>
      <c r="AL57" s="474"/>
      <c r="AM57" s="474"/>
      <c r="AN57" s="474"/>
      <c r="AO57" s="474"/>
      <c r="AP57" s="474"/>
    </row>
    <row r="58">
      <c r="A58" s="426">
        <v>20.0</v>
      </c>
      <c r="B58" s="121" t="s">
        <v>2955</v>
      </c>
      <c r="C58" s="156" t="s">
        <v>104</v>
      </c>
      <c r="D58" s="527">
        <v>6380000.0</v>
      </c>
      <c r="E58" s="121" t="s">
        <v>2925</v>
      </c>
      <c r="F58" s="496" t="s">
        <v>2910</v>
      </c>
      <c r="G58" s="496" t="s">
        <v>2495</v>
      </c>
      <c r="H58" s="496"/>
      <c r="I58" s="496" t="s">
        <v>2495</v>
      </c>
      <c r="J58" s="156" t="s">
        <v>2495</v>
      </c>
      <c r="K58" s="496" t="s">
        <v>2495</v>
      </c>
      <c r="L58" s="156" t="s">
        <v>2495</v>
      </c>
      <c r="M58" s="496" t="s">
        <v>2495</v>
      </c>
      <c r="N58" s="156" t="s">
        <v>2495</v>
      </c>
      <c r="O58" s="226" t="s">
        <v>2956</v>
      </c>
      <c r="P58" s="227" t="s">
        <v>2899</v>
      </c>
      <c r="Q58" s="478" t="s">
        <v>2900</v>
      </c>
      <c r="R58" s="84"/>
      <c r="S58" s="84"/>
      <c r="T58" s="474"/>
      <c r="U58" s="474"/>
      <c r="V58" s="474"/>
      <c r="W58" s="474"/>
      <c r="X58" s="474"/>
      <c r="Y58" s="474"/>
      <c r="Z58" s="474"/>
      <c r="AA58" s="474"/>
      <c r="AB58" s="474"/>
      <c r="AC58" s="474"/>
      <c r="AD58" s="474"/>
      <c r="AE58" s="474"/>
      <c r="AF58" s="474"/>
      <c r="AG58" s="474"/>
      <c r="AH58" s="474"/>
      <c r="AI58" s="474"/>
      <c r="AJ58" s="474"/>
      <c r="AK58" s="474"/>
      <c r="AL58" s="474"/>
      <c r="AM58" s="474"/>
      <c r="AN58" s="474"/>
      <c r="AO58" s="474"/>
      <c r="AP58" s="474"/>
    </row>
    <row r="59">
      <c r="A59" s="426">
        <v>21.0</v>
      </c>
      <c r="B59" s="121" t="s">
        <v>2818</v>
      </c>
      <c r="C59" s="156" t="s">
        <v>104</v>
      </c>
      <c r="D59" s="527">
        <v>6380000.0</v>
      </c>
      <c r="E59" s="121" t="s">
        <v>2925</v>
      </c>
      <c r="F59" s="496" t="s">
        <v>2910</v>
      </c>
      <c r="G59" s="496" t="s">
        <v>2495</v>
      </c>
      <c r="H59" s="156" t="s">
        <v>2495</v>
      </c>
      <c r="I59" s="535" t="s">
        <v>2495</v>
      </c>
      <c r="J59" s="156" t="s">
        <v>2495</v>
      </c>
      <c r="K59" s="496" t="s">
        <v>2495</v>
      </c>
      <c r="L59" s="156" t="s">
        <v>2495</v>
      </c>
      <c r="M59" s="496" t="s">
        <v>2495</v>
      </c>
      <c r="N59" s="156" t="s">
        <v>2495</v>
      </c>
      <c r="O59" s="178"/>
      <c r="P59" s="227" t="s">
        <v>2899</v>
      </c>
      <c r="Q59" s="478" t="s">
        <v>2900</v>
      </c>
      <c r="R59" s="84"/>
      <c r="S59" s="84"/>
      <c r="T59" s="474"/>
      <c r="U59" s="474"/>
      <c r="V59" s="474"/>
      <c r="W59" s="474"/>
      <c r="X59" s="474"/>
      <c r="Y59" s="474"/>
      <c r="Z59" s="474"/>
      <c r="AA59" s="474"/>
      <c r="AB59" s="474"/>
      <c r="AC59" s="474"/>
      <c r="AD59" s="474"/>
      <c r="AE59" s="474"/>
      <c r="AF59" s="474"/>
      <c r="AG59" s="474"/>
      <c r="AH59" s="474"/>
      <c r="AI59" s="474"/>
      <c r="AJ59" s="474"/>
      <c r="AK59" s="474"/>
      <c r="AL59" s="474"/>
      <c r="AM59" s="474"/>
      <c r="AN59" s="474"/>
      <c r="AO59" s="474"/>
      <c r="AP59" s="474"/>
    </row>
    <row r="60">
      <c r="A60" s="426">
        <v>22.0</v>
      </c>
      <c r="B60" s="121" t="s">
        <v>757</v>
      </c>
      <c r="C60" s="156" t="s">
        <v>104</v>
      </c>
      <c r="D60" s="527">
        <v>6380000.0</v>
      </c>
      <c r="E60" s="84" t="s">
        <v>2925</v>
      </c>
      <c r="F60" s="496" t="s">
        <v>2910</v>
      </c>
      <c r="G60" s="496" t="s">
        <v>2495</v>
      </c>
      <c r="H60" s="496"/>
      <c r="I60" s="227" t="s">
        <v>2495</v>
      </c>
      <c r="J60" s="496"/>
      <c r="K60" s="156" t="s">
        <v>2495</v>
      </c>
      <c r="L60" s="156" t="s">
        <v>2495</v>
      </c>
      <c r="M60" s="156" t="s">
        <v>2495</v>
      </c>
      <c r="N60" s="496"/>
      <c r="O60" s="226"/>
      <c r="P60" s="158" t="s">
        <v>2899</v>
      </c>
      <c r="Q60" s="478" t="s">
        <v>2900</v>
      </c>
      <c r="R60" s="84"/>
      <c r="S60" s="84"/>
      <c r="T60" s="474"/>
      <c r="U60" s="474"/>
      <c r="V60" s="474"/>
      <c r="W60" s="474"/>
      <c r="X60" s="474"/>
      <c r="Y60" s="474"/>
      <c r="Z60" s="474"/>
      <c r="AA60" s="474"/>
      <c r="AB60" s="474"/>
      <c r="AC60" s="474"/>
      <c r="AD60" s="474"/>
      <c r="AE60" s="474"/>
      <c r="AF60" s="474"/>
      <c r="AG60" s="474"/>
      <c r="AH60" s="474"/>
      <c r="AI60" s="474"/>
      <c r="AJ60" s="474"/>
      <c r="AK60" s="474"/>
      <c r="AL60" s="474"/>
      <c r="AM60" s="474"/>
      <c r="AN60" s="474"/>
      <c r="AO60" s="474"/>
      <c r="AP60" s="474"/>
    </row>
    <row r="61">
      <c r="A61" s="426">
        <v>23.0</v>
      </c>
      <c r="B61" s="121" t="s">
        <v>2962</v>
      </c>
      <c r="C61" s="156" t="s">
        <v>104</v>
      </c>
      <c r="D61" s="527">
        <v>6380000.0</v>
      </c>
      <c r="E61" s="84" t="s">
        <v>2925</v>
      </c>
      <c r="F61" s="496" t="s">
        <v>2910</v>
      </c>
      <c r="G61" s="496" t="s">
        <v>2495</v>
      </c>
      <c r="H61" s="156" t="s">
        <v>2495</v>
      </c>
      <c r="I61" s="496"/>
      <c r="J61" s="156" t="s">
        <v>2495</v>
      </c>
      <c r="K61" s="496"/>
      <c r="L61" s="156" t="s">
        <v>2495</v>
      </c>
      <c r="M61" s="496" t="s">
        <v>2495</v>
      </c>
      <c r="N61" s="496"/>
      <c r="O61" s="226"/>
      <c r="P61" s="158" t="s">
        <v>2964</v>
      </c>
      <c r="Q61" s="478" t="s">
        <v>2903</v>
      </c>
      <c r="R61" s="84"/>
      <c r="S61" s="84"/>
      <c r="T61" s="474"/>
      <c r="U61" s="474"/>
      <c r="V61" s="474"/>
      <c r="W61" s="474"/>
      <c r="X61" s="474"/>
      <c r="Y61" s="474"/>
      <c r="Z61" s="474"/>
      <c r="AA61" s="474"/>
      <c r="AB61" s="474"/>
      <c r="AC61" s="474"/>
      <c r="AD61" s="474"/>
      <c r="AE61" s="474"/>
      <c r="AF61" s="474"/>
      <c r="AG61" s="474"/>
      <c r="AH61" s="474"/>
      <c r="AI61" s="474"/>
      <c r="AJ61" s="474"/>
      <c r="AK61" s="474"/>
      <c r="AL61" s="474"/>
      <c r="AM61" s="474"/>
      <c r="AN61" s="474"/>
      <c r="AO61" s="474"/>
      <c r="AP61" s="474"/>
    </row>
    <row r="62">
      <c r="A62" s="426">
        <v>24.0</v>
      </c>
      <c r="B62" s="121" t="s">
        <v>2965</v>
      </c>
      <c r="C62" s="156" t="s">
        <v>2940</v>
      </c>
      <c r="D62" s="527">
        <v>6380000.0</v>
      </c>
      <c r="E62" s="84" t="s">
        <v>2925</v>
      </c>
      <c r="F62" s="496" t="s">
        <v>2910</v>
      </c>
      <c r="G62" s="496" t="s">
        <v>2495</v>
      </c>
      <c r="H62" s="535" t="s">
        <v>2495</v>
      </c>
      <c r="I62" s="496"/>
      <c r="J62" s="156" t="s">
        <v>2495</v>
      </c>
      <c r="K62" s="496"/>
      <c r="L62" s="156" t="s">
        <v>2495</v>
      </c>
      <c r="M62" s="496" t="s">
        <v>2495</v>
      </c>
      <c r="N62" s="156" t="s">
        <v>2495</v>
      </c>
      <c r="O62" s="226"/>
      <c r="P62" s="158" t="s">
        <v>2899</v>
      </c>
      <c r="Q62" s="478" t="s">
        <v>2903</v>
      </c>
      <c r="R62" s="84"/>
      <c r="S62" s="84"/>
      <c r="T62" s="474"/>
      <c r="U62" s="474"/>
      <c r="V62" s="474"/>
      <c r="W62" s="474"/>
      <c r="X62" s="474"/>
      <c r="Y62" s="474"/>
      <c r="Z62" s="474"/>
      <c r="AA62" s="474"/>
      <c r="AB62" s="474"/>
      <c r="AC62" s="474"/>
      <c r="AD62" s="474"/>
      <c r="AE62" s="474"/>
      <c r="AF62" s="474"/>
      <c r="AG62" s="474"/>
      <c r="AH62" s="474"/>
      <c r="AI62" s="474"/>
      <c r="AJ62" s="474"/>
      <c r="AK62" s="474"/>
      <c r="AL62" s="474"/>
      <c r="AM62" s="474"/>
      <c r="AN62" s="474"/>
      <c r="AO62" s="474"/>
      <c r="AP62" s="474"/>
    </row>
    <row r="63">
      <c r="A63" s="559">
        <v>25.0</v>
      </c>
      <c r="B63" s="121" t="s">
        <v>2969</v>
      </c>
      <c r="C63" s="156" t="s">
        <v>104</v>
      </c>
      <c r="D63" s="527">
        <v>6380000.0</v>
      </c>
      <c r="E63" s="84" t="s">
        <v>2925</v>
      </c>
      <c r="F63" s="496" t="s">
        <v>2910</v>
      </c>
      <c r="G63" s="496" t="s">
        <v>2495</v>
      </c>
      <c r="H63" s="496"/>
      <c r="I63" s="496" t="s">
        <v>2495</v>
      </c>
      <c r="J63" s="496"/>
      <c r="K63" s="496" t="s">
        <v>2495</v>
      </c>
      <c r="L63" s="156" t="s">
        <v>2495</v>
      </c>
      <c r="M63" s="496" t="s">
        <v>2495</v>
      </c>
      <c r="N63" s="496"/>
      <c r="O63" s="226"/>
      <c r="P63" s="227" t="s">
        <v>2899</v>
      </c>
      <c r="Q63" s="478" t="s">
        <v>2903</v>
      </c>
      <c r="R63" s="84"/>
      <c r="S63" s="84"/>
      <c r="T63" s="474"/>
      <c r="U63" s="474"/>
      <c r="V63" s="474"/>
      <c r="W63" s="474"/>
      <c r="X63" s="474"/>
      <c r="Y63" s="474"/>
      <c r="Z63" s="474"/>
      <c r="AA63" s="474"/>
      <c r="AB63" s="474"/>
      <c r="AC63" s="474"/>
      <c r="AD63" s="474"/>
      <c r="AE63" s="474"/>
      <c r="AF63" s="474"/>
      <c r="AG63" s="474"/>
      <c r="AH63" s="474"/>
      <c r="AI63" s="474"/>
      <c r="AJ63" s="474"/>
      <c r="AK63" s="474"/>
      <c r="AL63" s="474"/>
      <c r="AM63" s="474"/>
      <c r="AN63" s="474"/>
      <c r="AO63" s="474"/>
      <c r="AP63" s="474"/>
    </row>
    <row r="64">
      <c r="A64" s="426">
        <v>26.0</v>
      </c>
      <c r="B64" s="121" t="s">
        <v>2970</v>
      </c>
      <c r="C64" s="156" t="s">
        <v>2940</v>
      </c>
      <c r="D64" s="527">
        <v>3380000.0</v>
      </c>
      <c r="E64" s="84" t="s">
        <v>2925</v>
      </c>
      <c r="F64" s="496" t="s">
        <v>2910</v>
      </c>
      <c r="G64" s="532" t="s">
        <v>2875</v>
      </c>
      <c r="H64" s="532" t="s">
        <v>2875</v>
      </c>
      <c r="I64" s="532" t="s">
        <v>2875</v>
      </c>
      <c r="J64" s="532" t="s">
        <v>2875</v>
      </c>
      <c r="K64" s="532" t="s">
        <v>2875</v>
      </c>
      <c r="L64" s="532" t="s">
        <v>2875</v>
      </c>
      <c r="M64" s="532" t="s">
        <v>2875</v>
      </c>
      <c r="N64" s="532" t="s">
        <v>2875</v>
      </c>
      <c r="O64" s="226"/>
      <c r="P64" s="158" t="s">
        <v>2971</v>
      </c>
      <c r="Q64" s="478" t="s">
        <v>2903</v>
      </c>
      <c r="R64" s="84"/>
      <c r="S64" s="84"/>
      <c r="T64" s="474"/>
      <c r="U64" s="474"/>
      <c r="V64" s="474"/>
      <c r="W64" s="474"/>
      <c r="X64" s="474"/>
      <c r="Y64" s="474"/>
      <c r="Z64" s="474"/>
      <c r="AA64" s="474"/>
      <c r="AB64" s="474"/>
      <c r="AC64" s="474"/>
      <c r="AD64" s="474"/>
      <c r="AE64" s="474"/>
      <c r="AF64" s="474"/>
      <c r="AG64" s="474"/>
      <c r="AH64" s="474"/>
      <c r="AI64" s="474"/>
      <c r="AJ64" s="474"/>
      <c r="AK64" s="474"/>
      <c r="AL64" s="474"/>
      <c r="AM64" s="474"/>
      <c r="AN64" s="474"/>
      <c r="AO64" s="474"/>
      <c r="AP64" s="474"/>
    </row>
    <row r="65">
      <c r="A65" s="426">
        <v>27.0</v>
      </c>
      <c r="B65" s="121" t="s">
        <v>2972</v>
      </c>
      <c r="C65" s="156" t="s">
        <v>2940</v>
      </c>
      <c r="D65" s="527">
        <v>6380000.0</v>
      </c>
      <c r="E65" s="84" t="s">
        <v>2925</v>
      </c>
      <c r="F65" s="496" t="s">
        <v>2910</v>
      </c>
      <c r="G65" s="496" t="s">
        <v>2495</v>
      </c>
      <c r="H65" s="535" t="s">
        <v>2495</v>
      </c>
      <c r="I65" s="496"/>
      <c r="J65" s="535" t="s">
        <v>2495</v>
      </c>
      <c r="K65" s="496"/>
      <c r="L65" s="535" t="s">
        <v>2495</v>
      </c>
      <c r="M65" s="535" t="s">
        <v>2495</v>
      </c>
      <c r="N65" s="496"/>
      <c r="O65" s="226"/>
      <c r="P65" s="158" t="s">
        <v>2899</v>
      </c>
      <c r="Q65" s="478" t="s">
        <v>2903</v>
      </c>
      <c r="R65" s="84"/>
      <c r="S65" s="84"/>
      <c r="T65" s="474"/>
      <c r="U65" s="474"/>
      <c r="V65" s="474"/>
      <c r="W65" s="474"/>
      <c r="X65" s="474"/>
      <c r="Y65" s="474"/>
      <c r="Z65" s="474"/>
      <c r="AA65" s="474"/>
      <c r="AB65" s="474"/>
      <c r="AC65" s="474"/>
      <c r="AD65" s="474"/>
      <c r="AE65" s="474"/>
      <c r="AF65" s="474"/>
      <c r="AG65" s="474"/>
      <c r="AH65" s="474"/>
      <c r="AI65" s="474"/>
      <c r="AJ65" s="474"/>
      <c r="AK65" s="474"/>
      <c r="AL65" s="474"/>
      <c r="AM65" s="474"/>
      <c r="AN65" s="474"/>
      <c r="AO65" s="474"/>
      <c r="AP65" s="474"/>
    </row>
    <row r="66">
      <c r="A66" s="426">
        <v>28.0</v>
      </c>
      <c r="B66" s="121" t="s">
        <v>2973</v>
      </c>
      <c r="C66" s="156" t="s">
        <v>104</v>
      </c>
      <c r="D66" s="527">
        <v>6380000.0</v>
      </c>
      <c r="E66" s="84" t="s">
        <v>2925</v>
      </c>
      <c r="F66" s="496" t="s">
        <v>2910</v>
      </c>
      <c r="G66" s="496" t="s">
        <v>2495</v>
      </c>
      <c r="H66" s="156" t="s">
        <v>2495</v>
      </c>
      <c r="I66" s="496"/>
      <c r="J66" s="156" t="s">
        <v>2495</v>
      </c>
      <c r="K66" s="496"/>
      <c r="L66" s="156" t="s">
        <v>2495</v>
      </c>
      <c r="M66" s="496" t="s">
        <v>2495</v>
      </c>
      <c r="N66" s="496"/>
      <c r="O66" s="226"/>
      <c r="P66" s="158" t="s">
        <v>2974</v>
      </c>
      <c r="Q66" s="478" t="s">
        <v>2903</v>
      </c>
      <c r="R66" s="84"/>
      <c r="S66" s="84"/>
      <c r="T66" s="474"/>
      <c r="U66" s="474"/>
      <c r="V66" s="474"/>
      <c r="W66" s="474"/>
      <c r="X66" s="474"/>
      <c r="Y66" s="474"/>
      <c r="Z66" s="474"/>
      <c r="AA66" s="474"/>
      <c r="AB66" s="474"/>
      <c r="AC66" s="474"/>
      <c r="AD66" s="474"/>
      <c r="AE66" s="474"/>
      <c r="AF66" s="474"/>
      <c r="AG66" s="474"/>
      <c r="AH66" s="474"/>
      <c r="AI66" s="474"/>
      <c r="AJ66" s="474"/>
      <c r="AK66" s="474"/>
      <c r="AL66" s="474"/>
      <c r="AM66" s="474"/>
      <c r="AN66" s="474"/>
      <c r="AO66" s="474"/>
      <c r="AP66" s="474"/>
    </row>
    <row r="67">
      <c r="A67" s="426">
        <v>29.0</v>
      </c>
      <c r="B67" s="121" t="s">
        <v>2975</v>
      </c>
      <c r="C67" s="156" t="s">
        <v>104</v>
      </c>
      <c r="D67" s="527">
        <v>6380000.0</v>
      </c>
      <c r="E67" s="156" t="s">
        <v>2977</v>
      </c>
      <c r="F67" s="496" t="s">
        <v>2910</v>
      </c>
      <c r="G67" s="496" t="s">
        <v>2495</v>
      </c>
      <c r="H67" s="156" t="s">
        <v>2495</v>
      </c>
      <c r="I67" s="496" t="s">
        <v>2495</v>
      </c>
      <c r="J67" s="156" t="s">
        <v>2495</v>
      </c>
      <c r="K67" s="496" t="s">
        <v>2495</v>
      </c>
      <c r="L67" s="156" t="s">
        <v>2495</v>
      </c>
      <c r="M67" s="496" t="s">
        <v>2495</v>
      </c>
      <c r="N67" s="496"/>
      <c r="O67" s="226" t="s">
        <v>2978</v>
      </c>
      <c r="P67" s="158" t="s">
        <v>2899</v>
      </c>
      <c r="Q67" s="478" t="s">
        <v>2903</v>
      </c>
      <c r="R67" s="84"/>
      <c r="S67" s="84"/>
      <c r="T67" s="474"/>
      <c r="U67" s="474"/>
      <c r="V67" s="474"/>
      <c r="W67" s="474"/>
      <c r="X67" s="474"/>
      <c r="Y67" s="474"/>
      <c r="Z67" s="474"/>
      <c r="AA67" s="474"/>
      <c r="AB67" s="474"/>
      <c r="AC67" s="474"/>
      <c r="AD67" s="474"/>
      <c r="AE67" s="474"/>
      <c r="AF67" s="474"/>
      <c r="AG67" s="474"/>
      <c r="AH67" s="474"/>
      <c r="AI67" s="474"/>
      <c r="AJ67" s="474"/>
      <c r="AK67" s="474"/>
      <c r="AL67" s="474"/>
      <c r="AM67" s="474"/>
      <c r="AN67" s="474"/>
      <c r="AO67" s="474"/>
      <c r="AP67" s="474"/>
    </row>
    <row r="68">
      <c r="A68" s="426">
        <v>30.0</v>
      </c>
      <c r="B68" s="121" t="s">
        <v>2979</v>
      </c>
      <c r="C68" s="156" t="s">
        <v>104</v>
      </c>
      <c r="D68" s="527">
        <v>6380000.0</v>
      </c>
      <c r="E68" s="156" t="s">
        <v>2980</v>
      </c>
      <c r="F68" s="496" t="s">
        <v>2910</v>
      </c>
      <c r="G68" s="496" t="s">
        <v>2495</v>
      </c>
      <c r="H68" s="156" t="s">
        <v>2495</v>
      </c>
      <c r="I68" s="496" t="s">
        <v>2495</v>
      </c>
      <c r="J68" s="156" t="s">
        <v>2495</v>
      </c>
      <c r="K68" s="496" t="s">
        <v>2495</v>
      </c>
      <c r="L68" s="156" t="s">
        <v>2495</v>
      </c>
      <c r="M68" s="496" t="s">
        <v>2495</v>
      </c>
      <c r="N68" s="496"/>
      <c r="O68" s="226"/>
      <c r="P68" s="158" t="s">
        <v>2899</v>
      </c>
      <c r="Q68" s="478" t="s">
        <v>2903</v>
      </c>
      <c r="R68" s="84"/>
      <c r="S68" s="84"/>
      <c r="T68" s="474"/>
      <c r="U68" s="474"/>
      <c r="V68" s="474"/>
      <c r="W68" s="474"/>
      <c r="X68" s="474"/>
      <c r="Y68" s="474"/>
      <c r="Z68" s="474"/>
      <c r="AA68" s="474"/>
      <c r="AB68" s="474"/>
      <c r="AC68" s="474"/>
      <c r="AD68" s="474"/>
      <c r="AE68" s="474"/>
      <c r="AF68" s="474"/>
      <c r="AG68" s="474"/>
      <c r="AH68" s="474"/>
      <c r="AI68" s="474"/>
      <c r="AJ68" s="474"/>
      <c r="AK68" s="474"/>
      <c r="AL68" s="474"/>
      <c r="AM68" s="474"/>
      <c r="AN68" s="474"/>
      <c r="AO68" s="474"/>
      <c r="AP68" s="474"/>
    </row>
    <row r="69">
      <c r="A69" s="426">
        <v>31.0</v>
      </c>
      <c r="B69" s="121" t="s">
        <v>2981</v>
      </c>
      <c r="C69" s="529" t="s">
        <v>2940</v>
      </c>
      <c r="D69" s="527">
        <v>6380000.0</v>
      </c>
      <c r="E69" s="156" t="s">
        <v>2982</v>
      </c>
      <c r="F69" s="496" t="s">
        <v>2891</v>
      </c>
      <c r="G69" s="496" t="s">
        <v>2495</v>
      </c>
      <c r="H69" s="156" t="s">
        <v>2495</v>
      </c>
      <c r="I69" s="496"/>
      <c r="J69" s="156" t="s">
        <v>2495</v>
      </c>
      <c r="K69" s="496"/>
      <c r="L69" s="156" t="s">
        <v>2495</v>
      </c>
      <c r="M69" s="496" t="s">
        <v>2495</v>
      </c>
      <c r="N69" s="496"/>
      <c r="O69" s="226" t="s">
        <v>2983</v>
      </c>
      <c r="P69" s="158" t="s">
        <v>2899</v>
      </c>
      <c r="Q69" s="478" t="s">
        <v>2903</v>
      </c>
      <c r="R69" s="84"/>
      <c r="S69" s="84"/>
      <c r="T69" s="474"/>
      <c r="U69" s="474"/>
      <c r="V69" s="474"/>
      <c r="W69" s="474"/>
      <c r="X69" s="474"/>
      <c r="Y69" s="474"/>
      <c r="Z69" s="474"/>
      <c r="AA69" s="474"/>
      <c r="AB69" s="474"/>
      <c r="AC69" s="474"/>
      <c r="AD69" s="474"/>
      <c r="AE69" s="474"/>
      <c r="AF69" s="474"/>
      <c r="AG69" s="474"/>
      <c r="AH69" s="474"/>
      <c r="AI69" s="474"/>
      <c r="AJ69" s="474"/>
      <c r="AK69" s="474"/>
      <c r="AL69" s="474"/>
      <c r="AM69" s="474"/>
      <c r="AN69" s="474"/>
      <c r="AO69" s="474"/>
      <c r="AP69" s="474"/>
    </row>
    <row r="70">
      <c r="A70" s="426">
        <v>32.0</v>
      </c>
      <c r="B70" s="568" t="s">
        <v>2984</v>
      </c>
      <c r="C70" s="529" t="s">
        <v>2940</v>
      </c>
      <c r="D70" s="569">
        <v>6380000.0</v>
      </c>
      <c r="E70" s="156" t="s">
        <v>2985</v>
      </c>
      <c r="F70" s="496" t="s">
        <v>2910</v>
      </c>
      <c r="G70" s="535" t="s">
        <v>2495</v>
      </c>
      <c r="H70" s="535" t="s">
        <v>2495</v>
      </c>
      <c r="I70" s="496"/>
      <c r="J70" s="535" t="s">
        <v>2495</v>
      </c>
      <c r="K70" s="496"/>
      <c r="L70" s="535" t="s">
        <v>2495</v>
      </c>
      <c r="M70" s="535" t="s">
        <v>2495</v>
      </c>
      <c r="N70" s="496"/>
      <c r="O70" s="178" t="s">
        <v>2986</v>
      </c>
      <c r="P70" s="158" t="s">
        <v>2899</v>
      </c>
      <c r="Q70" s="478" t="s">
        <v>2903</v>
      </c>
      <c r="R70" s="84"/>
      <c r="S70" s="84"/>
      <c r="T70" s="474"/>
      <c r="U70" s="474"/>
      <c r="V70" s="474"/>
      <c r="W70" s="474"/>
      <c r="X70" s="474"/>
      <c r="Y70" s="474"/>
      <c r="Z70" s="474"/>
      <c r="AA70" s="474"/>
      <c r="AB70" s="474"/>
      <c r="AC70" s="474"/>
      <c r="AD70" s="474"/>
      <c r="AE70" s="474"/>
      <c r="AF70" s="474"/>
      <c r="AG70" s="474"/>
      <c r="AH70" s="474"/>
      <c r="AI70" s="474"/>
      <c r="AJ70" s="474"/>
      <c r="AK70" s="474"/>
      <c r="AL70" s="474"/>
      <c r="AM70" s="474"/>
      <c r="AN70" s="474"/>
      <c r="AO70" s="474"/>
      <c r="AP70" s="474"/>
    </row>
    <row r="71">
      <c r="A71" s="426">
        <v>33.0</v>
      </c>
      <c r="B71" s="121" t="s">
        <v>2987</v>
      </c>
      <c r="C71" s="529" t="s">
        <v>2940</v>
      </c>
      <c r="D71" s="570">
        <v>6380000.0</v>
      </c>
      <c r="E71" s="156" t="s">
        <v>2988</v>
      </c>
      <c r="F71" s="496" t="s">
        <v>2910</v>
      </c>
      <c r="G71" s="496" t="s">
        <v>2495</v>
      </c>
      <c r="H71" s="496"/>
      <c r="I71" s="535" t="s">
        <v>2495</v>
      </c>
      <c r="J71" s="535" t="s">
        <v>2495</v>
      </c>
      <c r="K71" s="496" t="s">
        <v>2495</v>
      </c>
      <c r="L71" s="156" t="s">
        <v>2495</v>
      </c>
      <c r="M71" s="496" t="s">
        <v>2495</v>
      </c>
      <c r="N71" s="496"/>
      <c r="O71" s="226"/>
      <c r="P71" s="158" t="s">
        <v>2899</v>
      </c>
      <c r="Q71" s="478" t="s">
        <v>2903</v>
      </c>
      <c r="R71" s="84"/>
      <c r="S71" s="84"/>
      <c r="T71" s="474"/>
      <c r="U71" s="474"/>
      <c r="V71" s="474"/>
      <c r="W71" s="474"/>
      <c r="X71" s="474"/>
      <c r="Y71" s="474"/>
      <c r="Z71" s="474"/>
      <c r="AA71" s="474"/>
      <c r="AB71" s="474"/>
      <c r="AC71" s="474"/>
      <c r="AD71" s="474"/>
      <c r="AE71" s="474"/>
      <c r="AF71" s="474"/>
      <c r="AG71" s="474"/>
      <c r="AH71" s="474"/>
      <c r="AI71" s="474"/>
      <c r="AJ71" s="474"/>
      <c r="AK71" s="474"/>
      <c r="AL71" s="474"/>
      <c r="AM71" s="474"/>
      <c r="AN71" s="474"/>
      <c r="AO71" s="474"/>
      <c r="AP71" s="474"/>
    </row>
    <row r="72">
      <c r="A72" s="426">
        <v>34.0</v>
      </c>
      <c r="B72" s="121" t="s">
        <v>2989</v>
      </c>
      <c r="C72" s="529" t="s">
        <v>2940</v>
      </c>
      <c r="D72" s="527">
        <v>3080000.0</v>
      </c>
      <c r="E72" s="156" t="s">
        <v>2990</v>
      </c>
      <c r="F72" s="496" t="s">
        <v>2910</v>
      </c>
      <c r="G72" s="532" t="s">
        <v>2875</v>
      </c>
      <c r="H72" s="532" t="s">
        <v>2875</v>
      </c>
      <c r="I72" s="532" t="s">
        <v>2875</v>
      </c>
      <c r="J72" s="532" t="s">
        <v>2875</v>
      </c>
      <c r="K72" s="532" t="s">
        <v>2875</v>
      </c>
      <c r="L72" s="532" t="s">
        <v>2875</v>
      </c>
      <c r="M72" s="532" t="s">
        <v>2875</v>
      </c>
      <c r="N72" s="532" t="s">
        <v>2875</v>
      </c>
      <c r="O72" s="226"/>
      <c r="P72" s="156"/>
      <c r="Q72" s="478" t="s">
        <v>2903</v>
      </c>
      <c r="R72" s="84"/>
      <c r="S72" s="84"/>
      <c r="T72" s="474"/>
      <c r="U72" s="474"/>
      <c r="V72" s="474"/>
      <c r="W72" s="474"/>
      <c r="X72" s="474"/>
      <c r="Y72" s="474"/>
      <c r="Z72" s="474"/>
      <c r="AA72" s="474"/>
      <c r="AB72" s="474"/>
      <c r="AC72" s="474"/>
      <c r="AD72" s="474"/>
      <c r="AE72" s="474"/>
      <c r="AF72" s="474"/>
      <c r="AG72" s="474"/>
      <c r="AH72" s="474"/>
      <c r="AI72" s="474"/>
      <c r="AJ72" s="474"/>
      <c r="AK72" s="474"/>
      <c r="AL72" s="474"/>
      <c r="AM72" s="474"/>
      <c r="AN72" s="474"/>
      <c r="AO72" s="474"/>
      <c r="AP72" s="474"/>
    </row>
    <row r="73">
      <c r="A73" s="426">
        <v>35.0</v>
      </c>
      <c r="B73" s="121" t="s">
        <v>2991</v>
      </c>
      <c r="C73" s="571" t="s">
        <v>2992</v>
      </c>
      <c r="D73" s="531">
        <v>3000000.0</v>
      </c>
      <c r="E73" s="156" t="s">
        <v>2993</v>
      </c>
      <c r="F73" s="496" t="s">
        <v>2910</v>
      </c>
      <c r="G73" s="535" t="s">
        <v>2495</v>
      </c>
      <c r="H73" s="496"/>
      <c r="I73" s="535" t="s">
        <v>2495</v>
      </c>
      <c r="J73" s="535" t="s">
        <v>2495</v>
      </c>
      <c r="K73" s="535" t="s">
        <v>2495</v>
      </c>
      <c r="L73" s="535" t="s">
        <v>2495</v>
      </c>
      <c r="M73" s="535" t="s">
        <v>2495</v>
      </c>
      <c r="N73" s="535" t="s">
        <v>2495</v>
      </c>
      <c r="O73" s="178" t="s">
        <v>2994</v>
      </c>
      <c r="P73" s="158" t="s">
        <v>2899</v>
      </c>
      <c r="Q73" s="478" t="s">
        <v>2995</v>
      </c>
      <c r="R73" s="84"/>
      <c r="S73" s="84"/>
      <c r="T73" s="474"/>
      <c r="U73" s="474"/>
      <c r="V73" s="474"/>
      <c r="W73" s="474"/>
      <c r="X73" s="474"/>
      <c r="Y73" s="474"/>
      <c r="Z73" s="474"/>
      <c r="AA73" s="474"/>
      <c r="AB73" s="474"/>
      <c r="AC73" s="474"/>
      <c r="AD73" s="474"/>
      <c r="AE73" s="474"/>
      <c r="AF73" s="474"/>
      <c r="AG73" s="474"/>
      <c r="AH73" s="474"/>
      <c r="AI73" s="474"/>
      <c r="AJ73" s="474"/>
      <c r="AK73" s="474"/>
      <c r="AL73" s="474"/>
      <c r="AM73" s="474"/>
      <c r="AN73" s="474"/>
      <c r="AO73" s="474"/>
      <c r="AP73" s="474"/>
    </row>
    <row r="74">
      <c r="A74" s="426">
        <v>36.0</v>
      </c>
      <c r="B74" s="121" t="s">
        <v>2996</v>
      </c>
      <c r="C74" s="571" t="s">
        <v>2992</v>
      </c>
      <c r="D74" s="527">
        <v>6380000.0</v>
      </c>
      <c r="E74" s="156" t="s">
        <v>2997</v>
      </c>
      <c r="F74" s="496" t="s">
        <v>2910</v>
      </c>
      <c r="G74" s="535" t="s">
        <v>2495</v>
      </c>
      <c r="H74" s="535" t="s">
        <v>2495</v>
      </c>
      <c r="I74" s="535" t="s">
        <v>2495</v>
      </c>
      <c r="J74" s="535" t="s">
        <v>2495</v>
      </c>
      <c r="K74" s="496"/>
      <c r="L74" s="535" t="s">
        <v>2495</v>
      </c>
      <c r="M74" s="535" t="s">
        <v>2495</v>
      </c>
      <c r="N74" s="496"/>
      <c r="O74" s="226"/>
      <c r="P74" s="158" t="s">
        <v>2899</v>
      </c>
      <c r="Q74" s="478" t="s">
        <v>2995</v>
      </c>
      <c r="R74" s="84"/>
      <c r="S74" s="84"/>
      <c r="T74" s="474"/>
      <c r="U74" s="474"/>
      <c r="V74" s="474"/>
      <c r="W74" s="474"/>
      <c r="X74" s="474"/>
      <c r="Y74" s="474"/>
      <c r="Z74" s="474"/>
      <c r="AA74" s="474"/>
      <c r="AB74" s="474"/>
      <c r="AC74" s="474"/>
      <c r="AD74" s="474"/>
      <c r="AE74" s="474"/>
      <c r="AF74" s="474"/>
      <c r="AG74" s="474"/>
      <c r="AH74" s="474"/>
      <c r="AI74" s="474"/>
      <c r="AJ74" s="474"/>
      <c r="AK74" s="474"/>
      <c r="AL74" s="474"/>
      <c r="AM74" s="474"/>
      <c r="AN74" s="474"/>
      <c r="AO74" s="474"/>
      <c r="AP74" s="474"/>
    </row>
    <row r="75">
      <c r="A75" s="426">
        <v>37.0</v>
      </c>
      <c r="B75" s="572" t="s">
        <v>2998</v>
      </c>
      <c r="C75" s="156" t="s">
        <v>104</v>
      </c>
      <c r="D75" s="527">
        <v>6380000.0</v>
      </c>
      <c r="E75" s="156" t="s">
        <v>2999</v>
      </c>
      <c r="F75" s="496" t="s">
        <v>2910</v>
      </c>
      <c r="G75" s="535" t="s">
        <v>2495</v>
      </c>
      <c r="H75" s="535" t="s">
        <v>2495</v>
      </c>
      <c r="I75" s="496"/>
      <c r="J75" s="535" t="s">
        <v>2495</v>
      </c>
      <c r="K75" s="496"/>
      <c r="L75" s="535" t="s">
        <v>2495</v>
      </c>
      <c r="M75" s="535" t="s">
        <v>2495</v>
      </c>
      <c r="N75" s="496"/>
      <c r="O75" s="226"/>
      <c r="P75" s="158" t="s">
        <v>2899</v>
      </c>
      <c r="Q75" s="478" t="s">
        <v>2995</v>
      </c>
      <c r="R75" s="84"/>
      <c r="S75" s="84"/>
      <c r="T75" s="474"/>
      <c r="U75" s="474"/>
      <c r="V75" s="474"/>
      <c r="W75" s="474"/>
      <c r="X75" s="474"/>
      <c r="Y75" s="474"/>
      <c r="Z75" s="474"/>
      <c r="AA75" s="474"/>
      <c r="AB75" s="474"/>
      <c r="AC75" s="474"/>
      <c r="AD75" s="474"/>
      <c r="AE75" s="474"/>
      <c r="AF75" s="474"/>
      <c r="AG75" s="474"/>
      <c r="AH75" s="474"/>
      <c r="AI75" s="474"/>
      <c r="AJ75" s="474"/>
      <c r="AK75" s="474"/>
      <c r="AL75" s="474"/>
      <c r="AM75" s="474"/>
      <c r="AN75" s="474"/>
      <c r="AO75" s="474"/>
      <c r="AP75" s="474"/>
    </row>
    <row r="76">
      <c r="A76" s="426">
        <v>38.0</v>
      </c>
      <c r="B76" s="572" t="s">
        <v>3000</v>
      </c>
      <c r="C76" s="156" t="s">
        <v>104</v>
      </c>
      <c r="D76" s="527">
        <v>6380000.0</v>
      </c>
      <c r="E76" s="156" t="s">
        <v>3001</v>
      </c>
      <c r="F76" s="496" t="s">
        <v>2910</v>
      </c>
      <c r="G76" s="535" t="s">
        <v>2495</v>
      </c>
      <c r="H76" s="535" t="s">
        <v>2495</v>
      </c>
      <c r="I76" s="496"/>
      <c r="J76" s="535" t="s">
        <v>2495</v>
      </c>
      <c r="K76" s="496"/>
      <c r="L76" s="535" t="s">
        <v>2495</v>
      </c>
      <c r="M76" s="535" t="s">
        <v>2495</v>
      </c>
      <c r="N76" s="496"/>
      <c r="O76" s="178" t="s">
        <v>3002</v>
      </c>
      <c r="P76" s="227" t="s">
        <v>2899</v>
      </c>
      <c r="Q76" s="478" t="s">
        <v>2995</v>
      </c>
      <c r="R76" s="84"/>
      <c r="S76" s="84"/>
      <c r="T76" s="474"/>
      <c r="U76" s="474"/>
      <c r="V76" s="474"/>
      <c r="W76" s="474"/>
      <c r="X76" s="474"/>
      <c r="Y76" s="474"/>
      <c r="Z76" s="474"/>
      <c r="AA76" s="474"/>
      <c r="AB76" s="474"/>
      <c r="AC76" s="474"/>
      <c r="AD76" s="474"/>
      <c r="AE76" s="474"/>
      <c r="AF76" s="474"/>
      <c r="AG76" s="474"/>
      <c r="AH76" s="474"/>
      <c r="AI76" s="474"/>
      <c r="AJ76" s="474"/>
      <c r="AK76" s="474"/>
      <c r="AL76" s="474"/>
      <c r="AM76" s="474"/>
      <c r="AN76" s="474"/>
      <c r="AO76" s="474"/>
      <c r="AP76" s="474"/>
    </row>
    <row r="77">
      <c r="A77" s="426">
        <v>39.0</v>
      </c>
      <c r="B77" s="572" t="s">
        <v>3003</v>
      </c>
      <c r="C77" s="529" t="s">
        <v>2940</v>
      </c>
      <c r="D77" s="527">
        <v>6380000.0</v>
      </c>
      <c r="E77" s="156" t="s">
        <v>3004</v>
      </c>
      <c r="F77" s="496" t="s">
        <v>2910</v>
      </c>
      <c r="G77" s="535" t="s">
        <v>2495</v>
      </c>
      <c r="H77" s="535" t="s">
        <v>2495</v>
      </c>
      <c r="I77" s="535" t="s">
        <v>2495</v>
      </c>
      <c r="J77" s="535" t="s">
        <v>2495</v>
      </c>
      <c r="K77" s="535" t="s">
        <v>2495</v>
      </c>
      <c r="L77" s="535" t="s">
        <v>2495</v>
      </c>
      <c r="M77" s="535" t="s">
        <v>2495</v>
      </c>
      <c r="N77" s="535" t="s">
        <v>2495</v>
      </c>
      <c r="O77" s="178" t="s">
        <v>3005</v>
      </c>
      <c r="P77" s="158" t="s">
        <v>2899</v>
      </c>
      <c r="Q77" s="478" t="s">
        <v>2995</v>
      </c>
      <c r="R77" s="84"/>
      <c r="S77" s="84"/>
      <c r="T77" s="474"/>
      <c r="U77" s="474"/>
      <c r="V77" s="474"/>
      <c r="W77" s="474"/>
      <c r="X77" s="474"/>
      <c r="Y77" s="474"/>
      <c r="Z77" s="474"/>
      <c r="AA77" s="474"/>
      <c r="AB77" s="474"/>
      <c r="AC77" s="474"/>
      <c r="AD77" s="474"/>
      <c r="AE77" s="474"/>
      <c r="AF77" s="474"/>
      <c r="AG77" s="474"/>
      <c r="AH77" s="474"/>
      <c r="AI77" s="474"/>
      <c r="AJ77" s="474"/>
      <c r="AK77" s="474"/>
      <c r="AL77" s="474"/>
      <c r="AM77" s="474"/>
      <c r="AN77" s="474"/>
      <c r="AO77" s="474"/>
      <c r="AP77" s="474"/>
    </row>
    <row r="78">
      <c r="A78" s="426">
        <v>40.0</v>
      </c>
      <c r="B78" s="572" t="s">
        <v>3006</v>
      </c>
      <c r="C78" s="156" t="s">
        <v>104</v>
      </c>
      <c r="D78" s="527">
        <v>6380000.0</v>
      </c>
      <c r="E78" s="156" t="s">
        <v>3007</v>
      </c>
      <c r="F78" s="496" t="s">
        <v>2910</v>
      </c>
      <c r="G78" s="227" t="s">
        <v>2495</v>
      </c>
      <c r="H78" s="227"/>
      <c r="I78" s="227" t="s">
        <v>2495</v>
      </c>
      <c r="J78" s="227" t="s">
        <v>2495</v>
      </c>
      <c r="K78" s="227" t="s">
        <v>2495</v>
      </c>
      <c r="L78" s="227" t="s">
        <v>2495</v>
      </c>
      <c r="M78" s="227" t="s">
        <v>2495</v>
      </c>
      <c r="N78" s="227" t="s">
        <v>2495</v>
      </c>
      <c r="O78" s="226"/>
      <c r="P78" s="158" t="s">
        <v>2899</v>
      </c>
      <c r="Q78" s="478" t="s">
        <v>2995</v>
      </c>
      <c r="R78" s="84"/>
      <c r="S78" s="84"/>
      <c r="T78" s="474"/>
      <c r="U78" s="474"/>
      <c r="V78" s="474"/>
      <c r="W78" s="474"/>
      <c r="X78" s="474"/>
      <c r="Y78" s="474"/>
      <c r="Z78" s="474"/>
      <c r="AA78" s="474"/>
      <c r="AB78" s="474"/>
      <c r="AC78" s="474"/>
      <c r="AD78" s="474"/>
      <c r="AE78" s="474"/>
      <c r="AF78" s="474"/>
      <c r="AG78" s="474"/>
      <c r="AH78" s="474"/>
      <c r="AI78" s="474"/>
      <c r="AJ78" s="474"/>
      <c r="AK78" s="474"/>
      <c r="AL78" s="474"/>
      <c r="AM78" s="474"/>
      <c r="AN78" s="474"/>
      <c r="AO78" s="474"/>
      <c r="AP78" s="474"/>
    </row>
    <row r="79">
      <c r="A79" s="426">
        <v>41.0</v>
      </c>
      <c r="B79" s="572" t="s">
        <v>3008</v>
      </c>
      <c r="C79" s="156" t="s">
        <v>104</v>
      </c>
      <c r="D79" s="569">
        <v>6380000.0</v>
      </c>
      <c r="E79" s="156" t="s">
        <v>3009</v>
      </c>
      <c r="F79" s="496" t="s">
        <v>2910</v>
      </c>
      <c r="G79" s="535" t="s">
        <v>2495</v>
      </c>
      <c r="H79" s="535" t="s">
        <v>2495</v>
      </c>
      <c r="I79" s="496"/>
      <c r="J79" s="535" t="s">
        <v>2495</v>
      </c>
      <c r="K79" s="496"/>
      <c r="L79" s="535" t="s">
        <v>2495</v>
      </c>
      <c r="M79" s="535" t="s">
        <v>2495</v>
      </c>
      <c r="N79" s="496"/>
      <c r="O79" s="226"/>
      <c r="P79" s="158" t="s">
        <v>2899</v>
      </c>
      <c r="Q79" s="478" t="s">
        <v>2995</v>
      </c>
      <c r="R79" s="84"/>
      <c r="S79" s="84"/>
      <c r="T79" s="474"/>
      <c r="U79" s="474"/>
      <c r="V79" s="474"/>
      <c r="W79" s="474"/>
      <c r="X79" s="474"/>
      <c r="Y79" s="474"/>
      <c r="Z79" s="474"/>
      <c r="AA79" s="474"/>
      <c r="AB79" s="474"/>
      <c r="AC79" s="474"/>
      <c r="AD79" s="474"/>
      <c r="AE79" s="474"/>
      <c r="AF79" s="474"/>
      <c r="AG79" s="474"/>
      <c r="AH79" s="474"/>
      <c r="AI79" s="474"/>
      <c r="AJ79" s="474"/>
      <c r="AK79" s="474"/>
      <c r="AL79" s="474"/>
      <c r="AM79" s="474"/>
      <c r="AN79" s="474"/>
      <c r="AO79" s="474"/>
      <c r="AP79" s="474"/>
    </row>
    <row r="80">
      <c r="A80" s="426">
        <v>42.0</v>
      </c>
      <c r="B80" s="572" t="s">
        <v>3010</v>
      </c>
      <c r="C80" s="529" t="s">
        <v>2940</v>
      </c>
      <c r="D80" s="569">
        <v>6380000.0</v>
      </c>
      <c r="E80" s="156" t="s">
        <v>3011</v>
      </c>
      <c r="F80" s="496" t="s">
        <v>2910</v>
      </c>
      <c r="G80" s="535" t="s">
        <v>2495</v>
      </c>
      <c r="H80" s="535" t="s">
        <v>2495</v>
      </c>
      <c r="I80" s="496"/>
      <c r="J80" s="535" t="s">
        <v>2495</v>
      </c>
      <c r="K80" s="496"/>
      <c r="L80" s="535" t="s">
        <v>2495</v>
      </c>
      <c r="M80" s="535" t="s">
        <v>2495</v>
      </c>
      <c r="N80" s="496"/>
      <c r="O80" s="226"/>
      <c r="P80" s="158" t="s">
        <v>2899</v>
      </c>
      <c r="Q80" s="478" t="s">
        <v>2995</v>
      </c>
      <c r="R80" s="84"/>
      <c r="S80" s="84"/>
      <c r="T80" s="474"/>
      <c r="U80" s="474"/>
      <c r="V80" s="474"/>
      <c r="W80" s="474"/>
      <c r="X80" s="474"/>
      <c r="Y80" s="474"/>
      <c r="Z80" s="474"/>
      <c r="AA80" s="474"/>
      <c r="AB80" s="474"/>
      <c r="AC80" s="474"/>
      <c r="AD80" s="474"/>
      <c r="AE80" s="474"/>
      <c r="AF80" s="474"/>
      <c r="AG80" s="474"/>
      <c r="AH80" s="474"/>
      <c r="AI80" s="474"/>
      <c r="AJ80" s="474"/>
      <c r="AK80" s="474"/>
      <c r="AL80" s="474"/>
      <c r="AM80" s="474"/>
      <c r="AN80" s="474"/>
      <c r="AO80" s="474"/>
      <c r="AP80" s="474"/>
    </row>
    <row r="81">
      <c r="A81" s="426">
        <v>43.0</v>
      </c>
      <c r="B81" s="572" t="s">
        <v>3012</v>
      </c>
      <c r="C81" s="156" t="s">
        <v>104</v>
      </c>
      <c r="D81" s="569">
        <v>6380000.0</v>
      </c>
      <c r="E81" s="156" t="s">
        <v>3013</v>
      </c>
      <c r="F81" s="496" t="s">
        <v>2910</v>
      </c>
      <c r="G81" s="535" t="s">
        <v>2495</v>
      </c>
      <c r="H81" s="535" t="s">
        <v>2495</v>
      </c>
      <c r="I81" s="496"/>
      <c r="J81" s="535" t="s">
        <v>2495</v>
      </c>
      <c r="K81" s="496"/>
      <c r="L81" s="535" t="s">
        <v>2495</v>
      </c>
      <c r="M81" s="535" t="s">
        <v>2495</v>
      </c>
      <c r="N81" s="496"/>
      <c r="O81" s="226"/>
      <c r="P81" s="158" t="s">
        <v>2899</v>
      </c>
      <c r="Q81" s="478" t="s">
        <v>2995</v>
      </c>
      <c r="R81" s="84"/>
      <c r="S81" s="84"/>
      <c r="T81" s="474"/>
      <c r="U81" s="474"/>
      <c r="V81" s="474"/>
      <c r="W81" s="474"/>
      <c r="X81" s="474"/>
      <c r="Y81" s="474"/>
      <c r="Z81" s="474"/>
      <c r="AA81" s="474"/>
      <c r="AB81" s="474"/>
      <c r="AC81" s="474"/>
      <c r="AD81" s="474"/>
      <c r="AE81" s="474"/>
      <c r="AF81" s="474"/>
      <c r="AG81" s="474"/>
      <c r="AH81" s="474"/>
      <c r="AI81" s="474"/>
      <c r="AJ81" s="474"/>
      <c r="AK81" s="474"/>
      <c r="AL81" s="474"/>
      <c r="AM81" s="474"/>
      <c r="AN81" s="474"/>
      <c r="AO81" s="474"/>
      <c r="AP81" s="474"/>
    </row>
    <row r="82">
      <c r="A82" s="426">
        <v>44.0</v>
      </c>
      <c r="B82" s="572" t="s">
        <v>3014</v>
      </c>
      <c r="C82" s="529" t="s">
        <v>2940</v>
      </c>
      <c r="D82" s="527">
        <v>6380000.0</v>
      </c>
      <c r="E82" s="156" t="s">
        <v>3015</v>
      </c>
      <c r="F82" s="496" t="s">
        <v>2910</v>
      </c>
      <c r="G82" s="535" t="s">
        <v>2495</v>
      </c>
      <c r="H82" s="496"/>
      <c r="I82" s="535" t="s">
        <v>2495</v>
      </c>
      <c r="J82" s="535" t="s">
        <v>2495</v>
      </c>
      <c r="K82" s="535" t="s">
        <v>2495</v>
      </c>
      <c r="L82" s="535" t="s">
        <v>2495</v>
      </c>
      <c r="M82" s="535" t="s">
        <v>2495</v>
      </c>
      <c r="N82" s="496"/>
      <c r="O82" s="226"/>
      <c r="P82" s="158" t="s">
        <v>2899</v>
      </c>
      <c r="Q82" s="478" t="s">
        <v>2995</v>
      </c>
      <c r="R82" s="84"/>
      <c r="S82" s="84"/>
      <c r="T82" s="474"/>
      <c r="U82" s="474"/>
      <c r="V82" s="474"/>
      <c r="W82" s="474"/>
      <c r="X82" s="474"/>
      <c r="Y82" s="474"/>
      <c r="Z82" s="474"/>
      <c r="AA82" s="474"/>
      <c r="AB82" s="474"/>
      <c r="AC82" s="474"/>
      <c r="AD82" s="474"/>
      <c r="AE82" s="474"/>
      <c r="AF82" s="474"/>
      <c r="AG82" s="474"/>
      <c r="AH82" s="474"/>
      <c r="AI82" s="474"/>
      <c r="AJ82" s="474"/>
      <c r="AK82" s="474"/>
      <c r="AL82" s="474"/>
      <c r="AM82" s="474"/>
      <c r="AN82" s="474"/>
      <c r="AO82" s="474"/>
      <c r="AP82" s="474"/>
    </row>
    <row r="83">
      <c r="A83" s="426">
        <v>45.0</v>
      </c>
      <c r="B83" s="573" t="s">
        <v>3016</v>
      </c>
      <c r="C83" s="535" t="s">
        <v>104</v>
      </c>
      <c r="D83" s="527">
        <v>6380000.0</v>
      </c>
      <c r="E83" s="156" t="s">
        <v>3017</v>
      </c>
      <c r="F83" s="496" t="s">
        <v>2910</v>
      </c>
      <c r="G83" s="535" t="s">
        <v>2495</v>
      </c>
      <c r="H83" s="535" t="s">
        <v>2495</v>
      </c>
      <c r="I83" s="535" t="s">
        <v>2495</v>
      </c>
      <c r="J83" s="535" t="s">
        <v>2495</v>
      </c>
      <c r="K83" s="496"/>
      <c r="L83" s="535" t="s">
        <v>2495</v>
      </c>
      <c r="M83" s="535" t="s">
        <v>2495</v>
      </c>
      <c r="N83" s="496"/>
      <c r="O83" s="226"/>
      <c r="P83" s="158" t="s">
        <v>2899</v>
      </c>
      <c r="Q83" s="478" t="s">
        <v>2995</v>
      </c>
      <c r="R83" s="84"/>
      <c r="S83" s="84"/>
      <c r="T83" s="474"/>
      <c r="U83" s="474"/>
      <c r="V83" s="474"/>
      <c r="W83" s="474"/>
      <c r="X83" s="474"/>
      <c r="Y83" s="474"/>
      <c r="Z83" s="474"/>
      <c r="AA83" s="474"/>
      <c r="AB83" s="474"/>
      <c r="AC83" s="474"/>
      <c r="AD83" s="474"/>
      <c r="AE83" s="474"/>
      <c r="AF83" s="474"/>
      <c r="AG83" s="474"/>
      <c r="AH83" s="474"/>
      <c r="AI83" s="474"/>
      <c r="AJ83" s="474"/>
      <c r="AK83" s="474"/>
      <c r="AL83" s="474"/>
      <c r="AM83" s="474"/>
      <c r="AN83" s="474"/>
      <c r="AO83" s="474"/>
      <c r="AP83" s="474"/>
    </row>
    <row r="84">
      <c r="A84" s="426">
        <v>46.0</v>
      </c>
      <c r="B84" s="573" t="s">
        <v>3018</v>
      </c>
      <c r="C84" s="158" t="s">
        <v>2940</v>
      </c>
      <c r="D84" s="569">
        <v>6380000.0</v>
      </c>
      <c r="E84" s="156" t="s">
        <v>3019</v>
      </c>
      <c r="F84" s="496" t="s">
        <v>2910</v>
      </c>
      <c r="G84" s="535" t="s">
        <v>2495</v>
      </c>
      <c r="H84" s="535" t="s">
        <v>2495</v>
      </c>
      <c r="I84" s="535" t="s">
        <v>2495</v>
      </c>
      <c r="J84" s="535" t="s">
        <v>2495</v>
      </c>
      <c r="K84" s="535" t="s">
        <v>2495</v>
      </c>
      <c r="L84" s="535" t="s">
        <v>2495</v>
      </c>
      <c r="M84" s="535" t="s">
        <v>2495</v>
      </c>
      <c r="N84" s="535" t="s">
        <v>2495</v>
      </c>
      <c r="O84" s="226"/>
      <c r="P84" s="158" t="s">
        <v>2899</v>
      </c>
      <c r="Q84" s="478" t="s">
        <v>2995</v>
      </c>
      <c r="R84" s="84"/>
      <c r="S84" s="84"/>
      <c r="T84" s="474"/>
      <c r="U84" s="474"/>
      <c r="V84" s="474"/>
      <c r="W84" s="474"/>
      <c r="X84" s="474"/>
      <c r="Y84" s="474"/>
      <c r="Z84" s="474"/>
      <c r="AA84" s="474"/>
      <c r="AB84" s="474"/>
      <c r="AC84" s="474"/>
      <c r="AD84" s="474"/>
      <c r="AE84" s="474"/>
      <c r="AF84" s="474"/>
      <c r="AG84" s="474"/>
      <c r="AH84" s="474"/>
      <c r="AI84" s="474"/>
      <c r="AJ84" s="474"/>
      <c r="AK84" s="474"/>
      <c r="AL84" s="474"/>
      <c r="AM84" s="474"/>
      <c r="AN84" s="474"/>
      <c r="AO84" s="474"/>
      <c r="AP84" s="474"/>
    </row>
    <row r="85">
      <c r="A85" s="426">
        <v>47.0</v>
      </c>
      <c r="B85" s="572" t="s">
        <v>144</v>
      </c>
      <c r="C85" s="574" t="s">
        <v>2940</v>
      </c>
      <c r="D85" s="569">
        <v>6380000.0</v>
      </c>
      <c r="E85" s="156" t="s">
        <v>3020</v>
      </c>
      <c r="F85" s="496" t="s">
        <v>2910</v>
      </c>
      <c r="G85" s="535" t="s">
        <v>2495</v>
      </c>
      <c r="H85" s="535" t="s">
        <v>2495</v>
      </c>
      <c r="I85" s="496"/>
      <c r="J85" s="535" t="s">
        <v>2495</v>
      </c>
      <c r="K85" s="496"/>
      <c r="L85" s="535" t="s">
        <v>2495</v>
      </c>
      <c r="M85" s="535" t="s">
        <v>2495</v>
      </c>
      <c r="N85" s="496"/>
      <c r="O85" s="226"/>
      <c r="P85" s="158" t="s">
        <v>2899</v>
      </c>
      <c r="Q85" s="478" t="s">
        <v>2995</v>
      </c>
      <c r="R85" s="84"/>
      <c r="S85" s="84"/>
      <c r="T85" s="474"/>
      <c r="U85" s="474"/>
      <c r="V85" s="474"/>
      <c r="W85" s="474"/>
      <c r="X85" s="474"/>
      <c r="Y85" s="474"/>
      <c r="Z85" s="474"/>
      <c r="AA85" s="474"/>
      <c r="AB85" s="474"/>
      <c r="AC85" s="474"/>
      <c r="AD85" s="474"/>
      <c r="AE85" s="474"/>
      <c r="AF85" s="474"/>
      <c r="AG85" s="474"/>
      <c r="AH85" s="474"/>
      <c r="AI85" s="474"/>
      <c r="AJ85" s="474"/>
      <c r="AK85" s="474"/>
      <c r="AL85" s="474"/>
      <c r="AM85" s="474"/>
      <c r="AN85" s="474"/>
      <c r="AO85" s="474"/>
      <c r="AP85" s="474"/>
    </row>
    <row r="86">
      <c r="A86" s="426">
        <v>48.0</v>
      </c>
      <c r="B86" s="572" t="s">
        <v>252</v>
      </c>
      <c r="C86" s="574" t="s">
        <v>104</v>
      </c>
      <c r="D86" s="531">
        <v>6380000.0</v>
      </c>
      <c r="E86" s="156" t="s">
        <v>3021</v>
      </c>
      <c r="F86" s="496" t="s">
        <v>2910</v>
      </c>
      <c r="G86" s="535" t="s">
        <v>2495</v>
      </c>
      <c r="H86" s="535" t="s">
        <v>2495</v>
      </c>
      <c r="I86" s="496"/>
      <c r="J86" s="535" t="s">
        <v>2495</v>
      </c>
      <c r="K86" s="496"/>
      <c r="L86" s="535" t="s">
        <v>2495</v>
      </c>
      <c r="M86" s="535" t="s">
        <v>2495</v>
      </c>
      <c r="N86" s="496"/>
      <c r="O86" s="178" t="s">
        <v>3022</v>
      </c>
      <c r="P86" s="158" t="s">
        <v>2899</v>
      </c>
      <c r="Q86" s="478" t="s">
        <v>2995</v>
      </c>
      <c r="R86" s="84"/>
      <c r="S86" s="84"/>
      <c r="T86" s="474"/>
      <c r="U86" s="474"/>
      <c r="V86" s="474"/>
      <c r="W86" s="474"/>
      <c r="X86" s="474"/>
      <c r="Y86" s="474"/>
      <c r="Z86" s="474"/>
      <c r="AA86" s="474"/>
      <c r="AB86" s="474"/>
      <c r="AC86" s="474"/>
      <c r="AD86" s="474"/>
      <c r="AE86" s="474"/>
      <c r="AF86" s="474"/>
      <c r="AG86" s="474"/>
      <c r="AH86" s="474"/>
      <c r="AI86" s="474"/>
      <c r="AJ86" s="474"/>
      <c r="AK86" s="474"/>
      <c r="AL86" s="474"/>
      <c r="AM86" s="474"/>
      <c r="AN86" s="474"/>
      <c r="AO86" s="474"/>
      <c r="AP86" s="474"/>
    </row>
    <row r="87">
      <c r="A87" s="426">
        <v>49.0</v>
      </c>
      <c r="B87" s="572" t="s">
        <v>2883</v>
      </c>
      <c r="C87" s="156" t="s">
        <v>104</v>
      </c>
      <c r="D87" s="531">
        <v>6380000.0</v>
      </c>
      <c r="E87" s="156" t="s">
        <v>3023</v>
      </c>
      <c r="F87" s="474"/>
      <c r="G87" s="227" t="s">
        <v>2495</v>
      </c>
      <c r="H87" s="227" t="s">
        <v>2495</v>
      </c>
      <c r="I87" s="120"/>
      <c r="J87" s="227" t="s">
        <v>2495</v>
      </c>
      <c r="K87" s="120"/>
      <c r="L87" s="227" t="s">
        <v>2495</v>
      </c>
      <c r="M87" s="227" t="s">
        <v>2495</v>
      </c>
      <c r="N87" s="120"/>
      <c r="O87" s="576" t="s">
        <v>3024</v>
      </c>
      <c r="P87" s="158" t="s">
        <v>2899</v>
      </c>
      <c r="Q87" s="478" t="s">
        <v>2995</v>
      </c>
      <c r="R87" s="156"/>
      <c r="S87" s="496"/>
      <c r="T87" s="84"/>
      <c r="U87" s="577"/>
      <c r="V87" s="578"/>
      <c r="W87" s="578"/>
      <c r="X87" s="578"/>
      <c r="Y87" s="578"/>
      <c r="Z87" s="578"/>
      <c r="AA87" s="578"/>
      <c r="AB87" s="578"/>
      <c r="AC87" s="578"/>
      <c r="AD87" s="578"/>
      <c r="AE87" s="578"/>
      <c r="AF87" s="578"/>
      <c r="AG87" s="578"/>
      <c r="AH87" s="578"/>
      <c r="AI87" s="578"/>
      <c r="AJ87" s="578"/>
      <c r="AK87" s="578"/>
      <c r="AL87" s="578"/>
      <c r="AM87" s="578"/>
      <c r="AN87" s="578"/>
      <c r="AO87" s="578"/>
      <c r="AP87" s="578"/>
    </row>
    <row r="88">
      <c r="A88" s="426">
        <v>50.0</v>
      </c>
      <c r="B88" s="579" t="s">
        <v>3025</v>
      </c>
      <c r="C88" s="529" t="s">
        <v>2940</v>
      </c>
      <c r="D88" s="531">
        <v>6380000.0</v>
      </c>
      <c r="E88" s="156" t="s">
        <v>3026</v>
      </c>
      <c r="F88" s="496"/>
      <c r="G88" s="535" t="s">
        <v>2495</v>
      </c>
      <c r="H88" s="535" t="s">
        <v>2495</v>
      </c>
      <c r="I88" s="580"/>
      <c r="J88" s="535" t="s">
        <v>2495</v>
      </c>
      <c r="K88" s="580"/>
      <c r="L88" s="535" t="s">
        <v>2495</v>
      </c>
      <c r="M88" s="535" t="s">
        <v>2495</v>
      </c>
      <c r="N88" s="580"/>
      <c r="O88" s="530"/>
      <c r="P88" s="227" t="s">
        <v>2899</v>
      </c>
      <c r="Q88" s="478" t="s">
        <v>2995</v>
      </c>
      <c r="R88" s="156"/>
      <c r="S88" s="496"/>
      <c r="T88" s="156"/>
      <c r="U88" s="577"/>
      <c r="V88" s="581"/>
      <c r="W88" s="581"/>
      <c r="X88" s="581"/>
      <c r="Y88" s="581"/>
      <c r="Z88" s="581"/>
      <c r="AA88" s="581"/>
      <c r="AB88" s="581"/>
      <c r="AC88" s="581"/>
      <c r="AD88" s="581"/>
      <c r="AE88" s="581"/>
      <c r="AF88" s="581"/>
      <c r="AG88" s="581"/>
      <c r="AH88" s="581"/>
      <c r="AI88" s="581"/>
      <c r="AJ88" s="581"/>
      <c r="AK88" s="581"/>
      <c r="AL88" s="581"/>
      <c r="AM88" s="581"/>
      <c r="AN88" s="581"/>
      <c r="AO88" s="581"/>
      <c r="AP88" s="581"/>
    </row>
    <row r="89">
      <c r="A89" s="426">
        <v>51.0</v>
      </c>
      <c r="B89" s="579" t="s">
        <v>3027</v>
      </c>
      <c r="C89" s="120" t="s">
        <v>104</v>
      </c>
      <c r="D89" s="531">
        <v>6380000.0</v>
      </c>
      <c r="E89" s="156" t="s">
        <v>3028</v>
      </c>
      <c r="F89" s="496"/>
      <c r="G89" s="535" t="s">
        <v>2495</v>
      </c>
      <c r="H89" s="535" t="s">
        <v>2495</v>
      </c>
      <c r="I89" s="580"/>
      <c r="J89" s="535" t="s">
        <v>2495</v>
      </c>
      <c r="K89" s="580"/>
      <c r="L89" s="535" t="s">
        <v>2495</v>
      </c>
      <c r="M89" s="535" t="s">
        <v>2495</v>
      </c>
      <c r="N89" s="580"/>
      <c r="O89" s="530"/>
      <c r="P89" s="227" t="s">
        <v>2899</v>
      </c>
      <c r="Q89" s="478" t="s">
        <v>2995</v>
      </c>
      <c r="R89" s="156"/>
      <c r="S89" s="496"/>
      <c r="T89" s="156"/>
      <c r="U89" s="577"/>
      <c r="V89" s="581"/>
      <c r="W89" s="581"/>
      <c r="X89" s="581"/>
      <c r="Y89" s="581"/>
      <c r="Z89" s="581"/>
      <c r="AA89" s="581"/>
      <c r="AB89" s="581"/>
      <c r="AC89" s="581"/>
      <c r="AD89" s="581"/>
      <c r="AE89" s="581"/>
      <c r="AF89" s="581"/>
      <c r="AG89" s="581"/>
      <c r="AH89" s="581"/>
      <c r="AI89" s="581"/>
      <c r="AJ89" s="581"/>
      <c r="AK89" s="581"/>
      <c r="AL89" s="581"/>
      <c r="AM89" s="581"/>
      <c r="AN89" s="581"/>
      <c r="AO89" s="581"/>
      <c r="AP89" s="581"/>
    </row>
    <row r="90">
      <c r="A90" s="426">
        <v>52.0</v>
      </c>
      <c r="B90" s="579" t="s">
        <v>3029</v>
      </c>
      <c r="C90" s="120" t="s">
        <v>104</v>
      </c>
      <c r="D90" s="531">
        <v>6380000.0</v>
      </c>
      <c r="E90" s="156" t="s">
        <v>3030</v>
      </c>
      <c r="F90" s="496"/>
      <c r="G90" s="535" t="s">
        <v>2495</v>
      </c>
      <c r="H90" s="535" t="s">
        <v>2495</v>
      </c>
      <c r="I90" s="580"/>
      <c r="J90" s="535" t="s">
        <v>2495</v>
      </c>
      <c r="K90" s="580"/>
      <c r="L90" s="535" t="s">
        <v>2495</v>
      </c>
      <c r="M90" s="535" t="s">
        <v>2495</v>
      </c>
      <c r="N90" s="535" t="s">
        <v>2495</v>
      </c>
      <c r="O90" s="576" t="s">
        <v>3031</v>
      </c>
      <c r="P90" s="227" t="s">
        <v>2899</v>
      </c>
      <c r="Q90" s="478" t="s">
        <v>2995</v>
      </c>
      <c r="R90" s="156"/>
      <c r="S90" s="496"/>
      <c r="T90" s="156"/>
      <c r="U90" s="577"/>
      <c r="V90" s="581"/>
      <c r="W90" s="581"/>
      <c r="X90" s="581"/>
      <c r="Y90" s="581"/>
      <c r="Z90" s="581"/>
      <c r="AA90" s="581"/>
      <c r="AB90" s="581"/>
      <c r="AC90" s="581"/>
      <c r="AD90" s="581"/>
      <c r="AE90" s="581"/>
      <c r="AF90" s="581"/>
      <c r="AG90" s="581"/>
      <c r="AH90" s="581"/>
      <c r="AI90" s="581"/>
      <c r="AJ90" s="581"/>
      <c r="AK90" s="581"/>
      <c r="AL90" s="581"/>
      <c r="AM90" s="581"/>
      <c r="AN90" s="581"/>
      <c r="AO90" s="581"/>
      <c r="AP90" s="581"/>
    </row>
    <row r="91">
      <c r="A91" s="426">
        <v>53.0</v>
      </c>
      <c r="B91" s="572" t="s">
        <v>3032</v>
      </c>
      <c r="C91" s="529" t="s">
        <v>2940</v>
      </c>
      <c r="D91" s="531">
        <v>6380000.0</v>
      </c>
      <c r="E91" s="156" t="s">
        <v>3033</v>
      </c>
      <c r="F91" s="582"/>
      <c r="G91" s="532" t="s">
        <v>2875</v>
      </c>
      <c r="H91" s="532" t="s">
        <v>2875</v>
      </c>
      <c r="I91" s="532" t="s">
        <v>2875</v>
      </c>
      <c r="J91" s="532" t="s">
        <v>2875</v>
      </c>
      <c r="K91" s="532" t="s">
        <v>2875</v>
      </c>
      <c r="L91" s="532" t="s">
        <v>2875</v>
      </c>
      <c r="M91" s="532" t="s">
        <v>2875</v>
      </c>
      <c r="N91" s="532" t="s">
        <v>2875</v>
      </c>
      <c r="O91" s="583"/>
      <c r="P91" s="531"/>
      <c r="Q91" s="478" t="s">
        <v>2995</v>
      </c>
      <c r="R91" s="156"/>
      <c r="S91" s="496"/>
      <c r="T91" s="84"/>
      <c r="U91" s="577"/>
      <c r="V91" s="578"/>
      <c r="W91" s="578"/>
      <c r="X91" s="578"/>
      <c r="Y91" s="578"/>
      <c r="Z91" s="578"/>
      <c r="AA91" s="578"/>
      <c r="AB91" s="578"/>
      <c r="AC91" s="578"/>
      <c r="AD91" s="578"/>
      <c r="AE91" s="578"/>
      <c r="AF91" s="578"/>
      <c r="AG91" s="578"/>
      <c r="AH91" s="578"/>
      <c r="AI91" s="578"/>
      <c r="AJ91" s="578"/>
      <c r="AK91" s="578"/>
      <c r="AL91" s="578"/>
      <c r="AM91" s="578"/>
      <c r="AN91" s="578"/>
      <c r="AO91" s="578"/>
      <c r="AP91" s="578"/>
    </row>
    <row r="92">
      <c r="A92" s="426">
        <v>54.0</v>
      </c>
      <c r="B92" s="572" t="s">
        <v>3034</v>
      </c>
      <c r="C92" s="571" t="s">
        <v>2992</v>
      </c>
      <c r="D92" s="569">
        <v>4080000.0</v>
      </c>
      <c r="E92" s="156" t="s">
        <v>3035</v>
      </c>
      <c r="F92" s="582"/>
      <c r="G92" s="227" t="s">
        <v>2495</v>
      </c>
      <c r="H92" s="120"/>
      <c r="I92" s="535" t="s">
        <v>2495</v>
      </c>
      <c r="J92" s="535" t="s">
        <v>2495</v>
      </c>
      <c r="K92" s="535" t="s">
        <v>2495</v>
      </c>
      <c r="L92" s="535" t="s">
        <v>2495</v>
      </c>
      <c r="M92" s="535" t="s">
        <v>2495</v>
      </c>
      <c r="N92" s="120"/>
      <c r="O92" s="583"/>
      <c r="P92" s="227" t="s">
        <v>2899</v>
      </c>
      <c r="Q92" s="478" t="s">
        <v>2995</v>
      </c>
      <c r="R92" s="156"/>
      <c r="S92" s="496"/>
      <c r="T92" s="84"/>
      <c r="U92" s="577"/>
      <c r="V92" s="578"/>
      <c r="W92" s="578"/>
      <c r="X92" s="578"/>
      <c r="Y92" s="578"/>
      <c r="Z92" s="578"/>
      <c r="AA92" s="578"/>
      <c r="AB92" s="578"/>
      <c r="AC92" s="578"/>
      <c r="AD92" s="578"/>
      <c r="AE92" s="578"/>
      <c r="AF92" s="578"/>
      <c r="AG92" s="578"/>
      <c r="AH92" s="578"/>
      <c r="AI92" s="578"/>
      <c r="AJ92" s="578"/>
      <c r="AK92" s="578"/>
      <c r="AL92" s="578"/>
      <c r="AM92" s="578"/>
      <c r="AN92" s="578"/>
      <c r="AO92" s="578"/>
      <c r="AP92" s="578"/>
    </row>
    <row r="93">
      <c r="A93" s="426">
        <v>55.0</v>
      </c>
      <c r="B93" s="573" t="s">
        <v>3036</v>
      </c>
      <c r="C93" s="574" t="s">
        <v>2940</v>
      </c>
      <c r="D93" s="531">
        <v>6380000.0</v>
      </c>
      <c r="E93" s="156" t="s">
        <v>3037</v>
      </c>
      <c r="F93" s="582"/>
      <c r="G93" s="535" t="s">
        <v>2495</v>
      </c>
      <c r="H93" s="535" t="s">
        <v>2495</v>
      </c>
      <c r="I93" s="496"/>
      <c r="J93" s="535" t="s">
        <v>2495</v>
      </c>
      <c r="K93" s="496"/>
      <c r="L93" s="535" t="s">
        <v>2495</v>
      </c>
      <c r="M93" s="535" t="s">
        <v>2495</v>
      </c>
      <c r="N93" s="496"/>
      <c r="O93" s="178" t="s">
        <v>3038</v>
      </c>
      <c r="P93" s="158" t="s">
        <v>2899</v>
      </c>
      <c r="Q93" s="478" t="s">
        <v>2995</v>
      </c>
      <c r="R93" s="120" t="s">
        <v>2807</v>
      </c>
      <c r="S93" s="84"/>
      <c r="T93" s="474"/>
      <c r="U93" s="474"/>
      <c r="V93" s="474"/>
      <c r="W93" s="474"/>
      <c r="X93" s="474"/>
      <c r="Y93" s="474"/>
      <c r="Z93" s="474"/>
      <c r="AA93" s="474"/>
      <c r="AB93" s="474"/>
      <c r="AC93" s="474"/>
      <c r="AD93" s="474"/>
      <c r="AE93" s="474"/>
      <c r="AF93" s="474"/>
      <c r="AG93" s="474"/>
      <c r="AH93" s="474"/>
      <c r="AI93" s="474"/>
      <c r="AJ93" s="474"/>
      <c r="AK93" s="474"/>
      <c r="AL93" s="474"/>
      <c r="AM93" s="474"/>
      <c r="AN93" s="474"/>
      <c r="AO93" s="474"/>
      <c r="AP93" s="474"/>
    </row>
    <row r="94">
      <c r="A94" s="426">
        <v>56.0</v>
      </c>
      <c r="B94" s="584" t="s">
        <v>3039</v>
      </c>
      <c r="C94" s="574" t="s">
        <v>2940</v>
      </c>
      <c r="D94" s="531">
        <v>6380000.0</v>
      </c>
      <c r="E94" s="156" t="s">
        <v>3040</v>
      </c>
      <c r="F94" s="582"/>
      <c r="G94" s="535" t="s">
        <v>2495</v>
      </c>
      <c r="H94" s="535" t="s">
        <v>2495</v>
      </c>
      <c r="I94" s="496"/>
      <c r="J94" s="535" t="s">
        <v>2495</v>
      </c>
      <c r="K94" s="496"/>
      <c r="L94" s="535" t="s">
        <v>2495</v>
      </c>
      <c r="M94" s="535" t="s">
        <v>2495</v>
      </c>
      <c r="N94" s="496"/>
      <c r="O94" s="178" t="s">
        <v>3041</v>
      </c>
      <c r="P94" s="158" t="s">
        <v>2899</v>
      </c>
      <c r="Q94" s="478" t="s">
        <v>2995</v>
      </c>
      <c r="R94" s="120" t="s">
        <v>2807</v>
      </c>
      <c r="S94" s="84"/>
      <c r="T94" s="474"/>
      <c r="U94" s="474"/>
      <c r="V94" s="474"/>
      <c r="W94" s="474"/>
      <c r="X94" s="474"/>
      <c r="Y94" s="474"/>
      <c r="Z94" s="474"/>
      <c r="AA94" s="474"/>
      <c r="AB94" s="474"/>
      <c r="AC94" s="474"/>
      <c r="AD94" s="474"/>
      <c r="AE94" s="474"/>
      <c r="AF94" s="474"/>
      <c r="AG94" s="474"/>
      <c r="AH94" s="474"/>
      <c r="AI94" s="474"/>
      <c r="AJ94" s="474"/>
      <c r="AK94" s="474"/>
      <c r="AL94" s="474"/>
      <c r="AM94" s="474"/>
      <c r="AN94" s="474"/>
      <c r="AO94" s="474"/>
      <c r="AP94" s="474"/>
    </row>
    <row r="95">
      <c r="A95" s="426">
        <v>57.0</v>
      </c>
      <c r="B95" s="585" t="s">
        <v>3042</v>
      </c>
      <c r="C95" s="574" t="s">
        <v>2940</v>
      </c>
      <c r="D95" s="531">
        <v>6380000.0</v>
      </c>
      <c r="E95" s="156" t="s">
        <v>3043</v>
      </c>
      <c r="F95" s="582"/>
      <c r="G95" s="535" t="s">
        <v>2495</v>
      </c>
      <c r="H95" s="535" t="s">
        <v>2495</v>
      </c>
      <c r="I95" s="496"/>
      <c r="J95" s="535" t="s">
        <v>2495</v>
      </c>
      <c r="K95" s="496"/>
      <c r="L95" s="535" t="s">
        <v>2495</v>
      </c>
      <c r="M95" s="535" t="s">
        <v>2495</v>
      </c>
      <c r="N95" s="496"/>
      <c r="O95" s="178" t="s">
        <v>3044</v>
      </c>
      <c r="P95" s="158" t="s">
        <v>2899</v>
      </c>
      <c r="Q95" s="478" t="s">
        <v>2995</v>
      </c>
      <c r="R95" s="120" t="s">
        <v>2807</v>
      </c>
      <c r="S95" s="84"/>
      <c r="T95" s="474"/>
      <c r="U95" s="474"/>
      <c r="V95" s="474"/>
      <c r="W95" s="474"/>
      <c r="X95" s="474"/>
      <c r="Y95" s="474"/>
      <c r="Z95" s="474"/>
      <c r="AA95" s="474"/>
      <c r="AB95" s="474"/>
      <c r="AC95" s="474"/>
      <c r="AD95" s="474"/>
      <c r="AE95" s="474"/>
      <c r="AF95" s="474"/>
      <c r="AG95" s="474"/>
      <c r="AH95" s="474"/>
      <c r="AI95" s="474"/>
      <c r="AJ95" s="474"/>
      <c r="AK95" s="474"/>
      <c r="AL95" s="474"/>
      <c r="AM95" s="474"/>
      <c r="AN95" s="474"/>
      <c r="AO95" s="474"/>
      <c r="AP95" s="474"/>
    </row>
    <row r="96">
      <c r="A96" s="426">
        <v>58.0</v>
      </c>
      <c r="B96" s="572" t="s">
        <v>3046</v>
      </c>
      <c r="C96" s="156" t="s">
        <v>104</v>
      </c>
      <c r="D96" s="531">
        <v>6380000.0</v>
      </c>
      <c r="E96" s="156" t="s">
        <v>3047</v>
      </c>
      <c r="F96" s="582"/>
      <c r="G96" s="227" t="s">
        <v>2495</v>
      </c>
      <c r="H96" s="227" t="s">
        <v>2495</v>
      </c>
      <c r="I96" s="120"/>
      <c r="J96" s="227" t="s">
        <v>2495</v>
      </c>
      <c r="K96" s="120"/>
      <c r="L96" s="227" t="s">
        <v>2495</v>
      </c>
      <c r="M96" s="227" t="s">
        <v>2495</v>
      </c>
      <c r="N96" s="120"/>
      <c r="O96" s="178" t="s">
        <v>3048</v>
      </c>
      <c r="P96" s="158" t="s">
        <v>2899</v>
      </c>
      <c r="Q96" s="478" t="s">
        <v>2995</v>
      </c>
      <c r="R96" s="120" t="s">
        <v>2807</v>
      </c>
      <c r="S96" s="84"/>
      <c r="T96" s="474"/>
      <c r="U96" s="474"/>
      <c r="V96" s="474"/>
      <c r="W96" s="474"/>
      <c r="X96" s="474"/>
      <c r="Y96" s="474"/>
      <c r="Z96" s="474"/>
      <c r="AA96" s="474"/>
      <c r="AB96" s="474"/>
      <c r="AC96" s="474"/>
      <c r="AD96" s="474"/>
      <c r="AE96" s="474"/>
      <c r="AF96" s="474"/>
      <c r="AG96" s="474"/>
      <c r="AH96" s="474"/>
      <c r="AI96" s="474"/>
      <c r="AJ96" s="474"/>
      <c r="AK96" s="474"/>
      <c r="AL96" s="474"/>
      <c r="AM96" s="474"/>
      <c r="AN96" s="474"/>
      <c r="AO96" s="474"/>
      <c r="AP96" s="474"/>
    </row>
    <row r="97">
      <c r="A97" s="426">
        <v>59.0</v>
      </c>
      <c r="B97" s="572" t="s">
        <v>3049</v>
      </c>
      <c r="C97" s="586" t="s">
        <v>3050</v>
      </c>
      <c r="D97" s="531">
        <v>6380000.0</v>
      </c>
      <c r="E97" s="156" t="s">
        <v>3051</v>
      </c>
      <c r="F97" s="582"/>
      <c r="G97" s="227" t="s">
        <v>2495</v>
      </c>
      <c r="H97" s="227" t="s">
        <v>2495</v>
      </c>
      <c r="I97" s="120"/>
      <c r="J97" s="227" t="s">
        <v>2495</v>
      </c>
      <c r="K97" s="120"/>
      <c r="L97" s="227" t="s">
        <v>2495</v>
      </c>
      <c r="M97" s="227" t="s">
        <v>2495</v>
      </c>
      <c r="N97" s="120"/>
      <c r="O97" s="226"/>
      <c r="P97" s="158" t="s">
        <v>2899</v>
      </c>
      <c r="Q97" s="478" t="s">
        <v>3052</v>
      </c>
      <c r="R97" s="120" t="s">
        <v>2807</v>
      </c>
      <c r="S97" s="84"/>
      <c r="T97" s="474"/>
      <c r="U97" s="474"/>
      <c r="V97" s="474"/>
      <c r="W97" s="474"/>
      <c r="X97" s="474"/>
      <c r="Y97" s="474"/>
      <c r="Z97" s="474"/>
      <c r="AA97" s="474"/>
      <c r="AB97" s="474"/>
      <c r="AC97" s="474"/>
      <c r="AD97" s="474"/>
      <c r="AE97" s="474"/>
      <c r="AF97" s="474"/>
      <c r="AG97" s="474"/>
      <c r="AH97" s="474"/>
      <c r="AI97" s="474"/>
      <c r="AJ97" s="474"/>
      <c r="AK97" s="474"/>
      <c r="AL97" s="474"/>
      <c r="AM97" s="474"/>
      <c r="AN97" s="474"/>
      <c r="AO97" s="474"/>
      <c r="AP97" s="474"/>
    </row>
    <row r="98">
      <c r="A98" s="426">
        <v>60.0</v>
      </c>
      <c r="B98" s="572" t="s">
        <v>206</v>
      </c>
      <c r="C98" s="156" t="s">
        <v>104</v>
      </c>
      <c r="D98" s="531">
        <v>6380000.0</v>
      </c>
      <c r="E98" s="156" t="s">
        <v>3053</v>
      </c>
      <c r="F98" s="582"/>
      <c r="G98" s="227" t="s">
        <v>2495</v>
      </c>
      <c r="H98" s="120"/>
      <c r="I98" s="227" t="s">
        <v>2495</v>
      </c>
      <c r="J98" s="120"/>
      <c r="K98" s="227" t="s">
        <v>2495</v>
      </c>
      <c r="L98" s="227" t="s">
        <v>2495</v>
      </c>
      <c r="M98" s="227" t="s">
        <v>2495</v>
      </c>
      <c r="N98" s="120"/>
      <c r="O98" s="226"/>
      <c r="P98" s="158" t="s">
        <v>2899</v>
      </c>
      <c r="Q98" s="478" t="s">
        <v>2995</v>
      </c>
      <c r="R98" s="120" t="s">
        <v>2807</v>
      </c>
      <c r="S98" s="84"/>
      <c r="T98" s="474"/>
      <c r="U98" s="474"/>
      <c r="V98" s="474"/>
      <c r="W98" s="474"/>
      <c r="X98" s="474"/>
      <c r="Y98" s="474"/>
      <c r="Z98" s="474"/>
      <c r="AA98" s="474"/>
      <c r="AB98" s="474"/>
      <c r="AC98" s="474"/>
      <c r="AD98" s="474"/>
      <c r="AE98" s="474"/>
      <c r="AF98" s="474"/>
      <c r="AG98" s="474"/>
      <c r="AH98" s="474"/>
      <c r="AI98" s="474"/>
      <c r="AJ98" s="474"/>
      <c r="AK98" s="474"/>
      <c r="AL98" s="474"/>
      <c r="AM98" s="474"/>
      <c r="AN98" s="474"/>
      <c r="AO98" s="474"/>
      <c r="AP98" s="474"/>
    </row>
    <row r="99">
      <c r="A99" s="426">
        <v>61.0</v>
      </c>
      <c r="B99" s="572" t="s">
        <v>3054</v>
      </c>
      <c r="C99" s="156" t="s">
        <v>104</v>
      </c>
      <c r="D99" s="531">
        <v>6380000.0</v>
      </c>
      <c r="E99" s="156" t="s">
        <v>3055</v>
      </c>
      <c r="F99" s="582"/>
      <c r="G99" s="227" t="s">
        <v>2495</v>
      </c>
      <c r="H99" s="120"/>
      <c r="I99" s="227" t="s">
        <v>2495</v>
      </c>
      <c r="J99" s="227" t="s">
        <v>2495</v>
      </c>
      <c r="K99" s="227" t="s">
        <v>2495</v>
      </c>
      <c r="L99" s="227" t="s">
        <v>2495</v>
      </c>
      <c r="M99" s="227" t="s">
        <v>2495</v>
      </c>
      <c r="N99" s="120"/>
      <c r="O99" s="178"/>
      <c r="P99" s="158" t="s">
        <v>2899</v>
      </c>
      <c r="Q99" s="478" t="s">
        <v>2995</v>
      </c>
      <c r="R99" s="120" t="s">
        <v>2807</v>
      </c>
      <c r="S99" s="84"/>
      <c r="T99" s="474"/>
      <c r="U99" s="474"/>
      <c r="V99" s="474"/>
      <c r="W99" s="474"/>
      <c r="X99" s="474"/>
      <c r="Y99" s="474"/>
      <c r="Z99" s="474"/>
      <c r="AA99" s="474"/>
      <c r="AB99" s="474"/>
      <c r="AC99" s="474"/>
      <c r="AD99" s="474"/>
      <c r="AE99" s="474"/>
      <c r="AF99" s="474"/>
      <c r="AG99" s="474"/>
      <c r="AH99" s="474"/>
      <c r="AI99" s="474"/>
      <c r="AJ99" s="474"/>
      <c r="AK99" s="474"/>
      <c r="AL99" s="474"/>
      <c r="AM99" s="474"/>
      <c r="AN99" s="474"/>
      <c r="AO99" s="474"/>
      <c r="AP99" s="474"/>
    </row>
    <row r="100">
      <c r="A100" s="426">
        <v>62.0</v>
      </c>
      <c r="B100" s="573" t="s">
        <v>3056</v>
      </c>
      <c r="C100" s="571" t="s">
        <v>2992</v>
      </c>
      <c r="D100" s="569">
        <v>3380000.0</v>
      </c>
      <c r="E100" s="156" t="s">
        <v>3057</v>
      </c>
      <c r="F100" s="582"/>
      <c r="G100" s="227" t="s">
        <v>2495</v>
      </c>
      <c r="H100" s="120"/>
      <c r="I100" s="227" t="s">
        <v>2495</v>
      </c>
      <c r="J100" s="227" t="s">
        <v>2495</v>
      </c>
      <c r="K100" s="120"/>
      <c r="L100" s="227" t="s">
        <v>2495</v>
      </c>
      <c r="M100" s="227" t="s">
        <v>2495</v>
      </c>
      <c r="N100" s="120"/>
      <c r="O100" s="178" t="s">
        <v>3058</v>
      </c>
      <c r="P100" s="158" t="s">
        <v>2899</v>
      </c>
      <c r="Q100" s="478" t="s">
        <v>2995</v>
      </c>
      <c r="R100" s="120" t="s">
        <v>2807</v>
      </c>
      <c r="S100" s="84"/>
      <c r="T100" s="474"/>
      <c r="U100" s="474"/>
      <c r="V100" s="474"/>
      <c r="W100" s="474"/>
      <c r="X100" s="474"/>
      <c r="Y100" s="474"/>
      <c r="Z100" s="474"/>
      <c r="AA100" s="474"/>
      <c r="AB100" s="474"/>
      <c r="AC100" s="474"/>
      <c r="AD100" s="474"/>
      <c r="AE100" s="474"/>
      <c r="AF100" s="474"/>
      <c r="AG100" s="474"/>
      <c r="AH100" s="474"/>
      <c r="AI100" s="474"/>
      <c r="AJ100" s="474"/>
      <c r="AK100" s="474"/>
      <c r="AL100" s="474"/>
      <c r="AM100" s="474"/>
      <c r="AN100" s="474"/>
      <c r="AO100" s="474"/>
      <c r="AP100" s="474"/>
    </row>
    <row r="101">
      <c r="A101" s="426">
        <v>63.0</v>
      </c>
      <c r="B101" s="572" t="s">
        <v>3059</v>
      </c>
      <c r="C101" s="120" t="s">
        <v>104</v>
      </c>
      <c r="D101" s="587">
        <v>6380000.0</v>
      </c>
      <c r="E101" s="156" t="s">
        <v>3060</v>
      </c>
      <c r="F101" s="582"/>
      <c r="G101" s="535" t="s">
        <v>2495</v>
      </c>
      <c r="H101" s="535" t="s">
        <v>2495</v>
      </c>
      <c r="I101" s="535" t="s">
        <v>2495</v>
      </c>
      <c r="J101" s="535" t="s">
        <v>2495</v>
      </c>
      <c r="K101" s="496"/>
      <c r="L101" s="535" t="s">
        <v>2495</v>
      </c>
      <c r="M101" s="535" t="s">
        <v>2495</v>
      </c>
      <c r="N101" s="496"/>
      <c r="O101" s="178" t="s">
        <v>3061</v>
      </c>
      <c r="P101" s="158" t="s">
        <v>2899</v>
      </c>
      <c r="Q101" s="478" t="s">
        <v>2995</v>
      </c>
      <c r="R101" s="120" t="s">
        <v>2807</v>
      </c>
      <c r="S101" s="84"/>
      <c r="T101" s="474"/>
      <c r="U101" s="474"/>
      <c r="V101" s="474"/>
      <c r="W101" s="474"/>
      <c r="X101" s="474"/>
      <c r="Y101" s="474"/>
      <c r="Z101" s="474"/>
      <c r="AA101" s="474"/>
      <c r="AB101" s="474"/>
      <c r="AC101" s="474"/>
      <c r="AD101" s="474"/>
      <c r="AE101" s="474"/>
      <c r="AF101" s="474"/>
      <c r="AG101" s="474"/>
      <c r="AH101" s="474"/>
      <c r="AI101" s="474"/>
      <c r="AJ101" s="474"/>
      <c r="AK101" s="474"/>
      <c r="AL101" s="474"/>
      <c r="AM101" s="474"/>
      <c r="AN101" s="474"/>
      <c r="AO101" s="474"/>
      <c r="AP101" s="474"/>
    </row>
    <row r="102">
      <c r="A102" s="426">
        <v>64.0</v>
      </c>
      <c r="B102" s="572" t="s">
        <v>3062</v>
      </c>
      <c r="C102" s="588" t="s">
        <v>3050</v>
      </c>
      <c r="D102" s="589">
        <v>6380000.0</v>
      </c>
      <c r="E102" s="156" t="s">
        <v>3063</v>
      </c>
      <c r="F102" s="582"/>
      <c r="G102" s="535" t="s">
        <v>2495</v>
      </c>
      <c r="H102" s="496"/>
      <c r="I102" s="496"/>
      <c r="J102" s="496"/>
      <c r="K102" s="535" t="s">
        <v>2495</v>
      </c>
      <c r="L102" s="535" t="s">
        <v>2495</v>
      </c>
      <c r="M102" s="535" t="s">
        <v>2495</v>
      </c>
      <c r="N102" s="496"/>
      <c r="O102" s="178" t="s">
        <v>3064</v>
      </c>
      <c r="P102" s="158" t="s">
        <v>2899</v>
      </c>
      <c r="Q102" s="478" t="s">
        <v>3052</v>
      </c>
      <c r="R102" s="120" t="s">
        <v>2807</v>
      </c>
      <c r="S102" s="84"/>
      <c r="T102" s="474"/>
      <c r="U102" s="474"/>
      <c r="V102" s="474"/>
      <c r="W102" s="474"/>
      <c r="X102" s="474"/>
      <c r="Y102" s="474"/>
      <c r="Z102" s="474"/>
      <c r="AA102" s="474"/>
      <c r="AB102" s="474"/>
      <c r="AC102" s="474"/>
      <c r="AD102" s="474"/>
      <c r="AE102" s="474"/>
      <c r="AF102" s="474"/>
      <c r="AG102" s="474"/>
      <c r="AH102" s="474"/>
      <c r="AI102" s="474"/>
      <c r="AJ102" s="474"/>
      <c r="AK102" s="474"/>
      <c r="AL102" s="474"/>
      <c r="AM102" s="474"/>
      <c r="AN102" s="474"/>
      <c r="AO102" s="474"/>
      <c r="AP102" s="474"/>
    </row>
    <row r="103">
      <c r="A103" s="426">
        <v>65.0</v>
      </c>
      <c r="B103" s="572" t="s">
        <v>3065</v>
      </c>
      <c r="C103" s="591" t="s">
        <v>2992</v>
      </c>
      <c r="D103" s="587">
        <v>6380000.0</v>
      </c>
      <c r="E103" s="156" t="s">
        <v>3066</v>
      </c>
      <c r="F103" s="582"/>
      <c r="G103" s="535" t="s">
        <v>2495</v>
      </c>
      <c r="H103" s="120"/>
      <c r="I103" s="535" t="s">
        <v>2495</v>
      </c>
      <c r="J103" s="120"/>
      <c r="K103" s="535" t="s">
        <v>2495</v>
      </c>
      <c r="L103" s="535" t="s">
        <v>2495</v>
      </c>
      <c r="M103" s="535" t="s">
        <v>2495</v>
      </c>
      <c r="N103" s="120"/>
      <c r="O103" s="226"/>
      <c r="P103" s="158" t="s">
        <v>2899</v>
      </c>
      <c r="Q103" s="478" t="s">
        <v>2995</v>
      </c>
      <c r="R103" s="120" t="s">
        <v>2807</v>
      </c>
      <c r="S103" s="84"/>
      <c r="T103" s="474"/>
      <c r="U103" s="474"/>
      <c r="V103" s="474"/>
      <c r="W103" s="474"/>
      <c r="X103" s="474"/>
      <c r="Y103" s="474"/>
      <c r="Z103" s="474"/>
      <c r="AA103" s="474"/>
      <c r="AB103" s="474"/>
      <c r="AC103" s="474"/>
      <c r="AD103" s="474"/>
      <c r="AE103" s="474"/>
      <c r="AF103" s="474"/>
      <c r="AG103" s="474"/>
      <c r="AH103" s="474"/>
      <c r="AI103" s="474"/>
      <c r="AJ103" s="474"/>
      <c r="AK103" s="474"/>
      <c r="AL103" s="474"/>
      <c r="AM103" s="474"/>
      <c r="AN103" s="474"/>
      <c r="AO103" s="474"/>
      <c r="AP103" s="474"/>
    </row>
    <row r="104">
      <c r="A104" s="426">
        <v>66.0</v>
      </c>
      <c r="B104" s="572" t="s">
        <v>293</v>
      </c>
      <c r="C104" s="588" t="s">
        <v>3050</v>
      </c>
      <c r="D104" s="587">
        <v>6380000.0</v>
      </c>
      <c r="E104" s="120" t="s">
        <v>3067</v>
      </c>
      <c r="F104" s="582"/>
      <c r="G104" s="532" t="s">
        <v>2875</v>
      </c>
      <c r="H104" s="532" t="s">
        <v>2875</v>
      </c>
      <c r="I104" s="532" t="s">
        <v>2875</v>
      </c>
      <c r="J104" s="532" t="s">
        <v>2875</v>
      </c>
      <c r="K104" s="532" t="s">
        <v>2875</v>
      </c>
      <c r="L104" s="532" t="s">
        <v>2875</v>
      </c>
      <c r="M104" s="532" t="s">
        <v>2875</v>
      </c>
      <c r="N104" s="532" t="s">
        <v>2875</v>
      </c>
      <c r="O104" s="226"/>
      <c r="P104" s="120" t="s">
        <v>3068</v>
      </c>
      <c r="Q104" s="592" t="s">
        <v>3052</v>
      </c>
      <c r="R104" s="120" t="s">
        <v>2807</v>
      </c>
      <c r="S104" s="84"/>
      <c r="T104" s="474"/>
      <c r="U104" s="474"/>
      <c r="V104" s="474"/>
      <c r="W104" s="474"/>
      <c r="X104" s="474"/>
      <c r="Y104" s="474"/>
      <c r="Z104" s="474"/>
      <c r="AA104" s="474"/>
      <c r="AB104" s="474"/>
      <c r="AC104" s="474"/>
      <c r="AD104" s="474"/>
      <c r="AE104" s="474"/>
      <c r="AF104" s="474"/>
      <c r="AG104" s="474"/>
      <c r="AH104" s="474"/>
      <c r="AI104" s="474"/>
      <c r="AJ104" s="474"/>
      <c r="AK104" s="474"/>
      <c r="AL104" s="474"/>
      <c r="AM104" s="474"/>
      <c r="AN104" s="474"/>
      <c r="AO104" s="474"/>
      <c r="AP104" s="474"/>
    </row>
    <row r="105">
      <c r="A105" s="426">
        <v>67.0</v>
      </c>
      <c r="B105" s="572" t="s">
        <v>3069</v>
      </c>
      <c r="C105" s="591" t="s">
        <v>2992</v>
      </c>
      <c r="D105" s="587">
        <v>6380000.0</v>
      </c>
      <c r="E105" s="120" t="s">
        <v>3070</v>
      </c>
      <c r="F105" s="582"/>
      <c r="G105" s="535" t="s">
        <v>2801</v>
      </c>
      <c r="H105" s="535" t="s">
        <v>2801</v>
      </c>
      <c r="I105" s="535" t="s">
        <v>2801</v>
      </c>
      <c r="J105" s="535" t="s">
        <v>2801</v>
      </c>
      <c r="K105" s="496"/>
      <c r="L105" s="535" t="s">
        <v>2801</v>
      </c>
      <c r="M105" s="535" t="s">
        <v>2801</v>
      </c>
      <c r="N105" s="496"/>
      <c r="O105" s="226"/>
      <c r="P105" s="227" t="s">
        <v>2899</v>
      </c>
      <c r="Q105" s="592" t="s">
        <v>2995</v>
      </c>
      <c r="R105" s="120" t="s">
        <v>2807</v>
      </c>
      <c r="S105" s="84"/>
      <c r="T105" s="474"/>
      <c r="U105" s="474"/>
      <c r="V105" s="474"/>
      <c r="W105" s="474"/>
      <c r="X105" s="474"/>
      <c r="Y105" s="474"/>
      <c r="Z105" s="474"/>
      <c r="AA105" s="474"/>
      <c r="AB105" s="474"/>
      <c r="AC105" s="474"/>
      <c r="AD105" s="474"/>
      <c r="AE105" s="474"/>
      <c r="AF105" s="474"/>
      <c r="AG105" s="474"/>
      <c r="AH105" s="474"/>
      <c r="AI105" s="474"/>
      <c r="AJ105" s="474"/>
      <c r="AK105" s="474"/>
      <c r="AL105" s="474"/>
      <c r="AM105" s="474"/>
      <c r="AN105" s="474"/>
      <c r="AO105" s="474"/>
      <c r="AP105" s="474"/>
    </row>
    <row r="106">
      <c r="A106" s="426">
        <v>68.0</v>
      </c>
      <c r="B106" s="572" t="s">
        <v>3071</v>
      </c>
      <c r="C106" s="593" t="s">
        <v>2940</v>
      </c>
      <c r="D106" s="587">
        <v>6380000.0</v>
      </c>
      <c r="E106" s="120" t="s">
        <v>3072</v>
      </c>
      <c r="F106" s="582"/>
      <c r="G106" s="227" t="s">
        <v>2495</v>
      </c>
      <c r="H106" s="120"/>
      <c r="I106" s="227" t="s">
        <v>2495</v>
      </c>
      <c r="J106" s="227" t="s">
        <v>2495</v>
      </c>
      <c r="K106" s="227" t="s">
        <v>2495</v>
      </c>
      <c r="L106" s="227" t="s">
        <v>2495</v>
      </c>
      <c r="M106" s="227" t="s">
        <v>2495</v>
      </c>
      <c r="N106" s="120"/>
      <c r="O106" s="226"/>
      <c r="P106" s="227" t="s">
        <v>3073</v>
      </c>
      <c r="Q106" s="592" t="s">
        <v>2995</v>
      </c>
      <c r="R106" s="120" t="s">
        <v>2807</v>
      </c>
      <c r="S106" s="84"/>
      <c r="T106" s="474"/>
      <c r="U106" s="474"/>
      <c r="V106" s="474"/>
      <c r="W106" s="474"/>
      <c r="X106" s="474"/>
      <c r="Y106" s="474"/>
      <c r="Z106" s="474"/>
      <c r="AA106" s="474"/>
      <c r="AB106" s="474"/>
      <c r="AC106" s="474"/>
      <c r="AD106" s="474"/>
      <c r="AE106" s="474"/>
      <c r="AF106" s="474"/>
      <c r="AG106" s="474"/>
      <c r="AH106" s="474"/>
      <c r="AI106" s="474"/>
      <c r="AJ106" s="474"/>
      <c r="AK106" s="474"/>
      <c r="AL106" s="474"/>
      <c r="AM106" s="474"/>
      <c r="AN106" s="474"/>
      <c r="AO106" s="474"/>
      <c r="AP106" s="474"/>
    </row>
    <row r="107">
      <c r="A107" s="426">
        <v>69.0</v>
      </c>
      <c r="B107" s="572" t="s">
        <v>3074</v>
      </c>
      <c r="C107" s="593" t="s">
        <v>2940</v>
      </c>
      <c r="D107" s="589">
        <v>6380000.0</v>
      </c>
      <c r="E107" s="120" t="s">
        <v>3075</v>
      </c>
      <c r="F107" s="582"/>
      <c r="G107" s="227" t="s">
        <v>2495</v>
      </c>
      <c r="H107" s="227" t="s">
        <v>2495</v>
      </c>
      <c r="I107" s="120"/>
      <c r="J107" s="227" t="s">
        <v>2495</v>
      </c>
      <c r="K107" s="120"/>
      <c r="L107" s="227" t="s">
        <v>2495</v>
      </c>
      <c r="M107" s="227" t="s">
        <v>2495</v>
      </c>
      <c r="N107" s="120"/>
      <c r="O107" s="226"/>
      <c r="P107" s="158" t="s">
        <v>2899</v>
      </c>
      <c r="Q107" s="592" t="s">
        <v>2995</v>
      </c>
      <c r="R107" s="120" t="s">
        <v>2807</v>
      </c>
      <c r="S107" s="84"/>
      <c r="T107" s="474"/>
      <c r="U107" s="474"/>
      <c r="V107" s="474"/>
      <c r="W107" s="474"/>
      <c r="X107" s="474"/>
      <c r="Y107" s="474"/>
      <c r="Z107" s="474"/>
      <c r="AA107" s="474"/>
      <c r="AB107" s="474"/>
      <c r="AC107" s="474"/>
      <c r="AD107" s="474"/>
      <c r="AE107" s="474"/>
      <c r="AF107" s="474"/>
      <c r="AG107" s="474"/>
      <c r="AH107" s="474"/>
      <c r="AI107" s="474"/>
      <c r="AJ107" s="474"/>
      <c r="AK107" s="474"/>
      <c r="AL107" s="474"/>
      <c r="AM107" s="474"/>
      <c r="AN107" s="474"/>
      <c r="AO107" s="474"/>
      <c r="AP107" s="474"/>
    </row>
    <row r="108">
      <c r="A108" s="426">
        <v>70.0</v>
      </c>
      <c r="B108" s="572" t="s">
        <v>3076</v>
      </c>
      <c r="C108" s="509" t="s">
        <v>104</v>
      </c>
      <c r="D108" s="587">
        <v>2080000.0</v>
      </c>
      <c r="E108" s="120" t="s">
        <v>3077</v>
      </c>
      <c r="F108" s="474"/>
      <c r="G108" s="227" t="s">
        <v>2495</v>
      </c>
      <c r="H108" s="227"/>
      <c r="I108" s="227" t="s">
        <v>2495</v>
      </c>
      <c r="J108" s="227" t="s">
        <v>2495</v>
      </c>
      <c r="K108" s="227" t="s">
        <v>2495</v>
      </c>
      <c r="L108" s="227" t="s">
        <v>2495</v>
      </c>
      <c r="M108" s="227" t="s">
        <v>2495</v>
      </c>
      <c r="N108" s="227"/>
      <c r="O108" s="226"/>
      <c r="P108" s="158" t="s">
        <v>3078</v>
      </c>
      <c r="Q108" s="592" t="s">
        <v>2995</v>
      </c>
      <c r="R108" s="120" t="s">
        <v>2807</v>
      </c>
      <c r="S108" s="84"/>
      <c r="T108" s="474"/>
      <c r="U108" s="474"/>
      <c r="V108" s="474"/>
      <c r="W108" s="474"/>
      <c r="X108" s="474"/>
      <c r="Y108" s="474"/>
      <c r="Z108" s="474"/>
      <c r="AA108" s="474"/>
      <c r="AB108" s="474"/>
      <c r="AC108" s="474"/>
      <c r="AD108" s="474"/>
      <c r="AE108" s="474"/>
      <c r="AF108" s="474"/>
      <c r="AG108" s="474"/>
      <c r="AH108" s="474"/>
      <c r="AI108" s="474"/>
      <c r="AJ108" s="474"/>
      <c r="AK108" s="474"/>
      <c r="AL108" s="474"/>
      <c r="AM108" s="474"/>
      <c r="AN108" s="474"/>
      <c r="AO108" s="474"/>
      <c r="AP108" s="474"/>
    </row>
    <row r="109">
      <c r="A109" s="426">
        <v>71.0</v>
      </c>
      <c r="B109" s="572" t="s">
        <v>3079</v>
      </c>
      <c r="C109" s="513" t="s">
        <v>2940</v>
      </c>
      <c r="D109" s="589">
        <v>6380000.0</v>
      </c>
      <c r="E109" s="120" t="s">
        <v>3080</v>
      </c>
      <c r="F109" s="474"/>
      <c r="G109" s="227" t="s">
        <v>2495</v>
      </c>
      <c r="H109" s="227" t="s">
        <v>2495</v>
      </c>
      <c r="I109" s="120"/>
      <c r="J109" s="227" t="s">
        <v>2495</v>
      </c>
      <c r="K109" s="120"/>
      <c r="L109" s="227" t="s">
        <v>2495</v>
      </c>
      <c r="M109" s="227" t="s">
        <v>2495</v>
      </c>
      <c r="N109" s="120"/>
      <c r="O109" s="226"/>
      <c r="P109" s="158" t="s">
        <v>2899</v>
      </c>
      <c r="Q109" s="592" t="s">
        <v>2995</v>
      </c>
      <c r="R109" s="120" t="s">
        <v>2807</v>
      </c>
      <c r="S109" s="84"/>
      <c r="T109" s="474"/>
      <c r="U109" s="474"/>
      <c r="V109" s="474"/>
      <c r="W109" s="474"/>
      <c r="X109" s="474"/>
      <c r="Y109" s="474"/>
      <c r="Z109" s="474"/>
      <c r="AA109" s="474"/>
      <c r="AB109" s="474"/>
      <c r="AC109" s="474"/>
      <c r="AD109" s="474"/>
      <c r="AE109" s="474"/>
      <c r="AF109" s="474"/>
      <c r="AG109" s="474"/>
      <c r="AH109" s="474"/>
      <c r="AI109" s="474"/>
      <c r="AJ109" s="474"/>
      <c r="AK109" s="474"/>
      <c r="AL109" s="474"/>
      <c r="AM109" s="474"/>
      <c r="AN109" s="474"/>
      <c r="AO109" s="474"/>
      <c r="AP109" s="474"/>
    </row>
    <row r="110">
      <c r="A110" s="426">
        <v>72.0</v>
      </c>
      <c r="B110" s="572" t="s">
        <v>3081</v>
      </c>
      <c r="C110" s="591" t="s">
        <v>2992</v>
      </c>
      <c r="D110" s="589">
        <v>6380000.0</v>
      </c>
      <c r="E110" s="120" t="s">
        <v>3082</v>
      </c>
      <c r="F110" s="474"/>
      <c r="G110" s="227" t="s">
        <v>2495</v>
      </c>
      <c r="H110" s="227" t="s">
        <v>2495</v>
      </c>
      <c r="I110" s="120"/>
      <c r="J110" s="227" t="s">
        <v>2495</v>
      </c>
      <c r="K110" s="120"/>
      <c r="L110" s="227" t="s">
        <v>2495</v>
      </c>
      <c r="M110" s="227" t="s">
        <v>2495</v>
      </c>
      <c r="N110" s="120"/>
      <c r="O110" s="226"/>
      <c r="P110" s="158" t="s">
        <v>2899</v>
      </c>
      <c r="Q110" s="592" t="s">
        <v>2995</v>
      </c>
      <c r="R110" s="120" t="s">
        <v>2807</v>
      </c>
      <c r="S110" s="84"/>
      <c r="T110" s="474"/>
      <c r="U110" s="474"/>
      <c r="V110" s="474"/>
      <c r="W110" s="474"/>
      <c r="X110" s="474"/>
      <c r="Y110" s="474"/>
      <c r="Z110" s="474"/>
      <c r="AA110" s="474"/>
      <c r="AB110" s="474"/>
      <c r="AC110" s="474"/>
      <c r="AD110" s="474"/>
      <c r="AE110" s="474"/>
      <c r="AF110" s="474"/>
      <c r="AG110" s="474"/>
      <c r="AH110" s="474"/>
      <c r="AI110" s="474"/>
      <c r="AJ110" s="474"/>
      <c r="AK110" s="474"/>
      <c r="AL110" s="474"/>
      <c r="AM110" s="474"/>
      <c r="AN110" s="474"/>
      <c r="AO110" s="474"/>
      <c r="AP110" s="474"/>
    </row>
    <row r="111">
      <c r="A111" s="426">
        <v>73.0</v>
      </c>
      <c r="B111" s="572" t="s">
        <v>3083</v>
      </c>
      <c r="C111" s="509" t="s">
        <v>104</v>
      </c>
      <c r="D111" s="587">
        <v>6380000.0</v>
      </c>
      <c r="E111" s="120" t="s">
        <v>3084</v>
      </c>
      <c r="F111" s="474"/>
      <c r="G111" s="227" t="s">
        <v>2495</v>
      </c>
      <c r="H111" s="227"/>
      <c r="I111" s="227" t="s">
        <v>2495</v>
      </c>
      <c r="J111" s="227" t="s">
        <v>2495</v>
      </c>
      <c r="K111" s="227" t="s">
        <v>2495</v>
      </c>
      <c r="L111" s="227" t="s">
        <v>2495</v>
      </c>
      <c r="M111" s="227" t="s">
        <v>2495</v>
      </c>
      <c r="N111" s="120"/>
      <c r="O111" s="178" t="s">
        <v>3085</v>
      </c>
      <c r="P111" s="227" t="s">
        <v>2899</v>
      </c>
      <c r="Q111" s="592" t="s">
        <v>2995</v>
      </c>
      <c r="R111" s="120" t="s">
        <v>2807</v>
      </c>
      <c r="S111" s="84"/>
      <c r="T111" s="474"/>
      <c r="U111" s="474"/>
      <c r="V111" s="474"/>
      <c r="W111" s="474"/>
      <c r="X111" s="474"/>
      <c r="Y111" s="474"/>
      <c r="Z111" s="474"/>
      <c r="AA111" s="474"/>
      <c r="AB111" s="474"/>
      <c r="AC111" s="474"/>
      <c r="AD111" s="474"/>
      <c r="AE111" s="474"/>
      <c r="AF111" s="474"/>
      <c r="AG111" s="474"/>
      <c r="AH111" s="474"/>
      <c r="AI111" s="474"/>
      <c r="AJ111" s="474"/>
      <c r="AK111" s="474"/>
      <c r="AL111" s="474"/>
      <c r="AM111" s="474"/>
      <c r="AN111" s="474"/>
      <c r="AO111" s="474"/>
      <c r="AP111" s="474"/>
    </row>
    <row r="112">
      <c r="A112" s="426">
        <v>74.0</v>
      </c>
      <c r="B112" s="572" t="s">
        <v>3086</v>
      </c>
      <c r="C112" s="588" t="s">
        <v>3050</v>
      </c>
      <c r="D112" s="587">
        <v>6380000.0</v>
      </c>
      <c r="E112" s="120" t="s">
        <v>3087</v>
      </c>
      <c r="F112" s="474"/>
      <c r="G112" s="227" t="s">
        <v>2495</v>
      </c>
      <c r="H112" s="120"/>
      <c r="I112" s="227" t="s">
        <v>2495</v>
      </c>
      <c r="J112" s="227" t="s">
        <v>2495</v>
      </c>
      <c r="K112" s="227" t="s">
        <v>2495</v>
      </c>
      <c r="L112" s="227" t="s">
        <v>2495</v>
      </c>
      <c r="M112" s="227" t="s">
        <v>2495</v>
      </c>
      <c r="N112" s="120"/>
      <c r="O112" s="178" t="s">
        <v>3088</v>
      </c>
      <c r="P112" s="227" t="s">
        <v>3089</v>
      </c>
      <c r="Q112" s="592" t="s">
        <v>3052</v>
      </c>
      <c r="R112" s="120" t="s">
        <v>2807</v>
      </c>
      <c r="S112" s="84"/>
      <c r="T112" s="474"/>
      <c r="U112" s="474"/>
      <c r="V112" s="474"/>
      <c r="W112" s="474"/>
      <c r="X112" s="474"/>
      <c r="Y112" s="474"/>
      <c r="Z112" s="474"/>
      <c r="AA112" s="474"/>
      <c r="AB112" s="474"/>
      <c r="AC112" s="474"/>
      <c r="AD112" s="474"/>
      <c r="AE112" s="474"/>
      <c r="AF112" s="474"/>
      <c r="AG112" s="474"/>
      <c r="AH112" s="474"/>
      <c r="AI112" s="474"/>
      <c r="AJ112" s="474"/>
      <c r="AK112" s="474"/>
      <c r="AL112" s="474"/>
      <c r="AM112" s="474"/>
      <c r="AN112" s="474"/>
      <c r="AO112" s="474"/>
      <c r="AP112" s="474"/>
    </row>
    <row r="113">
      <c r="A113" s="426">
        <v>75.0</v>
      </c>
      <c r="B113" s="572" t="s">
        <v>3090</v>
      </c>
      <c r="C113" s="513" t="s">
        <v>2940</v>
      </c>
      <c r="D113" s="587">
        <v>2080000.0</v>
      </c>
      <c r="E113" s="120" t="s">
        <v>3091</v>
      </c>
      <c r="F113" s="474"/>
      <c r="G113" s="227" t="s">
        <v>2495</v>
      </c>
      <c r="H113" s="227" t="s">
        <v>2495</v>
      </c>
      <c r="I113" s="120"/>
      <c r="J113" s="227" t="s">
        <v>2495</v>
      </c>
      <c r="K113" s="120"/>
      <c r="L113" s="227" t="s">
        <v>2495</v>
      </c>
      <c r="M113" s="227" t="s">
        <v>2495</v>
      </c>
      <c r="N113" s="120"/>
      <c r="O113" s="226"/>
      <c r="P113" s="158" t="s">
        <v>2899</v>
      </c>
      <c r="Q113" s="592" t="s">
        <v>2995</v>
      </c>
      <c r="R113" s="120" t="s">
        <v>2807</v>
      </c>
      <c r="S113" s="84"/>
      <c r="T113" s="474"/>
      <c r="U113" s="474"/>
      <c r="V113" s="474"/>
      <c r="W113" s="474"/>
      <c r="X113" s="474"/>
      <c r="Y113" s="474"/>
      <c r="Z113" s="474"/>
      <c r="AA113" s="474"/>
      <c r="AB113" s="474"/>
      <c r="AC113" s="474"/>
      <c r="AD113" s="474"/>
      <c r="AE113" s="474"/>
      <c r="AF113" s="474"/>
      <c r="AG113" s="474"/>
      <c r="AH113" s="474"/>
      <c r="AI113" s="474"/>
      <c r="AJ113" s="474"/>
      <c r="AK113" s="474"/>
      <c r="AL113" s="474"/>
      <c r="AM113" s="474"/>
      <c r="AN113" s="474"/>
      <c r="AO113" s="474"/>
      <c r="AP113" s="474"/>
    </row>
    <row r="114">
      <c r="A114" s="426">
        <v>76.0</v>
      </c>
      <c r="B114" s="572" t="s">
        <v>1502</v>
      </c>
      <c r="C114" s="509" t="s">
        <v>104</v>
      </c>
      <c r="D114" s="589">
        <v>6380000.0</v>
      </c>
      <c r="E114" s="120" t="s">
        <v>3092</v>
      </c>
      <c r="F114" s="474"/>
      <c r="G114" s="227" t="s">
        <v>2495</v>
      </c>
      <c r="H114" s="120"/>
      <c r="I114" s="227" t="s">
        <v>2495</v>
      </c>
      <c r="J114" s="120"/>
      <c r="K114" s="227" t="s">
        <v>2495</v>
      </c>
      <c r="L114" s="227" t="s">
        <v>2495</v>
      </c>
      <c r="M114" s="227" t="s">
        <v>2495</v>
      </c>
      <c r="N114" s="120"/>
      <c r="O114" s="594"/>
      <c r="P114" s="158" t="s">
        <v>2899</v>
      </c>
      <c r="Q114" s="592" t="s">
        <v>2995</v>
      </c>
      <c r="R114" s="120" t="s">
        <v>2807</v>
      </c>
      <c r="S114" s="84"/>
      <c r="T114" s="474"/>
      <c r="U114" s="474"/>
      <c r="V114" s="474"/>
      <c r="W114" s="474"/>
      <c r="X114" s="474"/>
      <c r="Y114" s="474"/>
      <c r="Z114" s="474"/>
      <c r="AA114" s="474"/>
      <c r="AB114" s="474"/>
      <c r="AC114" s="474"/>
      <c r="AD114" s="474"/>
      <c r="AE114" s="474"/>
      <c r="AF114" s="474"/>
      <c r="AG114" s="474"/>
      <c r="AH114" s="474"/>
      <c r="AI114" s="474"/>
      <c r="AJ114" s="474"/>
      <c r="AK114" s="474"/>
      <c r="AL114" s="474"/>
      <c r="AM114" s="474"/>
      <c r="AN114" s="474"/>
      <c r="AO114" s="474"/>
      <c r="AP114" s="474"/>
    </row>
    <row r="115">
      <c r="A115" s="426">
        <v>77.0</v>
      </c>
      <c r="B115" s="572" t="s">
        <v>3093</v>
      </c>
      <c r="C115" s="591" t="s">
        <v>2992</v>
      </c>
      <c r="D115" s="587">
        <v>6380000.0</v>
      </c>
      <c r="E115" s="120" t="s">
        <v>3094</v>
      </c>
      <c r="F115" s="582"/>
      <c r="G115" s="227" t="s">
        <v>2495</v>
      </c>
      <c r="H115" s="120"/>
      <c r="I115" s="227" t="s">
        <v>2495</v>
      </c>
      <c r="J115" s="120"/>
      <c r="K115" s="227" t="s">
        <v>2495</v>
      </c>
      <c r="L115" s="227" t="s">
        <v>2495</v>
      </c>
      <c r="M115" s="227" t="s">
        <v>2495</v>
      </c>
      <c r="N115" s="120"/>
      <c r="O115" s="226"/>
      <c r="P115" s="158" t="s">
        <v>2899</v>
      </c>
      <c r="Q115" s="595" t="s">
        <v>3095</v>
      </c>
      <c r="R115" s="120" t="s">
        <v>2807</v>
      </c>
      <c r="S115" s="84"/>
      <c r="T115" s="474"/>
      <c r="U115" s="474"/>
      <c r="V115" s="474"/>
      <c r="W115" s="474"/>
      <c r="X115" s="474"/>
      <c r="Y115" s="474"/>
      <c r="Z115" s="474"/>
      <c r="AA115" s="474"/>
      <c r="AB115" s="474"/>
      <c r="AC115" s="474"/>
      <c r="AD115" s="474"/>
      <c r="AE115" s="474"/>
      <c r="AF115" s="474"/>
      <c r="AG115" s="474"/>
      <c r="AH115" s="474"/>
      <c r="AI115" s="474"/>
      <c r="AJ115" s="474"/>
      <c r="AK115" s="474"/>
      <c r="AL115" s="474"/>
      <c r="AM115" s="474"/>
      <c r="AN115" s="474"/>
      <c r="AO115" s="474"/>
      <c r="AP115" s="474"/>
    </row>
    <row r="116">
      <c r="A116" s="426">
        <v>78.0</v>
      </c>
      <c r="B116" s="572" t="s">
        <v>3096</v>
      </c>
      <c r="C116" s="509" t="s">
        <v>104</v>
      </c>
      <c r="D116" s="589">
        <v>6380000.0</v>
      </c>
      <c r="E116" s="120" t="s">
        <v>3097</v>
      </c>
      <c r="F116" s="582"/>
      <c r="G116" s="227" t="s">
        <v>2495</v>
      </c>
      <c r="H116" s="227" t="s">
        <v>2495</v>
      </c>
      <c r="I116" s="120"/>
      <c r="J116" s="227" t="s">
        <v>2495</v>
      </c>
      <c r="K116" s="120"/>
      <c r="L116" s="227" t="s">
        <v>2495</v>
      </c>
      <c r="M116" s="227" t="s">
        <v>2495</v>
      </c>
      <c r="N116" s="120"/>
      <c r="O116" s="226"/>
      <c r="P116" s="158" t="s">
        <v>2899</v>
      </c>
      <c r="Q116" s="592" t="s">
        <v>2995</v>
      </c>
      <c r="R116" s="120" t="s">
        <v>2807</v>
      </c>
      <c r="S116" s="84"/>
      <c r="T116" s="474"/>
      <c r="U116" s="474"/>
      <c r="V116" s="474"/>
      <c r="W116" s="474"/>
      <c r="X116" s="474"/>
      <c r="Y116" s="474"/>
      <c r="Z116" s="474"/>
      <c r="AA116" s="474"/>
      <c r="AB116" s="474"/>
      <c r="AC116" s="474"/>
      <c r="AD116" s="474"/>
      <c r="AE116" s="474"/>
      <c r="AF116" s="474"/>
      <c r="AG116" s="474"/>
      <c r="AH116" s="474"/>
      <c r="AI116" s="474"/>
      <c r="AJ116" s="474"/>
      <c r="AK116" s="474"/>
      <c r="AL116" s="474"/>
      <c r="AM116" s="474"/>
      <c r="AN116" s="474"/>
      <c r="AO116" s="474"/>
      <c r="AP116" s="474"/>
    </row>
    <row r="117">
      <c r="A117" s="426">
        <v>79.0</v>
      </c>
      <c r="B117" s="572" t="s">
        <v>3098</v>
      </c>
      <c r="C117" s="509" t="s">
        <v>104</v>
      </c>
      <c r="D117" s="589">
        <v>4080000.0</v>
      </c>
      <c r="E117" s="120" t="s">
        <v>3099</v>
      </c>
      <c r="F117" s="582"/>
      <c r="G117" s="227" t="s">
        <v>2495</v>
      </c>
      <c r="H117" s="227" t="s">
        <v>2495</v>
      </c>
      <c r="I117" s="120"/>
      <c r="J117" s="227" t="s">
        <v>2495</v>
      </c>
      <c r="K117" s="120"/>
      <c r="L117" s="227" t="s">
        <v>2495</v>
      </c>
      <c r="M117" s="227" t="s">
        <v>2495</v>
      </c>
      <c r="N117" s="120"/>
      <c r="O117" s="178" t="s">
        <v>3100</v>
      </c>
      <c r="P117" s="158" t="s">
        <v>2899</v>
      </c>
      <c r="Q117" s="592" t="s">
        <v>2995</v>
      </c>
      <c r="R117" s="120" t="s">
        <v>2807</v>
      </c>
      <c r="S117" s="84"/>
      <c r="T117" s="474"/>
      <c r="U117" s="474"/>
      <c r="V117" s="474"/>
      <c r="W117" s="474"/>
      <c r="X117" s="474"/>
      <c r="Y117" s="474"/>
      <c r="Z117" s="474"/>
      <c r="AA117" s="474"/>
      <c r="AB117" s="474"/>
      <c r="AC117" s="474"/>
      <c r="AD117" s="474"/>
      <c r="AE117" s="474"/>
      <c r="AF117" s="474"/>
      <c r="AG117" s="474"/>
      <c r="AH117" s="474"/>
      <c r="AI117" s="474"/>
      <c r="AJ117" s="474"/>
      <c r="AK117" s="474"/>
      <c r="AL117" s="474"/>
      <c r="AM117" s="474"/>
      <c r="AN117" s="474"/>
      <c r="AO117" s="474"/>
      <c r="AP117" s="474"/>
    </row>
    <row r="118">
      <c r="A118" s="426">
        <v>80.0</v>
      </c>
      <c r="B118" s="572" t="s">
        <v>3101</v>
      </c>
      <c r="C118" s="588" t="s">
        <v>3050</v>
      </c>
      <c r="D118" s="589">
        <v>6380000.0</v>
      </c>
      <c r="E118" s="120" t="s">
        <v>3102</v>
      </c>
      <c r="F118" s="582"/>
      <c r="G118" s="227" t="s">
        <v>2495</v>
      </c>
      <c r="H118" s="227" t="s">
        <v>2495</v>
      </c>
      <c r="I118" s="120"/>
      <c r="J118" s="227" t="s">
        <v>2495</v>
      </c>
      <c r="K118" s="120"/>
      <c r="L118" s="227" t="s">
        <v>2495</v>
      </c>
      <c r="M118" s="227" t="s">
        <v>2495</v>
      </c>
      <c r="N118" s="120"/>
      <c r="O118" s="226"/>
      <c r="P118" s="158" t="s">
        <v>2899</v>
      </c>
      <c r="Q118" s="592" t="s">
        <v>3052</v>
      </c>
      <c r="R118" s="120" t="s">
        <v>2807</v>
      </c>
      <c r="S118" s="84"/>
      <c r="T118" s="474"/>
      <c r="U118" s="474"/>
      <c r="V118" s="474"/>
      <c r="W118" s="474"/>
      <c r="X118" s="474"/>
      <c r="Y118" s="474"/>
      <c r="Z118" s="474"/>
      <c r="AA118" s="474"/>
      <c r="AB118" s="474"/>
      <c r="AC118" s="474"/>
      <c r="AD118" s="474"/>
      <c r="AE118" s="474"/>
      <c r="AF118" s="474"/>
      <c r="AG118" s="474"/>
      <c r="AH118" s="474"/>
      <c r="AI118" s="474"/>
      <c r="AJ118" s="474"/>
      <c r="AK118" s="474"/>
      <c r="AL118" s="474"/>
      <c r="AM118" s="474"/>
      <c r="AN118" s="474"/>
      <c r="AO118" s="474"/>
      <c r="AP118" s="474"/>
    </row>
    <row r="119">
      <c r="A119" s="426">
        <v>81.0</v>
      </c>
      <c r="B119" s="572" t="s">
        <v>3103</v>
      </c>
      <c r="C119" s="509" t="s">
        <v>104</v>
      </c>
      <c r="D119" s="587">
        <v>6380000.0</v>
      </c>
      <c r="E119" s="120" t="s">
        <v>3104</v>
      </c>
      <c r="F119" s="582"/>
      <c r="G119" s="227" t="s">
        <v>2495</v>
      </c>
      <c r="H119" s="227" t="s">
        <v>2495</v>
      </c>
      <c r="I119" s="120"/>
      <c r="J119" s="227" t="s">
        <v>2495</v>
      </c>
      <c r="K119" s="120"/>
      <c r="L119" s="227" t="s">
        <v>2495</v>
      </c>
      <c r="M119" s="227" t="s">
        <v>2495</v>
      </c>
      <c r="N119" s="120"/>
      <c r="O119" s="178" t="s">
        <v>3105</v>
      </c>
      <c r="P119" s="158" t="s">
        <v>2899</v>
      </c>
      <c r="Q119" s="592" t="s">
        <v>2995</v>
      </c>
      <c r="R119" s="120" t="s">
        <v>2807</v>
      </c>
      <c r="S119" s="84"/>
      <c r="T119" s="474"/>
      <c r="U119" s="474"/>
      <c r="V119" s="474"/>
      <c r="W119" s="474"/>
      <c r="X119" s="474"/>
      <c r="Y119" s="474"/>
      <c r="Z119" s="474"/>
      <c r="AA119" s="474"/>
      <c r="AB119" s="474"/>
      <c r="AC119" s="474"/>
      <c r="AD119" s="474"/>
      <c r="AE119" s="474"/>
      <c r="AF119" s="474"/>
      <c r="AG119" s="474"/>
      <c r="AH119" s="474"/>
      <c r="AI119" s="474"/>
      <c r="AJ119" s="474"/>
      <c r="AK119" s="474"/>
      <c r="AL119" s="474"/>
      <c r="AM119" s="474"/>
      <c r="AN119" s="474"/>
      <c r="AO119" s="474"/>
      <c r="AP119" s="474"/>
    </row>
    <row r="120">
      <c r="A120" s="426">
        <v>82.0</v>
      </c>
      <c r="B120" s="572" t="s">
        <v>3106</v>
      </c>
      <c r="C120" s="509" t="s">
        <v>104</v>
      </c>
      <c r="D120" s="587">
        <v>6380000.0</v>
      </c>
      <c r="E120" s="120" t="s">
        <v>3107</v>
      </c>
      <c r="F120" s="582"/>
      <c r="G120" s="227" t="s">
        <v>2495</v>
      </c>
      <c r="H120" s="227" t="s">
        <v>2495</v>
      </c>
      <c r="I120" s="227" t="s">
        <v>2495</v>
      </c>
      <c r="J120" s="227" t="s">
        <v>2495</v>
      </c>
      <c r="K120" s="120"/>
      <c r="L120" s="227" t="s">
        <v>2495</v>
      </c>
      <c r="M120" s="227" t="s">
        <v>2495</v>
      </c>
      <c r="N120" s="120"/>
      <c r="O120" s="178" t="s">
        <v>3108</v>
      </c>
      <c r="P120" s="158" t="s">
        <v>2899</v>
      </c>
      <c r="Q120" s="596"/>
      <c r="R120" s="120" t="s">
        <v>2807</v>
      </c>
      <c r="S120" s="84"/>
      <c r="T120" s="474"/>
      <c r="U120" s="474"/>
      <c r="V120" s="474"/>
      <c r="W120" s="474"/>
      <c r="X120" s="474"/>
      <c r="Y120" s="474"/>
      <c r="Z120" s="474"/>
      <c r="AA120" s="474"/>
      <c r="AB120" s="474"/>
      <c r="AC120" s="474"/>
      <c r="AD120" s="474"/>
      <c r="AE120" s="474"/>
      <c r="AF120" s="474"/>
      <c r="AG120" s="474"/>
      <c r="AH120" s="474"/>
      <c r="AI120" s="474"/>
      <c r="AJ120" s="474"/>
      <c r="AK120" s="474"/>
      <c r="AL120" s="474"/>
      <c r="AM120" s="474"/>
      <c r="AN120" s="474"/>
      <c r="AO120" s="474"/>
      <c r="AP120" s="474"/>
    </row>
    <row r="121">
      <c r="A121" s="426">
        <v>83.0</v>
      </c>
      <c r="B121" s="572" t="s">
        <v>3109</v>
      </c>
      <c r="C121" s="588" t="s">
        <v>3050</v>
      </c>
      <c r="D121" s="587">
        <v>6380000.0</v>
      </c>
      <c r="E121" s="120" t="s">
        <v>3110</v>
      </c>
      <c r="F121" s="582"/>
      <c r="G121" s="227" t="s">
        <v>2495</v>
      </c>
      <c r="H121" s="227" t="s">
        <v>2495</v>
      </c>
      <c r="I121" s="227" t="s">
        <v>2495</v>
      </c>
      <c r="J121" s="227" t="s">
        <v>2495</v>
      </c>
      <c r="K121" s="227" t="s">
        <v>2495</v>
      </c>
      <c r="L121" s="227" t="s">
        <v>2495</v>
      </c>
      <c r="M121" s="227" t="s">
        <v>2495</v>
      </c>
      <c r="N121" s="120"/>
      <c r="O121" s="178" t="s">
        <v>3111</v>
      </c>
      <c r="P121" s="158" t="s">
        <v>3112</v>
      </c>
      <c r="Q121" s="596"/>
      <c r="R121" s="120" t="s">
        <v>2807</v>
      </c>
      <c r="S121" s="84"/>
      <c r="T121" s="474"/>
      <c r="U121" s="474"/>
      <c r="V121" s="474"/>
      <c r="W121" s="474"/>
      <c r="X121" s="474"/>
      <c r="Y121" s="474"/>
      <c r="Z121" s="474"/>
      <c r="AA121" s="474"/>
      <c r="AB121" s="474"/>
      <c r="AC121" s="474"/>
      <c r="AD121" s="474"/>
      <c r="AE121" s="474"/>
      <c r="AF121" s="474"/>
      <c r="AG121" s="474"/>
      <c r="AH121" s="474"/>
      <c r="AI121" s="474"/>
      <c r="AJ121" s="474"/>
      <c r="AK121" s="474"/>
      <c r="AL121" s="474"/>
      <c r="AM121" s="474"/>
      <c r="AN121" s="474"/>
      <c r="AO121" s="474"/>
      <c r="AP121" s="474"/>
    </row>
    <row r="122">
      <c r="A122" s="426">
        <v>84.0</v>
      </c>
      <c r="B122" s="572" t="s">
        <v>3113</v>
      </c>
      <c r="C122" s="591" t="s">
        <v>2992</v>
      </c>
      <c r="D122" s="589">
        <v>2080000.0</v>
      </c>
      <c r="E122" s="227" t="s">
        <v>2879</v>
      </c>
      <c r="F122" s="572"/>
      <c r="G122" s="227" t="s">
        <v>2495</v>
      </c>
      <c r="H122" s="227" t="s">
        <v>2495</v>
      </c>
      <c r="I122" s="120"/>
      <c r="J122" s="227" t="s">
        <v>2495</v>
      </c>
      <c r="K122" s="120"/>
      <c r="L122" s="227" t="s">
        <v>2495</v>
      </c>
      <c r="M122" s="227" t="s">
        <v>2495</v>
      </c>
      <c r="N122" s="120"/>
      <c r="O122" s="386" t="s">
        <v>3114</v>
      </c>
      <c r="P122" s="227" t="s">
        <v>2899</v>
      </c>
      <c r="Q122" s="592"/>
      <c r="R122" s="120" t="s">
        <v>2807</v>
      </c>
      <c r="S122" s="121"/>
      <c r="T122" s="504"/>
      <c r="U122" s="504"/>
      <c r="V122" s="504"/>
      <c r="W122" s="504"/>
      <c r="X122" s="504"/>
      <c r="Y122" s="504"/>
      <c r="Z122" s="504"/>
      <c r="AA122" s="504"/>
      <c r="AB122" s="504"/>
      <c r="AC122" s="504"/>
      <c r="AD122" s="504"/>
      <c r="AE122" s="504"/>
      <c r="AF122" s="504"/>
      <c r="AG122" s="504"/>
      <c r="AH122" s="504"/>
      <c r="AI122" s="504"/>
      <c r="AJ122" s="504"/>
      <c r="AK122" s="504"/>
      <c r="AL122" s="504"/>
      <c r="AM122" s="504"/>
      <c r="AN122" s="504"/>
      <c r="AO122" s="504"/>
      <c r="AP122" s="504"/>
    </row>
    <row r="123">
      <c r="A123" s="426">
        <v>85.0</v>
      </c>
      <c r="B123" s="572" t="s">
        <v>3115</v>
      </c>
      <c r="C123" s="588" t="s">
        <v>3050</v>
      </c>
      <c r="D123" s="587">
        <v>6380000.0</v>
      </c>
      <c r="E123" s="120" t="s">
        <v>3116</v>
      </c>
      <c r="F123" s="582"/>
      <c r="G123" s="227" t="s">
        <v>2495</v>
      </c>
      <c r="H123" s="227" t="s">
        <v>2495</v>
      </c>
      <c r="I123" s="120"/>
      <c r="J123" s="227" t="s">
        <v>2495</v>
      </c>
      <c r="K123" s="120"/>
      <c r="L123" s="227" t="s">
        <v>2495</v>
      </c>
      <c r="M123" s="227" t="s">
        <v>2495</v>
      </c>
      <c r="N123" s="120"/>
      <c r="O123" s="226"/>
      <c r="P123" s="158" t="s">
        <v>2899</v>
      </c>
      <c r="Q123" s="596"/>
      <c r="R123" s="120" t="s">
        <v>2807</v>
      </c>
      <c r="S123" s="84"/>
      <c r="T123" s="474"/>
      <c r="U123" s="474"/>
      <c r="V123" s="474"/>
      <c r="W123" s="474"/>
      <c r="X123" s="474"/>
      <c r="Y123" s="474"/>
      <c r="Z123" s="474"/>
      <c r="AA123" s="474"/>
      <c r="AB123" s="474"/>
      <c r="AC123" s="474"/>
      <c r="AD123" s="474"/>
      <c r="AE123" s="474"/>
      <c r="AF123" s="474"/>
      <c r="AG123" s="474"/>
      <c r="AH123" s="474"/>
      <c r="AI123" s="474"/>
      <c r="AJ123" s="474"/>
      <c r="AK123" s="474"/>
      <c r="AL123" s="474"/>
      <c r="AM123" s="474"/>
      <c r="AN123" s="474"/>
      <c r="AO123" s="474"/>
      <c r="AP123" s="474"/>
    </row>
    <row r="124">
      <c r="A124" s="426">
        <v>86.0</v>
      </c>
      <c r="B124" s="579" t="s">
        <v>3117</v>
      </c>
      <c r="C124" s="591" t="s">
        <v>2992</v>
      </c>
      <c r="D124" s="587">
        <v>6380000.0</v>
      </c>
      <c r="E124" s="120" t="s">
        <v>3118</v>
      </c>
      <c r="F124" s="496"/>
      <c r="G124" s="509" t="s">
        <v>2495</v>
      </c>
      <c r="H124" s="509" t="s">
        <v>2495</v>
      </c>
      <c r="I124" s="509" t="s">
        <v>2495</v>
      </c>
      <c r="J124" s="509" t="s">
        <v>2495</v>
      </c>
      <c r="K124" s="509"/>
      <c r="L124" s="597" t="s">
        <v>2495</v>
      </c>
      <c r="M124" s="597" t="s">
        <v>2495</v>
      </c>
      <c r="N124" s="509"/>
      <c r="O124" s="226"/>
      <c r="P124" s="158" t="s">
        <v>2899</v>
      </c>
      <c r="Q124" s="596"/>
      <c r="R124" s="120" t="s">
        <v>2807</v>
      </c>
      <c r="S124" s="156"/>
      <c r="T124" s="462"/>
      <c r="U124" s="462"/>
      <c r="V124" s="462"/>
      <c r="W124" s="462"/>
      <c r="X124" s="462"/>
      <c r="Y124" s="462"/>
      <c r="Z124" s="462"/>
      <c r="AA124" s="462"/>
      <c r="AB124" s="462"/>
      <c r="AC124" s="462"/>
      <c r="AD124" s="462"/>
      <c r="AE124" s="462"/>
      <c r="AF124" s="462"/>
      <c r="AG124" s="462"/>
      <c r="AH124" s="462"/>
      <c r="AI124" s="462"/>
      <c r="AJ124" s="462"/>
      <c r="AK124" s="462"/>
      <c r="AL124" s="462"/>
      <c r="AM124" s="462"/>
      <c r="AN124" s="462"/>
      <c r="AO124" s="462"/>
      <c r="AP124" s="462"/>
    </row>
    <row r="125">
      <c r="A125" s="426">
        <v>87.0</v>
      </c>
      <c r="B125" s="572" t="s">
        <v>3119</v>
      </c>
      <c r="C125" s="588" t="s">
        <v>3050</v>
      </c>
      <c r="D125" s="589">
        <v>6380000.0</v>
      </c>
      <c r="E125" s="120" t="s">
        <v>3120</v>
      </c>
      <c r="F125" s="582"/>
      <c r="G125" s="227" t="s">
        <v>2495</v>
      </c>
      <c r="H125" s="227" t="s">
        <v>2495</v>
      </c>
      <c r="I125" s="227" t="s">
        <v>2495</v>
      </c>
      <c r="J125" s="227" t="s">
        <v>2495</v>
      </c>
      <c r="K125" s="120"/>
      <c r="L125" s="227" t="s">
        <v>2495</v>
      </c>
      <c r="M125" s="227" t="s">
        <v>2495</v>
      </c>
      <c r="N125" s="120"/>
      <c r="O125" s="226"/>
      <c r="P125" s="158" t="s">
        <v>2899</v>
      </c>
      <c r="Q125" s="596"/>
      <c r="R125" s="120" t="s">
        <v>2807</v>
      </c>
      <c r="S125" s="84"/>
      <c r="T125" s="474"/>
      <c r="U125" s="474"/>
      <c r="V125" s="474"/>
      <c r="W125" s="474"/>
      <c r="X125" s="474"/>
      <c r="Y125" s="474"/>
      <c r="Z125" s="474"/>
      <c r="AA125" s="474"/>
      <c r="AB125" s="474"/>
      <c r="AC125" s="474"/>
      <c r="AD125" s="474"/>
      <c r="AE125" s="474"/>
      <c r="AF125" s="474"/>
      <c r="AG125" s="474"/>
      <c r="AH125" s="474"/>
      <c r="AI125" s="474"/>
      <c r="AJ125" s="474"/>
      <c r="AK125" s="474"/>
      <c r="AL125" s="474"/>
      <c r="AM125" s="474"/>
      <c r="AN125" s="474"/>
      <c r="AO125" s="474"/>
      <c r="AP125" s="474"/>
    </row>
    <row r="126">
      <c r="A126" s="426">
        <v>88.0</v>
      </c>
      <c r="B126" s="572" t="s">
        <v>3121</v>
      </c>
      <c r="C126" s="513" t="s">
        <v>2940</v>
      </c>
      <c r="D126" s="587">
        <v>6380000.0</v>
      </c>
      <c r="E126" s="120" t="s">
        <v>3122</v>
      </c>
      <c r="F126" s="582"/>
      <c r="G126" s="227" t="s">
        <v>2495</v>
      </c>
      <c r="H126" s="120"/>
      <c r="I126" s="227" t="s">
        <v>2495</v>
      </c>
      <c r="J126" s="227" t="s">
        <v>2495</v>
      </c>
      <c r="K126" s="227" t="s">
        <v>2495</v>
      </c>
      <c r="L126" s="227" t="s">
        <v>2495</v>
      </c>
      <c r="M126" s="227" t="s">
        <v>2495</v>
      </c>
      <c r="N126" s="120"/>
      <c r="O126" s="178" t="s">
        <v>3123</v>
      </c>
      <c r="P126" s="158" t="s">
        <v>2899</v>
      </c>
      <c r="Q126" s="596"/>
      <c r="R126" s="120" t="s">
        <v>2807</v>
      </c>
      <c r="S126" s="84"/>
      <c r="T126" s="474"/>
      <c r="U126" s="474"/>
      <c r="V126" s="474"/>
      <c r="W126" s="474"/>
      <c r="X126" s="474"/>
      <c r="Y126" s="474"/>
      <c r="Z126" s="474"/>
      <c r="AA126" s="474"/>
      <c r="AB126" s="474"/>
      <c r="AC126" s="474"/>
      <c r="AD126" s="474"/>
      <c r="AE126" s="474"/>
      <c r="AF126" s="474"/>
      <c r="AG126" s="474"/>
      <c r="AH126" s="474"/>
      <c r="AI126" s="474"/>
      <c r="AJ126" s="474"/>
      <c r="AK126" s="474"/>
      <c r="AL126" s="474"/>
      <c r="AM126" s="474"/>
      <c r="AN126" s="474"/>
      <c r="AO126" s="474"/>
      <c r="AP126" s="474"/>
    </row>
    <row r="127">
      <c r="A127" s="426">
        <v>89.0</v>
      </c>
      <c r="B127" s="572" t="s">
        <v>1544</v>
      </c>
      <c r="C127" s="588" t="s">
        <v>3050</v>
      </c>
      <c r="D127" s="587">
        <v>6380000.0</v>
      </c>
      <c r="E127" s="120" t="s">
        <v>3124</v>
      </c>
      <c r="F127" s="582"/>
      <c r="G127" s="227" t="s">
        <v>2495</v>
      </c>
      <c r="H127" s="227" t="s">
        <v>2495</v>
      </c>
      <c r="I127" s="227" t="s">
        <v>2495</v>
      </c>
      <c r="J127" s="227" t="s">
        <v>2495</v>
      </c>
      <c r="K127" s="496"/>
      <c r="L127" s="227" t="s">
        <v>2495</v>
      </c>
      <c r="M127" s="227" t="s">
        <v>2495</v>
      </c>
      <c r="N127" s="496"/>
      <c r="O127" s="178" t="s">
        <v>3125</v>
      </c>
      <c r="P127" s="158" t="s">
        <v>2899</v>
      </c>
      <c r="Q127" s="592" t="s">
        <v>3052</v>
      </c>
      <c r="R127" s="120" t="s">
        <v>2807</v>
      </c>
      <c r="S127" s="84"/>
      <c r="T127" s="474"/>
      <c r="U127" s="474"/>
      <c r="V127" s="474"/>
      <c r="W127" s="474"/>
      <c r="X127" s="474"/>
      <c r="Y127" s="474"/>
      <c r="Z127" s="474"/>
      <c r="AA127" s="474"/>
      <c r="AB127" s="474"/>
      <c r="AC127" s="474"/>
      <c r="AD127" s="474"/>
      <c r="AE127" s="474"/>
      <c r="AF127" s="474"/>
      <c r="AG127" s="474"/>
      <c r="AH127" s="474"/>
      <c r="AI127" s="474"/>
      <c r="AJ127" s="474"/>
      <c r="AK127" s="474"/>
      <c r="AL127" s="474"/>
      <c r="AM127" s="474"/>
      <c r="AN127" s="474"/>
      <c r="AO127" s="474"/>
      <c r="AP127" s="474"/>
    </row>
    <row r="128">
      <c r="A128" s="426">
        <v>90.0</v>
      </c>
      <c r="B128" s="572" t="s">
        <v>3126</v>
      </c>
      <c r="C128" s="588" t="s">
        <v>3050</v>
      </c>
      <c r="D128" s="587">
        <v>3080000.0</v>
      </c>
      <c r="E128" s="120" t="s">
        <v>3127</v>
      </c>
      <c r="F128" s="582"/>
      <c r="G128" s="227" t="s">
        <v>2495</v>
      </c>
      <c r="H128" s="227" t="s">
        <v>2495</v>
      </c>
      <c r="I128" s="496"/>
      <c r="J128" s="227" t="s">
        <v>2495</v>
      </c>
      <c r="K128" s="496"/>
      <c r="L128" s="227" t="s">
        <v>2495</v>
      </c>
      <c r="M128" s="227" t="s">
        <v>2495</v>
      </c>
      <c r="N128" s="496"/>
      <c r="O128" s="226"/>
      <c r="P128" s="158" t="s">
        <v>2899</v>
      </c>
      <c r="Q128" s="592" t="s">
        <v>3052</v>
      </c>
      <c r="R128" s="120" t="s">
        <v>2807</v>
      </c>
      <c r="S128" s="84"/>
      <c r="T128" s="474"/>
      <c r="U128" s="474"/>
      <c r="V128" s="474"/>
      <c r="W128" s="474"/>
      <c r="X128" s="474"/>
      <c r="Y128" s="474"/>
      <c r="Z128" s="474"/>
      <c r="AA128" s="474"/>
      <c r="AB128" s="474"/>
      <c r="AC128" s="474"/>
      <c r="AD128" s="474"/>
      <c r="AE128" s="474"/>
      <c r="AF128" s="474"/>
      <c r="AG128" s="474"/>
      <c r="AH128" s="474"/>
      <c r="AI128" s="474"/>
      <c r="AJ128" s="474"/>
      <c r="AK128" s="474"/>
      <c r="AL128" s="474"/>
      <c r="AM128" s="474"/>
      <c r="AN128" s="474"/>
      <c r="AO128" s="474"/>
      <c r="AP128" s="474"/>
    </row>
    <row r="129">
      <c r="A129" s="426">
        <v>91.0</v>
      </c>
      <c r="B129" s="573" t="s">
        <v>3128</v>
      </c>
      <c r="C129" s="588" t="s">
        <v>3050</v>
      </c>
      <c r="D129" s="587">
        <v>6380000.0</v>
      </c>
      <c r="E129" s="120" t="s">
        <v>3129</v>
      </c>
      <c r="F129" s="582"/>
      <c r="G129" s="227" t="s">
        <v>2495</v>
      </c>
      <c r="H129" s="120"/>
      <c r="I129" s="227" t="s">
        <v>2495</v>
      </c>
      <c r="J129" s="227" t="s">
        <v>2495</v>
      </c>
      <c r="K129" s="227" t="s">
        <v>2495</v>
      </c>
      <c r="L129" s="227" t="s">
        <v>2495</v>
      </c>
      <c r="M129" s="227" t="s">
        <v>2495</v>
      </c>
      <c r="N129" s="120"/>
      <c r="O129" s="178" t="s">
        <v>3131</v>
      </c>
      <c r="P129" s="158" t="s">
        <v>3132</v>
      </c>
      <c r="Q129" s="596"/>
      <c r="R129" s="120" t="s">
        <v>2807</v>
      </c>
      <c r="S129" s="84"/>
      <c r="T129" s="474"/>
      <c r="U129" s="474"/>
      <c r="V129" s="474"/>
      <c r="W129" s="474"/>
      <c r="X129" s="474"/>
      <c r="Y129" s="474"/>
      <c r="Z129" s="474"/>
      <c r="AA129" s="474"/>
      <c r="AB129" s="474"/>
      <c r="AC129" s="474"/>
      <c r="AD129" s="474"/>
      <c r="AE129" s="474"/>
      <c r="AF129" s="474"/>
      <c r="AG129" s="474"/>
      <c r="AH129" s="474"/>
      <c r="AI129" s="474"/>
      <c r="AJ129" s="474"/>
      <c r="AK129" s="474"/>
      <c r="AL129" s="474"/>
      <c r="AM129" s="474"/>
      <c r="AN129" s="474"/>
      <c r="AO129" s="474"/>
      <c r="AP129" s="474"/>
    </row>
    <row r="130">
      <c r="A130" s="426">
        <v>92.0</v>
      </c>
      <c r="B130" s="572" t="s">
        <v>568</v>
      </c>
      <c r="C130" s="588" t="s">
        <v>3050</v>
      </c>
      <c r="D130" s="587">
        <v>6380000.0</v>
      </c>
      <c r="E130" s="120" t="s">
        <v>3135</v>
      </c>
      <c r="F130" s="582"/>
      <c r="G130" s="227" t="s">
        <v>2495</v>
      </c>
      <c r="H130" s="599" t="s">
        <v>2875</v>
      </c>
      <c r="I130" s="156"/>
      <c r="J130" s="227" t="s">
        <v>2495</v>
      </c>
      <c r="K130" s="156"/>
      <c r="L130" s="227" t="s">
        <v>2495</v>
      </c>
      <c r="M130" s="227" t="s">
        <v>2495</v>
      </c>
      <c r="N130" s="156"/>
      <c r="O130" s="178" t="s">
        <v>3139</v>
      </c>
      <c r="P130" s="158"/>
      <c r="Q130" s="596"/>
      <c r="R130" s="120" t="s">
        <v>2807</v>
      </c>
      <c r="S130" s="84"/>
      <c r="T130" s="474"/>
      <c r="U130" s="474"/>
      <c r="V130" s="474"/>
      <c r="W130" s="474"/>
      <c r="X130" s="474"/>
      <c r="Y130" s="474"/>
      <c r="Z130" s="474"/>
      <c r="AA130" s="474"/>
      <c r="AB130" s="474"/>
      <c r="AC130" s="474"/>
      <c r="AD130" s="474"/>
      <c r="AE130" s="474"/>
      <c r="AF130" s="474"/>
      <c r="AG130" s="474"/>
      <c r="AH130" s="474"/>
      <c r="AI130" s="474"/>
      <c r="AJ130" s="474"/>
      <c r="AK130" s="474"/>
      <c r="AL130" s="474"/>
      <c r="AM130" s="474"/>
      <c r="AN130" s="474"/>
      <c r="AO130" s="474"/>
      <c r="AP130" s="474"/>
    </row>
    <row r="131">
      <c r="A131" s="426">
        <v>93.0</v>
      </c>
      <c r="B131" s="572" t="s">
        <v>3145</v>
      </c>
      <c r="C131" s="509" t="s">
        <v>104</v>
      </c>
      <c r="D131" s="602">
        <v>6380000.0</v>
      </c>
      <c r="E131" s="120" t="s">
        <v>3149</v>
      </c>
      <c r="F131" s="582"/>
      <c r="G131" s="227" t="s">
        <v>2495</v>
      </c>
      <c r="H131" s="120"/>
      <c r="I131" s="227" t="s">
        <v>2495</v>
      </c>
      <c r="J131" s="120"/>
      <c r="K131" s="227" t="s">
        <v>2495</v>
      </c>
      <c r="L131" s="227" t="s">
        <v>2495</v>
      </c>
      <c r="M131" s="227" t="s">
        <v>2495</v>
      </c>
      <c r="N131" s="120"/>
      <c r="O131" s="226"/>
      <c r="P131" s="158" t="s">
        <v>2899</v>
      </c>
      <c r="Q131" s="479"/>
      <c r="R131" s="120" t="s">
        <v>2807</v>
      </c>
      <c r="S131" s="84"/>
      <c r="T131" s="474"/>
      <c r="U131" s="474"/>
      <c r="V131" s="474"/>
      <c r="W131" s="474"/>
      <c r="X131" s="474"/>
      <c r="Y131" s="474"/>
      <c r="Z131" s="474"/>
      <c r="AA131" s="474"/>
      <c r="AB131" s="474"/>
      <c r="AC131" s="474"/>
      <c r="AD131" s="474"/>
      <c r="AE131" s="474"/>
      <c r="AF131" s="474"/>
      <c r="AG131" s="474"/>
      <c r="AH131" s="474"/>
      <c r="AI131" s="474"/>
      <c r="AJ131" s="474"/>
      <c r="AK131" s="474"/>
      <c r="AL131" s="474"/>
      <c r="AM131" s="474"/>
      <c r="AN131" s="474"/>
      <c r="AO131" s="474"/>
      <c r="AP131" s="474"/>
    </row>
    <row r="132">
      <c r="A132" s="426">
        <v>94.0</v>
      </c>
      <c r="B132" s="572" t="s">
        <v>3157</v>
      </c>
      <c r="C132" s="588" t="s">
        <v>3050</v>
      </c>
      <c r="D132" s="587">
        <v>6380000.0</v>
      </c>
      <c r="E132" s="120" t="s">
        <v>3158</v>
      </c>
      <c r="F132" s="582"/>
      <c r="G132" s="227" t="s">
        <v>2495</v>
      </c>
      <c r="H132" s="120"/>
      <c r="I132" s="227" t="s">
        <v>2495</v>
      </c>
      <c r="J132" s="227" t="s">
        <v>2495</v>
      </c>
      <c r="K132" s="227" t="s">
        <v>2495</v>
      </c>
      <c r="L132" s="227" t="s">
        <v>2495</v>
      </c>
      <c r="M132" s="227" t="s">
        <v>2495</v>
      </c>
      <c r="N132" s="120"/>
      <c r="O132" s="178" t="s">
        <v>3159</v>
      </c>
      <c r="P132" s="158" t="s">
        <v>2899</v>
      </c>
      <c r="Q132" s="479"/>
      <c r="R132" s="120" t="s">
        <v>2807</v>
      </c>
      <c r="S132" s="84"/>
      <c r="T132" s="474"/>
      <c r="U132" s="474"/>
      <c r="V132" s="474"/>
      <c r="W132" s="474"/>
      <c r="X132" s="474"/>
      <c r="Y132" s="474"/>
      <c r="Z132" s="474"/>
      <c r="AA132" s="474"/>
      <c r="AB132" s="474"/>
      <c r="AC132" s="474"/>
      <c r="AD132" s="474"/>
      <c r="AE132" s="474"/>
      <c r="AF132" s="474"/>
      <c r="AG132" s="474"/>
      <c r="AH132" s="474"/>
      <c r="AI132" s="474"/>
      <c r="AJ132" s="474"/>
      <c r="AK132" s="474"/>
      <c r="AL132" s="474"/>
      <c r="AM132" s="474"/>
      <c r="AN132" s="474"/>
      <c r="AO132" s="474"/>
      <c r="AP132" s="474"/>
    </row>
    <row r="133">
      <c r="A133" s="426">
        <v>95.0</v>
      </c>
      <c r="B133" s="572" t="s">
        <v>3160</v>
      </c>
      <c r="C133" s="591" t="s">
        <v>2992</v>
      </c>
      <c r="D133" s="587">
        <v>6380000.0</v>
      </c>
      <c r="E133" s="120" t="s">
        <v>3161</v>
      </c>
      <c r="F133" s="582"/>
      <c r="G133" s="227" t="s">
        <v>2495</v>
      </c>
      <c r="H133" s="227" t="s">
        <v>2495</v>
      </c>
      <c r="I133" s="227" t="s">
        <v>2495</v>
      </c>
      <c r="J133" s="227" t="s">
        <v>2495</v>
      </c>
      <c r="K133" s="120"/>
      <c r="L133" s="227" t="s">
        <v>2495</v>
      </c>
      <c r="M133" s="227" t="s">
        <v>2495</v>
      </c>
      <c r="N133" s="120"/>
      <c r="O133" s="178" t="s">
        <v>3162</v>
      </c>
      <c r="P133" s="158" t="s">
        <v>2899</v>
      </c>
      <c r="Q133" s="479"/>
      <c r="R133" s="120" t="s">
        <v>2807</v>
      </c>
      <c r="S133" s="84"/>
      <c r="T133" s="474"/>
      <c r="U133" s="474"/>
      <c r="V133" s="474"/>
      <c r="W133" s="474"/>
      <c r="X133" s="474"/>
      <c r="Y133" s="474"/>
      <c r="Z133" s="474"/>
      <c r="AA133" s="474"/>
      <c r="AB133" s="474"/>
      <c r="AC133" s="474"/>
      <c r="AD133" s="474"/>
      <c r="AE133" s="474"/>
      <c r="AF133" s="474"/>
      <c r="AG133" s="474"/>
      <c r="AH133" s="474"/>
      <c r="AI133" s="474"/>
      <c r="AJ133" s="474"/>
      <c r="AK133" s="474"/>
      <c r="AL133" s="474"/>
      <c r="AM133" s="474"/>
      <c r="AN133" s="474"/>
      <c r="AO133" s="474"/>
      <c r="AP133" s="474"/>
    </row>
    <row r="134">
      <c r="A134" s="426">
        <v>96.0</v>
      </c>
      <c r="B134" s="572" t="s">
        <v>3163</v>
      </c>
      <c r="C134" s="588" t="s">
        <v>3050</v>
      </c>
      <c r="D134" s="589">
        <v>2.465E7</v>
      </c>
      <c r="E134" s="120" t="s">
        <v>3164</v>
      </c>
      <c r="F134" s="582"/>
      <c r="G134" s="227" t="s">
        <v>2495</v>
      </c>
      <c r="H134" s="227" t="s">
        <v>2495</v>
      </c>
      <c r="I134" s="156"/>
      <c r="J134" s="227" t="s">
        <v>2495</v>
      </c>
      <c r="K134" s="156"/>
      <c r="L134" s="227" t="s">
        <v>2495</v>
      </c>
      <c r="M134" s="227" t="s">
        <v>2495</v>
      </c>
      <c r="N134" s="156"/>
      <c r="O134" s="178" t="s">
        <v>3165</v>
      </c>
      <c r="P134" s="158" t="s">
        <v>2899</v>
      </c>
      <c r="Q134" s="479"/>
      <c r="R134" s="120" t="s">
        <v>2807</v>
      </c>
      <c r="S134" s="84"/>
      <c r="T134" s="474"/>
      <c r="U134" s="474"/>
      <c r="V134" s="474"/>
      <c r="W134" s="474"/>
      <c r="X134" s="474"/>
      <c r="Y134" s="474"/>
      <c r="Z134" s="474"/>
      <c r="AA134" s="474"/>
      <c r="AB134" s="474"/>
      <c r="AC134" s="474"/>
      <c r="AD134" s="474"/>
      <c r="AE134" s="474"/>
      <c r="AF134" s="474"/>
      <c r="AG134" s="474"/>
      <c r="AH134" s="474"/>
      <c r="AI134" s="474"/>
      <c r="AJ134" s="474"/>
      <c r="AK134" s="474"/>
      <c r="AL134" s="474"/>
      <c r="AM134" s="474"/>
      <c r="AN134" s="474"/>
      <c r="AO134" s="474"/>
      <c r="AP134" s="474"/>
    </row>
    <row r="135">
      <c r="A135" s="426">
        <v>97.0</v>
      </c>
      <c r="B135" s="572" t="s">
        <v>1517</v>
      </c>
      <c r="C135" s="588" t="s">
        <v>3050</v>
      </c>
      <c r="D135" s="587">
        <v>6380000.0</v>
      </c>
      <c r="E135" s="120" t="s">
        <v>3166</v>
      </c>
      <c r="F135" s="582"/>
      <c r="G135" s="227" t="s">
        <v>2495</v>
      </c>
      <c r="H135" s="227" t="s">
        <v>2495</v>
      </c>
      <c r="I135" s="156"/>
      <c r="J135" s="227" t="s">
        <v>2495</v>
      </c>
      <c r="K135" s="156"/>
      <c r="L135" s="227" t="s">
        <v>2495</v>
      </c>
      <c r="M135" s="227" t="s">
        <v>2495</v>
      </c>
      <c r="N135" s="156"/>
      <c r="O135" s="226"/>
      <c r="P135" s="158" t="s">
        <v>2899</v>
      </c>
      <c r="Q135" s="479"/>
      <c r="R135" s="120" t="s">
        <v>2807</v>
      </c>
      <c r="S135" s="84"/>
      <c r="T135" s="474"/>
      <c r="U135" s="474"/>
      <c r="V135" s="474"/>
      <c r="W135" s="474"/>
      <c r="X135" s="474"/>
      <c r="Y135" s="474"/>
      <c r="Z135" s="474"/>
      <c r="AA135" s="474"/>
      <c r="AB135" s="474"/>
      <c r="AC135" s="474"/>
      <c r="AD135" s="474"/>
      <c r="AE135" s="474"/>
      <c r="AF135" s="474"/>
      <c r="AG135" s="474"/>
      <c r="AH135" s="474"/>
      <c r="AI135" s="474"/>
      <c r="AJ135" s="474"/>
      <c r="AK135" s="474"/>
      <c r="AL135" s="474"/>
      <c r="AM135" s="474"/>
      <c r="AN135" s="474"/>
      <c r="AO135" s="474"/>
      <c r="AP135" s="474"/>
    </row>
    <row r="136">
      <c r="A136" s="426">
        <v>98.0</v>
      </c>
      <c r="B136" s="572" t="s">
        <v>3170</v>
      </c>
      <c r="C136" s="509" t="s">
        <v>104</v>
      </c>
      <c r="D136" s="587">
        <v>6380000.0</v>
      </c>
      <c r="E136" s="120" t="s">
        <v>3173</v>
      </c>
      <c r="F136" s="582"/>
      <c r="G136" s="227" t="s">
        <v>2495</v>
      </c>
      <c r="H136" s="227" t="s">
        <v>2495</v>
      </c>
      <c r="I136" s="120"/>
      <c r="J136" s="227" t="s">
        <v>2495</v>
      </c>
      <c r="K136" s="120"/>
      <c r="L136" s="227" t="s">
        <v>2495</v>
      </c>
      <c r="M136" s="227" t="s">
        <v>2495</v>
      </c>
      <c r="N136" s="120"/>
      <c r="O136" s="178" t="s">
        <v>3175</v>
      </c>
      <c r="P136" s="158" t="s">
        <v>2899</v>
      </c>
      <c r="Q136" s="479"/>
      <c r="R136" s="120" t="s">
        <v>2807</v>
      </c>
      <c r="S136" s="84"/>
      <c r="T136" s="474"/>
      <c r="U136" s="474"/>
      <c r="V136" s="474"/>
      <c r="W136" s="474"/>
      <c r="X136" s="474"/>
      <c r="Y136" s="474"/>
      <c r="Z136" s="474"/>
      <c r="AA136" s="474"/>
      <c r="AB136" s="474"/>
      <c r="AC136" s="474"/>
      <c r="AD136" s="474"/>
      <c r="AE136" s="474"/>
      <c r="AF136" s="474"/>
      <c r="AG136" s="474"/>
      <c r="AH136" s="474"/>
      <c r="AI136" s="474"/>
      <c r="AJ136" s="474"/>
      <c r="AK136" s="474"/>
      <c r="AL136" s="474"/>
      <c r="AM136" s="474"/>
      <c r="AN136" s="474"/>
      <c r="AO136" s="474"/>
      <c r="AP136" s="474"/>
    </row>
    <row r="137">
      <c r="A137" s="426">
        <v>99.0</v>
      </c>
      <c r="B137" s="572" t="s">
        <v>3178</v>
      </c>
      <c r="C137" s="588" t="s">
        <v>3050</v>
      </c>
      <c r="D137" s="587">
        <v>6380000.0</v>
      </c>
      <c r="E137" s="120" t="s">
        <v>3180</v>
      </c>
      <c r="F137" s="582"/>
      <c r="G137" s="227" t="s">
        <v>2495</v>
      </c>
      <c r="H137" s="120"/>
      <c r="I137" s="227" t="s">
        <v>2495</v>
      </c>
      <c r="J137" s="120"/>
      <c r="K137" s="227" t="s">
        <v>2495</v>
      </c>
      <c r="L137" s="227" t="s">
        <v>2495</v>
      </c>
      <c r="M137" s="532" t="s">
        <v>2875</v>
      </c>
      <c r="N137" s="120"/>
      <c r="O137" s="226"/>
      <c r="P137" s="158" t="s">
        <v>3182</v>
      </c>
      <c r="Q137" s="479"/>
      <c r="R137" s="120" t="s">
        <v>2807</v>
      </c>
      <c r="S137" s="84"/>
      <c r="T137" s="474"/>
      <c r="U137" s="474"/>
      <c r="V137" s="474"/>
      <c r="W137" s="474"/>
      <c r="X137" s="474"/>
      <c r="Y137" s="474"/>
      <c r="Z137" s="474"/>
      <c r="AA137" s="474"/>
      <c r="AB137" s="474"/>
      <c r="AC137" s="474"/>
      <c r="AD137" s="474"/>
      <c r="AE137" s="474"/>
      <c r="AF137" s="474"/>
      <c r="AG137" s="474"/>
      <c r="AH137" s="474"/>
      <c r="AI137" s="474"/>
      <c r="AJ137" s="474"/>
      <c r="AK137" s="474"/>
      <c r="AL137" s="474"/>
      <c r="AM137" s="474"/>
      <c r="AN137" s="474"/>
      <c r="AO137" s="474"/>
      <c r="AP137" s="474"/>
    </row>
    <row r="138">
      <c r="A138" s="426">
        <v>100.0</v>
      </c>
      <c r="B138" s="572" t="s">
        <v>3183</v>
      </c>
      <c r="C138" s="513" t="s">
        <v>2940</v>
      </c>
      <c r="D138" s="587">
        <v>6380000.0</v>
      </c>
      <c r="E138" s="120" t="s">
        <v>3184</v>
      </c>
      <c r="F138" s="582"/>
      <c r="G138" s="227" t="s">
        <v>2495</v>
      </c>
      <c r="H138" s="120"/>
      <c r="I138" s="227" t="s">
        <v>2495</v>
      </c>
      <c r="J138" s="227" t="s">
        <v>2495</v>
      </c>
      <c r="K138" s="227" t="s">
        <v>2495</v>
      </c>
      <c r="L138" s="227" t="s">
        <v>2495</v>
      </c>
      <c r="M138" s="227" t="s">
        <v>2495</v>
      </c>
      <c r="N138" s="120"/>
      <c r="O138" s="178" t="s">
        <v>3185</v>
      </c>
      <c r="P138" s="158" t="s">
        <v>3186</v>
      </c>
      <c r="Q138" s="479"/>
      <c r="R138" s="120" t="s">
        <v>2807</v>
      </c>
      <c r="S138" s="84"/>
      <c r="T138" s="474"/>
      <c r="U138" s="474"/>
      <c r="V138" s="474"/>
      <c r="W138" s="474"/>
      <c r="X138" s="474"/>
      <c r="Y138" s="474"/>
      <c r="Z138" s="474"/>
      <c r="AA138" s="474"/>
      <c r="AB138" s="474"/>
      <c r="AC138" s="474"/>
      <c r="AD138" s="474"/>
      <c r="AE138" s="474"/>
      <c r="AF138" s="474"/>
      <c r="AG138" s="474"/>
      <c r="AH138" s="474"/>
      <c r="AI138" s="474"/>
      <c r="AJ138" s="474"/>
      <c r="AK138" s="474"/>
      <c r="AL138" s="474"/>
      <c r="AM138" s="474"/>
      <c r="AN138" s="474"/>
      <c r="AO138" s="474"/>
      <c r="AP138" s="474"/>
    </row>
    <row r="139">
      <c r="A139" s="426">
        <v>101.0</v>
      </c>
      <c r="B139" s="572" t="s">
        <v>3187</v>
      </c>
      <c r="C139" s="513" t="s">
        <v>2940</v>
      </c>
      <c r="D139" s="589">
        <v>6380000.0</v>
      </c>
      <c r="E139" s="120" t="s">
        <v>3188</v>
      </c>
      <c r="F139" s="582"/>
      <c r="G139" s="227" t="s">
        <v>2495</v>
      </c>
      <c r="H139" s="120"/>
      <c r="I139" s="227" t="s">
        <v>2495</v>
      </c>
      <c r="J139" s="227" t="s">
        <v>2495</v>
      </c>
      <c r="K139" s="227" t="s">
        <v>2495</v>
      </c>
      <c r="L139" s="227" t="s">
        <v>2495</v>
      </c>
      <c r="M139" s="227" t="s">
        <v>2495</v>
      </c>
      <c r="N139" s="120"/>
      <c r="O139" s="226"/>
      <c r="P139" s="158" t="s">
        <v>3189</v>
      </c>
      <c r="Q139" s="479"/>
      <c r="R139" s="120" t="s">
        <v>2807</v>
      </c>
      <c r="S139" s="84"/>
      <c r="T139" s="474"/>
      <c r="U139" s="474"/>
      <c r="V139" s="474"/>
      <c r="W139" s="474"/>
      <c r="X139" s="474"/>
      <c r="Y139" s="474"/>
      <c r="Z139" s="474"/>
      <c r="AA139" s="474"/>
      <c r="AB139" s="474"/>
      <c r="AC139" s="474"/>
      <c r="AD139" s="474"/>
      <c r="AE139" s="474"/>
      <c r="AF139" s="474"/>
      <c r="AG139" s="474"/>
      <c r="AH139" s="474"/>
      <c r="AI139" s="474"/>
      <c r="AJ139" s="474"/>
      <c r="AK139" s="474"/>
      <c r="AL139" s="474"/>
      <c r="AM139" s="474"/>
      <c r="AN139" s="474"/>
      <c r="AO139" s="474"/>
      <c r="AP139" s="474"/>
    </row>
    <row r="140">
      <c r="A140" s="426">
        <v>102.0</v>
      </c>
      <c r="B140" s="572" t="s">
        <v>3191</v>
      </c>
      <c r="C140" s="513" t="s">
        <v>2940</v>
      </c>
      <c r="D140" s="587">
        <v>6380000.0</v>
      </c>
      <c r="E140" s="120" t="s">
        <v>3193</v>
      </c>
      <c r="F140" s="582"/>
      <c r="G140" s="227" t="s">
        <v>2495</v>
      </c>
      <c r="H140" s="496"/>
      <c r="I140" s="227" t="s">
        <v>2495</v>
      </c>
      <c r="J140" s="227" t="s">
        <v>2495</v>
      </c>
      <c r="K140" s="227" t="s">
        <v>2495</v>
      </c>
      <c r="L140" s="227" t="s">
        <v>2495</v>
      </c>
      <c r="M140" s="227" t="s">
        <v>2495</v>
      </c>
      <c r="N140" s="496"/>
      <c r="O140" s="178" t="s">
        <v>3194</v>
      </c>
      <c r="P140" s="158" t="s">
        <v>2899</v>
      </c>
      <c r="Q140" s="479"/>
      <c r="R140" s="120" t="s">
        <v>2807</v>
      </c>
      <c r="S140" s="84"/>
      <c r="T140" s="474"/>
      <c r="U140" s="474"/>
      <c r="V140" s="474"/>
      <c r="W140" s="474"/>
      <c r="X140" s="474"/>
      <c r="Y140" s="474"/>
      <c r="Z140" s="474"/>
      <c r="AA140" s="474"/>
      <c r="AB140" s="474"/>
      <c r="AC140" s="474"/>
      <c r="AD140" s="474"/>
      <c r="AE140" s="474"/>
      <c r="AF140" s="474"/>
      <c r="AG140" s="474"/>
      <c r="AH140" s="474"/>
      <c r="AI140" s="474"/>
      <c r="AJ140" s="474"/>
      <c r="AK140" s="474"/>
      <c r="AL140" s="474"/>
      <c r="AM140" s="474"/>
      <c r="AN140" s="474"/>
      <c r="AO140" s="474"/>
      <c r="AP140" s="474"/>
    </row>
    <row r="141">
      <c r="A141" s="426">
        <v>103.0</v>
      </c>
      <c r="B141" s="572" t="s">
        <v>3195</v>
      </c>
      <c r="C141" s="513" t="s">
        <v>2940</v>
      </c>
      <c r="D141" s="587">
        <v>6380000.0</v>
      </c>
      <c r="E141" s="120" t="s">
        <v>3196</v>
      </c>
      <c r="F141" s="474"/>
      <c r="G141" s="227" t="s">
        <v>2495</v>
      </c>
      <c r="H141" s="227" t="s">
        <v>2495</v>
      </c>
      <c r="I141" s="227"/>
      <c r="J141" s="227" t="s">
        <v>2495</v>
      </c>
      <c r="K141" s="227"/>
      <c r="L141" s="227" t="s">
        <v>2495</v>
      </c>
      <c r="M141" s="227" t="s">
        <v>2495</v>
      </c>
      <c r="N141" s="496"/>
      <c r="O141" s="178" t="s">
        <v>3197</v>
      </c>
      <c r="P141" s="158" t="s">
        <v>2899</v>
      </c>
      <c r="Q141" s="479"/>
      <c r="R141" s="120" t="s">
        <v>2807</v>
      </c>
      <c r="S141" s="84"/>
      <c r="T141" s="474"/>
      <c r="U141" s="474"/>
      <c r="V141" s="474"/>
      <c r="W141" s="474"/>
      <c r="X141" s="474"/>
      <c r="Y141" s="474"/>
      <c r="Z141" s="474"/>
      <c r="AA141" s="474"/>
      <c r="AB141" s="474"/>
      <c r="AC141" s="474"/>
      <c r="AD141" s="474"/>
      <c r="AE141" s="474"/>
      <c r="AF141" s="474"/>
      <c r="AG141" s="474"/>
      <c r="AH141" s="474"/>
      <c r="AI141" s="474"/>
      <c r="AJ141" s="474"/>
      <c r="AK141" s="474"/>
      <c r="AL141" s="474"/>
      <c r="AM141" s="474"/>
      <c r="AN141" s="474"/>
      <c r="AO141" s="474"/>
      <c r="AP141" s="474"/>
    </row>
    <row r="142">
      <c r="A142" s="426">
        <v>104.0</v>
      </c>
      <c r="B142" s="572" t="s">
        <v>346</v>
      </c>
      <c r="C142" s="509" t="s">
        <v>104</v>
      </c>
      <c r="D142" s="589">
        <v>6380000.0</v>
      </c>
      <c r="E142" s="120" t="s">
        <v>3201</v>
      </c>
      <c r="F142" s="582"/>
      <c r="G142" s="227" t="s">
        <v>2495</v>
      </c>
      <c r="H142" s="120"/>
      <c r="I142" s="227" t="s">
        <v>2495</v>
      </c>
      <c r="J142" s="227" t="s">
        <v>2495</v>
      </c>
      <c r="K142" s="227" t="s">
        <v>2495</v>
      </c>
      <c r="L142" s="227" t="s">
        <v>2495</v>
      </c>
      <c r="M142" s="227" t="s">
        <v>2495</v>
      </c>
      <c r="N142" s="120"/>
      <c r="O142" s="178" t="s">
        <v>3202</v>
      </c>
      <c r="P142" s="158" t="s">
        <v>2899</v>
      </c>
      <c r="Q142" s="479"/>
      <c r="R142" s="120" t="s">
        <v>2807</v>
      </c>
      <c r="S142" s="84"/>
      <c r="T142" s="474"/>
      <c r="U142" s="474"/>
      <c r="V142" s="474"/>
      <c r="W142" s="474"/>
      <c r="X142" s="474"/>
      <c r="Y142" s="474"/>
      <c r="Z142" s="474"/>
      <c r="AA142" s="474"/>
      <c r="AB142" s="474"/>
      <c r="AC142" s="474"/>
      <c r="AD142" s="474"/>
      <c r="AE142" s="474"/>
      <c r="AF142" s="474"/>
      <c r="AG142" s="474"/>
      <c r="AH142" s="474"/>
      <c r="AI142" s="474"/>
      <c r="AJ142" s="474"/>
      <c r="AK142" s="474"/>
      <c r="AL142" s="474"/>
      <c r="AM142" s="474"/>
      <c r="AN142" s="474"/>
      <c r="AO142" s="474"/>
      <c r="AP142" s="474"/>
    </row>
    <row r="143">
      <c r="A143" s="426">
        <v>105.0</v>
      </c>
      <c r="B143" s="572" t="s">
        <v>3203</v>
      </c>
      <c r="C143" s="588" t="s">
        <v>3050</v>
      </c>
      <c r="D143" s="587">
        <v>6380000.0</v>
      </c>
      <c r="E143" s="120" t="s">
        <v>3204</v>
      </c>
      <c r="F143" s="582"/>
      <c r="G143" s="535" t="s">
        <v>2495</v>
      </c>
      <c r="H143" s="535" t="s">
        <v>2495</v>
      </c>
      <c r="I143" s="496"/>
      <c r="J143" s="535" t="s">
        <v>2495</v>
      </c>
      <c r="K143" s="496"/>
      <c r="L143" s="535" t="s">
        <v>2495</v>
      </c>
      <c r="M143" s="535" t="s">
        <v>2495</v>
      </c>
      <c r="N143" s="496"/>
      <c r="O143" s="178" t="s">
        <v>3205</v>
      </c>
      <c r="P143" s="158" t="s">
        <v>2899</v>
      </c>
      <c r="Q143" s="479"/>
      <c r="R143" s="120" t="s">
        <v>2807</v>
      </c>
      <c r="S143" s="84"/>
      <c r="T143" s="474"/>
      <c r="U143" s="474"/>
      <c r="V143" s="474"/>
      <c r="W143" s="474"/>
      <c r="X143" s="474"/>
      <c r="Y143" s="474"/>
      <c r="Z143" s="474"/>
      <c r="AA143" s="474"/>
      <c r="AB143" s="474"/>
      <c r="AC143" s="474"/>
      <c r="AD143" s="474"/>
      <c r="AE143" s="474"/>
      <c r="AF143" s="474"/>
      <c r="AG143" s="474"/>
      <c r="AH143" s="474"/>
      <c r="AI143" s="474"/>
      <c r="AJ143" s="474"/>
      <c r="AK143" s="474"/>
      <c r="AL143" s="474"/>
      <c r="AM143" s="474"/>
      <c r="AN143" s="474"/>
      <c r="AO143" s="474"/>
      <c r="AP143" s="474"/>
    </row>
    <row r="144">
      <c r="A144" s="426">
        <v>106.0</v>
      </c>
      <c r="B144" s="572" t="s">
        <v>3206</v>
      </c>
      <c r="C144" s="591" t="s">
        <v>2992</v>
      </c>
      <c r="D144" s="587">
        <v>6380000.0</v>
      </c>
      <c r="E144" s="120" t="s">
        <v>3207</v>
      </c>
      <c r="F144" s="582"/>
      <c r="G144" s="535" t="s">
        <v>2495</v>
      </c>
      <c r="H144" s="535" t="s">
        <v>2495</v>
      </c>
      <c r="I144" s="496"/>
      <c r="J144" s="535" t="s">
        <v>2495</v>
      </c>
      <c r="K144" s="496"/>
      <c r="L144" s="535" t="s">
        <v>2495</v>
      </c>
      <c r="M144" s="535" t="s">
        <v>2495</v>
      </c>
      <c r="N144" s="496"/>
      <c r="O144" s="178" t="s">
        <v>3209</v>
      </c>
      <c r="P144" s="158" t="s">
        <v>2899</v>
      </c>
      <c r="Q144" s="479"/>
      <c r="R144" s="120" t="s">
        <v>2807</v>
      </c>
      <c r="S144" s="84"/>
      <c r="T144" s="474"/>
      <c r="U144" s="474"/>
      <c r="V144" s="474"/>
      <c r="W144" s="474"/>
      <c r="X144" s="474"/>
      <c r="Y144" s="474"/>
      <c r="Z144" s="474"/>
      <c r="AA144" s="474"/>
      <c r="AB144" s="474"/>
      <c r="AC144" s="474"/>
      <c r="AD144" s="474"/>
      <c r="AE144" s="474"/>
      <c r="AF144" s="474"/>
      <c r="AG144" s="474"/>
      <c r="AH144" s="474"/>
      <c r="AI144" s="474"/>
      <c r="AJ144" s="474"/>
      <c r="AK144" s="474"/>
      <c r="AL144" s="474"/>
      <c r="AM144" s="474"/>
      <c r="AN144" s="474"/>
      <c r="AO144" s="474"/>
      <c r="AP144" s="474"/>
    </row>
    <row r="145">
      <c r="A145" s="426">
        <v>107.0</v>
      </c>
      <c r="B145" s="572" t="s">
        <v>3210</v>
      </c>
      <c r="C145" s="591" t="s">
        <v>2992</v>
      </c>
      <c r="D145" s="587">
        <v>6380000.0</v>
      </c>
      <c r="E145" s="120" t="s">
        <v>3211</v>
      </c>
      <c r="F145" s="582"/>
      <c r="G145" s="535" t="s">
        <v>2495</v>
      </c>
      <c r="H145" s="496"/>
      <c r="I145" s="535" t="s">
        <v>2495</v>
      </c>
      <c r="J145" s="535" t="s">
        <v>2495</v>
      </c>
      <c r="K145" s="535" t="s">
        <v>2495</v>
      </c>
      <c r="L145" s="535" t="s">
        <v>2495</v>
      </c>
      <c r="M145" s="535" t="s">
        <v>2495</v>
      </c>
      <c r="N145" s="535" t="s">
        <v>2495</v>
      </c>
      <c r="O145" s="178" t="s">
        <v>3212</v>
      </c>
      <c r="P145" s="158" t="s">
        <v>3213</v>
      </c>
      <c r="Q145" s="479"/>
      <c r="R145" s="120" t="s">
        <v>2807</v>
      </c>
      <c r="S145" s="84"/>
      <c r="T145" s="474"/>
      <c r="U145" s="474"/>
      <c r="V145" s="474"/>
      <c r="W145" s="474"/>
      <c r="X145" s="474"/>
      <c r="Y145" s="474"/>
      <c r="Z145" s="474"/>
      <c r="AA145" s="474"/>
      <c r="AB145" s="474"/>
      <c r="AC145" s="474"/>
      <c r="AD145" s="474"/>
      <c r="AE145" s="474"/>
      <c r="AF145" s="474"/>
      <c r="AG145" s="474"/>
      <c r="AH145" s="474"/>
      <c r="AI145" s="474"/>
      <c r="AJ145" s="474"/>
      <c r="AK145" s="474"/>
      <c r="AL145" s="474"/>
      <c r="AM145" s="474"/>
      <c r="AN145" s="474"/>
      <c r="AO145" s="474"/>
      <c r="AP145" s="474"/>
    </row>
    <row r="146">
      <c r="A146" s="426">
        <v>108.0</v>
      </c>
      <c r="B146" s="572" t="s">
        <v>3215</v>
      </c>
      <c r="C146" s="608" t="s">
        <v>2992</v>
      </c>
      <c r="D146" s="609"/>
      <c r="E146" s="610"/>
      <c r="F146" s="611"/>
      <c r="G146" s="610"/>
      <c r="H146" s="610"/>
      <c r="I146" s="610"/>
      <c r="J146" s="610"/>
      <c r="K146" s="610"/>
      <c r="L146" s="610"/>
      <c r="M146" s="610"/>
      <c r="N146" s="610"/>
      <c r="O146" s="612"/>
      <c r="P146" s="613"/>
      <c r="Q146" s="614"/>
      <c r="R146" s="610" t="s">
        <v>2807</v>
      </c>
      <c r="S146" s="615"/>
      <c r="T146" s="616"/>
      <c r="U146" s="616"/>
      <c r="V146" s="616"/>
      <c r="W146" s="616"/>
      <c r="X146" s="616"/>
      <c r="Y146" s="616"/>
      <c r="Z146" s="616"/>
      <c r="AA146" s="616"/>
      <c r="AB146" s="616"/>
      <c r="AC146" s="616"/>
      <c r="AD146" s="616"/>
      <c r="AE146" s="616"/>
      <c r="AF146" s="616"/>
      <c r="AG146" s="616"/>
      <c r="AH146" s="616"/>
      <c r="AI146" s="616"/>
      <c r="AJ146" s="616"/>
      <c r="AK146" s="616"/>
      <c r="AL146" s="616"/>
      <c r="AM146" s="616"/>
      <c r="AN146" s="616"/>
      <c r="AO146" s="616"/>
      <c r="AP146" s="616"/>
    </row>
    <row r="147">
      <c r="A147" s="426">
        <v>108.0</v>
      </c>
      <c r="B147" s="585" t="s">
        <v>3218</v>
      </c>
      <c r="C147" s="591" t="s">
        <v>2992</v>
      </c>
      <c r="D147" s="587">
        <v>6380000.0</v>
      </c>
      <c r="E147" s="120" t="s">
        <v>3219</v>
      </c>
      <c r="F147" s="582"/>
      <c r="G147" s="535" t="s">
        <v>2495</v>
      </c>
      <c r="H147" s="227" t="s">
        <v>2495</v>
      </c>
      <c r="I147" s="120"/>
      <c r="J147" s="227" t="s">
        <v>2495</v>
      </c>
      <c r="K147" s="120"/>
      <c r="L147" s="227" t="s">
        <v>2495</v>
      </c>
      <c r="M147" s="227" t="s">
        <v>2495</v>
      </c>
      <c r="N147" s="120"/>
      <c r="O147" s="178" t="s">
        <v>3220</v>
      </c>
      <c r="P147" s="158" t="s">
        <v>2899</v>
      </c>
      <c r="Q147" s="479"/>
      <c r="R147" s="120" t="s">
        <v>2807</v>
      </c>
      <c r="S147" s="84"/>
      <c r="T147" s="474"/>
      <c r="U147" s="474"/>
      <c r="V147" s="474"/>
      <c r="W147" s="474"/>
      <c r="X147" s="474"/>
      <c r="Y147" s="474"/>
      <c r="Z147" s="474"/>
      <c r="AA147" s="474"/>
      <c r="AB147" s="474"/>
      <c r="AC147" s="474"/>
      <c r="AD147" s="474"/>
      <c r="AE147" s="474"/>
      <c r="AF147" s="474"/>
      <c r="AG147" s="474"/>
      <c r="AH147" s="474"/>
      <c r="AI147" s="474"/>
      <c r="AJ147" s="474"/>
      <c r="AK147" s="474"/>
      <c r="AL147" s="474"/>
      <c r="AM147" s="474"/>
      <c r="AN147" s="474"/>
      <c r="AO147" s="474"/>
      <c r="AP147" s="474"/>
    </row>
    <row r="148">
      <c r="A148" s="426">
        <v>109.0</v>
      </c>
      <c r="B148" s="572" t="s">
        <v>3222</v>
      </c>
      <c r="C148" s="588" t="s">
        <v>3050</v>
      </c>
      <c r="D148" s="587">
        <v>6380000.0</v>
      </c>
      <c r="E148" s="120" t="s">
        <v>3224</v>
      </c>
      <c r="F148" s="582"/>
      <c r="G148" s="535" t="s">
        <v>2495</v>
      </c>
      <c r="H148" s="535" t="s">
        <v>2495</v>
      </c>
      <c r="I148" s="496"/>
      <c r="J148" s="535" t="s">
        <v>2495</v>
      </c>
      <c r="K148" s="496"/>
      <c r="L148" s="227" t="s">
        <v>2495</v>
      </c>
      <c r="M148" s="535" t="s">
        <v>2495</v>
      </c>
      <c r="N148" s="496"/>
      <c r="O148" s="178" t="s">
        <v>3226</v>
      </c>
      <c r="P148" s="158" t="s">
        <v>3227</v>
      </c>
      <c r="Q148" s="479"/>
      <c r="R148" s="120" t="s">
        <v>2807</v>
      </c>
      <c r="S148" s="84"/>
      <c r="T148" s="474"/>
      <c r="U148" s="474"/>
      <c r="V148" s="474"/>
      <c r="W148" s="474"/>
      <c r="X148" s="474"/>
      <c r="Y148" s="474"/>
      <c r="Z148" s="474"/>
      <c r="AA148" s="474"/>
      <c r="AB148" s="474"/>
      <c r="AC148" s="474"/>
      <c r="AD148" s="474"/>
      <c r="AE148" s="474"/>
      <c r="AF148" s="474"/>
      <c r="AG148" s="474"/>
      <c r="AH148" s="474"/>
      <c r="AI148" s="474"/>
      <c r="AJ148" s="474"/>
      <c r="AK148" s="474"/>
      <c r="AL148" s="474"/>
      <c r="AM148" s="474"/>
      <c r="AN148" s="474"/>
      <c r="AO148" s="474"/>
      <c r="AP148" s="474"/>
    </row>
    <row r="149">
      <c r="A149" s="426">
        <v>110.0</v>
      </c>
      <c r="B149" s="572" t="s">
        <v>3228</v>
      </c>
      <c r="C149" s="509" t="s">
        <v>104</v>
      </c>
      <c r="D149" s="587">
        <v>6380000.0</v>
      </c>
      <c r="E149" s="120" t="s">
        <v>3229</v>
      </c>
      <c r="F149" s="582"/>
      <c r="G149" s="535" t="s">
        <v>2495</v>
      </c>
      <c r="H149" s="496"/>
      <c r="I149" s="535" t="s">
        <v>2495</v>
      </c>
      <c r="J149" s="535" t="s">
        <v>2495</v>
      </c>
      <c r="K149" s="535" t="s">
        <v>2495</v>
      </c>
      <c r="L149" s="535" t="s">
        <v>2495</v>
      </c>
      <c r="M149" s="535" t="s">
        <v>2495</v>
      </c>
      <c r="N149" s="535"/>
      <c r="O149" s="226"/>
      <c r="P149" s="158" t="s">
        <v>2899</v>
      </c>
      <c r="Q149" s="479"/>
      <c r="R149" s="120" t="s">
        <v>2807</v>
      </c>
      <c r="S149" s="84"/>
      <c r="T149" s="474"/>
      <c r="U149" s="474"/>
      <c r="V149" s="474"/>
      <c r="W149" s="474"/>
      <c r="X149" s="474"/>
      <c r="Y149" s="474"/>
      <c r="Z149" s="474"/>
      <c r="AA149" s="474"/>
      <c r="AB149" s="474"/>
      <c r="AC149" s="474"/>
      <c r="AD149" s="474"/>
      <c r="AE149" s="474"/>
      <c r="AF149" s="474"/>
      <c r="AG149" s="474"/>
      <c r="AH149" s="474"/>
      <c r="AI149" s="474"/>
      <c r="AJ149" s="474"/>
      <c r="AK149" s="474"/>
      <c r="AL149" s="474"/>
      <c r="AM149" s="474"/>
      <c r="AN149" s="474"/>
      <c r="AO149" s="474"/>
      <c r="AP149" s="474"/>
    </row>
    <row r="150">
      <c r="A150" s="426">
        <v>111.0</v>
      </c>
      <c r="B150" s="572" t="s">
        <v>3232</v>
      </c>
      <c r="C150" s="513" t="s">
        <v>2940</v>
      </c>
      <c r="D150" s="587">
        <v>6380000.0</v>
      </c>
      <c r="E150" s="120" t="s">
        <v>3234</v>
      </c>
      <c r="F150" s="582"/>
      <c r="G150" s="535" t="s">
        <v>2495</v>
      </c>
      <c r="H150" s="535"/>
      <c r="I150" s="535" t="s">
        <v>2495</v>
      </c>
      <c r="J150" s="535" t="s">
        <v>2495</v>
      </c>
      <c r="K150" s="535" t="s">
        <v>2495</v>
      </c>
      <c r="L150" s="535" t="s">
        <v>2495</v>
      </c>
      <c r="M150" s="535" t="s">
        <v>2495</v>
      </c>
      <c r="N150" s="496"/>
      <c r="O150" s="178" t="s">
        <v>3235</v>
      </c>
      <c r="P150" s="158" t="s">
        <v>2899</v>
      </c>
      <c r="Q150" s="479"/>
      <c r="R150" s="120" t="s">
        <v>2807</v>
      </c>
      <c r="S150" s="84"/>
      <c r="T150" s="474"/>
      <c r="U150" s="474"/>
      <c r="V150" s="474"/>
      <c r="W150" s="474"/>
      <c r="X150" s="474"/>
      <c r="Y150" s="474"/>
      <c r="Z150" s="474"/>
      <c r="AA150" s="474"/>
      <c r="AB150" s="474"/>
      <c r="AC150" s="474"/>
      <c r="AD150" s="474"/>
      <c r="AE150" s="474"/>
      <c r="AF150" s="474"/>
      <c r="AG150" s="474"/>
      <c r="AH150" s="474"/>
      <c r="AI150" s="474"/>
      <c r="AJ150" s="474"/>
      <c r="AK150" s="474"/>
      <c r="AL150" s="474"/>
      <c r="AM150" s="474"/>
      <c r="AN150" s="474"/>
      <c r="AO150" s="474"/>
      <c r="AP150" s="474"/>
    </row>
    <row r="151">
      <c r="A151" s="426">
        <v>112.0</v>
      </c>
      <c r="B151" s="572" t="s">
        <v>3236</v>
      </c>
      <c r="C151" s="513" t="s">
        <v>2940</v>
      </c>
      <c r="D151" s="589">
        <v>6380000.0</v>
      </c>
      <c r="E151" s="120" t="s">
        <v>3237</v>
      </c>
      <c r="F151" s="582"/>
      <c r="G151" s="535" t="s">
        <v>2495</v>
      </c>
      <c r="H151" s="496"/>
      <c r="I151" s="535" t="s">
        <v>2495</v>
      </c>
      <c r="J151" s="535"/>
      <c r="K151" s="535" t="s">
        <v>2495</v>
      </c>
      <c r="L151" s="535" t="s">
        <v>2495</v>
      </c>
      <c r="M151" s="535" t="s">
        <v>2495</v>
      </c>
      <c r="N151" s="496"/>
      <c r="O151" s="178" t="s">
        <v>3238</v>
      </c>
      <c r="P151" s="158" t="s">
        <v>2899</v>
      </c>
      <c r="Q151" s="479"/>
      <c r="R151" s="120" t="s">
        <v>2807</v>
      </c>
      <c r="S151" s="84"/>
      <c r="T151" s="474"/>
      <c r="U151" s="474"/>
      <c r="V151" s="474"/>
      <c r="W151" s="474"/>
      <c r="X151" s="474"/>
      <c r="Y151" s="474"/>
      <c r="Z151" s="474"/>
      <c r="AA151" s="474"/>
      <c r="AB151" s="474"/>
      <c r="AC151" s="474"/>
      <c r="AD151" s="474"/>
      <c r="AE151" s="474"/>
      <c r="AF151" s="474"/>
      <c r="AG151" s="474"/>
      <c r="AH151" s="474"/>
      <c r="AI151" s="474"/>
      <c r="AJ151" s="474"/>
      <c r="AK151" s="474"/>
      <c r="AL151" s="474"/>
      <c r="AM151" s="474"/>
      <c r="AN151" s="474"/>
      <c r="AO151" s="474"/>
      <c r="AP151" s="474"/>
    </row>
    <row r="152">
      <c r="A152" s="426">
        <v>113.0</v>
      </c>
      <c r="B152" s="121" t="s">
        <v>3240</v>
      </c>
      <c r="C152" s="591" t="s">
        <v>2992</v>
      </c>
      <c r="D152" s="587">
        <v>6380000.0</v>
      </c>
      <c r="E152" s="120" t="s">
        <v>3241</v>
      </c>
      <c r="F152" s="582"/>
      <c r="G152" s="227" t="s">
        <v>2495</v>
      </c>
      <c r="H152" s="227" t="s">
        <v>2495</v>
      </c>
      <c r="I152" s="120"/>
      <c r="J152" s="227" t="s">
        <v>2495</v>
      </c>
      <c r="K152" s="120"/>
      <c r="L152" s="227" t="s">
        <v>2495</v>
      </c>
      <c r="M152" s="227" t="s">
        <v>2495</v>
      </c>
      <c r="N152" s="120"/>
      <c r="O152" s="226"/>
      <c r="P152" s="158" t="s">
        <v>2899</v>
      </c>
      <c r="Q152" s="479"/>
      <c r="R152" s="120" t="s">
        <v>2807</v>
      </c>
      <c r="S152" s="84"/>
      <c r="T152" s="474"/>
      <c r="U152" s="474"/>
      <c r="V152" s="474"/>
      <c r="W152" s="474"/>
      <c r="X152" s="474"/>
      <c r="Y152" s="474"/>
      <c r="Z152" s="474"/>
      <c r="AA152" s="474"/>
      <c r="AB152" s="474"/>
      <c r="AC152" s="474"/>
      <c r="AD152" s="474"/>
      <c r="AE152" s="474"/>
      <c r="AF152" s="474"/>
      <c r="AG152" s="474"/>
      <c r="AH152" s="474"/>
      <c r="AI152" s="474"/>
      <c r="AJ152" s="474"/>
      <c r="AK152" s="474"/>
      <c r="AL152" s="474"/>
      <c r="AM152" s="474"/>
      <c r="AN152" s="474"/>
      <c r="AO152" s="474"/>
      <c r="AP152" s="474"/>
    </row>
    <row r="153">
      <c r="A153" s="426">
        <v>114.0</v>
      </c>
      <c r="B153" s="572" t="s">
        <v>1556</v>
      </c>
      <c r="C153" s="588" t="s">
        <v>3050</v>
      </c>
      <c r="D153" s="587">
        <v>6380000.0</v>
      </c>
      <c r="E153" s="120" t="s">
        <v>3245</v>
      </c>
      <c r="F153" s="223" t="s">
        <v>3246</v>
      </c>
      <c r="G153" s="535" t="s">
        <v>2495</v>
      </c>
      <c r="H153" s="535" t="s">
        <v>2495</v>
      </c>
      <c r="I153" s="621"/>
      <c r="J153" s="535" t="s">
        <v>2495</v>
      </c>
      <c r="K153" s="621"/>
      <c r="L153" s="535" t="s">
        <v>2495</v>
      </c>
      <c r="M153" s="535" t="s">
        <v>2495</v>
      </c>
      <c r="N153" s="535"/>
      <c r="O153" s="622" t="s">
        <v>3247</v>
      </c>
      <c r="P153" s="158" t="s">
        <v>2899</v>
      </c>
      <c r="Q153" s="621"/>
      <c r="R153" s="120" t="s">
        <v>2807</v>
      </c>
      <c r="S153" s="509"/>
      <c r="T153" s="121"/>
      <c r="U153" s="624"/>
      <c r="V153" s="509"/>
      <c r="W153" s="120"/>
      <c r="X153" s="625"/>
      <c r="Y153" s="625"/>
      <c r="Z153" s="625"/>
      <c r="AA153" s="625"/>
      <c r="AB153" s="625"/>
      <c r="AC153" s="625"/>
      <c r="AD153" s="625"/>
      <c r="AE153" s="625"/>
      <c r="AF153" s="625"/>
      <c r="AG153" s="625"/>
      <c r="AH153" s="625"/>
      <c r="AI153" s="625"/>
      <c r="AJ153" s="625"/>
      <c r="AK153" s="625"/>
      <c r="AL153" s="625"/>
      <c r="AM153" s="625"/>
      <c r="AN153" s="625"/>
      <c r="AO153" s="625"/>
      <c r="AP153" s="625"/>
    </row>
    <row r="154">
      <c r="A154" s="426">
        <v>115.0</v>
      </c>
      <c r="B154" s="572" t="s">
        <v>414</v>
      </c>
      <c r="C154" s="513" t="s">
        <v>2940</v>
      </c>
      <c r="D154" s="587">
        <v>6380000.0</v>
      </c>
      <c r="E154" s="120" t="s">
        <v>3251</v>
      </c>
      <c r="F154" s="223" t="s">
        <v>3252</v>
      </c>
      <c r="G154" s="535" t="s">
        <v>2495</v>
      </c>
      <c r="H154" s="535" t="s">
        <v>2495</v>
      </c>
      <c r="I154" s="535" t="s">
        <v>2495</v>
      </c>
      <c r="J154" s="535" t="s">
        <v>2495</v>
      </c>
      <c r="K154" s="535" t="s">
        <v>2495</v>
      </c>
      <c r="L154" s="535" t="s">
        <v>2495</v>
      </c>
      <c r="M154" s="535" t="s">
        <v>2495</v>
      </c>
      <c r="N154" s="535"/>
      <c r="O154" s="622" t="s">
        <v>3253</v>
      </c>
      <c r="P154" s="158" t="s">
        <v>2899</v>
      </c>
      <c r="Q154" s="621"/>
      <c r="R154" s="120" t="s">
        <v>2807</v>
      </c>
      <c r="S154" s="509"/>
      <c r="T154" s="121"/>
      <c r="U154" s="624"/>
      <c r="V154" s="509"/>
      <c r="W154" s="120"/>
      <c r="X154" s="625"/>
      <c r="Y154" s="625"/>
      <c r="Z154" s="625"/>
      <c r="AA154" s="625"/>
      <c r="AB154" s="625"/>
      <c r="AC154" s="625"/>
      <c r="AD154" s="625"/>
      <c r="AE154" s="625"/>
      <c r="AF154" s="625"/>
      <c r="AG154" s="625"/>
      <c r="AH154" s="625"/>
      <c r="AI154" s="625"/>
      <c r="AJ154" s="625"/>
      <c r="AK154" s="625"/>
      <c r="AL154" s="625"/>
      <c r="AM154" s="625"/>
      <c r="AN154" s="625"/>
      <c r="AO154" s="625"/>
      <c r="AP154" s="625"/>
    </row>
    <row r="155">
      <c r="A155" s="426">
        <v>116.0</v>
      </c>
      <c r="B155" s="572" t="s">
        <v>3257</v>
      </c>
      <c r="C155" s="513" t="s">
        <v>2940</v>
      </c>
      <c r="D155" s="589">
        <v>6380000.0</v>
      </c>
      <c r="E155" s="120" t="s">
        <v>3258</v>
      </c>
      <c r="F155" s="223" t="s">
        <v>3259</v>
      </c>
      <c r="G155" s="535" t="s">
        <v>2495</v>
      </c>
      <c r="H155" s="535" t="s">
        <v>2495</v>
      </c>
      <c r="I155" s="535"/>
      <c r="J155" s="535" t="s">
        <v>2495</v>
      </c>
      <c r="K155" s="535"/>
      <c r="L155" s="535" t="s">
        <v>2495</v>
      </c>
      <c r="M155" s="535" t="s">
        <v>2495</v>
      </c>
      <c r="N155" s="535"/>
      <c r="O155" s="579"/>
      <c r="P155" s="158" t="s">
        <v>2899</v>
      </c>
      <c r="Q155" s="621"/>
      <c r="R155" s="120" t="s">
        <v>2807</v>
      </c>
      <c r="S155" s="509"/>
      <c r="T155" s="121"/>
      <c r="U155" s="624"/>
      <c r="V155" s="509"/>
      <c r="W155" s="120"/>
      <c r="X155" s="625"/>
      <c r="Y155" s="625"/>
      <c r="Z155" s="625"/>
      <c r="AA155" s="625"/>
      <c r="AB155" s="625"/>
      <c r="AC155" s="625"/>
      <c r="AD155" s="625"/>
      <c r="AE155" s="625"/>
      <c r="AF155" s="625"/>
      <c r="AG155" s="625"/>
      <c r="AH155" s="625"/>
      <c r="AI155" s="625"/>
      <c r="AJ155" s="625"/>
      <c r="AK155" s="625"/>
      <c r="AL155" s="625"/>
      <c r="AM155" s="625"/>
      <c r="AN155" s="625"/>
      <c r="AO155" s="625"/>
      <c r="AP155" s="625"/>
    </row>
    <row r="156">
      <c r="A156" s="426">
        <v>117.0</v>
      </c>
      <c r="B156" s="572" t="s">
        <v>3260</v>
      </c>
      <c r="C156" s="591" t="s">
        <v>2992</v>
      </c>
      <c r="D156" s="587">
        <v>6380000.0</v>
      </c>
      <c r="E156" s="120" t="s">
        <v>3261</v>
      </c>
      <c r="F156" s="582"/>
      <c r="G156" s="227"/>
      <c r="H156" s="120"/>
      <c r="I156" s="120"/>
      <c r="J156" s="120"/>
      <c r="K156" s="120"/>
      <c r="L156" s="120"/>
      <c r="M156" s="120"/>
      <c r="N156" s="120"/>
      <c r="O156" s="226"/>
      <c r="P156" s="156"/>
      <c r="Q156" s="479"/>
      <c r="R156" s="120" t="s">
        <v>2807</v>
      </c>
      <c r="S156" s="84"/>
      <c r="T156" s="582"/>
      <c r="U156" s="582"/>
      <c r="V156" s="582"/>
      <c r="W156" s="582"/>
      <c r="X156" s="474"/>
      <c r="Y156" s="474"/>
      <c r="Z156" s="474"/>
      <c r="AA156" s="474"/>
      <c r="AB156" s="474"/>
      <c r="AC156" s="474"/>
      <c r="AD156" s="474"/>
      <c r="AE156" s="474"/>
      <c r="AF156" s="474"/>
      <c r="AG156" s="474"/>
      <c r="AH156" s="474"/>
      <c r="AI156" s="474"/>
      <c r="AJ156" s="474"/>
      <c r="AK156" s="474"/>
      <c r="AL156" s="474"/>
      <c r="AM156" s="474"/>
      <c r="AN156" s="474"/>
      <c r="AO156" s="474"/>
      <c r="AP156" s="474"/>
    </row>
    <row r="157">
      <c r="A157" s="426">
        <v>118.0</v>
      </c>
      <c r="B157" s="572" t="s">
        <v>3265</v>
      </c>
      <c r="C157" s="591" t="s">
        <v>2992</v>
      </c>
      <c r="D157" s="587">
        <v>6380000.0</v>
      </c>
      <c r="E157" s="120" t="s">
        <v>3266</v>
      </c>
      <c r="F157" s="582"/>
      <c r="G157" s="227" t="s">
        <v>2495</v>
      </c>
      <c r="H157" s="120"/>
      <c r="I157" s="227" t="s">
        <v>2495</v>
      </c>
      <c r="J157" s="227" t="s">
        <v>2495</v>
      </c>
      <c r="K157" s="227" t="s">
        <v>2495</v>
      </c>
      <c r="L157" s="227" t="s">
        <v>2495</v>
      </c>
      <c r="M157" s="227" t="s">
        <v>2495</v>
      </c>
      <c r="N157" s="120"/>
      <c r="O157" s="178"/>
      <c r="P157" s="158" t="s">
        <v>2899</v>
      </c>
      <c r="Q157" s="478">
        <v>0.0</v>
      </c>
      <c r="R157" s="120" t="s">
        <v>2807</v>
      </c>
      <c r="S157" s="84"/>
      <c r="T157" s="582"/>
      <c r="U157" s="582"/>
      <c r="V157" s="582"/>
      <c r="W157" s="582"/>
      <c r="X157" s="474"/>
      <c r="Y157" s="474"/>
      <c r="Z157" s="474"/>
      <c r="AA157" s="474"/>
      <c r="AB157" s="474"/>
      <c r="AC157" s="474"/>
      <c r="AD157" s="474"/>
      <c r="AE157" s="474"/>
      <c r="AF157" s="474"/>
      <c r="AG157" s="474"/>
      <c r="AH157" s="474"/>
      <c r="AI157" s="474"/>
      <c r="AJ157" s="474"/>
      <c r="AK157" s="474"/>
      <c r="AL157" s="474"/>
      <c r="AM157" s="474"/>
      <c r="AN157" s="474"/>
      <c r="AO157" s="474"/>
      <c r="AP157" s="474"/>
    </row>
    <row r="158">
      <c r="A158" s="426">
        <v>119.0</v>
      </c>
      <c r="B158" s="572" t="s">
        <v>3278</v>
      </c>
      <c r="C158" s="513" t="s">
        <v>2940</v>
      </c>
      <c r="D158" s="589">
        <v>6380000.0</v>
      </c>
      <c r="E158" s="120" t="s">
        <v>3281</v>
      </c>
      <c r="F158" s="582"/>
      <c r="G158" s="227" t="s">
        <v>2495</v>
      </c>
      <c r="H158" s="120"/>
      <c r="I158" s="227" t="s">
        <v>2495</v>
      </c>
      <c r="J158" s="227" t="s">
        <v>2495</v>
      </c>
      <c r="K158" s="227" t="s">
        <v>2495</v>
      </c>
      <c r="L158" s="227" t="s">
        <v>2495</v>
      </c>
      <c r="M158" s="227" t="s">
        <v>2495</v>
      </c>
      <c r="N158" s="120"/>
      <c r="O158" s="178" t="s">
        <v>3284</v>
      </c>
      <c r="P158" s="158" t="s">
        <v>2899</v>
      </c>
      <c r="Q158" s="479"/>
      <c r="R158" s="120" t="s">
        <v>2807</v>
      </c>
      <c r="S158" s="84"/>
      <c r="T158" s="582"/>
      <c r="U158" s="582"/>
      <c r="V158" s="582"/>
      <c r="W158" s="582"/>
      <c r="X158" s="474"/>
      <c r="Y158" s="474"/>
      <c r="Z158" s="474"/>
      <c r="AA158" s="474"/>
      <c r="AB158" s="474"/>
      <c r="AC158" s="474"/>
      <c r="AD158" s="474"/>
      <c r="AE158" s="474"/>
      <c r="AF158" s="474"/>
      <c r="AG158" s="474"/>
      <c r="AH158" s="474"/>
      <c r="AI158" s="474"/>
      <c r="AJ158" s="474"/>
      <c r="AK158" s="474"/>
      <c r="AL158" s="474"/>
      <c r="AM158" s="474"/>
      <c r="AN158" s="474"/>
      <c r="AO158" s="474"/>
      <c r="AP158" s="474"/>
    </row>
    <row r="159">
      <c r="A159" s="426">
        <v>120.0</v>
      </c>
      <c r="B159" s="572" t="s">
        <v>1607</v>
      </c>
      <c r="C159" s="588" t="s">
        <v>3050</v>
      </c>
      <c r="D159" s="587">
        <v>6380000.0</v>
      </c>
      <c r="E159" s="120" t="s">
        <v>3285</v>
      </c>
      <c r="F159" s="582"/>
      <c r="G159" s="227" t="s">
        <v>2495</v>
      </c>
      <c r="H159" s="227" t="s">
        <v>2495</v>
      </c>
      <c r="I159" s="120"/>
      <c r="J159" s="227" t="s">
        <v>2495</v>
      </c>
      <c r="K159" s="120"/>
      <c r="L159" s="227" t="s">
        <v>2495</v>
      </c>
      <c r="M159" s="227" t="s">
        <v>2495</v>
      </c>
      <c r="N159" s="120"/>
      <c r="O159" s="226"/>
      <c r="P159" s="158" t="s">
        <v>3286</v>
      </c>
      <c r="Q159" s="479"/>
      <c r="R159" s="120" t="s">
        <v>2807</v>
      </c>
      <c r="S159" s="84"/>
      <c r="T159" s="582"/>
      <c r="U159" s="582"/>
      <c r="V159" s="582"/>
      <c r="W159" s="582"/>
      <c r="X159" s="474"/>
      <c r="Y159" s="474"/>
      <c r="Z159" s="474"/>
      <c r="AA159" s="474"/>
      <c r="AB159" s="474"/>
      <c r="AC159" s="474"/>
      <c r="AD159" s="474"/>
      <c r="AE159" s="474"/>
      <c r="AF159" s="474"/>
      <c r="AG159" s="474"/>
      <c r="AH159" s="474"/>
      <c r="AI159" s="474"/>
      <c r="AJ159" s="474"/>
      <c r="AK159" s="474"/>
      <c r="AL159" s="474"/>
      <c r="AM159" s="474"/>
      <c r="AN159" s="474"/>
      <c r="AO159" s="474"/>
      <c r="AP159" s="474"/>
    </row>
    <row r="160">
      <c r="A160" s="426">
        <v>121.0</v>
      </c>
      <c r="B160" s="572" t="s">
        <v>3290</v>
      </c>
      <c r="C160" s="509" t="s">
        <v>104</v>
      </c>
      <c r="D160" s="587">
        <v>6380000.0</v>
      </c>
      <c r="E160" s="120" t="s">
        <v>3291</v>
      </c>
      <c r="F160" s="582"/>
      <c r="G160" s="535" t="s">
        <v>2495</v>
      </c>
      <c r="H160" s="535" t="s">
        <v>2495</v>
      </c>
      <c r="I160" s="535"/>
      <c r="J160" s="535" t="s">
        <v>2495</v>
      </c>
      <c r="K160" s="535"/>
      <c r="L160" s="535" t="s">
        <v>2495</v>
      </c>
      <c r="M160" s="535" t="s">
        <v>2495</v>
      </c>
      <c r="N160" s="535"/>
      <c r="O160" s="226"/>
      <c r="P160" s="158" t="s">
        <v>2899</v>
      </c>
      <c r="Q160" s="479"/>
      <c r="R160" s="120" t="s">
        <v>2807</v>
      </c>
      <c r="S160" s="84"/>
      <c r="T160" s="582"/>
      <c r="U160" s="582"/>
      <c r="V160" s="582"/>
      <c r="W160" s="582"/>
      <c r="X160" s="474"/>
      <c r="Y160" s="474"/>
      <c r="Z160" s="474"/>
      <c r="AA160" s="474"/>
      <c r="AB160" s="474"/>
      <c r="AC160" s="474"/>
      <c r="AD160" s="474"/>
      <c r="AE160" s="474"/>
      <c r="AF160" s="474"/>
      <c r="AG160" s="474"/>
      <c r="AH160" s="474"/>
      <c r="AI160" s="474"/>
      <c r="AJ160" s="474"/>
      <c r="AK160" s="474"/>
      <c r="AL160" s="474"/>
      <c r="AM160" s="474"/>
      <c r="AN160" s="474"/>
      <c r="AO160" s="474"/>
      <c r="AP160" s="474"/>
    </row>
    <row r="161">
      <c r="A161" s="426">
        <v>122.0</v>
      </c>
      <c r="B161" s="572" t="s">
        <v>3292</v>
      </c>
      <c r="C161" s="509" t="s">
        <v>104</v>
      </c>
      <c r="D161" s="589">
        <v>6380000.0</v>
      </c>
      <c r="E161" s="120" t="s">
        <v>3293</v>
      </c>
      <c r="F161" s="582"/>
      <c r="G161" s="227" t="s">
        <v>2495</v>
      </c>
      <c r="H161" s="120"/>
      <c r="I161" s="227" t="s">
        <v>2495</v>
      </c>
      <c r="J161" s="227"/>
      <c r="K161" s="227" t="s">
        <v>2495</v>
      </c>
      <c r="L161" s="227" t="s">
        <v>2495</v>
      </c>
      <c r="M161" s="227" t="s">
        <v>2495</v>
      </c>
      <c r="N161" s="120"/>
      <c r="O161" s="226"/>
      <c r="P161" s="158" t="s">
        <v>2899</v>
      </c>
      <c r="Q161" s="479"/>
      <c r="R161" s="120" t="s">
        <v>2807</v>
      </c>
      <c r="S161" s="84"/>
      <c r="T161" s="582"/>
      <c r="U161" s="582"/>
      <c r="V161" s="582"/>
      <c r="W161" s="582"/>
      <c r="X161" s="474"/>
      <c r="Y161" s="474"/>
      <c r="Z161" s="474"/>
      <c r="AA161" s="474"/>
      <c r="AB161" s="474"/>
      <c r="AC161" s="474"/>
      <c r="AD161" s="474"/>
      <c r="AE161" s="474"/>
      <c r="AF161" s="474"/>
      <c r="AG161" s="474"/>
      <c r="AH161" s="474"/>
      <c r="AI161" s="474"/>
      <c r="AJ161" s="474"/>
      <c r="AK161" s="474"/>
      <c r="AL161" s="474"/>
      <c r="AM161" s="474"/>
      <c r="AN161" s="474"/>
      <c r="AO161" s="474"/>
      <c r="AP161" s="474"/>
    </row>
    <row r="162">
      <c r="A162" s="426">
        <v>123.0</v>
      </c>
      <c r="B162" s="572" t="s">
        <v>3296</v>
      </c>
      <c r="C162" s="513" t="s">
        <v>2940</v>
      </c>
      <c r="D162" s="587">
        <v>6380000.0</v>
      </c>
      <c r="E162" s="120" t="s">
        <v>3297</v>
      </c>
      <c r="F162" s="582"/>
      <c r="G162" s="227" t="s">
        <v>2495</v>
      </c>
      <c r="H162" s="227" t="s">
        <v>2495</v>
      </c>
      <c r="I162" s="120"/>
      <c r="J162" s="227" t="s">
        <v>2495</v>
      </c>
      <c r="K162" s="120"/>
      <c r="L162" s="227" t="s">
        <v>2495</v>
      </c>
      <c r="M162" s="227" t="s">
        <v>2495</v>
      </c>
      <c r="N162" s="120"/>
      <c r="O162" s="226"/>
      <c r="P162" s="158" t="s">
        <v>2899</v>
      </c>
      <c r="Q162" s="479"/>
      <c r="R162" s="120" t="s">
        <v>2807</v>
      </c>
      <c r="S162" s="84"/>
      <c r="T162" s="582"/>
      <c r="U162" s="582"/>
      <c r="V162" s="582"/>
      <c r="W162" s="582"/>
      <c r="X162" s="474"/>
      <c r="Y162" s="474"/>
      <c r="Z162" s="474"/>
      <c r="AA162" s="474"/>
      <c r="AB162" s="474"/>
      <c r="AC162" s="474"/>
      <c r="AD162" s="474"/>
      <c r="AE162" s="474"/>
      <c r="AF162" s="474"/>
      <c r="AG162" s="474"/>
      <c r="AH162" s="474"/>
      <c r="AI162" s="474"/>
      <c r="AJ162" s="474"/>
      <c r="AK162" s="474"/>
      <c r="AL162" s="474"/>
      <c r="AM162" s="474"/>
      <c r="AN162" s="474"/>
      <c r="AO162" s="474"/>
      <c r="AP162" s="474"/>
    </row>
    <row r="163">
      <c r="A163" s="426">
        <v>124.0</v>
      </c>
      <c r="B163" s="572" t="s">
        <v>3299</v>
      </c>
      <c r="C163" s="588" t="s">
        <v>3050</v>
      </c>
      <c r="D163" s="587">
        <v>6380000.0</v>
      </c>
      <c r="E163" s="120" t="s">
        <v>3302</v>
      </c>
      <c r="F163" s="582"/>
      <c r="G163" s="227" t="s">
        <v>2495</v>
      </c>
      <c r="H163" s="120"/>
      <c r="I163" s="532" t="s">
        <v>2875</v>
      </c>
      <c r="J163" s="227" t="s">
        <v>2495</v>
      </c>
      <c r="K163" s="227" t="s">
        <v>2495</v>
      </c>
      <c r="L163" s="227" t="s">
        <v>2495</v>
      </c>
      <c r="M163" s="227" t="s">
        <v>2495</v>
      </c>
      <c r="N163" s="120"/>
      <c r="O163" s="178" t="s">
        <v>3303</v>
      </c>
      <c r="P163" s="158" t="s">
        <v>3304</v>
      </c>
      <c r="Q163" s="479"/>
      <c r="R163" s="120" t="s">
        <v>2807</v>
      </c>
      <c r="S163" s="84"/>
      <c r="T163" s="582"/>
      <c r="U163" s="582"/>
      <c r="V163" s="582"/>
      <c r="W163" s="582"/>
      <c r="X163" s="474"/>
      <c r="Y163" s="474"/>
      <c r="Z163" s="474"/>
      <c r="AA163" s="474"/>
      <c r="AB163" s="474"/>
      <c r="AC163" s="474"/>
      <c r="AD163" s="474"/>
      <c r="AE163" s="474"/>
      <c r="AF163" s="474"/>
      <c r="AG163" s="474"/>
      <c r="AH163" s="474"/>
      <c r="AI163" s="474"/>
      <c r="AJ163" s="474"/>
      <c r="AK163" s="474"/>
      <c r="AL163" s="474"/>
      <c r="AM163" s="474"/>
      <c r="AN163" s="474"/>
      <c r="AO163" s="474"/>
      <c r="AP163" s="474"/>
    </row>
    <row r="164">
      <c r="A164" s="426">
        <v>125.0</v>
      </c>
      <c r="B164" s="585" t="s">
        <v>3305</v>
      </c>
      <c r="C164" s="509" t="s">
        <v>104</v>
      </c>
      <c r="D164" s="587">
        <v>6380000.0</v>
      </c>
      <c r="E164" s="120" t="s">
        <v>3306</v>
      </c>
      <c r="F164" s="474"/>
      <c r="G164" s="535" t="s">
        <v>2495</v>
      </c>
      <c r="H164" s="535" t="s">
        <v>2495</v>
      </c>
      <c r="I164" s="535"/>
      <c r="J164" s="535" t="s">
        <v>2495</v>
      </c>
      <c r="K164" s="535"/>
      <c r="L164" s="535" t="s">
        <v>2495</v>
      </c>
      <c r="M164" s="535" t="s">
        <v>2495</v>
      </c>
      <c r="N164" s="535"/>
      <c r="O164" s="226"/>
      <c r="P164" s="158" t="s">
        <v>2899</v>
      </c>
      <c r="Q164" s="479"/>
      <c r="R164" s="120" t="s">
        <v>2807</v>
      </c>
      <c r="S164" s="84"/>
      <c r="T164" s="582"/>
      <c r="U164" s="582"/>
      <c r="V164" s="582"/>
      <c r="W164" s="582"/>
      <c r="X164" s="474"/>
      <c r="Y164" s="474"/>
      <c r="Z164" s="474"/>
      <c r="AA164" s="474"/>
      <c r="AB164" s="474"/>
      <c r="AC164" s="474"/>
      <c r="AD164" s="474"/>
      <c r="AE164" s="474"/>
      <c r="AF164" s="474"/>
      <c r="AG164" s="474"/>
      <c r="AH164" s="474"/>
      <c r="AI164" s="474"/>
      <c r="AJ164" s="474"/>
      <c r="AK164" s="474"/>
      <c r="AL164" s="474"/>
      <c r="AM164" s="474"/>
      <c r="AN164" s="474"/>
      <c r="AO164" s="474"/>
      <c r="AP164" s="474"/>
    </row>
    <row r="165">
      <c r="A165" s="426">
        <v>126.0</v>
      </c>
      <c r="B165" s="572" t="s">
        <v>3310</v>
      </c>
      <c r="C165" s="513" t="s">
        <v>2940</v>
      </c>
      <c r="D165" s="587">
        <v>6380000.0</v>
      </c>
      <c r="E165" s="120" t="s">
        <v>3311</v>
      </c>
      <c r="F165" s="582"/>
      <c r="G165" s="535" t="s">
        <v>2495</v>
      </c>
      <c r="H165" s="496"/>
      <c r="I165" s="535" t="s">
        <v>2495</v>
      </c>
      <c r="J165" s="496"/>
      <c r="K165" s="535" t="s">
        <v>2495</v>
      </c>
      <c r="L165" s="535" t="s">
        <v>2495</v>
      </c>
      <c r="M165" s="535" t="s">
        <v>2495</v>
      </c>
      <c r="N165" s="496"/>
      <c r="O165" s="226"/>
      <c r="P165" s="158" t="s">
        <v>2899</v>
      </c>
      <c r="Q165" s="479"/>
      <c r="R165" s="120" t="s">
        <v>2807</v>
      </c>
      <c r="S165" s="84"/>
      <c r="T165" s="582"/>
      <c r="U165" s="582"/>
      <c r="V165" s="582"/>
      <c r="W165" s="582"/>
      <c r="X165" s="474"/>
      <c r="Y165" s="474"/>
      <c r="Z165" s="474"/>
      <c r="AA165" s="474"/>
      <c r="AB165" s="474"/>
      <c r="AC165" s="474"/>
      <c r="AD165" s="474"/>
      <c r="AE165" s="474"/>
      <c r="AF165" s="474"/>
      <c r="AG165" s="474"/>
      <c r="AH165" s="474"/>
      <c r="AI165" s="474"/>
      <c r="AJ165" s="474"/>
      <c r="AK165" s="474"/>
      <c r="AL165" s="474"/>
      <c r="AM165" s="474"/>
      <c r="AN165" s="474"/>
      <c r="AO165" s="474"/>
      <c r="AP165" s="474"/>
    </row>
    <row r="166">
      <c r="A166" s="426">
        <v>127.0</v>
      </c>
      <c r="B166" s="572" t="s">
        <v>3312</v>
      </c>
      <c r="C166" s="513" t="s">
        <v>2940</v>
      </c>
      <c r="D166" s="587">
        <v>6380000.0</v>
      </c>
      <c r="E166" s="120" t="s">
        <v>3313</v>
      </c>
      <c r="F166" s="582"/>
      <c r="G166" s="535" t="s">
        <v>2495</v>
      </c>
      <c r="H166" s="496"/>
      <c r="I166" s="535" t="s">
        <v>2495</v>
      </c>
      <c r="J166" s="496"/>
      <c r="K166" s="535" t="s">
        <v>2495</v>
      </c>
      <c r="L166" s="535" t="s">
        <v>2495</v>
      </c>
      <c r="M166" s="535" t="s">
        <v>2495</v>
      </c>
      <c r="N166" s="496"/>
      <c r="O166" s="178" t="s">
        <v>3314</v>
      </c>
      <c r="P166" s="158" t="s">
        <v>2899</v>
      </c>
      <c r="Q166" s="479"/>
      <c r="R166" s="120" t="s">
        <v>2807</v>
      </c>
      <c r="S166" s="84"/>
      <c r="T166" s="582"/>
      <c r="U166" s="582"/>
      <c r="V166" s="582"/>
      <c r="W166" s="582"/>
      <c r="X166" s="474"/>
      <c r="Y166" s="474"/>
      <c r="Z166" s="474"/>
      <c r="AA166" s="474"/>
      <c r="AB166" s="474"/>
      <c r="AC166" s="474"/>
      <c r="AD166" s="474"/>
      <c r="AE166" s="474"/>
      <c r="AF166" s="474"/>
      <c r="AG166" s="474"/>
      <c r="AH166" s="474"/>
      <c r="AI166" s="474"/>
      <c r="AJ166" s="474"/>
      <c r="AK166" s="474"/>
      <c r="AL166" s="474"/>
      <c r="AM166" s="474"/>
      <c r="AN166" s="474"/>
      <c r="AO166" s="474"/>
      <c r="AP166" s="474"/>
    </row>
    <row r="167">
      <c r="A167" s="426">
        <v>128.0</v>
      </c>
      <c r="B167" s="572" t="s">
        <v>433</v>
      </c>
      <c r="C167" s="588" t="s">
        <v>3050</v>
      </c>
      <c r="D167" s="587">
        <v>6380000.0</v>
      </c>
      <c r="E167" s="120" t="s">
        <v>3316</v>
      </c>
      <c r="F167" s="582"/>
      <c r="G167" s="535" t="s">
        <v>2495</v>
      </c>
      <c r="H167" s="535" t="s">
        <v>2495</v>
      </c>
      <c r="I167" s="535" t="s">
        <v>2495</v>
      </c>
      <c r="J167" s="535" t="s">
        <v>2495</v>
      </c>
      <c r="K167" s="535" t="s">
        <v>2495</v>
      </c>
      <c r="L167" s="535" t="s">
        <v>2495</v>
      </c>
      <c r="M167" s="535" t="s">
        <v>2495</v>
      </c>
      <c r="N167" s="496"/>
      <c r="O167" s="178" t="s">
        <v>3319</v>
      </c>
      <c r="P167" s="158" t="s">
        <v>2899</v>
      </c>
      <c r="Q167" s="479"/>
      <c r="R167" s="120" t="s">
        <v>2807</v>
      </c>
      <c r="S167" s="84"/>
      <c r="T167" s="582"/>
      <c r="U167" s="582"/>
      <c r="V167" s="582"/>
      <c r="W167" s="582"/>
      <c r="X167" s="474"/>
      <c r="Y167" s="474"/>
      <c r="Z167" s="474"/>
      <c r="AA167" s="474"/>
      <c r="AB167" s="474"/>
      <c r="AC167" s="474"/>
      <c r="AD167" s="474"/>
      <c r="AE167" s="474"/>
      <c r="AF167" s="474"/>
      <c r="AG167" s="474"/>
      <c r="AH167" s="474"/>
      <c r="AI167" s="474"/>
      <c r="AJ167" s="474"/>
      <c r="AK167" s="474"/>
      <c r="AL167" s="474"/>
      <c r="AM167" s="474"/>
      <c r="AN167" s="474"/>
      <c r="AO167" s="474"/>
      <c r="AP167" s="474"/>
    </row>
    <row r="168">
      <c r="A168" s="426">
        <v>129.0</v>
      </c>
      <c r="B168" s="573" t="s">
        <v>410</v>
      </c>
      <c r="C168" s="513" t="s">
        <v>2940</v>
      </c>
      <c r="D168" s="587">
        <v>6380000.0</v>
      </c>
      <c r="E168" s="120" t="s">
        <v>3322</v>
      </c>
      <c r="F168" s="582"/>
      <c r="G168" s="535" t="s">
        <v>2495</v>
      </c>
      <c r="H168" s="496"/>
      <c r="I168" s="535" t="s">
        <v>2495</v>
      </c>
      <c r="J168" s="535" t="s">
        <v>2495</v>
      </c>
      <c r="K168" s="535" t="s">
        <v>2495</v>
      </c>
      <c r="L168" s="535" t="s">
        <v>2495</v>
      </c>
      <c r="M168" s="535" t="s">
        <v>2495</v>
      </c>
      <c r="N168" s="496"/>
      <c r="O168" s="178" t="s">
        <v>3328</v>
      </c>
      <c r="P168" s="158" t="s">
        <v>2899</v>
      </c>
      <c r="Q168" s="479"/>
      <c r="R168" s="120" t="s">
        <v>2807</v>
      </c>
      <c r="S168" s="84"/>
      <c r="T168" s="582"/>
      <c r="U168" s="582"/>
      <c r="V168" s="582"/>
      <c r="W168" s="582"/>
      <c r="X168" s="474"/>
      <c r="Y168" s="474"/>
      <c r="Z168" s="474"/>
      <c r="AA168" s="474"/>
      <c r="AB168" s="474"/>
      <c r="AC168" s="474"/>
      <c r="AD168" s="474"/>
      <c r="AE168" s="474"/>
      <c r="AF168" s="474"/>
      <c r="AG168" s="474"/>
      <c r="AH168" s="474"/>
      <c r="AI168" s="474"/>
      <c r="AJ168" s="474"/>
      <c r="AK168" s="474"/>
      <c r="AL168" s="474"/>
      <c r="AM168" s="474"/>
      <c r="AN168" s="474"/>
      <c r="AO168" s="474"/>
      <c r="AP168" s="474"/>
    </row>
    <row r="169">
      <c r="A169" s="426">
        <v>130.0</v>
      </c>
      <c r="B169" s="572" t="s">
        <v>3330</v>
      </c>
      <c r="C169" s="588" t="s">
        <v>3050</v>
      </c>
      <c r="D169" s="589">
        <v>6380000.0</v>
      </c>
      <c r="E169" s="120" t="s">
        <v>3331</v>
      </c>
      <c r="F169" s="474"/>
      <c r="G169" s="227" t="s">
        <v>2495</v>
      </c>
      <c r="H169" s="227"/>
      <c r="I169" s="227" t="s">
        <v>2495</v>
      </c>
      <c r="J169" s="120"/>
      <c r="K169" s="227" t="s">
        <v>2495</v>
      </c>
      <c r="L169" s="227" t="s">
        <v>2495</v>
      </c>
      <c r="M169" s="227" t="s">
        <v>2495</v>
      </c>
      <c r="N169" s="120"/>
      <c r="O169" s="226"/>
      <c r="P169" s="639" t="s">
        <v>3332</v>
      </c>
      <c r="Q169" s="479"/>
      <c r="R169" s="120" t="s">
        <v>2807</v>
      </c>
      <c r="S169" s="84"/>
      <c r="T169" s="582"/>
      <c r="U169" s="582"/>
      <c r="V169" s="582"/>
      <c r="W169" s="582"/>
      <c r="X169" s="474"/>
      <c r="Y169" s="474"/>
      <c r="Z169" s="474"/>
      <c r="AA169" s="474"/>
      <c r="AB169" s="474"/>
      <c r="AC169" s="474"/>
      <c r="AD169" s="474"/>
      <c r="AE169" s="474"/>
      <c r="AF169" s="474"/>
      <c r="AG169" s="474"/>
      <c r="AH169" s="474"/>
      <c r="AI169" s="474"/>
      <c r="AJ169" s="474"/>
      <c r="AK169" s="474"/>
      <c r="AL169" s="474"/>
      <c r="AM169" s="474"/>
      <c r="AN169" s="474"/>
      <c r="AO169" s="474"/>
      <c r="AP169" s="474"/>
    </row>
    <row r="170">
      <c r="A170" s="426">
        <v>131.0</v>
      </c>
      <c r="B170" s="572" t="s">
        <v>3337</v>
      </c>
      <c r="C170" s="591" t="s">
        <v>2992</v>
      </c>
      <c r="D170" s="587">
        <v>6380000.0</v>
      </c>
      <c r="E170" s="120" t="s">
        <v>3339</v>
      </c>
      <c r="F170" s="474"/>
      <c r="G170" s="535" t="s">
        <v>2495</v>
      </c>
      <c r="H170" s="535" t="s">
        <v>2495</v>
      </c>
      <c r="I170" s="496"/>
      <c r="J170" s="535" t="s">
        <v>2495</v>
      </c>
      <c r="K170" s="496"/>
      <c r="L170" s="535" t="s">
        <v>2495</v>
      </c>
      <c r="M170" s="535" t="s">
        <v>2495</v>
      </c>
      <c r="N170" s="496"/>
      <c r="O170" s="178" t="s">
        <v>3340</v>
      </c>
      <c r="P170" s="158" t="s">
        <v>2899</v>
      </c>
      <c r="Q170" s="479"/>
      <c r="R170" s="120" t="s">
        <v>2807</v>
      </c>
      <c r="S170" s="84"/>
      <c r="T170" s="582"/>
      <c r="U170" s="582"/>
      <c r="V170" s="582"/>
      <c r="W170" s="582"/>
      <c r="X170" s="474"/>
      <c r="Y170" s="474"/>
      <c r="Z170" s="474"/>
      <c r="AA170" s="474"/>
      <c r="AB170" s="474"/>
      <c r="AC170" s="474"/>
      <c r="AD170" s="474"/>
      <c r="AE170" s="474"/>
      <c r="AF170" s="474"/>
      <c r="AG170" s="474"/>
      <c r="AH170" s="474"/>
      <c r="AI170" s="474"/>
      <c r="AJ170" s="474"/>
      <c r="AK170" s="474"/>
      <c r="AL170" s="474"/>
      <c r="AM170" s="474"/>
      <c r="AN170" s="474"/>
      <c r="AO170" s="474"/>
      <c r="AP170" s="474"/>
    </row>
    <row r="171">
      <c r="A171" s="426">
        <v>132.0</v>
      </c>
      <c r="B171" s="509" t="s">
        <v>3342</v>
      </c>
      <c r="C171" s="509" t="s">
        <v>104</v>
      </c>
      <c r="D171" s="589">
        <v>6380000.0</v>
      </c>
      <c r="E171" s="120" t="s">
        <v>3343</v>
      </c>
      <c r="F171" s="462"/>
      <c r="G171" s="535" t="s">
        <v>2495</v>
      </c>
      <c r="H171" s="496"/>
      <c r="I171" s="535" t="s">
        <v>2495</v>
      </c>
      <c r="J171" s="496"/>
      <c r="K171" s="535" t="s">
        <v>2495</v>
      </c>
      <c r="L171" s="535" t="s">
        <v>2495</v>
      </c>
      <c r="M171" s="535" t="s">
        <v>2495</v>
      </c>
      <c r="N171" s="496"/>
      <c r="O171" s="178"/>
      <c r="P171" s="158" t="s">
        <v>3344</v>
      </c>
      <c r="Q171" s="479"/>
      <c r="R171" s="120" t="s">
        <v>2807</v>
      </c>
      <c r="S171" s="156"/>
      <c r="T171" s="496"/>
      <c r="U171" s="496"/>
      <c r="V171" s="496"/>
      <c r="W171" s="496"/>
      <c r="X171" s="462"/>
      <c r="Y171" s="462"/>
      <c r="Z171" s="462"/>
      <c r="AA171" s="462"/>
      <c r="AB171" s="462"/>
      <c r="AC171" s="462"/>
      <c r="AD171" s="462"/>
      <c r="AE171" s="462"/>
      <c r="AF171" s="462"/>
      <c r="AG171" s="462"/>
      <c r="AH171" s="462"/>
      <c r="AI171" s="462"/>
      <c r="AJ171" s="462"/>
      <c r="AK171" s="462"/>
      <c r="AL171" s="462"/>
      <c r="AM171" s="462"/>
      <c r="AN171" s="462"/>
      <c r="AO171" s="462"/>
      <c r="AP171" s="462"/>
    </row>
    <row r="172">
      <c r="A172" s="426">
        <v>133.0</v>
      </c>
      <c r="B172" s="572" t="s">
        <v>3350</v>
      </c>
      <c r="C172" s="509" t="s">
        <v>104</v>
      </c>
      <c r="D172" s="587">
        <v>6380000.0</v>
      </c>
      <c r="E172" s="120" t="s">
        <v>3351</v>
      </c>
      <c r="F172" s="474"/>
      <c r="G172" s="535" t="s">
        <v>2495</v>
      </c>
      <c r="H172" s="496"/>
      <c r="I172" s="535" t="s">
        <v>2495</v>
      </c>
      <c r="J172" s="496"/>
      <c r="K172" s="535" t="s">
        <v>2495</v>
      </c>
      <c r="L172" s="535" t="s">
        <v>2495</v>
      </c>
      <c r="M172" s="535" t="s">
        <v>2495</v>
      </c>
      <c r="N172" s="496"/>
      <c r="O172" s="226"/>
      <c r="P172" s="158" t="s">
        <v>2899</v>
      </c>
      <c r="Q172" s="479"/>
      <c r="R172" s="120" t="s">
        <v>2807</v>
      </c>
      <c r="S172" s="84"/>
      <c r="T172" s="582"/>
      <c r="U172" s="582"/>
      <c r="V172" s="582"/>
      <c r="W172" s="582"/>
      <c r="X172" s="474"/>
      <c r="Y172" s="474"/>
      <c r="Z172" s="474"/>
      <c r="AA172" s="474"/>
      <c r="AB172" s="474"/>
      <c r="AC172" s="474"/>
      <c r="AD172" s="474"/>
      <c r="AE172" s="474"/>
      <c r="AF172" s="474"/>
      <c r="AG172" s="474"/>
      <c r="AH172" s="474"/>
      <c r="AI172" s="474"/>
      <c r="AJ172" s="474"/>
      <c r="AK172" s="474"/>
      <c r="AL172" s="474"/>
      <c r="AM172" s="474"/>
      <c r="AN172" s="474"/>
      <c r="AO172" s="474"/>
      <c r="AP172" s="474"/>
    </row>
    <row r="173">
      <c r="A173" s="426">
        <v>134.0</v>
      </c>
      <c r="B173" s="572" t="s">
        <v>3353</v>
      </c>
      <c r="C173" s="591" t="s">
        <v>2992</v>
      </c>
      <c r="D173" s="587">
        <v>6380000.0</v>
      </c>
      <c r="E173" s="120" t="s">
        <v>3354</v>
      </c>
      <c r="F173" s="582"/>
      <c r="G173" s="227" t="s">
        <v>2495</v>
      </c>
      <c r="H173" s="227" t="s">
        <v>2495</v>
      </c>
      <c r="I173" s="227" t="s">
        <v>2495</v>
      </c>
      <c r="J173" s="227" t="s">
        <v>2495</v>
      </c>
      <c r="K173" s="227" t="s">
        <v>2495</v>
      </c>
      <c r="L173" s="227" t="s">
        <v>2495</v>
      </c>
      <c r="M173" s="227" t="s">
        <v>2495</v>
      </c>
      <c r="N173" s="120"/>
      <c r="O173" s="226"/>
      <c r="P173" s="639" t="s">
        <v>3359</v>
      </c>
      <c r="Q173" s="479"/>
      <c r="R173" s="120" t="s">
        <v>2807</v>
      </c>
      <c r="S173" s="84"/>
      <c r="T173" s="474"/>
      <c r="U173" s="474"/>
      <c r="V173" s="474"/>
      <c r="W173" s="474"/>
      <c r="X173" s="474"/>
      <c r="Y173" s="474"/>
      <c r="Z173" s="474"/>
      <c r="AA173" s="474"/>
      <c r="AB173" s="474"/>
      <c r="AC173" s="474"/>
      <c r="AD173" s="474"/>
      <c r="AE173" s="474"/>
      <c r="AF173" s="474"/>
      <c r="AG173" s="474"/>
      <c r="AH173" s="474"/>
      <c r="AI173" s="474"/>
      <c r="AJ173" s="474"/>
      <c r="AK173" s="474"/>
      <c r="AL173" s="474"/>
      <c r="AM173" s="474"/>
      <c r="AN173" s="474"/>
      <c r="AO173" s="474"/>
      <c r="AP173" s="474"/>
    </row>
    <row r="174">
      <c r="A174" s="426">
        <v>135.0</v>
      </c>
      <c r="B174" s="572" t="s">
        <v>3361</v>
      </c>
      <c r="C174" s="588" t="s">
        <v>3050</v>
      </c>
      <c r="D174" s="589">
        <v>6380000.0</v>
      </c>
      <c r="E174" s="120" t="s">
        <v>3362</v>
      </c>
      <c r="F174" s="582"/>
      <c r="G174" s="227" t="s">
        <v>2495</v>
      </c>
      <c r="H174" s="227" t="s">
        <v>2495</v>
      </c>
      <c r="I174" s="120"/>
      <c r="J174" s="227" t="s">
        <v>2495</v>
      </c>
      <c r="K174" s="120"/>
      <c r="L174" s="227" t="s">
        <v>2495</v>
      </c>
      <c r="M174" s="227" t="s">
        <v>2495</v>
      </c>
      <c r="N174" s="120"/>
      <c r="O174" s="226"/>
      <c r="P174" s="158" t="s">
        <v>2899</v>
      </c>
      <c r="Q174" s="479"/>
      <c r="R174" s="120" t="s">
        <v>2807</v>
      </c>
      <c r="S174" s="84"/>
      <c r="T174" s="474"/>
      <c r="U174" s="474"/>
      <c r="V174" s="474"/>
      <c r="W174" s="474"/>
      <c r="X174" s="474"/>
      <c r="Y174" s="474"/>
      <c r="Z174" s="474"/>
      <c r="AA174" s="474"/>
      <c r="AB174" s="474"/>
      <c r="AC174" s="474"/>
      <c r="AD174" s="474"/>
      <c r="AE174" s="474"/>
      <c r="AF174" s="474"/>
      <c r="AG174" s="474"/>
      <c r="AH174" s="474"/>
      <c r="AI174" s="474"/>
      <c r="AJ174" s="474"/>
      <c r="AK174" s="474"/>
      <c r="AL174" s="474"/>
      <c r="AM174" s="474"/>
      <c r="AN174" s="474"/>
      <c r="AO174" s="474"/>
      <c r="AP174" s="474"/>
    </row>
    <row r="175">
      <c r="A175" s="426">
        <v>136.0</v>
      </c>
      <c r="B175" s="572" t="s">
        <v>3368</v>
      </c>
      <c r="C175" s="591" t="s">
        <v>2992</v>
      </c>
      <c r="D175" s="587">
        <v>6380000.0</v>
      </c>
      <c r="E175" s="120" t="s">
        <v>3369</v>
      </c>
      <c r="F175" s="582"/>
      <c r="G175" s="227" t="s">
        <v>2495</v>
      </c>
      <c r="H175" s="120"/>
      <c r="I175" s="227" t="s">
        <v>2495</v>
      </c>
      <c r="J175" s="120"/>
      <c r="K175" s="227" t="s">
        <v>2495</v>
      </c>
      <c r="L175" s="227" t="s">
        <v>2495</v>
      </c>
      <c r="M175" s="227" t="s">
        <v>2495</v>
      </c>
      <c r="N175" s="120"/>
      <c r="O175" s="226"/>
      <c r="P175" s="158" t="s">
        <v>3370</v>
      </c>
      <c r="Q175" s="479"/>
      <c r="R175" s="120" t="s">
        <v>2807</v>
      </c>
      <c r="S175" s="84"/>
      <c r="T175" s="474"/>
      <c r="U175" s="474"/>
      <c r="V175" s="474"/>
      <c r="W175" s="474"/>
      <c r="X175" s="474"/>
      <c r="Y175" s="474"/>
      <c r="Z175" s="474"/>
      <c r="AA175" s="474"/>
      <c r="AB175" s="474"/>
      <c r="AC175" s="474"/>
      <c r="AD175" s="474"/>
      <c r="AE175" s="474"/>
      <c r="AF175" s="474"/>
      <c r="AG175" s="474"/>
      <c r="AH175" s="474"/>
      <c r="AI175" s="474"/>
      <c r="AJ175" s="474"/>
      <c r="AK175" s="474"/>
      <c r="AL175" s="474"/>
      <c r="AM175" s="474"/>
      <c r="AN175" s="474"/>
      <c r="AO175" s="474"/>
      <c r="AP175" s="474"/>
    </row>
    <row r="176">
      <c r="A176" s="426">
        <v>137.0</v>
      </c>
      <c r="B176" s="572" t="s">
        <v>3377</v>
      </c>
      <c r="C176" s="513" t="s">
        <v>2940</v>
      </c>
      <c r="D176" s="589">
        <v>6380000.0</v>
      </c>
      <c r="E176" s="120" t="s">
        <v>3378</v>
      </c>
      <c r="F176" s="582"/>
      <c r="G176" s="227" t="s">
        <v>2495</v>
      </c>
      <c r="H176" s="120"/>
      <c r="I176" s="227" t="s">
        <v>2495</v>
      </c>
      <c r="J176" s="120"/>
      <c r="K176" s="227" t="s">
        <v>2495</v>
      </c>
      <c r="L176" s="227" t="s">
        <v>2495</v>
      </c>
      <c r="M176" s="227" t="s">
        <v>2495</v>
      </c>
      <c r="N176" s="120"/>
      <c r="O176" s="226"/>
      <c r="P176" s="158" t="s">
        <v>2899</v>
      </c>
      <c r="Q176" s="479"/>
      <c r="R176" s="120" t="s">
        <v>2807</v>
      </c>
      <c r="S176" s="84"/>
      <c r="T176" s="474"/>
      <c r="U176" s="474"/>
      <c r="V176" s="474"/>
      <c r="W176" s="474"/>
      <c r="X176" s="474"/>
      <c r="Y176" s="474"/>
      <c r="Z176" s="474"/>
      <c r="AA176" s="474"/>
      <c r="AB176" s="474"/>
      <c r="AC176" s="474"/>
      <c r="AD176" s="474"/>
      <c r="AE176" s="474"/>
      <c r="AF176" s="474"/>
      <c r="AG176" s="474"/>
      <c r="AH176" s="474"/>
      <c r="AI176" s="474"/>
      <c r="AJ176" s="474"/>
      <c r="AK176" s="474"/>
      <c r="AL176" s="474"/>
      <c r="AM176" s="474"/>
      <c r="AN176" s="474"/>
      <c r="AO176" s="474"/>
      <c r="AP176" s="474"/>
    </row>
    <row r="177">
      <c r="A177" s="426">
        <v>138.0</v>
      </c>
      <c r="B177" s="572" t="s">
        <v>3380</v>
      </c>
      <c r="C177" s="588" t="s">
        <v>3050</v>
      </c>
      <c r="D177" s="587">
        <v>6380000.0</v>
      </c>
      <c r="E177" s="120" t="s">
        <v>3381</v>
      </c>
      <c r="F177" s="582"/>
      <c r="G177" s="535" t="s">
        <v>2495</v>
      </c>
      <c r="H177" s="535" t="s">
        <v>2495</v>
      </c>
      <c r="I177" s="496"/>
      <c r="J177" s="535" t="s">
        <v>2495</v>
      </c>
      <c r="K177" s="496"/>
      <c r="L177" s="535" t="s">
        <v>2495</v>
      </c>
      <c r="M177" s="535" t="s">
        <v>2495</v>
      </c>
      <c r="N177" s="496"/>
      <c r="O177" s="646"/>
      <c r="P177" s="158" t="s">
        <v>3387</v>
      </c>
      <c r="Q177" s="479"/>
      <c r="R177" s="120" t="s">
        <v>2807</v>
      </c>
      <c r="S177" s="84"/>
      <c r="T177" s="474"/>
      <c r="U177" s="474"/>
      <c r="V177" s="474"/>
      <c r="W177" s="474"/>
      <c r="X177" s="474"/>
      <c r="Y177" s="474"/>
      <c r="Z177" s="474"/>
      <c r="AA177" s="474"/>
      <c r="AB177" s="474"/>
      <c r="AC177" s="474"/>
      <c r="AD177" s="474"/>
      <c r="AE177" s="474"/>
      <c r="AF177" s="474"/>
      <c r="AG177" s="474"/>
      <c r="AH177" s="474"/>
      <c r="AI177" s="474"/>
      <c r="AJ177" s="474"/>
      <c r="AK177" s="474"/>
      <c r="AL177" s="474"/>
      <c r="AM177" s="474"/>
      <c r="AN177" s="474"/>
      <c r="AO177" s="474"/>
      <c r="AP177" s="474"/>
    </row>
    <row r="178">
      <c r="A178" s="426">
        <v>139.0</v>
      </c>
      <c r="B178" s="572" t="s">
        <v>3388</v>
      </c>
      <c r="C178" s="588" t="s">
        <v>3050</v>
      </c>
      <c r="D178" s="587">
        <v>6380000.0</v>
      </c>
      <c r="E178" s="120" t="s">
        <v>3389</v>
      </c>
      <c r="F178" s="582"/>
      <c r="G178" s="535" t="s">
        <v>2495</v>
      </c>
      <c r="H178" s="535" t="s">
        <v>2495</v>
      </c>
      <c r="I178" s="496"/>
      <c r="J178" s="535" t="s">
        <v>2495</v>
      </c>
      <c r="K178" s="496"/>
      <c r="L178" s="535" t="s">
        <v>2495</v>
      </c>
      <c r="M178" s="535" t="s">
        <v>2495</v>
      </c>
      <c r="N178" s="496"/>
      <c r="O178" s="646"/>
      <c r="P178" s="158" t="s">
        <v>3387</v>
      </c>
      <c r="Q178" s="479"/>
      <c r="R178" s="120" t="s">
        <v>2807</v>
      </c>
      <c r="S178" s="84"/>
      <c r="T178" s="474"/>
      <c r="U178" s="474"/>
      <c r="V178" s="474"/>
      <c r="W178" s="474"/>
      <c r="X178" s="474"/>
      <c r="Y178" s="474"/>
      <c r="Z178" s="474"/>
      <c r="AA178" s="474"/>
      <c r="AB178" s="474"/>
      <c r="AC178" s="474"/>
      <c r="AD178" s="474"/>
      <c r="AE178" s="474"/>
      <c r="AF178" s="474"/>
      <c r="AG178" s="474"/>
      <c r="AH178" s="474"/>
      <c r="AI178" s="474"/>
      <c r="AJ178" s="474"/>
      <c r="AK178" s="474"/>
      <c r="AL178" s="474"/>
      <c r="AM178" s="474"/>
      <c r="AN178" s="474"/>
      <c r="AO178" s="474"/>
      <c r="AP178" s="474"/>
    </row>
    <row r="179">
      <c r="A179" s="426">
        <v>140.0</v>
      </c>
      <c r="B179" s="572" t="s">
        <v>1645</v>
      </c>
      <c r="C179" s="591" t="s">
        <v>2992</v>
      </c>
      <c r="D179" s="587">
        <v>6380000.0</v>
      </c>
      <c r="E179" s="120" t="s">
        <v>3395</v>
      </c>
      <c r="F179" s="582"/>
      <c r="G179" s="227" t="s">
        <v>2495</v>
      </c>
      <c r="H179" s="120"/>
      <c r="I179" s="227" t="s">
        <v>2495</v>
      </c>
      <c r="J179" s="120"/>
      <c r="K179" s="227" t="s">
        <v>2495</v>
      </c>
      <c r="L179" s="227" t="s">
        <v>2495</v>
      </c>
      <c r="M179" s="535" t="s">
        <v>2495</v>
      </c>
      <c r="N179" s="120"/>
      <c r="O179" s="646"/>
      <c r="P179" s="158" t="s">
        <v>2899</v>
      </c>
      <c r="Q179" s="479"/>
      <c r="R179" s="120" t="s">
        <v>2807</v>
      </c>
      <c r="S179" s="84"/>
      <c r="T179" s="474"/>
      <c r="U179" s="474"/>
      <c r="V179" s="474"/>
      <c r="W179" s="474"/>
      <c r="X179" s="474"/>
      <c r="Y179" s="474"/>
      <c r="Z179" s="474"/>
      <c r="AA179" s="474"/>
      <c r="AB179" s="474"/>
      <c r="AC179" s="474"/>
      <c r="AD179" s="474"/>
      <c r="AE179" s="474"/>
      <c r="AF179" s="474"/>
      <c r="AG179" s="474"/>
      <c r="AH179" s="474"/>
      <c r="AI179" s="474"/>
      <c r="AJ179" s="474"/>
      <c r="AK179" s="474"/>
      <c r="AL179" s="474"/>
      <c r="AM179" s="474"/>
      <c r="AN179" s="474"/>
      <c r="AO179" s="474"/>
      <c r="AP179" s="474"/>
    </row>
    <row r="180">
      <c r="A180" s="426">
        <v>141.0</v>
      </c>
      <c r="B180" s="572" t="s">
        <v>3402</v>
      </c>
      <c r="C180" s="591" t="s">
        <v>2992</v>
      </c>
      <c r="D180" s="587">
        <v>6380000.0</v>
      </c>
      <c r="E180" s="120" t="s">
        <v>3403</v>
      </c>
      <c r="F180" s="582"/>
      <c r="G180" s="535" t="s">
        <v>2495</v>
      </c>
      <c r="H180" s="496"/>
      <c r="I180" s="535" t="s">
        <v>2495</v>
      </c>
      <c r="J180" s="496"/>
      <c r="K180" s="535" t="s">
        <v>2495</v>
      </c>
      <c r="L180" s="532" t="s">
        <v>2875</v>
      </c>
      <c r="M180" s="535" t="s">
        <v>2495</v>
      </c>
      <c r="N180" s="535" t="s">
        <v>2495</v>
      </c>
      <c r="O180" s="646"/>
      <c r="P180" s="158" t="s">
        <v>3404</v>
      </c>
      <c r="Q180" s="479"/>
      <c r="R180" s="120" t="s">
        <v>2807</v>
      </c>
      <c r="S180" s="84"/>
      <c r="T180" s="474"/>
      <c r="U180" s="474"/>
      <c r="V180" s="474"/>
      <c r="W180" s="474"/>
      <c r="X180" s="474"/>
      <c r="Y180" s="474"/>
      <c r="Z180" s="474"/>
      <c r="AA180" s="474"/>
      <c r="AB180" s="474"/>
      <c r="AC180" s="474"/>
      <c r="AD180" s="474"/>
      <c r="AE180" s="474"/>
      <c r="AF180" s="474"/>
      <c r="AG180" s="474"/>
      <c r="AH180" s="474"/>
      <c r="AI180" s="474"/>
      <c r="AJ180" s="474"/>
      <c r="AK180" s="474"/>
      <c r="AL180" s="474"/>
      <c r="AM180" s="474"/>
      <c r="AN180" s="474"/>
      <c r="AO180" s="474"/>
      <c r="AP180" s="474"/>
    </row>
    <row r="181">
      <c r="A181" s="426">
        <v>142.0</v>
      </c>
      <c r="B181" s="572" t="s">
        <v>442</v>
      </c>
      <c r="C181" s="591" t="s">
        <v>2992</v>
      </c>
      <c r="D181" s="587">
        <v>6380000.0</v>
      </c>
      <c r="E181" s="120" t="s">
        <v>3406</v>
      </c>
      <c r="F181" s="582"/>
      <c r="G181" s="227" t="s">
        <v>2495</v>
      </c>
      <c r="H181" s="120"/>
      <c r="I181" s="227" t="s">
        <v>2495</v>
      </c>
      <c r="J181" s="120"/>
      <c r="K181" s="227" t="s">
        <v>2495</v>
      </c>
      <c r="L181" s="227" t="s">
        <v>2495</v>
      </c>
      <c r="M181" s="227" t="s">
        <v>2495</v>
      </c>
      <c r="N181" s="120"/>
      <c r="O181" s="226"/>
      <c r="P181" s="158" t="s">
        <v>2899</v>
      </c>
      <c r="Q181" s="479"/>
      <c r="R181" s="120" t="s">
        <v>2807</v>
      </c>
      <c r="S181" s="84"/>
      <c r="T181" s="474"/>
      <c r="U181" s="474"/>
      <c r="V181" s="474"/>
      <c r="W181" s="474"/>
      <c r="X181" s="474"/>
      <c r="Y181" s="474"/>
      <c r="Z181" s="474"/>
      <c r="AA181" s="474"/>
      <c r="AB181" s="474"/>
      <c r="AC181" s="474"/>
      <c r="AD181" s="474"/>
      <c r="AE181" s="474"/>
      <c r="AF181" s="474"/>
      <c r="AG181" s="474"/>
      <c r="AH181" s="474"/>
      <c r="AI181" s="474"/>
      <c r="AJ181" s="474"/>
      <c r="AK181" s="474"/>
      <c r="AL181" s="474"/>
      <c r="AM181" s="474"/>
      <c r="AN181" s="474"/>
      <c r="AO181" s="474"/>
      <c r="AP181" s="474"/>
    </row>
    <row r="182">
      <c r="A182" s="426">
        <v>143.0</v>
      </c>
      <c r="B182" s="573" t="s">
        <v>430</v>
      </c>
      <c r="C182" s="513" t="s">
        <v>2940</v>
      </c>
      <c r="D182" s="587">
        <v>6380000.0</v>
      </c>
      <c r="E182" s="120" t="s">
        <v>3411</v>
      </c>
      <c r="F182" s="582"/>
      <c r="G182" s="535" t="s">
        <v>2495</v>
      </c>
      <c r="H182" s="535" t="s">
        <v>2495</v>
      </c>
      <c r="I182" s="496"/>
      <c r="J182" s="535" t="s">
        <v>2495</v>
      </c>
      <c r="K182" s="496"/>
      <c r="L182" s="535" t="s">
        <v>2495</v>
      </c>
      <c r="M182" s="535" t="s">
        <v>2495</v>
      </c>
      <c r="N182" s="496"/>
      <c r="O182" s="226"/>
      <c r="P182" s="158" t="s">
        <v>2899</v>
      </c>
      <c r="Q182" s="479"/>
      <c r="R182" s="120" t="s">
        <v>2807</v>
      </c>
      <c r="S182" s="84"/>
      <c r="T182" s="474"/>
      <c r="U182" s="474"/>
      <c r="V182" s="474"/>
      <c r="W182" s="474"/>
      <c r="X182" s="474"/>
      <c r="Y182" s="474"/>
      <c r="Z182" s="474"/>
      <c r="AA182" s="474"/>
      <c r="AB182" s="474"/>
      <c r="AC182" s="474"/>
      <c r="AD182" s="474"/>
      <c r="AE182" s="474"/>
      <c r="AF182" s="474"/>
      <c r="AG182" s="474"/>
      <c r="AH182" s="474"/>
      <c r="AI182" s="474"/>
      <c r="AJ182" s="474"/>
      <c r="AK182" s="474"/>
      <c r="AL182" s="474"/>
      <c r="AM182" s="474"/>
      <c r="AN182" s="474"/>
      <c r="AO182" s="474"/>
      <c r="AP182" s="474"/>
    </row>
    <row r="183">
      <c r="A183" s="426">
        <v>144.0</v>
      </c>
      <c r="B183" s="573" t="s">
        <v>3416</v>
      </c>
      <c r="C183" s="588" t="s">
        <v>3050</v>
      </c>
      <c r="D183" s="587">
        <v>6380000.0</v>
      </c>
      <c r="E183" s="120" t="s">
        <v>3419</v>
      </c>
      <c r="F183" s="582"/>
      <c r="G183" s="535" t="s">
        <v>2495</v>
      </c>
      <c r="H183" s="535" t="s">
        <v>2495</v>
      </c>
      <c r="I183" s="496"/>
      <c r="J183" s="535" t="s">
        <v>2495</v>
      </c>
      <c r="K183" s="496"/>
      <c r="L183" s="535" t="s">
        <v>2495</v>
      </c>
      <c r="M183" s="535" t="s">
        <v>2495</v>
      </c>
      <c r="N183" s="496"/>
      <c r="O183" s="178" t="s">
        <v>3420</v>
      </c>
      <c r="P183" s="158" t="s">
        <v>2899</v>
      </c>
      <c r="Q183" s="479"/>
      <c r="R183" s="120" t="s">
        <v>2807</v>
      </c>
      <c r="S183" s="84"/>
      <c r="T183" s="474"/>
      <c r="U183" s="474"/>
      <c r="V183" s="474"/>
      <c r="W183" s="474"/>
      <c r="X183" s="474"/>
      <c r="Y183" s="474"/>
      <c r="Z183" s="474"/>
      <c r="AA183" s="474"/>
      <c r="AB183" s="474"/>
      <c r="AC183" s="474"/>
      <c r="AD183" s="474"/>
      <c r="AE183" s="474"/>
      <c r="AF183" s="474"/>
      <c r="AG183" s="474"/>
      <c r="AH183" s="474"/>
      <c r="AI183" s="474"/>
      <c r="AJ183" s="474"/>
      <c r="AK183" s="474"/>
      <c r="AL183" s="474"/>
      <c r="AM183" s="474"/>
      <c r="AN183" s="474"/>
      <c r="AO183" s="474"/>
      <c r="AP183" s="474"/>
    </row>
    <row r="184">
      <c r="A184" s="426">
        <v>145.0</v>
      </c>
      <c r="B184" s="573" t="s">
        <v>3423</v>
      </c>
      <c r="C184" s="588" t="s">
        <v>3050</v>
      </c>
      <c r="D184" s="589">
        <v>6380000.0</v>
      </c>
      <c r="E184" s="120" t="s">
        <v>3424</v>
      </c>
      <c r="F184" s="582"/>
      <c r="G184" s="227" t="s">
        <v>2495</v>
      </c>
      <c r="H184" s="120"/>
      <c r="I184" s="227" t="s">
        <v>2495</v>
      </c>
      <c r="J184" s="532" t="s">
        <v>2875</v>
      </c>
      <c r="K184" s="227" t="s">
        <v>2495</v>
      </c>
      <c r="L184" s="227" t="s">
        <v>2495</v>
      </c>
      <c r="M184" s="532" t="s">
        <v>2875</v>
      </c>
      <c r="N184" s="496"/>
      <c r="O184" s="226"/>
      <c r="P184" s="158" t="s">
        <v>3428</v>
      </c>
      <c r="Q184" s="479"/>
      <c r="R184" s="120" t="s">
        <v>2807</v>
      </c>
      <c r="S184" s="84"/>
      <c r="T184" s="474"/>
      <c r="U184" s="474"/>
      <c r="V184" s="474"/>
      <c r="W184" s="474"/>
      <c r="X184" s="474"/>
      <c r="Y184" s="474"/>
      <c r="Z184" s="474"/>
      <c r="AA184" s="474"/>
      <c r="AB184" s="474"/>
      <c r="AC184" s="474"/>
      <c r="AD184" s="474"/>
      <c r="AE184" s="474"/>
      <c r="AF184" s="474"/>
      <c r="AG184" s="474"/>
      <c r="AH184" s="474"/>
      <c r="AI184" s="474"/>
      <c r="AJ184" s="474"/>
      <c r="AK184" s="474"/>
      <c r="AL184" s="474"/>
      <c r="AM184" s="474"/>
      <c r="AN184" s="474"/>
      <c r="AO184" s="474"/>
      <c r="AP184" s="474"/>
    </row>
    <row r="185">
      <c r="A185" s="426">
        <v>146.0</v>
      </c>
      <c r="B185" s="572" t="s">
        <v>3000</v>
      </c>
      <c r="C185" s="588" t="s">
        <v>3050</v>
      </c>
      <c r="D185" s="587">
        <v>6380000.0</v>
      </c>
      <c r="E185" s="120" t="s">
        <v>3432</v>
      </c>
      <c r="F185" s="582"/>
      <c r="G185" s="227" t="s">
        <v>2495</v>
      </c>
      <c r="H185" s="120"/>
      <c r="I185" s="227" t="s">
        <v>2495</v>
      </c>
      <c r="J185" s="227" t="s">
        <v>2495</v>
      </c>
      <c r="K185" s="227" t="s">
        <v>2495</v>
      </c>
      <c r="L185" s="227" t="s">
        <v>2495</v>
      </c>
      <c r="M185" s="227" t="s">
        <v>2495</v>
      </c>
      <c r="N185" s="120"/>
      <c r="O185" s="178" t="s">
        <v>3435</v>
      </c>
      <c r="P185" s="158" t="s">
        <v>2899</v>
      </c>
      <c r="Q185" s="479"/>
      <c r="R185" s="120" t="s">
        <v>2807</v>
      </c>
      <c r="S185" s="84"/>
      <c r="T185" s="474"/>
      <c r="U185" s="474"/>
      <c r="V185" s="474"/>
      <c r="W185" s="474"/>
      <c r="X185" s="474"/>
      <c r="Y185" s="474"/>
      <c r="Z185" s="474"/>
      <c r="AA185" s="474"/>
      <c r="AB185" s="474"/>
      <c r="AC185" s="474"/>
      <c r="AD185" s="474"/>
      <c r="AE185" s="474"/>
      <c r="AF185" s="474"/>
      <c r="AG185" s="474"/>
      <c r="AH185" s="474"/>
      <c r="AI185" s="474"/>
      <c r="AJ185" s="474"/>
      <c r="AK185" s="474"/>
      <c r="AL185" s="474"/>
      <c r="AM185" s="474"/>
      <c r="AN185" s="474"/>
      <c r="AO185" s="474"/>
      <c r="AP185" s="474"/>
    </row>
    <row r="186">
      <c r="A186" s="426">
        <v>147.0</v>
      </c>
      <c r="B186" s="572" t="s">
        <v>449</v>
      </c>
      <c r="C186" s="513" t="s">
        <v>2940</v>
      </c>
      <c r="D186" s="587">
        <v>6380000.0</v>
      </c>
      <c r="E186" s="120" t="s">
        <v>3440</v>
      </c>
      <c r="F186" s="582"/>
      <c r="G186" s="649" t="s">
        <v>2495</v>
      </c>
      <c r="H186" s="518"/>
      <c r="I186" s="649" t="s">
        <v>2495</v>
      </c>
      <c r="J186" s="518"/>
      <c r="K186" s="649" t="s">
        <v>2495</v>
      </c>
      <c r="L186" s="649" t="s">
        <v>2495</v>
      </c>
      <c r="M186" s="649" t="s">
        <v>2495</v>
      </c>
      <c r="N186" s="518"/>
      <c r="O186" s="178" t="s">
        <v>3443</v>
      </c>
      <c r="P186" s="158" t="s">
        <v>2899</v>
      </c>
      <c r="Q186" s="479"/>
      <c r="R186" s="120" t="s">
        <v>2807</v>
      </c>
      <c r="S186" s="84"/>
      <c r="T186" s="474"/>
      <c r="U186" s="474"/>
      <c r="V186" s="474"/>
      <c r="W186" s="474"/>
      <c r="X186" s="474"/>
      <c r="Y186" s="474"/>
      <c r="Z186" s="474"/>
      <c r="AA186" s="474"/>
      <c r="AB186" s="474"/>
      <c r="AC186" s="474"/>
      <c r="AD186" s="474"/>
      <c r="AE186" s="474"/>
      <c r="AF186" s="474"/>
      <c r="AG186" s="474"/>
      <c r="AH186" s="474"/>
      <c r="AI186" s="474"/>
      <c r="AJ186" s="474"/>
      <c r="AK186" s="474"/>
      <c r="AL186" s="474"/>
      <c r="AM186" s="474"/>
      <c r="AN186" s="474"/>
      <c r="AO186" s="474"/>
      <c r="AP186" s="474"/>
    </row>
    <row r="187">
      <c r="A187" s="426">
        <v>148.0</v>
      </c>
      <c r="B187" s="572" t="s">
        <v>3445</v>
      </c>
      <c r="C187" s="588" t="s">
        <v>3050</v>
      </c>
      <c r="D187" s="587">
        <v>6380000.0</v>
      </c>
      <c r="E187" s="120" t="s">
        <v>3448</v>
      </c>
      <c r="F187" s="582"/>
      <c r="G187" s="227" t="s">
        <v>2495</v>
      </c>
      <c r="H187" s="227" t="s">
        <v>2495</v>
      </c>
      <c r="I187" s="120"/>
      <c r="J187" s="227" t="s">
        <v>2495</v>
      </c>
      <c r="K187" s="120"/>
      <c r="L187" s="227" t="s">
        <v>2495</v>
      </c>
      <c r="M187" s="227" t="s">
        <v>2495</v>
      </c>
      <c r="N187" s="120"/>
      <c r="O187" s="178" t="s">
        <v>3449</v>
      </c>
      <c r="P187" s="158" t="s">
        <v>2899</v>
      </c>
      <c r="Q187" s="479"/>
      <c r="R187" s="120" t="s">
        <v>2807</v>
      </c>
      <c r="S187" s="84"/>
      <c r="T187" s="474"/>
      <c r="U187" s="474"/>
      <c r="V187" s="474"/>
      <c r="W187" s="474"/>
      <c r="X187" s="474"/>
      <c r="Y187" s="474"/>
      <c r="Z187" s="474"/>
      <c r="AA187" s="474"/>
      <c r="AB187" s="474"/>
      <c r="AC187" s="474"/>
      <c r="AD187" s="474"/>
      <c r="AE187" s="474"/>
      <c r="AF187" s="474"/>
      <c r="AG187" s="474"/>
      <c r="AH187" s="474"/>
      <c r="AI187" s="474"/>
      <c r="AJ187" s="474"/>
      <c r="AK187" s="474"/>
      <c r="AL187" s="474"/>
      <c r="AM187" s="474"/>
      <c r="AN187" s="474"/>
      <c r="AO187" s="474"/>
      <c r="AP187" s="474"/>
    </row>
    <row r="188">
      <c r="A188" s="426">
        <v>149.0</v>
      </c>
      <c r="B188" s="572" t="s">
        <v>446</v>
      </c>
      <c r="C188" s="591" t="s">
        <v>2992</v>
      </c>
      <c r="D188" s="587">
        <v>6380000.0</v>
      </c>
      <c r="E188" s="120" t="s">
        <v>3452</v>
      </c>
      <c r="F188" s="582"/>
      <c r="G188" s="227" t="s">
        <v>2495</v>
      </c>
      <c r="H188" s="227" t="s">
        <v>2495</v>
      </c>
      <c r="I188" s="496"/>
      <c r="J188" s="227" t="s">
        <v>2495</v>
      </c>
      <c r="K188" s="227" t="s">
        <v>2495</v>
      </c>
      <c r="L188" s="227" t="s">
        <v>2495</v>
      </c>
      <c r="M188" s="227" t="s">
        <v>2495</v>
      </c>
      <c r="N188" s="496"/>
      <c r="O188" s="226"/>
      <c r="P188" s="158" t="s">
        <v>2899</v>
      </c>
      <c r="Q188" s="479"/>
      <c r="R188" s="120" t="s">
        <v>2807</v>
      </c>
      <c r="S188" s="84"/>
      <c r="T188" s="474"/>
      <c r="U188" s="474"/>
      <c r="V188" s="474"/>
      <c r="W188" s="474"/>
      <c r="X188" s="474"/>
      <c r="Y188" s="474"/>
      <c r="Z188" s="474"/>
      <c r="AA188" s="474"/>
      <c r="AB188" s="474"/>
      <c r="AC188" s="474"/>
      <c r="AD188" s="474"/>
      <c r="AE188" s="474"/>
      <c r="AF188" s="474"/>
      <c r="AG188" s="474"/>
      <c r="AH188" s="474"/>
      <c r="AI188" s="474"/>
      <c r="AJ188" s="474"/>
      <c r="AK188" s="474"/>
      <c r="AL188" s="474"/>
      <c r="AM188" s="474"/>
      <c r="AN188" s="474"/>
      <c r="AO188" s="474"/>
      <c r="AP188" s="474"/>
    </row>
    <row r="189">
      <c r="A189" s="426">
        <v>150.0</v>
      </c>
      <c r="B189" s="572" t="s">
        <v>3456</v>
      </c>
      <c r="C189" s="513" t="s">
        <v>2940</v>
      </c>
      <c r="D189" s="587">
        <v>6380000.0</v>
      </c>
      <c r="E189" s="120" t="s">
        <v>3457</v>
      </c>
      <c r="F189" s="582"/>
      <c r="G189" s="227" t="s">
        <v>2495</v>
      </c>
      <c r="H189" s="120"/>
      <c r="I189" s="227" t="s">
        <v>2495</v>
      </c>
      <c r="J189" s="227" t="s">
        <v>2495</v>
      </c>
      <c r="K189" s="227" t="s">
        <v>2495</v>
      </c>
      <c r="L189" s="227" t="s">
        <v>2495</v>
      </c>
      <c r="M189" s="227" t="s">
        <v>2495</v>
      </c>
      <c r="N189" s="120"/>
      <c r="O189" s="178" t="s">
        <v>3185</v>
      </c>
      <c r="P189" s="158" t="s">
        <v>3458</v>
      </c>
      <c r="Q189" s="479"/>
      <c r="R189" s="120" t="s">
        <v>2807</v>
      </c>
      <c r="S189" s="84"/>
      <c r="T189" s="474"/>
      <c r="U189" s="474"/>
      <c r="V189" s="474"/>
      <c r="W189" s="474"/>
      <c r="X189" s="474"/>
      <c r="Y189" s="474"/>
      <c r="Z189" s="474"/>
      <c r="AA189" s="474"/>
      <c r="AB189" s="474"/>
      <c r="AC189" s="474"/>
      <c r="AD189" s="474"/>
      <c r="AE189" s="474"/>
      <c r="AF189" s="474"/>
      <c r="AG189" s="474"/>
      <c r="AH189" s="474"/>
      <c r="AI189" s="474"/>
      <c r="AJ189" s="474"/>
      <c r="AK189" s="474"/>
      <c r="AL189" s="474"/>
      <c r="AM189" s="474"/>
      <c r="AN189" s="474"/>
      <c r="AO189" s="474"/>
      <c r="AP189" s="474"/>
    </row>
    <row r="190">
      <c r="A190" s="426">
        <v>151.0</v>
      </c>
      <c r="B190" s="572" t="s">
        <v>3461</v>
      </c>
      <c r="C190" s="591" t="s">
        <v>2992</v>
      </c>
      <c r="D190" s="587">
        <v>6380000.0</v>
      </c>
      <c r="E190" s="120" t="s">
        <v>3463</v>
      </c>
      <c r="F190" s="582"/>
      <c r="G190" s="227" t="s">
        <v>2495</v>
      </c>
      <c r="H190" s="496"/>
      <c r="I190" s="227" t="s">
        <v>2495</v>
      </c>
      <c r="J190" s="227" t="s">
        <v>2495</v>
      </c>
      <c r="K190" s="227" t="s">
        <v>2495</v>
      </c>
      <c r="L190" s="227" t="s">
        <v>2495</v>
      </c>
      <c r="M190" s="227" t="s">
        <v>2495</v>
      </c>
      <c r="N190" s="496"/>
      <c r="O190" s="178" t="s">
        <v>3464</v>
      </c>
      <c r="P190" s="158" t="s">
        <v>2899</v>
      </c>
      <c r="Q190" s="479"/>
      <c r="R190" s="120" t="s">
        <v>2807</v>
      </c>
      <c r="S190" s="84"/>
      <c r="T190" s="474"/>
      <c r="U190" s="474"/>
      <c r="V190" s="474"/>
      <c r="W190" s="474"/>
      <c r="X190" s="474"/>
      <c r="Y190" s="474"/>
      <c r="Z190" s="474"/>
      <c r="AA190" s="474"/>
      <c r="AB190" s="474"/>
      <c r="AC190" s="474"/>
      <c r="AD190" s="474"/>
      <c r="AE190" s="474"/>
      <c r="AF190" s="474"/>
      <c r="AG190" s="474"/>
      <c r="AH190" s="474"/>
      <c r="AI190" s="474"/>
      <c r="AJ190" s="474"/>
      <c r="AK190" s="474"/>
      <c r="AL190" s="474"/>
      <c r="AM190" s="474"/>
      <c r="AN190" s="474"/>
      <c r="AO190" s="474"/>
      <c r="AP190" s="474"/>
    </row>
    <row r="191">
      <c r="A191" s="426">
        <v>152.0</v>
      </c>
      <c r="B191" s="572" t="s">
        <v>3467</v>
      </c>
      <c r="C191" s="509" t="s">
        <v>104</v>
      </c>
      <c r="D191" s="569">
        <v>6380000.0</v>
      </c>
      <c r="E191" s="120" t="s">
        <v>3468</v>
      </c>
      <c r="F191" s="582"/>
      <c r="G191" s="227" t="s">
        <v>2495</v>
      </c>
      <c r="H191" s="227" t="s">
        <v>2495</v>
      </c>
      <c r="I191" s="227" t="s">
        <v>2495</v>
      </c>
      <c r="J191" s="227" t="s">
        <v>2495</v>
      </c>
      <c r="K191" s="120"/>
      <c r="L191" s="227" t="s">
        <v>2495</v>
      </c>
      <c r="M191" s="227" t="s">
        <v>2495</v>
      </c>
      <c r="N191" s="120"/>
      <c r="O191" s="178" t="s">
        <v>3469</v>
      </c>
      <c r="P191" s="158" t="s">
        <v>2899</v>
      </c>
      <c r="Q191" s="479"/>
      <c r="R191" s="120" t="s">
        <v>2807</v>
      </c>
      <c r="S191" s="84"/>
      <c r="T191" s="474"/>
      <c r="U191" s="474"/>
      <c r="V191" s="474"/>
      <c r="W191" s="474"/>
      <c r="X191" s="474"/>
      <c r="Y191" s="474"/>
      <c r="Z191" s="474"/>
      <c r="AA191" s="474"/>
      <c r="AB191" s="474"/>
      <c r="AC191" s="474"/>
      <c r="AD191" s="474"/>
      <c r="AE191" s="474"/>
      <c r="AF191" s="474"/>
      <c r="AG191" s="474"/>
      <c r="AH191" s="474"/>
      <c r="AI191" s="474"/>
      <c r="AJ191" s="474"/>
      <c r="AK191" s="474"/>
      <c r="AL191" s="474"/>
      <c r="AM191" s="474"/>
      <c r="AN191" s="474"/>
      <c r="AO191" s="474"/>
      <c r="AP191" s="474"/>
    </row>
    <row r="192">
      <c r="A192" s="426">
        <v>153.0</v>
      </c>
      <c r="B192" s="572" t="s">
        <v>3471</v>
      </c>
      <c r="C192" s="588" t="s">
        <v>3050</v>
      </c>
      <c r="D192" s="587">
        <v>6380000.0</v>
      </c>
      <c r="E192" s="120" t="s">
        <v>3473</v>
      </c>
      <c r="F192" s="582"/>
      <c r="G192" s="227" t="s">
        <v>2495</v>
      </c>
      <c r="H192" s="227" t="s">
        <v>2495</v>
      </c>
      <c r="I192" s="227"/>
      <c r="J192" s="227" t="s">
        <v>2495</v>
      </c>
      <c r="K192" s="227"/>
      <c r="L192" s="227" t="s">
        <v>2495</v>
      </c>
      <c r="M192" s="227" t="s">
        <v>2495</v>
      </c>
      <c r="N192" s="496"/>
      <c r="O192" s="226"/>
      <c r="P192" s="158" t="s">
        <v>2899</v>
      </c>
      <c r="Q192" s="479"/>
      <c r="R192" s="120" t="s">
        <v>2807</v>
      </c>
      <c r="S192" s="84"/>
      <c r="T192" s="474"/>
      <c r="U192" s="474"/>
      <c r="V192" s="474"/>
      <c r="W192" s="474"/>
      <c r="X192" s="474"/>
      <c r="Y192" s="474"/>
      <c r="Z192" s="474"/>
      <c r="AA192" s="474"/>
      <c r="AB192" s="474"/>
      <c r="AC192" s="474"/>
      <c r="AD192" s="474"/>
      <c r="AE192" s="474"/>
      <c r="AF192" s="474"/>
      <c r="AG192" s="474"/>
      <c r="AH192" s="474"/>
      <c r="AI192" s="474"/>
      <c r="AJ192" s="474"/>
      <c r="AK192" s="474"/>
      <c r="AL192" s="474"/>
      <c r="AM192" s="474"/>
      <c r="AN192" s="474"/>
      <c r="AO192" s="474"/>
      <c r="AP192" s="474"/>
    </row>
    <row r="193">
      <c r="A193" s="426">
        <v>154.0</v>
      </c>
      <c r="B193" s="572" t="s">
        <v>439</v>
      </c>
      <c r="C193" s="513" t="s">
        <v>2940</v>
      </c>
      <c r="D193" s="587">
        <v>6380000.0</v>
      </c>
      <c r="E193" s="120" t="s">
        <v>3475</v>
      </c>
      <c r="F193" s="582"/>
      <c r="G193" s="227" t="s">
        <v>2495</v>
      </c>
      <c r="H193" s="227" t="s">
        <v>2495</v>
      </c>
      <c r="I193" s="120"/>
      <c r="J193" s="227" t="s">
        <v>2495</v>
      </c>
      <c r="K193" s="120"/>
      <c r="L193" s="227" t="s">
        <v>2495</v>
      </c>
      <c r="M193" s="227" t="s">
        <v>2495</v>
      </c>
      <c r="N193" s="120"/>
      <c r="O193" s="178"/>
      <c r="P193" s="158" t="s">
        <v>2899</v>
      </c>
      <c r="Q193" s="479"/>
      <c r="R193" s="120" t="s">
        <v>2807</v>
      </c>
      <c r="S193" s="84"/>
      <c r="T193" s="474"/>
      <c r="U193" s="474"/>
      <c r="V193" s="474"/>
      <c r="W193" s="474"/>
      <c r="X193" s="474"/>
      <c r="Y193" s="474"/>
      <c r="Z193" s="474"/>
      <c r="AA193" s="474"/>
      <c r="AB193" s="474"/>
      <c r="AC193" s="474"/>
      <c r="AD193" s="474"/>
      <c r="AE193" s="474"/>
      <c r="AF193" s="474"/>
      <c r="AG193" s="474"/>
      <c r="AH193" s="474"/>
      <c r="AI193" s="474"/>
      <c r="AJ193" s="474"/>
      <c r="AK193" s="474"/>
      <c r="AL193" s="474"/>
      <c r="AM193" s="474"/>
      <c r="AN193" s="474"/>
      <c r="AO193" s="474"/>
      <c r="AP193" s="474"/>
    </row>
    <row r="194">
      <c r="A194" s="426">
        <v>155.0</v>
      </c>
      <c r="B194" s="572" t="s">
        <v>3479</v>
      </c>
      <c r="C194" s="509" t="s">
        <v>104</v>
      </c>
      <c r="D194" s="587">
        <v>6380000.0</v>
      </c>
      <c r="E194" s="120" t="s">
        <v>3480</v>
      </c>
      <c r="F194" s="582"/>
      <c r="G194" s="535" t="s">
        <v>2495</v>
      </c>
      <c r="H194" s="496"/>
      <c r="I194" s="535" t="s">
        <v>2495</v>
      </c>
      <c r="J194" s="496"/>
      <c r="K194" s="535" t="s">
        <v>2495</v>
      </c>
      <c r="L194" s="535" t="s">
        <v>2495</v>
      </c>
      <c r="M194" s="535" t="s">
        <v>2495</v>
      </c>
      <c r="N194" s="496"/>
      <c r="O194" s="226"/>
      <c r="P194" s="158" t="s">
        <v>3486</v>
      </c>
      <c r="Q194" s="479"/>
      <c r="R194" s="120" t="s">
        <v>2807</v>
      </c>
      <c r="S194" s="84"/>
      <c r="T194" s="474"/>
      <c r="U194" s="474"/>
      <c r="V194" s="474"/>
      <c r="W194" s="474"/>
      <c r="X194" s="474"/>
      <c r="Y194" s="474"/>
      <c r="Z194" s="474"/>
      <c r="AA194" s="474"/>
      <c r="AB194" s="474"/>
      <c r="AC194" s="474"/>
      <c r="AD194" s="474"/>
      <c r="AE194" s="474"/>
      <c r="AF194" s="474"/>
      <c r="AG194" s="474"/>
      <c r="AH194" s="474"/>
      <c r="AI194" s="474"/>
      <c r="AJ194" s="474"/>
      <c r="AK194" s="474"/>
      <c r="AL194" s="474"/>
      <c r="AM194" s="474"/>
      <c r="AN194" s="474"/>
      <c r="AO194" s="474"/>
      <c r="AP194" s="474"/>
    </row>
    <row r="195">
      <c r="A195" s="426">
        <v>156.0</v>
      </c>
      <c r="B195" s="572" t="s">
        <v>3488</v>
      </c>
      <c r="C195" s="513" t="s">
        <v>2940</v>
      </c>
      <c r="D195" s="587">
        <v>6380000.0</v>
      </c>
      <c r="E195" s="120" t="s">
        <v>3491</v>
      </c>
      <c r="F195" s="582"/>
      <c r="G195" s="535" t="s">
        <v>2495</v>
      </c>
      <c r="H195" s="496"/>
      <c r="I195" s="535" t="s">
        <v>2495</v>
      </c>
      <c r="J195" s="658" t="s">
        <v>2495</v>
      </c>
      <c r="K195" s="535" t="s">
        <v>2495</v>
      </c>
      <c r="L195" s="535" t="s">
        <v>2495</v>
      </c>
      <c r="M195" s="535" t="s">
        <v>2495</v>
      </c>
      <c r="N195" s="496"/>
      <c r="O195" s="178" t="s">
        <v>3494</v>
      </c>
      <c r="P195" s="158" t="s">
        <v>2899</v>
      </c>
      <c r="Q195" s="479"/>
      <c r="R195" s="120" t="s">
        <v>2807</v>
      </c>
      <c r="S195" s="84"/>
      <c r="T195" s="474"/>
      <c r="U195" s="474"/>
      <c r="V195" s="474"/>
      <c r="W195" s="474"/>
      <c r="X195" s="474"/>
      <c r="Y195" s="474"/>
      <c r="Z195" s="474"/>
      <c r="AA195" s="474"/>
      <c r="AB195" s="474"/>
      <c r="AC195" s="474"/>
      <c r="AD195" s="474"/>
      <c r="AE195" s="474"/>
      <c r="AF195" s="474"/>
      <c r="AG195" s="474"/>
      <c r="AH195" s="474"/>
      <c r="AI195" s="474"/>
      <c r="AJ195" s="474"/>
      <c r="AK195" s="474"/>
      <c r="AL195" s="474"/>
      <c r="AM195" s="474"/>
      <c r="AN195" s="474"/>
      <c r="AO195" s="474"/>
      <c r="AP195" s="474"/>
    </row>
    <row r="196">
      <c r="A196" s="426">
        <v>157.0</v>
      </c>
      <c r="B196" s="572" t="s">
        <v>3497</v>
      </c>
      <c r="C196" s="591" t="s">
        <v>2992</v>
      </c>
      <c r="D196" s="587">
        <v>6380000.0</v>
      </c>
      <c r="E196" s="120" t="s">
        <v>3499</v>
      </c>
      <c r="F196" s="474"/>
      <c r="G196" s="535" t="s">
        <v>2495</v>
      </c>
      <c r="H196" s="496"/>
      <c r="I196" s="535" t="s">
        <v>2495</v>
      </c>
      <c r="J196" s="496"/>
      <c r="K196" s="535" t="s">
        <v>2495</v>
      </c>
      <c r="L196" s="535" t="s">
        <v>2495</v>
      </c>
      <c r="M196" s="535" t="s">
        <v>2495</v>
      </c>
      <c r="N196" s="496"/>
      <c r="O196" s="178" t="s">
        <v>3469</v>
      </c>
      <c r="P196" s="158" t="s">
        <v>2899</v>
      </c>
      <c r="Q196" s="479"/>
      <c r="R196" s="120" t="s">
        <v>2807</v>
      </c>
      <c r="S196" s="84"/>
      <c r="T196" s="474"/>
      <c r="U196" s="474"/>
      <c r="V196" s="474"/>
      <c r="W196" s="474"/>
      <c r="X196" s="474"/>
      <c r="Y196" s="474"/>
      <c r="Z196" s="474"/>
      <c r="AA196" s="474"/>
      <c r="AB196" s="474"/>
      <c r="AC196" s="474"/>
      <c r="AD196" s="474"/>
      <c r="AE196" s="474"/>
      <c r="AF196" s="474"/>
      <c r="AG196" s="474"/>
      <c r="AH196" s="474"/>
      <c r="AI196" s="474"/>
      <c r="AJ196" s="474"/>
      <c r="AK196" s="474"/>
      <c r="AL196" s="474"/>
      <c r="AM196" s="474"/>
      <c r="AN196" s="474"/>
      <c r="AO196" s="474"/>
      <c r="AP196" s="474"/>
    </row>
    <row r="197">
      <c r="A197" s="426">
        <v>158.0</v>
      </c>
      <c r="B197" s="573" t="s">
        <v>452</v>
      </c>
      <c r="C197" s="513" t="s">
        <v>2940</v>
      </c>
      <c r="D197" s="587">
        <v>6380000.0</v>
      </c>
      <c r="E197" s="120" t="s">
        <v>3502</v>
      </c>
      <c r="F197" s="582"/>
      <c r="G197" s="227" t="s">
        <v>2495</v>
      </c>
      <c r="H197" s="227" t="s">
        <v>2495</v>
      </c>
      <c r="I197" s="120"/>
      <c r="J197" s="227" t="s">
        <v>2495</v>
      </c>
      <c r="K197" s="120"/>
      <c r="L197" s="227" t="s">
        <v>2495</v>
      </c>
      <c r="M197" s="227" t="s">
        <v>2495</v>
      </c>
      <c r="N197" s="120"/>
      <c r="O197" s="178" t="s">
        <v>3503</v>
      </c>
      <c r="P197" s="158" t="s">
        <v>2899</v>
      </c>
      <c r="Q197" s="479"/>
      <c r="R197" s="120" t="s">
        <v>2807</v>
      </c>
      <c r="S197" s="84"/>
      <c r="T197" s="474"/>
      <c r="U197" s="474"/>
      <c r="V197" s="474"/>
      <c r="W197" s="474"/>
      <c r="X197" s="474"/>
      <c r="Y197" s="474"/>
      <c r="Z197" s="474"/>
      <c r="AA197" s="474"/>
      <c r="AB197" s="474"/>
      <c r="AC197" s="474"/>
      <c r="AD197" s="474"/>
      <c r="AE197" s="474"/>
      <c r="AF197" s="474"/>
      <c r="AG197" s="474"/>
      <c r="AH197" s="474"/>
      <c r="AI197" s="474"/>
      <c r="AJ197" s="474"/>
      <c r="AK197" s="474"/>
      <c r="AL197" s="474"/>
      <c r="AM197" s="474"/>
      <c r="AN197" s="474"/>
      <c r="AO197" s="474"/>
      <c r="AP197" s="474"/>
    </row>
    <row r="198">
      <c r="A198" s="426">
        <v>159.0</v>
      </c>
      <c r="B198" s="573" t="s">
        <v>3506</v>
      </c>
      <c r="C198" s="509" t="s">
        <v>104</v>
      </c>
      <c r="D198" s="587">
        <v>6380000.0</v>
      </c>
      <c r="E198" s="120" t="s">
        <v>3507</v>
      </c>
      <c r="F198" s="582"/>
      <c r="G198" s="227" t="s">
        <v>2495</v>
      </c>
      <c r="H198" s="120"/>
      <c r="I198" s="227" t="s">
        <v>2495</v>
      </c>
      <c r="J198" s="120"/>
      <c r="K198" s="227" t="s">
        <v>2495</v>
      </c>
      <c r="L198" s="227" t="s">
        <v>2495</v>
      </c>
      <c r="M198" s="227" t="s">
        <v>2495</v>
      </c>
      <c r="N198" s="120"/>
      <c r="O198" s="226"/>
      <c r="P198" s="158" t="s">
        <v>2899</v>
      </c>
      <c r="Q198" s="479"/>
      <c r="R198" s="120" t="s">
        <v>2807</v>
      </c>
      <c r="S198" s="84"/>
      <c r="T198" s="474"/>
      <c r="U198" s="474"/>
      <c r="V198" s="474"/>
      <c r="W198" s="474"/>
      <c r="X198" s="474"/>
      <c r="Y198" s="474"/>
      <c r="Z198" s="474"/>
      <c r="AA198" s="474"/>
      <c r="AB198" s="474"/>
      <c r="AC198" s="474"/>
      <c r="AD198" s="474"/>
      <c r="AE198" s="474"/>
      <c r="AF198" s="474"/>
      <c r="AG198" s="474"/>
      <c r="AH198" s="474"/>
      <c r="AI198" s="474"/>
      <c r="AJ198" s="474"/>
      <c r="AK198" s="474"/>
      <c r="AL198" s="474"/>
      <c r="AM198" s="474"/>
      <c r="AN198" s="474"/>
      <c r="AO198" s="474"/>
      <c r="AP198" s="474"/>
    </row>
    <row r="199">
      <c r="A199" s="426">
        <v>160.0</v>
      </c>
      <c r="B199" s="572" t="s">
        <v>3509</v>
      </c>
      <c r="C199" s="588" t="s">
        <v>3050</v>
      </c>
      <c r="D199" s="587">
        <v>6380000.0</v>
      </c>
      <c r="E199" s="120" t="s">
        <v>3510</v>
      </c>
      <c r="F199" s="572"/>
      <c r="G199" s="597" t="s">
        <v>2495</v>
      </c>
      <c r="H199" s="535" t="s">
        <v>2495</v>
      </c>
      <c r="I199" s="535" t="s">
        <v>2495</v>
      </c>
      <c r="J199" s="535" t="s">
        <v>2495</v>
      </c>
      <c r="K199" s="496"/>
      <c r="L199" s="535" t="s">
        <v>2495</v>
      </c>
      <c r="M199" s="535" t="s">
        <v>2495</v>
      </c>
      <c r="N199" s="496"/>
      <c r="O199" s="226"/>
      <c r="P199" s="158" t="s">
        <v>2899</v>
      </c>
      <c r="Q199" s="479"/>
      <c r="R199" s="120" t="s">
        <v>2807</v>
      </c>
      <c r="S199" s="84"/>
      <c r="T199" s="474"/>
      <c r="U199" s="474"/>
      <c r="V199" s="474"/>
      <c r="W199" s="474"/>
      <c r="X199" s="474"/>
      <c r="Y199" s="474"/>
      <c r="Z199" s="474"/>
      <c r="AA199" s="474"/>
      <c r="AB199" s="474"/>
      <c r="AC199" s="474"/>
      <c r="AD199" s="474"/>
      <c r="AE199" s="474"/>
      <c r="AF199" s="474"/>
      <c r="AG199" s="474"/>
      <c r="AH199" s="474"/>
      <c r="AI199" s="474"/>
      <c r="AJ199" s="474"/>
      <c r="AK199" s="474"/>
      <c r="AL199" s="474"/>
      <c r="AM199" s="474"/>
      <c r="AN199" s="474"/>
      <c r="AO199" s="474"/>
      <c r="AP199" s="474"/>
    </row>
    <row r="200">
      <c r="A200" s="426">
        <v>161.0</v>
      </c>
      <c r="B200" s="572" t="s">
        <v>3512</v>
      </c>
      <c r="C200" s="513" t="s">
        <v>2940</v>
      </c>
      <c r="D200" s="569">
        <v>6380000.0</v>
      </c>
      <c r="E200" s="120" t="s">
        <v>3515</v>
      </c>
      <c r="F200" s="582"/>
      <c r="G200" s="597" t="s">
        <v>2495</v>
      </c>
      <c r="H200" s="496"/>
      <c r="I200" s="535" t="s">
        <v>2495</v>
      </c>
      <c r="J200" s="532" t="s">
        <v>2875</v>
      </c>
      <c r="K200" s="535" t="s">
        <v>2495</v>
      </c>
      <c r="L200" s="535" t="s">
        <v>2495</v>
      </c>
      <c r="M200" s="597" t="s">
        <v>2495</v>
      </c>
      <c r="N200" s="496"/>
      <c r="O200" s="226"/>
      <c r="P200" s="156"/>
      <c r="Q200" s="479"/>
      <c r="R200" s="120" t="s">
        <v>2807</v>
      </c>
      <c r="S200" s="84"/>
      <c r="T200" s="474"/>
      <c r="U200" s="474"/>
      <c r="V200" s="474"/>
      <c r="W200" s="474"/>
      <c r="X200" s="474"/>
      <c r="Y200" s="474"/>
      <c r="Z200" s="474"/>
      <c r="AA200" s="474"/>
      <c r="AB200" s="474"/>
      <c r="AC200" s="474"/>
      <c r="AD200" s="474"/>
      <c r="AE200" s="474"/>
      <c r="AF200" s="474"/>
      <c r="AG200" s="474"/>
      <c r="AH200" s="474"/>
      <c r="AI200" s="474"/>
      <c r="AJ200" s="474"/>
      <c r="AK200" s="474"/>
      <c r="AL200" s="474"/>
      <c r="AM200" s="474"/>
      <c r="AN200" s="474"/>
      <c r="AO200" s="474"/>
      <c r="AP200" s="474"/>
    </row>
    <row r="201">
      <c r="A201" s="426">
        <v>162.0</v>
      </c>
      <c r="B201" s="572" t="s">
        <v>3517</v>
      </c>
      <c r="C201" s="591" t="s">
        <v>2992</v>
      </c>
      <c r="D201" s="587">
        <v>6380000.0</v>
      </c>
      <c r="E201" s="120" t="s">
        <v>3518</v>
      </c>
      <c r="F201" s="582"/>
      <c r="G201" s="227" t="s">
        <v>2495</v>
      </c>
      <c r="H201" s="227"/>
      <c r="I201" s="227" t="s">
        <v>2495</v>
      </c>
      <c r="J201" s="227" t="s">
        <v>2495</v>
      </c>
      <c r="K201" s="227" t="s">
        <v>2495</v>
      </c>
      <c r="L201" s="227" t="s">
        <v>2495</v>
      </c>
      <c r="M201" s="227" t="s">
        <v>2495</v>
      </c>
      <c r="N201" s="120"/>
      <c r="O201" s="178" t="s">
        <v>3519</v>
      </c>
      <c r="P201" s="158" t="s">
        <v>3520</v>
      </c>
      <c r="Q201" s="479"/>
      <c r="R201" s="120" t="s">
        <v>2807</v>
      </c>
      <c r="S201" s="84"/>
      <c r="T201" s="474"/>
      <c r="U201" s="474"/>
      <c r="V201" s="474"/>
      <c r="W201" s="474"/>
      <c r="X201" s="474"/>
      <c r="Y201" s="474"/>
      <c r="Z201" s="474"/>
      <c r="AA201" s="474"/>
      <c r="AB201" s="474"/>
      <c r="AC201" s="474"/>
      <c r="AD201" s="474"/>
      <c r="AE201" s="474"/>
      <c r="AF201" s="474"/>
      <c r="AG201" s="474"/>
      <c r="AH201" s="474"/>
      <c r="AI201" s="474"/>
      <c r="AJ201" s="474"/>
      <c r="AK201" s="474"/>
      <c r="AL201" s="474"/>
      <c r="AM201" s="474"/>
      <c r="AN201" s="474"/>
      <c r="AO201" s="474"/>
      <c r="AP201" s="474"/>
    </row>
    <row r="202">
      <c r="A202" s="426">
        <v>163.0</v>
      </c>
      <c r="B202" s="572" t="s">
        <v>3522</v>
      </c>
      <c r="C202" s="588" t="s">
        <v>3050</v>
      </c>
      <c r="D202" s="587">
        <v>6380000.0</v>
      </c>
      <c r="E202" s="120" t="s">
        <v>3523</v>
      </c>
      <c r="F202" s="582"/>
      <c r="G202" s="227" t="s">
        <v>2495</v>
      </c>
      <c r="H202" s="227" t="s">
        <v>2495</v>
      </c>
      <c r="I202" s="120"/>
      <c r="J202" s="227" t="s">
        <v>2495</v>
      </c>
      <c r="K202" s="120"/>
      <c r="L202" s="227" t="s">
        <v>2495</v>
      </c>
      <c r="M202" s="227" t="s">
        <v>2495</v>
      </c>
      <c r="N202" s="120"/>
      <c r="O202" s="178" t="s">
        <v>3525</v>
      </c>
      <c r="P202" s="158" t="s">
        <v>2899</v>
      </c>
      <c r="Q202" s="479"/>
      <c r="R202" s="120" t="s">
        <v>2807</v>
      </c>
      <c r="S202" s="84"/>
      <c r="T202" s="474"/>
      <c r="U202" s="474"/>
      <c r="V202" s="474"/>
      <c r="W202" s="474"/>
      <c r="X202" s="474"/>
      <c r="Y202" s="474"/>
      <c r="Z202" s="474"/>
      <c r="AA202" s="474"/>
      <c r="AB202" s="474"/>
      <c r="AC202" s="474"/>
      <c r="AD202" s="474"/>
      <c r="AE202" s="474"/>
      <c r="AF202" s="474"/>
      <c r="AG202" s="474"/>
      <c r="AH202" s="474"/>
      <c r="AI202" s="474"/>
      <c r="AJ202" s="474"/>
      <c r="AK202" s="474"/>
      <c r="AL202" s="474"/>
      <c r="AM202" s="474"/>
      <c r="AN202" s="474"/>
      <c r="AO202" s="474"/>
      <c r="AP202" s="474"/>
    </row>
    <row r="203">
      <c r="A203" s="426">
        <v>164.0</v>
      </c>
      <c r="B203" s="572" t="s">
        <v>3527</v>
      </c>
      <c r="C203" s="591" t="s">
        <v>2992</v>
      </c>
      <c r="D203" s="587">
        <v>6380000.0</v>
      </c>
      <c r="E203" s="120" t="s">
        <v>3528</v>
      </c>
      <c r="F203" s="582"/>
      <c r="G203" s="532" t="s">
        <v>2875</v>
      </c>
      <c r="H203" s="532" t="s">
        <v>2875</v>
      </c>
      <c r="I203" s="532" t="s">
        <v>2875</v>
      </c>
      <c r="J203" s="532" t="s">
        <v>2875</v>
      </c>
      <c r="K203" s="532" t="s">
        <v>2875</v>
      </c>
      <c r="L203" s="532" t="s">
        <v>2875</v>
      </c>
      <c r="M203" s="532" t="s">
        <v>2875</v>
      </c>
      <c r="N203" s="532" t="s">
        <v>2875</v>
      </c>
      <c r="O203" s="226"/>
      <c r="P203" s="156"/>
      <c r="Q203" s="479"/>
      <c r="R203" s="120" t="s">
        <v>2807</v>
      </c>
      <c r="S203" s="84"/>
      <c r="T203" s="474"/>
      <c r="U203" s="474"/>
      <c r="V203" s="474"/>
      <c r="W203" s="474"/>
      <c r="X203" s="474"/>
      <c r="Y203" s="474"/>
      <c r="Z203" s="474"/>
      <c r="AA203" s="474"/>
      <c r="AB203" s="474"/>
      <c r="AC203" s="474"/>
      <c r="AD203" s="474"/>
      <c r="AE203" s="474"/>
      <c r="AF203" s="474"/>
      <c r="AG203" s="474"/>
      <c r="AH203" s="474"/>
      <c r="AI203" s="474"/>
      <c r="AJ203" s="474"/>
      <c r="AK203" s="474"/>
      <c r="AL203" s="474"/>
      <c r="AM203" s="474"/>
      <c r="AN203" s="474"/>
      <c r="AO203" s="474"/>
      <c r="AP203" s="474"/>
    </row>
    <row r="204">
      <c r="A204" s="426">
        <v>165.0</v>
      </c>
      <c r="B204" s="572" t="s">
        <v>1734</v>
      </c>
      <c r="C204" s="513" t="s">
        <v>2940</v>
      </c>
      <c r="D204" s="587">
        <v>6380000.0</v>
      </c>
      <c r="E204" s="120" t="s">
        <v>3531</v>
      </c>
      <c r="F204" s="582"/>
      <c r="G204" s="227" t="s">
        <v>2495</v>
      </c>
      <c r="H204" s="227" t="s">
        <v>2495</v>
      </c>
      <c r="I204" s="120"/>
      <c r="J204" s="227" t="s">
        <v>2495</v>
      </c>
      <c r="K204" s="120"/>
      <c r="L204" s="227" t="s">
        <v>2495</v>
      </c>
      <c r="M204" s="227" t="s">
        <v>2495</v>
      </c>
      <c r="N204" s="120"/>
      <c r="O204" s="178" t="s">
        <v>3469</v>
      </c>
      <c r="P204" s="158" t="s">
        <v>3533</v>
      </c>
      <c r="Q204" s="479"/>
      <c r="R204" s="120" t="s">
        <v>2807</v>
      </c>
      <c r="S204" s="84"/>
      <c r="T204" s="474"/>
      <c r="U204" s="474"/>
      <c r="V204" s="474"/>
      <c r="W204" s="474"/>
      <c r="X204" s="474"/>
      <c r="Y204" s="474"/>
      <c r="Z204" s="474"/>
      <c r="AA204" s="474"/>
      <c r="AB204" s="474"/>
      <c r="AC204" s="474"/>
      <c r="AD204" s="474"/>
      <c r="AE204" s="474"/>
      <c r="AF204" s="474"/>
      <c r="AG204" s="474"/>
      <c r="AH204" s="474"/>
      <c r="AI204" s="474"/>
      <c r="AJ204" s="474"/>
      <c r="AK204" s="474"/>
      <c r="AL204" s="474"/>
      <c r="AM204" s="474"/>
      <c r="AN204" s="474"/>
      <c r="AO204" s="474"/>
      <c r="AP204" s="474"/>
    </row>
    <row r="205">
      <c r="A205" s="426">
        <v>166.0</v>
      </c>
      <c r="B205" s="572" t="s">
        <v>3534</v>
      </c>
      <c r="C205" s="591" t="s">
        <v>2992</v>
      </c>
      <c r="D205" s="587">
        <v>6380000.0</v>
      </c>
      <c r="E205" s="120" t="s">
        <v>3536</v>
      </c>
      <c r="F205" s="582"/>
      <c r="G205" s="227" t="s">
        <v>2495</v>
      </c>
      <c r="H205" s="227" t="s">
        <v>2495</v>
      </c>
      <c r="I205" s="120"/>
      <c r="J205" s="227" t="s">
        <v>2495</v>
      </c>
      <c r="K205" s="120"/>
      <c r="L205" s="227" t="s">
        <v>2495</v>
      </c>
      <c r="M205" s="227" t="s">
        <v>2495</v>
      </c>
      <c r="N205" s="120"/>
      <c r="O205" s="178" t="s">
        <v>3537</v>
      </c>
      <c r="P205" s="158" t="s">
        <v>2899</v>
      </c>
      <c r="Q205" s="479"/>
      <c r="R205" s="120" t="s">
        <v>2807</v>
      </c>
      <c r="S205" s="84"/>
      <c r="T205" s="474"/>
      <c r="U205" s="474"/>
      <c r="V205" s="474"/>
      <c r="W205" s="474"/>
      <c r="X205" s="474"/>
      <c r="Y205" s="474"/>
      <c r="Z205" s="474"/>
      <c r="AA205" s="474"/>
      <c r="AB205" s="474"/>
      <c r="AC205" s="474"/>
      <c r="AD205" s="474"/>
      <c r="AE205" s="474"/>
      <c r="AF205" s="474"/>
      <c r="AG205" s="474"/>
      <c r="AH205" s="474"/>
      <c r="AI205" s="474"/>
      <c r="AJ205" s="474"/>
      <c r="AK205" s="474"/>
      <c r="AL205" s="474"/>
      <c r="AM205" s="474"/>
      <c r="AN205" s="474"/>
      <c r="AO205" s="474"/>
      <c r="AP205" s="474"/>
    </row>
    <row r="206">
      <c r="A206" s="426">
        <v>167.0</v>
      </c>
      <c r="B206" s="121" t="s">
        <v>3539</v>
      </c>
      <c r="C206" s="509" t="s">
        <v>104</v>
      </c>
      <c r="D206" s="587">
        <v>6380000.0</v>
      </c>
      <c r="E206" s="120" t="s">
        <v>3540</v>
      </c>
      <c r="F206" s="582"/>
      <c r="G206" s="227" t="s">
        <v>2495</v>
      </c>
      <c r="H206" s="120"/>
      <c r="I206" s="227" t="s">
        <v>2495</v>
      </c>
      <c r="J206" s="227" t="s">
        <v>2495</v>
      </c>
      <c r="K206" s="227" t="s">
        <v>2495</v>
      </c>
      <c r="L206" s="227" t="s">
        <v>2495</v>
      </c>
      <c r="M206" s="227" t="s">
        <v>2495</v>
      </c>
      <c r="N206" s="120"/>
      <c r="O206" s="178" t="s">
        <v>3541</v>
      </c>
      <c r="P206" s="158" t="s">
        <v>3542</v>
      </c>
      <c r="Q206" s="479"/>
      <c r="R206" s="120" t="s">
        <v>2807</v>
      </c>
      <c r="S206" s="84"/>
      <c r="T206" s="474"/>
      <c r="U206" s="474"/>
      <c r="V206" s="474"/>
      <c r="W206" s="474"/>
      <c r="X206" s="474"/>
      <c r="Y206" s="474"/>
      <c r="Z206" s="474"/>
      <c r="AA206" s="474"/>
      <c r="AB206" s="474"/>
      <c r="AC206" s="474"/>
      <c r="AD206" s="474"/>
      <c r="AE206" s="474"/>
      <c r="AF206" s="474"/>
      <c r="AG206" s="474"/>
      <c r="AH206" s="474"/>
      <c r="AI206" s="474"/>
      <c r="AJ206" s="474"/>
      <c r="AK206" s="474"/>
      <c r="AL206" s="474"/>
      <c r="AM206" s="474"/>
      <c r="AN206" s="474"/>
      <c r="AO206" s="474"/>
      <c r="AP206" s="474"/>
    </row>
    <row r="207">
      <c r="A207" s="426">
        <v>168.0</v>
      </c>
      <c r="B207" s="121" t="s">
        <v>3544</v>
      </c>
      <c r="C207" s="513" t="s">
        <v>2940</v>
      </c>
      <c r="D207" s="587">
        <v>6380000.0</v>
      </c>
      <c r="E207" s="120" t="s">
        <v>3545</v>
      </c>
      <c r="F207" s="582"/>
      <c r="G207" s="532" t="s">
        <v>2875</v>
      </c>
      <c r="H207" s="532" t="s">
        <v>2875</v>
      </c>
      <c r="I207" s="532" t="s">
        <v>2875</v>
      </c>
      <c r="J207" s="532" t="s">
        <v>2875</v>
      </c>
      <c r="K207" s="532" t="s">
        <v>2875</v>
      </c>
      <c r="L207" s="532" t="s">
        <v>2875</v>
      </c>
      <c r="M207" s="532" t="s">
        <v>2875</v>
      </c>
      <c r="N207" s="532" t="s">
        <v>2875</v>
      </c>
      <c r="O207" s="226"/>
      <c r="P207" s="156"/>
      <c r="Q207" s="479"/>
      <c r="R207" s="120" t="s">
        <v>2807</v>
      </c>
      <c r="S207" s="84"/>
      <c r="T207" s="474"/>
      <c r="U207" s="474"/>
      <c r="V207" s="474"/>
      <c r="W207" s="474"/>
      <c r="X207" s="474"/>
      <c r="Y207" s="474"/>
      <c r="Z207" s="474"/>
      <c r="AA207" s="474"/>
      <c r="AB207" s="474"/>
      <c r="AC207" s="474"/>
      <c r="AD207" s="474"/>
      <c r="AE207" s="474"/>
      <c r="AF207" s="474"/>
      <c r="AG207" s="474"/>
      <c r="AH207" s="474"/>
      <c r="AI207" s="474"/>
      <c r="AJ207" s="474"/>
      <c r="AK207" s="474"/>
      <c r="AL207" s="474"/>
      <c r="AM207" s="474"/>
      <c r="AN207" s="474"/>
      <c r="AO207" s="474"/>
      <c r="AP207" s="474"/>
    </row>
    <row r="208">
      <c r="A208" s="426">
        <v>169.0</v>
      </c>
      <c r="B208" s="121" t="s">
        <v>3547</v>
      </c>
      <c r="C208" s="513" t="s">
        <v>2940</v>
      </c>
      <c r="D208" s="587">
        <v>6380000.0</v>
      </c>
      <c r="E208" s="120" t="s">
        <v>3549</v>
      </c>
      <c r="F208" s="582"/>
      <c r="G208" s="535" t="s">
        <v>2495</v>
      </c>
      <c r="H208" s="535" t="s">
        <v>2495</v>
      </c>
      <c r="I208" s="496"/>
      <c r="J208" s="535" t="s">
        <v>2495</v>
      </c>
      <c r="K208" s="496"/>
      <c r="L208" s="535" t="s">
        <v>2495</v>
      </c>
      <c r="M208" s="535" t="s">
        <v>2495</v>
      </c>
      <c r="N208" s="496"/>
      <c r="O208" s="42"/>
      <c r="P208" s="158" t="s">
        <v>2899</v>
      </c>
      <c r="Q208" s="479"/>
      <c r="R208" s="120" t="s">
        <v>2807</v>
      </c>
      <c r="S208" s="84"/>
      <c r="T208" s="474"/>
      <c r="U208" s="474"/>
      <c r="V208" s="474"/>
      <c r="W208" s="474"/>
      <c r="X208" s="474"/>
      <c r="Y208" s="474"/>
      <c r="Z208" s="474"/>
      <c r="AA208" s="474"/>
      <c r="AB208" s="474"/>
      <c r="AC208" s="474"/>
      <c r="AD208" s="474"/>
      <c r="AE208" s="474"/>
      <c r="AF208" s="474"/>
      <c r="AG208" s="474"/>
      <c r="AH208" s="474"/>
      <c r="AI208" s="474"/>
      <c r="AJ208" s="474"/>
      <c r="AK208" s="474"/>
      <c r="AL208" s="474"/>
      <c r="AM208" s="474"/>
      <c r="AN208" s="474"/>
      <c r="AO208" s="474"/>
      <c r="AP208" s="474"/>
    </row>
    <row r="209">
      <c r="A209" s="426">
        <v>170.0</v>
      </c>
      <c r="B209" s="121" t="s">
        <v>3551</v>
      </c>
      <c r="C209" s="588" t="s">
        <v>3050</v>
      </c>
      <c r="D209" s="589">
        <v>6380000.0</v>
      </c>
      <c r="E209" s="120" t="s">
        <v>3552</v>
      </c>
      <c r="F209" s="582"/>
      <c r="G209" s="535" t="s">
        <v>2495</v>
      </c>
      <c r="H209" s="535" t="s">
        <v>2495</v>
      </c>
      <c r="I209" s="120"/>
      <c r="J209" s="535" t="s">
        <v>2495</v>
      </c>
      <c r="K209" s="120"/>
      <c r="L209" s="535" t="s">
        <v>2495</v>
      </c>
      <c r="M209" s="535" t="s">
        <v>2495</v>
      </c>
      <c r="N209" s="120"/>
      <c r="O209" s="226"/>
      <c r="P209" s="158" t="s">
        <v>2899</v>
      </c>
      <c r="Q209" s="479"/>
      <c r="R209" s="120" t="s">
        <v>2807</v>
      </c>
      <c r="S209" s="84"/>
      <c r="T209" s="474"/>
      <c r="U209" s="474"/>
      <c r="V209" s="474"/>
      <c r="W209" s="474"/>
      <c r="X209" s="474"/>
      <c r="Y209" s="474"/>
      <c r="Z209" s="474"/>
      <c r="AA209" s="474"/>
      <c r="AB209" s="474"/>
      <c r="AC209" s="474"/>
      <c r="AD209" s="474"/>
      <c r="AE209" s="474"/>
      <c r="AF209" s="474"/>
      <c r="AG209" s="474"/>
      <c r="AH209" s="474"/>
      <c r="AI209" s="474"/>
      <c r="AJ209" s="474"/>
      <c r="AK209" s="474"/>
      <c r="AL209" s="474"/>
      <c r="AM209" s="474"/>
      <c r="AN209" s="474"/>
      <c r="AO209" s="474"/>
      <c r="AP209" s="474"/>
    </row>
    <row r="210">
      <c r="A210" s="426">
        <v>171.0</v>
      </c>
      <c r="B210" s="121" t="s">
        <v>3555</v>
      </c>
      <c r="C210" s="588" t="s">
        <v>3050</v>
      </c>
      <c r="D210" s="587">
        <v>6380000.0</v>
      </c>
      <c r="E210" s="120" t="s">
        <v>3556</v>
      </c>
      <c r="F210" s="582"/>
      <c r="G210" s="535" t="s">
        <v>2495</v>
      </c>
      <c r="H210" s="535" t="s">
        <v>2495</v>
      </c>
      <c r="I210" s="120"/>
      <c r="J210" s="535" t="s">
        <v>2495</v>
      </c>
      <c r="K210" s="120"/>
      <c r="L210" s="535" t="s">
        <v>2495</v>
      </c>
      <c r="M210" s="535" t="s">
        <v>2495</v>
      </c>
      <c r="N210" s="120"/>
      <c r="O210" s="226"/>
      <c r="P210" s="158" t="s">
        <v>2899</v>
      </c>
      <c r="Q210" s="479"/>
      <c r="R210" s="120" t="s">
        <v>2807</v>
      </c>
      <c r="S210" s="84"/>
      <c r="T210" s="474"/>
      <c r="U210" s="474"/>
      <c r="V210" s="474"/>
      <c r="W210" s="474"/>
      <c r="X210" s="474"/>
      <c r="Y210" s="474"/>
      <c r="Z210" s="474"/>
      <c r="AA210" s="474"/>
      <c r="AB210" s="474"/>
      <c r="AC210" s="474"/>
      <c r="AD210" s="474"/>
      <c r="AE210" s="474"/>
      <c r="AF210" s="474"/>
      <c r="AG210" s="474"/>
      <c r="AH210" s="474"/>
      <c r="AI210" s="474"/>
      <c r="AJ210" s="474"/>
      <c r="AK210" s="474"/>
      <c r="AL210" s="474"/>
      <c r="AM210" s="474"/>
      <c r="AN210" s="474"/>
      <c r="AO210" s="474"/>
      <c r="AP210" s="474"/>
    </row>
    <row r="211">
      <c r="A211" s="426">
        <v>172.0</v>
      </c>
      <c r="B211" s="121" t="s">
        <v>3564</v>
      </c>
      <c r="C211" s="509" t="s">
        <v>104</v>
      </c>
      <c r="D211" s="589">
        <v>6380000.0</v>
      </c>
      <c r="E211" s="120" t="s">
        <v>3566</v>
      </c>
      <c r="F211" s="582"/>
      <c r="G211" s="532" t="s">
        <v>2875</v>
      </c>
      <c r="H211" s="532" t="s">
        <v>2875</v>
      </c>
      <c r="I211" s="532" t="s">
        <v>2875</v>
      </c>
      <c r="J211" s="532" t="s">
        <v>2875</v>
      </c>
      <c r="K211" s="532" t="s">
        <v>2875</v>
      </c>
      <c r="L211" s="532" t="s">
        <v>2875</v>
      </c>
      <c r="M211" s="532" t="s">
        <v>2875</v>
      </c>
      <c r="N211" s="532" t="s">
        <v>2875</v>
      </c>
      <c r="O211" s="226"/>
      <c r="P211" s="156"/>
      <c r="Q211" s="479"/>
      <c r="R211" s="120" t="s">
        <v>2807</v>
      </c>
      <c r="S211" s="84"/>
      <c r="T211" s="474"/>
      <c r="U211" s="474"/>
      <c r="V211" s="474"/>
      <c r="W211" s="474"/>
      <c r="X211" s="474"/>
      <c r="Y211" s="474"/>
      <c r="Z211" s="474"/>
      <c r="AA211" s="474"/>
      <c r="AB211" s="474"/>
      <c r="AC211" s="474"/>
      <c r="AD211" s="474"/>
      <c r="AE211" s="474"/>
      <c r="AF211" s="474"/>
      <c r="AG211" s="474"/>
      <c r="AH211" s="474"/>
      <c r="AI211" s="474"/>
      <c r="AJ211" s="474"/>
      <c r="AK211" s="474"/>
      <c r="AL211" s="474"/>
      <c r="AM211" s="474"/>
      <c r="AN211" s="474"/>
      <c r="AO211" s="474"/>
      <c r="AP211" s="474"/>
    </row>
    <row r="212">
      <c r="A212" s="426">
        <v>173.0</v>
      </c>
      <c r="B212" s="573" t="s">
        <v>3568</v>
      </c>
      <c r="C212" s="513" t="s">
        <v>2940</v>
      </c>
      <c r="D212" s="587">
        <v>6380000.0</v>
      </c>
      <c r="E212" s="120" t="s">
        <v>3570</v>
      </c>
      <c r="F212" s="582"/>
      <c r="G212" s="535" t="s">
        <v>2495</v>
      </c>
      <c r="H212" s="535"/>
      <c r="I212" s="535" t="s">
        <v>2495</v>
      </c>
      <c r="J212" s="535" t="s">
        <v>2495</v>
      </c>
      <c r="K212" s="535" t="s">
        <v>2495</v>
      </c>
      <c r="L212" s="535" t="s">
        <v>2495</v>
      </c>
      <c r="M212" s="535" t="s">
        <v>2495</v>
      </c>
      <c r="N212" s="496"/>
      <c r="O212" s="178" t="s">
        <v>3572</v>
      </c>
      <c r="P212" s="158" t="s">
        <v>2899</v>
      </c>
      <c r="Q212" s="479"/>
      <c r="R212" s="120" t="s">
        <v>2807</v>
      </c>
      <c r="S212" s="84"/>
      <c r="T212" s="474"/>
      <c r="U212" s="474"/>
      <c r="V212" s="474"/>
      <c r="W212" s="474"/>
      <c r="X212" s="474"/>
      <c r="Y212" s="474"/>
      <c r="Z212" s="474"/>
      <c r="AA212" s="474"/>
      <c r="AB212" s="474"/>
      <c r="AC212" s="474"/>
      <c r="AD212" s="474"/>
      <c r="AE212" s="474"/>
      <c r="AF212" s="474"/>
      <c r="AG212" s="474"/>
      <c r="AH212" s="474"/>
      <c r="AI212" s="474"/>
      <c r="AJ212" s="474"/>
      <c r="AK212" s="474"/>
      <c r="AL212" s="474"/>
      <c r="AM212" s="474"/>
      <c r="AN212" s="474"/>
      <c r="AO212" s="474"/>
      <c r="AP212" s="474"/>
    </row>
    <row r="213">
      <c r="A213" s="426">
        <v>174.0</v>
      </c>
      <c r="B213" s="121" t="s">
        <v>466</v>
      </c>
      <c r="C213" s="513" t="s">
        <v>2940</v>
      </c>
      <c r="D213" s="587">
        <v>6380000.0</v>
      </c>
      <c r="E213" s="120" t="s">
        <v>3577</v>
      </c>
      <c r="F213" s="582"/>
      <c r="G213" s="535" t="s">
        <v>2495</v>
      </c>
      <c r="H213" s="535" t="s">
        <v>2495</v>
      </c>
      <c r="I213" s="496"/>
      <c r="J213" s="535" t="s">
        <v>2495</v>
      </c>
      <c r="K213" s="496"/>
      <c r="L213" s="535" t="s">
        <v>2495</v>
      </c>
      <c r="M213" s="535" t="s">
        <v>2495</v>
      </c>
      <c r="N213" s="27"/>
      <c r="O213" s="226"/>
      <c r="P213" s="158" t="s">
        <v>2899</v>
      </c>
      <c r="Q213" s="479"/>
      <c r="R213" s="120" t="s">
        <v>2807</v>
      </c>
      <c r="S213" s="84"/>
      <c r="T213" s="474"/>
      <c r="U213" s="474"/>
      <c r="V213" s="474"/>
      <c r="W213" s="474"/>
      <c r="X213" s="474"/>
      <c r="Y213" s="474"/>
      <c r="Z213" s="474"/>
      <c r="AA213" s="474"/>
      <c r="AB213" s="474"/>
      <c r="AC213" s="474"/>
      <c r="AD213" s="474"/>
      <c r="AE213" s="474"/>
      <c r="AF213" s="474"/>
      <c r="AG213" s="474"/>
      <c r="AH213" s="474"/>
      <c r="AI213" s="474"/>
      <c r="AJ213" s="474"/>
      <c r="AK213" s="474"/>
      <c r="AL213" s="474"/>
      <c r="AM213" s="474"/>
      <c r="AN213" s="474"/>
      <c r="AO213" s="474"/>
      <c r="AP213" s="474"/>
    </row>
    <row r="214">
      <c r="A214" s="426">
        <v>175.0</v>
      </c>
      <c r="B214" s="121" t="s">
        <v>3580</v>
      </c>
      <c r="C214" s="588" t="s">
        <v>3050</v>
      </c>
      <c r="D214" s="587">
        <v>6380000.0</v>
      </c>
      <c r="E214" s="120" t="s">
        <v>3582</v>
      </c>
      <c r="F214" s="582"/>
      <c r="G214" s="535" t="s">
        <v>2495</v>
      </c>
      <c r="H214" s="535" t="s">
        <v>2495</v>
      </c>
      <c r="I214" s="496"/>
      <c r="J214" s="535" t="s">
        <v>2495</v>
      </c>
      <c r="K214" s="496"/>
      <c r="L214" s="535" t="s">
        <v>2495</v>
      </c>
      <c r="M214" s="535" t="s">
        <v>2495</v>
      </c>
      <c r="N214" s="496"/>
      <c r="O214" s="178" t="s">
        <v>3469</v>
      </c>
      <c r="P214" s="158" t="s">
        <v>2899</v>
      </c>
      <c r="Q214" s="479"/>
      <c r="R214" s="120" t="s">
        <v>2807</v>
      </c>
      <c r="S214" s="84"/>
      <c r="T214" s="474"/>
      <c r="U214" s="474"/>
      <c r="V214" s="474"/>
      <c r="W214" s="474"/>
      <c r="X214" s="474"/>
      <c r="Y214" s="474"/>
      <c r="Z214" s="474"/>
      <c r="AA214" s="474"/>
      <c r="AB214" s="474"/>
      <c r="AC214" s="474"/>
      <c r="AD214" s="474"/>
      <c r="AE214" s="474"/>
      <c r="AF214" s="474"/>
      <c r="AG214" s="474"/>
      <c r="AH214" s="474"/>
      <c r="AI214" s="474"/>
      <c r="AJ214" s="474"/>
      <c r="AK214" s="474"/>
      <c r="AL214" s="474"/>
      <c r="AM214" s="474"/>
      <c r="AN214" s="474"/>
      <c r="AO214" s="474"/>
      <c r="AP214" s="474"/>
    </row>
    <row r="215">
      <c r="A215" s="426">
        <v>176.0</v>
      </c>
      <c r="B215" s="573" t="s">
        <v>3585</v>
      </c>
      <c r="C215" s="588" t="s">
        <v>3050</v>
      </c>
      <c r="D215" s="587">
        <v>6380000.0</v>
      </c>
      <c r="E215" s="120" t="s">
        <v>3589</v>
      </c>
      <c r="F215" s="582"/>
      <c r="G215" s="227" t="s">
        <v>2495</v>
      </c>
      <c r="H215" s="535" t="s">
        <v>2495</v>
      </c>
      <c r="I215" s="535" t="s">
        <v>2495</v>
      </c>
      <c r="J215" s="535" t="s">
        <v>2495</v>
      </c>
      <c r="K215" s="535" t="s">
        <v>2495</v>
      </c>
      <c r="L215" s="535" t="s">
        <v>2495</v>
      </c>
      <c r="M215" s="535" t="s">
        <v>2495</v>
      </c>
      <c r="N215" s="42"/>
      <c r="O215" s="178" t="s">
        <v>3590</v>
      </c>
      <c r="P215" s="158" t="s">
        <v>3592</v>
      </c>
      <c r="Q215" s="479"/>
      <c r="R215" s="120" t="s">
        <v>2807</v>
      </c>
      <c r="S215" s="84"/>
      <c r="T215" s="474"/>
      <c r="U215" s="474"/>
      <c r="V215" s="474"/>
      <c r="W215" s="474"/>
      <c r="X215" s="474"/>
      <c r="Y215" s="474"/>
      <c r="Z215" s="474"/>
      <c r="AA215" s="474"/>
      <c r="AB215" s="474"/>
      <c r="AC215" s="474"/>
      <c r="AD215" s="474"/>
      <c r="AE215" s="474"/>
      <c r="AF215" s="474"/>
      <c r="AG215" s="474"/>
      <c r="AH215" s="474"/>
      <c r="AI215" s="474"/>
      <c r="AJ215" s="474"/>
      <c r="AK215" s="474"/>
      <c r="AL215" s="474"/>
      <c r="AM215" s="474"/>
      <c r="AN215" s="474"/>
      <c r="AO215" s="474"/>
      <c r="AP215" s="474"/>
    </row>
    <row r="216">
      <c r="A216" s="426">
        <v>177.0</v>
      </c>
      <c r="B216" s="121" t="s">
        <v>3593</v>
      </c>
      <c r="C216" s="591" t="s">
        <v>2992</v>
      </c>
      <c r="D216" s="587">
        <v>6380000.0</v>
      </c>
      <c r="E216" s="120" t="s">
        <v>3595</v>
      </c>
      <c r="F216" s="474"/>
      <c r="G216" s="227" t="s">
        <v>2495</v>
      </c>
      <c r="H216" s="227" t="s">
        <v>2495</v>
      </c>
      <c r="I216" s="120"/>
      <c r="J216" s="227" t="s">
        <v>2495</v>
      </c>
      <c r="K216" s="120"/>
      <c r="L216" s="227" t="s">
        <v>2495</v>
      </c>
      <c r="M216" s="227" t="s">
        <v>2495</v>
      </c>
      <c r="N216" s="120"/>
      <c r="O216" s="226"/>
      <c r="P216" s="158" t="s">
        <v>2899</v>
      </c>
      <c r="Q216" s="479"/>
      <c r="R216" s="120" t="s">
        <v>2807</v>
      </c>
      <c r="S216" s="84"/>
      <c r="T216" s="474"/>
      <c r="U216" s="474"/>
      <c r="V216" s="474"/>
      <c r="W216" s="474"/>
      <c r="X216" s="474"/>
      <c r="Y216" s="474"/>
      <c r="Z216" s="474"/>
      <c r="AA216" s="474"/>
      <c r="AB216" s="474"/>
      <c r="AC216" s="474"/>
      <c r="AD216" s="474"/>
      <c r="AE216" s="474"/>
      <c r="AF216" s="474"/>
      <c r="AG216" s="474"/>
      <c r="AH216" s="474"/>
      <c r="AI216" s="474"/>
      <c r="AJ216" s="474"/>
      <c r="AK216" s="474"/>
      <c r="AL216" s="474"/>
      <c r="AM216" s="474"/>
      <c r="AN216" s="474"/>
      <c r="AO216" s="474"/>
      <c r="AP216" s="474"/>
    </row>
    <row r="217">
      <c r="A217" s="426">
        <v>178.0</v>
      </c>
      <c r="B217" s="121" t="s">
        <v>3597</v>
      </c>
      <c r="C217" s="509" t="s">
        <v>104</v>
      </c>
      <c r="D217" s="587">
        <v>6380000.0</v>
      </c>
      <c r="E217" s="120" t="s">
        <v>3599</v>
      </c>
      <c r="F217" s="474"/>
      <c r="G217" s="535" t="s">
        <v>2495</v>
      </c>
      <c r="H217" s="535" t="s">
        <v>2495</v>
      </c>
      <c r="I217" s="496"/>
      <c r="J217" s="535" t="s">
        <v>2495</v>
      </c>
      <c r="K217" s="496"/>
      <c r="L217" s="535" t="s">
        <v>2495</v>
      </c>
      <c r="M217" s="535" t="s">
        <v>2495</v>
      </c>
      <c r="N217" s="496"/>
      <c r="O217" s="178" t="s">
        <v>3602</v>
      </c>
      <c r="P217" s="158" t="s">
        <v>3603</v>
      </c>
      <c r="Q217" s="479"/>
      <c r="R217" s="120" t="s">
        <v>2807</v>
      </c>
      <c r="S217" s="84"/>
      <c r="T217" s="474"/>
      <c r="U217" s="474"/>
      <c r="V217" s="474"/>
      <c r="W217" s="474"/>
      <c r="X217" s="474"/>
      <c r="Y217" s="474"/>
      <c r="Z217" s="474"/>
      <c r="AA217" s="474"/>
      <c r="AB217" s="474"/>
      <c r="AC217" s="474"/>
      <c r="AD217" s="474"/>
      <c r="AE217" s="474"/>
      <c r="AF217" s="474"/>
      <c r="AG217" s="474"/>
      <c r="AH217" s="474"/>
      <c r="AI217" s="474"/>
      <c r="AJ217" s="474"/>
      <c r="AK217" s="474"/>
      <c r="AL217" s="474"/>
      <c r="AM217" s="474"/>
      <c r="AN217" s="474"/>
      <c r="AO217" s="474"/>
      <c r="AP217" s="474"/>
    </row>
    <row r="218">
      <c r="A218" s="426">
        <v>179.0</v>
      </c>
      <c r="B218" s="573" t="s">
        <v>3606</v>
      </c>
      <c r="C218" s="678" t="s">
        <v>3050</v>
      </c>
      <c r="D218" s="589">
        <v>3380000.0</v>
      </c>
      <c r="E218" s="120" t="s">
        <v>3608</v>
      </c>
      <c r="F218" s="582"/>
      <c r="G218" s="532" t="s">
        <v>2875</v>
      </c>
      <c r="H218" s="532" t="s">
        <v>2875</v>
      </c>
      <c r="I218" s="532" t="s">
        <v>2875</v>
      </c>
      <c r="J218" s="532" t="s">
        <v>2875</v>
      </c>
      <c r="K218" s="532" t="s">
        <v>2875</v>
      </c>
      <c r="L218" s="532" t="s">
        <v>2875</v>
      </c>
      <c r="M218" s="532" t="s">
        <v>2875</v>
      </c>
      <c r="N218" s="532" t="s">
        <v>2875</v>
      </c>
      <c r="O218" s="226"/>
      <c r="P218" s="156"/>
      <c r="Q218" s="479"/>
      <c r="R218" s="120" t="s">
        <v>2807</v>
      </c>
      <c r="S218" s="84"/>
      <c r="T218" s="474"/>
      <c r="U218" s="474"/>
      <c r="V218" s="474"/>
      <c r="W218" s="474"/>
      <c r="X218" s="474"/>
      <c r="Y218" s="474"/>
      <c r="Z218" s="474"/>
      <c r="AA218" s="474"/>
      <c r="AB218" s="474"/>
      <c r="AC218" s="474"/>
      <c r="AD218" s="474"/>
      <c r="AE218" s="474"/>
      <c r="AF218" s="474"/>
      <c r="AG218" s="474"/>
      <c r="AH218" s="474"/>
      <c r="AI218" s="474"/>
      <c r="AJ218" s="474"/>
      <c r="AK218" s="474"/>
      <c r="AL218" s="474"/>
      <c r="AM218" s="474"/>
      <c r="AN218" s="474"/>
      <c r="AO218" s="474"/>
      <c r="AP218" s="474"/>
    </row>
    <row r="219">
      <c r="A219" s="426">
        <v>180.0</v>
      </c>
      <c r="B219" s="573" t="s">
        <v>3611</v>
      </c>
      <c r="C219" s="513" t="s">
        <v>2940</v>
      </c>
      <c r="D219" s="587">
        <v>6380000.0</v>
      </c>
      <c r="E219" s="120" t="s">
        <v>3613</v>
      </c>
      <c r="F219" s="582"/>
      <c r="G219" s="535" t="s">
        <v>2495</v>
      </c>
      <c r="H219" s="535" t="s">
        <v>2495</v>
      </c>
      <c r="I219" s="496"/>
      <c r="J219" s="535" t="s">
        <v>2495</v>
      </c>
      <c r="K219" s="496"/>
      <c r="L219" s="535" t="s">
        <v>2495</v>
      </c>
      <c r="M219" s="535" t="s">
        <v>2495</v>
      </c>
      <c r="N219" s="496"/>
      <c r="O219" s="178" t="s">
        <v>3614</v>
      </c>
      <c r="P219" s="158" t="s">
        <v>3615</v>
      </c>
      <c r="Q219" s="479"/>
      <c r="R219" s="120" t="s">
        <v>2807</v>
      </c>
      <c r="S219" s="84"/>
      <c r="T219" s="474"/>
      <c r="U219" s="474"/>
      <c r="V219" s="474"/>
      <c r="W219" s="474"/>
      <c r="X219" s="474"/>
      <c r="Y219" s="474"/>
      <c r="Z219" s="474"/>
      <c r="AA219" s="474"/>
      <c r="AB219" s="474"/>
      <c r="AC219" s="474"/>
      <c r="AD219" s="474"/>
      <c r="AE219" s="474"/>
      <c r="AF219" s="474"/>
      <c r="AG219" s="474"/>
      <c r="AH219" s="474"/>
      <c r="AI219" s="474"/>
      <c r="AJ219" s="474"/>
      <c r="AK219" s="474"/>
      <c r="AL219" s="474"/>
      <c r="AM219" s="474"/>
      <c r="AN219" s="474"/>
      <c r="AO219" s="474"/>
      <c r="AP219" s="474"/>
    </row>
    <row r="220">
      <c r="A220" s="426">
        <v>181.0</v>
      </c>
      <c r="B220" s="573" t="s">
        <v>3616</v>
      </c>
      <c r="C220" s="535" t="s">
        <v>104</v>
      </c>
      <c r="D220" s="569">
        <v>4280000.0</v>
      </c>
      <c r="E220" s="120" t="s">
        <v>3617</v>
      </c>
      <c r="F220" s="582"/>
      <c r="G220" s="227" t="s">
        <v>2495</v>
      </c>
      <c r="H220" s="227" t="s">
        <v>2495</v>
      </c>
      <c r="I220" s="120"/>
      <c r="J220" s="227" t="s">
        <v>2495</v>
      </c>
      <c r="K220" s="120"/>
      <c r="L220" s="227" t="s">
        <v>2495</v>
      </c>
      <c r="M220" s="227" t="s">
        <v>2495</v>
      </c>
      <c r="N220" s="120"/>
      <c r="O220" s="226"/>
      <c r="P220" s="158" t="s">
        <v>2899</v>
      </c>
      <c r="Q220" s="479"/>
      <c r="R220" s="120" t="s">
        <v>2807</v>
      </c>
      <c r="S220" s="84"/>
      <c r="T220" s="474"/>
      <c r="U220" s="474"/>
      <c r="V220" s="474"/>
      <c r="W220" s="474"/>
      <c r="X220" s="474"/>
      <c r="Y220" s="474"/>
      <c r="Z220" s="474"/>
      <c r="AA220" s="474"/>
      <c r="AB220" s="474"/>
      <c r="AC220" s="474"/>
      <c r="AD220" s="474"/>
      <c r="AE220" s="474"/>
      <c r="AF220" s="474"/>
      <c r="AG220" s="474"/>
      <c r="AH220" s="474"/>
      <c r="AI220" s="474"/>
      <c r="AJ220" s="474"/>
      <c r="AK220" s="474"/>
      <c r="AL220" s="474"/>
      <c r="AM220" s="474"/>
      <c r="AN220" s="474"/>
      <c r="AO220" s="474"/>
      <c r="AP220" s="474"/>
    </row>
    <row r="221">
      <c r="A221" s="426">
        <v>182.0</v>
      </c>
      <c r="B221" s="121" t="s">
        <v>455</v>
      </c>
      <c r="C221" s="591" t="s">
        <v>2992</v>
      </c>
      <c r="D221" s="587">
        <v>6380000.0</v>
      </c>
      <c r="E221" s="120" t="s">
        <v>3618</v>
      </c>
      <c r="F221" s="582"/>
      <c r="G221" s="535" t="s">
        <v>2495</v>
      </c>
      <c r="H221" s="535" t="s">
        <v>2495</v>
      </c>
      <c r="I221" s="120"/>
      <c r="J221" s="535" t="s">
        <v>2495</v>
      </c>
      <c r="K221" s="120"/>
      <c r="L221" s="535" t="s">
        <v>2495</v>
      </c>
      <c r="M221" s="227" t="s">
        <v>2495</v>
      </c>
      <c r="N221" s="120"/>
      <c r="O221" s="226"/>
      <c r="P221" s="158" t="s">
        <v>2899</v>
      </c>
      <c r="Q221" s="479"/>
      <c r="R221" s="120" t="s">
        <v>2807</v>
      </c>
      <c r="S221" s="84"/>
      <c r="T221" s="474"/>
      <c r="U221" s="474"/>
      <c r="V221" s="474"/>
      <c r="W221" s="474"/>
      <c r="X221" s="474"/>
      <c r="Y221" s="474"/>
      <c r="Z221" s="474"/>
      <c r="AA221" s="474"/>
      <c r="AB221" s="474"/>
      <c r="AC221" s="474"/>
      <c r="AD221" s="474"/>
      <c r="AE221" s="474"/>
      <c r="AF221" s="474"/>
      <c r="AG221" s="474"/>
      <c r="AH221" s="474"/>
      <c r="AI221" s="474"/>
      <c r="AJ221" s="474"/>
      <c r="AK221" s="474"/>
      <c r="AL221" s="474"/>
      <c r="AM221" s="474"/>
      <c r="AN221" s="474"/>
      <c r="AO221" s="474"/>
      <c r="AP221" s="474"/>
    </row>
    <row r="222">
      <c r="A222" s="426">
        <v>183.0</v>
      </c>
      <c r="B222" s="121" t="s">
        <v>1848</v>
      </c>
      <c r="C222" s="588" t="s">
        <v>3050</v>
      </c>
      <c r="D222" s="587">
        <v>6380000.0</v>
      </c>
      <c r="E222" s="120" t="s">
        <v>3619</v>
      </c>
      <c r="F222" s="582"/>
      <c r="G222" s="227" t="s">
        <v>2495</v>
      </c>
      <c r="H222" s="120"/>
      <c r="I222" s="227" t="s">
        <v>2495</v>
      </c>
      <c r="J222" s="120"/>
      <c r="K222" s="227" t="s">
        <v>2495</v>
      </c>
      <c r="L222" s="227" t="s">
        <v>2495</v>
      </c>
      <c r="M222" s="227" t="s">
        <v>2495</v>
      </c>
      <c r="N222" s="120"/>
      <c r="O222" s="226"/>
      <c r="P222" s="158" t="s">
        <v>2899</v>
      </c>
      <c r="Q222" s="479"/>
      <c r="R222" s="120" t="s">
        <v>2807</v>
      </c>
      <c r="S222" s="84"/>
      <c r="T222" s="474"/>
      <c r="U222" s="474"/>
      <c r="V222" s="474"/>
      <c r="W222" s="474"/>
      <c r="X222" s="474"/>
      <c r="Y222" s="474"/>
      <c r="Z222" s="474"/>
      <c r="AA222" s="474"/>
      <c r="AB222" s="474"/>
      <c r="AC222" s="474"/>
      <c r="AD222" s="474"/>
      <c r="AE222" s="474"/>
      <c r="AF222" s="474"/>
      <c r="AG222" s="474"/>
      <c r="AH222" s="474"/>
      <c r="AI222" s="474"/>
      <c r="AJ222" s="474"/>
      <c r="AK222" s="474"/>
      <c r="AL222" s="474"/>
      <c r="AM222" s="474"/>
      <c r="AN222" s="474"/>
      <c r="AO222" s="474"/>
      <c r="AP222" s="474"/>
    </row>
    <row r="223">
      <c r="A223" s="426">
        <v>184.0</v>
      </c>
      <c r="B223" s="121" t="s">
        <v>3622</v>
      </c>
      <c r="C223" s="496" t="s">
        <v>104</v>
      </c>
      <c r="D223" s="587">
        <v>6380000.0</v>
      </c>
      <c r="E223" s="120" t="s">
        <v>3623</v>
      </c>
      <c r="F223" s="496"/>
      <c r="G223" s="532" t="s">
        <v>2875</v>
      </c>
      <c r="H223" s="532" t="s">
        <v>2875</v>
      </c>
      <c r="I223" s="532" t="s">
        <v>2875</v>
      </c>
      <c r="J223" s="532" t="s">
        <v>2875</v>
      </c>
      <c r="K223" s="532" t="s">
        <v>2875</v>
      </c>
      <c r="L223" s="532" t="s">
        <v>2875</v>
      </c>
      <c r="M223" s="532" t="s">
        <v>2875</v>
      </c>
      <c r="N223" s="532" t="s">
        <v>2875</v>
      </c>
      <c r="O223" s="226"/>
      <c r="P223" s="156"/>
      <c r="Q223" s="479"/>
      <c r="R223" s="120" t="s">
        <v>2807</v>
      </c>
      <c r="S223" s="84"/>
      <c r="T223" s="474"/>
      <c r="U223" s="474"/>
      <c r="V223" s="474"/>
      <c r="W223" s="474"/>
      <c r="X223" s="474"/>
      <c r="Y223" s="474"/>
      <c r="Z223" s="474"/>
      <c r="AA223" s="474"/>
      <c r="AB223" s="474"/>
      <c r="AC223" s="474"/>
      <c r="AD223" s="474"/>
      <c r="AE223" s="474"/>
      <c r="AF223" s="474"/>
      <c r="AG223" s="474"/>
      <c r="AH223" s="474"/>
      <c r="AI223" s="474"/>
      <c r="AJ223" s="474"/>
      <c r="AK223" s="474"/>
      <c r="AL223" s="474"/>
      <c r="AM223" s="474"/>
      <c r="AN223" s="474"/>
      <c r="AO223" s="474"/>
      <c r="AP223" s="474"/>
    </row>
    <row r="224">
      <c r="A224" s="426">
        <v>185.0</v>
      </c>
      <c r="B224" s="573" t="s">
        <v>488</v>
      </c>
      <c r="C224" s="588" t="s">
        <v>3050</v>
      </c>
      <c r="D224" s="589">
        <v>3380000.0</v>
      </c>
      <c r="E224" s="120" t="s">
        <v>3626</v>
      </c>
      <c r="F224" s="462"/>
      <c r="G224" s="227" t="s">
        <v>2495</v>
      </c>
      <c r="H224" s="227"/>
      <c r="I224" s="227" t="s">
        <v>2495</v>
      </c>
      <c r="J224" s="227" t="s">
        <v>2495</v>
      </c>
      <c r="K224" s="227" t="s">
        <v>2495</v>
      </c>
      <c r="L224" s="227" t="s">
        <v>2495</v>
      </c>
      <c r="M224" s="227" t="s">
        <v>2495</v>
      </c>
      <c r="N224" s="120"/>
      <c r="O224" s="178" t="s">
        <v>3628</v>
      </c>
      <c r="P224" s="158" t="s">
        <v>2899</v>
      </c>
      <c r="Q224" s="479"/>
      <c r="R224" s="120" t="s">
        <v>2807</v>
      </c>
      <c r="S224" s="84"/>
      <c r="T224" s="474"/>
      <c r="U224" s="474"/>
      <c r="V224" s="474"/>
      <c r="W224" s="474"/>
      <c r="X224" s="474"/>
      <c r="Y224" s="474"/>
      <c r="Z224" s="474"/>
      <c r="AA224" s="474"/>
      <c r="AB224" s="474"/>
      <c r="AC224" s="474"/>
      <c r="AD224" s="474"/>
      <c r="AE224" s="474"/>
      <c r="AF224" s="474"/>
      <c r="AG224" s="474"/>
      <c r="AH224" s="474"/>
      <c r="AI224" s="474"/>
      <c r="AJ224" s="474"/>
      <c r="AK224" s="474"/>
      <c r="AL224" s="474"/>
      <c r="AM224" s="474"/>
      <c r="AN224" s="474"/>
      <c r="AO224" s="474"/>
      <c r="AP224" s="474"/>
    </row>
    <row r="225">
      <c r="A225" s="426">
        <v>186.0</v>
      </c>
      <c r="B225" s="121" t="s">
        <v>3630</v>
      </c>
      <c r="C225" s="588" t="s">
        <v>3050</v>
      </c>
      <c r="D225" s="587">
        <v>6380000.0</v>
      </c>
      <c r="E225" s="120" t="s">
        <v>3631</v>
      </c>
      <c r="F225" s="496"/>
      <c r="G225" s="532" t="s">
        <v>2875</v>
      </c>
      <c r="H225" s="532" t="s">
        <v>2875</v>
      </c>
      <c r="I225" s="532" t="s">
        <v>2875</v>
      </c>
      <c r="J225" s="532" t="s">
        <v>2875</v>
      </c>
      <c r="K225" s="532" t="s">
        <v>2875</v>
      </c>
      <c r="L225" s="532" t="s">
        <v>2875</v>
      </c>
      <c r="M225" s="532" t="s">
        <v>2875</v>
      </c>
      <c r="N225" s="532" t="s">
        <v>2875</v>
      </c>
      <c r="O225" s="226"/>
      <c r="P225" s="156"/>
      <c r="Q225" s="479"/>
      <c r="R225" s="120" t="s">
        <v>2807</v>
      </c>
      <c r="S225" s="84"/>
      <c r="T225" s="474"/>
      <c r="U225" s="474"/>
      <c r="V225" s="474"/>
      <c r="W225" s="474"/>
      <c r="X225" s="474"/>
      <c r="Y225" s="474"/>
      <c r="Z225" s="474"/>
      <c r="AA225" s="474"/>
      <c r="AB225" s="474"/>
      <c r="AC225" s="474"/>
      <c r="AD225" s="474"/>
      <c r="AE225" s="474"/>
      <c r="AF225" s="474"/>
      <c r="AG225" s="474"/>
      <c r="AH225" s="474"/>
      <c r="AI225" s="474"/>
      <c r="AJ225" s="474"/>
      <c r="AK225" s="474"/>
      <c r="AL225" s="474"/>
      <c r="AM225" s="474"/>
      <c r="AN225" s="474"/>
      <c r="AO225" s="474"/>
      <c r="AP225" s="474"/>
    </row>
    <row r="226">
      <c r="A226" s="426">
        <v>187.0</v>
      </c>
      <c r="B226" s="221" t="s">
        <v>492</v>
      </c>
      <c r="C226" s="513" t="s">
        <v>2940</v>
      </c>
      <c r="D226" s="587">
        <v>6380000.0</v>
      </c>
      <c r="E226" s="120" t="s">
        <v>3635</v>
      </c>
      <c r="F226" s="496"/>
      <c r="G226" s="535" t="s">
        <v>2495</v>
      </c>
      <c r="H226" s="535" t="s">
        <v>2495</v>
      </c>
      <c r="I226" s="120"/>
      <c r="J226" s="535" t="s">
        <v>2495</v>
      </c>
      <c r="K226" s="120"/>
      <c r="L226" s="535" t="s">
        <v>2495</v>
      </c>
      <c r="M226" s="227" t="s">
        <v>2495</v>
      </c>
      <c r="N226" s="120"/>
      <c r="O226" s="178" t="s">
        <v>3636</v>
      </c>
      <c r="P226" s="158" t="s">
        <v>2899</v>
      </c>
      <c r="Q226" s="479"/>
      <c r="R226" s="120" t="s">
        <v>2807</v>
      </c>
      <c r="S226" s="84"/>
      <c r="T226" s="474"/>
      <c r="U226" s="474"/>
      <c r="V226" s="474"/>
      <c r="W226" s="474"/>
      <c r="X226" s="474"/>
      <c r="Y226" s="474"/>
      <c r="Z226" s="474"/>
      <c r="AA226" s="474"/>
      <c r="AB226" s="474"/>
      <c r="AC226" s="474"/>
      <c r="AD226" s="474"/>
      <c r="AE226" s="474"/>
      <c r="AF226" s="474"/>
      <c r="AG226" s="474"/>
      <c r="AH226" s="474"/>
      <c r="AI226" s="474"/>
      <c r="AJ226" s="474"/>
      <c r="AK226" s="474"/>
      <c r="AL226" s="474"/>
      <c r="AM226" s="474"/>
      <c r="AN226" s="474"/>
      <c r="AO226" s="474"/>
      <c r="AP226" s="474"/>
    </row>
    <row r="227">
      <c r="A227" s="426">
        <v>188.0</v>
      </c>
      <c r="B227" s="121" t="s">
        <v>3639</v>
      </c>
      <c r="C227" s="513" t="s">
        <v>2940</v>
      </c>
      <c r="D227" s="587">
        <v>6380000.0</v>
      </c>
      <c r="E227" s="120" t="s">
        <v>3640</v>
      </c>
      <c r="F227" s="582"/>
      <c r="G227" s="532" t="s">
        <v>2875</v>
      </c>
      <c r="H227" s="532" t="s">
        <v>2875</v>
      </c>
      <c r="I227" s="532" t="s">
        <v>2875</v>
      </c>
      <c r="J227" s="532" t="s">
        <v>2875</v>
      </c>
      <c r="K227" s="532" t="s">
        <v>2875</v>
      </c>
      <c r="L227" s="532" t="s">
        <v>2875</v>
      </c>
      <c r="M227" s="532" t="s">
        <v>2875</v>
      </c>
      <c r="N227" s="532" t="s">
        <v>2875</v>
      </c>
      <c r="O227" s="226"/>
      <c r="P227" s="156"/>
      <c r="Q227" s="479"/>
      <c r="R227" s="120" t="s">
        <v>2807</v>
      </c>
      <c r="S227" s="84"/>
      <c r="T227" s="474"/>
      <c r="U227" s="474"/>
      <c r="V227" s="474"/>
      <c r="W227" s="474"/>
      <c r="X227" s="474"/>
      <c r="Y227" s="474"/>
      <c r="Z227" s="474"/>
      <c r="AA227" s="474"/>
      <c r="AB227" s="474"/>
      <c r="AC227" s="474"/>
      <c r="AD227" s="474"/>
      <c r="AE227" s="474"/>
      <c r="AF227" s="474"/>
      <c r="AG227" s="474"/>
      <c r="AH227" s="474"/>
      <c r="AI227" s="474"/>
      <c r="AJ227" s="474"/>
      <c r="AK227" s="474"/>
      <c r="AL227" s="474"/>
      <c r="AM227" s="474"/>
      <c r="AN227" s="474"/>
      <c r="AO227" s="474"/>
      <c r="AP227" s="474"/>
    </row>
    <row r="228">
      <c r="A228" s="426">
        <v>189.0</v>
      </c>
      <c r="B228" s="121" t="s">
        <v>3641</v>
      </c>
      <c r="C228" s="513" t="s">
        <v>2940</v>
      </c>
      <c r="D228" s="587">
        <v>6380000.0</v>
      </c>
      <c r="E228" s="120" t="s">
        <v>3643</v>
      </c>
      <c r="F228" s="582"/>
      <c r="G228" s="532" t="s">
        <v>2875</v>
      </c>
      <c r="H228" s="532" t="s">
        <v>2875</v>
      </c>
      <c r="I228" s="532" t="s">
        <v>2875</v>
      </c>
      <c r="J228" s="532" t="s">
        <v>2875</v>
      </c>
      <c r="K228" s="532" t="s">
        <v>2875</v>
      </c>
      <c r="L228" s="532" t="s">
        <v>2875</v>
      </c>
      <c r="M228" s="532" t="s">
        <v>2875</v>
      </c>
      <c r="N228" s="532" t="s">
        <v>2875</v>
      </c>
      <c r="O228" s="226"/>
      <c r="P228" s="156"/>
      <c r="Q228" s="479"/>
      <c r="R228" s="120" t="s">
        <v>2807</v>
      </c>
      <c r="S228" s="84"/>
      <c r="T228" s="474"/>
      <c r="U228" s="474"/>
      <c r="V228" s="474"/>
      <c r="W228" s="474"/>
      <c r="X228" s="474"/>
      <c r="Y228" s="474"/>
      <c r="Z228" s="474"/>
      <c r="AA228" s="474"/>
      <c r="AB228" s="474"/>
      <c r="AC228" s="474"/>
      <c r="AD228" s="474"/>
      <c r="AE228" s="474"/>
      <c r="AF228" s="474"/>
      <c r="AG228" s="474"/>
      <c r="AH228" s="474"/>
      <c r="AI228" s="474"/>
      <c r="AJ228" s="474"/>
      <c r="AK228" s="474"/>
      <c r="AL228" s="474"/>
      <c r="AM228" s="474"/>
      <c r="AN228" s="474"/>
      <c r="AO228" s="474"/>
      <c r="AP228" s="474"/>
    </row>
    <row r="229">
      <c r="A229" s="426">
        <v>190.0</v>
      </c>
      <c r="B229" s="121" t="s">
        <v>3645</v>
      </c>
      <c r="C229" s="513" t="s">
        <v>2940</v>
      </c>
      <c r="D229" s="587">
        <v>6380000.0</v>
      </c>
      <c r="E229" s="120" t="s">
        <v>3646</v>
      </c>
      <c r="F229" s="582"/>
      <c r="G229" s="532" t="s">
        <v>2875</v>
      </c>
      <c r="H229" s="532" t="s">
        <v>2875</v>
      </c>
      <c r="I229" s="532" t="s">
        <v>2875</v>
      </c>
      <c r="J229" s="532" t="s">
        <v>2875</v>
      </c>
      <c r="K229" s="532" t="s">
        <v>2875</v>
      </c>
      <c r="L229" s="532" t="s">
        <v>2875</v>
      </c>
      <c r="M229" s="532" t="s">
        <v>2875</v>
      </c>
      <c r="N229" s="532" t="s">
        <v>2875</v>
      </c>
      <c r="O229" s="226"/>
      <c r="P229" s="156"/>
      <c r="Q229" s="479"/>
      <c r="R229" s="120" t="s">
        <v>2807</v>
      </c>
      <c r="S229" s="84"/>
      <c r="T229" s="474"/>
      <c r="U229" s="474"/>
      <c r="V229" s="474"/>
      <c r="W229" s="474"/>
      <c r="X229" s="474"/>
      <c r="Y229" s="474"/>
      <c r="Z229" s="474"/>
      <c r="AA229" s="474"/>
      <c r="AB229" s="474"/>
      <c r="AC229" s="474"/>
      <c r="AD229" s="474"/>
      <c r="AE229" s="474"/>
      <c r="AF229" s="474"/>
      <c r="AG229" s="474"/>
      <c r="AH229" s="474"/>
      <c r="AI229" s="474"/>
      <c r="AJ229" s="474"/>
      <c r="AK229" s="474"/>
      <c r="AL229" s="474"/>
      <c r="AM229" s="474"/>
      <c r="AN229" s="474"/>
      <c r="AO229" s="474"/>
      <c r="AP229" s="474"/>
    </row>
    <row r="230">
      <c r="A230" s="426">
        <v>191.0</v>
      </c>
      <c r="B230" s="121" t="s">
        <v>3648</v>
      </c>
      <c r="C230" s="513" t="s">
        <v>2940</v>
      </c>
      <c r="D230" s="587">
        <v>6380000.0</v>
      </c>
      <c r="E230" s="120" t="s">
        <v>3649</v>
      </c>
      <c r="F230" s="582"/>
      <c r="G230" s="532" t="s">
        <v>2875</v>
      </c>
      <c r="H230" s="532" t="s">
        <v>2875</v>
      </c>
      <c r="I230" s="532" t="s">
        <v>2875</v>
      </c>
      <c r="J230" s="532" t="s">
        <v>2875</v>
      </c>
      <c r="K230" s="532" t="s">
        <v>2875</v>
      </c>
      <c r="L230" s="532" t="s">
        <v>2875</v>
      </c>
      <c r="M230" s="532" t="s">
        <v>2875</v>
      </c>
      <c r="N230" s="532" t="s">
        <v>2875</v>
      </c>
      <c r="O230" s="226"/>
      <c r="P230" s="156"/>
      <c r="Q230" s="479"/>
      <c r="R230" s="120" t="s">
        <v>2807</v>
      </c>
      <c r="S230" s="84"/>
      <c r="T230" s="474"/>
      <c r="U230" s="474"/>
      <c r="V230" s="474"/>
      <c r="W230" s="474"/>
      <c r="X230" s="474"/>
      <c r="Y230" s="474"/>
      <c r="Z230" s="474"/>
      <c r="AA230" s="474"/>
      <c r="AB230" s="474"/>
      <c r="AC230" s="474"/>
      <c r="AD230" s="474"/>
      <c r="AE230" s="474"/>
      <c r="AF230" s="474"/>
      <c r="AG230" s="474"/>
      <c r="AH230" s="474"/>
      <c r="AI230" s="474"/>
      <c r="AJ230" s="474"/>
      <c r="AK230" s="474"/>
      <c r="AL230" s="474"/>
      <c r="AM230" s="474"/>
      <c r="AN230" s="474"/>
      <c r="AO230" s="474"/>
      <c r="AP230" s="474"/>
    </row>
    <row r="231">
      <c r="A231" s="426">
        <v>192.0</v>
      </c>
      <c r="B231" s="121" t="s">
        <v>2970</v>
      </c>
      <c r="C231" s="513" t="s">
        <v>2940</v>
      </c>
      <c r="D231" s="587">
        <v>6380000.0</v>
      </c>
      <c r="E231" s="120" t="s">
        <v>3650</v>
      </c>
      <c r="F231" s="582"/>
      <c r="G231" s="227" t="s">
        <v>2495</v>
      </c>
      <c r="H231" s="227"/>
      <c r="I231" s="227" t="s">
        <v>2495</v>
      </c>
      <c r="J231" s="227" t="s">
        <v>2495</v>
      </c>
      <c r="K231" s="227" t="s">
        <v>2495</v>
      </c>
      <c r="L231" s="227" t="s">
        <v>2495</v>
      </c>
      <c r="M231" s="227" t="s">
        <v>2495</v>
      </c>
      <c r="N231" s="120"/>
      <c r="O231" s="178" t="s">
        <v>3651</v>
      </c>
      <c r="P231" s="158" t="s">
        <v>2899</v>
      </c>
      <c r="Q231" s="479"/>
      <c r="R231" s="120" t="s">
        <v>2807</v>
      </c>
      <c r="S231" s="84"/>
      <c r="T231" s="474"/>
      <c r="U231" s="474"/>
      <c r="V231" s="474"/>
      <c r="W231" s="474"/>
      <c r="X231" s="474"/>
      <c r="Y231" s="474"/>
      <c r="Z231" s="474"/>
      <c r="AA231" s="474"/>
      <c r="AB231" s="474"/>
      <c r="AC231" s="474"/>
      <c r="AD231" s="474"/>
      <c r="AE231" s="474"/>
      <c r="AF231" s="474"/>
      <c r="AG231" s="474"/>
      <c r="AH231" s="474"/>
      <c r="AI231" s="474"/>
      <c r="AJ231" s="474"/>
      <c r="AK231" s="474"/>
      <c r="AL231" s="474"/>
      <c r="AM231" s="474"/>
      <c r="AN231" s="474"/>
      <c r="AO231" s="474"/>
      <c r="AP231" s="474"/>
    </row>
    <row r="232">
      <c r="A232" s="426">
        <v>193.0</v>
      </c>
      <c r="B232" s="121" t="s">
        <v>459</v>
      </c>
      <c r="C232" s="496" t="s">
        <v>104</v>
      </c>
      <c r="D232" s="587">
        <v>6380000.0</v>
      </c>
      <c r="E232" s="120" t="s">
        <v>3653</v>
      </c>
      <c r="F232" s="582"/>
      <c r="G232" s="227" t="s">
        <v>2495</v>
      </c>
      <c r="H232" s="120"/>
      <c r="I232" s="227" t="s">
        <v>2495</v>
      </c>
      <c r="J232" s="227" t="s">
        <v>2495</v>
      </c>
      <c r="K232" s="227" t="s">
        <v>2495</v>
      </c>
      <c r="L232" s="227" t="s">
        <v>2495</v>
      </c>
      <c r="M232" s="227" t="s">
        <v>2495</v>
      </c>
      <c r="N232" s="120"/>
      <c r="O232" s="178" t="s">
        <v>3654</v>
      </c>
      <c r="P232" s="158" t="s">
        <v>2899</v>
      </c>
      <c r="Q232" s="479"/>
      <c r="R232" s="120" t="s">
        <v>2807</v>
      </c>
      <c r="S232" s="84"/>
      <c r="T232" s="474"/>
      <c r="U232" s="474"/>
      <c r="V232" s="474"/>
      <c r="W232" s="474"/>
      <c r="X232" s="474"/>
      <c r="Y232" s="474"/>
      <c r="Z232" s="474"/>
      <c r="AA232" s="474"/>
      <c r="AB232" s="474"/>
      <c r="AC232" s="474"/>
      <c r="AD232" s="474"/>
      <c r="AE232" s="474"/>
      <c r="AF232" s="474"/>
      <c r="AG232" s="474"/>
      <c r="AH232" s="474"/>
      <c r="AI232" s="474"/>
      <c r="AJ232" s="474"/>
      <c r="AK232" s="474"/>
      <c r="AL232" s="474"/>
      <c r="AM232" s="474"/>
      <c r="AN232" s="474"/>
      <c r="AO232" s="474"/>
      <c r="AP232" s="474"/>
    </row>
    <row r="233">
      <c r="A233" s="426">
        <v>194.0</v>
      </c>
      <c r="B233" s="121" t="s">
        <v>3656</v>
      </c>
      <c r="C233" s="513" t="s">
        <v>2940</v>
      </c>
      <c r="D233" s="587">
        <v>6380000.0</v>
      </c>
      <c r="E233" s="120" t="s">
        <v>3657</v>
      </c>
      <c r="F233" s="582"/>
      <c r="G233" s="532" t="s">
        <v>2875</v>
      </c>
      <c r="H233" s="532" t="s">
        <v>2875</v>
      </c>
      <c r="I233" s="532" t="s">
        <v>2875</v>
      </c>
      <c r="J233" s="532" t="s">
        <v>2875</v>
      </c>
      <c r="K233" s="532" t="s">
        <v>2875</v>
      </c>
      <c r="L233" s="532" t="s">
        <v>2875</v>
      </c>
      <c r="M233" s="532" t="s">
        <v>2875</v>
      </c>
      <c r="N233" s="532" t="s">
        <v>2875</v>
      </c>
      <c r="O233" s="226"/>
      <c r="P233" s="156"/>
      <c r="Q233" s="479"/>
      <c r="R233" s="120" t="s">
        <v>2807</v>
      </c>
      <c r="S233" s="84"/>
      <c r="T233" s="474"/>
      <c r="U233" s="474"/>
      <c r="V233" s="474"/>
      <c r="W233" s="474"/>
      <c r="X233" s="474"/>
      <c r="Y233" s="474"/>
      <c r="Z233" s="474"/>
      <c r="AA233" s="474"/>
      <c r="AB233" s="474"/>
      <c r="AC233" s="474"/>
      <c r="AD233" s="474"/>
      <c r="AE233" s="474"/>
      <c r="AF233" s="474"/>
      <c r="AG233" s="474"/>
      <c r="AH233" s="474"/>
      <c r="AI233" s="474"/>
      <c r="AJ233" s="474"/>
      <c r="AK233" s="474"/>
      <c r="AL233" s="474"/>
      <c r="AM233" s="474"/>
      <c r="AN233" s="474"/>
      <c r="AO233" s="474"/>
      <c r="AP233" s="474"/>
    </row>
    <row r="234">
      <c r="A234" s="426">
        <v>195.0</v>
      </c>
      <c r="B234" s="121" t="s">
        <v>496</v>
      </c>
      <c r="C234" s="588" t="s">
        <v>3050</v>
      </c>
      <c r="D234" s="587">
        <v>6380000.0</v>
      </c>
      <c r="E234" s="120" t="s">
        <v>3659</v>
      </c>
      <c r="F234" s="582"/>
      <c r="G234" s="227" t="s">
        <v>2495</v>
      </c>
      <c r="H234" s="227" t="s">
        <v>2495</v>
      </c>
      <c r="I234" s="120"/>
      <c r="J234" s="227" t="s">
        <v>2495</v>
      </c>
      <c r="K234" s="120"/>
      <c r="L234" s="227" t="s">
        <v>2495</v>
      </c>
      <c r="M234" s="227" t="s">
        <v>2495</v>
      </c>
      <c r="N234" s="120"/>
      <c r="O234" s="178"/>
      <c r="P234" s="158" t="s">
        <v>2899</v>
      </c>
      <c r="Q234" s="479"/>
      <c r="R234" s="120" t="s">
        <v>2807</v>
      </c>
      <c r="S234" s="84"/>
      <c r="T234" s="474"/>
      <c r="U234" s="474"/>
      <c r="V234" s="474"/>
      <c r="W234" s="474"/>
      <c r="X234" s="474"/>
      <c r="Y234" s="474"/>
      <c r="Z234" s="474"/>
      <c r="AA234" s="474"/>
      <c r="AB234" s="474"/>
      <c r="AC234" s="474"/>
      <c r="AD234" s="474"/>
      <c r="AE234" s="474"/>
      <c r="AF234" s="474"/>
      <c r="AG234" s="474"/>
      <c r="AH234" s="474"/>
      <c r="AI234" s="474"/>
      <c r="AJ234" s="474"/>
      <c r="AK234" s="474"/>
      <c r="AL234" s="474"/>
      <c r="AM234" s="474"/>
      <c r="AN234" s="474"/>
      <c r="AO234" s="474"/>
      <c r="AP234" s="474"/>
    </row>
    <row r="235">
      <c r="A235" s="426">
        <v>196.0</v>
      </c>
      <c r="B235" s="121" t="s">
        <v>3660</v>
      </c>
      <c r="C235" s="513" t="s">
        <v>2940</v>
      </c>
      <c r="D235" s="589">
        <v>4000000.0</v>
      </c>
      <c r="E235" s="120" t="s">
        <v>3662</v>
      </c>
      <c r="F235" s="582"/>
      <c r="G235" s="532" t="s">
        <v>2875</v>
      </c>
      <c r="H235" s="532" t="s">
        <v>2875</v>
      </c>
      <c r="I235" s="532" t="s">
        <v>2875</v>
      </c>
      <c r="J235" s="532" t="s">
        <v>2875</v>
      </c>
      <c r="K235" s="532" t="s">
        <v>2875</v>
      </c>
      <c r="L235" s="532" t="s">
        <v>2875</v>
      </c>
      <c r="M235" s="532" t="s">
        <v>2875</v>
      </c>
      <c r="N235" s="532" t="s">
        <v>2875</v>
      </c>
      <c r="O235" s="226"/>
      <c r="P235" s="156"/>
      <c r="Q235" s="479"/>
      <c r="R235" s="120" t="s">
        <v>2807</v>
      </c>
      <c r="S235" s="84"/>
      <c r="T235" s="474"/>
      <c r="U235" s="474"/>
      <c r="V235" s="474"/>
      <c r="W235" s="474"/>
      <c r="X235" s="474"/>
      <c r="Y235" s="474"/>
      <c r="Z235" s="474"/>
      <c r="AA235" s="474"/>
      <c r="AB235" s="474"/>
      <c r="AC235" s="474"/>
      <c r="AD235" s="474"/>
      <c r="AE235" s="474"/>
      <c r="AF235" s="474"/>
      <c r="AG235" s="474"/>
      <c r="AH235" s="474"/>
      <c r="AI235" s="474"/>
      <c r="AJ235" s="474"/>
      <c r="AK235" s="474"/>
      <c r="AL235" s="474"/>
      <c r="AM235" s="474"/>
      <c r="AN235" s="474"/>
      <c r="AO235" s="474"/>
      <c r="AP235" s="474"/>
    </row>
    <row r="236">
      <c r="A236" s="426">
        <v>197.0</v>
      </c>
      <c r="B236" s="121" t="s">
        <v>504</v>
      </c>
      <c r="C236" s="513" t="s">
        <v>2940</v>
      </c>
      <c r="D236" s="587">
        <v>6380000.0</v>
      </c>
      <c r="E236" s="120" t="s">
        <v>3664</v>
      </c>
      <c r="F236" s="582"/>
      <c r="G236" s="227" t="s">
        <v>2495</v>
      </c>
      <c r="H236" s="227" t="s">
        <v>2495</v>
      </c>
      <c r="I236" s="120"/>
      <c r="J236" s="227" t="s">
        <v>2495</v>
      </c>
      <c r="K236" s="120"/>
      <c r="L236" s="227" t="s">
        <v>2495</v>
      </c>
      <c r="M236" s="227" t="s">
        <v>2495</v>
      </c>
      <c r="N236" s="120"/>
      <c r="O236" s="178" t="s">
        <v>3665</v>
      </c>
      <c r="P236" s="158" t="s">
        <v>2899</v>
      </c>
      <c r="Q236" s="479"/>
      <c r="R236" s="120" t="s">
        <v>2807</v>
      </c>
      <c r="S236" s="84"/>
      <c r="T236" s="474"/>
      <c r="U236" s="474"/>
      <c r="V236" s="474"/>
      <c r="W236" s="474"/>
      <c r="X236" s="474"/>
      <c r="Y236" s="474"/>
      <c r="Z236" s="474"/>
      <c r="AA236" s="474"/>
      <c r="AB236" s="474"/>
      <c r="AC236" s="474"/>
      <c r="AD236" s="474"/>
      <c r="AE236" s="474"/>
      <c r="AF236" s="474"/>
      <c r="AG236" s="474"/>
      <c r="AH236" s="474"/>
      <c r="AI236" s="474"/>
      <c r="AJ236" s="474"/>
      <c r="AK236" s="474"/>
      <c r="AL236" s="474"/>
      <c r="AM236" s="474"/>
      <c r="AN236" s="474"/>
      <c r="AO236" s="474"/>
      <c r="AP236" s="474"/>
    </row>
    <row r="237">
      <c r="A237" s="426">
        <v>198.0</v>
      </c>
      <c r="B237" s="121" t="s">
        <v>473</v>
      </c>
      <c r="C237" s="513" t="s">
        <v>2940</v>
      </c>
      <c r="D237" s="589">
        <v>3080000.0</v>
      </c>
      <c r="E237" s="120" t="s">
        <v>3666</v>
      </c>
      <c r="F237" s="582"/>
      <c r="G237" s="227" t="s">
        <v>2495</v>
      </c>
      <c r="H237" s="227" t="s">
        <v>2495</v>
      </c>
      <c r="I237" s="120"/>
      <c r="J237" s="227" t="s">
        <v>2495</v>
      </c>
      <c r="K237" s="120"/>
      <c r="L237" s="227" t="s">
        <v>2495</v>
      </c>
      <c r="M237" s="227" t="s">
        <v>2495</v>
      </c>
      <c r="N237" s="120"/>
      <c r="O237" s="178" t="s">
        <v>3667</v>
      </c>
      <c r="P237" s="158" t="s">
        <v>2899</v>
      </c>
      <c r="Q237" s="479"/>
      <c r="R237" s="120" t="s">
        <v>2807</v>
      </c>
      <c r="S237" s="84"/>
      <c r="T237" s="474"/>
      <c r="U237" s="474"/>
      <c r="V237" s="474"/>
      <c r="W237" s="474"/>
      <c r="X237" s="474"/>
      <c r="Y237" s="474"/>
      <c r="Z237" s="474"/>
      <c r="AA237" s="474"/>
      <c r="AB237" s="474"/>
      <c r="AC237" s="474"/>
      <c r="AD237" s="474"/>
      <c r="AE237" s="474"/>
      <c r="AF237" s="474"/>
      <c r="AG237" s="474"/>
      <c r="AH237" s="474"/>
      <c r="AI237" s="474"/>
      <c r="AJ237" s="474"/>
      <c r="AK237" s="474"/>
      <c r="AL237" s="474"/>
      <c r="AM237" s="474"/>
      <c r="AN237" s="474"/>
      <c r="AO237" s="474"/>
      <c r="AP237" s="474"/>
    </row>
    <row r="238">
      <c r="A238" s="426">
        <v>199.0</v>
      </c>
      <c r="B238" s="121" t="s">
        <v>3668</v>
      </c>
      <c r="C238" s="496" t="s">
        <v>104</v>
      </c>
      <c r="D238" s="587">
        <v>6380000.0</v>
      </c>
      <c r="E238" s="120" t="s">
        <v>3669</v>
      </c>
      <c r="F238" s="582"/>
      <c r="G238" s="227" t="s">
        <v>2495</v>
      </c>
      <c r="H238" s="227" t="s">
        <v>2495</v>
      </c>
      <c r="I238" s="120"/>
      <c r="J238" s="227" t="s">
        <v>2495</v>
      </c>
      <c r="K238" s="120"/>
      <c r="L238" s="227" t="s">
        <v>2495</v>
      </c>
      <c r="M238" s="227" t="s">
        <v>2495</v>
      </c>
      <c r="N238" s="120"/>
      <c r="O238" s="226"/>
      <c r="P238" s="158" t="s">
        <v>2899</v>
      </c>
      <c r="Q238" s="479"/>
      <c r="R238" s="120" t="s">
        <v>2807</v>
      </c>
      <c r="S238" s="84"/>
      <c r="T238" s="474"/>
      <c r="U238" s="474"/>
      <c r="V238" s="474"/>
      <c r="W238" s="474"/>
      <c r="X238" s="474"/>
      <c r="Y238" s="474"/>
      <c r="Z238" s="474"/>
      <c r="AA238" s="474"/>
      <c r="AB238" s="474"/>
      <c r="AC238" s="474"/>
      <c r="AD238" s="474"/>
      <c r="AE238" s="474"/>
      <c r="AF238" s="474"/>
      <c r="AG238" s="474"/>
      <c r="AH238" s="474"/>
      <c r="AI238" s="474"/>
      <c r="AJ238" s="474"/>
      <c r="AK238" s="474"/>
      <c r="AL238" s="474"/>
      <c r="AM238" s="474"/>
      <c r="AN238" s="474"/>
      <c r="AO238" s="474"/>
      <c r="AP238" s="474"/>
    </row>
    <row r="239">
      <c r="A239" s="426">
        <v>200.0</v>
      </c>
      <c r="B239" s="121" t="s">
        <v>3671</v>
      </c>
      <c r="C239" s="686" t="s">
        <v>2992</v>
      </c>
      <c r="D239" s="587">
        <v>6380000.0</v>
      </c>
      <c r="E239" s="120" t="s">
        <v>3672</v>
      </c>
      <c r="F239" s="582"/>
      <c r="G239" s="535" t="s">
        <v>2495</v>
      </c>
      <c r="H239" s="535"/>
      <c r="I239" s="535" t="s">
        <v>2495</v>
      </c>
      <c r="J239" s="532" t="s">
        <v>2875</v>
      </c>
      <c r="K239" s="535" t="s">
        <v>2495</v>
      </c>
      <c r="L239" s="535" t="s">
        <v>2495</v>
      </c>
      <c r="M239" s="535" t="s">
        <v>2495</v>
      </c>
      <c r="N239" s="535"/>
      <c r="O239" s="226"/>
      <c r="P239" s="156"/>
      <c r="Q239" s="479"/>
      <c r="R239" s="120"/>
      <c r="S239" s="84"/>
      <c r="T239" s="474"/>
      <c r="U239" s="474"/>
      <c r="V239" s="474"/>
      <c r="W239" s="474"/>
      <c r="X239" s="474"/>
      <c r="Y239" s="474"/>
      <c r="Z239" s="474"/>
      <c r="AA239" s="474"/>
      <c r="AB239" s="474"/>
      <c r="AC239" s="474"/>
      <c r="AD239" s="474"/>
      <c r="AE239" s="474"/>
      <c r="AF239" s="474"/>
      <c r="AG239" s="474"/>
      <c r="AH239" s="474"/>
      <c r="AI239" s="474"/>
      <c r="AJ239" s="474"/>
      <c r="AK239" s="474"/>
      <c r="AL239" s="474"/>
      <c r="AM239" s="474"/>
      <c r="AN239" s="474"/>
      <c r="AO239" s="474"/>
      <c r="AP239" s="474"/>
    </row>
    <row r="240">
      <c r="A240" s="426">
        <v>200.0</v>
      </c>
      <c r="B240" s="121" t="s">
        <v>3673</v>
      </c>
      <c r="C240" s="678" t="s">
        <v>3050</v>
      </c>
      <c r="D240" s="687">
        <v>4580000.0</v>
      </c>
      <c r="E240" s="599" t="s">
        <v>2879</v>
      </c>
      <c r="F240" s="582"/>
      <c r="G240" s="532" t="s">
        <v>2875</v>
      </c>
      <c r="H240" s="535" t="s">
        <v>2495</v>
      </c>
      <c r="I240" s="535" t="s">
        <v>2495</v>
      </c>
      <c r="J240" s="535" t="s">
        <v>2495</v>
      </c>
      <c r="K240" s="496"/>
      <c r="L240" s="532" t="s">
        <v>2875</v>
      </c>
      <c r="M240" s="532" t="s">
        <v>2875</v>
      </c>
      <c r="N240" s="496"/>
      <c r="O240" s="178" t="s">
        <v>3674</v>
      </c>
      <c r="P240" s="178" t="s">
        <v>3675</v>
      </c>
      <c r="Q240" s="479"/>
      <c r="R240" s="120" t="s">
        <v>2807</v>
      </c>
      <c r="S240" s="84"/>
      <c r="T240" s="474"/>
      <c r="U240" s="474"/>
      <c r="V240" s="474"/>
      <c r="W240" s="474"/>
      <c r="X240" s="474"/>
      <c r="Y240" s="474"/>
      <c r="Z240" s="474"/>
      <c r="AA240" s="474"/>
      <c r="AB240" s="474"/>
      <c r="AC240" s="474"/>
      <c r="AD240" s="474"/>
      <c r="AE240" s="474"/>
      <c r="AF240" s="474"/>
      <c r="AG240" s="474"/>
      <c r="AH240" s="474"/>
      <c r="AI240" s="474"/>
      <c r="AJ240" s="474"/>
      <c r="AK240" s="474"/>
      <c r="AL240" s="474"/>
      <c r="AM240" s="474"/>
      <c r="AN240" s="474"/>
      <c r="AO240" s="474"/>
      <c r="AP240" s="474"/>
    </row>
    <row r="241">
      <c r="A241" s="426">
        <v>201.0</v>
      </c>
      <c r="B241" s="121" t="s">
        <v>3676</v>
      </c>
      <c r="C241" s="678" t="s">
        <v>3050</v>
      </c>
      <c r="D241" s="687">
        <v>4580000.0</v>
      </c>
      <c r="E241" s="599" t="s">
        <v>2879</v>
      </c>
      <c r="F241" s="582"/>
      <c r="G241" s="535" t="s">
        <v>2495</v>
      </c>
      <c r="H241" s="535" t="s">
        <v>2495</v>
      </c>
      <c r="I241" s="535" t="s">
        <v>2495</v>
      </c>
      <c r="J241" s="535" t="s">
        <v>2495</v>
      </c>
      <c r="K241" s="496"/>
      <c r="L241" s="535" t="s">
        <v>2495</v>
      </c>
      <c r="M241" s="535" t="s">
        <v>2495</v>
      </c>
      <c r="N241" s="496"/>
      <c r="O241" s="178" t="s">
        <v>3677</v>
      </c>
      <c r="P241" s="158" t="s">
        <v>2899</v>
      </c>
      <c r="Q241" s="479"/>
      <c r="R241" s="120" t="s">
        <v>2807</v>
      </c>
      <c r="S241" s="84"/>
      <c r="T241" s="474"/>
      <c r="U241" s="474"/>
      <c r="V241" s="474"/>
      <c r="W241" s="474"/>
      <c r="X241" s="474"/>
      <c r="Y241" s="474"/>
      <c r="Z241" s="474"/>
      <c r="AA241" s="474"/>
      <c r="AB241" s="474"/>
      <c r="AC241" s="474"/>
      <c r="AD241" s="474"/>
      <c r="AE241" s="474"/>
      <c r="AF241" s="474"/>
      <c r="AG241" s="474"/>
      <c r="AH241" s="474"/>
      <c r="AI241" s="474"/>
      <c r="AJ241" s="474"/>
      <c r="AK241" s="474"/>
      <c r="AL241" s="474"/>
      <c r="AM241" s="474"/>
      <c r="AN241" s="474"/>
      <c r="AO241" s="474"/>
      <c r="AP241" s="474"/>
    </row>
    <row r="242">
      <c r="A242" s="426">
        <v>202.0</v>
      </c>
      <c r="B242" s="121" t="s">
        <v>3678</v>
      </c>
      <c r="C242" s="678" t="s">
        <v>3050</v>
      </c>
      <c r="D242" s="687">
        <v>4580000.0</v>
      </c>
      <c r="E242" s="599" t="s">
        <v>2879</v>
      </c>
      <c r="F242" s="582"/>
      <c r="G242" s="535" t="s">
        <v>2495</v>
      </c>
      <c r="H242" s="535" t="s">
        <v>2495</v>
      </c>
      <c r="I242" s="496"/>
      <c r="J242" s="535" t="s">
        <v>2495</v>
      </c>
      <c r="K242" s="496"/>
      <c r="L242" s="535" t="s">
        <v>2495</v>
      </c>
      <c r="M242" s="535" t="s">
        <v>2495</v>
      </c>
      <c r="N242" s="496"/>
      <c r="O242" s="178" t="s">
        <v>3679</v>
      </c>
      <c r="P242" s="158" t="s">
        <v>2899</v>
      </c>
      <c r="Q242" s="479"/>
      <c r="R242" s="120" t="s">
        <v>2807</v>
      </c>
      <c r="S242" s="84"/>
      <c r="T242" s="474"/>
      <c r="U242" s="474"/>
      <c r="V242" s="474"/>
      <c r="W242" s="474"/>
      <c r="X242" s="474"/>
      <c r="Y242" s="474"/>
      <c r="Z242" s="474"/>
      <c r="AA242" s="474"/>
      <c r="AB242" s="474"/>
      <c r="AC242" s="474"/>
      <c r="AD242" s="474"/>
      <c r="AE242" s="474"/>
      <c r="AF242" s="474"/>
      <c r="AG242" s="474"/>
      <c r="AH242" s="474"/>
      <c r="AI242" s="474"/>
      <c r="AJ242" s="474"/>
      <c r="AK242" s="474"/>
      <c r="AL242" s="474"/>
      <c r="AM242" s="474"/>
      <c r="AN242" s="474"/>
      <c r="AO242" s="474"/>
      <c r="AP242" s="474"/>
    </row>
    <row r="243">
      <c r="A243" s="426">
        <v>203.0</v>
      </c>
      <c r="B243" s="121" t="s">
        <v>3680</v>
      </c>
      <c r="C243" s="678" t="s">
        <v>3050</v>
      </c>
      <c r="D243" s="687">
        <v>4580000.0</v>
      </c>
      <c r="E243" s="599" t="s">
        <v>2879</v>
      </c>
      <c r="F243" s="582"/>
      <c r="G243" s="535" t="s">
        <v>2495</v>
      </c>
      <c r="H243" s="535" t="s">
        <v>2495</v>
      </c>
      <c r="I243" s="535" t="s">
        <v>2495</v>
      </c>
      <c r="J243" s="535" t="s">
        <v>2495</v>
      </c>
      <c r="K243" s="496"/>
      <c r="L243" s="535" t="s">
        <v>2495</v>
      </c>
      <c r="M243" s="535" t="s">
        <v>2495</v>
      </c>
      <c r="N243" s="496"/>
      <c r="O243" s="178" t="s">
        <v>3681</v>
      </c>
      <c r="P243" s="156"/>
      <c r="Q243" s="479"/>
      <c r="R243" s="120" t="s">
        <v>2807</v>
      </c>
      <c r="S243" s="84"/>
      <c r="T243" s="474"/>
      <c r="U243" s="474"/>
      <c r="V243" s="474"/>
      <c r="W243" s="474"/>
      <c r="X243" s="474"/>
      <c r="Y243" s="474"/>
      <c r="Z243" s="474"/>
      <c r="AA243" s="474"/>
      <c r="AB243" s="474"/>
      <c r="AC243" s="474"/>
      <c r="AD243" s="474"/>
      <c r="AE243" s="474"/>
      <c r="AF243" s="474"/>
      <c r="AG243" s="474"/>
      <c r="AH243" s="474"/>
      <c r="AI243" s="474"/>
      <c r="AJ243" s="474"/>
      <c r="AK243" s="474"/>
      <c r="AL243" s="474"/>
      <c r="AM243" s="474"/>
      <c r="AN243" s="474"/>
      <c r="AO243" s="474"/>
      <c r="AP243" s="474"/>
    </row>
    <row r="244">
      <c r="A244" s="426">
        <v>204.0</v>
      </c>
      <c r="B244" s="121" t="s">
        <v>3683</v>
      </c>
      <c r="C244" s="678" t="s">
        <v>3050</v>
      </c>
      <c r="D244" s="687">
        <v>4580000.0</v>
      </c>
      <c r="E244" s="599" t="s">
        <v>2879</v>
      </c>
      <c r="F244" s="582"/>
      <c r="G244" s="535" t="s">
        <v>2495</v>
      </c>
      <c r="H244" s="535" t="s">
        <v>2495</v>
      </c>
      <c r="I244" s="535" t="s">
        <v>2495</v>
      </c>
      <c r="J244" s="535" t="s">
        <v>2495</v>
      </c>
      <c r="K244" s="496"/>
      <c r="L244" s="535" t="s">
        <v>2495</v>
      </c>
      <c r="M244" s="535" t="s">
        <v>2495</v>
      </c>
      <c r="N244" s="496"/>
      <c r="O244" s="178" t="s">
        <v>3684</v>
      </c>
      <c r="P244" s="158" t="s">
        <v>2899</v>
      </c>
      <c r="Q244" s="479"/>
      <c r="R244" s="120" t="s">
        <v>2807</v>
      </c>
      <c r="S244" s="84"/>
      <c r="T244" s="474"/>
      <c r="U244" s="474"/>
      <c r="V244" s="474"/>
      <c r="W244" s="474"/>
      <c r="X244" s="474"/>
      <c r="Y244" s="474"/>
      <c r="Z244" s="474"/>
      <c r="AA244" s="474"/>
      <c r="AB244" s="474"/>
      <c r="AC244" s="474"/>
      <c r="AD244" s="474"/>
      <c r="AE244" s="474"/>
      <c r="AF244" s="474"/>
      <c r="AG244" s="474"/>
      <c r="AH244" s="474"/>
      <c r="AI244" s="474"/>
      <c r="AJ244" s="474"/>
      <c r="AK244" s="474"/>
      <c r="AL244" s="474"/>
      <c r="AM244" s="474"/>
      <c r="AN244" s="474"/>
      <c r="AO244" s="474"/>
      <c r="AP244" s="474"/>
    </row>
    <row r="245">
      <c r="A245" s="426">
        <v>205.0</v>
      </c>
      <c r="B245" s="121" t="s">
        <v>3685</v>
      </c>
      <c r="C245" s="678" t="s">
        <v>3050</v>
      </c>
      <c r="D245" s="687">
        <v>4580000.0</v>
      </c>
      <c r="E245" s="599" t="s">
        <v>2879</v>
      </c>
      <c r="F245" s="582"/>
      <c r="G245" s="535" t="s">
        <v>2495</v>
      </c>
      <c r="H245" s="535" t="s">
        <v>2495</v>
      </c>
      <c r="I245" s="535" t="s">
        <v>2495</v>
      </c>
      <c r="J245" s="535" t="s">
        <v>2495</v>
      </c>
      <c r="K245" s="496"/>
      <c r="L245" s="535" t="s">
        <v>2495</v>
      </c>
      <c r="M245" s="535" t="s">
        <v>2495</v>
      </c>
      <c r="N245" s="496"/>
      <c r="O245" s="178" t="s">
        <v>3686</v>
      </c>
      <c r="P245" s="158" t="s">
        <v>2899</v>
      </c>
      <c r="Q245" s="479"/>
      <c r="R245" s="120" t="s">
        <v>2807</v>
      </c>
      <c r="S245" s="84"/>
      <c r="T245" s="474"/>
      <c r="U245" s="474"/>
      <c r="V245" s="474"/>
      <c r="W245" s="474"/>
      <c r="X245" s="474"/>
      <c r="Y245" s="474"/>
      <c r="Z245" s="474"/>
      <c r="AA245" s="474"/>
      <c r="AB245" s="474"/>
      <c r="AC245" s="474"/>
      <c r="AD245" s="474"/>
      <c r="AE245" s="474"/>
      <c r="AF245" s="474"/>
      <c r="AG245" s="474"/>
      <c r="AH245" s="474"/>
      <c r="AI245" s="474"/>
      <c r="AJ245" s="474"/>
      <c r="AK245" s="474"/>
      <c r="AL245" s="474"/>
      <c r="AM245" s="474"/>
      <c r="AN245" s="474"/>
      <c r="AO245" s="474"/>
      <c r="AP245" s="474"/>
    </row>
    <row r="246">
      <c r="A246" s="426">
        <v>206.0</v>
      </c>
      <c r="B246" s="121" t="s">
        <v>3687</v>
      </c>
      <c r="C246" s="678" t="s">
        <v>3050</v>
      </c>
      <c r="D246" s="687">
        <v>4580000.0</v>
      </c>
      <c r="E246" s="599" t="s">
        <v>2879</v>
      </c>
      <c r="F246" s="582"/>
      <c r="G246" s="535" t="s">
        <v>2495</v>
      </c>
      <c r="H246" s="535" t="s">
        <v>2495</v>
      </c>
      <c r="I246" s="496"/>
      <c r="J246" s="535" t="s">
        <v>2495</v>
      </c>
      <c r="K246" s="496"/>
      <c r="L246" s="535" t="s">
        <v>2495</v>
      </c>
      <c r="M246" s="535" t="s">
        <v>2495</v>
      </c>
      <c r="N246" s="496"/>
      <c r="O246" s="178" t="s">
        <v>3688</v>
      </c>
      <c r="P246" s="158" t="s">
        <v>2899</v>
      </c>
      <c r="Q246" s="479"/>
      <c r="R246" s="120" t="s">
        <v>2807</v>
      </c>
      <c r="S246" s="84"/>
      <c r="T246" s="474"/>
      <c r="U246" s="474"/>
      <c r="V246" s="474"/>
      <c r="W246" s="474"/>
      <c r="X246" s="474"/>
      <c r="Y246" s="474"/>
      <c r="Z246" s="474"/>
      <c r="AA246" s="474"/>
      <c r="AB246" s="474"/>
      <c r="AC246" s="474"/>
      <c r="AD246" s="474"/>
      <c r="AE246" s="474"/>
      <c r="AF246" s="474"/>
      <c r="AG246" s="474"/>
      <c r="AH246" s="474"/>
      <c r="AI246" s="474"/>
      <c r="AJ246" s="474"/>
      <c r="AK246" s="474"/>
      <c r="AL246" s="474"/>
      <c r="AM246" s="474"/>
      <c r="AN246" s="474"/>
      <c r="AO246" s="474"/>
      <c r="AP246" s="474"/>
    </row>
    <row r="247">
      <c r="A247" s="426">
        <v>207.0</v>
      </c>
      <c r="B247" s="121" t="s">
        <v>3690</v>
      </c>
      <c r="C247" s="678" t="s">
        <v>3050</v>
      </c>
      <c r="D247" s="687">
        <v>4580000.0</v>
      </c>
      <c r="E247" s="599" t="s">
        <v>2879</v>
      </c>
      <c r="F247" s="582"/>
      <c r="G247" s="535" t="s">
        <v>2495</v>
      </c>
      <c r="H247" s="535" t="s">
        <v>2495</v>
      </c>
      <c r="I247" s="535" t="s">
        <v>2495</v>
      </c>
      <c r="J247" s="535" t="s">
        <v>2495</v>
      </c>
      <c r="K247" s="496"/>
      <c r="L247" s="535" t="s">
        <v>2495</v>
      </c>
      <c r="M247" s="535" t="s">
        <v>2495</v>
      </c>
      <c r="N247" s="496"/>
      <c r="O247" s="178" t="s">
        <v>3691</v>
      </c>
      <c r="P247" s="158" t="s">
        <v>2899</v>
      </c>
      <c r="Q247" s="479"/>
      <c r="R247" s="120" t="s">
        <v>2807</v>
      </c>
      <c r="S247" s="84"/>
      <c r="T247" s="474"/>
      <c r="U247" s="474"/>
      <c r="V247" s="474"/>
      <c r="W247" s="474"/>
      <c r="X247" s="474"/>
      <c r="Y247" s="474"/>
      <c r="Z247" s="474"/>
      <c r="AA247" s="474"/>
      <c r="AB247" s="474"/>
      <c r="AC247" s="474"/>
      <c r="AD247" s="474"/>
      <c r="AE247" s="474"/>
      <c r="AF247" s="474"/>
      <c r="AG247" s="474"/>
      <c r="AH247" s="474"/>
      <c r="AI247" s="474"/>
      <c r="AJ247" s="474"/>
      <c r="AK247" s="474"/>
      <c r="AL247" s="474"/>
      <c r="AM247" s="474"/>
      <c r="AN247" s="474"/>
      <c r="AO247" s="474"/>
      <c r="AP247" s="474"/>
    </row>
    <row r="248">
      <c r="A248" s="426">
        <v>208.0</v>
      </c>
      <c r="B248" s="121" t="s">
        <v>3693</v>
      </c>
      <c r="C248" s="678" t="s">
        <v>3050</v>
      </c>
      <c r="D248" s="687">
        <v>4580000.0</v>
      </c>
      <c r="E248" s="599" t="s">
        <v>2879</v>
      </c>
      <c r="F248" s="582"/>
      <c r="G248" s="227" t="s">
        <v>2495</v>
      </c>
      <c r="H248" s="227" t="s">
        <v>2495</v>
      </c>
      <c r="I248" s="227" t="s">
        <v>2495</v>
      </c>
      <c r="J248" s="227" t="s">
        <v>2495</v>
      </c>
      <c r="K248" s="496"/>
      <c r="L248" s="227" t="s">
        <v>2495</v>
      </c>
      <c r="M248" s="227" t="s">
        <v>2495</v>
      </c>
      <c r="N248" s="496"/>
      <c r="O248" s="178" t="s">
        <v>3694</v>
      </c>
      <c r="P248" s="158" t="s">
        <v>2899</v>
      </c>
      <c r="Q248" s="479"/>
      <c r="R248" s="120" t="s">
        <v>2807</v>
      </c>
      <c r="S248" s="84"/>
      <c r="T248" s="474"/>
      <c r="U248" s="474"/>
      <c r="V248" s="474"/>
      <c r="W248" s="474"/>
      <c r="X248" s="474"/>
      <c r="Y248" s="474"/>
      <c r="Z248" s="474"/>
      <c r="AA248" s="474"/>
      <c r="AB248" s="474"/>
      <c r="AC248" s="474"/>
      <c r="AD248" s="474"/>
      <c r="AE248" s="474"/>
      <c r="AF248" s="474"/>
      <c r="AG248" s="474"/>
      <c r="AH248" s="474"/>
      <c r="AI248" s="474"/>
      <c r="AJ248" s="474"/>
      <c r="AK248" s="474"/>
      <c r="AL248" s="474"/>
      <c r="AM248" s="474"/>
      <c r="AN248" s="474"/>
      <c r="AO248" s="474"/>
      <c r="AP248" s="474"/>
    </row>
    <row r="249">
      <c r="A249" s="426">
        <v>209.0</v>
      </c>
      <c r="B249" s="121" t="s">
        <v>3695</v>
      </c>
      <c r="C249" s="678" t="s">
        <v>3050</v>
      </c>
      <c r="D249" s="687">
        <v>4580000.0</v>
      </c>
      <c r="E249" s="599" t="s">
        <v>2879</v>
      </c>
      <c r="F249" s="582"/>
      <c r="G249" s="227" t="s">
        <v>2495</v>
      </c>
      <c r="H249" s="532" t="s">
        <v>2875</v>
      </c>
      <c r="I249" s="496"/>
      <c r="J249" s="227" t="s">
        <v>2495</v>
      </c>
      <c r="K249" s="496"/>
      <c r="L249" s="227" t="s">
        <v>2495</v>
      </c>
      <c r="M249" s="532" t="s">
        <v>2875</v>
      </c>
      <c r="N249" s="496"/>
      <c r="O249" s="178" t="s">
        <v>3694</v>
      </c>
      <c r="P249" s="178" t="s">
        <v>3696</v>
      </c>
      <c r="Q249" s="479"/>
      <c r="R249" s="120" t="s">
        <v>2807</v>
      </c>
      <c r="S249" s="84"/>
      <c r="T249" s="474"/>
      <c r="U249" s="474"/>
      <c r="V249" s="474"/>
      <c r="W249" s="474"/>
      <c r="X249" s="474"/>
      <c r="Y249" s="474"/>
      <c r="Z249" s="474"/>
      <c r="AA249" s="474"/>
      <c r="AB249" s="474"/>
      <c r="AC249" s="474"/>
      <c r="AD249" s="474"/>
      <c r="AE249" s="474"/>
      <c r="AF249" s="474"/>
      <c r="AG249" s="474"/>
      <c r="AH249" s="474"/>
      <c r="AI249" s="474"/>
      <c r="AJ249" s="474"/>
      <c r="AK249" s="474"/>
      <c r="AL249" s="474"/>
      <c r="AM249" s="474"/>
      <c r="AN249" s="474"/>
      <c r="AO249" s="474"/>
      <c r="AP249" s="474"/>
    </row>
    <row r="250">
      <c r="A250" s="426">
        <v>210.0</v>
      </c>
      <c r="B250" s="121" t="s">
        <v>3698</v>
      </c>
      <c r="C250" s="678" t="s">
        <v>3050</v>
      </c>
      <c r="D250" s="687">
        <v>4580000.0</v>
      </c>
      <c r="E250" s="599" t="s">
        <v>2879</v>
      </c>
      <c r="F250" s="582"/>
      <c r="G250" s="227" t="s">
        <v>2495</v>
      </c>
      <c r="H250" s="227" t="s">
        <v>2495</v>
      </c>
      <c r="I250" s="227" t="s">
        <v>2495</v>
      </c>
      <c r="J250" s="227" t="s">
        <v>2495</v>
      </c>
      <c r="K250" s="496"/>
      <c r="L250" s="227" t="s">
        <v>2495</v>
      </c>
      <c r="M250" s="227" t="s">
        <v>2495</v>
      </c>
      <c r="N250" s="496"/>
      <c r="O250" s="226"/>
      <c r="P250" s="158" t="s">
        <v>2899</v>
      </c>
      <c r="Q250" s="479"/>
      <c r="R250" s="120" t="s">
        <v>2807</v>
      </c>
      <c r="S250" s="84"/>
      <c r="T250" s="474"/>
      <c r="U250" s="474"/>
      <c r="V250" s="474"/>
      <c r="W250" s="474"/>
      <c r="X250" s="474"/>
      <c r="Y250" s="474"/>
      <c r="Z250" s="474"/>
      <c r="AA250" s="474"/>
      <c r="AB250" s="474"/>
      <c r="AC250" s="474"/>
      <c r="AD250" s="474"/>
      <c r="AE250" s="474"/>
      <c r="AF250" s="474"/>
      <c r="AG250" s="474"/>
      <c r="AH250" s="474"/>
      <c r="AI250" s="474"/>
      <c r="AJ250" s="474"/>
      <c r="AK250" s="474"/>
      <c r="AL250" s="474"/>
      <c r="AM250" s="474"/>
      <c r="AN250" s="474"/>
      <c r="AO250" s="474"/>
      <c r="AP250" s="474"/>
    </row>
    <row r="251">
      <c r="A251" s="426">
        <v>211.0</v>
      </c>
      <c r="B251" s="121" t="s">
        <v>3700</v>
      </c>
      <c r="C251" s="678" t="s">
        <v>3050</v>
      </c>
      <c r="D251" s="687">
        <v>4580000.0</v>
      </c>
      <c r="E251" s="599" t="s">
        <v>2879</v>
      </c>
      <c r="F251" s="582"/>
      <c r="G251" s="227" t="s">
        <v>2495</v>
      </c>
      <c r="H251" s="227" t="s">
        <v>2495</v>
      </c>
      <c r="I251" s="227" t="s">
        <v>2495</v>
      </c>
      <c r="J251" s="227" t="s">
        <v>2495</v>
      </c>
      <c r="K251" s="496"/>
      <c r="L251" s="227" t="s">
        <v>2495</v>
      </c>
      <c r="M251" s="227" t="s">
        <v>2495</v>
      </c>
      <c r="N251" s="496"/>
      <c r="O251" s="178" t="s">
        <v>3701</v>
      </c>
      <c r="P251" s="158" t="s">
        <v>2899</v>
      </c>
      <c r="Q251" s="479"/>
      <c r="R251" s="120" t="s">
        <v>2807</v>
      </c>
      <c r="S251" s="84"/>
      <c r="T251" s="474"/>
      <c r="U251" s="474"/>
      <c r="V251" s="474"/>
      <c r="W251" s="474"/>
      <c r="X251" s="474"/>
      <c r="Y251" s="474"/>
      <c r="Z251" s="474"/>
      <c r="AA251" s="474"/>
      <c r="AB251" s="474"/>
      <c r="AC251" s="474"/>
      <c r="AD251" s="474"/>
      <c r="AE251" s="474"/>
      <c r="AF251" s="474"/>
      <c r="AG251" s="474"/>
      <c r="AH251" s="474"/>
      <c r="AI251" s="474"/>
      <c r="AJ251" s="474"/>
      <c r="AK251" s="474"/>
      <c r="AL251" s="474"/>
      <c r="AM251" s="474"/>
      <c r="AN251" s="474"/>
      <c r="AO251" s="474"/>
      <c r="AP251" s="474"/>
    </row>
    <row r="252">
      <c r="A252" s="426">
        <v>212.0</v>
      </c>
      <c r="B252" s="121" t="s">
        <v>3702</v>
      </c>
      <c r="C252" s="678" t="s">
        <v>3050</v>
      </c>
      <c r="D252" s="687">
        <v>4580000.0</v>
      </c>
      <c r="E252" s="599" t="s">
        <v>2879</v>
      </c>
      <c r="F252" s="582"/>
      <c r="G252" s="227" t="s">
        <v>2495</v>
      </c>
      <c r="H252" s="227" t="s">
        <v>2495</v>
      </c>
      <c r="I252" s="227" t="s">
        <v>2495</v>
      </c>
      <c r="J252" s="227" t="s">
        <v>2495</v>
      </c>
      <c r="K252" s="496"/>
      <c r="L252" s="227" t="s">
        <v>2495</v>
      </c>
      <c r="M252" s="227" t="s">
        <v>2495</v>
      </c>
      <c r="N252" s="496"/>
      <c r="O252" s="178" t="s">
        <v>3703</v>
      </c>
      <c r="P252" s="158" t="s">
        <v>2899</v>
      </c>
      <c r="Q252" s="479"/>
      <c r="R252" s="120" t="s">
        <v>2807</v>
      </c>
      <c r="S252" s="84"/>
      <c r="T252" s="474"/>
      <c r="U252" s="474"/>
      <c r="V252" s="474"/>
      <c r="W252" s="474"/>
      <c r="X252" s="474"/>
      <c r="Y252" s="474"/>
      <c r="Z252" s="474"/>
      <c r="AA252" s="474"/>
      <c r="AB252" s="474"/>
      <c r="AC252" s="474"/>
      <c r="AD252" s="474"/>
      <c r="AE252" s="474"/>
      <c r="AF252" s="474"/>
      <c r="AG252" s="474"/>
      <c r="AH252" s="474"/>
      <c r="AI252" s="474"/>
      <c r="AJ252" s="474"/>
      <c r="AK252" s="474"/>
      <c r="AL252" s="474"/>
      <c r="AM252" s="474"/>
      <c r="AN252" s="474"/>
      <c r="AO252" s="474"/>
      <c r="AP252" s="474"/>
    </row>
    <row r="253">
      <c r="A253" s="426">
        <v>213.0</v>
      </c>
      <c r="B253" s="121" t="s">
        <v>3705</v>
      </c>
      <c r="C253" s="678" t="s">
        <v>3050</v>
      </c>
      <c r="D253" s="687">
        <v>4580000.0</v>
      </c>
      <c r="E253" s="599" t="s">
        <v>2879</v>
      </c>
      <c r="F253" s="582"/>
      <c r="G253" s="227" t="s">
        <v>2495</v>
      </c>
      <c r="H253" s="227" t="s">
        <v>2495</v>
      </c>
      <c r="I253" s="227" t="s">
        <v>2495</v>
      </c>
      <c r="J253" s="227" t="s">
        <v>2495</v>
      </c>
      <c r="K253" s="496"/>
      <c r="L253" s="227" t="s">
        <v>2495</v>
      </c>
      <c r="M253" s="227" t="s">
        <v>2495</v>
      </c>
      <c r="N253" s="496"/>
      <c r="O253" s="178" t="s">
        <v>3706</v>
      </c>
      <c r="P253" s="158" t="s">
        <v>2899</v>
      </c>
      <c r="Q253" s="479"/>
      <c r="R253" s="120" t="s">
        <v>2807</v>
      </c>
      <c r="S253" s="84"/>
      <c r="T253" s="474"/>
      <c r="U253" s="474"/>
      <c r="V253" s="474"/>
      <c r="W253" s="474"/>
      <c r="X253" s="474"/>
      <c r="Y253" s="474"/>
      <c r="Z253" s="474"/>
      <c r="AA253" s="474"/>
      <c r="AB253" s="474"/>
      <c r="AC253" s="474"/>
      <c r="AD253" s="474"/>
      <c r="AE253" s="474"/>
      <c r="AF253" s="474"/>
      <c r="AG253" s="474"/>
      <c r="AH253" s="474"/>
      <c r="AI253" s="474"/>
      <c r="AJ253" s="474"/>
      <c r="AK253" s="474"/>
      <c r="AL253" s="474"/>
      <c r="AM253" s="474"/>
      <c r="AN253" s="474"/>
      <c r="AO253" s="474"/>
      <c r="AP253" s="474"/>
    </row>
    <row r="254">
      <c r="A254" s="426">
        <v>214.0</v>
      </c>
      <c r="B254" s="121" t="s">
        <v>3708</v>
      </c>
      <c r="C254" s="678" t="s">
        <v>3050</v>
      </c>
      <c r="D254" s="687">
        <v>4580000.0</v>
      </c>
      <c r="E254" s="599" t="s">
        <v>2879</v>
      </c>
      <c r="F254" s="582"/>
      <c r="G254" s="227" t="s">
        <v>2495</v>
      </c>
      <c r="H254" s="227" t="s">
        <v>2495</v>
      </c>
      <c r="I254" s="496"/>
      <c r="J254" s="227" t="s">
        <v>2495</v>
      </c>
      <c r="K254" s="496"/>
      <c r="L254" s="227" t="s">
        <v>2495</v>
      </c>
      <c r="M254" s="227" t="s">
        <v>2495</v>
      </c>
      <c r="N254" s="496"/>
      <c r="O254" s="178" t="s">
        <v>3709</v>
      </c>
      <c r="P254" s="158" t="s">
        <v>2899</v>
      </c>
      <c r="Q254" s="479"/>
      <c r="R254" s="120" t="s">
        <v>2807</v>
      </c>
      <c r="S254" s="84"/>
      <c r="T254" s="474"/>
      <c r="U254" s="474"/>
      <c r="V254" s="474"/>
      <c r="W254" s="474"/>
      <c r="X254" s="474"/>
      <c r="Y254" s="474"/>
      <c r="Z254" s="474"/>
      <c r="AA254" s="474"/>
      <c r="AB254" s="474"/>
      <c r="AC254" s="474"/>
      <c r="AD254" s="474"/>
      <c r="AE254" s="474"/>
      <c r="AF254" s="474"/>
      <c r="AG254" s="474"/>
      <c r="AH254" s="474"/>
      <c r="AI254" s="474"/>
      <c r="AJ254" s="474"/>
      <c r="AK254" s="474"/>
      <c r="AL254" s="474"/>
      <c r="AM254" s="474"/>
      <c r="AN254" s="474"/>
      <c r="AO254" s="474"/>
      <c r="AP254" s="474"/>
    </row>
    <row r="255">
      <c r="A255" s="426">
        <v>215.0</v>
      </c>
      <c r="B255" s="121" t="s">
        <v>3710</v>
      </c>
      <c r="C255" s="678" t="s">
        <v>3050</v>
      </c>
      <c r="D255" s="687">
        <v>4580000.0</v>
      </c>
      <c r="E255" s="599" t="s">
        <v>2879</v>
      </c>
      <c r="F255" s="582"/>
      <c r="G255" s="227" t="s">
        <v>2495</v>
      </c>
      <c r="H255" s="227" t="s">
        <v>2495</v>
      </c>
      <c r="I255" s="496"/>
      <c r="J255" s="227" t="s">
        <v>2495</v>
      </c>
      <c r="K255" s="496"/>
      <c r="L255" s="227" t="s">
        <v>2495</v>
      </c>
      <c r="M255" s="227" t="s">
        <v>2495</v>
      </c>
      <c r="N255" s="496"/>
      <c r="O255" s="178" t="s">
        <v>3711</v>
      </c>
      <c r="P255" s="158" t="s">
        <v>2899</v>
      </c>
      <c r="Q255" s="479"/>
      <c r="R255" s="120" t="s">
        <v>2807</v>
      </c>
      <c r="S255" s="84"/>
      <c r="T255" s="474"/>
      <c r="U255" s="474"/>
      <c r="V255" s="474"/>
      <c r="W255" s="474"/>
      <c r="X255" s="474"/>
      <c r="Y255" s="474"/>
      <c r="Z255" s="474"/>
      <c r="AA255" s="474"/>
      <c r="AB255" s="474"/>
      <c r="AC255" s="474"/>
      <c r="AD255" s="474"/>
      <c r="AE255" s="474"/>
      <c r="AF255" s="474"/>
      <c r="AG255" s="474"/>
      <c r="AH255" s="474"/>
      <c r="AI255" s="474"/>
      <c r="AJ255" s="474"/>
      <c r="AK255" s="474"/>
      <c r="AL255" s="474"/>
      <c r="AM255" s="474"/>
      <c r="AN255" s="474"/>
      <c r="AO255" s="474"/>
      <c r="AP255" s="474"/>
    </row>
    <row r="256">
      <c r="A256" s="426">
        <v>216.0</v>
      </c>
      <c r="B256" s="121" t="s">
        <v>3713</v>
      </c>
      <c r="C256" s="678" t="s">
        <v>3050</v>
      </c>
      <c r="D256" s="687">
        <v>4580000.0</v>
      </c>
      <c r="E256" s="599" t="s">
        <v>2879</v>
      </c>
      <c r="F256" s="582"/>
      <c r="G256" s="227" t="s">
        <v>2495</v>
      </c>
      <c r="H256" s="227" t="s">
        <v>2495</v>
      </c>
      <c r="I256" s="227" t="s">
        <v>2495</v>
      </c>
      <c r="J256" s="227" t="s">
        <v>2495</v>
      </c>
      <c r="K256" s="496"/>
      <c r="L256" s="227" t="s">
        <v>2495</v>
      </c>
      <c r="M256" s="227" t="s">
        <v>2495</v>
      </c>
      <c r="N256" s="496"/>
      <c r="O256" s="178" t="s">
        <v>3715</v>
      </c>
      <c r="P256" s="158" t="s">
        <v>2899</v>
      </c>
      <c r="Q256" s="479"/>
      <c r="R256" s="120" t="s">
        <v>2807</v>
      </c>
      <c r="S256" s="84"/>
      <c r="T256" s="474"/>
      <c r="U256" s="474"/>
      <c r="V256" s="474"/>
      <c r="W256" s="474"/>
      <c r="X256" s="474"/>
      <c r="Y256" s="474"/>
      <c r="Z256" s="474"/>
      <c r="AA256" s="474"/>
      <c r="AB256" s="474"/>
      <c r="AC256" s="474"/>
      <c r="AD256" s="474"/>
      <c r="AE256" s="474"/>
      <c r="AF256" s="474"/>
      <c r="AG256" s="474"/>
      <c r="AH256" s="474"/>
      <c r="AI256" s="474"/>
      <c r="AJ256" s="474"/>
      <c r="AK256" s="474"/>
      <c r="AL256" s="474"/>
      <c r="AM256" s="474"/>
      <c r="AN256" s="474"/>
      <c r="AO256" s="474"/>
      <c r="AP256" s="474"/>
    </row>
    <row r="257">
      <c r="A257" s="426">
        <v>217.0</v>
      </c>
      <c r="B257" s="121" t="s">
        <v>3716</v>
      </c>
      <c r="C257" s="678" t="s">
        <v>3050</v>
      </c>
      <c r="D257" s="687">
        <v>4580000.0</v>
      </c>
      <c r="E257" s="599" t="s">
        <v>2879</v>
      </c>
      <c r="F257" s="582"/>
      <c r="G257" s="227" t="s">
        <v>2495</v>
      </c>
      <c r="H257" s="227" t="s">
        <v>2495</v>
      </c>
      <c r="I257" s="227" t="s">
        <v>2495</v>
      </c>
      <c r="J257" s="227" t="s">
        <v>2495</v>
      </c>
      <c r="K257" s="496"/>
      <c r="L257" s="227" t="s">
        <v>2495</v>
      </c>
      <c r="M257" s="227" t="s">
        <v>2495</v>
      </c>
      <c r="N257" s="496"/>
      <c r="O257" s="178" t="s">
        <v>3717</v>
      </c>
      <c r="P257" s="158" t="s">
        <v>2899</v>
      </c>
      <c r="Q257" s="479"/>
      <c r="R257" s="120" t="s">
        <v>2807</v>
      </c>
      <c r="S257" s="84"/>
      <c r="T257" s="474"/>
      <c r="U257" s="474"/>
      <c r="V257" s="474"/>
      <c r="W257" s="474"/>
      <c r="X257" s="474"/>
      <c r="Y257" s="474"/>
      <c r="Z257" s="474"/>
      <c r="AA257" s="474"/>
      <c r="AB257" s="474"/>
      <c r="AC257" s="474"/>
      <c r="AD257" s="474"/>
      <c r="AE257" s="474"/>
      <c r="AF257" s="474"/>
      <c r="AG257" s="474"/>
      <c r="AH257" s="474"/>
      <c r="AI257" s="474"/>
      <c r="AJ257" s="474"/>
      <c r="AK257" s="474"/>
      <c r="AL257" s="474"/>
      <c r="AM257" s="474"/>
      <c r="AN257" s="474"/>
      <c r="AO257" s="474"/>
      <c r="AP257" s="474"/>
    </row>
    <row r="258">
      <c r="A258" s="426">
        <v>218.0</v>
      </c>
      <c r="B258" s="121" t="s">
        <v>3718</v>
      </c>
      <c r="C258" s="678" t="s">
        <v>3050</v>
      </c>
      <c r="D258" s="687">
        <v>4580000.0</v>
      </c>
      <c r="E258" s="689" t="s">
        <v>3719</v>
      </c>
      <c r="F258" s="582"/>
      <c r="G258" s="227" t="s">
        <v>2495</v>
      </c>
      <c r="H258" s="496"/>
      <c r="I258" s="227" t="s">
        <v>2495</v>
      </c>
      <c r="J258" s="496"/>
      <c r="K258" s="227" t="s">
        <v>2495</v>
      </c>
      <c r="L258" s="227" t="s">
        <v>2495</v>
      </c>
      <c r="M258" s="227" t="s">
        <v>2495</v>
      </c>
      <c r="N258" s="496"/>
      <c r="O258" s="178" t="s">
        <v>3721</v>
      </c>
      <c r="P258" s="158" t="s">
        <v>2899</v>
      </c>
      <c r="Q258" s="479"/>
      <c r="R258" s="120" t="s">
        <v>2807</v>
      </c>
      <c r="S258" s="84"/>
      <c r="T258" s="474"/>
      <c r="U258" s="474"/>
      <c r="V258" s="474"/>
      <c r="W258" s="474"/>
      <c r="X258" s="474"/>
      <c r="Y258" s="474"/>
      <c r="Z258" s="474"/>
      <c r="AA258" s="474"/>
      <c r="AB258" s="474"/>
      <c r="AC258" s="474"/>
      <c r="AD258" s="474"/>
      <c r="AE258" s="474"/>
      <c r="AF258" s="474"/>
      <c r="AG258" s="474"/>
      <c r="AH258" s="474"/>
      <c r="AI258" s="474"/>
      <c r="AJ258" s="474"/>
      <c r="AK258" s="474"/>
      <c r="AL258" s="474"/>
      <c r="AM258" s="474"/>
      <c r="AN258" s="474"/>
      <c r="AO258" s="474"/>
      <c r="AP258" s="474"/>
    </row>
    <row r="259">
      <c r="A259" s="426">
        <v>219.0</v>
      </c>
      <c r="B259" s="121" t="s">
        <v>3722</v>
      </c>
      <c r="C259" s="678" t="s">
        <v>3050</v>
      </c>
      <c r="D259" s="587">
        <v>6380000.0</v>
      </c>
      <c r="E259" s="120" t="s">
        <v>3724</v>
      </c>
      <c r="F259" s="582"/>
      <c r="G259" s="535" t="s">
        <v>2495</v>
      </c>
      <c r="H259" s="535" t="s">
        <v>2495</v>
      </c>
      <c r="I259" s="535" t="s">
        <v>2495</v>
      </c>
      <c r="J259" s="535" t="s">
        <v>2495</v>
      </c>
      <c r="K259" s="496"/>
      <c r="L259" s="535" t="s">
        <v>2495</v>
      </c>
      <c r="M259" s="535" t="s">
        <v>2495</v>
      </c>
      <c r="N259" s="496"/>
      <c r="O259" s="178" t="s">
        <v>3725</v>
      </c>
      <c r="P259" s="158" t="s">
        <v>2899</v>
      </c>
      <c r="Q259" s="479"/>
      <c r="R259" s="120" t="s">
        <v>2807</v>
      </c>
      <c r="S259" s="84"/>
      <c r="T259" s="474"/>
      <c r="U259" s="474"/>
      <c r="V259" s="474"/>
      <c r="W259" s="474"/>
      <c r="X259" s="474"/>
      <c r="Y259" s="474"/>
      <c r="Z259" s="474"/>
      <c r="AA259" s="474"/>
      <c r="AB259" s="474"/>
      <c r="AC259" s="474"/>
      <c r="AD259" s="474"/>
      <c r="AE259" s="474"/>
      <c r="AF259" s="474"/>
      <c r="AG259" s="474"/>
      <c r="AH259" s="474"/>
      <c r="AI259" s="474"/>
      <c r="AJ259" s="474"/>
      <c r="AK259" s="474"/>
      <c r="AL259" s="474"/>
      <c r="AM259" s="474"/>
      <c r="AN259" s="474"/>
      <c r="AO259" s="474"/>
      <c r="AP259" s="474"/>
    </row>
    <row r="260">
      <c r="A260" s="426">
        <v>220.0</v>
      </c>
      <c r="B260" s="121" t="s">
        <v>3726</v>
      </c>
      <c r="C260" s="678" t="s">
        <v>3050</v>
      </c>
      <c r="D260" s="587">
        <v>6380000.0</v>
      </c>
      <c r="E260" s="120" t="s">
        <v>3727</v>
      </c>
      <c r="F260" s="582"/>
      <c r="G260" s="227" t="s">
        <v>2495</v>
      </c>
      <c r="H260" s="227" t="s">
        <v>2495</v>
      </c>
      <c r="I260" s="496"/>
      <c r="J260" s="227" t="s">
        <v>2495</v>
      </c>
      <c r="K260" s="496"/>
      <c r="L260" s="227" t="s">
        <v>2495</v>
      </c>
      <c r="M260" s="227" t="s">
        <v>2495</v>
      </c>
      <c r="N260" s="496"/>
      <c r="O260" s="226"/>
      <c r="P260" s="158" t="s">
        <v>2899</v>
      </c>
      <c r="Q260" s="479"/>
      <c r="R260" s="120" t="s">
        <v>2807</v>
      </c>
      <c r="S260" s="84"/>
      <c r="T260" s="474"/>
      <c r="U260" s="474"/>
      <c r="V260" s="474"/>
      <c r="W260" s="474"/>
      <c r="X260" s="474"/>
      <c r="Y260" s="474"/>
      <c r="Z260" s="474"/>
      <c r="AA260" s="474"/>
      <c r="AB260" s="474"/>
      <c r="AC260" s="474"/>
      <c r="AD260" s="474"/>
      <c r="AE260" s="474"/>
      <c r="AF260" s="474"/>
      <c r="AG260" s="474"/>
      <c r="AH260" s="474"/>
      <c r="AI260" s="474"/>
      <c r="AJ260" s="474"/>
      <c r="AK260" s="474"/>
      <c r="AL260" s="474"/>
      <c r="AM260" s="474"/>
      <c r="AN260" s="474"/>
      <c r="AO260" s="474"/>
      <c r="AP260" s="474"/>
    </row>
    <row r="261">
      <c r="A261" s="426">
        <v>221.0</v>
      </c>
      <c r="B261" s="121" t="s">
        <v>3729</v>
      </c>
      <c r="C261" s="678" t="s">
        <v>3050</v>
      </c>
      <c r="D261" s="687">
        <v>4580000.0</v>
      </c>
      <c r="E261" s="689" t="s">
        <v>3719</v>
      </c>
      <c r="F261" s="582"/>
      <c r="G261" s="227" t="s">
        <v>2495</v>
      </c>
      <c r="H261" s="227" t="s">
        <v>2495</v>
      </c>
      <c r="I261" s="227" t="s">
        <v>2495</v>
      </c>
      <c r="J261" s="227" t="s">
        <v>2495</v>
      </c>
      <c r="K261" s="496"/>
      <c r="L261" s="227" t="s">
        <v>2495</v>
      </c>
      <c r="M261" s="227" t="s">
        <v>2495</v>
      </c>
      <c r="N261" s="496"/>
      <c r="O261" s="178" t="s">
        <v>3731</v>
      </c>
      <c r="P261" s="158" t="s">
        <v>2899</v>
      </c>
      <c r="Q261" s="479"/>
      <c r="R261" s="120" t="s">
        <v>2807</v>
      </c>
      <c r="S261" s="84"/>
      <c r="T261" s="474"/>
      <c r="U261" s="474"/>
      <c r="V261" s="474"/>
      <c r="W261" s="474"/>
      <c r="X261" s="474"/>
      <c r="Y261" s="474"/>
      <c r="Z261" s="474"/>
      <c r="AA261" s="474"/>
      <c r="AB261" s="474"/>
      <c r="AC261" s="474"/>
      <c r="AD261" s="474"/>
      <c r="AE261" s="474"/>
      <c r="AF261" s="474"/>
      <c r="AG261" s="474"/>
      <c r="AH261" s="474"/>
      <c r="AI261" s="474"/>
      <c r="AJ261" s="474"/>
      <c r="AK261" s="474"/>
      <c r="AL261" s="474"/>
      <c r="AM261" s="474"/>
      <c r="AN261" s="474"/>
      <c r="AO261" s="474"/>
      <c r="AP261" s="474"/>
    </row>
    <row r="262">
      <c r="A262" s="426">
        <v>222.0</v>
      </c>
      <c r="B262" s="121" t="s">
        <v>3732</v>
      </c>
      <c r="C262" s="678" t="s">
        <v>3050</v>
      </c>
      <c r="D262" s="587">
        <v>6380000.0</v>
      </c>
      <c r="E262" s="120" t="s">
        <v>3733</v>
      </c>
      <c r="F262" s="582"/>
      <c r="G262" s="227" t="s">
        <v>2495</v>
      </c>
      <c r="H262" s="227" t="s">
        <v>2495</v>
      </c>
      <c r="I262" s="496"/>
      <c r="J262" s="227" t="s">
        <v>2495</v>
      </c>
      <c r="K262" s="496"/>
      <c r="L262" s="227" t="s">
        <v>2495</v>
      </c>
      <c r="M262" s="227" t="s">
        <v>2495</v>
      </c>
      <c r="N262" s="496"/>
      <c r="O262" s="178" t="s">
        <v>3734</v>
      </c>
      <c r="P262" s="158" t="s">
        <v>2899</v>
      </c>
      <c r="Q262" s="479"/>
      <c r="R262" s="120" t="s">
        <v>2807</v>
      </c>
      <c r="S262" s="84"/>
      <c r="T262" s="474"/>
      <c r="U262" s="474"/>
      <c r="V262" s="474"/>
      <c r="W262" s="474"/>
      <c r="X262" s="474"/>
      <c r="Y262" s="474"/>
      <c r="Z262" s="474"/>
      <c r="AA262" s="474"/>
      <c r="AB262" s="474"/>
      <c r="AC262" s="474"/>
      <c r="AD262" s="474"/>
      <c r="AE262" s="474"/>
      <c r="AF262" s="474"/>
      <c r="AG262" s="474"/>
      <c r="AH262" s="474"/>
      <c r="AI262" s="474"/>
      <c r="AJ262" s="474"/>
      <c r="AK262" s="474"/>
      <c r="AL262" s="474"/>
      <c r="AM262" s="474"/>
      <c r="AN262" s="474"/>
      <c r="AO262" s="474"/>
      <c r="AP262" s="474"/>
    </row>
    <row r="263">
      <c r="A263" s="426">
        <v>223.0</v>
      </c>
      <c r="B263" s="121" t="s">
        <v>3735</v>
      </c>
      <c r="C263" s="678" t="s">
        <v>3050</v>
      </c>
      <c r="D263" s="587">
        <v>6380000.0</v>
      </c>
      <c r="E263" s="120" t="s">
        <v>3736</v>
      </c>
      <c r="F263" s="582"/>
      <c r="G263" s="227" t="s">
        <v>2495</v>
      </c>
      <c r="H263" s="227" t="s">
        <v>2495</v>
      </c>
      <c r="I263" s="496"/>
      <c r="J263" s="227" t="s">
        <v>2495</v>
      </c>
      <c r="K263" s="496"/>
      <c r="L263" s="227" t="s">
        <v>2495</v>
      </c>
      <c r="M263" s="227" t="s">
        <v>2495</v>
      </c>
      <c r="N263" s="496"/>
      <c r="O263" s="178" t="s">
        <v>3737</v>
      </c>
      <c r="P263" s="158" t="s">
        <v>2899</v>
      </c>
      <c r="Q263" s="479"/>
      <c r="R263" s="120" t="s">
        <v>2807</v>
      </c>
      <c r="S263" s="84"/>
      <c r="T263" s="474"/>
      <c r="U263" s="474"/>
      <c r="V263" s="474"/>
      <c r="W263" s="474"/>
      <c r="X263" s="474"/>
      <c r="Y263" s="474"/>
      <c r="Z263" s="474"/>
      <c r="AA263" s="474"/>
      <c r="AB263" s="474"/>
      <c r="AC263" s="474"/>
      <c r="AD263" s="474"/>
      <c r="AE263" s="474"/>
      <c r="AF263" s="474"/>
      <c r="AG263" s="474"/>
      <c r="AH263" s="474"/>
      <c r="AI263" s="474"/>
      <c r="AJ263" s="474"/>
      <c r="AK263" s="474"/>
      <c r="AL263" s="474"/>
      <c r="AM263" s="474"/>
      <c r="AN263" s="474"/>
      <c r="AO263" s="474"/>
      <c r="AP263" s="474"/>
    </row>
    <row r="264">
      <c r="A264" s="426">
        <v>224.0</v>
      </c>
      <c r="B264" s="121" t="s">
        <v>3739</v>
      </c>
      <c r="C264" s="588" t="s">
        <v>3050</v>
      </c>
      <c r="D264" s="687">
        <v>4580000.0</v>
      </c>
      <c r="E264" s="599" t="s">
        <v>2879</v>
      </c>
      <c r="F264" s="84"/>
      <c r="G264" s="535" t="s">
        <v>2495</v>
      </c>
      <c r="H264" s="535" t="s">
        <v>2495</v>
      </c>
      <c r="I264" s="535" t="s">
        <v>2495</v>
      </c>
      <c r="J264" s="535" t="s">
        <v>2495</v>
      </c>
      <c r="K264" s="496"/>
      <c r="L264" s="535" t="s">
        <v>2495</v>
      </c>
      <c r="M264" s="535" t="s">
        <v>2495</v>
      </c>
      <c r="N264" s="496"/>
      <c r="O264" s="178" t="s">
        <v>3740</v>
      </c>
      <c r="P264" s="158" t="s">
        <v>2899</v>
      </c>
      <c r="Q264" s="479"/>
      <c r="R264" s="120" t="s">
        <v>2807</v>
      </c>
      <c r="S264" s="84"/>
      <c r="T264" s="474"/>
      <c r="U264" s="474"/>
      <c r="V264" s="474"/>
      <c r="W264" s="474"/>
      <c r="X264" s="474"/>
      <c r="Y264" s="474"/>
      <c r="Z264" s="474"/>
      <c r="AA264" s="474"/>
      <c r="AB264" s="474"/>
      <c r="AC264" s="474"/>
      <c r="AD264" s="474"/>
      <c r="AE264" s="474"/>
      <c r="AF264" s="474"/>
      <c r="AG264" s="474"/>
      <c r="AH264" s="474"/>
      <c r="AI264" s="474"/>
      <c r="AJ264" s="474"/>
      <c r="AK264" s="474"/>
      <c r="AL264" s="474"/>
      <c r="AM264" s="474"/>
      <c r="AN264" s="474"/>
      <c r="AO264" s="474"/>
      <c r="AP264" s="474"/>
    </row>
    <row r="265">
      <c r="A265" s="426">
        <v>225.0</v>
      </c>
      <c r="B265" s="121" t="s">
        <v>3742</v>
      </c>
      <c r="C265" s="513" t="s">
        <v>2940</v>
      </c>
      <c r="D265" s="589">
        <v>3410000.0</v>
      </c>
      <c r="E265" s="120" t="s">
        <v>3743</v>
      </c>
      <c r="F265" s="84"/>
      <c r="G265" s="158" t="s">
        <v>2495</v>
      </c>
      <c r="H265" s="535" t="s">
        <v>2495</v>
      </c>
      <c r="I265" s="535" t="s">
        <v>2495</v>
      </c>
      <c r="J265" s="535" t="s">
        <v>2495</v>
      </c>
      <c r="K265" s="496"/>
      <c r="L265" s="535" t="s">
        <v>2495</v>
      </c>
      <c r="M265" s="535" t="s">
        <v>2495</v>
      </c>
      <c r="N265" s="496"/>
      <c r="O265" s="226"/>
      <c r="P265" s="158" t="s">
        <v>2899</v>
      </c>
      <c r="Q265" s="479"/>
      <c r="R265" s="120" t="s">
        <v>2807</v>
      </c>
      <c r="S265" s="84"/>
      <c r="T265" s="474"/>
      <c r="U265" s="474"/>
      <c r="V265" s="474"/>
      <c r="W265" s="474"/>
      <c r="X265" s="474"/>
      <c r="Y265" s="474"/>
      <c r="Z265" s="474"/>
      <c r="AA265" s="474"/>
      <c r="AB265" s="474"/>
      <c r="AC265" s="474"/>
      <c r="AD265" s="474"/>
      <c r="AE265" s="474"/>
      <c r="AF265" s="474"/>
      <c r="AG265" s="474"/>
      <c r="AH265" s="474"/>
      <c r="AI265" s="474"/>
      <c r="AJ265" s="474"/>
      <c r="AK265" s="474"/>
      <c r="AL265" s="474"/>
      <c r="AM265" s="474"/>
      <c r="AN265" s="474"/>
      <c r="AO265" s="474"/>
      <c r="AP265" s="474"/>
    </row>
    <row r="266">
      <c r="A266" s="426">
        <v>226.0</v>
      </c>
      <c r="B266" s="121" t="s">
        <v>507</v>
      </c>
      <c r="C266" s="496" t="s">
        <v>104</v>
      </c>
      <c r="D266" s="589">
        <v>3230000.0</v>
      </c>
      <c r="E266" s="120" t="s">
        <v>3744</v>
      </c>
      <c r="F266" s="582"/>
      <c r="G266" s="532" t="s">
        <v>2875</v>
      </c>
      <c r="H266" s="532" t="s">
        <v>2875</v>
      </c>
      <c r="I266" s="532" t="s">
        <v>2875</v>
      </c>
      <c r="J266" s="532" t="s">
        <v>2875</v>
      </c>
      <c r="K266" s="532" t="s">
        <v>2875</v>
      </c>
      <c r="L266" s="532" t="s">
        <v>2875</v>
      </c>
      <c r="M266" s="532" t="s">
        <v>2875</v>
      </c>
      <c r="N266" s="532" t="s">
        <v>2875</v>
      </c>
      <c r="O266" s="226"/>
      <c r="P266" s="156"/>
      <c r="Q266" s="479"/>
      <c r="R266" s="120" t="s">
        <v>2807</v>
      </c>
      <c r="S266" s="84"/>
      <c r="T266" s="474"/>
      <c r="U266" s="474"/>
      <c r="V266" s="474"/>
      <c r="W266" s="474"/>
      <c r="X266" s="474"/>
      <c r="Y266" s="474"/>
      <c r="Z266" s="474"/>
      <c r="AA266" s="474"/>
      <c r="AB266" s="474"/>
      <c r="AC266" s="474"/>
      <c r="AD266" s="474"/>
      <c r="AE266" s="474"/>
      <c r="AF266" s="474"/>
      <c r="AG266" s="474"/>
      <c r="AH266" s="474"/>
      <c r="AI266" s="474"/>
      <c r="AJ266" s="474"/>
      <c r="AK266" s="474"/>
      <c r="AL266" s="474"/>
      <c r="AM266" s="474"/>
      <c r="AN266" s="474"/>
      <c r="AO266" s="474"/>
      <c r="AP266" s="474"/>
    </row>
    <row r="267">
      <c r="A267" s="426">
        <v>227.0</v>
      </c>
      <c r="B267" s="121" t="s">
        <v>510</v>
      </c>
      <c r="C267" s="686" t="s">
        <v>2992</v>
      </c>
      <c r="D267" s="587">
        <v>6380000.0</v>
      </c>
      <c r="E267" s="120" t="s">
        <v>3746</v>
      </c>
      <c r="F267" s="582"/>
      <c r="G267" s="227" t="s">
        <v>2495</v>
      </c>
      <c r="H267" s="227" t="s">
        <v>2495</v>
      </c>
      <c r="I267" s="120"/>
      <c r="J267" s="227" t="s">
        <v>2495</v>
      </c>
      <c r="K267" s="120"/>
      <c r="L267" s="227" t="s">
        <v>2495</v>
      </c>
      <c r="M267" s="227" t="s">
        <v>2495</v>
      </c>
      <c r="N267" s="120"/>
      <c r="O267" s="178" t="s">
        <v>3748</v>
      </c>
      <c r="P267" s="158" t="s">
        <v>2899</v>
      </c>
      <c r="Q267" s="479"/>
      <c r="R267" s="120" t="s">
        <v>2807</v>
      </c>
      <c r="S267" s="84"/>
      <c r="T267" s="474"/>
      <c r="U267" s="474"/>
      <c r="V267" s="474"/>
      <c r="W267" s="474"/>
      <c r="X267" s="474"/>
      <c r="Y267" s="474"/>
      <c r="Z267" s="474"/>
      <c r="AA267" s="474"/>
      <c r="AB267" s="474"/>
      <c r="AC267" s="474"/>
      <c r="AD267" s="474"/>
      <c r="AE267" s="474"/>
      <c r="AF267" s="474"/>
      <c r="AG267" s="474"/>
      <c r="AH267" s="474"/>
      <c r="AI267" s="474"/>
      <c r="AJ267" s="474"/>
      <c r="AK267" s="474"/>
      <c r="AL267" s="474"/>
      <c r="AM267" s="474"/>
      <c r="AN267" s="474"/>
      <c r="AO267" s="474"/>
      <c r="AP267" s="474"/>
    </row>
    <row r="268">
      <c r="A268" s="426">
        <v>228.0</v>
      </c>
      <c r="B268" s="121" t="s">
        <v>3749</v>
      </c>
      <c r="C268" s="588" t="s">
        <v>3050</v>
      </c>
      <c r="D268" s="587">
        <v>6380000.0</v>
      </c>
      <c r="E268" s="120" t="s">
        <v>3750</v>
      </c>
      <c r="F268" s="582"/>
      <c r="G268" s="532" t="s">
        <v>2875</v>
      </c>
      <c r="H268" s="532" t="s">
        <v>2875</v>
      </c>
      <c r="I268" s="532" t="s">
        <v>2875</v>
      </c>
      <c r="J268" s="532" t="s">
        <v>2875</v>
      </c>
      <c r="K268" s="532" t="s">
        <v>2875</v>
      </c>
      <c r="L268" s="532" t="s">
        <v>2875</v>
      </c>
      <c r="M268" s="532" t="s">
        <v>2875</v>
      </c>
      <c r="N268" s="532" t="s">
        <v>2875</v>
      </c>
      <c r="O268" s="226"/>
      <c r="P268" s="156"/>
      <c r="Q268" s="479"/>
      <c r="R268" s="120" t="s">
        <v>2807</v>
      </c>
      <c r="S268" s="84"/>
      <c r="T268" s="474"/>
      <c r="U268" s="474"/>
      <c r="V268" s="474"/>
      <c r="W268" s="474"/>
      <c r="X268" s="474"/>
      <c r="Y268" s="474"/>
      <c r="Z268" s="474"/>
      <c r="AA268" s="474"/>
      <c r="AB268" s="474"/>
      <c r="AC268" s="474"/>
      <c r="AD268" s="474"/>
      <c r="AE268" s="474"/>
      <c r="AF268" s="474"/>
      <c r="AG268" s="474"/>
      <c r="AH268" s="474"/>
      <c r="AI268" s="474"/>
      <c r="AJ268" s="474"/>
      <c r="AK268" s="474"/>
      <c r="AL268" s="474"/>
      <c r="AM268" s="474"/>
      <c r="AN268" s="474"/>
      <c r="AO268" s="474"/>
      <c r="AP268" s="474"/>
    </row>
    <row r="269">
      <c r="A269" s="426">
        <v>229.0</v>
      </c>
      <c r="B269" s="573" t="s">
        <v>517</v>
      </c>
      <c r="C269" s="496" t="s">
        <v>104</v>
      </c>
      <c r="D269" s="587">
        <v>6380000.0</v>
      </c>
      <c r="E269" s="120" t="s">
        <v>3751</v>
      </c>
      <c r="F269" s="582"/>
      <c r="G269" s="535" t="s">
        <v>2495</v>
      </c>
      <c r="H269" s="496"/>
      <c r="I269" s="535" t="s">
        <v>2495</v>
      </c>
      <c r="J269" s="535" t="s">
        <v>2495</v>
      </c>
      <c r="K269" s="535" t="s">
        <v>2495</v>
      </c>
      <c r="L269" s="597" t="s">
        <v>2495</v>
      </c>
      <c r="M269" s="535" t="s">
        <v>2495</v>
      </c>
      <c r="N269" s="496"/>
      <c r="O269" s="178" t="s">
        <v>3752</v>
      </c>
      <c r="P269" s="158" t="s">
        <v>2899</v>
      </c>
      <c r="Q269" s="479"/>
      <c r="R269" s="120" t="s">
        <v>2807</v>
      </c>
      <c r="S269" s="84"/>
      <c r="T269" s="474"/>
      <c r="U269" s="474"/>
      <c r="V269" s="474"/>
      <c r="W269" s="474"/>
      <c r="X269" s="474"/>
      <c r="Y269" s="474"/>
      <c r="Z269" s="474"/>
      <c r="AA269" s="474"/>
      <c r="AB269" s="474"/>
      <c r="AC269" s="474"/>
      <c r="AD269" s="474"/>
      <c r="AE269" s="474"/>
      <c r="AF269" s="474"/>
      <c r="AG269" s="474"/>
      <c r="AH269" s="474"/>
      <c r="AI269" s="474"/>
      <c r="AJ269" s="474"/>
      <c r="AK269" s="474"/>
      <c r="AL269" s="474"/>
      <c r="AM269" s="474"/>
      <c r="AN269" s="474"/>
      <c r="AO269" s="474"/>
      <c r="AP269" s="474"/>
    </row>
    <row r="270">
      <c r="A270" s="426">
        <v>230.0</v>
      </c>
      <c r="B270" s="573" t="s">
        <v>3753</v>
      </c>
      <c r="C270" s="513" t="s">
        <v>2940</v>
      </c>
      <c r="D270" s="587">
        <v>6380000.0</v>
      </c>
      <c r="E270" s="120" t="s">
        <v>3754</v>
      </c>
      <c r="F270" s="582"/>
      <c r="G270" s="535" t="s">
        <v>2495</v>
      </c>
      <c r="H270" s="535" t="s">
        <v>2495</v>
      </c>
      <c r="I270" s="496"/>
      <c r="J270" s="535" t="s">
        <v>2495</v>
      </c>
      <c r="K270" s="496"/>
      <c r="L270" s="535" t="s">
        <v>2495</v>
      </c>
      <c r="M270" s="535" t="s">
        <v>2495</v>
      </c>
      <c r="N270" s="496"/>
      <c r="O270" s="226"/>
      <c r="P270" s="158" t="s">
        <v>2899</v>
      </c>
      <c r="Q270" s="479"/>
      <c r="R270" s="120" t="s">
        <v>2807</v>
      </c>
      <c r="S270" s="84"/>
      <c r="T270" s="474"/>
      <c r="U270" s="474"/>
      <c r="V270" s="474"/>
      <c r="W270" s="474"/>
      <c r="X270" s="474"/>
      <c r="Y270" s="474"/>
      <c r="Z270" s="474"/>
      <c r="AA270" s="474"/>
      <c r="AB270" s="474"/>
      <c r="AC270" s="474"/>
      <c r="AD270" s="474"/>
      <c r="AE270" s="474"/>
      <c r="AF270" s="474"/>
      <c r="AG270" s="474"/>
      <c r="AH270" s="474"/>
      <c r="AI270" s="474"/>
      <c r="AJ270" s="474"/>
      <c r="AK270" s="474"/>
      <c r="AL270" s="474"/>
      <c r="AM270" s="474"/>
      <c r="AN270" s="474"/>
      <c r="AO270" s="474"/>
      <c r="AP270" s="474"/>
    </row>
    <row r="271">
      <c r="A271" s="426">
        <v>231.0</v>
      </c>
      <c r="B271" s="121" t="s">
        <v>1923</v>
      </c>
      <c r="C271" s="496" t="s">
        <v>104</v>
      </c>
      <c r="D271" s="587">
        <v>3380000.0</v>
      </c>
      <c r="E271" s="120" t="s">
        <v>3756</v>
      </c>
      <c r="F271" s="582"/>
      <c r="G271" s="535" t="s">
        <v>2495</v>
      </c>
      <c r="H271" s="535"/>
      <c r="I271" s="535" t="s">
        <v>2495</v>
      </c>
      <c r="J271" s="535"/>
      <c r="K271" s="535" t="s">
        <v>2495</v>
      </c>
      <c r="L271" s="535" t="s">
        <v>2495</v>
      </c>
      <c r="M271" s="535" t="s">
        <v>2495</v>
      </c>
      <c r="N271" s="496"/>
      <c r="O271" s="178" t="s">
        <v>3757</v>
      </c>
      <c r="P271" s="158" t="s">
        <v>2899</v>
      </c>
      <c r="Q271" s="479"/>
      <c r="R271" s="120" t="s">
        <v>2807</v>
      </c>
      <c r="S271" s="84"/>
      <c r="T271" s="474"/>
      <c r="U271" s="474"/>
      <c r="V271" s="474"/>
      <c r="W271" s="474"/>
      <c r="X271" s="474"/>
      <c r="Y271" s="474"/>
      <c r="Z271" s="474"/>
      <c r="AA271" s="474"/>
      <c r="AB271" s="474"/>
      <c r="AC271" s="474"/>
      <c r="AD271" s="474"/>
      <c r="AE271" s="474"/>
      <c r="AF271" s="474"/>
      <c r="AG271" s="474"/>
      <c r="AH271" s="474"/>
      <c r="AI271" s="474"/>
      <c r="AJ271" s="474"/>
      <c r="AK271" s="474"/>
      <c r="AL271" s="474"/>
      <c r="AM271" s="474"/>
      <c r="AN271" s="474"/>
      <c r="AO271" s="474"/>
      <c r="AP271" s="474"/>
    </row>
    <row r="272">
      <c r="A272" s="426">
        <v>232.0</v>
      </c>
      <c r="B272" s="121" t="s">
        <v>3758</v>
      </c>
      <c r="C272" s="591" t="s">
        <v>2992</v>
      </c>
      <c r="D272" s="587">
        <v>3080000.0</v>
      </c>
      <c r="E272" s="120" t="s">
        <v>3760</v>
      </c>
      <c r="F272" s="582"/>
      <c r="G272" s="532" t="s">
        <v>2875</v>
      </c>
      <c r="H272" s="532" t="s">
        <v>2875</v>
      </c>
      <c r="I272" s="532" t="s">
        <v>2875</v>
      </c>
      <c r="J272" s="532" t="s">
        <v>2875</v>
      </c>
      <c r="K272" s="532" t="s">
        <v>2875</v>
      </c>
      <c r="L272" s="532" t="s">
        <v>2875</v>
      </c>
      <c r="M272" s="532" t="s">
        <v>2875</v>
      </c>
      <c r="N272" s="532" t="s">
        <v>2875</v>
      </c>
      <c r="O272" s="226"/>
      <c r="P272" s="156"/>
      <c r="Q272" s="479"/>
      <c r="R272" s="120" t="s">
        <v>2807</v>
      </c>
      <c r="S272" s="84"/>
      <c r="T272" s="474"/>
      <c r="U272" s="474"/>
      <c r="V272" s="474"/>
      <c r="W272" s="474"/>
      <c r="X272" s="474"/>
      <c r="Y272" s="474"/>
      <c r="Z272" s="474"/>
      <c r="AA272" s="474"/>
      <c r="AB272" s="474"/>
      <c r="AC272" s="474"/>
      <c r="AD272" s="474"/>
      <c r="AE272" s="474"/>
      <c r="AF272" s="474"/>
      <c r="AG272" s="474"/>
      <c r="AH272" s="474"/>
      <c r="AI272" s="474"/>
      <c r="AJ272" s="474"/>
      <c r="AK272" s="474"/>
      <c r="AL272" s="474"/>
      <c r="AM272" s="474"/>
      <c r="AN272" s="474"/>
      <c r="AO272" s="474"/>
      <c r="AP272" s="474"/>
    </row>
    <row r="273">
      <c r="A273" s="426">
        <v>233.0</v>
      </c>
      <c r="B273" s="121" t="s">
        <v>3761</v>
      </c>
      <c r="C273" s="591" t="s">
        <v>2992</v>
      </c>
      <c r="D273" s="587">
        <v>6380000.0</v>
      </c>
      <c r="E273" s="120" t="s">
        <v>3762</v>
      </c>
      <c r="F273" s="582"/>
      <c r="G273" s="535" t="s">
        <v>2495</v>
      </c>
      <c r="H273" s="535" t="s">
        <v>2495</v>
      </c>
      <c r="I273" s="535" t="s">
        <v>2495</v>
      </c>
      <c r="J273" s="535" t="s">
        <v>2495</v>
      </c>
      <c r="K273" s="535" t="s">
        <v>2495</v>
      </c>
      <c r="L273" s="535" t="s">
        <v>2495</v>
      </c>
      <c r="M273" s="535" t="s">
        <v>2495</v>
      </c>
      <c r="N273" s="496"/>
      <c r="O273" s="178" t="s">
        <v>3763</v>
      </c>
      <c r="P273" s="158" t="s">
        <v>3764</v>
      </c>
      <c r="Q273" s="479"/>
      <c r="R273" s="120" t="s">
        <v>2807</v>
      </c>
      <c r="S273" s="84"/>
      <c r="T273" s="474"/>
      <c r="U273" s="474"/>
      <c r="V273" s="474"/>
      <c r="W273" s="474"/>
      <c r="X273" s="474"/>
      <c r="Y273" s="474"/>
      <c r="Z273" s="474"/>
      <c r="AA273" s="474"/>
      <c r="AB273" s="474"/>
      <c r="AC273" s="474"/>
      <c r="AD273" s="474"/>
      <c r="AE273" s="474"/>
      <c r="AF273" s="474"/>
      <c r="AG273" s="474"/>
      <c r="AH273" s="474"/>
      <c r="AI273" s="474"/>
      <c r="AJ273" s="474"/>
      <c r="AK273" s="474"/>
      <c r="AL273" s="474"/>
      <c r="AM273" s="474"/>
      <c r="AN273" s="474"/>
      <c r="AO273" s="474"/>
      <c r="AP273" s="474"/>
    </row>
    <row r="274">
      <c r="A274" s="426">
        <v>234.0</v>
      </c>
      <c r="B274" s="121" t="s">
        <v>3765</v>
      </c>
      <c r="C274" s="496" t="s">
        <v>104</v>
      </c>
      <c r="D274" s="587">
        <v>6380000.0</v>
      </c>
      <c r="E274" s="120" t="s">
        <v>3766</v>
      </c>
      <c r="F274" s="582"/>
      <c r="G274" s="532" t="s">
        <v>2875</v>
      </c>
      <c r="H274" s="532" t="s">
        <v>2875</v>
      </c>
      <c r="I274" s="532" t="s">
        <v>2875</v>
      </c>
      <c r="J274" s="532" t="s">
        <v>2875</v>
      </c>
      <c r="K274" s="532" t="s">
        <v>2875</v>
      </c>
      <c r="L274" s="532" t="s">
        <v>2875</v>
      </c>
      <c r="M274" s="532" t="s">
        <v>2875</v>
      </c>
      <c r="N274" s="532" t="s">
        <v>2875</v>
      </c>
      <c r="O274" s="226"/>
      <c r="P274" s="156"/>
      <c r="Q274" s="479"/>
      <c r="R274" s="120" t="s">
        <v>2807</v>
      </c>
      <c r="S274" s="84"/>
      <c r="T274" s="474"/>
      <c r="U274" s="474"/>
      <c r="V274" s="474"/>
      <c r="W274" s="474"/>
      <c r="X274" s="474"/>
      <c r="Y274" s="474"/>
      <c r="Z274" s="474"/>
      <c r="AA274" s="474"/>
      <c r="AB274" s="474"/>
      <c r="AC274" s="474"/>
      <c r="AD274" s="474"/>
      <c r="AE274" s="474"/>
      <c r="AF274" s="474"/>
      <c r="AG274" s="474"/>
      <c r="AH274" s="474"/>
      <c r="AI274" s="474"/>
      <c r="AJ274" s="474"/>
      <c r="AK274" s="474"/>
      <c r="AL274" s="474"/>
      <c r="AM274" s="474"/>
      <c r="AN274" s="474"/>
      <c r="AO274" s="474"/>
      <c r="AP274" s="474"/>
    </row>
    <row r="275">
      <c r="A275" s="426">
        <v>235.0</v>
      </c>
      <c r="B275" s="221" t="s">
        <v>3768</v>
      </c>
      <c r="C275" s="588" t="s">
        <v>3050</v>
      </c>
      <c r="D275" s="587">
        <v>4580000.0</v>
      </c>
      <c r="E275" s="108" t="s">
        <v>3719</v>
      </c>
      <c r="F275" s="582"/>
      <c r="G275" s="532" t="s">
        <v>2875</v>
      </c>
      <c r="H275" s="532" t="s">
        <v>2875</v>
      </c>
      <c r="I275" s="532" t="s">
        <v>2875</v>
      </c>
      <c r="J275" s="532" t="s">
        <v>2875</v>
      </c>
      <c r="K275" s="532" t="s">
        <v>2875</v>
      </c>
      <c r="L275" s="532" t="s">
        <v>2875</v>
      </c>
      <c r="M275" s="532" t="s">
        <v>2875</v>
      </c>
      <c r="N275" s="532" t="s">
        <v>2875</v>
      </c>
      <c r="O275" s="226"/>
      <c r="P275" s="156"/>
      <c r="Q275" s="479"/>
      <c r="R275" s="120" t="s">
        <v>2807</v>
      </c>
      <c r="S275" s="84"/>
      <c r="T275" s="474"/>
      <c r="U275" s="474"/>
      <c r="V275" s="474"/>
      <c r="W275" s="474"/>
      <c r="X275" s="474"/>
      <c r="Y275" s="474"/>
      <c r="Z275" s="474"/>
      <c r="AA275" s="474"/>
      <c r="AB275" s="474"/>
      <c r="AC275" s="474"/>
      <c r="AD275" s="474"/>
      <c r="AE275" s="474"/>
      <c r="AF275" s="474"/>
      <c r="AG275" s="474"/>
      <c r="AH275" s="474"/>
      <c r="AI275" s="474"/>
      <c r="AJ275" s="474"/>
      <c r="AK275" s="474"/>
      <c r="AL275" s="474"/>
      <c r="AM275" s="474"/>
      <c r="AN275" s="474"/>
      <c r="AO275" s="474"/>
      <c r="AP275" s="474"/>
    </row>
    <row r="276">
      <c r="A276" s="426">
        <v>236.0</v>
      </c>
      <c r="B276" s="121" t="s">
        <v>3769</v>
      </c>
      <c r="C276" s="588" t="s">
        <v>3050</v>
      </c>
      <c r="D276" s="587">
        <v>4580000.0</v>
      </c>
      <c r="E276" s="108" t="s">
        <v>3719</v>
      </c>
      <c r="F276" s="582"/>
      <c r="G276" s="158" t="s">
        <v>2495</v>
      </c>
      <c r="H276" s="156"/>
      <c r="I276" s="158" t="s">
        <v>2495</v>
      </c>
      <c r="J276" s="156"/>
      <c r="K276" s="158" t="s">
        <v>2495</v>
      </c>
      <c r="L276" s="158" t="s">
        <v>2495</v>
      </c>
      <c r="M276" s="532" t="s">
        <v>2875</v>
      </c>
      <c r="N276" s="156"/>
      <c r="O276" s="178" t="s">
        <v>3771</v>
      </c>
      <c r="P276" s="158" t="s">
        <v>3772</v>
      </c>
      <c r="Q276" s="479"/>
      <c r="R276" s="120" t="s">
        <v>2807</v>
      </c>
      <c r="S276" s="84"/>
      <c r="T276" s="474"/>
      <c r="U276" s="474"/>
      <c r="V276" s="474"/>
      <c r="W276" s="474"/>
      <c r="X276" s="474"/>
      <c r="Y276" s="474"/>
      <c r="Z276" s="474"/>
      <c r="AA276" s="474"/>
      <c r="AB276" s="474"/>
      <c r="AC276" s="474"/>
      <c r="AD276" s="474"/>
      <c r="AE276" s="474"/>
      <c r="AF276" s="474"/>
      <c r="AG276" s="474"/>
      <c r="AH276" s="474"/>
      <c r="AI276" s="474"/>
      <c r="AJ276" s="474"/>
      <c r="AK276" s="474"/>
      <c r="AL276" s="474"/>
      <c r="AM276" s="474"/>
      <c r="AN276" s="474"/>
      <c r="AO276" s="474"/>
      <c r="AP276" s="474"/>
    </row>
    <row r="277">
      <c r="A277" s="426">
        <v>237.0</v>
      </c>
      <c r="B277" s="121" t="s">
        <v>3773</v>
      </c>
      <c r="C277" s="591" t="s">
        <v>2992</v>
      </c>
      <c r="D277" s="587">
        <v>4580000.0</v>
      </c>
      <c r="E277" s="108" t="s">
        <v>3719</v>
      </c>
      <c r="F277" s="582"/>
      <c r="G277" s="532" t="s">
        <v>2875</v>
      </c>
      <c r="H277" s="532" t="s">
        <v>2875</v>
      </c>
      <c r="I277" s="532" t="s">
        <v>2875</v>
      </c>
      <c r="J277" s="532" t="s">
        <v>2875</v>
      </c>
      <c r="K277" s="532" t="s">
        <v>2875</v>
      </c>
      <c r="L277" s="532" t="s">
        <v>2875</v>
      </c>
      <c r="M277" s="532" t="s">
        <v>2875</v>
      </c>
      <c r="N277" s="532" t="s">
        <v>2875</v>
      </c>
      <c r="O277" s="226"/>
      <c r="P277" s="156"/>
      <c r="Q277" s="479"/>
      <c r="R277" s="120" t="s">
        <v>2807</v>
      </c>
      <c r="S277" s="84"/>
      <c r="T277" s="474"/>
      <c r="U277" s="474"/>
      <c r="V277" s="474"/>
      <c r="W277" s="474"/>
      <c r="X277" s="474"/>
      <c r="Y277" s="474"/>
      <c r="Z277" s="474"/>
      <c r="AA277" s="474"/>
      <c r="AB277" s="474"/>
      <c r="AC277" s="474"/>
      <c r="AD277" s="474"/>
      <c r="AE277" s="474"/>
      <c r="AF277" s="474"/>
      <c r="AG277" s="474"/>
      <c r="AH277" s="474"/>
      <c r="AI277" s="474"/>
      <c r="AJ277" s="474"/>
      <c r="AK277" s="474"/>
      <c r="AL277" s="474"/>
      <c r="AM277" s="474"/>
      <c r="AN277" s="474"/>
      <c r="AO277" s="474"/>
      <c r="AP277" s="474"/>
    </row>
    <row r="278">
      <c r="A278" s="426">
        <v>238.0</v>
      </c>
      <c r="B278" s="121" t="s">
        <v>3774</v>
      </c>
      <c r="C278" s="588" t="s">
        <v>3050</v>
      </c>
      <c r="D278" s="587">
        <v>3080000.0</v>
      </c>
      <c r="E278" s="120" t="s">
        <v>3775</v>
      </c>
      <c r="F278" s="582"/>
      <c r="G278" s="532" t="s">
        <v>2875</v>
      </c>
      <c r="H278" s="532" t="s">
        <v>2875</v>
      </c>
      <c r="I278" s="532" t="s">
        <v>2875</v>
      </c>
      <c r="J278" s="532" t="s">
        <v>2875</v>
      </c>
      <c r="K278" s="532" t="s">
        <v>2875</v>
      </c>
      <c r="L278" s="532" t="s">
        <v>2875</v>
      </c>
      <c r="M278" s="532" t="s">
        <v>2875</v>
      </c>
      <c r="N278" s="532" t="s">
        <v>2875</v>
      </c>
      <c r="O278" s="226"/>
      <c r="P278" s="156"/>
      <c r="Q278" s="479"/>
      <c r="R278" s="120" t="s">
        <v>2807</v>
      </c>
      <c r="S278" s="84"/>
      <c r="T278" s="474"/>
      <c r="U278" s="474"/>
      <c r="V278" s="474"/>
      <c r="W278" s="474"/>
      <c r="X278" s="474"/>
      <c r="Y278" s="474"/>
      <c r="Z278" s="474"/>
      <c r="AA278" s="474"/>
      <c r="AB278" s="474"/>
      <c r="AC278" s="474"/>
      <c r="AD278" s="474"/>
      <c r="AE278" s="474"/>
      <c r="AF278" s="474"/>
      <c r="AG278" s="474"/>
      <c r="AH278" s="474"/>
      <c r="AI278" s="474"/>
      <c r="AJ278" s="474"/>
      <c r="AK278" s="474"/>
      <c r="AL278" s="474"/>
      <c r="AM278" s="474"/>
      <c r="AN278" s="474"/>
      <c r="AO278" s="474"/>
      <c r="AP278" s="474"/>
    </row>
    <row r="279">
      <c r="A279" s="426">
        <v>239.0</v>
      </c>
      <c r="B279" s="121" t="s">
        <v>3776</v>
      </c>
      <c r="C279" s="588" t="s">
        <v>3050</v>
      </c>
      <c r="D279" s="587">
        <v>4580000.0</v>
      </c>
      <c r="E279" s="108" t="s">
        <v>3719</v>
      </c>
      <c r="F279" s="582"/>
      <c r="G279" s="532" t="s">
        <v>2875</v>
      </c>
      <c r="H279" s="532" t="s">
        <v>2875</v>
      </c>
      <c r="I279" s="532" t="s">
        <v>2875</v>
      </c>
      <c r="J279" s="532" t="s">
        <v>2875</v>
      </c>
      <c r="K279" s="532" t="s">
        <v>2875</v>
      </c>
      <c r="L279" s="532" t="s">
        <v>2875</v>
      </c>
      <c r="M279" s="532" t="s">
        <v>2875</v>
      </c>
      <c r="N279" s="532" t="s">
        <v>2875</v>
      </c>
      <c r="O279" s="226"/>
      <c r="P279" s="156"/>
      <c r="Q279" s="479"/>
      <c r="R279" s="84"/>
      <c r="S279" s="84"/>
      <c r="T279" s="474"/>
      <c r="U279" s="474"/>
      <c r="V279" s="474"/>
      <c r="W279" s="474"/>
      <c r="X279" s="474"/>
      <c r="Y279" s="474"/>
      <c r="Z279" s="474"/>
      <c r="AA279" s="474"/>
      <c r="AB279" s="474"/>
      <c r="AC279" s="474"/>
      <c r="AD279" s="474"/>
      <c r="AE279" s="474"/>
      <c r="AF279" s="474"/>
      <c r="AG279" s="474"/>
      <c r="AH279" s="474"/>
      <c r="AI279" s="474"/>
      <c r="AJ279" s="474"/>
      <c r="AK279" s="474"/>
      <c r="AL279" s="474"/>
      <c r="AM279" s="474"/>
      <c r="AN279" s="474"/>
      <c r="AO279" s="474"/>
      <c r="AP279" s="474"/>
    </row>
    <row r="280">
      <c r="A280" s="426">
        <v>240.0</v>
      </c>
      <c r="B280" s="121" t="s">
        <v>3778</v>
      </c>
      <c r="C280" s="591" t="s">
        <v>2992</v>
      </c>
      <c r="D280" s="587">
        <v>4580000.0</v>
      </c>
      <c r="E280" s="108" t="s">
        <v>3719</v>
      </c>
      <c r="F280" s="582"/>
      <c r="G280" s="227" t="s">
        <v>2495</v>
      </c>
      <c r="H280" s="227" t="s">
        <v>2495</v>
      </c>
      <c r="I280" s="227" t="s">
        <v>2495</v>
      </c>
      <c r="J280" s="227" t="s">
        <v>2495</v>
      </c>
      <c r="K280" s="227" t="s">
        <v>2495</v>
      </c>
      <c r="L280" s="227" t="s">
        <v>2495</v>
      </c>
      <c r="M280" s="532" t="s">
        <v>2875</v>
      </c>
      <c r="N280" s="120"/>
      <c r="O280" s="178" t="s">
        <v>3779</v>
      </c>
      <c r="P280" s="158" t="s">
        <v>3780</v>
      </c>
      <c r="Q280" s="479"/>
      <c r="R280" s="84"/>
      <c r="S280" s="84"/>
      <c r="T280" s="474"/>
      <c r="U280" s="474"/>
      <c r="V280" s="474"/>
      <c r="W280" s="474"/>
      <c r="X280" s="474"/>
      <c r="Y280" s="474"/>
      <c r="Z280" s="474"/>
      <c r="AA280" s="474"/>
      <c r="AB280" s="474"/>
      <c r="AC280" s="474"/>
      <c r="AD280" s="474"/>
      <c r="AE280" s="474"/>
      <c r="AF280" s="474"/>
      <c r="AG280" s="474"/>
      <c r="AH280" s="474"/>
      <c r="AI280" s="474"/>
      <c r="AJ280" s="474"/>
      <c r="AK280" s="474"/>
      <c r="AL280" s="474"/>
      <c r="AM280" s="474"/>
      <c r="AN280" s="474"/>
      <c r="AO280" s="474"/>
      <c r="AP280" s="474"/>
    </row>
    <row r="281">
      <c r="A281" s="426">
        <v>241.0</v>
      </c>
      <c r="B281" s="121" t="s">
        <v>3782</v>
      </c>
      <c r="C281" s="591" t="s">
        <v>2992</v>
      </c>
      <c r="D281" s="587">
        <v>4580000.0</v>
      </c>
      <c r="E281" s="108" t="s">
        <v>3719</v>
      </c>
      <c r="F281" s="582"/>
      <c r="G281" s="532" t="s">
        <v>2875</v>
      </c>
      <c r="H281" s="532" t="s">
        <v>2875</v>
      </c>
      <c r="I281" s="532" t="s">
        <v>2875</v>
      </c>
      <c r="J281" s="532" t="s">
        <v>2875</v>
      </c>
      <c r="K281" s="532" t="s">
        <v>2875</v>
      </c>
      <c r="L281" s="532" t="s">
        <v>2875</v>
      </c>
      <c r="M281" s="532" t="s">
        <v>2875</v>
      </c>
      <c r="N281" s="532" t="s">
        <v>2875</v>
      </c>
      <c r="O281" s="226"/>
      <c r="P281" s="156"/>
      <c r="Q281" s="479"/>
      <c r="R281" s="84"/>
      <c r="S281" s="84"/>
      <c r="T281" s="474"/>
      <c r="U281" s="474"/>
      <c r="V281" s="474"/>
      <c r="W281" s="474"/>
      <c r="X281" s="474"/>
      <c r="Y281" s="474"/>
      <c r="Z281" s="474"/>
      <c r="AA281" s="474"/>
      <c r="AB281" s="474"/>
      <c r="AC281" s="474"/>
      <c r="AD281" s="474"/>
      <c r="AE281" s="474"/>
      <c r="AF281" s="474"/>
      <c r="AG281" s="474"/>
      <c r="AH281" s="474"/>
      <c r="AI281" s="474"/>
      <c r="AJ281" s="474"/>
      <c r="AK281" s="474"/>
      <c r="AL281" s="474"/>
      <c r="AM281" s="474"/>
      <c r="AN281" s="474"/>
      <c r="AO281" s="474"/>
      <c r="AP281" s="474"/>
    </row>
    <row r="282">
      <c r="A282" s="426">
        <v>242.0</v>
      </c>
      <c r="B282" s="121" t="s">
        <v>3783</v>
      </c>
      <c r="C282" s="588" t="s">
        <v>3050</v>
      </c>
      <c r="D282" s="587">
        <v>4580000.0</v>
      </c>
      <c r="E282" s="108" t="s">
        <v>3719</v>
      </c>
      <c r="F282" s="582"/>
      <c r="G282" s="227" t="s">
        <v>2495</v>
      </c>
      <c r="H282" s="156"/>
      <c r="I282" s="227" t="s">
        <v>2495</v>
      </c>
      <c r="J282" s="156"/>
      <c r="K282" s="227" t="s">
        <v>2495</v>
      </c>
      <c r="L282" s="227" t="s">
        <v>2495</v>
      </c>
      <c r="M282" s="532" t="s">
        <v>2875</v>
      </c>
      <c r="N282" s="156"/>
      <c r="O282" s="178" t="s">
        <v>3784</v>
      </c>
      <c r="P282" s="158" t="s">
        <v>3772</v>
      </c>
      <c r="Q282" s="479"/>
      <c r="R282" s="84"/>
      <c r="S282" s="84"/>
      <c r="T282" s="474"/>
      <c r="U282" s="474"/>
      <c r="V282" s="474"/>
      <c r="W282" s="474"/>
      <c r="X282" s="474"/>
      <c r="Y282" s="474"/>
      <c r="Z282" s="474"/>
      <c r="AA282" s="474"/>
      <c r="AB282" s="474"/>
      <c r="AC282" s="474"/>
      <c r="AD282" s="474"/>
      <c r="AE282" s="474"/>
      <c r="AF282" s="474"/>
      <c r="AG282" s="474"/>
      <c r="AH282" s="474"/>
      <c r="AI282" s="474"/>
      <c r="AJ282" s="474"/>
      <c r="AK282" s="474"/>
      <c r="AL282" s="474"/>
      <c r="AM282" s="474"/>
      <c r="AN282" s="474"/>
      <c r="AO282" s="474"/>
      <c r="AP282" s="474"/>
    </row>
    <row r="283">
      <c r="A283" s="426">
        <v>243.0</v>
      </c>
      <c r="B283" s="121" t="s">
        <v>3785</v>
      </c>
      <c r="C283" s="591" t="s">
        <v>2992</v>
      </c>
      <c r="D283" s="587">
        <v>4580000.0</v>
      </c>
      <c r="E283" s="108" t="s">
        <v>3719</v>
      </c>
      <c r="F283" s="582"/>
      <c r="G283" s="227" t="s">
        <v>2495</v>
      </c>
      <c r="H283" s="84"/>
      <c r="I283" s="227" t="s">
        <v>2495</v>
      </c>
      <c r="J283" s="84"/>
      <c r="K283" s="227" t="s">
        <v>2495</v>
      </c>
      <c r="L283" s="227" t="s">
        <v>2495</v>
      </c>
      <c r="M283" s="532" t="s">
        <v>2875</v>
      </c>
      <c r="N283" s="84"/>
      <c r="O283" s="178" t="s">
        <v>3784</v>
      </c>
      <c r="P283" s="158" t="s">
        <v>3772</v>
      </c>
      <c r="Q283" s="479"/>
      <c r="R283" s="84"/>
      <c r="S283" s="84"/>
      <c r="T283" s="474"/>
      <c r="U283" s="474"/>
      <c r="V283" s="474"/>
      <c r="W283" s="474"/>
      <c r="X283" s="474"/>
      <c r="Y283" s="474"/>
      <c r="Z283" s="474"/>
      <c r="AA283" s="474"/>
      <c r="AB283" s="474"/>
      <c r="AC283" s="474"/>
      <c r="AD283" s="474"/>
      <c r="AE283" s="474"/>
      <c r="AF283" s="474"/>
      <c r="AG283" s="474"/>
      <c r="AH283" s="474"/>
      <c r="AI283" s="474"/>
      <c r="AJ283" s="474"/>
      <c r="AK283" s="474"/>
      <c r="AL283" s="474"/>
      <c r="AM283" s="474"/>
      <c r="AN283" s="474"/>
      <c r="AO283" s="474"/>
      <c r="AP283" s="474"/>
    </row>
    <row r="284">
      <c r="A284" s="426">
        <v>244.0</v>
      </c>
      <c r="B284" s="121" t="s">
        <v>3786</v>
      </c>
      <c r="C284" s="591" t="s">
        <v>2992</v>
      </c>
      <c r="D284" s="587">
        <v>4580000.0</v>
      </c>
      <c r="E284" s="108" t="s">
        <v>3719</v>
      </c>
      <c r="F284" s="582"/>
      <c r="G284" s="158" t="s">
        <v>2495</v>
      </c>
      <c r="H284" s="158" t="s">
        <v>2495</v>
      </c>
      <c r="I284" s="158" t="s">
        <v>2495</v>
      </c>
      <c r="J284" s="158" t="s">
        <v>2495</v>
      </c>
      <c r="K284" s="158" t="s">
        <v>2495</v>
      </c>
      <c r="L284" s="158" t="s">
        <v>2495</v>
      </c>
      <c r="M284" s="532" t="s">
        <v>2875</v>
      </c>
      <c r="N284" s="158"/>
      <c r="O284" s="178" t="s">
        <v>3787</v>
      </c>
      <c r="P284" s="158" t="s">
        <v>3772</v>
      </c>
      <c r="Q284" s="479"/>
      <c r="R284" s="84"/>
      <c r="S284" s="84"/>
      <c r="T284" s="474"/>
      <c r="U284" s="474"/>
      <c r="V284" s="474"/>
      <c r="W284" s="474"/>
      <c r="X284" s="474"/>
      <c r="Y284" s="474"/>
      <c r="Z284" s="474"/>
      <c r="AA284" s="474"/>
      <c r="AB284" s="474"/>
      <c r="AC284" s="474"/>
      <c r="AD284" s="474"/>
      <c r="AE284" s="474"/>
      <c r="AF284" s="474"/>
      <c r="AG284" s="474"/>
      <c r="AH284" s="474"/>
      <c r="AI284" s="474"/>
      <c r="AJ284" s="474"/>
      <c r="AK284" s="474"/>
      <c r="AL284" s="474"/>
      <c r="AM284" s="474"/>
      <c r="AN284" s="474"/>
      <c r="AO284" s="474"/>
      <c r="AP284" s="474"/>
    </row>
    <row r="285">
      <c r="A285" s="426">
        <v>245.0</v>
      </c>
      <c r="B285" s="573" t="s">
        <v>3789</v>
      </c>
      <c r="C285" s="588" t="s">
        <v>3050</v>
      </c>
      <c r="D285" s="587">
        <v>4580000.0</v>
      </c>
      <c r="E285" s="108" t="s">
        <v>3719</v>
      </c>
      <c r="F285" s="582"/>
      <c r="G285" s="532" t="s">
        <v>2875</v>
      </c>
      <c r="H285" s="532" t="s">
        <v>2875</v>
      </c>
      <c r="I285" s="532" t="s">
        <v>2875</v>
      </c>
      <c r="J285" s="532" t="s">
        <v>2875</v>
      </c>
      <c r="K285" s="532" t="s">
        <v>2875</v>
      </c>
      <c r="L285" s="532" t="s">
        <v>2875</v>
      </c>
      <c r="M285" s="532" t="s">
        <v>2875</v>
      </c>
      <c r="N285" s="532" t="s">
        <v>2875</v>
      </c>
      <c r="O285" s="226"/>
      <c r="P285" s="156"/>
      <c r="Q285" s="479"/>
      <c r="R285" s="84"/>
      <c r="S285" s="84"/>
      <c r="T285" s="474"/>
      <c r="U285" s="474"/>
      <c r="V285" s="474"/>
      <c r="W285" s="474"/>
      <c r="X285" s="474"/>
      <c r="Y285" s="474"/>
      <c r="Z285" s="474"/>
      <c r="AA285" s="474"/>
      <c r="AB285" s="474"/>
      <c r="AC285" s="474"/>
      <c r="AD285" s="474"/>
      <c r="AE285" s="474"/>
      <c r="AF285" s="474"/>
      <c r="AG285" s="474"/>
      <c r="AH285" s="474"/>
      <c r="AI285" s="474"/>
      <c r="AJ285" s="474"/>
      <c r="AK285" s="474"/>
      <c r="AL285" s="474"/>
      <c r="AM285" s="474"/>
      <c r="AN285" s="474"/>
      <c r="AO285" s="474"/>
      <c r="AP285" s="474"/>
    </row>
    <row r="286">
      <c r="A286" s="426">
        <v>246.0</v>
      </c>
      <c r="B286" s="121" t="s">
        <v>3790</v>
      </c>
      <c r="C286" s="591" t="s">
        <v>2992</v>
      </c>
      <c r="D286" s="587">
        <v>4580000.0</v>
      </c>
      <c r="E286" s="108" t="s">
        <v>3719</v>
      </c>
      <c r="F286" s="582"/>
      <c r="G286" s="532" t="s">
        <v>2875</v>
      </c>
      <c r="H286" s="532" t="s">
        <v>2875</v>
      </c>
      <c r="I286" s="532" t="s">
        <v>2875</v>
      </c>
      <c r="J286" s="532" t="s">
        <v>2875</v>
      </c>
      <c r="K286" s="532" t="s">
        <v>2875</v>
      </c>
      <c r="L286" s="532" t="s">
        <v>2875</v>
      </c>
      <c r="M286" s="532" t="s">
        <v>2875</v>
      </c>
      <c r="N286" s="532" t="s">
        <v>2875</v>
      </c>
      <c r="O286" s="226"/>
      <c r="P286" s="156"/>
      <c r="Q286" s="479"/>
      <c r="R286" s="84"/>
      <c r="S286" s="84"/>
      <c r="T286" s="474"/>
      <c r="U286" s="474"/>
      <c r="V286" s="474"/>
      <c r="W286" s="474"/>
      <c r="X286" s="474"/>
      <c r="Y286" s="474"/>
      <c r="Z286" s="474"/>
      <c r="AA286" s="474"/>
      <c r="AB286" s="474"/>
      <c r="AC286" s="474"/>
      <c r="AD286" s="474"/>
      <c r="AE286" s="474"/>
      <c r="AF286" s="474"/>
      <c r="AG286" s="474"/>
      <c r="AH286" s="474"/>
      <c r="AI286" s="474"/>
      <c r="AJ286" s="474"/>
      <c r="AK286" s="474"/>
      <c r="AL286" s="474"/>
      <c r="AM286" s="474"/>
      <c r="AN286" s="474"/>
      <c r="AO286" s="474"/>
      <c r="AP286" s="474"/>
    </row>
    <row r="287">
      <c r="A287" s="426">
        <v>247.0</v>
      </c>
      <c r="B287" s="121" t="s">
        <v>3792</v>
      </c>
      <c r="C287" s="591" t="s">
        <v>2992</v>
      </c>
      <c r="D287" s="587">
        <v>4580000.0</v>
      </c>
      <c r="E287" s="108" t="s">
        <v>3719</v>
      </c>
      <c r="F287" s="582"/>
      <c r="G287" s="532" t="s">
        <v>2875</v>
      </c>
      <c r="H287" s="532" t="s">
        <v>2875</v>
      </c>
      <c r="I287" s="532" t="s">
        <v>2875</v>
      </c>
      <c r="J287" s="532" t="s">
        <v>2875</v>
      </c>
      <c r="K287" s="532" t="s">
        <v>2875</v>
      </c>
      <c r="L287" s="532" t="s">
        <v>2875</v>
      </c>
      <c r="M287" s="532" t="s">
        <v>2875</v>
      </c>
      <c r="N287" s="532" t="s">
        <v>2875</v>
      </c>
      <c r="O287" s="226"/>
      <c r="P287" s="156"/>
      <c r="Q287" s="479"/>
      <c r="R287" s="84"/>
      <c r="S287" s="84"/>
      <c r="T287" s="474"/>
      <c r="U287" s="474"/>
      <c r="V287" s="474"/>
      <c r="W287" s="474"/>
      <c r="X287" s="474"/>
      <c r="Y287" s="474"/>
      <c r="Z287" s="474"/>
      <c r="AA287" s="474"/>
      <c r="AB287" s="474"/>
      <c r="AC287" s="474"/>
      <c r="AD287" s="474"/>
      <c r="AE287" s="474"/>
      <c r="AF287" s="474"/>
      <c r="AG287" s="474"/>
      <c r="AH287" s="474"/>
      <c r="AI287" s="474"/>
      <c r="AJ287" s="474"/>
      <c r="AK287" s="474"/>
      <c r="AL287" s="474"/>
      <c r="AM287" s="474"/>
      <c r="AN287" s="474"/>
      <c r="AO287" s="474"/>
      <c r="AP287" s="474"/>
    </row>
    <row r="288">
      <c r="A288" s="426">
        <v>248.0</v>
      </c>
      <c r="B288" s="121" t="s">
        <v>3793</v>
      </c>
      <c r="C288" s="513" t="s">
        <v>2940</v>
      </c>
      <c r="D288" s="587">
        <v>6380000.0</v>
      </c>
      <c r="E288" s="120" t="s">
        <v>3794</v>
      </c>
      <c r="F288" s="582"/>
      <c r="G288" s="227" t="s">
        <v>2495</v>
      </c>
      <c r="H288" s="227" t="s">
        <v>2495</v>
      </c>
      <c r="I288" s="120"/>
      <c r="J288" s="227" t="s">
        <v>2495</v>
      </c>
      <c r="K288" s="120"/>
      <c r="L288" s="227" t="s">
        <v>2495</v>
      </c>
      <c r="M288" s="227" t="s">
        <v>2495</v>
      </c>
      <c r="N288" s="120"/>
      <c r="O288" s="178"/>
      <c r="P288" s="158" t="s">
        <v>3795</v>
      </c>
      <c r="Q288" s="479"/>
      <c r="R288" s="84"/>
      <c r="S288" s="84"/>
      <c r="T288" s="474"/>
      <c r="U288" s="474"/>
      <c r="V288" s="474"/>
      <c r="W288" s="474"/>
      <c r="X288" s="474"/>
      <c r="Y288" s="474"/>
      <c r="Z288" s="474"/>
      <c r="AA288" s="474"/>
      <c r="AB288" s="474"/>
      <c r="AC288" s="474"/>
      <c r="AD288" s="474"/>
      <c r="AE288" s="474"/>
      <c r="AF288" s="474"/>
      <c r="AG288" s="474"/>
      <c r="AH288" s="474"/>
      <c r="AI288" s="474"/>
      <c r="AJ288" s="474"/>
      <c r="AK288" s="474"/>
      <c r="AL288" s="474"/>
      <c r="AM288" s="474"/>
      <c r="AN288" s="474"/>
      <c r="AO288" s="474"/>
      <c r="AP288" s="474"/>
    </row>
    <row r="289">
      <c r="A289" s="426">
        <v>249.0</v>
      </c>
      <c r="B289" s="121" t="s">
        <v>3797</v>
      </c>
      <c r="C289" s="588" t="s">
        <v>3050</v>
      </c>
      <c r="D289" s="587">
        <v>6380000.0</v>
      </c>
      <c r="E289" s="120" t="s">
        <v>3798</v>
      </c>
      <c r="F289" s="582"/>
      <c r="G289" s="532" t="s">
        <v>2875</v>
      </c>
      <c r="H289" s="532" t="s">
        <v>2875</v>
      </c>
      <c r="I289" s="532" t="s">
        <v>2875</v>
      </c>
      <c r="J289" s="532" t="s">
        <v>2875</v>
      </c>
      <c r="K289" s="532" t="s">
        <v>2875</v>
      </c>
      <c r="L289" s="532" t="s">
        <v>2875</v>
      </c>
      <c r="M289" s="532" t="s">
        <v>2875</v>
      </c>
      <c r="N289" s="532" t="s">
        <v>2875</v>
      </c>
      <c r="O289" s="226"/>
      <c r="P289" s="156"/>
      <c r="Q289" s="479"/>
      <c r="R289" s="84"/>
      <c r="S289" s="84"/>
      <c r="T289" s="474"/>
      <c r="U289" s="474"/>
      <c r="V289" s="474"/>
      <c r="W289" s="474"/>
      <c r="X289" s="474"/>
      <c r="Y289" s="474"/>
      <c r="Z289" s="474"/>
      <c r="AA289" s="474"/>
      <c r="AB289" s="474"/>
      <c r="AC289" s="474"/>
      <c r="AD289" s="474"/>
      <c r="AE289" s="474"/>
      <c r="AF289" s="474"/>
      <c r="AG289" s="474"/>
      <c r="AH289" s="474"/>
      <c r="AI289" s="474"/>
      <c r="AJ289" s="474"/>
      <c r="AK289" s="474"/>
      <c r="AL289" s="474"/>
      <c r="AM289" s="474"/>
      <c r="AN289" s="474"/>
      <c r="AO289" s="474"/>
      <c r="AP289" s="474"/>
    </row>
    <row r="290">
      <c r="A290" s="426">
        <v>250.0</v>
      </c>
      <c r="B290" s="121" t="s">
        <v>3800</v>
      </c>
      <c r="C290" s="588" t="s">
        <v>3050</v>
      </c>
      <c r="D290" s="587">
        <v>6380000.0</v>
      </c>
      <c r="E290" s="120" t="s">
        <v>3801</v>
      </c>
      <c r="F290" s="582"/>
      <c r="G290" s="532" t="s">
        <v>2875</v>
      </c>
      <c r="H290" s="532" t="s">
        <v>2875</v>
      </c>
      <c r="I290" s="532" t="s">
        <v>2875</v>
      </c>
      <c r="J290" s="532" t="s">
        <v>2875</v>
      </c>
      <c r="K290" s="532" t="s">
        <v>2875</v>
      </c>
      <c r="L290" s="532" t="s">
        <v>2875</v>
      </c>
      <c r="M290" s="532" t="s">
        <v>2875</v>
      </c>
      <c r="N290" s="532" t="s">
        <v>2875</v>
      </c>
      <c r="O290" s="226"/>
      <c r="P290" s="156"/>
      <c r="Q290" s="479"/>
      <c r="R290" s="84"/>
      <c r="S290" s="84"/>
      <c r="T290" s="474"/>
      <c r="U290" s="474"/>
      <c r="V290" s="474"/>
      <c r="W290" s="474"/>
      <c r="X290" s="474"/>
      <c r="Y290" s="474"/>
      <c r="Z290" s="474"/>
      <c r="AA290" s="474"/>
      <c r="AB290" s="474"/>
      <c r="AC290" s="474"/>
      <c r="AD290" s="474"/>
      <c r="AE290" s="474"/>
      <c r="AF290" s="474"/>
      <c r="AG290" s="474"/>
      <c r="AH290" s="474"/>
      <c r="AI290" s="474"/>
      <c r="AJ290" s="474"/>
      <c r="AK290" s="474"/>
      <c r="AL290" s="474"/>
      <c r="AM290" s="474"/>
      <c r="AN290" s="474"/>
      <c r="AO290" s="474"/>
      <c r="AP290" s="474"/>
    </row>
    <row r="291">
      <c r="A291" s="426">
        <v>251.0</v>
      </c>
      <c r="B291" s="121" t="s">
        <v>3802</v>
      </c>
      <c r="C291" s="588" t="s">
        <v>3050</v>
      </c>
      <c r="D291" s="587">
        <v>6380000.0</v>
      </c>
      <c r="E291" s="120" t="s">
        <v>3803</v>
      </c>
      <c r="F291" s="582"/>
      <c r="G291" s="532" t="s">
        <v>2875</v>
      </c>
      <c r="H291" s="532" t="s">
        <v>2875</v>
      </c>
      <c r="I291" s="532" t="s">
        <v>2875</v>
      </c>
      <c r="J291" s="532" t="s">
        <v>2875</v>
      </c>
      <c r="K291" s="532" t="s">
        <v>2875</v>
      </c>
      <c r="L291" s="532" t="s">
        <v>2875</v>
      </c>
      <c r="M291" s="532" t="s">
        <v>2875</v>
      </c>
      <c r="N291" s="532" t="s">
        <v>2875</v>
      </c>
      <c r="O291" s="226"/>
      <c r="P291" s="156"/>
      <c r="Q291" s="479"/>
      <c r="R291" s="84"/>
      <c r="S291" s="84"/>
      <c r="T291" s="474"/>
      <c r="U291" s="474"/>
      <c r="V291" s="474"/>
      <c r="W291" s="474"/>
      <c r="X291" s="474"/>
      <c r="Y291" s="474"/>
      <c r="Z291" s="474"/>
      <c r="AA291" s="474"/>
      <c r="AB291" s="474"/>
      <c r="AC291" s="474"/>
      <c r="AD291" s="474"/>
      <c r="AE291" s="474"/>
      <c r="AF291" s="474"/>
      <c r="AG291" s="474"/>
      <c r="AH291" s="474"/>
      <c r="AI291" s="474"/>
      <c r="AJ291" s="474"/>
      <c r="AK291" s="474"/>
      <c r="AL291" s="474"/>
      <c r="AM291" s="474"/>
      <c r="AN291" s="474"/>
      <c r="AO291" s="474"/>
      <c r="AP291" s="474"/>
    </row>
    <row r="292">
      <c r="A292" s="426">
        <v>252.0</v>
      </c>
      <c r="B292" s="121" t="s">
        <v>3804</v>
      </c>
      <c r="C292" s="588" t="s">
        <v>3050</v>
      </c>
      <c r="D292" s="587">
        <v>4580000.0</v>
      </c>
      <c r="E292" s="108" t="s">
        <v>3719</v>
      </c>
      <c r="F292" s="582"/>
      <c r="G292" s="532" t="s">
        <v>2875</v>
      </c>
      <c r="H292" s="532" t="s">
        <v>2875</v>
      </c>
      <c r="I292" s="532" t="s">
        <v>2875</v>
      </c>
      <c r="J292" s="532" t="s">
        <v>2875</v>
      </c>
      <c r="K292" s="227" t="s">
        <v>2495</v>
      </c>
      <c r="L292" s="532" t="s">
        <v>2875</v>
      </c>
      <c r="M292" s="532" t="s">
        <v>2875</v>
      </c>
      <c r="N292" s="532" t="s">
        <v>2875</v>
      </c>
      <c r="O292" s="226"/>
      <c r="P292" s="158" t="s">
        <v>3805</v>
      </c>
      <c r="Q292" s="479"/>
      <c r="R292" s="84"/>
      <c r="S292" s="84"/>
      <c r="T292" s="474"/>
      <c r="U292" s="474"/>
      <c r="V292" s="474"/>
      <c r="W292" s="474"/>
      <c r="X292" s="474"/>
      <c r="Y292" s="474"/>
      <c r="Z292" s="474"/>
      <c r="AA292" s="474"/>
      <c r="AB292" s="474"/>
      <c r="AC292" s="474"/>
      <c r="AD292" s="474"/>
      <c r="AE292" s="474"/>
      <c r="AF292" s="474"/>
      <c r="AG292" s="474"/>
      <c r="AH292" s="474"/>
      <c r="AI292" s="474"/>
      <c r="AJ292" s="474"/>
      <c r="AK292" s="474"/>
      <c r="AL292" s="474"/>
      <c r="AM292" s="474"/>
      <c r="AN292" s="474"/>
      <c r="AO292" s="474"/>
      <c r="AP292" s="474"/>
    </row>
    <row r="293">
      <c r="A293" s="426">
        <v>253.0</v>
      </c>
      <c r="B293" s="121" t="s">
        <v>3806</v>
      </c>
      <c r="C293" s="513" t="s">
        <v>2940</v>
      </c>
      <c r="D293" s="587">
        <v>6380000.0</v>
      </c>
      <c r="E293" s="120" t="s">
        <v>3807</v>
      </c>
      <c r="F293" s="582"/>
      <c r="G293" s="227" t="s">
        <v>2495</v>
      </c>
      <c r="H293" s="227" t="s">
        <v>2495</v>
      </c>
      <c r="I293" s="120"/>
      <c r="J293" s="227" t="s">
        <v>2495</v>
      </c>
      <c r="K293" s="120"/>
      <c r="L293" s="227" t="s">
        <v>2495</v>
      </c>
      <c r="M293" s="227" t="s">
        <v>2495</v>
      </c>
      <c r="N293" s="120"/>
      <c r="O293" s="178" t="s">
        <v>3808</v>
      </c>
      <c r="P293" s="156"/>
      <c r="Q293" s="479"/>
      <c r="R293" s="84"/>
      <c r="S293" s="84"/>
      <c r="T293" s="474"/>
      <c r="U293" s="474"/>
      <c r="V293" s="474"/>
      <c r="W293" s="474"/>
      <c r="X293" s="474"/>
      <c r="Y293" s="474"/>
      <c r="Z293" s="474"/>
      <c r="AA293" s="474"/>
      <c r="AB293" s="474"/>
      <c r="AC293" s="474"/>
      <c r="AD293" s="474"/>
      <c r="AE293" s="474"/>
      <c r="AF293" s="474"/>
      <c r="AG293" s="474"/>
      <c r="AH293" s="474"/>
      <c r="AI293" s="474"/>
      <c r="AJ293" s="474"/>
      <c r="AK293" s="474"/>
      <c r="AL293" s="474"/>
      <c r="AM293" s="474"/>
      <c r="AN293" s="474"/>
      <c r="AO293" s="474"/>
      <c r="AP293" s="474"/>
    </row>
    <row r="294">
      <c r="A294" s="426">
        <v>254.0</v>
      </c>
      <c r="B294" s="121" t="s">
        <v>513</v>
      </c>
      <c r="C294" s="588" t="s">
        <v>3050</v>
      </c>
      <c r="D294" s="587">
        <v>6380000.0</v>
      </c>
      <c r="E294" s="120" t="s">
        <v>3809</v>
      </c>
      <c r="F294" s="582"/>
      <c r="G294" s="227" t="s">
        <v>2495</v>
      </c>
      <c r="H294" s="120"/>
      <c r="I294" s="227" t="s">
        <v>2495</v>
      </c>
      <c r="J294" s="120"/>
      <c r="K294" s="227" t="s">
        <v>2495</v>
      </c>
      <c r="L294" s="227" t="s">
        <v>2495</v>
      </c>
      <c r="M294" s="227" t="s">
        <v>2495</v>
      </c>
      <c r="N294" s="120"/>
      <c r="O294" s="226"/>
      <c r="P294" s="158" t="s">
        <v>3795</v>
      </c>
      <c r="Q294" s="479"/>
      <c r="R294" s="84"/>
      <c r="S294" s="84"/>
      <c r="T294" s="474"/>
      <c r="U294" s="474"/>
      <c r="V294" s="474"/>
      <c r="W294" s="474"/>
      <c r="X294" s="474"/>
      <c r="Y294" s="474"/>
      <c r="Z294" s="474"/>
      <c r="AA294" s="474"/>
      <c r="AB294" s="474"/>
      <c r="AC294" s="474"/>
      <c r="AD294" s="474"/>
      <c r="AE294" s="474"/>
      <c r="AF294" s="474"/>
      <c r="AG294" s="474"/>
      <c r="AH294" s="474"/>
      <c r="AI294" s="474"/>
      <c r="AJ294" s="474"/>
      <c r="AK294" s="474"/>
      <c r="AL294" s="474"/>
      <c r="AM294" s="474"/>
      <c r="AN294" s="474"/>
      <c r="AO294" s="474"/>
      <c r="AP294" s="474"/>
    </row>
    <row r="295">
      <c r="A295" s="426">
        <v>255.0</v>
      </c>
      <c r="B295" s="121" t="s">
        <v>3810</v>
      </c>
      <c r="C295" s="513" t="s">
        <v>2940</v>
      </c>
      <c r="D295" s="587">
        <v>6380000.0</v>
      </c>
      <c r="E295" s="120" t="s">
        <v>3811</v>
      </c>
      <c r="F295" s="582"/>
      <c r="G295" s="535" t="s">
        <v>2495</v>
      </c>
      <c r="H295" s="535" t="s">
        <v>2495</v>
      </c>
      <c r="I295" s="535" t="s">
        <v>2495</v>
      </c>
      <c r="J295" s="535" t="s">
        <v>2495</v>
      </c>
      <c r="K295" s="496"/>
      <c r="L295" s="535" t="s">
        <v>2495</v>
      </c>
      <c r="M295" s="535" t="s">
        <v>2495</v>
      </c>
      <c r="N295" s="496"/>
      <c r="O295" s="226"/>
      <c r="P295" s="158" t="s">
        <v>3795</v>
      </c>
      <c r="Q295" s="479"/>
      <c r="R295" s="84"/>
      <c r="S295" s="84"/>
      <c r="T295" s="474"/>
      <c r="U295" s="474"/>
      <c r="V295" s="474"/>
      <c r="W295" s="474"/>
      <c r="X295" s="474"/>
      <c r="Y295" s="474"/>
      <c r="Z295" s="474"/>
      <c r="AA295" s="474"/>
      <c r="AB295" s="474"/>
      <c r="AC295" s="474"/>
      <c r="AD295" s="474"/>
      <c r="AE295" s="474"/>
      <c r="AF295" s="474"/>
      <c r="AG295" s="474"/>
      <c r="AH295" s="474"/>
      <c r="AI295" s="474"/>
      <c r="AJ295" s="474"/>
      <c r="AK295" s="474"/>
      <c r="AL295" s="474"/>
      <c r="AM295" s="474"/>
      <c r="AN295" s="474"/>
      <c r="AO295" s="474"/>
      <c r="AP295" s="474"/>
    </row>
    <row r="296">
      <c r="A296" s="426">
        <v>256.0</v>
      </c>
      <c r="B296" s="121" t="s">
        <v>3812</v>
      </c>
      <c r="C296" s="496" t="s">
        <v>104</v>
      </c>
      <c r="D296" s="587">
        <v>6380000.0</v>
      </c>
      <c r="E296" s="120" t="s">
        <v>3813</v>
      </c>
      <c r="F296" s="582"/>
      <c r="G296" s="535" t="s">
        <v>2495</v>
      </c>
      <c r="H296" s="535" t="s">
        <v>2495</v>
      </c>
      <c r="I296" s="496"/>
      <c r="J296" s="535" t="s">
        <v>2495</v>
      </c>
      <c r="K296" s="496"/>
      <c r="L296" s="535" t="s">
        <v>2495</v>
      </c>
      <c r="M296" s="535" t="s">
        <v>2495</v>
      </c>
      <c r="N296" s="496"/>
      <c r="O296" s="178" t="s">
        <v>3814</v>
      </c>
      <c r="P296" s="158" t="s">
        <v>3815</v>
      </c>
      <c r="Q296" s="479"/>
      <c r="R296" s="84"/>
      <c r="S296" s="84"/>
      <c r="T296" s="474"/>
      <c r="U296" s="474"/>
      <c r="V296" s="474"/>
      <c r="W296" s="474"/>
      <c r="X296" s="474"/>
      <c r="Y296" s="474"/>
      <c r="Z296" s="474"/>
      <c r="AA296" s="474"/>
      <c r="AB296" s="474"/>
      <c r="AC296" s="474"/>
      <c r="AD296" s="474"/>
      <c r="AE296" s="474"/>
      <c r="AF296" s="474"/>
      <c r="AG296" s="474"/>
      <c r="AH296" s="474"/>
      <c r="AI296" s="474"/>
      <c r="AJ296" s="474"/>
      <c r="AK296" s="474"/>
      <c r="AL296" s="474"/>
      <c r="AM296" s="474"/>
      <c r="AN296" s="474"/>
      <c r="AO296" s="474"/>
      <c r="AP296" s="474"/>
    </row>
    <row r="297">
      <c r="A297" s="426">
        <v>257.0</v>
      </c>
      <c r="B297" s="154" t="s">
        <v>3816</v>
      </c>
      <c r="C297" s="690" t="s">
        <v>3050</v>
      </c>
      <c r="D297" s="428">
        <v>4580000.0</v>
      </c>
      <c r="E297" s="107" t="s">
        <v>3719</v>
      </c>
      <c r="F297" s="691">
        <v>5.1192008766E10</v>
      </c>
      <c r="G297" s="532" t="s">
        <v>2875</v>
      </c>
      <c r="H297" s="532" t="s">
        <v>2875</v>
      </c>
      <c r="I297" s="532" t="s">
        <v>2875</v>
      </c>
      <c r="J297" s="532" t="s">
        <v>2875</v>
      </c>
      <c r="K297" s="532" t="s">
        <v>2875</v>
      </c>
      <c r="L297" s="532" t="s">
        <v>2875</v>
      </c>
      <c r="M297" s="532" t="s">
        <v>2875</v>
      </c>
      <c r="N297" s="532" t="s">
        <v>2875</v>
      </c>
      <c r="O297" s="226"/>
      <c r="P297" s="156"/>
      <c r="Q297" s="479"/>
      <c r="R297" s="41"/>
      <c r="S297" s="41"/>
      <c r="T297" s="468"/>
      <c r="U297" s="468"/>
      <c r="V297" s="468"/>
      <c r="W297" s="468"/>
      <c r="X297" s="468"/>
      <c r="Y297" s="468"/>
      <c r="Z297" s="468"/>
      <c r="AA297" s="468"/>
      <c r="AB297" s="468"/>
      <c r="AC297" s="468"/>
      <c r="AD297" s="468"/>
      <c r="AE297" s="468"/>
      <c r="AF297" s="468"/>
      <c r="AG297" s="468"/>
      <c r="AH297" s="468"/>
      <c r="AI297" s="468"/>
      <c r="AJ297" s="468"/>
      <c r="AK297" s="468"/>
      <c r="AL297" s="468"/>
      <c r="AM297" s="468"/>
      <c r="AN297" s="468"/>
      <c r="AO297" s="468"/>
      <c r="AP297" s="468"/>
    </row>
    <row r="298">
      <c r="A298" s="426">
        <v>258.0</v>
      </c>
      <c r="B298" s="154" t="s">
        <v>3817</v>
      </c>
      <c r="C298" s="690" t="s">
        <v>3050</v>
      </c>
      <c r="D298" s="428">
        <v>4580000.0</v>
      </c>
      <c r="E298" s="107" t="s">
        <v>3719</v>
      </c>
      <c r="F298" s="691">
        <v>6.6189003094E10</v>
      </c>
      <c r="G298" s="535" t="s">
        <v>2495</v>
      </c>
      <c r="H298" s="496"/>
      <c r="I298" s="535" t="s">
        <v>2495</v>
      </c>
      <c r="J298" s="496"/>
      <c r="K298" s="535" t="s">
        <v>2495</v>
      </c>
      <c r="L298" s="535" t="s">
        <v>2495</v>
      </c>
      <c r="M298" s="532" t="s">
        <v>2875</v>
      </c>
      <c r="N298" s="496"/>
      <c r="O298" s="178" t="s">
        <v>3818</v>
      </c>
      <c r="P298" s="158" t="s">
        <v>3819</v>
      </c>
      <c r="Q298" s="479"/>
      <c r="R298" s="41"/>
      <c r="S298" s="41"/>
      <c r="T298" s="468"/>
      <c r="U298" s="468"/>
      <c r="V298" s="468"/>
      <c r="W298" s="468"/>
      <c r="X298" s="468"/>
      <c r="Y298" s="468"/>
      <c r="Z298" s="468"/>
      <c r="AA298" s="468"/>
      <c r="AB298" s="468"/>
      <c r="AC298" s="468"/>
      <c r="AD298" s="468"/>
      <c r="AE298" s="468"/>
      <c r="AF298" s="468"/>
      <c r="AG298" s="468"/>
      <c r="AH298" s="468"/>
      <c r="AI298" s="468"/>
      <c r="AJ298" s="468"/>
      <c r="AK298" s="468"/>
      <c r="AL298" s="468"/>
      <c r="AM298" s="468"/>
      <c r="AN298" s="468"/>
      <c r="AO298" s="468"/>
      <c r="AP298" s="468"/>
    </row>
    <row r="299">
      <c r="A299" s="426">
        <v>259.0</v>
      </c>
      <c r="B299" s="154" t="s">
        <v>3820</v>
      </c>
      <c r="C299" s="692" t="s">
        <v>2992</v>
      </c>
      <c r="D299" s="428">
        <v>4580000.0</v>
      </c>
      <c r="E299" s="107" t="s">
        <v>3719</v>
      </c>
      <c r="F299" s="693" t="s">
        <v>3821</v>
      </c>
      <c r="G299" s="535" t="s">
        <v>2495</v>
      </c>
      <c r="H299" s="535" t="s">
        <v>2495</v>
      </c>
      <c r="I299" s="535" t="s">
        <v>2495</v>
      </c>
      <c r="J299" s="535" t="s">
        <v>2495</v>
      </c>
      <c r="K299" s="535" t="s">
        <v>2495</v>
      </c>
      <c r="L299" s="535" t="s">
        <v>2495</v>
      </c>
      <c r="M299" s="535" t="s">
        <v>2495</v>
      </c>
      <c r="N299" s="496"/>
      <c r="O299" s="178" t="s">
        <v>3822</v>
      </c>
      <c r="P299" s="158" t="s">
        <v>3823</v>
      </c>
      <c r="Q299" s="479"/>
      <c r="R299" s="41"/>
      <c r="S299" s="41"/>
      <c r="T299" s="468"/>
      <c r="U299" s="468"/>
      <c r="V299" s="468"/>
      <c r="W299" s="468"/>
      <c r="X299" s="468"/>
      <c r="Y299" s="468"/>
      <c r="Z299" s="468"/>
      <c r="AA299" s="468"/>
      <c r="AB299" s="468"/>
      <c r="AC299" s="468"/>
      <c r="AD299" s="468"/>
      <c r="AE299" s="468"/>
      <c r="AF299" s="468"/>
      <c r="AG299" s="468"/>
      <c r="AH299" s="468"/>
      <c r="AI299" s="468"/>
      <c r="AJ299" s="468"/>
      <c r="AK299" s="468"/>
      <c r="AL299" s="468"/>
      <c r="AM299" s="468"/>
      <c r="AN299" s="468"/>
      <c r="AO299" s="468"/>
      <c r="AP299" s="468"/>
    </row>
    <row r="300">
      <c r="A300" s="426">
        <v>260.0</v>
      </c>
      <c r="B300" s="154" t="s">
        <v>3824</v>
      </c>
      <c r="C300" s="692" t="s">
        <v>2992</v>
      </c>
      <c r="D300" s="428">
        <v>4580000.0</v>
      </c>
      <c r="E300" s="107" t="s">
        <v>3719</v>
      </c>
      <c r="F300" s="693" t="s">
        <v>3825</v>
      </c>
      <c r="G300" s="535" t="s">
        <v>2495</v>
      </c>
      <c r="H300" s="496"/>
      <c r="I300" s="535" t="s">
        <v>2495</v>
      </c>
      <c r="J300" s="496"/>
      <c r="K300" s="535" t="s">
        <v>2495</v>
      </c>
      <c r="L300" s="535" t="s">
        <v>2495</v>
      </c>
      <c r="M300" s="532" t="s">
        <v>2875</v>
      </c>
      <c r="N300" s="496"/>
      <c r="O300" s="178" t="s">
        <v>3826</v>
      </c>
      <c r="P300" s="158" t="s">
        <v>3772</v>
      </c>
      <c r="Q300" s="479"/>
      <c r="R300" s="41"/>
      <c r="S300" s="41"/>
      <c r="T300" s="468"/>
      <c r="U300" s="468"/>
      <c r="V300" s="468"/>
      <c r="W300" s="468"/>
      <c r="X300" s="468"/>
      <c r="Y300" s="468"/>
      <c r="Z300" s="468"/>
      <c r="AA300" s="468"/>
      <c r="AB300" s="468"/>
      <c r="AC300" s="468"/>
      <c r="AD300" s="468"/>
      <c r="AE300" s="468"/>
      <c r="AF300" s="468"/>
      <c r="AG300" s="468"/>
      <c r="AH300" s="468"/>
      <c r="AI300" s="468"/>
      <c r="AJ300" s="468"/>
      <c r="AK300" s="468"/>
      <c r="AL300" s="468"/>
      <c r="AM300" s="468"/>
      <c r="AN300" s="468"/>
      <c r="AO300" s="468"/>
      <c r="AP300" s="468"/>
    </row>
    <row r="301">
      <c r="A301" s="426">
        <v>261.0</v>
      </c>
      <c r="B301" s="154" t="s">
        <v>3827</v>
      </c>
      <c r="C301" s="690" t="s">
        <v>3050</v>
      </c>
      <c r="D301" s="428">
        <v>6380000.0</v>
      </c>
      <c r="E301" s="426" t="s">
        <v>3828</v>
      </c>
      <c r="F301" s="694" t="s">
        <v>3829</v>
      </c>
      <c r="G301" s="532" t="s">
        <v>2875</v>
      </c>
      <c r="H301" s="532" t="s">
        <v>2875</v>
      </c>
      <c r="I301" s="532" t="s">
        <v>2875</v>
      </c>
      <c r="J301" s="532" t="s">
        <v>2875</v>
      </c>
      <c r="K301" s="532" t="s">
        <v>2875</v>
      </c>
      <c r="L301" s="532" t="s">
        <v>2875</v>
      </c>
      <c r="M301" s="532" t="s">
        <v>2875</v>
      </c>
      <c r="N301" s="532" t="s">
        <v>2875</v>
      </c>
      <c r="O301" s="226"/>
      <c r="P301" s="156"/>
      <c r="Q301" s="479"/>
      <c r="R301" s="41"/>
      <c r="S301" s="41"/>
      <c r="T301" s="468"/>
      <c r="U301" s="468"/>
      <c r="V301" s="468"/>
      <c r="W301" s="468"/>
      <c r="X301" s="468"/>
      <c r="Y301" s="468"/>
      <c r="Z301" s="468"/>
      <c r="AA301" s="468"/>
      <c r="AB301" s="468"/>
      <c r="AC301" s="468"/>
      <c r="AD301" s="468"/>
      <c r="AE301" s="468"/>
      <c r="AF301" s="468"/>
      <c r="AG301" s="468"/>
      <c r="AH301" s="468"/>
      <c r="AI301" s="468"/>
      <c r="AJ301" s="468"/>
      <c r="AK301" s="468"/>
      <c r="AL301" s="468"/>
      <c r="AM301" s="468"/>
      <c r="AN301" s="468"/>
      <c r="AO301" s="468"/>
      <c r="AP301" s="468"/>
    </row>
    <row r="302">
      <c r="A302" s="426">
        <v>262.0</v>
      </c>
      <c r="B302" s="154" t="s">
        <v>3830</v>
      </c>
      <c r="C302" s="690" t="s">
        <v>3050</v>
      </c>
      <c r="D302" s="428">
        <v>4580000.0</v>
      </c>
      <c r="E302" s="159" t="s">
        <v>2879</v>
      </c>
      <c r="F302" s="691">
        <v>8.9300005538E10</v>
      </c>
      <c r="G302" s="532" t="s">
        <v>2875</v>
      </c>
      <c r="H302" s="532" t="s">
        <v>2875</v>
      </c>
      <c r="I302" s="532" t="s">
        <v>2875</v>
      </c>
      <c r="J302" s="532" t="s">
        <v>2875</v>
      </c>
      <c r="K302" s="532" t="s">
        <v>2875</v>
      </c>
      <c r="L302" s="532" t="s">
        <v>2875</v>
      </c>
      <c r="M302" s="532" t="s">
        <v>2875</v>
      </c>
      <c r="N302" s="532" t="s">
        <v>2875</v>
      </c>
      <c r="O302" s="226"/>
      <c r="P302" s="156"/>
      <c r="Q302" s="479"/>
      <c r="R302" s="41"/>
      <c r="S302" s="41"/>
      <c r="T302" s="468"/>
      <c r="U302" s="468"/>
      <c r="V302" s="468"/>
      <c r="W302" s="468"/>
      <c r="X302" s="468"/>
      <c r="Y302" s="468"/>
      <c r="Z302" s="468"/>
      <c r="AA302" s="468"/>
      <c r="AB302" s="468"/>
      <c r="AC302" s="468"/>
      <c r="AD302" s="468"/>
      <c r="AE302" s="468"/>
      <c r="AF302" s="468"/>
      <c r="AG302" s="468"/>
      <c r="AH302" s="468"/>
      <c r="AI302" s="468"/>
      <c r="AJ302" s="468"/>
      <c r="AK302" s="468"/>
      <c r="AL302" s="468"/>
      <c r="AM302" s="468"/>
      <c r="AN302" s="468"/>
      <c r="AO302" s="468"/>
      <c r="AP302" s="468"/>
    </row>
    <row r="303">
      <c r="A303" s="426">
        <v>263.0</v>
      </c>
      <c r="B303" s="121" t="s">
        <v>3831</v>
      </c>
      <c r="C303" s="588" t="s">
        <v>3050</v>
      </c>
      <c r="D303" s="587">
        <v>4580000.0</v>
      </c>
      <c r="E303" s="108" t="s">
        <v>3719</v>
      </c>
      <c r="F303" s="695">
        <v>4.6200012644E10</v>
      </c>
      <c r="G303" s="535" t="s">
        <v>2495</v>
      </c>
      <c r="H303" s="226"/>
      <c r="I303" s="535" t="s">
        <v>2495</v>
      </c>
      <c r="J303" s="226"/>
      <c r="K303" s="535" t="s">
        <v>2495</v>
      </c>
      <c r="L303" s="535" t="s">
        <v>2495</v>
      </c>
      <c r="M303" s="532" t="s">
        <v>2875</v>
      </c>
      <c r="N303" s="226"/>
      <c r="O303" s="178" t="s">
        <v>3826</v>
      </c>
      <c r="P303" s="158" t="s">
        <v>3772</v>
      </c>
      <c r="Q303" s="479"/>
      <c r="R303" s="84"/>
      <c r="S303" s="84"/>
      <c r="T303" s="474"/>
      <c r="U303" s="474"/>
      <c r="V303" s="474"/>
      <c r="W303" s="474"/>
      <c r="X303" s="474"/>
      <c r="Y303" s="474"/>
      <c r="Z303" s="474"/>
      <c r="AA303" s="474"/>
      <c r="AB303" s="474"/>
      <c r="AC303" s="474"/>
      <c r="AD303" s="474"/>
      <c r="AE303" s="474"/>
      <c r="AF303" s="474"/>
      <c r="AG303" s="474"/>
      <c r="AH303" s="474"/>
      <c r="AI303" s="474"/>
      <c r="AJ303" s="474"/>
      <c r="AK303" s="474"/>
      <c r="AL303" s="474"/>
      <c r="AM303" s="474"/>
      <c r="AN303" s="474"/>
      <c r="AO303" s="474"/>
      <c r="AP303" s="474"/>
    </row>
    <row r="304">
      <c r="A304" s="426">
        <v>264.0</v>
      </c>
      <c r="B304" s="121" t="s">
        <v>3832</v>
      </c>
      <c r="C304" s="496" t="s">
        <v>104</v>
      </c>
      <c r="D304" s="587">
        <v>6380000.0</v>
      </c>
      <c r="E304" s="120" t="s">
        <v>3833</v>
      </c>
      <c r="F304" s="696" t="s">
        <v>3834</v>
      </c>
      <c r="G304" s="597" t="s">
        <v>2495</v>
      </c>
      <c r="H304" s="535" t="s">
        <v>2495</v>
      </c>
      <c r="I304" s="535" t="s">
        <v>2495</v>
      </c>
      <c r="J304" s="535" t="s">
        <v>2495</v>
      </c>
      <c r="K304" s="226"/>
      <c r="L304" s="535" t="s">
        <v>2495</v>
      </c>
      <c r="M304" s="535" t="s">
        <v>2495</v>
      </c>
      <c r="N304" s="226"/>
      <c r="O304" s="226"/>
      <c r="P304" s="158" t="s">
        <v>2899</v>
      </c>
      <c r="Q304" s="479"/>
      <c r="R304" s="84"/>
      <c r="S304" s="84"/>
      <c r="T304" s="474"/>
      <c r="U304" s="474"/>
      <c r="V304" s="474"/>
      <c r="W304" s="474"/>
      <c r="X304" s="474"/>
      <c r="Y304" s="474"/>
      <c r="Z304" s="474"/>
      <c r="AA304" s="474"/>
      <c r="AB304" s="474"/>
      <c r="AC304" s="474"/>
      <c r="AD304" s="474"/>
      <c r="AE304" s="474"/>
      <c r="AF304" s="474"/>
      <c r="AG304" s="474"/>
      <c r="AH304" s="474"/>
      <c r="AI304" s="474"/>
      <c r="AJ304" s="474"/>
      <c r="AK304" s="474"/>
      <c r="AL304" s="474"/>
      <c r="AM304" s="474"/>
      <c r="AN304" s="474"/>
      <c r="AO304" s="474"/>
      <c r="AP304" s="474"/>
    </row>
    <row r="305">
      <c r="A305" s="426">
        <v>265.0</v>
      </c>
      <c r="B305" s="121" t="s">
        <v>3835</v>
      </c>
      <c r="C305" s="496" t="s">
        <v>104</v>
      </c>
      <c r="D305" s="587">
        <v>6380000.0</v>
      </c>
      <c r="E305" s="120" t="s">
        <v>3836</v>
      </c>
      <c r="F305" s="157" t="s">
        <v>3837</v>
      </c>
      <c r="G305" s="158" t="s">
        <v>2495</v>
      </c>
      <c r="H305" s="158" t="s">
        <v>2495</v>
      </c>
      <c r="I305" s="156"/>
      <c r="J305" s="158" t="s">
        <v>2495</v>
      </c>
      <c r="K305" s="156"/>
      <c r="L305" s="158" t="s">
        <v>2495</v>
      </c>
      <c r="M305" s="158" t="s">
        <v>2495</v>
      </c>
      <c r="N305" s="156"/>
      <c r="O305" s="178" t="s">
        <v>3838</v>
      </c>
      <c r="P305" s="158" t="s">
        <v>2899</v>
      </c>
      <c r="Q305" s="479"/>
      <c r="R305" s="84"/>
      <c r="S305" s="84"/>
      <c r="T305" s="474"/>
      <c r="U305" s="474"/>
      <c r="V305" s="474"/>
      <c r="W305" s="474"/>
      <c r="X305" s="474"/>
      <c r="Y305" s="474"/>
      <c r="Z305" s="474"/>
      <c r="AA305" s="474"/>
      <c r="AB305" s="474"/>
      <c r="AC305" s="474"/>
      <c r="AD305" s="474"/>
      <c r="AE305" s="474"/>
      <c r="AF305" s="474"/>
      <c r="AG305" s="474"/>
      <c r="AH305" s="474"/>
      <c r="AI305" s="474"/>
      <c r="AJ305" s="474"/>
      <c r="AK305" s="474"/>
      <c r="AL305" s="474"/>
      <c r="AM305" s="474"/>
      <c r="AN305" s="474"/>
      <c r="AO305" s="474"/>
      <c r="AP305" s="474"/>
    </row>
    <row r="306">
      <c r="A306" s="426">
        <v>266.0</v>
      </c>
      <c r="B306" s="121" t="s">
        <v>1938</v>
      </c>
      <c r="C306" s="513" t="s">
        <v>2940</v>
      </c>
      <c r="D306" s="587">
        <v>6380000.0</v>
      </c>
      <c r="E306" s="120" t="s">
        <v>3839</v>
      </c>
      <c r="F306" s="157" t="s">
        <v>3840</v>
      </c>
      <c r="G306" s="158" t="s">
        <v>2495</v>
      </c>
      <c r="H306" s="158" t="s">
        <v>2495</v>
      </c>
      <c r="I306" s="156"/>
      <c r="J306" s="158" t="s">
        <v>2495</v>
      </c>
      <c r="K306" s="156"/>
      <c r="L306" s="158" t="s">
        <v>2495</v>
      </c>
      <c r="M306" s="158" t="s">
        <v>2495</v>
      </c>
      <c r="N306" s="156"/>
      <c r="O306" s="178" t="s">
        <v>3841</v>
      </c>
      <c r="P306" s="158" t="s">
        <v>2899</v>
      </c>
      <c r="Q306" s="479"/>
      <c r="R306" s="84"/>
      <c r="S306" s="84"/>
      <c r="T306" s="474"/>
      <c r="U306" s="474"/>
      <c r="V306" s="474"/>
      <c r="W306" s="474"/>
      <c r="X306" s="474"/>
      <c r="Y306" s="474"/>
      <c r="Z306" s="474"/>
      <c r="AA306" s="474"/>
      <c r="AB306" s="474"/>
      <c r="AC306" s="474"/>
      <c r="AD306" s="474"/>
      <c r="AE306" s="474"/>
      <c r="AF306" s="474"/>
      <c r="AG306" s="474"/>
      <c r="AH306" s="474"/>
      <c r="AI306" s="474"/>
      <c r="AJ306" s="474"/>
      <c r="AK306" s="474"/>
      <c r="AL306" s="474"/>
      <c r="AM306" s="474"/>
      <c r="AN306" s="474"/>
      <c r="AO306" s="474"/>
      <c r="AP306" s="474"/>
    </row>
    <row r="307">
      <c r="A307" s="458"/>
      <c r="B307" s="697"/>
      <c r="C307" s="698"/>
      <c r="D307" s="468"/>
      <c r="E307" s="468"/>
      <c r="F307" s="468"/>
      <c r="G307" s="462"/>
      <c r="H307" s="462"/>
      <c r="I307" s="462"/>
      <c r="J307" s="462"/>
      <c r="K307" s="462"/>
      <c r="L307" s="462"/>
      <c r="M307" s="462"/>
      <c r="N307" s="462"/>
      <c r="O307" s="229"/>
      <c r="P307" s="86"/>
      <c r="Q307" s="465"/>
      <c r="R307" s="12"/>
      <c r="S307" s="12"/>
      <c r="T307" s="468"/>
      <c r="U307" s="468"/>
      <c r="V307" s="468"/>
      <c r="W307" s="468"/>
      <c r="X307" s="468"/>
      <c r="Y307" s="468"/>
      <c r="Z307" s="468"/>
      <c r="AA307" s="468"/>
      <c r="AB307" s="468"/>
      <c r="AC307" s="468"/>
      <c r="AD307" s="468"/>
      <c r="AE307" s="468"/>
      <c r="AF307" s="468"/>
      <c r="AG307" s="468"/>
      <c r="AH307" s="468"/>
      <c r="AI307" s="468"/>
      <c r="AJ307" s="468"/>
      <c r="AK307" s="468"/>
      <c r="AL307" s="468"/>
      <c r="AM307" s="468"/>
      <c r="AN307" s="468"/>
      <c r="AO307" s="468"/>
      <c r="AP307" s="468"/>
    </row>
    <row r="308">
      <c r="A308" s="458"/>
      <c r="B308" s="697"/>
      <c r="C308" s="698"/>
      <c r="D308" s="468"/>
      <c r="E308" s="468"/>
      <c r="F308" s="468"/>
      <c r="G308" s="462"/>
      <c r="H308" s="462"/>
      <c r="I308" s="462"/>
      <c r="J308" s="462"/>
      <c r="K308" s="462"/>
      <c r="L308" s="462"/>
      <c r="M308" s="462"/>
      <c r="N308" s="462"/>
      <c r="O308" s="229"/>
      <c r="P308" s="86"/>
      <c r="Q308" s="465"/>
      <c r="R308" s="12"/>
      <c r="S308" s="12"/>
      <c r="T308" s="468"/>
      <c r="U308" s="468"/>
      <c r="V308" s="468"/>
      <c r="W308" s="468"/>
      <c r="X308" s="468"/>
      <c r="Y308" s="468"/>
      <c r="Z308" s="468"/>
      <c r="AA308" s="468"/>
      <c r="AB308" s="468"/>
      <c r="AC308" s="468"/>
      <c r="AD308" s="468"/>
      <c r="AE308" s="468"/>
      <c r="AF308" s="468"/>
      <c r="AG308" s="468"/>
      <c r="AH308" s="468"/>
      <c r="AI308" s="468"/>
      <c r="AJ308" s="468"/>
      <c r="AK308" s="468"/>
      <c r="AL308" s="468"/>
      <c r="AM308" s="468"/>
      <c r="AN308" s="468"/>
      <c r="AO308" s="468"/>
      <c r="AP308" s="468"/>
    </row>
    <row r="309">
      <c r="A309" s="699"/>
      <c r="B309" s="700"/>
      <c r="C309" s="700"/>
      <c r="D309" s="700"/>
      <c r="E309" s="700"/>
      <c r="F309" s="700"/>
      <c r="G309" s="700"/>
      <c r="H309" s="700"/>
      <c r="I309" s="700"/>
      <c r="J309" s="700"/>
      <c r="K309" s="700"/>
      <c r="L309" s="700"/>
      <c r="M309" s="700"/>
      <c r="N309" s="700"/>
      <c r="O309" s="700"/>
      <c r="P309" s="700"/>
      <c r="Q309" s="700"/>
      <c r="R309" s="700"/>
      <c r="S309" s="701"/>
      <c r="T309" s="468"/>
      <c r="U309" s="468"/>
      <c r="V309" s="468"/>
      <c r="W309" s="468"/>
      <c r="X309" s="468"/>
      <c r="Y309" s="468"/>
      <c r="Z309" s="468"/>
      <c r="AA309" s="468"/>
      <c r="AB309" s="468"/>
      <c r="AC309" s="468"/>
      <c r="AD309" s="468"/>
      <c r="AE309" s="468"/>
      <c r="AF309" s="468"/>
      <c r="AG309" s="468"/>
      <c r="AH309" s="468"/>
      <c r="AI309" s="468"/>
      <c r="AJ309" s="468"/>
      <c r="AK309" s="468"/>
      <c r="AL309" s="468"/>
      <c r="AM309" s="468"/>
      <c r="AN309" s="468"/>
      <c r="AO309" s="468"/>
      <c r="AP309" s="468"/>
    </row>
    <row r="310">
      <c r="A310" s="702"/>
      <c r="B310" s="703"/>
      <c r="C310" s="703"/>
      <c r="D310" s="703"/>
      <c r="E310" s="703"/>
      <c r="F310" s="703"/>
      <c r="G310" s="703"/>
      <c r="H310" s="703"/>
      <c r="I310" s="703"/>
      <c r="J310" s="703"/>
      <c r="K310" s="703"/>
      <c r="L310" s="703"/>
      <c r="M310" s="703"/>
      <c r="N310" s="703"/>
      <c r="O310" s="703"/>
      <c r="P310" s="703"/>
      <c r="Q310" s="703"/>
      <c r="R310" s="703"/>
      <c r="S310" s="704"/>
      <c r="T310" s="468"/>
      <c r="U310" s="468"/>
      <c r="V310" s="468"/>
      <c r="W310" s="468"/>
      <c r="X310" s="468"/>
      <c r="Y310" s="468"/>
      <c r="Z310" s="468"/>
      <c r="AA310" s="468"/>
      <c r="AB310" s="468"/>
      <c r="AC310" s="468"/>
      <c r="AD310" s="468"/>
      <c r="AE310" s="468"/>
      <c r="AF310" s="468"/>
      <c r="AG310" s="468"/>
      <c r="AH310" s="468"/>
      <c r="AI310" s="468"/>
      <c r="AJ310" s="468"/>
      <c r="AK310" s="468"/>
      <c r="AL310" s="468"/>
      <c r="AM310" s="468"/>
      <c r="AN310" s="468"/>
      <c r="AO310" s="468"/>
      <c r="AP310" s="468"/>
    </row>
    <row r="311">
      <c r="A311" s="705"/>
      <c r="B311" s="706"/>
      <c r="C311" s="706"/>
      <c r="D311" s="706"/>
      <c r="E311" s="706"/>
      <c r="F311" s="706"/>
      <c r="G311" s="706"/>
      <c r="H311" s="706"/>
      <c r="I311" s="706"/>
      <c r="J311" s="706"/>
      <c r="K311" s="706"/>
      <c r="L311" s="706"/>
      <c r="M311" s="706"/>
      <c r="N311" s="706"/>
      <c r="O311" s="706"/>
      <c r="P311" s="706"/>
      <c r="Q311" s="706"/>
      <c r="R311" s="706"/>
      <c r="S311" s="706"/>
      <c r="T311" s="468"/>
      <c r="U311" s="468"/>
      <c r="V311" s="468"/>
      <c r="W311" s="468"/>
      <c r="X311" s="468"/>
      <c r="Y311" s="468"/>
      <c r="Z311" s="468"/>
      <c r="AA311" s="468"/>
      <c r="AB311" s="468"/>
      <c r="AC311" s="468"/>
      <c r="AD311" s="468"/>
      <c r="AE311" s="468"/>
      <c r="AF311" s="468"/>
      <c r="AG311" s="468"/>
      <c r="AH311" s="468"/>
      <c r="AI311" s="468"/>
      <c r="AJ311" s="468"/>
      <c r="AK311" s="468"/>
      <c r="AL311" s="468"/>
      <c r="AM311" s="468"/>
      <c r="AN311" s="468"/>
      <c r="AO311" s="468"/>
      <c r="AP311" s="468"/>
    </row>
    <row r="312">
      <c r="A312" s="120">
        <v>1.0</v>
      </c>
      <c r="B312" s="121" t="s">
        <v>3842</v>
      </c>
      <c r="C312" s="591" t="s">
        <v>2992</v>
      </c>
      <c r="D312" s="587">
        <v>4580000.0</v>
      </c>
      <c r="E312" s="108" t="s">
        <v>3719</v>
      </c>
      <c r="F312" s="157" t="s">
        <v>3843</v>
      </c>
      <c r="G312" s="532" t="s">
        <v>2875</v>
      </c>
      <c r="H312" s="532" t="s">
        <v>2875</v>
      </c>
      <c r="I312" s="532" t="s">
        <v>2875</v>
      </c>
      <c r="J312" s="532" t="s">
        <v>2875</v>
      </c>
      <c r="K312" s="532" t="s">
        <v>2875</v>
      </c>
      <c r="L312" s="532" t="s">
        <v>2875</v>
      </c>
      <c r="M312" s="532" t="s">
        <v>2875</v>
      </c>
      <c r="N312" s="532" t="s">
        <v>2875</v>
      </c>
      <c r="O312" s="226"/>
      <c r="P312" s="156"/>
      <c r="Q312" s="479"/>
      <c r="R312" s="84"/>
      <c r="S312" s="84"/>
      <c r="T312" s="474"/>
      <c r="U312" s="474"/>
      <c r="V312" s="474"/>
      <c r="W312" s="474"/>
      <c r="X312" s="474"/>
      <c r="Y312" s="474"/>
      <c r="Z312" s="474"/>
      <c r="AA312" s="474"/>
      <c r="AB312" s="474"/>
      <c r="AC312" s="474"/>
      <c r="AD312" s="474"/>
      <c r="AE312" s="474"/>
      <c r="AF312" s="474"/>
      <c r="AG312" s="474"/>
      <c r="AH312" s="474"/>
      <c r="AI312" s="474"/>
      <c r="AJ312" s="474"/>
      <c r="AK312" s="474"/>
      <c r="AL312" s="474"/>
      <c r="AM312" s="474"/>
      <c r="AN312" s="474"/>
      <c r="AO312" s="474"/>
      <c r="AP312" s="474"/>
    </row>
    <row r="313">
      <c r="A313" s="227">
        <v>2.0</v>
      </c>
      <c r="B313" s="121" t="s">
        <v>3844</v>
      </c>
      <c r="C313" s="591" t="s">
        <v>2992</v>
      </c>
      <c r="D313" s="587">
        <v>4580000.0</v>
      </c>
      <c r="E313" s="108" t="s">
        <v>3719</v>
      </c>
      <c r="F313" s="157" t="s">
        <v>3845</v>
      </c>
      <c r="G313" s="158" t="s">
        <v>2495</v>
      </c>
      <c r="H313" s="532" t="s">
        <v>2875</v>
      </c>
      <c r="I313" s="158" t="s">
        <v>2495</v>
      </c>
      <c r="J313" s="532" t="s">
        <v>2875</v>
      </c>
      <c r="K313" s="158" t="s">
        <v>2495</v>
      </c>
      <c r="L313" s="158" t="s">
        <v>2495</v>
      </c>
      <c r="M313" s="532" t="s">
        <v>2875</v>
      </c>
      <c r="N313" s="532" t="s">
        <v>2875</v>
      </c>
      <c r="O313" s="178" t="s">
        <v>3846</v>
      </c>
      <c r="P313" s="158" t="s">
        <v>3847</v>
      </c>
      <c r="Q313" s="479"/>
      <c r="R313" s="84"/>
      <c r="S313" s="84"/>
      <c r="T313" s="474"/>
      <c r="U313" s="474"/>
      <c r="V313" s="474"/>
      <c r="W313" s="474"/>
      <c r="X313" s="474"/>
      <c r="Y313" s="474"/>
      <c r="Z313" s="474"/>
      <c r="AA313" s="474"/>
      <c r="AB313" s="474"/>
      <c r="AC313" s="474"/>
      <c r="AD313" s="474"/>
      <c r="AE313" s="474"/>
      <c r="AF313" s="474"/>
      <c r="AG313" s="474"/>
      <c r="AH313" s="474"/>
      <c r="AI313" s="474"/>
      <c r="AJ313" s="474"/>
      <c r="AK313" s="474"/>
      <c r="AL313" s="474"/>
      <c r="AM313" s="474"/>
      <c r="AN313" s="474"/>
      <c r="AO313" s="474"/>
      <c r="AP313" s="474"/>
    </row>
    <row r="314">
      <c r="A314" s="120">
        <v>3.0</v>
      </c>
      <c r="B314" s="121" t="s">
        <v>3848</v>
      </c>
      <c r="C314" s="591" t="s">
        <v>2992</v>
      </c>
      <c r="D314" s="587">
        <v>4580000.0</v>
      </c>
      <c r="E314" s="108" t="s">
        <v>3719</v>
      </c>
      <c r="F314" s="696" t="s">
        <v>3849</v>
      </c>
      <c r="G314" s="158" t="s">
        <v>2495</v>
      </c>
      <c r="H314" s="158" t="s">
        <v>2495</v>
      </c>
      <c r="I314" s="158" t="s">
        <v>2495</v>
      </c>
      <c r="J314" s="158" t="s">
        <v>2495</v>
      </c>
      <c r="K314" s="158" t="s">
        <v>2495</v>
      </c>
      <c r="L314" s="532" t="s">
        <v>2875</v>
      </c>
      <c r="M314" s="532" t="s">
        <v>2875</v>
      </c>
      <c r="N314" s="158"/>
      <c r="O314" s="178" t="s">
        <v>3826</v>
      </c>
      <c r="P314" s="158" t="s">
        <v>3772</v>
      </c>
      <c r="Q314" s="479"/>
      <c r="R314" s="84"/>
      <c r="S314" s="84"/>
      <c r="T314" s="474"/>
      <c r="U314" s="474"/>
      <c r="V314" s="474"/>
      <c r="W314" s="474"/>
      <c r="X314" s="474"/>
      <c r="Y314" s="474"/>
      <c r="Z314" s="474"/>
      <c r="AA314" s="474"/>
      <c r="AB314" s="474"/>
      <c r="AC314" s="474"/>
      <c r="AD314" s="474"/>
      <c r="AE314" s="474"/>
      <c r="AF314" s="474"/>
      <c r="AG314" s="474"/>
      <c r="AH314" s="474"/>
      <c r="AI314" s="474"/>
      <c r="AJ314" s="474"/>
      <c r="AK314" s="474"/>
      <c r="AL314" s="474"/>
      <c r="AM314" s="474"/>
      <c r="AN314" s="474"/>
      <c r="AO314" s="474"/>
      <c r="AP314" s="474"/>
    </row>
    <row r="315">
      <c r="A315" s="227">
        <v>4.0</v>
      </c>
      <c r="B315" s="121" t="s">
        <v>3850</v>
      </c>
      <c r="C315" s="496" t="s">
        <v>104</v>
      </c>
      <c r="D315" s="587">
        <v>6380000.0</v>
      </c>
      <c r="E315" s="120" t="s">
        <v>3851</v>
      </c>
      <c r="F315" s="168" t="s">
        <v>3852</v>
      </c>
      <c r="G315" s="535" t="s">
        <v>2495</v>
      </c>
      <c r="H315" s="535" t="s">
        <v>2495</v>
      </c>
      <c r="I315" s="156"/>
      <c r="J315" s="535" t="s">
        <v>2495</v>
      </c>
      <c r="K315" s="156"/>
      <c r="L315" s="535" t="s">
        <v>2495</v>
      </c>
      <c r="M315" s="535" t="s">
        <v>2495</v>
      </c>
      <c r="N315" s="156"/>
      <c r="O315" s="226"/>
      <c r="P315" s="158" t="s">
        <v>2899</v>
      </c>
      <c r="Q315" s="479"/>
      <c r="R315" s="84"/>
      <c r="S315" s="84"/>
      <c r="T315" s="474"/>
      <c r="U315" s="474"/>
      <c r="V315" s="474"/>
      <c r="W315" s="474"/>
      <c r="X315" s="474"/>
      <c r="Y315" s="474"/>
      <c r="Z315" s="474"/>
      <c r="AA315" s="474"/>
      <c r="AB315" s="474"/>
      <c r="AC315" s="474"/>
      <c r="AD315" s="474"/>
      <c r="AE315" s="474"/>
      <c r="AF315" s="474"/>
      <c r="AG315" s="474"/>
      <c r="AH315" s="474"/>
      <c r="AI315" s="474"/>
      <c r="AJ315" s="474"/>
      <c r="AK315" s="474"/>
      <c r="AL315" s="474"/>
      <c r="AM315" s="474"/>
      <c r="AN315" s="474"/>
      <c r="AO315" s="474"/>
      <c r="AP315" s="474"/>
    </row>
    <row r="316">
      <c r="A316" s="120">
        <v>5.0</v>
      </c>
      <c r="B316" s="121" t="s">
        <v>3853</v>
      </c>
      <c r="C316" s="513" t="s">
        <v>2940</v>
      </c>
      <c r="D316" s="587">
        <v>6380000.0</v>
      </c>
      <c r="E316" s="120" t="s">
        <v>3854</v>
      </c>
      <c r="F316" s="168" t="s">
        <v>3855</v>
      </c>
      <c r="G316" s="158" t="s">
        <v>2495</v>
      </c>
      <c r="H316" s="156"/>
      <c r="I316" s="158" t="s">
        <v>2495</v>
      </c>
      <c r="J316" s="158" t="s">
        <v>2495</v>
      </c>
      <c r="K316" s="158" t="s">
        <v>2495</v>
      </c>
      <c r="L316" s="158" t="s">
        <v>2495</v>
      </c>
      <c r="M316" s="158" t="s">
        <v>2495</v>
      </c>
      <c r="N316" s="156"/>
      <c r="O316" s="178" t="s">
        <v>3856</v>
      </c>
      <c r="P316" s="158" t="s">
        <v>2899</v>
      </c>
      <c r="Q316" s="479"/>
      <c r="R316" s="84"/>
      <c r="S316" s="84"/>
      <c r="T316" s="474"/>
      <c r="U316" s="474"/>
      <c r="V316" s="474"/>
      <c r="W316" s="474"/>
      <c r="X316" s="474"/>
      <c r="Y316" s="474"/>
      <c r="Z316" s="474"/>
      <c r="AA316" s="474"/>
      <c r="AB316" s="474"/>
      <c r="AC316" s="474"/>
      <c r="AD316" s="474"/>
      <c r="AE316" s="474"/>
      <c r="AF316" s="474"/>
      <c r="AG316" s="474"/>
      <c r="AH316" s="474"/>
      <c r="AI316" s="474"/>
      <c r="AJ316" s="474"/>
      <c r="AK316" s="474"/>
      <c r="AL316" s="474"/>
      <c r="AM316" s="474"/>
      <c r="AN316" s="474"/>
      <c r="AO316" s="474"/>
      <c r="AP316" s="474"/>
    </row>
    <row r="317">
      <c r="A317" s="227">
        <v>6.0</v>
      </c>
      <c r="B317" s="568" t="s">
        <v>3857</v>
      </c>
      <c r="C317" s="496" t="s">
        <v>104</v>
      </c>
      <c r="D317" s="587">
        <v>3230000.0</v>
      </c>
      <c r="E317" s="120" t="s">
        <v>3858</v>
      </c>
      <c r="F317" s="157" t="s">
        <v>3859</v>
      </c>
      <c r="G317" s="158" t="s">
        <v>2495</v>
      </c>
      <c r="H317" s="158" t="s">
        <v>2495</v>
      </c>
      <c r="I317" s="158" t="s">
        <v>2495</v>
      </c>
      <c r="J317" s="158" t="s">
        <v>2495</v>
      </c>
      <c r="K317" s="156"/>
      <c r="L317" s="158" t="s">
        <v>2495</v>
      </c>
      <c r="M317" s="158" t="s">
        <v>2495</v>
      </c>
      <c r="N317" s="156"/>
      <c r="O317" s="178" t="s">
        <v>3860</v>
      </c>
      <c r="P317" s="158" t="s">
        <v>2899</v>
      </c>
      <c r="Q317" s="479"/>
      <c r="R317" s="84"/>
      <c r="S317" s="84"/>
      <c r="T317" s="474"/>
      <c r="U317" s="474"/>
      <c r="V317" s="474"/>
      <c r="W317" s="474"/>
      <c r="X317" s="474"/>
      <c r="Y317" s="474"/>
      <c r="Z317" s="474"/>
      <c r="AA317" s="474"/>
      <c r="AB317" s="474"/>
      <c r="AC317" s="474"/>
      <c r="AD317" s="474"/>
      <c r="AE317" s="474"/>
      <c r="AF317" s="474"/>
      <c r="AG317" s="474"/>
      <c r="AH317" s="474"/>
      <c r="AI317" s="474"/>
      <c r="AJ317" s="474"/>
      <c r="AK317" s="474"/>
      <c r="AL317" s="474"/>
      <c r="AM317" s="474"/>
      <c r="AN317" s="474"/>
      <c r="AO317" s="474"/>
      <c r="AP317" s="474"/>
    </row>
    <row r="318">
      <c r="A318" s="120">
        <v>7.0</v>
      </c>
      <c r="B318" s="121" t="s">
        <v>3861</v>
      </c>
      <c r="C318" s="496" t="s">
        <v>104</v>
      </c>
      <c r="D318" s="587">
        <v>3230000.0</v>
      </c>
      <c r="E318" s="120" t="s">
        <v>3862</v>
      </c>
      <c r="F318" s="168" t="s">
        <v>3863</v>
      </c>
      <c r="G318" s="227" t="s">
        <v>2495</v>
      </c>
      <c r="H318" s="227" t="s">
        <v>2495</v>
      </c>
      <c r="I318" s="120"/>
      <c r="J318" s="227" t="s">
        <v>2495</v>
      </c>
      <c r="K318" s="120"/>
      <c r="L318" s="227" t="s">
        <v>2495</v>
      </c>
      <c r="M318" s="227" t="s">
        <v>2495</v>
      </c>
      <c r="N318" s="120"/>
      <c r="O318" s="178"/>
      <c r="P318" s="158" t="s">
        <v>2899</v>
      </c>
      <c r="Q318" s="479"/>
      <c r="R318" s="84"/>
      <c r="S318" s="84"/>
      <c r="T318" s="474"/>
      <c r="U318" s="474"/>
      <c r="V318" s="474"/>
      <c r="W318" s="474"/>
      <c r="X318" s="474"/>
      <c r="Y318" s="474"/>
      <c r="Z318" s="474"/>
      <c r="AA318" s="474"/>
      <c r="AB318" s="474"/>
      <c r="AC318" s="474"/>
      <c r="AD318" s="474"/>
      <c r="AE318" s="474"/>
      <c r="AF318" s="474"/>
      <c r="AG318" s="474"/>
      <c r="AH318" s="474"/>
      <c r="AI318" s="474"/>
      <c r="AJ318" s="474"/>
      <c r="AK318" s="474"/>
      <c r="AL318" s="474"/>
      <c r="AM318" s="474"/>
      <c r="AN318" s="474"/>
      <c r="AO318" s="474"/>
      <c r="AP318" s="474"/>
    </row>
    <row r="319">
      <c r="A319" s="227">
        <v>8.0</v>
      </c>
      <c r="B319" s="572" t="s">
        <v>3864</v>
      </c>
      <c r="C319" s="591" t="s">
        <v>2992</v>
      </c>
      <c r="D319" s="587">
        <v>6380000.0</v>
      </c>
      <c r="E319" s="120" t="s">
        <v>3865</v>
      </c>
      <c r="F319" s="168" t="s">
        <v>3866</v>
      </c>
      <c r="G319" s="532" t="s">
        <v>2875</v>
      </c>
      <c r="H319" s="532" t="s">
        <v>2875</v>
      </c>
      <c r="I319" s="532" t="s">
        <v>2875</v>
      </c>
      <c r="J319" s="532" t="s">
        <v>2875</v>
      </c>
      <c r="K319" s="532" t="s">
        <v>2875</v>
      </c>
      <c r="L319" s="532" t="s">
        <v>2875</v>
      </c>
      <c r="M319" s="532" t="s">
        <v>2875</v>
      </c>
      <c r="N319" s="532" t="s">
        <v>2875</v>
      </c>
      <c r="O319" s="226"/>
      <c r="P319" s="156"/>
      <c r="Q319" s="479"/>
      <c r="R319" s="84"/>
      <c r="S319" s="84"/>
      <c r="T319" s="474"/>
      <c r="U319" s="474"/>
      <c r="V319" s="474"/>
      <c r="W319" s="474"/>
      <c r="X319" s="474"/>
      <c r="Y319" s="474"/>
      <c r="Z319" s="474"/>
      <c r="AA319" s="474"/>
      <c r="AB319" s="474"/>
      <c r="AC319" s="474"/>
      <c r="AD319" s="474"/>
      <c r="AE319" s="474"/>
      <c r="AF319" s="474"/>
      <c r="AG319" s="474"/>
      <c r="AH319" s="474"/>
      <c r="AI319" s="474"/>
      <c r="AJ319" s="474"/>
      <c r="AK319" s="474"/>
      <c r="AL319" s="474"/>
      <c r="AM319" s="474"/>
      <c r="AN319" s="474"/>
      <c r="AO319" s="474"/>
      <c r="AP319" s="474"/>
    </row>
    <row r="320">
      <c r="A320" s="120">
        <v>9.0</v>
      </c>
      <c r="B320" s="572" t="s">
        <v>3867</v>
      </c>
      <c r="C320" s="591" t="s">
        <v>2992</v>
      </c>
      <c r="D320" s="587">
        <v>6380000.0</v>
      </c>
      <c r="E320" s="120" t="s">
        <v>3868</v>
      </c>
      <c r="F320" s="168" t="s">
        <v>3859</v>
      </c>
      <c r="G320" s="532" t="s">
        <v>2875</v>
      </c>
      <c r="H320" s="532" t="s">
        <v>2875</v>
      </c>
      <c r="I320" s="532" t="s">
        <v>2875</v>
      </c>
      <c r="J320" s="532" t="s">
        <v>2875</v>
      </c>
      <c r="K320" s="532" t="s">
        <v>2875</v>
      </c>
      <c r="L320" s="532" t="s">
        <v>2875</v>
      </c>
      <c r="M320" s="532" t="s">
        <v>2875</v>
      </c>
      <c r="N320" s="532" t="s">
        <v>2875</v>
      </c>
      <c r="O320" s="226"/>
      <c r="P320" s="156"/>
      <c r="Q320" s="479"/>
      <c r="R320" s="84"/>
      <c r="S320" s="84"/>
      <c r="T320" s="474"/>
      <c r="U320" s="474"/>
      <c r="V320" s="474"/>
      <c r="W320" s="474"/>
      <c r="X320" s="474"/>
      <c r="Y320" s="474"/>
      <c r="Z320" s="474"/>
      <c r="AA320" s="474"/>
      <c r="AB320" s="474"/>
      <c r="AC320" s="474"/>
      <c r="AD320" s="474"/>
      <c r="AE320" s="474"/>
      <c r="AF320" s="474"/>
      <c r="AG320" s="474"/>
      <c r="AH320" s="474"/>
      <c r="AI320" s="474"/>
      <c r="AJ320" s="474"/>
      <c r="AK320" s="474"/>
      <c r="AL320" s="474"/>
      <c r="AM320" s="474"/>
      <c r="AN320" s="474"/>
      <c r="AO320" s="474"/>
      <c r="AP320" s="474"/>
    </row>
    <row r="321">
      <c r="A321" s="227">
        <v>10.0</v>
      </c>
      <c r="B321" s="572" t="s">
        <v>3869</v>
      </c>
      <c r="C321" s="591" t="s">
        <v>2992</v>
      </c>
      <c r="D321" s="587">
        <v>6380000.0</v>
      </c>
      <c r="E321" s="120" t="s">
        <v>3870</v>
      </c>
      <c r="F321" s="223" t="s">
        <v>3871</v>
      </c>
      <c r="G321" s="532" t="s">
        <v>2875</v>
      </c>
      <c r="H321" s="532" t="s">
        <v>2875</v>
      </c>
      <c r="I321" s="532" t="s">
        <v>2875</v>
      </c>
      <c r="J321" s="532" t="s">
        <v>2875</v>
      </c>
      <c r="K321" s="532" t="s">
        <v>2875</v>
      </c>
      <c r="L321" s="532" t="s">
        <v>2875</v>
      </c>
      <c r="M321" s="532" t="s">
        <v>2875</v>
      </c>
      <c r="N321" s="532" t="s">
        <v>2875</v>
      </c>
      <c r="O321" s="226"/>
      <c r="P321" s="156"/>
      <c r="Q321" s="479"/>
      <c r="R321" s="84"/>
      <c r="S321" s="84"/>
      <c r="T321" s="474"/>
      <c r="U321" s="474"/>
      <c r="V321" s="474"/>
      <c r="W321" s="474"/>
      <c r="X321" s="474"/>
      <c r="Y321" s="474"/>
      <c r="Z321" s="474"/>
      <c r="AA321" s="474"/>
      <c r="AB321" s="474"/>
      <c r="AC321" s="474"/>
      <c r="AD321" s="474"/>
      <c r="AE321" s="474"/>
      <c r="AF321" s="474"/>
      <c r="AG321" s="474"/>
      <c r="AH321" s="474"/>
      <c r="AI321" s="474"/>
      <c r="AJ321" s="474"/>
      <c r="AK321" s="474"/>
      <c r="AL321" s="474"/>
      <c r="AM321" s="474"/>
      <c r="AN321" s="474"/>
      <c r="AO321" s="474"/>
      <c r="AP321" s="474"/>
    </row>
    <row r="322">
      <c r="A322" s="120">
        <v>11.0</v>
      </c>
      <c r="B322" s="572" t="s">
        <v>3872</v>
      </c>
      <c r="C322" s="496" t="s">
        <v>104</v>
      </c>
      <c r="D322" s="587">
        <v>6380000.0</v>
      </c>
      <c r="E322" s="120" t="s">
        <v>3873</v>
      </c>
      <c r="F322" s="168" t="s">
        <v>3874</v>
      </c>
      <c r="G322" s="158" t="s">
        <v>2495</v>
      </c>
      <c r="H322" s="156"/>
      <c r="I322" s="158" t="s">
        <v>2495</v>
      </c>
      <c r="J322" s="156"/>
      <c r="K322" s="158" t="s">
        <v>2495</v>
      </c>
      <c r="L322" s="158" t="s">
        <v>2495</v>
      </c>
      <c r="M322" s="532" t="s">
        <v>2875</v>
      </c>
      <c r="N322" s="156"/>
      <c r="O322" s="226"/>
      <c r="P322" s="158" t="s">
        <v>3875</v>
      </c>
      <c r="Q322" s="479"/>
      <c r="R322" s="84"/>
      <c r="S322" s="84"/>
      <c r="T322" s="474"/>
      <c r="U322" s="474"/>
      <c r="V322" s="474"/>
      <c r="W322" s="474"/>
      <c r="X322" s="474"/>
      <c r="Y322" s="474"/>
      <c r="Z322" s="474"/>
      <c r="AA322" s="474"/>
      <c r="AB322" s="474"/>
      <c r="AC322" s="474"/>
      <c r="AD322" s="474"/>
      <c r="AE322" s="474"/>
      <c r="AF322" s="474"/>
      <c r="AG322" s="474"/>
      <c r="AH322" s="474"/>
      <c r="AI322" s="474"/>
      <c r="AJ322" s="474"/>
      <c r="AK322" s="474"/>
      <c r="AL322" s="474"/>
      <c r="AM322" s="474"/>
      <c r="AN322" s="474"/>
      <c r="AO322" s="474"/>
      <c r="AP322" s="474"/>
    </row>
    <row r="323">
      <c r="A323" s="227">
        <v>12.0</v>
      </c>
      <c r="B323" s="572" t="s">
        <v>3876</v>
      </c>
      <c r="C323" s="591" t="s">
        <v>2992</v>
      </c>
      <c r="D323" s="587">
        <v>4580000.0</v>
      </c>
      <c r="E323" s="108" t="s">
        <v>3719</v>
      </c>
      <c r="F323" s="223" t="s">
        <v>3877</v>
      </c>
      <c r="G323" s="532" t="s">
        <v>2875</v>
      </c>
      <c r="H323" s="532" t="s">
        <v>2875</v>
      </c>
      <c r="I323" s="532" t="s">
        <v>2875</v>
      </c>
      <c r="J323" s="532" t="s">
        <v>2875</v>
      </c>
      <c r="K323" s="532" t="s">
        <v>2875</v>
      </c>
      <c r="L323" s="532" t="s">
        <v>2875</v>
      </c>
      <c r="M323" s="532" t="s">
        <v>2875</v>
      </c>
      <c r="N323" s="532" t="s">
        <v>2875</v>
      </c>
      <c r="O323" s="226"/>
      <c r="P323" s="156"/>
      <c r="Q323" s="479"/>
      <c r="R323" s="84"/>
      <c r="S323" s="84"/>
      <c r="T323" s="474"/>
      <c r="U323" s="474"/>
      <c r="V323" s="474"/>
      <c r="W323" s="474"/>
      <c r="X323" s="474"/>
      <c r="Y323" s="474"/>
      <c r="Z323" s="474"/>
      <c r="AA323" s="474"/>
      <c r="AB323" s="474"/>
      <c r="AC323" s="474"/>
      <c r="AD323" s="474"/>
      <c r="AE323" s="474"/>
      <c r="AF323" s="474"/>
      <c r="AG323" s="474"/>
      <c r="AH323" s="474"/>
      <c r="AI323" s="474"/>
      <c r="AJ323" s="474"/>
      <c r="AK323" s="474"/>
      <c r="AL323" s="474"/>
      <c r="AM323" s="474"/>
      <c r="AN323" s="474"/>
      <c r="AO323" s="474"/>
      <c r="AP323" s="474"/>
    </row>
    <row r="324">
      <c r="A324" s="120">
        <v>13.0</v>
      </c>
      <c r="B324" s="572" t="s">
        <v>3878</v>
      </c>
      <c r="C324" s="588" t="s">
        <v>3050</v>
      </c>
      <c r="D324" s="587">
        <v>3230000.0</v>
      </c>
      <c r="E324" s="120" t="s">
        <v>3879</v>
      </c>
      <c r="F324" s="223" t="s">
        <v>3880</v>
      </c>
      <c r="G324" s="158" t="s">
        <v>2495</v>
      </c>
      <c r="H324" s="156"/>
      <c r="I324" s="158" t="s">
        <v>2495</v>
      </c>
      <c r="J324" s="158" t="s">
        <v>2495</v>
      </c>
      <c r="K324" s="158" t="s">
        <v>2495</v>
      </c>
      <c r="L324" s="158" t="s">
        <v>2495</v>
      </c>
      <c r="M324" s="158" t="s">
        <v>2495</v>
      </c>
      <c r="N324" s="156"/>
      <c r="O324" s="178" t="s">
        <v>3881</v>
      </c>
      <c r="P324" s="158" t="s">
        <v>2899</v>
      </c>
      <c r="Q324" s="479"/>
      <c r="R324" s="84"/>
      <c r="S324" s="84"/>
      <c r="T324" s="474"/>
      <c r="U324" s="474"/>
      <c r="V324" s="474"/>
      <c r="W324" s="474"/>
      <c r="X324" s="474"/>
      <c r="Y324" s="474"/>
      <c r="Z324" s="474"/>
      <c r="AA324" s="474"/>
      <c r="AB324" s="474"/>
      <c r="AC324" s="474"/>
      <c r="AD324" s="474"/>
      <c r="AE324" s="474"/>
      <c r="AF324" s="474"/>
      <c r="AG324" s="474"/>
      <c r="AH324" s="474"/>
      <c r="AI324" s="474"/>
      <c r="AJ324" s="474"/>
      <c r="AK324" s="474"/>
      <c r="AL324" s="474"/>
      <c r="AM324" s="474"/>
      <c r="AN324" s="474"/>
      <c r="AO324" s="474"/>
      <c r="AP324" s="474"/>
    </row>
    <row r="325">
      <c r="A325" s="227">
        <v>14.0</v>
      </c>
      <c r="B325" s="572" t="s">
        <v>3882</v>
      </c>
      <c r="C325" s="513" t="s">
        <v>2940</v>
      </c>
      <c r="D325" s="587">
        <v>6380000.0</v>
      </c>
      <c r="E325" s="120" t="s">
        <v>3883</v>
      </c>
      <c r="F325" s="582"/>
      <c r="G325" s="532" t="s">
        <v>2875</v>
      </c>
      <c r="H325" s="532" t="s">
        <v>2875</v>
      </c>
      <c r="I325" s="532" t="s">
        <v>2875</v>
      </c>
      <c r="J325" s="532" t="s">
        <v>2875</v>
      </c>
      <c r="K325" s="532" t="s">
        <v>2875</v>
      </c>
      <c r="L325" s="532" t="s">
        <v>2875</v>
      </c>
      <c r="M325" s="532" t="s">
        <v>2875</v>
      </c>
      <c r="N325" s="532" t="s">
        <v>2875</v>
      </c>
      <c r="O325" s="226"/>
      <c r="P325" s="156"/>
      <c r="Q325" s="479"/>
      <c r="R325" s="84"/>
      <c r="S325" s="84"/>
      <c r="T325" s="474"/>
      <c r="U325" s="474"/>
      <c r="V325" s="474"/>
      <c r="W325" s="474"/>
      <c r="X325" s="474"/>
      <c r="Y325" s="474"/>
      <c r="Z325" s="474"/>
      <c r="AA325" s="474"/>
      <c r="AB325" s="474"/>
      <c r="AC325" s="474"/>
      <c r="AD325" s="474"/>
      <c r="AE325" s="474"/>
      <c r="AF325" s="474"/>
      <c r="AG325" s="474"/>
      <c r="AH325" s="474"/>
      <c r="AI325" s="474"/>
      <c r="AJ325" s="474"/>
      <c r="AK325" s="474"/>
      <c r="AL325" s="474"/>
      <c r="AM325" s="474"/>
      <c r="AN325" s="474"/>
      <c r="AO325" s="474"/>
      <c r="AP325" s="474"/>
    </row>
    <row r="326">
      <c r="A326" s="120">
        <v>15.0</v>
      </c>
      <c r="B326" s="572" t="s">
        <v>3884</v>
      </c>
      <c r="C326" s="496" t="s">
        <v>104</v>
      </c>
      <c r="D326" s="587">
        <v>6380000.0</v>
      </c>
      <c r="E326" s="120" t="s">
        <v>3885</v>
      </c>
      <c r="F326" s="582"/>
      <c r="G326" s="532" t="s">
        <v>2875</v>
      </c>
      <c r="H326" s="532" t="s">
        <v>2875</v>
      </c>
      <c r="I326" s="532" t="s">
        <v>2875</v>
      </c>
      <c r="J326" s="532" t="s">
        <v>2875</v>
      </c>
      <c r="K326" s="532" t="s">
        <v>2875</v>
      </c>
      <c r="L326" s="532" t="s">
        <v>2875</v>
      </c>
      <c r="M326" s="532" t="s">
        <v>2875</v>
      </c>
      <c r="N326" s="532" t="s">
        <v>2875</v>
      </c>
      <c r="O326" s="226"/>
      <c r="P326" s="156"/>
      <c r="Q326" s="479"/>
      <c r="R326" s="84"/>
      <c r="S326" s="84"/>
      <c r="T326" s="474"/>
      <c r="U326" s="474"/>
      <c r="V326" s="474"/>
      <c r="W326" s="474"/>
      <c r="X326" s="474"/>
      <c r="Y326" s="474"/>
      <c r="Z326" s="474"/>
      <c r="AA326" s="474"/>
      <c r="AB326" s="474"/>
      <c r="AC326" s="474"/>
      <c r="AD326" s="474"/>
      <c r="AE326" s="474"/>
      <c r="AF326" s="474"/>
      <c r="AG326" s="474"/>
      <c r="AH326" s="474"/>
      <c r="AI326" s="474"/>
      <c r="AJ326" s="474"/>
      <c r="AK326" s="474"/>
      <c r="AL326" s="474"/>
      <c r="AM326" s="474"/>
      <c r="AN326" s="474"/>
      <c r="AO326" s="474"/>
      <c r="AP326" s="474"/>
    </row>
    <row r="327">
      <c r="A327" s="227">
        <v>16.0</v>
      </c>
      <c r="B327" s="572" t="s">
        <v>3886</v>
      </c>
      <c r="C327" s="591" t="s">
        <v>2992</v>
      </c>
      <c r="D327" s="587">
        <v>2080000.0</v>
      </c>
      <c r="E327" s="108" t="s">
        <v>3719</v>
      </c>
      <c r="F327" s="474"/>
      <c r="G327" s="532" t="s">
        <v>2875</v>
      </c>
      <c r="H327" s="532" t="s">
        <v>2875</v>
      </c>
      <c r="I327" s="532" t="s">
        <v>2875</v>
      </c>
      <c r="J327" s="532" t="s">
        <v>2875</v>
      </c>
      <c r="K327" s="532" t="s">
        <v>2875</v>
      </c>
      <c r="L327" s="532" t="s">
        <v>2875</v>
      </c>
      <c r="M327" s="532" t="s">
        <v>2875</v>
      </c>
      <c r="N327" s="532" t="s">
        <v>2875</v>
      </c>
      <c r="O327" s="226"/>
      <c r="P327" s="156"/>
      <c r="Q327" s="479"/>
      <c r="R327" s="84"/>
      <c r="S327" s="84"/>
      <c r="T327" s="468"/>
      <c r="U327" s="468"/>
      <c r="V327" s="468"/>
      <c r="W327" s="468"/>
      <c r="X327" s="468"/>
      <c r="Y327" s="468"/>
      <c r="Z327" s="468"/>
      <c r="AA327" s="468"/>
      <c r="AB327" s="468"/>
      <c r="AC327" s="468"/>
      <c r="AD327" s="468"/>
      <c r="AE327" s="468"/>
      <c r="AF327" s="468"/>
      <c r="AG327" s="468"/>
      <c r="AH327" s="468"/>
      <c r="AI327" s="468"/>
      <c r="AJ327" s="468"/>
      <c r="AK327" s="468"/>
      <c r="AL327" s="468"/>
      <c r="AM327" s="468"/>
      <c r="AN327" s="468"/>
      <c r="AO327" s="468"/>
      <c r="AP327" s="468"/>
    </row>
    <row r="328">
      <c r="A328" s="120">
        <v>17.0</v>
      </c>
      <c r="B328" s="121" t="s">
        <v>3887</v>
      </c>
      <c r="C328" s="513" t="s">
        <v>2940</v>
      </c>
      <c r="D328" s="587">
        <v>3080000.0</v>
      </c>
      <c r="E328" s="120" t="s">
        <v>3888</v>
      </c>
      <c r="F328" s="474"/>
      <c r="G328" s="227" t="s">
        <v>2495</v>
      </c>
      <c r="H328" s="227" t="s">
        <v>2495</v>
      </c>
      <c r="I328" s="120"/>
      <c r="J328" s="227" t="s">
        <v>2495</v>
      </c>
      <c r="K328" s="120"/>
      <c r="L328" s="227" t="s">
        <v>2495</v>
      </c>
      <c r="M328" s="227" t="s">
        <v>2495</v>
      </c>
      <c r="N328" s="120"/>
      <c r="O328" s="178" t="s">
        <v>3889</v>
      </c>
      <c r="P328" s="158" t="s">
        <v>2899</v>
      </c>
      <c r="Q328" s="478" t="s">
        <v>3890</v>
      </c>
      <c r="R328" s="84"/>
      <c r="S328" s="84"/>
      <c r="T328" s="468"/>
      <c r="U328" s="468"/>
      <c r="V328" s="468"/>
      <c r="W328" s="468"/>
      <c r="X328" s="468"/>
      <c r="Y328" s="468"/>
      <c r="Z328" s="468"/>
      <c r="AA328" s="468"/>
      <c r="AB328" s="468"/>
      <c r="AC328" s="468"/>
      <c r="AD328" s="468"/>
      <c r="AE328" s="468"/>
      <c r="AF328" s="468"/>
      <c r="AG328" s="468"/>
      <c r="AH328" s="468"/>
      <c r="AI328" s="468"/>
      <c r="AJ328" s="468"/>
      <c r="AK328" s="468"/>
      <c r="AL328" s="468"/>
      <c r="AM328" s="468"/>
      <c r="AN328" s="468"/>
      <c r="AO328" s="468"/>
      <c r="AP328" s="468"/>
    </row>
    <row r="329">
      <c r="A329" s="227">
        <v>18.0</v>
      </c>
      <c r="B329" s="572" t="s">
        <v>3891</v>
      </c>
      <c r="C329" s="513" t="s">
        <v>2940</v>
      </c>
      <c r="D329" s="587">
        <v>3080000.0</v>
      </c>
      <c r="E329" s="120" t="s">
        <v>3892</v>
      </c>
      <c r="F329" s="474"/>
      <c r="G329" s="532" t="s">
        <v>2875</v>
      </c>
      <c r="H329" s="532" t="s">
        <v>2875</v>
      </c>
      <c r="I329" s="532" t="s">
        <v>2875</v>
      </c>
      <c r="J329" s="532" t="s">
        <v>2875</v>
      </c>
      <c r="K329" s="532" t="s">
        <v>2875</v>
      </c>
      <c r="L329" s="532" t="s">
        <v>2875</v>
      </c>
      <c r="M329" s="532" t="s">
        <v>2875</v>
      </c>
      <c r="N329" s="532" t="s">
        <v>2875</v>
      </c>
      <c r="O329" s="226"/>
      <c r="P329" s="156"/>
      <c r="Q329" s="479"/>
      <c r="R329" s="84"/>
      <c r="S329" s="84"/>
      <c r="T329" s="468"/>
      <c r="U329" s="468"/>
      <c r="V329" s="468"/>
      <c r="W329" s="468"/>
      <c r="X329" s="468"/>
      <c r="Y329" s="468"/>
      <c r="Z329" s="468"/>
      <c r="AA329" s="468"/>
      <c r="AB329" s="468"/>
      <c r="AC329" s="468"/>
      <c r="AD329" s="468"/>
      <c r="AE329" s="468"/>
      <c r="AF329" s="468"/>
      <c r="AG329" s="468"/>
      <c r="AH329" s="468"/>
      <c r="AI329" s="468"/>
      <c r="AJ329" s="468"/>
      <c r="AK329" s="468"/>
      <c r="AL329" s="468"/>
      <c r="AM329" s="468"/>
      <c r="AN329" s="468"/>
      <c r="AO329" s="468"/>
      <c r="AP329" s="468"/>
    </row>
    <row r="330">
      <c r="A330" s="120">
        <v>19.0</v>
      </c>
      <c r="B330" s="572" t="s">
        <v>533</v>
      </c>
      <c r="C330" s="513" t="s">
        <v>2940</v>
      </c>
      <c r="D330" s="587">
        <v>3280000.0</v>
      </c>
      <c r="E330" s="120" t="s">
        <v>3893</v>
      </c>
      <c r="F330" s="474"/>
      <c r="G330" s="227" t="s">
        <v>2495</v>
      </c>
      <c r="H330" s="227" t="s">
        <v>2495</v>
      </c>
      <c r="I330" s="227" t="s">
        <v>2495</v>
      </c>
      <c r="J330" s="227" t="s">
        <v>2495</v>
      </c>
      <c r="K330" s="227" t="s">
        <v>2495</v>
      </c>
      <c r="L330" s="227" t="s">
        <v>2495</v>
      </c>
      <c r="M330" s="227" t="s">
        <v>2495</v>
      </c>
      <c r="N330" s="120"/>
      <c r="O330" s="226"/>
      <c r="P330" s="158" t="s">
        <v>2899</v>
      </c>
      <c r="Q330" s="478" t="s">
        <v>3890</v>
      </c>
      <c r="R330" s="84"/>
      <c r="S330" s="84"/>
      <c r="T330" s="468"/>
      <c r="U330" s="468"/>
      <c r="V330" s="468"/>
      <c r="W330" s="468"/>
      <c r="X330" s="468"/>
      <c r="Y330" s="468"/>
      <c r="Z330" s="468"/>
      <c r="AA330" s="468"/>
      <c r="AB330" s="468"/>
      <c r="AC330" s="468"/>
      <c r="AD330" s="468"/>
      <c r="AE330" s="468"/>
      <c r="AF330" s="468"/>
      <c r="AG330" s="468"/>
      <c r="AH330" s="468"/>
      <c r="AI330" s="468"/>
      <c r="AJ330" s="468"/>
      <c r="AK330" s="468"/>
      <c r="AL330" s="468"/>
      <c r="AM330" s="468"/>
      <c r="AN330" s="468"/>
      <c r="AO330" s="468"/>
      <c r="AP330" s="468"/>
    </row>
    <row r="331">
      <c r="A331" s="227">
        <v>20.0</v>
      </c>
      <c r="B331" s="572" t="s">
        <v>3894</v>
      </c>
      <c r="C331" s="496" t="s">
        <v>104</v>
      </c>
      <c r="D331" s="587">
        <v>6380000.0</v>
      </c>
      <c r="E331" s="120" t="s">
        <v>3895</v>
      </c>
      <c r="F331" s="474"/>
      <c r="G331" s="532" t="s">
        <v>2875</v>
      </c>
      <c r="H331" s="532" t="s">
        <v>2875</v>
      </c>
      <c r="I331" s="532" t="s">
        <v>2875</v>
      </c>
      <c r="J331" s="532" t="s">
        <v>2875</v>
      </c>
      <c r="K331" s="532" t="s">
        <v>2875</v>
      </c>
      <c r="L331" s="532" t="s">
        <v>2875</v>
      </c>
      <c r="M331" s="532" t="s">
        <v>2875</v>
      </c>
      <c r="N331" s="532" t="s">
        <v>2875</v>
      </c>
      <c r="O331" s="226"/>
      <c r="P331" s="158" t="s">
        <v>3875</v>
      </c>
      <c r="Q331" s="479"/>
      <c r="R331" s="84"/>
      <c r="S331" s="84"/>
      <c r="T331" s="468"/>
      <c r="U331" s="468"/>
      <c r="V331" s="468"/>
      <c r="W331" s="468"/>
      <c r="X331" s="468"/>
      <c r="Y331" s="468"/>
      <c r="Z331" s="468"/>
      <c r="AA331" s="468"/>
      <c r="AB331" s="468"/>
      <c r="AC331" s="468"/>
      <c r="AD331" s="468"/>
      <c r="AE331" s="468"/>
      <c r="AF331" s="468"/>
      <c r="AG331" s="468"/>
      <c r="AH331" s="468"/>
      <c r="AI331" s="468"/>
      <c r="AJ331" s="468"/>
      <c r="AK331" s="468"/>
      <c r="AL331" s="468"/>
      <c r="AM331" s="468"/>
      <c r="AN331" s="468"/>
      <c r="AO331" s="468"/>
      <c r="AP331" s="468"/>
    </row>
    <row r="332">
      <c r="A332" s="120">
        <v>21.0</v>
      </c>
      <c r="B332" s="572" t="s">
        <v>3896</v>
      </c>
      <c r="C332" s="588" t="s">
        <v>3050</v>
      </c>
      <c r="D332" s="587">
        <v>4580000.0</v>
      </c>
      <c r="E332" s="108" t="s">
        <v>3719</v>
      </c>
      <c r="F332" s="223" t="s">
        <v>3897</v>
      </c>
      <c r="G332" s="227" t="s">
        <v>2495</v>
      </c>
      <c r="H332" s="227" t="s">
        <v>2495</v>
      </c>
      <c r="I332" s="120"/>
      <c r="J332" s="227" t="s">
        <v>2495</v>
      </c>
      <c r="K332" s="120"/>
      <c r="L332" s="227" t="s">
        <v>2495</v>
      </c>
      <c r="M332" s="227" t="s">
        <v>2495</v>
      </c>
      <c r="N332" s="120"/>
      <c r="O332" s="226"/>
      <c r="P332" s="158" t="s">
        <v>2899</v>
      </c>
      <c r="Q332" s="479"/>
      <c r="R332" s="84"/>
      <c r="S332" s="84"/>
      <c r="T332" s="468"/>
      <c r="U332" s="468"/>
      <c r="V332" s="468"/>
      <c r="W332" s="468"/>
      <c r="X332" s="468"/>
      <c r="Y332" s="468"/>
      <c r="Z332" s="468"/>
      <c r="AA332" s="468"/>
      <c r="AB332" s="468"/>
      <c r="AC332" s="468"/>
      <c r="AD332" s="468"/>
      <c r="AE332" s="468"/>
      <c r="AF332" s="468"/>
      <c r="AG332" s="468"/>
      <c r="AH332" s="468"/>
      <c r="AI332" s="468"/>
      <c r="AJ332" s="468"/>
      <c r="AK332" s="468"/>
      <c r="AL332" s="468"/>
      <c r="AM332" s="468"/>
      <c r="AN332" s="468"/>
      <c r="AO332" s="468"/>
      <c r="AP332" s="468"/>
    </row>
    <row r="333">
      <c r="A333" s="227">
        <v>22.0</v>
      </c>
      <c r="B333" s="572" t="s">
        <v>3898</v>
      </c>
      <c r="C333" s="588" t="s">
        <v>3050</v>
      </c>
      <c r="D333" s="587">
        <v>4580000.0</v>
      </c>
      <c r="E333" s="108" t="s">
        <v>3719</v>
      </c>
      <c r="F333" s="223" t="s">
        <v>3899</v>
      </c>
      <c r="G333" s="227" t="s">
        <v>2495</v>
      </c>
      <c r="H333" s="227" t="s">
        <v>2495</v>
      </c>
      <c r="I333" s="84"/>
      <c r="J333" s="227" t="s">
        <v>2495</v>
      </c>
      <c r="K333" s="84"/>
      <c r="L333" s="227" t="s">
        <v>2495</v>
      </c>
      <c r="M333" s="227" t="s">
        <v>2495</v>
      </c>
      <c r="N333" s="84"/>
      <c r="O333" s="226"/>
      <c r="P333" s="158" t="s">
        <v>2899</v>
      </c>
      <c r="Q333" s="479"/>
      <c r="R333" s="84"/>
      <c r="S333" s="84"/>
      <c r="T333" s="468"/>
      <c r="U333" s="468"/>
      <c r="V333" s="468"/>
      <c r="W333" s="468"/>
      <c r="X333" s="468"/>
      <c r="Y333" s="468"/>
      <c r="Z333" s="468"/>
      <c r="AA333" s="468"/>
      <c r="AB333" s="468"/>
      <c r="AC333" s="468"/>
      <c r="AD333" s="468"/>
      <c r="AE333" s="468"/>
      <c r="AF333" s="468"/>
      <c r="AG333" s="468"/>
      <c r="AH333" s="468"/>
      <c r="AI333" s="468"/>
      <c r="AJ333" s="468"/>
      <c r="AK333" s="468"/>
      <c r="AL333" s="468"/>
      <c r="AM333" s="468"/>
      <c r="AN333" s="468"/>
      <c r="AO333" s="468"/>
      <c r="AP333" s="468"/>
    </row>
    <row r="334">
      <c r="A334" s="120">
        <v>23.0</v>
      </c>
      <c r="B334" s="572" t="s">
        <v>631</v>
      </c>
      <c r="C334" s="513" t="s">
        <v>2940</v>
      </c>
      <c r="D334" s="587">
        <v>3080000.0</v>
      </c>
      <c r="E334" s="120" t="s">
        <v>3900</v>
      </c>
      <c r="F334" s="223" t="s">
        <v>3901</v>
      </c>
      <c r="G334" s="158" t="s">
        <v>2495</v>
      </c>
      <c r="H334" s="158" t="s">
        <v>2495</v>
      </c>
      <c r="I334" s="156"/>
      <c r="J334" s="158" t="s">
        <v>2495</v>
      </c>
      <c r="K334" s="156"/>
      <c r="L334" s="158" t="s">
        <v>2495</v>
      </c>
      <c r="M334" s="158" t="s">
        <v>2495</v>
      </c>
      <c r="N334" s="156"/>
      <c r="O334" s="178" t="s">
        <v>3902</v>
      </c>
      <c r="P334" s="158" t="s">
        <v>2899</v>
      </c>
      <c r="Q334" s="479"/>
      <c r="R334" s="84"/>
      <c r="S334" s="84"/>
      <c r="T334" s="468"/>
      <c r="U334" s="468"/>
      <c r="V334" s="468"/>
      <c r="W334" s="468"/>
      <c r="X334" s="468"/>
      <c r="Y334" s="468"/>
      <c r="Z334" s="468"/>
      <c r="AA334" s="468"/>
      <c r="AB334" s="468"/>
      <c r="AC334" s="468"/>
      <c r="AD334" s="468"/>
      <c r="AE334" s="468"/>
      <c r="AF334" s="468"/>
      <c r="AG334" s="468"/>
      <c r="AH334" s="468"/>
      <c r="AI334" s="468"/>
      <c r="AJ334" s="468"/>
      <c r="AK334" s="468"/>
      <c r="AL334" s="468"/>
      <c r="AM334" s="468"/>
      <c r="AN334" s="468"/>
      <c r="AO334" s="468"/>
      <c r="AP334" s="468"/>
    </row>
    <row r="335">
      <c r="A335" s="227">
        <v>24.0</v>
      </c>
      <c r="B335" s="572" t="s">
        <v>3903</v>
      </c>
      <c r="C335" s="591" t="s">
        <v>2992</v>
      </c>
      <c r="D335" s="587">
        <v>6380000.0</v>
      </c>
      <c r="E335" s="120" t="s">
        <v>3904</v>
      </c>
      <c r="F335" s="223" t="s">
        <v>3905</v>
      </c>
      <c r="G335" s="158" t="s">
        <v>2495</v>
      </c>
      <c r="H335" s="156"/>
      <c r="I335" s="158" t="s">
        <v>2495</v>
      </c>
      <c r="J335" s="156"/>
      <c r="K335" s="158" t="s">
        <v>2495</v>
      </c>
      <c r="L335" s="158" t="s">
        <v>2495</v>
      </c>
      <c r="M335" s="158" t="s">
        <v>2495</v>
      </c>
      <c r="N335" s="156"/>
      <c r="O335" s="226"/>
      <c r="P335" s="158" t="s">
        <v>2899</v>
      </c>
      <c r="Q335" s="479"/>
      <c r="R335" s="84"/>
      <c r="S335" s="84"/>
      <c r="T335" s="468"/>
      <c r="U335" s="468"/>
      <c r="V335" s="468"/>
      <c r="W335" s="468"/>
      <c r="X335" s="468"/>
      <c r="Y335" s="468"/>
      <c r="Z335" s="468"/>
      <c r="AA335" s="468"/>
      <c r="AB335" s="468"/>
      <c r="AC335" s="468"/>
      <c r="AD335" s="468"/>
      <c r="AE335" s="468"/>
      <c r="AF335" s="468"/>
      <c r="AG335" s="468"/>
      <c r="AH335" s="468"/>
      <c r="AI335" s="468"/>
      <c r="AJ335" s="468"/>
      <c r="AK335" s="468"/>
      <c r="AL335" s="468"/>
      <c r="AM335" s="468"/>
      <c r="AN335" s="468"/>
      <c r="AO335" s="468"/>
      <c r="AP335" s="468"/>
    </row>
    <row r="336">
      <c r="A336" s="120">
        <v>25.0</v>
      </c>
      <c r="B336" s="572" t="s">
        <v>2176</v>
      </c>
      <c r="C336" s="496" t="s">
        <v>104</v>
      </c>
      <c r="D336" s="587">
        <v>3080000.0</v>
      </c>
      <c r="E336" s="120" t="s">
        <v>3906</v>
      </c>
      <c r="F336" s="223" t="s">
        <v>2185</v>
      </c>
      <c r="G336" s="158" t="s">
        <v>2495</v>
      </c>
      <c r="H336" s="156"/>
      <c r="I336" s="158" t="s">
        <v>2495</v>
      </c>
      <c r="J336" s="158" t="s">
        <v>3907</v>
      </c>
      <c r="K336" s="158" t="s">
        <v>2495</v>
      </c>
      <c r="L336" s="158" t="s">
        <v>2495</v>
      </c>
      <c r="M336" s="158" t="s">
        <v>2495</v>
      </c>
      <c r="N336" s="156"/>
      <c r="O336" s="178" t="s">
        <v>3908</v>
      </c>
      <c r="P336" s="158" t="s">
        <v>2899</v>
      </c>
      <c r="Q336" s="478" t="s">
        <v>3909</v>
      </c>
      <c r="R336" s="84"/>
      <c r="S336" s="84"/>
      <c r="T336" s="468"/>
      <c r="U336" s="468"/>
      <c r="V336" s="468"/>
      <c r="W336" s="468"/>
      <c r="X336" s="468"/>
      <c r="Y336" s="468"/>
      <c r="Z336" s="468"/>
      <c r="AA336" s="468"/>
      <c r="AB336" s="468"/>
      <c r="AC336" s="468"/>
      <c r="AD336" s="468"/>
      <c r="AE336" s="468"/>
      <c r="AF336" s="468"/>
      <c r="AG336" s="468"/>
      <c r="AH336" s="468"/>
      <c r="AI336" s="468"/>
      <c r="AJ336" s="468"/>
      <c r="AK336" s="468"/>
      <c r="AL336" s="468"/>
      <c r="AM336" s="468"/>
      <c r="AN336" s="468"/>
      <c r="AO336" s="468"/>
      <c r="AP336" s="468"/>
    </row>
    <row r="337">
      <c r="A337" s="227">
        <v>26.0</v>
      </c>
      <c r="B337" s="572" t="s">
        <v>2202</v>
      </c>
      <c r="C337" s="496" t="s">
        <v>104</v>
      </c>
      <c r="D337" s="587">
        <v>3080000.0</v>
      </c>
      <c r="E337" s="120" t="s">
        <v>3910</v>
      </c>
      <c r="F337" s="223" t="s">
        <v>2206</v>
      </c>
      <c r="G337" s="158" t="s">
        <v>2495</v>
      </c>
      <c r="H337" s="156"/>
      <c r="I337" s="158" t="s">
        <v>2495</v>
      </c>
      <c r="J337" s="156"/>
      <c r="K337" s="158" t="s">
        <v>2495</v>
      </c>
      <c r="L337" s="158" t="s">
        <v>2495</v>
      </c>
      <c r="M337" s="158" t="s">
        <v>2495</v>
      </c>
      <c r="N337" s="156"/>
      <c r="O337" s="226"/>
      <c r="P337" s="158" t="s">
        <v>2899</v>
      </c>
      <c r="Q337" s="479"/>
      <c r="R337" s="84"/>
      <c r="S337" s="84"/>
      <c r="T337" s="468"/>
      <c r="U337" s="468"/>
      <c r="V337" s="468"/>
      <c r="W337" s="468"/>
      <c r="X337" s="468"/>
      <c r="Y337" s="468"/>
      <c r="Z337" s="468"/>
      <c r="AA337" s="468"/>
      <c r="AB337" s="468"/>
      <c r="AC337" s="468"/>
      <c r="AD337" s="468"/>
      <c r="AE337" s="468"/>
      <c r="AF337" s="468"/>
      <c r="AG337" s="468"/>
      <c r="AH337" s="468"/>
      <c r="AI337" s="468"/>
      <c r="AJ337" s="468"/>
      <c r="AK337" s="468"/>
      <c r="AL337" s="468"/>
      <c r="AM337" s="468"/>
      <c r="AN337" s="468"/>
      <c r="AO337" s="468"/>
      <c r="AP337" s="468"/>
    </row>
    <row r="338">
      <c r="A338" s="120">
        <v>27.0</v>
      </c>
      <c r="B338" s="707" t="s">
        <v>3911</v>
      </c>
      <c r="C338" s="588" t="s">
        <v>3050</v>
      </c>
      <c r="D338" s="587">
        <v>6380000.0</v>
      </c>
      <c r="E338" s="120" t="s">
        <v>3912</v>
      </c>
      <c r="F338" s="223" t="s">
        <v>3913</v>
      </c>
      <c r="G338" s="158" t="s">
        <v>2495</v>
      </c>
      <c r="H338" s="156"/>
      <c r="I338" s="158" t="s">
        <v>2495</v>
      </c>
      <c r="J338" s="158" t="s">
        <v>2495</v>
      </c>
      <c r="K338" s="158" t="s">
        <v>2495</v>
      </c>
      <c r="L338" s="158" t="s">
        <v>2495</v>
      </c>
      <c r="M338" s="158" t="s">
        <v>2495</v>
      </c>
      <c r="N338" s="156"/>
      <c r="O338" s="178" t="s">
        <v>3914</v>
      </c>
      <c r="P338" s="158" t="s">
        <v>2899</v>
      </c>
      <c r="Q338" s="478" t="s">
        <v>3915</v>
      </c>
      <c r="R338" s="84"/>
      <c r="S338" s="84"/>
      <c r="T338" s="468"/>
      <c r="U338" s="468"/>
      <c r="V338" s="468"/>
      <c r="W338" s="468"/>
      <c r="X338" s="468"/>
      <c r="Y338" s="468"/>
      <c r="Z338" s="468"/>
      <c r="AA338" s="468"/>
      <c r="AB338" s="468"/>
      <c r="AC338" s="468"/>
      <c r="AD338" s="468"/>
      <c r="AE338" s="468"/>
      <c r="AF338" s="468"/>
      <c r="AG338" s="468"/>
      <c r="AH338" s="468"/>
      <c r="AI338" s="468"/>
      <c r="AJ338" s="468"/>
      <c r="AK338" s="468"/>
      <c r="AL338" s="468"/>
      <c r="AM338" s="468"/>
      <c r="AN338" s="468"/>
      <c r="AO338" s="468"/>
      <c r="AP338" s="468"/>
    </row>
    <row r="339">
      <c r="A339" s="227">
        <v>28.0</v>
      </c>
      <c r="B339" s="572" t="s">
        <v>2208</v>
      </c>
      <c r="C339" s="496" t="s">
        <v>104</v>
      </c>
      <c r="D339" s="587">
        <v>6380000.0</v>
      </c>
      <c r="E339" s="120" t="s">
        <v>3916</v>
      </c>
      <c r="F339" s="223" t="s">
        <v>2210</v>
      </c>
      <c r="G339" s="158" t="s">
        <v>2495</v>
      </c>
      <c r="H339" s="156"/>
      <c r="I339" s="158" t="s">
        <v>2495</v>
      </c>
      <c r="J339" s="156"/>
      <c r="K339" s="158" t="s">
        <v>2495</v>
      </c>
      <c r="L339" s="158" t="s">
        <v>2495</v>
      </c>
      <c r="M339" s="158" t="s">
        <v>2495</v>
      </c>
      <c r="N339" s="156"/>
      <c r="O339" s="178" t="s">
        <v>3917</v>
      </c>
      <c r="P339" s="158" t="s">
        <v>2899</v>
      </c>
      <c r="Q339" s="479"/>
      <c r="R339" s="84"/>
      <c r="S339" s="84"/>
      <c r="T339" s="468"/>
      <c r="U339" s="468"/>
      <c r="V339" s="468"/>
      <c r="W339" s="468"/>
      <c r="X339" s="468"/>
      <c r="Y339" s="468"/>
      <c r="Z339" s="468"/>
      <c r="AA339" s="468"/>
      <c r="AB339" s="468"/>
      <c r="AC339" s="468"/>
      <c r="AD339" s="468"/>
      <c r="AE339" s="468"/>
      <c r="AF339" s="468"/>
      <c r="AG339" s="468"/>
      <c r="AH339" s="468"/>
      <c r="AI339" s="468"/>
      <c r="AJ339" s="468"/>
      <c r="AK339" s="468"/>
      <c r="AL339" s="468"/>
      <c r="AM339" s="468"/>
      <c r="AN339" s="468"/>
      <c r="AO339" s="468"/>
      <c r="AP339" s="468"/>
    </row>
    <row r="340">
      <c r="A340" s="120">
        <v>29.0</v>
      </c>
      <c r="B340" s="572" t="s">
        <v>2214</v>
      </c>
      <c r="C340" s="496" t="s">
        <v>104</v>
      </c>
      <c r="D340" s="587">
        <v>3080000.0</v>
      </c>
      <c r="E340" s="120" t="s">
        <v>3918</v>
      </c>
      <c r="F340" s="223" t="s">
        <v>2216</v>
      </c>
      <c r="G340" s="158" t="s">
        <v>2495</v>
      </c>
      <c r="H340" s="156"/>
      <c r="I340" s="158" t="s">
        <v>2495</v>
      </c>
      <c r="J340" s="156"/>
      <c r="K340" s="158" t="s">
        <v>2495</v>
      </c>
      <c r="L340" s="158" t="s">
        <v>2495</v>
      </c>
      <c r="M340" s="158" t="s">
        <v>2495</v>
      </c>
      <c r="N340" s="156"/>
      <c r="O340" s="226"/>
      <c r="P340" s="158" t="s">
        <v>2899</v>
      </c>
      <c r="Q340" s="479"/>
      <c r="R340" s="84"/>
      <c r="S340" s="84"/>
      <c r="T340" s="468"/>
      <c r="U340" s="468"/>
      <c r="V340" s="468"/>
      <c r="W340" s="468"/>
      <c r="X340" s="468"/>
      <c r="Y340" s="468"/>
      <c r="Z340" s="468"/>
      <c r="AA340" s="468"/>
      <c r="AB340" s="468"/>
      <c r="AC340" s="468"/>
      <c r="AD340" s="468"/>
      <c r="AE340" s="468"/>
      <c r="AF340" s="468"/>
      <c r="AG340" s="468"/>
      <c r="AH340" s="468"/>
      <c r="AI340" s="468"/>
      <c r="AJ340" s="468"/>
      <c r="AK340" s="468"/>
      <c r="AL340" s="468"/>
      <c r="AM340" s="468"/>
      <c r="AN340" s="468"/>
      <c r="AO340" s="468"/>
      <c r="AP340" s="468"/>
    </row>
    <row r="341">
      <c r="A341" s="227">
        <v>30.0</v>
      </c>
      <c r="B341" s="572" t="s">
        <v>2217</v>
      </c>
      <c r="C341" s="496" t="s">
        <v>104</v>
      </c>
      <c r="D341" s="587">
        <v>6380000.0</v>
      </c>
      <c r="E341" s="120" t="s">
        <v>3919</v>
      </c>
      <c r="F341" s="474"/>
      <c r="G341" s="158" t="s">
        <v>2495</v>
      </c>
      <c r="H341" s="156"/>
      <c r="I341" s="158" t="s">
        <v>2495</v>
      </c>
      <c r="J341" s="156"/>
      <c r="K341" s="158" t="s">
        <v>2495</v>
      </c>
      <c r="L341" s="158" t="s">
        <v>2495</v>
      </c>
      <c r="M341" s="158" t="s">
        <v>2495</v>
      </c>
      <c r="N341" s="156"/>
      <c r="O341" s="226"/>
      <c r="P341" s="158" t="s">
        <v>2899</v>
      </c>
      <c r="Q341" s="479"/>
      <c r="R341" s="84"/>
      <c r="S341" s="84"/>
      <c r="T341" s="468"/>
      <c r="U341" s="468"/>
      <c r="V341" s="468"/>
      <c r="W341" s="468"/>
      <c r="X341" s="468"/>
      <c r="Y341" s="468"/>
      <c r="Z341" s="468"/>
      <c r="AA341" s="468"/>
      <c r="AB341" s="468"/>
      <c r="AC341" s="468"/>
      <c r="AD341" s="468"/>
      <c r="AE341" s="468"/>
      <c r="AF341" s="468"/>
      <c r="AG341" s="468"/>
      <c r="AH341" s="468"/>
      <c r="AI341" s="468"/>
      <c r="AJ341" s="468"/>
      <c r="AK341" s="468"/>
      <c r="AL341" s="468"/>
      <c r="AM341" s="468"/>
      <c r="AN341" s="468"/>
      <c r="AO341" s="468"/>
      <c r="AP341" s="468"/>
    </row>
    <row r="342">
      <c r="A342" s="120">
        <v>31.0</v>
      </c>
      <c r="B342" s="572" t="s">
        <v>2224</v>
      </c>
      <c r="C342" s="496" t="s">
        <v>104</v>
      </c>
      <c r="D342" s="587">
        <v>3080000.0</v>
      </c>
      <c r="E342" s="120" t="s">
        <v>3920</v>
      </c>
      <c r="F342" s="474"/>
      <c r="G342" s="158" t="s">
        <v>2495</v>
      </c>
      <c r="H342" s="156"/>
      <c r="I342" s="158" t="s">
        <v>2495</v>
      </c>
      <c r="J342" s="156"/>
      <c r="K342" s="158" t="s">
        <v>2495</v>
      </c>
      <c r="L342" s="158" t="s">
        <v>2495</v>
      </c>
      <c r="M342" s="158" t="s">
        <v>2495</v>
      </c>
      <c r="N342" s="156"/>
      <c r="O342" s="226"/>
      <c r="P342" s="158" t="s">
        <v>2899</v>
      </c>
      <c r="Q342" s="479"/>
      <c r="R342" s="84"/>
      <c r="S342" s="84"/>
      <c r="T342" s="468"/>
      <c r="U342" s="468"/>
      <c r="V342" s="468"/>
      <c r="W342" s="468"/>
      <c r="X342" s="468"/>
      <c r="Y342" s="468"/>
      <c r="Z342" s="468"/>
      <c r="AA342" s="468"/>
      <c r="AB342" s="468"/>
      <c r="AC342" s="468"/>
      <c r="AD342" s="468"/>
      <c r="AE342" s="468"/>
      <c r="AF342" s="468"/>
      <c r="AG342" s="468"/>
      <c r="AH342" s="468"/>
      <c r="AI342" s="468"/>
      <c r="AJ342" s="468"/>
      <c r="AK342" s="468"/>
      <c r="AL342" s="468"/>
      <c r="AM342" s="468"/>
      <c r="AN342" s="468"/>
      <c r="AO342" s="468"/>
      <c r="AP342" s="468"/>
    </row>
    <row r="343">
      <c r="A343" s="227">
        <v>32.0</v>
      </c>
      <c r="B343" s="572" t="s">
        <v>2229</v>
      </c>
      <c r="C343" s="496" t="s">
        <v>104</v>
      </c>
      <c r="D343" s="587">
        <v>6380000.0</v>
      </c>
      <c r="E343" s="120" t="s">
        <v>3921</v>
      </c>
      <c r="F343" s="474"/>
      <c r="G343" s="158" t="s">
        <v>2495</v>
      </c>
      <c r="H343" s="156"/>
      <c r="I343" s="158" t="s">
        <v>2495</v>
      </c>
      <c r="J343" s="156"/>
      <c r="K343" s="158" t="s">
        <v>2495</v>
      </c>
      <c r="L343" s="158" t="s">
        <v>2495</v>
      </c>
      <c r="M343" s="158" t="s">
        <v>2495</v>
      </c>
      <c r="N343" s="156"/>
      <c r="O343" s="226"/>
      <c r="P343" s="158" t="s">
        <v>2899</v>
      </c>
      <c r="Q343" s="479"/>
      <c r="R343" s="84"/>
      <c r="S343" s="84"/>
      <c r="T343" s="468"/>
      <c r="U343" s="468"/>
      <c r="V343" s="468"/>
      <c r="W343" s="468"/>
      <c r="X343" s="468"/>
      <c r="Y343" s="468"/>
      <c r="Z343" s="468"/>
      <c r="AA343" s="468"/>
      <c r="AB343" s="468"/>
      <c r="AC343" s="468"/>
      <c r="AD343" s="468"/>
      <c r="AE343" s="468"/>
      <c r="AF343" s="468"/>
      <c r="AG343" s="468"/>
      <c r="AH343" s="468"/>
      <c r="AI343" s="468"/>
      <c r="AJ343" s="468"/>
      <c r="AK343" s="468"/>
      <c r="AL343" s="468"/>
      <c r="AM343" s="468"/>
      <c r="AN343" s="468"/>
      <c r="AO343" s="468"/>
      <c r="AP343" s="468"/>
    </row>
    <row r="344">
      <c r="A344" s="120">
        <v>33.0</v>
      </c>
      <c r="B344" s="572" t="s">
        <v>3922</v>
      </c>
      <c r="C344" s="588" t="s">
        <v>3050</v>
      </c>
      <c r="D344" s="708"/>
      <c r="E344" s="120" t="s">
        <v>3923</v>
      </c>
      <c r="F344" s="474"/>
      <c r="G344" s="532" t="s">
        <v>2875</v>
      </c>
      <c r="H344" s="532" t="s">
        <v>2875</v>
      </c>
      <c r="I344" s="532" t="s">
        <v>2875</v>
      </c>
      <c r="J344" s="532" t="s">
        <v>2875</v>
      </c>
      <c r="K344" s="532" t="s">
        <v>2875</v>
      </c>
      <c r="L344" s="532" t="s">
        <v>2875</v>
      </c>
      <c r="M344" s="532" t="s">
        <v>2875</v>
      </c>
      <c r="N344" s="532" t="s">
        <v>2875</v>
      </c>
      <c r="O344" s="226"/>
      <c r="P344" s="158" t="s">
        <v>3924</v>
      </c>
      <c r="Q344" s="479"/>
      <c r="R344" s="84"/>
      <c r="S344" s="84"/>
      <c r="T344" s="468"/>
      <c r="U344" s="468"/>
      <c r="V344" s="468"/>
      <c r="W344" s="468"/>
      <c r="X344" s="468"/>
      <c r="Y344" s="468"/>
      <c r="Z344" s="468"/>
      <c r="AA344" s="468"/>
      <c r="AB344" s="468"/>
      <c r="AC344" s="468"/>
      <c r="AD344" s="468"/>
      <c r="AE344" s="468"/>
      <c r="AF344" s="468"/>
      <c r="AG344" s="468"/>
      <c r="AH344" s="468"/>
      <c r="AI344" s="468"/>
      <c r="AJ344" s="468"/>
      <c r="AK344" s="468"/>
      <c r="AL344" s="468"/>
      <c r="AM344" s="468"/>
      <c r="AN344" s="468"/>
      <c r="AO344" s="468"/>
      <c r="AP344" s="468"/>
    </row>
    <row r="345">
      <c r="A345" s="227">
        <v>34.0</v>
      </c>
      <c r="B345" s="572" t="s">
        <v>3925</v>
      </c>
      <c r="C345" s="588" t="s">
        <v>3050</v>
      </c>
      <c r="D345" s="587">
        <v>6380000.0</v>
      </c>
      <c r="E345" s="120" t="s">
        <v>3927</v>
      </c>
      <c r="F345" s="474"/>
      <c r="G345" s="532" t="s">
        <v>2875</v>
      </c>
      <c r="H345" s="532" t="s">
        <v>2875</v>
      </c>
      <c r="I345" s="532" t="s">
        <v>2875</v>
      </c>
      <c r="J345" s="532" t="s">
        <v>2875</v>
      </c>
      <c r="K345" s="532" t="s">
        <v>2875</v>
      </c>
      <c r="L345" s="532" t="s">
        <v>2875</v>
      </c>
      <c r="M345" s="532" t="s">
        <v>2875</v>
      </c>
      <c r="N345" s="532" t="s">
        <v>2875</v>
      </c>
      <c r="O345" s="226"/>
      <c r="P345" s="158" t="s">
        <v>3928</v>
      </c>
      <c r="Q345" s="479"/>
      <c r="R345" s="84"/>
      <c r="S345" s="84"/>
      <c r="T345" s="468"/>
      <c r="U345" s="468"/>
      <c r="V345" s="468"/>
      <c r="W345" s="468"/>
      <c r="X345" s="468"/>
      <c r="Y345" s="468"/>
      <c r="Z345" s="468"/>
      <c r="AA345" s="468"/>
      <c r="AB345" s="468"/>
      <c r="AC345" s="468"/>
      <c r="AD345" s="468"/>
      <c r="AE345" s="468"/>
      <c r="AF345" s="468"/>
      <c r="AG345" s="468"/>
      <c r="AH345" s="468"/>
      <c r="AI345" s="468"/>
      <c r="AJ345" s="468"/>
      <c r="AK345" s="468"/>
      <c r="AL345" s="468"/>
      <c r="AM345" s="468"/>
      <c r="AN345" s="468"/>
      <c r="AO345" s="468"/>
      <c r="AP345" s="468"/>
    </row>
    <row r="346">
      <c r="A346" s="120">
        <v>35.0</v>
      </c>
      <c r="B346" s="423" t="s">
        <v>3930</v>
      </c>
      <c r="C346" s="692" t="s">
        <v>2992</v>
      </c>
      <c r="D346" s="428">
        <v>6380000.0</v>
      </c>
      <c r="E346" s="426" t="s">
        <v>3936</v>
      </c>
      <c r="F346" s="423"/>
      <c r="G346" s="532" t="s">
        <v>2875</v>
      </c>
      <c r="H346" s="532" t="s">
        <v>2875</v>
      </c>
      <c r="I346" s="532" t="s">
        <v>2875</v>
      </c>
      <c r="J346" s="532" t="s">
        <v>2875</v>
      </c>
      <c r="K346" s="532" t="s">
        <v>2875</v>
      </c>
      <c r="L346" s="532" t="s">
        <v>2875</v>
      </c>
      <c r="M346" s="532" t="s">
        <v>2875</v>
      </c>
      <c r="N346" s="532" t="s">
        <v>2875</v>
      </c>
      <c r="O346" s="226"/>
      <c r="P346" s="158" t="s">
        <v>3928</v>
      </c>
      <c r="Q346" s="479"/>
      <c r="R346" s="41"/>
      <c r="S346" s="41"/>
      <c r="T346" s="468"/>
      <c r="U346" s="468"/>
      <c r="V346" s="468"/>
      <c r="W346" s="468"/>
      <c r="X346" s="468"/>
      <c r="Y346" s="468"/>
      <c r="Z346" s="468"/>
      <c r="AA346" s="468"/>
      <c r="AB346" s="468"/>
      <c r="AC346" s="468"/>
      <c r="AD346" s="468"/>
      <c r="AE346" s="468"/>
      <c r="AF346" s="468"/>
      <c r="AG346" s="468"/>
      <c r="AH346" s="468"/>
      <c r="AI346" s="468"/>
      <c r="AJ346" s="468"/>
      <c r="AK346" s="468"/>
      <c r="AL346" s="468"/>
      <c r="AM346" s="468"/>
      <c r="AN346" s="468"/>
      <c r="AO346" s="468"/>
      <c r="AP346" s="468"/>
    </row>
    <row r="347">
      <c r="A347" s="227">
        <v>36.0</v>
      </c>
      <c r="B347" s="190" t="s">
        <v>3940</v>
      </c>
      <c r="C347" s="692" t="s">
        <v>2992</v>
      </c>
      <c r="D347" s="711">
        <v>3080000.0</v>
      </c>
      <c r="E347" s="426" t="s">
        <v>3941</v>
      </c>
      <c r="F347" s="423"/>
      <c r="G347" s="158" t="s">
        <v>2495</v>
      </c>
      <c r="H347" s="158" t="s">
        <v>2495</v>
      </c>
      <c r="I347" s="156"/>
      <c r="J347" s="158" t="s">
        <v>2495</v>
      </c>
      <c r="K347" s="156"/>
      <c r="L347" s="158" t="s">
        <v>2495</v>
      </c>
      <c r="M347" s="158" t="s">
        <v>2495</v>
      </c>
      <c r="N347" s="156"/>
      <c r="O347" s="226"/>
      <c r="P347" s="158" t="s">
        <v>2899</v>
      </c>
      <c r="Q347" s="479"/>
      <c r="R347" s="41"/>
      <c r="S347" s="41"/>
      <c r="T347" s="468"/>
      <c r="U347" s="468"/>
      <c r="V347" s="468"/>
      <c r="W347" s="468"/>
      <c r="X347" s="468"/>
      <c r="Y347" s="468"/>
      <c r="Z347" s="468"/>
      <c r="AA347" s="468"/>
      <c r="AB347" s="468"/>
      <c r="AC347" s="468"/>
      <c r="AD347" s="468"/>
      <c r="AE347" s="468"/>
      <c r="AF347" s="468"/>
      <c r="AG347" s="468"/>
      <c r="AH347" s="468"/>
      <c r="AI347" s="468"/>
      <c r="AJ347" s="468"/>
      <c r="AK347" s="468"/>
      <c r="AL347" s="468"/>
      <c r="AM347" s="468"/>
      <c r="AN347" s="468"/>
      <c r="AO347" s="468"/>
      <c r="AP347" s="468"/>
    </row>
    <row r="348">
      <c r="A348" s="120">
        <v>37.0</v>
      </c>
      <c r="B348" s="572" t="s">
        <v>3944</v>
      </c>
      <c r="C348" s="120" t="s">
        <v>2940</v>
      </c>
      <c r="D348" s="587">
        <v>6380000.0</v>
      </c>
      <c r="E348" s="120" t="s">
        <v>3945</v>
      </c>
      <c r="F348" s="572"/>
      <c r="G348" s="158" t="s">
        <v>2495</v>
      </c>
      <c r="H348" s="158" t="s">
        <v>2495</v>
      </c>
      <c r="I348" s="156"/>
      <c r="J348" s="532" t="s">
        <v>2875</v>
      </c>
      <c r="K348" s="156"/>
      <c r="L348" s="158" t="s">
        <v>2495</v>
      </c>
      <c r="M348" s="158" t="s">
        <v>2495</v>
      </c>
      <c r="N348" s="156"/>
      <c r="O348" s="226"/>
      <c r="P348" s="158" t="s">
        <v>3948</v>
      </c>
      <c r="Q348" s="479"/>
      <c r="R348" s="84"/>
      <c r="S348" s="84"/>
      <c r="T348" s="474"/>
      <c r="U348" s="474"/>
      <c r="V348" s="474"/>
      <c r="W348" s="474"/>
      <c r="X348" s="474"/>
      <c r="Y348" s="474"/>
      <c r="Z348" s="474"/>
      <c r="AA348" s="474"/>
      <c r="AB348" s="474"/>
      <c r="AC348" s="474"/>
      <c r="AD348" s="474"/>
      <c r="AE348" s="474"/>
      <c r="AF348" s="474"/>
      <c r="AG348" s="474"/>
      <c r="AH348" s="474"/>
      <c r="AI348" s="474"/>
      <c r="AJ348" s="474"/>
      <c r="AK348" s="474"/>
      <c r="AL348" s="474"/>
      <c r="AM348" s="474"/>
      <c r="AN348" s="474"/>
      <c r="AO348" s="474"/>
      <c r="AP348" s="474"/>
    </row>
    <row r="349">
      <c r="A349" s="227">
        <v>38.0</v>
      </c>
      <c r="B349" s="423" t="s">
        <v>3950</v>
      </c>
      <c r="C349" s="690" t="s">
        <v>3050</v>
      </c>
      <c r="D349" s="428">
        <v>4580000.0</v>
      </c>
      <c r="E349" s="715" t="s">
        <v>3719</v>
      </c>
      <c r="F349" s="423"/>
      <c r="G349" s="158" t="s">
        <v>2495</v>
      </c>
      <c r="H349" s="158" t="s">
        <v>2495</v>
      </c>
      <c r="I349" s="158" t="s">
        <v>2495</v>
      </c>
      <c r="J349" s="158" t="s">
        <v>2495</v>
      </c>
      <c r="K349" s="156"/>
      <c r="L349" s="158" t="s">
        <v>2495</v>
      </c>
      <c r="M349" s="158" t="s">
        <v>2495</v>
      </c>
      <c r="N349" s="156"/>
      <c r="O349" s="178" t="s">
        <v>3951</v>
      </c>
      <c r="P349" s="158" t="s">
        <v>2899</v>
      </c>
      <c r="Q349" s="479"/>
      <c r="R349" s="41"/>
      <c r="S349" s="41"/>
      <c r="T349" s="468"/>
      <c r="U349" s="468"/>
      <c r="V349" s="468"/>
      <c r="W349" s="468"/>
      <c r="X349" s="468"/>
      <c r="Y349" s="468"/>
      <c r="Z349" s="468"/>
      <c r="AA349" s="468"/>
      <c r="AB349" s="468"/>
      <c r="AC349" s="468"/>
      <c r="AD349" s="468"/>
      <c r="AE349" s="468"/>
      <c r="AF349" s="468"/>
      <c r="AG349" s="468"/>
      <c r="AH349" s="468"/>
      <c r="AI349" s="468"/>
      <c r="AJ349" s="468"/>
      <c r="AK349" s="468"/>
      <c r="AL349" s="468"/>
      <c r="AM349" s="468"/>
      <c r="AN349" s="468"/>
      <c r="AO349" s="468"/>
      <c r="AP349" s="468"/>
    </row>
    <row r="350">
      <c r="A350" s="120">
        <v>39.0</v>
      </c>
      <c r="B350" s="716" t="s">
        <v>2233</v>
      </c>
      <c r="C350" s="424" t="s">
        <v>104</v>
      </c>
      <c r="D350" s="428">
        <v>6380000.0</v>
      </c>
      <c r="E350" s="426" t="s">
        <v>3952</v>
      </c>
      <c r="F350" s="423"/>
      <c r="G350" s="158" t="s">
        <v>2495</v>
      </c>
      <c r="H350" s="156"/>
      <c r="I350" s="158" t="s">
        <v>2495</v>
      </c>
      <c r="J350" s="156"/>
      <c r="K350" s="158" t="s">
        <v>2495</v>
      </c>
      <c r="L350" s="158" t="s">
        <v>2495</v>
      </c>
      <c r="M350" s="158" t="s">
        <v>2495</v>
      </c>
      <c r="N350" s="156"/>
      <c r="O350" s="226"/>
      <c r="P350" s="158" t="s">
        <v>2899</v>
      </c>
      <c r="Q350" s="478" t="s">
        <v>3953</v>
      </c>
      <c r="R350" s="41"/>
      <c r="S350" s="41"/>
      <c r="T350" s="468"/>
      <c r="U350" s="468"/>
      <c r="V350" s="468"/>
      <c r="W350" s="468"/>
      <c r="X350" s="468"/>
      <c r="Y350" s="468"/>
      <c r="Z350" s="468"/>
      <c r="AA350" s="468"/>
      <c r="AB350" s="468"/>
      <c r="AC350" s="468"/>
      <c r="AD350" s="468"/>
      <c r="AE350" s="468"/>
      <c r="AF350" s="468"/>
      <c r="AG350" s="468"/>
      <c r="AH350" s="468"/>
      <c r="AI350" s="468"/>
      <c r="AJ350" s="468"/>
      <c r="AK350" s="468"/>
      <c r="AL350" s="468"/>
      <c r="AM350" s="468"/>
      <c r="AN350" s="468"/>
      <c r="AO350" s="468"/>
      <c r="AP350" s="468"/>
    </row>
    <row r="351">
      <c r="A351" s="227">
        <v>40.0</v>
      </c>
      <c r="B351" s="716" t="s">
        <v>3955</v>
      </c>
      <c r="C351" s="426" t="s">
        <v>2940</v>
      </c>
      <c r="D351" s="428">
        <v>6380000.0</v>
      </c>
      <c r="E351" s="426" t="s">
        <v>3956</v>
      </c>
      <c r="F351" s="423"/>
      <c r="G351" s="158" t="s">
        <v>2495</v>
      </c>
      <c r="H351" s="158" t="s">
        <v>2495</v>
      </c>
      <c r="I351" s="156"/>
      <c r="J351" s="158" t="s">
        <v>2495</v>
      </c>
      <c r="K351" s="156"/>
      <c r="L351" s="158" t="s">
        <v>2495</v>
      </c>
      <c r="M351" s="158" t="s">
        <v>2495</v>
      </c>
      <c r="N351" s="156"/>
      <c r="O351" s="178" t="s">
        <v>3957</v>
      </c>
      <c r="P351" s="158" t="s">
        <v>2899</v>
      </c>
      <c r="Q351" s="479"/>
      <c r="R351" s="41"/>
      <c r="S351" s="41"/>
      <c r="T351" s="468"/>
      <c r="U351" s="468"/>
      <c r="V351" s="468"/>
      <c r="W351" s="468"/>
      <c r="X351" s="468"/>
      <c r="Y351" s="468"/>
      <c r="Z351" s="468"/>
      <c r="AA351" s="468"/>
      <c r="AB351" s="468"/>
      <c r="AC351" s="468"/>
      <c r="AD351" s="468"/>
      <c r="AE351" s="468"/>
      <c r="AF351" s="468"/>
      <c r="AG351" s="468"/>
      <c r="AH351" s="468"/>
      <c r="AI351" s="468"/>
      <c r="AJ351" s="468"/>
      <c r="AK351" s="468"/>
      <c r="AL351" s="468"/>
      <c r="AM351" s="468"/>
      <c r="AN351" s="468"/>
      <c r="AO351" s="468"/>
      <c r="AP351" s="468"/>
    </row>
    <row r="352">
      <c r="A352" s="120">
        <v>41.0</v>
      </c>
      <c r="B352" s="423" t="s">
        <v>3958</v>
      </c>
      <c r="C352" s="719" t="s">
        <v>3959</v>
      </c>
      <c r="D352" s="428">
        <v>3080000.0</v>
      </c>
      <c r="E352" s="426" t="s">
        <v>3962</v>
      </c>
      <c r="F352" s="468"/>
      <c r="G352" s="532" t="s">
        <v>2875</v>
      </c>
      <c r="H352" s="532" t="s">
        <v>2875</v>
      </c>
      <c r="I352" s="532" t="s">
        <v>2875</v>
      </c>
      <c r="J352" s="532" t="s">
        <v>2875</v>
      </c>
      <c r="K352" s="532" t="s">
        <v>2875</v>
      </c>
      <c r="L352" s="532" t="s">
        <v>2875</v>
      </c>
      <c r="M352" s="532" t="s">
        <v>2875</v>
      </c>
      <c r="N352" s="532" t="s">
        <v>2875</v>
      </c>
      <c r="O352" s="226"/>
      <c r="P352" s="158" t="s">
        <v>3928</v>
      </c>
      <c r="Q352" s="479"/>
      <c r="R352" s="41"/>
      <c r="S352" s="41"/>
      <c r="T352" s="468"/>
      <c r="U352" s="468"/>
      <c r="V352" s="468"/>
      <c r="W352" s="468"/>
      <c r="X352" s="468"/>
      <c r="Y352" s="468"/>
      <c r="Z352" s="468"/>
      <c r="AA352" s="468"/>
      <c r="AB352" s="468"/>
      <c r="AC352" s="468"/>
      <c r="AD352" s="468"/>
      <c r="AE352" s="468"/>
      <c r="AF352" s="468"/>
      <c r="AG352" s="468"/>
      <c r="AH352" s="468"/>
      <c r="AI352" s="468"/>
      <c r="AJ352" s="468"/>
      <c r="AK352" s="468"/>
      <c r="AL352" s="468"/>
      <c r="AM352" s="468"/>
      <c r="AN352" s="468"/>
      <c r="AO352" s="468"/>
      <c r="AP352" s="468"/>
    </row>
    <row r="353">
      <c r="A353" s="227">
        <v>42.0</v>
      </c>
      <c r="B353" s="423" t="s">
        <v>3966</v>
      </c>
      <c r="C353" s="424" t="s">
        <v>104</v>
      </c>
      <c r="D353" s="428">
        <v>6380000.0</v>
      </c>
      <c r="E353" s="426" t="s">
        <v>3967</v>
      </c>
      <c r="F353" s="468"/>
      <c r="G353" s="532" t="s">
        <v>2875</v>
      </c>
      <c r="H353" s="532" t="s">
        <v>2875</v>
      </c>
      <c r="I353" s="532" t="s">
        <v>2875</v>
      </c>
      <c r="J353" s="532" t="s">
        <v>2875</v>
      </c>
      <c r="K353" s="532" t="s">
        <v>2875</v>
      </c>
      <c r="L353" s="532" t="s">
        <v>2875</v>
      </c>
      <c r="M353" s="532" t="s">
        <v>2875</v>
      </c>
      <c r="N353" s="532" t="s">
        <v>2875</v>
      </c>
      <c r="O353" s="226"/>
      <c r="P353" s="158" t="s">
        <v>3928</v>
      </c>
      <c r="Q353" s="479"/>
      <c r="R353" s="41"/>
      <c r="S353" s="41"/>
      <c r="T353" s="468"/>
      <c r="U353" s="468"/>
      <c r="V353" s="468"/>
      <c r="W353" s="468"/>
      <c r="X353" s="468"/>
      <c r="Y353" s="468"/>
      <c r="Z353" s="468"/>
      <c r="AA353" s="468"/>
      <c r="AB353" s="468"/>
      <c r="AC353" s="468"/>
      <c r="AD353" s="468"/>
      <c r="AE353" s="468"/>
      <c r="AF353" s="468"/>
      <c r="AG353" s="468"/>
      <c r="AH353" s="468"/>
      <c r="AI353" s="468"/>
      <c r="AJ353" s="468"/>
      <c r="AK353" s="468"/>
      <c r="AL353" s="468"/>
      <c r="AM353" s="468"/>
      <c r="AN353" s="468"/>
      <c r="AO353" s="468"/>
      <c r="AP353" s="468"/>
    </row>
    <row r="354">
      <c r="A354" s="120">
        <v>43.0</v>
      </c>
      <c r="B354" s="423" t="s">
        <v>549</v>
      </c>
      <c r="C354" s="559" t="s">
        <v>2940</v>
      </c>
      <c r="D354" s="428">
        <v>3080000.0</v>
      </c>
      <c r="E354" s="426" t="s">
        <v>3973</v>
      </c>
      <c r="F354" s="468"/>
      <c r="G354" s="158" t="s">
        <v>2495</v>
      </c>
      <c r="H354" s="158" t="s">
        <v>2495</v>
      </c>
      <c r="I354" s="156"/>
      <c r="J354" s="158" t="s">
        <v>2495</v>
      </c>
      <c r="K354" s="156"/>
      <c r="L354" s="158" t="s">
        <v>2495</v>
      </c>
      <c r="M354" s="158" t="s">
        <v>2495</v>
      </c>
      <c r="N354" s="156"/>
      <c r="O354" s="178" t="s">
        <v>3974</v>
      </c>
      <c r="P354" s="158" t="s">
        <v>2899</v>
      </c>
      <c r="Q354" s="479"/>
      <c r="R354" s="41"/>
      <c r="S354" s="41"/>
      <c r="T354" s="468"/>
      <c r="U354" s="468"/>
      <c r="V354" s="468"/>
      <c r="W354" s="468"/>
      <c r="X354" s="468"/>
      <c r="Y354" s="468"/>
      <c r="Z354" s="468"/>
      <c r="AA354" s="468"/>
      <c r="AB354" s="468"/>
      <c r="AC354" s="468"/>
      <c r="AD354" s="468"/>
      <c r="AE354" s="468"/>
      <c r="AF354" s="468"/>
      <c r="AG354" s="468"/>
      <c r="AH354" s="468"/>
      <c r="AI354" s="468"/>
      <c r="AJ354" s="468"/>
      <c r="AK354" s="468"/>
      <c r="AL354" s="468"/>
      <c r="AM354" s="468"/>
      <c r="AN354" s="468"/>
      <c r="AO354" s="468"/>
      <c r="AP354" s="468"/>
    </row>
    <row r="355">
      <c r="A355" s="227">
        <v>44.0</v>
      </c>
      <c r="B355" s="423" t="s">
        <v>3975</v>
      </c>
      <c r="C355" s="720" t="s">
        <v>3050</v>
      </c>
      <c r="D355" s="428">
        <v>6380000.0</v>
      </c>
      <c r="E355" s="426" t="s">
        <v>3977</v>
      </c>
      <c r="F355" s="468"/>
      <c r="G355" s="158" t="s">
        <v>2495</v>
      </c>
      <c r="H355" s="156"/>
      <c r="I355" s="156"/>
      <c r="J355" s="158" t="s">
        <v>2495</v>
      </c>
      <c r="K355" s="158" t="s">
        <v>2495</v>
      </c>
      <c r="L355" s="158" t="s">
        <v>2495</v>
      </c>
      <c r="M355" s="158" t="s">
        <v>2495</v>
      </c>
      <c r="N355" s="156"/>
      <c r="O355" s="178" t="s">
        <v>3981</v>
      </c>
      <c r="P355" s="158" t="s">
        <v>3982</v>
      </c>
      <c r="Q355" s="479"/>
      <c r="R355" s="41"/>
      <c r="S355" s="41"/>
      <c r="T355" s="468"/>
      <c r="U355" s="468"/>
      <c r="V355" s="468"/>
      <c r="W355" s="468"/>
      <c r="X355" s="468"/>
      <c r="Y355" s="468"/>
      <c r="Z355" s="468"/>
      <c r="AA355" s="468"/>
      <c r="AB355" s="468"/>
      <c r="AC355" s="468"/>
      <c r="AD355" s="468"/>
      <c r="AE355" s="468"/>
      <c r="AF355" s="468"/>
      <c r="AG355" s="468"/>
      <c r="AH355" s="468"/>
      <c r="AI355" s="468"/>
      <c r="AJ355" s="468"/>
      <c r="AK355" s="468"/>
      <c r="AL355" s="468"/>
      <c r="AM355" s="468"/>
      <c r="AN355" s="468"/>
      <c r="AO355" s="468"/>
      <c r="AP355" s="468"/>
    </row>
    <row r="356">
      <c r="A356" s="120">
        <v>45.0</v>
      </c>
      <c r="B356" s="423" t="s">
        <v>3983</v>
      </c>
      <c r="C356" s="692" t="s">
        <v>2992</v>
      </c>
      <c r="D356" s="428">
        <v>6380000.0</v>
      </c>
      <c r="E356" s="426" t="s">
        <v>3985</v>
      </c>
      <c r="F356" s="468"/>
      <c r="G356" s="532" t="s">
        <v>2875</v>
      </c>
      <c r="H356" s="532" t="s">
        <v>2875</v>
      </c>
      <c r="I356" s="532" t="s">
        <v>2875</v>
      </c>
      <c r="J356" s="532" t="s">
        <v>2875</v>
      </c>
      <c r="K356" s="532" t="s">
        <v>2875</v>
      </c>
      <c r="L356" s="532" t="s">
        <v>2875</v>
      </c>
      <c r="M356" s="532" t="s">
        <v>2875</v>
      </c>
      <c r="N356" s="532" t="s">
        <v>2875</v>
      </c>
      <c r="O356" s="226"/>
      <c r="P356" s="156"/>
      <c r="Q356" s="479"/>
      <c r="R356" s="41"/>
      <c r="S356" s="41"/>
      <c r="T356" s="468"/>
      <c r="U356" s="468"/>
      <c r="V356" s="468"/>
      <c r="W356" s="468"/>
      <c r="X356" s="468"/>
      <c r="Y356" s="468"/>
      <c r="Z356" s="468"/>
      <c r="AA356" s="468"/>
      <c r="AB356" s="468"/>
      <c r="AC356" s="468"/>
      <c r="AD356" s="468"/>
      <c r="AE356" s="468"/>
      <c r="AF356" s="468"/>
      <c r="AG356" s="468"/>
      <c r="AH356" s="468"/>
      <c r="AI356" s="468"/>
      <c r="AJ356" s="468"/>
      <c r="AK356" s="468"/>
      <c r="AL356" s="468"/>
      <c r="AM356" s="468"/>
      <c r="AN356" s="468"/>
      <c r="AO356" s="468"/>
      <c r="AP356" s="468"/>
    </row>
    <row r="357">
      <c r="A357" s="227">
        <v>46.0</v>
      </c>
      <c r="B357" s="423" t="s">
        <v>3989</v>
      </c>
      <c r="C357" s="720" t="s">
        <v>3050</v>
      </c>
      <c r="D357" s="428">
        <v>6380000.0</v>
      </c>
      <c r="E357" s="426" t="s">
        <v>3990</v>
      </c>
      <c r="F357" s="468"/>
      <c r="G357" s="532" t="s">
        <v>2875</v>
      </c>
      <c r="H357" s="532" t="s">
        <v>2875</v>
      </c>
      <c r="I357" s="532" t="s">
        <v>2875</v>
      </c>
      <c r="J357" s="532" t="s">
        <v>2875</v>
      </c>
      <c r="K357" s="532" t="s">
        <v>2875</v>
      </c>
      <c r="L357" s="532" t="s">
        <v>2875</v>
      </c>
      <c r="M357" s="532" t="s">
        <v>2875</v>
      </c>
      <c r="N357" s="532" t="s">
        <v>2875</v>
      </c>
      <c r="O357" s="226"/>
      <c r="P357" s="158" t="s">
        <v>3991</v>
      </c>
      <c r="Q357" s="479"/>
      <c r="R357" s="41"/>
      <c r="S357" s="41"/>
      <c r="T357" s="468"/>
      <c r="U357" s="468"/>
      <c r="V357" s="468"/>
      <c r="W357" s="468"/>
      <c r="X357" s="468"/>
      <c r="Y357" s="468"/>
      <c r="Z357" s="468"/>
      <c r="AA357" s="468"/>
      <c r="AB357" s="468"/>
      <c r="AC357" s="468"/>
      <c r="AD357" s="468"/>
      <c r="AE357" s="468"/>
      <c r="AF357" s="468"/>
      <c r="AG357" s="468"/>
      <c r="AH357" s="468"/>
      <c r="AI357" s="468"/>
      <c r="AJ357" s="468"/>
      <c r="AK357" s="468"/>
      <c r="AL357" s="468"/>
      <c r="AM357" s="468"/>
      <c r="AN357" s="468"/>
      <c r="AO357" s="468"/>
      <c r="AP357" s="468"/>
    </row>
    <row r="358">
      <c r="A358" s="120">
        <v>47.0</v>
      </c>
      <c r="B358" s="423" t="s">
        <v>561</v>
      </c>
      <c r="C358" s="720" t="s">
        <v>3050</v>
      </c>
      <c r="D358" s="428">
        <v>6380000.0</v>
      </c>
      <c r="E358" s="426" t="s">
        <v>3993</v>
      </c>
      <c r="F358" s="468"/>
      <c r="G358" s="158" t="s">
        <v>2495</v>
      </c>
      <c r="H358" s="156"/>
      <c r="I358" s="158" t="s">
        <v>2495</v>
      </c>
      <c r="J358" s="158" t="s">
        <v>2495</v>
      </c>
      <c r="K358" s="158" t="s">
        <v>2495</v>
      </c>
      <c r="L358" s="158" t="s">
        <v>2495</v>
      </c>
      <c r="M358" s="158" t="s">
        <v>2495</v>
      </c>
      <c r="N358" s="156"/>
      <c r="O358" s="226"/>
      <c r="P358" s="158" t="s">
        <v>2899</v>
      </c>
      <c r="Q358" s="479"/>
      <c r="R358" s="41"/>
      <c r="S358" s="41"/>
      <c r="T358" s="468"/>
      <c r="U358" s="468"/>
      <c r="V358" s="468"/>
      <c r="W358" s="468"/>
      <c r="X358" s="468"/>
      <c r="Y358" s="468"/>
      <c r="Z358" s="468"/>
      <c r="AA358" s="468"/>
      <c r="AB358" s="468"/>
      <c r="AC358" s="468"/>
      <c r="AD358" s="468"/>
      <c r="AE358" s="468"/>
      <c r="AF358" s="468"/>
      <c r="AG358" s="468"/>
      <c r="AH358" s="468"/>
      <c r="AI358" s="468"/>
      <c r="AJ358" s="468"/>
      <c r="AK358" s="468"/>
      <c r="AL358" s="468"/>
      <c r="AM358" s="468"/>
      <c r="AN358" s="468"/>
      <c r="AO358" s="468"/>
      <c r="AP358" s="468"/>
    </row>
    <row r="359">
      <c r="A359" s="227">
        <v>48.0</v>
      </c>
      <c r="B359" s="190" t="s">
        <v>540</v>
      </c>
      <c r="C359" s="720" t="s">
        <v>3050</v>
      </c>
      <c r="D359" s="428">
        <v>3080000.0</v>
      </c>
      <c r="E359" s="426" t="s">
        <v>3996</v>
      </c>
      <c r="F359" s="468"/>
      <c r="G359" s="158" t="s">
        <v>2495</v>
      </c>
      <c r="H359" s="156"/>
      <c r="I359" s="158" t="s">
        <v>2495</v>
      </c>
      <c r="J359" s="156"/>
      <c r="K359" s="158" t="s">
        <v>2495</v>
      </c>
      <c r="L359" s="158" t="s">
        <v>2495</v>
      </c>
      <c r="M359" s="158" t="s">
        <v>2495</v>
      </c>
      <c r="N359" s="156"/>
      <c r="O359" s="226"/>
      <c r="P359" s="158" t="s">
        <v>2899</v>
      </c>
      <c r="Q359" s="479"/>
      <c r="R359" s="41"/>
      <c r="S359" s="41"/>
      <c r="T359" s="468"/>
      <c r="U359" s="468"/>
      <c r="V359" s="468"/>
      <c r="W359" s="468"/>
      <c r="X359" s="468"/>
      <c r="Y359" s="468"/>
      <c r="Z359" s="468"/>
      <c r="AA359" s="468"/>
      <c r="AB359" s="468"/>
      <c r="AC359" s="468"/>
      <c r="AD359" s="468"/>
      <c r="AE359" s="468"/>
      <c r="AF359" s="468"/>
      <c r="AG359" s="468"/>
      <c r="AH359" s="468"/>
      <c r="AI359" s="468"/>
      <c r="AJ359" s="468"/>
      <c r="AK359" s="468"/>
      <c r="AL359" s="468"/>
      <c r="AM359" s="468"/>
      <c r="AN359" s="468"/>
      <c r="AO359" s="468"/>
      <c r="AP359" s="468"/>
    </row>
    <row r="360">
      <c r="A360" s="120">
        <v>49.0</v>
      </c>
      <c r="B360" s="423" t="s">
        <v>3997</v>
      </c>
      <c r="C360" s="720" t="s">
        <v>3050</v>
      </c>
      <c r="D360" s="428">
        <v>6380000.0</v>
      </c>
      <c r="E360" s="426" t="s">
        <v>3998</v>
      </c>
      <c r="F360" s="468"/>
      <c r="G360" s="532" t="s">
        <v>2875</v>
      </c>
      <c r="H360" s="532" t="s">
        <v>2875</v>
      </c>
      <c r="I360" s="532" t="s">
        <v>2875</v>
      </c>
      <c r="J360" s="532" t="s">
        <v>2875</v>
      </c>
      <c r="K360" s="532" t="s">
        <v>2875</v>
      </c>
      <c r="L360" s="532" t="s">
        <v>2875</v>
      </c>
      <c r="M360" s="532" t="s">
        <v>2875</v>
      </c>
      <c r="N360" s="532" t="s">
        <v>2875</v>
      </c>
      <c r="O360" s="226"/>
      <c r="P360" s="156"/>
      <c r="Q360" s="479"/>
      <c r="R360" s="41"/>
      <c r="S360" s="41"/>
      <c r="T360" s="468"/>
      <c r="U360" s="468"/>
      <c r="V360" s="468"/>
      <c r="W360" s="468"/>
      <c r="X360" s="468"/>
      <c r="Y360" s="468"/>
      <c r="Z360" s="468"/>
      <c r="AA360" s="468"/>
      <c r="AB360" s="468"/>
      <c r="AC360" s="468"/>
      <c r="AD360" s="468"/>
      <c r="AE360" s="468"/>
      <c r="AF360" s="468"/>
      <c r="AG360" s="468"/>
      <c r="AH360" s="468"/>
      <c r="AI360" s="468"/>
      <c r="AJ360" s="468"/>
      <c r="AK360" s="468"/>
      <c r="AL360" s="468"/>
      <c r="AM360" s="468"/>
      <c r="AN360" s="468"/>
      <c r="AO360" s="468"/>
      <c r="AP360" s="468"/>
    </row>
    <row r="361">
      <c r="A361" s="227">
        <v>50.0</v>
      </c>
      <c r="B361" s="423" t="s">
        <v>543</v>
      </c>
      <c r="C361" s="426" t="s">
        <v>104</v>
      </c>
      <c r="D361" s="428">
        <v>6380000.0</v>
      </c>
      <c r="E361" s="426" t="s">
        <v>4003</v>
      </c>
      <c r="F361" s="468"/>
      <c r="G361" s="158" t="s">
        <v>2495</v>
      </c>
      <c r="H361" s="156"/>
      <c r="I361" s="158" t="s">
        <v>2495</v>
      </c>
      <c r="J361" s="158" t="s">
        <v>2495</v>
      </c>
      <c r="K361" s="158" t="s">
        <v>2495</v>
      </c>
      <c r="L361" s="158" t="s">
        <v>2495</v>
      </c>
      <c r="M361" s="158" t="s">
        <v>2495</v>
      </c>
      <c r="N361" s="156"/>
      <c r="O361" s="178" t="s">
        <v>3328</v>
      </c>
      <c r="P361" s="158" t="s">
        <v>2899</v>
      </c>
      <c r="Q361" s="479"/>
      <c r="R361" s="41"/>
      <c r="S361" s="41"/>
      <c r="T361" s="468"/>
      <c r="U361" s="468"/>
      <c r="V361" s="468"/>
      <c r="W361" s="468"/>
      <c r="X361" s="468"/>
      <c r="Y361" s="468"/>
      <c r="Z361" s="468"/>
      <c r="AA361" s="468"/>
      <c r="AB361" s="468"/>
      <c r="AC361" s="468"/>
      <c r="AD361" s="468"/>
      <c r="AE361" s="468"/>
      <c r="AF361" s="468"/>
      <c r="AG361" s="468"/>
      <c r="AH361" s="468"/>
      <c r="AI361" s="468"/>
      <c r="AJ361" s="468"/>
      <c r="AK361" s="468"/>
      <c r="AL361" s="468"/>
      <c r="AM361" s="468"/>
      <c r="AN361" s="468"/>
      <c r="AO361" s="468"/>
      <c r="AP361" s="468"/>
    </row>
    <row r="362">
      <c r="A362" s="120">
        <v>51.0</v>
      </c>
      <c r="B362" s="423" t="s">
        <v>4004</v>
      </c>
      <c r="C362" s="426" t="s">
        <v>104</v>
      </c>
      <c r="D362" s="428">
        <v>6380000.0</v>
      </c>
      <c r="E362" s="426" t="s">
        <v>4006</v>
      </c>
      <c r="F362" s="468"/>
      <c r="G362" s="532" t="s">
        <v>2875</v>
      </c>
      <c r="H362" s="532" t="s">
        <v>2875</v>
      </c>
      <c r="I362" s="532" t="s">
        <v>2875</v>
      </c>
      <c r="J362" s="532" t="s">
        <v>2875</v>
      </c>
      <c r="K362" s="532" t="s">
        <v>2875</v>
      </c>
      <c r="L362" s="532" t="s">
        <v>2875</v>
      </c>
      <c r="M362" s="532" t="s">
        <v>2875</v>
      </c>
      <c r="N362" s="532" t="s">
        <v>2875</v>
      </c>
      <c r="O362" s="226"/>
      <c r="P362" s="158" t="s">
        <v>4011</v>
      </c>
      <c r="Q362" s="479"/>
      <c r="R362" s="41"/>
      <c r="S362" s="41"/>
      <c r="T362" s="468"/>
      <c r="U362" s="468"/>
      <c r="V362" s="468"/>
      <c r="W362" s="468"/>
      <c r="X362" s="468"/>
      <c r="Y362" s="468"/>
      <c r="Z362" s="468"/>
      <c r="AA362" s="468"/>
      <c r="AB362" s="468"/>
      <c r="AC362" s="468"/>
      <c r="AD362" s="468"/>
      <c r="AE362" s="468"/>
      <c r="AF362" s="468"/>
      <c r="AG362" s="468"/>
      <c r="AH362" s="468"/>
      <c r="AI362" s="468"/>
      <c r="AJ362" s="468"/>
      <c r="AK362" s="468"/>
      <c r="AL362" s="468"/>
      <c r="AM362" s="468"/>
      <c r="AN362" s="468"/>
      <c r="AO362" s="468"/>
      <c r="AP362" s="468"/>
    </row>
    <row r="363">
      <c r="A363" s="227">
        <v>52.0</v>
      </c>
      <c r="B363" s="721" t="s">
        <v>4012</v>
      </c>
      <c r="C363" s="720" t="s">
        <v>3050</v>
      </c>
      <c r="D363" s="428">
        <v>4580000.0</v>
      </c>
      <c r="E363" s="715" t="s">
        <v>3719</v>
      </c>
      <c r="F363" s="468"/>
      <c r="G363" s="158" t="s">
        <v>2495</v>
      </c>
      <c r="H363" s="158" t="s">
        <v>2495</v>
      </c>
      <c r="I363" s="158" t="s">
        <v>2495</v>
      </c>
      <c r="J363" s="158" t="s">
        <v>2495</v>
      </c>
      <c r="K363" s="156"/>
      <c r="L363" s="158" t="s">
        <v>2495</v>
      </c>
      <c r="M363" s="158" t="s">
        <v>2495</v>
      </c>
      <c r="N363" s="156"/>
      <c r="O363" s="178" t="s">
        <v>4014</v>
      </c>
      <c r="P363" s="158" t="s">
        <v>2899</v>
      </c>
      <c r="Q363" s="479"/>
      <c r="R363" s="41"/>
      <c r="S363" s="41"/>
      <c r="T363" s="468"/>
      <c r="U363" s="468"/>
      <c r="V363" s="468"/>
      <c r="W363" s="468"/>
      <c r="X363" s="468"/>
      <c r="Y363" s="468"/>
      <c r="Z363" s="468"/>
      <c r="AA363" s="468"/>
      <c r="AB363" s="468"/>
      <c r="AC363" s="468"/>
      <c r="AD363" s="468"/>
      <c r="AE363" s="468"/>
      <c r="AF363" s="468"/>
      <c r="AG363" s="468"/>
      <c r="AH363" s="468"/>
      <c r="AI363" s="468"/>
      <c r="AJ363" s="468"/>
      <c r="AK363" s="468"/>
      <c r="AL363" s="468"/>
      <c r="AM363" s="468"/>
      <c r="AN363" s="468"/>
      <c r="AO363" s="468"/>
      <c r="AP363" s="468"/>
    </row>
    <row r="364">
      <c r="A364" s="120">
        <v>53.0</v>
      </c>
      <c r="B364" s="423" t="s">
        <v>4018</v>
      </c>
      <c r="C364" s="720" t="s">
        <v>3050</v>
      </c>
      <c r="D364" s="428">
        <v>6380000.0</v>
      </c>
      <c r="E364" s="426" t="s">
        <v>4019</v>
      </c>
      <c r="F364" s="468"/>
      <c r="G364" s="532" t="s">
        <v>2875</v>
      </c>
      <c r="H364" s="532" t="s">
        <v>2875</v>
      </c>
      <c r="I364" s="532" t="s">
        <v>2875</v>
      </c>
      <c r="J364" s="532" t="s">
        <v>2875</v>
      </c>
      <c r="K364" s="532" t="s">
        <v>2875</v>
      </c>
      <c r="L364" s="532" t="s">
        <v>2875</v>
      </c>
      <c r="M364" s="532" t="s">
        <v>2875</v>
      </c>
      <c r="N364" s="532" t="s">
        <v>2875</v>
      </c>
      <c r="O364" s="226"/>
      <c r="P364" s="156"/>
      <c r="Q364" s="479"/>
      <c r="R364" s="41"/>
      <c r="S364" s="41"/>
      <c r="T364" s="468"/>
      <c r="U364" s="468"/>
      <c r="V364" s="468"/>
      <c r="W364" s="468"/>
      <c r="X364" s="468"/>
      <c r="Y364" s="468"/>
      <c r="Z364" s="468"/>
      <c r="AA364" s="468"/>
      <c r="AB364" s="468"/>
      <c r="AC364" s="468"/>
      <c r="AD364" s="468"/>
      <c r="AE364" s="468"/>
      <c r="AF364" s="468"/>
      <c r="AG364" s="468"/>
      <c r="AH364" s="468"/>
      <c r="AI364" s="468"/>
      <c r="AJ364" s="468"/>
      <c r="AK364" s="468"/>
      <c r="AL364" s="468"/>
      <c r="AM364" s="468"/>
      <c r="AN364" s="468"/>
      <c r="AO364" s="468"/>
      <c r="AP364" s="468"/>
    </row>
    <row r="365">
      <c r="A365" s="227">
        <v>54.0</v>
      </c>
      <c r="B365" s="423" t="s">
        <v>555</v>
      </c>
      <c r="C365" s="426" t="s">
        <v>104</v>
      </c>
      <c r="D365" s="428">
        <v>3380000.0</v>
      </c>
      <c r="E365" s="426" t="s">
        <v>4024</v>
      </c>
      <c r="F365" s="468"/>
      <c r="G365" s="158" t="s">
        <v>2495</v>
      </c>
      <c r="H365" s="156"/>
      <c r="I365" s="158" t="s">
        <v>2495</v>
      </c>
      <c r="J365" s="156"/>
      <c r="K365" s="158" t="s">
        <v>2495</v>
      </c>
      <c r="L365" s="158" t="s">
        <v>2495</v>
      </c>
      <c r="M365" s="158" t="s">
        <v>2495</v>
      </c>
      <c r="N365" s="156"/>
      <c r="O365" s="226"/>
      <c r="P365" s="158" t="s">
        <v>2899</v>
      </c>
      <c r="Q365" s="479"/>
      <c r="R365" s="41"/>
      <c r="S365" s="41"/>
      <c r="T365" s="468"/>
      <c r="U365" s="468"/>
      <c r="V365" s="468"/>
      <c r="W365" s="468"/>
      <c r="X365" s="468"/>
      <c r="Y365" s="468"/>
      <c r="Z365" s="468"/>
      <c r="AA365" s="468"/>
      <c r="AB365" s="468"/>
      <c r="AC365" s="468"/>
      <c r="AD365" s="468"/>
      <c r="AE365" s="468"/>
      <c r="AF365" s="468"/>
      <c r="AG365" s="468"/>
      <c r="AH365" s="468"/>
      <c r="AI365" s="468"/>
      <c r="AJ365" s="468"/>
      <c r="AK365" s="468"/>
      <c r="AL365" s="468"/>
      <c r="AM365" s="468"/>
      <c r="AN365" s="468"/>
      <c r="AO365" s="468"/>
      <c r="AP365" s="468"/>
    </row>
    <row r="366">
      <c r="A366" s="120">
        <v>55.0</v>
      </c>
      <c r="B366" s="423" t="s">
        <v>4030</v>
      </c>
      <c r="C366" s="720" t="s">
        <v>3050</v>
      </c>
      <c r="D366" s="428">
        <v>6380000.0</v>
      </c>
      <c r="E366" s="426" t="s">
        <v>4031</v>
      </c>
      <c r="F366" s="468"/>
      <c r="G366" s="532" t="s">
        <v>2875</v>
      </c>
      <c r="H366" s="532" t="s">
        <v>2875</v>
      </c>
      <c r="I366" s="532" t="s">
        <v>2875</v>
      </c>
      <c r="J366" s="532" t="s">
        <v>2875</v>
      </c>
      <c r="K366" s="532" t="s">
        <v>2875</v>
      </c>
      <c r="L366" s="532" t="s">
        <v>2875</v>
      </c>
      <c r="M366" s="532" t="s">
        <v>2875</v>
      </c>
      <c r="N366" s="532" t="s">
        <v>2875</v>
      </c>
      <c r="O366" s="226"/>
      <c r="P366" s="158" t="s">
        <v>4033</v>
      </c>
      <c r="Q366" s="479"/>
      <c r="R366" s="41"/>
      <c r="S366" s="41"/>
      <c r="T366" s="468"/>
      <c r="U366" s="468"/>
      <c r="V366" s="468"/>
      <c r="W366" s="468"/>
      <c r="X366" s="468"/>
      <c r="Y366" s="468"/>
      <c r="Z366" s="468"/>
      <c r="AA366" s="468"/>
      <c r="AB366" s="468"/>
      <c r="AC366" s="468"/>
      <c r="AD366" s="468"/>
      <c r="AE366" s="468"/>
      <c r="AF366" s="468"/>
      <c r="AG366" s="468"/>
      <c r="AH366" s="468"/>
      <c r="AI366" s="468"/>
      <c r="AJ366" s="468"/>
      <c r="AK366" s="468"/>
      <c r="AL366" s="468"/>
      <c r="AM366" s="468"/>
      <c r="AN366" s="468"/>
      <c r="AO366" s="468"/>
      <c r="AP366" s="468"/>
    </row>
    <row r="367">
      <c r="A367" s="227">
        <v>56.0</v>
      </c>
      <c r="B367" s="572" t="s">
        <v>4035</v>
      </c>
      <c r="C367" s="722" t="s">
        <v>3050</v>
      </c>
      <c r="D367" s="587">
        <v>4580000.0</v>
      </c>
      <c r="E367" s="108" t="s">
        <v>3719</v>
      </c>
      <c r="F367" s="468"/>
      <c r="G367" s="532" t="s">
        <v>2875</v>
      </c>
      <c r="H367" s="532" t="s">
        <v>2875</v>
      </c>
      <c r="I367" s="532" t="s">
        <v>2875</v>
      </c>
      <c r="J367" s="532" t="s">
        <v>2875</v>
      </c>
      <c r="K367" s="532" t="s">
        <v>2875</v>
      </c>
      <c r="L367" s="532" t="s">
        <v>2875</v>
      </c>
      <c r="M367" s="532" t="s">
        <v>2875</v>
      </c>
      <c r="N367" s="532" t="s">
        <v>2875</v>
      </c>
      <c r="O367" s="226"/>
      <c r="P367" s="156"/>
      <c r="Q367" s="479"/>
      <c r="R367" s="41"/>
      <c r="S367" s="41"/>
      <c r="T367" s="468"/>
      <c r="U367" s="468"/>
      <c r="V367" s="468"/>
      <c r="W367" s="468"/>
      <c r="X367" s="468"/>
      <c r="Y367" s="468"/>
      <c r="Z367" s="468"/>
      <c r="AA367" s="468"/>
      <c r="AB367" s="468"/>
      <c r="AC367" s="468"/>
      <c r="AD367" s="468"/>
      <c r="AE367" s="468"/>
      <c r="AF367" s="468"/>
      <c r="AG367" s="468"/>
      <c r="AH367" s="468"/>
      <c r="AI367" s="468"/>
      <c r="AJ367" s="468"/>
      <c r="AK367" s="468"/>
      <c r="AL367" s="468"/>
      <c r="AM367" s="468"/>
      <c r="AN367" s="468"/>
      <c r="AO367" s="468"/>
      <c r="AP367" s="468"/>
    </row>
    <row r="368">
      <c r="A368" s="120">
        <v>57.0</v>
      </c>
      <c r="B368" s="222" t="s">
        <v>4038</v>
      </c>
      <c r="C368" s="120" t="s">
        <v>104</v>
      </c>
      <c r="D368" s="587">
        <v>6380000.0</v>
      </c>
      <c r="E368" s="120" t="s">
        <v>4039</v>
      </c>
      <c r="F368" s="468"/>
      <c r="G368" s="496" t="s">
        <v>2495</v>
      </c>
      <c r="H368" s="496" t="s">
        <v>2495</v>
      </c>
      <c r="I368" s="156"/>
      <c r="J368" s="496" t="s">
        <v>2495</v>
      </c>
      <c r="K368" s="156"/>
      <c r="L368" s="496" t="s">
        <v>2495</v>
      </c>
      <c r="M368" s="496" t="s">
        <v>2495</v>
      </c>
      <c r="N368" s="156"/>
      <c r="O368" s="226"/>
      <c r="P368" s="158" t="s">
        <v>2899</v>
      </c>
      <c r="Q368" s="479"/>
      <c r="R368" s="41"/>
      <c r="S368" s="41"/>
      <c r="T368" s="468"/>
      <c r="U368" s="468"/>
      <c r="V368" s="468"/>
      <c r="W368" s="468"/>
      <c r="X368" s="468"/>
      <c r="Y368" s="468"/>
      <c r="Z368" s="468"/>
      <c r="AA368" s="468"/>
      <c r="AB368" s="468"/>
      <c r="AC368" s="468"/>
      <c r="AD368" s="468"/>
      <c r="AE368" s="468"/>
      <c r="AF368" s="468"/>
      <c r="AG368" s="468"/>
      <c r="AH368" s="468"/>
      <c r="AI368" s="468"/>
      <c r="AJ368" s="468"/>
      <c r="AK368" s="468"/>
      <c r="AL368" s="468"/>
      <c r="AM368" s="468"/>
      <c r="AN368" s="468"/>
      <c r="AO368" s="468"/>
      <c r="AP368" s="468"/>
    </row>
    <row r="369">
      <c r="A369" s="227">
        <v>58.0</v>
      </c>
      <c r="B369" s="222" t="s">
        <v>546</v>
      </c>
      <c r="C369" s="120" t="s">
        <v>104</v>
      </c>
      <c r="D369" s="587">
        <v>6380000.0</v>
      </c>
      <c r="E369" s="120" t="s">
        <v>4045</v>
      </c>
      <c r="F369" s="468"/>
      <c r="G369" s="496" t="s">
        <v>2495</v>
      </c>
      <c r="H369" s="156"/>
      <c r="I369" s="496" t="s">
        <v>2495</v>
      </c>
      <c r="J369" s="496" t="s">
        <v>2495</v>
      </c>
      <c r="K369" s="496" t="s">
        <v>2495</v>
      </c>
      <c r="L369" s="496" t="s">
        <v>2495</v>
      </c>
      <c r="M369" s="496" t="s">
        <v>2495</v>
      </c>
      <c r="N369" s="156"/>
      <c r="O369" s="178" t="s">
        <v>4046</v>
      </c>
      <c r="P369" s="158" t="s">
        <v>2899</v>
      </c>
      <c r="Q369" s="479"/>
      <c r="R369" s="41"/>
      <c r="S369" s="41"/>
      <c r="T369" s="468"/>
      <c r="U369" s="468"/>
      <c r="V369" s="468"/>
      <c r="W369" s="468"/>
      <c r="X369" s="468"/>
      <c r="Y369" s="468"/>
      <c r="Z369" s="468"/>
      <c r="AA369" s="468"/>
      <c r="AB369" s="468"/>
      <c r="AC369" s="468"/>
      <c r="AD369" s="468"/>
      <c r="AE369" s="468"/>
      <c r="AF369" s="468"/>
      <c r="AG369" s="468"/>
      <c r="AH369" s="468"/>
      <c r="AI369" s="468"/>
      <c r="AJ369" s="468"/>
      <c r="AK369" s="468"/>
      <c r="AL369" s="468"/>
      <c r="AM369" s="468"/>
      <c r="AN369" s="468"/>
      <c r="AO369" s="468"/>
      <c r="AP369" s="468"/>
    </row>
    <row r="370">
      <c r="A370" s="120">
        <v>59.0</v>
      </c>
      <c r="B370" s="222" t="s">
        <v>4048</v>
      </c>
      <c r="C370" s="722" t="s">
        <v>3050</v>
      </c>
      <c r="D370" s="587">
        <v>6380000.0</v>
      </c>
      <c r="E370" s="120" t="s">
        <v>4049</v>
      </c>
      <c r="F370" s="468"/>
      <c r="G370" s="496" t="s">
        <v>2495</v>
      </c>
      <c r="H370" s="156"/>
      <c r="I370" s="496" t="s">
        <v>2495</v>
      </c>
      <c r="J370" s="156"/>
      <c r="K370" s="496" t="s">
        <v>2495</v>
      </c>
      <c r="L370" s="496" t="s">
        <v>2495</v>
      </c>
      <c r="M370" s="496" t="s">
        <v>2495</v>
      </c>
      <c r="N370" s="156"/>
      <c r="O370" s="226"/>
      <c r="P370" s="158" t="s">
        <v>2899</v>
      </c>
      <c r="Q370" s="479"/>
      <c r="R370" s="41"/>
      <c r="S370" s="41"/>
      <c r="T370" s="468"/>
      <c r="U370" s="468"/>
      <c r="V370" s="468"/>
      <c r="W370" s="468"/>
      <c r="X370" s="468"/>
      <c r="Y370" s="468"/>
      <c r="Z370" s="468"/>
      <c r="AA370" s="468"/>
      <c r="AB370" s="468"/>
      <c r="AC370" s="468"/>
      <c r="AD370" s="468"/>
      <c r="AE370" s="468"/>
      <c r="AF370" s="468"/>
      <c r="AG370" s="468"/>
      <c r="AH370" s="468"/>
      <c r="AI370" s="468"/>
      <c r="AJ370" s="468"/>
      <c r="AK370" s="468"/>
      <c r="AL370" s="468"/>
      <c r="AM370" s="468"/>
      <c r="AN370" s="468"/>
      <c r="AO370" s="468"/>
      <c r="AP370" s="468"/>
    </row>
    <row r="371">
      <c r="A371" s="227">
        <v>60.0</v>
      </c>
      <c r="B371" s="222" t="s">
        <v>4053</v>
      </c>
      <c r="C371" s="722" t="s">
        <v>3050</v>
      </c>
      <c r="D371" s="587">
        <v>6380000.0</v>
      </c>
      <c r="E371" s="120" t="s">
        <v>4054</v>
      </c>
      <c r="F371" s="468"/>
      <c r="G371" s="496" t="s">
        <v>2495</v>
      </c>
      <c r="H371" s="496" t="s">
        <v>2495</v>
      </c>
      <c r="I371" s="156"/>
      <c r="J371" s="496" t="s">
        <v>2495</v>
      </c>
      <c r="K371" s="156"/>
      <c r="L371" s="496" t="s">
        <v>2495</v>
      </c>
      <c r="M371" s="496" t="s">
        <v>2495</v>
      </c>
      <c r="N371" s="156"/>
      <c r="O371" s="178" t="s">
        <v>3889</v>
      </c>
      <c r="P371" s="158" t="s">
        <v>2899</v>
      </c>
      <c r="Q371" s="479"/>
      <c r="R371" s="41"/>
      <c r="S371" s="41"/>
      <c r="T371" s="468"/>
      <c r="U371" s="468"/>
      <c r="V371" s="468"/>
      <c r="W371" s="468"/>
      <c r="X371" s="468"/>
      <c r="Y371" s="468"/>
      <c r="Z371" s="468"/>
      <c r="AA371" s="468"/>
      <c r="AB371" s="468"/>
      <c r="AC371" s="468"/>
      <c r="AD371" s="468"/>
      <c r="AE371" s="468"/>
      <c r="AF371" s="468"/>
      <c r="AG371" s="468"/>
      <c r="AH371" s="468"/>
      <c r="AI371" s="468"/>
      <c r="AJ371" s="468"/>
      <c r="AK371" s="468"/>
      <c r="AL371" s="468"/>
      <c r="AM371" s="468"/>
      <c r="AN371" s="468"/>
      <c r="AO371" s="468"/>
      <c r="AP371" s="468"/>
    </row>
    <row r="372">
      <c r="A372" s="120">
        <v>61.0</v>
      </c>
      <c r="B372" s="222" t="s">
        <v>588</v>
      </c>
      <c r="C372" s="513" t="s">
        <v>2940</v>
      </c>
      <c r="D372" s="587">
        <v>6380000.0</v>
      </c>
      <c r="E372" s="120" t="s">
        <v>4057</v>
      </c>
      <c r="F372" s="468"/>
      <c r="G372" s="496" t="s">
        <v>2495</v>
      </c>
      <c r="H372" s="496" t="s">
        <v>2495</v>
      </c>
      <c r="I372" s="156"/>
      <c r="J372" s="496" t="s">
        <v>2495</v>
      </c>
      <c r="K372" s="156"/>
      <c r="L372" s="496" t="s">
        <v>2495</v>
      </c>
      <c r="M372" s="496" t="s">
        <v>2495</v>
      </c>
      <c r="N372" s="156"/>
      <c r="O372" s="226"/>
      <c r="P372" s="158" t="s">
        <v>2899</v>
      </c>
      <c r="Q372" s="479"/>
      <c r="R372" s="41"/>
      <c r="S372" s="41"/>
      <c r="T372" s="468"/>
      <c r="U372" s="468"/>
      <c r="V372" s="468"/>
      <c r="W372" s="468"/>
      <c r="X372" s="468"/>
      <c r="Y372" s="468"/>
      <c r="Z372" s="468"/>
      <c r="AA372" s="468"/>
      <c r="AB372" s="468"/>
      <c r="AC372" s="468"/>
      <c r="AD372" s="468"/>
      <c r="AE372" s="468"/>
      <c r="AF372" s="468"/>
      <c r="AG372" s="468"/>
      <c r="AH372" s="468"/>
      <c r="AI372" s="468"/>
      <c r="AJ372" s="468"/>
      <c r="AK372" s="468"/>
      <c r="AL372" s="468"/>
      <c r="AM372" s="468"/>
      <c r="AN372" s="468"/>
      <c r="AO372" s="468"/>
      <c r="AP372" s="468"/>
    </row>
    <row r="373">
      <c r="A373" s="227">
        <v>62.0</v>
      </c>
      <c r="B373" s="572" t="s">
        <v>579</v>
      </c>
      <c r="C373" s="120" t="s">
        <v>104</v>
      </c>
      <c r="D373" s="587">
        <v>6380000.0</v>
      </c>
      <c r="E373" s="120" t="s">
        <v>4061</v>
      </c>
      <c r="F373" s="468"/>
      <c r="G373" s="532" t="s">
        <v>2875</v>
      </c>
      <c r="H373" s="532" t="s">
        <v>2875</v>
      </c>
      <c r="I373" s="532" t="s">
        <v>2875</v>
      </c>
      <c r="J373" s="532" t="s">
        <v>2875</v>
      </c>
      <c r="K373" s="532" t="s">
        <v>2875</v>
      </c>
      <c r="L373" s="532" t="s">
        <v>2875</v>
      </c>
      <c r="M373" s="532" t="s">
        <v>2875</v>
      </c>
      <c r="N373" s="532" t="s">
        <v>2875</v>
      </c>
      <c r="O373" s="226"/>
      <c r="P373" s="156"/>
      <c r="Q373" s="479"/>
      <c r="R373" s="41"/>
      <c r="S373" s="41"/>
      <c r="T373" s="468"/>
      <c r="U373" s="468"/>
      <c r="V373" s="468"/>
      <c r="W373" s="468"/>
      <c r="X373" s="468"/>
      <c r="Y373" s="468"/>
      <c r="Z373" s="468"/>
      <c r="AA373" s="468"/>
      <c r="AB373" s="468"/>
      <c r="AC373" s="468"/>
      <c r="AD373" s="468"/>
      <c r="AE373" s="468"/>
      <c r="AF373" s="468"/>
      <c r="AG373" s="468"/>
      <c r="AH373" s="468"/>
      <c r="AI373" s="468"/>
      <c r="AJ373" s="468"/>
      <c r="AK373" s="468"/>
      <c r="AL373" s="468"/>
      <c r="AM373" s="468"/>
      <c r="AN373" s="468"/>
      <c r="AO373" s="468"/>
      <c r="AP373" s="468"/>
    </row>
    <row r="374">
      <c r="A374" s="120">
        <v>63.0</v>
      </c>
      <c r="B374" s="572" t="s">
        <v>591</v>
      </c>
      <c r="C374" s="120" t="s">
        <v>104</v>
      </c>
      <c r="D374" s="587">
        <v>6380000.0</v>
      </c>
      <c r="E374" s="120" t="s">
        <v>4063</v>
      </c>
      <c r="F374" s="468"/>
      <c r="G374" s="532" t="s">
        <v>2875</v>
      </c>
      <c r="H374" s="532" t="s">
        <v>2875</v>
      </c>
      <c r="I374" s="532" t="s">
        <v>2875</v>
      </c>
      <c r="J374" s="532" t="s">
        <v>2875</v>
      </c>
      <c r="K374" s="532" t="s">
        <v>2875</v>
      </c>
      <c r="L374" s="532" t="s">
        <v>2875</v>
      </c>
      <c r="M374" s="532" t="s">
        <v>2875</v>
      </c>
      <c r="N374" s="532" t="s">
        <v>2875</v>
      </c>
      <c r="O374" s="226"/>
      <c r="P374" s="156"/>
      <c r="Q374" s="479"/>
      <c r="R374" s="41"/>
      <c r="S374" s="41"/>
      <c r="T374" s="468"/>
      <c r="U374" s="468"/>
      <c r="V374" s="468"/>
      <c r="W374" s="468"/>
      <c r="X374" s="468"/>
      <c r="Y374" s="468"/>
      <c r="Z374" s="468"/>
      <c r="AA374" s="468"/>
      <c r="AB374" s="468"/>
      <c r="AC374" s="468"/>
      <c r="AD374" s="468"/>
      <c r="AE374" s="468"/>
      <c r="AF374" s="468"/>
      <c r="AG374" s="468"/>
      <c r="AH374" s="468"/>
      <c r="AI374" s="468"/>
      <c r="AJ374" s="468"/>
      <c r="AK374" s="468"/>
      <c r="AL374" s="468"/>
      <c r="AM374" s="468"/>
      <c r="AN374" s="468"/>
      <c r="AO374" s="468"/>
      <c r="AP374" s="468"/>
    </row>
    <row r="375">
      <c r="A375" s="227">
        <v>64.0</v>
      </c>
      <c r="B375" s="423" t="s">
        <v>4067</v>
      </c>
      <c r="C375" s="720" t="s">
        <v>3050</v>
      </c>
      <c r="D375" s="428">
        <v>6380000.0</v>
      </c>
      <c r="E375" s="426" t="s">
        <v>4068</v>
      </c>
      <c r="F375" s="468"/>
      <c r="G375" s="532" t="s">
        <v>2875</v>
      </c>
      <c r="H375" s="532" t="s">
        <v>2875</v>
      </c>
      <c r="I375" s="532" t="s">
        <v>2875</v>
      </c>
      <c r="J375" s="532" t="s">
        <v>2875</v>
      </c>
      <c r="K375" s="532" t="s">
        <v>2875</v>
      </c>
      <c r="L375" s="532" t="s">
        <v>2875</v>
      </c>
      <c r="M375" s="532" t="s">
        <v>2875</v>
      </c>
      <c r="N375" s="532" t="s">
        <v>2875</v>
      </c>
      <c r="O375" s="226"/>
      <c r="P375" s="156"/>
      <c r="Q375" s="479"/>
      <c r="R375" s="41"/>
      <c r="S375" s="41"/>
      <c r="T375" s="468"/>
      <c r="U375" s="468"/>
      <c r="V375" s="468"/>
      <c r="W375" s="468"/>
      <c r="X375" s="468"/>
      <c r="Y375" s="468"/>
      <c r="Z375" s="468"/>
      <c r="AA375" s="468"/>
      <c r="AB375" s="468"/>
      <c r="AC375" s="468"/>
      <c r="AD375" s="468"/>
      <c r="AE375" s="468"/>
      <c r="AF375" s="468"/>
      <c r="AG375" s="468"/>
      <c r="AH375" s="468"/>
      <c r="AI375" s="468"/>
      <c r="AJ375" s="468"/>
      <c r="AK375" s="468"/>
      <c r="AL375" s="468"/>
      <c r="AM375" s="468"/>
      <c r="AN375" s="468"/>
      <c r="AO375" s="468"/>
      <c r="AP375" s="468"/>
    </row>
    <row r="376">
      <c r="A376" s="120">
        <v>65.0</v>
      </c>
      <c r="B376" s="423" t="s">
        <v>4071</v>
      </c>
      <c r="C376" s="426" t="s">
        <v>2992</v>
      </c>
      <c r="D376" s="428">
        <v>6380000.0</v>
      </c>
      <c r="E376" s="426" t="s">
        <v>4074</v>
      </c>
      <c r="F376" s="468"/>
      <c r="G376" s="496" t="s">
        <v>2495</v>
      </c>
      <c r="H376" s="156"/>
      <c r="I376" s="496" t="s">
        <v>2495</v>
      </c>
      <c r="J376" s="156"/>
      <c r="K376" s="496" t="s">
        <v>2495</v>
      </c>
      <c r="L376" s="496" t="s">
        <v>2495</v>
      </c>
      <c r="M376" s="532" t="s">
        <v>2875</v>
      </c>
      <c r="N376" s="156"/>
      <c r="O376" s="226"/>
      <c r="P376" s="158" t="s">
        <v>4076</v>
      </c>
      <c r="Q376" s="479"/>
      <c r="R376" s="41"/>
      <c r="S376" s="41"/>
      <c r="T376" s="468"/>
      <c r="U376" s="468"/>
      <c r="V376" s="468"/>
      <c r="W376" s="468"/>
      <c r="X376" s="468"/>
      <c r="Y376" s="468"/>
      <c r="Z376" s="468"/>
      <c r="AA376" s="468"/>
      <c r="AB376" s="468"/>
      <c r="AC376" s="468"/>
      <c r="AD376" s="468"/>
      <c r="AE376" s="468"/>
      <c r="AF376" s="468"/>
      <c r="AG376" s="468"/>
      <c r="AH376" s="468"/>
      <c r="AI376" s="468"/>
      <c r="AJ376" s="468"/>
      <c r="AK376" s="468"/>
      <c r="AL376" s="468"/>
      <c r="AM376" s="468"/>
      <c r="AN376" s="468"/>
      <c r="AO376" s="468"/>
      <c r="AP376" s="468"/>
    </row>
    <row r="377">
      <c r="A377" s="227">
        <v>66.0</v>
      </c>
      <c r="B377" s="423" t="s">
        <v>4077</v>
      </c>
      <c r="C377" s="720" t="s">
        <v>3050</v>
      </c>
      <c r="D377" s="432" t="s">
        <v>4079</v>
      </c>
      <c r="E377" s="426" t="s">
        <v>4080</v>
      </c>
      <c r="F377" s="468"/>
      <c r="G377" s="535" t="s">
        <v>3907</v>
      </c>
      <c r="H377" s="535" t="s">
        <v>3907</v>
      </c>
      <c r="I377" s="156"/>
      <c r="J377" s="535" t="s">
        <v>3907</v>
      </c>
      <c r="K377" s="156"/>
      <c r="L377" s="535" t="s">
        <v>3907</v>
      </c>
      <c r="M377" s="535" t="s">
        <v>3907</v>
      </c>
      <c r="N377" s="156"/>
      <c r="O377" s="226"/>
      <c r="P377" s="158" t="s">
        <v>2899</v>
      </c>
      <c r="Q377" s="479"/>
      <c r="R377" s="41"/>
      <c r="S377" s="41"/>
      <c r="T377" s="468"/>
      <c r="U377" s="468"/>
      <c r="V377" s="468"/>
      <c r="W377" s="468"/>
      <c r="X377" s="468"/>
      <c r="Y377" s="468"/>
      <c r="Z377" s="468"/>
      <c r="AA377" s="468"/>
      <c r="AB377" s="468"/>
      <c r="AC377" s="468"/>
      <c r="AD377" s="468"/>
      <c r="AE377" s="468"/>
      <c r="AF377" s="468"/>
      <c r="AG377" s="468"/>
      <c r="AH377" s="468"/>
      <c r="AI377" s="468"/>
      <c r="AJ377" s="468"/>
      <c r="AK377" s="468"/>
      <c r="AL377" s="468"/>
      <c r="AM377" s="468"/>
      <c r="AN377" s="468"/>
      <c r="AO377" s="468"/>
      <c r="AP377" s="468"/>
    </row>
    <row r="378">
      <c r="A378" s="120">
        <v>67.0</v>
      </c>
      <c r="B378" s="423" t="s">
        <v>585</v>
      </c>
      <c r="C378" s="559" t="s">
        <v>2940</v>
      </c>
      <c r="D378" s="428">
        <v>6380000.0</v>
      </c>
      <c r="E378" s="426" t="s">
        <v>4081</v>
      </c>
      <c r="F378" s="468"/>
      <c r="G378" s="535" t="s">
        <v>3907</v>
      </c>
      <c r="H378" s="226"/>
      <c r="I378" s="535" t="s">
        <v>3907</v>
      </c>
      <c r="J378" s="226"/>
      <c r="K378" s="535" t="s">
        <v>3907</v>
      </c>
      <c r="L378" s="535" t="s">
        <v>3907</v>
      </c>
      <c r="M378" s="535" t="s">
        <v>3907</v>
      </c>
      <c r="N378" s="226"/>
      <c r="O378" s="226"/>
      <c r="P378" s="158" t="s">
        <v>2899</v>
      </c>
      <c r="Q378" s="479"/>
      <c r="R378" s="41"/>
      <c r="S378" s="41"/>
      <c r="T378" s="468"/>
      <c r="U378" s="468"/>
      <c r="V378" s="468"/>
      <c r="W378" s="468"/>
      <c r="X378" s="468"/>
      <c r="Y378" s="468"/>
      <c r="Z378" s="468"/>
      <c r="AA378" s="468"/>
      <c r="AB378" s="468"/>
      <c r="AC378" s="468"/>
      <c r="AD378" s="468"/>
      <c r="AE378" s="468"/>
      <c r="AF378" s="468"/>
      <c r="AG378" s="468"/>
      <c r="AH378" s="468"/>
      <c r="AI378" s="468"/>
      <c r="AJ378" s="468"/>
      <c r="AK378" s="468"/>
      <c r="AL378" s="468"/>
      <c r="AM378" s="468"/>
      <c r="AN378" s="468"/>
      <c r="AO378" s="468"/>
      <c r="AP378" s="468"/>
    </row>
    <row r="379">
      <c r="A379" s="227">
        <v>68.0</v>
      </c>
      <c r="B379" s="423" t="s">
        <v>602</v>
      </c>
      <c r="C379" s="426" t="s">
        <v>2992</v>
      </c>
      <c r="D379" s="428">
        <v>6380000.0</v>
      </c>
      <c r="E379" s="426" t="s">
        <v>4082</v>
      </c>
      <c r="F379" s="468"/>
      <c r="G379" s="535" t="s">
        <v>3907</v>
      </c>
      <c r="H379" s="226"/>
      <c r="I379" s="535" t="s">
        <v>3907</v>
      </c>
      <c r="J379" s="226"/>
      <c r="K379" s="535" t="s">
        <v>3907</v>
      </c>
      <c r="L379" s="535" t="s">
        <v>3907</v>
      </c>
      <c r="M379" s="535" t="s">
        <v>3907</v>
      </c>
      <c r="N379" s="226"/>
      <c r="O379" s="226"/>
      <c r="P379" s="158" t="s">
        <v>2899</v>
      </c>
      <c r="Q379" s="479"/>
      <c r="R379" s="41"/>
      <c r="S379" s="41"/>
      <c r="T379" s="468"/>
      <c r="U379" s="468"/>
      <c r="V379" s="468"/>
      <c r="W379" s="468"/>
      <c r="X379" s="468"/>
      <c r="Y379" s="468"/>
      <c r="Z379" s="468"/>
      <c r="AA379" s="468"/>
      <c r="AB379" s="468"/>
      <c r="AC379" s="468"/>
      <c r="AD379" s="468"/>
      <c r="AE379" s="468"/>
      <c r="AF379" s="468"/>
      <c r="AG379" s="468"/>
      <c r="AH379" s="468"/>
      <c r="AI379" s="468"/>
      <c r="AJ379" s="468"/>
      <c r="AK379" s="468"/>
      <c r="AL379" s="468"/>
      <c r="AM379" s="468"/>
      <c r="AN379" s="468"/>
      <c r="AO379" s="468"/>
      <c r="AP379" s="468"/>
    </row>
    <row r="380">
      <c r="A380" s="120">
        <v>69.0</v>
      </c>
      <c r="B380" s="572" t="s">
        <v>424</v>
      </c>
      <c r="C380" s="120" t="s">
        <v>104</v>
      </c>
      <c r="D380" s="587">
        <v>6380000.0</v>
      </c>
      <c r="E380" s="120" t="s">
        <v>4083</v>
      </c>
      <c r="F380" s="474"/>
      <c r="G380" s="535" t="s">
        <v>3907</v>
      </c>
      <c r="H380" s="226"/>
      <c r="I380" s="535" t="s">
        <v>3907</v>
      </c>
      <c r="J380" s="226"/>
      <c r="K380" s="535" t="s">
        <v>3907</v>
      </c>
      <c r="L380" s="535" t="s">
        <v>3907</v>
      </c>
      <c r="M380" s="535" t="s">
        <v>3907</v>
      </c>
      <c r="N380" s="226"/>
      <c r="O380" s="226"/>
      <c r="P380" s="158" t="s">
        <v>2899</v>
      </c>
      <c r="Q380" s="479"/>
      <c r="R380" s="84"/>
      <c r="S380" s="84"/>
      <c r="T380" s="474"/>
      <c r="U380" s="474"/>
      <c r="V380" s="474"/>
      <c r="W380" s="474"/>
      <c r="X380" s="474"/>
      <c r="Y380" s="474"/>
      <c r="Z380" s="474"/>
      <c r="AA380" s="474"/>
      <c r="AB380" s="474"/>
      <c r="AC380" s="474"/>
      <c r="AD380" s="474"/>
      <c r="AE380" s="474"/>
      <c r="AF380" s="474"/>
      <c r="AG380" s="474"/>
      <c r="AH380" s="474"/>
      <c r="AI380" s="474"/>
      <c r="AJ380" s="474"/>
      <c r="AK380" s="474"/>
      <c r="AL380" s="474"/>
      <c r="AM380" s="474"/>
      <c r="AN380" s="474"/>
      <c r="AO380" s="474"/>
      <c r="AP380" s="474"/>
    </row>
    <row r="381">
      <c r="A381" s="227">
        <v>70.0</v>
      </c>
      <c r="B381" s="572" t="s">
        <v>4084</v>
      </c>
      <c r="C381" s="120" t="s">
        <v>104</v>
      </c>
      <c r="D381" s="587">
        <v>6380000.0</v>
      </c>
      <c r="E381" s="120" t="s">
        <v>4085</v>
      </c>
      <c r="F381" s="468"/>
      <c r="G381" s="535" t="s">
        <v>3907</v>
      </c>
      <c r="H381" s="535" t="s">
        <v>4086</v>
      </c>
      <c r="I381" s="226"/>
      <c r="J381" s="535" t="s">
        <v>4086</v>
      </c>
      <c r="K381" s="226"/>
      <c r="L381" s="535" t="s">
        <v>4086</v>
      </c>
      <c r="M381" s="535" t="s">
        <v>3907</v>
      </c>
      <c r="N381" s="226"/>
      <c r="O381" s="178" t="s">
        <v>4087</v>
      </c>
      <c r="P381" s="158" t="s">
        <v>2899</v>
      </c>
      <c r="Q381" s="479"/>
      <c r="R381" s="41"/>
      <c r="S381" s="41"/>
      <c r="T381" s="468"/>
      <c r="U381" s="468"/>
      <c r="V381" s="468"/>
      <c r="W381" s="468"/>
      <c r="X381" s="468"/>
      <c r="Y381" s="468"/>
      <c r="Z381" s="468"/>
      <c r="AA381" s="468"/>
      <c r="AB381" s="468"/>
      <c r="AC381" s="468"/>
      <c r="AD381" s="468"/>
      <c r="AE381" s="468"/>
      <c r="AF381" s="468"/>
      <c r="AG381" s="468"/>
      <c r="AH381" s="468"/>
      <c r="AI381" s="468"/>
      <c r="AJ381" s="468"/>
      <c r="AK381" s="468"/>
      <c r="AL381" s="468"/>
      <c r="AM381" s="468"/>
      <c r="AN381" s="468"/>
      <c r="AO381" s="468"/>
      <c r="AP381" s="468"/>
    </row>
    <row r="382">
      <c r="A382" s="120">
        <v>71.0</v>
      </c>
      <c r="B382" s="572" t="s">
        <v>599</v>
      </c>
      <c r="C382" s="120" t="s">
        <v>4088</v>
      </c>
      <c r="D382" s="587">
        <v>6380000.0</v>
      </c>
      <c r="E382" s="120" t="s">
        <v>4089</v>
      </c>
      <c r="F382" s="468"/>
      <c r="G382" s="496" t="s">
        <v>2495</v>
      </c>
      <c r="H382" s="496" t="s">
        <v>2495</v>
      </c>
      <c r="I382" s="496" t="s">
        <v>2495</v>
      </c>
      <c r="J382" s="496" t="s">
        <v>2495</v>
      </c>
      <c r="K382" s="226"/>
      <c r="L382" s="496" t="s">
        <v>2495</v>
      </c>
      <c r="M382" s="496" t="s">
        <v>2495</v>
      </c>
      <c r="N382" s="226"/>
      <c r="O382" s="226"/>
      <c r="P382" s="158" t="s">
        <v>4090</v>
      </c>
      <c r="Q382" s="479"/>
      <c r="R382" s="41"/>
      <c r="S382" s="41"/>
      <c r="T382" s="468"/>
      <c r="U382" s="468"/>
      <c r="V382" s="468"/>
      <c r="W382" s="468"/>
      <c r="X382" s="468"/>
      <c r="Y382" s="468"/>
      <c r="Z382" s="468"/>
      <c r="AA382" s="468"/>
      <c r="AB382" s="468"/>
      <c r="AC382" s="468"/>
      <c r="AD382" s="468"/>
      <c r="AE382" s="468"/>
      <c r="AF382" s="468"/>
      <c r="AG382" s="468"/>
      <c r="AH382" s="468"/>
      <c r="AI382" s="468"/>
      <c r="AJ382" s="468"/>
      <c r="AK382" s="468"/>
      <c r="AL382" s="468"/>
      <c r="AM382" s="468"/>
      <c r="AN382" s="468"/>
      <c r="AO382" s="468"/>
      <c r="AP382" s="468"/>
    </row>
    <row r="383">
      <c r="A383" s="227">
        <v>72.0</v>
      </c>
      <c r="B383" s="572" t="s">
        <v>596</v>
      </c>
      <c r="C383" s="120" t="s">
        <v>4088</v>
      </c>
      <c r="D383" s="587">
        <v>6380000.0</v>
      </c>
      <c r="E383" s="120" t="s">
        <v>4091</v>
      </c>
      <c r="F383" s="468"/>
      <c r="G383" s="496" t="s">
        <v>2495</v>
      </c>
      <c r="H383" s="496" t="s">
        <v>2495</v>
      </c>
      <c r="I383" s="496" t="s">
        <v>2495</v>
      </c>
      <c r="J383" s="496" t="s">
        <v>2495</v>
      </c>
      <c r="K383" s="226"/>
      <c r="L383" s="496" t="s">
        <v>2495</v>
      </c>
      <c r="M383" s="496" t="s">
        <v>2495</v>
      </c>
      <c r="N383" s="226"/>
      <c r="O383" s="226"/>
      <c r="P383" s="158" t="s">
        <v>4090</v>
      </c>
      <c r="Q383" s="479"/>
      <c r="R383" s="41"/>
      <c r="S383" s="41"/>
      <c r="T383" s="468"/>
      <c r="U383" s="468"/>
      <c r="V383" s="468"/>
      <c r="W383" s="468"/>
      <c r="X383" s="468"/>
      <c r="Y383" s="468"/>
      <c r="Z383" s="468"/>
      <c r="AA383" s="468"/>
      <c r="AB383" s="468"/>
      <c r="AC383" s="468"/>
      <c r="AD383" s="468"/>
      <c r="AE383" s="468"/>
      <c r="AF383" s="468"/>
      <c r="AG383" s="468"/>
      <c r="AH383" s="468"/>
      <c r="AI383" s="468"/>
      <c r="AJ383" s="468"/>
      <c r="AK383" s="468"/>
      <c r="AL383" s="468"/>
      <c r="AM383" s="468"/>
      <c r="AN383" s="468"/>
      <c r="AO383" s="468"/>
      <c r="AP383" s="468"/>
    </row>
    <row r="384">
      <c r="A384" s="120">
        <v>73.0</v>
      </c>
      <c r="B384" s="423" t="s">
        <v>4092</v>
      </c>
      <c r="C384" s="720" t="s">
        <v>3050</v>
      </c>
      <c r="D384" s="428">
        <v>6380000.0</v>
      </c>
      <c r="E384" s="120" t="s">
        <v>4093</v>
      </c>
      <c r="F384" s="468"/>
      <c r="G384" s="532" t="s">
        <v>2875</v>
      </c>
      <c r="H384" s="532" t="s">
        <v>2875</v>
      </c>
      <c r="I384" s="532" t="s">
        <v>2875</v>
      </c>
      <c r="J384" s="532" t="s">
        <v>2875</v>
      </c>
      <c r="K384" s="532" t="s">
        <v>2875</v>
      </c>
      <c r="L384" s="532" t="s">
        <v>2875</v>
      </c>
      <c r="M384" s="532" t="s">
        <v>2875</v>
      </c>
      <c r="N384" s="532" t="s">
        <v>2875</v>
      </c>
      <c r="O384" s="226"/>
      <c r="P384" s="158" t="s">
        <v>4090</v>
      </c>
      <c r="Q384" s="479"/>
      <c r="R384" s="41"/>
      <c r="S384" s="41"/>
      <c r="T384" s="468"/>
      <c r="U384" s="468"/>
      <c r="V384" s="468"/>
      <c r="W384" s="468"/>
      <c r="X384" s="468"/>
      <c r="Y384" s="468"/>
      <c r="Z384" s="468"/>
      <c r="AA384" s="468"/>
      <c r="AB384" s="468"/>
      <c r="AC384" s="468"/>
      <c r="AD384" s="468"/>
      <c r="AE384" s="468"/>
      <c r="AF384" s="468"/>
      <c r="AG384" s="468"/>
      <c r="AH384" s="468"/>
      <c r="AI384" s="468"/>
      <c r="AJ384" s="468"/>
      <c r="AK384" s="468"/>
      <c r="AL384" s="468"/>
      <c r="AM384" s="468"/>
      <c r="AN384" s="468"/>
      <c r="AO384" s="468"/>
      <c r="AP384" s="468"/>
    </row>
    <row r="385">
      <c r="A385" s="227">
        <v>74.0</v>
      </c>
      <c r="B385" s="423" t="s">
        <v>4094</v>
      </c>
      <c r="C385" s="720" t="s">
        <v>3050</v>
      </c>
      <c r="D385" s="428">
        <v>6380000.0</v>
      </c>
      <c r="E385" s="120" t="s">
        <v>4095</v>
      </c>
      <c r="F385" s="468"/>
      <c r="G385" s="535" t="s">
        <v>3907</v>
      </c>
      <c r="H385" s="226"/>
      <c r="I385" s="535" t="s">
        <v>3907</v>
      </c>
      <c r="J385" s="226"/>
      <c r="K385" s="535" t="s">
        <v>3907</v>
      </c>
      <c r="L385" s="535" t="s">
        <v>3907</v>
      </c>
      <c r="M385" s="535" t="s">
        <v>4096</v>
      </c>
      <c r="N385" s="226"/>
      <c r="O385" s="178" t="s">
        <v>4097</v>
      </c>
      <c r="P385" s="158" t="s">
        <v>2899</v>
      </c>
      <c r="Q385" s="479"/>
      <c r="R385" s="41"/>
      <c r="S385" s="41"/>
      <c r="T385" s="468"/>
      <c r="U385" s="468"/>
      <c r="V385" s="468"/>
      <c r="W385" s="468"/>
      <c r="X385" s="468"/>
      <c r="Y385" s="468"/>
      <c r="Z385" s="468"/>
      <c r="AA385" s="468"/>
      <c r="AB385" s="468"/>
      <c r="AC385" s="468"/>
      <c r="AD385" s="468"/>
      <c r="AE385" s="468"/>
      <c r="AF385" s="468"/>
      <c r="AG385" s="468"/>
      <c r="AH385" s="468"/>
      <c r="AI385" s="468"/>
      <c r="AJ385" s="468"/>
      <c r="AK385" s="468"/>
      <c r="AL385" s="468"/>
      <c r="AM385" s="468"/>
      <c r="AN385" s="468"/>
      <c r="AO385" s="468"/>
      <c r="AP385" s="468"/>
    </row>
    <row r="386">
      <c r="A386" s="120">
        <v>75.0</v>
      </c>
      <c r="B386" s="423" t="s">
        <v>609</v>
      </c>
      <c r="C386" s="692" t="s">
        <v>2992</v>
      </c>
      <c r="D386" s="428">
        <v>6380000.0</v>
      </c>
      <c r="E386" s="120" t="s">
        <v>4098</v>
      </c>
      <c r="F386" s="468"/>
      <c r="G386" s="535" t="s">
        <v>3907</v>
      </c>
      <c r="H386" s="535" t="s">
        <v>3907</v>
      </c>
      <c r="I386" s="496"/>
      <c r="J386" s="535" t="s">
        <v>4086</v>
      </c>
      <c r="K386" s="496"/>
      <c r="L386" s="535" t="s">
        <v>3907</v>
      </c>
      <c r="M386" s="535" t="s">
        <v>4096</v>
      </c>
      <c r="N386" s="496"/>
      <c r="O386" s="178" t="s">
        <v>4099</v>
      </c>
      <c r="P386" s="158" t="s">
        <v>2899</v>
      </c>
      <c r="Q386" s="479"/>
      <c r="R386" s="41"/>
      <c r="S386" s="41"/>
      <c r="T386" s="468"/>
      <c r="U386" s="468"/>
      <c r="V386" s="468"/>
      <c r="W386" s="468"/>
      <c r="X386" s="468"/>
      <c r="Y386" s="468"/>
      <c r="Z386" s="468"/>
      <c r="AA386" s="468"/>
      <c r="AB386" s="468"/>
      <c r="AC386" s="468"/>
      <c r="AD386" s="468"/>
      <c r="AE386" s="468"/>
      <c r="AF386" s="468"/>
      <c r="AG386" s="468"/>
      <c r="AH386" s="468"/>
      <c r="AI386" s="468"/>
      <c r="AJ386" s="468"/>
      <c r="AK386" s="468"/>
      <c r="AL386" s="468"/>
      <c r="AM386" s="468"/>
      <c r="AN386" s="468"/>
      <c r="AO386" s="468"/>
      <c r="AP386" s="468"/>
    </row>
    <row r="387">
      <c r="A387" s="227">
        <v>76.0</v>
      </c>
      <c r="B387" s="423" t="s">
        <v>565</v>
      </c>
      <c r="C387" s="559" t="s">
        <v>2940</v>
      </c>
      <c r="D387" s="428">
        <v>6380000.0</v>
      </c>
      <c r="E387" s="120" t="s">
        <v>4100</v>
      </c>
      <c r="F387" s="468"/>
      <c r="G387" s="535" t="s">
        <v>3907</v>
      </c>
      <c r="H387" s="535" t="s">
        <v>3907</v>
      </c>
      <c r="I387" s="496"/>
      <c r="J387" s="535" t="s">
        <v>4086</v>
      </c>
      <c r="K387" s="496"/>
      <c r="L387" s="535" t="s">
        <v>3907</v>
      </c>
      <c r="M387" s="535" t="s">
        <v>4096</v>
      </c>
      <c r="N387" s="496"/>
      <c r="O387" s="178" t="s">
        <v>4101</v>
      </c>
      <c r="P387" s="158" t="s">
        <v>2899</v>
      </c>
      <c r="Q387" s="479"/>
      <c r="R387" s="41"/>
      <c r="S387" s="41"/>
      <c r="T387" s="468"/>
      <c r="U387" s="468"/>
      <c r="V387" s="468"/>
      <c r="W387" s="468"/>
      <c r="X387" s="468"/>
      <c r="Y387" s="468"/>
      <c r="Z387" s="468"/>
      <c r="AA387" s="468"/>
      <c r="AB387" s="468"/>
      <c r="AC387" s="468"/>
      <c r="AD387" s="468"/>
      <c r="AE387" s="468"/>
      <c r="AF387" s="468"/>
      <c r="AG387" s="468"/>
      <c r="AH387" s="468"/>
      <c r="AI387" s="468"/>
      <c r="AJ387" s="468"/>
      <c r="AK387" s="468"/>
      <c r="AL387" s="468"/>
      <c r="AM387" s="468"/>
      <c r="AN387" s="468"/>
      <c r="AO387" s="468"/>
      <c r="AP387" s="468"/>
    </row>
    <row r="388">
      <c r="A388" s="120">
        <v>77.0</v>
      </c>
      <c r="B388" s="423" t="s">
        <v>576</v>
      </c>
      <c r="C388" s="426" t="s">
        <v>104</v>
      </c>
      <c r="D388" s="428">
        <v>3230000.0</v>
      </c>
      <c r="E388" s="120" t="s">
        <v>4102</v>
      </c>
      <c r="F388" s="468"/>
      <c r="G388" s="535" t="s">
        <v>3907</v>
      </c>
      <c r="H388" s="496"/>
      <c r="I388" s="535" t="s">
        <v>3907</v>
      </c>
      <c r="J388" s="535" t="s">
        <v>3907</v>
      </c>
      <c r="K388" s="535" t="s">
        <v>3907</v>
      </c>
      <c r="L388" s="535" t="s">
        <v>3907</v>
      </c>
      <c r="M388" s="535" t="s">
        <v>4096</v>
      </c>
      <c r="N388" s="496"/>
      <c r="O388" s="178" t="s">
        <v>4103</v>
      </c>
      <c r="P388" s="158" t="s">
        <v>2899</v>
      </c>
      <c r="Q388" s="479"/>
      <c r="R388" s="41"/>
      <c r="S388" s="41"/>
      <c r="T388" s="468"/>
      <c r="U388" s="468"/>
      <c r="V388" s="468"/>
      <c r="W388" s="468"/>
      <c r="X388" s="468"/>
      <c r="Y388" s="468"/>
      <c r="Z388" s="468"/>
      <c r="AA388" s="468"/>
      <c r="AB388" s="468"/>
      <c r="AC388" s="468"/>
      <c r="AD388" s="468"/>
      <c r="AE388" s="468"/>
      <c r="AF388" s="468"/>
      <c r="AG388" s="468"/>
      <c r="AH388" s="468"/>
      <c r="AI388" s="468"/>
      <c r="AJ388" s="468"/>
      <c r="AK388" s="468"/>
      <c r="AL388" s="468"/>
      <c r="AM388" s="468"/>
      <c r="AN388" s="468"/>
      <c r="AO388" s="468"/>
      <c r="AP388" s="468"/>
    </row>
    <row r="389">
      <c r="A389" s="227">
        <v>78.0</v>
      </c>
      <c r="B389" s="423" t="s">
        <v>605</v>
      </c>
      <c r="C389" s="720" t="s">
        <v>3050</v>
      </c>
      <c r="D389" s="428">
        <v>6380000.0</v>
      </c>
      <c r="E389" s="120" t="s">
        <v>4104</v>
      </c>
      <c r="F389" s="468"/>
      <c r="G389" s="535" t="s">
        <v>3907</v>
      </c>
      <c r="H389" s="535" t="s">
        <v>3907</v>
      </c>
      <c r="I389" s="535" t="s">
        <v>3907</v>
      </c>
      <c r="J389" s="535" t="s">
        <v>3907</v>
      </c>
      <c r="K389" s="535" t="s">
        <v>3907</v>
      </c>
      <c r="L389" s="535" t="s">
        <v>3907</v>
      </c>
      <c r="M389" s="535" t="s">
        <v>4096</v>
      </c>
      <c r="N389" s="496"/>
      <c r="O389" s="178" t="s">
        <v>4105</v>
      </c>
      <c r="P389" s="158" t="s">
        <v>2899</v>
      </c>
      <c r="Q389" s="479"/>
      <c r="R389" s="41"/>
      <c r="S389" s="41"/>
      <c r="T389" s="468"/>
      <c r="U389" s="468"/>
      <c r="V389" s="468"/>
      <c r="W389" s="468"/>
      <c r="X389" s="468"/>
      <c r="Y389" s="468"/>
      <c r="Z389" s="468"/>
      <c r="AA389" s="468"/>
      <c r="AB389" s="468"/>
      <c r="AC389" s="468"/>
      <c r="AD389" s="468"/>
      <c r="AE389" s="468"/>
      <c r="AF389" s="468"/>
      <c r="AG389" s="468"/>
      <c r="AH389" s="468"/>
      <c r="AI389" s="468"/>
      <c r="AJ389" s="468"/>
      <c r="AK389" s="468"/>
      <c r="AL389" s="468"/>
      <c r="AM389" s="468"/>
      <c r="AN389" s="468"/>
      <c r="AO389" s="468"/>
      <c r="AP389" s="468"/>
    </row>
    <row r="390">
      <c r="A390" s="120">
        <v>79.0</v>
      </c>
      <c r="B390" s="423" t="s">
        <v>4106</v>
      </c>
      <c r="C390" s="692" t="s">
        <v>2992</v>
      </c>
      <c r="D390" s="428">
        <v>2080000.0</v>
      </c>
      <c r="E390" s="120" t="s">
        <v>4107</v>
      </c>
      <c r="F390" s="468"/>
      <c r="G390" s="535" t="s">
        <v>3907</v>
      </c>
      <c r="H390" s="496"/>
      <c r="I390" s="535" t="s">
        <v>3907</v>
      </c>
      <c r="J390" s="496"/>
      <c r="K390" s="535" t="s">
        <v>3907</v>
      </c>
      <c r="L390" s="535" t="s">
        <v>3907</v>
      </c>
      <c r="M390" s="535" t="s">
        <v>4096</v>
      </c>
      <c r="N390" s="496"/>
      <c r="O390" s="226"/>
      <c r="P390" s="158" t="s">
        <v>2899</v>
      </c>
      <c r="Q390" s="479"/>
      <c r="R390" s="41"/>
      <c r="S390" s="41"/>
      <c r="T390" s="468"/>
      <c r="U390" s="468"/>
      <c r="V390" s="468"/>
      <c r="W390" s="468"/>
      <c r="X390" s="468"/>
      <c r="Y390" s="468"/>
      <c r="Z390" s="468"/>
      <c r="AA390" s="468"/>
      <c r="AB390" s="468"/>
      <c r="AC390" s="468"/>
      <c r="AD390" s="468"/>
      <c r="AE390" s="468"/>
      <c r="AF390" s="468"/>
      <c r="AG390" s="468"/>
      <c r="AH390" s="468"/>
      <c r="AI390" s="468"/>
      <c r="AJ390" s="468"/>
      <c r="AK390" s="468"/>
      <c r="AL390" s="468"/>
      <c r="AM390" s="468"/>
      <c r="AN390" s="468"/>
      <c r="AO390" s="468"/>
      <c r="AP390" s="468"/>
    </row>
    <row r="391">
      <c r="A391" s="227">
        <v>80.0</v>
      </c>
      <c r="B391" s="423" t="s">
        <v>4108</v>
      </c>
      <c r="C391" s="559" t="s">
        <v>2940</v>
      </c>
      <c r="D391" s="428">
        <v>6380000.0</v>
      </c>
      <c r="E391" s="120" t="s">
        <v>4109</v>
      </c>
      <c r="F391" s="468"/>
      <c r="G391" s="535" t="s">
        <v>3907</v>
      </c>
      <c r="H391" s="535" t="s">
        <v>3907</v>
      </c>
      <c r="I391" s="496"/>
      <c r="J391" s="535" t="s">
        <v>3907</v>
      </c>
      <c r="K391" s="496"/>
      <c r="L391" s="535" t="s">
        <v>3907</v>
      </c>
      <c r="M391" s="535" t="s">
        <v>4096</v>
      </c>
      <c r="N391" s="496"/>
      <c r="O391" s="178" t="s">
        <v>4110</v>
      </c>
      <c r="P391" s="158" t="s">
        <v>4090</v>
      </c>
      <c r="Q391" s="479"/>
      <c r="R391" s="41"/>
      <c r="S391" s="41"/>
      <c r="T391" s="468"/>
      <c r="U391" s="468"/>
      <c r="V391" s="468"/>
      <c r="W391" s="468"/>
      <c r="X391" s="468"/>
      <c r="Y391" s="468"/>
      <c r="Z391" s="468"/>
      <c r="AA391" s="468"/>
      <c r="AB391" s="468"/>
      <c r="AC391" s="468"/>
      <c r="AD391" s="468"/>
      <c r="AE391" s="468"/>
      <c r="AF391" s="468"/>
      <c r="AG391" s="468"/>
      <c r="AH391" s="468"/>
      <c r="AI391" s="468"/>
      <c r="AJ391" s="468"/>
      <c r="AK391" s="468"/>
      <c r="AL391" s="468"/>
      <c r="AM391" s="468"/>
      <c r="AN391" s="468"/>
      <c r="AO391" s="468"/>
      <c r="AP391" s="468"/>
    </row>
    <row r="392">
      <c r="A392" s="120">
        <v>81.0</v>
      </c>
      <c r="B392" s="423" t="s">
        <v>4111</v>
      </c>
      <c r="C392" s="426" t="s">
        <v>104</v>
      </c>
      <c r="D392" s="428">
        <v>6380000.0</v>
      </c>
      <c r="E392" s="120" t="s">
        <v>4112</v>
      </c>
      <c r="F392" s="468"/>
      <c r="G392" s="535" t="s">
        <v>3907</v>
      </c>
      <c r="H392" s="496"/>
      <c r="I392" s="535" t="s">
        <v>3907</v>
      </c>
      <c r="J392" s="496"/>
      <c r="K392" s="535" t="s">
        <v>3907</v>
      </c>
      <c r="L392" s="535" t="s">
        <v>3907</v>
      </c>
      <c r="M392" s="535" t="s">
        <v>4096</v>
      </c>
      <c r="N392" s="496"/>
      <c r="O392" s="226"/>
      <c r="P392" s="158" t="s">
        <v>2899</v>
      </c>
      <c r="Q392" s="479"/>
      <c r="R392" s="41"/>
      <c r="S392" s="41"/>
      <c r="T392" s="468"/>
      <c r="U392" s="468"/>
      <c r="V392" s="468"/>
      <c r="W392" s="468"/>
      <c r="X392" s="468"/>
      <c r="Y392" s="468"/>
      <c r="Z392" s="468"/>
      <c r="AA392" s="468"/>
      <c r="AB392" s="468"/>
      <c r="AC392" s="468"/>
      <c r="AD392" s="468"/>
      <c r="AE392" s="468"/>
      <c r="AF392" s="468"/>
      <c r="AG392" s="468"/>
      <c r="AH392" s="468"/>
      <c r="AI392" s="468"/>
      <c r="AJ392" s="468"/>
      <c r="AK392" s="468"/>
      <c r="AL392" s="468"/>
      <c r="AM392" s="468"/>
      <c r="AN392" s="468"/>
      <c r="AO392" s="468"/>
      <c r="AP392" s="468"/>
    </row>
    <row r="393">
      <c r="A393" s="227">
        <v>82.0</v>
      </c>
      <c r="B393" s="423" t="s">
        <v>4113</v>
      </c>
      <c r="C393" s="692" t="s">
        <v>2992</v>
      </c>
      <c r="D393" s="428">
        <v>6380000.0</v>
      </c>
      <c r="E393" s="120" t="s">
        <v>4114</v>
      </c>
      <c r="F393" s="468"/>
      <c r="G393" s="535" t="s">
        <v>3907</v>
      </c>
      <c r="H393" s="496"/>
      <c r="I393" s="535" t="s">
        <v>3907</v>
      </c>
      <c r="J393" s="496"/>
      <c r="K393" s="535" t="s">
        <v>3907</v>
      </c>
      <c r="L393" s="535" t="s">
        <v>3907</v>
      </c>
      <c r="M393" s="535" t="s">
        <v>4096</v>
      </c>
      <c r="N393" s="496"/>
      <c r="O393" s="178"/>
      <c r="P393" s="158" t="s">
        <v>2899</v>
      </c>
      <c r="Q393" s="479"/>
      <c r="R393" s="41"/>
      <c r="S393" s="41"/>
      <c r="T393" s="468"/>
      <c r="U393" s="468"/>
      <c r="V393" s="468"/>
      <c r="W393" s="468"/>
      <c r="X393" s="468"/>
      <c r="Y393" s="468"/>
      <c r="Z393" s="468"/>
      <c r="AA393" s="468"/>
      <c r="AB393" s="468"/>
      <c r="AC393" s="468"/>
      <c r="AD393" s="468"/>
      <c r="AE393" s="468"/>
      <c r="AF393" s="468"/>
      <c r="AG393" s="468"/>
      <c r="AH393" s="468"/>
      <c r="AI393" s="468"/>
      <c r="AJ393" s="468"/>
      <c r="AK393" s="468"/>
      <c r="AL393" s="468"/>
      <c r="AM393" s="468"/>
      <c r="AN393" s="468"/>
      <c r="AO393" s="468"/>
      <c r="AP393" s="468"/>
    </row>
    <row r="394">
      <c r="A394" s="120">
        <v>83.0</v>
      </c>
      <c r="B394" s="572" t="s">
        <v>4115</v>
      </c>
      <c r="C394" s="513" t="s">
        <v>2940</v>
      </c>
      <c r="D394" s="587">
        <v>6380000.0</v>
      </c>
      <c r="E394" s="120" t="s">
        <v>4116</v>
      </c>
      <c r="F394" s="474"/>
      <c r="G394" s="535" t="s">
        <v>3907</v>
      </c>
      <c r="H394" s="535" t="s">
        <v>3907</v>
      </c>
      <c r="I394" s="496"/>
      <c r="J394" s="535" t="s">
        <v>4086</v>
      </c>
      <c r="K394" s="496"/>
      <c r="L394" s="535" t="s">
        <v>3907</v>
      </c>
      <c r="M394" s="535" t="s">
        <v>4096</v>
      </c>
      <c r="N394" s="496"/>
      <c r="O394" s="226"/>
      <c r="P394" s="158" t="s">
        <v>2899</v>
      </c>
      <c r="Q394" s="478" t="s">
        <v>4117</v>
      </c>
      <c r="R394" s="84"/>
      <c r="S394" s="84"/>
      <c r="T394" s="474"/>
      <c r="U394" s="474"/>
      <c r="V394" s="474"/>
      <c r="W394" s="474"/>
      <c r="X394" s="474"/>
      <c r="Y394" s="474"/>
      <c r="Z394" s="474"/>
      <c r="AA394" s="474"/>
      <c r="AB394" s="474"/>
      <c r="AC394" s="474"/>
      <c r="AD394" s="474"/>
      <c r="AE394" s="474"/>
      <c r="AF394" s="474"/>
      <c r="AG394" s="474"/>
      <c r="AH394" s="474"/>
      <c r="AI394" s="474"/>
      <c r="AJ394" s="474"/>
      <c r="AK394" s="474"/>
      <c r="AL394" s="474"/>
      <c r="AM394" s="474"/>
      <c r="AN394" s="474"/>
      <c r="AO394" s="474"/>
      <c r="AP394" s="474"/>
    </row>
    <row r="395">
      <c r="A395" s="227">
        <v>84.0</v>
      </c>
      <c r="B395" s="423" t="s">
        <v>3564</v>
      </c>
      <c r="C395" s="720" t="s">
        <v>3050</v>
      </c>
      <c r="D395" s="428">
        <v>6380000.0</v>
      </c>
      <c r="E395" s="426" t="s">
        <v>4118</v>
      </c>
      <c r="F395" s="468"/>
      <c r="G395" s="535" t="s">
        <v>3907</v>
      </c>
      <c r="H395" s="535" t="s">
        <v>3907</v>
      </c>
      <c r="I395" s="496"/>
      <c r="J395" s="535" t="s">
        <v>3907</v>
      </c>
      <c r="K395" s="496"/>
      <c r="L395" s="535" t="s">
        <v>3907</v>
      </c>
      <c r="M395" s="535" t="s">
        <v>4096</v>
      </c>
      <c r="N395" s="496"/>
      <c r="O395" s="226"/>
      <c r="P395" s="158" t="s">
        <v>4119</v>
      </c>
      <c r="Q395" s="479"/>
      <c r="R395" s="41"/>
      <c r="S395" s="41"/>
      <c r="T395" s="468"/>
      <c r="U395" s="468"/>
      <c r="V395" s="468"/>
      <c r="W395" s="468"/>
      <c r="X395" s="468"/>
      <c r="Y395" s="468"/>
      <c r="Z395" s="468"/>
      <c r="AA395" s="468"/>
      <c r="AB395" s="468"/>
      <c r="AC395" s="468"/>
      <c r="AD395" s="468"/>
      <c r="AE395" s="468"/>
      <c r="AF395" s="468"/>
      <c r="AG395" s="468"/>
      <c r="AH395" s="468"/>
      <c r="AI395" s="468"/>
      <c r="AJ395" s="468"/>
      <c r="AK395" s="468"/>
      <c r="AL395" s="468"/>
      <c r="AM395" s="468"/>
      <c r="AN395" s="468"/>
      <c r="AO395" s="468"/>
      <c r="AP395" s="468"/>
    </row>
    <row r="396">
      <c r="A396" s="120">
        <v>85.0</v>
      </c>
      <c r="B396" s="121" t="s">
        <v>4120</v>
      </c>
      <c r="C396" s="591" t="s">
        <v>2992</v>
      </c>
      <c r="D396" s="587">
        <v>4580000.0</v>
      </c>
      <c r="E396" s="108" t="s">
        <v>3719</v>
      </c>
      <c r="F396" s="474"/>
      <c r="G396" s="535" t="s">
        <v>3907</v>
      </c>
      <c r="H396" s="535"/>
      <c r="I396" s="535" t="s">
        <v>3907</v>
      </c>
      <c r="J396" s="535"/>
      <c r="K396" s="535" t="s">
        <v>3907</v>
      </c>
      <c r="L396" s="535" t="s">
        <v>3907</v>
      </c>
      <c r="M396" s="535" t="s">
        <v>4096</v>
      </c>
      <c r="N396" s="496"/>
      <c r="O396" s="178" t="s">
        <v>3826</v>
      </c>
      <c r="P396" s="158" t="s">
        <v>4119</v>
      </c>
      <c r="Q396" s="479"/>
      <c r="R396" s="84"/>
      <c r="S396" s="84"/>
      <c r="T396" s="474"/>
      <c r="U396" s="474"/>
      <c r="V396" s="474"/>
      <c r="W396" s="474"/>
      <c r="X396" s="474"/>
      <c r="Y396" s="474"/>
      <c r="Z396" s="474"/>
      <c r="AA396" s="474"/>
      <c r="AB396" s="474"/>
      <c r="AC396" s="474"/>
      <c r="AD396" s="474"/>
      <c r="AE396" s="474"/>
      <c r="AF396" s="474"/>
      <c r="AG396" s="474"/>
      <c r="AH396" s="474"/>
      <c r="AI396" s="474"/>
      <c r="AJ396" s="474"/>
      <c r="AK396" s="474"/>
      <c r="AL396" s="474"/>
      <c r="AM396" s="474"/>
      <c r="AN396" s="474"/>
      <c r="AO396" s="474"/>
      <c r="AP396" s="474"/>
    </row>
    <row r="397">
      <c r="A397" s="227">
        <v>86.0</v>
      </c>
      <c r="B397" s="572" t="s">
        <v>4121</v>
      </c>
      <c r="C397" s="120" t="s">
        <v>104</v>
      </c>
      <c r="D397" s="587">
        <v>3230000.0</v>
      </c>
      <c r="E397" s="120" t="s">
        <v>4122</v>
      </c>
      <c r="F397" s="474"/>
      <c r="G397" s="532" t="s">
        <v>2875</v>
      </c>
      <c r="H397" s="532" t="s">
        <v>2875</v>
      </c>
      <c r="I397" s="532" t="s">
        <v>2875</v>
      </c>
      <c r="J397" s="532" t="s">
        <v>2875</v>
      </c>
      <c r="K397" s="532" t="s">
        <v>2875</v>
      </c>
      <c r="L397" s="532" t="s">
        <v>2875</v>
      </c>
      <c r="M397" s="532" t="s">
        <v>2875</v>
      </c>
      <c r="N397" s="532" t="s">
        <v>2875</v>
      </c>
      <c r="O397" s="226"/>
      <c r="P397" s="727" t="s">
        <v>4123</v>
      </c>
      <c r="Q397" s="479"/>
      <c r="R397" s="84"/>
      <c r="S397" s="84"/>
      <c r="T397" s="474"/>
      <c r="U397" s="474"/>
      <c r="V397" s="474"/>
      <c r="W397" s="474"/>
      <c r="X397" s="474"/>
      <c r="Y397" s="474"/>
      <c r="Z397" s="474"/>
      <c r="AA397" s="474"/>
      <c r="AB397" s="474"/>
      <c r="AC397" s="474"/>
      <c r="AD397" s="474"/>
      <c r="AE397" s="474"/>
      <c r="AF397" s="474"/>
      <c r="AG397" s="474"/>
      <c r="AH397" s="474"/>
      <c r="AI397" s="474"/>
      <c r="AJ397" s="474"/>
      <c r="AK397" s="474"/>
      <c r="AL397" s="474"/>
      <c r="AM397" s="474"/>
      <c r="AN397" s="474"/>
      <c r="AO397" s="474"/>
      <c r="AP397" s="474"/>
    </row>
    <row r="398">
      <c r="A398" s="120">
        <v>87.0</v>
      </c>
      <c r="B398" s="728" t="s">
        <v>622</v>
      </c>
      <c r="C398" s="722" t="s">
        <v>3050</v>
      </c>
      <c r="D398" s="587">
        <v>6380000.0</v>
      </c>
      <c r="E398" s="120" t="s">
        <v>4124</v>
      </c>
      <c r="F398" s="474"/>
      <c r="G398" s="535" t="s">
        <v>3907</v>
      </c>
      <c r="H398" s="535" t="s">
        <v>3907</v>
      </c>
      <c r="I398" s="535"/>
      <c r="J398" s="532" t="s">
        <v>2875</v>
      </c>
      <c r="K398" s="535"/>
      <c r="L398" s="535" t="s">
        <v>3907</v>
      </c>
      <c r="M398" s="535" t="s">
        <v>4096</v>
      </c>
      <c r="N398" s="535"/>
      <c r="O398" s="178" t="s">
        <v>4125</v>
      </c>
      <c r="P398" s="156"/>
      <c r="Q398" s="479"/>
      <c r="R398" s="84"/>
      <c r="S398" s="84"/>
      <c r="T398" s="474"/>
      <c r="U398" s="474"/>
      <c r="V398" s="474"/>
      <c r="W398" s="474"/>
      <c r="X398" s="474"/>
      <c r="Y398" s="474"/>
      <c r="Z398" s="474"/>
      <c r="AA398" s="474"/>
      <c r="AB398" s="474"/>
      <c r="AC398" s="474"/>
      <c r="AD398" s="474"/>
      <c r="AE398" s="474"/>
      <c r="AF398" s="474"/>
      <c r="AG398" s="474"/>
      <c r="AH398" s="474"/>
      <c r="AI398" s="474"/>
      <c r="AJ398" s="474"/>
      <c r="AK398" s="474"/>
      <c r="AL398" s="474"/>
      <c r="AM398" s="474"/>
      <c r="AN398" s="474"/>
      <c r="AO398" s="474"/>
      <c r="AP398" s="474"/>
    </row>
    <row r="399">
      <c r="A399" s="227">
        <v>88.0</v>
      </c>
      <c r="B399" s="572" t="s">
        <v>628</v>
      </c>
      <c r="C399" s="591" t="s">
        <v>2992</v>
      </c>
      <c r="D399" s="589">
        <v>6300000.0</v>
      </c>
      <c r="E399" s="120" t="s">
        <v>4126</v>
      </c>
      <c r="F399" s="474"/>
      <c r="G399" s="532" t="s">
        <v>2875</v>
      </c>
      <c r="H399" s="532" t="s">
        <v>2875</v>
      </c>
      <c r="I399" s="532" t="s">
        <v>2875</v>
      </c>
      <c r="J399" s="532" t="s">
        <v>2875</v>
      </c>
      <c r="K399" s="532" t="s">
        <v>2875</v>
      </c>
      <c r="L399" s="532" t="s">
        <v>2875</v>
      </c>
      <c r="M399" s="532" t="s">
        <v>2875</v>
      </c>
      <c r="N399" s="532" t="s">
        <v>2875</v>
      </c>
      <c r="O399" s="226"/>
      <c r="P399" s="158" t="s">
        <v>4127</v>
      </c>
      <c r="Q399" s="479"/>
      <c r="R399" s="84"/>
      <c r="S399" s="84"/>
      <c r="T399" s="474"/>
      <c r="U399" s="474"/>
      <c r="V399" s="474"/>
      <c r="W399" s="474"/>
      <c r="X399" s="474"/>
      <c r="Y399" s="474"/>
      <c r="Z399" s="474"/>
      <c r="AA399" s="474"/>
      <c r="AB399" s="474"/>
      <c r="AC399" s="474"/>
      <c r="AD399" s="474"/>
      <c r="AE399" s="474"/>
      <c r="AF399" s="474"/>
      <c r="AG399" s="474"/>
      <c r="AH399" s="474"/>
      <c r="AI399" s="474"/>
      <c r="AJ399" s="474"/>
      <c r="AK399" s="474"/>
      <c r="AL399" s="474"/>
      <c r="AM399" s="474"/>
      <c r="AN399" s="474"/>
      <c r="AO399" s="474"/>
      <c r="AP399" s="474"/>
    </row>
    <row r="400">
      <c r="A400" s="120">
        <v>89.0</v>
      </c>
      <c r="B400" s="728" t="s">
        <v>631</v>
      </c>
      <c r="C400" s="120" t="s">
        <v>104</v>
      </c>
      <c r="D400" s="587">
        <v>6380000.0</v>
      </c>
      <c r="E400" s="120" t="s">
        <v>4128</v>
      </c>
      <c r="F400" s="474"/>
      <c r="G400" s="535" t="s">
        <v>3907</v>
      </c>
      <c r="H400" s="496"/>
      <c r="I400" s="535" t="s">
        <v>3907</v>
      </c>
      <c r="J400" s="496"/>
      <c r="K400" s="535" t="s">
        <v>3907</v>
      </c>
      <c r="L400" s="535" t="s">
        <v>3907</v>
      </c>
      <c r="M400" s="535" t="s">
        <v>4096</v>
      </c>
      <c r="N400" s="496"/>
      <c r="O400" s="226"/>
      <c r="P400" s="158" t="s">
        <v>3795</v>
      </c>
      <c r="Q400" s="479"/>
      <c r="R400" s="84"/>
      <c r="S400" s="84"/>
      <c r="T400" s="474"/>
      <c r="U400" s="474"/>
      <c r="V400" s="474"/>
      <c r="W400" s="474"/>
      <c r="X400" s="474"/>
      <c r="Y400" s="474"/>
      <c r="Z400" s="474"/>
      <c r="AA400" s="474"/>
      <c r="AB400" s="474"/>
      <c r="AC400" s="474"/>
      <c r="AD400" s="474"/>
      <c r="AE400" s="474"/>
      <c r="AF400" s="474"/>
      <c r="AG400" s="474"/>
      <c r="AH400" s="474"/>
      <c r="AI400" s="474"/>
      <c r="AJ400" s="474"/>
      <c r="AK400" s="474"/>
      <c r="AL400" s="474"/>
      <c r="AM400" s="474"/>
      <c r="AN400" s="474"/>
      <c r="AO400" s="474"/>
      <c r="AP400" s="474"/>
    </row>
    <row r="401">
      <c r="A401" s="227">
        <v>90.0</v>
      </c>
      <c r="B401" s="572" t="s">
        <v>2227</v>
      </c>
      <c r="C401" s="513" t="s">
        <v>2940</v>
      </c>
      <c r="D401" s="587">
        <v>6380000.0</v>
      </c>
      <c r="E401" s="120" t="s">
        <v>4129</v>
      </c>
      <c r="F401" s="474"/>
      <c r="G401" s="535" t="s">
        <v>3907</v>
      </c>
      <c r="H401" s="496"/>
      <c r="I401" s="535" t="s">
        <v>3907</v>
      </c>
      <c r="J401" s="496"/>
      <c r="K401" s="535" t="s">
        <v>3907</v>
      </c>
      <c r="L401" s="532" t="s">
        <v>2875</v>
      </c>
      <c r="M401" s="535" t="s">
        <v>4096</v>
      </c>
      <c r="N401" s="496"/>
      <c r="O401" s="226"/>
      <c r="P401" s="158" t="s">
        <v>4127</v>
      </c>
      <c r="Q401" s="479"/>
      <c r="R401" s="84"/>
      <c r="S401" s="84"/>
      <c r="T401" s="474"/>
      <c r="U401" s="474"/>
      <c r="V401" s="474"/>
      <c r="W401" s="474"/>
      <c r="X401" s="474"/>
      <c r="Y401" s="474"/>
      <c r="Z401" s="474"/>
      <c r="AA401" s="474"/>
      <c r="AB401" s="474"/>
      <c r="AC401" s="474"/>
      <c r="AD401" s="474"/>
      <c r="AE401" s="474"/>
      <c r="AF401" s="474"/>
      <c r="AG401" s="474"/>
      <c r="AH401" s="474"/>
      <c r="AI401" s="474"/>
      <c r="AJ401" s="474"/>
      <c r="AK401" s="474"/>
      <c r="AL401" s="474"/>
      <c r="AM401" s="474"/>
      <c r="AN401" s="474"/>
      <c r="AO401" s="474"/>
      <c r="AP401" s="474"/>
    </row>
    <row r="402">
      <c r="A402" s="120">
        <v>91.0</v>
      </c>
      <c r="B402" s="572" t="s">
        <v>4130</v>
      </c>
      <c r="C402" s="591" t="s">
        <v>2992</v>
      </c>
      <c r="D402" s="587">
        <v>6380000.0</v>
      </c>
      <c r="E402" s="120" t="s">
        <v>4131</v>
      </c>
      <c r="F402" s="474"/>
      <c r="G402" s="532" t="s">
        <v>2875</v>
      </c>
      <c r="H402" s="532" t="s">
        <v>2875</v>
      </c>
      <c r="I402" s="532" t="s">
        <v>2875</v>
      </c>
      <c r="J402" s="532" t="s">
        <v>2875</v>
      </c>
      <c r="K402" s="532" t="s">
        <v>2875</v>
      </c>
      <c r="L402" s="532" t="s">
        <v>2875</v>
      </c>
      <c r="M402" s="532" t="s">
        <v>2875</v>
      </c>
      <c r="N402" s="532" t="s">
        <v>2875</v>
      </c>
      <c r="O402" s="226"/>
      <c r="P402" s="727" t="s">
        <v>4123</v>
      </c>
      <c r="Q402" s="479"/>
      <c r="R402" s="84"/>
      <c r="S402" s="84"/>
      <c r="T402" s="474"/>
      <c r="U402" s="474"/>
      <c r="V402" s="474"/>
      <c r="W402" s="474"/>
      <c r="X402" s="474"/>
      <c r="Y402" s="474"/>
      <c r="Z402" s="474"/>
      <c r="AA402" s="474"/>
      <c r="AB402" s="474"/>
      <c r="AC402" s="474"/>
      <c r="AD402" s="474"/>
      <c r="AE402" s="474"/>
      <c r="AF402" s="474"/>
      <c r="AG402" s="474"/>
      <c r="AH402" s="474"/>
      <c r="AI402" s="474"/>
      <c r="AJ402" s="474"/>
      <c r="AK402" s="474"/>
      <c r="AL402" s="474"/>
      <c r="AM402" s="474"/>
      <c r="AN402" s="474"/>
      <c r="AO402" s="474"/>
      <c r="AP402" s="474"/>
    </row>
    <row r="403">
      <c r="A403" s="227">
        <v>92.0</v>
      </c>
      <c r="B403" s="716" t="s">
        <v>649</v>
      </c>
      <c r="C403" s="559" t="s">
        <v>2940</v>
      </c>
      <c r="D403" s="587">
        <v>6380000.0</v>
      </c>
      <c r="E403" s="426" t="s">
        <v>4132</v>
      </c>
      <c r="F403" s="468"/>
      <c r="G403" s="535" t="s">
        <v>3907</v>
      </c>
      <c r="H403" s="535" t="s">
        <v>3907</v>
      </c>
      <c r="I403" s="496"/>
      <c r="J403" s="535" t="s">
        <v>4133</v>
      </c>
      <c r="K403" s="496"/>
      <c r="L403" s="535" t="s">
        <v>4086</v>
      </c>
      <c r="M403" s="535" t="s">
        <v>4096</v>
      </c>
      <c r="N403" s="226"/>
      <c r="O403" s="729" t="s">
        <v>4134</v>
      </c>
      <c r="P403" s="158" t="s">
        <v>4135</v>
      </c>
      <c r="Q403" s="478" t="s">
        <v>4136</v>
      </c>
      <c r="R403" s="84"/>
      <c r="S403" s="84"/>
      <c r="T403" s="468"/>
      <c r="U403" s="468"/>
      <c r="V403" s="468"/>
      <c r="W403" s="468"/>
      <c r="X403" s="468"/>
      <c r="Y403" s="468"/>
      <c r="Z403" s="468"/>
      <c r="AA403" s="468"/>
      <c r="AB403" s="468"/>
      <c r="AC403" s="468"/>
      <c r="AD403" s="468"/>
      <c r="AE403" s="468"/>
      <c r="AF403" s="468"/>
      <c r="AG403" s="468"/>
      <c r="AH403" s="468"/>
      <c r="AI403" s="468"/>
      <c r="AJ403" s="468"/>
      <c r="AK403" s="468"/>
      <c r="AL403" s="468"/>
      <c r="AM403" s="468"/>
      <c r="AN403" s="468"/>
      <c r="AO403" s="468"/>
      <c r="AP403" s="468"/>
    </row>
    <row r="404">
      <c r="A404" s="120">
        <v>93.0</v>
      </c>
      <c r="B404" s="716" t="s">
        <v>652</v>
      </c>
      <c r="C404" s="559" t="s">
        <v>2940</v>
      </c>
      <c r="D404" s="587">
        <v>6380000.0</v>
      </c>
      <c r="E404" s="426" t="s">
        <v>4137</v>
      </c>
      <c r="F404" s="468"/>
      <c r="G404" s="535" t="s">
        <v>3907</v>
      </c>
      <c r="H404" s="535" t="s">
        <v>3907</v>
      </c>
      <c r="I404" s="496"/>
      <c r="J404" s="535" t="s">
        <v>4133</v>
      </c>
      <c r="K404" s="496"/>
      <c r="L404" s="535" t="s">
        <v>4086</v>
      </c>
      <c r="M404" s="535" t="s">
        <v>4096</v>
      </c>
      <c r="N404" s="226"/>
      <c r="O404" s="729" t="s">
        <v>4134</v>
      </c>
      <c r="P404" s="158" t="s">
        <v>4138</v>
      </c>
      <c r="Q404" s="478" t="s">
        <v>4136</v>
      </c>
      <c r="R404" s="84"/>
      <c r="S404" s="84"/>
      <c r="T404" s="468"/>
      <c r="U404" s="468"/>
      <c r="V404" s="468"/>
      <c r="W404" s="468"/>
      <c r="X404" s="468"/>
      <c r="Y404" s="468"/>
      <c r="Z404" s="468"/>
      <c r="AA404" s="468"/>
      <c r="AB404" s="468"/>
      <c r="AC404" s="468"/>
      <c r="AD404" s="468"/>
      <c r="AE404" s="468"/>
      <c r="AF404" s="468"/>
      <c r="AG404" s="468"/>
      <c r="AH404" s="468"/>
      <c r="AI404" s="468"/>
      <c r="AJ404" s="468"/>
      <c r="AK404" s="468"/>
      <c r="AL404" s="468"/>
      <c r="AM404" s="468"/>
      <c r="AN404" s="468"/>
      <c r="AO404" s="468"/>
      <c r="AP404" s="468"/>
    </row>
    <row r="405">
      <c r="A405" s="227">
        <v>94.0</v>
      </c>
      <c r="B405" s="730" t="s">
        <v>643</v>
      </c>
      <c r="C405" s="692" t="s">
        <v>2992</v>
      </c>
      <c r="D405" s="589">
        <v>2080000.0</v>
      </c>
      <c r="E405" s="426" t="s">
        <v>4139</v>
      </c>
      <c r="F405" s="468"/>
      <c r="G405" s="535" t="s">
        <v>3907</v>
      </c>
      <c r="H405" s="535" t="s">
        <v>3907</v>
      </c>
      <c r="I405" s="226"/>
      <c r="J405" s="535" t="s">
        <v>4140</v>
      </c>
      <c r="K405" s="226"/>
      <c r="L405" s="535" t="s">
        <v>3907</v>
      </c>
      <c r="M405" s="535" t="s">
        <v>4096</v>
      </c>
      <c r="N405" s="226"/>
      <c r="O405" s="178" t="s">
        <v>4141</v>
      </c>
      <c r="P405" s="158" t="s">
        <v>2899</v>
      </c>
      <c r="Q405" s="478" t="s">
        <v>4142</v>
      </c>
      <c r="R405" s="84"/>
      <c r="S405" s="84"/>
      <c r="T405" s="468"/>
      <c r="U405" s="468"/>
      <c r="V405" s="468"/>
      <c r="W405" s="468"/>
      <c r="X405" s="468"/>
      <c r="Y405" s="468"/>
      <c r="Z405" s="468"/>
      <c r="AA405" s="468"/>
      <c r="AB405" s="468"/>
      <c r="AC405" s="468"/>
      <c r="AD405" s="468"/>
      <c r="AE405" s="468"/>
      <c r="AF405" s="468"/>
      <c r="AG405" s="468"/>
      <c r="AH405" s="468"/>
      <c r="AI405" s="468"/>
      <c r="AJ405" s="468"/>
      <c r="AK405" s="468"/>
      <c r="AL405" s="468"/>
      <c r="AM405" s="468"/>
      <c r="AN405" s="468"/>
      <c r="AO405" s="468"/>
      <c r="AP405" s="468"/>
    </row>
    <row r="406">
      <c r="A406" s="120">
        <v>95.0</v>
      </c>
      <c r="B406" s="423" t="s">
        <v>750</v>
      </c>
      <c r="C406" s="559" t="s">
        <v>2940</v>
      </c>
      <c r="D406" s="587">
        <v>6380000.0</v>
      </c>
      <c r="E406" s="426" t="s">
        <v>4143</v>
      </c>
      <c r="F406" s="468"/>
      <c r="G406" s="532" t="s">
        <v>2875</v>
      </c>
      <c r="H406" s="532" t="s">
        <v>2875</v>
      </c>
      <c r="I406" s="532" t="s">
        <v>2875</v>
      </c>
      <c r="J406" s="532" t="s">
        <v>2875</v>
      </c>
      <c r="K406" s="532" t="s">
        <v>2875</v>
      </c>
      <c r="L406" s="532" t="s">
        <v>2875</v>
      </c>
      <c r="M406" s="532" t="s">
        <v>2875</v>
      </c>
      <c r="N406" s="532" t="s">
        <v>2875</v>
      </c>
      <c r="O406" s="226"/>
      <c r="P406" s="156"/>
      <c r="Q406" s="479"/>
      <c r="R406" s="84"/>
      <c r="S406" s="84"/>
      <c r="T406" s="468"/>
      <c r="U406" s="468"/>
      <c r="V406" s="468"/>
      <c r="W406" s="468"/>
      <c r="X406" s="468"/>
      <c r="Y406" s="468"/>
      <c r="Z406" s="468"/>
      <c r="AA406" s="468"/>
      <c r="AB406" s="468"/>
      <c r="AC406" s="468"/>
      <c r="AD406" s="468"/>
      <c r="AE406" s="468"/>
      <c r="AF406" s="468"/>
      <c r="AG406" s="468"/>
      <c r="AH406" s="468"/>
      <c r="AI406" s="468"/>
      <c r="AJ406" s="468"/>
      <c r="AK406" s="468"/>
      <c r="AL406" s="468"/>
      <c r="AM406" s="468"/>
      <c r="AN406" s="468"/>
      <c r="AO406" s="468"/>
      <c r="AP406" s="468"/>
    </row>
    <row r="407">
      <c r="A407" s="227">
        <v>96.0</v>
      </c>
      <c r="B407" s="730" t="s">
        <v>660</v>
      </c>
      <c r="C407" s="426" t="s">
        <v>104</v>
      </c>
      <c r="D407" s="587">
        <v>6380000.0</v>
      </c>
      <c r="E407" s="426" t="s">
        <v>4143</v>
      </c>
      <c r="F407" s="468"/>
      <c r="G407" s="535" t="s">
        <v>3907</v>
      </c>
      <c r="H407" s="496"/>
      <c r="I407" s="535" t="s">
        <v>3907</v>
      </c>
      <c r="J407" s="535" t="s">
        <v>4086</v>
      </c>
      <c r="K407" s="535" t="s">
        <v>3907</v>
      </c>
      <c r="L407" s="535" t="s">
        <v>3907</v>
      </c>
      <c r="M407" s="535" t="s">
        <v>4096</v>
      </c>
      <c r="N407" s="496"/>
      <c r="O407" s="178" t="s">
        <v>4144</v>
      </c>
      <c r="P407" s="158" t="s">
        <v>2899</v>
      </c>
      <c r="Q407" s="479"/>
      <c r="R407" s="84"/>
      <c r="S407" s="84"/>
      <c r="T407" s="468"/>
      <c r="U407" s="468"/>
      <c r="V407" s="468"/>
      <c r="W407" s="468"/>
      <c r="X407" s="468"/>
      <c r="Y407" s="468"/>
      <c r="Z407" s="468"/>
      <c r="AA407" s="468"/>
      <c r="AB407" s="468"/>
      <c r="AC407" s="468"/>
      <c r="AD407" s="468"/>
      <c r="AE407" s="468"/>
      <c r="AF407" s="468"/>
      <c r="AG407" s="468"/>
      <c r="AH407" s="468"/>
      <c r="AI407" s="468"/>
      <c r="AJ407" s="468"/>
      <c r="AK407" s="468"/>
      <c r="AL407" s="468"/>
      <c r="AM407" s="468"/>
      <c r="AN407" s="468"/>
      <c r="AO407" s="468"/>
      <c r="AP407" s="468"/>
    </row>
    <row r="408">
      <c r="A408" s="120">
        <v>97.0</v>
      </c>
      <c r="B408" s="730" t="s">
        <v>4145</v>
      </c>
      <c r="C408" s="559" t="s">
        <v>2940</v>
      </c>
      <c r="D408" s="587">
        <v>6380000.0</v>
      </c>
      <c r="E408" s="426" t="s">
        <v>4143</v>
      </c>
      <c r="F408" s="731"/>
      <c r="G408" s="535" t="s">
        <v>3907</v>
      </c>
      <c r="H408" s="535" t="s">
        <v>3907</v>
      </c>
      <c r="I408" s="496"/>
      <c r="J408" s="535" t="s">
        <v>4086</v>
      </c>
      <c r="K408" s="496"/>
      <c r="L408" s="535" t="s">
        <v>3907</v>
      </c>
      <c r="M408" s="535" t="s">
        <v>4096</v>
      </c>
      <c r="N408" s="496"/>
      <c r="O408" s="226"/>
      <c r="P408" s="158" t="s">
        <v>2899</v>
      </c>
      <c r="Q408" s="479"/>
      <c r="R408" s="41"/>
      <c r="S408" s="41"/>
      <c r="T408" s="468"/>
      <c r="U408" s="468"/>
      <c r="V408" s="468"/>
      <c r="W408" s="468"/>
      <c r="X408" s="468"/>
      <c r="Y408" s="468"/>
      <c r="Z408" s="468"/>
      <c r="AA408" s="468"/>
      <c r="AB408" s="468"/>
      <c r="AC408" s="468"/>
      <c r="AD408" s="468"/>
      <c r="AE408" s="468"/>
      <c r="AF408" s="468"/>
      <c r="AG408" s="468"/>
      <c r="AH408" s="468"/>
      <c r="AI408" s="468"/>
      <c r="AJ408" s="468"/>
      <c r="AK408" s="468"/>
      <c r="AL408" s="468"/>
      <c r="AM408" s="468"/>
      <c r="AN408" s="468"/>
      <c r="AO408" s="468"/>
      <c r="AP408" s="468"/>
    </row>
    <row r="409">
      <c r="A409" s="227">
        <v>98.0</v>
      </c>
      <c r="B409" s="423" t="s">
        <v>4146</v>
      </c>
      <c r="C409" s="426" t="s">
        <v>104</v>
      </c>
      <c r="D409" s="428">
        <v>6380000.0</v>
      </c>
      <c r="E409" s="426" t="s">
        <v>4143</v>
      </c>
      <c r="F409" s="427" t="s">
        <v>4147</v>
      </c>
      <c r="G409" s="496"/>
      <c r="H409" s="496"/>
      <c r="I409" s="496"/>
      <c r="J409" s="496"/>
      <c r="K409" s="496"/>
      <c r="L409" s="496"/>
      <c r="M409" s="496"/>
      <c r="N409" s="496"/>
      <c r="O409" s="226"/>
      <c r="P409" s="156"/>
      <c r="Q409" s="479"/>
      <c r="R409" s="41"/>
      <c r="S409" s="41"/>
      <c r="T409" s="468"/>
      <c r="U409" s="468"/>
      <c r="V409" s="468"/>
      <c r="W409" s="468"/>
      <c r="X409" s="468"/>
      <c r="Y409" s="468"/>
      <c r="Z409" s="468"/>
      <c r="AA409" s="468"/>
      <c r="AB409" s="468"/>
      <c r="AC409" s="468"/>
      <c r="AD409" s="468"/>
      <c r="AE409" s="468"/>
      <c r="AF409" s="468"/>
      <c r="AG409" s="468"/>
      <c r="AH409" s="468"/>
      <c r="AI409" s="468"/>
      <c r="AJ409" s="468"/>
      <c r="AK409" s="468"/>
      <c r="AL409" s="468"/>
      <c r="AM409" s="468"/>
      <c r="AN409" s="468"/>
      <c r="AO409" s="468"/>
      <c r="AP409" s="468"/>
    </row>
    <row r="410">
      <c r="A410" s="120">
        <v>99.0</v>
      </c>
      <c r="B410" s="423" t="s">
        <v>654</v>
      </c>
      <c r="C410" s="559" t="s">
        <v>2940</v>
      </c>
      <c r="D410" s="428">
        <v>6380000.0</v>
      </c>
      <c r="E410" s="426" t="s">
        <v>4143</v>
      </c>
      <c r="F410" s="427" t="s">
        <v>4148</v>
      </c>
      <c r="G410" s="535" t="s">
        <v>3907</v>
      </c>
      <c r="H410" s="535" t="s">
        <v>3907</v>
      </c>
      <c r="I410" s="496"/>
      <c r="J410" s="535" t="s">
        <v>4086</v>
      </c>
      <c r="K410" s="496"/>
      <c r="L410" s="535" t="s">
        <v>3907</v>
      </c>
      <c r="M410" s="535" t="s">
        <v>4096</v>
      </c>
      <c r="N410" s="496"/>
      <c r="O410" s="226"/>
      <c r="P410" s="158" t="s">
        <v>2899</v>
      </c>
      <c r="Q410" s="479"/>
      <c r="R410" s="41"/>
      <c r="S410" s="41"/>
      <c r="T410" s="468"/>
      <c r="U410" s="468"/>
      <c r="V410" s="468"/>
      <c r="W410" s="468"/>
      <c r="X410" s="468"/>
      <c r="Y410" s="468"/>
      <c r="Z410" s="468"/>
      <c r="AA410" s="468"/>
      <c r="AB410" s="468"/>
      <c r="AC410" s="468"/>
      <c r="AD410" s="468"/>
      <c r="AE410" s="468"/>
      <c r="AF410" s="468"/>
      <c r="AG410" s="468"/>
      <c r="AH410" s="468"/>
      <c r="AI410" s="468"/>
      <c r="AJ410" s="468"/>
      <c r="AK410" s="468"/>
      <c r="AL410" s="468"/>
      <c r="AM410" s="468"/>
      <c r="AN410" s="468"/>
      <c r="AO410" s="468"/>
      <c r="AP410" s="468"/>
    </row>
    <row r="411">
      <c r="A411" s="227">
        <v>100.0</v>
      </c>
      <c r="B411" s="716" t="s">
        <v>4149</v>
      </c>
      <c r="C411" s="732" t="s">
        <v>4150</v>
      </c>
      <c r="D411" s="428">
        <v>6380000.0</v>
      </c>
      <c r="E411" s="426" t="s">
        <v>4143</v>
      </c>
      <c r="F411" s="427" t="s">
        <v>4151</v>
      </c>
      <c r="G411" s="535" t="s">
        <v>3907</v>
      </c>
      <c r="H411" s="535" t="s">
        <v>3907</v>
      </c>
      <c r="I411" s="496"/>
      <c r="J411" s="535" t="s">
        <v>4086</v>
      </c>
      <c r="K411" s="496"/>
      <c r="L411" s="535" t="s">
        <v>3907</v>
      </c>
      <c r="M411" s="535" t="s">
        <v>4096</v>
      </c>
      <c r="N411" s="496"/>
      <c r="O411" s="226"/>
      <c r="P411" s="158" t="s">
        <v>2899</v>
      </c>
      <c r="Q411" s="478" t="s">
        <v>4152</v>
      </c>
      <c r="R411" s="41"/>
      <c r="S411" s="41"/>
      <c r="T411" s="468"/>
      <c r="U411" s="468"/>
      <c r="V411" s="468"/>
      <c r="W411" s="468"/>
      <c r="X411" s="468"/>
      <c r="Y411" s="468"/>
      <c r="Z411" s="468"/>
      <c r="AA411" s="468"/>
      <c r="AB411" s="468"/>
      <c r="AC411" s="468"/>
      <c r="AD411" s="468"/>
      <c r="AE411" s="468"/>
      <c r="AF411" s="468"/>
      <c r="AG411" s="468"/>
      <c r="AH411" s="468"/>
      <c r="AI411" s="468"/>
      <c r="AJ411" s="468"/>
      <c r="AK411" s="468"/>
      <c r="AL411" s="468"/>
      <c r="AM411" s="468"/>
      <c r="AN411" s="468"/>
      <c r="AO411" s="468"/>
      <c r="AP411" s="468"/>
    </row>
    <row r="412">
      <c r="A412" s="120">
        <v>101.0</v>
      </c>
      <c r="B412" s="423" t="s">
        <v>665</v>
      </c>
      <c r="C412" s="559" t="s">
        <v>2940</v>
      </c>
      <c r="D412" s="428">
        <v>3230000.0</v>
      </c>
      <c r="E412" s="426" t="s">
        <v>4143</v>
      </c>
      <c r="F412" s="427" t="s">
        <v>4153</v>
      </c>
      <c r="G412" s="496"/>
      <c r="H412" s="496"/>
      <c r="I412" s="496"/>
      <c r="J412" s="496"/>
      <c r="K412" s="496"/>
      <c r="L412" s="496"/>
      <c r="M412" s="496"/>
      <c r="N412" s="496"/>
      <c r="O412" s="226"/>
      <c r="P412" s="158" t="s">
        <v>4154</v>
      </c>
      <c r="Q412" s="479"/>
      <c r="R412" s="41"/>
      <c r="S412" s="41"/>
      <c r="T412" s="468"/>
      <c r="U412" s="468"/>
      <c r="V412" s="468"/>
      <c r="W412" s="468"/>
      <c r="X412" s="468"/>
      <c r="Y412" s="468"/>
      <c r="Z412" s="468"/>
      <c r="AA412" s="468"/>
      <c r="AB412" s="468"/>
      <c r="AC412" s="468"/>
      <c r="AD412" s="468"/>
      <c r="AE412" s="468"/>
      <c r="AF412" s="468"/>
      <c r="AG412" s="468"/>
      <c r="AH412" s="468"/>
      <c r="AI412" s="468"/>
      <c r="AJ412" s="468"/>
      <c r="AK412" s="468"/>
      <c r="AL412" s="468"/>
      <c r="AM412" s="468"/>
      <c r="AN412" s="468"/>
      <c r="AO412" s="468"/>
      <c r="AP412" s="468"/>
    </row>
    <row r="413">
      <c r="A413" s="227">
        <v>102.0</v>
      </c>
      <c r="B413" s="423" t="s">
        <v>640</v>
      </c>
      <c r="C413" s="559" t="s">
        <v>2940</v>
      </c>
      <c r="D413" s="428">
        <v>6380000.0</v>
      </c>
      <c r="E413" s="426" t="s">
        <v>4143</v>
      </c>
      <c r="F413" s="427" t="s">
        <v>4155</v>
      </c>
      <c r="G413" s="535" t="s">
        <v>3907</v>
      </c>
      <c r="H413" s="535" t="s">
        <v>4086</v>
      </c>
      <c r="I413" s="496"/>
      <c r="J413" s="535" t="s">
        <v>4086</v>
      </c>
      <c r="K413" s="496"/>
      <c r="L413" s="535" t="s">
        <v>3907</v>
      </c>
      <c r="M413" s="535" t="s">
        <v>4096</v>
      </c>
      <c r="N413" s="496"/>
      <c r="O413" s="226"/>
      <c r="P413" s="158" t="s">
        <v>2899</v>
      </c>
      <c r="Q413" s="479"/>
      <c r="R413" s="41"/>
      <c r="S413" s="41"/>
      <c r="T413" s="468"/>
      <c r="U413" s="468"/>
      <c r="V413" s="468"/>
      <c r="W413" s="468"/>
      <c r="X413" s="468"/>
      <c r="Y413" s="468"/>
      <c r="Z413" s="468"/>
      <c r="AA413" s="468"/>
      <c r="AB413" s="468"/>
      <c r="AC413" s="468"/>
      <c r="AD413" s="468"/>
      <c r="AE413" s="468"/>
      <c r="AF413" s="468"/>
      <c r="AG413" s="468"/>
      <c r="AH413" s="468"/>
      <c r="AI413" s="468"/>
      <c r="AJ413" s="468"/>
      <c r="AK413" s="468"/>
      <c r="AL413" s="468"/>
      <c r="AM413" s="468"/>
      <c r="AN413" s="468"/>
      <c r="AO413" s="468"/>
      <c r="AP413" s="468"/>
    </row>
    <row r="414">
      <c r="A414" s="120">
        <v>103.0</v>
      </c>
      <c r="B414" s="423" t="s">
        <v>616</v>
      </c>
      <c r="C414" s="559" t="s">
        <v>2940</v>
      </c>
      <c r="D414" s="428">
        <v>6380000.0</v>
      </c>
      <c r="E414" s="426" t="s">
        <v>4143</v>
      </c>
      <c r="F414" s="423" t="s">
        <v>4156</v>
      </c>
      <c r="G414" s="535" t="s">
        <v>3907</v>
      </c>
      <c r="H414" s="535" t="s">
        <v>3907</v>
      </c>
      <c r="I414" s="496"/>
      <c r="J414" s="535" t="s">
        <v>4086</v>
      </c>
      <c r="K414" s="496"/>
      <c r="L414" s="535" t="s">
        <v>3907</v>
      </c>
      <c r="M414" s="535" t="s">
        <v>4096</v>
      </c>
      <c r="N414" s="496"/>
      <c r="O414" s="178" t="s">
        <v>4157</v>
      </c>
      <c r="P414" s="158" t="s">
        <v>2899</v>
      </c>
      <c r="Q414" s="479"/>
      <c r="R414" s="41"/>
      <c r="S414" s="41"/>
      <c r="T414" s="468"/>
      <c r="U414" s="468"/>
      <c r="V414" s="468"/>
      <c r="W414" s="468"/>
      <c r="X414" s="468"/>
      <c r="Y414" s="468"/>
      <c r="Z414" s="468"/>
      <c r="AA414" s="468"/>
      <c r="AB414" s="468"/>
      <c r="AC414" s="468"/>
      <c r="AD414" s="468"/>
      <c r="AE414" s="468"/>
      <c r="AF414" s="468"/>
      <c r="AG414" s="468"/>
      <c r="AH414" s="468"/>
      <c r="AI414" s="468"/>
      <c r="AJ414" s="468"/>
      <c r="AK414" s="468"/>
      <c r="AL414" s="468"/>
      <c r="AM414" s="468"/>
      <c r="AN414" s="468"/>
      <c r="AO414" s="468"/>
      <c r="AP414" s="468"/>
    </row>
    <row r="415">
      <c r="A415" s="227">
        <v>104.0</v>
      </c>
      <c r="B415" s="423" t="s">
        <v>4158</v>
      </c>
      <c r="C415" s="559" t="s">
        <v>3050</v>
      </c>
      <c r="D415" s="428">
        <v>6380000.0</v>
      </c>
      <c r="E415" s="426" t="s">
        <v>4143</v>
      </c>
      <c r="F415" s="468"/>
      <c r="G415" s="496"/>
      <c r="H415" s="496"/>
      <c r="I415" s="496"/>
      <c r="J415" s="496"/>
      <c r="K415" s="496"/>
      <c r="L415" s="496"/>
      <c r="M415" s="496"/>
      <c r="N415" s="496"/>
      <c r="O415" s="226"/>
      <c r="P415" s="156"/>
      <c r="Q415" s="479"/>
      <c r="R415" s="41"/>
      <c r="S415" s="41"/>
      <c r="T415" s="468"/>
      <c r="U415" s="468"/>
      <c r="V415" s="468"/>
      <c r="W415" s="468"/>
      <c r="X415" s="468"/>
      <c r="Y415" s="468"/>
      <c r="Z415" s="468"/>
      <c r="AA415" s="468"/>
      <c r="AB415" s="468"/>
      <c r="AC415" s="468"/>
      <c r="AD415" s="468"/>
      <c r="AE415" s="468"/>
      <c r="AF415" s="468"/>
      <c r="AG415" s="468"/>
      <c r="AH415" s="468"/>
      <c r="AI415" s="468"/>
      <c r="AJ415" s="468"/>
      <c r="AK415" s="468"/>
      <c r="AL415" s="468"/>
      <c r="AM415" s="468"/>
      <c r="AN415" s="468"/>
      <c r="AO415" s="468"/>
      <c r="AP415" s="468"/>
    </row>
    <row r="416">
      <c r="A416" s="120">
        <v>105.0</v>
      </c>
      <c r="B416" s="716" t="s">
        <v>278</v>
      </c>
      <c r="C416" s="559" t="s">
        <v>2940</v>
      </c>
      <c r="D416" s="428">
        <v>6380000.0</v>
      </c>
      <c r="E416" s="426" t="s">
        <v>4143</v>
      </c>
      <c r="F416" s="468"/>
      <c r="G416" s="535" t="s">
        <v>3907</v>
      </c>
      <c r="H416" s="535" t="s">
        <v>4086</v>
      </c>
      <c r="I416" s="496"/>
      <c r="J416" s="535" t="s">
        <v>4086</v>
      </c>
      <c r="K416" s="496"/>
      <c r="L416" s="535" t="s">
        <v>4086</v>
      </c>
      <c r="M416" s="535" t="s">
        <v>4096</v>
      </c>
      <c r="N416" s="496"/>
      <c r="O416" s="178" t="s">
        <v>4159</v>
      </c>
      <c r="P416" s="158" t="s">
        <v>2899</v>
      </c>
      <c r="Q416" s="479"/>
      <c r="R416" s="41"/>
      <c r="S416" s="41"/>
      <c r="T416" s="468"/>
      <c r="U416" s="468"/>
      <c r="V416" s="468"/>
      <c r="W416" s="468"/>
      <c r="X416" s="468"/>
      <c r="Y416" s="468"/>
      <c r="Z416" s="468"/>
      <c r="AA416" s="468"/>
      <c r="AB416" s="468"/>
      <c r="AC416" s="468"/>
      <c r="AD416" s="468"/>
      <c r="AE416" s="468"/>
      <c r="AF416" s="468"/>
      <c r="AG416" s="468"/>
      <c r="AH416" s="468"/>
      <c r="AI416" s="468"/>
      <c r="AJ416" s="468"/>
      <c r="AK416" s="468"/>
      <c r="AL416" s="468"/>
      <c r="AM416" s="468"/>
      <c r="AN416" s="468"/>
      <c r="AO416" s="468"/>
      <c r="AP416" s="468"/>
    </row>
    <row r="417">
      <c r="A417" s="227">
        <v>106.0</v>
      </c>
      <c r="B417" s="423" t="s">
        <v>4160</v>
      </c>
      <c r="C417" s="426" t="s">
        <v>2992</v>
      </c>
      <c r="D417" s="428">
        <v>4580000.0</v>
      </c>
      <c r="E417" s="426" t="s">
        <v>4161</v>
      </c>
      <c r="F417" s="468"/>
      <c r="G417" s="496"/>
      <c r="H417" s="496"/>
      <c r="I417" s="496"/>
      <c r="J417" s="496"/>
      <c r="K417" s="496"/>
      <c r="L417" s="496"/>
      <c r="M417" s="496"/>
      <c r="N417" s="496"/>
      <c r="O417" s="226"/>
      <c r="P417" s="158" t="s">
        <v>4154</v>
      </c>
      <c r="Q417" s="479"/>
      <c r="R417" s="41"/>
      <c r="S417" s="41"/>
      <c r="T417" s="468"/>
      <c r="U417" s="468"/>
      <c r="V417" s="468"/>
      <c r="W417" s="468"/>
      <c r="X417" s="468"/>
      <c r="Y417" s="468"/>
      <c r="Z417" s="468"/>
      <c r="AA417" s="468"/>
      <c r="AB417" s="468"/>
      <c r="AC417" s="468"/>
      <c r="AD417" s="468"/>
      <c r="AE417" s="468"/>
      <c r="AF417" s="468"/>
      <c r="AG417" s="468"/>
      <c r="AH417" s="468"/>
      <c r="AI417" s="468"/>
      <c r="AJ417" s="468"/>
      <c r="AK417" s="468"/>
      <c r="AL417" s="468"/>
      <c r="AM417" s="468"/>
      <c r="AN417" s="468"/>
      <c r="AO417" s="468"/>
      <c r="AP417" s="468"/>
    </row>
    <row r="418">
      <c r="A418" s="120">
        <v>107.0</v>
      </c>
      <c r="B418" s="423" t="s">
        <v>4162</v>
      </c>
      <c r="C418" s="426" t="s">
        <v>104</v>
      </c>
      <c r="D418" s="428" t="s">
        <v>4163</v>
      </c>
      <c r="E418" s="426" t="s">
        <v>4143</v>
      </c>
      <c r="F418" s="468"/>
      <c r="G418" s="535" t="s">
        <v>3907</v>
      </c>
      <c r="H418" s="535" t="s">
        <v>3907</v>
      </c>
      <c r="I418" s="535"/>
      <c r="J418" s="535" t="s">
        <v>4086</v>
      </c>
      <c r="K418" s="496"/>
      <c r="L418" s="535" t="s">
        <v>3907</v>
      </c>
      <c r="M418" s="535" t="s">
        <v>4096</v>
      </c>
      <c r="N418" s="496"/>
      <c r="O418" s="178" t="s">
        <v>4164</v>
      </c>
      <c r="P418" s="158" t="s">
        <v>2899</v>
      </c>
      <c r="Q418" s="479"/>
      <c r="R418" s="41"/>
      <c r="S418" s="41"/>
      <c r="T418" s="468"/>
      <c r="U418" s="468"/>
      <c r="V418" s="468"/>
      <c r="W418" s="468"/>
      <c r="X418" s="468"/>
      <c r="Y418" s="468"/>
      <c r="Z418" s="468"/>
      <c r="AA418" s="468"/>
      <c r="AB418" s="468"/>
      <c r="AC418" s="468"/>
      <c r="AD418" s="468"/>
      <c r="AE418" s="468"/>
      <c r="AF418" s="468"/>
      <c r="AG418" s="468"/>
      <c r="AH418" s="468"/>
      <c r="AI418" s="468"/>
      <c r="AJ418" s="468"/>
      <c r="AK418" s="468"/>
      <c r="AL418" s="468"/>
      <c r="AM418" s="468"/>
      <c r="AN418" s="468"/>
      <c r="AO418" s="468"/>
      <c r="AP418" s="468"/>
    </row>
    <row r="419">
      <c r="A419" s="227">
        <v>108.0</v>
      </c>
      <c r="B419" s="190" t="s">
        <v>4165</v>
      </c>
      <c r="C419" s="559" t="s">
        <v>2940</v>
      </c>
      <c r="D419" s="432" t="s">
        <v>4079</v>
      </c>
      <c r="E419" s="426" t="s">
        <v>4143</v>
      </c>
      <c r="F419" s="468"/>
      <c r="G419" s="535" t="s">
        <v>3907</v>
      </c>
      <c r="H419" s="535" t="s">
        <v>3907</v>
      </c>
      <c r="I419" s="496"/>
      <c r="J419" s="535" t="s">
        <v>4086</v>
      </c>
      <c r="K419" s="496"/>
      <c r="L419" s="535" t="s">
        <v>3907</v>
      </c>
      <c r="M419" s="535" t="s">
        <v>4096</v>
      </c>
      <c r="N419" s="496"/>
      <c r="O419" s="178" t="s">
        <v>4166</v>
      </c>
      <c r="P419" s="158" t="s">
        <v>2899</v>
      </c>
      <c r="Q419" s="479"/>
      <c r="R419" s="41"/>
      <c r="S419" s="41"/>
      <c r="T419" s="468"/>
      <c r="U419" s="468"/>
      <c r="V419" s="468"/>
      <c r="W419" s="468"/>
      <c r="X419" s="468"/>
      <c r="Y419" s="468"/>
      <c r="Z419" s="468"/>
      <c r="AA419" s="468"/>
      <c r="AB419" s="468"/>
      <c r="AC419" s="468"/>
      <c r="AD419" s="468"/>
      <c r="AE419" s="468"/>
      <c r="AF419" s="468"/>
      <c r="AG419" s="468"/>
      <c r="AH419" s="468"/>
      <c r="AI419" s="468"/>
      <c r="AJ419" s="468"/>
      <c r="AK419" s="468"/>
      <c r="AL419" s="468"/>
      <c r="AM419" s="468"/>
      <c r="AN419" s="468"/>
      <c r="AO419" s="468"/>
      <c r="AP419" s="468"/>
    </row>
    <row r="420">
      <c r="A420" s="120">
        <v>109.0</v>
      </c>
      <c r="B420" s="423" t="s">
        <v>679</v>
      </c>
      <c r="C420" s="720" t="s">
        <v>3050</v>
      </c>
      <c r="D420" s="425" t="s">
        <v>4167</v>
      </c>
      <c r="E420" s="426" t="s">
        <v>4168</v>
      </c>
      <c r="F420" s="468"/>
      <c r="G420" s="496"/>
      <c r="H420" s="496"/>
      <c r="I420" s="496"/>
      <c r="J420" s="496"/>
      <c r="K420" s="496"/>
      <c r="L420" s="496"/>
      <c r="M420" s="496"/>
      <c r="N420" s="496"/>
      <c r="O420" s="226"/>
      <c r="P420" s="158" t="s">
        <v>4154</v>
      </c>
      <c r="Q420" s="479"/>
      <c r="R420" s="41"/>
      <c r="S420" s="41"/>
      <c r="T420" s="468"/>
      <c r="U420" s="468"/>
      <c r="V420" s="468"/>
      <c r="W420" s="468"/>
      <c r="X420" s="468"/>
      <c r="Y420" s="468"/>
      <c r="Z420" s="468"/>
      <c r="AA420" s="468"/>
      <c r="AB420" s="468"/>
      <c r="AC420" s="468"/>
      <c r="AD420" s="468"/>
      <c r="AE420" s="468"/>
      <c r="AF420" s="468"/>
      <c r="AG420" s="468"/>
      <c r="AH420" s="468"/>
      <c r="AI420" s="468"/>
      <c r="AJ420" s="468"/>
      <c r="AK420" s="468"/>
      <c r="AL420" s="468"/>
      <c r="AM420" s="468"/>
      <c r="AN420" s="468"/>
      <c r="AO420" s="468"/>
      <c r="AP420" s="468"/>
    </row>
    <row r="421">
      <c r="A421" s="227">
        <v>110.0</v>
      </c>
      <c r="B421" s="423" t="s">
        <v>674</v>
      </c>
      <c r="C421" s="720" t="s">
        <v>3050</v>
      </c>
      <c r="D421" s="432" t="s">
        <v>4167</v>
      </c>
      <c r="E421" s="426" t="s">
        <v>4168</v>
      </c>
      <c r="F421" s="468"/>
      <c r="G421" s="496"/>
      <c r="H421" s="496"/>
      <c r="I421" s="496"/>
      <c r="J421" s="496"/>
      <c r="K421" s="496"/>
      <c r="L421" s="496"/>
      <c r="M421" s="496"/>
      <c r="N421" s="496"/>
      <c r="O421" s="226"/>
      <c r="P421" s="158" t="s">
        <v>4154</v>
      </c>
      <c r="Q421" s="479"/>
      <c r="R421" s="41"/>
      <c r="S421" s="41"/>
      <c r="T421" s="468"/>
      <c r="U421" s="468"/>
      <c r="V421" s="468"/>
      <c r="W421" s="468"/>
      <c r="X421" s="468"/>
      <c r="Y421" s="468"/>
      <c r="Z421" s="468"/>
      <c r="AA421" s="468"/>
      <c r="AB421" s="468"/>
      <c r="AC421" s="468"/>
      <c r="AD421" s="468"/>
      <c r="AE421" s="468"/>
      <c r="AF421" s="468"/>
      <c r="AG421" s="468"/>
      <c r="AH421" s="468"/>
      <c r="AI421" s="468"/>
      <c r="AJ421" s="468"/>
      <c r="AK421" s="468"/>
      <c r="AL421" s="468"/>
      <c r="AM421" s="468"/>
      <c r="AN421" s="468"/>
      <c r="AO421" s="468"/>
      <c r="AP421" s="468"/>
    </row>
    <row r="422">
      <c r="A422" s="120">
        <v>111.0</v>
      </c>
      <c r="B422" s="423" t="s">
        <v>646</v>
      </c>
      <c r="C422" s="559" t="s">
        <v>2940</v>
      </c>
      <c r="D422" s="733"/>
      <c r="E422" s="426" t="s">
        <v>4143</v>
      </c>
      <c r="F422" s="468"/>
      <c r="G422" s="535" t="s">
        <v>3907</v>
      </c>
      <c r="H422" s="496"/>
      <c r="I422" s="535" t="s">
        <v>3907</v>
      </c>
      <c r="J422" s="496"/>
      <c r="K422" s="535" t="s">
        <v>3907</v>
      </c>
      <c r="L422" s="535" t="s">
        <v>3907</v>
      </c>
      <c r="M422" s="535" t="s">
        <v>4096</v>
      </c>
      <c r="N422" s="496"/>
      <c r="O422" s="178" t="s">
        <v>3108</v>
      </c>
      <c r="P422" s="158" t="s">
        <v>2899</v>
      </c>
      <c r="Q422" s="479"/>
      <c r="R422" s="41"/>
      <c r="S422" s="41"/>
      <c r="T422" s="468"/>
      <c r="U422" s="468"/>
      <c r="V422" s="468"/>
      <c r="W422" s="468"/>
      <c r="X422" s="468"/>
      <c r="Y422" s="468"/>
      <c r="Z422" s="468"/>
      <c r="AA422" s="468"/>
      <c r="AB422" s="468"/>
      <c r="AC422" s="468"/>
      <c r="AD422" s="468"/>
      <c r="AE422" s="468"/>
      <c r="AF422" s="468"/>
      <c r="AG422" s="468"/>
      <c r="AH422" s="468"/>
      <c r="AI422" s="468"/>
      <c r="AJ422" s="468"/>
      <c r="AK422" s="468"/>
      <c r="AL422" s="468"/>
      <c r="AM422" s="468"/>
      <c r="AN422" s="468"/>
      <c r="AO422" s="468"/>
      <c r="AP422" s="468"/>
    </row>
    <row r="423">
      <c r="A423" s="227">
        <v>112.0</v>
      </c>
      <c r="B423" s="423" t="s">
        <v>681</v>
      </c>
      <c r="C423" s="559" t="s">
        <v>4169</v>
      </c>
      <c r="D423" s="425" t="s">
        <v>4163</v>
      </c>
      <c r="E423" s="426" t="s">
        <v>4143</v>
      </c>
      <c r="F423" s="468"/>
      <c r="G423" s="496"/>
      <c r="H423" s="496"/>
      <c r="I423" s="496"/>
      <c r="J423" s="496"/>
      <c r="K423" s="496"/>
      <c r="L423" s="496"/>
      <c r="M423" s="496"/>
      <c r="N423" s="496"/>
      <c r="O423" s="226"/>
      <c r="P423" s="158" t="s">
        <v>4154</v>
      </c>
      <c r="Q423" s="479"/>
      <c r="R423" s="41"/>
      <c r="S423" s="41"/>
      <c r="T423" s="468"/>
      <c r="U423" s="468"/>
      <c r="V423" s="468"/>
      <c r="W423" s="468"/>
      <c r="X423" s="468"/>
      <c r="Y423" s="468"/>
      <c r="Z423" s="468"/>
      <c r="AA423" s="468"/>
      <c r="AB423" s="468"/>
      <c r="AC423" s="468"/>
      <c r="AD423" s="468"/>
      <c r="AE423" s="468"/>
      <c r="AF423" s="468"/>
      <c r="AG423" s="468"/>
      <c r="AH423" s="468"/>
      <c r="AI423" s="468"/>
      <c r="AJ423" s="468"/>
      <c r="AK423" s="468"/>
      <c r="AL423" s="468"/>
      <c r="AM423" s="468"/>
      <c r="AN423" s="468"/>
      <c r="AO423" s="468"/>
      <c r="AP423" s="468"/>
    </row>
    <row r="424">
      <c r="A424" s="120">
        <v>113.0</v>
      </c>
      <c r="B424" s="423" t="s">
        <v>684</v>
      </c>
      <c r="C424" s="426" t="s">
        <v>2992</v>
      </c>
      <c r="D424" s="432" t="s">
        <v>4163</v>
      </c>
      <c r="E424" s="426" t="s">
        <v>4143</v>
      </c>
      <c r="F424" s="468"/>
      <c r="G424" s="496"/>
      <c r="H424" s="496"/>
      <c r="I424" s="496"/>
      <c r="J424" s="496"/>
      <c r="K424" s="496"/>
      <c r="L424" s="496"/>
      <c r="M424" s="496"/>
      <c r="N424" s="496"/>
      <c r="O424" s="226"/>
      <c r="P424" s="158" t="s">
        <v>4154</v>
      </c>
      <c r="Q424" s="479"/>
      <c r="R424" s="41"/>
      <c r="S424" s="41"/>
      <c r="T424" s="468"/>
      <c r="U424" s="468"/>
      <c r="V424" s="468"/>
      <c r="W424" s="468"/>
      <c r="X424" s="468"/>
      <c r="Y424" s="468"/>
      <c r="Z424" s="468"/>
      <c r="AA424" s="468"/>
      <c r="AB424" s="468"/>
      <c r="AC424" s="468"/>
      <c r="AD424" s="468"/>
      <c r="AE424" s="468"/>
      <c r="AF424" s="468"/>
      <c r="AG424" s="468"/>
      <c r="AH424" s="468"/>
      <c r="AI424" s="468"/>
      <c r="AJ424" s="468"/>
      <c r="AK424" s="468"/>
      <c r="AL424" s="468"/>
      <c r="AM424" s="468"/>
      <c r="AN424" s="468"/>
      <c r="AO424" s="468"/>
      <c r="AP424" s="468"/>
    </row>
    <row r="425">
      <c r="A425" s="227">
        <v>114.0</v>
      </c>
      <c r="B425" s="423" t="s">
        <v>4170</v>
      </c>
      <c r="C425" s="720" t="s">
        <v>3050</v>
      </c>
      <c r="D425" s="432" t="s">
        <v>4163</v>
      </c>
      <c r="E425" s="426" t="s">
        <v>4143</v>
      </c>
      <c r="F425" s="468"/>
      <c r="G425" s="535" t="s">
        <v>3907</v>
      </c>
      <c r="H425" s="496"/>
      <c r="I425" s="535" t="s">
        <v>3907</v>
      </c>
      <c r="J425" s="496"/>
      <c r="K425" s="535" t="s">
        <v>3907</v>
      </c>
      <c r="L425" s="496"/>
      <c r="M425" s="535" t="s">
        <v>4096</v>
      </c>
      <c r="N425" s="496"/>
      <c r="O425" s="178" t="s">
        <v>4171</v>
      </c>
      <c r="P425" s="156"/>
      <c r="Q425" s="479"/>
      <c r="R425" s="41"/>
      <c r="S425" s="41"/>
      <c r="T425" s="468"/>
      <c r="U425" s="468"/>
      <c r="V425" s="468"/>
      <c r="W425" s="468"/>
      <c r="X425" s="468"/>
      <c r="Y425" s="468"/>
      <c r="Z425" s="468"/>
      <c r="AA425" s="468"/>
      <c r="AB425" s="468"/>
      <c r="AC425" s="468"/>
      <c r="AD425" s="468"/>
      <c r="AE425" s="468"/>
      <c r="AF425" s="468"/>
      <c r="AG425" s="468"/>
      <c r="AH425" s="468"/>
      <c r="AI425" s="468"/>
      <c r="AJ425" s="468"/>
      <c r="AK425" s="468"/>
      <c r="AL425" s="468"/>
      <c r="AM425" s="468"/>
      <c r="AN425" s="468"/>
      <c r="AO425" s="468"/>
      <c r="AP425" s="468"/>
    </row>
    <row r="426">
      <c r="A426" s="120">
        <v>115.0</v>
      </c>
      <c r="B426" s="423" t="s">
        <v>753</v>
      </c>
      <c r="C426" s="720" t="s">
        <v>3050</v>
      </c>
      <c r="D426" s="432" t="s">
        <v>4163</v>
      </c>
      <c r="E426" s="426" t="s">
        <v>4143</v>
      </c>
      <c r="F426" s="468"/>
      <c r="G426" s="496"/>
      <c r="H426" s="496"/>
      <c r="I426" s="496"/>
      <c r="J426" s="496"/>
      <c r="K426" s="496"/>
      <c r="L426" s="496"/>
      <c r="M426" s="496"/>
      <c r="N426" s="496"/>
      <c r="O426" s="226"/>
      <c r="P426" s="158" t="s">
        <v>4154</v>
      </c>
      <c r="Q426" s="479"/>
      <c r="R426" s="41"/>
      <c r="S426" s="41"/>
      <c r="T426" s="468"/>
      <c r="U426" s="468"/>
      <c r="V426" s="468"/>
      <c r="W426" s="468"/>
      <c r="X426" s="468"/>
      <c r="Y426" s="468"/>
      <c r="Z426" s="468"/>
      <c r="AA426" s="468"/>
      <c r="AB426" s="468"/>
      <c r="AC426" s="468"/>
      <c r="AD426" s="468"/>
      <c r="AE426" s="468"/>
      <c r="AF426" s="468"/>
      <c r="AG426" s="468"/>
      <c r="AH426" s="468"/>
      <c r="AI426" s="468"/>
      <c r="AJ426" s="468"/>
      <c r="AK426" s="468"/>
      <c r="AL426" s="468"/>
      <c r="AM426" s="468"/>
      <c r="AN426" s="468"/>
      <c r="AO426" s="468"/>
      <c r="AP426" s="468"/>
    </row>
    <row r="427">
      <c r="A427" s="227">
        <v>116.0</v>
      </c>
      <c r="B427" s="423" t="s">
        <v>755</v>
      </c>
      <c r="C427" s="720" t="s">
        <v>3050</v>
      </c>
      <c r="D427" s="432" t="s">
        <v>4163</v>
      </c>
      <c r="E427" s="426" t="s">
        <v>4143</v>
      </c>
      <c r="F427" s="468"/>
      <c r="G427" s="496"/>
      <c r="H427" s="496"/>
      <c r="I427" s="496"/>
      <c r="J427" s="496"/>
      <c r="K427" s="496"/>
      <c r="L427" s="496"/>
      <c r="M427" s="496"/>
      <c r="N427" s="496"/>
      <c r="O427" s="226"/>
      <c r="P427" s="158" t="s">
        <v>4154</v>
      </c>
      <c r="Q427" s="479"/>
      <c r="R427" s="41"/>
      <c r="S427" s="41"/>
      <c r="T427" s="468"/>
      <c r="U427" s="468"/>
      <c r="V427" s="468"/>
      <c r="W427" s="468"/>
      <c r="X427" s="468"/>
      <c r="Y427" s="468"/>
      <c r="Z427" s="468"/>
      <c r="AA427" s="468"/>
      <c r="AB427" s="468"/>
      <c r="AC427" s="468"/>
      <c r="AD427" s="468"/>
      <c r="AE427" s="468"/>
      <c r="AF427" s="468"/>
      <c r="AG427" s="468"/>
      <c r="AH427" s="468"/>
      <c r="AI427" s="468"/>
      <c r="AJ427" s="468"/>
      <c r="AK427" s="468"/>
      <c r="AL427" s="468"/>
      <c r="AM427" s="468"/>
      <c r="AN427" s="468"/>
      <c r="AO427" s="468"/>
      <c r="AP427" s="468"/>
    </row>
    <row r="428">
      <c r="A428" s="120">
        <v>117.0</v>
      </c>
      <c r="B428" s="423" t="s">
        <v>572</v>
      </c>
      <c r="C428" s="720" t="s">
        <v>3050</v>
      </c>
      <c r="D428" s="432" t="s">
        <v>4163</v>
      </c>
      <c r="E428" s="426" t="s">
        <v>4143</v>
      </c>
      <c r="F428" s="468"/>
      <c r="G428" s="535" t="s">
        <v>3907</v>
      </c>
      <c r="H428" s="535" t="s">
        <v>4086</v>
      </c>
      <c r="I428" s="535" t="s">
        <v>3907</v>
      </c>
      <c r="J428" s="535" t="s">
        <v>3907</v>
      </c>
      <c r="K428" s="535" t="s">
        <v>3907</v>
      </c>
      <c r="L428" s="535" t="s">
        <v>3907</v>
      </c>
      <c r="M428" s="535" t="s">
        <v>3907</v>
      </c>
      <c r="N428" s="496"/>
      <c r="O428" s="226"/>
      <c r="P428" s="158" t="s">
        <v>2899</v>
      </c>
      <c r="Q428" s="479"/>
      <c r="R428" s="41"/>
      <c r="S428" s="41"/>
      <c r="T428" s="468"/>
      <c r="U428" s="468"/>
      <c r="V428" s="468"/>
      <c r="W428" s="468"/>
      <c r="X428" s="468"/>
      <c r="Y428" s="468"/>
      <c r="Z428" s="468"/>
      <c r="AA428" s="468"/>
      <c r="AB428" s="468"/>
      <c r="AC428" s="468"/>
      <c r="AD428" s="468"/>
      <c r="AE428" s="468"/>
      <c r="AF428" s="468"/>
      <c r="AG428" s="468"/>
      <c r="AH428" s="468"/>
      <c r="AI428" s="468"/>
      <c r="AJ428" s="468"/>
      <c r="AK428" s="468"/>
      <c r="AL428" s="468"/>
      <c r="AM428" s="468"/>
      <c r="AN428" s="468"/>
      <c r="AO428" s="468"/>
      <c r="AP428" s="468"/>
    </row>
    <row r="429">
      <c r="A429" s="227">
        <v>118.0</v>
      </c>
      <c r="B429" s="423" t="s">
        <v>757</v>
      </c>
      <c r="C429" s="426" t="s">
        <v>104</v>
      </c>
      <c r="D429" s="432" t="s">
        <v>4163</v>
      </c>
      <c r="E429" s="426" t="s">
        <v>4143</v>
      </c>
      <c r="F429" s="468"/>
      <c r="G429" s="496"/>
      <c r="H429" s="496"/>
      <c r="I429" s="496"/>
      <c r="J429" s="496"/>
      <c r="K429" s="496"/>
      <c r="L429" s="496"/>
      <c r="M429" s="496"/>
      <c r="N429" s="496"/>
      <c r="O429" s="226"/>
      <c r="P429" s="158" t="s">
        <v>4154</v>
      </c>
      <c r="Q429" s="479"/>
      <c r="R429" s="41"/>
      <c r="S429" s="41"/>
      <c r="T429" s="468"/>
      <c r="U429" s="468"/>
      <c r="V429" s="468"/>
      <c r="W429" s="468"/>
      <c r="X429" s="468"/>
      <c r="Y429" s="468"/>
      <c r="Z429" s="468"/>
      <c r="AA429" s="468"/>
      <c r="AB429" s="468"/>
      <c r="AC429" s="468"/>
      <c r="AD429" s="468"/>
      <c r="AE429" s="468"/>
      <c r="AF429" s="468"/>
      <c r="AG429" s="468"/>
      <c r="AH429" s="468"/>
      <c r="AI429" s="468"/>
      <c r="AJ429" s="468"/>
      <c r="AK429" s="468"/>
      <c r="AL429" s="468"/>
      <c r="AM429" s="468"/>
      <c r="AN429" s="468"/>
      <c r="AO429" s="468"/>
      <c r="AP429" s="468"/>
    </row>
    <row r="430">
      <c r="A430" s="120">
        <v>119.0</v>
      </c>
      <c r="B430" s="423" t="s">
        <v>552</v>
      </c>
      <c r="C430" s="720" t="s">
        <v>3050</v>
      </c>
      <c r="D430" s="432" t="s">
        <v>4163</v>
      </c>
      <c r="E430" s="426" t="s">
        <v>4143</v>
      </c>
      <c r="F430" s="468"/>
      <c r="G430" s="535" t="s">
        <v>3907</v>
      </c>
      <c r="H430" s="496"/>
      <c r="I430" s="535" t="s">
        <v>3907</v>
      </c>
      <c r="J430" s="535" t="s">
        <v>3907</v>
      </c>
      <c r="K430" s="535" t="s">
        <v>3907</v>
      </c>
      <c r="L430" s="535" t="s">
        <v>3907</v>
      </c>
      <c r="M430" s="535" t="s">
        <v>3907</v>
      </c>
      <c r="N430" s="496"/>
      <c r="O430" s="226"/>
      <c r="P430" s="158" t="s">
        <v>2899</v>
      </c>
      <c r="Q430" s="479"/>
      <c r="R430" s="41"/>
      <c r="S430" s="41"/>
      <c r="T430" s="468"/>
      <c r="U430" s="468"/>
      <c r="V430" s="468"/>
      <c r="W430" s="468"/>
      <c r="X430" s="468"/>
      <c r="Y430" s="468"/>
      <c r="Z430" s="468"/>
      <c r="AA430" s="468"/>
      <c r="AB430" s="468"/>
      <c r="AC430" s="468"/>
      <c r="AD430" s="468"/>
      <c r="AE430" s="468"/>
      <c r="AF430" s="468"/>
      <c r="AG430" s="468"/>
      <c r="AH430" s="468"/>
      <c r="AI430" s="468"/>
      <c r="AJ430" s="468"/>
      <c r="AK430" s="468"/>
      <c r="AL430" s="468"/>
      <c r="AM430" s="468"/>
      <c r="AN430" s="468"/>
      <c r="AO430" s="468"/>
      <c r="AP430" s="468"/>
    </row>
    <row r="431">
      <c r="A431" s="227">
        <v>120.0</v>
      </c>
      <c r="B431" s="423" t="s">
        <v>4172</v>
      </c>
      <c r="C431" s="720" t="s">
        <v>3050</v>
      </c>
      <c r="D431" s="432" t="s">
        <v>4173</v>
      </c>
      <c r="E431" s="35" t="s">
        <v>4174</v>
      </c>
      <c r="F431" s="468"/>
      <c r="G431" s="496"/>
      <c r="H431" s="496"/>
      <c r="I431" s="496"/>
      <c r="J431" s="496"/>
      <c r="K431" s="496"/>
      <c r="L431" s="496"/>
      <c r="M431" s="496"/>
      <c r="N431" s="496"/>
      <c r="O431" s="226"/>
      <c r="P431" s="158" t="s">
        <v>4154</v>
      </c>
      <c r="Q431" s="479"/>
      <c r="R431" s="41"/>
      <c r="S431" s="41"/>
      <c r="T431" s="468"/>
      <c r="U431" s="468"/>
      <c r="V431" s="468"/>
      <c r="W431" s="468"/>
      <c r="X431" s="468"/>
      <c r="Y431" s="468"/>
      <c r="Z431" s="468"/>
      <c r="AA431" s="468"/>
      <c r="AB431" s="468"/>
      <c r="AC431" s="468"/>
      <c r="AD431" s="468"/>
      <c r="AE431" s="468"/>
      <c r="AF431" s="468"/>
      <c r="AG431" s="468"/>
      <c r="AH431" s="468"/>
      <c r="AI431" s="468"/>
      <c r="AJ431" s="468"/>
      <c r="AK431" s="468"/>
      <c r="AL431" s="468"/>
      <c r="AM431" s="468"/>
      <c r="AN431" s="468"/>
      <c r="AO431" s="468"/>
      <c r="AP431" s="468"/>
    </row>
    <row r="432">
      <c r="A432" s="120">
        <v>121.0</v>
      </c>
      <c r="B432" s="423" t="s">
        <v>4175</v>
      </c>
      <c r="C432" s="692" t="s">
        <v>2992</v>
      </c>
      <c r="D432" s="432" t="s">
        <v>4173</v>
      </c>
      <c r="E432" s="35" t="s">
        <v>4174</v>
      </c>
      <c r="F432" s="468"/>
      <c r="G432" s="496"/>
      <c r="H432" s="496"/>
      <c r="I432" s="496"/>
      <c r="J432" s="496"/>
      <c r="K432" s="496"/>
      <c r="L432" s="496"/>
      <c r="M432" s="496"/>
      <c r="N432" s="496"/>
      <c r="O432" s="226"/>
      <c r="P432" s="158" t="s">
        <v>4154</v>
      </c>
      <c r="Q432" s="479"/>
      <c r="R432" s="41"/>
      <c r="S432" s="41"/>
      <c r="T432" s="468"/>
      <c r="U432" s="468"/>
      <c r="V432" s="468"/>
      <c r="W432" s="468"/>
      <c r="X432" s="468"/>
      <c r="Y432" s="468"/>
      <c r="Z432" s="468"/>
      <c r="AA432" s="468"/>
      <c r="AB432" s="468"/>
      <c r="AC432" s="468"/>
      <c r="AD432" s="468"/>
      <c r="AE432" s="468"/>
      <c r="AF432" s="468"/>
      <c r="AG432" s="468"/>
      <c r="AH432" s="468"/>
      <c r="AI432" s="468"/>
      <c r="AJ432" s="468"/>
      <c r="AK432" s="468"/>
      <c r="AL432" s="468"/>
      <c r="AM432" s="468"/>
      <c r="AN432" s="468"/>
      <c r="AO432" s="468"/>
      <c r="AP432" s="468"/>
    </row>
    <row r="433">
      <c r="A433" s="227">
        <v>122.0</v>
      </c>
      <c r="B433" s="716" t="s">
        <v>133</v>
      </c>
      <c r="C433" s="720" t="s">
        <v>3050</v>
      </c>
      <c r="D433" s="734">
        <v>2780000.0</v>
      </c>
      <c r="E433" s="735"/>
      <c r="F433" s="468"/>
      <c r="G433" s="535" t="s">
        <v>3907</v>
      </c>
      <c r="H433" s="535" t="s">
        <v>4086</v>
      </c>
      <c r="I433" s="535" t="s">
        <v>3907</v>
      </c>
      <c r="J433" s="535" t="s">
        <v>3907</v>
      </c>
      <c r="K433" s="496"/>
      <c r="L433" s="535" t="s">
        <v>3907</v>
      </c>
      <c r="M433" s="535" t="s">
        <v>4096</v>
      </c>
      <c r="N433" s="496"/>
      <c r="O433" s="178" t="s">
        <v>4176</v>
      </c>
      <c r="P433" s="158" t="s">
        <v>2899</v>
      </c>
      <c r="Q433" s="479"/>
      <c r="R433" s="41"/>
      <c r="S433" s="41"/>
      <c r="T433" s="468"/>
      <c r="U433" s="468"/>
      <c r="V433" s="468"/>
      <c r="W433" s="468"/>
      <c r="X433" s="468"/>
      <c r="Y433" s="468"/>
      <c r="Z433" s="468"/>
      <c r="AA433" s="468"/>
      <c r="AB433" s="468"/>
      <c r="AC433" s="468"/>
      <c r="AD433" s="468"/>
      <c r="AE433" s="468"/>
      <c r="AF433" s="468"/>
      <c r="AG433" s="468"/>
      <c r="AH433" s="468"/>
      <c r="AI433" s="468"/>
      <c r="AJ433" s="468"/>
      <c r="AK433" s="468"/>
      <c r="AL433" s="468"/>
      <c r="AM433" s="468"/>
      <c r="AN433" s="468"/>
      <c r="AO433" s="468"/>
      <c r="AP433" s="468"/>
    </row>
    <row r="434">
      <c r="A434" s="120">
        <v>123.0</v>
      </c>
      <c r="B434" s="716" t="s">
        <v>4177</v>
      </c>
      <c r="C434" s="720" t="s">
        <v>3050</v>
      </c>
      <c r="D434" s="734">
        <v>2780000.0</v>
      </c>
      <c r="E434" s="735"/>
      <c r="F434" s="468"/>
      <c r="G434" s="535" t="s">
        <v>3907</v>
      </c>
      <c r="H434" s="535" t="s">
        <v>3907</v>
      </c>
      <c r="I434" s="496"/>
      <c r="J434" s="535" t="s">
        <v>3907</v>
      </c>
      <c r="K434" s="496"/>
      <c r="L434" s="535" t="s">
        <v>3907</v>
      </c>
      <c r="M434" s="535" t="s">
        <v>4086</v>
      </c>
      <c r="N434" s="496"/>
      <c r="O434" s="178" t="s">
        <v>4178</v>
      </c>
      <c r="P434" s="158" t="s">
        <v>4179</v>
      </c>
      <c r="Q434" s="479"/>
      <c r="R434" s="41"/>
      <c r="S434" s="41"/>
      <c r="T434" s="468"/>
      <c r="U434" s="468"/>
      <c r="V434" s="468"/>
      <c r="W434" s="468"/>
      <c r="X434" s="468"/>
      <c r="Y434" s="468"/>
      <c r="Z434" s="468"/>
      <c r="AA434" s="468"/>
      <c r="AB434" s="468"/>
      <c r="AC434" s="468"/>
      <c r="AD434" s="468"/>
      <c r="AE434" s="468"/>
      <c r="AF434" s="468"/>
      <c r="AG434" s="468"/>
      <c r="AH434" s="468"/>
      <c r="AI434" s="468"/>
      <c r="AJ434" s="468"/>
      <c r="AK434" s="468"/>
      <c r="AL434" s="468"/>
      <c r="AM434" s="468"/>
      <c r="AN434" s="468"/>
      <c r="AO434" s="468"/>
      <c r="AP434" s="468"/>
    </row>
    <row r="435">
      <c r="A435" s="227">
        <v>124.0</v>
      </c>
      <c r="B435" s="423" t="s">
        <v>4180</v>
      </c>
      <c r="C435" s="426" t="s">
        <v>104</v>
      </c>
      <c r="D435" s="432" t="s">
        <v>4163</v>
      </c>
      <c r="E435" s="426" t="s">
        <v>4143</v>
      </c>
      <c r="F435" s="468"/>
      <c r="G435" s="535" t="s">
        <v>3907</v>
      </c>
      <c r="H435" s="496"/>
      <c r="I435" s="535" t="s">
        <v>3907</v>
      </c>
      <c r="J435" s="496"/>
      <c r="K435" s="535" t="s">
        <v>3907</v>
      </c>
      <c r="L435" s="535" t="s">
        <v>3907</v>
      </c>
      <c r="M435" s="535" t="s">
        <v>4086</v>
      </c>
      <c r="N435" s="496"/>
      <c r="O435" s="226"/>
      <c r="P435" s="158" t="s">
        <v>2899</v>
      </c>
      <c r="Q435" s="479"/>
      <c r="R435" s="41"/>
      <c r="S435" s="41"/>
      <c r="T435" s="468"/>
      <c r="U435" s="468"/>
      <c r="V435" s="468"/>
      <c r="W435" s="468"/>
      <c r="X435" s="468"/>
      <c r="Y435" s="468"/>
      <c r="Z435" s="468"/>
      <c r="AA435" s="468"/>
      <c r="AB435" s="468"/>
      <c r="AC435" s="468"/>
      <c r="AD435" s="468"/>
      <c r="AE435" s="468"/>
      <c r="AF435" s="468"/>
      <c r="AG435" s="468"/>
      <c r="AH435" s="468"/>
      <c r="AI435" s="468"/>
      <c r="AJ435" s="468"/>
      <c r="AK435" s="468"/>
      <c r="AL435" s="468"/>
      <c r="AM435" s="468"/>
      <c r="AN435" s="468"/>
      <c r="AO435" s="468"/>
      <c r="AP435" s="468"/>
    </row>
    <row r="436">
      <c r="A436" s="120">
        <v>125.0</v>
      </c>
      <c r="B436" s="423" t="s">
        <v>695</v>
      </c>
      <c r="C436" s="426" t="s">
        <v>104</v>
      </c>
      <c r="D436" s="736">
        <v>38510.0</v>
      </c>
      <c r="E436" s="426" t="s">
        <v>4143</v>
      </c>
      <c r="F436" s="468"/>
      <c r="G436" s="496"/>
      <c r="H436" s="496"/>
      <c r="I436" s="496"/>
      <c r="J436" s="496"/>
      <c r="K436" s="496"/>
      <c r="L436" s="496"/>
      <c r="M436" s="496"/>
      <c r="N436" s="496"/>
      <c r="O436" s="226"/>
      <c r="P436" s="158" t="s">
        <v>4154</v>
      </c>
      <c r="Q436" s="479"/>
      <c r="R436" s="41"/>
      <c r="S436" s="41"/>
      <c r="T436" s="468"/>
      <c r="U436" s="468"/>
      <c r="V436" s="468"/>
      <c r="W436" s="468"/>
      <c r="X436" s="468"/>
      <c r="Y436" s="468"/>
      <c r="Z436" s="468"/>
      <c r="AA436" s="468"/>
      <c r="AB436" s="468"/>
      <c r="AC436" s="468"/>
      <c r="AD436" s="468"/>
      <c r="AE436" s="468"/>
      <c r="AF436" s="468"/>
      <c r="AG436" s="468"/>
      <c r="AH436" s="468"/>
      <c r="AI436" s="468"/>
      <c r="AJ436" s="468"/>
      <c r="AK436" s="468"/>
      <c r="AL436" s="468"/>
      <c r="AM436" s="468"/>
      <c r="AN436" s="468"/>
      <c r="AO436" s="468"/>
      <c r="AP436" s="468"/>
    </row>
    <row r="437">
      <c r="A437" s="227">
        <v>126.0</v>
      </c>
      <c r="B437" s="423" t="s">
        <v>699</v>
      </c>
      <c r="C437" s="426" t="s">
        <v>104</v>
      </c>
      <c r="D437" s="736">
        <v>37843.0</v>
      </c>
      <c r="E437" s="426" t="s">
        <v>4143</v>
      </c>
      <c r="F437" s="468"/>
      <c r="G437" s="496"/>
      <c r="H437" s="496"/>
      <c r="I437" s="496"/>
      <c r="J437" s="496"/>
      <c r="K437" s="496"/>
      <c r="L437" s="496"/>
      <c r="M437" s="496"/>
      <c r="N437" s="496"/>
      <c r="O437" s="226"/>
      <c r="P437" s="158" t="s">
        <v>4154</v>
      </c>
      <c r="Q437" s="479"/>
      <c r="R437" s="41"/>
      <c r="S437" s="41"/>
      <c r="T437" s="468"/>
      <c r="U437" s="468"/>
      <c r="V437" s="468"/>
      <c r="W437" s="468"/>
      <c r="X437" s="468"/>
      <c r="Y437" s="468"/>
      <c r="Z437" s="468"/>
      <c r="AA437" s="468"/>
      <c r="AB437" s="468"/>
      <c r="AC437" s="468"/>
      <c r="AD437" s="468"/>
      <c r="AE437" s="468"/>
      <c r="AF437" s="468"/>
      <c r="AG437" s="468"/>
      <c r="AH437" s="468"/>
      <c r="AI437" s="468"/>
      <c r="AJ437" s="468"/>
      <c r="AK437" s="468"/>
      <c r="AL437" s="468"/>
      <c r="AM437" s="468"/>
      <c r="AN437" s="468"/>
      <c r="AO437" s="468"/>
      <c r="AP437" s="468"/>
    </row>
    <row r="438">
      <c r="A438" s="120">
        <v>127.0</v>
      </c>
      <c r="B438" s="423" t="s">
        <v>702</v>
      </c>
      <c r="C438" s="426" t="s">
        <v>104</v>
      </c>
      <c r="D438" s="424" t="s">
        <v>4181</v>
      </c>
      <c r="E438" s="426" t="s">
        <v>4143</v>
      </c>
      <c r="F438" s="468"/>
      <c r="G438" s="496"/>
      <c r="H438" s="496"/>
      <c r="I438" s="496"/>
      <c r="J438" s="496"/>
      <c r="K438" s="496"/>
      <c r="L438" s="496"/>
      <c r="M438" s="496"/>
      <c r="N438" s="496"/>
      <c r="O438" s="226"/>
      <c r="P438" s="158" t="s">
        <v>4154</v>
      </c>
      <c r="Q438" s="479"/>
      <c r="R438" s="41"/>
      <c r="S438" s="41"/>
      <c r="T438" s="468"/>
      <c r="U438" s="468"/>
      <c r="V438" s="468"/>
      <c r="W438" s="468"/>
      <c r="X438" s="468"/>
      <c r="Y438" s="468"/>
      <c r="Z438" s="468"/>
      <c r="AA438" s="468"/>
      <c r="AB438" s="468"/>
      <c r="AC438" s="468"/>
      <c r="AD438" s="468"/>
      <c r="AE438" s="468"/>
      <c r="AF438" s="468"/>
      <c r="AG438" s="468"/>
      <c r="AH438" s="468"/>
      <c r="AI438" s="468"/>
      <c r="AJ438" s="468"/>
      <c r="AK438" s="468"/>
      <c r="AL438" s="468"/>
      <c r="AM438" s="468"/>
      <c r="AN438" s="468"/>
      <c r="AO438" s="468"/>
      <c r="AP438" s="468"/>
    </row>
    <row r="439">
      <c r="A439" s="227">
        <v>128.0</v>
      </c>
      <c r="B439" s="737" t="s">
        <v>719</v>
      </c>
      <c r="C439" s="738" t="s">
        <v>3050</v>
      </c>
      <c r="D439" s="739" t="s">
        <v>4182</v>
      </c>
      <c r="E439" s="426" t="s">
        <v>4143</v>
      </c>
      <c r="F439" s="468"/>
      <c r="G439" s="535" t="s">
        <v>3907</v>
      </c>
      <c r="H439" s="535" t="s">
        <v>3907</v>
      </c>
      <c r="I439" s="496"/>
      <c r="J439" s="535" t="s">
        <v>4133</v>
      </c>
      <c r="K439" s="535" t="s">
        <v>3907</v>
      </c>
      <c r="L439" s="535" t="s">
        <v>3907</v>
      </c>
      <c r="M439" s="535" t="s">
        <v>4183</v>
      </c>
      <c r="N439" s="496"/>
      <c r="O439" s="226"/>
      <c r="P439" s="158" t="s">
        <v>2899</v>
      </c>
      <c r="Q439" s="479"/>
      <c r="R439" s="41"/>
      <c r="S439" s="41"/>
      <c r="T439" s="468"/>
      <c r="U439" s="468"/>
      <c r="V439" s="468"/>
      <c r="W439" s="468"/>
      <c r="X439" s="468"/>
      <c r="Y439" s="468"/>
      <c r="Z439" s="468"/>
      <c r="AA439" s="468"/>
      <c r="AB439" s="468"/>
      <c r="AC439" s="468"/>
      <c r="AD439" s="468"/>
      <c r="AE439" s="468"/>
      <c r="AF439" s="468"/>
      <c r="AG439" s="468"/>
      <c r="AH439" s="468"/>
      <c r="AI439" s="468"/>
      <c r="AJ439" s="468"/>
      <c r="AK439" s="468"/>
      <c r="AL439" s="468"/>
      <c r="AM439" s="468"/>
      <c r="AN439" s="468"/>
      <c r="AO439" s="468"/>
      <c r="AP439" s="468"/>
    </row>
    <row r="440">
      <c r="A440" s="120">
        <v>129.0</v>
      </c>
      <c r="B440" s="731" t="s">
        <v>4184</v>
      </c>
      <c r="C440" s="738" t="s">
        <v>3050</v>
      </c>
      <c r="D440" s="427" t="s">
        <v>4185</v>
      </c>
      <c r="E440" s="426" t="s">
        <v>4143</v>
      </c>
      <c r="F440" s="468"/>
      <c r="G440" s="496"/>
      <c r="H440" s="496"/>
      <c r="I440" s="496"/>
      <c r="J440" s="496"/>
      <c r="K440" s="496"/>
      <c r="L440" s="496"/>
      <c r="M440" s="496"/>
      <c r="N440" s="496"/>
      <c r="O440" s="226"/>
      <c r="P440" s="158" t="s">
        <v>4154</v>
      </c>
      <c r="Q440" s="479"/>
      <c r="R440" s="41"/>
      <c r="S440" s="41"/>
      <c r="T440" s="468"/>
      <c r="U440" s="468"/>
      <c r="V440" s="468"/>
      <c r="W440" s="468"/>
      <c r="X440" s="468"/>
      <c r="Y440" s="468"/>
      <c r="Z440" s="468"/>
      <c r="AA440" s="468"/>
      <c r="AB440" s="468"/>
      <c r="AC440" s="468"/>
      <c r="AD440" s="468"/>
      <c r="AE440" s="468"/>
      <c r="AF440" s="468"/>
      <c r="AG440" s="468"/>
      <c r="AH440" s="468"/>
      <c r="AI440" s="468"/>
      <c r="AJ440" s="468"/>
      <c r="AK440" s="468"/>
      <c r="AL440" s="468"/>
      <c r="AM440" s="468"/>
      <c r="AN440" s="468"/>
      <c r="AO440" s="468"/>
      <c r="AP440" s="468"/>
    </row>
    <row r="441">
      <c r="A441" s="227">
        <v>130.0</v>
      </c>
      <c r="B441" s="731" t="s">
        <v>2835</v>
      </c>
      <c r="C441" s="426" t="s">
        <v>104</v>
      </c>
      <c r="D441" s="427" t="s">
        <v>4186</v>
      </c>
      <c r="E441" s="426" t="s">
        <v>4143</v>
      </c>
      <c r="F441" s="468"/>
      <c r="G441" s="496"/>
      <c r="H441" s="496"/>
      <c r="I441" s="496"/>
      <c r="J441" s="496"/>
      <c r="K441" s="496"/>
      <c r="L441" s="496"/>
      <c r="M441" s="496"/>
      <c r="N441" s="496"/>
      <c r="O441" s="226"/>
      <c r="P441" s="158" t="s">
        <v>4154</v>
      </c>
      <c r="Q441" s="479"/>
      <c r="R441" s="41"/>
      <c r="S441" s="41"/>
      <c r="T441" s="468"/>
      <c r="U441" s="468"/>
      <c r="V441" s="468"/>
      <c r="W441" s="468"/>
      <c r="X441" s="468"/>
      <c r="Y441" s="468"/>
      <c r="Z441" s="468"/>
      <c r="AA441" s="468"/>
      <c r="AB441" s="468"/>
      <c r="AC441" s="468"/>
      <c r="AD441" s="468"/>
      <c r="AE441" s="468"/>
      <c r="AF441" s="468"/>
      <c r="AG441" s="468"/>
      <c r="AH441" s="468"/>
      <c r="AI441" s="468"/>
      <c r="AJ441" s="468"/>
      <c r="AK441" s="468"/>
      <c r="AL441" s="468"/>
      <c r="AM441" s="468"/>
      <c r="AN441" s="468"/>
      <c r="AO441" s="468"/>
      <c r="AP441" s="468"/>
    </row>
    <row r="442">
      <c r="A442" s="120">
        <v>131.0</v>
      </c>
      <c r="B442" s="731" t="s">
        <v>704</v>
      </c>
      <c r="C442" s="738" t="s">
        <v>3050</v>
      </c>
      <c r="D442" s="740">
        <v>34397.0</v>
      </c>
      <c r="E442" s="426" t="s">
        <v>4143</v>
      </c>
      <c r="F442" s="468"/>
      <c r="G442" s="535" t="s">
        <v>3907</v>
      </c>
      <c r="H442" s="535" t="s">
        <v>3907</v>
      </c>
      <c r="I442" s="535"/>
      <c r="J442" s="535" t="s">
        <v>4086</v>
      </c>
      <c r="K442" s="496"/>
      <c r="L442" s="535" t="s">
        <v>3907</v>
      </c>
      <c r="M442" s="535" t="s">
        <v>4086</v>
      </c>
      <c r="N442" s="496"/>
      <c r="O442" s="226"/>
      <c r="P442" s="158" t="s">
        <v>2899</v>
      </c>
      <c r="Q442" s="479"/>
      <c r="R442" s="41"/>
      <c r="S442" s="41"/>
      <c r="T442" s="468"/>
      <c r="U442" s="468"/>
      <c r="V442" s="468"/>
      <c r="W442" s="468"/>
      <c r="X442" s="468"/>
      <c r="Y442" s="468"/>
      <c r="Z442" s="468"/>
      <c r="AA442" s="468"/>
      <c r="AB442" s="468"/>
      <c r="AC442" s="468"/>
      <c r="AD442" s="468"/>
      <c r="AE442" s="468"/>
      <c r="AF442" s="468"/>
      <c r="AG442" s="468"/>
      <c r="AH442" s="468"/>
      <c r="AI442" s="468"/>
      <c r="AJ442" s="468"/>
      <c r="AK442" s="468"/>
      <c r="AL442" s="468"/>
      <c r="AM442" s="468"/>
      <c r="AN442" s="468"/>
      <c r="AO442" s="468"/>
      <c r="AP442" s="468"/>
    </row>
    <row r="443">
      <c r="A443" s="227">
        <v>132.0</v>
      </c>
      <c r="B443" s="423" t="s">
        <v>4187</v>
      </c>
      <c r="C443" s="559" t="s">
        <v>2940</v>
      </c>
      <c r="D443" s="741" t="s">
        <v>4188</v>
      </c>
      <c r="E443" s="426" t="s">
        <v>4143</v>
      </c>
      <c r="F443" s="468"/>
      <c r="G443" s="535" t="s">
        <v>3907</v>
      </c>
      <c r="H443" s="496"/>
      <c r="I443" s="535" t="s">
        <v>4189</v>
      </c>
      <c r="J443" s="496"/>
      <c r="K443" s="535" t="s">
        <v>3907</v>
      </c>
      <c r="L443" s="535" t="s">
        <v>4086</v>
      </c>
      <c r="M443" s="535" t="s">
        <v>4086</v>
      </c>
      <c r="N443" s="496"/>
      <c r="O443" s="178" t="s">
        <v>4190</v>
      </c>
      <c r="P443" s="158" t="s">
        <v>2899</v>
      </c>
      <c r="Q443" s="479"/>
      <c r="R443" s="41"/>
      <c r="S443" s="41"/>
      <c r="T443" s="468"/>
      <c r="U443" s="468"/>
      <c r="V443" s="468"/>
      <c r="W443" s="468"/>
      <c r="X443" s="468"/>
      <c r="Y443" s="468"/>
      <c r="Z443" s="468"/>
      <c r="AA443" s="468"/>
      <c r="AB443" s="468"/>
      <c r="AC443" s="468"/>
      <c r="AD443" s="468"/>
      <c r="AE443" s="468"/>
      <c r="AF443" s="468"/>
      <c r="AG443" s="468"/>
      <c r="AH443" s="468"/>
      <c r="AI443" s="468"/>
      <c r="AJ443" s="468"/>
      <c r="AK443" s="468"/>
      <c r="AL443" s="468"/>
      <c r="AM443" s="468"/>
      <c r="AN443" s="468"/>
      <c r="AO443" s="468"/>
      <c r="AP443" s="468"/>
    </row>
    <row r="444">
      <c r="A444" s="120">
        <v>133.0</v>
      </c>
      <c r="B444" s="716" t="s">
        <v>689</v>
      </c>
      <c r="C444" s="738" t="s">
        <v>3050</v>
      </c>
      <c r="D444" s="427" t="s">
        <v>4191</v>
      </c>
      <c r="E444" s="426" t="s">
        <v>4143</v>
      </c>
      <c r="F444" s="468"/>
      <c r="G444" s="535" t="s">
        <v>3907</v>
      </c>
      <c r="H444" s="496"/>
      <c r="I444" s="535" t="s">
        <v>4086</v>
      </c>
      <c r="J444" s="496"/>
      <c r="K444" s="535" t="s">
        <v>4140</v>
      </c>
      <c r="L444" s="535" t="s">
        <v>4086</v>
      </c>
      <c r="M444" s="535" t="s">
        <v>4192</v>
      </c>
      <c r="N444" s="496"/>
      <c r="O444" s="178" t="s">
        <v>4193</v>
      </c>
      <c r="P444" s="158" t="s">
        <v>2899</v>
      </c>
      <c r="Q444" s="479"/>
      <c r="R444" s="41"/>
      <c r="S444" s="41"/>
      <c r="T444" s="468"/>
      <c r="U444" s="468"/>
      <c r="V444" s="468"/>
      <c r="W444" s="468"/>
      <c r="X444" s="468"/>
      <c r="Y444" s="468"/>
      <c r="Z444" s="468"/>
      <c r="AA444" s="468"/>
      <c r="AB444" s="468"/>
      <c r="AC444" s="468"/>
      <c r="AD444" s="468"/>
      <c r="AE444" s="468"/>
      <c r="AF444" s="468"/>
      <c r="AG444" s="468"/>
      <c r="AH444" s="468"/>
      <c r="AI444" s="468"/>
      <c r="AJ444" s="468"/>
      <c r="AK444" s="468"/>
      <c r="AL444" s="468"/>
      <c r="AM444" s="468"/>
      <c r="AN444" s="468"/>
      <c r="AO444" s="468"/>
      <c r="AP444" s="468"/>
    </row>
    <row r="445">
      <c r="A445" s="227">
        <v>134.0</v>
      </c>
      <c r="B445" s="731" t="s">
        <v>4194</v>
      </c>
      <c r="C445" s="738" t="s">
        <v>3050</v>
      </c>
      <c r="D445" s="740">
        <v>35221.0</v>
      </c>
      <c r="E445" s="426" t="s">
        <v>4143</v>
      </c>
      <c r="F445" s="468"/>
      <c r="G445" s="535" t="s">
        <v>3907</v>
      </c>
      <c r="H445" s="535" t="s">
        <v>3907</v>
      </c>
      <c r="I445" s="496"/>
      <c r="J445" s="535" t="s">
        <v>4086</v>
      </c>
      <c r="K445" s="496"/>
      <c r="L445" s="535" t="s">
        <v>3907</v>
      </c>
      <c r="M445" s="535" t="s">
        <v>4096</v>
      </c>
      <c r="N445" s="496"/>
      <c r="O445" s="226"/>
      <c r="P445" s="158" t="s">
        <v>2899</v>
      </c>
      <c r="Q445" s="479"/>
      <c r="R445" s="41"/>
      <c r="S445" s="41"/>
      <c r="T445" s="468"/>
      <c r="U445" s="468"/>
      <c r="V445" s="468"/>
      <c r="W445" s="468"/>
      <c r="X445" s="468"/>
      <c r="Y445" s="468"/>
      <c r="Z445" s="468"/>
      <c r="AA445" s="468"/>
      <c r="AB445" s="468"/>
      <c r="AC445" s="468"/>
      <c r="AD445" s="468"/>
      <c r="AE445" s="468"/>
      <c r="AF445" s="468"/>
      <c r="AG445" s="468"/>
      <c r="AH445" s="468"/>
      <c r="AI445" s="468"/>
      <c r="AJ445" s="468"/>
      <c r="AK445" s="468"/>
      <c r="AL445" s="468"/>
      <c r="AM445" s="468"/>
      <c r="AN445" s="468"/>
      <c r="AO445" s="468"/>
      <c r="AP445" s="468"/>
    </row>
    <row r="446">
      <c r="A446" s="120">
        <v>135.0</v>
      </c>
      <c r="B446" s="423" t="s">
        <v>1838</v>
      </c>
      <c r="C446" s="559" t="s">
        <v>2940</v>
      </c>
      <c r="D446" s="736">
        <v>34496.0</v>
      </c>
      <c r="E446" s="426" t="s">
        <v>4143</v>
      </c>
      <c r="F446" s="468"/>
      <c r="G446" s="535" t="s">
        <v>3907</v>
      </c>
      <c r="H446" s="535" t="s">
        <v>3907</v>
      </c>
      <c r="I446" s="535"/>
      <c r="J446" s="535" t="s">
        <v>4086</v>
      </c>
      <c r="K446" s="496"/>
      <c r="L446" s="532" t="s">
        <v>2875</v>
      </c>
      <c r="M446" s="535" t="s">
        <v>4086</v>
      </c>
      <c r="N446" s="496"/>
      <c r="O446" s="226"/>
      <c r="P446" s="599" t="s">
        <v>4195</v>
      </c>
      <c r="Q446" s="479"/>
      <c r="R446" s="41"/>
      <c r="S446" s="41"/>
      <c r="T446" s="468"/>
      <c r="U446" s="468"/>
      <c r="V446" s="468"/>
      <c r="W446" s="468"/>
      <c r="X446" s="468"/>
      <c r="Y446" s="468"/>
      <c r="Z446" s="468"/>
      <c r="AA446" s="468"/>
      <c r="AB446" s="468"/>
      <c r="AC446" s="468"/>
      <c r="AD446" s="468"/>
      <c r="AE446" s="468"/>
      <c r="AF446" s="468"/>
      <c r="AG446" s="468"/>
      <c r="AH446" s="468"/>
      <c r="AI446" s="468"/>
      <c r="AJ446" s="468"/>
      <c r="AK446" s="468"/>
      <c r="AL446" s="468"/>
      <c r="AM446" s="468"/>
      <c r="AN446" s="468"/>
      <c r="AO446" s="468"/>
      <c r="AP446" s="468"/>
    </row>
    <row r="447">
      <c r="A447" s="227">
        <v>136.0</v>
      </c>
      <c r="B447" s="731" t="s">
        <v>4196</v>
      </c>
      <c r="C447" s="738" t="s">
        <v>3050</v>
      </c>
      <c r="D447" s="427" t="s">
        <v>4197</v>
      </c>
      <c r="E447" s="426" t="s">
        <v>4198</v>
      </c>
      <c r="F447" s="468"/>
      <c r="G447" s="496"/>
      <c r="H447" s="496"/>
      <c r="I447" s="496"/>
      <c r="J447" s="496"/>
      <c r="K447" s="496"/>
      <c r="L447" s="496"/>
      <c r="M447" s="496"/>
      <c r="N447" s="496"/>
      <c r="O447" s="226"/>
      <c r="P447" s="158" t="s">
        <v>4154</v>
      </c>
      <c r="Q447" s="479"/>
      <c r="R447" s="41"/>
      <c r="S447" s="41"/>
      <c r="T447" s="468"/>
      <c r="U447" s="468"/>
      <c r="V447" s="468"/>
      <c r="W447" s="468"/>
      <c r="X447" s="468"/>
      <c r="Y447" s="468"/>
      <c r="Z447" s="468"/>
      <c r="AA447" s="468"/>
      <c r="AB447" s="468"/>
      <c r="AC447" s="468"/>
      <c r="AD447" s="468"/>
      <c r="AE447" s="468"/>
      <c r="AF447" s="468"/>
      <c r="AG447" s="468"/>
      <c r="AH447" s="468"/>
      <c r="AI447" s="468"/>
      <c r="AJ447" s="468"/>
      <c r="AK447" s="468"/>
      <c r="AL447" s="468"/>
      <c r="AM447" s="468"/>
      <c r="AN447" s="468"/>
      <c r="AO447" s="468"/>
      <c r="AP447" s="468"/>
    </row>
    <row r="448">
      <c r="A448" s="120">
        <v>137.0</v>
      </c>
      <c r="B448" s="731" t="s">
        <v>4199</v>
      </c>
      <c r="C448" s="738" t="s">
        <v>3050</v>
      </c>
      <c r="D448" s="423" t="s">
        <v>4200</v>
      </c>
      <c r="E448" s="426" t="s">
        <v>4143</v>
      </c>
      <c r="F448" s="468"/>
      <c r="G448" s="535" t="s">
        <v>3907</v>
      </c>
      <c r="H448" s="535" t="s">
        <v>3907</v>
      </c>
      <c r="I448" s="535" t="s">
        <v>3907</v>
      </c>
      <c r="J448" s="535" t="s">
        <v>3907</v>
      </c>
      <c r="K448" s="535" t="s">
        <v>3907</v>
      </c>
      <c r="L448" s="535" t="s">
        <v>3907</v>
      </c>
      <c r="M448" s="535" t="s">
        <v>4086</v>
      </c>
      <c r="N448" s="496"/>
      <c r="O448" s="226"/>
      <c r="P448" s="158" t="s">
        <v>2899</v>
      </c>
      <c r="Q448" s="479"/>
      <c r="R448" s="41"/>
      <c r="S448" s="41"/>
      <c r="T448" s="468"/>
      <c r="U448" s="468"/>
      <c r="V448" s="468"/>
      <c r="W448" s="468"/>
      <c r="X448" s="468"/>
      <c r="Y448" s="468"/>
      <c r="Z448" s="468"/>
      <c r="AA448" s="468"/>
      <c r="AB448" s="468"/>
      <c r="AC448" s="468"/>
      <c r="AD448" s="468"/>
      <c r="AE448" s="468"/>
      <c r="AF448" s="468"/>
      <c r="AG448" s="468"/>
      <c r="AH448" s="468"/>
      <c r="AI448" s="468"/>
      <c r="AJ448" s="468"/>
      <c r="AK448" s="468"/>
      <c r="AL448" s="468"/>
      <c r="AM448" s="468"/>
      <c r="AN448" s="468"/>
      <c r="AO448" s="468"/>
      <c r="AP448" s="468"/>
    </row>
    <row r="449">
      <c r="A449" s="227">
        <v>138.0</v>
      </c>
      <c r="B449" s="423" t="s">
        <v>760</v>
      </c>
      <c r="C449" s="426" t="s">
        <v>104</v>
      </c>
      <c r="D449" s="741" t="s">
        <v>4201</v>
      </c>
      <c r="E449" s="426" t="s">
        <v>4143</v>
      </c>
      <c r="F449" s="468"/>
      <c r="G449" s="496"/>
      <c r="H449" s="496"/>
      <c r="I449" s="496"/>
      <c r="J449" s="496"/>
      <c r="K449" s="496"/>
      <c r="L449" s="496"/>
      <c r="M449" s="496"/>
      <c r="N449" s="496"/>
      <c r="O449" s="226"/>
      <c r="P449" s="156"/>
      <c r="Q449" s="479"/>
      <c r="R449" s="41"/>
      <c r="S449" s="41"/>
      <c r="T449" s="468"/>
      <c r="U449" s="468"/>
      <c r="V449" s="468"/>
      <c r="W449" s="468"/>
      <c r="X449" s="468"/>
      <c r="Y449" s="468"/>
      <c r="Z449" s="468"/>
      <c r="AA449" s="468"/>
      <c r="AB449" s="468"/>
      <c r="AC449" s="468"/>
      <c r="AD449" s="468"/>
      <c r="AE449" s="468"/>
      <c r="AF449" s="468"/>
      <c r="AG449" s="468"/>
      <c r="AH449" s="468"/>
      <c r="AI449" s="468"/>
      <c r="AJ449" s="468"/>
      <c r="AK449" s="468"/>
      <c r="AL449" s="468"/>
      <c r="AM449" s="468"/>
      <c r="AN449" s="468"/>
      <c r="AO449" s="468"/>
      <c r="AP449" s="468"/>
    </row>
    <row r="450">
      <c r="A450" s="120">
        <v>139.0</v>
      </c>
      <c r="B450" s="731" t="s">
        <v>4202</v>
      </c>
      <c r="C450" s="738" t="s">
        <v>3050</v>
      </c>
      <c r="D450" s="423" t="s">
        <v>4203</v>
      </c>
      <c r="E450" s="426" t="s">
        <v>4143</v>
      </c>
      <c r="F450" s="468"/>
      <c r="G450" s="535" t="s">
        <v>3907</v>
      </c>
      <c r="H450" s="535" t="s">
        <v>3907</v>
      </c>
      <c r="I450" s="535"/>
      <c r="J450" s="535" t="s">
        <v>4086</v>
      </c>
      <c r="K450" s="496"/>
      <c r="L450" s="535" t="s">
        <v>3907</v>
      </c>
      <c r="M450" s="535" t="s">
        <v>4086</v>
      </c>
      <c r="N450" s="496"/>
      <c r="O450" s="178" t="s">
        <v>4204</v>
      </c>
      <c r="P450" s="178" t="s">
        <v>4205</v>
      </c>
      <c r="Q450" s="479"/>
      <c r="R450" s="41"/>
      <c r="S450" s="41"/>
      <c r="T450" s="468"/>
      <c r="U450" s="468"/>
      <c r="V450" s="468"/>
      <c r="W450" s="468"/>
      <c r="X450" s="468"/>
      <c r="Y450" s="468"/>
      <c r="Z450" s="468"/>
      <c r="AA450" s="468"/>
      <c r="AB450" s="468"/>
      <c r="AC450" s="468"/>
      <c r="AD450" s="468"/>
      <c r="AE450" s="468"/>
      <c r="AF450" s="468"/>
      <c r="AG450" s="468"/>
      <c r="AH450" s="468"/>
      <c r="AI450" s="468"/>
      <c r="AJ450" s="468"/>
      <c r="AK450" s="468"/>
      <c r="AL450" s="468"/>
      <c r="AM450" s="468"/>
      <c r="AN450" s="468"/>
      <c r="AO450" s="468"/>
      <c r="AP450" s="468"/>
    </row>
    <row r="451">
      <c r="A451" s="227">
        <v>140.0</v>
      </c>
      <c r="B451" s="731" t="s">
        <v>762</v>
      </c>
      <c r="C451" s="738" t="s">
        <v>3050</v>
      </c>
      <c r="D451" s="427" t="s">
        <v>4206</v>
      </c>
      <c r="E451" s="426" t="s">
        <v>4143</v>
      </c>
      <c r="F451" s="468"/>
      <c r="G451" s="496"/>
      <c r="H451" s="496"/>
      <c r="I451" s="496"/>
      <c r="J451" s="496"/>
      <c r="K451" s="496"/>
      <c r="L451" s="496"/>
      <c r="M451" s="496"/>
      <c r="N451" s="496"/>
      <c r="O451" s="226"/>
      <c r="P451" s="158" t="s">
        <v>4154</v>
      </c>
      <c r="Q451" s="479"/>
      <c r="R451" s="41"/>
      <c r="S451" s="41"/>
      <c r="T451" s="468"/>
      <c r="U451" s="468"/>
      <c r="V451" s="468"/>
      <c r="W451" s="468"/>
      <c r="X451" s="468"/>
      <c r="Y451" s="468"/>
      <c r="Z451" s="468"/>
      <c r="AA451" s="468"/>
      <c r="AB451" s="468"/>
      <c r="AC451" s="468"/>
      <c r="AD451" s="468"/>
      <c r="AE451" s="468"/>
      <c r="AF451" s="468"/>
      <c r="AG451" s="468"/>
      <c r="AH451" s="468"/>
      <c r="AI451" s="468"/>
      <c r="AJ451" s="468"/>
      <c r="AK451" s="468"/>
      <c r="AL451" s="468"/>
      <c r="AM451" s="468"/>
      <c r="AN451" s="468"/>
      <c r="AO451" s="468"/>
      <c r="AP451" s="468"/>
    </row>
    <row r="452">
      <c r="A452" s="120">
        <v>141.0</v>
      </c>
      <c r="B452" s="716" t="s">
        <v>4207</v>
      </c>
      <c r="C452" s="426" t="s">
        <v>104</v>
      </c>
      <c r="D452" s="424" t="s">
        <v>4208</v>
      </c>
      <c r="E452" s="426" t="s">
        <v>4143</v>
      </c>
      <c r="F452" s="468"/>
      <c r="G452" s="535" t="s">
        <v>3907</v>
      </c>
      <c r="H452" s="496"/>
      <c r="I452" s="535" t="s">
        <v>3907</v>
      </c>
      <c r="J452" s="496"/>
      <c r="K452" s="535" t="s">
        <v>3907</v>
      </c>
      <c r="L452" s="535" t="s">
        <v>3907</v>
      </c>
      <c r="M452" s="535" t="s">
        <v>4096</v>
      </c>
      <c r="N452" s="496"/>
      <c r="O452" s="178" t="s">
        <v>4209</v>
      </c>
      <c r="P452" s="158" t="s">
        <v>2899</v>
      </c>
      <c r="Q452" s="479"/>
      <c r="R452" s="41"/>
      <c r="S452" s="41"/>
      <c r="T452" s="468"/>
      <c r="U452" s="468"/>
      <c r="V452" s="468"/>
      <c r="W452" s="468"/>
      <c r="X452" s="468"/>
      <c r="Y452" s="468"/>
      <c r="Z452" s="468"/>
      <c r="AA452" s="468"/>
      <c r="AB452" s="468"/>
      <c r="AC452" s="468"/>
      <c r="AD452" s="468"/>
      <c r="AE452" s="468"/>
      <c r="AF452" s="468"/>
      <c r="AG452" s="468"/>
      <c r="AH452" s="468"/>
      <c r="AI452" s="468"/>
      <c r="AJ452" s="468"/>
      <c r="AK452" s="468"/>
      <c r="AL452" s="468"/>
      <c r="AM452" s="468"/>
      <c r="AN452" s="468"/>
      <c r="AO452" s="468"/>
      <c r="AP452" s="468"/>
    </row>
    <row r="453">
      <c r="A453" s="227">
        <v>142.0</v>
      </c>
      <c r="B453" s="423" t="s">
        <v>4210</v>
      </c>
      <c r="C453" s="426" t="s">
        <v>104</v>
      </c>
      <c r="D453" s="424" t="s">
        <v>4211</v>
      </c>
      <c r="E453" s="426" t="s">
        <v>4143</v>
      </c>
      <c r="F453" s="468"/>
      <c r="G453" s="535" t="s">
        <v>3907</v>
      </c>
      <c r="H453" s="496"/>
      <c r="I453" s="535" t="s">
        <v>3907</v>
      </c>
      <c r="J453" s="496"/>
      <c r="K453" s="535" t="s">
        <v>3907</v>
      </c>
      <c r="L453" s="535" t="s">
        <v>3907</v>
      </c>
      <c r="M453" s="535" t="s">
        <v>4086</v>
      </c>
      <c r="N453" s="496"/>
      <c r="O453" s="226"/>
      <c r="P453" s="158" t="s">
        <v>2899</v>
      </c>
      <c r="Q453" s="479"/>
      <c r="R453" s="41"/>
      <c r="S453" s="41"/>
      <c r="T453" s="468"/>
      <c r="U453" s="468"/>
      <c r="V453" s="468"/>
      <c r="W453" s="468"/>
      <c r="X453" s="468"/>
      <c r="Y453" s="468"/>
      <c r="Z453" s="468"/>
      <c r="AA453" s="468"/>
      <c r="AB453" s="468"/>
      <c r="AC453" s="468"/>
      <c r="AD453" s="468"/>
      <c r="AE453" s="468"/>
      <c r="AF453" s="468"/>
      <c r="AG453" s="468"/>
      <c r="AH453" s="468"/>
      <c r="AI453" s="468"/>
      <c r="AJ453" s="468"/>
      <c r="AK453" s="468"/>
      <c r="AL453" s="468"/>
      <c r="AM453" s="468"/>
      <c r="AN453" s="468"/>
      <c r="AO453" s="468"/>
      <c r="AP453" s="468"/>
    </row>
    <row r="454">
      <c r="A454" s="120">
        <v>143.0</v>
      </c>
      <c r="B454" s="716" t="s">
        <v>4212</v>
      </c>
      <c r="C454" s="692" t="s">
        <v>2992</v>
      </c>
      <c r="D454" s="741" t="s">
        <v>4213</v>
      </c>
      <c r="E454" s="35" t="s">
        <v>4143</v>
      </c>
      <c r="F454" s="468"/>
      <c r="G454" s="535" t="s">
        <v>3907</v>
      </c>
      <c r="H454" s="535" t="s">
        <v>3907</v>
      </c>
      <c r="I454" s="535"/>
      <c r="J454" s="535" t="s">
        <v>3907</v>
      </c>
      <c r="K454" s="535"/>
      <c r="L454" s="535" t="s">
        <v>3907</v>
      </c>
      <c r="M454" s="535" t="s">
        <v>4096</v>
      </c>
      <c r="N454" s="496"/>
      <c r="O454" s="178"/>
      <c r="P454" s="158" t="s">
        <v>4214</v>
      </c>
      <c r="Q454" s="479"/>
      <c r="R454" s="41"/>
      <c r="S454" s="41"/>
      <c r="T454" s="468"/>
      <c r="U454" s="468"/>
      <c r="V454" s="468"/>
      <c r="W454" s="468"/>
      <c r="X454" s="468"/>
      <c r="Y454" s="468"/>
      <c r="Z454" s="468"/>
      <c r="AA454" s="468"/>
      <c r="AB454" s="468"/>
      <c r="AC454" s="468"/>
      <c r="AD454" s="468"/>
      <c r="AE454" s="468"/>
      <c r="AF454" s="468"/>
      <c r="AG454" s="468"/>
      <c r="AH454" s="468"/>
      <c r="AI454" s="468"/>
      <c r="AJ454" s="468"/>
      <c r="AK454" s="468"/>
      <c r="AL454" s="468"/>
      <c r="AM454" s="468"/>
      <c r="AN454" s="468"/>
      <c r="AO454" s="468"/>
      <c r="AP454" s="468"/>
    </row>
    <row r="455">
      <c r="A455" s="227">
        <v>144.0</v>
      </c>
      <c r="B455" s="716" t="s">
        <v>4215</v>
      </c>
      <c r="C455" s="426" t="s">
        <v>104</v>
      </c>
      <c r="D455" s="424" t="s">
        <v>4216</v>
      </c>
      <c r="E455" s="35" t="s">
        <v>4143</v>
      </c>
      <c r="F455" s="468"/>
      <c r="G455" s="535" t="s">
        <v>3907</v>
      </c>
      <c r="H455" s="535" t="s">
        <v>3907</v>
      </c>
      <c r="I455" s="496"/>
      <c r="J455" s="535" t="s">
        <v>4086</v>
      </c>
      <c r="K455" s="496"/>
      <c r="L455" s="535" t="s">
        <v>3907</v>
      </c>
      <c r="M455" s="535" t="s">
        <v>4096</v>
      </c>
      <c r="N455" s="496"/>
      <c r="O455" s="226"/>
      <c r="P455" s="158" t="s">
        <v>2899</v>
      </c>
      <c r="Q455" s="479"/>
      <c r="R455" s="41"/>
      <c r="S455" s="41"/>
      <c r="T455" s="468"/>
      <c r="U455" s="468"/>
      <c r="V455" s="468"/>
      <c r="W455" s="468"/>
      <c r="X455" s="468"/>
      <c r="Y455" s="468"/>
      <c r="Z455" s="468"/>
      <c r="AA455" s="468"/>
      <c r="AB455" s="468"/>
      <c r="AC455" s="468"/>
      <c r="AD455" s="468"/>
      <c r="AE455" s="468"/>
      <c r="AF455" s="468"/>
      <c r="AG455" s="468"/>
      <c r="AH455" s="468"/>
      <c r="AI455" s="468"/>
      <c r="AJ455" s="468"/>
      <c r="AK455" s="468"/>
      <c r="AL455" s="468"/>
      <c r="AM455" s="468"/>
      <c r="AN455" s="468"/>
      <c r="AO455" s="468"/>
      <c r="AP455" s="468"/>
    </row>
    <row r="456">
      <c r="A456" s="120">
        <v>145.0</v>
      </c>
      <c r="B456" s="423" t="s">
        <v>4217</v>
      </c>
      <c r="C456" s="732" t="s">
        <v>4150</v>
      </c>
      <c r="D456" s="735"/>
      <c r="E456" s="35" t="s">
        <v>4143</v>
      </c>
      <c r="F456" s="731"/>
      <c r="G456" s="532" t="s">
        <v>2875</v>
      </c>
      <c r="H456" s="532" t="s">
        <v>2875</v>
      </c>
      <c r="I456" s="532" t="s">
        <v>2875</v>
      </c>
      <c r="J456" s="532" t="s">
        <v>2875</v>
      </c>
      <c r="K456" s="532" t="s">
        <v>2875</v>
      </c>
      <c r="L456" s="532" t="s">
        <v>2875</v>
      </c>
      <c r="M456" s="532" t="s">
        <v>2875</v>
      </c>
      <c r="N456" s="496"/>
      <c r="O456" s="226"/>
      <c r="P456" s="599" t="s">
        <v>4218</v>
      </c>
      <c r="Q456" s="479"/>
      <c r="R456" s="41"/>
      <c r="S456" s="41"/>
      <c r="T456" s="468"/>
      <c r="U456" s="468"/>
      <c r="V456" s="468"/>
      <c r="W456" s="468"/>
      <c r="X456" s="468"/>
      <c r="Y456" s="468"/>
      <c r="Z456" s="468"/>
      <c r="AA456" s="468"/>
      <c r="AB456" s="468"/>
      <c r="AC456" s="468"/>
      <c r="AD456" s="468"/>
      <c r="AE456" s="468"/>
      <c r="AF456" s="468"/>
      <c r="AG456" s="468"/>
      <c r="AH456" s="468"/>
      <c r="AI456" s="468"/>
      <c r="AJ456" s="468"/>
      <c r="AK456" s="468"/>
      <c r="AL456" s="468"/>
      <c r="AM456" s="468"/>
      <c r="AN456" s="468"/>
      <c r="AO456" s="468"/>
      <c r="AP456" s="468"/>
    </row>
    <row r="457">
      <c r="A457" s="227">
        <v>146.0</v>
      </c>
      <c r="B457" s="423" t="s">
        <v>1285</v>
      </c>
      <c r="C457" s="426" t="s">
        <v>104</v>
      </c>
      <c r="D457" s="741" t="s">
        <v>4219</v>
      </c>
      <c r="E457" s="35" t="s">
        <v>4143</v>
      </c>
      <c r="F457" s="731"/>
      <c r="G457" s="535" t="s">
        <v>3907</v>
      </c>
      <c r="H457" s="535"/>
      <c r="I457" s="535" t="s">
        <v>3907</v>
      </c>
      <c r="J457" s="535" t="s">
        <v>3907</v>
      </c>
      <c r="K457" s="535" t="s">
        <v>3907</v>
      </c>
      <c r="L457" s="535" t="s">
        <v>3907</v>
      </c>
      <c r="M457" s="535" t="s">
        <v>3907</v>
      </c>
      <c r="N457" s="496"/>
      <c r="O457" s="178" t="s">
        <v>3889</v>
      </c>
      <c r="P457" s="158" t="s">
        <v>2899</v>
      </c>
      <c r="Q457" s="479"/>
      <c r="R457" s="41"/>
      <c r="S457" s="41"/>
      <c r="T457" s="468"/>
      <c r="U457" s="468"/>
      <c r="V457" s="468"/>
      <c r="W457" s="468"/>
      <c r="X457" s="468"/>
      <c r="Y457" s="468"/>
      <c r="Z457" s="468"/>
      <c r="AA457" s="468"/>
      <c r="AB457" s="468"/>
      <c r="AC457" s="468"/>
      <c r="AD457" s="468"/>
      <c r="AE457" s="468"/>
      <c r="AF457" s="468"/>
      <c r="AG457" s="468"/>
      <c r="AH457" s="468"/>
      <c r="AI457" s="468"/>
      <c r="AJ457" s="468"/>
      <c r="AK457" s="468"/>
      <c r="AL457" s="468"/>
      <c r="AM457" s="468"/>
      <c r="AN457" s="468"/>
      <c r="AO457" s="468"/>
      <c r="AP457" s="468"/>
    </row>
    <row r="458">
      <c r="A458" s="120">
        <v>147.0</v>
      </c>
      <c r="B458" s="423" t="s">
        <v>807</v>
      </c>
      <c r="C458" s="692" t="s">
        <v>2992</v>
      </c>
      <c r="D458" s="424" t="s">
        <v>4220</v>
      </c>
      <c r="E458" s="35" t="s">
        <v>4143</v>
      </c>
      <c r="F458" s="731"/>
      <c r="G458" s="496"/>
      <c r="H458" s="496"/>
      <c r="I458" s="496"/>
      <c r="J458" s="496"/>
      <c r="K458" s="496"/>
      <c r="L458" s="496"/>
      <c r="M458" s="496"/>
      <c r="N458" s="496"/>
      <c r="O458" s="226"/>
      <c r="P458" s="158" t="s">
        <v>4154</v>
      </c>
      <c r="Q458" s="479"/>
      <c r="R458" s="41"/>
      <c r="S458" s="41"/>
      <c r="T458" s="468"/>
      <c r="U458" s="468"/>
      <c r="V458" s="468"/>
      <c r="W458" s="468"/>
      <c r="X458" s="468"/>
      <c r="Y458" s="468"/>
      <c r="Z458" s="468"/>
      <c r="AA458" s="468"/>
      <c r="AB458" s="468"/>
      <c r="AC458" s="468"/>
      <c r="AD458" s="468"/>
      <c r="AE458" s="468"/>
      <c r="AF458" s="468"/>
      <c r="AG458" s="468"/>
      <c r="AH458" s="468"/>
      <c r="AI458" s="468"/>
      <c r="AJ458" s="468"/>
      <c r="AK458" s="468"/>
      <c r="AL458" s="468"/>
      <c r="AM458" s="468"/>
      <c r="AN458" s="468"/>
      <c r="AO458" s="468"/>
      <c r="AP458" s="468"/>
    </row>
    <row r="459">
      <c r="A459" s="227">
        <v>148.0</v>
      </c>
      <c r="B459" s="716" t="s">
        <v>4221</v>
      </c>
      <c r="C459" s="426" t="s">
        <v>104</v>
      </c>
      <c r="D459" s="741" t="s">
        <v>4222</v>
      </c>
      <c r="E459" s="35" t="s">
        <v>4143</v>
      </c>
      <c r="F459" s="731"/>
      <c r="G459" s="535" t="s">
        <v>3907</v>
      </c>
      <c r="H459" s="535" t="s">
        <v>4086</v>
      </c>
      <c r="I459" s="496"/>
      <c r="J459" s="535" t="s">
        <v>4086</v>
      </c>
      <c r="K459" s="496"/>
      <c r="L459" s="535" t="s">
        <v>3907</v>
      </c>
      <c r="M459" s="535" t="s">
        <v>4096</v>
      </c>
      <c r="N459" s="496"/>
      <c r="O459" s="178" t="s">
        <v>4223</v>
      </c>
      <c r="P459" s="158" t="s">
        <v>2899</v>
      </c>
      <c r="Q459" s="479"/>
      <c r="R459" s="41"/>
      <c r="S459" s="41"/>
      <c r="T459" s="468"/>
      <c r="U459" s="468"/>
      <c r="V459" s="468"/>
      <c r="W459" s="468"/>
      <c r="X459" s="468"/>
      <c r="Y459" s="468"/>
      <c r="Z459" s="468"/>
      <c r="AA459" s="468"/>
      <c r="AB459" s="468"/>
      <c r="AC459" s="468"/>
      <c r="AD459" s="468"/>
      <c r="AE459" s="468"/>
      <c r="AF459" s="468"/>
      <c r="AG459" s="468"/>
      <c r="AH459" s="468"/>
      <c r="AI459" s="468"/>
      <c r="AJ459" s="468"/>
      <c r="AK459" s="468"/>
      <c r="AL459" s="468"/>
      <c r="AM459" s="468"/>
      <c r="AN459" s="468"/>
      <c r="AO459" s="468"/>
      <c r="AP459" s="468"/>
    </row>
    <row r="460">
      <c r="A460" s="120">
        <v>149.0</v>
      </c>
      <c r="B460" s="423" t="s">
        <v>2873</v>
      </c>
      <c r="C460" s="426" t="s">
        <v>104</v>
      </c>
      <c r="D460" s="741" t="s">
        <v>4224</v>
      </c>
      <c r="E460" s="35" t="s">
        <v>4143</v>
      </c>
      <c r="F460" s="731"/>
      <c r="G460" s="496"/>
      <c r="H460" s="496"/>
      <c r="I460" s="496"/>
      <c r="J460" s="496"/>
      <c r="K460" s="496"/>
      <c r="L460" s="496"/>
      <c r="M460" s="496"/>
      <c r="N460" s="496"/>
      <c r="O460" s="226"/>
      <c r="P460" s="158" t="s">
        <v>4154</v>
      </c>
      <c r="Q460" s="479"/>
      <c r="R460" s="41"/>
      <c r="S460" s="41"/>
      <c r="T460" s="468"/>
      <c r="U460" s="468"/>
      <c r="V460" s="468"/>
      <c r="W460" s="468"/>
      <c r="X460" s="468"/>
      <c r="Y460" s="468"/>
      <c r="Z460" s="468"/>
      <c r="AA460" s="468"/>
      <c r="AB460" s="468"/>
      <c r="AC460" s="468"/>
      <c r="AD460" s="468"/>
      <c r="AE460" s="468"/>
      <c r="AF460" s="468"/>
      <c r="AG460" s="468"/>
      <c r="AH460" s="468"/>
      <c r="AI460" s="468"/>
      <c r="AJ460" s="468"/>
      <c r="AK460" s="468"/>
      <c r="AL460" s="468"/>
      <c r="AM460" s="468"/>
      <c r="AN460" s="468"/>
      <c r="AO460" s="468"/>
      <c r="AP460" s="468"/>
    </row>
    <row r="461">
      <c r="A461" s="227">
        <v>150.0</v>
      </c>
      <c r="B461" s="716" t="s">
        <v>717</v>
      </c>
      <c r="C461" s="426" t="s">
        <v>104</v>
      </c>
      <c r="D461" s="424" t="s">
        <v>4225</v>
      </c>
      <c r="E461" s="35" t="s">
        <v>4143</v>
      </c>
      <c r="F461" s="731"/>
      <c r="G461" s="535" t="s">
        <v>3907</v>
      </c>
      <c r="H461" s="496"/>
      <c r="I461" s="535" t="s">
        <v>3907</v>
      </c>
      <c r="J461" s="496"/>
      <c r="K461" s="535" t="s">
        <v>3907</v>
      </c>
      <c r="L461" s="535" t="s">
        <v>3907</v>
      </c>
      <c r="M461" s="535" t="s">
        <v>4086</v>
      </c>
      <c r="N461" s="496"/>
      <c r="O461" s="226"/>
      <c r="P461" s="158" t="s">
        <v>2899</v>
      </c>
      <c r="Q461" s="479"/>
      <c r="R461" s="41"/>
      <c r="S461" s="41"/>
      <c r="T461" s="468"/>
      <c r="U461" s="468"/>
      <c r="V461" s="468"/>
      <c r="W461" s="468"/>
      <c r="X461" s="468"/>
      <c r="Y461" s="468"/>
      <c r="Z461" s="468"/>
      <c r="AA461" s="468"/>
      <c r="AB461" s="468"/>
      <c r="AC461" s="468"/>
      <c r="AD461" s="468"/>
      <c r="AE461" s="468"/>
      <c r="AF461" s="468"/>
      <c r="AG461" s="468"/>
      <c r="AH461" s="468"/>
      <c r="AI461" s="468"/>
      <c r="AJ461" s="468"/>
      <c r="AK461" s="468"/>
      <c r="AL461" s="468"/>
      <c r="AM461" s="468"/>
      <c r="AN461" s="468"/>
      <c r="AO461" s="468"/>
      <c r="AP461" s="468"/>
    </row>
    <row r="462">
      <c r="A462" s="120">
        <v>151.0</v>
      </c>
      <c r="B462" s="716" t="s">
        <v>839</v>
      </c>
      <c r="C462" s="738" t="s">
        <v>3050</v>
      </c>
      <c r="D462" s="741" t="s">
        <v>4226</v>
      </c>
      <c r="E462" s="35" t="s">
        <v>4143</v>
      </c>
      <c r="F462" s="731"/>
      <c r="G462" s="535" t="s">
        <v>3907</v>
      </c>
      <c r="H462" s="535" t="s">
        <v>3907</v>
      </c>
      <c r="I462" s="496"/>
      <c r="J462" s="535" t="s">
        <v>3907</v>
      </c>
      <c r="K462" s="496"/>
      <c r="L462" s="535" t="s">
        <v>3907</v>
      </c>
      <c r="M462" s="535" t="s">
        <v>4086</v>
      </c>
      <c r="N462" s="496"/>
      <c r="O462" s="226"/>
      <c r="P462" s="158" t="s">
        <v>4227</v>
      </c>
      <c r="Q462" s="479"/>
      <c r="R462" s="41"/>
      <c r="S462" s="41"/>
      <c r="T462" s="468"/>
      <c r="U462" s="468"/>
      <c r="V462" s="468"/>
      <c r="W462" s="468"/>
      <c r="X462" s="468"/>
      <c r="Y462" s="468"/>
      <c r="Z462" s="468"/>
      <c r="AA462" s="468"/>
      <c r="AB462" s="468"/>
      <c r="AC462" s="468"/>
      <c r="AD462" s="468"/>
      <c r="AE462" s="468"/>
      <c r="AF462" s="468"/>
      <c r="AG462" s="468"/>
      <c r="AH462" s="468"/>
      <c r="AI462" s="468"/>
      <c r="AJ462" s="468"/>
      <c r="AK462" s="468"/>
      <c r="AL462" s="468"/>
      <c r="AM462" s="468"/>
      <c r="AN462" s="468"/>
      <c r="AO462" s="468"/>
      <c r="AP462" s="468"/>
    </row>
    <row r="463">
      <c r="A463" s="227">
        <v>152.0</v>
      </c>
      <c r="B463" s="423" t="s">
        <v>4228</v>
      </c>
      <c r="C463" s="692" t="s">
        <v>2992</v>
      </c>
      <c r="D463" s="741" t="s">
        <v>4229</v>
      </c>
      <c r="E463" s="35" t="s">
        <v>4143</v>
      </c>
      <c r="F463" s="731"/>
      <c r="G463" s="496"/>
      <c r="H463" s="496"/>
      <c r="I463" s="496"/>
      <c r="J463" s="496"/>
      <c r="K463" s="496"/>
      <c r="L463" s="496"/>
      <c r="M463" s="496"/>
      <c r="N463" s="496"/>
      <c r="O463" s="226"/>
      <c r="P463" s="158" t="s">
        <v>4154</v>
      </c>
      <c r="Q463" s="479"/>
      <c r="R463" s="41"/>
      <c r="S463" s="41"/>
      <c r="T463" s="468"/>
      <c r="U463" s="468"/>
      <c r="V463" s="468"/>
      <c r="W463" s="468"/>
      <c r="X463" s="468"/>
      <c r="Y463" s="468"/>
      <c r="Z463" s="468"/>
      <c r="AA463" s="468"/>
      <c r="AB463" s="468"/>
      <c r="AC463" s="468"/>
      <c r="AD463" s="468"/>
      <c r="AE463" s="468"/>
      <c r="AF463" s="468"/>
      <c r="AG463" s="468"/>
      <c r="AH463" s="468"/>
      <c r="AI463" s="468"/>
      <c r="AJ463" s="468"/>
      <c r="AK463" s="468"/>
      <c r="AL463" s="468"/>
      <c r="AM463" s="468"/>
      <c r="AN463" s="468"/>
      <c r="AO463" s="468"/>
      <c r="AP463" s="468"/>
    </row>
    <row r="464">
      <c r="A464" s="120">
        <v>153.0</v>
      </c>
      <c r="B464" s="423" t="s">
        <v>742</v>
      </c>
      <c r="C464" s="559" t="s">
        <v>2940</v>
      </c>
      <c r="D464" s="424" t="s">
        <v>4230</v>
      </c>
      <c r="E464" s="35" t="s">
        <v>4143</v>
      </c>
      <c r="F464" s="731"/>
      <c r="G464" s="496"/>
      <c r="H464" s="496"/>
      <c r="I464" s="496"/>
      <c r="J464" s="496"/>
      <c r="K464" s="496"/>
      <c r="L464" s="496"/>
      <c r="M464" s="496"/>
      <c r="N464" s="496"/>
      <c r="O464" s="226"/>
      <c r="P464" s="158" t="s">
        <v>4154</v>
      </c>
      <c r="Q464" s="479"/>
      <c r="R464" s="41"/>
      <c r="S464" s="41"/>
      <c r="T464" s="468"/>
      <c r="U464" s="468"/>
      <c r="V464" s="468"/>
      <c r="W464" s="468"/>
      <c r="X464" s="468"/>
      <c r="Y464" s="468"/>
      <c r="Z464" s="468"/>
      <c r="AA464" s="468"/>
      <c r="AB464" s="468"/>
      <c r="AC464" s="468"/>
      <c r="AD464" s="468"/>
      <c r="AE464" s="468"/>
      <c r="AF464" s="468"/>
      <c r="AG464" s="468"/>
      <c r="AH464" s="468"/>
      <c r="AI464" s="468"/>
      <c r="AJ464" s="468"/>
      <c r="AK464" s="468"/>
      <c r="AL464" s="468"/>
      <c r="AM464" s="468"/>
      <c r="AN464" s="468"/>
      <c r="AO464" s="468"/>
      <c r="AP464" s="468"/>
    </row>
    <row r="465">
      <c r="A465" s="227">
        <v>154.0</v>
      </c>
      <c r="B465" s="716" t="s">
        <v>4231</v>
      </c>
      <c r="C465" s="738" t="s">
        <v>3050</v>
      </c>
      <c r="D465" s="742">
        <v>38293.0</v>
      </c>
      <c r="E465" s="35" t="s">
        <v>4143</v>
      </c>
      <c r="F465" s="731"/>
      <c r="G465" s="535" t="s">
        <v>3907</v>
      </c>
      <c r="H465" s="535" t="s">
        <v>3907</v>
      </c>
      <c r="I465" s="496"/>
      <c r="J465" s="535" t="s">
        <v>3907</v>
      </c>
      <c r="K465" s="496"/>
      <c r="L465" s="535" t="s">
        <v>4086</v>
      </c>
      <c r="M465" s="535" t="s">
        <v>4096</v>
      </c>
      <c r="N465" s="496"/>
      <c r="O465" s="178" t="s">
        <v>4232</v>
      </c>
      <c r="P465" s="227" t="s">
        <v>4233</v>
      </c>
      <c r="Q465" s="479"/>
      <c r="R465" s="41"/>
      <c r="S465" s="41"/>
      <c r="T465" s="468"/>
      <c r="U465" s="468"/>
      <c r="V465" s="468"/>
      <c r="W465" s="468"/>
      <c r="X465" s="468"/>
      <c r="Y465" s="468"/>
      <c r="Z465" s="468"/>
      <c r="AA465" s="468"/>
      <c r="AB465" s="468"/>
      <c r="AC465" s="468"/>
      <c r="AD465" s="468"/>
      <c r="AE465" s="468"/>
      <c r="AF465" s="468"/>
      <c r="AG465" s="468"/>
      <c r="AH465" s="468"/>
      <c r="AI465" s="468"/>
      <c r="AJ465" s="468"/>
      <c r="AK465" s="468"/>
      <c r="AL465" s="468"/>
      <c r="AM465" s="468"/>
      <c r="AN465" s="468"/>
      <c r="AO465" s="468"/>
      <c r="AP465" s="468"/>
    </row>
    <row r="466">
      <c r="A466" s="120">
        <v>155.0</v>
      </c>
      <c r="B466" s="716" t="s">
        <v>722</v>
      </c>
      <c r="C466" s="738" t="s">
        <v>3050</v>
      </c>
      <c r="D466" s="424" t="s">
        <v>4234</v>
      </c>
      <c r="E466" s="35" t="s">
        <v>4143</v>
      </c>
      <c r="F466" s="731"/>
      <c r="G466" s="535" t="s">
        <v>3907</v>
      </c>
      <c r="H466" s="535" t="s">
        <v>3907</v>
      </c>
      <c r="I466" s="496"/>
      <c r="J466" s="535" t="s">
        <v>4086</v>
      </c>
      <c r="K466" s="496"/>
      <c r="L466" s="535" t="s">
        <v>3907</v>
      </c>
      <c r="M466" s="535" t="s">
        <v>4096</v>
      </c>
      <c r="N466" s="496"/>
      <c r="O466" s="226"/>
      <c r="P466" s="158" t="s">
        <v>2899</v>
      </c>
      <c r="Q466" s="479"/>
      <c r="R466" s="41"/>
      <c r="S466" s="41"/>
      <c r="T466" s="468"/>
      <c r="U466" s="468"/>
      <c r="V466" s="468"/>
      <c r="W466" s="468"/>
      <c r="X466" s="468"/>
      <c r="Y466" s="468"/>
      <c r="Z466" s="468"/>
      <c r="AA466" s="468"/>
      <c r="AB466" s="468"/>
      <c r="AC466" s="468"/>
      <c r="AD466" s="468"/>
      <c r="AE466" s="468"/>
      <c r="AF466" s="468"/>
      <c r="AG466" s="468"/>
      <c r="AH466" s="468"/>
      <c r="AI466" s="468"/>
      <c r="AJ466" s="468"/>
      <c r="AK466" s="468"/>
      <c r="AL466" s="468"/>
      <c r="AM466" s="468"/>
      <c r="AN466" s="468"/>
      <c r="AO466" s="468"/>
      <c r="AP466" s="468"/>
    </row>
    <row r="467">
      <c r="A467" s="227">
        <v>156.0</v>
      </c>
      <c r="B467" s="423" t="s">
        <v>809</v>
      </c>
      <c r="C467" s="732" t="s">
        <v>4150</v>
      </c>
      <c r="D467" s="741" t="s">
        <v>4235</v>
      </c>
      <c r="E467" s="35" t="s">
        <v>4236</v>
      </c>
      <c r="F467" s="731"/>
      <c r="G467" s="496"/>
      <c r="H467" s="496"/>
      <c r="I467" s="496"/>
      <c r="J467" s="496"/>
      <c r="K467" s="496"/>
      <c r="L467" s="496"/>
      <c r="M467" s="496"/>
      <c r="N467" s="496"/>
      <c r="O467" s="226"/>
      <c r="P467" s="158" t="s">
        <v>4154</v>
      </c>
      <c r="Q467" s="479"/>
      <c r="R467" s="41"/>
      <c r="S467" s="41"/>
      <c r="T467" s="468"/>
      <c r="U467" s="468"/>
      <c r="V467" s="468"/>
      <c r="W467" s="468"/>
      <c r="X467" s="468"/>
      <c r="Y467" s="468"/>
      <c r="Z467" s="468"/>
      <c r="AA467" s="468"/>
      <c r="AB467" s="468"/>
      <c r="AC467" s="468"/>
      <c r="AD467" s="468"/>
      <c r="AE467" s="468"/>
      <c r="AF467" s="468"/>
      <c r="AG467" s="468"/>
      <c r="AH467" s="468"/>
      <c r="AI467" s="468"/>
      <c r="AJ467" s="468"/>
      <c r="AK467" s="468"/>
      <c r="AL467" s="468"/>
      <c r="AM467" s="468"/>
      <c r="AN467" s="468"/>
      <c r="AO467" s="468"/>
      <c r="AP467" s="468"/>
    </row>
    <row r="468">
      <c r="A468" s="120">
        <v>157.0</v>
      </c>
      <c r="B468" s="423" t="s">
        <v>4237</v>
      </c>
      <c r="C468" s="738" t="s">
        <v>3050</v>
      </c>
      <c r="D468" s="741" t="s">
        <v>4238</v>
      </c>
      <c r="E468" s="35" t="s">
        <v>4236</v>
      </c>
      <c r="F468" s="731"/>
      <c r="G468" s="496"/>
      <c r="H468" s="496"/>
      <c r="I468" s="496"/>
      <c r="J468" s="496"/>
      <c r="K468" s="496"/>
      <c r="L468" s="496"/>
      <c r="M468" s="496"/>
      <c r="N468" s="496"/>
      <c r="O468" s="226"/>
      <c r="P468" s="158" t="s">
        <v>4154</v>
      </c>
      <c r="Q468" s="479"/>
      <c r="R468" s="41"/>
      <c r="S468" s="41"/>
      <c r="T468" s="468"/>
      <c r="U468" s="468"/>
      <c r="V468" s="468"/>
      <c r="W468" s="468"/>
      <c r="X468" s="468"/>
      <c r="Y468" s="468"/>
      <c r="Z468" s="468"/>
      <c r="AA468" s="468"/>
      <c r="AB468" s="468"/>
      <c r="AC468" s="468"/>
      <c r="AD468" s="468"/>
      <c r="AE468" s="468"/>
      <c r="AF468" s="468"/>
      <c r="AG468" s="468"/>
      <c r="AH468" s="468"/>
      <c r="AI468" s="468"/>
      <c r="AJ468" s="468"/>
      <c r="AK468" s="468"/>
      <c r="AL468" s="468"/>
      <c r="AM468" s="468"/>
      <c r="AN468" s="468"/>
      <c r="AO468" s="468"/>
      <c r="AP468" s="468"/>
    </row>
    <row r="469">
      <c r="A469" s="227">
        <v>158.0</v>
      </c>
      <c r="B469" s="716" t="s">
        <v>692</v>
      </c>
      <c r="C469" s="738" t="s">
        <v>3050</v>
      </c>
      <c r="D469" s="424" t="s">
        <v>4239</v>
      </c>
      <c r="E469" s="35" t="s">
        <v>4143</v>
      </c>
      <c r="F469" s="731"/>
      <c r="G469" s="535" t="s">
        <v>3907</v>
      </c>
      <c r="H469" s="535" t="s">
        <v>3907</v>
      </c>
      <c r="I469" s="496"/>
      <c r="J469" s="535" t="s">
        <v>4086</v>
      </c>
      <c r="K469" s="496"/>
      <c r="L469" s="535" t="s">
        <v>3907</v>
      </c>
      <c r="M469" s="535" t="s">
        <v>4096</v>
      </c>
      <c r="N469" s="496"/>
      <c r="O469" s="178" t="s">
        <v>4240</v>
      </c>
      <c r="P469" s="158" t="s">
        <v>2899</v>
      </c>
      <c r="Q469" s="479"/>
      <c r="R469" s="41"/>
      <c r="S469" s="41"/>
      <c r="T469" s="468"/>
      <c r="U469" s="468"/>
      <c r="V469" s="468"/>
      <c r="W469" s="468"/>
      <c r="X469" s="468"/>
      <c r="Y469" s="468"/>
      <c r="Z469" s="468"/>
      <c r="AA469" s="468"/>
      <c r="AB469" s="468"/>
      <c r="AC469" s="468"/>
      <c r="AD469" s="468"/>
      <c r="AE469" s="468"/>
      <c r="AF469" s="468"/>
      <c r="AG469" s="468"/>
      <c r="AH469" s="468"/>
      <c r="AI469" s="468"/>
      <c r="AJ469" s="468"/>
      <c r="AK469" s="468"/>
      <c r="AL469" s="468"/>
      <c r="AM469" s="468"/>
      <c r="AN469" s="468"/>
      <c r="AO469" s="468"/>
      <c r="AP469" s="468"/>
    </row>
    <row r="470">
      <c r="A470" s="120">
        <v>159.0</v>
      </c>
      <c r="B470" s="716" t="s">
        <v>840</v>
      </c>
      <c r="C470" s="426" t="s">
        <v>104</v>
      </c>
      <c r="D470" s="424" t="s">
        <v>4241</v>
      </c>
      <c r="E470" s="35" t="s">
        <v>4143</v>
      </c>
      <c r="F470" s="731"/>
      <c r="G470" s="535" t="s">
        <v>3907</v>
      </c>
      <c r="H470" s="535"/>
      <c r="I470" s="535" t="s">
        <v>3907</v>
      </c>
      <c r="J470" s="535" t="s">
        <v>4086</v>
      </c>
      <c r="K470" s="535" t="s">
        <v>3907</v>
      </c>
      <c r="L470" s="535" t="s">
        <v>3907</v>
      </c>
      <c r="M470" s="535" t="s">
        <v>4096</v>
      </c>
      <c r="N470" s="496"/>
      <c r="O470" s="178" t="s">
        <v>4242</v>
      </c>
      <c r="P470" s="158" t="s">
        <v>2899</v>
      </c>
      <c r="Q470" s="479"/>
      <c r="R470" s="41"/>
      <c r="S470" s="41"/>
      <c r="T470" s="468"/>
      <c r="U470" s="468"/>
      <c r="V470" s="468"/>
      <c r="W470" s="468"/>
      <c r="X470" s="468"/>
      <c r="Y470" s="468"/>
      <c r="Z470" s="468"/>
      <c r="AA470" s="468"/>
      <c r="AB470" s="468"/>
      <c r="AC470" s="468"/>
      <c r="AD470" s="468"/>
      <c r="AE470" s="468"/>
      <c r="AF470" s="468"/>
      <c r="AG470" s="468"/>
      <c r="AH470" s="468"/>
      <c r="AI470" s="468"/>
      <c r="AJ470" s="468"/>
      <c r="AK470" s="468"/>
      <c r="AL470" s="468"/>
      <c r="AM470" s="468"/>
      <c r="AN470" s="468"/>
      <c r="AO470" s="468"/>
      <c r="AP470" s="468"/>
    </row>
    <row r="471">
      <c r="A471" s="227">
        <v>160.0</v>
      </c>
      <c r="B471" s="716" t="s">
        <v>4243</v>
      </c>
      <c r="C471" s="738" t="s">
        <v>3050</v>
      </c>
      <c r="D471" s="424" t="s">
        <v>4244</v>
      </c>
      <c r="E471" s="35" t="s">
        <v>4143</v>
      </c>
      <c r="F471" s="731"/>
      <c r="G471" s="535" t="s">
        <v>3907</v>
      </c>
      <c r="H471" s="496"/>
      <c r="I471" s="535" t="s">
        <v>3907</v>
      </c>
      <c r="J471" s="496"/>
      <c r="K471" s="535" t="s">
        <v>3907</v>
      </c>
      <c r="L471" s="535" t="s">
        <v>3907</v>
      </c>
      <c r="M471" s="535" t="s">
        <v>4096</v>
      </c>
      <c r="N471" s="496"/>
      <c r="O471" s="178"/>
      <c r="P471" s="158" t="s">
        <v>2899</v>
      </c>
      <c r="Q471" s="479"/>
      <c r="R471" s="41"/>
      <c r="S471" s="41"/>
      <c r="T471" s="468"/>
      <c r="U471" s="468"/>
      <c r="V471" s="468"/>
      <c r="W471" s="468"/>
      <c r="X471" s="468"/>
      <c r="Y471" s="468"/>
      <c r="Z471" s="468"/>
      <c r="AA471" s="468"/>
      <c r="AB471" s="468"/>
      <c r="AC471" s="468"/>
      <c r="AD471" s="468"/>
      <c r="AE471" s="468"/>
      <c r="AF471" s="468"/>
      <c r="AG471" s="468"/>
      <c r="AH471" s="468"/>
      <c r="AI471" s="468"/>
      <c r="AJ471" s="468"/>
      <c r="AK471" s="468"/>
      <c r="AL471" s="468"/>
      <c r="AM471" s="468"/>
      <c r="AN471" s="468"/>
      <c r="AO471" s="468"/>
      <c r="AP471" s="468"/>
    </row>
    <row r="472">
      <c r="A472" s="120">
        <v>161.0</v>
      </c>
      <c r="B472" s="423" t="s">
        <v>4245</v>
      </c>
      <c r="C472" s="559" t="s">
        <v>2940</v>
      </c>
      <c r="D472" s="741" t="s">
        <v>4246</v>
      </c>
      <c r="E472" s="35" t="s">
        <v>4143</v>
      </c>
      <c r="F472" s="731"/>
      <c r="G472" s="532" t="s">
        <v>2875</v>
      </c>
      <c r="H472" s="532" t="s">
        <v>2875</v>
      </c>
      <c r="I472" s="532" t="s">
        <v>2875</v>
      </c>
      <c r="J472" s="532" t="s">
        <v>2875</v>
      </c>
      <c r="K472" s="532" t="s">
        <v>2875</v>
      </c>
      <c r="L472" s="532" t="s">
        <v>2875</v>
      </c>
      <c r="M472" s="532" t="s">
        <v>2875</v>
      </c>
      <c r="N472" s="496"/>
      <c r="O472" s="226"/>
      <c r="P472" s="156"/>
      <c r="Q472" s="479"/>
      <c r="R472" s="41"/>
      <c r="S472" s="41"/>
      <c r="T472" s="468"/>
      <c r="U472" s="468"/>
      <c r="V472" s="468"/>
      <c r="W472" s="468"/>
      <c r="X472" s="468"/>
      <c r="Y472" s="468"/>
      <c r="Z472" s="468"/>
      <c r="AA472" s="468"/>
      <c r="AB472" s="468"/>
      <c r="AC472" s="468"/>
      <c r="AD472" s="468"/>
      <c r="AE472" s="468"/>
      <c r="AF472" s="468"/>
      <c r="AG472" s="468"/>
      <c r="AH472" s="468"/>
      <c r="AI472" s="468"/>
      <c r="AJ472" s="468"/>
      <c r="AK472" s="468"/>
      <c r="AL472" s="468"/>
      <c r="AM472" s="468"/>
      <c r="AN472" s="468"/>
      <c r="AO472" s="468"/>
      <c r="AP472" s="468"/>
    </row>
    <row r="473">
      <c r="A473" s="227">
        <v>162.0</v>
      </c>
      <c r="B473" s="716" t="s">
        <v>735</v>
      </c>
      <c r="C473" s="738" t="s">
        <v>3050</v>
      </c>
      <c r="D473" s="741" t="s">
        <v>4247</v>
      </c>
      <c r="E473" s="35" t="s">
        <v>4143</v>
      </c>
      <c r="F473" s="731"/>
      <c r="G473" s="535" t="s">
        <v>3907</v>
      </c>
      <c r="H473" s="535" t="s">
        <v>4086</v>
      </c>
      <c r="I473" s="496"/>
      <c r="J473" s="535" t="s">
        <v>4086</v>
      </c>
      <c r="K473" s="535"/>
      <c r="L473" s="535" t="s">
        <v>3907</v>
      </c>
      <c r="M473" s="535" t="s">
        <v>4183</v>
      </c>
      <c r="N473" s="496"/>
      <c r="O473" s="178" t="s">
        <v>4248</v>
      </c>
      <c r="P473" s="158" t="s">
        <v>2899</v>
      </c>
      <c r="Q473" s="479"/>
      <c r="R473" s="41"/>
      <c r="S473" s="41"/>
      <c r="T473" s="468"/>
      <c r="U473" s="468"/>
      <c r="V473" s="468"/>
      <c r="W473" s="468"/>
      <c r="X473" s="468"/>
      <c r="Y473" s="468"/>
      <c r="Z473" s="468"/>
      <c r="AA473" s="468"/>
      <c r="AB473" s="468"/>
      <c r="AC473" s="468"/>
      <c r="AD473" s="468"/>
      <c r="AE473" s="468"/>
      <c r="AF473" s="468"/>
      <c r="AG473" s="468"/>
      <c r="AH473" s="468"/>
      <c r="AI473" s="468"/>
      <c r="AJ473" s="468"/>
      <c r="AK473" s="468"/>
      <c r="AL473" s="468"/>
      <c r="AM473" s="468"/>
      <c r="AN473" s="468"/>
      <c r="AO473" s="468"/>
      <c r="AP473" s="468"/>
    </row>
    <row r="474">
      <c r="A474" s="120">
        <v>163.0</v>
      </c>
      <c r="B474" s="423" t="s">
        <v>4249</v>
      </c>
      <c r="C474" s="738" t="s">
        <v>3050</v>
      </c>
      <c r="D474" s="741" t="s">
        <v>4250</v>
      </c>
      <c r="E474" s="35" t="s">
        <v>4143</v>
      </c>
      <c r="F474" s="731"/>
      <c r="G474" s="496"/>
      <c r="H474" s="496"/>
      <c r="I474" s="496"/>
      <c r="J474" s="496"/>
      <c r="K474" s="496"/>
      <c r="L474" s="496"/>
      <c r="M474" s="496"/>
      <c r="N474" s="496"/>
      <c r="O474" s="226"/>
      <c r="P474" s="158" t="s">
        <v>4154</v>
      </c>
      <c r="Q474" s="479"/>
      <c r="R474" s="41"/>
      <c r="S474" s="41"/>
      <c r="T474" s="468"/>
      <c r="U474" s="468"/>
      <c r="V474" s="468"/>
      <c r="W474" s="468"/>
      <c r="X474" s="468"/>
      <c r="Y474" s="468"/>
      <c r="Z474" s="468"/>
      <c r="AA474" s="468"/>
      <c r="AB474" s="468"/>
      <c r="AC474" s="468"/>
      <c r="AD474" s="468"/>
      <c r="AE474" s="468"/>
      <c r="AF474" s="468"/>
      <c r="AG474" s="468"/>
      <c r="AH474" s="468"/>
      <c r="AI474" s="468"/>
      <c r="AJ474" s="468"/>
      <c r="AK474" s="468"/>
      <c r="AL474" s="468"/>
      <c r="AM474" s="468"/>
      <c r="AN474" s="468"/>
      <c r="AO474" s="468"/>
      <c r="AP474" s="468"/>
    </row>
    <row r="475">
      <c r="A475" s="227">
        <v>164.0</v>
      </c>
      <c r="B475" s="716" t="s">
        <v>4251</v>
      </c>
      <c r="C475" s="738" t="s">
        <v>3050</v>
      </c>
      <c r="D475" s="741" t="s">
        <v>4252</v>
      </c>
      <c r="E475" s="35" t="s">
        <v>4143</v>
      </c>
      <c r="F475" s="731"/>
      <c r="G475" s="535" t="s">
        <v>3907</v>
      </c>
      <c r="H475" s="496"/>
      <c r="I475" s="535" t="s">
        <v>4086</v>
      </c>
      <c r="J475" s="535" t="s">
        <v>4086</v>
      </c>
      <c r="K475" s="535" t="s">
        <v>3907</v>
      </c>
      <c r="L475" s="535" t="s">
        <v>4086</v>
      </c>
      <c r="M475" s="535" t="s">
        <v>4096</v>
      </c>
      <c r="N475" s="496"/>
      <c r="O475" s="178" t="s">
        <v>4253</v>
      </c>
      <c r="P475" s="158" t="s">
        <v>2899</v>
      </c>
      <c r="Q475" s="479"/>
      <c r="R475" s="41"/>
      <c r="S475" s="41"/>
      <c r="T475" s="468"/>
      <c r="U475" s="468"/>
      <c r="V475" s="468"/>
      <c r="W475" s="468"/>
      <c r="X475" s="468"/>
      <c r="Y475" s="468"/>
      <c r="Z475" s="468"/>
      <c r="AA475" s="468"/>
      <c r="AB475" s="468"/>
      <c r="AC475" s="468"/>
      <c r="AD475" s="468"/>
      <c r="AE475" s="468"/>
      <c r="AF475" s="468"/>
      <c r="AG475" s="468"/>
      <c r="AH475" s="468"/>
      <c r="AI475" s="468"/>
      <c r="AJ475" s="468"/>
      <c r="AK475" s="468"/>
      <c r="AL475" s="468"/>
      <c r="AM475" s="468"/>
      <c r="AN475" s="468"/>
      <c r="AO475" s="468"/>
      <c r="AP475" s="468"/>
    </row>
    <row r="476">
      <c r="A476" s="120">
        <v>165.0</v>
      </c>
      <c r="B476" s="716" t="s">
        <v>730</v>
      </c>
      <c r="C476" s="738" t="s">
        <v>3050</v>
      </c>
      <c r="D476" s="742">
        <v>34249.0</v>
      </c>
      <c r="E476" s="35" t="s">
        <v>4143</v>
      </c>
      <c r="F476" s="468"/>
      <c r="G476" s="535" t="s">
        <v>3907</v>
      </c>
      <c r="H476" s="535" t="s">
        <v>3907</v>
      </c>
      <c r="I476" s="496"/>
      <c r="J476" s="535" t="s">
        <v>3907</v>
      </c>
      <c r="K476" s="496"/>
      <c r="L476" s="535" t="s">
        <v>3907</v>
      </c>
      <c r="M476" s="535" t="s">
        <v>4096</v>
      </c>
      <c r="N476" s="496"/>
      <c r="O476" s="226"/>
      <c r="P476" s="158" t="s">
        <v>4254</v>
      </c>
      <c r="Q476" s="479"/>
      <c r="R476" s="41"/>
      <c r="S476" s="41"/>
      <c r="T476" s="468"/>
      <c r="U476" s="468"/>
      <c r="V476" s="468"/>
      <c r="W476" s="468"/>
      <c r="X476" s="468"/>
      <c r="Y476" s="468"/>
      <c r="Z476" s="468"/>
      <c r="AA476" s="468"/>
      <c r="AB476" s="468"/>
      <c r="AC476" s="468"/>
      <c r="AD476" s="468"/>
      <c r="AE476" s="468"/>
      <c r="AF476" s="468"/>
      <c r="AG476" s="468"/>
      <c r="AH476" s="468"/>
      <c r="AI476" s="468"/>
      <c r="AJ476" s="468"/>
      <c r="AK476" s="468"/>
      <c r="AL476" s="468"/>
      <c r="AM476" s="468"/>
      <c r="AN476" s="468"/>
      <c r="AO476" s="468"/>
      <c r="AP476" s="468"/>
    </row>
    <row r="477">
      <c r="A477" s="227">
        <v>166.0</v>
      </c>
      <c r="B477" s="707" t="s">
        <v>4255</v>
      </c>
      <c r="C477" s="513" t="s">
        <v>2940</v>
      </c>
      <c r="D477" s="496" t="s">
        <v>4256</v>
      </c>
      <c r="E477" s="156" t="s">
        <v>4143</v>
      </c>
      <c r="F477" s="474"/>
      <c r="G477" s="535" t="s">
        <v>3907</v>
      </c>
      <c r="H477" s="535" t="s">
        <v>3907</v>
      </c>
      <c r="I477" s="535" t="s">
        <v>3907</v>
      </c>
      <c r="J477" s="535" t="s">
        <v>3907</v>
      </c>
      <c r="K477" s="535" t="s">
        <v>3907</v>
      </c>
      <c r="L477" s="535" t="s">
        <v>3907</v>
      </c>
      <c r="M477" s="535" t="s">
        <v>4096</v>
      </c>
      <c r="N477" s="496"/>
      <c r="O477" s="178" t="s">
        <v>4257</v>
      </c>
      <c r="P477" s="158" t="s">
        <v>2899</v>
      </c>
      <c r="Q477" s="479"/>
      <c r="R477" s="84"/>
      <c r="S477" s="84"/>
      <c r="T477" s="474"/>
      <c r="U477" s="474"/>
      <c r="V477" s="474"/>
      <c r="W477" s="474"/>
      <c r="X477" s="474"/>
      <c r="Y477" s="474"/>
      <c r="Z477" s="474"/>
      <c r="AA477" s="474"/>
      <c r="AB477" s="474"/>
      <c r="AC477" s="474"/>
      <c r="AD477" s="474"/>
      <c r="AE477" s="474"/>
      <c r="AF477" s="474"/>
      <c r="AG477" s="474"/>
      <c r="AH477" s="474"/>
      <c r="AI477" s="474"/>
      <c r="AJ477" s="474"/>
      <c r="AK477" s="474"/>
      <c r="AL477" s="474"/>
      <c r="AM477" s="474"/>
      <c r="AN477" s="474"/>
      <c r="AO477" s="474"/>
      <c r="AP477" s="474"/>
    </row>
    <row r="478">
      <c r="A478" s="120">
        <v>167.0</v>
      </c>
      <c r="B478" s="716" t="s">
        <v>4258</v>
      </c>
      <c r="C478" s="738" t="s">
        <v>3050</v>
      </c>
      <c r="D478" s="742" t="s">
        <v>4259</v>
      </c>
      <c r="E478" s="35" t="s">
        <v>4143</v>
      </c>
      <c r="F478" s="468"/>
      <c r="G478" s="535" t="s">
        <v>3907</v>
      </c>
      <c r="H478" s="535" t="s">
        <v>3907</v>
      </c>
      <c r="I478" s="496"/>
      <c r="J478" s="535" t="s">
        <v>3907</v>
      </c>
      <c r="K478" s="496"/>
      <c r="L478" s="535" t="s">
        <v>3907</v>
      </c>
      <c r="M478" s="535" t="s">
        <v>4096</v>
      </c>
      <c r="N478" s="496"/>
      <c r="O478" s="226"/>
      <c r="P478" s="158" t="s">
        <v>2899</v>
      </c>
      <c r="Q478" s="479"/>
      <c r="R478" s="41"/>
      <c r="S478" s="41"/>
      <c r="T478" s="468"/>
      <c r="U478" s="468"/>
      <c r="V478" s="468"/>
      <c r="W478" s="468"/>
      <c r="X478" s="468"/>
      <c r="Y478" s="468"/>
      <c r="Z478" s="468"/>
      <c r="AA478" s="468"/>
      <c r="AB478" s="468"/>
      <c r="AC478" s="468"/>
      <c r="AD478" s="468"/>
      <c r="AE478" s="468"/>
      <c r="AF478" s="468"/>
      <c r="AG478" s="468"/>
      <c r="AH478" s="468"/>
      <c r="AI478" s="468"/>
      <c r="AJ478" s="468"/>
      <c r="AK478" s="468"/>
      <c r="AL478" s="468"/>
      <c r="AM478" s="468"/>
      <c r="AN478" s="468"/>
      <c r="AO478" s="468"/>
      <c r="AP478" s="468"/>
    </row>
    <row r="479">
      <c r="A479" s="227">
        <v>168.0</v>
      </c>
      <c r="B479" s="716" t="s">
        <v>4260</v>
      </c>
      <c r="C479" s="738" t="s">
        <v>3050</v>
      </c>
      <c r="D479" s="741" t="s">
        <v>4261</v>
      </c>
      <c r="E479" s="35" t="s">
        <v>4143</v>
      </c>
      <c r="F479" s="468"/>
      <c r="G479" s="535" t="s">
        <v>3907</v>
      </c>
      <c r="H479" s="496"/>
      <c r="I479" s="535" t="s">
        <v>3907</v>
      </c>
      <c r="J479" s="496"/>
      <c r="K479" s="535" t="s">
        <v>3907</v>
      </c>
      <c r="L479" s="535" t="s">
        <v>3907</v>
      </c>
      <c r="M479" s="535" t="s">
        <v>4096</v>
      </c>
      <c r="N479" s="496"/>
      <c r="O479" s="226"/>
      <c r="P479" s="158" t="s">
        <v>2899</v>
      </c>
      <c r="Q479" s="479"/>
      <c r="R479" s="41"/>
      <c r="S479" s="41"/>
      <c r="T479" s="468"/>
      <c r="U479" s="468"/>
      <c r="V479" s="468"/>
      <c r="W479" s="468"/>
      <c r="X479" s="468"/>
      <c r="Y479" s="468"/>
      <c r="Z479" s="468"/>
      <c r="AA479" s="468"/>
      <c r="AB479" s="468"/>
      <c r="AC479" s="468"/>
      <c r="AD479" s="468"/>
      <c r="AE479" s="468"/>
      <c r="AF479" s="468"/>
      <c r="AG479" s="468"/>
      <c r="AH479" s="468"/>
      <c r="AI479" s="468"/>
      <c r="AJ479" s="468"/>
      <c r="AK479" s="468"/>
      <c r="AL479" s="468"/>
      <c r="AM479" s="468"/>
      <c r="AN479" s="468"/>
      <c r="AO479" s="468"/>
      <c r="AP479" s="468"/>
    </row>
    <row r="480">
      <c r="A480" s="120">
        <v>169.0</v>
      </c>
      <c r="B480" s="743" t="s">
        <v>4262</v>
      </c>
      <c r="C480" s="744" t="s">
        <v>3050</v>
      </c>
      <c r="D480" s="742" t="s">
        <v>4263</v>
      </c>
      <c r="E480" s="35" t="s">
        <v>4143</v>
      </c>
      <c r="F480" s="468"/>
      <c r="G480" s="535" t="s">
        <v>3907</v>
      </c>
      <c r="H480" s="535" t="s">
        <v>3907</v>
      </c>
      <c r="I480" s="496"/>
      <c r="J480" s="535" t="s">
        <v>4086</v>
      </c>
      <c r="K480" s="535" t="s">
        <v>3907</v>
      </c>
      <c r="L480" s="535" t="s">
        <v>3907</v>
      </c>
      <c r="M480" s="535" t="s">
        <v>4096</v>
      </c>
      <c r="N480" s="496"/>
      <c r="O480" s="178" t="s">
        <v>4264</v>
      </c>
      <c r="P480" s="158" t="s">
        <v>2899</v>
      </c>
      <c r="Q480" s="479"/>
      <c r="R480" s="41"/>
      <c r="S480" s="41"/>
      <c r="T480" s="468"/>
      <c r="U480" s="468"/>
      <c r="V480" s="468"/>
      <c r="W480" s="468"/>
      <c r="X480" s="468"/>
      <c r="Y480" s="468"/>
      <c r="Z480" s="468"/>
      <c r="AA480" s="468"/>
      <c r="AB480" s="468"/>
      <c r="AC480" s="468"/>
      <c r="AD480" s="468"/>
      <c r="AE480" s="468"/>
      <c r="AF480" s="468"/>
      <c r="AG480" s="468"/>
      <c r="AH480" s="468"/>
      <c r="AI480" s="468"/>
      <c r="AJ480" s="468"/>
      <c r="AK480" s="468"/>
      <c r="AL480" s="468"/>
      <c r="AM480" s="468"/>
      <c r="AN480" s="468"/>
      <c r="AO480" s="468"/>
      <c r="AP480" s="468"/>
    </row>
    <row r="481">
      <c r="A481" s="227">
        <v>170.0</v>
      </c>
      <c r="B481" s="745" t="s">
        <v>732</v>
      </c>
      <c r="C481" s="747" t="s">
        <v>3050</v>
      </c>
      <c r="D481" s="748" t="s">
        <v>4265</v>
      </c>
      <c r="E481" s="158" t="s">
        <v>4266</v>
      </c>
      <c r="F481" s="468"/>
      <c r="G481" s="535" t="s">
        <v>3907</v>
      </c>
      <c r="H481" s="535" t="s">
        <v>3907</v>
      </c>
      <c r="I481" s="535" t="s">
        <v>3907</v>
      </c>
      <c r="J481" s="535" t="s">
        <v>3907</v>
      </c>
      <c r="K481" s="535"/>
      <c r="L481" s="535" t="s">
        <v>3907</v>
      </c>
      <c r="M481" s="535" t="s">
        <v>4096</v>
      </c>
      <c r="N481" s="496"/>
      <c r="O481" s="178" t="s">
        <v>4267</v>
      </c>
      <c r="P481" s="158" t="s">
        <v>2899</v>
      </c>
      <c r="Q481" s="479"/>
      <c r="R481" s="41"/>
      <c r="S481" s="41"/>
      <c r="T481" s="468"/>
      <c r="U481" s="468"/>
      <c r="V481" s="468"/>
      <c r="W481" s="468"/>
      <c r="X481" s="468"/>
      <c r="Y481" s="468"/>
      <c r="Z481" s="468"/>
      <c r="AA481" s="468"/>
      <c r="AB481" s="468"/>
      <c r="AC481" s="468"/>
      <c r="AD481" s="468"/>
      <c r="AE481" s="468"/>
      <c r="AF481" s="468"/>
      <c r="AG481" s="468"/>
      <c r="AH481" s="468"/>
      <c r="AI481" s="468"/>
      <c r="AJ481" s="468"/>
      <c r="AK481" s="468"/>
      <c r="AL481" s="468"/>
      <c r="AM481" s="468"/>
      <c r="AN481" s="468"/>
      <c r="AO481" s="468"/>
      <c r="AP481" s="468"/>
    </row>
    <row r="482">
      <c r="A482" s="120">
        <v>171.0</v>
      </c>
      <c r="B482" s="423" t="s">
        <v>811</v>
      </c>
      <c r="C482" s="738" t="s">
        <v>3050</v>
      </c>
      <c r="D482" s="741" t="s">
        <v>4268</v>
      </c>
      <c r="E482" s="35" t="s">
        <v>4143</v>
      </c>
      <c r="F482" s="468"/>
      <c r="G482" s="532" t="s">
        <v>2875</v>
      </c>
      <c r="H482" s="532" t="s">
        <v>2875</v>
      </c>
      <c r="I482" s="532" t="s">
        <v>2875</v>
      </c>
      <c r="J482" s="532" t="s">
        <v>2875</v>
      </c>
      <c r="K482" s="532" t="s">
        <v>2875</v>
      </c>
      <c r="L482" s="532" t="s">
        <v>2875</v>
      </c>
      <c r="M482" s="532" t="s">
        <v>2875</v>
      </c>
      <c r="N482" s="496"/>
      <c r="O482" s="226"/>
      <c r="P482" s="158" t="s">
        <v>4154</v>
      </c>
      <c r="Q482" s="479"/>
      <c r="R482" s="41"/>
      <c r="S482" s="41"/>
      <c r="T482" s="468"/>
      <c r="U482" s="468"/>
      <c r="V482" s="468"/>
      <c r="W482" s="468"/>
      <c r="X482" s="468"/>
      <c r="Y482" s="468"/>
      <c r="Z482" s="468"/>
      <c r="AA482" s="468"/>
      <c r="AB482" s="468"/>
      <c r="AC482" s="468"/>
      <c r="AD482" s="468"/>
      <c r="AE482" s="468"/>
      <c r="AF482" s="468"/>
      <c r="AG482" s="468"/>
      <c r="AH482" s="468"/>
      <c r="AI482" s="468"/>
      <c r="AJ482" s="468"/>
      <c r="AK482" s="468"/>
      <c r="AL482" s="468"/>
      <c r="AM482" s="468"/>
      <c r="AN482" s="468"/>
      <c r="AO482" s="468"/>
      <c r="AP482" s="468"/>
    </row>
    <row r="483">
      <c r="A483" s="227">
        <v>172.0</v>
      </c>
      <c r="B483" s="423" t="s">
        <v>4269</v>
      </c>
      <c r="C483" s="732" t="s">
        <v>4150</v>
      </c>
      <c r="D483" s="741" t="s">
        <v>4270</v>
      </c>
      <c r="E483" s="35" t="s">
        <v>4143</v>
      </c>
      <c r="F483" s="468"/>
      <c r="G483" s="532" t="s">
        <v>2875</v>
      </c>
      <c r="H483" s="532" t="s">
        <v>2875</v>
      </c>
      <c r="I483" s="532" t="s">
        <v>2875</v>
      </c>
      <c r="J483" s="532" t="s">
        <v>2875</v>
      </c>
      <c r="K483" s="532" t="s">
        <v>2875</v>
      </c>
      <c r="L483" s="532" t="s">
        <v>2875</v>
      </c>
      <c r="M483" s="532" t="s">
        <v>2875</v>
      </c>
      <c r="N483" s="496"/>
      <c r="O483" s="226"/>
      <c r="P483" s="158" t="s">
        <v>4154</v>
      </c>
      <c r="Q483" s="479"/>
      <c r="R483" s="41"/>
      <c r="S483" s="41"/>
      <c r="T483" s="468"/>
      <c r="U483" s="468"/>
      <c r="V483" s="468"/>
      <c r="W483" s="468"/>
      <c r="X483" s="468"/>
      <c r="Y483" s="468"/>
      <c r="Z483" s="468"/>
      <c r="AA483" s="468"/>
      <c r="AB483" s="468"/>
      <c r="AC483" s="468"/>
      <c r="AD483" s="468"/>
      <c r="AE483" s="468"/>
      <c r="AF483" s="468"/>
      <c r="AG483" s="468"/>
      <c r="AH483" s="468"/>
      <c r="AI483" s="468"/>
      <c r="AJ483" s="468"/>
      <c r="AK483" s="468"/>
      <c r="AL483" s="468"/>
      <c r="AM483" s="468"/>
      <c r="AN483" s="468"/>
      <c r="AO483" s="468"/>
      <c r="AP483" s="468"/>
    </row>
    <row r="484">
      <c r="A484" s="120">
        <v>173.0</v>
      </c>
      <c r="B484" s="423" t="s">
        <v>4271</v>
      </c>
      <c r="C484" s="738" t="s">
        <v>3050</v>
      </c>
      <c r="D484" s="741" t="s">
        <v>4272</v>
      </c>
      <c r="E484" s="426" t="s">
        <v>4273</v>
      </c>
      <c r="F484" s="468"/>
      <c r="G484" s="532" t="s">
        <v>2875</v>
      </c>
      <c r="H484" s="532" t="s">
        <v>2875</v>
      </c>
      <c r="I484" s="532" t="s">
        <v>2875</v>
      </c>
      <c r="J484" s="532" t="s">
        <v>2875</v>
      </c>
      <c r="K484" s="532" t="s">
        <v>2875</v>
      </c>
      <c r="L484" s="532" t="s">
        <v>2875</v>
      </c>
      <c r="M484" s="532" t="s">
        <v>2875</v>
      </c>
      <c r="N484" s="496"/>
      <c r="O484" s="226"/>
      <c r="P484" s="158" t="s">
        <v>4154</v>
      </c>
      <c r="Q484" s="479"/>
      <c r="R484" s="41"/>
      <c r="S484" s="41"/>
      <c r="T484" s="468"/>
      <c r="U484" s="468"/>
      <c r="V484" s="468"/>
      <c r="W484" s="468"/>
      <c r="X484" s="468"/>
      <c r="Y484" s="468"/>
      <c r="Z484" s="468"/>
      <c r="AA484" s="468"/>
      <c r="AB484" s="468"/>
      <c r="AC484" s="468"/>
      <c r="AD484" s="468"/>
      <c r="AE484" s="468"/>
      <c r="AF484" s="468"/>
      <c r="AG484" s="468"/>
      <c r="AH484" s="468"/>
      <c r="AI484" s="468"/>
      <c r="AJ484" s="468"/>
      <c r="AK484" s="468"/>
      <c r="AL484" s="468"/>
      <c r="AM484" s="468"/>
      <c r="AN484" s="468"/>
      <c r="AO484" s="468"/>
      <c r="AP484" s="468"/>
    </row>
    <row r="485">
      <c r="A485" s="227">
        <v>174.0</v>
      </c>
      <c r="B485" s="423" t="s">
        <v>4275</v>
      </c>
      <c r="C485" s="692" t="s">
        <v>2992</v>
      </c>
      <c r="D485" s="741" t="s">
        <v>4276</v>
      </c>
      <c r="E485" s="35" t="s">
        <v>4277</v>
      </c>
      <c r="F485" s="468"/>
      <c r="G485" s="532" t="s">
        <v>2875</v>
      </c>
      <c r="H485" s="532" t="s">
        <v>2875</v>
      </c>
      <c r="I485" s="532" t="s">
        <v>2875</v>
      </c>
      <c r="J485" s="532" t="s">
        <v>2875</v>
      </c>
      <c r="K485" s="532" t="s">
        <v>2875</v>
      </c>
      <c r="L485" s="532" t="s">
        <v>2875</v>
      </c>
      <c r="M485" s="532" t="s">
        <v>2875</v>
      </c>
      <c r="N485" s="496"/>
      <c r="O485" s="226"/>
      <c r="P485" s="158" t="s">
        <v>4154</v>
      </c>
      <c r="Q485" s="479"/>
      <c r="R485" s="41"/>
      <c r="S485" s="41"/>
      <c r="T485" s="468"/>
      <c r="U485" s="468"/>
      <c r="V485" s="468"/>
      <c r="W485" s="468"/>
      <c r="X485" s="468"/>
      <c r="Y485" s="468"/>
      <c r="Z485" s="468"/>
      <c r="AA485" s="468"/>
      <c r="AB485" s="468"/>
      <c r="AC485" s="468"/>
      <c r="AD485" s="468"/>
      <c r="AE485" s="468"/>
      <c r="AF485" s="468"/>
      <c r="AG485" s="468"/>
      <c r="AH485" s="468"/>
      <c r="AI485" s="468"/>
      <c r="AJ485" s="468"/>
      <c r="AK485" s="468"/>
      <c r="AL485" s="468"/>
      <c r="AM485" s="468"/>
      <c r="AN485" s="468"/>
      <c r="AO485" s="468"/>
      <c r="AP485" s="468"/>
    </row>
    <row r="486">
      <c r="A486" s="120">
        <v>175.0</v>
      </c>
      <c r="B486" s="423" t="s">
        <v>4280</v>
      </c>
      <c r="C486" s="738" t="s">
        <v>3050</v>
      </c>
      <c r="D486" s="741" t="s">
        <v>4281</v>
      </c>
      <c r="E486" s="426" t="s">
        <v>4273</v>
      </c>
      <c r="F486" s="468"/>
      <c r="G486" s="532" t="s">
        <v>2875</v>
      </c>
      <c r="H486" s="532" t="s">
        <v>2875</v>
      </c>
      <c r="I486" s="532" t="s">
        <v>2875</v>
      </c>
      <c r="J486" s="532" t="s">
        <v>2875</v>
      </c>
      <c r="K486" s="532" t="s">
        <v>2875</v>
      </c>
      <c r="L486" s="532" t="s">
        <v>2875</v>
      </c>
      <c r="M486" s="532" t="s">
        <v>2875</v>
      </c>
      <c r="N486" s="496"/>
      <c r="O486" s="226"/>
      <c r="P486" s="158" t="s">
        <v>4154</v>
      </c>
      <c r="Q486" s="479"/>
      <c r="R486" s="41"/>
      <c r="S486" s="41"/>
      <c r="T486" s="468"/>
      <c r="U486" s="468"/>
      <c r="V486" s="468"/>
      <c r="W486" s="468"/>
      <c r="X486" s="468"/>
      <c r="Y486" s="468"/>
      <c r="Z486" s="468"/>
      <c r="AA486" s="468"/>
      <c r="AB486" s="468"/>
      <c r="AC486" s="468"/>
      <c r="AD486" s="468"/>
      <c r="AE486" s="468"/>
      <c r="AF486" s="468"/>
      <c r="AG486" s="468"/>
      <c r="AH486" s="468"/>
      <c r="AI486" s="468"/>
      <c r="AJ486" s="468"/>
      <c r="AK486" s="468"/>
      <c r="AL486" s="468"/>
      <c r="AM486" s="468"/>
      <c r="AN486" s="468"/>
      <c r="AO486" s="468"/>
      <c r="AP486" s="468"/>
    </row>
    <row r="487">
      <c r="A487" s="227">
        <v>176.0</v>
      </c>
      <c r="B487" s="423" t="s">
        <v>813</v>
      </c>
      <c r="C487" s="426" t="s">
        <v>104</v>
      </c>
      <c r="D487" s="741" t="s">
        <v>4282</v>
      </c>
      <c r="E487" s="35" t="s">
        <v>4143</v>
      </c>
      <c r="F487" s="468"/>
      <c r="G487" s="532" t="s">
        <v>2875</v>
      </c>
      <c r="H487" s="532" t="s">
        <v>2875</v>
      </c>
      <c r="I487" s="532" t="s">
        <v>2875</v>
      </c>
      <c r="J487" s="532" t="s">
        <v>2875</v>
      </c>
      <c r="K487" s="532" t="s">
        <v>2875</v>
      </c>
      <c r="L487" s="532" t="s">
        <v>2875</v>
      </c>
      <c r="M487" s="532" t="s">
        <v>2875</v>
      </c>
      <c r="N487" s="496"/>
      <c r="O487" s="226"/>
      <c r="P487" s="158" t="s">
        <v>4154</v>
      </c>
      <c r="Q487" s="479"/>
      <c r="R487" s="41"/>
      <c r="S487" s="41"/>
      <c r="T487" s="468"/>
      <c r="U487" s="468"/>
      <c r="V487" s="468"/>
      <c r="W487" s="468"/>
      <c r="X487" s="468"/>
      <c r="Y487" s="468"/>
      <c r="Z487" s="468"/>
      <c r="AA487" s="468"/>
      <c r="AB487" s="468"/>
      <c r="AC487" s="468"/>
      <c r="AD487" s="468"/>
      <c r="AE487" s="468"/>
      <c r="AF487" s="468"/>
      <c r="AG487" s="468"/>
      <c r="AH487" s="468"/>
      <c r="AI487" s="468"/>
      <c r="AJ487" s="468"/>
      <c r="AK487" s="468"/>
      <c r="AL487" s="468"/>
      <c r="AM487" s="468"/>
      <c r="AN487" s="468"/>
      <c r="AO487" s="468"/>
      <c r="AP487" s="468"/>
    </row>
    <row r="488">
      <c r="A488" s="120">
        <v>177.0</v>
      </c>
      <c r="B488" s="423" t="s">
        <v>4285</v>
      </c>
      <c r="C488" s="692" t="s">
        <v>2992</v>
      </c>
      <c r="D488" s="741" t="s">
        <v>4287</v>
      </c>
      <c r="E488" s="35" t="s">
        <v>4277</v>
      </c>
      <c r="F488" s="468"/>
      <c r="G488" s="532" t="s">
        <v>2875</v>
      </c>
      <c r="H488" s="532" t="s">
        <v>2875</v>
      </c>
      <c r="I488" s="532" t="s">
        <v>2875</v>
      </c>
      <c r="J488" s="532" t="s">
        <v>2875</v>
      </c>
      <c r="K488" s="532" t="s">
        <v>2875</v>
      </c>
      <c r="L488" s="532" t="s">
        <v>2875</v>
      </c>
      <c r="M488" s="532" t="s">
        <v>2875</v>
      </c>
      <c r="N488" s="496"/>
      <c r="O488" s="226"/>
      <c r="P488" s="158" t="s">
        <v>4154</v>
      </c>
      <c r="Q488" s="479"/>
      <c r="R488" s="41"/>
      <c r="S488" s="41"/>
      <c r="T488" s="468"/>
      <c r="U488" s="468"/>
      <c r="V488" s="468"/>
      <c r="W488" s="468"/>
      <c r="X488" s="468"/>
      <c r="Y488" s="468"/>
      <c r="Z488" s="468"/>
      <c r="AA488" s="468"/>
      <c r="AB488" s="468"/>
      <c r="AC488" s="468"/>
      <c r="AD488" s="468"/>
      <c r="AE488" s="468"/>
      <c r="AF488" s="468"/>
      <c r="AG488" s="468"/>
      <c r="AH488" s="468"/>
      <c r="AI488" s="468"/>
      <c r="AJ488" s="468"/>
      <c r="AK488" s="468"/>
      <c r="AL488" s="468"/>
      <c r="AM488" s="468"/>
      <c r="AN488" s="468"/>
      <c r="AO488" s="468"/>
      <c r="AP488" s="468"/>
    </row>
    <row r="489">
      <c r="A489" s="227">
        <v>178.0</v>
      </c>
      <c r="B489" s="423" t="s">
        <v>4290</v>
      </c>
      <c r="C489" s="692" t="s">
        <v>2992</v>
      </c>
      <c r="D489" s="741" t="s">
        <v>4291</v>
      </c>
      <c r="E489" s="35" t="s">
        <v>4277</v>
      </c>
      <c r="F489" s="468"/>
      <c r="G489" s="532" t="s">
        <v>2875</v>
      </c>
      <c r="H489" s="532" t="s">
        <v>2875</v>
      </c>
      <c r="I489" s="532" t="s">
        <v>2875</v>
      </c>
      <c r="J489" s="532" t="s">
        <v>2875</v>
      </c>
      <c r="K489" s="532" t="s">
        <v>2875</v>
      </c>
      <c r="L489" s="532" t="s">
        <v>2875</v>
      </c>
      <c r="M489" s="532" t="s">
        <v>2875</v>
      </c>
      <c r="N489" s="496"/>
      <c r="O489" s="226"/>
      <c r="P489" s="156"/>
      <c r="Q489" s="479"/>
      <c r="R489" s="41"/>
      <c r="S489" s="41"/>
      <c r="T489" s="468"/>
      <c r="U489" s="468"/>
      <c r="V489" s="468"/>
      <c r="W489" s="468"/>
      <c r="X489" s="468"/>
      <c r="Y489" s="468"/>
      <c r="Z489" s="468"/>
      <c r="AA489" s="468"/>
      <c r="AB489" s="468"/>
      <c r="AC489" s="468"/>
      <c r="AD489" s="468"/>
      <c r="AE489" s="468"/>
      <c r="AF489" s="468"/>
      <c r="AG489" s="468"/>
      <c r="AH489" s="468"/>
      <c r="AI489" s="468"/>
      <c r="AJ489" s="468"/>
      <c r="AK489" s="468"/>
      <c r="AL489" s="468"/>
      <c r="AM489" s="468"/>
      <c r="AN489" s="468"/>
      <c r="AO489" s="468"/>
      <c r="AP489" s="468"/>
    </row>
    <row r="490">
      <c r="A490" s="120">
        <v>179.0</v>
      </c>
      <c r="B490" s="423" t="s">
        <v>764</v>
      </c>
      <c r="C490" s="692" t="s">
        <v>2992</v>
      </c>
      <c r="D490" s="742">
        <v>36140.0</v>
      </c>
      <c r="E490" s="35" t="s">
        <v>4143</v>
      </c>
      <c r="F490" s="468"/>
      <c r="G490" s="532" t="s">
        <v>2875</v>
      </c>
      <c r="H490" s="532" t="s">
        <v>2875</v>
      </c>
      <c r="I490" s="532" t="s">
        <v>2875</v>
      </c>
      <c r="J490" s="532" t="s">
        <v>2875</v>
      </c>
      <c r="K490" s="532" t="s">
        <v>2875</v>
      </c>
      <c r="L490" s="532" t="s">
        <v>2875</v>
      </c>
      <c r="M490" s="532" t="s">
        <v>2875</v>
      </c>
      <c r="N490" s="496"/>
      <c r="O490" s="226"/>
      <c r="P490" s="158" t="s">
        <v>4154</v>
      </c>
      <c r="Q490" s="479"/>
      <c r="R490" s="41"/>
      <c r="S490" s="41"/>
      <c r="T490" s="468"/>
      <c r="U490" s="468"/>
      <c r="V490" s="468"/>
      <c r="W490" s="468"/>
      <c r="X490" s="468"/>
      <c r="Y490" s="468"/>
      <c r="Z490" s="468"/>
      <c r="AA490" s="468"/>
      <c r="AB490" s="468"/>
      <c r="AC490" s="468"/>
      <c r="AD490" s="468"/>
      <c r="AE490" s="468"/>
      <c r="AF490" s="468"/>
      <c r="AG490" s="468"/>
      <c r="AH490" s="468"/>
      <c r="AI490" s="468"/>
      <c r="AJ490" s="468"/>
      <c r="AK490" s="468"/>
      <c r="AL490" s="468"/>
      <c r="AM490" s="468"/>
      <c r="AN490" s="468"/>
      <c r="AO490" s="468"/>
      <c r="AP490" s="468"/>
    </row>
    <row r="491">
      <c r="A491" s="227">
        <v>180.0</v>
      </c>
      <c r="B491" s="423" t="s">
        <v>768</v>
      </c>
      <c r="C491" s="426" t="s">
        <v>104</v>
      </c>
      <c r="D491" s="741" t="s">
        <v>4296</v>
      </c>
      <c r="E491" s="35" t="s">
        <v>4143</v>
      </c>
      <c r="F491" s="468"/>
      <c r="G491" s="532" t="s">
        <v>2875</v>
      </c>
      <c r="H491" s="532" t="s">
        <v>2875</v>
      </c>
      <c r="I491" s="532" t="s">
        <v>2875</v>
      </c>
      <c r="J491" s="532" t="s">
        <v>2875</v>
      </c>
      <c r="K491" s="532" t="s">
        <v>2875</v>
      </c>
      <c r="L491" s="532" t="s">
        <v>2875</v>
      </c>
      <c r="M491" s="532" t="s">
        <v>2875</v>
      </c>
      <c r="N491" s="496"/>
      <c r="O491" s="226"/>
      <c r="P491" s="158" t="s">
        <v>4154</v>
      </c>
      <c r="Q491" s="479"/>
      <c r="R491" s="41"/>
      <c r="S491" s="41"/>
      <c r="T491" s="468"/>
      <c r="U491" s="468"/>
      <c r="V491" s="468"/>
      <c r="W491" s="468"/>
      <c r="X491" s="468"/>
      <c r="Y491" s="468"/>
      <c r="Z491" s="468"/>
      <c r="AA491" s="468"/>
      <c r="AB491" s="468"/>
      <c r="AC491" s="468"/>
      <c r="AD491" s="468"/>
      <c r="AE491" s="468"/>
      <c r="AF491" s="468"/>
      <c r="AG491" s="468"/>
      <c r="AH491" s="468"/>
      <c r="AI491" s="468"/>
      <c r="AJ491" s="468"/>
      <c r="AK491" s="468"/>
      <c r="AL491" s="468"/>
      <c r="AM491" s="468"/>
      <c r="AN491" s="468"/>
      <c r="AO491" s="468"/>
      <c r="AP491" s="468"/>
    </row>
    <row r="492">
      <c r="A492" s="120">
        <v>181.0</v>
      </c>
      <c r="B492" s="423" t="s">
        <v>4298</v>
      </c>
      <c r="C492" s="732" t="s">
        <v>4150</v>
      </c>
      <c r="D492" s="424" t="s">
        <v>4299</v>
      </c>
      <c r="E492" s="35" t="s">
        <v>4143</v>
      </c>
      <c r="F492" s="468"/>
      <c r="G492" s="535" t="s">
        <v>3907</v>
      </c>
      <c r="H492" s="535" t="s">
        <v>3907</v>
      </c>
      <c r="I492" s="535"/>
      <c r="J492" s="535" t="s">
        <v>3907</v>
      </c>
      <c r="K492" s="535"/>
      <c r="L492" s="532" t="s">
        <v>2875</v>
      </c>
      <c r="M492" s="535" t="s">
        <v>4096</v>
      </c>
      <c r="N492" s="496"/>
      <c r="O492" s="178" t="s">
        <v>4300</v>
      </c>
      <c r="P492" s="158" t="s">
        <v>4154</v>
      </c>
      <c r="Q492" s="479"/>
      <c r="R492" s="41"/>
      <c r="S492" s="41"/>
      <c r="T492" s="468"/>
      <c r="U492" s="468"/>
      <c r="V492" s="468"/>
      <c r="W492" s="468"/>
      <c r="X492" s="468"/>
      <c r="Y492" s="468"/>
      <c r="Z492" s="468"/>
      <c r="AA492" s="468"/>
      <c r="AB492" s="468"/>
      <c r="AC492" s="468"/>
      <c r="AD492" s="468"/>
      <c r="AE492" s="468"/>
      <c r="AF492" s="468"/>
      <c r="AG492" s="468"/>
      <c r="AH492" s="468"/>
      <c r="AI492" s="468"/>
      <c r="AJ492" s="468"/>
      <c r="AK492" s="468"/>
      <c r="AL492" s="468"/>
      <c r="AM492" s="468"/>
      <c r="AN492" s="468"/>
      <c r="AO492" s="468"/>
      <c r="AP492" s="468"/>
    </row>
    <row r="493">
      <c r="A493" s="227">
        <v>182.0</v>
      </c>
      <c r="B493" s="423" t="s">
        <v>4301</v>
      </c>
      <c r="C493" s="738" t="s">
        <v>3050</v>
      </c>
      <c r="D493" s="741" t="s">
        <v>4302</v>
      </c>
      <c r="E493" s="35" t="s">
        <v>4277</v>
      </c>
      <c r="F493" s="468"/>
      <c r="G493" s="532" t="s">
        <v>2875</v>
      </c>
      <c r="H493" s="532" t="s">
        <v>2875</v>
      </c>
      <c r="I493" s="532" t="s">
        <v>2875</v>
      </c>
      <c r="J493" s="532" t="s">
        <v>2875</v>
      </c>
      <c r="K493" s="532" t="s">
        <v>2875</v>
      </c>
      <c r="L493" s="532" t="s">
        <v>2875</v>
      </c>
      <c r="M493" s="532" t="s">
        <v>2875</v>
      </c>
      <c r="N493" s="496"/>
      <c r="O493" s="226"/>
      <c r="P493" s="156"/>
      <c r="Q493" s="479"/>
      <c r="R493" s="41"/>
      <c r="S493" s="41"/>
      <c r="T493" s="468"/>
      <c r="U493" s="468"/>
      <c r="V493" s="468"/>
      <c r="W493" s="468"/>
      <c r="X493" s="468"/>
      <c r="Y493" s="468"/>
      <c r="Z493" s="468"/>
      <c r="AA493" s="468"/>
      <c r="AB493" s="468"/>
      <c r="AC493" s="468"/>
      <c r="AD493" s="468"/>
      <c r="AE493" s="468"/>
      <c r="AF493" s="468"/>
      <c r="AG493" s="468"/>
      <c r="AH493" s="468"/>
      <c r="AI493" s="468"/>
      <c r="AJ493" s="468"/>
      <c r="AK493" s="468"/>
      <c r="AL493" s="468"/>
      <c r="AM493" s="468"/>
      <c r="AN493" s="468"/>
      <c r="AO493" s="468"/>
      <c r="AP493" s="468"/>
    </row>
    <row r="494">
      <c r="A494" s="120">
        <v>183.0</v>
      </c>
      <c r="B494" s="423" t="s">
        <v>4303</v>
      </c>
      <c r="C494" s="738" t="s">
        <v>3050</v>
      </c>
      <c r="D494" s="741" t="s">
        <v>4304</v>
      </c>
      <c r="E494" s="35" t="s">
        <v>4277</v>
      </c>
      <c r="F494" s="468"/>
      <c r="G494" s="532" t="s">
        <v>2875</v>
      </c>
      <c r="H494" s="532" t="s">
        <v>2875</v>
      </c>
      <c r="I494" s="532" t="s">
        <v>2875</v>
      </c>
      <c r="J494" s="532" t="s">
        <v>2875</v>
      </c>
      <c r="K494" s="532" t="s">
        <v>2875</v>
      </c>
      <c r="L494" s="532" t="s">
        <v>2875</v>
      </c>
      <c r="M494" s="532" t="s">
        <v>2875</v>
      </c>
      <c r="N494" s="496"/>
      <c r="O494" s="226"/>
      <c r="P494" s="156"/>
      <c r="Q494" s="479"/>
      <c r="R494" s="41"/>
      <c r="S494" s="41"/>
      <c r="T494" s="468"/>
      <c r="U494" s="468"/>
      <c r="V494" s="468"/>
      <c r="W494" s="468"/>
      <c r="X494" s="468"/>
      <c r="Y494" s="468"/>
      <c r="Z494" s="468"/>
      <c r="AA494" s="468"/>
      <c r="AB494" s="468"/>
      <c r="AC494" s="468"/>
      <c r="AD494" s="468"/>
      <c r="AE494" s="468"/>
      <c r="AF494" s="468"/>
      <c r="AG494" s="468"/>
      <c r="AH494" s="468"/>
      <c r="AI494" s="468"/>
      <c r="AJ494" s="468"/>
      <c r="AK494" s="468"/>
      <c r="AL494" s="468"/>
      <c r="AM494" s="468"/>
      <c r="AN494" s="468"/>
      <c r="AO494" s="468"/>
      <c r="AP494" s="468"/>
    </row>
    <row r="495">
      <c r="A495" s="227">
        <v>184.0</v>
      </c>
      <c r="B495" s="423" t="s">
        <v>837</v>
      </c>
      <c r="C495" s="692" t="s">
        <v>2992</v>
      </c>
      <c r="D495" s="741" t="s">
        <v>4305</v>
      </c>
      <c r="E495" s="35" t="s">
        <v>4143</v>
      </c>
      <c r="F495" s="468"/>
      <c r="G495" s="532" t="s">
        <v>2875</v>
      </c>
      <c r="H495" s="532" t="s">
        <v>2875</v>
      </c>
      <c r="I495" s="532" t="s">
        <v>2875</v>
      </c>
      <c r="J495" s="532" t="s">
        <v>2875</v>
      </c>
      <c r="K495" s="532" t="s">
        <v>2875</v>
      </c>
      <c r="L495" s="532" t="s">
        <v>2875</v>
      </c>
      <c r="M495" s="532" t="s">
        <v>2875</v>
      </c>
      <c r="N495" s="496"/>
      <c r="O495" s="226"/>
      <c r="P495" s="156"/>
      <c r="Q495" s="479"/>
      <c r="R495" s="41"/>
      <c r="S495" s="41"/>
      <c r="T495" s="468"/>
      <c r="U495" s="468"/>
      <c r="V495" s="468"/>
      <c r="W495" s="468"/>
      <c r="X495" s="468"/>
      <c r="Y495" s="468"/>
      <c r="Z495" s="468"/>
      <c r="AA495" s="468"/>
      <c r="AB495" s="468"/>
      <c r="AC495" s="468"/>
      <c r="AD495" s="468"/>
      <c r="AE495" s="468"/>
      <c r="AF495" s="468"/>
      <c r="AG495" s="468"/>
      <c r="AH495" s="468"/>
      <c r="AI495" s="468"/>
      <c r="AJ495" s="468"/>
      <c r="AK495" s="468"/>
      <c r="AL495" s="468"/>
      <c r="AM495" s="468"/>
      <c r="AN495" s="468"/>
      <c r="AO495" s="468"/>
      <c r="AP495" s="468"/>
    </row>
    <row r="496">
      <c r="A496" s="120">
        <v>185.0</v>
      </c>
      <c r="B496" s="423" t="s">
        <v>755</v>
      </c>
      <c r="C496" s="738" t="s">
        <v>3050</v>
      </c>
      <c r="D496" s="741" t="s">
        <v>4307</v>
      </c>
      <c r="E496" s="35" t="s">
        <v>4143</v>
      </c>
      <c r="F496" s="468"/>
      <c r="G496" s="532" t="s">
        <v>2875</v>
      </c>
      <c r="H496" s="532" t="s">
        <v>2875</v>
      </c>
      <c r="I496" s="532" t="s">
        <v>2875</v>
      </c>
      <c r="J496" s="532" t="s">
        <v>2875</v>
      </c>
      <c r="K496" s="532" t="s">
        <v>2875</v>
      </c>
      <c r="L496" s="532" t="s">
        <v>2875</v>
      </c>
      <c r="M496" s="532" t="s">
        <v>2875</v>
      </c>
      <c r="N496" s="496"/>
      <c r="O496" s="226"/>
      <c r="P496" s="158" t="s">
        <v>4154</v>
      </c>
      <c r="Q496" s="479"/>
      <c r="R496" s="41"/>
      <c r="S496" s="41"/>
      <c r="T496" s="468"/>
      <c r="U496" s="468"/>
      <c r="V496" s="468"/>
      <c r="W496" s="468"/>
      <c r="X496" s="468"/>
      <c r="Y496" s="468"/>
      <c r="Z496" s="468"/>
      <c r="AA496" s="468"/>
      <c r="AB496" s="468"/>
      <c r="AC496" s="468"/>
      <c r="AD496" s="468"/>
      <c r="AE496" s="468"/>
      <c r="AF496" s="468"/>
      <c r="AG496" s="468"/>
      <c r="AH496" s="468"/>
      <c r="AI496" s="468"/>
      <c r="AJ496" s="468"/>
      <c r="AK496" s="468"/>
      <c r="AL496" s="468"/>
      <c r="AM496" s="468"/>
      <c r="AN496" s="468"/>
      <c r="AO496" s="468"/>
      <c r="AP496" s="468"/>
    </row>
    <row r="497">
      <c r="A497" s="227">
        <v>186.0</v>
      </c>
      <c r="B497" s="423" t="s">
        <v>4310</v>
      </c>
      <c r="C497" s="738" t="s">
        <v>3050</v>
      </c>
      <c r="D497" s="741" t="s">
        <v>4311</v>
      </c>
      <c r="E497" s="35" t="s">
        <v>4143</v>
      </c>
      <c r="F497" s="468"/>
      <c r="G497" s="532" t="s">
        <v>2875</v>
      </c>
      <c r="H497" s="532" t="s">
        <v>2875</v>
      </c>
      <c r="I497" s="532" t="s">
        <v>2875</v>
      </c>
      <c r="J497" s="532" t="s">
        <v>2875</v>
      </c>
      <c r="K497" s="532" t="s">
        <v>2875</v>
      </c>
      <c r="L497" s="532" t="s">
        <v>2875</v>
      </c>
      <c r="M497" s="532" t="s">
        <v>2875</v>
      </c>
      <c r="N497" s="496"/>
      <c r="O497" s="226"/>
      <c r="P497" s="156"/>
      <c r="Q497" s="479"/>
      <c r="R497" s="41"/>
      <c r="S497" s="41"/>
      <c r="T497" s="468"/>
      <c r="U497" s="468"/>
      <c r="V497" s="468"/>
      <c r="W497" s="468"/>
      <c r="X497" s="468"/>
      <c r="Y497" s="468"/>
      <c r="Z497" s="468"/>
      <c r="AA497" s="468"/>
      <c r="AB497" s="468"/>
      <c r="AC497" s="468"/>
      <c r="AD497" s="468"/>
      <c r="AE497" s="468"/>
      <c r="AF497" s="468"/>
      <c r="AG497" s="468"/>
      <c r="AH497" s="468"/>
      <c r="AI497" s="468"/>
      <c r="AJ497" s="468"/>
      <c r="AK497" s="468"/>
      <c r="AL497" s="468"/>
      <c r="AM497" s="468"/>
      <c r="AN497" s="468"/>
      <c r="AO497" s="468"/>
      <c r="AP497" s="468"/>
    </row>
    <row r="498">
      <c r="A498" s="120">
        <v>187.0</v>
      </c>
      <c r="B498" s="423" t="s">
        <v>815</v>
      </c>
      <c r="C498" s="559" t="s">
        <v>2940</v>
      </c>
      <c r="D498" s="741" t="s">
        <v>4314</v>
      </c>
      <c r="E498" s="35" t="s">
        <v>4143</v>
      </c>
      <c r="F498" s="468"/>
      <c r="G498" s="532" t="s">
        <v>2875</v>
      </c>
      <c r="H498" s="532" t="s">
        <v>2875</v>
      </c>
      <c r="I498" s="532" t="s">
        <v>2875</v>
      </c>
      <c r="J498" s="532" t="s">
        <v>2875</v>
      </c>
      <c r="K498" s="532" t="s">
        <v>2875</v>
      </c>
      <c r="L498" s="532" t="s">
        <v>2875</v>
      </c>
      <c r="M498" s="532" t="s">
        <v>2875</v>
      </c>
      <c r="N498" s="496"/>
      <c r="O498" s="226"/>
      <c r="P498" s="156"/>
      <c r="Q498" s="479"/>
      <c r="R498" s="41"/>
      <c r="S498" s="41"/>
      <c r="T498" s="468"/>
      <c r="U498" s="468"/>
      <c r="V498" s="468"/>
      <c r="W498" s="468"/>
      <c r="X498" s="468"/>
      <c r="Y498" s="468"/>
      <c r="Z498" s="468"/>
      <c r="AA498" s="468"/>
      <c r="AB498" s="468"/>
      <c r="AC498" s="468"/>
      <c r="AD498" s="468"/>
      <c r="AE498" s="468"/>
      <c r="AF498" s="468"/>
      <c r="AG498" s="468"/>
      <c r="AH498" s="468"/>
      <c r="AI498" s="468"/>
      <c r="AJ498" s="468"/>
      <c r="AK498" s="468"/>
      <c r="AL498" s="468"/>
      <c r="AM498" s="468"/>
      <c r="AN498" s="468"/>
      <c r="AO498" s="468"/>
      <c r="AP498" s="468"/>
    </row>
    <row r="499">
      <c r="A499" s="227">
        <v>188.0</v>
      </c>
      <c r="B499" s="716" t="s">
        <v>4315</v>
      </c>
      <c r="C499" s="559" t="s">
        <v>2940</v>
      </c>
      <c r="D499" s="424" t="s">
        <v>4316</v>
      </c>
      <c r="E499" s="35" t="s">
        <v>4143</v>
      </c>
      <c r="F499" s="468"/>
      <c r="G499" s="535" t="s">
        <v>3907</v>
      </c>
      <c r="H499" s="535" t="s">
        <v>3907</v>
      </c>
      <c r="I499" s="462"/>
      <c r="J499" s="535" t="s">
        <v>3907</v>
      </c>
      <c r="K499" s="462"/>
      <c r="L499" s="535" t="s">
        <v>3907</v>
      </c>
      <c r="M499" s="535" t="s">
        <v>4096</v>
      </c>
      <c r="N499" s="496"/>
      <c r="O499" s="178" t="s">
        <v>4317</v>
      </c>
      <c r="P499" s="158" t="s">
        <v>2899</v>
      </c>
      <c r="Q499" s="479"/>
      <c r="R499" s="41"/>
      <c r="S499" s="41"/>
      <c r="T499" s="468"/>
      <c r="U499" s="468"/>
      <c r="V499" s="468"/>
      <c r="W499" s="468"/>
      <c r="X499" s="468"/>
      <c r="Y499" s="468"/>
      <c r="Z499" s="468"/>
      <c r="AA499" s="468"/>
      <c r="AB499" s="468"/>
      <c r="AC499" s="468"/>
      <c r="AD499" s="468"/>
      <c r="AE499" s="468"/>
      <c r="AF499" s="468"/>
      <c r="AG499" s="468"/>
      <c r="AH499" s="468"/>
      <c r="AI499" s="468"/>
      <c r="AJ499" s="468"/>
      <c r="AK499" s="468"/>
      <c r="AL499" s="468"/>
      <c r="AM499" s="468"/>
      <c r="AN499" s="468"/>
      <c r="AO499" s="468"/>
      <c r="AP499" s="468"/>
    </row>
    <row r="500">
      <c r="A500" s="120">
        <v>189.0</v>
      </c>
      <c r="B500" s="423" t="s">
        <v>747</v>
      </c>
      <c r="C500" s="738" t="s">
        <v>3050</v>
      </c>
      <c r="D500" s="736">
        <v>31631.0</v>
      </c>
      <c r="E500" s="35" t="s">
        <v>4143</v>
      </c>
      <c r="F500" s="468"/>
      <c r="G500" s="532" t="s">
        <v>2875</v>
      </c>
      <c r="H500" s="532" t="s">
        <v>2875</v>
      </c>
      <c r="I500" s="532" t="s">
        <v>2875</v>
      </c>
      <c r="J500" s="532" t="s">
        <v>2875</v>
      </c>
      <c r="K500" s="532" t="s">
        <v>2875</v>
      </c>
      <c r="L500" s="532" t="s">
        <v>2875</v>
      </c>
      <c r="M500" s="532" t="s">
        <v>2875</v>
      </c>
      <c r="N500" s="496"/>
      <c r="O500" s="226"/>
      <c r="P500" s="156"/>
      <c r="Q500" s="479"/>
      <c r="R500" s="41"/>
      <c r="S500" s="41"/>
      <c r="T500" s="468"/>
      <c r="U500" s="468"/>
      <c r="V500" s="468"/>
      <c r="W500" s="468"/>
      <c r="X500" s="468"/>
      <c r="Y500" s="468"/>
      <c r="Z500" s="468"/>
      <c r="AA500" s="468"/>
      <c r="AB500" s="468"/>
      <c r="AC500" s="468"/>
      <c r="AD500" s="468"/>
      <c r="AE500" s="468"/>
      <c r="AF500" s="468"/>
      <c r="AG500" s="468"/>
      <c r="AH500" s="468"/>
      <c r="AI500" s="468"/>
      <c r="AJ500" s="468"/>
      <c r="AK500" s="468"/>
      <c r="AL500" s="468"/>
      <c r="AM500" s="468"/>
      <c r="AN500" s="468"/>
      <c r="AO500" s="468"/>
      <c r="AP500" s="468"/>
    </row>
    <row r="501">
      <c r="A501" s="227">
        <v>190.0</v>
      </c>
      <c r="B501" s="423" t="s">
        <v>739</v>
      </c>
      <c r="C501" s="692" t="s">
        <v>2992</v>
      </c>
      <c r="D501" s="736">
        <v>36134.0</v>
      </c>
      <c r="E501" s="35" t="s">
        <v>4143</v>
      </c>
      <c r="F501" s="468"/>
      <c r="G501" s="532" t="s">
        <v>2875</v>
      </c>
      <c r="H501" s="532" t="s">
        <v>2875</v>
      </c>
      <c r="I501" s="532" t="s">
        <v>2875</v>
      </c>
      <c r="J501" s="532" t="s">
        <v>2875</v>
      </c>
      <c r="K501" s="532" t="s">
        <v>2875</v>
      </c>
      <c r="L501" s="532" t="s">
        <v>2875</v>
      </c>
      <c r="M501" s="532" t="s">
        <v>2875</v>
      </c>
      <c r="N501" s="496"/>
      <c r="O501" s="226"/>
      <c r="P501" s="156"/>
      <c r="Q501" s="479"/>
      <c r="R501" s="41"/>
      <c r="S501" s="41"/>
      <c r="T501" s="468"/>
      <c r="U501" s="468"/>
      <c r="V501" s="468"/>
      <c r="W501" s="468"/>
      <c r="X501" s="468"/>
      <c r="Y501" s="468"/>
      <c r="Z501" s="468"/>
      <c r="AA501" s="468"/>
      <c r="AB501" s="468"/>
      <c r="AC501" s="468"/>
      <c r="AD501" s="468"/>
      <c r="AE501" s="468"/>
      <c r="AF501" s="468"/>
      <c r="AG501" s="468"/>
      <c r="AH501" s="468"/>
      <c r="AI501" s="468"/>
      <c r="AJ501" s="468"/>
      <c r="AK501" s="468"/>
      <c r="AL501" s="468"/>
      <c r="AM501" s="468"/>
      <c r="AN501" s="468"/>
      <c r="AO501" s="468"/>
      <c r="AP501" s="468"/>
    </row>
    <row r="502">
      <c r="A502" s="120">
        <v>191.0</v>
      </c>
      <c r="B502" s="423" t="s">
        <v>4318</v>
      </c>
      <c r="C502" s="738" t="s">
        <v>3050</v>
      </c>
      <c r="D502" s="741" t="s">
        <v>4319</v>
      </c>
      <c r="E502" s="35" t="s">
        <v>4143</v>
      </c>
      <c r="F502" s="468"/>
      <c r="G502" s="532" t="s">
        <v>2875</v>
      </c>
      <c r="H502" s="532" t="s">
        <v>2875</v>
      </c>
      <c r="I502" s="532" t="s">
        <v>2875</v>
      </c>
      <c r="J502" s="532" t="s">
        <v>2875</v>
      </c>
      <c r="K502" s="532" t="s">
        <v>2875</v>
      </c>
      <c r="L502" s="532" t="s">
        <v>2875</v>
      </c>
      <c r="M502" s="532" t="s">
        <v>2875</v>
      </c>
      <c r="N502" s="496"/>
      <c r="O502" s="226"/>
      <c r="P502" s="156"/>
      <c r="Q502" s="479"/>
      <c r="R502" s="41"/>
      <c r="S502" s="41"/>
      <c r="T502" s="468"/>
      <c r="U502" s="468"/>
      <c r="V502" s="468"/>
      <c r="W502" s="468"/>
      <c r="X502" s="468"/>
      <c r="Y502" s="468"/>
      <c r="Z502" s="468"/>
      <c r="AA502" s="468"/>
      <c r="AB502" s="468"/>
      <c r="AC502" s="468"/>
      <c r="AD502" s="468"/>
      <c r="AE502" s="468"/>
      <c r="AF502" s="468"/>
      <c r="AG502" s="468"/>
      <c r="AH502" s="468"/>
      <c r="AI502" s="468"/>
      <c r="AJ502" s="468"/>
      <c r="AK502" s="468"/>
      <c r="AL502" s="468"/>
      <c r="AM502" s="468"/>
      <c r="AN502" s="468"/>
      <c r="AO502" s="468"/>
      <c r="AP502" s="468"/>
    </row>
    <row r="503">
      <c r="A503" s="227">
        <v>192.0</v>
      </c>
      <c r="B503" s="423" t="s">
        <v>4320</v>
      </c>
      <c r="C503" s="426" t="s">
        <v>104</v>
      </c>
      <c r="D503" s="741" t="s">
        <v>4321</v>
      </c>
      <c r="E503" s="35" t="s">
        <v>4322</v>
      </c>
      <c r="F503" s="468"/>
      <c r="G503" s="532" t="s">
        <v>2875</v>
      </c>
      <c r="H503" s="532" t="s">
        <v>2875</v>
      </c>
      <c r="I503" s="532" t="s">
        <v>2875</v>
      </c>
      <c r="J503" s="532" t="s">
        <v>2875</v>
      </c>
      <c r="K503" s="532" t="s">
        <v>2875</v>
      </c>
      <c r="L503" s="532" t="s">
        <v>2875</v>
      </c>
      <c r="M503" s="532" t="s">
        <v>2875</v>
      </c>
      <c r="N503" s="496"/>
      <c r="O503" s="226"/>
      <c r="P503" s="599" t="s">
        <v>4323</v>
      </c>
      <c r="Q503" s="479"/>
      <c r="R503" s="41"/>
      <c r="S503" s="41"/>
      <c r="T503" s="468"/>
      <c r="U503" s="468"/>
      <c r="V503" s="468"/>
      <c r="W503" s="468"/>
      <c r="X503" s="468"/>
      <c r="Y503" s="468"/>
      <c r="Z503" s="468"/>
      <c r="AA503" s="468"/>
      <c r="AB503" s="468"/>
      <c r="AC503" s="468"/>
      <c r="AD503" s="468"/>
      <c r="AE503" s="468"/>
      <c r="AF503" s="468"/>
      <c r="AG503" s="468"/>
      <c r="AH503" s="468"/>
      <c r="AI503" s="468"/>
      <c r="AJ503" s="468"/>
      <c r="AK503" s="468"/>
      <c r="AL503" s="468"/>
      <c r="AM503" s="468"/>
      <c r="AN503" s="468"/>
      <c r="AO503" s="468"/>
      <c r="AP503" s="468"/>
    </row>
    <row r="504">
      <c r="A504" s="120">
        <v>193.0</v>
      </c>
      <c r="B504" s="423" t="s">
        <v>4324</v>
      </c>
      <c r="C504" s="692" t="s">
        <v>2992</v>
      </c>
      <c r="D504" s="741" t="s">
        <v>4325</v>
      </c>
      <c r="E504" s="35" t="s">
        <v>4143</v>
      </c>
      <c r="F504" s="468"/>
      <c r="G504" s="532" t="s">
        <v>2875</v>
      </c>
      <c r="H504" s="532" t="s">
        <v>2875</v>
      </c>
      <c r="I504" s="532" t="s">
        <v>2875</v>
      </c>
      <c r="J504" s="532" t="s">
        <v>2875</v>
      </c>
      <c r="K504" s="532" t="s">
        <v>2875</v>
      </c>
      <c r="L504" s="532" t="s">
        <v>2875</v>
      </c>
      <c r="M504" s="532" t="s">
        <v>2875</v>
      </c>
      <c r="N504" s="496"/>
      <c r="O504" s="226"/>
      <c r="P504" s="156"/>
      <c r="Q504" s="479"/>
      <c r="R504" s="41"/>
      <c r="S504" s="41"/>
      <c r="T504" s="468"/>
      <c r="U504" s="468"/>
      <c r="V504" s="468"/>
      <c r="W504" s="468"/>
      <c r="X504" s="468"/>
      <c r="Y504" s="468"/>
      <c r="Z504" s="468"/>
      <c r="AA504" s="468"/>
      <c r="AB504" s="468"/>
      <c r="AC504" s="468"/>
      <c r="AD504" s="468"/>
      <c r="AE504" s="468"/>
      <c r="AF504" s="468"/>
      <c r="AG504" s="468"/>
      <c r="AH504" s="468"/>
      <c r="AI504" s="468"/>
      <c r="AJ504" s="468"/>
      <c r="AK504" s="468"/>
      <c r="AL504" s="468"/>
      <c r="AM504" s="468"/>
      <c r="AN504" s="468"/>
      <c r="AO504" s="468"/>
      <c r="AP504" s="468"/>
    </row>
    <row r="505">
      <c r="A505" s="227">
        <v>194.0</v>
      </c>
      <c r="B505" s="716" t="s">
        <v>766</v>
      </c>
      <c r="C505" s="738" t="s">
        <v>3050</v>
      </c>
      <c r="D505" s="741" t="s">
        <v>4326</v>
      </c>
      <c r="E505" s="35" t="s">
        <v>4143</v>
      </c>
      <c r="F505" s="468"/>
      <c r="G505" s="535" t="s">
        <v>3907</v>
      </c>
      <c r="H505" s="535" t="s">
        <v>4086</v>
      </c>
      <c r="I505" s="496"/>
      <c r="J505" s="535" t="s">
        <v>4140</v>
      </c>
      <c r="K505" s="496"/>
      <c r="L505" s="535" t="s">
        <v>3907</v>
      </c>
      <c r="M505" s="535" t="s">
        <v>4096</v>
      </c>
      <c r="N505" s="496"/>
      <c r="O505" s="178" t="s">
        <v>4327</v>
      </c>
      <c r="P505" s="158" t="s">
        <v>2899</v>
      </c>
      <c r="Q505" s="479"/>
      <c r="R505" s="41"/>
      <c r="S505" s="41"/>
      <c r="T505" s="468"/>
      <c r="U505" s="468"/>
      <c r="V505" s="468"/>
      <c r="W505" s="468"/>
      <c r="X505" s="468"/>
      <c r="Y505" s="468"/>
      <c r="Z505" s="468"/>
      <c r="AA505" s="468"/>
      <c r="AB505" s="468"/>
      <c r="AC505" s="468"/>
      <c r="AD505" s="468"/>
      <c r="AE505" s="468"/>
      <c r="AF505" s="468"/>
      <c r="AG505" s="468"/>
      <c r="AH505" s="468"/>
      <c r="AI505" s="468"/>
      <c r="AJ505" s="468"/>
      <c r="AK505" s="468"/>
      <c r="AL505" s="468"/>
      <c r="AM505" s="468"/>
      <c r="AN505" s="468"/>
      <c r="AO505" s="468"/>
      <c r="AP505" s="468"/>
    </row>
    <row r="506">
      <c r="A506" s="120">
        <v>195.0</v>
      </c>
      <c r="B506" s="716" t="s">
        <v>4328</v>
      </c>
      <c r="C506" s="692" t="s">
        <v>2992</v>
      </c>
      <c r="D506" s="424" t="s">
        <v>4329</v>
      </c>
      <c r="E506" s="35" t="s">
        <v>4143</v>
      </c>
      <c r="F506" s="468"/>
      <c r="G506" s="535" t="s">
        <v>3907</v>
      </c>
      <c r="H506" s="462"/>
      <c r="I506" s="535" t="s">
        <v>3907</v>
      </c>
      <c r="J506" s="535" t="s">
        <v>3907</v>
      </c>
      <c r="K506" s="535" t="s">
        <v>3907</v>
      </c>
      <c r="L506" s="535" t="s">
        <v>3907</v>
      </c>
      <c r="M506" s="535" t="s">
        <v>4096</v>
      </c>
      <c r="N506" s="496"/>
      <c r="O506" s="178" t="s">
        <v>4330</v>
      </c>
      <c r="P506" s="158" t="s">
        <v>2899</v>
      </c>
      <c r="Q506" s="479"/>
      <c r="R506" s="41"/>
      <c r="S506" s="41"/>
      <c r="T506" s="468"/>
      <c r="U506" s="468"/>
      <c r="V506" s="468"/>
      <c r="W506" s="468"/>
      <c r="X506" s="468"/>
      <c r="Y506" s="468"/>
      <c r="Z506" s="468"/>
      <c r="AA506" s="468"/>
      <c r="AB506" s="468"/>
      <c r="AC506" s="468"/>
      <c r="AD506" s="468"/>
      <c r="AE506" s="468"/>
      <c r="AF506" s="468"/>
      <c r="AG506" s="468"/>
      <c r="AH506" s="468"/>
      <c r="AI506" s="468"/>
      <c r="AJ506" s="468"/>
      <c r="AK506" s="468"/>
      <c r="AL506" s="468"/>
      <c r="AM506" s="468"/>
      <c r="AN506" s="468"/>
      <c r="AO506" s="468"/>
      <c r="AP506" s="468"/>
    </row>
    <row r="507">
      <c r="A507" s="227">
        <v>196.0</v>
      </c>
      <c r="B507" s="423" t="s">
        <v>4331</v>
      </c>
      <c r="C507" s="738" t="s">
        <v>3050</v>
      </c>
      <c r="D507" s="424" t="s">
        <v>4332</v>
      </c>
      <c r="E507" s="35" t="s">
        <v>4143</v>
      </c>
      <c r="F507" s="468"/>
      <c r="G507" s="532" t="s">
        <v>2875</v>
      </c>
      <c r="H507" s="532" t="s">
        <v>2875</v>
      </c>
      <c r="I507" s="532" t="s">
        <v>2875</v>
      </c>
      <c r="J507" s="532" t="s">
        <v>2875</v>
      </c>
      <c r="K507" s="532" t="s">
        <v>2875</v>
      </c>
      <c r="L507" s="532" t="s">
        <v>2875</v>
      </c>
      <c r="M507" s="532" t="s">
        <v>2875</v>
      </c>
      <c r="N507" s="496"/>
      <c r="O507" s="226"/>
      <c r="P507" s="156"/>
      <c r="Q507" s="479"/>
      <c r="R507" s="41"/>
      <c r="S507" s="41"/>
      <c r="T507" s="468"/>
      <c r="U507" s="468"/>
      <c r="V507" s="468"/>
      <c r="W507" s="468"/>
      <c r="X507" s="468"/>
      <c r="Y507" s="468"/>
      <c r="Z507" s="468"/>
      <c r="AA507" s="468"/>
      <c r="AB507" s="468"/>
      <c r="AC507" s="468"/>
      <c r="AD507" s="468"/>
      <c r="AE507" s="468"/>
      <c r="AF507" s="468"/>
      <c r="AG507" s="468"/>
      <c r="AH507" s="468"/>
      <c r="AI507" s="468"/>
      <c r="AJ507" s="468"/>
      <c r="AK507" s="468"/>
      <c r="AL507" s="468"/>
      <c r="AM507" s="468"/>
      <c r="AN507" s="468"/>
      <c r="AO507" s="468"/>
      <c r="AP507" s="468"/>
    </row>
    <row r="508">
      <c r="A508" s="120">
        <v>197.0</v>
      </c>
      <c r="B508" s="716" t="s">
        <v>4333</v>
      </c>
      <c r="C508" s="426" t="s">
        <v>104</v>
      </c>
      <c r="D508" s="424" t="s">
        <v>4334</v>
      </c>
      <c r="E508" s="35" t="s">
        <v>4143</v>
      </c>
      <c r="F508" s="468"/>
      <c r="G508" s="535" t="s">
        <v>3907</v>
      </c>
      <c r="H508" s="462"/>
      <c r="I508" s="535" t="s">
        <v>3907</v>
      </c>
      <c r="J508" s="462"/>
      <c r="K508" s="535" t="s">
        <v>3907</v>
      </c>
      <c r="L508" s="535" t="s">
        <v>3907</v>
      </c>
      <c r="M508" s="535" t="s">
        <v>4096</v>
      </c>
      <c r="N508" s="496"/>
      <c r="O508" s="226"/>
      <c r="P508" s="158" t="s">
        <v>2899</v>
      </c>
      <c r="Q508" s="479"/>
      <c r="R508" s="41"/>
      <c r="S508" s="41"/>
      <c r="T508" s="468"/>
      <c r="U508" s="468"/>
      <c r="V508" s="468"/>
      <c r="W508" s="468"/>
      <c r="X508" s="468"/>
      <c r="Y508" s="468"/>
      <c r="Z508" s="468"/>
      <c r="AA508" s="468"/>
      <c r="AB508" s="468"/>
      <c r="AC508" s="468"/>
      <c r="AD508" s="468"/>
      <c r="AE508" s="468"/>
      <c r="AF508" s="468"/>
      <c r="AG508" s="468"/>
      <c r="AH508" s="468"/>
      <c r="AI508" s="468"/>
      <c r="AJ508" s="468"/>
      <c r="AK508" s="468"/>
      <c r="AL508" s="468"/>
      <c r="AM508" s="468"/>
      <c r="AN508" s="468"/>
      <c r="AO508" s="468"/>
      <c r="AP508" s="468"/>
    </row>
    <row r="509">
      <c r="A509" s="227">
        <v>198.0</v>
      </c>
      <c r="B509" s="423" t="s">
        <v>4335</v>
      </c>
      <c r="C509" s="732" t="s">
        <v>4150</v>
      </c>
      <c r="D509" s="741" t="s">
        <v>4336</v>
      </c>
      <c r="E509" s="426" t="s">
        <v>4337</v>
      </c>
      <c r="F509" s="468"/>
      <c r="G509" s="532" t="s">
        <v>2875</v>
      </c>
      <c r="H509" s="532" t="s">
        <v>2875</v>
      </c>
      <c r="I509" s="532" t="s">
        <v>2875</v>
      </c>
      <c r="J509" s="532" t="s">
        <v>2875</v>
      </c>
      <c r="K509" s="532" t="s">
        <v>2875</v>
      </c>
      <c r="L509" s="532" t="s">
        <v>2875</v>
      </c>
      <c r="M509" s="532" t="s">
        <v>2875</v>
      </c>
      <c r="N509" s="496"/>
      <c r="O509" s="226"/>
      <c r="P509" s="156"/>
      <c r="Q509" s="479"/>
      <c r="R509" s="41"/>
      <c r="S509" s="41"/>
      <c r="T509" s="468"/>
      <c r="U509" s="468"/>
      <c r="V509" s="468"/>
      <c r="W509" s="468"/>
      <c r="X509" s="468"/>
      <c r="Y509" s="468"/>
      <c r="Z509" s="468"/>
      <c r="AA509" s="468"/>
      <c r="AB509" s="468"/>
      <c r="AC509" s="468"/>
      <c r="AD509" s="468"/>
      <c r="AE509" s="468"/>
      <c r="AF509" s="468"/>
      <c r="AG509" s="468"/>
      <c r="AH509" s="468"/>
      <c r="AI509" s="468"/>
      <c r="AJ509" s="468"/>
      <c r="AK509" s="468"/>
      <c r="AL509" s="468"/>
      <c r="AM509" s="468"/>
      <c r="AN509" s="468"/>
      <c r="AO509" s="468"/>
      <c r="AP509" s="468"/>
    </row>
    <row r="510">
      <c r="A510" s="120">
        <v>199.0</v>
      </c>
      <c r="B510" s="423" t="s">
        <v>4338</v>
      </c>
      <c r="C510" s="738" t="s">
        <v>3050</v>
      </c>
      <c r="D510" s="424" t="s">
        <v>4339</v>
      </c>
      <c r="E510" s="35" t="s">
        <v>4143</v>
      </c>
      <c r="F510" s="468"/>
      <c r="G510" s="532" t="s">
        <v>2875</v>
      </c>
      <c r="H510" s="532" t="s">
        <v>2875</v>
      </c>
      <c r="I510" s="532" t="s">
        <v>2875</v>
      </c>
      <c r="J510" s="532" t="s">
        <v>2875</v>
      </c>
      <c r="K510" s="532" t="s">
        <v>2875</v>
      </c>
      <c r="L510" s="532" t="s">
        <v>2875</v>
      </c>
      <c r="M510" s="532" t="s">
        <v>2875</v>
      </c>
      <c r="N510" s="496"/>
      <c r="O510" s="226"/>
      <c r="P510" s="156"/>
      <c r="Q510" s="479"/>
      <c r="R510" s="41"/>
      <c r="S510" s="41"/>
      <c r="T510" s="468"/>
      <c r="U510" s="468"/>
      <c r="V510" s="468"/>
      <c r="W510" s="468"/>
      <c r="X510" s="468"/>
      <c r="Y510" s="468"/>
      <c r="Z510" s="468"/>
      <c r="AA510" s="468"/>
      <c r="AB510" s="468"/>
      <c r="AC510" s="468"/>
      <c r="AD510" s="468"/>
      <c r="AE510" s="468"/>
      <c r="AF510" s="468"/>
      <c r="AG510" s="468"/>
      <c r="AH510" s="468"/>
      <c r="AI510" s="468"/>
      <c r="AJ510" s="468"/>
      <c r="AK510" s="468"/>
      <c r="AL510" s="468"/>
      <c r="AM510" s="468"/>
      <c r="AN510" s="468"/>
      <c r="AO510" s="468"/>
      <c r="AP510" s="468"/>
    </row>
    <row r="511">
      <c r="A511" s="227">
        <v>200.0</v>
      </c>
      <c r="B511" s="423" t="s">
        <v>835</v>
      </c>
      <c r="C511" s="692" t="s">
        <v>2992</v>
      </c>
      <c r="D511" s="741" t="s">
        <v>4340</v>
      </c>
      <c r="E511" s="35" t="s">
        <v>4143</v>
      </c>
      <c r="F511" s="468"/>
      <c r="G511" s="532" t="s">
        <v>2875</v>
      </c>
      <c r="H511" s="532" t="s">
        <v>2875</v>
      </c>
      <c r="I511" s="532" t="s">
        <v>2875</v>
      </c>
      <c r="J511" s="532" t="s">
        <v>2875</v>
      </c>
      <c r="K511" s="532" t="s">
        <v>2875</v>
      </c>
      <c r="L511" s="532" t="s">
        <v>2875</v>
      </c>
      <c r="M511" s="532" t="s">
        <v>2875</v>
      </c>
      <c r="N511" s="496"/>
      <c r="O511" s="226"/>
      <c r="P511" s="156"/>
      <c r="Q511" s="479"/>
      <c r="R511" s="41"/>
      <c r="S511" s="41"/>
      <c r="T511" s="468"/>
      <c r="U511" s="468"/>
      <c r="V511" s="468"/>
      <c r="W511" s="468"/>
      <c r="X511" s="468"/>
      <c r="Y511" s="468"/>
      <c r="Z511" s="468"/>
      <c r="AA511" s="468"/>
      <c r="AB511" s="468"/>
      <c r="AC511" s="468"/>
      <c r="AD511" s="468"/>
      <c r="AE511" s="468"/>
      <c r="AF511" s="468"/>
      <c r="AG511" s="468"/>
      <c r="AH511" s="468"/>
      <c r="AI511" s="468"/>
      <c r="AJ511" s="468"/>
      <c r="AK511" s="468"/>
      <c r="AL511" s="468"/>
      <c r="AM511" s="468"/>
      <c r="AN511" s="468"/>
      <c r="AO511" s="468"/>
      <c r="AP511" s="468"/>
    </row>
    <row r="512">
      <c r="A512" s="120">
        <v>201.0</v>
      </c>
      <c r="B512" s="716" t="s">
        <v>737</v>
      </c>
      <c r="C512" s="559" t="s">
        <v>2940</v>
      </c>
      <c r="D512" s="786" t="s">
        <v>4341</v>
      </c>
      <c r="E512" s="35" t="s">
        <v>4143</v>
      </c>
      <c r="F512" s="468"/>
      <c r="G512" s="535" t="s">
        <v>3907</v>
      </c>
      <c r="H512" s="535" t="s">
        <v>3907</v>
      </c>
      <c r="I512" s="535" t="s">
        <v>3907</v>
      </c>
      <c r="J512" s="535" t="s">
        <v>4086</v>
      </c>
      <c r="K512" s="535" t="s">
        <v>3907</v>
      </c>
      <c r="L512" s="535" t="s">
        <v>3907</v>
      </c>
      <c r="M512" s="535" t="s">
        <v>4096</v>
      </c>
      <c r="N512" s="496"/>
      <c r="O512" s="226"/>
      <c r="P512" s="158" t="s">
        <v>2899</v>
      </c>
      <c r="Q512" s="479"/>
      <c r="R512" s="41"/>
      <c r="S512" s="41"/>
      <c r="T512" s="468"/>
      <c r="U512" s="468"/>
      <c r="V512" s="468"/>
      <c r="W512" s="468"/>
      <c r="X512" s="468"/>
      <c r="Y512" s="468"/>
      <c r="Z512" s="468"/>
      <c r="AA512" s="468"/>
      <c r="AB512" s="468"/>
      <c r="AC512" s="468"/>
      <c r="AD512" s="468"/>
      <c r="AE512" s="468"/>
      <c r="AF512" s="468"/>
      <c r="AG512" s="468"/>
      <c r="AH512" s="468"/>
      <c r="AI512" s="468"/>
      <c r="AJ512" s="468"/>
      <c r="AK512" s="468"/>
      <c r="AL512" s="468"/>
      <c r="AM512" s="468"/>
      <c r="AN512" s="468"/>
      <c r="AO512" s="468"/>
      <c r="AP512" s="468"/>
    </row>
    <row r="513">
      <c r="A513" s="227">
        <v>202.0</v>
      </c>
      <c r="B513" s="790" t="s">
        <v>356</v>
      </c>
      <c r="C513" s="692" t="s">
        <v>2992</v>
      </c>
      <c r="D513" s="428">
        <v>6380000.0</v>
      </c>
      <c r="E513" s="35" t="s">
        <v>4143</v>
      </c>
      <c r="F513" s="792"/>
      <c r="G513" s="535" t="s">
        <v>3907</v>
      </c>
      <c r="H513" s="535" t="s">
        <v>3907</v>
      </c>
      <c r="I513" s="496"/>
      <c r="J513" s="535" t="s">
        <v>4086</v>
      </c>
      <c r="K513" s="496"/>
      <c r="L513" s="535" t="s">
        <v>3907</v>
      </c>
      <c r="M513" s="535" t="s">
        <v>4096</v>
      </c>
      <c r="N513" s="793"/>
      <c r="O513" s="795"/>
      <c r="P513" s="158" t="s">
        <v>2899</v>
      </c>
      <c r="Q513" s="796"/>
      <c r="R513" s="798"/>
      <c r="S513" s="798"/>
      <c r="T513" s="792"/>
      <c r="U513" s="792"/>
      <c r="V513" s="792"/>
      <c r="W513" s="792"/>
      <c r="X513" s="792"/>
      <c r="Y513" s="792"/>
      <c r="Z513" s="792"/>
      <c r="AA513" s="792"/>
      <c r="AB513" s="792"/>
      <c r="AC513" s="792"/>
      <c r="AD513" s="792"/>
      <c r="AE513" s="792"/>
      <c r="AF513" s="792"/>
      <c r="AG513" s="792"/>
      <c r="AH513" s="792"/>
      <c r="AI513" s="792"/>
      <c r="AJ513" s="792"/>
      <c r="AK513" s="792"/>
      <c r="AL513" s="792"/>
      <c r="AM513" s="792"/>
      <c r="AN513" s="792"/>
      <c r="AO513" s="792"/>
      <c r="AP513" s="792"/>
    </row>
    <row r="514">
      <c r="A514" s="120">
        <v>203.0</v>
      </c>
      <c r="B514" s="800" t="s">
        <v>833</v>
      </c>
      <c r="C514" s="738" t="s">
        <v>3050</v>
      </c>
      <c r="D514" s="428">
        <v>6380000.0</v>
      </c>
      <c r="E514" s="35" t="s">
        <v>4143</v>
      </c>
      <c r="F514" s="731"/>
      <c r="G514" s="532" t="s">
        <v>2875</v>
      </c>
      <c r="H514" s="532" t="s">
        <v>2875</v>
      </c>
      <c r="I514" s="532" t="s">
        <v>2875</v>
      </c>
      <c r="J514" s="532" t="s">
        <v>2875</v>
      </c>
      <c r="K514" s="532" t="s">
        <v>2875</v>
      </c>
      <c r="L514" s="532" t="s">
        <v>2875</v>
      </c>
      <c r="M514" s="532" t="s">
        <v>2875</v>
      </c>
      <c r="N514" s="496"/>
      <c r="O514" s="226"/>
      <c r="P514" s="599" t="s">
        <v>4343</v>
      </c>
      <c r="Q514" s="479"/>
      <c r="R514" s="41"/>
      <c r="S514" s="41"/>
      <c r="T514" s="731"/>
      <c r="U514" s="731"/>
      <c r="V514" s="731"/>
      <c r="W514" s="731"/>
      <c r="X514" s="731"/>
      <c r="Y514" s="731"/>
      <c r="Z514" s="731"/>
      <c r="AA514" s="731"/>
      <c r="AB514" s="731"/>
      <c r="AC514" s="731"/>
      <c r="AD514" s="731"/>
      <c r="AE514" s="731"/>
      <c r="AF514" s="731"/>
      <c r="AG514" s="731"/>
      <c r="AH514" s="731"/>
      <c r="AI514" s="731"/>
      <c r="AJ514" s="731"/>
      <c r="AK514" s="731"/>
      <c r="AL514" s="731"/>
      <c r="AM514" s="731"/>
      <c r="AN514" s="731"/>
      <c r="AO514" s="731"/>
      <c r="AP514" s="731"/>
    </row>
    <row r="515">
      <c r="A515" s="227">
        <v>204.0</v>
      </c>
      <c r="B515" s="800" t="s">
        <v>818</v>
      </c>
      <c r="C515" s="738" t="s">
        <v>3050</v>
      </c>
      <c r="D515" s="428">
        <v>6380000.0</v>
      </c>
      <c r="E515" s="35" t="s">
        <v>4143</v>
      </c>
      <c r="F515" s="731"/>
      <c r="G515" s="532" t="s">
        <v>2875</v>
      </c>
      <c r="H515" s="532" t="s">
        <v>2875</v>
      </c>
      <c r="I515" s="532" t="s">
        <v>2875</v>
      </c>
      <c r="J515" s="532" t="s">
        <v>2875</v>
      </c>
      <c r="K515" s="532" t="s">
        <v>2875</v>
      </c>
      <c r="L515" s="532" t="s">
        <v>2875</v>
      </c>
      <c r="M515" s="532" t="s">
        <v>2875</v>
      </c>
      <c r="N515" s="496"/>
      <c r="O515" s="226"/>
      <c r="P515" s="599" t="s">
        <v>4343</v>
      </c>
      <c r="Q515" s="479"/>
      <c r="R515" s="41"/>
      <c r="S515" s="41"/>
      <c r="T515" s="731"/>
      <c r="U515" s="731"/>
      <c r="V515" s="731"/>
      <c r="W515" s="731"/>
      <c r="X515" s="731"/>
      <c r="Y515" s="731"/>
      <c r="Z515" s="731"/>
      <c r="AA515" s="731"/>
      <c r="AB515" s="731"/>
      <c r="AC515" s="731"/>
      <c r="AD515" s="731"/>
      <c r="AE515" s="731"/>
      <c r="AF515" s="731"/>
      <c r="AG515" s="731"/>
      <c r="AH515" s="731"/>
      <c r="AI515" s="731"/>
      <c r="AJ515" s="731"/>
      <c r="AK515" s="731"/>
      <c r="AL515" s="731"/>
      <c r="AM515" s="731"/>
      <c r="AN515" s="731"/>
      <c r="AO515" s="731"/>
      <c r="AP515" s="731"/>
    </row>
    <row r="516">
      <c r="A516" s="120">
        <v>205.0</v>
      </c>
      <c r="B516" s="423" t="s">
        <v>337</v>
      </c>
      <c r="C516" s="732" t="s">
        <v>4150</v>
      </c>
      <c r="D516" s="428">
        <v>4580000.0</v>
      </c>
      <c r="E516" s="426" t="s">
        <v>4337</v>
      </c>
      <c r="F516" s="468"/>
      <c r="G516" s="532" t="s">
        <v>2875</v>
      </c>
      <c r="H516" s="532" t="s">
        <v>2875</v>
      </c>
      <c r="I516" s="532" t="s">
        <v>2875</v>
      </c>
      <c r="J516" s="532" t="s">
        <v>2875</v>
      </c>
      <c r="K516" s="532" t="s">
        <v>2875</v>
      </c>
      <c r="L516" s="532" t="s">
        <v>2875</v>
      </c>
      <c r="M516" s="532" t="s">
        <v>2875</v>
      </c>
      <c r="N516" s="496"/>
      <c r="O516" s="226"/>
      <c r="P516" s="599" t="s">
        <v>4343</v>
      </c>
      <c r="Q516" s="479"/>
      <c r="R516" s="41"/>
      <c r="S516" s="41"/>
      <c r="T516" s="468"/>
      <c r="U516" s="468"/>
      <c r="V516" s="468"/>
      <c r="W516" s="468"/>
      <c r="X516" s="468"/>
      <c r="Y516" s="468"/>
      <c r="Z516" s="468"/>
      <c r="AA516" s="468"/>
      <c r="AB516" s="468"/>
      <c r="AC516" s="468"/>
      <c r="AD516" s="468"/>
      <c r="AE516" s="468"/>
      <c r="AF516" s="468"/>
      <c r="AG516" s="468"/>
      <c r="AH516" s="468"/>
      <c r="AI516" s="468"/>
      <c r="AJ516" s="468"/>
      <c r="AK516" s="468"/>
      <c r="AL516" s="468"/>
      <c r="AM516" s="468"/>
      <c r="AN516" s="468"/>
      <c r="AO516" s="468"/>
      <c r="AP516" s="468"/>
    </row>
    <row r="517">
      <c r="A517" s="227">
        <v>206.0</v>
      </c>
      <c r="B517" s="716" t="s">
        <v>4344</v>
      </c>
      <c r="C517" s="426" t="s">
        <v>104</v>
      </c>
      <c r="D517" s="428">
        <v>6380000.0</v>
      </c>
      <c r="E517" s="35" t="s">
        <v>4143</v>
      </c>
      <c r="F517" s="468"/>
      <c r="G517" s="535" t="s">
        <v>3907</v>
      </c>
      <c r="H517" s="496"/>
      <c r="I517" s="535" t="s">
        <v>3907</v>
      </c>
      <c r="J517" s="496"/>
      <c r="K517" s="535" t="s">
        <v>3907</v>
      </c>
      <c r="L517" s="535" t="s">
        <v>3907</v>
      </c>
      <c r="M517" s="535" t="s">
        <v>4096</v>
      </c>
      <c r="N517" s="496"/>
      <c r="O517" s="226"/>
      <c r="P517" s="158" t="s">
        <v>2899</v>
      </c>
      <c r="Q517" s="479"/>
      <c r="R517" s="41"/>
      <c r="S517" s="41"/>
      <c r="T517" s="468"/>
      <c r="U517" s="468"/>
      <c r="V517" s="468"/>
      <c r="W517" s="468"/>
      <c r="X517" s="468"/>
      <c r="Y517" s="468"/>
      <c r="Z517" s="468"/>
      <c r="AA517" s="468"/>
      <c r="AB517" s="468"/>
      <c r="AC517" s="468"/>
      <c r="AD517" s="468"/>
      <c r="AE517" s="468"/>
      <c r="AF517" s="468"/>
      <c r="AG517" s="468"/>
      <c r="AH517" s="468"/>
      <c r="AI517" s="468"/>
      <c r="AJ517" s="468"/>
      <c r="AK517" s="468"/>
      <c r="AL517" s="468"/>
      <c r="AM517" s="468"/>
      <c r="AN517" s="468"/>
      <c r="AO517" s="468"/>
      <c r="AP517" s="468"/>
    </row>
    <row r="518">
      <c r="A518" s="120">
        <v>207.0</v>
      </c>
      <c r="B518" s="716" t="s">
        <v>4346</v>
      </c>
      <c r="C518" s="559" t="s">
        <v>2940</v>
      </c>
      <c r="D518" s="428">
        <v>6380000.0</v>
      </c>
      <c r="E518" s="35" t="s">
        <v>4143</v>
      </c>
      <c r="F518" s="468"/>
      <c r="G518" s="535" t="s">
        <v>3907</v>
      </c>
      <c r="H518" s="535" t="s">
        <v>3907</v>
      </c>
      <c r="I518" s="496"/>
      <c r="J518" s="535" t="s">
        <v>4086</v>
      </c>
      <c r="K518" s="496"/>
      <c r="L518" s="535" t="s">
        <v>3907</v>
      </c>
      <c r="M518" s="535" t="s">
        <v>4096</v>
      </c>
      <c r="N518" s="496"/>
      <c r="O518" s="178" t="s">
        <v>4347</v>
      </c>
      <c r="P518" s="158" t="s">
        <v>2899</v>
      </c>
      <c r="Q518" s="479"/>
      <c r="R518" s="41"/>
      <c r="S518" s="41"/>
      <c r="T518" s="468"/>
      <c r="U518" s="468"/>
      <c r="V518" s="468"/>
      <c r="W518" s="468"/>
      <c r="X518" s="468"/>
      <c r="Y518" s="468"/>
      <c r="Z518" s="468"/>
      <c r="AA518" s="468"/>
      <c r="AB518" s="468"/>
      <c r="AC518" s="468"/>
      <c r="AD518" s="468"/>
      <c r="AE518" s="468"/>
      <c r="AF518" s="468"/>
      <c r="AG518" s="468"/>
      <c r="AH518" s="468"/>
      <c r="AI518" s="468"/>
      <c r="AJ518" s="468"/>
      <c r="AK518" s="468"/>
      <c r="AL518" s="468"/>
      <c r="AM518" s="468"/>
      <c r="AN518" s="468"/>
      <c r="AO518" s="468"/>
      <c r="AP518" s="468"/>
    </row>
    <row r="519">
      <c r="A519" s="227">
        <v>208.0</v>
      </c>
      <c r="B519" s="716" t="s">
        <v>4348</v>
      </c>
      <c r="C519" s="426" t="s">
        <v>104</v>
      </c>
      <c r="D519" s="428">
        <v>6380000.0</v>
      </c>
      <c r="E519" s="35" t="s">
        <v>4143</v>
      </c>
      <c r="F519" s="468"/>
      <c r="G519" s="535" t="s">
        <v>3907</v>
      </c>
      <c r="H519" s="496"/>
      <c r="I519" s="535" t="s">
        <v>3907</v>
      </c>
      <c r="J519" s="496"/>
      <c r="K519" s="535" t="s">
        <v>3907</v>
      </c>
      <c r="L519" s="535" t="s">
        <v>3907</v>
      </c>
      <c r="M519" s="535" t="s">
        <v>4096</v>
      </c>
      <c r="N519" s="496"/>
      <c r="O519" s="178" t="s">
        <v>4350</v>
      </c>
      <c r="P519" s="158" t="s">
        <v>2899</v>
      </c>
      <c r="Q519" s="479"/>
      <c r="R519" s="41"/>
      <c r="S519" s="41"/>
      <c r="T519" s="468"/>
      <c r="U519" s="468"/>
      <c r="V519" s="468"/>
      <c r="W519" s="468"/>
      <c r="X519" s="468"/>
      <c r="Y519" s="468"/>
      <c r="Z519" s="468"/>
      <c r="AA519" s="468"/>
      <c r="AB519" s="468"/>
      <c r="AC519" s="468"/>
      <c r="AD519" s="468"/>
      <c r="AE519" s="468"/>
      <c r="AF519" s="468"/>
      <c r="AG519" s="468"/>
      <c r="AH519" s="468"/>
      <c r="AI519" s="468"/>
      <c r="AJ519" s="468"/>
      <c r="AK519" s="468"/>
      <c r="AL519" s="468"/>
      <c r="AM519" s="468"/>
      <c r="AN519" s="468"/>
      <c r="AO519" s="468"/>
      <c r="AP519" s="468"/>
    </row>
    <row r="520">
      <c r="A520" s="120">
        <v>209.0</v>
      </c>
      <c r="B520" s="423" t="s">
        <v>773</v>
      </c>
      <c r="C520" s="738" t="s">
        <v>3050</v>
      </c>
      <c r="D520" s="428">
        <v>6380000.0</v>
      </c>
      <c r="E520" s="35" t="s">
        <v>4143</v>
      </c>
      <c r="F520" s="468"/>
      <c r="G520" s="532" t="s">
        <v>2875</v>
      </c>
      <c r="H520" s="532" t="s">
        <v>2875</v>
      </c>
      <c r="I520" s="532" t="s">
        <v>2875</v>
      </c>
      <c r="J520" s="532" t="s">
        <v>2875</v>
      </c>
      <c r="K520" s="532" t="s">
        <v>2875</v>
      </c>
      <c r="L520" s="532" t="s">
        <v>2875</v>
      </c>
      <c r="M520" s="532" t="s">
        <v>2875</v>
      </c>
      <c r="N520" s="496"/>
      <c r="O520" s="226"/>
      <c r="P520" s="156"/>
      <c r="Q520" s="479"/>
      <c r="R520" s="41"/>
      <c r="S520" s="41"/>
      <c r="T520" s="468"/>
      <c r="U520" s="468"/>
      <c r="V520" s="468"/>
      <c r="W520" s="468"/>
      <c r="X520" s="468"/>
      <c r="Y520" s="468"/>
      <c r="Z520" s="468"/>
      <c r="AA520" s="468"/>
      <c r="AB520" s="468"/>
      <c r="AC520" s="468"/>
      <c r="AD520" s="468"/>
      <c r="AE520" s="468"/>
      <c r="AF520" s="468"/>
      <c r="AG520" s="468"/>
      <c r="AH520" s="468"/>
      <c r="AI520" s="468"/>
      <c r="AJ520" s="468"/>
      <c r="AK520" s="468"/>
      <c r="AL520" s="468"/>
      <c r="AM520" s="468"/>
      <c r="AN520" s="468"/>
      <c r="AO520" s="468"/>
      <c r="AP520" s="468"/>
    </row>
    <row r="521">
      <c r="A521" s="227">
        <v>210.0</v>
      </c>
      <c r="B521" s="423" t="s">
        <v>4351</v>
      </c>
      <c r="C521" s="738" t="s">
        <v>3050</v>
      </c>
      <c r="D521" s="428">
        <v>6380000.0</v>
      </c>
      <c r="E521" s="35" t="s">
        <v>4143</v>
      </c>
      <c r="F521" s="468"/>
      <c r="G521" s="532" t="s">
        <v>2875</v>
      </c>
      <c r="H521" s="532" t="s">
        <v>2875</v>
      </c>
      <c r="I521" s="532" t="s">
        <v>2875</v>
      </c>
      <c r="J521" s="532" t="s">
        <v>2875</v>
      </c>
      <c r="K521" s="532" t="s">
        <v>2875</v>
      </c>
      <c r="L521" s="532" t="s">
        <v>2875</v>
      </c>
      <c r="M521" s="532" t="s">
        <v>2875</v>
      </c>
      <c r="N521" s="496"/>
      <c r="O521" s="226"/>
      <c r="P521" s="156"/>
      <c r="Q521" s="479"/>
      <c r="R521" s="41"/>
      <c r="S521" s="41"/>
      <c r="T521" s="468"/>
      <c r="U521" s="468"/>
      <c r="V521" s="468"/>
      <c r="W521" s="468"/>
      <c r="X521" s="468"/>
      <c r="Y521" s="468"/>
      <c r="Z521" s="468"/>
      <c r="AA521" s="468"/>
      <c r="AB521" s="468"/>
      <c r="AC521" s="468"/>
      <c r="AD521" s="468"/>
      <c r="AE521" s="468"/>
      <c r="AF521" s="468"/>
      <c r="AG521" s="468"/>
      <c r="AH521" s="468"/>
      <c r="AI521" s="468"/>
      <c r="AJ521" s="468"/>
      <c r="AK521" s="468"/>
      <c r="AL521" s="468"/>
      <c r="AM521" s="468"/>
      <c r="AN521" s="468"/>
      <c r="AO521" s="468"/>
      <c r="AP521" s="468"/>
    </row>
    <row r="522">
      <c r="A522" s="120">
        <v>211.0</v>
      </c>
      <c r="B522" s="716" t="s">
        <v>842</v>
      </c>
      <c r="C522" s="692" t="s">
        <v>2992</v>
      </c>
      <c r="D522" s="428">
        <v>6380000.0</v>
      </c>
      <c r="E522" s="35" t="s">
        <v>4143</v>
      </c>
      <c r="F522" s="468"/>
      <c r="G522" s="535" t="s">
        <v>3907</v>
      </c>
      <c r="H522" s="535" t="s">
        <v>3907</v>
      </c>
      <c r="I522" s="496"/>
      <c r="J522" s="535" t="s">
        <v>4086</v>
      </c>
      <c r="K522" s="496"/>
      <c r="L522" s="535" t="s">
        <v>3907</v>
      </c>
      <c r="M522" s="535" t="s">
        <v>4096</v>
      </c>
      <c r="N522" s="496"/>
      <c r="O522" s="178" t="s">
        <v>4354</v>
      </c>
      <c r="P522" s="158" t="s">
        <v>2899</v>
      </c>
      <c r="Q522" s="479"/>
      <c r="R522" s="41"/>
      <c r="S522" s="41"/>
      <c r="T522" s="468"/>
      <c r="U522" s="468"/>
      <c r="V522" s="468"/>
      <c r="W522" s="468"/>
      <c r="X522" s="468"/>
      <c r="Y522" s="468"/>
      <c r="Z522" s="468"/>
      <c r="AA522" s="468"/>
      <c r="AB522" s="468"/>
      <c r="AC522" s="468"/>
      <c r="AD522" s="468"/>
      <c r="AE522" s="468"/>
      <c r="AF522" s="468"/>
      <c r="AG522" s="468"/>
      <c r="AH522" s="468"/>
      <c r="AI522" s="468"/>
      <c r="AJ522" s="468"/>
      <c r="AK522" s="468"/>
      <c r="AL522" s="468"/>
      <c r="AM522" s="468"/>
      <c r="AN522" s="468"/>
      <c r="AO522" s="468"/>
      <c r="AP522" s="468"/>
    </row>
    <row r="523">
      <c r="A523" s="227">
        <v>212.0</v>
      </c>
      <c r="B523" s="423" t="s">
        <v>4355</v>
      </c>
      <c r="C523" s="692" t="s">
        <v>2992</v>
      </c>
      <c r="D523" s="428">
        <v>6380000.0</v>
      </c>
      <c r="E523" s="35" t="s">
        <v>4143</v>
      </c>
      <c r="F523" s="468"/>
      <c r="G523" s="532" t="s">
        <v>2875</v>
      </c>
      <c r="H523" s="532" t="s">
        <v>2875</v>
      </c>
      <c r="I523" s="532" t="s">
        <v>2875</v>
      </c>
      <c r="J523" s="532" t="s">
        <v>2875</v>
      </c>
      <c r="K523" s="532" t="s">
        <v>2875</v>
      </c>
      <c r="L523" s="532" t="s">
        <v>2875</v>
      </c>
      <c r="M523" s="532" t="s">
        <v>2875</v>
      </c>
      <c r="N523" s="496"/>
      <c r="O523" s="226"/>
      <c r="P523" s="156"/>
      <c r="Q523" s="479"/>
      <c r="R523" s="41"/>
      <c r="S523" s="41"/>
      <c r="T523" s="468"/>
      <c r="U523" s="468"/>
      <c r="V523" s="468"/>
      <c r="W523" s="468"/>
      <c r="X523" s="468"/>
      <c r="Y523" s="468"/>
      <c r="Z523" s="468"/>
      <c r="AA523" s="468"/>
      <c r="AB523" s="468"/>
      <c r="AC523" s="468"/>
      <c r="AD523" s="468"/>
      <c r="AE523" s="468"/>
      <c r="AF523" s="468"/>
      <c r="AG523" s="468"/>
      <c r="AH523" s="468"/>
      <c r="AI523" s="468"/>
      <c r="AJ523" s="468"/>
      <c r="AK523" s="468"/>
      <c r="AL523" s="468"/>
      <c r="AM523" s="468"/>
      <c r="AN523" s="468"/>
      <c r="AO523" s="468"/>
      <c r="AP523" s="468"/>
    </row>
    <row r="524">
      <c r="A524" s="120">
        <v>213.0</v>
      </c>
      <c r="B524" s="716" t="s">
        <v>4356</v>
      </c>
      <c r="C524" s="692" t="s">
        <v>2992</v>
      </c>
      <c r="D524" s="428">
        <v>6380000.0</v>
      </c>
      <c r="E524" s="35" t="s">
        <v>4143</v>
      </c>
      <c r="F524" s="468"/>
      <c r="G524" s="535" t="s">
        <v>3907</v>
      </c>
      <c r="H524" s="496"/>
      <c r="I524" s="535" t="s">
        <v>3907</v>
      </c>
      <c r="J524" s="496"/>
      <c r="K524" s="535" t="s">
        <v>3907</v>
      </c>
      <c r="L524" s="535" t="s">
        <v>3907</v>
      </c>
      <c r="M524" s="535" t="s">
        <v>4096</v>
      </c>
      <c r="N524" s="496"/>
      <c r="O524" s="226"/>
      <c r="P524" s="158" t="s">
        <v>2899</v>
      </c>
      <c r="Q524" s="479"/>
      <c r="R524" s="41"/>
      <c r="S524" s="41"/>
      <c r="T524" s="468"/>
      <c r="U524" s="468"/>
      <c r="V524" s="468"/>
      <c r="W524" s="468"/>
      <c r="X524" s="468"/>
      <c r="Y524" s="468"/>
      <c r="Z524" s="468"/>
      <c r="AA524" s="468"/>
      <c r="AB524" s="468"/>
      <c r="AC524" s="468"/>
      <c r="AD524" s="468"/>
      <c r="AE524" s="468"/>
      <c r="AF524" s="468"/>
      <c r="AG524" s="468"/>
      <c r="AH524" s="468"/>
      <c r="AI524" s="468"/>
      <c r="AJ524" s="468"/>
      <c r="AK524" s="468"/>
      <c r="AL524" s="468"/>
      <c r="AM524" s="468"/>
      <c r="AN524" s="468"/>
      <c r="AO524" s="468"/>
      <c r="AP524" s="468"/>
    </row>
    <row r="525">
      <c r="A525" s="227">
        <v>214.0</v>
      </c>
      <c r="B525" s="716" t="s">
        <v>831</v>
      </c>
      <c r="C525" s="732" t="s">
        <v>4150</v>
      </c>
      <c r="D525" s="428">
        <v>4580000.0</v>
      </c>
      <c r="E525" s="426" t="s">
        <v>4337</v>
      </c>
      <c r="F525" s="468"/>
      <c r="G525" s="535" t="s">
        <v>3907</v>
      </c>
      <c r="H525" s="496"/>
      <c r="I525" s="535" t="s">
        <v>3907</v>
      </c>
      <c r="J525" s="496"/>
      <c r="K525" s="535" t="s">
        <v>3907</v>
      </c>
      <c r="L525" s="535" t="s">
        <v>3907</v>
      </c>
      <c r="M525" s="535" t="s">
        <v>4096</v>
      </c>
      <c r="N525" s="496"/>
      <c r="O525" s="226"/>
      <c r="P525" s="158" t="s">
        <v>2899</v>
      </c>
      <c r="Q525" s="479"/>
      <c r="R525" s="41"/>
      <c r="S525" s="41"/>
      <c r="T525" s="468"/>
      <c r="U525" s="468"/>
      <c r="V525" s="468"/>
      <c r="W525" s="468"/>
      <c r="X525" s="468"/>
      <c r="Y525" s="468"/>
      <c r="Z525" s="468"/>
      <c r="AA525" s="468"/>
      <c r="AB525" s="468"/>
      <c r="AC525" s="468"/>
      <c r="AD525" s="468"/>
      <c r="AE525" s="468"/>
      <c r="AF525" s="468"/>
      <c r="AG525" s="468"/>
      <c r="AH525" s="468"/>
      <c r="AI525" s="468"/>
      <c r="AJ525" s="468"/>
      <c r="AK525" s="468"/>
      <c r="AL525" s="468"/>
      <c r="AM525" s="468"/>
      <c r="AN525" s="468"/>
      <c r="AO525" s="468"/>
      <c r="AP525" s="468"/>
    </row>
    <row r="526">
      <c r="A526" s="120">
        <v>215.0</v>
      </c>
      <c r="B526" s="423" t="s">
        <v>864</v>
      </c>
      <c r="C526" s="738" t="s">
        <v>3050</v>
      </c>
      <c r="D526" s="428">
        <v>6380000.0</v>
      </c>
      <c r="E526" s="35" t="s">
        <v>4143</v>
      </c>
      <c r="F526" s="468"/>
      <c r="G526" s="532" t="s">
        <v>2875</v>
      </c>
      <c r="H526" s="532" t="s">
        <v>2875</v>
      </c>
      <c r="I526" s="532" t="s">
        <v>2875</v>
      </c>
      <c r="J526" s="532" t="s">
        <v>2875</v>
      </c>
      <c r="K526" s="532" t="s">
        <v>2875</v>
      </c>
      <c r="L526" s="532" t="s">
        <v>2875</v>
      </c>
      <c r="M526" s="532" t="s">
        <v>2875</v>
      </c>
      <c r="N526" s="496"/>
      <c r="O526" s="226"/>
      <c r="P526" s="156"/>
      <c r="Q526" s="479"/>
      <c r="R526" s="41"/>
      <c r="S526" s="41"/>
      <c r="T526" s="468"/>
      <c r="U526" s="468"/>
      <c r="V526" s="468"/>
      <c r="W526" s="468"/>
      <c r="X526" s="468"/>
      <c r="Y526" s="468"/>
      <c r="Z526" s="468"/>
      <c r="AA526" s="468"/>
      <c r="AB526" s="468"/>
      <c r="AC526" s="468"/>
      <c r="AD526" s="468"/>
      <c r="AE526" s="468"/>
      <c r="AF526" s="468"/>
      <c r="AG526" s="468"/>
      <c r="AH526" s="468"/>
      <c r="AI526" s="468"/>
      <c r="AJ526" s="468"/>
      <c r="AK526" s="468"/>
      <c r="AL526" s="468"/>
      <c r="AM526" s="468"/>
      <c r="AN526" s="468"/>
      <c r="AO526" s="468"/>
      <c r="AP526" s="468"/>
    </row>
    <row r="527">
      <c r="A527" s="227">
        <v>216.0</v>
      </c>
      <c r="B527" s="716" t="s">
        <v>4357</v>
      </c>
      <c r="C527" s="732" t="s">
        <v>4150</v>
      </c>
      <c r="D527" s="428">
        <v>4580000.0</v>
      </c>
      <c r="E527" s="426" t="s">
        <v>4337</v>
      </c>
      <c r="F527" s="468"/>
      <c r="G527" s="535" t="s">
        <v>3907</v>
      </c>
      <c r="H527" s="496"/>
      <c r="I527" s="535" t="s">
        <v>3907</v>
      </c>
      <c r="J527" s="496"/>
      <c r="K527" s="535" t="s">
        <v>3907</v>
      </c>
      <c r="L527" s="535" t="s">
        <v>3907</v>
      </c>
      <c r="M527" s="535" t="s">
        <v>4096</v>
      </c>
      <c r="N527" s="496"/>
      <c r="O527" s="226"/>
      <c r="P527" s="158" t="s">
        <v>2899</v>
      </c>
      <c r="Q527" s="479"/>
      <c r="R527" s="41"/>
      <c r="S527" s="41"/>
      <c r="T527" s="468"/>
      <c r="U527" s="468"/>
      <c r="V527" s="468"/>
      <c r="W527" s="468"/>
      <c r="X527" s="468"/>
      <c r="Y527" s="468"/>
      <c r="Z527" s="468"/>
      <c r="AA527" s="468"/>
      <c r="AB527" s="468"/>
      <c r="AC527" s="468"/>
      <c r="AD527" s="468"/>
      <c r="AE527" s="468"/>
      <c r="AF527" s="468"/>
      <c r="AG527" s="468"/>
      <c r="AH527" s="468"/>
      <c r="AI527" s="468"/>
      <c r="AJ527" s="468"/>
      <c r="AK527" s="468"/>
      <c r="AL527" s="468"/>
      <c r="AM527" s="468"/>
      <c r="AN527" s="468"/>
      <c r="AO527" s="468"/>
      <c r="AP527" s="468"/>
    </row>
    <row r="528">
      <c r="A528" s="120">
        <v>217.0</v>
      </c>
      <c r="B528" s="423" t="s">
        <v>4358</v>
      </c>
      <c r="C528" s="426" t="s">
        <v>104</v>
      </c>
      <c r="D528" s="428">
        <v>6380000.0</v>
      </c>
      <c r="E528" s="35" t="s">
        <v>4143</v>
      </c>
      <c r="F528" s="468"/>
      <c r="G528" s="532" t="s">
        <v>2875</v>
      </c>
      <c r="H528" s="532" t="s">
        <v>2875</v>
      </c>
      <c r="I528" s="532" t="s">
        <v>2875</v>
      </c>
      <c r="J528" s="532" t="s">
        <v>2875</v>
      </c>
      <c r="K528" s="532" t="s">
        <v>2875</v>
      </c>
      <c r="L528" s="532" t="s">
        <v>2875</v>
      </c>
      <c r="M528" s="532" t="s">
        <v>2875</v>
      </c>
      <c r="N528" s="496"/>
      <c r="O528" s="226"/>
      <c r="P528" s="156"/>
      <c r="Q528" s="479"/>
      <c r="R528" s="41"/>
      <c r="S528" s="41"/>
      <c r="T528" s="468"/>
      <c r="U528" s="468"/>
      <c r="V528" s="468"/>
      <c r="W528" s="468"/>
      <c r="X528" s="468"/>
      <c r="Y528" s="468"/>
      <c r="Z528" s="468"/>
      <c r="AA528" s="468"/>
      <c r="AB528" s="468"/>
      <c r="AC528" s="468"/>
      <c r="AD528" s="468"/>
      <c r="AE528" s="468"/>
      <c r="AF528" s="468"/>
      <c r="AG528" s="468"/>
      <c r="AH528" s="468"/>
      <c r="AI528" s="468"/>
      <c r="AJ528" s="468"/>
      <c r="AK528" s="468"/>
      <c r="AL528" s="468"/>
      <c r="AM528" s="468"/>
      <c r="AN528" s="468"/>
      <c r="AO528" s="468"/>
      <c r="AP528" s="468"/>
    </row>
    <row r="529">
      <c r="A529" s="227">
        <v>218.0</v>
      </c>
      <c r="B529" s="836" t="s">
        <v>4359</v>
      </c>
      <c r="C529" s="837" t="s">
        <v>3050</v>
      </c>
      <c r="D529" s="838">
        <v>28901.0</v>
      </c>
      <c r="E529" s="840" t="s">
        <v>4143</v>
      </c>
      <c r="F529" s="97"/>
      <c r="G529" s="424" t="s">
        <v>3907</v>
      </c>
      <c r="H529" s="841" t="s">
        <v>4360</v>
      </c>
      <c r="I529" s="735"/>
      <c r="J529" s="424" t="s">
        <v>4086</v>
      </c>
      <c r="K529" s="735"/>
      <c r="L529" s="841" t="s">
        <v>4361</v>
      </c>
      <c r="M529" s="424" t="s">
        <v>4096</v>
      </c>
      <c r="N529" s="735"/>
      <c r="O529" s="735"/>
      <c r="P529" s="9" t="s">
        <v>4362</v>
      </c>
      <c r="Q529" s="479"/>
      <c r="R529" s="41"/>
      <c r="S529" s="41"/>
      <c r="T529" s="468"/>
      <c r="U529" s="468"/>
      <c r="V529" s="468"/>
      <c r="W529" s="468"/>
      <c r="X529" s="468"/>
      <c r="Y529" s="468"/>
      <c r="Z529" s="468"/>
      <c r="AA529" s="468"/>
      <c r="AB529" s="468"/>
      <c r="AC529" s="468"/>
      <c r="AD529" s="468"/>
      <c r="AE529" s="468"/>
      <c r="AF529" s="468"/>
      <c r="AG529" s="468"/>
      <c r="AH529" s="468"/>
      <c r="AI529" s="468"/>
      <c r="AJ529" s="468"/>
      <c r="AK529" s="468"/>
      <c r="AL529" s="468"/>
      <c r="AM529" s="468"/>
      <c r="AN529" s="468"/>
      <c r="AO529" s="468"/>
      <c r="AP529" s="468"/>
    </row>
    <row r="530">
      <c r="A530" s="120">
        <v>219.0</v>
      </c>
      <c r="B530" s="423" t="s">
        <v>4363</v>
      </c>
      <c r="C530" s="738" t="s">
        <v>3050</v>
      </c>
      <c r="D530" s="711" t="s">
        <v>4364</v>
      </c>
      <c r="E530" s="35" t="s">
        <v>4143</v>
      </c>
      <c r="F530" s="468"/>
      <c r="G530" s="532" t="s">
        <v>2875</v>
      </c>
      <c r="H530" s="532" t="s">
        <v>2875</v>
      </c>
      <c r="I530" s="532" t="s">
        <v>2875</v>
      </c>
      <c r="J530" s="532" t="s">
        <v>2875</v>
      </c>
      <c r="K530" s="532" t="s">
        <v>2875</v>
      </c>
      <c r="L530" s="532" t="s">
        <v>2875</v>
      </c>
      <c r="M530" s="532" t="s">
        <v>2875</v>
      </c>
      <c r="N530" s="496"/>
      <c r="O530" s="226"/>
      <c r="P530" s="156"/>
      <c r="Q530" s="479"/>
      <c r="R530" s="41"/>
      <c r="S530" s="41"/>
      <c r="T530" s="468"/>
      <c r="U530" s="468"/>
      <c r="V530" s="468"/>
      <c r="W530" s="468"/>
      <c r="X530" s="468"/>
      <c r="Y530" s="468"/>
      <c r="Z530" s="468"/>
      <c r="AA530" s="468"/>
      <c r="AB530" s="468"/>
      <c r="AC530" s="468"/>
      <c r="AD530" s="468"/>
      <c r="AE530" s="468"/>
      <c r="AF530" s="468"/>
      <c r="AG530" s="468"/>
      <c r="AH530" s="468"/>
      <c r="AI530" s="468"/>
      <c r="AJ530" s="468"/>
      <c r="AK530" s="468"/>
      <c r="AL530" s="468"/>
      <c r="AM530" s="468"/>
      <c r="AN530" s="468"/>
      <c r="AO530" s="468"/>
      <c r="AP530" s="468"/>
    </row>
    <row r="531">
      <c r="A531" s="227">
        <v>220.0</v>
      </c>
      <c r="B531" s="423" t="s">
        <v>4365</v>
      </c>
      <c r="C531" s="692" t="s">
        <v>2992</v>
      </c>
      <c r="D531" s="428">
        <v>6380000.0</v>
      </c>
      <c r="E531" s="35" t="s">
        <v>4143</v>
      </c>
      <c r="F531" s="468"/>
      <c r="G531" s="532" t="s">
        <v>2875</v>
      </c>
      <c r="H531" s="532" t="s">
        <v>2875</v>
      </c>
      <c r="I531" s="532" t="s">
        <v>2875</v>
      </c>
      <c r="J531" s="532" t="s">
        <v>2875</v>
      </c>
      <c r="K531" s="532" t="s">
        <v>2875</v>
      </c>
      <c r="L531" s="532" t="s">
        <v>2875</v>
      </c>
      <c r="M531" s="532" t="s">
        <v>2875</v>
      </c>
      <c r="N531" s="496"/>
      <c r="O531" s="226"/>
      <c r="P531" s="156"/>
      <c r="Q531" s="479"/>
      <c r="R531" s="41"/>
      <c r="S531" s="41"/>
      <c r="T531" s="468"/>
      <c r="U531" s="468"/>
      <c r="V531" s="468"/>
      <c r="W531" s="468"/>
      <c r="X531" s="468"/>
      <c r="Y531" s="468"/>
      <c r="Z531" s="468"/>
      <c r="AA531" s="468"/>
      <c r="AB531" s="468"/>
      <c r="AC531" s="468"/>
      <c r="AD531" s="468"/>
      <c r="AE531" s="468"/>
      <c r="AF531" s="468"/>
      <c r="AG531" s="468"/>
      <c r="AH531" s="468"/>
      <c r="AI531" s="468"/>
      <c r="AJ531" s="468"/>
      <c r="AK531" s="468"/>
      <c r="AL531" s="468"/>
      <c r="AM531" s="468"/>
      <c r="AN531" s="468"/>
      <c r="AO531" s="468"/>
      <c r="AP531" s="468"/>
    </row>
    <row r="532">
      <c r="A532" s="120">
        <v>221.0</v>
      </c>
      <c r="B532" s="423" t="s">
        <v>4366</v>
      </c>
      <c r="C532" s="738" t="s">
        <v>3050</v>
      </c>
      <c r="D532" s="711" t="s">
        <v>4364</v>
      </c>
      <c r="E532" s="35" t="s">
        <v>4143</v>
      </c>
      <c r="F532" s="468"/>
      <c r="G532" s="532" t="s">
        <v>2875</v>
      </c>
      <c r="H532" s="532" t="s">
        <v>2875</v>
      </c>
      <c r="I532" s="532" t="s">
        <v>2875</v>
      </c>
      <c r="J532" s="532" t="s">
        <v>2875</v>
      </c>
      <c r="K532" s="532" t="s">
        <v>2875</v>
      </c>
      <c r="L532" s="532" t="s">
        <v>2875</v>
      </c>
      <c r="M532" s="532" t="s">
        <v>2875</v>
      </c>
      <c r="N532" s="496"/>
      <c r="O532" s="226"/>
      <c r="P532" s="156"/>
      <c r="Q532" s="479"/>
      <c r="R532" s="41"/>
      <c r="S532" s="41"/>
      <c r="T532" s="468"/>
      <c r="U532" s="468"/>
      <c r="V532" s="468"/>
      <c r="W532" s="468"/>
      <c r="X532" s="468"/>
      <c r="Y532" s="468"/>
      <c r="Z532" s="468"/>
      <c r="AA532" s="468"/>
      <c r="AB532" s="468"/>
      <c r="AC532" s="468"/>
      <c r="AD532" s="468"/>
      <c r="AE532" s="468"/>
      <c r="AF532" s="468"/>
      <c r="AG532" s="468"/>
      <c r="AH532" s="468"/>
      <c r="AI532" s="468"/>
      <c r="AJ532" s="468"/>
      <c r="AK532" s="468"/>
      <c r="AL532" s="468"/>
      <c r="AM532" s="468"/>
      <c r="AN532" s="468"/>
      <c r="AO532" s="468"/>
      <c r="AP532" s="468"/>
    </row>
    <row r="533">
      <c r="A533" s="227">
        <v>222.0</v>
      </c>
      <c r="B533" s="423" t="s">
        <v>4367</v>
      </c>
      <c r="C533" s="738" t="s">
        <v>3050</v>
      </c>
      <c r="D533" s="428">
        <v>6380000.0</v>
      </c>
      <c r="E533" s="35" t="s">
        <v>4143</v>
      </c>
      <c r="F533" s="468"/>
      <c r="G533" s="532" t="s">
        <v>2875</v>
      </c>
      <c r="H533" s="532" t="s">
        <v>2875</v>
      </c>
      <c r="I533" s="532" t="s">
        <v>2875</v>
      </c>
      <c r="J533" s="532" t="s">
        <v>2875</v>
      </c>
      <c r="K533" s="532" t="s">
        <v>2875</v>
      </c>
      <c r="L533" s="532" t="s">
        <v>2875</v>
      </c>
      <c r="M533" s="532" t="s">
        <v>2875</v>
      </c>
      <c r="N533" s="496"/>
      <c r="O533" s="226"/>
      <c r="P533" s="156"/>
      <c r="Q533" s="479"/>
      <c r="R533" s="41"/>
      <c r="S533" s="41"/>
      <c r="T533" s="468"/>
      <c r="U533" s="468"/>
      <c r="V533" s="468"/>
      <c r="W533" s="468"/>
      <c r="X533" s="468"/>
      <c r="Y533" s="468"/>
      <c r="Z533" s="468"/>
      <c r="AA533" s="468"/>
      <c r="AB533" s="468"/>
      <c r="AC533" s="468"/>
      <c r="AD533" s="468"/>
      <c r="AE533" s="468"/>
      <c r="AF533" s="468"/>
      <c r="AG533" s="468"/>
      <c r="AH533" s="468"/>
      <c r="AI533" s="468"/>
      <c r="AJ533" s="468"/>
      <c r="AK533" s="468"/>
      <c r="AL533" s="468"/>
      <c r="AM533" s="468"/>
      <c r="AN533" s="468"/>
      <c r="AO533" s="468"/>
      <c r="AP533" s="468"/>
    </row>
    <row r="534">
      <c r="A534" s="120">
        <v>223.0</v>
      </c>
      <c r="B534" s="423" t="s">
        <v>4368</v>
      </c>
      <c r="C534" s="738" t="s">
        <v>3050</v>
      </c>
      <c r="D534" s="711" t="s">
        <v>4364</v>
      </c>
      <c r="E534" s="35" t="s">
        <v>4143</v>
      </c>
      <c r="F534" s="468"/>
      <c r="G534" s="532" t="s">
        <v>2875</v>
      </c>
      <c r="H534" s="532" t="s">
        <v>2875</v>
      </c>
      <c r="I534" s="532" t="s">
        <v>2875</v>
      </c>
      <c r="J534" s="532" t="s">
        <v>2875</v>
      </c>
      <c r="K534" s="532" t="s">
        <v>2875</v>
      </c>
      <c r="L534" s="532" t="s">
        <v>2875</v>
      </c>
      <c r="M534" s="532" t="s">
        <v>2875</v>
      </c>
      <c r="N534" s="496"/>
      <c r="O534" s="226"/>
      <c r="P534" s="156"/>
      <c r="Q534" s="479"/>
      <c r="R534" s="41"/>
      <c r="S534" s="41"/>
      <c r="T534" s="468"/>
      <c r="U534" s="468"/>
      <c r="V534" s="468"/>
      <c r="W534" s="468"/>
      <c r="X534" s="468"/>
      <c r="Y534" s="468"/>
      <c r="Z534" s="468"/>
      <c r="AA534" s="468"/>
      <c r="AB534" s="468"/>
      <c r="AC534" s="468"/>
      <c r="AD534" s="468"/>
      <c r="AE534" s="468"/>
      <c r="AF534" s="468"/>
      <c r="AG534" s="468"/>
      <c r="AH534" s="468"/>
      <c r="AI534" s="468"/>
      <c r="AJ534" s="468"/>
      <c r="AK534" s="468"/>
      <c r="AL534" s="468"/>
      <c r="AM534" s="468"/>
      <c r="AN534" s="468"/>
      <c r="AO534" s="468"/>
      <c r="AP534" s="468"/>
    </row>
    <row r="535">
      <c r="A535" s="227">
        <v>224.0</v>
      </c>
      <c r="B535" s="423" t="s">
        <v>866</v>
      </c>
      <c r="C535" s="738" t="s">
        <v>3050</v>
      </c>
      <c r="D535" s="428">
        <v>6380000.0</v>
      </c>
      <c r="E535" s="35" t="s">
        <v>4143</v>
      </c>
      <c r="F535" s="468"/>
      <c r="G535" s="532" t="s">
        <v>2875</v>
      </c>
      <c r="H535" s="532" t="s">
        <v>2875</v>
      </c>
      <c r="I535" s="532" t="s">
        <v>2875</v>
      </c>
      <c r="J535" s="532" t="s">
        <v>2875</v>
      </c>
      <c r="K535" s="532" t="s">
        <v>2875</v>
      </c>
      <c r="L535" s="532" t="s">
        <v>2875</v>
      </c>
      <c r="M535" s="532" t="s">
        <v>2875</v>
      </c>
      <c r="N535" s="496"/>
      <c r="O535" s="226"/>
      <c r="P535" s="156"/>
      <c r="Q535" s="479"/>
      <c r="R535" s="41"/>
      <c r="S535" s="41"/>
      <c r="T535" s="468"/>
      <c r="U535" s="468"/>
      <c r="V535" s="468"/>
      <c r="W535" s="468"/>
      <c r="X535" s="468"/>
      <c r="Y535" s="468"/>
      <c r="Z535" s="468"/>
      <c r="AA535" s="468"/>
      <c r="AB535" s="468"/>
      <c r="AC535" s="468"/>
      <c r="AD535" s="468"/>
      <c r="AE535" s="468"/>
      <c r="AF535" s="468"/>
      <c r="AG535" s="468"/>
      <c r="AH535" s="468"/>
      <c r="AI535" s="468"/>
      <c r="AJ535" s="468"/>
      <c r="AK535" s="468"/>
      <c r="AL535" s="468"/>
      <c r="AM535" s="468"/>
      <c r="AN535" s="468"/>
      <c r="AO535" s="468"/>
      <c r="AP535" s="468"/>
    </row>
    <row r="536">
      <c r="A536" s="120">
        <v>225.0</v>
      </c>
      <c r="B536" s="716" t="s">
        <v>776</v>
      </c>
      <c r="C536" s="692" t="s">
        <v>2992</v>
      </c>
      <c r="D536" s="428">
        <v>6380000.0</v>
      </c>
      <c r="E536" s="35" t="s">
        <v>4143</v>
      </c>
      <c r="F536" s="468"/>
      <c r="G536" s="424" t="s">
        <v>3907</v>
      </c>
      <c r="H536" s="858" t="s">
        <v>4086</v>
      </c>
      <c r="I536" s="496"/>
      <c r="J536" s="858" t="s">
        <v>4086</v>
      </c>
      <c r="K536" s="496"/>
      <c r="L536" s="858" t="s">
        <v>4086</v>
      </c>
      <c r="M536" s="424" t="s">
        <v>4096</v>
      </c>
      <c r="N536" s="496"/>
      <c r="O536" s="178" t="s">
        <v>4371</v>
      </c>
      <c r="P536" s="158" t="s">
        <v>2899</v>
      </c>
      <c r="Q536" s="479"/>
      <c r="R536" s="41"/>
      <c r="S536" s="41"/>
      <c r="T536" s="468"/>
      <c r="U536" s="468"/>
      <c r="V536" s="468"/>
      <c r="W536" s="468"/>
      <c r="X536" s="468"/>
      <c r="Y536" s="468"/>
      <c r="Z536" s="468"/>
      <c r="AA536" s="468"/>
      <c r="AB536" s="468"/>
      <c r="AC536" s="468"/>
      <c r="AD536" s="468"/>
      <c r="AE536" s="468"/>
      <c r="AF536" s="468"/>
      <c r="AG536" s="468"/>
      <c r="AH536" s="468"/>
      <c r="AI536" s="468"/>
      <c r="AJ536" s="468"/>
      <c r="AK536" s="468"/>
      <c r="AL536" s="468"/>
      <c r="AM536" s="468"/>
      <c r="AN536" s="468"/>
      <c r="AO536" s="468"/>
      <c r="AP536" s="468"/>
    </row>
    <row r="537">
      <c r="A537" s="227">
        <v>226.0</v>
      </c>
      <c r="B537" s="423" t="s">
        <v>868</v>
      </c>
      <c r="C537" s="738" t="s">
        <v>3050</v>
      </c>
      <c r="D537" s="428">
        <v>6380000.0</v>
      </c>
      <c r="E537" s="35" t="s">
        <v>4143</v>
      </c>
      <c r="F537" s="468"/>
      <c r="G537" s="532" t="s">
        <v>2875</v>
      </c>
      <c r="H537" s="532" t="s">
        <v>2875</v>
      </c>
      <c r="I537" s="532" t="s">
        <v>2875</v>
      </c>
      <c r="J537" s="532" t="s">
        <v>2875</v>
      </c>
      <c r="K537" s="532" t="s">
        <v>2875</v>
      </c>
      <c r="L537" s="532" t="s">
        <v>2875</v>
      </c>
      <c r="M537" s="532" t="s">
        <v>2875</v>
      </c>
      <c r="N537" s="496"/>
      <c r="O537" s="226"/>
      <c r="P537" s="156"/>
      <c r="Q537" s="479"/>
      <c r="R537" s="41"/>
      <c r="S537" s="41"/>
      <c r="T537" s="468"/>
      <c r="U537" s="468"/>
      <c r="V537" s="468"/>
      <c r="W537" s="468"/>
      <c r="X537" s="468"/>
      <c r="Y537" s="468"/>
      <c r="Z537" s="468"/>
      <c r="AA537" s="468"/>
      <c r="AB537" s="468"/>
      <c r="AC537" s="468"/>
      <c r="AD537" s="468"/>
      <c r="AE537" s="468"/>
      <c r="AF537" s="468"/>
      <c r="AG537" s="468"/>
      <c r="AH537" s="468"/>
      <c r="AI537" s="468"/>
      <c r="AJ537" s="468"/>
      <c r="AK537" s="468"/>
      <c r="AL537" s="468"/>
      <c r="AM537" s="468"/>
      <c r="AN537" s="468"/>
      <c r="AO537" s="468"/>
      <c r="AP537" s="468"/>
    </row>
    <row r="538">
      <c r="A538" s="120">
        <v>227.0</v>
      </c>
      <c r="B538" s="423" t="s">
        <v>4372</v>
      </c>
      <c r="C538" s="738" t="s">
        <v>3050</v>
      </c>
      <c r="D538" s="711" t="s">
        <v>4364</v>
      </c>
      <c r="E538" s="35" t="s">
        <v>4143</v>
      </c>
      <c r="F538" s="468"/>
      <c r="G538" s="532" t="s">
        <v>2875</v>
      </c>
      <c r="H538" s="532" t="s">
        <v>2875</v>
      </c>
      <c r="I538" s="532" t="s">
        <v>2875</v>
      </c>
      <c r="J538" s="532" t="s">
        <v>2875</v>
      </c>
      <c r="K538" s="532" t="s">
        <v>2875</v>
      </c>
      <c r="L538" s="532" t="s">
        <v>2875</v>
      </c>
      <c r="M538" s="532" t="s">
        <v>2875</v>
      </c>
      <c r="N538" s="496"/>
      <c r="O538" s="226"/>
      <c r="P538" s="156"/>
      <c r="Q538" s="479"/>
      <c r="R538" s="41"/>
      <c r="S538" s="41"/>
      <c r="T538" s="468"/>
      <c r="U538" s="468"/>
      <c r="V538" s="468"/>
      <c r="W538" s="468"/>
      <c r="X538" s="468"/>
      <c r="Y538" s="468"/>
      <c r="Z538" s="468"/>
      <c r="AA538" s="468"/>
      <c r="AB538" s="468"/>
      <c r="AC538" s="468"/>
      <c r="AD538" s="468"/>
      <c r="AE538" s="468"/>
      <c r="AF538" s="468"/>
      <c r="AG538" s="468"/>
      <c r="AH538" s="468"/>
      <c r="AI538" s="468"/>
      <c r="AJ538" s="468"/>
      <c r="AK538" s="468"/>
      <c r="AL538" s="468"/>
      <c r="AM538" s="468"/>
      <c r="AN538" s="468"/>
      <c r="AO538" s="468"/>
      <c r="AP538" s="468"/>
    </row>
    <row r="539">
      <c r="A539" s="227">
        <v>228.0</v>
      </c>
      <c r="B539" s="423" t="s">
        <v>829</v>
      </c>
      <c r="C539" s="426" t="s">
        <v>104</v>
      </c>
      <c r="D539" s="734">
        <v>3000000.0</v>
      </c>
      <c r="E539" s="35" t="s">
        <v>4143</v>
      </c>
      <c r="F539" s="468"/>
      <c r="G539" s="532" t="s">
        <v>2875</v>
      </c>
      <c r="H539" s="532" t="s">
        <v>2875</v>
      </c>
      <c r="I539" s="532" t="s">
        <v>2875</v>
      </c>
      <c r="J539" s="532" t="s">
        <v>2875</v>
      </c>
      <c r="K539" s="532" t="s">
        <v>2875</v>
      </c>
      <c r="L539" s="532" t="s">
        <v>2875</v>
      </c>
      <c r="M539" s="532" t="s">
        <v>2875</v>
      </c>
      <c r="N539" s="496"/>
      <c r="O539" s="226"/>
      <c r="P539" s="156"/>
      <c r="Q539" s="479"/>
      <c r="R539" s="41"/>
      <c r="S539" s="41"/>
      <c r="T539" s="468"/>
      <c r="U539" s="468"/>
      <c r="V539" s="468"/>
      <c r="W539" s="468"/>
      <c r="X539" s="468"/>
      <c r="Y539" s="468"/>
      <c r="Z539" s="468"/>
      <c r="AA539" s="468"/>
      <c r="AB539" s="468"/>
      <c r="AC539" s="468"/>
      <c r="AD539" s="468"/>
      <c r="AE539" s="468"/>
      <c r="AF539" s="468"/>
      <c r="AG539" s="468"/>
      <c r="AH539" s="468"/>
      <c r="AI539" s="468"/>
      <c r="AJ539" s="468"/>
      <c r="AK539" s="468"/>
      <c r="AL539" s="468"/>
      <c r="AM539" s="468"/>
      <c r="AN539" s="468"/>
      <c r="AO539" s="468"/>
      <c r="AP539" s="468"/>
    </row>
    <row r="540">
      <c r="A540" s="120">
        <v>229.0</v>
      </c>
      <c r="B540" s="423" t="s">
        <v>870</v>
      </c>
      <c r="C540" s="738" t="s">
        <v>3050</v>
      </c>
      <c r="D540" s="428">
        <v>6380000.0</v>
      </c>
      <c r="E540" s="35" t="s">
        <v>4143</v>
      </c>
      <c r="F540" s="468"/>
      <c r="G540" s="532" t="s">
        <v>2875</v>
      </c>
      <c r="H540" s="532" t="s">
        <v>2875</v>
      </c>
      <c r="I540" s="532" t="s">
        <v>2875</v>
      </c>
      <c r="J540" s="532" t="s">
        <v>2875</v>
      </c>
      <c r="K540" s="532" t="s">
        <v>2875</v>
      </c>
      <c r="L540" s="532" t="s">
        <v>2875</v>
      </c>
      <c r="M540" s="532" t="s">
        <v>2875</v>
      </c>
      <c r="N540" s="496"/>
      <c r="O540" s="226"/>
      <c r="P540" s="156"/>
      <c r="Q540" s="479"/>
      <c r="R540" s="41"/>
      <c r="S540" s="41"/>
      <c r="T540" s="468"/>
      <c r="U540" s="468"/>
      <c r="V540" s="468"/>
      <c r="W540" s="468"/>
      <c r="X540" s="468"/>
      <c r="Y540" s="468"/>
      <c r="Z540" s="468"/>
      <c r="AA540" s="468"/>
      <c r="AB540" s="468"/>
      <c r="AC540" s="468"/>
      <c r="AD540" s="468"/>
      <c r="AE540" s="468"/>
      <c r="AF540" s="468"/>
      <c r="AG540" s="468"/>
      <c r="AH540" s="468"/>
      <c r="AI540" s="468"/>
      <c r="AJ540" s="468"/>
      <c r="AK540" s="468"/>
      <c r="AL540" s="468"/>
      <c r="AM540" s="468"/>
      <c r="AN540" s="468"/>
      <c r="AO540" s="468"/>
      <c r="AP540" s="468"/>
    </row>
    <row r="541">
      <c r="A541" s="227">
        <v>230.0</v>
      </c>
      <c r="B541" s="866" t="s">
        <v>4374</v>
      </c>
      <c r="C541" s="738" t="s">
        <v>3050</v>
      </c>
      <c r="D541" s="428">
        <v>5480000.0</v>
      </c>
      <c r="E541" s="35" t="s">
        <v>4266</v>
      </c>
      <c r="F541" s="468"/>
      <c r="G541" s="424" t="s">
        <v>3907</v>
      </c>
      <c r="H541" s="424" t="s">
        <v>3907</v>
      </c>
      <c r="I541" s="496"/>
      <c r="J541" s="424" t="s">
        <v>3907</v>
      </c>
      <c r="K541" s="496"/>
      <c r="L541" s="424" t="s">
        <v>3907</v>
      </c>
      <c r="M541" s="424" t="s">
        <v>4096</v>
      </c>
      <c r="N541" s="496"/>
      <c r="O541" s="178" t="s">
        <v>4375</v>
      </c>
      <c r="P541" s="158" t="s">
        <v>2899</v>
      </c>
      <c r="Q541" s="479"/>
      <c r="R541" s="41"/>
      <c r="S541" s="41"/>
      <c r="T541" s="468"/>
      <c r="U541" s="468"/>
      <c r="V541" s="468"/>
      <c r="W541" s="468"/>
      <c r="X541" s="468"/>
      <c r="Y541" s="468"/>
      <c r="Z541" s="468"/>
      <c r="AA541" s="468"/>
      <c r="AB541" s="468"/>
      <c r="AC541" s="468"/>
      <c r="AD541" s="468"/>
      <c r="AE541" s="468"/>
      <c r="AF541" s="468"/>
      <c r="AG541" s="468"/>
      <c r="AH541" s="468"/>
      <c r="AI541" s="468"/>
      <c r="AJ541" s="468"/>
      <c r="AK541" s="468"/>
      <c r="AL541" s="468"/>
      <c r="AM541" s="468"/>
      <c r="AN541" s="468"/>
      <c r="AO541" s="468"/>
      <c r="AP541" s="468"/>
    </row>
    <row r="542">
      <c r="A542" s="120">
        <v>231.0</v>
      </c>
      <c r="B542" s="866" t="s">
        <v>2699</v>
      </c>
      <c r="C542" s="426" t="s">
        <v>104</v>
      </c>
      <c r="D542" s="428">
        <v>6380000.0</v>
      </c>
      <c r="E542" s="35" t="s">
        <v>4143</v>
      </c>
      <c r="F542" s="468"/>
      <c r="G542" s="424" t="s">
        <v>3907</v>
      </c>
      <c r="H542" s="424"/>
      <c r="I542" s="424" t="s">
        <v>3907</v>
      </c>
      <c r="J542" s="424"/>
      <c r="K542" s="424" t="s">
        <v>3907</v>
      </c>
      <c r="L542" s="424" t="s">
        <v>3907</v>
      </c>
      <c r="M542" s="858" t="s">
        <v>4377</v>
      </c>
      <c r="N542" s="496"/>
      <c r="O542" s="178" t="s">
        <v>4378</v>
      </c>
      <c r="P542" s="158" t="s">
        <v>2899</v>
      </c>
      <c r="Q542" s="479"/>
      <c r="R542" s="41"/>
      <c r="S542" s="41"/>
      <c r="T542" s="468"/>
      <c r="U542" s="468"/>
      <c r="V542" s="468"/>
      <c r="W542" s="468"/>
      <c r="X542" s="468"/>
      <c r="Y542" s="468"/>
      <c r="Z542" s="468"/>
      <c r="AA542" s="468"/>
      <c r="AB542" s="468"/>
      <c r="AC542" s="468"/>
      <c r="AD542" s="468"/>
      <c r="AE542" s="468"/>
      <c r="AF542" s="468"/>
      <c r="AG542" s="468"/>
      <c r="AH542" s="468"/>
      <c r="AI542" s="468"/>
      <c r="AJ542" s="468"/>
      <c r="AK542" s="468"/>
      <c r="AL542" s="468"/>
      <c r="AM542" s="468"/>
      <c r="AN542" s="468"/>
      <c r="AO542" s="468"/>
      <c r="AP542" s="468"/>
    </row>
    <row r="543">
      <c r="A543" s="227">
        <v>232.0</v>
      </c>
      <c r="B543" s="154" t="s">
        <v>4380</v>
      </c>
      <c r="C543" s="738" t="s">
        <v>3050</v>
      </c>
      <c r="D543" s="711" t="s">
        <v>4364</v>
      </c>
      <c r="E543" s="35" t="s">
        <v>4143</v>
      </c>
      <c r="F543" s="468"/>
      <c r="G543" s="532" t="s">
        <v>2875</v>
      </c>
      <c r="H543" s="532" t="s">
        <v>2875</v>
      </c>
      <c r="I543" s="532" t="s">
        <v>2875</v>
      </c>
      <c r="J543" s="532" t="s">
        <v>2875</v>
      </c>
      <c r="K543" s="532" t="s">
        <v>2875</v>
      </c>
      <c r="L543" s="532" t="s">
        <v>2875</v>
      </c>
      <c r="M543" s="532" t="s">
        <v>2875</v>
      </c>
      <c r="N543" s="496"/>
      <c r="O543" s="226"/>
      <c r="P543" s="156"/>
      <c r="Q543" s="479"/>
      <c r="R543" s="41"/>
      <c r="S543" s="41"/>
      <c r="T543" s="468"/>
      <c r="U543" s="468"/>
      <c r="V543" s="468"/>
      <c r="W543" s="468"/>
      <c r="X543" s="468"/>
      <c r="Y543" s="468"/>
      <c r="Z543" s="468"/>
      <c r="AA543" s="468"/>
      <c r="AB543" s="468"/>
      <c r="AC543" s="468"/>
      <c r="AD543" s="468"/>
      <c r="AE543" s="468"/>
      <c r="AF543" s="468"/>
      <c r="AG543" s="468"/>
      <c r="AH543" s="468"/>
      <c r="AI543" s="468"/>
      <c r="AJ543" s="468"/>
      <c r="AK543" s="468"/>
      <c r="AL543" s="468"/>
      <c r="AM543" s="468"/>
      <c r="AN543" s="468"/>
      <c r="AO543" s="468"/>
      <c r="AP543" s="468"/>
    </row>
    <row r="544">
      <c r="A544" s="120">
        <v>233.0</v>
      </c>
      <c r="B544" s="154" t="s">
        <v>4381</v>
      </c>
      <c r="C544" s="738" t="s">
        <v>3050</v>
      </c>
      <c r="D544" s="711" t="s">
        <v>4364</v>
      </c>
      <c r="E544" s="35" t="s">
        <v>4143</v>
      </c>
      <c r="F544" s="468"/>
      <c r="G544" s="532" t="s">
        <v>2875</v>
      </c>
      <c r="H544" s="532" t="s">
        <v>2875</v>
      </c>
      <c r="I544" s="532" t="s">
        <v>2875</v>
      </c>
      <c r="J544" s="532" t="s">
        <v>2875</v>
      </c>
      <c r="K544" s="532" t="s">
        <v>2875</v>
      </c>
      <c r="L544" s="532" t="s">
        <v>2875</v>
      </c>
      <c r="M544" s="532" t="s">
        <v>2875</v>
      </c>
      <c r="N544" s="496"/>
      <c r="O544" s="226"/>
      <c r="P544" s="156"/>
      <c r="Q544" s="479"/>
      <c r="R544" s="41"/>
      <c r="S544" s="41"/>
      <c r="T544" s="468"/>
      <c r="U544" s="468"/>
      <c r="V544" s="468"/>
      <c r="W544" s="468"/>
      <c r="X544" s="468"/>
      <c r="Y544" s="468"/>
      <c r="Z544" s="468"/>
      <c r="AA544" s="468"/>
      <c r="AB544" s="468"/>
      <c r="AC544" s="468"/>
      <c r="AD544" s="468"/>
      <c r="AE544" s="468"/>
      <c r="AF544" s="468"/>
      <c r="AG544" s="468"/>
      <c r="AH544" s="468"/>
      <c r="AI544" s="468"/>
      <c r="AJ544" s="468"/>
      <c r="AK544" s="468"/>
      <c r="AL544" s="468"/>
      <c r="AM544" s="468"/>
      <c r="AN544" s="468"/>
      <c r="AO544" s="468"/>
      <c r="AP544" s="468"/>
    </row>
    <row r="545">
      <c r="A545" s="227">
        <v>234.0</v>
      </c>
      <c r="B545" s="154" t="s">
        <v>821</v>
      </c>
      <c r="C545" s="738" t="s">
        <v>3050</v>
      </c>
      <c r="D545" s="428">
        <v>6380000.0</v>
      </c>
      <c r="E545" s="35" t="s">
        <v>4143</v>
      </c>
      <c r="F545" s="468"/>
      <c r="G545" s="532" t="s">
        <v>2875</v>
      </c>
      <c r="H545" s="532" t="s">
        <v>2875</v>
      </c>
      <c r="I545" s="532" t="s">
        <v>2875</v>
      </c>
      <c r="J545" s="532" t="s">
        <v>2875</v>
      </c>
      <c r="K545" s="532" t="s">
        <v>2875</v>
      </c>
      <c r="L545" s="532" t="s">
        <v>2875</v>
      </c>
      <c r="M545" s="532" t="s">
        <v>2875</v>
      </c>
      <c r="N545" s="496"/>
      <c r="O545" s="226"/>
      <c r="P545" s="158" t="s">
        <v>4343</v>
      </c>
      <c r="Q545" s="479"/>
      <c r="R545" s="41"/>
      <c r="S545" s="41"/>
      <c r="T545" s="468"/>
      <c r="U545" s="468"/>
      <c r="V545" s="468"/>
      <c r="W545" s="468"/>
      <c r="X545" s="468"/>
      <c r="Y545" s="468"/>
      <c r="Z545" s="468"/>
      <c r="AA545" s="468"/>
      <c r="AB545" s="468"/>
      <c r="AC545" s="468"/>
      <c r="AD545" s="468"/>
      <c r="AE545" s="468"/>
      <c r="AF545" s="468"/>
      <c r="AG545" s="468"/>
      <c r="AH545" s="468"/>
      <c r="AI545" s="468"/>
      <c r="AJ545" s="468"/>
      <c r="AK545" s="468"/>
      <c r="AL545" s="468"/>
      <c r="AM545" s="468"/>
      <c r="AN545" s="468"/>
      <c r="AO545" s="468"/>
      <c r="AP545" s="468"/>
    </row>
    <row r="546">
      <c r="A546" s="120">
        <v>235.0</v>
      </c>
      <c r="B546" s="154" t="s">
        <v>4383</v>
      </c>
      <c r="C546" s="692" t="s">
        <v>2992</v>
      </c>
      <c r="D546" s="428">
        <v>6380000.0</v>
      </c>
      <c r="E546" s="35" t="s">
        <v>4143</v>
      </c>
      <c r="F546" s="468"/>
      <c r="G546" s="532" t="s">
        <v>2875</v>
      </c>
      <c r="H546" s="532" t="s">
        <v>2875</v>
      </c>
      <c r="I546" s="532" t="s">
        <v>2875</v>
      </c>
      <c r="J546" s="532" t="s">
        <v>2875</v>
      </c>
      <c r="K546" s="532" t="s">
        <v>2875</v>
      </c>
      <c r="L546" s="532" t="s">
        <v>2875</v>
      </c>
      <c r="M546" s="532" t="s">
        <v>2875</v>
      </c>
      <c r="N546" s="496"/>
      <c r="O546" s="226"/>
      <c r="P546" s="156"/>
      <c r="Q546" s="479"/>
      <c r="R546" s="41"/>
      <c r="S546" s="41"/>
      <c r="T546" s="468"/>
      <c r="U546" s="468"/>
      <c r="V546" s="468"/>
      <c r="W546" s="468"/>
      <c r="X546" s="468"/>
      <c r="Y546" s="468"/>
      <c r="Z546" s="468"/>
      <c r="AA546" s="468"/>
      <c r="AB546" s="468"/>
      <c r="AC546" s="468"/>
      <c r="AD546" s="468"/>
      <c r="AE546" s="468"/>
      <c r="AF546" s="468"/>
      <c r="AG546" s="468"/>
      <c r="AH546" s="468"/>
      <c r="AI546" s="468"/>
      <c r="AJ546" s="468"/>
      <c r="AK546" s="468"/>
      <c r="AL546" s="468"/>
      <c r="AM546" s="468"/>
      <c r="AN546" s="468"/>
      <c r="AO546" s="468"/>
      <c r="AP546" s="468"/>
    </row>
    <row r="547">
      <c r="A547" s="227">
        <v>236.0</v>
      </c>
      <c r="B547" s="572" t="s">
        <v>4384</v>
      </c>
      <c r="C547" s="885" t="s">
        <v>4150</v>
      </c>
      <c r="D547" s="587">
        <v>4580000.0</v>
      </c>
      <c r="E547" s="120" t="s">
        <v>4337</v>
      </c>
      <c r="F547" s="468"/>
      <c r="G547" s="532" t="s">
        <v>2875</v>
      </c>
      <c r="H547" s="532" t="s">
        <v>2875</v>
      </c>
      <c r="I547" s="532" t="s">
        <v>2875</v>
      </c>
      <c r="J547" s="532" t="s">
        <v>2875</v>
      </c>
      <c r="K547" s="532" t="s">
        <v>2875</v>
      </c>
      <c r="L547" s="532" t="s">
        <v>2875</v>
      </c>
      <c r="M547" s="532" t="s">
        <v>2875</v>
      </c>
      <c r="N547" s="496"/>
      <c r="O547" s="226"/>
      <c r="P547" s="158" t="s">
        <v>4343</v>
      </c>
      <c r="Q547" s="479"/>
      <c r="R547" s="41"/>
      <c r="S547" s="41"/>
      <c r="T547" s="468"/>
      <c r="U547" s="468"/>
      <c r="V547" s="468"/>
      <c r="W547" s="468"/>
      <c r="X547" s="468"/>
      <c r="Y547" s="468"/>
      <c r="Z547" s="468"/>
      <c r="AA547" s="468"/>
      <c r="AB547" s="468"/>
      <c r="AC547" s="468"/>
      <c r="AD547" s="468"/>
      <c r="AE547" s="468"/>
      <c r="AF547" s="468"/>
      <c r="AG547" s="468"/>
      <c r="AH547" s="468"/>
      <c r="AI547" s="468"/>
      <c r="AJ547" s="468"/>
      <c r="AK547" s="468"/>
      <c r="AL547" s="468"/>
      <c r="AM547" s="468"/>
      <c r="AN547" s="468"/>
      <c r="AO547" s="468"/>
      <c r="AP547" s="468"/>
    </row>
    <row r="548">
      <c r="A548" s="120">
        <v>237.0</v>
      </c>
      <c r="B548" s="154" t="s">
        <v>4385</v>
      </c>
      <c r="C548" s="738" t="s">
        <v>3050</v>
      </c>
      <c r="D548" s="428">
        <v>5480000.0</v>
      </c>
      <c r="E548" s="35" t="s">
        <v>4266</v>
      </c>
      <c r="F548" s="468"/>
      <c r="G548" s="532" t="s">
        <v>2875</v>
      </c>
      <c r="H548" s="532" t="s">
        <v>2875</v>
      </c>
      <c r="I548" s="532" t="s">
        <v>2875</v>
      </c>
      <c r="J548" s="532" t="s">
        <v>2875</v>
      </c>
      <c r="K548" s="532" t="s">
        <v>2875</v>
      </c>
      <c r="L548" s="532" t="s">
        <v>2875</v>
      </c>
      <c r="M548" s="532" t="s">
        <v>2875</v>
      </c>
      <c r="N548" s="496"/>
      <c r="O548" s="226"/>
      <c r="P548" s="156"/>
      <c r="Q548" s="479"/>
      <c r="R548" s="41"/>
      <c r="S548" s="41"/>
      <c r="T548" s="468"/>
      <c r="U548" s="468"/>
      <c r="V548" s="468"/>
      <c r="W548" s="468"/>
      <c r="X548" s="468"/>
      <c r="Y548" s="468"/>
      <c r="Z548" s="468"/>
      <c r="AA548" s="468"/>
      <c r="AB548" s="468"/>
      <c r="AC548" s="468"/>
      <c r="AD548" s="468"/>
      <c r="AE548" s="468"/>
      <c r="AF548" s="468"/>
      <c r="AG548" s="468"/>
      <c r="AH548" s="468"/>
      <c r="AI548" s="468"/>
      <c r="AJ548" s="468"/>
      <c r="AK548" s="468"/>
      <c r="AL548" s="468"/>
      <c r="AM548" s="468"/>
      <c r="AN548" s="468"/>
      <c r="AO548" s="468"/>
      <c r="AP548" s="468"/>
    </row>
    <row r="549">
      <c r="A549" s="227">
        <v>238.0</v>
      </c>
      <c r="B549" s="707" t="s">
        <v>859</v>
      </c>
      <c r="C549" s="747" t="s">
        <v>3050</v>
      </c>
      <c r="D549" s="587">
        <v>6380000.0</v>
      </c>
      <c r="E549" s="156" t="s">
        <v>4143</v>
      </c>
      <c r="F549" s="474"/>
      <c r="G549" s="535" t="s">
        <v>3907</v>
      </c>
      <c r="H549" s="535" t="s">
        <v>3907</v>
      </c>
      <c r="I549" s="535" t="s">
        <v>3907</v>
      </c>
      <c r="J549" s="535" t="s">
        <v>3907</v>
      </c>
      <c r="K549" s="120"/>
      <c r="L549" s="535" t="s">
        <v>3907</v>
      </c>
      <c r="M549" s="535" t="s">
        <v>4096</v>
      </c>
      <c r="N549" s="496"/>
      <c r="O549" s="178" t="s">
        <v>4386</v>
      </c>
      <c r="P549" s="158" t="s">
        <v>2899</v>
      </c>
      <c r="Q549" s="479"/>
      <c r="R549" s="84"/>
      <c r="S549" s="84"/>
      <c r="T549" s="474"/>
      <c r="U549" s="474"/>
      <c r="V549" s="474"/>
      <c r="W549" s="474"/>
      <c r="X549" s="474"/>
      <c r="Y549" s="474"/>
      <c r="Z549" s="474"/>
      <c r="AA549" s="474"/>
      <c r="AB549" s="474"/>
      <c r="AC549" s="474"/>
      <c r="AD549" s="474"/>
      <c r="AE549" s="474"/>
      <c r="AF549" s="474"/>
      <c r="AG549" s="474"/>
      <c r="AH549" s="474"/>
      <c r="AI549" s="474"/>
      <c r="AJ549" s="474"/>
      <c r="AK549" s="474"/>
      <c r="AL549" s="474"/>
      <c r="AM549" s="474"/>
      <c r="AN549" s="474"/>
      <c r="AO549" s="474"/>
      <c r="AP549" s="474"/>
    </row>
    <row r="550">
      <c r="A550" s="120">
        <v>239.0</v>
      </c>
      <c r="B550" s="154" t="s">
        <v>873</v>
      </c>
      <c r="C550" s="738" t="s">
        <v>3050</v>
      </c>
      <c r="D550" s="428">
        <v>6380000.0</v>
      </c>
      <c r="E550" s="35" t="s">
        <v>4143</v>
      </c>
      <c r="F550" s="468"/>
      <c r="G550" s="532" t="s">
        <v>2875</v>
      </c>
      <c r="H550" s="532" t="s">
        <v>2875</v>
      </c>
      <c r="I550" s="532" t="s">
        <v>2875</v>
      </c>
      <c r="J550" s="532" t="s">
        <v>2875</v>
      </c>
      <c r="K550" s="532" t="s">
        <v>2875</v>
      </c>
      <c r="L550" s="532" t="s">
        <v>2875</v>
      </c>
      <c r="M550" s="532" t="s">
        <v>2875</v>
      </c>
      <c r="N550" s="496"/>
      <c r="O550" s="226"/>
      <c r="P550" s="156"/>
      <c r="Q550" s="479"/>
      <c r="R550" s="41"/>
      <c r="S550" s="41"/>
      <c r="T550" s="468"/>
      <c r="U550" s="468"/>
      <c r="V550" s="468"/>
      <c r="W550" s="468"/>
      <c r="X550" s="468"/>
      <c r="Y550" s="468"/>
      <c r="Z550" s="468"/>
      <c r="AA550" s="468"/>
      <c r="AB550" s="468"/>
      <c r="AC550" s="468"/>
      <c r="AD550" s="468"/>
      <c r="AE550" s="468"/>
      <c r="AF550" s="468"/>
      <c r="AG550" s="468"/>
      <c r="AH550" s="468"/>
      <c r="AI550" s="468"/>
      <c r="AJ550" s="468"/>
      <c r="AK550" s="468"/>
      <c r="AL550" s="468"/>
      <c r="AM550" s="468"/>
      <c r="AN550" s="468"/>
      <c r="AO550" s="468"/>
      <c r="AP550" s="468"/>
    </row>
    <row r="551">
      <c r="A551" s="227">
        <v>240.0</v>
      </c>
      <c r="B551" s="154" t="s">
        <v>846</v>
      </c>
      <c r="C551" s="426" t="s">
        <v>104</v>
      </c>
      <c r="D551" s="428">
        <v>6380000.0</v>
      </c>
      <c r="E551" s="35" t="s">
        <v>4143</v>
      </c>
      <c r="F551" s="468"/>
      <c r="G551" s="532" t="s">
        <v>2875</v>
      </c>
      <c r="H551" s="532" t="s">
        <v>2875</v>
      </c>
      <c r="I551" s="532" t="s">
        <v>2875</v>
      </c>
      <c r="J551" s="532" t="s">
        <v>2875</v>
      </c>
      <c r="K551" s="532" t="s">
        <v>2875</v>
      </c>
      <c r="L551" s="532" t="s">
        <v>2875</v>
      </c>
      <c r="M551" s="532" t="s">
        <v>2875</v>
      </c>
      <c r="N551" s="496"/>
      <c r="O551" s="226"/>
      <c r="P551" s="156"/>
      <c r="Q551" s="479"/>
      <c r="R551" s="41"/>
      <c r="S551" s="41"/>
      <c r="T551" s="468"/>
      <c r="U551" s="468"/>
      <c r="V551" s="468"/>
      <c r="W551" s="468"/>
      <c r="X551" s="468"/>
      <c r="Y551" s="468"/>
      <c r="Z551" s="468"/>
      <c r="AA551" s="468"/>
      <c r="AB551" s="468"/>
      <c r="AC551" s="468"/>
      <c r="AD551" s="468"/>
      <c r="AE551" s="468"/>
      <c r="AF551" s="468"/>
      <c r="AG551" s="468"/>
      <c r="AH551" s="468"/>
      <c r="AI551" s="468"/>
      <c r="AJ551" s="468"/>
      <c r="AK551" s="468"/>
      <c r="AL551" s="468"/>
      <c r="AM551" s="468"/>
      <c r="AN551" s="468"/>
      <c r="AO551" s="468"/>
      <c r="AP551" s="468"/>
    </row>
    <row r="552">
      <c r="A552" s="120">
        <v>241.0</v>
      </c>
      <c r="B552" s="716" t="s">
        <v>4387</v>
      </c>
      <c r="C552" s="738" t="s">
        <v>3050</v>
      </c>
      <c r="D552" s="428">
        <v>6380000.0</v>
      </c>
      <c r="E552" s="35" t="s">
        <v>4143</v>
      </c>
      <c r="F552" s="468"/>
      <c r="G552" s="535" t="s">
        <v>3907</v>
      </c>
      <c r="H552" s="535" t="s">
        <v>3907</v>
      </c>
      <c r="I552" s="496"/>
      <c r="J552" s="535" t="s">
        <v>4086</v>
      </c>
      <c r="K552" s="496"/>
      <c r="L552" s="535" t="s">
        <v>3907</v>
      </c>
      <c r="M552" s="535" t="s">
        <v>4096</v>
      </c>
      <c r="N552" s="496"/>
      <c r="O552" s="226"/>
      <c r="P552" s="158" t="s">
        <v>4388</v>
      </c>
      <c r="Q552" s="479"/>
      <c r="R552" s="41"/>
      <c r="S552" s="41"/>
      <c r="T552" s="468"/>
      <c r="U552" s="468"/>
      <c r="V552" s="468"/>
      <c r="W552" s="468"/>
      <c r="X552" s="468"/>
      <c r="Y552" s="468"/>
      <c r="Z552" s="468"/>
      <c r="AA552" s="468"/>
      <c r="AB552" s="468"/>
      <c r="AC552" s="468"/>
      <c r="AD552" s="468"/>
      <c r="AE552" s="468"/>
      <c r="AF552" s="468"/>
      <c r="AG552" s="468"/>
      <c r="AH552" s="468"/>
      <c r="AI552" s="468"/>
      <c r="AJ552" s="468"/>
      <c r="AK552" s="468"/>
      <c r="AL552" s="468"/>
      <c r="AM552" s="468"/>
      <c r="AN552" s="468"/>
      <c r="AO552" s="468"/>
      <c r="AP552" s="468"/>
    </row>
    <row r="553">
      <c r="A553" s="227">
        <v>242.0</v>
      </c>
      <c r="B553" s="154" t="s">
        <v>875</v>
      </c>
      <c r="C553" s="732" t="s">
        <v>4150</v>
      </c>
      <c r="D553" s="428">
        <v>4580000.0</v>
      </c>
      <c r="E553" s="426" t="s">
        <v>4337</v>
      </c>
      <c r="F553" s="468"/>
      <c r="G553" s="532" t="s">
        <v>2875</v>
      </c>
      <c r="H553" s="532" t="s">
        <v>2875</v>
      </c>
      <c r="I553" s="532" t="s">
        <v>2875</v>
      </c>
      <c r="J553" s="532" t="s">
        <v>2875</v>
      </c>
      <c r="K553" s="532" t="s">
        <v>2875</v>
      </c>
      <c r="L553" s="532" t="s">
        <v>2875</v>
      </c>
      <c r="M553" s="532" t="s">
        <v>2875</v>
      </c>
      <c r="N553" s="496"/>
      <c r="O553" s="226"/>
      <c r="P553" s="156"/>
      <c r="Q553" s="479"/>
      <c r="R553" s="41"/>
      <c r="S553" s="41"/>
      <c r="T553" s="468"/>
      <c r="U553" s="468"/>
      <c r="V553" s="468"/>
      <c r="W553" s="468"/>
      <c r="X553" s="468"/>
      <c r="Y553" s="468"/>
      <c r="Z553" s="468"/>
      <c r="AA553" s="468"/>
      <c r="AB553" s="468"/>
      <c r="AC553" s="468"/>
      <c r="AD553" s="468"/>
      <c r="AE553" s="468"/>
      <c r="AF553" s="468"/>
      <c r="AG553" s="468"/>
      <c r="AH553" s="468"/>
      <c r="AI553" s="468"/>
      <c r="AJ553" s="468"/>
      <c r="AK553" s="468"/>
      <c r="AL553" s="468"/>
      <c r="AM553" s="468"/>
      <c r="AN553" s="468"/>
      <c r="AO553" s="468"/>
      <c r="AP553" s="468"/>
    </row>
    <row r="554">
      <c r="A554" s="120">
        <v>243.0</v>
      </c>
      <c r="B554" s="866" t="s">
        <v>4389</v>
      </c>
      <c r="C554" s="692" t="s">
        <v>2992</v>
      </c>
      <c r="D554" s="428">
        <v>6380000.0</v>
      </c>
      <c r="E554" s="35" t="s">
        <v>4143</v>
      </c>
      <c r="F554" s="468"/>
      <c r="G554" s="535" t="s">
        <v>3907</v>
      </c>
      <c r="H554" s="226"/>
      <c r="I554" s="535" t="s">
        <v>3907</v>
      </c>
      <c r="J554" s="226"/>
      <c r="K554" s="535" t="s">
        <v>3907</v>
      </c>
      <c r="L554" s="535" t="s">
        <v>3907</v>
      </c>
      <c r="M554" s="535" t="s">
        <v>4096</v>
      </c>
      <c r="N554" s="496"/>
      <c r="O554" s="226"/>
      <c r="P554" s="158" t="s">
        <v>2899</v>
      </c>
      <c r="Q554" s="479"/>
      <c r="R554" s="41"/>
      <c r="S554" s="41"/>
      <c r="T554" s="468"/>
      <c r="U554" s="468"/>
      <c r="V554" s="468"/>
      <c r="W554" s="468"/>
      <c r="X554" s="468"/>
      <c r="Y554" s="468"/>
      <c r="Z554" s="468"/>
      <c r="AA554" s="468"/>
      <c r="AB554" s="468"/>
      <c r="AC554" s="468"/>
      <c r="AD554" s="468"/>
      <c r="AE554" s="468"/>
      <c r="AF554" s="468"/>
      <c r="AG554" s="468"/>
      <c r="AH554" s="468"/>
      <c r="AI554" s="468"/>
      <c r="AJ554" s="468"/>
      <c r="AK554" s="468"/>
      <c r="AL554" s="468"/>
      <c r="AM554" s="468"/>
      <c r="AN554" s="468"/>
      <c r="AO554" s="468"/>
      <c r="AP554" s="468"/>
    </row>
    <row r="555">
      <c r="A555" s="227">
        <v>244.0</v>
      </c>
      <c r="B555" s="866" t="s">
        <v>848</v>
      </c>
      <c r="C555" s="692" t="s">
        <v>2992</v>
      </c>
      <c r="D555" s="428">
        <v>6380000.0</v>
      </c>
      <c r="E555" s="35" t="s">
        <v>4143</v>
      </c>
      <c r="F555" s="468"/>
      <c r="G555" s="535" t="s">
        <v>3907</v>
      </c>
      <c r="H555" s="226"/>
      <c r="I555" s="535" t="s">
        <v>3907</v>
      </c>
      <c r="J555" s="226"/>
      <c r="K555" s="535" t="s">
        <v>3907</v>
      </c>
      <c r="L555" s="535" t="s">
        <v>3907</v>
      </c>
      <c r="M555" s="535" t="s">
        <v>4096</v>
      </c>
      <c r="N555" s="496"/>
      <c r="O555" s="178" t="s">
        <v>4390</v>
      </c>
      <c r="P555" s="158" t="s">
        <v>2899</v>
      </c>
      <c r="Q555" s="479"/>
      <c r="R555" s="41"/>
      <c r="S555" s="41"/>
      <c r="T555" s="468"/>
      <c r="U555" s="468"/>
      <c r="V555" s="468"/>
      <c r="W555" s="468"/>
      <c r="X555" s="468"/>
      <c r="Y555" s="468"/>
      <c r="Z555" s="468"/>
      <c r="AA555" s="468"/>
      <c r="AB555" s="468"/>
      <c r="AC555" s="468"/>
      <c r="AD555" s="468"/>
      <c r="AE555" s="468"/>
      <c r="AF555" s="468"/>
      <c r="AG555" s="468"/>
      <c r="AH555" s="468"/>
      <c r="AI555" s="468"/>
      <c r="AJ555" s="468"/>
      <c r="AK555" s="468"/>
      <c r="AL555" s="468"/>
      <c r="AM555" s="468"/>
      <c r="AN555" s="468"/>
      <c r="AO555" s="468"/>
      <c r="AP555" s="468"/>
    </row>
    <row r="556">
      <c r="A556" s="120">
        <v>245.0</v>
      </c>
      <c r="B556" s="423" t="s">
        <v>781</v>
      </c>
      <c r="C556" s="732" t="s">
        <v>4150</v>
      </c>
      <c r="D556" s="428">
        <v>4580000.0</v>
      </c>
      <c r="E556" s="426" t="s">
        <v>4337</v>
      </c>
      <c r="F556" s="468"/>
      <c r="G556" s="532" t="s">
        <v>2875</v>
      </c>
      <c r="H556" s="532" t="s">
        <v>2875</v>
      </c>
      <c r="I556" s="532" t="s">
        <v>2875</v>
      </c>
      <c r="J556" s="532" t="s">
        <v>2875</v>
      </c>
      <c r="K556" s="532" t="s">
        <v>2875</v>
      </c>
      <c r="L556" s="532" t="s">
        <v>2875</v>
      </c>
      <c r="M556" s="532" t="s">
        <v>2875</v>
      </c>
      <c r="N556" s="496"/>
      <c r="O556" s="226"/>
      <c r="P556" s="158" t="s">
        <v>4391</v>
      </c>
      <c r="Q556" s="479"/>
      <c r="R556" s="41"/>
      <c r="S556" s="41"/>
      <c r="T556" s="468"/>
      <c r="U556" s="468"/>
      <c r="V556" s="468"/>
      <c r="W556" s="468"/>
      <c r="X556" s="468"/>
      <c r="Y556" s="468"/>
      <c r="Z556" s="468"/>
      <c r="AA556" s="468"/>
      <c r="AB556" s="468"/>
      <c r="AC556" s="468"/>
      <c r="AD556" s="468"/>
      <c r="AE556" s="468"/>
      <c r="AF556" s="468"/>
      <c r="AG556" s="468"/>
      <c r="AH556" s="468"/>
      <c r="AI556" s="468"/>
      <c r="AJ556" s="468"/>
      <c r="AK556" s="468"/>
      <c r="AL556" s="468"/>
      <c r="AM556" s="468"/>
      <c r="AN556" s="468"/>
      <c r="AO556" s="468"/>
      <c r="AP556" s="468"/>
    </row>
    <row r="557">
      <c r="A557" s="227">
        <v>246.0</v>
      </c>
      <c r="B557" s="716" t="s">
        <v>857</v>
      </c>
      <c r="C557" s="559" t="s">
        <v>2940</v>
      </c>
      <c r="D557" s="734">
        <v>6380000.0</v>
      </c>
      <c r="E557" s="35" t="s">
        <v>4143</v>
      </c>
      <c r="F557" s="468"/>
      <c r="G557" s="532" t="s">
        <v>2875</v>
      </c>
      <c r="H557" s="535" t="s">
        <v>4392</v>
      </c>
      <c r="I557" s="496"/>
      <c r="J557" s="535" t="s">
        <v>4086</v>
      </c>
      <c r="K557" s="496"/>
      <c r="L557" s="535" t="s">
        <v>3907</v>
      </c>
      <c r="M557" s="535" t="s">
        <v>4096</v>
      </c>
      <c r="N557" s="496"/>
      <c r="O557" s="178" t="s">
        <v>4394</v>
      </c>
      <c r="P557" s="158" t="s">
        <v>4395</v>
      </c>
      <c r="Q557" s="479"/>
      <c r="R557" s="41"/>
      <c r="S557" s="41"/>
      <c r="T557" s="468"/>
      <c r="U557" s="468"/>
      <c r="V557" s="468"/>
      <c r="W557" s="468"/>
      <c r="X557" s="468"/>
      <c r="Y557" s="468"/>
      <c r="Z557" s="468"/>
      <c r="AA557" s="468"/>
      <c r="AB557" s="468"/>
      <c r="AC557" s="468"/>
      <c r="AD557" s="468"/>
      <c r="AE557" s="468"/>
      <c r="AF557" s="468"/>
      <c r="AG557" s="468"/>
      <c r="AH557" s="468"/>
      <c r="AI557" s="468"/>
      <c r="AJ557" s="468"/>
      <c r="AK557" s="468"/>
      <c r="AL557" s="468"/>
      <c r="AM557" s="468"/>
      <c r="AN557" s="468"/>
      <c r="AO557" s="468"/>
      <c r="AP557" s="468"/>
    </row>
    <row r="558">
      <c r="A558" s="120">
        <v>247.0</v>
      </c>
      <c r="B558" s="423" t="s">
        <v>4396</v>
      </c>
      <c r="C558" s="738" t="s">
        <v>3050</v>
      </c>
      <c r="D558" s="428">
        <v>6380000.0</v>
      </c>
      <c r="E558" s="35" t="s">
        <v>4143</v>
      </c>
      <c r="F558" s="468"/>
      <c r="G558" s="535" t="s">
        <v>3907</v>
      </c>
      <c r="H558" s="535" t="s">
        <v>3907</v>
      </c>
      <c r="I558" s="496"/>
      <c r="J558" s="535" t="s">
        <v>4086</v>
      </c>
      <c r="K558" s="496"/>
      <c r="L558" s="535" t="s">
        <v>3907</v>
      </c>
      <c r="M558" s="535" t="s">
        <v>4096</v>
      </c>
      <c r="N558" s="496"/>
      <c r="O558" s="178" t="s">
        <v>4397</v>
      </c>
      <c r="P558" s="158" t="s">
        <v>2899</v>
      </c>
      <c r="Q558" s="479"/>
      <c r="R558" s="41"/>
      <c r="S558" s="41"/>
      <c r="T558" s="468"/>
      <c r="U558" s="468"/>
      <c r="V558" s="468"/>
      <c r="W558" s="468"/>
      <c r="X558" s="468"/>
      <c r="Y558" s="468"/>
      <c r="Z558" s="468"/>
      <c r="AA558" s="468"/>
      <c r="AB558" s="468"/>
      <c r="AC558" s="468"/>
      <c r="AD558" s="468"/>
      <c r="AE558" s="468"/>
      <c r="AF558" s="468"/>
      <c r="AG558" s="468"/>
      <c r="AH558" s="468"/>
      <c r="AI558" s="468"/>
      <c r="AJ558" s="468"/>
      <c r="AK558" s="468"/>
      <c r="AL558" s="468"/>
      <c r="AM558" s="468"/>
      <c r="AN558" s="468"/>
      <c r="AO558" s="468"/>
      <c r="AP558" s="468"/>
    </row>
    <row r="559">
      <c r="A559" s="227">
        <v>248.0</v>
      </c>
      <c r="B559" s="423" t="s">
        <v>856</v>
      </c>
      <c r="C559" s="738" t="s">
        <v>3050</v>
      </c>
      <c r="D559" s="428">
        <v>6380000.0</v>
      </c>
      <c r="E559" s="35" t="s">
        <v>4143</v>
      </c>
      <c r="F559" s="468"/>
      <c r="G559" s="532" t="s">
        <v>2875</v>
      </c>
      <c r="H559" s="532" t="s">
        <v>2875</v>
      </c>
      <c r="I559" s="532" t="s">
        <v>2875</v>
      </c>
      <c r="J559" s="532" t="s">
        <v>2875</v>
      </c>
      <c r="K559" s="532" t="s">
        <v>2875</v>
      </c>
      <c r="L559" s="532" t="s">
        <v>2875</v>
      </c>
      <c r="M559" s="532" t="s">
        <v>2875</v>
      </c>
      <c r="N559" s="496"/>
      <c r="O559" s="226"/>
      <c r="P559" s="158" t="s">
        <v>4391</v>
      </c>
      <c r="Q559" s="479"/>
      <c r="R559" s="41"/>
      <c r="S559" s="41"/>
      <c r="T559" s="468"/>
      <c r="U559" s="468"/>
      <c r="V559" s="468"/>
      <c r="W559" s="468"/>
      <c r="X559" s="468"/>
      <c r="Y559" s="468"/>
      <c r="Z559" s="468"/>
      <c r="AA559" s="468"/>
      <c r="AB559" s="468"/>
      <c r="AC559" s="468"/>
      <c r="AD559" s="468"/>
      <c r="AE559" s="468"/>
      <c r="AF559" s="468"/>
      <c r="AG559" s="468"/>
      <c r="AH559" s="468"/>
      <c r="AI559" s="468"/>
      <c r="AJ559" s="468"/>
      <c r="AK559" s="468"/>
      <c r="AL559" s="468"/>
      <c r="AM559" s="468"/>
      <c r="AN559" s="468"/>
      <c r="AO559" s="468"/>
      <c r="AP559" s="468"/>
    </row>
    <row r="560">
      <c r="A560" s="120">
        <v>249.0</v>
      </c>
      <c r="B560" s="423" t="s">
        <v>4398</v>
      </c>
      <c r="C560" s="426" t="s">
        <v>104</v>
      </c>
      <c r="D560" s="428">
        <v>3380000.0</v>
      </c>
      <c r="E560" s="35" t="s">
        <v>4143</v>
      </c>
      <c r="F560" s="468"/>
      <c r="G560" s="532" t="s">
        <v>2875</v>
      </c>
      <c r="H560" s="532" t="s">
        <v>2875</v>
      </c>
      <c r="I560" s="532" t="s">
        <v>2875</v>
      </c>
      <c r="J560" s="532" t="s">
        <v>2875</v>
      </c>
      <c r="K560" s="532" t="s">
        <v>2875</v>
      </c>
      <c r="L560" s="532" t="s">
        <v>2875</v>
      </c>
      <c r="M560" s="532" t="s">
        <v>2875</v>
      </c>
      <c r="N560" s="496"/>
      <c r="O560" s="226"/>
      <c r="P560" s="156"/>
      <c r="Q560" s="479"/>
      <c r="R560" s="41"/>
      <c r="S560" s="41"/>
      <c r="T560" s="468"/>
      <c r="U560" s="468"/>
      <c r="V560" s="468"/>
      <c r="W560" s="468"/>
      <c r="X560" s="468"/>
      <c r="Y560" s="468"/>
      <c r="Z560" s="468"/>
      <c r="AA560" s="468"/>
      <c r="AB560" s="468"/>
      <c r="AC560" s="468"/>
      <c r="AD560" s="468"/>
      <c r="AE560" s="468"/>
      <c r="AF560" s="468"/>
      <c r="AG560" s="468"/>
      <c r="AH560" s="468"/>
      <c r="AI560" s="468"/>
      <c r="AJ560" s="468"/>
      <c r="AK560" s="468"/>
      <c r="AL560" s="468"/>
      <c r="AM560" s="468"/>
      <c r="AN560" s="468"/>
      <c r="AO560" s="468"/>
      <c r="AP560" s="468"/>
    </row>
    <row r="561">
      <c r="A561" s="227">
        <v>250.0</v>
      </c>
      <c r="B561" s="423" t="s">
        <v>4399</v>
      </c>
      <c r="C561" s="732" t="s">
        <v>4150</v>
      </c>
      <c r="D561" s="428">
        <v>4580000.0</v>
      </c>
      <c r="E561" s="426" t="s">
        <v>4337</v>
      </c>
      <c r="F561" s="468"/>
      <c r="G561" s="532" t="s">
        <v>2875</v>
      </c>
      <c r="H561" s="532" t="s">
        <v>2875</v>
      </c>
      <c r="I561" s="532" t="s">
        <v>2875</v>
      </c>
      <c r="J561" s="532" t="s">
        <v>2875</v>
      </c>
      <c r="K561" s="532" t="s">
        <v>2875</v>
      </c>
      <c r="L561" s="532" t="s">
        <v>2875</v>
      </c>
      <c r="M561" s="532" t="s">
        <v>2875</v>
      </c>
      <c r="N561" s="496"/>
      <c r="O561" s="226"/>
      <c r="P561" s="156"/>
      <c r="Q561" s="479"/>
      <c r="R561" s="41"/>
      <c r="S561" s="41"/>
      <c r="T561" s="468"/>
      <c r="U561" s="468"/>
      <c r="V561" s="468"/>
      <c r="W561" s="468"/>
      <c r="X561" s="468"/>
      <c r="Y561" s="468"/>
      <c r="Z561" s="468"/>
      <c r="AA561" s="468"/>
      <c r="AB561" s="468"/>
      <c r="AC561" s="468"/>
      <c r="AD561" s="468"/>
      <c r="AE561" s="468"/>
      <c r="AF561" s="468"/>
      <c r="AG561" s="468"/>
      <c r="AH561" s="468"/>
      <c r="AI561" s="468"/>
      <c r="AJ561" s="468"/>
      <c r="AK561" s="468"/>
      <c r="AL561" s="468"/>
      <c r="AM561" s="468"/>
      <c r="AN561" s="468"/>
      <c r="AO561" s="468"/>
      <c r="AP561" s="468"/>
    </row>
    <row r="562">
      <c r="A562" s="120">
        <v>251.0</v>
      </c>
      <c r="B562" s="423" t="s">
        <v>4400</v>
      </c>
      <c r="C562" s="738" t="s">
        <v>3050</v>
      </c>
      <c r="D562" s="428">
        <v>6380000.0</v>
      </c>
      <c r="E562" s="35" t="s">
        <v>4143</v>
      </c>
      <c r="F562" s="468"/>
      <c r="G562" s="532" t="s">
        <v>2875</v>
      </c>
      <c r="H562" s="532" t="s">
        <v>2875</v>
      </c>
      <c r="I562" s="532" t="s">
        <v>2875</v>
      </c>
      <c r="J562" s="532" t="s">
        <v>2875</v>
      </c>
      <c r="K562" s="532" t="s">
        <v>2875</v>
      </c>
      <c r="L562" s="532" t="s">
        <v>2875</v>
      </c>
      <c r="M562" s="532" t="s">
        <v>2875</v>
      </c>
      <c r="N562" s="496"/>
      <c r="O562" s="226"/>
      <c r="P562" s="156"/>
      <c r="Q562" s="479"/>
      <c r="R562" s="41"/>
      <c r="S562" s="41"/>
      <c r="T562" s="468"/>
      <c r="U562" s="468"/>
      <c r="V562" s="468"/>
      <c r="W562" s="468"/>
      <c r="X562" s="468"/>
      <c r="Y562" s="468"/>
      <c r="Z562" s="468"/>
      <c r="AA562" s="468"/>
      <c r="AB562" s="468"/>
      <c r="AC562" s="468"/>
      <c r="AD562" s="468"/>
      <c r="AE562" s="468"/>
      <c r="AF562" s="468"/>
      <c r="AG562" s="468"/>
      <c r="AH562" s="468"/>
      <c r="AI562" s="468"/>
      <c r="AJ562" s="468"/>
      <c r="AK562" s="468"/>
      <c r="AL562" s="468"/>
      <c r="AM562" s="468"/>
      <c r="AN562" s="468"/>
      <c r="AO562" s="468"/>
      <c r="AP562" s="468"/>
    </row>
    <row r="563">
      <c r="A563" s="227">
        <v>252.0</v>
      </c>
      <c r="B563" s="716" t="s">
        <v>4402</v>
      </c>
      <c r="C563" s="426" t="s">
        <v>104</v>
      </c>
      <c r="D563" s="428">
        <v>6380000.0</v>
      </c>
      <c r="E563" s="35" t="s">
        <v>4143</v>
      </c>
      <c r="F563" s="468"/>
      <c r="G563" s="535" t="s">
        <v>3907</v>
      </c>
      <c r="H563" s="496"/>
      <c r="I563" s="535" t="s">
        <v>3907</v>
      </c>
      <c r="J563" s="496"/>
      <c r="K563" s="535" t="s">
        <v>3907</v>
      </c>
      <c r="L563" s="535" t="s">
        <v>3907</v>
      </c>
      <c r="M563" s="535" t="s">
        <v>4096</v>
      </c>
      <c r="N563" s="496"/>
      <c r="O563" s="226"/>
      <c r="P563" s="158" t="s">
        <v>2899</v>
      </c>
      <c r="Q563" s="479"/>
      <c r="R563" s="41"/>
      <c r="S563" s="41"/>
      <c r="T563" s="468"/>
      <c r="U563" s="468"/>
      <c r="V563" s="468"/>
      <c r="W563" s="468"/>
      <c r="X563" s="468"/>
      <c r="Y563" s="468"/>
      <c r="Z563" s="468"/>
      <c r="AA563" s="468"/>
      <c r="AB563" s="468"/>
      <c r="AC563" s="468"/>
      <c r="AD563" s="468"/>
      <c r="AE563" s="468"/>
      <c r="AF563" s="468"/>
      <c r="AG563" s="468"/>
      <c r="AH563" s="468"/>
      <c r="AI563" s="468"/>
      <c r="AJ563" s="468"/>
      <c r="AK563" s="468"/>
      <c r="AL563" s="468"/>
      <c r="AM563" s="468"/>
      <c r="AN563" s="468"/>
      <c r="AO563" s="468"/>
      <c r="AP563" s="468"/>
    </row>
    <row r="564">
      <c r="A564" s="120">
        <v>253.0</v>
      </c>
      <c r="B564" s="423" t="s">
        <v>877</v>
      </c>
      <c r="C564" s="426" t="s">
        <v>104</v>
      </c>
      <c r="D564" s="428">
        <v>6380000.0</v>
      </c>
      <c r="E564" s="35" t="s">
        <v>4143</v>
      </c>
      <c r="F564" s="468"/>
      <c r="G564" s="532" t="s">
        <v>2875</v>
      </c>
      <c r="H564" s="532" t="s">
        <v>2875</v>
      </c>
      <c r="I564" s="532" t="s">
        <v>2875</v>
      </c>
      <c r="J564" s="532" t="s">
        <v>2875</v>
      </c>
      <c r="K564" s="532" t="s">
        <v>2875</v>
      </c>
      <c r="L564" s="532" t="s">
        <v>2875</v>
      </c>
      <c r="M564" s="532" t="s">
        <v>2875</v>
      </c>
      <c r="N564" s="496"/>
      <c r="O564" s="226"/>
      <c r="P564" s="156"/>
      <c r="Q564" s="479"/>
      <c r="R564" s="41"/>
      <c r="S564" s="41"/>
      <c r="T564" s="468"/>
      <c r="U564" s="468"/>
      <c r="V564" s="468"/>
      <c r="W564" s="468"/>
      <c r="X564" s="468"/>
      <c r="Y564" s="468"/>
      <c r="Z564" s="468"/>
      <c r="AA564" s="468"/>
      <c r="AB564" s="468"/>
      <c r="AC564" s="468"/>
      <c r="AD564" s="468"/>
      <c r="AE564" s="468"/>
      <c r="AF564" s="468"/>
      <c r="AG564" s="468"/>
      <c r="AH564" s="468"/>
      <c r="AI564" s="468"/>
      <c r="AJ564" s="468"/>
      <c r="AK564" s="468"/>
      <c r="AL564" s="468"/>
      <c r="AM564" s="468"/>
      <c r="AN564" s="468"/>
      <c r="AO564" s="468"/>
      <c r="AP564" s="468"/>
    </row>
    <row r="565">
      <c r="A565" s="227">
        <v>254.0</v>
      </c>
      <c r="B565" s="716" t="s">
        <v>4405</v>
      </c>
      <c r="C565" s="426" t="s">
        <v>104</v>
      </c>
      <c r="D565" s="428">
        <v>6380000.0</v>
      </c>
      <c r="E565" s="35" t="s">
        <v>4143</v>
      </c>
      <c r="F565" s="468"/>
      <c r="G565" s="535" t="s">
        <v>3907</v>
      </c>
      <c r="H565" s="535" t="s">
        <v>3907</v>
      </c>
      <c r="I565" s="496"/>
      <c r="J565" s="535" t="s">
        <v>3907</v>
      </c>
      <c r="K565" s="496"/>
      <c r="L565" s="535" t="s">
        <v>3907</v>
      </c>
      <c r="M565" s="535" t="s">
        <v>4096</v>
      </c>
      <c r="N565" s="496"/>
      <c r="O565" s="178" t="s">
        <v>4406</v>
      </c>
      <c r="P565" s="158" t="s">
        <v>2899</v>
      </c>
      <c r="Q565" s="479"/>
      <c r="R565" s="41"/>
      <c r="S565" s="41"/>
      <c r="T565" s="468"/>
      <c r="U565" s="468"/>
      <c r="V565" s="468"/>
      <c r="W565" s="468"/>
      <c r="X565" s="468"/>
      <c r="Y565" s="468"/>
      <c r="Z565" s="468"/>
      <c r="AA565" s="468"/>
      <c r="AB565" s="468"/>
      <c r="AC565" s="468"/>
      <c r="AD565" s="468"/>
      <c r="AE565" s="468"/>
      <c r="AF565" s="468"/>
      <c r="AG565" s="468"/>
      <c r="AH565" s="468"/>
      <c r="AI565" s="468"/>
      <c r="AJ565" s="468"/>
      <c r="AK565" s="468"/>
      <c r="AL565" s="468"/>
      <c r="AM565" s="468"/>
      <c r="AN565" s="468"/>
      <c r="AO565" s="468"/>
      <c r="AP565" s="468"/>
    </row>
    <row r="566">
      <c r="A566" s="120">
        <v>255.0</v>
      </c>
      <c r="B566" s="423" t="s">
        <v>4407</v>
      </c>
      <c r="C566" s="738" t="s">
        <v>3050</v>
      </c>
      <c r="D566" s="428">
        <v>6380000.0</v>
      </c>
      <c r="E566" s="35" t="s">
        <v>4143</v>
      </c>
      <c r="F566" s="468"/>
      <c r="G566" s="532" t="s">
        <v>2875</v>
      </c>
      <c r="H566" s="532" t="s">
        <v>2875</v>
      </c>
      <c r="I566" s="532" t="s">
        <v>2875</v>
      </c>
      <c r="J566" s="532" t="s">
        <v>2875</v>
      </c>
      <c r="K566" s="532" t="s">
        <v>2875</v>
      </c>
      <c r="L566" s="532" t="s">
        <v>2875</v>
      </c>
      <c r="M566" s="532" t="s">
        <v>2875</v>
      </c>
      <c r="N566" s="496"/>
      <c r="O566" s="226"/>
      <c r="P566" s="158" t="s">
        <v>4391</v>
      </c>
      <c r="Q566" s="479"/>
      <c r="R566" s="41"/>
      <c r="S566" s="41"/>
      <c r="T566" s="468"/>
      <c r="U566" s="468"/>
      <c r="V566" s="468"/>
      <c r="W566" s="468"/>
      <c r="X566" s="468"/>
      <c r="Y566" s="468"/>
      <c r="Z566" s="468"/>
      <c r="AA566" s="468"/>
      <c r="AB566" s="468"/>
      <c r="AC566" s="468"/>
      <c r="AD566" s="468"/>
      <c r="AE566" s="468"/>
      <c r="AF566" s="468"/>
      <c r="AG566" s="468"/>
      <c r="AH566" s="468"/>
      <c r="AI566" s="468"/>
      <c r="AJ566" s="468"/>
      <c r="AK566" s="468"/>
      <c r="AL566" s="468"/>
      <c r="AM566" s="468"/>
      <c r="AN566" s="468"/>
      <c r="AO566" s="468"/>
      <c r="AP566" s="468"/>
    </row>
    <row r="567">
      <c r="A567" s="227">
        <v>256.0</v>
      </c>
      <c r="B567" s="423" t="s">
        <v>4408</v>
      </c>
      <c r="C567" s="559" t="s">
        <v>2940</v>
      </c>
      <c r="D567" s="711" t="s">
        <v>4364</v>
      </c>
      <c r="E567" s="35" t="s">
        <v>4143</v>
      </c>
      <c r="F567" s="468"/>
      <c r="G567" s="532" t="s">
        <v>2875</v>
      </c>
      <c r="H567" s="532" t="s">
        <v>2875</v>
      </c>
      <c r="I567" s="532" t="s">
        <v>2875</v>
      </c>
      <c r="J567" s="532" t="s">
        <v>2875</v>
      </c>
      <c r="K567" s="532" t="s">
        <v>2875</v>
      </c>
      <c r="L567" s="532" t="s">
        <v>2875</v>
      </c>
      <c r="M567" s="532" t="s">
        <v>2875</v>
      </c>
      <c r="N567" s="496"/>
      <c r="O567" s="226"/>
      <c r="P567" s="158" t="s">
        <v>4391</v>
      </c>
      <c r="Q567" s="479"/>
      <c r="R567" s="41"/>
      <c r="S567" s="41"/>
      <c r="T567" s="468"/>
      <c r="U567" s="468"/>
      <c r="V567" s="468"/>
      <c r="W567" s="468"/>
      <c r="X567" s="468"/>
      <c r="Y567" s="468"/>
      <c r="Z567" s="468"/>
      <c r="AA567" s="468"/>
      <c r="AB567" s="468"/>
      <c r="AC567" s="468"/>
      <c r="AD567" s="468"/>
      <c r="AE567" s="468"/>
      <c r="AF567" s="468"/>
      <c r="AG567" s="468"/>
      <c r="AH567" s="468"/>
      <c r="AI567" s="468"/>
      <c r="AJ567" s="468"/>
      <c r="AK567" s="468"/>
      <c r="AL567" s="468"/>
      <c r="AM567" s="468"/>
      <c r="AN567" s="468"/>
      <c r="AO567" s="468"/>
      <c r="AP567" s="468"/>
    </row>
    <row r="568">
      <c r="A568" s="120">
        <v>257.0</v>
      </c>
      <c r="B568" s="716" t="s">
        <v>4409</v>
      </c>
      <c r="C568" s="426" t="s">
        <v>104</v>
      </c>
      <c r="D568" s="428">
        <v>3380000.0</v>
      </c>
      <c r="E568" s="35" t="s">
        <v>4143</v>
      </c>
      <c r="F568" s="468"/>
      <c r="G568" s="535" t="s">
        <v>3907</v>
      </c>
      <c r="H568" s="496"/>
      <c r="I568" s="535" t="s">
        <v>3907</v>
      </c>
      <c r="J568" s="496"/>
      <c r="K568" s="535" t="s">
        <v>4086</v>
      </c>
      <c r="L568" s="535" t="s">
        <v>4086</v>
      </c>
      <c r="M568" s="535" t="s">
        <v>4096</v>
      </c>
      <c r="N568" s="496"/>
      <c r="O568" s="178" t="s">
        <v>4410</v>
      </c>
      <c r="P568" s="158" t="s">
        <v>2899</v>
      </c>
      <c r="Q568" s="479"/>
      <c r="R568" s="41"/>
      <c r="S568" s="41"/>
      <c r="T568" s="468"/>
      <c r="U568" s="468"/>
      <c r="V568" s="468"/>
      <c r="W568" s="468"/>
      <c r="X568" s="468"/>
      <c r="Y568" s="468"/>
      <c r="Z568" s="468"/>
      <c r="AA568" s="468"/>
      <c r="AB568" s="468"/>
      <c r="AC568" s="468"/>
      <c r="AD568" s="468"/>
      <c r="AE568" s="468"/>
      <c r="AF568" s="468"/>
      <c r="AG568" s="468"/>
      <c r="AH568" s="468"/>
      <c r="AI568" s="468"/>
      <c r="AJ568" s="468"/>
      <c r="AK568" s="468"/>
      <c r="AL568" s="468"/>
      <c r="AM568" s="468"/>
      <c r="AN568" s="468"/>
      <c r="AO568" s="468"/>
      <c r="AP568" s="468"/>
    </row>
    <row r="569">
      <c r="A569" s="227">
        <v>258.0</v>
      </c>
      <c r="B569" s="423" t="s">
        <v>827</v>
      </c>
      <c r="C569" s="738" t="s">
        <v>3050</v>
      </c>
      <c r="D569" s="428">
        <v>6380000.0</v>
      </c>
      <c r="E569" s="35" t="s">
        <v>4143</v>
      </c>
      <c r="F569" s="468"/>
      <c r="G569" s="532" t="s">
        <v>2875</v>
      </c>
      <c r="H569" s="532" t="s">
        <v>2875</v>
      </c>
      <c r="I569" s="532" t="s">
        <v>2875</v>
      </c>
      <c r="J569" s="532" t="s">
        <v>2875</v>
      </c>
      <c r="K569" s="532" t="s">
        <v>2875</v>
      </c>
      <c r="L569" s="532" t="s">
        <v>2875</v>
      </c>
      <c r="M569" s="532" t="s">
        <v>2875</v>
      </c>
      <c r="N569" s="496"/>
      <c r="O569" s="226"/>
      <c r="P569" s="156"/>
      <c r="Q569" s="479"/>
      <c r="R569" s="41"/>
      <c r="S569" s="41"/>
      <c r="T569" s="468"/>
      <c r="U569" s="468"/>
      <c r="V569" s="468"/>
      <c r="W569" s="468"/>
      <c r="X569" s="468"/>
      <c r="Y569" s="468"/>
      <c r="Z569" s="468"/>
      <c r="AA569" s="468"/>
      <c r="AB569" s="468"/>
      <c r="AC569" s="468"/>
      <c r="AD569" s="468"/>
      <c r="AE569" s="468"/>
      <c r="AF569" s="468"/>
      <c r="AG569" s="468"/>
      <c r="AH569" s="468"/>
      <c r="AI569" s="468"/>
      <c r="AJ569" s="468"/>
      <c r="AK569" s="468"/>
      <c r="AL569" s="468"/>
      <c r="AM569" s="468"/>
      <c r="AN569" s="468"/>
      <c r="AO569" s="468"/>
      <c r="AP569" s="468"/>
    </row>
    <row r="570">
      <c r="A570" s="120">
        <v>259.0</v>
      </c>
      <c r="B570" s="423" t="s">
        <v>823</v>
      </c>
      <c r="C570" s="738" t="s">
        <v>3050</v>
      </c>
      <c r="D570" s="428">
        <v>6380000.0</v>
      </c>
      <c r="E570" s="35" t="s">
        <v>4143</v>
      </c>
      <c r="F570" s="468"/>
      <c r="G570" s="532" t="s">
        <v>2875</v>
      </c>
      <c r="H570" s="532" t="s">
        <v>2875</v>
      </c>
      <c r="I570" s="532" t="s">
        <v>2875</v>
      </c>
      <c r="J570" s="532" t="s">
        <v>2875</v>
      </c>
      <c r="K570" s="532" t="s">
        <v>2875</v>
      </c>
      <c r="L570" s="532" t="s">
        <v>2875</v>
      </c>
      <c r="M570" s="532" t="s">
        <v>2875</v>
      </c>
      <c r="N570" s="496"/>
      <c r="O570" s="226"/>
      <c r="P570" s="158" t="s">
        <v>4391</v>
      </c>
      <c r="Q570" s="479"/>
      <c r="R570" s="41"/>
      <c r="S570" s="41"/>
      <c r="T570" s="468"/>
      <c r="U570" s="468"/>
      <c r="V570" s="468"/>
      <c r="W570" s="468"/>
      <c r="X570" s="468"/>
      <c r="Y570" s="468"/>
      <c r="Z570" s="468"/>
      <c r="AA570" s="468"/>
      <c r="AB570" s="468"/>
      <c r="AC570" s="468"/>
      <c r="AD570" s="468"/>
      <c r="AE570" s="468"/>
      <c r="AF570" s="468"/>
      <c r="AG570" s="468"/>
      <c r="AH570" s="468"/>
      <c r="AI570" s="468"/>
      <c r="AJ570" s="468"/>
      <c r="AK570" s="468"/>
      <c r="AL570" s="468"/>
      <c r="AM570" s="468"/>
      <c r="AN570" s="468"/>
      <c r="AO570" s="468"/>
      <c r="AP570" s="468"/>
    </row>
    <row r="571">
      <c r="A571" s="227">
        <v>260.0</v>
      </c>
      <c r="B571" s="423" t="s">
        <v>4411</v>
      </c>
      <c r="C571" s="732" t="s">
        <v>4150</v>
      </c>
      <c r="D571" s="711" t="s">
        <v>4364</v>
      </c>
      <c r="E571" s="735"/>
      <c r="F571" s="468"/>
      <c r="G571" s="532" t="s">
        <v>2875</v>
      </c>
      <c r="H571" s="532" t="s">
        <v>2875</v>
      </c>
      <c r="I571" s="532" t="s">
        <v>2875</v>
      </c>
      <c r="J571" s="532" t="s">
        <v>2875</v>
      </c>
      <c r="K571" s="532" t="s">
        <v>2875</v>
      </c>
      <c r="L571" s="532" t="s">
        <v>2875</v>
      </c>
      <c r="M571" s="532" t="s">
        <v>2875</v>
      </c>
      <c r="N571" s="496"/>
      <c r="O571" s="226"/>
      <c r="P571" s="156"/>
      <c r="Q571" s="479"/>
      <c r="R571" s="41"/>
      <c r="S571" s="41"/>
      <c r="T571" s="468"/>
      <c r="U571" s="468"/>
      <c r="V571" s="468"/>
      <c r="W571" s="468"/>
      <c r="X571" s="468"/>
      <c r="Y571" s="468"/>
      <c r="Z571" s="468"/>
      <c r="AA571" s="468"/>
      <c r="AB571" s="468"/>
      <c r="AC571" s="468"/>
      <c r="AD571" s="468"/>
      <c r="AE571" s="468"/>
      <c r="AF571" s="468"/>
      <c r="AG571" s="468"/>
      <c r="AH571" s="468"/>
      <c r="AI571" s="468"/>
      <c r="AJ571" s="468"/>
      <c r="AK571" s="468"/>
      <c r="AL571" s="468"/>
      <c r="AM571" s="468"/>
      <c r="AN571" s="468"/>
      <c r="AO571" s="468"/>
      <c r="AP571" s="468"/>
    </row>
    <row r="572">
      <c r="A572" s="120">
        <v>261.0</v>
      </c>
      <c r="B572" s="572" t="s">
        <v>4412</v>
      </c>
      <c r="C572" s="885" t="s">
        <v>4150</v>
      </c>
      <c r="D572" s="516">
        <v>4580000.0</v>
      </c>
      <c r="E572" s="120" t="s">
        <v>4337</v>
      </c>
      <c r="F572" s="474"/>
      <c r="G572" s="532" t="s">
        <v>2875</v>
      </c>
      <c r="H572" s="532" t="s">
        <v>2875</v>
      </c>
      <c r="I572" s="532" t="s">
        <v>2875</v>
      </c>
      <c r="J572" s="532" t="s">
        <v>2875</v>
      </c>
      <c r="K572" s="532" t="s">
        <v>2875</v>
      </c>
      <c r="L572" s="532" t="s">
        <v>2875</v>
      </c>
      <c r="M572" s="532" t="s">
        <v>2875</v>
      </c>
      <c r="N572" s="496"/>
      <c r="O572" s="226"/>
      <c r="P572" s="156"/>
      <c r="Q572" s="479"/>
      <c r="R572" s="84"/>
      <c r="S572" s="84"/>
      <c r="T572" s="474"/>
      <c r="U572" s="474"/>
      <c r="V572" s="474"/>
      <c r="W572" s="474"/>
      <c r="X572" s="474"/>
      <c r="Y572" s="474"/>
      <c r="Z572" s="474"/>
      <c r="AA572" s="474"/>
      <c r="AB572" s="474"/>
      <c r="AC572" s="474"/>
      <c r="AD572" s="474"/>
      <c r="AE572" s="474"/>
      <c r="AF572" s="474"/>
      <c r="AG572" s="474"/>
      <c r="AH572" s="474"/>
      <c r="AI572" s="474"/>
      <c r="AJ572" s="474"/>
      <c r="AK572" s="474"/>
      <c r="AL572" s="474"/>
      <c r="AM572" s="474"/>
      <c r="AN572" s="474"/>
      <c r="AO572" s="474"/>
      <c r="AP572" s="474"/>
    </row>
    <row r="573">
      <c r="A573" s="227">
        <v>262.0</v>
      </c>
      <c r="B573" s="423" t="s">
        <v>879</v>
      </c>
      <c r="C573" s="738" t="s">
        <v>3050</v>
      </c>
      <c r="D573" s="428">
        <v>6380000.0</v>
      </c>
      <c r="E573" s="35" t="s">
        <v>4143</v>
      </c>
      <c r="F573" s="468"/>
      <c r="G573" s="532" t="s">
        <v>2875</v>
      </c>
      <c r="H573" s="532" t="s">
        <v>2875</v>
      </c>
      <c r="I573" s="532" t="s">
        <v>2875</v>
      </c>
      <c r="J573" s="532" t="s">
        <v>2875</v>
      </c>
      <c r="K573" s="532" t="s">
        <v>2875</v>
      </c>
      <c r="L573" s="532" t="s">
        <v>2875</v>
      </c>
      <c r="M573" s="532" t="s">
        <v>2875</v>
      </c>
      <c r="N573" s="496"/>
      <c r="O573" s="226"/>
      <c r="P573" s="156"/>
      <c r="Q573" s="479"/>
      <c r="R573" s="41"/>
      <c r="S573" s="41"/>
      <c r="T573" s="468"/>
      <c r="U573" s="468"/>
      <c r="V573" s="468"/>
      <c r="W573" s="468"/>
      <c r="X573" s="468"/>
      <c r="Y573" s="468"/>
      <c r="Z573" s="468"/>
      <c r="AA573" s="468"/>
      <c r="AB573" s="468"/>
      <c r="AC573" s="468"/>
      <c r="AD573" s="468"/>
      <c r="AE573" s="468"/>
      <c r="AF573" s="468"/>
      <c r="AG573" s="468"/>
      <c r="AH573" s="468"/>
      <c r="AI573" s="468"/>
      <c r="AJ573" s="468"/>
      <c r="AK573" s="468"/>
      <c r="AL573" s="468"/>
      <c r="AM573" s="468"/>
      <c r="AN573" s="468"/>
      <c r="AO573" s="468"/>
      <c r="AP573" s="468"/>
    </row>
    <row r="574">
      <c r="A574" s="120">
        <v>263.0</v>
      </c>
      <c r="B574" s="423" t="s">
        <v>4413</v>
      </c>
      <c r="C574" s="426" t="s">
        <v>104</v>
      </c>
      <c r="D574" s="428">
        <v>6380000.0</v>
      </c>
      <c r="E574" s="35" t="s">
        <v>4143</v>
      </c>
      <c r="F574" s="468"/>
      <c r="G574" s="532" t="s">
        <v>2875</v>
      </c>
      <c r="H574" s="496"/>
      <c r="I574" s="535" t="s">
        <v>3907</v>
      </c>
      <c r="J574" s="532" t="s">
        <v>2875</v>
      </c>
      <c r="K574" s="535" t="s">
        <v>3907</v>
      </c>
      <c r="L574" s="535" t="s">
        <v>3907</v>
      </c>
      <c r="M574" s="535" t="s">
        <v>4096</v>
      </c>
      <c r="N574" s="496"/>
      <c r="O574" s="226"/>
      <c r="P574" s="156"/>
      <c r="Q574" s="479"/>
      <c r="R574" s="41"/>
      <c r="S574" s="41"/>
      <c r="T574" s="468"/>
      <c r="U574" s="468"/>
      <c r="V574" s="468"/>
      <c r="W574" s="468"/>
      <c r="X574" s="468"/>
      <c r="Y574" s="468"/>
      <c r="Z574" s="468"/>
      <c r="AA574" s="468"/>
      <c r="AB574" s="468"/>
      <c r="AC574" s="468"/>
      <c r="AD574" s="468"/>
      <c r="AE574" s="468"/>
      <c r="AF574" s="468"/>
      <c r="AG574" s="468"/>
      <c r="AH574" s="468"/>
      <c r="AI574" s="468"/>
      <c r="AJ574" s="468"/>
      <c r="AK574" s="468"/>
      <c r="AL574" s="468"/>
      <c r="AM574" s="468"/>
      <c r="AN574" s="468"/>
      <c r="AO574" s="468"/>
      <c r="AP574" s="468"/>
    </row>
    <row r="575">
      <c r="A575" s="227">
        <v>264.0</v>
      </c>
      <c r="B575" s="423" t="s">
        <v>4414</v>
      </c>
      <c r="C575" s="692" t="s">
        <v>2992</v>
      </c>
      <c r="D575" s="428">
        <v>6380000.0</v>
      </c>
      <c r="E575" s="35" t="s">
        <v>4143</v>
      </c>
      <c r="F575" s="468"/>
      <c r="G575" s="532" t="s">
        <v>2875</v>
      </c>
      <c r="H575" s="532" t="s">
        <v>2875</v>
      </c>
      <c r="I575" s="532" t="s">
        <v>2875</v>
      </c>
      <c r="J575" s="532" t="s">
        <v>2875</v>
      </c>
      <c r="K575" s="532" t="s">
        <v>2875</v>
      </c>
      <c r="L575" s="532" t="s">
        <v>2875</v>
      </c>
      <c r="M575" s="532" t="s">
        <v>2875</v>
      </c>
      <c r="N575" s="496"/>
      <c r="O575" s="226"/>
      <c r="P575" s="156"/>
      <c r="Q575" s="479"/>
      <c r="R575" s="41"/>
      <c r="S575" s="41"/>
      <c r="T575" s="468"/>
      <c r="U575" s="468"/>
      <c r="V575" s="468"/>
      <c r="W575" s="468"/>
      <c r="X575" s="468"/>
      <c r="Y575" s="468"/>
      <c r="Z575" s="468"/>
      <c r="AA575" s="468"/>
      <c r="AB575" s="468"/>
      <c r="AC575" s="468"/>
      <c r="AD575" s="468"/>
      <c r="AE575" s="468"/>
      <c r="AF575" s="468"/>
      <c r="AG575" s="468"/>
      <c r="AH575" s="468"/>
      <c r="AI575" s="468"/>
      <c r="AJ575" s="468"/>
      <c r="AK575" s="468"/>
      <c r="AL575" s="468"/>
      <c r="AM575" s="468"/>
      <c r="AN575" s="468"/>
      <c r="AO575" s="468"/>
      <c r="AP575" s="468"/>
    </row>
    <row r="576">
      <c r="A576" s="120">
        <v>265.0</v>
      </c>
      <c r="B576" s="423" t="s">
        <v>4415</v>
      </c>
      <c r="C576" s="738" t="s">
        <v>3050</v>
      </c>
      <c r="D576" s="428">
        <v>6380000.0</v>
      </c>
      <c r="E576" s="35" t="s">
        <v>4143</v>
      </c>
      <c r="F576" s="468"/>
      <c r="G576" s="532" t="s">
        <v>2875</v>
      </c>
      <c r="H576" s="532" t="s">
        <v>2875</v>
      </c>
      <c r="I576" s="532" t="s">
        <v>2875</v>
      </c>
      <c r="J576" s="532" t="s">
        <v>2875</v>
      </c>
      <c r="K576" s="532" t="s">
        <v>2875</v>
      </c>
      <c r="L576" s="532" t="s">
        <v>2875</v>
      </c>
      <c r="M576" s="532" t="s">
        <v>2875</v>
      </c>
      <c r="N576" s="496"/>
      <c r="O576" s="226"/>
      <c r="P576" s="156"/>
      <c r="Q576" s="479"/>
      <c r="R576" s="41"/>
      <c r="S576" s="41"/>
      <c r="T576" s="468"/>
      <c r="U576" s="468"/>
      <c r="V576" s="468"/>
      <c r="W576" s="468"/>
      <c r="X576" s="468"/>
      <c r="Y576" s="468"/>
      <c r="Z576" s="468"/>
      <c r="AA576" s="468"/>
      <c r="AB576" s="468"/>
      <c r="AC576" s="468"/>
      <c r="AD576" s="468"/>
      <c r="AE576" s="468"/>
      <c r="AF576" s="468"/>
      <c r="AG576" s="468"/>
      <c r="AH576" s="468"/>
      <c r="AI576" s="468"/>
      <c r="AJ576" s="468"/>
      <c r="AK576" s="468"/>
      <c r="AL576" s="468"/>
      <c r="AM576" s="468"/>
      <c r="AN576" s="468"/>
      <c r="AO576" s="468"/>
      <c r="AP576" s="468"/>
    </row>
    <row r="577">
      <c r="A577" s="227">
        <v>266.0</v>
      </c>
      <c r="B577" s="716" t="s">
        <v>4416</v>
      </c>
      <c r="C577" s="692" t="s">
        <v>2992</v>
      </c>
      <c r="D577" s="711">
        <v>4580000.0</v>
      </c>
      <c r="E577" s="35" t="s">
        <v>4174</v>
      </c>
      <c r="F577" s="468"/>
      <c r="G577" s="535" t="s">
        <v>3907</v>
      </c>
      <c r="H577" s="535" t="s">
        <v>3907</v>
      </c>
      <c r="I577" s="535" t="s">
        <v>3907</v>
      </c>
      <c r="J577" s="535" t="s">
        <v>4086</v>
      </c>
      <c r="K577" s="535" t="s">
        <v>3907</v>
      </c>
      <c r="L577" s="535" t="s">
        <v>3907</v>
      </c>
      <c r="M577" s="535" t="s">
        <v>4096</v>
      </c>
      <c r="N577" s="496"/>
      <c r="O577" s="178" t="s">
        <v>4417</v>
      </c>
      <c r="P577" s="158" t="s">
        <v>2899</v>
      </c>
      <c r="Q577" s="479"/>
      <c r="R577" s="41"/>
      <c r="S577" s="41"/>
      <c r="T577" s="468"/>
      <c r="U577" s="468"/>
      <c r="V577" s="468"/>
      <c r="W577" s="468"/>
      <c r="X577" s="468"/>
      <c r="Y577" s="468"/>
      <c r="Z577" s="468"/>
      <c r="AA577" s="468"/>
      <c r="AB577" s="468"/>
      <c r="AC577" s="468"/>
      <c r="AD577" s="468"/>
      <c r="AE577" s="468"/>
      <c r="AF577" s="468"/>
      <c r="AG577" s="468"/>
      <c r="AH577" s="468"/>
      <c r="AI577" s="468"/>
      <c r="AJ577" s="468"/>
      <c r="AK577" s="468"/>
      <c r="AL577" s="468"/>
      <c r="AM577" s="468"/>
      <c r="AN577" s="468"/>
      <c r="AO577" s="468"/>
      <c r="AP577" s="468"/>
    </row>
    <row r="578">
      <c r="A578" s="120">
        <v>267.0</v>
      </c>
      <c r="B578" s="423" t="s">
        <v>4420</v>
      </c>
      <c r="C578" s="738" t="s">
        <v>3050</v>
      </c>
      <c r="D578" s="711" t="s">
        <v>4364</v>
      </c>
      <c r="E578" s="35" t="s">
        <v>4143</v>
      </c>
      <c r="F578" s="468"/>
      <c r="G578" s="532" t="s">
        <v>2875</v>
      </c>
      <c r="H578" s="532" t="s">
        <v>2875</v>
      </c>
      <c r="I578" s="532" t="s">
        <v>2875</v>
      </c>
      <c r="J578" s="532" t="s">
        <v>2875</v>
      </c>
      <c r="K578" s="532" t="s">
        <v>2875</v>
      </c>
      <c r="L578" s="532" t="s">
        <v>2875</v>
      </c>
      <c r="M578" s="532" t="s">
        <v>2875</v>
      </c>
      <c r="N578" s="496"/>
      <c r="O578" s="226"/>
      <c r="P578" s="156"/>
      <c r="Q578" s="479"/>
      <c r="R578" s="41"/>
      <c r="S578" s="41"/>
      <c r="T578" s="468"/>
      <c r="U578" s="468"/>
      <c r="V578" s="468"/>
      <c r="W578" s="468"/>
      <c r="X578" s="468"/>
      <c r="Y578" s="468"/>
      <c r="Z578" s="468"/>
      <c r="AA578" s="468"/>
      <c r="AB578" s="468"/>
      <c r="AC578" s="468"/>
      <c r="AD578" s="468"/>
      <c r="AE578" s="468"/>
      <c r="AF578" s="468"/>
      <c r="AG578" s="468"/>
      <c r="AH578" s="468"/>
      <c r="AI578" s="468"/>
      <c r="AJ578" s="468"/>
      <c r="AK578" s="468"/>
      <c r="AL578" s="468"/>
      <c r="AM578" s="468"/>
      <c r="AN578" s="468"/>
      <c r="AO578" s="468"/>
      <c r="AP578" s="468"/>
    </row>
    <row r="579">
      <c r="A579" s="227">
        <v>268.0</v>
      </c>
      <c r="B579" s="904" t="s">
        <v>791</v>
      </c>
      <c r="C579" s="426" t="s">
        <v>104</v>
      </c>
      <c r="D579" s="428">
        <v>6380000.0</v>
      </c>
      <c r="E579" s="35" t="s">
        <v>4143</v>
      </c>
      <c r="F579" s="731"/>
      <c r="G579" s="535" t="s">
        <v>3907</v>
      </c>
      <c r="H579" s="496"/>
      <c r="I579" s="535" t="s">
        <v>4086</v>
      </c>
      <c r="J579" s="496"/>
      <c r="K579" s="535" t="s">
        <v>4422</v>
      </c>
      <c r="L579" s="535" t="s">
        <v>4086</v>
      </c>
      <c r="M579" s="227" t="s">
        <v>4096</v>
      </c>
      <c r="N579" s="496"/>
      <c r="O579" s="905" t="s">
        <v>4423</v>
      </c>
      <c r="P579" s="158" t="s">
        <v>2899</v>
      </c>
      <c r="Q579" s="479"/>
      <c r="R579" s="41"/>
      <c r="S579" s="41"/>
      <c r="T579" s="731"/>
      <c r="U579" s="731"/>
      <c r="V579" s="731"/>
      <c r="W579" s="731"/>
      <c r="X579" s="731"/>
      <c r="Y579" s="731"/>
      <c r="Z579" s="731"/>
      <c r="AA579" s="731"/>
      <c r="AB579" s="731"/>
      <c r="AC579" s="731"/>
      <c r="AD579" s="731"/>
      <c r="AE579" s="731"/>
      <c r="AF579" s="731"/>
      <c r="AG579" s="731"/>
      <c r="AH579" s="731"/>
      <c r="AI579" s="731"/>
      <c r="AJ579" s="731"/>
      <c r="AK579" s="731"/>
      <c r="AL579" s="731"/>
      <c r="AM579" s="731"/>
      <c r="AN579" s="731"/>
      <c r="AO579" s="731"/>
      <c r="AP579" s="731"/>
    </row>
    <row r="580">
      <c r="A580" s="120">
        <v>269.0</v>
      </c>
      <c r="B580" s="423" t="s">
        <v>854</v>
      </c>
      <c r="C580" s="738" t="s">
        <v>3050</v>
      </c>
      <c r="D580" s="428">
        <v>6380000.0</v>
      </c>
      <c r="E580" s="35" t="s">
        <v>4143</v>
      </c>
      <c r="F580" s="468"/>
      <c r="G580" s="532" t="s">
        <v>2875</v>
      </c>
      <c r="H580" s="532" t="s">
        <v>2875</v>
      </c>
      <c r="I580" s="532" t="s">
        <v>2875</v>
      </c>
      <c r="J580" s="532" t="s">
        <v>2875</v>
      </c>
      <c r="K580" s="532" t="s">
        <v>2875</v>
      </c>
      <c r="L580" s="532" t="s">
        <v>2875</v>
      </c>
      <c r="M580" s="532" t="s">
        <v>2875</v>
      </c>
      <c r="N580" s="496"/>
      <c r="O580" s="226"/>
      <c r="P580" s="156"/>
      <c r="Q580" s="465"/>
      <c r="R580" s="12"/>
      <c r="S580" s="12"/>
      <c r="T580" s="468"/>
      <c r="U580" s="468"/>
      <c r="V580" s="468"/>
      <c r="W580" s="468"/>
      <c r="X580" s="468"/>
      <c r="Y580" s="468"/>
      <c r="Z580" s="468"/>
      <c r="AA580" s="468"/>
      <c r="AB580" s="468"/>
      <c r="AC580" s="468"/>
      <c r="AD580" s="468"/>
      <c r="AE580" s="468"/>
      <c r="AF580" s="468"/>
      <c r="AG580" s="468"/>
      <c r="AH580" s="468"/>
      <c r="AI580" s="468"/>
      <c r="AJ580" s="468"/>
      <c r="AK580" s="468"/>
      <c r="AL580" s="468"/>
      <c r="AM580" s="468"/>
      <c r="AN580" s="468"/>
      <c r="AO580" s="468"/>
      <c r="AP580" s="468"/>
    </row>
    <row r="581">
      <c r="A581" s="227">
        <v>270.0</v>
      </c>
      <c r="B581" s="716" t="s">
        <v>4424</v>
      </c>
      <c r="C581" s="692" t="s">
        <v>2992</v>
      </c>
      <c r="D581" s="428">
        <v>6380000.0</v>
      </c>
      <c r="E581" s="35" t="s">
        <v>4143</v>
      </c>
      <c r="F581" s="468"/>
      <c r="G581" s="535" t="s">
        <v>3907</v>
      </c>
      <c r="H581" s="535" t="s">
        <v>3907</v>
      </c>
      <c r="I581" s="535" t="s">
        <v>3907</v>
      </c>
      <c r="J581" s="535" t="s">
        <v>3907</v>
      </c>
      <c r="K581" s="535" t="s">
        <v>4086</v>
      </c>
      <c r="L581" s="535" t="s">
        <v>3907</v>
      </c>
      <c r="M581" s="227" t="s">
        <v>4096</v>
      </c>
      <c r="N581" s="496"/>
      <c r="O581" s="178" t="s">
        <v>4425</v>
      </c>
      <c r="P581" s="158" t="s">
        <v>2899</v>
      </c>
      <c r="Q581" s="465"/>
      <c r="R581" s="12"/>
      <c r="S581" s="12"/>
      <c r="T581" s="468"/>
      <c r="U581" s="468"/>
      <c r="V581" s="468"/>
      <c r="W581" s="468"/>
      <c r="X581" s="468"/>
      <c r="Y581" s="468"/>
      <c r="Z581" s="468"/>
      <c r="AA581" s="468"/>
      <c r="AB581" s="468"/>
      <c r="AC581" s="468"/>
      <c r="AD581" s="468"/>
      <c r="AE581" s="468"/>
      <c r="AF581" s="468"/>
      <c r="AG581" s="468"/>
      <c r="AH581" s="468"/>
      <c r="AI581" s="468"/>
      <c r="AJ581" s="468"/>
      <c r="AK581" s="468"/>
      <c r="AL581" s="468"/>
      <c r="AM581" s="468"/>
      <c r="AN581" s="468"/>
      <c r="AO581" s="468"/>
      <c r="AP581" s="468"/>
    </row>
    <row r="582">
      <c r="A582" s="120">
        <v>271.0</v>
      </c>
      <c r="B582" s="423" t="s">
        <v>4426</v>
      </c>
      <c r="C582" s="559" t="s">
        <v>2940</v>
      </c>
      <c r="D582" s="428">
        <v>6380000.0</v>
      </c>
      <c r="E582" s="35" t="s">
        <v>4143</v>
      </c>
      <c r="F582" s="468"/>
      <c r="G582" s="532" t="s">
        <v>2875</v>
      </c>
      <c r="H582" s="532" t="s">
        <v>2875</v>
      </c>
      <c r="I582" s="532" t="s">
        <v>2875</v>
      </c>
      <c r="J582" s="532" t="s">
        <v>2875</v>
      </c>
      <c r="K582" s="532" t="s">
        <v>2875</v>
      </c>
      <c r="L582" s="532" t="s">
        <v>2875</v>
      </c>
      <c r="M582" s="532" t="s">
        <v>2875</v>
      </c>
      <c r="N582" s="496"/>
      <c r="O582" s="226"/>
      <c r="P582" s="156"/>
      <c r="Q582" s="465"/>
      <c r="R582" s="12"/>
      <c r="S582" s="12"/>
      <c r="T582" s="468"/>
      <c r="U582" s="468"/>
      <c r="V582" s="468"/>
      <c r="W582" s="468"/>
      <c r="X582" s="468"/>
      <c r="Y582" s="468"/>
      <c r="Z582" s="468"/>
      <c r="AA582" s="468"/>
      <c r="AB582" s="468"/>
      <c r="AC582" s="468"/>
      <c r="AD582" s="468"/>
      <c r="AE582" s="468"/>
      <c r="AF582" s="468"/>
      <c r="AG582" s="468"/>
      <c r="AH582" s="468"/>
      <c r="AI582" s="468"/>
      <c r="AJ582" s="468"/>
      <c r="AK582" s="468"/>
      <c r="AL582" s="468"/>
      <c r="AM582" s="468"/>
      <c r="AN582" s="468"/>
      <c r="AO582" s="468"/>
      <c r="AP582" s="468"/>
    </row>
    <row r="583">
      <c r="A583" s="227">
        <v>272.0</v>
      </c>
      <c r="B583" s="423" t="s">
        <v>882</v>
      </c>
      <c r="C583" s="426" t="s">
        <v>104</v>
      </c>
      <c r="D583" s="428">
        <v>6380000.0</v>
      </c>
      <c r="E583" s="35" t="s">
        <v>4143</v>
      </c>
      <c r="F583" s="468"/>
      <c r="G583" s="532" t="s">
        <v>2875</v>
      </c>
      <c r="H583" s="532" t="s">
        <v>2875</v>
      </c>
      <c r="I583" s="532" t="s">
        <v>2875</v>
      </c>
      <c r="J583" s="532" t="s">
        <v>2875</v>
      </c>
      <c r="K583" s="532" t="s">
        <v>2875</v>
      </c>
      <c r="L583" s="532" t="s">
        <v>2875</v>
      </c>
      <c r="M583" s="532" t="s">
        <v>2875</v>
      </c>
      <c r="N583" s="496"/>
      <c r="O583" s="226"/>
      <c r="P583" s="156"/>
      <c r="Q583" s="465"/>
      <c r="R583" s="12"/>
      <c r="S583" s="12"/>
      <c r="T583" s="468"/>
      <c r="U583" s="468"/>
      <c r="V583" s="468"/>
      <c r="W583" s="468"/>
      <c r="X583" s="468"/>
      <c r="Y583" s="468"/>
      <c r="Z583" s="468"/>
      <c r="AA583" s="468"/>
      <c r="AB583" s="468"/>
      <c r="AC583" s="468"/>
      <c r="AD583" s="468"/>
      <c r="AE583" s="468"/>
      <c r="AF583" s="468"/>
      <c r="AG583" s="468"/>
      <c r="AH583" s="468"/>
      <c r="AI583" s="468"/>
      <c r="AJ583" s="468"/>
      <c r="AK583" s="468"/>
      <c r="AL583" s="468"/>
      <c r="AM583" s="468"/>
      <c r="AN583" s="468"/>
      <c r="AO583" s="468"/>
      <c r="AP583" s="468"/>
    </row>
    <row r="584">
      <c r="A584" s="120">
        <v>273.0</v>
      </c>
      <c r="B584" s="423" t="s">
        <v>4427</v>
      </c>
      <c r="C584" s="738" t="s">
        <v>3050</v>
      </c>
      <c r="D584" s="428">
        <v>6380000.0</v>
      </c>
      <c r="E584" s="35" t="s">
        <v>4143</v>
      </c>
      <c r="F584" s="468"/>
      <c r="G584" s="532" t="s">
        <v>2875</v>
      </c>
      <c r="H584" s="532" t="s">
        <v>2875</v>
      </c>
      <c r="I584" s="532" t="s">
        <v>2875</v>
      </c>
      <c r="J584" s="532" t="s">
        <v>2875</v>
      </c>
      <c r="K584" s="532" t="s">
        <v>2875</v>
      </c>
      <c r="L584" s="532" t="s">
        <v>2875</v>
      </c>
      <c r="M584" s="532" t="s">
        <v>2875</v>
      </c>
      <c r="N584" s="496"/>
      <c r="O584" s="226"/>
      <c r="P584" s="156"/>
      <c r="Q584" s="465"/>
      <c r="R584" s="12"/>
      <c r="S584" s="12"/>
      <c r="T584" s="468"/>
      <c r="U584" s="468"/>
      <c r="V584" s="468"/>
      <c r="W584" s="468"/>
      <c r="X584" s="468"/>
      <c r="Y584" s="468"/>
      <c r="Z584" s="468"/>
      <c r="AA584" s="468"/>
      <c r="AB584" s="468"/>
      <c r="AC584" s="468"/>
      <c r="AD584" s="468"/>
      <c r="AE584" s="468"/>
      <c r="AF584" s="468"/>
      <c r="AG584" s="468"/>
      <c r="AH584" s="468"/>
      <c r="AI584" s="468"/>
      <c r="AJ584" s="468"/>
      <c r="AK584" s="468"/>
      <c r="AL584" s="468"/>
      <c r="AM584" s="468"/>
      <c r="AN584" s="468"/>
      <c r="AO584" s="468"/>
      <c r="AP584" s="468"/>
    </row>
    <row r="585">
      <c r="A585" s="227">
        <v>274.0</v>
      </c>
      <c r="B585" s="423" t="s">
        <v>2566</v>
      </c>
      <c r="C585" s="738" t="s">
        <v>3050</v>
      </c>
      <c r="D585" s="428">
        <v>5480000.0</v>
      </c>
      <c r="E585" s="35" t="s">
        <v>4266</v>
      </c>
      <c r="F585" s="468"/>
      <c r="G585" s="532" t="s">
        <v>2875</v>
      </c>
      <c r="H585" s="532" t="s">
        <v>2875</v>
      </c>
      <c r="I585" s="532" t="s">
        <v>2875</v>
      </c>
      <c r="J585" s="532" t="s">
        <v>2875</v>
      </c>
      <c r="K585" s="532" t="s">
        <v>2875</v>
      </c>
      <c r="L585" s="532" t="s">
        <v>2875</v>
      </c>
      <c r="M585" s="532" t="s">
        <v>2875</v>
      </c>
      <c r="N585" s="496"/>
      <c r="O585" s="226"/>
      <c r="P585" s="156"/>
      <c r="Q585" s="465"/>
      <c r="R585" s="12"/>
      <c r="S585" s="12"/>
      <c r="T585" s="468"/>
      <c r="U585" s="468"/>
      <c r="V585" s="468"/>
      <c r="W585" s="468"/>
      <c r="X585" s="468"/>
      <c r="Y585" s="468"/>
      <c r="Z585" s="468"/>
      <c r="AA585" s="468"/>
      <c r="AB585" s="468"/>
      <c r="AC585" s="468"/>
      <c r="AD585" s="468"/>
      <c r="AE585" s="468"/>
      <c r="AF585" s="468"/>
      <c r="AG585" s="468"/>
      <c r="AH585" s="468"/>
      <c r="AI585" s="468"/>
      <c r="AJ585" s="468"/>
      <c r="AK585" s="468"/>
      <c r="AL585" s="468"/>
      <c r="AM585" s="468"/>
      <c r="AN585" s="468"/>
      <c r="AO585" s="468"/>
      <c r="AP585" s="468"/>
    </row>
    <row r="586">
      <c r="A586" s="120">
        <v>275.0</v>
      </c>
      <c r="B586" s="423" t="s">
        <v>4428</v>
      </c>
      <c r="C586" s="732" t="s">
        <v>4150</v>
      </c>
      <c r="D586" s="711">
        <v>4580000.0</v>
      </c>
      <c r="E586" s="426" t="s">
        <v>4337</v>
      </c>
      <c r="F586" s="468"/>
      <c r="G586" s="535" t="s">
        <v>3907</v>
      </c>
      <c r="H586" s="496"/>
      <c r="I586" s="535" t="s">
        <v>3907</v>
      </c>
      <c r="J586" s="496"/>
      <c r="K586" s="535" t="s">
        <v>3907</v>
      </c>
      <c r="L586" s="535" t="s">
        <v>3907</v>
      </c>
      <c r="M586" s="535" t="s">
        <v>4096</v>
      </c>
      <c r="N586" s="496"/>
      <c r="O586" s="226"/>
      <c r="P586" s="158" t="s">
        <v>2899</v>
      </c>
      <c r="Q586" s="465"/>
      <c r="R586" s="12"/>
      <c r="S586" s="12"/>
      <c r="T586" s="468"/>
      <c r="U586" s="468"/>
      <c r="V586" s="468"/>
      <c r="W586" s="468"/>
      <c r="X586" s="468"/>
      <c r="Y586" s="468"/>
      <c r="Z586" s="468"/>
      <c r="AA586" s="468"/>
      <c r="AB586" s="468"/>
      <c r="AC586" s="468"/>
      <c r="AD586" s="468"/>
      <c r="AE586" s="468"/>
      <c r="AF586" s="468"/>
      <c r="AG586" s="468"/>
      <c r="AH586" s="468"/>
      <c r="AI586" s="468"/>
      <c r="AJ586" s="468"/>
      <c r="AK586" s="468"/>
      <c r="AL586" s="468"/>
      <c r="AM586" s="468"/>
      <c r="AN586" s="468"/>
      <c r="AO586" s="468"/>
      <c r="AP586" s="468"/>
    </row>
    <row r="587">
      <c r="A587" s="227">
        <v>276.0</v>
      </c>
      <c r="B587" s="423" t="s">
        <v>4429</v>
      </c>
      <c r="C587" s="738" t="s">
        <v>3050</v>
      </c>
      <c r="D587" s="711" t="s">
        <v>4364</v>
      </c>
      <c r="E587" s="35" t="s">
        <v>4143</v>
      </c>
      <c r="F587" s="468"/>
      <c r="G587" s="532" t="s">
        <v>2875</v>
      </c>
      <c r="H587" s="532" t="s">
        <v>2875</v>
      </c>
      <c r="I587" s="532" t="s">
        <v>2875</v>
      </c>
      <c r="J587" s="532" t="s">
        <v>2875</v>
      </c>
      <c r="K587" s="532" t="s">
        <v>2875</v>
      </c>
      <c r="L587" s="532" t="s">
        <v>2875</v>
      </c>
      <c r="M587" s="532" t="s">
        <v>2875</v>
      </c>
      <c r="N587" s="496"/>
      <c r="O587" s="226"/>
      <c r="P587" s="156"/>
      <c r="Q587" s="465"/>
      <c r="R587" s="12"/>
      <c r="S587" s="12"/>
      <c r="T587" s="468"/>
      <c r="U587" s="468"/>
      <c r="V587" s="468"/>
      <c r="W587" s="468"/>
      <c r="X587" s="468"/>
      <c r="Y587" s="468"/>
      <c r="Z587" s="468"/>
      <c r="AA587" s="468"/>
      <c r="AB587" s="468"/>
      <c r="AC587" s="468"/>
      <c r="AD587" s="468"/>
      <c r="AE587" s="468"/>
      <c r="AF587" s="468"/>
      <c r="AG587" s="468"/>
      <c r="AH587" s="468"/>
      <c r="AI587" s="468"/>
      <c r="AJ587" s="468"/>
      <c r="AK587" s="468"/>
      <c r="AL587" s="468"/>
      <c r="AM587" s="468"/>
      <c r="AN587" s="468"/>
      <c r="AO587" s="468"/>
      <c r="AP587" s="468"/>
    </row>
    <row r="588">
      <c r="A588" s="120">
        <v>277.0</v>
      </c>
      <c r="B588" s="423" t="s">
        <v>4431</v>
      </c>
      <c r="C588" s="426" t="s">
        <v>104</v>
      </c>
      <c r="D588" s="428">
        <v>6380000.0</v>
      </c>
      <c r="E588" s="35" t="s">
        <v>4143</v>
      </c>
      <c r="F588" s="468"/>
      <c r="G588" s="532" t="s">
        <v>2875</v>
      </c>
      <c r="H588" s="532" t="s">
        <v>2875</v>
      </c>
      <c r="I588" s="532" t="s">
        <v>2875</v>
      </c>
      <c r="J588" s="532" t="s">
        <v>2875</v>
      </c>
      <c r="K588" s="532" t="s">
        <v>2875</v>
      </c>
      <c r="L588" s="532" t="s">
        <v>2875</v>
      </c>
      <c r="M588" s="532" t="s">
        <v>2875</v>
      </c>
      <c r="N588" s="496"/>
      <c r="O588" s="226"/>
      <c r="P588" s="156"/>
      <c r="Q588" s="465"/>
      <c r="R588" s="12"/>
      <c r="S588" s="12"/>
      <c r="T588" s="468"/>
      <c r="U588" s="468"/>
      <c r="V588" s="468"/>
      <c r="W588" s="468"/>
      <c r="X588" s="468"/>
      <c r="Y588" s="468"/>
      <c r="Z588" s="468"/>
      <c r="AA588" s="468"/>
      <c r="AB588" s="468"/>
      <c r="AC588" s="468"/>
      <c r="AD588" s="468"/>
      <c r="AE588" s="468"/>
      <c r="AF588" s="468"/>
      <c r="AG588" s="468"/>
      <c r="AH588" s="468"/>
      <c r="AI588" s="468"/>
      <c r="AJ588" s="468"/>
      <c r="AK588" s="468"/>
      <c r="AL588" s="468"/>
      <c r="AM588" s="468"/>
      <c r="AN588" s="468"/>
      <c r="AO588" s="468"/>
      <c r="AP588" s="468"/>
    </row>
    <row r="589">
      <c r="A589" s="227">
        <v>278.0</v>
      </c>
      <c r="B589" s="707" t="s">
        <v>793</v>
      </c>
      <c r="C589" s="513" t="s">
        <v>2940</v>
      </c>
      <c r="D589" s="587">
        <v>6380000.0</v>
      </c>
      <c r="E589" s="156" t="s">
        <v>4143</v>
      </c>
      <c r="F589" s="474"/>
      <c r="G589" s="535" t="s">
        <v>3907</v>
      </c>
      <c r="H589" s="535" t="s">
        <v>3907</v>
      </c>
      <c r="I589" s="535" t="s">
        <v>3907</v>
      </c>
      <c r="J589" s="535" t="s">
        <v>3907</v>
      </c>
      <c r="K589" s="535" t="s">
        <v>3907</v>
      </c>
      <c r="L589" s="535" t="s">
        <v>3907</v>
      </c>
      <c r="M589" s="535" t="s">
        <v>4096</v>
      </c>
      <c r="N589" s="496"/>
      <c r="O589" s="178" t="s">
        <v>4433</v>
      </c>
      <c r="P589" s="158" t="s">
        <v>2899</v>
      </c>
      <c r="Q589" s="465"/>
      <c r="R589" s="85"/>
      <c r="S589" s="85"/>
      <c r="T589" s="474"/>
      <c r="U589" s="474"/>
      <c r="V589" s="474"/>
      <c r="W589" s="474"/>
      <c r="X589" s="474"/>
      <c r="Y589" s="474"/>
      <c r="Z589" s="474"/>
      <c r="AA589" s="474"/>
      <c r="AB589" s="474"/>
      <c r="AC589" s="474"/>
      <c r="AD589" s="474"/>
      <c r="AE589" s="474"/>
      <c r="AF589" s="474"/>
      <c r="AG589" s="474"/>
      <c r="AH589" s="474"/>
      <c r="AI589" s="474"/>
      <c r="AJ589" s="474"/>
      <c r="AK589" s="474"/>
      <c r="AL589" s="474"/>
      <c r="AM589" s="474"/>
      <c r="AN589" s="474"/>
      <c r="AO589" s="474"/>
      <c r="AP589" s="474"/>
    </row>
    <row r="590">
      <c r="A590" s="120">
        <v>279.0</v>
      </c>
      <c r="B590" s="423" t="s">
        <v>4434</v>
      </c>
      <c r="C590" s="426" t="s">
        <v>104</v>
      </c>
      <c r="D590" s="711" t="s">
        <v>4364</v>
      </c>
      <c r="E590" s="35" t="s">
        <v>4143</v>
      </c>
      <c r="F590" s="468"/>
      <c r="G590" s="532" t="s">
        <v>2875</v>
      </c>
      <c r="H590" s="532" t="s">
        <v>2875</v>
      </c>
      <c r="I590" s="532" t="s">
        <v>2875</v>
      </c>
      <c r="J590" s="532" t="s">
        <v>2875</v>
      </c>
      <c r="K590" s="532" t="s">
        <v>2875</v>
      </c>
      <c r="L590" s="532" t="s">
        <v>2875</v>
      </c>
      <c r="M590" s="532" t="s">
        <v>2875</v>
      </c>
      <c r="N590" s="496"/>
      <c r="O590" s="226"/>
      <c r="P590" s="156"/>
      <c r="Q590" s="465"/>
      <c r="R590" s="12"/>
      <c r="S590" s="12"/>
      <c r="T590" s="468"/>
      <c r="U590" s="468"/>
      <c r="V590" s="468"/>
      <c r="W590" s="468"/>
      <c r="X590" s="468"/>
      <c r="Y590" s="468"/>
      <c r="Z590" s="468"/>
      <c r="AA590" s="468"/>
      <c r="AB590" s="468"/>
      <c r="AC590" s="468"/>
      <c r="AD590" s="468"/>
      <c r="AE590" s="468"/>
      <c r="AF590" s="468"/>
      <c r="AG590" s="468"/>
      <c r="AH590" s="468"/>
      <c r="AI590" s="468"/>
      <c r="AJ590" s="468"/>
      <c r="AK590" s="468"/>
      <c r="AL590" s="468"/>
      <c r="AM590" s="468"/>
      <c r="AN590" s="468"/>
      <c r="AO590" s="468"/>
      <c r="AP590" s="468"/>
    </row>
    <row r="591">
      <c r="A591" s="227">
        <v>280.0</v>
      </c>
      <c r="B591" s="154" t="s">
        <v>4438</v>
      </c>
      <c r="C591" s="738" t="s">
        <v>3050</v>
      </c>
      <c r="D591" s="428">
        <v>6380000.0</v>
      </c>
      <c r="E591" s="35" t="s">
        <v>4143</v>
      </c>
      <c r="F591" s="468"/>
      <c r="G591" s="532" t="s">
        <v>2875</v>
      </c>
      <c r="H591" s="532" t="s">
        <v>2875</v>
      </c>
      <c r="I591" s="532" t="s">
        <v>2875</v>
      </c>
      <c r="J591" s="532" t="s">
        <v>2875</v>
      </c>
      <c r="K591" s="532" t="s">
        <v>2875</v>
      </c>
      <c r="L591" s="532" t="s">
        <v>2875</v>
      </c>
      <c r="M591" s="532" t="s">
        <v>2875</v>
      </c>
      <c r="N591" s="496"/>
      <c r="O591" s="226"/>
      <c r="P591" s="156"/>
      <c r="Q591" s="465"/>
      <c r="R591" s="12"/>
      <c r="S591" s="12"/>
      <c r="T591" s="468"/>
      <c r="U591" s="468"/>
      <c r="V591" s="468"/>
      <c r="W591" s="468"/>
      <c r="X591" s="468"/>
      <c r="Y591" s="468"/>
      <c r="Z591" s="468"/>
      <c r="AA591" s="468"/>
      <c r="AB591" s="468"/>
      <c r="AC591" s="468"/>
      <c r="AD591" s="468"/>
      <c r="AE591" s="468"/>
      <c r="AF591" s="468"/>
      <c r="AG591" s="468"/>
      <c r="AH591" s="468"/>
      <c r="AI591" s="468"/>
      <c r="AJ591" s="468"/>
      <c r="AK591" s="468"/>
      <c r="AL591" s="468"/>
      <c r="AM591" s="468"/>
      <c r="AN591" s="468"/>
      <c r="AO591" s="468"/>
      <c r="AP591" s="468"/>
    </row>
    <row r="592">
      <c r="A592" s="120">
        <v>281.0</v>
      </c>
      <c r="B592" s="423" t="s">
        <v>1237</v>
      </c>
      <c r="C592" s="559" t="s">
        <v>2940</v>
      </c>
      <c r="D592" s="428">
        <v>3380000.0</v>
      </c>
      <c r="E592" s="35" t="s">
        <v>4143</v>
      </c>
      <c r="F592" s="468"/>
      <c r="G592" s="532" t="s">
        <v>2875</v>
      </c>
      <c r="H592" s="532" t="s">
        <v>2875</v>
      </c>
      <c r="I592" s="532" t="s">
        <v>2875</v>
      </c>
      <c r="J592" s="532" t="s">
        <v>2875</v>
      </c>
      <c r="K592" s="532" t="s">
        <v>2875</v>
      </c>
      <c r="L592" s="532" t="s">
        <v>2875</v>
      </c>
      <c r="M592" s="532" t="s">
        <v>2875</v>
      </c>
      <c r="N592" s="496"/>
      <c r="O592" s="226"/>
      <c r="P592" s="156"/>
      <c r="Q592" s="465"/>
      <c r="R592" s="12"/>
      <c r="S592" s="12"/>
      <c r="T592" s="468"/>
      <c r="U592" s="468"/>
      <c r="V592" s="468"/>
      <c r="W592" s="468"/>
      <c r="X592" s="468"/>
      <c r="Y592" s="468"/>
      <c r="Z592" s="468"/>
      <c r="AA592" s="468"/>
      <c r="AB592" s="468"/>
      <c r="AC592" s="468"/>
      <c r="AD592" s="468"/>
      <c r="AE592" s="468"/>
      <c r="AF592" s="468"/>
      <c r="AG592" s="468"/>
      <c r="AH592" s="468"/>
      <c r="AI592" s="468"/>
      <c r="AJ592" s="468"/>
      <c r="AK592" s="468"/>
      <c r="AL592" s="468"/>
      <c r="AM592" s="468"/>
      <c r="AN592" s="468"/>
      <c r="AO592" s="468"/>
      <c r="AP592" s="468"/>
    </row>
    <row r="593">
      <c r="A593" s="227">
        <v>282.0</v>
      </c>
      <c r="B593" s="423" t="s">
        <v>4439</v>
      </c>
      <c r="C593" s="738" t="s">
        <v>3050</v>
      </c>
      <c r="D593" s="711" t="s">
        <v>4364</v>
      </c>
      <c r="E593" s="35" t="s">
        <v>4143</v>
      </c>
      <c r="F593" s="468"/>
      <c r="G593" s="532" t="s">
        <v>2875</v>
      </c>
      <c r="H593" s="532" t="s">
        <v>2875</v>
      </c>
      <c r="I593" s="532" t="s">
        <v>2875</v>
      </c>
      <c r="J593" s="532" t="s">
        <v>2875</v>
      </c>
      <c r="K593" s="532" t="s">
        <v>2875</v>
      </c>
      <c r="L593" s="532" t="s">
        <v>2875</v>
      </c>
      <c r="M593" s="532" t="s">
        <v>2875</v>
      </c>
      <c r="N593" s="496"/>
      <c r="O593" s="226"/>
      <c r="P593" s="156"/>
      <c r="Q593" s="465"/>
      <c r="R593" s="12"/>
      <c r="S593" s="12"/>
      <c r="T593" s="468"/>
      <c r="U593" s="468"/>
      <c r="V593" s="468"/>
      <c r="W593" s="468"/>
      <c r="X593" s="468"/>
      <c r="Y593" s="468"/>
      <c r="Z593" s="468"/>
      <c r="AA593" s="468"/>
      <c r="AB593" s="468"/>
      <c r="AC593" s="468"/>
      <c r="AD593" s="468"/>
      <c r="AE593" s="468"/>
      <c r="AF593" s="468"/>
      <c r="AG593" s="468"/>
      <c r="AH593" s="468"/>
      <c r="AI593" s="468"/>
      <c r="AJ593" s="468"/>
      <c r="AK593" s="468"/>
      <c r="AL593" s="468"/>
      <c r="AM593" s="468"/>
      <c r="AN593" s="468"/>
      <c r="AO593" s="468"/>
      <c r="AP593" s="468"/>
    </row>
    <row r="594">
      <c r="A594" s="120">
        <v>283.0</v>
      </c>
      <c r="B594" s="423" t="s">
        <v>855</v>
      </c>
      <c r="C594" s="559" t="s">
        <v>2940</v>
      </c>
      <c r="D594" s="428">
        <v>6380000.0</v>
      </c>
      <c r="E594" s="35" t="s">
        <v>4143</v>
      </c>
      <c r="F594" s="468"/>
      <c r="G594" s="532" t="s">
        <v>2875</v>
      </c>
      <c r="H594" s="532" t="s">
        <v>2875</v>
      </c>
      <c r="I594" s="532" t="s">
        <v>2875</v>
      </c>
      <c r="J594" s="532" t="s">
        <v>2875</v>
      </c>
      <c r="K594" s="532" t="s">
        <v>2875</v>
      </c>
      <c r="L594" s="532" t="s">
        <v>2875</v>
      </c>
      <c r="M594" s="532" t="s">
        <v>2875</v>
      </c>
      <c r="N594" s="496"/>
      <c r="O594" s="226"/>
      <c r="P594" s="156"/>
      <c r="Q594" s="465"/>
      <c r="R594" s="12"/>
      <c r="S594" s="12"/>
      <c r="T594" s="468"/>
      <c r="U594" s="468"/>
      <c r="V594" s="468"/>
      <c r="W594" s="468"/>
      <c r="X594" s="468"/>
      <c r="Y594" s="468"/>
      <c r="Z594" s="468"/>
      <c r="AA594" s="468"/>
      <c r="AB594" s="468"/>
      <c r="AC594" s="468"/>
      <c r="AD594" s="468"/>
      <c r="AE594" s="468"/>
      <c r="AF594" s="468"/>
      <c r="AG594" s="468"/>
      <c r="AH594" s="468"/>
      <c r="AI594" s="468"/>
      <c r="AJ594" s="468"/>
      <c r="AK594" s="468"/>
      <c r="AL594" s="468"/>
      <c r="AM594" s="468"/>
      <c r="AN594" s="468"/>
      <c r="AO594" s="468"/>
      <c r="AP594" s="468"/>
    </row>
    <row r="595">
      <c r="A595" s="227">
        <v>284.0</v>
      </c>
      <c r="B595" s="716" t="s">
        <v>4440</v>
      </c>
      <c r="C595" s="692" t="s">
        <v>2992</v>
      </c>
      <c r="D595" s="428">
        <v>6380000.0</v>
      </c>
      <c r="E595" s="35" t="s">
        <v>4143</v>
      </c>
      <c r="F595" s="468"/>
      <c r="G595" s="535" t="s">
        <v>3907</v>
      </c>
      <c r="H595" s="496"/>
      <c r="I595" s="535" t="s">
        <v>3907</v>
      </c>
      <c r="J595" s="496"/>
      <c r="K595" s="535" t="s">
        <v>3907</v>
      </c>
      <c r="L595" s="535" t="s">
        <v>3907</v>
      </c>
      <c r="M595" s="535" t="s">
        <v>4096</v>
      </c>
      <c r="N595" s="496"/>
      <c r="O595" s="226"/>
      <c r="P595" s="158" t="s">
        <v>2899</v>
      </c>
      <c r="Q595" s="465"/>
      <c r="R595" s="12"/>
      <c r="S595" s="12"/>
      <c r="T595" s="468"/>
      <c r="U595" s="468"/>
      <c r="V595" s="468"/>
      <c r="W595" s="468"/>
      <c r="X595" s="468"/>
      <c r="Y595" s="468"/>
      <c r="Z595" s="468"/>
      <c r="AA595" s="468"/>
      <c r="AB595" s="468"/>
      <c r="AC595" s="468"/>
      <c r="AD595" s="468"/>
      <c r="AE595" s="468"/>
      <c r="AF595" s="468"/>
      <c r="AG595" s="468"/>
      <c r="AH595" s="468"/>
      <c r="AI595" s="468"/>
      <c r="AJ595" s="468"/>
      <c r="AK595" s="468"/>
      <c r="AL595" s="468"/>
      <c r="AM595" s="468"/>
      <c r="AN595" s="468"/>
      <c r="AO595" s="468"/>
      <c r="AP595" s="468"/>
    </row>
    <row r="596">
      <c r="A596" s="120">
        <v>285.0</v>
      </c>
      <c r="B596" s="707" t="s">
        <v>788</v>
      </c>
      <c r="C596" s="747" t="s">
        <v>3050</v>
      </c>
      <c r="D596" s="587">
        <v>6380000.0</v>
      </c>
      <c r="E596" s="156" t="s">
        <v>4143</v>
      </c>
      <c r="F596" s="474"/>
      <c r="G596" s="535" t="s">
        <v>3907</v>
      </c>
      <c r="H596" s="535" t="s">
        <v>4086</v>
      </c>
      <c r="I596" s="120"/>
      <c r="J596" s="535" t="s">
        <v>4086</v>
      </c>
      <c r="K596" s="120"/>
      <c r="L596" s="535" t="s">
        <v>4086</v>
      </c>
      <c r="M596" s="535" t="s">
        <v>4096</v>
      </c>
      <c r="N596" s="496"/>
      <c r="O596" s="178" t="s">
        <v>4441</v>
      </c>
      <c r="P596" s="158" t="s">
        <v>2899</v>
      </c>
      <c r="Q596" s="465"/>
      <c r="R596" s="85"/>
      <c r="S596" s="85"/>
      <c r="T596" s="474"/>
      <c r="U596" s="474"/>
      <c r="V596" s="474"/>
      <c r="W596" s="474"/>
      <c r="X596" s="474"/>
      <c r="Y596" s="474"/>
      <c r="Z596" s="474"/>
      <c r="AA596" s="474"/>
      <c r="AB596" s="474"/>
      <c r="AC596" s="474"/>
      <c r="AD596" s="474"/>
      <c r="AE596" s="474"/>
      <c r="AF596" s="474"/>
      <c r="AG596" s="474"/>
      <c r="AH596" s="474"/>
      <c r="AI596" s="474"/>
      <c r="AJ596" s="474"/>
      <c r="AK596" s="474"/>
      <c r="AL596" s="474"/>
      <c r="AM596" s="474"/>
      <c r="AN596" s="474"/>
      <c r="AO596" s="474"/>
      <c r="AP596" s="474"/>
    </row>
    <row r="597">
      <c r="A597" s="227">
        <v>286.0</v>
      </c>
      <c r="B597" s="423" t="s">
        <v>884</v>
      </c>
      <c r="C597" s="732" t="s">
        <v>4150</v>
      </c>
      <c r="D597" s="428">
        <v>6380000.0</v>
      </c>
      <c r="E597" s="35" t="s">
        <v>4143</v>
      </c>
      <c r="F597" s="468"/>
      <c r="G597" s="532" t="s">
        <v>2875</v>
      </c>
      <c r="H597" s="532" t="s">
        <v>2875</v>
      </c>
      <c r="I597" s="532" t="s">
        <v>2875</v>
      </c>
      <c r="J597" s="532" t="s">
        <v>2875</v>
      </c>
      <c r="K597" s="532" t="s">
        <v>2875</v>
      </c>
      <c r="L597" s="532" t="s">
        <v>2875</v>
      </c>
      <c r="M597" s="532" t="s">
        <v>2875</v>
      </c>
      <c r="N597" s="496"/>
      <c r="O597" s="226"/>
      <c r="P597" s="156"/>
      <c r="Q597" s="465"/>
      <c r="R597" s="12"/>
      <c r="S597" s="12"/>
      <c r="T597" s="468"/>
      <c r="U597" s="468"/>
      <c r="V597" s="468"/>
      <c r="W597" s="468"/>
      <c r="X597" s="468"/>
      <c r="Y597" s="468"/>
      <c r="Z597" s="468"/>
      <c r="AA597" s="468"/>
      <c r="AB597" s="468"/>
      <c r="AC597" s="468"/>
      <c r="AD597" s="468"/>
      <c r="AE597" s="468"/>
      <c r="AF597" s="468"/>
      <c r="AG597" s="468"/>
      <c r="AH597" s="468"/>
      <c r="AI597" s="468"/>
      <c r="AJ597" s="468"/>
      <c r="AK597" s="468"/>
      <c r="AL597" s="468"/>
      <c r="AM597" s="468"/>
      <c r="AN597" s="468"/>
      <c r="AO597" s="468"/>
      <c r="AP597" s="468"/>
    </row>
    <row r="598">
      <c r="A598" s="120">
        <v>287.0</v>
      </c>
      <c r="B598" s="716" t="s">
        <v>4442</v>
      </c>
      <c r="C598" s="738" t="s">
        <v>3050</v>
      </c>
      <c r="D598" s="428">
        <v>6380000.0</v>
      </c>
      <c r="E598" s="35" t="s">
        <v>4143</v>
      </c>
      <c r="F598" s="468"/>
      <c r="G598" s="535" t="s">
        <v>3907</v>
      </c>
      <c r="H598" s="535" t="s">
        <v>4086</v>
      </c>
      <c r="I598" s="120"/>
      <c r="J598" s="535" t="s">
        <v>4086</v>
      </c>
      <c r="K598" s="120"/>
      <c r="L598" s="535" t="s">
        <v>3907</v>
      </c>
      <c r="M598" s="535" t="s">
        <v>4096</v>
      </c>
      <c r="N598" s="496"/>
      <c r="O598" s="178" t="s">
        <v>4443</v>
      </c>
      <c r="P598" s="158" t="s">
        <v>2899</v>
      </c>
      <c r="Q598" s="465"/>
      <c r="R598" s="12"/>
      <c r="S598" s="12"/>
      <c r="T598" s="468"/>
      <c r="U598" s="468"/>
      <c r="V598" s="468"/>
      <c r="W598" s="468"/>
      <c r="X598" s="468"/>
      <c r="Y598" s="468"/>
      <c r="Z598" s="468"/>
      <c r="AA598" s="468"/>
      <c r="AB598" s="468"/>
      <c r="AC598" s="468"/>
      <c r="AD598" s="468"/>
      <c r="AE598" s="468"/>
      <c r="AF598" s="468"/>
      <c r="AG598" s="468"/>
      <c r="AH598" s="468"/>
      <c r="AI598" s="468"/>
      <c r="AJ598" s="468"/>
      <c r="AK598" s="468"/>
      <c r="AL598" s="468"/>
      <c r="AM598" s="468"/>
      <c r="AN598" s="468"/>
      <c r="AO598" s="468"/>
      <c r="AP598" s="468"/>
    </row>
    <row r="599">
      <c r="A599" s="227">
        <v>288.0</v>
      </c>
      <c r="B599" s="423" t="s">
        <v>4444</v>
      </c>
      <c r="C599" s="35" t="s">
        <v>104</v>
      </c>
      <c r="D599" s="428">
        <v>6380000.0</v>
      </c>
      <c r="E599" s="426" t="s">
        <v>4143</v>
      </c>
      <c r="F599" s="468"/>
      <c r="G599" s="532" t="s">
        <v>2875</v>
      </c>
      <c r="H599" s="532" t="s">
        <v>2875</v>
      </c>
      <c r="I599" s="532" t="s">
        <v>2875</v>
      </c>
      <c r="J599" s="532" t="s">
        <v>2875</v>
      </c>
      <c r="K599" s="532" t="s">
        <v>2875</v>
      </c>
      <c r="L599" s="532" t="s">
        <v>2875</v>
      </c>
      <c r="M599" s="532" t="s">
        <v>2875</v>
      </c>
      <c r="N599" s="496"/>
      <c r="O599" s="226"/>
      <c r="P599" s="156"/>
      <c r="Q599" s="465"/>
      <c r="R599" s="12"/>
      <c r="S599" s="12"/>
      <c r="T599" s="468"/>
      <c r="U599" s="468"/>
      <c r="V599" s="468"/>
      <c r="W599" s="468"/>
      <c r="X599" s="468"/>
      <c r="Y599" s="468"/>
      <c r="Z599" s="468"/>
      <c r="AA599" s="468"/>
      <c r="AB599" s="468"/>
      <c r="AC599" s="468"/>
      <c r="AD599" s="468"/>
      <c r="AE599" s="468"/>
      <c r="AF599" s="468"/>
      <c r="AG599" s="468"/>
      <c r="AH599" s="468"/>
      <c r="AI599" s="468"/>
      <c r="AJ599" s="468"/>
      <c r="AK599" s="468"/>
      <c r="AL599" s="468"/>
      <c r="AM599" s="468"/>
      <c r="AN599" s="468"/>
      <c r="AO599" s="468"/>
      <c r="AP599" s="468"/>
    </row>
    <row r="600">
      <c r="A600" s="120">
        <v>289.0</v>
      </c>
      <c r="B600" s="423" t="s">
        <v>4445</v>
      </c>
      <c r="C600" s="738" t="s">
        <v>3050</v>
      </c>
      <c r="D600" s="428">
        <v>3380000.0</v>
      </c>
      <c r="E600" s="426" t="s">
        <v>4143</v>
      </c>
      <c r="F600" s="468"/>
      <c r="G600" s="532" t="s">
        <v>2875</v>
      </c>
      <c r="H600" s="532" t="s">
        <v>2875</v>
      </c>
      <c r="I600" s="532" t="s">
        <v>2875</v>
      </c>
      <c r="J600" s="532" t="s">
        <v>2875</v>
      </c>
      <c r="K600" s="532" t="s">
        <v>2875</v>
      </c>
      <c r="L600" s="532" t="s">
        <v>2875</v>
      </c>
      <c r="M600" s="532" t="s">
        <v>2875</v>
      </c>
      <c r="N600" s="496"/>
      <c r="O600" s="226"/>
      <c r="P600" s="156"/>
      <c r="Q600" s="465"/>
      <c r="R600" s="12"/>
      <c r="S600" s="12"/>
      <c r="T600" s="468"/>
      <c r="U600" s="468"/>
      <c r="V600" s="468"/>
      <c r="W600" s="468"/>
      <c r="X600" s="468"/>
      <c r="Y600" s="468"/>
      <c r="Z600" s="468"/>
      <c r="AA600" s="468"/>
      <c r="AB600" s="468"/>
      <c r="AC600" s="468"/>
      <c r="AD600" s="468"/>
      <c r="AE600" s="468"/>
      <c r="AF600" s="468"/>
      <c r="AG600" s="468"/>
      <c r="AH600" s="468"/>
      <c r="AI600" s="468"/>
      <c r="AJ600" s="468"/>
      <c r="AK600" s="468"/>
      <c r="AL600" s="468"/>
      <c r="AM600" s="468"/>
      <c r="AN600" s="468"/>
      <c r="AO600" s="468"/>
      <c r="AP600" s="468"/>
    </row>
    <row r="601">
      <c r="A601" s="227">
        <v>290.0</v>
      </c>
      <c r="B601" s="423" t="s">
        <v>4446</v>
      </c>
      <c r="C601" s="738" t="s">
        <v>3050</v>
      </c>
      <c r="D601" s="428">
        <v>5480000.0</v>
      </c>
      <c r="E601" s="35" t="s">
        <v>4266</v>
      </c>
      <c r="F601" s="468"/>
      <c r="G601" s="532" t="s">
        <v>2875</v>
      </c>
      <c r="H601" s="532" t="s">
        <v>2875</v>
      </c>
      <c r="I601" s="532" t="s">
        <v>2875</v>
      </c>
      <c r="J601" s="532" t="s">
        <v>2875</v>
      </c>
      <c r="K601" s="532" t="s">
        <v>2875</v>
      </c>
      <c r="L601" s="532" t="s">
        <v>2875</v>
      </c>
      <c r="M601" s="532" t="s">
        <v>2875</v>
      </c>
      <c r="N601" s="496"/>
      <c r="O601" s="226"/>
      <c r="P601" s="156"/>
      <c r="Q601" s="465"/>
      <c r="R601" s="12"/>
      <c r="S601" s="12"/>
      <c r="T601" s="468"/>
      <c r="U601" s="468"/>
      <c r="V601" s="468"/>
      <c r="W601" s="468"/>
      <c r="X601" s="468"/>
      <c r="Y601" s="468"/>
      <c r="Z601" s="468"/>
      <c r="AA601" s="468"/>
      <c r="AB601" s="468"/>
      <c r="AC601" s="468"/>
      <c r="AD601" s="468"/>
      <c r="AE601" s="468"/>
      <c r="AF601" s="468"/>
      <c r="AG601" s="468"/>
      <c r="AH601" s="468"/>
      <c r="AI601" s="468"/>
      <c r="AJ601" s="468"/>
      <c r="AK601" s="468"/>
      <c r="AL601" s="468"/>
      <c r="AM601" s="468"/>
      <c r="AN601" s="468"/>
      <c r="AO601" s="468"/>
      <c r="AP601" s="468"/>
    </row>
    <row r="602">
      <c r="A602" s="120">
        <v>291.0</v>
      </c>
      <c r="B602" s="423" t="s">
        <v>4448</v>
      </c>
      <c r="C602" s="35" t="s">
        <v>104</v>
      </c>
      <c r="D602" s="428">
        <v>6380000.0</v>
      </c>
      <c r="E602" s="731"/>
      <c r="F602" s="731"/>
      <c r="G602" s="496"/>
      <c r="H602" s="496"/>
      <c r="I602" s="496"/>
      <c r="J602" s="496"/>
      <c r="K602" s="496"/>
      <c r="L602" s="496"/>
      <c r="M602" s="496"/>
      <c r="N602" s="496"/>
      <c r="O602" s="226"/>
      <c r="P602" s="156"/>
      <c r="Q602" s="479"/>
      <c r="R602" s="41"/>
      <c r="S602" s="41"/>
      <c r="T602" s="468"/>
      <c r="U602" s="468"/>
      <c r="V602" s="468"/>
      <c r="W602" s="468"/>
      <c r="X602" s="468"/>
      <c r="Y602" s="468"/>
      <c r="Z602" s="468"/>
      <c r="AA602" s="468"/>
      <c r="AB602" s="468"/>
      <c r="AC602" s="468"/>
      <c r="AD602" s="468"/>
      <c r="AE602" s="468"/>
      <c r="AF602" s="468"/>
      <c r="AG602" s="468"/>
      <c r="AH602" s="468"/>
      <c r="AI602" s="468"/>
      <c r="AJ602" s="468"/>
      <c r="AK602" s="468"/>
      <c r="AL602" s="468"/>
      <c r="AM602" s="468"/>
      <c r="AN602" s="468"/>
      <c r="AO602" s="468"/>
      <c r="AP602" s="468"/>
    </row>
    <row r="603">
      <c r="A603" s="227">
        <v>292.0</v>
      </c>
      <c r="B603" s="707" t="s">
        <v>852</v>
      </c>
      <c r="C603" s="591" t="s">
        <v>2992</v>
      </c>
      <c r="D603" s="587">
        <v>6380000.0</v>
      </c>
      <c r="E603" s="120" t="s">
        <v>4143</v>
      </c>
      <c r="F603" s="582"/>
      <c r="G603" s="496" t="s">
        <v>3907</v>
      </c>
      <c r="H603" s="535" t="s">
        <v>3907</v>
      </c>
      <c r="I603" s="496" t="s">
        <v>3907</v>
      </c>
      <c r="J603" s="535" t="s">
        <v>3907</v>
      </c>
      <c r="K603" s="496"/>
      <c r="L603" s="496" t="s">
        <v>3907</v>
      </c>
      <c r="M603" s="535" t="s">
        <v>4452</v>
      </c>
      <c r="N603" s="496"/>
      <c r="O603" s="178" t="s">
        <v>4453</v>
      </c>
      <c r="P603" s="158" t="s">
        <v>2899</v>
      </c>
      <c r="Q603" s="479"/>
      <c r="R603" s="84"/>
      <c r="S603" s="84"/>
      <c r="T603" s="474"/>
      <c r="U603" s="474"/>
      <c r="V603" s="474"/>
      <c r="W603" s="474"/>
      <c r="X603" s="474"/>
      <c r="Y603" s="474"/>
      <c r="Z603" s="474"/>
      <c r="AA603" s="474"/>
      <c r="AB603" s="474"/>
      <c r="AC603" s="474"/>
      <c r="AD603" s="474"/>
      <c r="AE603" s="474"/>
      <c r="AF603" s="474"/>
      <c r="AG603" s="474"/>
      <c r="AH603" s="474"/>
      <c r="AI603" s="474"/>
      <c r="AJ603" s="474"/>
      <c r="AK603" s="474"/>
      <c r="AL603" s="474"/>
      <c r="AM603" s="474"/>
      <c r="AN603" s="474"/>
      <c r="AO603" s="474"/>
      <c r="AP603" s="474"/>
    </row>
    <row r="604">
      <c r="A604" s="120">
        <v>293.0</v>
      </c>
      <c r="B604" s="716" t="s">
        <v>4454</v>
      </c>
      <c r="C604" s="35" t="s">
        <v>104</v>
      </c>
      <c r="D604" s="428">
        <v>6380000.0</v>
      </c>
      <c r="E604" s="426" t="s">
        <v>4143</v>
      </c>
      <c r="F604" s="468"/>
      <c r="G604" s="496" t="s">
        <v>3907</v>
      </c>
      <c r="H604" s="496" t="s">
        <v>3907</v>
      </c>
      <c r="I604" s="496" t="s">
        <v>3907</v>
      </c>
      <c r="J604" s="496" t="s">
        <v>3907</v>
      </c>
      <c r="K604" s="496" t="s">
        <v>3907</v>
      </c>
      <c r="L604" s="535" t="s">
        <v>4455</v>
      </c>
      <c r="M604" s="535" t="s">
        <v>4452</v>
      </c>
      <c r="N604" s="496"/>
      <c r="O604" s="178" t="s">
        <v>4456</v>
      </c>
      <c r="P604" s="158" t="s">
        <v>2899</v>
      </c>
      <c r="Q604" s="479"/>
      <c r="R604" s="41"/>
      <c r="S604" s="41"/>
      <c r="T604" s="468"/>
      <c r="U604" s="468"/>
      <c r="V604" s="468"/>
      <c r="W604" s="468"/>
      <c r="X604" s="468"/>
      <c r="Y604" s="468"/>
      <c r="Z604" s="468"/>
      <c r="AA604" s="468"/>
      <c r="AB604" s="468"/>
      <c r="AC604" s="468"/>
      <c r="AD604" s="468"/>
      <c r="AE604" s="468"/>
      <c r="AF604" s="468"/>
      <c r="AG604" s="468"/>
      <c r="AH604" s="468"/>
      <c r="AI604" s="468"/>
      <c r="AJ604" s="468"/>
      <c r="AK604" s="468"/>
      <c r="AL604" s="468"/>
      <c r="AM604" s="468"/>
      <c r="AN604" s="468"/>
      <c r="AO604" s="468"/>
      <c r="AP604" s="468"/>
    </row>
    <row r="605">
      <c r="A605" s="227">
        <v>294.0</v>
      </c>
      <c r="B605" s="423" t="s">
        <v>4457</v>
      </c>
      <c r="C605" s="35" t="s">
        <v>104</v>
      </c>
      <c r="D605" s="428">
        <v>1.276E7</v>
      </c>
      <c r="E605" s="426" t="s">
        <v>4143</v>
      </c>
      <c r="F605" s="468"/>
      <c r="G605" s="496"/>
      <c r="H605" s="496"/>
      <c r="I605" s="496"/>
      <c r="J605" s="496"/>
      <c r="K605" s="496"/>
      <c r="L605" s="496"/>
      <c r="M605" s="496"/>
      <c r="N605" s="496"/>
      <c r="O605" s="226"/>
      <c r="P605" s="156"/>
      <c r="Q605" s="479"/>
      <c r="R605" s="41"/>
      <c r="S605" s="41"/>
      <c r="T605" s="468"/>
      <c r="U605" s="468"/>
      <c r="V605" s="468"/>
      <c r="W605" s="468"/>
      <c r="X605" s="468"/>
      <c r="Y605" s="468"/>
      <c r="Z605" s="468"/>
      <c r="AA605" s="468"/>
      <c r="AB605" s="468"/>
      <c r="AC605" s="468"/>
      <c r="AD605" s="468"/>
      <c r="AE605" s="468"/>
      <c r="AF605" s="468"/>
      <c r="AG605" s="468"/>
      <c r="AH605" s="468"/>
      <c r="AI605" s="468"/>
      <c r="AJ605" s="468"/>
      <c r="AK605" s="468"/>
      <c r="AL605" s="468"/>
      <c r="AM605" s="468"/>
      <c r="AN605" s="468"/>
      <c r="AO605" s="468"/>
      <c r="AP605" s="468"/>
    </row>
    <row r="606">
      <c r="A606" s="120">
        <v>295.0</v>
      </c>
      <c r="B606" s="579" t="s">
        <v>4458</v>
      </c>
      <c r="C606" s="747" t="s">
        <v>3050</v>
      </c>
      <c r="D606" s="587">
        <v>4580000.0</v>
      </c>
      <c r="E606" s="120" t="s">
        <v>4459</v>
      </c>
      <c r="F606" s="907"/>
      <c r="G606" s="908"/>
      <c r="H606" s="908"/>
      <c r="I606" s="908"/>
      <c r="J606" s="908"/>
      <c r="K606" s="908"/>
      <c r="L606" s="908"/>
      <c r="M606" s="908"/>
      <c r="N606" s="908"/>
      <c r="O606" s="226"/>
      <c r="P606" s="226"/>
      <c r="Q606" s="481"/>
      <c r="R606" s="226"/>
      <c r="S606" s="226"/>
      <c r="T606" s="907"/>
      <c r="U606" s="907"/>
      <c r="V606" s="907"/>
      <c r="W606" s="907"/>
      <c r="X606" s="907"/>
      <c r="Y606" s="907"/>
      <c r="Z606" s="907"/>
      <c r="AA606" s="907"/>
      <c r="AB606" s="907"/>
      <c r="AC606" s="907"/>
      <c r="AD606" s="907"/>
      <c r="AE606" s="907"/>
      <c r="AF606" s="907"/>
      <c r="AG606" s="907"/>
      <c r="AH606" s="907"/>
      <c r="AI606" s="907"/>
      <c r="AJ606" s="907"/>
      <c r="AK606" s="907"/>
      <c r="AL606" s="907"/>
      <c r="AM606" s="907"/>
      <c r="AN606" s="907"/>
      <c r="AO606" s="907"/>
      <c r="AP606" s="907"/>
    </row>
    <row r="607">
      <c r="A607" s="227">
        <v>296.0</v>
      </c>
      <c r="B607" s="423" t="s">
        <v>4460</v>
      </c>
      <c r="C607" s="692" t="s">
        <v>2992</v>
      </c>
      <c r="D607" s="428">
        <v>6380000.0</v>
      </c>
      <c r="E607" s="426" t="s">
        <v>4143</v>
      </c>
      <c r="F607" s="468"/>
      <c r="G607" s="496"/>
      <c r="H607" s="496"/>
      <c r="I607" s="496"/>
      <c r="J607" s="496"/>
      <c r="K607" s="496"/>
      <c r="L607" s="496"/>
      <c r="M607" s="496"/>
      <c r="N607" s="496"/>
      <c r="O607" s="226"/>
      <c r="P607" s="156"/>
      <c r="Q607" s="479"/>
      <c r="R607" s="41"/>
      <c r="S607" s="41"/>
      <c r="T607" s="468"/>
      <c r="U607" s="468"/>
      <c r="V607" s="468"/>
      <c r="W607" s="468"/>
      <c r="X607" s="468"/>
      <c r="Y607" s="468"/>
      <c r="Z607" s="468"/>
      <c r="AA607" s="468"/>
      <c r="AB607" s="468"/>
      <c r="AC607" s="468"/>
      <c r="AD607" s="468"/>
      <c r="AE607" s="468"/>
      <c r="AF607" s="468"/>
      <c r="AG607" s="468"/>
      <c r="AH607" s="468"/>
      <c r="AI607" s="468"/>
      <c r="AJ607" s="468"/>
      <c r="AK607" s="468"/>
      <c r="AL607" s="468"/>
      <c r="AM607" s="468"/>
      <c r="AN607" s="468"/>
      <c r="AO607" s="468"/>
      <c r="AP607" s="468"/>
    </row>
    <row r="608">
      <c r="A608" s="120">
        <v>297.0</v>
      </c>
      <c r="B608" s="423" t="s">
        <v>4461</v>
      </c>
      <c r="C608" s="738" t="s">
        <v>3050</v>
      </c>
      <c r="D608" s="428">
        <v>6380000.0</v>
      </c>
      <c r="E608" s="426" t="s">
        <v>4143</v>
      </c>
      <c r="F608" s="468"/>
      <c r="G608" s="496"/>
      <c r="H608" s="496"/>
      <c r="I608" s="496"/>
      <c r="J608" s="496"/>
      <c r="K608" s="496"/>
      <c r="L608" s="496"/>
      <c r="M608" s="496"/>
      <c r="N608" s="496"/>
      <c r="O608" s="226"/>
      <c r="P608" s="156"/>
      <c r="Q608" s="479"/>
      <c r="R608" s="41"/>
      <c r="S608" s="41"/>
      <c r="T608" s="468"/>
      <c r="U608" s="468"/>
      <c r="V608" s="468"/>
      <c r="W608" s="468"/>
      <c r="X608" s="468"/>
      <c r="Y608" s="468"/>
      <c r="Z608" s="468"/>
      <c r="AA608" s="468"/>
      <c r="AB608" s="468"/>
      <c r="AC608" s="468"/>
      <c r="AD608" s="468"/>
      <c r="AE608" s="468"/>
      <c r="AF608" s="468"/>
      <c r="AG608" s="468"/>
      <c r="AH608" s="468"/>
      <c r="AI608" s="468"/>
      <c r="AJ608" s="468"/>
      <c r="AK608" s="468"/>
      <c r="AL608" s="468"/>
      <c r="AM608" s="468"/>
      <c r="AN608" s="468"/>
      <c r="AO608" s="468"/>
      <c r="AP608" s="468"/>
    </row>
    <row r="609">
      <c r="A609" s="227">
        <v>298.0</v>
      </c>
      <c r="B609" s="716" t="s">
        <v>4462</v>
      </c>
      <c r="C609" s="692" t="s">
        <v>2992</v>
      </c>
      <c r="D609" s="428">
        <v>6380000.0</v>
      </c>
      <c r="E609" s="426" t="s">
        <v>4143</v>
      </c>
      <c r="F609" s="468"/>
      <c r="G609" s="496" t="s">
        <v>3907</v>
      </c>
      <c r="H609" s="496"/>
      <c r="I609" s="496" t="s">
        <v>3907</v>
      </c>
      <c r="J609" s="496"/>
      <c r="K609" s="496" t="s">
        <v>3907</v>
      </c>
      <c r="L609" s="496" t="s">
        <v>3907</v>
      </c>
      <c r="M609" s="535" t="s">
        <v>4096</v>
      </c>
      <c r="N609" s="496"/>
      <c r="O609" s="226"/>
      <c r="P609" s="158" t="s">
        <v>2899</v>
      </c>
      <c r="Q609" s="479"/>
      <c r="R609" s="41"/>
      <c r="S609" s="41"/>
      <c r="T609" s="468"/>
      <c r="U609" s="468"/>
      <c r="V609" s="468"/>
      <c r="W609" s="468"/>
      <c r="X609" s="468"/>
      <c r="Y609" s="468"/>
      <c r="Z609" s="468"/>
      <c r="AA609" s="468"/>
      <c r="AB609" s="468"/>
      <c r="AC609" s="468"/>
      <c r="AD609" s="468"/>
      <c r="AE609" s="468"/>
      <c r="AF609" s="468"/>
      <c r="AG609" s="468"/>
      <c r="AH609" s="468"/>
      <c r="AI609" s="468"/>
      <c r="AJ609" s="468"/>
      <c r="AK609" s="468"/>
      <c r="AL609" s="468"/>
      <c r="AM609" s="468"/>
      <c r="AN609" s="468"/>
      <c r="AO609" s="468"/>
      <c r="AP609" s="468"/>
    </row>
    <row r="610">
      <c r="A610" s="120">
        <v>299.0</v>
      </c>
      <c r="B610" s="423" t="s">
        <v>4463</v>
      </c>
      <c r="C610" s="738" t="s">
        <v>3050</v>
      </c>
      <c r="D610" s="428">
        <v>6380000.0</v>
      </c>
      <c r="E610" s="426" t="s">
        <v>4143</v>
      </c>
      <c r="F610" s="468"/>
      <c r="G610" s="496"/>
      <c r="H610" s="496"/>
      <c r="I610" s="496"/>
      <c r="J610" s="496"/>
      <c r="K610" s="496"/>
      <c r="L610" s="496"/>
      <c r="M610" s="496"/>
      <c r="N610" s="496"/>
      <c r="O610" s="226"/>
      <c r="P610" s="156"/>
      <c r="Q610" s="479"/>
      <c r="R610" s="41"/>
      <c r="S610" s="41"/>
      <c r="T610" s="468"/>
      <c r="U610" s="468"/>
      <c r="V610" s="468"/>
      <c r="W610" s="468"/>
      <c r="X610" s="468"/>
      <c r="Y610" s="468"/>
      <c r="Z610" s="468"/>
      <c r="AA610" s="468"/>
      <c r="AB610" s="468"/>
      <c r="AC610" s="468"/>
      <c r="AD610" s="468"/>
      <c r="AE610" s="468"/>
      <c r="AF610" s="468"/>
      <c r="AG610" s="468"/>
      <c r="AH610" s="468"/>
      <c r="AI610" s="468"/>
      <c r="AJ610" s="468"/>
      <c r="AK610" s="468"/>
      <c r="AL610" s="468"/>
      <c r="AM610" s="468"/>
      <c r="AN610" s="468"/>
      <c r="AO610" s="468"/>
      <c r="AP610" s="468"/>
    </row>
    <row r="611">
      <c r="A611" s="227">
        <v>300.0</v>
      </c>
      <c r="B611" s="423" t="s">
        <v>4464</v>
      </c>
      <c r="C611" s="738" t="s">
        <v>3050</v>
      </c>
      <c r="D611" s="428">
        <v>4580000.0</v>
      </c>
      <c r="E611" s="426" t="s">
        <v>4459</v>
      </c>
      <c r="F611" s="468"/>
      <c r="G611" s="496"/>
      <c r="H611" s="496"/>
      <c r="I611" s="496"/>
      <c r="J611" s="496"/>
      <c r="K611" s="496"/>
      <c r="L611" s="496"/>
      <c r="M611" s="496"/>
      <c r="N611" s="496"/>
      <c r="O611" s="226"/>
      <c r="P611" s="156"/>
      <c r="Q611" s="479"/>
      <c r="R611" s="41"/>
      <c r="S611" s="41"/>
      <c r="T611" s="468"/>
      <c r="U611" s="468"/>
      <c r="V611" s="468"/>
      <c r="W611" s="468"/>
      <c r="X611" s="468"/>
      <c r="Y611" s="468"/>
      <c r="Z611" s="468"/>
      <c r="AA611" s="468"/>
      <c r="AB611" s="468"/>
      <c r="AC611" s="468"/>
      <c r="AD611" s="468"/>
      <c r="AE611" s="468"/>
      <c r="AF611" s="468"/>
      <c r="AG611" s="468"/>
      <c r="AH611" s="468"/>
      <c r="AI611" s="468"/>
      <c r="AJ611" s="468"/>
      <c r="AK611" s="468"/>
      <c r="AL611" s="468"/>
      <c r="AM611" s="468"/>
      <c r="AN611" s="468"/>
      <c r="AO611" s="468"/>
      <c r="AP611" s="468"/>
    </row>
    <row r="612">
      <c r="A612" s="120">
        <v>301.0</v>
      </c>
      <c r="B612" s="423" t="s">
        <v>4465</v>
      </c>
      <c r="C612" s="692" t="s">
        <v>2992</v>
      </c>
      <c r="D612" s="428">
        <v>6380000.0</v>
      </c>
      <c r="E612" s="426" t="s">
        <v>4143</v>
      </c>
      <c r="F612" s="468"/>
      <c r="G612" s="496"/>
      <c r="H612" s="496"/>
      <c r="I612" s="496"/>
      <c r="J612" s="496"/>
      <c r="K612" s="496"/>
      <c r="L612" s="496"/>
      <c r="M612" s="496"/>
      <c r="N612" s="496"/>
      <c r="O612" s="226"/>
      <c r="P612" s="156"/>
      <c r="Q612" s="479"/>
      <c r="R612" s="41"/>
      <c r="S612" s="41"/>
      <c r="T612" s="468"/>
      <c r="U612" s="468"/>
      <c r="V612" s="468"/>
      <c r="W612" s="468"/>
      <c r="X612" s="468"/>
      <c r="Y612" s="468"/>
      <c r="Z612" s="468"/>
      <c r="AA612" s="468"/>
      <c r="AB612" s="468"/>
      <c r="AC612" s="468"/>
      <c r="AD612" s="468"/>
      <c r="AE612" s="468"/>
      <c r="AF612" s="468"/>
      <c r="AG612" s="468"/>
      <c r="AH612" s="468"/>
      <c r="AI612" s="468"/>
      <c r="AJ612" s="468"/>
      <c r="AK612" s="468"/>
      <c r="AL612" s="468"/>
      <c r="AM612" s="468"/>
      <c r="AN612" s="468"/>
      <c r="AO612" s="468"/>
      <c r="AP612" s="468"/>
    </row>
    <row r="613">
      <c r="A613" s="227">
        <v>302.0</v>
      </c>
      <c r="B613" s="423" t="s">
        <v>4260</v>
      </c>
      <c r="C613" s="738" t="s">
        <v>3050</v>
      </c>
      <c r="D613" s="428">
        <v>4080000.0</v>
      </c>
      <c r="E613" s="426" t="s">
        <v>4143</v>
      </c>
      <c r="F613" s="468"/>
      <c r="G613" s="496"/>
      <c r="H613" s="496"/>
      <c r="I613" s="496"/>
      <c r="J613" s="496"/>
      <c r="K613" s="496"/>
      <c r="L613" s="496"/>
      <c r="M613" s="496"/>
      <c r="N613" s="496"/>
      <c r="O613" s="226"/>
      <c r="P613" s="156"/>
      <c r="Q613" s="479"/>
      <c r="R613" s="41"/>
      <c r="S613" s="41"/>
      <c r="T613" s="468"/>
      <c r="U613" s="468"/>
      <c r="V613" s="468"/>
      <c r="W613" s="468"/>
      <c r="X613" s="468"/>
      <c r="Y613" s="468"/>
      <c r="Z613" s="468"/>
      <c r="AA613" s="468"/>
      <c r="AB613" s="468"/>
      <c r="AC613" s="468"/>
      <c r="AD613" s="468"/>
      <c r="AE613" s="468"/>
      <c r="AF613" s="468"/>
      <c r="AG613" s="468"/>
      <c r="AH613" s="468"/>
      <c r="AI613" s="468"/>
      <c r="AJ613" s="468"/>
      <c r="AK613" s="468"/>
      <c r="AL613" s="468"/>
      <c r="AM613" s="468"/>
      <c r="AN613" s="468"/>
      <c r="AO613" s="468"/>
      <c r="AP613" s="468"/>
    </row>
    <row r="614">
      <c r="A614" s="120">
        <v>303.0</v>
      </c>
      <c r="B614" s="423" t="s">
        <v>4466</v>
      </c>
      <c r="C614" s="738" t="s">
        <v>3050</v>
      </c>
      <c r="D614" s="428">
        <v>4080000.0</v>
      </c>
      <c r="E614" s="426" t="s">
        <v>4143</v>
      </c>
      <c r="F614" s="468"/>
      <c r="G614" s="496"/>
      <c r="H614" s="496"/>
      <c r="I614" s="496"/>
      <c r="J614" s="496"/>
      <c r="K614" s="496"/>
      <c r="L614" s="496"/>
      <c r="M614" s="496"/>
      <c r="N614" s="496"/>
      <c r="O614" s="226"/>
      <c r="P614" s="156"/>
      <c r="Q614" s="479"/>
      <c r="R614" s="41"/>
      <c r="S614" s="41"/>
      <c r="T614" s="468"/>
      <c r="U614" s="468"/>
      <c r="V614" s="468"/>
      <c r="W614" s="468"/>
      <c r="X614" s="468"/>
      <c r="Y614" s="468"/>
      <c r="Z614" s="468"/>
      <c r="AA614" s="468"/>
      <c r="AB614" s="468"/>
      <c r="AC614" s="468"/>
      <c r="AD614" s="468"/>
      <c r="AE614" s="468"/>
      <c r="AF614" s="468"/>
      <c r="AG614" s="468"/>
      <c r="AH614" s="468"/>
      <c r="AI614" s="468"/>
      <c r="AJ614" s="468"/>
      <c r="AK614" s="468"/>
      <c r="AL614" s="468"/>
      <c r="AM614" s="468"/>
      <c r="AN614" s="468"/>
      <c r="AO614" s="468"/>
      <c r="AP614" s="468"/>
    </row>
    <row r="615">
      <c r="A615" s="227">
        <v>304.0</v>
      </c>
      <c r="B615" s="423" t="s">
        <v>4467</v>
      </c>
      <c r="C615" s="738" t="s">
        <v>3050</v>
      </c>
      <c r="D615" s="428">
        <v>2080000.0</v>
      </c>
      <c r="E615" s="426" t="s">
        <v>4143</v>
      </c>
      <c r="F615" s="468"/>
      <c r="G615" s="496"/>
      <c r="H615" s="496"/>
      <c r="I615" s="496"/>
      <c r="J615" s="496"/>
      <c r="K615" s="496"/>
      <c r="L615" s="496"/>
      <c r="M615" s="496"/>
      <c r="N615" s="496"/>
      <c r="O615" s="226"/>
      <c r="P615" s="156"/>
      <c r="Q615" s="479"/>
      <c r="R615" s="41"/>
      <c r="S615" s="41"/>
      <c r="T615" s="468"/>
      <c r="U615" s="468"/>
      <c r="V615" s="468"/>
      <c r="W615" s="468"/>
      <c r="X615" s="468"/>
      <c r="Y615" s="468"/>
      <c r="Z615" s="468"/>
      <c r="AA615" s="468"/>
      <c r="AB615" s="468"/>
      <c r="AC615" s="468"/>
      <c r="AD615" s="468"/>
      <c r="AE615" s="468"/>
      <c r="AF615" s="468"/>
      <c r="AG615" s="468"/>
      <c r="AH615" s="468"/>
      <c r="AI615" s="468"/>
      <c r="AJ615" s="468"/>
      <c r="AK615" s="468"/>
      <c r="AL615" s="468"/>
      <c r="AM615" s="468"/>
      <c r="AN615" s="468"/>
      <c r="AO615" s="468"/>
      <c r="AP615" s="468"/>
    </row>
    <row r="616">
      <c r="A616" s="120">
        <v>305.0</v>
      </c>
      <c r="B616" s="423" t="s">
        <v>4468</v>
      </c>
      <c r="C616" s="738" t="s">
        <v>3050</v>
      </c>
      <c r="D616" s="428">
        <v>6380000.0</v>
      </c>
      <c r="E616" s="426" t="s">
        <v>4143</v>
      </c>
      <c r="F616" s="468"/>
      <c r="G616" s="496"/>
      <c r="H616" s="496"/>
      <c r="I616" s="496"/>
      <c r="J616" s="496"/>
      <c r="K616" s="496"/>
      <c r="L616" s="496"/>
      <c r="M616" s="496"/>
      <c r="N616" s="496"/>
      <c r="O616" s="226"/>
      <c r="P616" s="156"/>
      <c r="Q616" s="479"/>
      <c r="R616" s="41"/>
      <c r="S616" s="41"/>
      <c r="T616" s="468"/>
      <c r="U616" s="468"/>
      <c r="V616" s="468"/>
      <c r="W616" s="468"/>
      <c r="X616" s="468"/>
      <c r="Y616" s="468"/>
      <c r="Z616" s="468"/>
      <c r="AA616" s="468"/>
      <c r="AB616" s="468"/>
      <c r="AC616" s="468"/>
      <c r="AD616" s="468"/>
      <c r="AE616" s="468"/>
      <c r="AF616" s="468"/>
      <c r="AG616" s="468"/>
      <c r="AH616" s="468"/>
      <c r="AI616" s="468"/>
      <c r="AJ616" s="468"/>
      <c r="AK616" s="468"/>
      <c r="AL616" s="468"/>
      <c r="AM616" s="468"/>
      <c r="AN616" s="468"/>
      <c r="AO616" s="468"/>
      <c r="AP616" s="468"/>
    </row>
    <row r="617">
      <c r="A617" s="227">
        <v>306.0</v>
      </c>
      <c r="B617" s="423" t="s">
        <v>4469</v>
      </c>
      <c r="C617" s="559" t="s">
        <v>2940</v>
      </c>
      <c r="D617" s="428">
        <v>6380000.0</v>
      </c>
      <c r="E617" s="426" t="s">
        <v>4143</v>
      </c>
      <c r="F617" s="468"/>
      <c r="G617" s="496"/>
      <c r="H617" s="496"/>
      <c r="I617" s="496"/>
      <c r="J617" s="496"/>
      <c r="K617" s="496"/>
      <c r="L617" s="496"/>
      <c r="M617" s="496"/>
      <c r="N617" s="496"/>
      <c r="O617" s="226"/>
      <c r="P617" s="156"/>
      <c r="Q617" s="479"/>
      <c r="R617" s="41"/>
      <c r="S617" s="41"/>
      <c r="T617" s="468"/>
      <c r="U617" s="468"/>
      <c r="V617" s="468"/>
      <c r="W617" s="468"/>
      <c r="X617" s="468"/>
      <c r="Y617" s="468"/>
      <c r="Z617" s="468"/>
      <c r="AA617" s="468"/>
      <c r="AB617" s="468"/>
      <c r="AC617" s="468"/>
      <c r="AD617" s="468"/>
      <c r="AE617" s="468"/>
      <c r="AF617" s="468"/>
      <c r="AG617" s="468"/>
      <c r="AH617" s="468"/>
      <c r="AI617" s="468"/>
      <c r="AJ617" s="468"/>
      <c r="AK617" s="468"/>
      <c r="AL617" s="468"/>
      <c r="AM617" s="468"/>
      <c r="AN617" s="468"/>
      <c r="AO617" s="468"/>
      <c r="AP617" s="468"/>
    </row>
    <row r="618">
      <c r="A618" s="120">
        <v>307.0</v>
      </c>
      <c r="B618" s="423" t="s">
        <v>4470</v>
      </c>
      <c r="C618" s="692" t="s">
        <v>2992</v>
      </c>
      <c r="D618" s="428">
        <v>6380000.0</v>
      </c>
      <c r="E618" s="426" t="s">
        <v>4143</v>
      </c>
      <c r="F618" s="468"/>
      <c r="G618" s="496"/>
      <c r="H618" s="496"/>
      <c r="I618" s="496"/>
      <c r="J618" s="496"/>
      <c r="K618" s="496"/>
      <c r="L618" s="496"/>
      <c r="M618" s="496"/>
      <c r="N618" s="496"/>
      <c r="O618" s="226"/>
      <c r="P618" s="156"/>
      <c r="Q618" s="479"/>
      <c r="R618" s="41"/>
      <c r="S618" s="41"/>
      <c r="T618" s="468"/>
      <c r="U618" s="468"/>
      <c r="V618" s="468"/>
      <c r="W618" s="468"/>
      <c r="X618" s="468"/>
      <c r="Y618" s="468"/>
      <c r="Z618" s="468"/>
      <c r="AA618" s="468"/>
      <c r="AB618" s="468"/>
      <c r="AC618" s="468"/>
      <c r="AD618" s="468"/>
      <c r="AE618" s="468"/>
      <c r="AF618" s="468"/>
      <c r="AG618" s="468"/>
      <c r="AH618" s="468"/>
      <c r="AI618" s="468"/>
      <c r="AJ618" s="468"/>
      <c r="AK618" s="468"/>
      <c r="AL618" s="468"/>
      <c r="AM618" s="468"/>
      <c r="AN618" s="468"/>
      <c r="AO618" s="468"/>
      <c r="AP618" s="468"/>
    </row>
    <row r="619">
      <c r="A619" s="227">
        <v>308.0</v>
      </c>
      <c r="B619" s="423" t="s">
        <v>4471</v>
      </c>
      <c r="C619" s="559" t="s">
        <v>2940</v>
      </c>
      <c r="D619" s="428">
        <v>6380000.0</v>
      </c>
      <c r="E619" s="426" t="s">
        <v>4143</v>
      </c>
      <c r="F619" s="468"/>
      <c r="G619" s="496"/>
      <c r="H619" s="496"/>
      <c r="I619" s="496"/>
      <c r="J619" s="496"/>
      <c r="K619" s="496"/>
      <c r="L619" s="496"/>
      <c r="M619" s="496"/>
      <c r="N619" s="496"/>
      <c r="O619" s="226"/>
      <c r="P619" s="156"/>
      <c r="Q619" s="479"/>
      <c r="R619" s="41"/>
      <c r="S619" s="41"/>
      <c r="T619" s="468"/>
      <c r="U619" s="468"/>
      <c r="V619" s="468"/>
      <c r="W619" s="468"/>
      <c r="X619" s="468"/>
      <c r="Y619" s="468"/>
      <c r="Z619" s="468"/>
      <c r="AA619" s="468"/>
      <c r="AB619" s="468"/>
      <c r="AC619" s="468"/>
      <c r="AD619" s="468"/>
      <c r="AE619" s="468"/>
      <c r="AF619" s="468"/>
      <c r="AG619" s="468"/>
      <c r="AH619" s="468"/>
      <c r="AI619" s="468"/>
      <c r="AJ619" s="468"/>
      <c r="AK619" s="468"/>
      <c r="AL619" s="468"/>
      <c r="AM619" s="468"/>
      <c r="AN619" s="468"/>
      <c r="AO619" s="468"/>
      <c r="AP619" s="468"/>
    </row>
    <row r="620">
      <c r="A620" s="120">
        <v>309.0</v>
      </c>
      <c r="B620" s="423" t="s">
        <v>4472</v>
      </c>
      <c r="C620" s="559" t="s">
        <v>2940</v>
      </c>
      <c r="D620" s="428">
        <v>6380000.0</v>
      </c>
      <c r="E620" s="426" t="s">
        <v>4143</v>
      </c>
      <c r="F620" s="468"/>
      <c r="G620" s="496"/>
      <c r="H620" s="496"/>
      <c r="I620" s="496"/>
      <c r="J620" s="496"/>
      <c r="K620" s="496"/>
      <c r="L620" s="496"/>
      <c r="M620" s="496"/>
      <c r="N620" s="496"/>
      <c r="O620" s="226"/>
      <c r="P620" s="156"/>
      <c r="Q620" s="479"/>
      <c r="R620" s="41"/>
      <c r="S620" s="41"/>
      <c r="T620" s="468"/>
      <c r="U620" s="468"/>
      <c r="V620" s="468"/>
      <c r="W620" s="468"/>
      <c r="X620" s="468"/>
      <c r="Y620" s="468"/>
      <c r="Z620" s="468"/>
      <c r="AA620" s="468"/>
      <c r="AB620" s="468"/>
      <c r="AC620" s="468"/>
      <c r="AD620" s="468"/>
      <c r="AE620" s="468"/>
      <c r="AF620" s="468"/>
      <c r="AG620" s="468"/>
      <c r="AH620" s="468"/>
      <c r="AI620" s="468"/>
      <c r="AJ620" s="468"/>
      <c r="AK620" s="468"/>
      <c r="AL620" s="468"/>
      <c r="AM620" s="468"/>
      <c r="AN620" s="468"/>
      <c r="AO620" s="468"/>
      <c r="AP620" s="468"/>
    </row>
    <row r="621">
      <c r="A621" s="227">
        <v>310.0</v>
      </c>
      <c r="B621" s="423" t="s">
        <v>861</v>
      </c>
      <c r="C621" s="559" t="s">
        <v>2940</v>
      </c>
      <c r="D621" s="428">
        <v>6380000.0</v>
      </c>
      <c r="E621" s="426" t="s">
        <v>4143</v>
      </c>
      <c r="F621" s="468"/>
      <c r="G621" s="496"/>
      <c r="H621" s="496"/>
      <c r="I621" s="496"/>
      <c r="J621" s="496"/>
      <c r="K621" s="496"/>
      <c r="L621" s="496"/>
      <c r="M621" s="496"/>
      <c r="N621" s="496"/>
      <c r="O621" s="226"/>
      <c r="P621" s="156"/>
      <c r="Q621" s="479"/>
      <c r="R621" s="41"/>
      <c r="S621" s="41"/>
      <c r="T621" s="468"/>
      <c r="U621" s="468"/>
      <c r="V621" s="468"/>
      <c r="W621" s="468"/>
      <c r="X621" s="468"/>
      <c r="Y621" s="468"/>
      <c r="Z621" s="468"/>
      <c r="AA621" s="468"/>
      <c r="AB621" s="468"/>
      <c r="AC621" s="468"/>
      <c r="AD621" s="468"/>
      <c r="AE621" s="468"/>
      <c r="AF621" s="468"/>
      <c r="AG621" s="468"/>
      <c r="AH621" s="468"/>
      <c r="AI621" s="468"/>
      <c r="AJ621" s="468"/>
      <c r="AK621" s="468"/>
      <c r="AL621" s="468"/>
      <c r="AM621" s="468"/>
      <c r="AN621" s="468"/>
      <c r="AO621" s="468"/>
      <c r="AP621" s="468"/>
    </row>
    <row r="622">
      <c r="A622" s="120">
        <v>311.0</v>
      </c>
      <c r="B622" s="716" t="s">
        <v>4473</v>
      </c>
      <c r="C622" s="738" t="s">
        <v>3050</v>
      </c>
      <c r="D622" s="428">
        <v>2080000.0</v>
      </c>
      <c r="E622" s="426" t="s">
        <v>4143</v>
      </c>
      <c r="F622" s="468"/>
      <c r="G622" s="496" t="s">
        <v>3907</v>
      </c>
      <c r="H622" s="496"/>
      <c r="I622" s="496" t="s">
        <v>3907</v>
      </c>
      <c r="J622" s="535" t="s">
        <v>4086</v>
      </c>
      <c r="K622" s="496" t="s">
        <v>3907</v>
      </c>
      <c r="L622" s="496" t="s">
        <v>3907</v>
      </c>
      <c r="M622" s="535" t="s">
        <v>4096</v>
      </c>
      <c r="N622" s="496"/>
      <c r="O622" s="178" t="s">
        <v>4474</v>
      </c>
      <c r="P622" s="158" t="s">
        <v>2899</v>
      </c>
      <c r="Q622" s="479"/>
      <c r="R622" s="41"/>
      <c r="S622" s="41"/>
      <c r="T622" s="468"/>
      <c r="U622" s="468"/>
      <c r="V622" s="468"/>
      <c r="W622" s="468"/>
      <c r="X622" s="468"/>
      <c r="Y622" s="468"/>
      <c r="Z622" s="468"/>
      <c r="AA622" s="468"/>
      <c r="AB622" s="468"/>
      <c r="AC622" s="468"/>
      <c r="AD622" s="468"/>
      <c r="AE622" s="468"/>
      <c r="AF622" s="468"/>
      <c r="AG622" s="468"/>
      <c r="AH622" s="468"/>
      <c r="AI622" s="468"/>
      <c r="AJ622" s="468"/>
      <c r="AK622" s="468"/>
      <c r="AL622" s="468"/>
      <c r="AM622" s="468"/>
      <c r="AN622" s="468"/>
      <c r="AO622" s="468"/>
      <c r="AP622" s="468"/>
    </row>
    <row r="623">
      <c r="A623" s="496">
        <v>312.0</v>
      </c>
      <c r="B623" s="572" t="s">
        <v>4475</v>
      </c>
      <c r="C623" s="885" t="s">
        <v>4150</v>
      </c>
      <c r="D623" s="587">
        <v>4580000.0</v>
      </c>
      <c r="E623" s="120" t="s">
        <v>4337</v>
      </c>
      <c r="F623" s="474"/>
      <c r="G623" s="496"/>
      <c r="H623" s="496"/>
      <c r="I623" s="496"/>
      <c r="J623" s="496"/>
      <c r="K623" s="496"/>
      <c r="L623" s="496"/>
      <c r="M623" s="496"/>
      <c r="N623" s="496"/>
      <c r="O623" s="226"/>
      <c r="P623" s="156"/>
      <c r="Q623" s="479"/>
      <c r="R623" s="84"/>
      <c r="S623" s="84"/>
      <c r="T623" s="474"/>
      <c r="U623" s="474"/>
      <c r="V623" s="474"/>
      <c r="W623" s="474"/>
      <c r="X623" s="474"/>
      <c r="Y623" s="474"/>
      <c r="Z623" s="474"/>
      <c r="AA623" s="474"/>
      <c r="AB623" s="474"/>
      <c r="AC623" s="474"/>
      <c r="AD623" s="474"/>
      <c r="AE623" s="474"/>
      <c r="AF623" s="474"/>
      <c r="AG623" s="474"/>
      <c r="AH623" s="474"/>
      <c r="AI623" s="474"/>
      <c r="AJ623" s="474"/>
      <c r="AK623" s="474"/>
      <c r="AL623" s="474"/>
      <c r="AM623" s="474"/>
      <c r="AN623" s="474"/>
      <c r="AO623" s="474"/>
      <c r="AP623" s="474"/>
    </row>
    <row r="624">
      <c r="A624" s="299">
        <v>313.0</v>
      </c>
      <c r="B624" s="909" t="s">
        <v>4476</v>
      </c>
      <c r="C624" s="747" t="s">
        <v>3050</v>
      </c>
      <c r="D624" s="910">
        <v>6380000.0</v>
      </c>
      <c r="E624" s="120" t="s">
        <v>4143</v>
      </c>
      <c r="F624" s="474"/>
      <c r="G624" s="496"/>
      <c r="H624" s="496"/>
      <c r="I624" s="496"/>
      <c r="J624" s="496"/>
      <c r="K624" s="496"/>
      <c r="L624" s="496"/>
      <c r="M624" s="496"/>
      <c r="N624" s="496"/>
      <c r="O624" s="226"/>
      <c r="P624" s="156"/>
      <c r="Q624" s="479"/>
      <c r="R624" s="84"/>
      <c r="S624" s="84"/>
      <c r="T624" s="474"/>
      <c r="U624" s="474"/>
      <c r="V624" s="474"/>
      <c r="W624" s="474"/>
      <c r="X624" s="474"/>
      <c r="Y624" s="474"/>
      <c r="Z624" s="474"/>
      <c r="AA624" s="474"/>
      <c r="AB624" s="474"/>
      <c r="AC624" s="474"/>
      <c r="AD624" s="474"/>
      <c r="AE624" s="474"/>
      <c r="AF624" s="474"/>
      <c r="AG624" s="474"/>
      <c r="AH624" s="474"/>
      <c r="AI624" s="474"/>
      <c r="AJ624" s="474"/>
      <c r="AK624" s="474"/>
      <c r="AL624" s="474"/>
      <c r="AM624" s="474"/>
      <c r="AN624" s="474"/>
      <c r="AO624" s="474"/>
      <c r="AP624" s="474"/>
    </row>
    <row r="625">
      <c r="A625" s="299">
        <v>314.0</v>
      </c>
      <c r="B625" s="909" t="s">
        <v>4477</v>
      </c>
      <c r="C625" s="885" t="s">
        <v>4150</v>
      </c>
      <c r="D625" s="587">
        <v>4580000.0</v>
      </c>
      <c r="E625" s="120" t="s">
        <v>4337</v>
      </c>
      <c r="F625" s="474"/>
      <c r="G625" s="496" t="s">
        <v>3907</v>
      </c>
      <c r="H625" s="496"/>
      <c r="I625" s="496" t="s">
        <v>3907</v>
      </c>
      <c r="J625" s="496"/>
      <c r="K625" s="496" t="s">
        <v>3907</v>
      </c>
      <c r="L625" s="496" t="s">
        <v>3907</v>
      </c>
      <c r="M625" s="535" t="s">
        <v>4096</v>
      </c>
      <c r="N625" s="496"/>
      <c r="O625" s="226"/>
      <c r="P625" s="158" t="s">
        <v>2899</v>
      </c>
      <c r="Q625" s="479"/>
      <c r="R625" s="84"/>
      <c r="S625" s="84"/>
      <c r="T625" s="474"/>
      <c r="U625" s="474"/>
      <c r="V625" s="474"/>
      <c r="W625" s="474"/>
      <c r="X625" s="474"/>
      <c r="Y625" s="474"/>
      <c r="Z625" s="474"/>
      <c r="AA625" s="474"/>
      <c r="AB625" s="474"/>
      <c r="AC625" s="474"/>
      <c r="AD625" s="474"/>
      <c r="AE625" s="474"/>
      <c r="AF625" s="474"/>
      <c r="AG625" s="474"/>
      <c r="AH625" s="474"/>
      <c r="AI625" s="474"/>
      <c r="AJ625" s="474"/>
      <c r="AK625" s="474"/>
      <c r="AL625" s="474"/>
      <c r="AM625" s="474"/>
      <c r="AN625" s="474"/>
      <c r="AO625" s="474"/>
      <c r="AP625" s="474"/>
    </row>
    <row r="626">
      <c r="A626" s="299">
        <v>315.0</v>
      </c>
      <c r="B626" s="909" t="s">
        <v>4478</v>
      </c>
      <c r="C626" s="747" t="s">
        <v>3050</v>
      </c>
      <c r="D626" s="910">
        <v>3230000.0</v>
      </c>
      <c r="E626" s="120" t="s">
        <v>4143</v>
      </c>
      <c r="F626" s="474"/>
      <c r="G626" s="496" t="s">
        <v>3907</v>
      </c>
      <c r="H626" s="496"/>
      <c r="I626" s="496" t="s">
        <v>3907</v>
      </c>
      <c r="J626" s="535" t="s">
        <v>4086</v>
      </c>
      <c r="K626" s="496" t="s">
        <v>3907</v>
      </c>
      <c r="L626" s="496" t="s">
        <v>3907</v>
      </c>
      <c r="M626" s="535" t="s">
        <v>4096</v>
      </c>
      <c r="N626" s="496"/>
      <c r="O626" s="178" t="s">
        <v>4479</v>
      </c>
      <c r="P626" s="158" t="s">
        <v>2899</v>
      </c>
      <c r="Q626" s="479"/>
      <c r="R626" s="84"/>
      <c r="S626" s="84"/>
      <c r="T626" s="474"/>
      <c r="U626" s="474"/>
      <c r="V626" s="474"/>
      <c r="W626" s="474"/>
      <c r="X626" s="474"/>
      <c r="Y626" s="474"/>
      <c r="Z626" s="474"/>
      <c r="AA626" s="474"/>
      <c r="AB626" s="474"/>
      <c r="AC626" s="474"/>
      <c r="AD626" s="474"/>
      <c r="AE626" s="474"/>
      <c r="AF626" s="474"/>
      <c r="AG626" s="474"/>
      <c r="AH626" s="474"/>
      <c r="AI626" s="474"/>
      <c r="AJ626" s="474"/>
      <c r="AK626" s="474"/>
      <c r="AL626" s="474"/>
      <c r="AM626" s="474"/>
      <c r="AN626" s="474"/>
      <c r="AO626" s="474"/>
      <c r="AP626" s="474"/>
    </row>
    <row r="627">
      <c r="A627" s="299">
        <v>316.0</v>
      </c>
      <c r="B627" s="909" t="s">
        <v>4480</v>
      </c>
      <c r="C627" s="513" t="s">
        <v>2940</v>
      </c>
      <c r="D627" s="910">
        <v>6380000.0</v>
      </c>
      <c r="E627" s="120" t="s">
        <v>4143</v>
      </c>
      <c r="F627" s="474"/>
      <c r="G627" s="496"/>
      <c r="H627" s="496"/>
      <c r="I627" s="496"/>
      <c r="J627" s="496"/>
      <c r="K627" s="496"/>
      <c r="L627" s="496"/>
      <c r="M627" s="496"/>
      <c r="N627" s="496"/>
      <c r="O627" s="226"/>
      <c r="P627" s="156"/>
      <c r="Q627" s="479"/>
      <c r="R627" s="84"/>
      <c r="S627" s="84"/>
      <c r="T627" s="474"/>
      <c r="U627" s="474"/>
      <c r="V627" s="474"/>
      <c r="W627" s="474"/>
      <c r="X627" s="474"/>
      <c r="Y627" s="474"/>
      <c r="Z627" s="474"/>
      <c r="AA627" s="474"/>
      <c r="AB627" s="474"/>
      <c r="AC627" s="474"/>
      <c r="AD627" s="474"/>
      <c r="AE627" s="474"/>
      <c r="AF627" s="474"/>
      <c r="AG627" s="474"/>
      <c r="AH627" s="474"/>
      <c r="AI627" s="474"/>
      <c r="AJ627" s="474"/>
      <c r="AK627" s="474"/>
      <c r="AL627" s="474"/>
      <c r="AM627" s="474"/>
      <c r="AN627" s="474"/>
      <c r="AO627" s="474"/>
      <c r="AP627" s="474"/>
    </row>
    <row r="628">
      <c r="A628" s="496">
        <v>317.0</v>
      </c>
      <c r="B628" s="572" t="s">
        <v>4481</v>
      </c>
      <c r="C628" s="513" t="s">
        <v>2940</v>
      </c>
      <c r="D628" s="587">
        <v>6380000.0</v>
      </c>
      <c r="E628" s="120" t="s">
        <v>4143</v>
      </c>
      <c r="F628" s="474"/>
      <c r="G628" s="496"/>
      <c r="H628" s="496"/>
      <c r="I628" s="496"/>
      <c r="J628" s="496"/>
      <c r="K628" s="496"/>
      <c r="L628" s="496"/>
      <c r="M628" s="496"/>
      <c r="N628" s="496"/>
      <c r="O628" s="226"/>
      <c r="P628" s="156"/>
      <c r="Q628" s="479"/>
      <c r="R628" s="84"/>
      <c r="S628" s="84"/>
      <c r="T628" s="474"/>
      <c r="U628" s="474"/>
      <c r="V628" s="474"/>
      <c r="W628" s="474"/>
      <c r="X628" s="474"/>
      <c r="Y628" s="474"/>
      <c r="Z628" s="474"/>
      <c r="AA628" s="474"/>
      <c r="AB628" s="474"/>
      <c r="AC628" s="474"/>
      <c r="AD628" s="474"/>
      <c r="AE628" s="474"/>
      <c r="AF628" s="474"/>
      <c r="AG628" s="474"/>
      <c r="AH628" s="474"/>
      <c r="AI628" s="474"/>
      <c r="AJ628" s="474"/>
      <c r="AK628" s="474"/>
      <c r="AL628" s="474"/>
      <c r="AM628" s="474"/>
      <c r="AN628" s="474"/>
      <c r="AO628" s="474"/>
      <c r="AP628" s="474"/>
    </row>
    <row r="629">
      <c r="A629" s="496">
        <v>318.0</v>
      </c>
      <c r="B629" s="572" t="s">
        <v>4482</v>
      </c>
      <c r="C629" s="513" t="s">
        <v>2940</v>
      </c>
      <c r="D629" s="587">
        <v>6380000.0</v>
      </c>
      <c r="E629" s="120" t="s">
        <v>4143</v>
      </c>
      <c r="F629" s="474"/>
      <c r="G629" s="496"/>
      <c r="H629" s="496"/>
      <c r="I629" s="496"/>
      <c r="J629" s="496"/>
      <c r="K629" s="496"/>
      <c r="L629" s="496"/>
      <c r="M629" s="496"/>
      <c r="N629" s="496"/>
      <c r="O629" s="226"/>
      <c r="P629" s="156"/>
      <c r="Q629" s="479"/>
      <c r="R629" s="84"/>
      <c r="S629" s="84"/>
      <c r="T629" s="474"/>
      <c r="U629" s="474"/>
      <c r="V629" s="474"/>
      <c r="W629" s="474"/>
      <c r="X629" s="474"/>
      <c r="Y629" s="474"/>
      <c r="Z629" s="474"/>
      <c r="AA629" s="474"/>
      <c r="AB629" s="474"/>
      <c r="AC629" s="474"/>
      <c r="AD629" s="474"/>
      <c r="AE629" s="474"/>
      <c r="AF629" s="474"/>
      <c r="AG629" s="474"/>
      <c r="AH629" s="474"/>
      <c r="AI629" s="474"/>
      <c r="AJ629" s="474"/>
      <c r="AK629" s="474"/>
      <c r="AL629" s="474"/>
      <c r="AM629" s="474"/>
      <c r="AN629" s="474"/>
      <c r="AO629" s="474"/>
      <c r="AP629" s="474"/>
    </row>
    <row r="630">
      <c r="A630" s="424">
        <v>319.0</v>
      </c>
      <c r="B630" s="911" t="s">
        <v>4483</v>
      </c>
      <c r="C630" s="738" t="s">
        <v>3050</v>
      </c>
      <c r="D630" s="912">
        <v>2080000.0</v>
      </c>
      <c r="E630" s="426" t="s">
        <v>4143</v>
      </c>
      <c r="F630" s="731"/>
      <c r="G630" s="496"/>
      <c r="H630" s="496"/>
      <c r="I630" s="496"/>
      <c r="J630" s="496"/>
      <c r="K630" s="496"/>
      <c r="L630" s="496"/>
      <c r="M630" s="496"/>
      <c r="N630" s="496"/>
      <c r="O630" s="226"/>
      <c r="P630" s="156"/>
      <c r="Q630" s="479"/>
      <c r="R630" s="41"/>
      <c r="S630" s="41"/>
      <c r="T630" s="468"/>
      <c r="U630" s="468"/>
      <c r="V630" s="468"/>
      <c r="W630" s="468"/>
      <c r="X630" s="468"/>
      <c r="Y630" s="468"/>
      <c r="Z630" s="468"/>
      <c r="AA630" s="468"/>
      <c r="AB630" s="468"/>
      <c r="AC630" s="468"/>
      <c r="AD630" s="468"/>
      <c r="AE630" s="468"/>
      <c r="AF630" s="468"/>
      <c r="AG630" s="468"/>
      <c r="AH630" s="468"/>
      <c r="AI630" s="468"/>
      <c r="AJ630" s="468"/>
      <c r="AK630" s="468"/>
      <c r="AL630" s="468"/>
      <c r="AM630" s="468"/>
      <c r="AN630" s="468"/>
      <c r="AO630" s="468"/>
      <c r="AP630" s="468"/>
    </row>
    <row r="631">
      <c r="A631" s="439">
        <v>320.0</v>
      </c>
      <c r="B631" s="423" t="s">
        <v>4484</v>
      </c>
      <c r="C631" s="559" t="s">
        <v>2940</v>
      </c>
      <c r="D631" s="734">
        <v>3280000.0</v>
      </c>
      <c r="E631" s="426" t="s">
        <v>4143</v>
      </c>
      <c r="F631" s="731"/>
      <c r="G631" s="496"/>
      <c r="H631" s="496"/>
      <c r="I631" s="496"/>
      <c r="J631" s="496"/>
      <c r="K631" s="496"/>
      <c r="L631" s="496"/>
      <c r="M631" s="496"/>
      <c r="N631" s="496"/>
      <c r="O631" s="226"/>
      <c r="P631" s="156"/>
      <c r="Q631" s="479"/>
      <c r="R631" s="41"/>
      <c r="S631" s="41"/>
      <c r="T631" s="468"/>
      <c r="U631" s="468"/>
      <c r="V631" s="468"/>
      <c r="W631" s="468"/>
      <c r="X631" s="468"/>
      <c r="Y631" s="468"/>
      <c r="Z631" s="468"/>
      <c r="AA631" s="468"/>
      <c r="AB631" s="468"/>
      <c r="AC631" s="468"/>
      <c r="AD631" s="468"/>
      <c r="AE631" s="468"/>
      <c r="AF631" s="468"/>
      <c r="AG631" s="468"/>
      <c r="AH631" s="468"/>
      <c r="AI631" s="468"/>
      <c r="AJ631" s="468"/>
      <c r="AK631" s="468"/>
      <c r="AL631" s="468"/>
      <c r="AM631" s="468"/>
      <c r="AN631" s="468"/>
      <c r="AO631" s="468"/>
      <c r="AP631" s="468"/>
    </row>
    <row r="632">
      <c r="A632" s="424">
        <v>321.0</v>
      </c>
      <c r="B632" s="423" t="s">
        <v>4485</v>
      </c>
      <c r="C632" s="559" t="s">
        <v>2940</v>
      </c>
      <c r="D632" s="428">
        <v>6380000.0</v>
      </c>
      <c r="E632" s="426" t="s">
        <v>4143</v>
      </c>
      <c r="F632" s="731"/>
      <c r="G632" s="496"/>
      <c r="H632" s="496"/>
      <c r="I632" s="496"/>
      <c r="J632" s="496"/>
      <c r="K632" s="496"/>
      <c r="L632" s="496"/>
      <c r="M632" s="496"/>
      <c r="N632" s="496"/>
      <c r="O632" s="226"/>
      <c r="P632" s="156"/>
      <c r="Q632" s="479"/>
      <c r="R632" s="41"/>
      <c r="S632" s="41"/>
      <c r="T632" s="468"/>
      <c r="U632" s="468"/>
      <c r="V632" s="468"/>
      <c r="W632" s="468"/>
      <c r="X632" s="468"/>
      <c r="Y632" s="468"/>
      <c r="Z632" s="468"/>
      <c r="AA632" s="468"/>
      <c r="AB632" s="468"/>
      <c r="AC632" s="468"/>
      <c r="AD632" s="468"/>
      <c r="AE632" s="468"/>
      <c r="AF632" s="468"/>
      <c r="AG632" s="468"/>
      <c r="AH632" s="468"/>
      <c r="AI632" s="468"/>
      <c r="AJ632" s="468"/>
      <c r="AK632" s="468"/>
      <c r="AL632" s="468"/>
      <c r="AM632" s="468"/>
      <c r="AN632" s="468"/>
      <c r="AO632" s="468"/>
      <c r="AP632" s="468"/>
    </row>
    <row r="633">
      <c r="A633" s="439">
        <v>322.0</v>
      </c>
      <c r="B633" s="423" t="s">
        <v>4486</v>
      </c>
      <c r="C633" s="738" t="s">
        <v>3050</v>
      </c>
      <c r="D633" s="711" t="s">
        <v>4487</v>
      </c>
      <c r="E633" s="426" t="s">
        <v>4143</v>
      </c>
      <c r="F633" s="731"/>
      <c r="G633" s="496"/>
      <c r="H633" s="496"/>
      <c r="I633" s="496"/>
      <c r="J633" s="496"/>
      <c r="K633" s="496"/>
      <c r="L633" s="496"/>
      <c r="M633" s="496"/>
      <c r="N633" s="496"/>
      <c r="O633" s="226"/>
      <c r="P633" s="156"/>
      <c r="Q633" s="479"/>
      <c r="R633" s="41"/>
      <c r="S633" s="41"/>
      <c r="T633" s="468"/>
      <c r="U633" s="468"/>
      <c r="V633" s="468"/>
      <c r="W633" s="468"/>
      <c r="X633" s="468"/>
      <c r="Y633" s="468"/>
      <c r="Z633" s="468"/>
      <c r="AA633" s="468"/>
      <c r="AB633" s="468"/>
      <c r="AC633" s="468"/>
      <c r="AD633" s="468"/>
      <c r="AE633" s="468"/>
      <c r="AF633" s="468"/>
      <c r="AG633" s="468"/>
      <c r="AH633" s="468"/>
      <c r="AI633" s="468"/>
      <c r="AJ633" s="468"/>
      <c r="AK633" s="468"/>
      <c r="AL633" s="468"/>
      <c r="AM633" s="468"/>
      <c r="AN633" s="468"/>
      <c r="AO633" s="468"/>
      <c r="AP633" s="468"/>
    </row>
    <row r="634">
      <c r="A634" s="424">
        <v>323.0</v>
      </c>
      <c r="B634" s="423" t="s">
        <v>886</v>
      </c>
      <c r="C634" s="35" t="s">
        <v>104</v>
      </c>
      <c r="D634" s="711" t="s">
        <v>4487</v>
      </c>
      <c r="E634" s="426" t="s">
        <v>4143</v>
      </c>
      <c r="F634" s="731"/>
      <c r="G634" s="496"/>
      <c r="H634" s="496"/>
      <c r="I634" s="496"/>
      <c r="J634" s="496"/>
      <c r="K634" s="496"/>
      <c r="L634" s="496"/>
      <c r="M634" s="496"/>
      <c r="N634" s="496"/>
      <c r="O634" s="226"/>
      <c r="P634" s="156"/>
      <c r="Q634" s="479"/>
      <c r="R634" s="41"/>
      <c r="S634" s="41"/>
      <c r="T634" s="468"/>
      <c r="U634" s="468"/>
      <c r="V634" s="468"/>
      <c r="W634" s="468"/>
      <c r="X634" s="468"/>
      <c r="Y634" s="468"/>
      <c r="Z634" s="468"/>
      <c r="AA634" s="468"/>
      <c r="AB634" s="468"/>
      <c r="AC634" s="468"/>
      <c r="AD634" s="468"/>
      <c r="AE634" s="468"/>
      <c r="AF634" s="468"/>
      <c r="AG634" s="468"/>
      <c r="AH634" s="468"/>
      <c r="AI634" s="468"/>
      <c r="AJ634" s="468"/>
      <c r="AK634" s="468"/>
      <c r="AL634" s="468"/>
      <c r="AM634" s="468"/>
      <c r="AN634" s="468"/>
      <c r="AO634" s="468"/>
      <c r="AP634" s="468"/>
    </row>
    <row r="635">
      <c r="A635" s="439">
        <v>324.0</v>
      </c>
      <c r="B635" s="423" t="s">
        <v>4488</v>
      </c>
      <c r="C635" s="738" t="s">
        <v>3050</v>
      </c>
      <c r="D635" s="428">
        <v>9080000.0</v>
      </c>
      <c r="E635" s="426" t="s">
        <v>4143</v>
      </c>
      <c r="F635" s="731"/>
      <c r="G635" s="496" t="s">
        <v>3907</v>
      </c>
      <c r="H635" s="496"/>
      <c r="I635" s="496" t="s">
        <v>3907</v>
      </c>
      <c r="J635" s="535" t="s">
        <v>4086</v>
      </c>
      <c r="K635" s="496" t="s">
        <v>3907</v>
      </c>
      <c r="L635" s="496" t="s">
        <v>3907</v>
      </c>
      <c r="M635" s="535" t="s">
        <v>4096</v>
      </c>
      <c r="N635" s="496"/>
      <c r="O635" s="178" t="s">
        <v>4489</v>
      </c>
      <c r="P635" s="158" t="s">
        <v>2899</v>
      </c>
      <c r="Q635" s="479"/>
      <c r="R635" s="41"/>
      <c r="S635" s="41"/>
      <c r="T635" s="468"/>
      <c r="U635" s="468"/>
      <c r="V635" s="468"/>
      <c r="W635" s="468"/>
      <c r="X635" s="468"/>
      <c r="Y635" s="468"/>
      <c r="Z635" s="468"/>
      <c r="AA635" s="468"/>
      <c r="AB635" s="468"/>
      <c r="AC635" s="468"/>
      <c r="AD635" s="468"/>
      <c r="AE635" s="468"/>
      <c r="AF635" s="468"/>
      <c r="AG635" s="468"/>
      <c r="AH635" s="468"/>
      <c r="AI635" s="468"/>
      <c r="AJ635" s="468"/>
      <c r="AK635" s="468"/>
      <c r="AL635" s="468"/>
      <c r="AM635" s="468"/>
      <c r="AN635" s="468"/>
      <c r="AO635" s="468"/>
      <c r="AP635" s="468"/>
    </row>
    <row r="636">
      <c r="A636" s="424">
        <v>325.0</v>
      </c>
      <c r="B636" s="423" t="s">
        <v>4490</v>
      </c>
      <c r="C636" s="559" t="s">
        <v>2940</v>
      </c>
      <c r="D636" s="428">
        <v>6380000.0</v>
      </c>
      <c r="E636" s="35" t="s">
        <v>4143</v>
      </c>
      <c r="F636" s="731"/>
      <c r="G636" s="496"/>
      <c r="H636" s="496"/>
      <c r="I636" s="496"/>
      <c r="J636" s="496"/>
      <c r="K636" s="496"/>
      <c r="L636" s="496"/>
      <c r="M636" s="496"/>
      <c r="N636" s="496"/>
      <c r="O636" s="226"/>
      <c r="P636" s="156"/>
      <c r="Q636" s="479"/>
      <c r="R636" s="41"/>
      <c r="S636" s="41"/>
      <c r="T636" s="468"/>
      <c r="U636" s="468"/>
      <c r="V636" s="468"/>
      <c r="W636" s="468"/>
      <c r="X636" s="468"/>
      <c r="Y636" s="468"/>
      <c r="Z636" s="468"/>
      <c r="AA636" s="468"/>
      <c r="AB636" s="468"/>
      <c r="AC636" s="468"/>
      <c r="AD636" s="468"/>
      <c r="AE636" s="468"/>
      <c r="AF636" s="468"/>
      <c r="AG636" s="468"/>
      <c r="AH636" s="468"/>
      <c r="AI636" s="468"/>
      <c r="AJ636" s="468"/>
      <c r="AK636" s="468"/>
      <c r="AL636" s="468"/>
      <c r="AM636" s="468"/>
      <c r="AN636" s="468"/>
      <c r="AO636" s="468"/>
      <c r="AP636" s="468"/>
    </row>
    <row r="637">
      <c r="A637" s="439">
        <v>326.0</v>
      </c>
      <c r="B637" s="423" t="s">
        <v>4491</v>
      </c>
      <c r="C637" s="35" t="s">
        <v>104</v>
      </c>
      <c r="D637" s="428">
        <v>6380000.0</v>
      </c>
      <c r="E637" s="35" t="s">
        <v>4143</v>
      </c>
      <c r="F637" s="731"/>
      <c r="G637" s="496"/>
      <c r="H637" s="496"/>
      <c r="I637" s="496"/>
      <c r="J637" s="496"/>
      <c r="K637" s="496"/>
      <c r="L637" s="496"/>
      <c r="M637" s="496"/>
      <c r="N637" s="496"/>
      <c r="O637" s="226"/>
      <c r="P637" s="156"/>
      <c r="Q637" s="479"/>
      <c r="R637" s="41"/>
      <c r="S637" s="41"/>
      <c r="T637" s="468"/>
      <c r="U637" s="468"/>
      <c r="V637" s="468"/>
      <c r="W637" s="468"/>
      <c r="X637" s="468"/>
      <c r="Y637" s="468"/>
      <c r="Z637" s="468"/>
      <c r="AA637" s="468"/>
      <c r="AB637" s="468"/>
      <c r="AC637" s="468"/>
      <c r="AD637" s="468"/>
      <c r="AE637" s="468"/>
      <c r="AF637" s="468"/>
      <c r="AG637" s="468"/>
      <c r="AH637" s="468"/>
      <c r="AI637" s="468"/>
      <c r="AJ637" s="468"/>
      <c r="AK637" s="468"/>
      <c r="AL637" s="468"/>
      <c r="AM637" s="468"/>
      <c r="AN637" s="468"/>
      <c r="AO637" s="468"/>
      <c r="AP637" s="468"/>
    </row>
    <row r="638">
      <c r="A638" s="439">
        <v>327.0</v>
      </c>
      <c r="B638" s="423" t="s">
        <v>4492</v>
      </c>
      <c r="C638" s="559" t="s">
        <v>2940</v>
      </c>
      <c r="D638" s="428">
        <v>6380000.0</v>
      </c>
      <c r="E638" s="426" t="s">
        <v>4143</v>
      </c>
      <c r="F638" s="731"/>
      <c r="G638" s="496"/>
      <c r="H638" s="496"/>
      <c r="I638" s="496"/>
      <c r="J638" s="496"/>
      <c r="K638" s="496"/>
      <c r="L638" s="496"/>
      <c r="M638" s="496"/>
      <c r="N638" s="496"/>
      <c r="O638" s="226"/>
      <c r="P638" s="156"/>
      <c r="Q638" s="479"/>
      <c r="R638" s="41"/>
      <c r="S638" s="41"/>
      <c r="T638" s="468"/>
      <c r="U638" s="468"/>
      <c r="V638" s="468"/>
      <c r="W638" s="468"/>
      <c r="X638" s="468"/>
      <c r="Y638" s="468"/>
      <c r="Z638" s="468"/>
      <c r="AA638" s="468"/>
      <c r="AB638" s="468"/>
      <c r="AC638" s="468"/>
      <c r="AD638" s="468"/>
      <c r="AE638" s="468"/>
      <c r="AF638" s="468"/>
      <c r="AG638" s="468"/>
      <c r="AH638" s="468"/>
      <c r="AI638" s="468"/>
      <c r="AJ638" s="468"/>
      <c r="AK638" s="468"/>
      <c r="AL638" s="468"/>
      <c r="AM638" s="468"/>
      <c r="AN638" s="468"/>
      <c r="AO638" s="468"/>
      <c r="AP638" s="468"/>
    </row>
    <row r="639">
      <c r="A639" s="424">
        <v>328.0</v>
      </c>
      <c r="B639" s="423" t="s">
        <v>4493</v>
      </c>
      <c r="C639" s="738" t="s">
        <v>3050</v>
      </c>
      <c r="D639" s="428">
        <v>6380000.0</v>
      </c>
      <c r="E639" s="426" t="s">
        <v>4143</v>
      </c>
      <c r="F639" s="731"/>
      <c r="G639" s="496"/>
      <c r="H639" s="496"/>
      <c r="I639" s="496"/>
      <c r="J639" s="496"/>
      <c r="K639" s="496"/>
      <c r="L639" s="496"/>
      <c r="M639" s="496"/>
      <c r="N639" s="496"/>
      <c r="O639" s="226"/>
      <c r="P639" s="158" t="s">
        <v>2899</v>
      </c>
      <c r="Q639" s="479"/>
      <c r="R639" s="41"/>
      <c r="S639" s="41"/>
      <c r="T639" s="468"/>
      <c r="U639" s="468"/>
      <c r="V639" s="468"/>
      <c r="W639" s="468"/>
      <c r="X639" s="468"/>
      <c r="Y639" s="468"/>
      <c r="Z639" s="468"/>
      <c r="AA639" s="468"/>
      <c r="AB639" s="468"/>
      <c r="AC639" s="468"/>
      <c r="AD639" s="468"/>
      <c r="AE639" s="468"/>
      <c r="AF639" s="468"/>
      <c r="AG639" s="468"/>
      <c r="AH639" s="468"/>
      <c r="AI639" s="468"/>
      <c r="AJ639" s="468"/>
      <c r="AK639" s="468"/>
      <c r="AL639" s="468"/>
      <c r="AM639" s="468"/>
      <c r="AN639" s="468"/>
      <c r="AO639" s="468"/>
      <c r="AP639" s="468"/>
    </row>
    <row r="640">
      <c r="A640" s="424">
        <v>329.0</v>
      </c>
      <c r="B640" s="423" t="s">
        <v>889</v>
      </c>
      <c r="C640" s="35" t="s">
        <v>104</v>
      </c>
      <c r="D640" s="428">
        <v>2080000.0</v>
      </c>
      <c r="E640" s="426" t="s">
        <v>4143</v>
      </c>
      <c r="F640" s="731"/>
      <c r="G640" s="496" t="s">
        <v>3907</v>
      </c>
      <c r="H640" s="496"/>
      <c r="I640" s="496" t="s">
        <v>3907</v>
      </c>
      <c r="J640" s="535"/>
      <c r="K640" s="496" t="s">
        <v>3907</v>
      </c>
      <c r="L640" s="496" t="s">
        <v>3907</v>
      </c>
      <c r="M640" s="535" t="s">
        <v>4096</v>
      </c>
      <c r="N640" s="496"/>
      <c r="O640" s="226"/>
      <c r="P640" s="156"/>
      <c r="Q640" s="479"/>
      <c r="R640" s="41"/>
      <c r="S640" s="41"/>
      <c r="T640" s="468"/>
      <c r="U640" s="468"/>
      <c r="V640" s="468"/>
      <c r="W640" s="468"/>
      <c r="X640" s="468"/>
      <c r="Y640" s="468"/>
      <c r="Z640" s="468"/>
      <c r="AA640" s="468"/>
      <c r="AB640" s="468"/>
      <c r="AC640" s="468"/>
      <c r="AD640" s="468"/>
      <c r="AE640" s="468"/>
      <c r="AF640" s="468"/>
      <c r="AG640" s="468"/>
      <c r="AH640" s="468"/>
      <c r="AI640" s="468"/>
      <c r="AJ640" s="468"/>
      <c r="AK640" s="468"/>
      <c r="AL640" s="468"/>
      <c r="AM640" s="468"/>
      <c r="AN640" s="468"/>
      <c r="AO640" s="468"/>
      <c r="AP640" s="468"/>
    </row>
    <row r="641">
      <c r="A641" s="509"/>
      <c r="B641" s="154"/>
      <c r="C641" s="424"/>
      <c r="D641" s="731"/>
      <c r="E641" s="731"/>
      <c r="F641" s="731"/>
      <c r="G641" s="496"/>
      <c r="H641" s="496"/>
      <c r="I641" s="496"/>
      <c r="J641" s="496"/>
      <c r="K641" s="496"/>
      <c r="L641" s="496"/>
      <c r="M641" s="496"/>
      <c r="N641" s="496"/>
      <c r="O641" s="226"/>
      <c r="P641" s="156"/>
      <c r="Q641" s="479"/>
      <c r="R641" s="41"/>
      <c r="S641" s="41"/>
      <c r="T641" s="468"/>
      <c r="U641" s="468"/>
      <c r="V641" s="468"/>
      <c r="W641" s="468"/>
      <c r="X641" s="468"/>
      <c r="Y641" s="468"/>
      <c r="Z641" s="468"/>
      <c r="AA641" s="468"/>
      <c r="AB641" s="468"/>
      <c r="AC641" s="468"/>
      <c r="AD641" s="468"/>
      <c r="AE641" s="468"/>
      <c r="AF641" s="468"/>
      <c r="AG641" s="468"/>
      <c r="AH641" s="468"/>
      <c r="AI641" s="468"/>
      <c r="AJ641" s="468"/>
      <c r="AK641" s="468"/>
      <c r="AL641" s="468"/>
      <c r="AM641" s="468"/>
      <c r="AN641" s="468"/>
      <c r="AO641" s="468"/>
      <c r="AP641" s="468"/>
    </row>
    <row r="642">
      <c r="A642" s="509"/>
      <c r="B642" s="154"/>
      <c r="C642" s="424"/>
      <c r="D642" s="731"/>
      <c r="E642" s="731"/>
      <c r="F642" s="731"/>
      <c r="G642" s="496"/>
      <c r="H642" s="496"/>
      <c r="I642" s="496"/>
      <c r="J642" s="496"/>
      <c r="K642" s="496"/>
      <c r="L642" s="496"/>
      <c r="M642" s="496"/>
      <c r="N642" s="496"/>
      <c r="O642" s="226"/>
      <c r="P642" s="156"/>
      <c r="Q642" s="479"/>
      <c r="R642" s="41"/>
      <c r="S642" s="41"/>
      <c r="T642" s="468"/>
      <c r="U642" s="468"/>
      <c r="V642" s="468"/>
      <c r="W642" s="468"/>
      <c r="X642" s="468"/>
      <c r="Y642" s="468"/>
      <c r="Z642" s="468"/>
      <c r="AA642" s="468"/>
      <c r="AB642" s="468"/>
      <c r="AC642" s="468"/>
      <c r="AD642" s="468"/>
      <c r="AE642" s="468"/>
      <c r="AF642" s="468"/>
      <c r="AG642" s="468"/>
      <c r="AH642" s="468"/>
      <c r="AI642" s="468"/>
      <c r="AJ642" s="468"/>
      <c r="AK642" s="468"/>
      <c r="AL642" s="468"/>
      <c r="AM642" s="468"/>
      <c r="AN642" s="468"/>
      <c r="AO642" s="468"/>
      <c r="AP642" s="468"/>
    </row>
    <row r="643">
      <c r="A643" s="509"/>
      <c r="B643" s="154"/>
      <c r="C643" s="424"/>
      <c r="D643" s="731"/>
      <c r="E643" s="731"/>
      <c r="F643" s="731"/>
      <c r="G643" s="496"/>
      <c r="H643" s="496"/>
      <c r="I643" s="496"/>
      <c r="J643" s="496"/>
      <c r="K643" s="496"/>
      <c r="L643" s="496"/>
      <c r="M643" s="496"/>
      <c r="N643" s="496"/>
      <c r="O643" s="226"/>
      <c r="P643" s="156"/>
      <c r="Q643" s="479"/>
      <c r="R643" s="41"/>
      <c r="S643" s="41"/>
      <c r="T643" s="468"/>
      <c r="U643" s="468"/>
      <c r="V643" s="468"/>
      <c r="W643" s="468"/>
      <c r="X643" s="468"/>
      <c r="Y643" s="468"/>
      <c r="Z643" s="468"/>
      <c r="AA643" s="468"/>
      <c r="AB643" s="468"/>
      <c r="AC643" s="468"/>
      <c r="AD643" s="468"/>
      <c r="AE643" s="468"/>
      <c r="AF643" s="468"/>
      <c r="AG643" s="468"/>
      <c r="AH643" s="468"/>
      <c r="AI643" s="468"/>
      <c r="AJ643" s="468"/>
      <c r="AK643" s="468"/>
      <c r="AL643" s="468"/>
      <c r="AM643" s="468"/>
      <c r="AN643" s="468"/>
      <c r="AO643" s="468"/>
      <c r="AP643" s="468"/>
    </row>
    <row r="644">
      <c r="A644" s="509"/>
      <c r="B644" s="154"/>
      <c r="C644" s="424"/>
      <c r="D644" s="731"/>
      <c r="E644" s="731"/>
      <c r="F644" s="731"/>
      <c r="G644" s="496"/>
      <c r="H644" s="496"/>
      <c r="I644" s="496"/>
      <c r="J644" s="496"/>
      <c r="K644" s="496"/>
      <c r="L644" s="496"/>
      <c r="M644" s="496"/>
      <c r="N644" s="496"/>
      <c r="O644" s="226"/>
      <c r="P644" s="156"/>
      <c r="Q644" s="479"/>
      <c r="R644" s="41"/>
      <c r="S644" s="41"/>
      <c r="T644" s="468"/>
      <c r="U644" s="468"/>
      <c r="V644" s="468"/>
      <c r="W644" s="468"/>
      <c r="X644" s="468"/>
      <c r="Y644" s="468"/>
      <c r="Z644" s="468"/>
      <c r="AA644" s="468"/>
      <c r="AB644" s="468"/>
      <c r="AC644" s="468"/>
      <c r="AD644" s="468"/>
      <c r="AE644" s="468"/>
      <c r="AF644" s="468"/>
      <c r="AG644" s="468"/>
      <c r="AH644" s="468"/>
      <c r="AI644" s="468"/>
      <c r="AJ644" s="468"/>
      <c r="AK644" s="468"/>
      <c r="AL644" s="468"/>
      <c r="AM644" s="468"/>
      <c r="AN644" s="468"/>
      <c r="AO644" s="468"/>
      <c r="AP644" s="468"/>
    </row>
    <row r="645">
      <c r="A645" s="509"/>
      <c r="B645" s="154"/>
      <c r="C645" s="424"/>
      <c r="D645" s="731"/>
      <c r="E645" s="731"/>
      <c r="F645" s="731"/>
      <c r="G645" s="496"/>
      <c r="H645" s="496"/>
      <c r="I645" s="496"/>
      <c r="J645" s="496"/>
      <c r="K645" s="496"/>
      <c r="L645" s="496"/>
      <c r="M645" s="496"/>
      <c r="N645" s="496"/>
      <c r="O645" s="226"/>
      <c r="P645" s="156"/>
      <c r="Q645" s="479"/>
      <c r="R645" s="41"/>
      <c r="S645" s="41"/>
      <c r="T645" s="468"/>
      <c r="U645" s="468"/>
      <c r="V645" s="468"/>
      <c r="W645" s="468"/>
      <c r="X645" s="468"/>
      <c r="Y645" s="468"/>
      <c r="Z645" s="468"/>
      <c r="AA645" s="468"/>
      <c r="AB645" s="468"/>
      <c r="AC645" s="468"/>
      <c r="AD645" s="468"/>
      <c r="AE645" s="468"/>
      <c r="AF645" s="468"/>
      <c r="AG645" s="468"/>
      <c r="AH645" s="468"/>
      <c r="AI645" s="468"/>
      <c r="AJ645" s="468"/>
      <c r="AK645" s="468"/>
      <c r="AL645" s="468"/>
      <c r="AM645" s="468"/>
      <c r="AN645" s="468"/>
      <c r="AO645" s="468"/>
      <c r="AP645" s="468"/>
    </row>
    <row r="646">
      <c r="A646" s="458"/>
      <c r="B646" s="697"/>
      <c r="C646" s="698"/>
      <c r="D646" s="468"/>
      <c r="E646" s="468"/>
      <c r="F646" s="468"/>
      <c r="G646" s="462"/>
      <c r="H646" s="462"/>
      <c r="I646" s="462"/>
      <c r="J646" s="462"/>
      <c r="K646" s="462"/>
      <c r="L646" s="462"/>
      <c r="M646" s="462"/>
      <c r="N646" s="462"/>
      <c r="O646" s="229"/>
      <c r="P646" s="86"/>
      <c r="Q646" s="465"/>
      <c r="R646" s="12"/>
      <c r="S646" s="12"/>
      <c r="T646" s="468"/>
      <c r="U646" s="468"/>
      <c r="V646" s="468"/>
      <c r="W646" s="468"/>
      <c r="X646" s="468"/>
      <c r="Y646" s="468"/>
      <c r="Z646" s="468"/>
      <c r="AA646" s="468"/>
      <c r="AB646" s="468"/>
      <c r="AC646" s="468"/>
      <c r="AD646" s="468"/>
      <c r="AE646" s="468"/>
      <c r="AF646" s="468"/>
      <c r="AG646" s="468"/>
      <c r="AH646" s="468"/>
      <c r="AI646" s="468"/>
      <c r="AJ646" s="468"/>
      <c r="AK646" s="468"/>
      <c r="AL646" s="468"/>
      <c r="AM646" s="468"/>
      <c r="AN646" s="468"/>
      <c r="AO646" s="468"/>
      <c r="AP646" s="468"/>
    </row>
    <row r="647">
      <c r="A647" s="458"/>
      <c r="B647" s="697"/>
      <c r="C647" s="698"/>
      <c r="D647" s="468"/>
      <c r="E647" s="468"/>
      <c r="F647" s="468"/>
      <c r="G647" s="462"/>
      <c r="H647" s="462"/>
      <c r="I647" s="462"/>
      <c r="J647" s="462"/>
      <c r="K647" s="462"/>
      <c r="L647" s="462"/>
      <c r="M647" s="462"/>
      <c r="N647" s="462"/>
      <c r="O647" s="229"/>
      <c r="P647" s="86"/>
      <c r="Q647" s="465"/>
      <c r="R647" s="12"/>
      <c r="S647" s="12"/>
      <c r="T647" s="468"/>
      <c r="U647" s="468"/>
      <c r="V647" s="468"/>
      <c r="W647" s="468"/>
      <c r="X647" s="468"/>
      <c r="Y647" s="468"/>
      <c r="Z647" s="468"/>
      <c r="AA647" s="468"/>
      <c r="AB647" s="468"/>
      <c r="AC647" s="468"/>
      <c r="AD647" s="468"/>
      <c r="AE647" s="468"/>
      <c r="AF647" s="468"/>
      <c r="AG647" s="468"/>
      <c r="AH647" s="468"/>
      <c r="AI647" s="468"/>
      <c r="AJ647" s="468"/>
      <c r="AK647" s="468"/>
      <c r="AL647" s="468"/>
      <c r="AM647" s="468"/>
      <c r="AN647" s="468"/>
      <c r="AO647" s="468"/>
      <c r="AP647" s="468"/>
    </row>
    <row r="648">
      <c r="A648" s="458"/>
      <c r="B648" s="697"/>
      <c r="C648" s="698"/>
      <c r="D648" s="468"/>
      <c r="E648" s="468"/>
      <c r="F648" s="468"/>
      <c r="G648" s="462"/>
      <c r="H648" s="462"/>
      <c r="I648" s="462"/>
      <c r="J648" s="462"/>
      <c r="K648" s="462"/>
      <c r="L648" s="462"/>
      <c r="M648" s="462"/>
      <c r="N648" s="462"/>
      <c r="O648" s="229"/>
      <c r="P648" s="86"/>
      <c r="Q648" s="465"/>
      <c r="R648" s="12"/>
      <c r="S648" s="12"/>
      <c r="T648" s="468"/>
      <c r="U648" s="468"/>
      <c r="V648" s="468"/>
      <c r="W648" s="468"/>
      <c r="X648" s="468"/>
      <c r="Y648" s="468"/>
      <c r="Z648" s="468"/>
      <c r="AA648" s="468"/>
      <c r="AB648" s="468"/>
      <c r="AC648" s="468"/>
      <c r="AD648" s="468"/>
      <c r="AE648" s="468"/>
      <c r="AF648" s="468"/>
      <c r="AG648" s="468"/>
      <c r="AH648" s="468"/>
      <c r="AI648" s="468"/>
      <c r="AJ648" s="468"/>
      <c r="AK648" s="468"/>
      <c r="AL648" s="468"/>
      <c r="AM648" s="468"/>
      <c r="AN648" s="468"/>
      <c r="AO648" s="468"/>
      <c r="AP648" s="468"/>
    </row>
    <row r="649">
      <c r="A649" s="458"/>
      <c r="B649" s="697"/>
      <c r="C649" s="698"/>
      <c r="D649" s="468"/>
      <c r="E649" s="468"/>
      <c r="F649" s="468"/>
      <c r="G649" s="462"/>
      <c r="H649" s="462"/>
      <c r="I649" s="462"/>
      <c r="J649" s="462"/>
      <c r="K649" s="462"/>
      <c r="L649" s="462"/>
      <c r="M649" s="462"/>
      <c r="N649" s="462"/>
      <c r="O649" s="229"/>
      <c r="P649" s="86"/>
      <c r="Q649" s="465"/>
      <c r="R649" s="12"/>
      <c r="S649" s="12"/>
      <c r="T649" s="468"/>
      <c r="U649" s="468"/>
      <c r="V649" s="468"/>
      <c r="W649" s="468"/>
      <c r="X649" s="468"/>
      <c r="Y649" s="468"/>
      <c r="Z649" s="468"/>
      <c r="AA649" s="468"/>
      <c r="AB649" s="468"/>
      <c r="AC649" s="468"/>
      <c r="AD649" s="468"/>
      <c r="AE649" s="468"/>
      <c r="AF649" s="468"/>
      <c r="AG649" s="468"/>
      <c r="AH649" s="468"/>
      <c r="AI649" s="468"/>
      <c r="AJ649" s="468"/>
      <c r="AK649" s="468"/>
      <c r="AL649" s="468"/>
      <c r="AM649" s="468"/>
      <c r="AN649" s="468"/>
      <c r="AO649" s="468"/>
      <c r="AP649" s="468"/>
    </row>
    <row r="650">
      <c r="A650" s="458"/>
      <c r="B650" s="697"/>
      <c r="C650" s="698"/>
      <c r="D650" s="468"/>
      <c r="E650" s="468"/>
      <c r="F650" s="468"/>
      <c r="G650" s="462"/>
      <c r="H650" s="462"/>
      <c r="I650" s="462"/>
      <c r="J650" s="462"/>
      <c r="K650" s="462"/>
      <c r="L650" s="462"/>
      <c r="M650" s="462"/>
      <c r="N650" s="462"/>
      <c r="O650" s="229"/>
      <c r="P650" s="86"/>
      <c r="Q650" s="465"/>
      <c r="R650" s="12"/>
      <c r="S650" s="12"/>
      <c r="T650" s="468"/>
      <c r="U650" s="468"/>
      <c r="V650" s="468"/>
      <c r="W650" s="468"/>
      <c r="X650" s="468"/>
      <c r="Y650" s="468"/>
      <c r="Z650" s="468"/>
      <c r="AA650" s="468"/>
      <c r="AB650" s="468"/>
      <c r="AC650" s="468"/>
      <c r="AD650" s="468"/>
      <c r="AE650" s="468"/>
      <c r="AF650" s="468"/>
      <c r="AG650" s="468"/>
      <c r="AH650" s="468"/>
      <c r="AI650" s="468"/>
      <c r="AJ650" s="468"/>
      <c r="AK650" s="468"/>
      <c r="AL650" s="468"/>
      <c r="AM650" s="468"/>
      <c r="AN650" s="468"/>
      <c r="AO650" s="468"/>
      <c r="AP650" s="468"/>
    </row>
    <row r="651">
      <c r="A651" s="458"/>
      <c r="B651" s="697"/>
      <c r="C651" s="698"/>
      <c r="D651" s="468"/>
      <c r="E651" s="468"/>
      <c r="F651" s="468"/>
      <c r="G651" s="462"/>
      <c r="H651" s="462"/>
      <c r="I651" s="462"/>
      <c r="J651" s="462"/>
      <c r="K651" s="462"/>
      <c r="L651" s="462"/>
      <c r="M651" s="462"/>
      <c r="N651" s="462"/>
      <c r="O651" s="229"/>
      <c r="P651" s="86"/>
      <c r="Q651" s="465"/>
      <c r="R651" s="12"/>
      <c r="S651" s="12"/>
      <c r="T651" s="468"/>
      <c r="U651" s="468"/>
      <c r="V651" s="468"/>
      <c r="W651" s="468"/>
      <c r="X651" s="468"/>
      <c r="Y651" s="468"/>
      <c r="Z651" s="468"/>
      <c r="AA651" s="468"/>
      <c r="AB651" s="468"/>
      <c r="AC651" s="468"/>
      <c r="AD651" s="468"/>
      <c r="AE651" s="468"/>
      <c r="AF651" s="468"/>
      <c r="AG651" s="468"/>
      <c r="AH651" s="468"/>
      <c r="AI651" s="468"/>
      <c r="AJ651" s="468"/>
      <c r="AK651" s="468"/>
      <c r="AL651" s="468"/>
      <c r="AM651" s="468"/>
      <c r="AN651" s="468"/>
      <c r="AO651" s="468"/>
      <c r="AP651" s="468"/>
    </row>
    <row r="652">
      <c r="A652" s="458"/>
      <c r="B652" s="697"/>
      <c r="C652" s="698"/>
      <c r="D652" s="468"/>
      <c r="E652" s="468"/>
      <c r="F652" s="468"/>
      <c r="G652" s="462"/>
      <c r="H652" s="462"/>
      <c r="I652" s="462"/>
      <c r="J652" s="462"/>
      <c r="K652" s="462"/>
      <c r="L652" s="462"/>
      <c r="M652" s="462"/>
      <c r="N652" s="462"/>
      <c r="O652" s="229"/>
      <c r="P652" s="86"/>
      <c r="Q652" s="465"/>
      <c r="R652" s="12"/>
      <c r="S652" s="12"/>
      <c r="T652" s="468"/>
      <c r="U652" s="468"/>
      <c r="V652" s="468"/>
      <c r="W652" s="468"/>
      <c r="X652" s="468"/>
      <c r="Y652" s="468"/>
      <c r="Z652" s="468"/>
      <c r="AA652" s="468"/>
      <c r="AB652" s="468"/>
      <c r="AC652" s="468"/>
      <c r="AD652" s="468"/>
      <c r="AE652" s="468"/>
      <c r="AF652" s="468"/>
      <c r="AG652" s="468"/>
      <c r="AH652" s="468"/>
      <c r="AI652" s="468"/>
      <c r="AJ652" s="468"/>
      <c r="AK652" s="468"/>
      <c r="AL652" s="468"/>
      <c r="AM652" s="468"/>
      <c r="AN652" s="468"/>
      <c r="AO652" s="468"/>
      <c r="AP652" s="468"/>
    </row>
    <row r="653">
      <c r="A653" s="458"/>
      <c r="B653" s="697"/>
      <c r="C653" s="698"/>
      <c r="D653" s="468"/>
      <c r="E653" s="468"/>
      <c r="F653" s="468"/>
      <c r="G653" s="462"/>
      <c r="H653" s="462"/>
      <c r="I653" s="462"/>
      <c r="J653" s="462"/>
      <c r="K653" s="462"/>
      <c r="L653" s="462"/>
      <c r="M653" s="462"/>
      <c r="N653" s="462"/>
      <c r="O653" s="229"/>
      <c r="P653" s="86"/>
      <c r="Q653" s="465"/>
      <c r="R653" s="12"/>
      <c r="S653" s="12"/>
      <c r="T653" s="468"/>
      <c r="U653" s="468"/>
      <c r="V653" s="468"/>
      <c r="W653" s="468"/>
      <c r="X653" s="468"/>
      <c r="Y653" s="468"/>
      <c r="Z653" s="468"/>
      <c r="AA653" s="468"/>
      <c r="AB653" s="468"/>
      <c r="AC653" s="468"/>
      <c r="AD653" s="468"/>
      <c r="AE653" s="468"/>
      <c r="AF653" s="468"/>
      <c r="AG653" s="468"/>
      <c r="AH653" s="468"/>
      <c r="AI653" s="468"/>
      <c r="AJ653" s="468"/>
      <c r="AK653" s="468"/>
      <c r="AL653" s="468"/>
      <c r="AM653" s="468"/>
      <c r="AN653" s="468"/>
      <c r="AO653" s="468"/>
      <c r="AP653" s="468"/>
    </row>
    <row r="654">
      <c r="A654" s="458"/>
      <c r="B654" s="697"/>
      <c r="C654" s="698"/>
      <c r="D654" s="468"/>
      <c r="E654" s="468"/>
      <c r="F654" s="468"/>
      <c r="G654" s="462"/>
      <c r="H654" s="462"/>
      <c r="I654" s="462"/>
      <c r="J654" s="462"/>
      <c r="K654" s="462"/>
      <c r="L654" s="462"/>
      <c r="M654" s="462"/>
      <c r="N654" s="462"/>
      <c r="O654" s="229"/>
      <c r="P654" s="86"/>
      <c r="Q654" s="465"/>
      <c r="R654" s="12"/>
      <c r="S654" s="12"/>
      <c r="T654" s="468"/>
      <c r="U654" s="468"/>
      <c r="V654" s="468"/>
      <c r="W654" s="468"/>
      <c r="X654" s="468"/>
      <c r="Y654" s="468"/>
      <c r="Z654" s="468"/>
      <c r="AA654" s="468"/>
      <c r="AB654" s="468"/>
      <c r="AC654" s="468"/>
      <c r="AD654" s="468"/>
      <c r="AE654" s="468"/>
      <c r="AF654" s="468"/>
      <c r="AG654" s="468"/>
      <c r="AH654" s="468"/>
      <c r="AI654" s="468"/>
      <c r="AJ654" s="468"/>
      <c r="AK654" s="468"/>
      <c r="AL654" s="468"/>
      <c r="AM654" s="468"/>
      <c r="AN654" s="468"/>
      <c r="AO654" s="468"/>
      <c r="AP654" s="468"/>
    </row>
    <row r="655">
      <c r="A655" s="458"/>
      <c r="B655" s="697"/>
      <c r="C655" s="698"/>
      <c r="D655" s="468"/>
      <c r="E655" s="468"/>
      <c r="F655" s="468"/>
      <c r="G655" s="462"/>
      <c r="H655" s="462"/>
      <c r="I655" s="462"/>
      <c r="J655" s="462"/>
      <c r="K655" s="462"/>
      <c r="L655" s="462"/>
      <c r="M655" s="462"/>
      <c r="N655" s="462"/>
      <c r="O655" s="229"/>
      <c r="P655" s="86"/>
      <c r="Q655" s="465"/>
      <c r="R655" s="12"/>
      <c r="S655" s="12"/>
      <c r="T655" s="468"/>
      <c r="U655" s="468"/>
      <c r="V655" s="468"/>
      <c r="W655" s="468"/>
      <c r="X655" s="468"/>
      <c r="Y655" s="468"/>
      <c r="Z655" s="468"/>
      <c r="AA655" s="468"/>
      <c r="AB655" s="468"/>
      <c r="AC655" s="468"/>
      <c r="AD655" s="468"/>
      <c r="AE655" s="468"/>
      <c r="AF655" s="468"/>
      <c r="AG655" s="468"/>
      <c r="AH655" s="468"/>
      <c r="AI655" s="468"/>
      <c r="AJ655" s="468"/>
      <c r="AK655" s="468"/>
      <c r="AL655" s="468"/>
      <c r="AM655" s="468"/>
      <c r="AN655" s="468"/>
      <c r="AO655" s="468"/>
      <c r="AP655" s="468"/>
    </row>
    <row r="656">
      <c r="A656" s="458"/>
      <c r="B656" s="697"/>
      <c r="C656" s="698"/>
      <c r="D656" s="468"/>
      <c r="E656" s="468"/>
      <c r="F656" s="468"/>
      <c r="G656" s="462"/>
      <c r="H656" s="462"/>
      <c r="I656" s="462"/>
      <c r="J656" s="462"/>
      <c r="K656" s="462"/>
      <c r="L656" s="462"/>
      <c r="M656" s="462"/>
      <c r="N656" s="462"/>
      <c r="O656" s="229"/>
      <c r="P656" s="86"/>
      <c r="Q656" s="465"/>
      <c r="R656" s="12"/>
      <c r="S656" s="12"/>
      <c r="T656" s="468"/>
      <c r="U656" s="468"/>
      <c r="V656" s="468"/>
      <c r="W656" s="468"/>
      <c r="X656" s="468"/>
      <c r="Y656" s="468"/>
      <c r="Z656" s="468"/>
      <c r="AA656" s="468"/>
      <c r="AB656" s="468"/>
      <c r="AC656" s="468"/>
      <c r="AD656" s="468"/>
      <c r="AE656" s="468"/>
      <c r="AF656" s="468"/>
      <c r="AG656" s="468"/>
      <c r="AH656" s="468"/>
      <c r="AI656" s="468"/>
      <c r="AJ656" s="468"/>
      <c r="AK656" s="468"/>
      <c r="AL656" s="468"/>
      <c r="AM656" s="468"/>
      <c r="AN656" s="468"/>
      <c r="AO656" s="468"/>
      <c r="AP656" s="468"/>
    </row>
    <row r="657">
      <c r="A657" s="458"/>
      <c r="B657" s="697"/>
      <c r="C657" s="698"/>
      <c r="D657" s="468"/>
      <c r="E657" s="468"/>
      <c r="F657" s="468"/>
      <c r="G657" s="462"/>
      <c r="H657" s="462"/>
      <c r="I657" s="462"/>
      <c r="J657" s="462"/>
      <c r="K657" s="462"/>
      <c r="L657" s="462"/>
      <c r="M657" s="462"/>
      <c r="N657" s="462"/>
      <c r="O657" s="229"/>
      <c r="P657" s="86"/>
      <c r="Q657" s="465"/>
      <c r="R657" s="12"/>
      <c r="S657" s="12"/>
      <c r="T657" s="468"/>
      <c r="U657" s="468"/>
      <c r="V657" s="468"/>
      <c r="W657" s="468"/>
      <c r="X657" s="468"/>
      <c r="Y657" s="468"/>
      <c r="Z657" s="468"/>
      <c r="AA657" s="468"/>
      <c r="AB657" s="468"/>
      <c r="AC657" s="468"/>
      <c r="AD657" s="468"/>
      <c r="AE657" s="468"/>
      <c r="AF657" s="468"/>
      <c r="AG657" s="468"/>
      <c r="AH657" s="468"/>
      <c r="AI657" s="468"/>
      <c r="AJ657" s="468"/>
      <c r="AK657" s="468"/>
      <c r="AL657" s="468"/>
      <c r="AM657" s="468"/>
      <c r="AN657" s="468"/>
      <c r="AO657" s="468"/>
      <c r="AP657" s="468"/>
    </row>
    <row r="658">
      <c r="A658" s="458"/>
      <c r="B658" s="697"/>
      <c r="C658" s="698"/>
      <c r="D658" s="468"/>
      <c r="E658" s="468"/>
      <c r="F658" s="468"/>
      <c r="G658" s="462"/>
      <c r="H658" s="462"/>
      <c r="I658" s="462"/>
      <c r="J658" s="462"/>
      <c r="K658" s="462"/>
      <c r="L658" s="462"/>
      <c r="M658" s="462"/>
      <c r="N658" s="462"/>
      <c r="O658" s="229"/>
      <c r="P658" s="86"/>
      <c r="Q658" s="465"/>
      <c r="R658" s="12"/>
      <c r="S658" s="12"/>
      <c r="T658" s="468"/>
      <c r="U658" s="468"/>
      <c r="V658" s="468"/>
      <c r="W658" s="468"/>
      <c r="X658" s="468"/>
      <c r="Y658" s="468"/>
      <c r="Z658" s="468"/>
      <c r="AA658" s="468"/>
      <c r="AB658" s="468"/>
      <c r="AC658" s="468"/>
      <c r="AD658" s="468"/>
      <c r="AE658" s="468"/>
      <c r="AF658" s="468"/>
      <c r="AG658" s="468"/>
      <c r="AH658" s="468"/>
      <c r="AI658" s="468"/>
      <c r="AJ658" s="468"/>
      <c r="AK658" s="468"/>
      <c r="AL658" s="468"/>
      <c r="AM658" s="468"/>
      <c r="AN658" s="468"/>
      <c r="AO658" s="468"/>
      <c r="AP658" s="468"/>
    </row>
    <row r="659">
      <c r="A659" s="458"/>
      <c r="B659" s="697"/>
      <c r="C659" s="698"/>
      <c r="D659" s="468"/>
      <c r="E659" s="468"/>
      <c r="F659" s="468"/>
      <c r="G659" s="462"/>
      <c r="H659" s="462"/>
      <c r="I659" s="462"/>
      <c r="J659" s="462"/>
      <c r="K659" s="462"/>
      <c r="L659" s="462"/>
      <c r="M659" s="462"/>
      <c r="N659" s="462"/>
      <c r="O659" s="229"/>
      <c r="P659" s="86"/>
      <c r="Q659" s="465"/>
      <c r="R659" s="12"/>
      <c r="S659" s="12"/>
      <c r="T659" s="468"/>
      <c r="U659" s="468"/>
      <c r="V659" s="468"/>
      <c r="W659" s="468"/>
      <c r="X659" s="468"/>
      <c r="Y659" s="468"/>
      <c r="Z659" s="468"/>
      <c r="AA659" s="468"/>
      <c r="AB659" s="468"/>
      <c r="AC659" s="468"/>
      <c r="AD659" s="468"/>
      <c r="AE659" s="468"/>
      <c r="AF659" s="468"/>
      <c r="AG659" s="468"/>
      <c r="AH659" s="468"/>
      <c r="AI659" s="468"/>
      <c r="AJ659" s="468"/>
      <c r="AK659" s="468"/>
      <c r="AL659" s="468"/>
      <c r="AM659" s="468"/>
      <c r="AN659" s="468"/>
      <c r="AO659" s="468"/>
      <c r="AP659" s="468"/>
    </row>
    <row r="660">
      <c r="A660" s="458"/>
      <c r="B660" s="697"/>
      <c r="C660" s="698"/>
      <c r="D660" s="468"/>
      <c r="E660" s="468"/>
      <c r="F660" s="468"/>
      <c r="G660" s="462"/>
      <c r="H660" s="462"/>
      <c r="I660" s="462"/>
      <c r="J660" s="462"/>
      <c r="K660" s="462"/>
      <c r="L660" s="462"/>
      <c r="M660" s="462"/>
      <c r="N660" s="462"/>
      <c r="O660" s="229"/>
      <c r="P660" s="86"/>
      <c r="Q660" s="465"/>
      <c r="R660" s="12"/>
      <c r="S660" s="12"/>
      <c r="T660" s="468"/>
      <c r="U660" s="468"/>
      <c r="V660" s="468"/>
      <c r="W660" s="468"/>
      <c r="X660" s="468"/>
      <c r="Y660" s="468"/>
      <c r="Z660" s="468"/>
      <c r="AA660" s="468"/>
      <c r="AB660" s="468"/>
      <c r="AC660" s="468"/>
      <c r="AD660" s="468"/>
      <c r="AE660" s="468"/>
      <c r="AF660" s="468"/>
      <c r="AG660" s="468"/>
      <c r="AH660" s="468"/>
      <c r="AI660" s="468"/>
      <c r="AJ660" s="468"/>
      <c r="AK660" s="468"/>
      <c r="AL660" s="468"/>
      <c r="AM660" s="468"/>
      <c r="AN660" s="468"/>
      <c r="AO660" s="468"/>
      <c r="AP660" s="468"/>
    </row>
    <row r="661">
      <c r="A661" s="458"/>
      <c r="B661" s="697"/>
      <c r="C661" s="698"/>
      <c r="D661" s="468"/>
      <c r="E661" s="468"/>
      <c r="F661" s="468"/>
      <c r="G661" s="462"/>
      <c r="H661" s="462"/>
      <c r="I661" s="462"/>
      <c r="J661" s="462"/>
      <c r="K661" s="462"/>
      <c r="L661" s="462"/>
      <c r="M661" s="462"/>
      <c r="N661" s="462"/>
      <c r="O661" s="229"/>
      <c r="P661" s="86"/>
      <c r="Q661" s="465"/>
      <c r="R661" s="12"/>
      <c r="S661" s="12"/>
      <c r="T661" s="468"/>
      <c r="U661" s="468"/>
      <c r="V661" s="468"/>
      <c r="W661" s="468"/>
      <c r="X661" s="468"/>
      <c r="Y661" s="468"/>
      <c r="Z661" s="468"/>
      <c r="AA661" s="468"/>
      <c r="AB661" s="468"/>
      <c r="AC661" s="468"/>
      <c r="AD661" s="468"/>
      <c r="AE661" s="468"/>
      <c r="AF661" s="468"/>
      <c r="AG661" s="468"/>
      <c r="AH661" s="468"/>
      <c r="AI661" s="468"/>
      <c r="AJ661" s="468"/>
      <c r="AK661" s="468"/>
      <c r="AL661" s="468"/>
      <c r="AM661" s="468"/>
      <c r="AN661" s="468"/>
      <c r="AO661" s="468"/>
      <c r="AP661" s="468"/>
    </row>
    <row r="662">
      <c r="A662" s="458"/>
      <c r="B662" s="697"/>
      <c r="C662" s="698"/>
      <c r="D662" s="468"/>
      <c r="E662" s="468"/>
      <c r="F662" s="468"/>
      <c r="G662" s="462"/>
      <c r="H662" s="462"/>
      <c r="I662" s="462"/>
      <c r="J662" s="462"/>
      <c r="K662" s="462"/>
      <c r="L662" s="462"/>
      <c r="M662" s="462"/>
      <c r="N662" s="462"/>
      <c r="O662" s="229"/>
      <c r="P662" s="86"/>
      <c r="Q662" s="465"/>
      <c r="R662" s="12"/>
      <c r="S662" s="12"/>
      <c r="T662" s="468"/>
      <c r="U662" s="468"/>
      <c r="V662" s="468"/>
      <c r="W662" s="468"/>
      <c r="X662" s="468"/>
      <c r="Y662" s="468"/>
      <c r="Z662" s="468"/>
      <c r="AA662" s="468"/>
      <c r="AB662" s="468"/>
      <c r="AC662" s="468"/>
      <c r="AD662" s="468"/>
      <c r="AE662" s="468"/>
      <c r="AF662" s="468"/>
      <c r="AG662" s="468"/>
      <c r="AH662" s="468"/>
      <c r="AI662" s="468"/>
      <c r="AJ662" s="468"/>
      <c r="AK662" s="468"/>
      <c r="AL662" s="468"/>
      <c r="AM662" s="468"/>
      <c r="AN662" s="468"/>
      <c r="AO662" s="468"/>
      <c r="AP662" s="468"/>
    </row>
    <row r="663">
      <c r="A663" s="458"/>
      <c r="B663" s="697"/>
      <c r="C663" s="698"/>
      <c r="D663" s="468"/>
      <c r="E663" s="468"/>
      <c r="F663" s="468"/>
      <c r="G663" s="462"/>
      <c r="H663" s="462"/>
      <c r="I663" s="462"/>
      <c r="J663" s="462"/>
      <c r="K663" s="462"/>
      <c r="L663" s="462"/>
      <c r="M663" s="462"/>
      <c r="N663" s="462"/>
      <c r="O663" s="229"/>
      <c r="P663" s="86"/>
      <c r="Q663" s="465"/>
      <c r="R663" s="12"/>
      <c r="S663" s="12"/>
      <c r="T663" s="468"/>
      <c r="U663" s="468"/>
      <c r="V663" s="468"/>
      <c r="W663" s="468"/>
      <c r="X663" s="468"/>
      <c r="Y663" s="468"/>
      <c r="Z663" s="468"/>
      <c r="AA663" s="468"/>
      <c r="AB663" s="468"/>
      <c r="AC663" s="468"/>
      <c r="AD663" s="468"/>
      <c r="AE663" s="468"/>
      <c r="AF663" s="468"/>
      <c r="AG663" s="468"/>
      <c r="AH663" s="468"/>
      <c r="AI663" s="468"/>
      <c r="AJ663" s="468"/>
      <c r="AK663" s="468"/>
      <c r="AL663" s="468"/>
      <c r="AM663" s="468"/>
      <c r="AN663" s="468"/>
      <c r="AO663" s="468"/>
      <c r="AP663" s="468"/>
    </row>
    <row r="664">
      <c r="A664" s="458"/>
      <c r="B664" s="697"/>
      <c r="C664" s="698"/>
      <c r="D664" s="468"/>
      <c r="E664" s="468"/>
      <c r="F664" s="468"/>
      <c r="G664" s="462"/>
      <c r="H664" s="462"/>
      <c r="I664" s="462"/>
      <c r="J664" s="462"/>
      <c r="K664" s="462"/>
      <c r="L664" s="462"/>
      <c r="M664" s="462"/>
      <c r="N664" s="462"/>
      <c r="O664" s="229"/>
      <c r="P664" s="86"/>
      <c r="Q664" s="465"/>
      <c r="R664" s="12"/>
      <c r="S664" s="12"/>
      <c r="T664" s="468"/>
      <c r="U664" s="468"/>
      <c r="V664" s="468"/>
      <c r="W664" s="468"/>
      <c r="X664" s="468"/>
      <c r="Y664" s="468"/>
      <c r="Z664" s="468"/>
      <c r="AA664" s="468"/>
      <c r="AB664" s="468"/>
      <c r="AC664" s="468"/>
      <c r="AD664" s="468"/>
      <c r="AE664" s="468"/>
      <c r="AF664" s="468"/>
      <c r="AG664" s="468"/>
      <c r="AH664" s="468"/>
      <c r="AI664" s="468"/>
      <c r="AJ664" s="468"/>
      <c r="AK664" s="468"/>
      <c r="AL664" s="468"/>
      <c r="AM664" s="468"/>
      <c r="AN664" s="468"/>
      <c r="AO664" s="468"/>
      <c r="AP664" s="468"/>
    </row>
    <row r="665">
      <c r="A665" s="458"/>
      <c r="B665" s="697"/>
      <c r="C665" s="698"/>
      <c r="D665" s="468"/>
      <c r="E665" s="468"/>
      <c r="F665" s="468"/>
      <c r="G665" s="462"/>
      <c r="H665" s="462"/>
      <c r="I665" s="462"/>
      <c r="J665" s="462"/>
      <c r="K665" s="462"/>
      <c r="L665" s="462"/>
      <c r="M665" s="462"/>
      <c r="N665" s="462"/>
      <c r="O665" s="229"/>
      <c r="P665" s="86"/>
      <c r="Q665" s="465"/>
      <c r="R665" s="12"/>
      <c r="S665" s="12"/>
      <c r="T665" s="468"/>
      <c r="U665" s="468"/>
      <c r="V665" s="468"/>
      <c r="W665" s="468"/>
      <c r="X665" s="468"/>
      <c r="Y665" s="468"/>
      <c r="Z665" s="468"/>
      <c r="AA665" s="468"/>
      <c r="AB665" s="468"/>
      <c r="AC665" s="468"/>
      <c r="AD665" s="468"/>
      <c r="AE665" s="468"/>
      <c r="AF665" s="468"/>
      <c r="AG665" s="468"/>
      <c r="AH665" s="468"/>
      <c r="AI665" s="468"/>
      <c r="AJ665" s="468"/>
      <c r="AK665" s="468"/>
      <c r="AL665" s="468"/>
      <c r="AM665" s="468"/>
      <c r="AN665" s="468"/>
      <c r="AO665" s="468"/>
      <c r="AP665" s="468"/>
    </row>
    <row r="666">
      <c r="A666" s="458"/>
      <c r="B666" s="697"/>
      <c r="C666" s="698"/>
      <c r="D666" s="468"/>
      <c r="E666" s="468"/>
      <c r="F666" s="468"/>
      <c r="G666" s="462"/>
      <c r="H666" s="462"/>
      <c r="I666" s="462"/>
      <c r="J666" s="462"/>
      <c r="K666" s="462"/>
      <c r="L666" s="462"/>
      <c r="M666" s="462"/>
      <c r="N666" s="462"/>
      <c r="O666" s="229"/>
      <c r="P666" s="86"/>
      <c r="Q666" s="465"/>
      <c r="R666" s="12"/>
      <c r="S666" s="12"/>
      <c r="T666" s="468"/>
      <c r="U666" s="468"/>
      <c r="V666" s="468"/>
      <c r="W666" s="468"/>
      <c r="X666" s="468"/>
      <c r="Y666" s="468"/>
      <c r="Z666" s="468"/>
      <c r="AA666" s="468"/>
      <c r="AB666" s="468"/>
      <c r="AC666" s="468"/>
      <c r="AD666" s="468"/>
      <c r="AE666" s="468"/>
      <c r="AF666" s="468"/>
      <c r="AG666" s="468"/>
      <c r="AH666" s="468"/>
      <c r="AI666" s="468"/>
      <c r="AJ666" s="468"/>
      <c r="AK666" s="468"/>
      <c r="AL666" s="468"/>
      <c r="AM666" s="468"/>
      <c r="AN666" s="468"/>
      <c r="AO666" s="468"/>
      <c r="AP666" s="468"/>
    </row>
    <row r="667">
      <c r="A667" s="458"/>
      <c r="B667" s="697"/>
      <c r="C667" s="698"/>
      <c r="D667" s="468"/>
      <c r="E667" s="468"/>
      <c r="F667" s="468"/>
      <c r="G667" s="462"/>
      <c r="H667" s="462"/>
      <c r="I667" s="462"/>
      <c r="J667" s="462"/>
      <c r="K667" s="462"/>
      <c r="L667" s="462"/>
      <c r="M667" s="462"/>
      <c r="N667" s="462"/>
      <c r="O667" s="229"/>
      <c r="P667" s="86"/>
      <c r="Q667" s="465"/>
      <c r="R667" s="12"/>
      <c r="S667" s="12"/>
      <c r="T667" s="468"/>
      <c r="U667" s="468"/>
      <c r="V667" s="468"/>
      <c r="W667" s="468"/>
      <c r="X667" s="468"/>
      <c r="Y667" s="468"/>
      <c r="Z667" s="468"/>
      <c r="AA667" s="468"/>
      <c r="AB667" s="468"/>
      <c r="AC667" s="468"/>
      <c r="AD667" s="468"/>
      <c r="AE667" s="468"/>
      <c r="AF667" s="468"/>
      <c r="AG667" s="468"/>
      <c r="AH667" s="468"/>
      <c r="AI667" s="468"/>
      <c r="AJ667" s="468"/>
      <c r="AK667" s="468"/>
      <c r="AL667" s="468"/>
      <c r="AM667" s="468"/>
      <c r="AN667" s="468"/>
      <c r="AO667" s="468"/>
      <c r="AP667" s="468"/>
    </row>
    <row r="668">
      <c r="A668" s="458"/>
      <c r="B668" s="697"/>
      <c r="C668" s="698"/>
      <c r="D668" s="468"/>
      <c r="E668" s="468"/>
      <c r="F668" s="468"/>
      <c r="G668" s="462"/>
      <c r="H668" s="462"/>
      <c r="I668" s="462"/>
      <c r="J668" s="462"/>
      <c r="K668" s="462"/>
      <c r="L668" s="462"/>
      <c r="M668" s="462"/>
      <c r="N668" s="462"/>
      <c r="O668" s="229"/>
      <c r="P668" s="86"/>
      <c r="Q668" s="465"/>
      <c r="R668" s="12"/>
      <c r="S668" s="12"/>
      <c r="T668" s="468"/>
      <c r="U668" s="468"/>
      <c r="V668" s="468"/>
      <c r="W668" s="468"/>
      <c r="X668" s="468"/>
      <c r="Y668" s="468"/>
      <c r="Z668" s="468"/>
      <c r="AA668" s="468"/>
      <c r="AB668" s="468"/>
      <c r="AC668" s="468"/>
      <c r="AD668" s="468"/>
      <c r="AE668" s="468"/>
      <c r="AF668" s="468"/>
      <c r="AG668" s="468"/>
      <c r="AH668" s="468"/>
      <c r="AI668" s="468"/>
      <c r="AJ668" s="468"/>
      <c r="AK668" s="468"/>
      <c r="AL668" s="468"/>
      <c r="AM668" s="468"/>
      <c r="AN668" s="468"/>
      <c r="AO668" s="468"/>
      <c r="AP668" s="468"/>
    </row>
    <row r="669">
      <c r="A669" s="458"/>
      <c r="B669" s="697"/>
      <c r="C669" s="698"/>
      <c r="D669" s="468"/>
      <c r="E669" s="468"/>
      <c r="F669" s="468"/>
      <c r="G669" s="462"/>
      <c r="H669" s="462"/>
      <c r="I669" s="462"/>
      <c r="J669" s="462"/>
      <c r="K669" s="462"/>
      <c r="L669" s="462"/>
      <c r="M669" s="462"/>
      <c r="N669" s="462"/>
      <c r="O669" s="229"/>
      <c r="P669" s="86"/>
      <c r="Q669" s="465"/>
      <c r="R669" s="12"/>
      <c r="S669" s="12"/>
      <c r="T669" s="468"/>
      <c r="U669" s="468"/>
      <c r="V669" s="468"/>
      <c r="W669" s="468"/>
      <c r="X669" s="468"/>
      <c r="Y669" s="468"/>
      <c r="Z669" s="468"/>
      <c r="AA669" s="468"/>
      <c r="AB669" s="468"/>
      <c r="AC669" s="468"/>
      <c r="AD669" s="468"/>
      <c r="AE669" s="468"/>
      <c r="AF669" s="468"/>
      <c r="AG669" s="468"/>
      <c r="AH669" s="468"/>
      <c r="AI669" s="468"/>
      <c r="AJ669" s="468"/>
      <c r="AK669" s="468"/>
      <c r="AL669" s="468"/>
      <c r="AM669" s="468"/>
      <c r="AN669" s="468"/>
      <c r="AO669" s="468"/>
      <c r="AP669" s="468"/>
    </row>
    <row r="670">
      <c r="A670" s="458"/>
      <c r="B670" s="697"/>
      <c r="C670" s="698"/>
      <c r="D670" s="468"/>
      <c r="E670" s="468"/>
      <c r="F670" s="468"/>
      <c r="G670" s="462"/>
      <c r="H670" s="462"/>
      <c r="I670" s="462"/>
      <c r="J670" s="462"/>
      <c r="K670" s="462"/>
      <c r="L670" s="462"/>
      <c r="M670" s="462"/>
      <c r="N670" s="462"/>
      <c r="O670" s="229"/>
      <c r="P670" s="86"/>
      <c r="Q670" s="465"/>
      <c r="R670" s="12"/>
      <c r="S670" s="12"/>
      <c r="T670" s="468"/>
      <c r="U670" s="468"/>
      <c r="V670" s="468"/>
      <c r="W670" s="468"/>
      <c r="X670" s="468"/>
      <c r="Y670" s="468"/>
      <c r="Z670" s="468"/>
      <c r="AA670" s="468"/>
      <c r="AB670" s="468"/>
      <c r="AC670" s="468"/>
      <c r="AD670" s="468"/>
      <c r="AE670" s="468"/>
      <c r="AF670" s="468"/>
      <c r="AG670" s="468"/>
      <c r="AH670" s="468"/>
      <c r="AI670" s="468"/>
      <c r="AJ670" s="468"/>
      <c r="AK670" s="468"/>
      <c r="AL670" s="468"/>
      <c r="AM670" s="468"/>
      <c r="AN670" s="468"/>
      <c r="AO670" s="468"/>
      <c r="AP670" s="468"/>
    </row>
    <row r="671">
      <c r="A671" s="458"/>
      <c r="B671" s="697"/>
      <c r="C671" s="698"/>
      <c r="D671" s="468"/>
      <c r="E671" s="468"/>
      <c r="F671" s="468"/>
      <c r="G671" s="462"/>
      <c r="H671" s="462"/>
      <c r="I671" s="462"/>
      <c r="J671" s="462"/>
      <c r="K671" s="462"/>
      <c r="L671" s="462"/>
      <c r="M671" s="462"/>
      <c r="N671" s="462"/>
      <c r="O671" s="229"/>
      <c r="P671" s="86"/>
      <c r="Q671" s="465"/>
      <c r="R671" s="12"/>
      <c r="S671" s="12"/>
      <c r="T671" s="468"/>
      <c r="U671" s="468"/>
      <c r="V671" s="468"/>
      <c r="W671" s="468"/>
      <c r="X671" s="468"/>
      <c r="Y671" s="468"/>
      <c r="Z671" s="468"/>
      <c r="AA671" s="468"/>
      <c r="AB671" s="468"/>
      <c r="AC671" s="468"/>
      <c r="AD671" s="468"/>
      <c r="AE671" s="468"/>
      <c r="AF671" s="468"/>
      <c r="AG671" s="468"/>
      <c r="AH671" s="468"/>
      <c r="AI671" s="468"/>
      <c r="AJ671" s="468"/>
      <c r="AK671" s="468"/>
      <c r="AL671" s="468"/>
      <c r="AM671" s="468"/>
      <c r="AN671" s="468"/>
      <c r="AO671" s="468"/>
      <c r="AP671" s="468"/>
    </row>
    <row r="672">
      <c r="A672" s="458"/>
      <c r="B672" s="697"/>
      <c r="C672" s="698"/>
      <c r="D672" s="468"/>
      <c r="E672" s="468"/>
      <c r="F672" s="468"/>
      <c r="G672" s="462"/>
      <c r="H672" s="462"/>
      <c r="I672" s="462"/>
      <c r="J672" s="462"/>
      <c r="K672" s="462"/>
      <c r="L672" s="462"/>
      <c r="M672" s="462"/>
      <c r="N672" s="462"/>
      <c r="O672" s="229"/>
      <c r="P672" s="86"/>
      <c r="Q672" s="465"/>
      <c r="R672" s="12"/>
      <c r="S672" s="12"/>
      <c r="T672" s="468"/>
      <c r="U672" s="468"/>
      <c r="V672" s="468"/>
      <c r="W672" s="468"/>
      <c r="X672" s="468"/>
      <c r="Y672" s="468"/>
      <c r="Z672" s="468"/>
      <c r="AA672" s="468"/>
      <c r="AB672" s="468"/>
      <c r="AC672" s="468"/>
      <c r="AD672" s="468"/>
      <c r="AE672" s="468"/>
      <c r="AF672" s="468"/>
      <c r="AG672" s="468"/>
      <c r="AH672" s="468"/>
      <c r="AI672" s="468"/>
      <c r="AJ672" s="468"/>
      <c r="AK672" s="468"/>
      <c r="AL672" s="468"/>
      <c r="AM672" s="468"/>
      <c r="AN672" s="468"/>
      <c r="AO672" s="468"/>
      <c r="AP672" s="468"/>
    </row>
    <row r="673">
      <c r="A673" s="458"/>
      <c r="B673" s="697"/>
      <c r="C673" s="698"/>
      <c r="D673" s="468"/>
      <c r="E673" s="468"/>
      <c r="F673" s="468"/>
      <c r="G673" s="462"/>
      <c r="H673" s="462"/>
      <c r="I673" s="462"/>
      <c r="J673" s="462"/>
      <c r="K673" s="462"/>
      <c r="L673" s="462"/>
      <c r="M673" s="462"/>
      <c r="N673" s="462"/>
      <c r="O673" s="229"/>
      <c r="P673" s="86"/>
      <c r="Q673" s="465"/>
      <c r="R673" s="12"/>
      <c r="S673" s="12"/>
      <c r="T673" s="468"/>
      <c r="U673" s="468"/>
      <c r="V673" s="468"/>
      <c r="W673" s="468"/>
      <c r="X673" s="468"/>
      <c r="Y673" s="468"/>
      <c r="Z673" s="468"/>
      <c r="AA673" s="468"/>
      <c r="AB673" s="468"/>
      <c r="AC673" s="468"/>
      <c r="AD673" s="468"/>
      <c r="AE673" s="468"/>
      <c r="AF673" s="468"/>
      <c r="AG673" s="468"/>
      <c r="AH673" s="468"/>
      <c r="AI673" s="468"/>
      <c r="AJ673" s="468"/>
      <c r="AK673" s="468"/>
      <c r="AL673" s="468"/>
      <c r="AM673" s="468"/>
      <c r="AN673" s="468"/>
      <c r="AO673" s="468"/>
      <c r="AP673" s="468"/>
    </row>
    <row r="674">
      <c r="A674" s="458"/>
      <c r="B674" s="697"/>
      <c r="C674" s="698"/>
      <c r="D674" s="468"/>
      <c r="E674" s="468"/>
      <c r="F674" s="468"/>
      <c r="G674" s="462"/>
      <c r="H674" s="462"/>
      <c r="I674" s="462"/>
      <c r="J674" s="462"/>
      <c r="K674" s="462"/>
      <c r="L674" s="462"/>
      <c r="M674" s="462"/>
      <c r="N674" s="462"/>
      <c r="O674" s="229"/>
      <c r="P674" s="86"/>
      <c r="Q674" s="465"/>
      <c r="R674" s="12"/>
      <c r="S674" s="12"/>
      <c r="T674" s="468"/>
      <c r="U674" s="468"/>
      <c r="V674" s="468"/>
      <c r="W674" s="468"/>
      <c r="X674" s="468"/>
      <c r="Y674" s="468"/>
      <c r="Z674" s="468"/>
      <c r="AA674" s="468"/>
      <c r="AB674" s="468"/>
      <c r="AC674" s="468"/>
      <c r="AD674" s="468"/>
      <c r="AE674" s="468"/>
      <c r="AF674" s="468"/>
      <c r="AG674" s="468"/>
      <c r="AH674" s="468"/>
      <c r="AI674" s="468"/>
      <c r="AJ674" s="468"/>
      <c r="AK674" s="468"/>
      <c r="AL674" s="468"/>
      <c r="AM674" s="468"/>
      <c r="AN674" s="468"/>
      <c r="AO674" s="468"/>
      <c r="AP674" s="468"/>
    </row>
    <row r="675">
      <c r="A675" s="458"/>
      <c r="B675" s="697"/>
      <c r="C675" s="698"/>
      <c r="D675" s="468"/>
      <c r="E675" s="468"/>
      <c r="F675" s="468"/>
      <c r="G675" s="462"/>
      <c r="H675" s="462"/>
      <c r="I675" s="462"/>
      <c r="J675" s="462"/>
      <c r="K675" s="462"/>
      <c r="L675" s="462"/>
      <c r="M675" s="462"/>
      <c r="N675" s="462"/>
      <c r="O675" s="229"/>
      <c r="P675" s="86"/>
      <c r="Q675" s="465"/>
      <c r="R675" s="12"/>
      <c r="S675" s="12"/>
      <c r="T675" s="468"/>
      <c r="U675" s="468"/>
      <c r="V675" s="468"/>
      <c r="W675" s="468"/>
      <c r="X675" s="468"/>
      <c r="Y675" s="468"/>
      <c r="Z675" s="468"/>
      <c r="AA675" s="468"/>
      <c r="AB675" s="468"/>
      <c r="AC675" s="468"/>
      <c r="AD675" s="468"/>
      <c r="AE675" s="468"/>
      <c r="AF675" s="468"/>
      <c r="AG675" s="468"/>
      <c r="AH675" s="468"/>
      <c r="AI675" s="468"/>
      <c r="AJ675" s="468"/>
      <c r="AK675" s="468"/>
      <c r="AL675" s="468"/>
      <c r="AM675" s="468"/>
      <c r="AN675" s="468"/>
      <c r="AO675" s="468"/>
      <c r="AP675" s="468"/>
    </row>
    <row r="676">
      <c r="A676" s="458"/>
      <c r="B676" s="697"/>
      <c r="C676" s="698"/>
      <c r="D676" s="468"/>
      <c r="E676" s="468"/>
      <c r="F676" s="468"/>
      <c r="G676" s="462"/>
      <c r="H676" s="462"/>
      <c r="I676" s="462"/>
      <c r="J676" s="462"/>
      <c r="K676" s="462"/>
      <c r="L676" s="462"/>
      <c r="M676" s="462"/>
      <c r="N676" s="462"/>
      <c r="O676" s="229"/>
      <c r="P676" s="86"/>
      <c r="Q676" s="465"/>
      <c r="R676" s="12"/>
      <c r="S676" s="12"/>
      <c r="T676" s="468"/>
      <c r="U676" s="468"/>
      <c r="V676" s="468"/>
      <c r="W676" s="468"/>
      <c r="X676" s="468"/>
      <c r="Y676" s="468"/>
      <c r="Z676" s="468"/>
      <c r="AA676" s="468"/>
      <c r="AB676" s="468"/>
      <c r="AC676" s="468"/>
      <c r="AD676" s="468"/>
      <c r="AE676" s="468"/>
      <c r="AF676" s="468"/>
      <c r="AG676" s="468"/>
      <c r="AH676" s="468"/>
      <c r="AI676" s="468"/>
      <c r="AJ676" s="468"/>
      <c r="AK676" s="468"/>
      <c r="AL676" s="468"/>
      <c r="AM676" s="468"/>
      <c r="AN676" s="468"/>
      <c r="AO676" s="468"/>
      <c r="AP676" s="468"/>
    </row>
    <row r="677">
      <c r="A677" s="458"/>
      <c r="B677" s="697"/>
      <c r="C677" s="698"/>
      <c r="D677" s="468"/>
      <c r="E677" s="468"/>
      <c r="F677" s="468"/>
      <c r="G677" s="462"/>
      <c r="H677" s="462"/>
      <c r="I677" s="462"/>
      <c r="J677" s="462"/>
      <c r="K677" s="462"/>
      <c r="L677" s="462"/>
      <c r="M677" s="462"/>
      <c r="N677" s="462"/>
      <c r="O677" s="229"/>
      <c r="P677" s="86"/>
      <c r="Q677" s="465"/>
      <c r="R677" s="12"/>
      <c r="S677" s="12"/>
      <c r="T677" s="468"/>
      <c r="U677" s="468"/>
      <c r="V677" s="468"/>
      <c r="W677" s="468"/>
      <c r="X677" s="468"/>
      <c r="Y677" s="468"/>
      <c r="Z677" s="468"/>
      <c r="AA677" s="468"/>
      <c r="AB677" s="468"/>
      <c r="AC677" s="468"/>
      <c r="AD677" s="468"/>
      <c r="AE677" s="468"/>
      <c r="AF677" s="468"/>
      <c r="AG677" s="468"/>
      <c r="AH677" s="468"/>
      <c r="AI677" s="468"/>
      <c r="AJ677" s="468"/>
      <c r="AK677" s="468"/>
      <c r="AL677" s="468"/>
      <c r="AM677" s="468"/>
      <c r="AN677" s="468"/>
      <c r="AO677" s="468"/>
      <c r="AP677" s="468"/>
    </row>
    <row r="678">
      <c r="A678" s="458"/>
      <c r="B678" s="697"/>
      <c r="C678" s="698"/>
      <c r="D678" s="468"/>
      <c r="E678" s="468"/>
      <c r="F678" s="468"/>
      <c r="G678" s="462"/>
      <c r="H678" s="462"/>
      <c r="I678" s="462"/>
      <c r="J678" s="462"/>
      <c r="K678" s="462"/>
      <c r="L678" s="462"/>
      <c r="M678" s="462"/>
      <c r="N678" s="462"/>
      <c r="O678" s="229"/>
      <c r="P678" s="86"/>
      <c r="Q678" s="465"/>
      <c r="R678" s="12"/>
      <c r="S678" s="12"/>
      <c r="T678" s="468"/>
      <c r="U678" s="468"/>
      <c r="V678" s="468"/>
      <c r="W678" s="468"/>
      <c r="X678" s="468"/>
      <c r="Y678" s="468"/>
      <c r="Z678" s="468"/>
      <c r="AA678" s="468"/>
      <c r="AB678" s="468"/>
      <c r="AC678" s="468"/>
      <c r="AD678" s="468"/>
      <c r="AE678" s="468"/>
      <c r="AF678" s="468"/>
      <c r="AG678" s="468"/>
      <c r="AH678" s="468"/>
      <c r="AI678" s="468"/>
      <c r="AJ678" s="468"/>
      <c r="AK678" s="468"/>
      <c r="AL678" s="468"/>
      <c r="AM678" s="468"/>
      <c r="AN678" s="468"/>
      <c r="AO678" s="468"/>
      <c r="AP678" s="468"/>
    </row>
    <row r="679">
      <c r="A679" s="458"/>
      <c r="B679" s="697"/>
      <c r="C679" s="698"/>
      <c r="D679" s="468"/>
      <c r="E679" s="468"/>
      <c r="F679" s="468"/>
      <c r="G679" s="462"/>
      <c r="H679" s="462"/>
      <c r="I679" s="462"/>
      <c r="J679" s="462"/>
      <c r="K679" s="462"/>
      <c r="L679" s="462"/>
      <c r="M679" s="462"/>
      <c r="N679" s="462"/>
      <c r="O679" s="229"/>
      <c r="P679" s="86"/>
      <c r="Q679" s="465"/>
      <c r="R679" s="12"/>
      <c r="S679" s="12"/>
      <c r="T679" s="468"/>
      <c r="U679" s="468"/>
      <c r="V679" s="468"/>
      <c r="W679" s="468"/>
      <c r="X679" s="468"/>
      <c r="Y679" s="468"/>
      <c r="Z679" s="468"/>
      <c r="AA679" s="468"/>
      <c r="AB679" s="468"/>
      <c r="AC679" s="468"/>
      <c r="AD679" s="468"/>
      <c r="AE679" s="468"/>
      <c r="AF679" s="468"/>
      <c r="AG679" s="468"/>
      <c r="AH679" s="468"/>
      <c r="AI679" s="468"/>
      <c r="AJ679" s="468"/>
      <c r="AK679" s="468"/>
      <c r="AL679" s="468"/>
      <c r="AM679" s="468"/>
      <c r="AN679" s="468"/>
      <c r="AO679" s="468"/>
      <c r="AP679" s="468"/>
    </row>
    <row r="680">
      <c r="A680" s="458"/>
      <c r="B680" s="697"/>
      <c r="C680" s="698"/>
      <c r="D680" s="468"/>
      <c r="E680" s="468"/>
      <c r="F680" s="468"/>
      <c r="G680" s="462"/>
      <c r="H680" s="462"/>
      <c r="I680" s="462"/>
      <c r="J680" s="462"/>
      <c r="K680" s="462"/>
      <c r="L680" s="462"/>
      <c r="M680" s="462"/>
      <c r="N680" s="462"/>
      <c r="O680" s="229"/>
      <c r="P680" s="86"/>
      <c r="Q680" s="465"/>
      <c r="R680" s="12"/>
      <c r="S680" s="12"/>
      <c r="T680" s="468"/>
      <c r="U680" s="468"/>
      <c r="V680" s="468"/>
      <c r="W680" s="468"/>
      <c r="X680" s="468"/>
      <c r="Y680" s="468"/>
      <c r="Z680" s="468"/>
      <c r="AA680" s="468"/>
      <c r="AB680" s="468"/>
      <c r="AC680" s="468"/>
      <c r="AD680" s="468"/>
      <c r="AE680" s="468"/>
      <c r="AF680" s="468"/>
      <c r="AG680" s="468"/>
      <c r="AH680" s="468"/>
      <c r="AI680" s="468"/>
      <c r="AJ680" s="468"/>
      <c r="AK680" s="468"/>
      <c r="AL680" s="468"/>
      <c r="AM680" s="468"/>
      <c r="AN680" s="468"/>
      <c r="AO680" s="468"/>
      <c r="AP680" s="468"/>
    </row>
    <row r="681">
      <c r="A681" s="458"/>
      <c r="B681" s="697"/>
      <c r="C681" s="698"/>
      <c r="D681" s="468"/>
      <c r="E681" s="468"/>
      <c r="F681" s="468"/>
      <c r="G681" s="462"/>
      <c r="H681" s="462"/>
      <c r="I681" s="462"/>
      <c r="J681" s="462"/>
      <c r="K681" s="462"/>
      <c r="L681" s="462"/>
      <c r="M681" s="462"/>
      <c r="N681" s="462"/>
      <c r="O681" s="229"/>
      <c r="P681" s="86"/>
      <c r="Q681" s="465"/>
      <c r="R681" s="12"/>
      <c r="S681" s="12"/>
      <c r="T681" s="468"/>
      <c r="U681" s="468"/>
      <c r="V681" s="468"/>
      <c r="W681" s="468"/>
      <c r="X681" s="468"/>
      <c r="Y681" s="468"/>
      <c r="Z681" s="468"/>
      <c r="AA681" s="468"/>
      <c r="AB681" s="468"/>
      <c r="AC681" s="468"/>
      <c r="AD681" s="468"/>
      <c r="AE681" s="468"/>
      <c r="AF681" s="468"/>
      <c r="AG681" s="468"/>
      <c r="AH681" s="468"/>
      <c r="AI681" s="468"/>
      <c r="AJ681" s="468"/>
      <c r="AK681" s="468"/>
      <c r="AL681" s="468"/>
      <c r="AM681" s="468"/>
      <c r="AN681" s="468"/>
      <c r="AO681" s="468"/>
      <c r="AP681" s="468"/>
    </row>
    <row r="682">
      <c r="A682" s="458"/>
      <c r="B682" s="697"/>
      <c r="C682" s="698"/>
      <c r="D682" s="468"/>
      <c r="E682" s="468"/>
      <c r="F682" s="468"/>
      <c r="G682" s="462"/>
      <c r="H682" s="462"/>
      <c r="I682" s="462"/>
      <c r="J682" s="462"/>
      <c r="K682" s="462"/>
      <c r="L682" s="462"/>
      <c r="M682" s="462"/>
      <c r="N682" s="462"/>
      <c r="O682" s="229"/>
      <c r="P682" s="86"/>
      <c r="Q682" s="465"/>
      <c r="R682" s="12"/>
      <c r="S682" s="12"/>
      <c r="T682" s="468"/>
      <c r="U682" s="468"/>
      <c r="V682" s="468"/>
      <c r="W682" s="468"/>
      <c r="X682" s="468"/>
      <c r="Y682" s="468"/>
      <c r="Z682" s="468"/>
      <c r="AA682" s="468"/>
      <c r="AB682" s="468"/>
      <c r="AC682" s="468"/>
      <c r="AD682" s="468"/>
      <c r="AE682" s="468"/>
      <c r="AF682" s="468"/>
      <c r="AG682" s="468"/>
      <c r="AH682" s="468"/>
      <c r="AI682" s="468"/>
      <c r="AJ682" s="468"/>
      <c r="AK682" s="468"/>
      <c r="AL682" s="468"/>
      <c r="AM682" s="468"/>
      <c r="AN682" s="468"/>
      <c r="AO682" s="468"/>
      <c r="AP682" s="468"/>
    </row>
    <row r="683">
      <c r="A683" s="458"/>
      <c r="B683" s="697"/>
      <c r="C683" s="698"/>
      <c r="D683" s="468"/>
      <c r="E683" s="468"/>
      <c r="F683" s="468"/>
      <c r="G683" s="462"/>
      <c r="H683" s="462"/>
      <c r="I683" s="462"/>
      <c r="J683" s="462"/>
      <c r="K683" s="462"/>
      <c r="L683" s="462"/>
      <c r="M683" s="462"/>
      <c r="N683" s="462"/>
      <c r="O683" s="229"/>
      <c r="P683" s="86"/>
      <c r="Q683" s="465"/>
      <c r="R683" s="12"/>
      <c r="S683" s="12"/>
      <c r="T683" s="468"/>
      <c r="U683" s="468"/>
      <c r="V683" s="468"/>
      <c r="W683" s="468"/>
      <c r="X683" s="468"/>
      <c r="Y683" s="468"/>
      <c r="Z683" s="468"/>
      <c r="AA683" s="468"/>
      <c r="AB683" s="468"/>
      <c r="AC683" s="468"/>
      <c r="AD683" s="468"/>
      <c r="AE683" s="468"/>
      <c r="AF683" s="468"/>
      <c r="AG683" s="468"/>
      <c r="AH683" s="468"/>
      <c r="AI683" s="468"/>
      <c r="AJ683" s="468"/>
      <c r="AK683" s="468"/>
      <c r="AL683" s="468"/>
      <c r="AM683" s="468"/>
      <c r="AN683" s="468"/>
      <c r="AO683" s="468"/>
      <c r="AP683" s="468"/>
    </row>
    <row r="684">
      <c r="A684" s="458"/>
      <c r="B684" s="697"/>
      <c r="C684" s="698"/>
      <c r="D684" s="468"/>
      <c r="E684" s="468"/>
      <c r="F684" s="468"/>
      <c r="G684" s="462"/>
      <c r="H684" s="462"/>
      <c r="I684" s="462"/>
      <c r="J684" s="462"/>
      <c r="K684" s="462"/>
      <c r="L684" s="462"/>
      <c r="M684" s="462"/>
      <c r="N684" s="462"/>
      <c r="O684" s="229"/>
      <c r="P684" s="86"/>
      <c r="Q684" s="465"/>
      <c r="R684" s="12"/>
      <c r="S684" s="12"/>
      <c r="T684" s="468"/>
      <c r="U684" s="468"/>
      <c r="V684" s="468"/>
      <c r="W684" s="468"/>
      <c r="X684" s="468"/>
      <c r="Y684" s="468"/>
      <c r="Z684" s="468"/>
      <c r="AA684" s="468"/>
      <c r="AB684" s="468"/>
      <c r="AC684" s="468"/>
      <c r="AD684" s="468"/>
      <c r="AE684" s="468"/>
      <c r="AF684" s="468"/>
      <c r="AG684" s="468"/>
      <c r="AH684" s="468"/>
      <c r="AI684" s="468"/>
      <c r="AJ684" s="468"/>
      <c r="AK684" s="468"/>
      <c r="AL684" s="468"/>
      <c r="AM684" s="468"/>
      <c r="AN684" s="468"/>
      <c r="AO684" s="468"/>
      <c r="AP684" s="468"/>
    </row>
    <row r="685">
      <c r="A685" s="458"/>
      <c r="B685" s="697"/>
      <c r="C685" s="698"/>
      <c r="D685" s="468"/>
      <c r="E685" s="468"/>
      <c r="F685" s="468"/>
      <c r="G685" s="462"/>
      <c r="H685" s="462"/>
      <c r="I685" s="462"/>
      <c r="J685" s="462"/>
      <c r="K685" s="462"/>
      <c r="L685" s="462"/>
      <c r="M685" s="462"/>
      <c r="N685" s="462"/>
      <c r="O685" s="229"/>
      <c r="P685" s="86"/>
      <c r="Q685" s="465"/>
      <c r="R685" s="12"/>
      <c r="S685" s="12"/>
      <c r="T685" s="468"/>
      <c r="U685" s="468"/>
      <c r="V685" s="468"/>
      <c r="W685" s="468"/>
      <c r="X685" s="468"/>
      <c r="Y685" s="468"/>
      <c r="Z685" s="468"/>
      <c r="AA685" s="468"/>
      <c r="AB685" s="468"/>
      <c r="AC685" s="468"/>
      <c r="AD685" s="468"/>
      <c r="AE685" s="468"/>
      <c r="AF685" s="468"/>
      <c r="AG685" s="468"/>
      <c r="AH685" s="468"/>
      <c r="AI685" s="468"/>
      <c r="AJ685" s="468"/>
      <c r="AK685" s="468"/>
      <c r="AL685" s="468"/>
      <c r="AM685" s="468"/>
      <c r="AN685" s="468"/>
      <c r="AO685" s="468"/>
      <c r="AP685" s="468"/>
    </row>
    <row r="686">
      <c r="A686" s="458"/>
      <c r="B686" s="697"/>
      <c r="C686" s="698"/>
      <c r="D686" s="468"/>
      <c r="E686" s="468"/>
      <c r="F686" s="468"/>
      <c r="G686" s="462"/>
      <c r="H686" s="462"/>
      <c r="I686" s="462"/>
      <c r="J686" s="462"/>
      <c r="K686" s="462"/>
      <c r="L686" s="462"/>
      <c r="M686" s="462"/>
      <c r="N686" s="462"/>
      <c r="O686" s="229"/>
      <c r="P686" s="86"/>
      <c r="Q686" s="465"/>
      <c r="R686" s="12"/>
      <c r="S686" s="12"/>
      <c r="T686" s="468"/>
      <c r="U686" s="468"/>
      <c r="V686" s="468"/>
      <c r="W686" s="468"/>
      <c r="X686" s="468"/>
      <c r="Y686" s="468"/>
      <c r="Z686" s="468"/>
      <c r="AA686" s="468"/>
      <c r="AB686" s="468"/>
      <c r="AC686" s="468"/>
      <c r="AD686" s="468"/>
      <c r="AE686" s="468"/>
      <c r="AF686" s="468"/>
      <c r="AG686" s="468"/>
      <c r="AH686" s="468"/>
      <c r="AI686" s="468"/>
      <c r="AJ686" s="468"/>
      <c r="AK686" s="468"/>
      <c r="AL686" s="468"/>
      <c r="AM686" s="468"/>
      <c r="AN686" s="468"/>
      <c r="AO686" s="468"/>
      <c r="AP686" s="468"/>
    </row>
    <row r="687">
      <c r="A687" s="458"/>
      <c r="B687" s="697"/>
      <c r="C687" s="698"/>
      <c r="D687" s="468"/>
      <c r="E687" s="468"/>
      <c r="F687" s="468"/>
      <c r="G687" s="462"/>
      <c r="H687" s="462"/>
      <c r="I687" s="462"/>
      <c r="J687" s="462"/>
      <c r="K687" s="462"/>
      <c r="L687" s="462"/>
      <c r="M687" s="462"/>
      <c r="N687" s="462"/>
      <c r="O687" s="229"/>
      <c r="P687" s="86"/>
      <c r="Q687" s="465"/>
      <c r="R687" s="12"/>
      <c r="S687" s="12"/>
      <c r="T687" s="468"/>
      <c r="U687" s="468"/>
      <c r="V687" s="468"/>
      <c r="W687" s="468"/>
      <c r="X687" s="468"/>
      <c r="Y687" s="468"/>
      <c r="Z687" s="468"/>
      <c r="AA687" s="468"/>
      <c r="AB687" s="468"/>
      <c r="AC687" s="468"/>
      <c r="AD687" s="468"/>
      <c r="AE687" s="468"/>
      <c r="AF687" s="468"/>
      <c r="AG687" s="468"/>
      <c r="AH687" s="468"/>
      <c r="AI687" s="468"/>
      <c r="AJ687" s="468"/>
      <c r="AK687" s="468"/>
      <c r="AL687" s="468"/>
      <c r="AM687" s="468"/>
      <c r="AN687" s="468"/>
      <c r="AO687" s="468"/>
      <c r="AP687" s="468"/>
    </row>
    <row r="688">
      <c r="A688" s="458"/>
      <c r="B688" s="697"/>
      <c r="C688" s="698"/>
      <c r="D688" s="468"/>
      <c r="E688" s="468"/>
      <c r="F688" s="468"/>
      <c r="G688" s="462"/>
      <c r="H688" s="462"/>
      <c r="I688" s="462"/>
      <c r="J688" s="462"/>
      <c r="K688" s="462"/>
      <c r="L688" s="462"/>
      <c r="M688" s="462"/>
      <c r="N688" s="462"/>
      <c r="O688" s="229"/>
      <c r="P688" s="86"/>
      <c r="Q688" s="465"/>
      <c r="R688" s="12"/>
      <c r="S688" s="12"/>
      <c r="T688" s="468"/>
      <c r="U688" s="468"/>
      <c r="V688" s="468"/>
      <c r="W688" s="468"/>
      <c r="X688" s="468"/>
      <c r="Y688" s="468"/>
      <c r="Z688" s="468"/>
      <c r="AA688" s="468"/>
      <c r="AB688" s="468"/>
      <c r="AC688" s="468"/>
      <c r="AD688" s="468"/>
      <c r="AE688" s="468"/>
      <c r="AF688" s="468"/>
      <c r="AG688" s="468"/>
      <c r="AH688" s="468"/>
      <c r="AI688" s="468"/>
      <c r="AJ688" s="468"/>
      <c r="AK688" s="468"/>
      <c r="AL688" s="468"/>
      <c r="AM688" s="468"/>
      <c r="AN688" s="468"/>
      <c r="AO688" s="468"/>
      <c r="AP688" s="468"/>
    </row>
    <row r="689">
      <c r="A689" s="458"/>
      <c r="B689" s="697"/>
      <c r="C689" s="698"/>
      <c r="D689" s="468"/>
      <c r="E689" s="468"/>
      <c r="F689" s="468"/>
      <c r="G689" s="462"/>
      <c r="H689" s="462"/>
      <c r="I689" s="462"/>
      <c r="J689" s="462"/>
      <c r="K689" s="462"/>
      <c r="L689" s="462"/>
      <c r="M689" s="462"/>
      <c r="N689" s="462"/>
      <c r="O689" s="229"/>
      <c r="P689" s="86"/>
      <c r="Q689" s="465"/>
      <c r="R689" s="12"/>
      <c r="S689" s="12"/>
      <c r="T689" s="468"/>
      <c r="U689" s="468"/>
      <c r="V689" s="468"/>
      <c r="W689" s="468"/>
      <c r="X689" s="468"/>
      <c r="Y689" s="468"/>
      <c r="Z689" s="468"/>
      <c r="AA689" s="468"/>
      <c r="AB689" s="468"/>
      <c r="AC689" s="468"/>
      <c r="AD689" s="468"/>
      <c r="AE689" s="468"/>
      <c r="AF689" s="468"/>
      <c r="AG689" s="468"/>
      <c r="AH689" s="468"/>
      <c r="AI689" s="468"/>
      <c r="AJ689" s="468"/>
      <c r="AK689" s="468"/>
      <c r="AL689" s="468"/>
      <c r="AM689" s="468"/>
      <c r="AN689" s="468"/>
      <c r="AO689" s="468"/>
      <c r="AP689" s="468"/>
    </row>
    <row r="690">
      <c r="A690" s="458"/>
      <c r="B690" s="697"/>
      <c r="C690" s="698"/>
      <c r="D690" s="468"/>
      <c r="E690" s="468"/>
      <c r="F690" s="468"/>
      <c r="G690" s="462"/>
      <c r="H690" s="462"/>
      <c r="I690" s="462"/>
      <c r="J690" s="462"/>
      <c r="K690" s="462"/>
      <c r="L690" s="462"/>
      <c r="M690" s="462"/>
      <c r="N690" s="462"/>
      <c r="O690" s="229"/>
      <c r="P690" s="86"/>
      <c r="Q690" s="465"/>
      <c r="R690" s="12"/>
      <c r="S690" s="12"/>
      <c r="T690" s="468"/>
      <c r="U690" s="468"/>
      <c r="V690" s="468"/>
      <c r="W690" s="468"/>
      <c r="X690" s="468"/>
      <c r="Y690" s="468"/>
      <c r="Z690" s="468"/>
      <c r="AA690" s="468"/>
      <c r="AB690" s="468"/>
      <c r="AC690" s="468"/>
      <c r="AD690" s="468"/>
      <c r="AE690" s="468"/>
      <c r="AF690" s="468"/>
      <c r="AG690" s="468"/>
      <c r="AH690" s="468"/>
      <c r="AI690" s="468"/>
      <c r="AJ690" s="468"/>
      <c r="AK690" s="468"/>
      <c r="AL690" s="468"/>
      <c r="AM690" s="468"/>
      <c r="AN690" s="468"/>
      <c r="AO690" s="468"/>
      <c r="AP690" s="468"/>
    </row>
    <row r="691">
      <c r="A691" s="458"/>
      <c r="B691" s="697"/>
      <c r="C691" s="698"/>
      <c r="D691" s="468"/>
      <c r="E691" s="468"/>
      <c r="F691" s="468"/>
      <c r="G691" s="462"/>
      <c r="H691" s="462"/>
      <c r="I691" s="462"/>
      <c r="J691" s="462"/>
      <c r="K691" s="462"/>
      <c r="L691" s="462"/>
      <c r="M691" s="462"/>
      <c r="N691" s="462"/>
      <c r="O691" s="229"/>
      <c r="P691" s="86"/>
      <c r="Q691" s="465"/>
      <c r="R691" s="12"/>
      <c r="S691" s="12"/>
      <c r="T691" s="468"/>
      <c r="U691" s="468"/>
      <c r="V691" s="468"/>
      <c r="W691" s="468"/>
      <c r="X691" s="468"/>
      <c r="Y691" s="468"/>
      <c r="Z691" s="468"/>
      <c r="AA691" s="468"/>
      <c r="AB691" s="468"/>
      <c r="AC691" s="468"/>
      <c r="AD691" s="468"/>
      <c r="AE691" s="468"/>
      <c r="AF691" s="468"/>
      <c r="AG691" s="468"/>
      <c r="AH691" s="468"/>
      <c r="AI691" s="468"/>
      <c r="AJ691" s="468"/>
      <c r="AK691" s="468"/>
      <c r="AL691" s="468"/>
      <c r="AM691" s="468"/>
      <c r="AN691" s="468"/>
      <c r="AO691" s="468"/>
      <c r="AP691" s="468"/>
    </row>
    <row r="692">
      <c r="A692" s="458"/>
      <c r="B692" s="697"/>
      <c r="C692" s="698"/>
      <c r="D692" s="468"/>
      <c r="E692" s="468"/>
      <c r="F692" s="468"/>
      <c r="G692" s="462"/>
      <c r="H692" s="462"/>
      <c r="I692" s="462"/>
      <c r="J692" s="462"/>
      <c r="K692" s="462"/>
      <c r="L692" s="462"/>
      <c r="M692" s="462"/>
      <c r="N692" s="462"/>
      <c r="O692" s="229"/>
      <c r="P692" s="86"/>
      <c r="Q692" s="465"/>
      <c r="R692" s="12"/>
      <c r="S692" s="12"/>
      <c r="T692" s="468"/>
      <c r="U692" s="468"/>
      <c r="V692" s="468"/>
      <c r="W692" s="468"/>
      <c r="X692" s="468"/>
      <c r="Y692" s="468"/>
      <c r="Z692" s="468"/>
      <c r="AA692" s="468"/>
      <c r="AB692" s="468"/>
      <c r="AC692" s="468"/>
      <c r="AD692" s="468"/>
      <c r="AE692" s="468"/>
      <c r="AF692" s="468"/>
      <c r="AG692" s="468"/>
      <c r="AH692" s="468"/>
      <c r="AI692" s="468"/>
      <c r="AJ692" s="468"/>
      <c r="AK692" s="468"/>
      <c r="AL692" s="468"/>
      <c r="AM692" s="468"/>
      <c r="AN692" s="468"/>
      <c r="AO692" s="468"/>
      <c r="AP692" s="468"/>
    </row>
    <row r="693">
      <c r="A693" s="458"/>
      <c r="B693" s="697"/>
      <c r="C693" s="698"/>
      <c r="D693" s="468"/>
      <c r="E693" s="468"/>
      <c r="F693" s="468"/>
      <c r="G693" s="462"/>
      <c r="H693" s="462"/>
      <c r="I693" s="462"/>
      <c r="J693" s="462"/>
      <c r="K693" s="462"/>
      <c r="L693" s="462"/>
      <c r="M693" s="462"/>
      <c r="N693" s="462"/>
      <c r="O693" s="229"/>
      <c r="P693" s="86"/>
      <c r="Q693" s="465"/>
      <c r="R693" s="12"/>
      <c r="S693" s="12"/>
      <c r="T693" s="468"/>
      <c r="U693" s="468"/>
      <c r="V693" s="468"/>
      <c r="W693" s="468"/>
      <c r="X693" s="468"/>
      <c r="Y693" s="468"/>
      <c r="Z693" s="468"/>
      <c r="AA693" s="468"/>
      <c r="AB693" s="468"/>
      <c r="AC693" s="468"/>
      <c r="AD693" s="468"/>
      <c r="AE693" s="468"/>
      <c r="AF693" s="468"/>
      <c r="AG693" s="468"/>
      <c r="AH693" s="468"/>
      <c r="AI693" s="468"/>
      <c r="AJ693" s="468"/>
      <c r="AK693" s="468"/>
      <c r="AL693" s="468"/>
      <c r="AM693" s="468"/>
      <c r="AN693" s="468"/>
      <c r="AO693" s="468"/>
      <c r="AP693" s="468"/>
    </row>
    <row r="694">
      <c r="A694" s="458"/>
      <c r="B694" s="697"/>
      <c r="C694" s="698"/>
      <c r="D694" s="468"/>
      <c r="E694" s="468"/>
      <c r="F694" s="468"/>
      <c r="G694" s="462"/>
      <c r="H694" s="462"/>
      <c r="I694" s="462"/>
      <c r="J694" s="462"/>
      <c r="K694" s="462"/>
      <c r="L694" s="462"/>
      <c r="M694" s="462"/>
      <c r="N694" s="462"/>
      <c r="O694" s="229"/>
      <c r="P694" s="86"/>
      <c r="Q694" s="465"/>
      <c r="R694" s="12"/>
      <c r="S694" s="12"/>
      <c r="T694" s="468"/>
      <c r="U694" s="468"/>
      <c r="V694" s="468"/>
      <c r="W694" s="468"/>
      <c r="X694" s="468"/>
      <c r="Y694" s="468"/>
      <c r="Z694" s="468"/>
      <c r="AA694" s="468"/>
      <c r="AB694" s="468"/>
      <c r="AC694" s="468"/>
      <c r="AD694" s="468"/>
      <c r="AE694" s="468"/>
      <c r="AF694" s="468"/>
      <c r="AG694" s="468"/>
      <c r="AH694" s="468"/>
      <c r="AI694" s="468"/>
      <c r="AJ694" s="468"/>
      <c r="AK694" s="468"/>
      <c r="AL694" s="468"/>
      <c r="AM694" s="468"/>
      <c r="AN694" s="468"/>
      <c r="AO694" s="468"/>
      <c r="AP694" s="468"/>
    </row>
    <row r="695">
      <c r="A695" s="458"/>
      <c r="B695" s="697"/>
      <c r="C695" s="698"/>
      <c r="D695" s="468"/>
      <c r="E695" s="468"/>
      <c r="F695" s="468"/>
      <c r="G695" s="462"/>
      <c r="H695" s="462"/>
      <c r="I695" s="462"/>
      <c r="J695" s="462"/>
      <c r="K695" s="462"/>
      <c r="L695" s="462"/>
      <c r="M695" s="462"/>
      <c r="N695" s="462"/>
      <c r="O695" s="229"/>
      <c r="P695" s="86"/>
      <c r="Q695" s="465"/>
      <c r="R695" s="12"/>
      <c r="S695" s="12"/>
      <c r="T695" s="468"/>
      <c r="U695" s="468"/>
      <c r="V695" s="468"/>
      <c r="W695" s="468"/>
      <c r="X695" s="468"/>
      <c r="Y695" s="468"/>
      <c r="Z695" s="468"/>
      <c r="AA695" s="468"/>
      <c r="AB695" s="468"/>
      <c r="AC695" s="468"/>
      <c r="AD695" s="468"/>
      <c r="AE695" s="468"/>
      <c r="AF695" s="468"/>
      <c r="AG695" s="468"/>
      <c r="AH695" s="468"/>
      <c r="AI695" s="468"/>
      <c r="AJ695" s="468"/>
      <c r="AK695" s="468"/>
      <c r="AL695" s="468"/>
      <c r="AM695" s="468"/>
      <c r="AN695" s="468"/>
      <c r="AO695" s="468"/>
      <c r="AP695" s="468"/>
    </row>
    <row r="696">
      <c r="A696" s="458"/>
      <c r="B696" s="697"/>
      <c r="C696" s="698"/>
      <c r="D696" s="468"/>
      <c r="E696" s="468"/>
      <c r="F696" s="468"/>
      <c r="G696" s="462"/>
      <c r="H696" s="462"/>
      <c r="I696" s="462"/>
      <c r="J696" s="462"/>
      <c r="K696" s="462"/>
      <c r="L696" s="462"/>
      <c r="M696" s="462"/>
      <c r="N696" s="462"/>
      <c r="O696" s="229"/>
      <c r="P696" s="86"/>
      <c r="Q696" s="465"/>
      <c r="R696" s="12"/>
      <c r="S696" s="12"/>
      <c r="T696" s="468"/>
      <c r="U696" s="468"/>
      <c r="V696" s="468"/>
      <c r="W696" s="468"/>
      <c r="X696" s="468"/>
      <c r="Y696" s="468"/>
      <c r="Z696" s="468"/>
      <c r="AA696" s="468"/>
      <c r="AB696" s="468"/>
      <c r="AC696" s="468"/>
      <c r="AD696" s="468"/>
      <c r="AE696" s="468"/>
      <c r="AF696" s="468"/>
      <c r="AG696" s="468"/>
      <c r="AH696" s="468"/>
      <c r="AI696" s="468"/>
      <c r="AJ696" s="468"/>
      <c r="AK696" s="468"/>
      <c r="AL696" s="468"/>
      <c r="AM696" s="468"/>
      <c r="AN696" s="468"/>
      <c r="AO696" s="468"/>
      <c r="AP696" s="468"/>
    </row>
    <row r="697">
      <c r="A697" s="458"/>
      <c r="B697" s="697"/>
      <c r="C697" s="698"/>
      <c r="D697" s="468"/>
      <c r="E697" s="468"/>
      <c r="F697" s="468"/>
      <c r="G697" s="462"/>
      <c r="H697" s="462"/>
      <c r="I697" s="462"/>
      <c r="J697" s="462"/>
      <c r="K697" s="462"/>
      <c r="L697" s="462"/>
      <c r="M697" s="462"/>
      <c r="N697" s="462"/>
      <c r="O697" s="229"/>
      <c r="P697" s="86"/>
      <c r="Q697" s="465"/>
      <c r="R697" s="12"/>
      <c r="S697" s="12"/>
      <c r="T697" s="468"/>
      <c r="U697" s="468"/>
      <c r="V697" s="468"/>
      <c r="W697" s="468"/>
      <c r="X697" s="468"/>
      <c r="Y697" s="468"/>
      <c r="Z697" s="468"/>
      <c r="AA697" s="468"/>
      <c r="AB697" s="468"/>
      <c r="AC697" s="468"/>
      <c r="AD697" s="468"/>
      <c r="AE697" s="468"/>
      <c r="AF697" s="468"/>
      <c r="AG697" s="468"/>
      <c r="AH697" s="468"/>
      <c r="AI697" s="468"/>
      <c r="AJ697" s="468"/>
      <c r="AK697" s="468"/>
      <c r="AL697" s="468"/>
      <c r="AM697" s="468"/>
      <c r="AN697" s="468"/>
      <c r="AO697" s="468"/>
      <c r="AP697" s="468"/>
    </row>
    <row r="698">
      <c r="A698" s="458"/>
      <c r="B698" s="697"/>
      <c r="C698" s="698"/>
      <c r="D698" s="468"/>
      <c r="E698" s="468"/>
      <c r="F698" s="468"/>
      <c r="G698" s="462"/>
      <c r="H698" s="462"/>
      <c r="I698" s="462"/>
      <c r="J698" s="462"/>
      <c r="K698" s="462"/>
      <c r="L698" s="462"/>
      <c r="M698" s="462"/>
      <c r="N698" s="462"/>
      <c r="O698" s="229"/>
      <c r="P698" s="86"/>
      <c r="Q698" s="465"/>
      <c r="R698" s="12"/>
      <c r="S698" s="12"/>
      <c r="T698" s="468"/>
      <c r="U698" s="468"/>
      <c r="V698" s="468"/>
      <c r="W698" s="468"/>
      <c r="X698" s="468"/>
      <c r="Y698" s="468"/>
      <c r="Z698" s="468"/>
      <c r="AA698" s="468"/>
      <c r="AB698" s="468"/>
      <c r="AC698" s="468"/>
      <c r="AD698" s="468"/>
      <c r="AE698" s="468"/>
      <c r="AF698" s="468"/>
      <c r="AG698" s="468"/>
      <c r="AH698" s="468"/>
      <c r="AI698" s="468"/>
      <c r="AJ698" s="468"/>
      <c r="AK698" s="468"/>
      <c r="AL698" s="468"/>
      <c r="AM698" s="468"/>
      <c r="AN698" s="468"/>
      <c r="AO698" s="468"/>
      <c r="AP698" s="468"/>
    </row>
    <row r="699">
      <c r="A699" s="458"/>
      <c r="B699" s="697"/>
      <c r="C699" s="698"/>
      <c r="D699" s="468"/>
      <c r="E699" s="468"/>
      <c r="F699" s="468"/>
      <c r="G699" s="462"/>
      <c r="H699" s="462"/>
      <c r="I699" s="462"/>
      <c r="J699" s="462"/>
      <c r="K699" s="462"/>
      <c r="L699" s="462"/>
      <c r="M699" s="462"/>
      <c r="N699" s="462"/>
      <c r="O699" s="229"/>
      <c r="P699" s="86"/>
      <c r="Q699" s="465"/>
      <c r="R699" s="12"/>
      <c r="S699" s="12"/>
      <c r="T699" s="468"/>
      <c r="U699" s="468"/>
      <c r="V699" s="468"/>
      <c r="W699" s="468"/>
      <c r="X699" s="468"/>
      <c r="Y699" s="468"/>
      <c r="Z699" s="468"/>
      <c r="AA699" s="468"/>
      <c r="AB699" s="468"/>
      <c r="AC699" s="468"/>
      <c r="AD699" s="468"/>
      <c r="AE699" s="468"/>
      <c r="AF699" s="468"/>
      <c r="AG699" s="468"/>
      <c r="AH699" s="468"/>
      <c r="AI699" s="468"/>
      <c r="AJ699" s="468"/>
      <c r="AK699" s="468"/>
      <c r="AL699" s="468"/>
      <c r="AM699" s="468"/>
      <c r="AN699" s="468"/>
      <c r="AO699" s="468"/>
      <c r="AP699" s="468"/>
    </row>
    <row r="700">
      <c r="A700" s="458"/>
      <c r="B700" s="697"/>
      <c r="C700" s="698"/>
      <c r="D700" s="468"/>
      <c r="E700" s="468"/>
      <c r="F700" s="468"/>
      <c r="G700" s="462"/>
      <c r="H700" s="462"/>
      <c r="I700" s="462"/>
      <c r="J700" s="462"/>
      <c r="K700" s="462"/>
      <c r="L700" s="462"/>
      <c r="M700" s="462"/>
      <c r="N700" s="462"/>
      <c r="O700" s="229"/>
      <c r="P700" s="86"/>
      <c r="Q700" s="465"/>
      <c r="R700" s="12"/>
      <c r="S700" s="12"/>
      <c r="T700" s="468"/>
      <c r="U700" s="468"/>
      <c r="V700" s="468"/>
      <c r="W700" s="468"/>
      <c r="X700" s="468"/>
      <c r="Y700" s="468"/>
      <c r="Z700" s="468"/>
      <c r="AA700" s="468"/>
      <c r="AB700" s="468"/>
      <c r="AC700" s="468"/>
      <c r="AD700" s="468"/>
      <c r="AE700" s="468"/>
      <c r="AF700" s="468"/>
      <c r="AG700" s="468"/>
      <c r="AH700" s="468"/>
      <c r="AI700" s="468"/>
      <c r="AJ700" s="468"/>
      <c r="AK700" s="468"/>
      <c r="AL700" s="468"/>
      <c r="AM700" s="468"/>
      <c r="AN700" s="468"/>
      <c r="AO700" s="468"/>
      <c r="AP700" s="468"/>
    </row>
    <row r="701">
      <c r="A701" s="458"/>
      <c r="B701" s="697"/>
      <c r="C701" s="698"/>
      <c r="D701" s="468"/>
      <c r="E701" s="468"/>
      <c r="F701" s="468"/>
      <c r="G701" s="462"/>
      <c r="H701" s="462"/>
      <c r="I701" s="462"/>
      <c r="J701" s="462"/>
      <c r="K701" s="462"/>
      <c r="L701" s="462"/>
      <c r="M701" s="462"/>
      <c r="N701" s="462"/>
      <c r="O701" s="229"/>
      <c r="P701" s="86"/>
      <c r="Q701" s="465"/>
      <c r="R701" s="12"/>
      <c r="S701" s="12"/>
      <c r="T701" s="468"/>
      <c r="U701" s="468"/>
      <c r="V701" s="468"/>
      <c r="W701" s="468"/>
      <c r="X701" s="468"/>
      <c r="Y701" s="468"/>
      <c r="Z701" s="468"/>
      <c r="AA701" s="468"/>
      <c r="AB701" s="468"/>
      <c r="AC701" s="468"/>
      <c r="AD701" s="468"/>
      <c r="AE701" s="468"/>
      <c r="AF701" s="468"/>
      <c r="AG701" s="468"/>
      <c r="AH701" s="468"/>
      <c r="AI701" s="468"/>
      <c r="AJ701" s="468"/>
      <c r="AK701" s="468"/>
      <c r="AL701" s="468"/>
      <c r="AM701" s="468"/>
      <c r="AN701" s="468"/>
      <c r="AO701" s="468"/>
      <c r="AP701" s="468"/>
    </row>
    <row r="702">
      <c r="A702" s="458"/>
      <c r="B702" s="697"/>
      <c r="C702" s="698"/>
      <c r="D702" s="468"/>
      <c r="E702" s="468"/>
      <c r="F702" s="468"/>
      <c r="G702" s="462"/>
      <c r="H702" s="462"/>
      <c r="I702" s="462"/>
      <c r="J702" s="462"/>
      <c r="K702" s="462"/>
      <c r="L702" s="462"/>
      <c r="M702" s="462"/>
      <c r="N702" s="462"/>
      <c r="O702" s="229"/>
      <c r="P702" s="86"/>
      <c r="Q702" s="465"/>
      <c r="R702" s="12"/>
      <c r="S702" s="12"/>
      <c r="T702" s="468"/>
      <c r="U702" s="468"/>
      <c r="V702" s="468"/>
      <c r="W702" s="468"/>
      <c r="X702" s="468"/>
      <c r="Y702" s="468"/>
      <c r="Z702" s="468"/>
      <c r="AA702" s="468"/>
      <c r="AB702" s="468"/>
      <c r="AC702" s="468"/>
      <c r="AD702" s="468"/>
      <c r="AE702" s="468"/>
      <c r="AF702" s="468"/>
      <c r="AG702" s="468"/>
      <c r="AH702" s="468"/>
      <c r="AI702" s="468"/>
      <c r="AJ702" s="468"/>
      <c r="AK702" s="468"/>
      <c r="AL702" s="468"/>
      <c r="AM702" s="468"/>
      <c r="AN702" s="468"/>
      <c r="AO702" s="468"/>
      <c r="AP702" s="468"/>
    </row>
    <row r="703">
      <c r="A703" s="458"/>
      <c r="B703" s="697"/>
      <c r="C703" s="698"/>
      <c r="D703" s="468"/>
      <c r="E703" s="468"/>
      <c r="F703" s="468"/>
      <c r="G703" s="462"/>
      <c r="H703" s="462"/>
      <c r="I703" s="462"/>
      <c r="J703" s="462"/>
      <c r="K703" s="462"/>
      <c r="L703" s="462"/>
      <c r="M703" s="462"/>
      <c r="N703" s="462"/>
      <c r="O703" s="229"/>
      <c r="P703" s="86"/>
      <c r="Q703" s="465"/>
      <c r="R703" s="12"/>
      <c r="S703" s="12"/>
      <c r="T703" s="468"/>
      <c r="U703" s="468"/>
      <c r="V703" s="468"/>
      <c r="W703" s="468"/>
      <c r="X703" s="468"/>
      <c r="Y703" s="468"/>
      <c r="Z703" s="468"/>
      <c r="AA703" s="468"/>
      <c r="AB703" s="468"/>
      <c r="AC703" s="468"/>
      <c r="AD703" s="468"/>
      <c r="AE703" s="468"/>
      <c r="AF703" s="468"/>
      <c r="AG703" s="468"/>
      <c r="AH703" s="468"/>
      <c r="AI703" s="468"/>
      <c r="AJ703" s="468"/>
      <c r="AK703" s="468"/>
      <c r="AL703" s="468"/>
      <c r="AM703" s="468"/>
      <c r="AN703" s="468"/>
      <c r="AO703" s="468"/>
      <c r="AP703" s="468"/>
    </row>
    <row r="704">
      <c r="A704" s="458"/>
      <c r="B704" s="697"/>
      <c r="C704" s="698"/>
      <c r="D704" s="468"/>
      <c r="E704" s="468"/>
      <c r="F704" s="468"/>
      <c r="G704" s="462"/>
      <c r="H704" s="462"/>
      <c r="I704" s="462"/>
      <c r="J704" s="462"/>
      <c r="K704" s="462"/>
      <c r="L704" s="462"/>
      <c r="M704" s="462"/>
      <c r="N704" s="462"/>
      <c r="O704" s="229"/>
      <c r="P704" s="86"/>
      <c r="Q704" s="465"/>
      <c r="R704" s="12"/>
      <c r="S704" s="12"/>
      <c r="T704" s="468"/>
      <c r="U704" s="468"/>
      <c r="V704" s="468"/>
      <c r="W704" s="468"/>
      <c r="X704" s="468"/>
      <c r="Y704" s="468"/>
      <c r="Z704" s="468"/>
      <c r="AA704" s="468"/>
      <c r="AB704" s="468"/>
      <c r="AC704" s="468"/>
      <c r="AD704" s="468"/>
      <c r="AE704" s="468"/>
      <c r="AF704" s="468"/>
      <c r="AG704" s="468"/>
      <c r="AH704" s="468"/>
      <c r="AI704" s="468"/>
      <c r="AJ704" s="468"/>
      <c r="AK704" s="468"/>
      <c r="AL704" s="468"/>
      <c r="AM704" s="468"/>
      <c r="AN704" s="468"/>
      <c r="AO704" s="468"/>
      <c r="AP704" s="468"/>
    </row>
    <row r="705">
      <c r="A705" s="458"/>
      <c r="B705" s="697"/>
      <c r="C705" s="698"/>
      <c r="D705" s="468"/>
      <c r="E705" s="468"/>
      <c r="F705" s="468"/>
      <c r="G705" s="462"/>
      <c r="H705" s="462"/>
      <c r="I705" s="462"/>
      <c r="J705" s="462"/>
      <c r="K705" s="462"/>
      <c r="L705" s="462"/>
      <c r="M705" s="462"/>
      <c r="N705" s="462"/>
      <c r="O705" s="229"/>
      <c r="P705" s="86"/>
      <c r="Q705" s="465"/>
      <c r="R705" s="12"/>
      <c r="S705" s="12"/>
      <c r="T705" s="468"/>
      <c r="U705" s="468"/>
      <c r="V705" s="468"/>
      <c r="W705" s="468"/>
      <c r="X705" s="468"/>
      <c r="Y705" s="468"/>
      <c r="Z705" s="468"/>
      <c r="AA705" s="468"/>
      <c r="AB705" s="468"/>
      <c r="AC705" s="468"/>
      <c r="AD705" s="468"/>
      <c r="AE705" s="468"/>
      <c r="AF705" s="468"/>
      <c r="AG705" s="468"/>
      <c r="AH705" s="468"/>
      <c r="AI705" s="468"/>
      <c r="AJ705" s="468"/>
      <c r="AK705" s="468"/>
      <c r="AL705" s="468"/>
      <c r="AM705" s="468"/>
      <c r="AN705" s="468"/>
      <c r="AO705" s="468"/>
      <c r="AP705" s="468"/>
    </row>
    <row r="706">
      <c r="A706" s="458"/>
      <c r="B706" s="697"/>
      <c r="C706" s="698"/>
      <c r="D706" s="468"/>
      <c r="E706" s="468"/>
      <c r="F706" s="468"/>
      <c r="G706" s="462"/>
      <c r="H706" s="462"/>
      <c r="I706" s="462"/>
      <c r="J706" s="462"/>
      <c r="K706" s="462"/>
      <c r="L706" s="462"/>
      <c r="M706" s="462"/>
      <c r="N706" s="462"/>
      <c r="O706" s="229"/>
      <c r="P706" s="86"/>
      <c r="Q706" s="465"/>
      <c r="R706" s="12"/>
      <c r="S706" s="12"/>
      <c r="T706" s="468"/>
      <c r="U706" s="468"/>
      <c r="V706" s="468"/>
      <c r="W706" s="468"/>
      <c r="X706" s="468"/>
      <c r="Y706" s="468"/>
      <c r="Z706" s="468"/>
      <c r="AA706" s="468"/>
      <c r="AB706" s="468"/>
      <c r="AC706" s="468"/>
      <c r="AD706" s="468"/>
      <c r="AE706" s="468"/>
      <c r="AF706" s="468"/>
      <c r="AG706" s="468"/>
      <c r="AH706" s="468"/>
      <c r="AI706" s="468"/>
      <c r="AJ706" s="468"/>
      <c r="AK706" s="468"/>
      <c r="AL706" s="468"/>
      <c r="AM706" s="468"/>
      <c r="AN706" s="468"/>
      <c r="AO706" s="468"/>
      <c r="AP706" s="468"/>
    </row>
    <row r="707">
      <c r="A707" s="458"/>
      <c r="B707" s="697"/>
      <c r="C707" s="698"/>
      <c r="D707" s="468"/>
      <c r="E707" s="468"/>
      <c r="F707" s="468"/>
      <c r="G707" s="462"/>
      <c r="H707" s="462"/>
      <c r="I707" s="462"/>
      <c r="J707" s="462"/>
      <c r="K707" s="462"/>
      <c r="L707" s="462"/>
      <c r="M707" s="462"/>
      <c r="N707" s="462"/>
      <c r="O707" s="229"/>
      <c r="P707" s="86"/>
      <c r="Q707" s="465"/>
      <c r="R707" s="12"/>
      <c r="S707" s="12"/>
      <c r="T707" s="468"/>
      <c r="U707" s="468"/>
      <c r="V707" s="468"/>
      <c r="W707" s="468"/>
      <c r="X707" s="468"/>
      <c r="Y707" s="468"/>
      <c r="Z707" s="468"/>
      <c r="AA707" s="468"/>
      <c r="AB707" s="468"/>
      <c r="AC707" s="468"/>
      <c r="AD707" s="468"/>
      <c r="AE707" s="468"/>
      <c r="AF707" s="468"/>
      <c r="AG707" s="468"/>
      <c r="AH707" s="468"/>
      <c r="AI707" s="468"/>
      <c r="AJ707" s="468"/>
      <c r="AK707" s="468"/>
      <c r="AL707" s="468"/>
      <c r="AM707" s="468"/>
      <c r="AN707" s="468"/>
      <c r="AO707" s="468"/>
      <c r="AP707" s="468"/>
    </row>
    <row r="708">
      <c r="A708" s="458"/>
      <c r="B708" s="697"/>
      <c r="C708" s="698"/>
      <c r="D708" s="468"/>
      <c r="E708" s="468"/>
      <c r="F708" s="468"/>
      <c r="G708" s="462"/>
      <c r="H708" s="462"/>
      <c r="I708" s="462"/>
      <c r="J708" s="462"/>
      <c r="K708" s="462"/>
      <c r="L708" s="462"/>
      <c r="M708" s="462"/>
      <c r="N708" s="462"/>
      <c r="O708" s="229"/>
      <c r="P708" s="86"/>
      <c r="Q708" s="465"/>
      <c r="R708" s="12"/>
      <c r="S708" s="12"/>
      <c r="T708" s="468"/>
      <c r="U708" s="468"/>
      <c r="V708" s="468"/>
      <c r="W708" s="468"/>
      <c r="X708" s="468"/>
      <c r="Y708" s="468"/>
      <c r="Z708" s="468"/>
      <c r="AA708" s="468"/>
      <c r="AB708" s="468"/>
      <c r="AC708" s="468"/>
      <c r="AD708" s="468"/>
      <c r="AE708" s="468"/>
      <c r="AF708" s="468"/>
      <c r="AG708" s="468"/>
      <c r="AH708" s="468"/>
      <c r="AI708" s="468"/>
      <c r="AJ708" s="468"/>
      <c r="AK708" s="468"/>
      <c r="AL708" s="468"/>
      <c r="AM708" s="468"/>
      <c r="AN708" s="468"/>
      <c r="AO708" s="468"/>
      <c r="AP708" s="468"/>
    </row>
    <row r="709">
      <c r="A709" s="458"/>
      <c r="B709" s="697"/>
      <c r="C709" s="698"/>
      <c r="D709" s="468"/>
      <c r="E709" s="468"/>
      <c r="F709" s="468"/>
      <c r="G709" s="462"/>
      <c r="H709" s="462"/>
      <c r="I709" s="462"/>
      <c r="J709" s="462"/>
      <c r="K709" s="462"/>
      <c r="L709" s="462"/>
      <c r="M709" s="462"/>
      <c r="N709" s="462"/>
      <c r="O709" s="229"/>
      <c r="P709" s="86"/>
      <c r="Q709" s="465"/>
      <c r="R709" s="12"/>
      <c r="S709" s="12"/>
      <c r="T709" s="468"/>
      <c r="U709" s="468"/>
      <c r="V709" s="468"/>
      <c r="W709" s="468"/>
      <c r="X709" s="468"/>
      <c r="Y709" s="468"/>
      <c r="Z709" s="468"/>
      <c r="AA709" s="468"/>
      <c r="AB709" s="468"/>
      <c r="AC709" s="468"/>
      <c r="AD709" s="468"/>
      <c r="AE709" s="468"/>
      <c r="AF709" s="468"/>
      <c r="AG709" s="468"/>
      <c r="AH709" s="468"/>
      <c r="AI709" s="468"/>
      <c r="AJ709" s="468"/>
      <c r="AK709" s="468"/>
      <c r="AL709" s="468"/>
      <c r="AM709" s="468"/>
      <c r="AN709" s="468"/>
      <c r="AO709" s="468"/>
      <c r="AP709" s="468"/>
    </row>
    <row r="710">
      <c r="A710" s="458"/>
      <c r="B710" s="697"/>
      <c r="C710" s="698"/>
      <c r="D710" s="468"/>
      <c r="E710" s="468"/>
      <c r="F710" s="468"/>
      <c r="G710" s="462"/>
      <c r="H710" s="462"/>
      <c r="I710" s="462"/>
      <c r="J710" s="462"/>
      <c r="K710" s="462"/>
      <c r="L710" s="462"/>
      <c r="M710" s="462"/>
      <c r="N710" s="462"/>
      <c r="O710" s="229"/>
      <c r="P710" s="86"/>
      <c r="Q710" s="465"/>
      <c r="R710" s="12"/>
      <c r="S710" s="12"/>
      <c r="T710" s="468"/>
      <c r="U710" s="468"/>
      <c r="V710" s="468"/>
      <c r="W710" s="468"/>
      <c r="X710" s="468"/>
      <c r="Y710" s="468"/>
      <c r="Z710" s="468"/>
      <c r="AA710" s="468"/>
      <c r="AB710" s="468"/>
      <c r="AC710" s="468"/>
      <c r="AD710" s="468"/>
      <c r="AE710" s="468"/>
      <c r="AF710" s="468"/>
      <c r="AG710" s="468"/>
      <c r="AH710" s="468"/>
      <c r="AI710" s="468"/>
      <c r="AJ710" s="468"/>
      <c r="AK710" s="468"/>
      <c r="AL710" s="468"/>
      <c r="AM710" s="468"/>
      <c r="AN710" s="468"/>
      <c r="AO710" s="468"/>
      <c r="AP710" s="468"/>
    </row>
    <row r="711">
      <c r="A711" s="458"/>
      <c r="B711" s="697"/>
      <c r="C711" s="698"/>
      <c r="D711" s="468"/>
      <c r="E711" s="468"/>
      <c r="F711" s="468"/>
      <c r="G711" s="462"/>
      <c r="H711" s="462"/>
      <c r="I711" s="462"/>
      <c r="J711" s="462"/>
      <c r="K711" s="462"/>
      <c r="L711" s="462"/>
      <c r="M711" s="462"/>
      <c r="N711" s="462"/>
      <c r="O711" s="229"/>
      <c r="P711" s="86"/>
      <c r="Q711" s="465"/>
      <c r="R711" s="12"/>
      <c r="S711" s="12"/>
      <c r="T711" s="468"/>
      <c r="U711" s="468"/>
      <c r="V711" s="468"/>
      <c r="W711" s="468"/>
      <c r="X711" s="468"/>
      <c r="Y711" s="468"/>
      <c r="Z711" s="468"/>
      <c r="AA711" s="468"/>
      <c r="AB711" s="468"/>
      <c r="AC711" s="468"/>
      <c r="AD711" s="468"/>
      <c r="AE711" s="468"/>
      <c r="AF711" s="468"/>
      <c r="AG711" s="468"/>
      <c r="AH711" s="468"/>
      <c r="AI711" s="468"/>
      <c r="AJ711" s="468"/>
      <c r="AK711" s="468"/>
      <c r="AL711" s="468"/>
      <c r="AM711" s="468"/>
      <c r="AN711" s="468"/>
      <c r="AO711" s="468"/>
      <c r="AP711" s="468"/>
    </row>
    <row r="712">
      <c r="A712" s="458"/>
      <c r="B712" s="697"/>
      <c r="C712" s="698"/>
      <c r="D712" s="468"/>
      <c r="E712" s="468"/>
      <c r="F712" s="468"/>
      <c r="G712" s="462"/>
      <c r="H712" s="462"/>
      <c r="I712" s="462"/>
      <c r="J712" s="462"/>
      <c r="K712" s="462"/>
      <c r="L712" s="462"/>
      <c r="M712" s="462"/>
      <c r="N712" s="462"/>
      <c r="O712" s="229"/>
      <c r="P712" s="86"/>
      <c r="Q712" s="465"/>
      <c r="R712" s="12"/>
      <c r="S712" s="12"/>
      <c r="T712" s="468"/>
      <c r="U712" s="468"/>
      <c r="V712" s="468"/>
      <c r="W712" s="468"/>
      <c r="X712" s="468"/>
      <c r="Y712" s="468"/>
      <c r="Z712" s="468"/>
      <c r="AA712" s="468"/>
      <c r="AB712" s="468"/>
      <c r="AC712" s="468"/>
      <c r="AD712" s="468"/>
      <c r="AE712" s="468"/>
      <c r="AF712" s="468"/>
      <c r="AG712" s="468"/>
      <c r="AH712" s="468"/>
      <c r="AI712" s="468"/>
      <c r="AJ712" s="468"/>
      <c r="AK712" s="468"/>
      <c r="AL712" s="468"/>
      <c r="AM712" s="468"/>
      <c r="AN712" s="468"/>
      <c r="AO712" s="468"/>
      <c r="AP712" s="468"/>
    </row>
    <row r="713">
      <c r="A713" s="458"/>
      <c r="B713" s="697"/>
      <c r="C713" s="698"/>
      <c r="D713" s="468"/>
      <c r="E713" s="468"/>
      <c r="F713" s="468"/>
      <c r="G713" s="462"/>
      <c r="H713" s="462"/>
      <c r="I713" s="462"/>
      <c r="J713" s="462"/>
      <c r="K713" s="462"/>
      <c r="L713" s="462"/>
      <c r="M713" s="462"/>
      <c r="N713" s="462"/>
      <c r="O713" s="229"/>
      <c r="P713" s="86"/>
      <c r="Q713" s="465"/>
      <c r="R713" s="12"/>
      <c r="S713" s="12"/>
      <c r="T713" s="468"/>
      <c r="U713" s="468"/>
      <c r="V713" s="468"/>
      <c r="W713" s="468"/>
      <c r="X713" s="468"/>
      <c r="Y713" s="468"/>
      <c r="Z713" s="468"/>
      <c r="AA713" s="468"/>
      <c r="AB713" s="468"/>
      <c r="AC713" s="468"/>
      <c r="AD713" s="468"/>
      <c r="AE713" s="468"/>
      <c r="AF713" s="468"/>
      <c r="AG713" s="468"/>
      <c r="AH713" s="468"/>
      <c r="AI713" s="468"/>
      <c r="AJ713" s="468"/>
      <c r="AK713" s="468"/>
      <c r="AL713" s="468"/>
      <c r="AM713" s="468"/>
      <c r="AN713" s="468"/>
      <c r="AO713" s="468"/>
      <c r="AP713" s="468"/>
    </row>
    <row r="714">
      <c r="A714" s="458"/>
      <c r="B714" s="697"/>
      <c r="C714" s="698"/>
      <c r="D714" s="468"/>
      <c r="E714" s="468"/>
      <c r="F714" s="468"/>
      <c r="G714" s="462"/>
      <c r="H714" s="462"/>
      <c r="I714" s="462"/>
      <c r="J714" s="462"/>
      <c r="K714" s="462"/>
      <c r="L714" s="462"/>
      <c r="M714" s="462"/>
      <c r="N714" s="462"/>
      <c r="O714" s="229"/>
      <c r="P714" s="86"/>
      <c r="Q714" s="465"/>
      <c r="R714" s="12"/>
      <c r="S714" s="12"/>
      <c r="T714" s="468"/>
      <c r="U714" s="468"/>
      <c r="V714" s="468"/>
      <c r="W714" s="468"/>
      <c r="X714" s="468"/>
      <c r="Y714" s="468"/>
      <c r="Z714" s="468"/>
      <c r="AA714" s="468"/>
      <c r="AB714" s="468"/>
      <c r="AC714" s="468"/>
      <c r="AD714" s="468"/>
      <c r="AE714" s="468"/>
      <c r="AF714" s="468"/>
      <c r="AG714" s="468"/>
      <c r="AH714" s="468"/>
      <c r="AI714" s="468"/>
      <c r="AJ714" s="468"/>
      <c r="AK714" s="468"/>
      <c r="AL714" s="468"/>
      <c r="AM714" s="468"/>
      <c r="AN714" s="468"/>
      <c r="AO714" s="468"/>
      <c r="AP714" s="468"/>
    </row>
    <row r="715">
      <c r="A715" s="458"/>
      <c r="B715" s="697"/>
      <c r="C715" s="698"/>
      <c r="D715" s="468"/>
      <c r="E715" s="468"/>
      <c r="F715" s="468"/>
      <c r="G715" s="462"/>
      <c r="H715" s="462"/>
      <c r="I715" s="462"/>
      <c r="J715" s="462"/>
      <c r="K715" s="462"/>
      <c r="L715" s="462"/>
      <c r="M715" s="462"/>
      <c r="N715" s="462"/>
      <c r="O715" s="229"/>
      <c r="P715" s="86"/>
      <c r="Q715" s="465"/>
      <c r="R715" s="12"/>
      <c r="S715" s="12"/>
      <c r="T715" s="468"/>
      <c r="U715" s="468"/>
      <c r="V715" s="468"/>
      <c r="W715" s="468"/>
      <c r="X715" s="468"/>
      <c r="Y715" s="468"/>
      <c r="Z715" s="468"/>
      <c r="AA715" s="468"/>
      <c r="AB715" s="468"/>
      <c r="AC715" s="468"/>
      <c r="AD715" s="468"/>
      <c r="AE715" s="468"/>
      <c r="AF715" s="468"/>
      <c r="AG715" s="468"/>
      <c r="AH715" s="468"/>
      <c r="AI715" s="468"/>
      <c r="AJ715" s="468"/>
      <c r="AK715" s="468"/>
      <c r="AL715" s="468"/>
      <c r="AM715" s="468"/>
      <c r="AN715" s="468"/>
      <c r="AO715" s="468"/>
      <c r="AP715" s="468"/>
    </row>
    <row r="716">
      <c r="A716" s="458"/>
      <c r="B716" s="697"/>
      <c r="C716" s="698"/>
      <c r="D716" s="468"/>
      <c r="E716" s="468"/>
      <c r="F716" s="468"/>
      <c r="G716" s="462"/>
      <c r="H716" s="462"/>
      <c r="I716" s="462"/>
      <c r="J716" s="462"/>
      <c r="K716" s="462"/>
      <c r="L716" s="462"/>
      <c r="M716" s="462"/>
      <c r="N716" s="462"/>
      <c r="O716" s="229"/>
      <c r="P716" s="86"/>
      <c r="Q716" s="465"/>
      <c r="R716" s="12"/>
      <c r="S716" s="12"/>
      <c r="T716" s="468"/>
      <c r="U716" s="468"/>
      <c r="V716" s="468"/>
      <c r="W716" s="468"/>
      <c r="X716" s="468"/>
      <c r="Y716" s="468"/>
      <c r="Z716" s="468"/>
      <c r="AA716" s="468"/>
      <c r="AB716" s="468"/>
      <c r="AC716" s="468"/>
      <c r="AD716" s="468"/>
      <c r="AE716" s="468"/>
      <c r="AF716" s="468"/>
      <c r="AG716" s="468"/>
      <c r="AH716" s="468"/>
      <c r="AI716" s="468"/>
      <c r="AJ716" s="468"/>
      <c r="AK716" s="468"/>
      <c r="AL716" s="468"/>
      <c r="AM716" s="468"/>
      <c r="AN716" s="468"/>
      <c r="AO716" s="468"/>
      <c r="AP716" s="468"/>
    </row>
    <row r="717">
      <c r="A717" s="458"/>
      <c r="B717" s="697"/>
      <c r="C717" s="698"/>
      <c r="D717" s="468"/>
      <c r="E717" s="468"/>
      <c r="F717" s="468"/>
      <c r="G717" s="462"/>
      <c r="H717" s="462"/>
      <c r="I717" s="462"/>
      <c r="J717" s="462"/>
      <c r="K717" s="462"/>
      <c r="L717" s="462"/>
      <c r="M717" s="462"/>
      <c r="N717" s="462"/>
      <c r="O717" s="229"/>
      <c r="P717" s="86"/>
      <c r="Q717" s="465"/>
      <c r="R717" s="12"/>
      <c r="S717" s="12"/>
      <c r="T717" s="468"/>
      <c r="U717" s="468"/>
      <c r="V717" s="468"/>
      <c r="W717" s="468"/>
      <c r="X717" s="468"/>
      <c r="Y717" s="468"/>
      <c r="Z717" s="468"/>
      <c r="AA717" s="468"/>
      <c r="AB717" s="468"/>
      <c r="AC717" s="468"/>
      <c r="AD717" s="468"/>
      <c r="AE717" s="468"/>
      <c r="AF717" s="468"/>
      <c r="AG717" s="468"/>
      <c r="AH717" s="468"/>
      <c r="AI717" s="468"/>
      <c r="AJ717" s="468"/>
      <c r="AK717" s="468"/>
      <c r="AL717" s="468"/>
      <c r="AM717" s="468"/>
      <c r="AN717" s="468"/>
      <c r="AO717" s="468"/>
      <c r="AP717" s="468"/>
    </row>
    <row r="718">
      <c r="A718" s="458"/>
      <c r="B718" s="697"/>
      <c r="C718" s="698"/>
      <c r="D718" s="468"/>
      <c r="E718" s="468"/>
      <c r="F718" s="468"/>
      <c r="G718" s="462"/>
      <c r="H718" s="462"/>
      <c r="I718" s="462"/>
      <c r="J718" s="462"/>
      <c r="K718" s="462"/>
      <c r="L718" s="462"/>
      <c r="M718" s="462"/>
      <c r="N718" s="462"/>
      <c r="O718" s="229"/>
      <c r="P718" s="86"/>
      <c r="Q718" s="465"/>
      <c r="R718" s="12"/>
      <c r="S718" s="12"/>
      <c r="T718" s="468"/>
      <c r="U718" s="468"/>
      <c r="V718" s="468"/>
      <c r="W718" s="468"/>
      <c r="X718" s="468"/>
      <c r="Y718" s="468"/>
      <c r="Z718" s="468"/>
      <c r="AA718" s="468"/>
      <c r="AB718" s="468"/>
      <c r="AC718" s="468"/>
      <c r="AD718" s="468"/>
      <c r="AE718" s="468"/>
      <c r="AF718" s="468"/>
      <c r="AG718" s="468"/>
      <c r="AH718" s="468"/>
      <c r="AI718" s="468"/>
      <c r="AJ718" s="468"/>
      <c r="AK718" s="468"/>
      <c r="AL718" s="468"/>
      <c r="AM718" s="468"/>
      <c r="AN718" s="468"/>
      <c r="AO718" s="468"/>
      <c r="AP718" s="468"/>
    </row>
    <row r="719">
      <c r="A719" s="458"/>
      <c r="B719" s="697"/>
      <c r="C719" s="698"/>
      <c r="D719" s="468"/>
      <c r="E719" s="468"/>
      <c r="F719" s="468"/>
      <c r="G719" s="462"/>
      <c r="H719" s="462"/>
      <c r="I719" s="462"/>
      <c r="J719" s="462"/>
      <c r="K719" s="462"/>
      <c r="L719" s="462"/>
      <c r="M719" s="462"/>
      <c r="N719" s="462"/>
      <c r="O719" s="229"/>
      <c r="P719" s="86"/>
      <c r="Q719" s="465"/>
      <c r="R719" s="12"/>
      <c r="S719" s="12"/>
      <c r="T719" s="468"/>
      <c r="U719" s="468"/>
      <c r="V719" s="468"/>
      <c r="W719" s="468"/>
      <c r="X719" s="468"/>
      <c r="Y719" s="468"/>
      <c r="Z719" s="468"/>
      <c r="AA719" s="468"/>
      <c r="AB719" s="468"/>
      <c r="AC719" s="468"/>
      <c r="AD719" s="468"/>
      <c r="AE719" s="468"/>
      <c r="AF719" s="468"/>
      <c r="AG719" s="468"/>
      <c r="AH719" s="468"/>
      <c r="AI719" s="468"/>
      <c r="AJ719" s="468"/>
      <c r="AK719" s="468"/>
      <c r="AL719" s="468"/>
      <c r="AM719" s="468"/>
      <c r="AN719" s="468"/>
      <c r="AO719" s="468"/>
      <c r="AP719" s="468"/>
    </row>
    <row r="720">
      <c r="A720" s="458"/>
      <c r="B720" s="697"/>
      <c r="C720" s="698"/>
      <c r="D720" s="468"/>
      <c r="E720" s="468"/>
      <c r="F720" s="468"/>
      <c r="G720" s="462"/>
      <c r="H720" s="462"/>
      <c r="I720" s="462"/>
      <c r="J720" s="462"/>
      <c r="K720" s="462"/>
      <c r="L720" s="462"/>
      <c r="M720" s="462"/>
      <c r="N720" s="462"/>
      <c r="O720" s="229"/>
      <c r="P720" s="86"/>
      <c r="Q720" s="465"/>
      <c r="R720" s="12"/>
      <c r="S720" s="12"/>
      <c r="T720" s="468"/>
      <c r="U720" s="468"/>
      <c r="V720" s="468"/>
      <c r="W720" s="468"/>
      <c r="X720" s="468"/>
      <c r="Y720" s="468"/>
      <c r="Z720" s="468"/>
      <c r="AA720" s="468"/>
      <c r="AB720" s="468"/>
      <c r="AC720" s="468"/>
      <c r="AD720" s="468"/>
      <c r="AE720" s="468"/>
      <c r="AF720" s="468"/>
      <c r="AG720" s="468"/>
      <c r="AH720" s="468"/>
      <c r="AI720" s="468"/>
      <c r="AJ720" s="468"/>
      <c r="AK720" s="468"/>
      <c r="AL720" s="468"/>
      <c r="AM720" s="468"/>
      <c r="AN720" s="468"/>
      <c r="AO720" s="468"/>
      <c r="AP720" s="468"/>
    </row>
    <row r="721">
      <c r="A721" s="458"/>
      <c r="B721" s="697"/>
      <c r="C721" s="698"/>
      <c r="D721" s="468"/>
      <c r="E721" s="468"/>
      <c r="F721" s="468"/>
      <c r="G721" s="462"/>
      <c r="H721" s="462"/>
      <c r="I721" s="462"/>
      <c r="J721" s="462"/>
      <c r="K721" s="462"/>
      <c r="L721" s="462"/>
      <c r="M721" s="462"/>
      <c r="N721" s="462"/>
      <c r="O721" s="229"/>
      <c r="P721" s="86"/>
      <c r="Q721" s="465"/>
      <c r="R721" s="12"/>
      <c r="S721" s="12"/>
      <c r="T721" s="468"/>
      <c r="U721" s="468"/>
      <c r="V721" s="468"/>
      <c r="W721" s="468"/>
      <c r="X721" s="468"/>
      <c r="Y721" s="468"/>
      <c r="Z721" s="468"/>
      <c r="AA721" s="468"/>
      <c r="AB721" s="468"/>
      <c r="AC721" s="468"/>
      <c r="AD721" s="468"/>
      <c r="AE721" s="468"/>
      <c r="AF721" s="468"/>
      <c r="AG721" s="468"/>
      <c r="AH721" s="468"/>
      <c r="AI721" s="468"/>
      <c r="AJ721" s="468"/>
      <c r="AK721" s="468"/>
      <c r="AL721" s="468"/>
      <c r="AM721" s="468"/>
      <c r="AN721" s="468"/>
      <c r="AO721" s="468"/>
      <c r="AP721" s="468"/>
    </row>
    <row r="722">
      <c r="A722" s="458"/>
      <c r="B722" s="697"/>
      <c r="C722" s="698"/>
      <c r="D722" s="468"/>
      <c r="E722" s="468"/>
      <c r="F722" s="468"/>
      <c r="G722" s="462"/>
      <c r="H722" s="462"/>
      <c r="I722" s="462"/>
      <c r="J722" s="462"/>
      <c r="K722" s="462"/>
      <c r="L722" s="462"/>
      <c r="M722" s="462"/>
      <c r="N722" s="462"/>
      <c r="O722" s="229"/>
      <c r="P722" s="86"/>
      <c r="Q722" s="465"/>
      <c r="R722" s="12"/>
      <c r="S722" s="12"/>
      <c r="T722" s="468"/>
      <c r="U722" s="468"/>
      <c r="V722" s="468"/>
      <c r="W722" s="468"/>
      <c r="X722" s="468"/>
      <c r="Y722" s="468"/>
      <c r="Z722" s="468"/>
      <c r="AA722" s="468"/>
      <c r="AB722" s="468"/>
      <c r="AC722" s="468"/>
      <c r="AD722" s="468"/>
      <c r="AE722" s="468"/>
      <c r="AF722" s="468"/>
      <c r="AG722" s="468"/>
      <c r="AH722" s="468"/>
      <c r="AI722" s="468"/>
      <c r="AJ722" s="468"/>
      <c r="AK722" s="468"/>
      <c r="AL722" s="468"/>
      <c r="AM722" s="468"/>
      <c r="AN722" s="468"/>
      <c r="AO722" s="468"/>
      <c r="AP722" s="468"/>
    </row>
    <row r="723">
      <c r="A723" s="458"/>
      <c r="B723" s="697"/>
      <c r="C723" s="698"/>
      <c r="D723" s="468"/>
      <c r="E723" s="468"/>
      <c r="F723" s="468"/>
      <c r="G723" s="462"/>
      <c r="H723" s="462"/>
      <c r="I723" s="462"/>
      <c r="J723" s="462"/>
      <c r="K723" s="462"/>
      <c r="L723" s="462"/>
      <c r="M723" s="462"/>
      <c r="N723" s="462"/>
      <c r="O723" s="229"/>
      <c r="P723" s="86"/>
      <c r="Q723" s="465"/>
      <c r="R723" s="12"/>
      <c r="S723" s="12"/>
      <c r="T723" s="468"/>
      <c r="U723" s="468"/>
      <c r="V723" s="468"/>
      <c r="W723" s="468"/>
      <c r="X723" s="468"/>
      <c r="Y723" s="468"/>
      <c r="Z723" s="468"/>
      <c r="AA723" s="468"/>
      <c r="AB723" s="468"/>
      <c r="AC723" s="468"/>
      <c r="AD723" s="468"/>
      <c r="AE723" s="468"/>
      <c r="AF723" s="468"/>
      <c r="AG723" s="468"/>
      <c r="AH723" s="468"/>
      <c r="AI723" s="468"/>
      <c r="AJ723" s="468"/>
      <c r="AK723" s="468"/>
      <c r="AL723" s="468"/>
      <c r="AM723" s="468"/>
      <c r="AN723" s="468"/>
      <c r="AO723" s="468"/>
      <c r="AP723" s="468"/>
    </row>
    <row r="724">
      <c r="A724" s="458"/>
      <c r="B724" s="697"/>
      <c r="C724" s="698"/>
      <c r="D724" s="468"/>
      <c r="E724" s="468"/>
      <c r="F724" s="468"/>
      <c r="G724" s="462"/>
      <c r="H724" s="462"/>
      <c r="I724" s="462"/>
      <c r="J724" s="462"/>
      <c r="K724" s="462"/>
      <c r="L724" s="462"/>
      <c r="M724" s="462"/>
      <c r="N724" s="462"/>
      <c r="O724" s="229"/>
      <c r="P724" s="86"/>
      <c r="Q724" s="465"/>
      <c r="R724" s="12"/>
      <c r="S724" s="12"/>
      <c r="T724" s="468"/>
      <c r="U724" s="468"/>
      <c r="V724" s="468"/>
      <c r="W724" s="468"/>
      <c r="X724" s="468"/>
      <c r="Y724" s="468"/>
      <c r="Z724" s="468"/>
      <c r="AA724" s="468"/>
      <c r="AB724" s="468"/>
      <c r="AC724" s="468"/>
      <c r="AD724" s="468"/>
      <c r="AE724" s="468"/>
      <c r="AF724" s="468"/>
      <c r="AG724" s="468"/>
      <c r="AH724" s="468"/>
      <c r="AI724" s="468"/>
      <c r="AJ724" s="468"/>
      <c r="AK724" s="468"/>
      <c r="AL724" s="468"/>
      <c r="AM724" s="468"/>
      <c r="AN724" s="468"/>
      <c r="AO724" s="468"/>
      <c r="AP724" s="468"/>
    </row>
    <row r="725">
      <c r="A725" s="458"/>
      <c r="B725" s="697"/>
      <c r="C725" s="698"/>
      <c r="D725" s="468"/>
      <c r="E725" s="468"/>
      <c r="F725" s="468"/>
      <c r="G725" s="462"/>
      <c r="H725" s="462"/>
      <c r="I725" s="462"/>
      <c r="J725" s="462"/>
      <c r="K725" s="462"/>
      <c r="L725" s="462"/>
      <c r="M725" s="462"/>
      <c r="N725" s="462"/>
      <c r="O725" s="229"/>
      <c r="P725" s="86"/>
      <c r="Q725" s="465"/>
      <c r="R725" s="12"/>
      <c r="S725" s="12"/>
      <c r="T725" s="468"/>
      <c r="U725" s="468"/>
      <c r="V725" s="468"/>
      <c r="W725" s="468"/>
      <c r="X725" s="468"/>
      <c r="Y725" s="468"/>
      <c r="Z725" s="468"/>
      <c r="AA725" s="468"/>
      <c r="AB725" s="468"/>
      <c r="AC725" s="468"/>
      <c r="AD725" s="468"/>
      <c r="AE725" s="468"/>
      <c r="AF725" s="468"/>
      <c r="AG725" s="468"/>
      <c r="AH725" s="468"/>
      <c r="AI725" s="468"/>
      <c r="AJ725" s="468"/>
      <c r="AK725" s="468"/>
      <c r="AL725" s="468"/>
      <c r="AM725" s="468"/>
      <c r="AN725" s="468"/>
      <c r="AO725" s="468"/>
      <c r="AP725" s="468"/>
    </row>
    <row r="726">
      <c r="A726" s="458"/>
      <c r="B726" s="697"/>
      <c r="C726" s="698"/>
      <c r="D726" s="468"/>
      <c r="E726" s="468"/>
      <c r="F726" s="468"/>
      <c r="G726" s="462"/>
      <c r="H726" s="462"/>
      <c r="I726" s="462"/>
      <c r="J726" s="462"/>
      <c r="K726" s="462"/>
      <c r="L726" s="462"/>
      <c r="M726" s="462"/>
      <c r="N726" s="462"/>
      <c r="O726" s="229"/>
      <c r="P726" s="86"/>
      <c r="Q726" s="465"/>
      <c r="R726" s="12"/>
      <c r="S726" s="12"/>
      <c r="T726" s="468"/>
      <c r="U726" s="468"/>
      <c r="V726" s="468"/>
      <c r="W726" s="468"/>
      <c r="X726" s="468"/>
      <c r="Y726" s="468"/>
      <c r="Z726" s="468"/>
      <c r="AA726" s="468"/>
      <c r="AB726" s="468"/>
      <c r="AC726" s="468"/>
      <c r="AD726" s="468"/>
      <c r="AE726" s="468"/>
      <c r="AF726" s="468"/>
      <c r="AG726" s="468"/>
      <c r="AH726" s="468"/>
      <c r="AI726" s="468"/>
      <c r="AJ726" s="468"/>
      <c r="AK726" s="468"/>
      <c r="AL726" s="468"/>
      <c r="AM726" s="468"/>
      <c r="AN726" s="468"/>
      <c r="AO726" s="468"/>
      <c r="AP726" s="468"/>
    </row>
    <row r="727">
      <c r="A727" s="458"/>
      <c r="B727" s="697"/>
      <c r="C727" s="698"/>
      <c r="D727" s="468"/>
      <c r="E727" s="468"/>
      <c r="F727" s="468"/>
      <c r="G727" s="462"/>
      <c r="H727" s="462"/>
      <c r="I727" s="462"/>
      <c r="J727" s="462"/>
      <c r="K727" s="462"/>
      <c r="L727" s="462"/>
      <c r="M727" s="462"/>
      <c r="N727" s="462"/>
      <c r="O727" s="229"/>
      <c r="P727" s="86"/>
      <c r="Q727" s="465"/>
      <c r="R727" s="12"/>
      <c r="S727" s="12"/>
      <c r="T727" s="468"/>
      <c r="U727" s="468"/>
      <c r="V727" s="468"/>
      <c r="W727" s="468"/>
      <c r="X727" s="468"/>
      <c r="Y727" s="468"/>
      <c r="Z727" s="468"/>
      <c r="AA727" s="468"/>
      <c r="AB727" s="468"/>
      <c r="AC727" s="468"/>
      <c r="AD727" s="468"/>
      <c r="AE727" s="468"/>
      <c r="AF727" s="468"/>
      <c r="AG727" s="468"/>
      <c r="AH727" s="468"/>
      <c r="AI727" s="468"/>
      <c r="AJ727" s="468"/>
      <c r="AK727" s="468"/>
      <c r="AL727" s="468"/>
      <c r="AM727" s="468"/>
      <c r="AN727" s="468"/>
      <c r="AO727" s="468"/>
      <c r="AP727" s="468"/>
    </row>
    <row r="728">
      <c r="A728" s="458"/>
      <c r="B728" s="697"/>
      <c r="C728" s="698"/>
      <c r="D728" s="468"/>
      <c r="E728" s="468"/>
      <c r="F728" s="468"/>
      <c r="G728" s="462"/>
      <c r="H728" s="462"/>
      <c r="I728" s="462"/>
      <c r="J728" s="462"/>
      <c r="K728" s="462"/>
      <c r="L728" s="462"/>
      <c r="M728" s="462"/>
      <c r="N728" s="462"/>
      <c r="O728" s="229"/>
      <c r="P728" s="86"/>
      <c r="Q728" s="465"/>
      <c r="R728" s="12"/>
      <c r="S728" s="12"/>
      <c r="T728" s="468"/>
      <c r="U728" s="468"/>
      <c r="V728" s="468"/>
      <c r="W728" s="468"/>
      <c r="X728" s="468"/>
      <c r="Y728" s="468"/>
      <c r="Z728" s="468"/>
      <c r="AA728" s="468"/>
      <c r="AB728" s="468"/>
      <c r="AC728" s="468"/>
      <c r="AD728" s="468"/>
      <c r="AE728" s="468"/>
      <c r="AF728" s="468"/>
      <c r="AG728" s="468"/>
      <c r="AH728" s="468"/>
      <c r="AI728" s="468"/>
      <c r="AJ728" s="468"/>
      <c r="AK728" s="468"/>
      <c r="AL728" s="468"/>
      <c r="AM728" s="468"/>
      <c r="AN728" s="468"/>
      <c r="AO728" s="468"/>
      <c r="AP728" s="468"/>
    </row>
    <row r="729">
      <c r="A729" s="458"/>
      <c r="B729" s="697"/>
      <c r="C729" s="698"/>
      <c r="D729" s="468"/>
      <c r="E729" s="468"/>
      <c r="F729" s="468"/>
      <c r="G729" s="462"/>
      <c r="H729" s="462"/>
      <c r="I729" s="462"/>
      <c r="J729" s="462"/>
      <c r="K729" s="462"/>
      <c r="L729" s="462"/>
      <c r="M729" s="462"/>
      <c r="N729" s="462"/>
      <c r="O729" s="229"/>
      <c r="P729" s="86"/>
      <c r="Q729" s="465"/>
      <c r="R729" s="12"/>
      <c r="S729" s="12"/>
      <c r="T729" s="468"/>
      <c r="U729" s="468"/>
      <c r="V729" s="468"/>
      <c r="W729" s="468"/>
      <c r="X729" s="468"/>
      <c r="Y729" s="468"/>
      <c r="Z729" s="468"/>
      <c r="AA729" s="468"/>
      <c r="AB729" s="468"/>
      <c r="AC729" s="468"/>
      <c r="AD729" s="468"/>
      <c r="AE729" s="468"/>
      <c r="AF729" s="468"/>
      <c r="AG729" s="468"/>
      <c r="AH729" s="468"/>
      <c r="AI729" s="468"/>
      <c r="AJ729" s="468"/>
      <c r="AK729" s="468"/>
      <c r="AL729" s="468"/>
      <c r="AM729" s="468"/>
      <c r="AN729" s="468"/>
      <c r="AO729" s="468"/>
      <c r="AP729" s="468"/>
    </row>
    <row r="730">
      <c r="A730" s="458"/>
      <c r="B730" s="697"/>
      <c r="C730" s="698"/>
      <c r="D730" s="468"/>
      <c r="E730" s="468"/>
      <c r="F730" s="468"/>
      <c r="G730" s="462"/>
      <c r="H730" s="462"/>
      <c r="I730" s="462"/>
      <c r="J730" s="462"/>
      <c r="K730" s="462"/>
      <c r="L730" s="462"/>
      <c r="M730" s="462"/>
      <c r="N730" s="462"/>
      <c r="O730" s="229"/>
      <c r="P730" s="86"/>
      <c r="Q730" s="465"/>
      <c r="R730" s="12"/>
      <c r="S730" s="12"/>
      <c r="T730" s="468"/>
      <c r="U730" s="468"/>
      <c r="V730" s="468"/>
      <c r="W730" s="468"/>
      <c r="X730" s="468"/>
      <c r="Y730" s="468"/>
      <c r="Z730" s="468"/>
      <c r="AA730" s="468"/>
      <c r="AB730" s="468"/>
      <c r="AC730" s="468"/>
      <c r="AD730" s="468"/>
      <c r="AE730" s="468"/>
      <c r="AF730" s="468"/>
      <c r="AG730" s="468"/>
      <c r="AH730" s="468"/>
      <c r="AI730" s="468"/>
      <c r="AJ730" s="468"/>
      <c r="AK730" s="468"/>
      <c r="AL730" s="468"/>
      <c r="AM730" s="468"/>
      <c r="AN730" s="468"/>
      <c r="AO730" s="468"/>
      <c r="AP730" s="468"/>
    </row>
    <row r="731">
      <c r="A731" s="458"/>
      <c r="B731" s="697"/>
      <c r="C731" s="698"/>
      <c r="D731" s="468"/>
      <c r="E731" s="468"/>
      <c r="F731" s="468"/>
      <c r="G731" s="462"/>
      <c r="H731" s="462"/>
      <c r="I731" s="462"/>
      <c r="J731" s="462"/>
      <c r="K731" s="462"/>
      <c r="L731" s="462"/>
      <c r="M731" s="462"/>
      <c r="N731" s="462"/>
      <c r="O731" s="229"/>
      <c r="P731" s="86"/>
      <c r="Q731" s="465"/>
      <c r="R731" s="12"/>
      <c r="S731" s="12"/>
      <c r="T731" s="468"/>
      <c r="U731" s="468"/>
      <c r="V731" s="468"/>
      <c r="W731" s="468"/>
      <c r="X731" s="468"/>
      <c r="Y731" s="468"/>
      <c r="Z731" s="468"/>
      <c r="AA731" s="468"/>
      <c r="AB731" s="468"/>
      <c r="AC731" s="468"/>
      <c r="AD731" s="468"/>
      <c r="AE731" s="468"/>
      <c r="AF731" s="468"/>
      <c r="AG731" s="468"/>
      <c r="AH731" s="468"/>
      <c r="AI731" s="468"/>
      <c r="AJ731" s="468"/>
      <c r="AK731" s="468"/>
      <c r="AL731" s="468"/>
      <c r="AM731" s="468"/>
      <c r="AN731" s="468"/>
      <c r="AO731" s="468"/>
      <c r="AP731" s="468"/>
    </row>
    <row r="732">
      <c r="A732" s="458"/>
      <c r="B732" s="697"/>
      <c r="C732" s="698"/>
      <c r="D732" s="468"/>
      <c r="E732" s="468"/>
      <c r="F732" s="468"/>
      <c r="G732" s="462"/>
      <c r="H732" s="462"/>
      <c r="I732" s="462"/>
      <c r="J732" s="462"/>
      <c r="K732" s="462"/>
      <c r="L732" s="462"/>
      <c r="M732" s="462"/>
      <c r="N732" s="462"/>
      <c r="O732" s="229"/>
      <c r="P732" s="86"/>
      <c r="Q732" s="465"/>
      <c r="R732" s="12"/>
      <c r="S732" s="12"/>
      <c r="T732" s="468"/>
      <c r="U732" s="468"/>
      <c r="V732" s="468"/>
      <c r="W732" s="468"/>
      <c r="X732" s="468"/>
      <c r="Y732" s="468"/>
      <c r="Z732" s="468"/>
      <c r="AA732" s="468"/>
      <c r="AB732" s="468"/>
      <c r="AC732" s="468"/>
      <c r="AD732" s="468"/>
      <c r="AE732" s="468"/>
      <c r="AF732" s="468"/>
      <c r="AG732" s="468"/>
      <c r="AH732" s="468"/>
      <c r="AI732" s="468"/>
      <c r="AJ732" s="468"/>
      <c r="AK732" s="468"/>
      <c r="AL732" s="468"/>
      <c r="AM732" s="468"/>
      <c r="AN732" s="468"/>
      <c r="AO732" s="468"/>
      <c r="AP732" s="468"/>
    </row>
    <row r="733">
      <c r="A733" s="458"/>
      <c r="B733" s="697"/>
      <c r="C733" s="698"/>
      <c r="D733" s="468"/>
      <c r="E733" s="468"/>
      <c r="F733" s="468"/>
      <c r="G733" s="462"/>
      <c r="H733" s="462"/>
      <c r="I733" s="462"/>
      <c r="J733" s="462"/>
      <c r="K733" s="462"/>
      <c r="L733" s="462"/>
      <c r="M733" s="462"/>
      <c r="N733" s="462"/>
      <c r="O733" s="229"/>
      <c r="P733" s="86"/>
      <c r="Q733" s="465"/>
      <c r="R733" s="12"/>
      <c r="S733" s="12"/>
      <c r="T733" s="468"/>
      <c r="U733" s="468"/>
      <c r="V733" s="468"/>
      <c r="W733" s="468"/>
      <c r="X733" s="468"/>
      <c r="Y733" s="468"/>
      <c r="Z733" s="468"/>
      <c r="AA733" s="468"/>
      <c r="AB733" s="468"/>
      <c r="AC733" s="468"/>
      <c r="AD733" s="468"/>
      <c r="AE733" s="468"/>
      <c r="AF733" s="468"/>
      <c r="AG733" s="468"/>
      <c r="AH733" s="468"/>
      <c r="AI733" s="468"/>
      <c r="AJ733" s="468"/>
      <c r="AK733" s="468"/>
      <c r="AL733" s="468"/>
      <c r="AM733" s="468"/>
      <c r="AN733" s="468"/>
      <c r="AO733" s="468"/>
      <c r="AP733" s="468"/>
    </row>
    <row r="734">
      <c r="A734" s="458"/>
      <c r="B734" s="697"/>
      <c r="C734" s="698"/>
      <c r="D734" s="468"/>
      <c r="E734" s="468"/>
      <c r="F734" s="468"/>
      <c r="G734" s="462"/>
      <c r="H734" s="462"/>
      <c r="I734" s="462"/>
      <c r="J734" s="462"/>
      <c r="K734" s="462"/>
      <c r="L734" s="462"/>
      <c r="M734" s="462"/>
      <c r="N734" s="462"/>
      <c r="O734" s="229"/>
      <c r="P734" s="86"/>
      <c r="Q734" s="465"/>
      <c r="R734" s="12"/>
      <c r="S734" s="12"/>
      <c r="T734" s="468"/>
      <c r="U734" s="468"/>
      <c r="V734" s="468"/>
      <c r="W734" s="468"/>
      <c r="X734" s="468"/>
      <c r="Y734" s="468"/>
      <c r="Z734" s="468"/>
      <c r="AA734" s="468"/>
      <c r="AB734" s="468"/>
      <c r="AC734" s="468"/>
      <c r="AD734" s="468"/>
      <c r="AE734" s="468"/>
      <c r="AF734" s="468"/>
      <c r="AG734" s="468"/>
      <c r="AH734" s="468"/>
      <c r="AI734" s="468"/>
      <c r="AJ734" s="468"/>
      <c r="AK734" s="468"/>
      <c r="AL734" s="468"/>
      <c r="AM734" s="468"/>
      <c r="AN734" s="468"/>
      <c r="AO734" s="468"/>
      <c r="AP734" s="468"/>
    </row>
    <row r="735">
      <c r="A735" s="458"/>
      <c r="B735" s="697"/>
      <c r="C735" s="698"/>
      <c r="D735" s="468"/>
      <c r="E735" s="468"/>
      <c r="F735" s="468"/>
      <c r="G735" s="462"/>
      <c r="H735" s="462"/>
      <c r="I735" s="462"/>
      <c r="J735" s="462"/>
      <c r="K735" s="462"/>
      <c r="L735" s="462"/>
      <c r="M735" s="462"/>
      <c r="N735" s="462"/>
      <c r="O735" s="229"/>
      <c r="P735" s="86"/>
      <c r="Q735" s="465"/>
      <c r="R735" s="12"/>
      <c r="S735" s="12"/>
      <c r="T735" s="468"/>
      <c r="U735" s="468"/>
      <c r="V735" s="468"/>
      <c r="W735" s="468"/>
      <c r="X735" s="468"/>
      <c r="Y735" s="468"/>
      <c r="Z735" s="468"/>
      <c r="AA735" s="468"/>
      <c r="AB735" s="468"/>
      <c r="AC735" s="468"/>
      <c r="AD735" s="468"/>
      <c r="AE735" s="468"/>
      <c r="AF735" s="468"/>
      <c r="AG735" s="468"/>
      <c r="AH735" s="468"/>
      <c r="AI735" s="468"/>
      <c r="AJ735" s="468"/>
      <c r="AK735" s="468"/>
      <c r="AL735" s="468"/>
      <c r="AM735" s="468"/>
      <c r="AN735" s="468"/>
      <c r="AO735" s="468"/>
      <c r="AP735" s="468"/>
    </row>
    <row r="736">
      <c r="A736" s="458"/>
      <c r="B736" s="697"/>
      <c r="C736" s="698"/>
      <c r="D736" s="468"/>
      <c r="E736" s="468"/>
      <c r="F736" s="468"/>
      <c r="G736" s="462"/>
      <c r="H736" s="462"/>
      <c r="I736" s="462"/>
      <c r="J736" s="462"/>
      <c r="K736" s="462"/>
      <c r="L736" s="462"/>
      <c r="M736" s="462"/>
      <c r="N736" s="462"/>
      <c r="O736" s="229"/>
      <c r="P736" s="86"/>
      <c r="Q736" s="465"/>
      <c r="R736" s="12"/>
      <c r="S736" s="12"/>
      <c r="T736" s="468"/>
      <c r="U736" s="468"/>
      <c r="V736" s="468"/>
      <c r="W736" s="468"/>
      <c r="X736" s="468"/>
      <c r="Y736" s="468"/>
      <c r="Z736" s="468"/>
      <c r="AA736" s="468"/>
      <c r="AB736" s="468"/>
      <c r="AC736" s="468"/>
      <c r="AD736" s="468"/>
      <c r="AE736" s="468"/>
      <c r="AF736" s="468"/>
      <c r="AG736" s="468"/>
      <c r="AH736" s="468"/>
      <c r="AI736" s="468"/>
      <c r="AJ736" s="468"/>
      <c r="AK736" s="468"/>
      <c r="AL736" s="468"/>
      <c r="AM736" s="468"/>
      <c r="AN736" s="468"/>
      <c r="AO736" s="468"/>
      <c r="AP736" s="468"/>
    </row>
    <row r="737">
      <c r="A737" s="458"/>
      <c r="B737" s="697"/>
      <c r="C737" s="698"/>
      <c r="D737" s="468"/>
      <c r="E737" s="468"/>
      <c r="F737" s="468"/>
      <c r="G737" s="462"/>
      <c r="H737" s="462"/>
      <c r="I737" s="462"/>
      <c r="J737" s="462"/>
      <c r="K737" s="462"/>
      <c r="L737" s="462"/>
      <c r="M737" s="462"/>
      <c r="N737" s="462"/>
      <c r="O737" s="229"/>
      <c r="P737" s="86"/>
      <c r="Q737" s="465"/>
      <c r="R737" s="12"/>
      <c r="S737" s="12"/>
      <c r="T737" s="468"/>
      <c r="U737" s="468"/>
      <c r="V737" s="468"/>
      <c r="W737" s="468"/>
      <c r="X737" s="468"/>
      <c r="Y737" s="468"/>
      <c r="Z737" s="468"/>
      <c r="AA737" s="468"/>
      <c r="AB737" s="468"/>
      <c r="AC737" s="468"/>
      <c r="AD737" s="468"/>
      <c r="AE737" s="468"/>
      <c r="AF737" s="468"/>
      <c r="AG737" s="468"/>
      <c r="AH737" s="468"/>
      <c r="AI737" s="468"/>
      <c r="AJ737" s="468"/>
      <c r="AK737" s="468"/>
      <c r="AL737" s="468"/>
      <c r="AM737" s="468"/>
      <c r="AN737" s="468"/>
      <c r="AO737" s="468"/>
      <c r="AP737" s="468"/>
    </row>
    <row r="738">
      <c r="A738" s="458"/>
      <c r="B738" s="697"/>
      <c r="C738" s="698"/>
      <c r="D738" s="468"/>
      <c r="E738" s="468"/>
      <c r="F738" s="468"/>
      <c r="G738" s="462"/>
      <c r="H738" s="462"/>
      <c r="I738" s="462"/>
      <c r="J738" s="462"/>
      <c r="K738" s="462"/>
      <c r="L738" s="462"/>
      <c r="M738" s="462"/>
      <c r="N738" s="462"/>
      <c r="O738" s="229"/>
      <c r="P738" s="86"/>
      <c r="Q738" s="465"/>
      <c r="R738" s="12"/>
      <c r="S738" s="12"/>
      <c r="T738" s="468"/>
      <c r="U738" s="468"/>
      <c r="V738" s="468"/>
      <c r="W738" s="468"/>
      <c r="X738" s="468"/>
      <c r="Y738" s="468"/>
      <c r="Z738" s="468"/>
      <c r="AA738" s="468"/>
      <c r="AB738" s="468"/>
      <c r="AC738" s="468"/>
      <c r="AD738" s="468"/>
      <c r="AE738" s="468"/>
      <c r="AF738" s="468"/>
      <c r="AG738" s="468"/>
      <c r="AH738" s="468"/>
      <c r="AI738" s="468"/>
      <c r="AJ738" s="468"/>
      <c r="AK738" s="468"/>
      <c r="AL738" s="468"/>
      <c r="AM738" s="468"/>
      <c r="AN738" s="468"/>
      <c r="AO738" s="468"/>
      <c r="AP738" s="468"/>
    </row>
    <row r="739">
      <c r="A739" s="458"/>
      <c r="B739" s="697"/>
      <c r="C739" s="698"/>
      <c r="D739" s="468"/>
      <c r="E739" s="468"/>
      <c r="F739" s="468"/>
      <c r="G739" s="462"/>
      <c r="H739" s="462"/>
      <c r="I739" s="462"/>
      <c r="J739" s="462"/>
      <c r="K739" s="462"/>
      <c r="L739" s="462"/>
      <c r="M739" s="462"/>
      <c r="N739" s="462"/>
      <c r="O739" s="229"/>
      <c r="P739" s="86"/>
      <c r="Q739" s="465"/>
      <c r="R739" s="12"/>
      <c r="S739" s="12"/>
      <c r="T739" s="468"/>
      <c r="U739" s="468"/>
      <c r="V739" s="468"/>
      <c r="W739" s="468"/>
      <c r="X739" s="468"/>
      <c r="Y739" s="468"/>
      <c r="Z739" s="468"/>
      <c r="AA739" s="468"/>
      <c r="AB739" s="468"/>
      <c r="AC739" s="468"/>
      <c r="AD739" s="468"/>
      <c r="AE739" s="468"/>
      <c r="AF739" s="468"/>
      <c r="AG739" s="468"/>
      <c r="AH739" s="468"/>
      <c r="AI739" s="468"/>
      <c r="AJ739" s="468"/>
      <c r="AK739" s="468"/>
      <c r="AL739" s="468"/>
      <c r="AM739" s="468"/>
      <c r="AN739" s="468"/>
      <c r="AO739" s="468"/>
      <c r="AP739" s="468"/>
    </row>
    <row r="740">
      <c r="A740" s="458"/>
      <c r="B740" s="697"/>
      <c r="C740" s="698"/>
      <c r="D740" s="468"/>
      <c r="E740" s="468"/>
      <c r="F740" s="468"/>
      <c r="G740" s="462"/>
      <c r="H740" s="462"/>
      <c r="I740" s="462"/>
      <c r="J740" s="462"/>
      <c r="K740" s="462"/>
      <c r="L740" s="462"/>
      <c r="M740" s="462"/>
      <c r="N740" s="462"/>
      <c r="O740" s="229"/>
      <c r="P740" s="86"/>
      <c r="Q740" s="465"/>
      <c r="R740" s="12"/>
      <c r="S740" s="12"/>
      <c r="T740" s="468"/>
      <c r="U740" s="468"/>
      <c r="V740" s="468"/>
      <c r="W740" s="468"/>
      <c r="X740" s="468"/>
      <c r="Y740" s="468"/>
      <c r="Z740" s="468"/>
      <c r="AA740" s="468"/>
      <c r="AB740" s="468"/>
      <c r="AC740" s="468"/>
      <c r="AD740" s="468"/>
      <c r="AE740" s="468"/>
      <c r="AF740" s="468"/>
      <c r="AG740" s="468"/>
      <c r="AH740" s="468"/>
      <c r="AI740" s="468"/>
      <c r="AJ740" s="468"/>
      <c r="AK740" s="468"/>
      <c r="AL740" s="468"/>
      <c r="AM740" s="468"/>
      <c r="AN740" s="468"/>
      <c r="AO740" s="468"/>
      <c r="AP740" s="468"/>
    </row>
    <row r="741">
      <c r="A741" s="458"/>
      <c r="B741" s="697"/>
      <c r="C741" s="698"/>
      <c r="D741" s="468"/>
      <c r="E741" s="468"/>
      <c r="F741" s="468"/>
      <c r="G741" s="462"/>
      <c r="H741" s="462"/>
      <c r="I741" s="462"/>
      <c r="J741" s="462"/>
      <c r="K741" s="462"/>
      <c r="L741" s="462"/>
      <c r="M741" s="462"/>
      <c r="N741" s="462"/>
      <c r="O741" s="229"/>
      <c r="P741" s="86"/>
      <c r="Q741" s="465"/>
      <c r="R741" s="12"/>
      <c r="S741" s="12"/>
      <c r="T741" s="468"/>
      <c r="U741" s="468"/>
      <c r="V741" s="468"/>
      <c r="W741" s="468"/>
      <c r="X741" s="468"/>
      <c r="Y741" s="468"/>
      <c r="Z741" s="468"/>
      <c r="AA741" s="468"/>
      <c r="AB741" s="468"/>
      <c r="AC741" s="468"/>
      <c r="AD741" s="468"/>
      <c r="AE741" s="468"/>
      <c r="AF741" s="468"/>
      <c r="AG741" s="468"/>
      <c r="AH741" s="468"/>
      <c r="AI741" s="468"/>
      <c r="AJ741" s="468"/>
      <c r="AK741" s="468"/>
      <c r="AL741" s="468"/>
      <c r="AM741" s="468"/>
      <c r="AN741" s="468"/>
      <c r="AO741" s="468"/>
      <c r="AP741" s="468"/>
    </row>
    <row r="742">
      <c r="A742" s="458"/>
      <c r="B742" s="697"/>
      <c r="C742" s="698"/>
      <c r="D742" s="468"/>
      <c r="E742" s="468"/>
      <c r="F742" s="468"/>
      <c r="G742" s="462"/>
      <c r="H742" s="462"/>
      <c r="I742" s="462"/>
      <c r="J742" s="462"/>
      <c r="K742" s="462"/>
      <c r="L742" s="462"/>
      <c r="M742" s="462"/>
      <c r="N742" s="462"/>
      <c r="O742" s="229"/>
      <c r="P742" s="86"/>
      <c r="Q742" s="465"/>
      <c r="R742" s="12"/>
      <c r="S742" s="12"/>
      <c r="T742" s="468"/>
      <c r="U742" s="468"/>
      <c r="V742" s="468"/>
      <c r="W742" s="468"/>
      <c r="X742" s="468"/>
      <c r="Y742" s="468"/>
      <c r="Z742" s="468"/>
      <c r="AA742" s="468"/>
      <c r="AB742" s="468"/>
      <c r="AC742" s="468"/>
      <c r="AD742" s="468"/>
      <c r="AE742" s="468"/>
      <c r="AF742" s="468"/>
      <c r="AG742" s="468"/>
      <c r="AH742" s="468"/>
      <c r="AI742" s="468"/>
      <c r="AJ742" s="468"/>
      <c r="AK742" s="468"/>
      <c r="AL742" s="468"/>
      <c r="AM742" s="468"/>
      <c r="AN742" s="468"/>
      <c r="AO742" s="468"/>
      <c r="AP742" s="468"/>
    </row>
    <row r="743">
      <c r="A743" s="458"/>
      <c r="B743" s="697"/>
      <c r="C743" s="698"/>
      <c r="D743" s="468"/>
      <c r="E743" s="468"/>
      <c r="F743" s="468"/>
      <c r="G743" s="462"/>
      <c r="H743" s="462"/>
      <c r="I743" s="462"/>
      <c r="J743" s="462"/>
      <c r="K743" s="462"/>
      <c r="L743" s="462"/>
      <c r="M743" s="462"/>
      <c r="N743" s="462"/>
      <c r="O743" s="229"/>
      <c r="P743" s="86"/>
      <c r="Q743" s="465"/>
      <c r="R743" s="12"/>
      <c r="S743" s="12"/>
      <c r="T743" s="468"/>
      <c r="U743" s="468"/>
      <c r="V743" s="468"/>
      <c r="W743" s="468"/>
      <c r="X743" s="468"/>
      <c r="Y743" s="468"/>
      <c r="Z743" s="468"/>
      <c r="AA743" s="468"/>
      <c r="AB743" s="468"/>
      <c r="AC743" s="468"/>
      <c r="AD743" s="468"/>
      <c r="AE743" s="468"/>
      <c r="AF743" s="468"/>
      <c r="AG743" s="468"/>
      <c r="AH743" s="468"/>
      <c r="AI743" s="468"/>
      <c r="AJ743" s="468"/>
      <c r="AK743" s="468"/>
      <c r="AL743" s="468"/>
      <c r="AM743" s="468"/>
      <c r="AN743" s="468"/>
      <c r="AO743" s="468"/>
      <c r="AP743" s="468"/>
    </row>
    <row r="744">
      <c r="A744" s="458"/>
      <c r="B744" s="697"/>
      <c r="C744" s="698"/>
      <c r="D744" s="468"/>
      <c r="E744" s="468"/>
      <c r="F744" s="468"/>
      <c r="G744" s="462"/>
      <c r="H744" s="462"/>
      <c r="I744" s="462"/>
      <c r="J744" s="462"/>
      <c r="K744" s="462"/>
      <c r="L744" s="462"/>
      <c r="M744" s="462"/>
      <c r="N744" s="462"/>
      <c r="O744" s="229"/>
      <c r="P744" s="86"/>
      <c r="Q744" s="465"/>
      <c r="R744" s="12"/>
      <c r="S744" s="12"/>
      <c r="T744" s="468"/>
      <c r="U744" s="468"/>
      <c r="V744" s="468"/>
      <c r="W744" s="468"/>
      <c r="X744" s="468"/>
      <c r="Y744" s="468"/>
      <c r="Z744" s="468"/>
      <c r="AA744" s="468"/>
      <c r="AB744" s="468"/>
      <c r="AC744" s="468"/>
      <c r="AD744" s="468"/>
      <c r="AE744" s="468"/>
      <c r="AF744" s="468"/>
      <c r="AG744" s="468"/>
      <c r="AH744" s="468"/>
      <c r="AI744" s="468"/>
      <c r="AJ744" s="468"/>
      <c r="AK744" s="468"/>
      <c r="AL744" s="468"/>
      <c r="AM744" s="468"/>
      <c r="AN744" s="468"/>
      <c r="AO744" s="468"/>
      <c r="AP744" s="468"/>
    </row>
    <row r="745">
      <c r="A745" s="458"/>
      <c r="B745" s="697"/>
      <c r="C745" s="698"/>
      <c r="D745" s="468"/>
      <c r="E745" s="468"/>
      <c r="F745" s="468"/>
      <c r="G745" s="462"/>
      <c r="H745" s="462"/>
      <c r="I745" s="462"/>
      <c r="J745" s="462"/>
      <c r="K745" s="462"/>
      <c r="L745" s="462"/>
      <c r="M745" s="462"/>
      <c r="N745" s="462"/>
      <c r="O745" s="229"/>
      <c r="P745" s="86"/>
      <c r="Q745" s="465"/>
      <c r="R745" s="12"/>
      <c r="S745" s="12"/>
      <c r="T745" s="468"/>
      <c r="U745" s="468"/>
      <c r="V745" s="468"/>
      <c r="W745" s="468"/>
      <c r="X745" s="468"/>
      <c r="Y745" s="468"/>
      <c r="Z745" s="468"/>
      <c r="AA745" s="468"/>
      <c r="AB745" s="468"/>
      <c r="AC745" s="468"/>
      <c r="AD745" s="468"/>
      <c r="AE745" s="468"/>
      <c r="AF745" s="468"/>
      <c r="AG745" s="468"/>
      <c r="AH745" s="468"/>
      <c r="AI745" s="468"/>
      <c r="AJ745" s="468"/>
      <c r="AK745" s="468"/>
      <c r="AL745" s="468"/>
      <c r="AM745" s="468"/>
      <c r="AN745" s="468"/>
      <c r="AO745" s="468"/>
      <c r="AP745" s="468"/>
    </row>
    <row r="746">
      <c r="A746" s="458"/>
      <c r="B746" s="697"/>
      <c r="C746" s="698"/>
      <c r="D746" s="468"/>
      <c r="E746" s="468"/>
      <c r="F746" s="468"/>
      <c r="G746" s="462"/>
      <c r="H746" s="462"/>
      <c r="I746" s="462"/>
      <c r="J746" s="462"/>
      <c r="K746" s="462"/>
      <c r="L746" s="462"/>
      <c r="M746" s="462"/>
      <c r="N746" s="462"/>
      <c r="O746" s="229"/>
      <c r="P746" s="86"/>
      <c r="Q746" s="465"/>
      <c r="R746" s="12"/>
      <c r="S746" s="12"/>
      <c r="T746" s="468"/>
      <c r="U746" s="468"/>
      <c r="V746" s="468"/>
      <c r="W746" s="468"/>
      <c r="X746" s="468"/>
      <c r="Y746" s="468"/>
      <c r="Z746" s="468"/>
      <c r="AA746" s="468"/>
      <c r="AB746" s="468"/>
      <c r="AC746" s="468"/>
      <c r="AD746" s="468"/>
      <c r="AE746" s="468"/>
      <c r="AF746" s="468"/>
      <c r="AG746" s="468"/>
      <c r="AH746" s="468"/>
      <c r="AI746" s="468"/>
      <c r="AJ746" s="468"/>
      <c r="AK746" s="468"/>
      <c r="AL746" s="468"/>
      <c r="AM746" s="468"/>
      <c r="AN746" s="468"/>
      <c r="AO746" s="468"/>
      <c r="AP746" s="468"/>
    </row>
    <row r="747">
      <c r="A747" s="458"/>
      <c r="B747" s="697"/>
      <c r="C747" s="698"/>
      <c r="D747" s="468"/>
      <c r="E747" s="468"/>
      <c r="F747" s="468"/>
      <c r="G747" s="462"/>
      <c r="H747" s="462"/>
      <c r="I747" s="462"/>
      <c r="J747" s="462"/>
      <c r="K747" s="462"/>
      <c r="L747" s="462"/>
      <c r="M747" s="462"/>
      <c r="N747" s="462"/>
      <c r="O747" s="229"/>
      <c r="P747" s="86"/>
      <c r="Q747" s="465"/>
      <c r="R747" s="12"/>
      <c r="S747" s="12"/>
      <c r="T747" s="468"/>
      <c r="U747" s="468"/>
      <c r="V747" s="468"/>
      <c r="W747" s="468"/>
      <c r="X747" s="468"/>
      <c r="Y747" s="468"/>
      <c r="Z747" s="468"/>
      <c r="AA747" s="468"/>
      <c r="AB747" s="468"/>
      <c r="AC747" s="468"/>
      <c r="AD747" s="468"/>
      <c r="AE747" s="468"/>
      <c r="AF747" s="468"/>
      <c r="AG747" s="468"/>
      <c r="AH747" s="468"/>
      <c r="AI747" s="468"/>
      <c r="AJ747" s="468"/>
      <c r="AK747" s="468"/>
      <c r="AL747" s="468"/>
      <c r="AM747" s="468"/>
      <c r="AN747" s="468"/>
      <c r="AO747" s="468"/>
      <c r="AP747" s="468"/>
    </row>
    <row r="748">
      <c r="A748" s="458"/>
      <c r="B748" s="697"/>
      <c r="C748" s="698"/>
      <c r="D748" s="468"/>
      <c r="E748" s="468"/>
      <c r="F748" s="468"/>
      <c r="G748" s="462"/>
      <c r="H748" s="462"/>
      <c r="I748" s="462"/>
      <c r="J748" s="462"/>
      <c r="K748" s="462"/>
      <c r="L748" s="462"/>
      <c r="M748" s="462"/>
      <c r="N748" s="462"/>
      <c r="O748" s="229"/>
      <c r="P748" s="86"/>
      <c r="Q748" s="465"/>
      <c r="R748" s="12"/>
      <c r="S748" s="12"/>
      <c r="T748" s="468"/>
      <c r="U748" s="468"/>
      <c r="V748" s="468"/>
      <c r="W748" s="468"/>
      <c r="X748" s="468"/>
      <c r="Y748" s="468"/>
      <c r="Z748" s="468"/>
      <c r="AA748" s="468"/>
      <c r="AB748" s="468"/>
      <c r="AC748" s="468"/>
      <c r="AD748" s="468"/>
      <c r="AE748" s="468"/>
      <c r="AF748" s="468"/>
      <c r="AG748" s="468"/>
      <c r="AH748" s="468"/>
      <c r="AI748" s="468"/>
      <c r="AJ748" s="468"/>
      <c r="AK748" s="468"/>
      <c r="AL748" s="468"/>
      <c r="AM748" s="468"/>
      <c r="AN748" s="468"/>
      <c r="AO748" s="468"/>
      <c r="AP748" s="468"/>
    </row>
    <row r="749">
      <c r="A749" s="458"/>
      <c r="B749" s="697"/>
      <c r="C749" s="698"/>
      <c r="D749" s="468"/>
      <c r="E749" s="468"/>
      <c r="F749" s="468"/>
      <c r="G749" s="462"/>
      <c r="H749" s="462"/>
      <c r="I749" s="462"/>
      <c r="J749" s="462"/>
      <c r="K749" s="462"/>
      <c r="L749" s="462"/>
      <c r="M749" s="462"/>
      <c r="N749" s="462"/>
      <c r="O749" s="229"/>
      <c r="P749" s="86"/>
      <c r="Q749" s="465"/>
      <c r="R749" s="12"/>
      <c r="S749" s="12"/>
      <c r="T749" s="468"/>
      <c r="U749" s="468"/>
      <c r="V749" s="468"/>
      <c r="W749" s="468"/>
      <c r="X749" s="468"/>
      <c r="Y749" s="468"/>
      <c r="Z749" s="468"/>
      <c r="AA749" s="468"/>
      <c r="AB749" s="468"/>
      <c r="AC749" s="468"/>
      <c r="AD749" s="468"/>
      <c r="AE749" s="468"/>
      <c r="AF749" s="468"/>
      <c r="AG749" s="468"/>
      <c r="AH749" s="468"/>
      <c r="AI749" s="468"/>
      <c r="AJ749" s="468"/>
      <c r="AK749" s="468"/>
      <c r="AL749" s="468"/>
      <c r="AM749" s="468"/>
      <c r="AN749" s="468"/>
      <c r="AO749" s="468"/>
      <c r="AP749" s="468"/>
    </row>
    <row r="750">
      <c r="A750" s="458"/>
      <c r="B750" s="697"/>
      <c r="C750" s="698"/>
      <c r="D750" s="468"/>
      <c r="E750" s="468"/>
      <c r="F750" s="468"/>
      <c r="G750" s="462"/>
      <c r="H750" s="462"/>
      <c r="I750" s="462"/>
      <c r="J750" s="462"/>
      <c r="K750" s="462"/>
      <c r="L750" s="462"/>
      <c r="M750" s="462"/>
      <c r="N750" s="462"/>
      <c r="O750" s="229"/>
      <c r="P750" s="86"/>
      <c r="Q750" s="465"/>
      <c r="R750" s="12"/>
      <c r="S750" s="12"/>
      <c r="T750" s="468"/>
      <c r="U750" s="468"/>
      <c r="V750" s="468"/>
      <c r="W750" s="468"/>
      <c r="X750" s="468"/>
      <c r="Y750" s="468"/>
      <c r="Z750" s="468"/>
      <c r="AA750" s="468"/>
      <c r="AB750" s="468"/>
      <c r="AC750" s="468"/>
      <c r="AD750" s="468"/>
      <c r="AE750" s="468"/>
      <c r="AF750" s="468"/>
      <c r="AG750" s="468"/>
      <c r="AH750" s="468"/>
      <c r="AI750" s="468"/>
      <c r="AJ750" s="468"/>
      <c r="AK750" s="468"/>
      <c r="AL750" s="468"/>
      <c r="AM750" s="468"/>
      <c r="AN750" s="468"/>
      <c r="AO750" s="468"/>
      <c r="AP750" s="468"/>
    </row>
    <row r="751">
      <c r="A751" s="458"/>
      <c r="B751" s="697"/>
      <c r="C751" s="698"/>
      <c r="D751" s="468"/>
      <c r="E751" s="468"/>
      <c r="F751" s="468"/>
      <c r="G751" s="462"/>
      <c r="H751" s="462"/>
      <c r="I751" s="462"/>
      <c r="J751" s="462"/>
      <c r="K751" s="462"/>
      <c r="L751" s="462"/>
      <c r="M751" s="462"/>
      <c r="N751" s="462"/>
      <c r="O751" s="229"/>
      <c r="P751" s="86"/>
      <c r="Q751" s="465"/>
      <c r="R751" s="12"/>
      <c r="S751" s="12"/>
      <c r="T751" s="468"/>
      <c r="U751" s="468"/>
      <c r="V751" s="468"/>
      <c r="W751" s="468"/>
      <c r="X751" s="468"/>
      <c r="Y751" s="468"/>
      <c r="Z751" s="468"/>
      <c r="AA751" s="468"/>
      <c r="AB751" s="468"/>
      <c r="AC751" s="468"/>
      <c r="AD751" s="468"/>
      <c r="AE751" s="468"/>
      <c r="AF751" s="468"/>
      <c r="AG751" s="468"/>
      <c r="AH751" s="468"/>
      <c r="AI751" s="468"/>
      <c r="AJ751" s="468"/>
      <c r="AK751" s="468"/>
      <c r="AL751" s="468"/>
      <c r="AM751" s="468"/>
      <c r="AN751" s="468"/>
      <c r="AO751" s="468"/>
      <c r="AP751" s="468"/>
    </row>
    <row r="752">
      <c r="A752" s="458"/>
      <c r="B752" s="697"/>
      <c r="C752" s="698"/>
      <c r="D752" s="468"/>
      <c r="E752" s="468"/>
      <c r="F752" s="468"/>
      <c r="G752" s="462"/>
      <c r="H752" s="462"/>
      <c r="I752" s="462"/>
      <c r="J752" s="462"/>
      <c r="K752" s="462"/>
      <c r="L752" s="462"/>
      <c r="M752" s="462"/>
      <c r="N752" s="462"/>
      <c r="O752" s="229"/>
      <c r="P752" s="86"/>
      <c r="Q752" s="465"/>
      <c r="R752" s="12"/>
      <c r="S752" s="12"/>
      <c r="T752" s="468"/>
      <c r="U752" s="468"/>
      <c r="V752" s="468"/>
      <c r="W752" s="468"/>
      <c r="X752" s="468"/>
      <c r="Y752" s="468"/>
      <c r="Z752" s="468"/>
      <c r="AA752" s="468"/>
      <c r="AB752" s="468"/>
      <c r="AC752" s="468"/>
      <c r="AD752" s="468"/>
      <c r="AE752" s="468"/>
      <c r="AF752" s="468"/>
      <c r="AG752" s="468"/>
      <c r="AH752" s="468"/>
      <c r="AI752" s="468"/>
      <c r="AJ752" s="468"/>
      <c r="AK752" s="468"/>
      <c r="AL752" s="468"/>
      <c r="AM752" s="468"/>
      <c r="AN752" s="468"/>
      <c r="AO752" s="468"/>
      <c r="AP752" s="468"/>
    </row>
    <row r="753">
      <c r="A753" s="458"/>
      <c r="B753" s="697"/>
      <c r="C753" s="698"/>
      <c r="D753" s="468"/>
      <c r="E753" s="468"/>
      <c r="F753" s="468"/>
      <c r="G753" s="462"/>
      <c r="H753" s="462"/>
      <c r="I753" s="462"/>
      <c r="J753" s="462"/>
      <c r="K753" s="462"/>
      <c r="L753" s="462"/>
      <c r="M753" s="462"/>
      <c r="N753" s="462"/>
      <c r="O753" s="229"/>
      <c r="P753" s="86"/>
      <c r="Q753" s="465"/>
      <c r="R753" s="12"/>
      <c r="S753" s="12"/>
      <c r="T753" s="468"/>
      <c r="U753" s="468"/>
      <c r="V753" s="468"/>
      <c r="W753" s="468"/>
      <c r="X753" s="468"/>
      <c r="Y753" s="468"/>
      <c r="Z753" s="468"/>
      <c r="AA753" s="468"/>
      <c r="AB753" s="468"/>
      <c r="AC753" s="468"/>
      <c r="AD753" s="468"/>
      <c r="AE753" s="468"/>
      <c r="AF753" s="468"/>
      <c r="AG753" s="468"/>
      <c r="AH753" s="468"/>
      <c r="AI753" s="468"/>
      <c r="AJ753" s="468"/>
      <c r="AK753" s="468"/>
      <c r="AL753" s="468"/>
      <c r="AM753" s="468"/>
      <c r="AN753" s="468"/>
      <c r="AO753" s="468"/>
      <c r="AP753" s="468"/>
    </row>
    <row r="754">
      <c r="A754" s="458"/>
      <c r="B754" s="697"/>
      <c r="C754" s="698"/>
      <c r="D754" s="468"/>
      <c r="E754" s="468"/>
      <c r="F754" s="468"/>
      <c r="G754" s="462"/>
      <c r="H754" s="462"/>
      <c r="I754" s="462"/>
      <c r="J754" s="462"/>
      <c r="K754" s="462"/>
      <c r="L754" s="462"/>
      <c r="M754" s="462"/>
      <c r="N754" s="462"/>
      <c r="O754" s="229"/>
      <c r="P754" s="86"/>
      <c r="Q754" s="465"/>
      <c r="R754" s="12"/>
      <c r="S754" s="12"/>
      <c r="T754" s="468"/>
      <c r="U754" s="468"/>
      <c r="V754" s="468"/>
      <c r="W754" s="468"/>
      <c r="X754" s="468"/>
      <c r="Y754" s="468"/>
      <c r="Z754" s="468"/>
      <c r="AA754" s="468"/>
      <c r="AB754" s="468"/>
      <c r="AC754" s="468"/>
      <c r="AD754" s="468"/>
      <c r="AE754" s="468"/>
      <c r="AF754" s="468"/>
      <c r="AG754" s="468"/>
      <c r="AH754" s="468"/>
      <c r="AI754" s="468"/>
      <c r="AJ754" s="468"/>
      <c r="AK754" s="468"/>
      <c r="AL754" s="468"/>
      <c r="AM754" s="468"/>
      <c r="AN754" s="468"/>
      <c r="AO754" s="468"/>
      <c r="AP754" s="468"/>
    </row>
    <row r="755">
      <c r="A755" s="458"/>
      <c r="B755" s="697"/>
      <c r="C755" s="698"/>
      <c r="D755" s="468"/>
      <c r="E755" s="468"/>
      <c r="F755" s="468"/>
      <c r="G755" s="462"/>
      <c r="H755" s="462"/>
      <c r="I755" s="462"/>
      <c r="J755" s="462"/>
      <c r="K755" s="462"/>
      <c r="L755" s="462"/>
      <c r="M755" s="462"/>
      <c r="N755" s="462"/>
      <c r="O755" s="229"/>
      <c r="P755" s="86"/>
      <c r="Q755" s="465"/>
      <c r="R755" s="12"/>
      <c r="S755" s="12"/>
      <c r="T755" s="468"/>
      <c r="U755" s="468"/>
      <c r="V755" s="468"/>
      <c r="W755" s="468"/>
      <c r="X755" s="468"/>
      <c r="Y755" s="468"/>
      <c r="Z755" s="468"/>
      <c r="AA755" s="468"/>
      <c r="AB755" s="468"/>
      <c r="AC755" s="468"/>
      <c r="AD755" s="468"/>
      <c r="AE755" s="468"/>
      <c r="AF755" s="468"/>
      <c r="AG755" s="468"/>
      <c r="AH755" s="468"/>
      <c r="AI755" s="468"/>
      <c r="AJ755" s="468"/>
      <c r="AK755" s="468"/>
      <c r="AL755" s="468"/>
      <c r="AM755" s="468"/>
      <c r="AN755" s="468"/>
      <c r="AO755" s="468"/>
      <c r="AP755" s="468"/>
    </row>
    <row r="756">
      <c r="A756" s="458"/>
      <c r="B756" s="697"/>
      <c r="C756" s="698"/>
      <c r="D756" s="468"/>
      <c r="E756" s="468"/>
      <c r="F756" s="468"/>
      <c r="G756" s="462"/>
      <c r="H756" s="462"/>
      <c r="I756" s="462"/>
      <c r="J756" s="462"/>
      <c r="K756" s="462"/>
      <c r="L756" s="462"/>
      <c r="M756" s="462"/>
      <c r="N756" s="462"/>
      <c r="O756" s="229"/>
      <c r="P756" s="86"/>
      <c r="Q756" s="465"/>
      <c r="R756" s="12"/>
      <c r="S756" s="12"/>
      <c r="T756" s="468"/>
      <c r="U756" s="468"/>
      <c r="V756" s="468"/>
      <c r="W756" s="468"/>
      <c r="X756" s="468"/>
      <c r="Y756" s="468"/>
      <c r="Z756" s="468"/>
      <c r="AA756" s="468"/>
      <c r="AB756" s="468"/>
      <c r="AC756" s="468"/>
      <c r="AD756" s="468"/>
      <c r="AE756" s="468"/>
      <c r="AF756" s="468"/>
      <c r="AG756" s="468"/>
      <c r="AH756" s="468"/>
      <c r="AI756" s="468"/>
      <c r="AJ756" s="468"/>
      <c r="AK756" s="468"/>
      <c r="AL756" s="468"/>
      <c r="AM756" s="468"/>
      <c r="AN756" s="468"/>
      <c r="AO756" s="468"/>
      <c r="AP756" s="468"/>
    </row>
    <row r="757">
      <c r="A757" s="458"/>
      <c r="B757" s="697"/>
      <c r="C757" s="698"/>
      <c r="D757" s="468"/>
      <c r="E757" s="468"/>
      <c r="F757" s="468"/>
      <c r="G757" s="462"/>
      <c r="H757" s="462"/>
      <c r="I757" s="462"/>
      <c r="J757" s="462"/>
      <c r="K757" s="462"/>
      <c r="L757" s="462"/>
      <c r="M757" s="462"/>
      <c r="N757" s="462"/>
      <c r="O757" s="229"/>
      <c r="P757" s="86"/>
      <c r="Q757" s="465"/>
      <c r="R757" s="12"/>
      <c r="S757" s="12"/>
      <c r="T757" s="468"/>
      <c r="U757" s="468"/>
      <c r="V757" s="468"/>
      <c r="W757" s="468"/>
      <c r="X757" s="468"/>
      <c r="Y757" s="468"/>
      <c r="Z757" s="468"/>
      <c r="AA757" s="468"/>
      <c r="AB757" s="468"/>
      <c r="AC757" s="468"/>
      <c r="AD757" s="468"/>
      <c r="AE757" s="468"/>
      <c r="AF757" s="468"/>
      <c r="AG757" s="468"/>
      <c r="AH757" s="468"/>
      <c r="AI757" s="468"/>
      <c r="AJ757" s="468"/>
      <c r="AK757" s="468"/>
      <c r="AL757" s="468"/>
      <c r="AM757" s="468"/>
      <c r="AN757" s="468"/>
      <c r="AO757" s="468"/>
      <c r="AP757" s="468"/>
    </row>
    <row r="758">
      <c r="A758" s="458"/>
      <c r="B758" s="697"/>
      <c r="C758" s="698"/>
      <c r="D758" s="468"/>
      <c r="E758" s="468"/>
      <c r="F758" s="468"/>
      <c r="G758" s="462"/>
      <c r="H758" s="462"/>
      <c r="I758" s="462"/>
      <c r="J758" s="462"/>
      <c r="K758" s="462"/>
      <c r="L758" s="462"/>
      <c r="M758" s="462"/>
      <c r="N758" s="462"/>
      <c r="O758" s="229"/>
      <c r="P758" s="86"/>
      <c r="Q758" s="465"/>
      <c r="R758" s="12"/>
      <c r="S758" s="12"/>
      <c r="T758" s="468"/>
      <c r="U758" s="468"/>
      <c r="V758" s="468"/>
      <c r="W758" s="468"/>
      <c r="X758" s="468"/>
      <c r="Y758" s="468"/>
      <c r="Z758" s="468"/>
      <c r="AA758" s="468"/>
      <c r="AB758" s="468"/>
      <c r="AC758" s="468"/>
      <c r="AD758" s="468"/>
      <c r="AE758" s="468"/>
      <c r="AF758" s="468"/>
      <c r="AG758" s="468"/>
      <c r="AH758" s="468"/>
      <c r="AI758" s="468"/>
      <c r="AJ758" s="468"/>
      <c r="AK758" s="468"/>
      <c r="AL758" s="468"/>
      <c r="AM758" s="468"/>
      <c r="AN758" s="468"/>
      <c r="AO758" s="468"/>
      <c r="AP758" s="468"/>
    </row>
    <row r="759">
      <c r="A759" s="458"/>
      <c r="B759" s="697"/>
      <c r="C759" s="698"/>
      <c r="D759" s="468"/>
      <c r="E759" s="468"/>
      <c r="F759" s="468"/>
      <c r="G759" s="462"/>
      <c r="H759" s="462"/>
      <c r="I759" s="462"/>
      <c r="J759" s="462"/>
      <c r="K759" s="462"/>
      <c r="L759" s="462"/>
      <c r="M759" s="462"/>
      <c r="N759" s="462"/>
      <c r="O759" s="229"/>
      <c r="P759" s="86"/>
      <c r="Q759" s="465"/>
      <c r="R759" s="12"/>
      <c r="S759" s="12"/>
      <c r="T759" s="468"/>
      <c r="U759" s="468"/>
      <c r="V759" s="468"/>
      <c r="W759" s="468"/>
      <c r="X759" s="468"/>
      <c r="Y759" s="468"/>
      <c r="Z759" s="468"/>
      <c r="AA759" s="468"/>
      <c r="AB759" s="468"/>
      <c r="AC759" s="468"/>
      <c r="AD759" s="468"/>
      <c r="AE759" s="468"/>
      <c r="AF759" s="468"/>
      <c r="AG759" s="468"/>
      <c r="AH759" s="468"/>
      <c r="AI759" s="468"/>
      <c r="AJ759" s="468"/>
      <c r="AK759" s="468"/>
      <c r="AL759" s="468"/>
      <c r="AM759" s="468"/>
      <c r="AN759" s="468"/>
      <c r="AO759" s="468"/>
      <c r="AP759" s="468"/>
    </row>
    <row r="760">
      <c r="A760" s="458"/>
      <c r="B760" s="697"/>
      <c r="C760" s="698"/>
      <c r="D760" s="468"/>
      <c r="E760" s="468"/>
      <c r="F760" s="468"/>
      <c r="G760" s="462"/>
      <c r="H760" s="462"/>
      <c r="I760" s="462"/>
      <c r="J760" s="462"/>
      <c r="K760" s="462"/>
      <c r="L760" s="462"/>
      <c r="M760" s="462"/>
      <c r="N760" s="462"/>
      <c r="O760" s="229"/>
      <c r="P760" s="86"/>
      <c r="Q760" s="465"/>
      <c r="R760" s="12"/>
      <c r="S760" s="12"/>
      <c r="T760" s="468"/>
      <c r="U760" s="468"/>
      <c r="V760" s="468"/>
      <c r="W760" s="468"/>
      <c r="X760" s="468"/>
      <c r="Y760" s="468"/>
      <c r="Z760" s="468"/>
      <c r="AA760" s="468"/>
      <c r="AB760" s="468"/>
      <c r="AC760" s="468"/>
      <c r="AD760" s="468"/>
      <c r="AE760" s="468"/>
      <c r="AF760" s="468"/>
      <c r="AG760" s="468"/>
      <c r="AH760" s="468"/>
      <c r="AI760" s="468"/>
      <c r="AJ760" s="468"/>
      <c r="AK760" s="468"/>
      <c r="AL760" s="468"/>
      <c r="AM760" s="468"/>
      <c r="AN760" s="468"/>
      <c r="AO760" s="468"/>
      <c r="AP760" s="468"/>
    </row>
    <row r="761">
      <c r="A761" s="458"/>
      <c r="B761" s="697"/>
      <c r="C761" s="698"/>
      <c r="D761" s="468"/>
      <c r="E761" s="468"/>
      <c r="F761" s="468"/>
      <c r="G761" s="462"/>
      <c r="H761" s="462"/>
      <c r="I761" s="462"/>
      <c r="J761" s="462"/>
      <c r="K761" s="462"/>
      <c r="L761" s="462"/>
      <c r="M761" s="462"/>
      <c r="N761" s="462"/>
      <c r="O761" s="229"/>
      <c r="P761" s="86"/>
      <c r="Q761" s="465"/>
      <c r="R761" s="12"/>
      <c r="S761" s="12"/>
      <c r="T761" s="468"/>
      <c r="U761" s="468"/>
      <c r="V761" s="468"/>
      <c r="W761" s="468"/>
      <c r="X761" s="468"/>
      <c r="Y761" s="468"/>
      <c r="Z761" s="468"/>
      <c r="AA761" s="468"/>
      <c r="AB761" s="468"/>
      <c r="AC761" s="468"/>
      <c r="AD761" s="468"/>
      <c r="AE761" s="468"/>
      <c r="AF761" s="468"/>
      <c r="AG761" s="468"/>
      <c r="AH761" s="468"/>
      <c r="AI761" s="468"/>
      <c r="AJ761" s="468"/>
      <c r="AK761" s="468"/>
      <c r="AL761" s="468"/>
      <c r="AM761" s="468"/>
      <c r="AN761" s="468"/>
      <c r="AO761" s="468"/>
      <c r="AP761" s="468"/>
    </row>
    <row r="762">
      <c r="A762" s="458"/>
      <c r="B762" s="697"/>
      <c r="C762" s="698"/>
      <c r="D762" s="468"/>
      <c r="E762" s="468"/>
      <c r="F762" s="468"/>
      <c r="G762" s="462"/>
      <c r="H762" s="462"/>
      <c r="I762" s="462"/>
      <c r="J762" s="462"/>
      <c r="K762" s="462"/>
      <c r="L762" s="462"/>
      <c r="M762" s="462"/>
      <c r="N762" s="462"/>
      <c r="O762" s="229"/>
      <c r="P762" s="86"/>
      <c r="Q762" s="465"/>
      <c r="R762" s="12"/>
      <c r="S762" s="12"/>
      <c r="T762" s="468"/>
      <c r="U762" s="468"/>
      <c r="V762" s="468"/>
      <c r="W762" s="468"/>
      <c r="X762" s="468"/>
      <c r="Y762" s="468"/>
      <c r="Z762" s="468"/>
      <c r="AA762" s="468"/>
      <c r="AB762" s="468"/>
      <c r="AC762" s="468"/>
      <c r="AD762" s="468"/>
      <c r="AE762" s="468"/>
      <c r="AF762" s="468"/>
      <c r="AG762" s="468"/>
      <c r="AH762" s="468"/>
      <c r="AI762" s="468"/>
      <c r="AJ762" s="468"/>
      <c r="AK762" s="468"/>
      <c r="AL762" s="468"/>
      <c r="AM762" s="468"/>
      <c r="AN762" s="468"/>
      <c r="AO762" s="468"/>
      <c r="AP762" s="468"/>
    </row>
    <row r="763">
      <c r="A763" s="458"/>
      <c r="B763" s="697"/>
      <c r="C763" s="698"/>
      <c r="D763" s="468"/>
      <c r="E763" s="468"/>
      <c r="F763" s="468"/>
      <c r="G763" s="462"/>
      <c r="H763" s="462"/>
      <c r="I763" s="462"/>
      <c r="J763" s="462"/>
      <c r="K763" s="462"/>
      <c r="L763" s="462"/>
      <c r="M763" s="462"/>
      <c r="N763" s="462"/>
      <c r="O763" s="229"/>
      <c r="P763" s="86"/>
      <c r="Q763" s="465"/>
      <c r="R763" s="12"/>
      <c r="S763" s="12"/>
      <c r="T763" s="468"/>
      <c r="U763" s="468"/>
      <c r="V763" s="468"/>
      <c r="W763" s="468"/>
      <c r="X763" s="468"/>
      <c r="Y763" s="468"/>
      <c r="Z763" s="468"/>
      <c r="AA763" s="468"/>
      <c r="AB763" s="468"/>
      <c r="AC763" s="468"/>
      <c r="AD763" s="468"/>
      <c r="AE763" s="468"/>
      <c r="AF763" s="468"/>
      <c r="AG763" s="468"/>
      <c r="AH763" s="468"/>
      <c r="AI763" s="468"/>
      <c r="AJ763" s="468"/>
      <c r="AK763" s="468"/>
      <c r="AL763" s="468"/>
      <c r="AM763" s="468"/>
      <c r="AN763" s="468"/>
      <c r="AO763" s="468"/>
      <c r="AP763" s="468"/>
    </row>
    <row r="764">
      <c r="A764" s="458"/>
      <c r="B764" s="697"/>
      <c r="C764" s="698"/>
      <c r="D764" s="468"/>
      <c r="E764" s="468"/>
      <c r="F764" s="468"/>
      <c r="G764" s="462"/>
      <c r="H764" s="462"/>
      <c r="I764" s="462"/>
      <c r="J764" s="462"/>
      <c r="K764" s="462"/>
      <c r="L764" s="462"/>
      <c r="M764" s="462"/>
      <c r="N764" s="462"/>
      <c r="O764" s="229"/>
      <c r="P764" s="86"/>
      <c r="Q764" s="465"/>
      <c r="R764" s="12"/>
      <c r="S764" s="12"/>
      <c r="T764" s="468"/>
      <c r="U764" s="468"/>
      <c r="V764" s="468"/>
      <c r="W764" s="468"/>
      <c r="X764" s="468"/>
      <c r="Y764" s="468"/>
      <c r="Z764" s="468"/>
      <c r="AA764" s="468"/>
      <c r="AB764" s="468"/>
      <c r="AC764" s="468"/>
      <c r="AD764" s="468"/>
      <c r="AE764" s="468"/>
      <c r="AF764" s="468"/>
      <c r="AG764" s="468"/>
      <c r="AH764" s="468"/>
      <c r="AI764" s="468"/>
      <c r="AJ764" s="468"/>
      <c r="AK764" s="468"/>
      <c r="AL764" s="468"/>
      <c r="AM764" s="468"/>
      <c r="AN764" s="468"/>
      <c r="AO764" s="468"/>
      <c r="AP764" s="468"/>
    </row>
    <row r="765">
      <c r="A765" s="458"/>
      <c r="B765" s="697"/>
      <c r="C765" s="698"/>
      <c r="D765" s="468"/>
      <c r="E765" s="468"/>
      <c r="F765" s="468"/>
      <c r="G765" s="462"/>
      <c r="H765" s="462"/>
      <c r="I765" s="462"/>
      <c r="J765" s="462"/>
      <c r="K765" s="462"/>
      <c r="L765" s="462"/>
      <c r="M765" s="462"/>
      <c r="N765" s="462"/>
      <c r="O765" s="229"/>
      <c r="P765" s="86"/>
      <c r="Q765" s="465"/>
      <c r="R765" s="12"/>
      <c r="S765" s="12"/>
      <c r="T765" s="468"/>
      <c r="U765" s="468"/>
      <c r="V765" s="468"/>
      <c r="W765" s="468"/>
      <c r="X765" s="468"/>
      <c r="Y765" s="468"/>
      <c r="Z765" s="468"/>
      <c r="AA765" s="468"/>
      <c r="AB765" s="468"/>
      <c r="AC765" s="468"/>
      <c r="AD765" s="468"/>
      <c r="AE765" s="468"/>
      <c r="AF765" s="468"/>
      <c r="AG765" s="468"/>
      <c r="AH765" s="468"/>
      <c r="AI765" s="468"/>
      <c r="AJ765" s="468"/>
      <c r="AK765" s="468"/>
      <c r="AL765" s="468"/>
      <c r="AM765" s="468"/>
      <c r="AN765" s="468"/>
      <c r="AO765" s="468"/>
      <c r="AP765" s="468"/>
    </row>
    <row r="766">
      <c r="A766" s="458"/>
      <c r="B766" s="697"/>
      <c r="C766" s="698"/>
      <c r="D766" s="468"/>
      <c r="E766" s="468"/>
      <c r="F766" s="468"/>
      <c r="G766" s="462"/>
      <c r="H766" s="462"/>
      <c r="I766" s="462"/>
      <c r="J766" s="462"/>
      <c r="K766" s="462"/>
      <c r="L766" s="462"/>
      <c r="M766" s="462"/>
      <c r="N766" s="462"/>
      <c r="O766" s="229"/>
      <c r="P766" s="86"/>
      <c r="Q766" s="465"/>
      <c r="R766" s="12"/>
      <c r="S766" s="12"/>
      <c r="T766" s="468"/>
      <c r="U766" s="468"/>
      <c r="V766" s="468"/>
      <c r="W766" s="468"/>
      <c r="X766" s="468"/>
      <c r="Y766" s="468"/>
      <c r="Z766" s="468"/>
      <c r="AA766" s="468"/>
      <c r="AB766" s="468"/>
      <c r="AC766" s="468"/>
      <c r="AD766" s="468"/>
      <c r="AE766" s="468"/>
      <c r="AF766" s="468"/>
      <c r="AG766" s="468"/>
      <c r="AH766" s="468"/>
      <c r="AI766" s="468"/>
      <c r="AJ766" s="468"/>
      <c r="AK766" s="468"/>
      <c r="AL766" s="468"/>
      <c r="AM766" s="468"/>
      <c r="AN766" s="468"/>
      <c r="AO766" s="468"/>
      <c r="AP766" s="468"/>
    </row>
    <row r="767">
      <c r="A767" s="458"/>
      <c r="B767" s="697"/>
      <c r="C767" s="698"/>
      <c r="D767" s="468"/>
      <c r="E767" s="468"/>
      <c r="F767" s="468"/>
      <c r="G767" s="462"/>
      <c r="H767" s="462"/>
      <c r="I767" s="462"/>
      <c r="J767" s="462"/>
      <c r="K767" s="462"/>
      <c r="L767" s="462"/>
      <c r="M767" s="462"/>
      <c r="N767" s="462"/>
      <c r="O767" s="229"/>
      <c r="P767" s="86"/>
      <c r="Q767" s="465"/>
      <c r="R767" s="12"/>
      <c r="S767" s="12"/>
      <c r="T767" s="468"/>
      <c r="U767" s="468"/>
      <c r="V767" s="468"/>
      <c r="W767" s="468"/>
      <c r="X767" s="468"/>
      <c r="Y767" s="468"/>
      <c r="Z767" s="468"/>
      <c r="AA767" s="468"/>
      <c r="AB767" s="468"/>
      <c r="AC767" s="468"/>
      <c r="AD767" s="468"/>
      <c r="AE767" s="468"/>
      <c r="AF767" s="468"/>
      <c r="AG767" s="468"/>
      <c r="AH767" s="468"/>
      <c r="AI767" s="468"/>
      <c r="AJ767" s="468"/>
      <c r="AK767" s="468"/>
      <c r="AL767" s="468"/>
      <c r="AM767" s="468"/>
      <c r="AN767" s="468"/>
      <c r="AO767" s="468"/>
      <c r="AP767" s="468"/>
    </row>
    <row r="768">
      <c r="A768" s="458"/>
      <c r="B768" s="697"/>
      <c r="C768" s="698"/>
      <c r="D768" s="468"/>
      <c r="E768" s="468"/>
      <c r="F768" s="468"/>
      <c r="G768" s="462"/>
      <c r="H768" s="462"/>
      <c r="I768" s="462"/>
      <c r="J768" s="462"/>
      <c r="K768" s="462"/>
      <c r="L768" s="462"/>
      <c r="M768" s="462"/>
      <c r="N768" s="462"/>
      <c r="O768" s="229"/>
      <c r="P768" s="86"/>
      <c r="Q768" s="465"/>
      <c r="R768" s="12"/>
      <c r="S768" s="12"/>
      <c r="T768" s="468"/>
      <c r="U768" s="468"/>
      <c r="V768" s="468"/>
      <c r="W768" s="468"/>
      <c r="X768" s="468"/>
      <c r="Y768" s="468"/>
      <c r="Z768" s="468"/>
      <c r="AA768" s="468"/>
      <c r="AB768" s="468"/>
      <c r="AC768" s="468"/>
      <c r="AD768" s="468"/>
      <c r="AE768" s="468"/>
      <c r="AF768" s="468"/>
      <c r="AG768" s="468"/>
      <c r="AH768" s="468"/>
      <c r="AI768" s="468"/>
      <c r="AJ768" s="468"/>
      <c r="AK768" s="468"/>
      <c r="AL768" s="468"/>
      <c r="AM768" s="468"/>
      <c r="AN768" s="468"/>
      <c r="AO768" s="468"/>
      <c r="AP768" s="468"/>
    </row>
    <row r="769">
      <c r="A769" s="458"/>
      <c r="B769" s="697"/>
      <c r="C769" s="698"/>
      <c r="D769" s="468"/>
      <c r="E769" s="468"/>
      <c r="F769" s="468"/>
      <c r="G769" s="462"/>
      <c r="H769" s="462"/>
      <c r="I769" s="462"/>
      <c r="J769" s="462"/>
      <c r="K769" s="462"/>
      <c r="L769" s="462"/>
      <c r="M769" s="462"/>
      <c r="N769" s="462"/>
      <c r="O769" s="229"/>
      <c r="P769" s="86"/>
      <c r="Q769" s="465"/>
      <c r="R769" s="12"/>
      <c r="S769" s="12"/>
      <c r="T769" s="468"/>
      <c r="U769" s="468"/>
      <c r="V769" s="468"/>
      <c r="W769" s="468"/>
      <c r="X769" s="468"/>
      <c r="Y769" s="468"/>
      <c r="Z769" s="468"/>
      <c r="AA769" s="468"/>
      <c r="AB769" s="468"/>
      <c r="AC769" s="468"/>
      <c r="AD769" s="468"/>
      <c r="AE769" s="468"/>
      <c r="AF769" s="468"/>
      <c r="AG769" s="468"/>
      <c r="AH769" s="468"/>
      <c r="AI769" s="468"/>
      <c r="AJ769" s="468"/>
      <c r="AK769" s="468"/>
      <c r="AL769" s="468"/>
      <c r="AM769" s="468"/>
      <c r="AN769" s="468"/>
      <c r="AO769" s="468"/>
      <c r="AP769" s="468"/>
    </row>
    <row r="770">
      <c r="A770" s="458"/>
      <c r="B770" s="697"/>
      <c r="C770" s="698"/>
      <c r="D770" s="468"/>
      <c r="E770" s="468"/>
      <c r="F770" s="468"/>
      <c r="G770" s="462"/>
      <c r="H770" s="462"/>
      <c r="I770" s="462"/>
      <c r="J770" s="462"/>
      <c r="K770" s="462"/>
      <c r="L770" s="462"/>
      <c r="M770" s="462"/>
      <c r="N770" s="462"/>
      <c r="O770" s="229"/>
      <c r="P770" s="86"/>
      <c r="Q770" s="465"/>
      <c r="R770" s="12"/>
      <c r="S770" s="12"/>
      <c r="T770" s="468"/>
      <c r="U770" s="468"/>
      <c r="V770" s="468"/>
      <c r="W770" s="468"/>
      <c r="X770" s="468"/>
      <c r="Y770" s="468"/>
      <c r="Z770" s="468"/>
      <c r="AA770" s="468"/>
      <c r="AB770" s="468"/>
      <c r="AC770" s="468"/>
      <c r="AD770" s="468"/>
      <c r="AE770" s="468"/>
      <c r="AF770" s="468"/>
      <c r="AG770" s="468"/>
      <c r="AH770" s="468"/>
      <c r="AI770" s="468"/>
      <c r="AJ770" s="468"/>
      <c r="AK770" s="468"/>
      <c r="AL770" s="468"/>
      <c r="AM770" s="468"/>
      <c r="AN770" s="468"/>
      <c r="AO770" s="468"/>
      <c r="AP770" s="468"/>
    </row>
    <row r="771">
      <c r="A771" s="458"/>
      <c r="B771" s="697"/>
      <c r="C771" s="698"/>
      <c r="D771" s="468"/>
      <c r="E771" s="468"/>
      <c r="F771" s="468"/>
      <c r="G771" s="462"/>
      <c r="H771" s="462"/>
      <c r="I771" s="462"/>
      <c r="J771" s="462"/>
      <c r="K771" s="462"/>
      <c r="L771" s="462"/>
      <c r="M771" s="462"/>
      <c r="N771" s="462"/>
      <c r="O771" s="229"/>
      <c r="P771" s="86"/>
      <c r="Q771" s="465"/>
      <c r="R771" s="12"/>
      <c r="S771" s="12"/>
      <c r="T771" s="468"/>
      <c r="U771" s="468"/>
      <c r="V771" s="468"/>
      <c r="W771" s="468"/>
      <c r="X771" s="468"/>
      <c r="Y771" s="468"/>
      <c r="Z771" s="468"/>
      <c r="AA771" s="468"/>
      <c r="AB771" s="468"/>
      <c r="AC771" s="468"/>
      <c r="AD771" s="468"/>
      <c r="AE771" s="468"/>
      <c r="AF771" s="468"/>
      <c r="AG771" s="468"/>
      <c r="AH771" s="468"/>
      <c r="AI771" s="468"/>
      <c r="AJ771" s="468"/>
      <c r="AK771" s="468"/>
      <c r="AL771" s="468"/>
      <c r="AM771" s="468"/>
      <c r="AN771" s="468"/>
      <c r="AO771" s="468"/>
      <c r="AP771" s="468"/>
    </row>
    <row r="772">
      <c r="A772" s="458"/>
      <c r="B772" s="697"/>
      <c r="C772" s="698"/>
      <c r="D772" s="468"/>
      <c r="E772" s="468"/>
      <c r="F772" s="468"/>
      <c r="G772" s="462"/>
      <c r="H772" s="462"/>
      <c r="I772" s="462"/>
      <c r="J772" s="462"/>
      <c r="K772" s="462"/>
      <c r="L772" s="462"/>
      <c r="M772" s="462"/>
      <c r="N772" s="462"/>
      <c r="O772" s="229"/>
      <c r="P772" s="86"/>
      <c r="Q772" s="465"/>
      <c r="R772" s="12"/>
      <c r="S772" s="12"/>
      <c r="T772" s="468"/>
      <c r="U772" s="468"/>
      <c r="V772" s="468"/>
      <c r="W772" s="468"/>
      <c r="X772" s="468"/>
      <c r="Y772" s="468"/>
      <c r="Z772" s="468"/>
      <c r="AA772" s="468"/>
      <c r="AB772" s="468"/>
      <c r="AC772" s="468"/>
      <c r="AD772" s="468"/>
      <c r="AE772" s="468"/>
      <c r="AF772" s="468"/>
      <c r="AG772" s="468"/>
      <c r="AH772" s="468"/>
      <c r="AI772" s="468"/>
      <c r="AJ772" s="468"/>
      <c r="AK772" s="468"/>
      <c r="AL772" s="468"/>
      <c r="AM772" s="468"/>
      <c r="AN772" s="468"/>
      <c r="AO772" s="468"/>
      <c r="AP772" s="468"/>
    </row>
    <row r="773">
      <c r="A773" s="458"/>
      <c r="B773" s="697"/>
      <c r="C773" s="698"/>
      <c r="D773" s="468"/>
      <c r="E773" s="468"/>
      <c r="F773" s="468"/>
      <c r="G773" s="462"/>
      <c r="H773" s="462"/>
      <c r="I773" s="462"/>
      <c r="J773" s="462"/>
      <c r="K773" s="462"/>
      <c r="L773" s="462"/>
      <c r="M773" s="462"/>
      <c r="N773" s="462"/>
      <c r="O773" s="229"/>
      <c r="P773" s="86"/>
      <c r="Q773" s="465"/>
      <c r="R773" s="12"/>
      <c r="S773" s="12"/>
      <c r="T773" s="468"/>
      <c r="U773" s="468"/>
      <c r="V773" s="468"/>
      <c r="W773" s="468"/>
      <c r="X773" s="468"/>
      <c r="Y773" s="468"/>
      <c r="Z773" s="468"/>
      <c r="AA773" s="468"/>
      <c r="AB773" s="468"/>
      <c r="AC773" s="468"/>
      <c r="AD773" s="468"/>
      <c r="AE773" s="468"/>
      <c r="AF773" s="468"/>
      <c r="AG773" s="468"/>
      <c r="AH773" s="468"/>
      <c r="AI773" s="468"/>
      <c r="AJ773" s="468"/>
      <c r="AK773" s="468"/>
      <c r="AL773" s="468"/>
      <c r="AM773" s="468"/>
      <c r="AN773" s="468"/>
      <c r="AO773" s="468"/>
      <c r="AP773" s="468"/>
    </row>
    <row r="774">
      <c r="A774" s="458"/>
      <c r="B774" s="697"/>
      <c r="C774" s="698"/>
      <c r="D774" s="468"/>
      <c r="E774" s="468"/>
      <c r="F774" s="468"/>
      <c r="G774" s="462"/>
      <c r="H774" s="462"/>
      <c r="I774" s="462"/>
      <c r="J774" s="462"/>
      <c r="K774" s="462"/>
      <c r="L774" s="462"/>
      <c r="M774" s="462"/>
      <c r="N774" s="462"/>
      <c r="O774" s="229"/>
      <c r="P774" s="86"/>
      <c r="Q774" s="465"/>
      <c r="R774" s="12"/>
      <c r="S774" s="12"/>
      <c r="T774" s="468"/>
      <c r="U774" s="468"/>
      <c r="V774" s="468"/>
      <c r="W774" s="468"/>
      <c r="X774" s="468"/>
      <c r="Y774" s="468"/>
      <c r="Z774" s="468"/>
      <c r="AA774" s="468"/>
      <c r="AB774" s="468"/>
      <c r="AC774" s="468"/>
      <c r="AD774" s="468"/>
      <c r="AE774" s="468"/>
      <c r="AF774" s="468"/>
      <c r="AG774" s="468"/>
      <c r="AH774" s="468"/>
      <c r="AI774" s="468"/>
      <c r="AJ774" s="468"/>
      <c r="AK774" s="468"/>
      <c r="AL774" s="468"/>
      <c r="AM774" s="468"/>
      <c r="AN774" s="468"/>
      <c r="AO774" s="468"/>
      <c r="AP774" s="468"/>
    </row>
    <row r="775">
      <c r="A775" s="458"/>
      <c r="B775" s="697"/>
      <c r="C775" s="698"/>
      <c r="D775" s="468"/>
      <c r="E775" s="468"/>
      <c r="F775" s="468"/>
      <c r="G775" s="462"/>
      <c r="H775" s="462"/>
      <c r="I775" s="462"/>
      <c r="J775" s="462"/>
      <c r="K775" s="462"/>
      <c r="L775" s="462"/>
      <c r="M775" s="462"/>
      <c r="N775" s="462"/>
      <c r="O775" s="229"/>
      <c r="P775" s="86"/>
      <c r="Q775" s="465"/>
      <c r="R775" s="12"/>
      <c r="S775" s="12"/>
      <c r="T775" s="468"/>
      <c r="U775" s="468"/>
      <c r="V775" s="468"/>
      <c r="W775" s="468"/>
      <c r="X775" s="468"/>
      <c r="Y775" s="468"/>
      <c r="Z775" s="468"/>
      <c r="AA775" s="468"/>
      <c r="AB775" s="468"/>
      <c r="AC775" s="468"/>
      <c r="AD775" s="468"/>
      <c r="AE775" s="468"/>
      <c r="AF775" s="468"/>
      <c r="AG775" s="468"/>
      <c r="AH775" s="468"/>
      <c r="AI775" s="468"/>
      <c r="AJ775" s="468"/>
      <c r="AK775" s="468"/>
      <c r="AL775" s="468"/>
      <c r="AM775" s="468"/>
      <c r="AN775" s="468"/>
      <c r="AO775" s="468"/>
      <c r="AP775" s="468"/>
    </row>
    <row r="776">
      <c r="A776" s="458"/>
      <c r="B776" s="697"/>
      <c r="C776" s="698"/>
      <c r="D776" s="468"/>
      <c r="E776" s="468"/>
      <c r="F776" s="468"/>
      <c r="G776" s="462"/>
      <c r="H776" s="462"/>
      <c r="I776" s="462"/>
      <c r="J776" s="462"/>
      <c r="K776" s="462"/>
      <c r="L776" s="462"/>
      <c r="M776" s="462"/>
      <c r="N776" s="462"/>
      <c r="O776" s="229"/>
      <c r="P776" s="86"/>
      <c r="Q776" s="465"/>
      <c r="R776" s="12"/>
      <c r="S776" s="12"/>
      <c r="T776" s="468"/>
      <c r="U776" s="468"/>
      <c r="V776" s="468"/>
      <c r="W776" s="468"/>
      <c r="X776" s="468"/>
      <c r="Y776" s="468"/>
      <c r="Z776" s="468"/>
      <c r="AA776" s="468"/>
      <c r="AB776" s="468"/>
      <c r="AC776" s="468"/>
      <c r="AD776" s="468"/>
      <c r="AE776" s="468"/>
      <c r="AF776" s="468"/>
      <c r="AG776" s="468"/>
      <c r="AH776" s="468"/>
      <c r="AI776" s="468"/>
      <c r="AJ776" s="468"/>
      <c r="AK776" s="468"/>
      <c r="AL776" s="468"/>
      <c r="AM776" s="468"/>
      <c r="AN776" s="468"/>
      <c r="AO776" s="468"/>
      <c r="AP776" s="468"/>
    </row>
    <row r="777">
      <c r="A777" s="458"/>
      <c r="B777" s="697"/>
      <c r="C777" s="698"/>
      <c r="D777" s="468"/>
      <c r="E777" s="468"/>
      <c r="F777" s="468"/>
      <c r="G777" s="462"/>
      <c r="H777" s="462"/>
      <c r="I777" s="462"/>
      <c r="J777" s="462"/>
      <c r="K777" s="462"/>
      <c r="L777" s="462"/>
      <c r="M777" s="462"/>
      <c r="N777" s="462"/>
      <c r="O777" s="229"/>
      <c r="P777" s="86"/>
      <c r="Q777" s="465"/>
      <c r="R777" s="12"/>
      <c r="S777" s="12"/>
      <c r="T777" s="468"/>
      <c r="U777" s="468"/>
      <c r="V777" s="468"/>
      <c r="W777" s="468"/>
      <c r="X777" s="468"/>
      <c r="Y777" s="468"/>
      <c r="Z777" s="468"/>
      <c r="AA777" s="468"/>
      <c r="AB777" s="468"/>
      <c r="AC777" s="468"/>
      <c r="AD777" s="468"/>
      <c r="AE777" s="468"/>
      <c r="AF777" s="468"/>
      <c r="AG777" s="468"/>
      <c r="AH777" s="468"/>
      <c r="AI777" s="468"/>
      <c r="AJ777" s="468"/>
      <c r="AK777" s="468"/>
      <c r="AL777" s="468"/>
      <c r="AM777" s="468"/>
      <c r="AN777" s="468"/>
      <c r="AO777" s="468"/>
      <c r="AP777" s="468"/>
    </row>
    <row r="778">
      <c r="A778" s="458"/>
      <c r="B778" s="697"/>
      <c r="C778" s="698"/>
      <c r="D778" s="468"/>
      <c r="E778" s="468"/>
      <c r="F778" s="468"/>
      <c r="G778" s="462"/>
      <c r="H778" s="462"/>
      <c r="I778" s="462"/>
      <c r="J778" s="462"/>
      <c r="K778" s="462"/>
      <c r="L778" s="462"/>
      <c r="M778" s="462"/>
      <c r="N778" s="462"/>
      <c r="O778" s="229"/>
      <c r="P778" s="86"/>
      <c r="Q778" s="465"/>
      <c r="R778" s="12"/>
      <c r="S778" s="12"/>
      <c r="T778" s="468"/>
      <c r="U778" s="468"/>
      <c r="V778" s="468"/>
      <c r="W778" s="468"/>
      <c r="X778" s="468"/>
      <c r="Y778" s="468"/>
      <c r="Z778" s="468"/>
      <c r="AA778" s="468"/>
      <c r="AB778" s="468"/>
      <c r="AC778" s="468"/>
      <c r="AD778" s="468"/>
      <c r="AE778" s="468"/>
      <c r="AF778" s="468"/>
      <c r="AG778" s="468"/>
      <c r="AH778" s="468"/>
      <c r="AI778" s="468"/>
      <c r="AJ778" s="468"/>
      <c r="AK778" s="468"/>
      <c r="AL778" s="468"/>
      <c r="AM778" s="468"/>
      <c r="AN778" s="468"/>
      <c r="AO778" s="468"/>
      <c r="AP778" s="468"/>
    </row>
    <row r="779">
      <c r="A779" s="458"/>
      <c r="B779" s="697"/>
      <c r="C779" s="698"/>
      <c r="D779" s="468"/>
      <c r="E779" s="468"/>
      <c r="F779" s="468"/>
      <c r="G779" s="462"/>
      <c r="H779" s="462"/>
      <c r="I779" s="462"/>
      <c r="J779" s="462"/>
      <c r="K779" s="462"/>
      <c r="L779" s="462"/>
      <c r="M779" s="462"/>
      <c r="N779" s="462"/>
      <c r="O779" s="229"/>
      <c r="P779" s="86"/>
      <c r="Q779" s="465"/>
      <c r="R779" s="12"/>
      <c r="S779" s="12"/>
      <c r="T779" s="468"/>
      <c r="U779" s="468"/>
      <c r="V779" s="468"/>
      <c r="W779" s="468"/>
      <c r="X779" s="468"/>
      <c r="Y779" s="468"/>
      <c r="Z779" s="468"/>
      <c r="AA779" s="468"/>
      <c r="AB779" s="468"/>
      <c r="AC779" s="468"/>
      <c r="AD779" s="468"/>
      <c r="AE779" s="468"/>
      <c r="AF779" s="468"/>
      <c r="AG779" s="468"/>
      <c r="AH779" s="468"/>
      <c r="AI779" s="468"/>
      <c r="AJ779" s="468"/>
      <c r="AK779" s="468"/>
      <c r="AL779" s="468"/>
      <c r="AM779" s="468"/>
      <c r="AN779" s="468"/>
      <c r="AO779" s="468"/>
      <c r="AP779" s="468"/>
    </row>
    <row r="780">
      <c r="A780" s="458"/>
      <c r="B780" s="697"/>
      <c r="C780" s="698"/>
      <c r="D780" s="468"/>
      <c r="E780" s="468"/>
      <c r="F780" s="468"/>
      <c r="G780" s="462"/>
      <c r="H780" s="462"/>
      <c r="I780" s="462"/>
      <c r="J780" s="462"/>
      <c r="K780" s="462"/>
      <c r="L780" s="462"/>
      <c r="M780" s="462"/>
      <c r="N780" s="462"/>
      <c r="O780" s="229"/>
      <c r="P780" s="86"/>
      <c r="Q780" s="465"/>
      <c r="R780" s="12"/>
      <c r="S780" s="12"/>
      <c r="T780" s="468"/>
      <c r="U780" s="468"/>
      <c r="V780" s="468"/>
      <c r="W780" s="468"/>
      <c r="X780" s="468"/>
      <c r="Y780" s="468"/>
      <c r="Z780" s="468"/>
      <c r="AA780" s="468"/>
      <c r="AB780" s="468"/>
      <c r="AC780" s="468"/>
      <c r="AD780" s="468"/>
      <c r="AE780" s="468"/>
      <c r="AF780" s="468"/>
      <c r="AG780" s="468"/>
      <c r="AH780" s="468"/>
      <c r="AI780" s="468"/>
      <c r="AJ780" s="468"/>
      <c r="AK780" s="468"/>
      <c r="AL780" s="468"/>
      <c r="AM780" s="468"/>
      <c r="AN780" s="468"/>
      <c r="AO780" s="468"/>
      <c r="AP780" s="468"/>
    </row>
    <row r="781">
      <c r="A781" s="458"/>
      <c r="B781" s="697"/>
      <c r="C781" s="698"/>
      <c r="D781" s="468"/>
      <c r="E781" s="468"/>
      <c r="F781" s="468"/>
      <c r="G781" s="462"/>
      <c r="H781" s="462"/>
      <c r="I781" s="462"/>
      <c r="J781" s="462"/>
      <c r="K781" s="462"/>
      <c r="L781" s="462"/>
      <c r="M781" s="462"/>
      <c r="N781" s="462"/>
      <c r="O781" s="229"/>
      <c r="P781" s="86"/>
      <c r="Q781" s="465"/>
      <c r="R781" s="12"/>
      <c r="S781" s="12"/>
      <c r="T781" s="468"/>
      <c r="U781" s="468"/>
      <c r="V781" s="468"/>
      <c r="W781" s="468"/>
      <c r="X781" s="468"/>
      <c r="Y781" s="468"/>
      <c r="Z781" s="468"/>
      <c r="AA781" s="468"/>
      <c r="AB781" s="468"/>
      <c r="AC781" s="468"/>
      <c r="AD781" s="468"/>
      <c r="AE781" s="468"/>
      <c r="AF781" s="468"/>
      <c r="AG781" s="468"/>
      <c r="AH781" s="468"/>
      <c r="AI781" s="468"/>
      <c r="AJ781" s="468"/>
      <c r="AK781" s="468"/>
      <c r="AL781" s="468"/>
      <c r="AM781" s="468"/>
      <c r="AN781" s="468"/>
      <c r="AO781" s="468"/>
      <c r="AP781" s="468"/>
    </row>
    <row r="782">
      <c r="A782" s="458"/>
      <c r="B782" s="697"/>
      <c r="C782" s="698"/>
      <c r="D782" s="468"/>
      <c r="E782" s="468"/>
      <c r="F782" s="468"/>
      <c r="G782" s="462"/>
      <c r="H782" s="462"/>
      <c r="I782" s="462"/>
      <c r="J782" s="462"/>
      <c r="K782" s="462"/>
      <c r="L782" s="462"/>
      <c r="M782" s="462"/>
      <c r="N782" s="462"/>
      <c r="O782" s="229"/>
      <c r="P782" s="86"/>
      <c r="Q782" s="465"/>
      <c r="R782" s="12"/>
      <c r="S782" s="12"/>
      <c r="T782" s="468"/>
      <c r="U782" s="468"/>
      <c r="V782" s="468"/>
      <c r="W782" s="468"/>
      <c r="X782" s="468"/>
      <c r="Y782" s="468"/>
      <c r="Z782" s="468"/>
      <c r="AA782" s="468"/>
      <c r="AB782" s="468"/>
      <c r="AC782" s="468"/>
      <c r="AD782" s="468"/>
      <c r="AE782" s="468"/>
      <c r="AF782" s="468"/>
      <c r="AG782" s="468"/>
      <c r="AH782" s="468"/>
      <c r="AI782" s="468"/>
      <c r="AJ782" s="468"/>
      <c r="AK782" s="468"/>
      <c r="AL782" s="468"/>
      <c r="AM782" s="468"/>
      <c r="AN782" s="468"/>
      <c r="AO782" s="468"/>
      <c r="AP782" s="468"/>
    </row>
    <row r="783">
      <c r="A783" s="458"/>
      <c r="B783" s="697"/>
      <c r="C783" s="698"/>
      <c r="D783" s="468"/>
      <c r="E783" s="468"/>
      <c r="F783" s="468"/>
      <c r="G783" s="462"/>
      <c r="H783" s="462"/>
      <c r="I783" s="462"/>
      <c r="J783" s="462"/>
      <c r="K783" s="462"/>
      <c r="L783" s="462"/>
      <c r="M783" s="462"/>
      <c r="N783" s="462"/>
      <c r="O783" s="229"/>
      <c r="P783" s="86"/>
      <c r="Q783" s="465"/>
      <c r="R783" s="12"/>
      <c r="S783" s="12"/>
      <c r="T783" s="468"/>
      <c r="U783" s="468"/>
      <c r="V783" s="468"/>
      <c r="W783" s="468"/>
      <c r="X783" s="468"/>
      <c r="Y783" s="468"/>
      <c r="Z783" s="468"/>
      <c r="AA783" s="468"/>
      <c r="AB783" s="468"/>
      <c r="AC783" s="468"/>
      <c r="AD783" s="468"/>
      <c r="AE783" s="468"/>
      <c r="AF783" s="468"/>
      <c r="AG783" s="468"/>
      <c r="AH783" s="468"/>
      <c r="AI783" s="468"/>
      <c r="AJ783" s="468"/>
      <c r="AK783" s="468"/>
      <c r="AL783" s="468"/>
      <c r="AM783" s="468"/>
      <c r="AN783" s="468"/>
      <c r="AO783" s="468"/>
      <c r="AP783" s="468"/>
    </row>
    <row r="784">
      <c r="A784" s="458"/>
      <c r="B784" s="697"/>
      <c r="C784" s="698"/>
      <c r="D784" s="468"/>
      <c r="E784" s="468"/>
      <c r="F784" s="468"/>
      <c r="G784" s="462"/>
      <c r="H784" s="462"/>
      <c r="I784" s="462"/>
      <c r="J784" s="462"/>
      <c r="K784" s="462"/>
      <c r="L784" s="462"/>
      <c r="M784" s="462"/>
      <c r="N784" s="462"/>
      <c r="O784" s="229"/>
      <c r="P784" s="86"/>
      <c r="Q784" s="465"/>
      <c r="R784" s="12"/>
      <c r="S784" s="12"/>
      <c r="T784" s="468"/>
      <c r="U784" s="468"/>
      <c r="V784" s="468"/>
      <c r="W784" s="468"/>
      <c r="X784" s="468"/>
      <c r="Y784" s="468"/>
      <c r="Z784" s="468"/>
      <c r="AA784" s="468"/>
      <c r="AB784" s="468"/>
      <c r="AC784" s="468"/>
      <c r="AD784" s="468"/>
      <c r="AE784" s="468"/>
      <c r="AF784" s="468"/>
      <c r="AG784" s="468"/>
      <c r="AH784" s="468"/>
      <c r="AI784" s="468"/>
      <c r="AJ784" s="468"/>
      <c r="AK784" s="468"/>
      <c r="AL784" s="468"/>
      <c r="AM784" s="468"/>
      <c r="AN784" s="468"/>
      <c r="AO784" s="468"/>
      <c r="AP784" s="468"/>
    </row>
    <row r="785">
      <c r="A785" s="458"/>
      <c r="B785" s="697"/>
      <c r="C785" s="698"/>
      <c r="D785" s="468"/>
      <c r="E785" s="468"/>
      <c r="F785" s="468"/>
      <c r="G785" s="462"/>
      <c r="H785" s="462"/>
      <c r="I785" s="462"/>
      <c r="J785" s="462"/>
      <c r="K785" s="462"/>
      <c r="L785" s="462"/>
      <c r="M785" s="462"/>
      <c r="N785" s="462"/>
      <c r="O785" s="229"/>
      <c r="P785" s="86"/>
      <c r="Q785" s="465"/>
      <c r="R785" s="12"/>
      <c r="S785" s="12"/>
      <c r="T785" s="468"/>
      <c r="U785" s="468"/>
      <c r="V785" s="468"/>
      <c r="W785" s="468"/>
      <c r="X785" s="468"/>
      <c r="Y785" s="468"/>
      <c r="Z785" s="468"/>
      <c r="AA785" s="468"/>
      <c r="AB785" s="468"/>
      <c r="AC785" s="468"/>
      <c r="AD785" s="468"/>
      <c r="AE785" s="468"/>
      <c r="AF785" s="468"/>
      <c r="AG785" s="468"/>
      <c r="AH785" s="468"/>
      <c r="AI785" s="468"/>
      <c r="AJ785" s="468"/>
      <c r="AK785" s="468"/>
      <c r="AL785" s="468"/>
      <c r="AM785" s="468"/>
      <c r="AN785" s="468"/>
      <c r="AO785" s="468"/>
      <c r="AP785" s="468"/>
    </row>
    <row r="786">
      <c r="A786" s="458"/>
      <c r="B786" s="697"/>
      <c r="C786" s="698"/>
      <c r="D786" s="468"/>
      <c r="E786" s="468"/>
      <c r="F786" s="468"/>
      <c r="G786" s="462"/>
      <c r="H786" s="462"/>
      <c r="I786" s="462"/>
      <c r="J786" s="462"/>
      <c r="K786" s="462"/>
      <c r="L786" s="462"/>
      <c r="M786" s="462"/>
      <c r="N786" s="462"/>
      <c r="O786" s="229"/>
      <c r="P786" s="86"/>
      <c r="Q786" s="465"/>
      <c r="R786" s="12"/>
      <c r="S786" s="12"/>
      <c r="T786" s="468"/>
      <c r="U786" s="468"/>
      <c r="V786" s="468"/>
      <c r="W786" s="468"/>
      <c r="X786" s="468"/>
      <c r="Y786" s="468"/>
      <c r="Z786" s="468"/>
      <c r="AA786" s="468"/>
      <c r="AB786" s="468"/>
      <c r="AC786" s="468"/>
      <c r="AD786" s="468"/>
      <c r="AE786" s="468"/>
      <c r="AF786" s="468"/>
      <c r="AG786" s="468"/>
      <c r="AH786" s="468"/>
      <c r="AI786" s="468"/>
      <c r="AJ786" s="468"/>
      <c r="AK786" s="468"/>
      <c r="AL786" s="468"/>
      <c r="AM786" s="468"/>
      <c r="AN786" s="468"/>
      <c r="AO786" s="468"/>
      <c r="AP786" s="468"/>
    </row>
    <row r="787">
      <c r="A787" s="458"/>
      <c r="B787" s="697"/>
      <c r="C787" s="698"/>
      <c r="D787" s="468"/>
      <c r="E787" s="468"/>
      <c r="F787" s="468"/>
      <c r="G787" s="462"/>
      <c r="H787" s="462"/>
      <c r="I787" s="462"/>
      <c r="J787" s="462"/>
      <c r="K787" s="462"/>
      <c r="L787" s="462"/>
      <c r="M787" s="462"/>
      <c r="N787" s="462"/>
      <c r="O787" s="229"/>
      <c r="P787" s="86"/>
      <c r="Q787" s="465"/>
      <c r="R787" s="12"/>
      <c r="S787" s="12"/>
      <c r="T787" s="468"/>
      <c r="U787" s="468"/>
      <c r="V787" s="468"/>
      <c r="W787" s="468"/>
      <c r="X787" s="468"/>
      <c r="Y787" s="468"/>
      <c r="Z787" s="468"/>
      <c r="AA787" s="468"/>
      <c r="AB787" s="468"/>
      <c r="AC787" s="468"/>
      <c r="AD787" s="468"/>
      <c r="AE787" s="468"/>
      <c r="AF787" s="468"/>
      <c r="AG787" s="468"/>
      <c r="AH787" s="468"/>
      <c r="AI787" s="468"/>
      <c r="AJ787" s="468"/>
      <c r="AK787" s="468"/>
      <c r="AL787" s="468"/>
      <c r="AM787" s="468"/>
      <c r="AN787" s="468"/>
      <c r="AO787" s="468"/>
      <c r="AP787" s="468"/>
    </row>
    <row r="788">
      <c r="A788" s="458"/>
      <c r="B788" s="697"/>
      <c r="C788" s="698"/>
      <c r="D788" s="468"/>
      <c r="E788" s="468"/>
      <c r="F788" s="468"/>
      <c r="G788" s="462"/>
      <c r="H788" s="462"/>
      <c r="I788" s="462"/>
      <c r="J788" s="462"/>
      <c r="K788" s="462"/>
      <c r="L788" s="462"/>
      <c r="M788" s="462"/>
      <c r="N788" s="462"/>
      <c r="O788" s="229"/>
      <c r="P788" s="86"/>
      <c r="Q788" s="465"/>
      <c r="R788" s="12"/>
      <c r="S788" s="12"/>
      <c r="T788" s="468"/>
      <c r="U788" s="468"/>
      <c r="V788" s="468"/>
      <c r="W788" s="468"/>
      <c r="X788" s="468"/>
      <c r="Y788" s="468"/>
      <c r="Z788" s="468"/>
      <c r="AA788" s="468"/>
      <c r="AB788" s="468"/>
      <c r="AC788" s="468"/>
      <c r="AD788" s="468"/>
      <c r="AE788" s="468"/>
      <c r="AF788" s="468"/>
      <c r="AG788" s="468"/>
      <c r="AH788" s="468"/>
      <c r="AI788" s="468"/>
      <c r="AJ788" s="468"/>
      <c r="AK788" s="468"/>
      <c r="AL788" s="468"/>
      <c r="AM788" s="468"/>
      <c r="AN788" s="468"/>
      <c r="AO788" s="468"/>
      <c r="AP788" s="468"/>
    </row>
    <row r="789">
      <c r="A789" s="458"/>
      <c r="B789" s="697"/>
      <c r="C789" s="698"/>
      <c r="D789" s="468"/>
      <c r="E789" s="468"/>
      <c r="F789" s="468"/>
      <c r="G789" s="462"/>
      <c r="H789" s="462"/>
      <c r="I789" s="462"/>
      <c r="J789" s="462"/>
      <c r="K789" s="462"/>
      <c r="L789" s="462"/>
      <c r="M789" s="462"/>
      <c r="N789" s="462"/>
      <c r="O789" s="229"/>
      <c r="P789" s="86"/>
      <c r="Q789" s="465"/>
      <c r="R789" s="12"/>
      <c r="S789" s="12"/>
      <c r="T789" s="468"/>
      <c r="U789" s="468"/>
      <c r="V789" s="468"/>
      <c r="W789" s="468"/>
      <c r="X789" s="468"/>
      <c r="Y789" s="468"/>
      <c r="Z789" s="468"/>
      <c r="AA789" s="468"/>
      <c r="AB789" s="468"/>
      <c r="AC789" s="468"/>
      <c r="AD789" s="468"/>
      <c r="AE789" s="468"/>
      <c r="AF789" s="468"/>
      <c r="AG789" s="468"/>
      <c r="AH789" s="468"/>
      <c r="AI789" s="468"/>
      <c r="AJ789" s="468"/>
      <c r="AK789" s="468"/>
      <c r="AL789" s="468"/>
      <c r="AM789" s="468"/>
      <c r="AN789" s="468"/>
      <c r="AO789" s="468"/>
      <c r="AP789" s="468"/>
    </row>
    <row r="790">
      <c r="A790" s="458"/>
      <c r="B790" s="697"/>
      <c r="C790" s="698"/>
      <c r="D790" s="468"/>
      <c r="E790" s="468"/>
      <c r="F790" s="468"/>
      <c r="G790" s="462"/>
      <c r="H790" s="462"/>
      <c r="I790" s="462"/>
      <c r="J790" s="462"/>
      <c r="K790" s="462"/>
      <c r="L790" s="462"/>
      <c r="M790" s="462"/>
      <c r="N790" s="462"/>
      <c r="O790" s="229"/>
      <c r="P790" s="86"/>
      <c r="Q790" s="465"/>
      <c r="R790" s="12"/>
      <c r="S790" s="12"/>
      <c r="T790" s="468"/>
      <c r="U790" s="468"/>
      <c r="V790" s="468"/>
      <c r="W790" s="468"/>
      <c r="X790" s="468"/>
      <c r="Y790" s="468"/>
      <c r="Z790" s="468"/>
      <c r="AA790" s="468"/>
      <c r="AB790" s="468"/>
      <c r="AC790" s="468"/>
      <c r="AD790" s="468"/>
      <c r="AE790" s="468"/>
      <c r="AF790" s="468"/>
      <c r="AG790" s="468"/>
      <c r="AH790" s="468"/>
      <c r="AI790" s="468"/>
      <c r="AJ790" s="468"/>
      <c r="AK790" s="468"/>
      <c r="AL790" s="468"/>
      <c r="AM790" s="468"/>
      <c r="AN790" s="468"/>
      <c r="AO790" s="468"/>
      <c r="AP790" s="468"/>
    </row>
    <row r="791">
      <c r="A791" s="458"/>
      <c r="B791" s="697"/>
      <c r="C791" s="698"/>
      <c r="D791" s="468"/>
      <c r="E791" s="468"/>
      <c r="F791" s="468"/>
      <c r="G791" s="462"/>
      <c r="H791" s="462"/>
      <c r="I791" s="462"/>
      <c r="J791" s="462"/>
      <c r="K791" s="462"/>
      <c r="L791" s="462"/>
      <c r="M791" s="462"/>
      <c r="N791" s="462"/>
      <c r="O791" s="229"/>
      <c r="P791" s="86"/>
      <c r="Q791" s="465"/>
      <c r="R791" s="12"/>
      <c r="S791" s="12"/>
      <c r="T791" s="468"/>
      <c r="U791" s="468"/>
      <c r="V791" s="468"/>
      <c r="W791" s="468"/>
      <c r="X791" s="468"/>
      <c r="Y791" s="468"/>
      <c r="Z791" s="468"/>
      <c r="AA791" s="468"/>
      <c r="AB791" s="468"/>
      <c r="AC791" s="468"/>
      <c r="AD791" s="468"/>
      <c r="AE791" s="468"/>
      <c r="AF791" s="468"/>
      <c r="AG791" s="468"/>
      <c r="AH791" s="468"/>
      <c r="AI791" s="468"/>
      <c r="AJ791" s="468"/>
      <c r="AK791" s="468"/>
      <c r="AL791" s="468"/>
      <c r="AM791" s="468"/>
      <c r="AN791" s="468"/>
      <c r="AO791" s="468"/>
      <c r="AP791" s="468"/>
    </row>
    <row r="792">
      <c r="A792" s="458"/>
      <c r="B792" s="697"/>
      <c r="C792" s="698"/>
      <c r="D792" s="468"/>
      <c r="E792" s="468"/>
      <c r="F792" s="468"/>
      <c r="G792" s="462"/>
      <c r="H792" s="462"/>
      <c r="I792" s="462"/>
      <c r="J792" s="462"/>
      <c r="K792" s="462"/>
      <c r="L792" s="462"/>
      <c r="M792" s="462"/>
      <c r="N792" s="462"/>
      <c r="O792" s="229"/>
      <c r="P792" s="86"/>
      <c r="Q792" s="465"/>
      <c r="R792" s="12"/>
      <c r="S792" s="12"/>
      <c r="T792" s="468"/>
      <c r="U792" s="468"/>
      <c r="V792" s="468"/>
      <c r="W792" s="468"/>
      <c r="X792" s="468"/>
      <c r="Y792" s="468"/>
      <c r="Z792" s="468"/>
      <c r="AA792" s="468"/>
      <c r="AB792" s="468"/>
      <c r="AC792" s="468"/>
      <c r="AD792" s="468"/>
      <c r="AE792" s="468"/>
      <c r="AF792" s="468"/>
      <c r="AG792" s="468"/>
      <c r="AH792" s="468"/>
      <c r="AI792" s="468"/>
      <c r="AJ792" s="468"/>
      <c r="AK792" s="468"/>
      <c r="AL792" s="468"/>
      <c r="AM792" s="468"/>
      <c r="AN792" s="468"/>
      <c r="AO792" s="468"/>
      <c r="AP792" s="468"/>
    </row>
    <row r="793">
      <c r="A793" s="458"/>
      <c r="B793" s="697"/>
      <c r="C793" s="698"/>
      <c r="D793" s="468"/>
      <c r="E793" s="468"/>
      <c r="F793" s="468"/>
      <c r="G793" s="462"/>
      <c r="H793" s="462"/>
      <c r="I793" s="462"/>
      <c r="J793" s="462"/>
      <c r="K793" s="462"/>
      <c r="L793" s="462"/>
      <c r="M793" s="462"/>
      <c r="N793" s="462"/>
      <c r="O793" s="229"/>
      <c r="P793" s="86"/>
      <c r="Q793" s="465"/>
      <c r="R793" s="12"/>
      <c r="S793" s="12"/>
      <c r="T793" s="468"/>
      <c r="U793" s="468"/>
      <c r="V793" s="468"/>
      <c r="W793" s="468"/>
      <c r="X793" s="468"/>
      <c r="Y793" s="468"/>
      <c r="Z793" s="468"/>
      <c r="AA793" s="468"/>
      <c r="AB793" s="468"/>
      <c r="AC793" s="468"/>
      <c r="AD793" s="468"/>
      <c r="AE793" s="468"/>
      <c r="AF793" s="468"/>
      <c r="AG793" s="468"/>
      <c r="AH793" s="468"/>
      <c r="AI793" s="468"/>
      <c r="AJ793" s="468"/>
      <c r="AK793" s="468"/>
      <c r="AL793" s="468"/>
      <c r="AM793" s="468"/>
      <c r="AN793" s="468"/>
      <c r="AO793" s="468"/>
      <c r="AP793" s="468"/>
    </row>
    <row r="794">
      <c r="A794" s="458"/>
      <c r="B794" s="697"/>
      <c r="C794" s="698"/>
      <c r="D794" s="468"/>
      <c r="E794" s="468"/>
      <c r="F794" s="468"/>
      <c r="G794" s="462"/>
      <c r="H794" s="462"/>
      <c r="I794" s="462"/>
      <c r="J794" s="462"/>
      <c r="K794" s="462"/>
      <c r="L794" s="462"/>
      <c r="M794" s="462"/>
      <c r="N794" s="462"/>
      <c r="O794" s="229"/>
      <c r="P794" s="86"/>
      <c r="Q794" s="465"/>
      <c r="R794" s="12"/>
      <c r="S794" s="12"/>
      <c r="T794" s="468"/>
      <c r="U794" s="468"/>
      <c r="V794" s="468"/>
      <c r="W794" s="468"/>
      <c r="X794" s="468"/>
      <c r="Y794" s="468"/>
      <c r="Z794" s="468"/>
      <c r="AA794" s="468"/>
      <c r="AB794" s="468"/>
      <c r="AC794" s="468"/>
      <c r="AD794" s="468"/>
      <c r="AE794" s="468"/>
      <c r="AF794" s="468"/>
      <c r="AG794" s="468"/>
      <c r="AH794" s="468"/>
      <c r="AI794" s="468"/>
      <c r="AJ794" s="468"/>
      <c r="AK794" s="468"/>
      <c r="AL794" s="468"/>
      <c r="AM794" s="468"/>
      <c r="AN794" s="468"/>
      <c r="AO794" s="468"/>
      <c r="AP794" s="468"/>
    </row>
    <row r="795">
      <c r="A795" s="458"/>
      <c r="B795" s="697"/>
      <c r="C795" s="698"/>
      <c r="D795" s="468"/>
      <c r="E795" s="468"/>
      <c r="F795" s="468"/>
      <c r="G795" s="462"/>
      <c r="H795" s="462"/>
      <c r="I795" s="462"/>
      <c r="J795" s="462"/>
      <c r="K795" s="462"/>
      <c r="L795" s="462"/>
      <c r="M795" s="462"/>
      <c r="N795" s="462"/>
      <c r="O795" s="229"/>
      <c r="P795" s="86"/>
      <c r="Q795" s="465"/>
      <c r="R795" s="12"/>
      <c r="S795" s="12"/>
      <c r="T795" s="468"/>
      <c r="U795" s="468"/>
      <c r="V795" s="468"/>
      <c r="W795" s="468"/>
      <c r="X795" s="468"/>
      <c r="Y795" s="468"/>
      <c r="Z795" s="468"/>
      <c r="AA795" s="468"/>
      <c r="AB795" s="468"/>
      <c r="AC795" s="468"/>
      <c r="AD795" s="468"/>
      <c r="AE795" s="468"/>
      <c r="AF795" s="468"/>
      <c r="AG795" s="468"/>
      <c r="AH795" s="468"/>
      <c r="AI795" s="468"/>
      <c r="AJ795" s="468"/>
      <c r="AK795" s="468"/>
      <c r="AL795" s="468"/>
      <c r="AM795" s="468"/>
      <c r="AN795" s="468"/>
      <c r="AO795" s="468"/>
      <c r="AP795" s="468"/>
    </row>
    <row r="796">
      <c r="A796" s="458"/>
      <c r="B796" s="697"/>
      <c r="C796" s="698"/>
      <c r="D796" s="468"/>
      <c r="E796" s="468"/>
      <c r="F796" s="468"/>
      <c r="G796" s="462"/>
      <c r="H796" s="462"/>
      <c r="I796" s="462"/>
      <c r="J796" s="462"/>
      <c r="K796" s="462"/>
      <c r="L796" s="462"/>
      <c r="M796" s="462"/>
      <c r="N796" s="462"/>
      <c r="O796" s="229"/>
      <c r="P796" s="86"/>
      <c r="Q796" s="465"/>
      <c r="R796" s="12"/>
      <c r="S796" s="12"/>
      <c r="T796" s="468"/>
      <c r="U796" s="468"/>
      <c r="V796" s="468"/>
      <c r="W796" s="468"/>
      <c r="X796" s="468"/>
      <c r="Y796" s="468"/>
      <c r="Z796" s="468"/>
      <c r="AA796" s="468"/>
      <c r="AB796" s="468"/>
      <c r="AC796" s="468"/>
      <c r="AD796" s="468"/>
      <c r="AE796" s="468"/>
      <c r="AF796" s="468"/>
      <c r="AG796" s="468"/>
      <c r="AH796" s="468"/>
      <c r="AI796" s="468"/>
      <c r="AJ796" s="468"/>
      <c r="AK796" s="468"/>
      <c r="AL796" s="468"/>
      <c r="AM796" s="468"/>
      <c r="AN796" s="468"/>
      <c r="AO796" s="468"/>
      <c r="AP796" s="468"/>
    </row>
    <row r="797">
      <c r="A797" s="458"/>
      <c r="B797" s="697"/>
      <c r="C797" s="698"/>
      <c r="D797" s="468"/>
      <c r="E797" s="468"/>
      <c r="F797" s="468"/>
      <c r="G797" s="462"/>
      <c r="H797" s="462"/>
      <c r="I797" s="462"/>
      <c r="J797" s="462"/>
      <c r="K797" s="462"/>
      <c r="L797" s="462"/>
      <c r="M797" s="462"/>
      <c r="N797" s="462"/>
      <c r="O797" s="229"/>
      <c r="P797" s="86"/>
      <c r="Q797" s="465"/>
      <c r="R797" s="12"/>
      <c r="S797" s="12"/>
      <c r="T797" s="468"/>
      <c r="U797" s="468"/>
      <c r="V797" s="468"/>
      <c r="W797" s="468"/>
      <c r="X797" s="468"/>
      <c r="Y797" s="468"/>
      <c r="Z797" s="468"/>
      <c r="AA797" s="468"/>
      <c r="AB797" s="468"/>
      <c r="AC797" s="468"/>
      <c r="AD797" s="468"/>
      <c r="AE797" s="468"/>
      <c r="AF797" s="468"/>
      <c r="AG797" s="468"/>
      <c r="AH797" s="468"/>
      <c r="AI797" s="468"/>
      <c r="AJ797" s="468"/>
      <c r="AK797" s="468"/>
      <c r="AL797" s="468"/>
      <c r="AM797" s="468"/>
      <c r="AN797" s="468"/>
      <c r="AO797" s="468"/>
      <c r="AP797" s="468"/>
    </row>
    <row r="798">
      <c r="A798" s="458"/>
      <c r="B798" s="697"/>
      <c r="C798" s="698"/>
      <c r="D798" s="468"/>
      <c r="E798" s="468"/>
      <c r="F798" s="468"/>
      <c r="G798" s="462"/>
      <c r="H798" s="462"/>
      <c r="I798" s="462"/>
      <c r="J798" s="462"/>
      <c r="K798" s="462"/>
      <c r="L798" s="462"/>
      <c r="M798" s="462"/>
      <c r="N798" s="462"/>
      <c r="O798" s="229"/>
      <c r="P798" s="86"/>
      <c r="Q798" s="465"/>
      <c r="R798" s="12"/>
      <c r="S798" s="12"/>
      <c r="T798" s="468"/>
      <c r="U798" s="468"/>
      <c r="V798" s="468"/>
      <c r="W798" s="468"/>
      <c r="X798" s="468"/>
      <c r="Y798" s="468"/>
      <c r="Z798" s="468"/>
      <c r="AA798" s="468"/>
      <c r="AB798" s="468"/>
      <c r="AC798" s="468"/>
      <c r="AD798" s="468"/>
      <c r="AE798" s="468"/>
      <c r="AF798" s="468"/>
      <c r="AG798" s="468"/>
      <c r="AH798" s="468"/>
      <c r="AI798" s="468"/>
      <c r="AJ798" s="468"/>
      <c r="AK798" s="468"/>
      <c r="AL798" s="468"/>
      <c r="AM798" s="468"/>
      <c r="AN798" s="468"/>
      <c r="AO798" s="468"/>
      <c r="AP798" s="468"/>
    </row>
    <row r="799">
      <c r="A799" s="458"/>
      <c r="B799" s="697"/>
      <c r="C799" s="698"/>
      <c r="D799" s="468"/>
      <c r="E799" s="468"/>
      <c r="F799" s="468"/>
      <c r="G799" s="462"/>
      <c r="H799" s="462"/>
      <c r="I799" s="462"/>
      <c r="J799" s="462"/>
      <c r="K799" s="462"/>
      <c r="L799" s="462"/>
      <c r="M799" s="462"/>
      <c r="N799" s="462"/>
      <c r="O799" s="229"/>
      <c r="P799" s="86"/>
      <c r="Q799" s="465"/>
      <c r="R799" s="12"/>
      <c r="S799" s="12"/>
      <c r="T799" s="468"/>
      <c r="U799" s="468"/>
      <c r="V799" s="468"/>
      <c r="W799" s="468"/>
      <c r="X799" s="468"/>
      <c r="Y799" s="468"/>
      <c r="Z799" s="468"/>
      <c r="AA799" s="468"/>
      <c r="AB799" s="468"/>
      <c r="AC799" s="468"/>
      <c r="AD799" s="468"/>
      <c r="AE799" s="468"/>
      <c r="AF799" s="468"/>
      <c r="AG799" s="468"/>
      <c r="AH799" s="468"/>
      <c r="AI799" s="468"/>
      <c r="AJ799" s="468"/>
      <c r="AK799" s="468"/>
      <c r="AL799" s="468"/>
      <c r="AM799" s="468"/>
      <c r="AN799" s="468"/>
      <c r="AO799" s="468"/>
      <c r="AP799" s="468"/>
    </row>
    <row r="800">
      <c r="A800" s="458"/>
      <c r="B800" s="697"/>
      <c r="C800" s="698"/>
      <c r="D800" s="468"/>
      <c r="E800" s="468"/>
      <c r="F800" s="468"/>
      <c r="G800" s="462"/>
      <c r="H800" s="462"/>
      <c r="I800" s="462"/>
      <c r="J800" s="462"/>
      <c r="K800" s="462"/>
      <c r="L800" s="462"/>
      <c r="M800" s="462"/>
      <c r="N800" s="462"/>
      <c r="O800" s="229"/>
      <c r="P800" s="86"/>
      <c r="Q800" s="465"/>
      <c r="R800" s="12"/>
      <c r="S800" s="12"/>
      <c r="T800" s="468"/>
      <c r="U800" s="468"/>
      <c r="V800" s="468"/>
      <c r="W800" s="468"/>
      <c r="X800" s="468"/>
      <c r="Y800" s="468"/>
      <c r="Z800" s="468"/>
      <c r="AA800" s="468"/>
      <c r="AB800" s="468"/>
      <c r="AC800" s="468"/>
      <c r="AD800" s="468"/>
      <c r="AE800" s="468"/>
      <c r="AF800" s="468"/>
      <c r="AG800" s="468"/>
      <c r="AH800" s="468"/>
      <c r="AI800" s="468"/>
      <c r="AJ800" s="468"/>
      <c r="AK800" s="468"/>
      <c r="AL800" s="468"/>
      <c r="AM800" s="468"/>
      <c r="AN800" s="468"/>
      <c r="AO800" s="468"/>
      <c r="AP800" s="468"/>
    </row>
    <row r="801">
      <c r="A801" s="458"/>
      <c r="B801" s="697"/>
      <c r="C801" s="698"/>
      <c r="D801" s="468"/>
      <c r="E801" s="468"/>
      <c r="F801" s="468"/>
      <c r="G801" s="462"/>
      <c r="H801" s="462"/>
      <c r="I801" s="462"/>
      <c r="J801" s="462"/>
      <c r="K801" s="462"/>
      <c r="L801" s="462"/>
      <c r="M801" s="462"/>
      <c r="N801" s="462"/>
      <c r="O801" s="229"/>
      <c r="P801" s="86"/>
      <c r="Q801" s="465"/>
      <c r="R801" s="12"/>
      <c r="S801" s="12"/>
      <c r="T801" s="468"/>
      <c r="U801" s="468"/>
      <c r="V801" s="468"/>
      <c r="W801" s="468"/>
      <c r="X801" s="468"/>
      <c r="Y801" s="468"/>
      <c r="Z801" s="468"/>
      <c r="AA801" s="468"/>
      <c r="AB801" s="468"/>
      <c r="AC801" s="468"/>
      <c r="AD801" s="468"/>
      <c r="AE801" s="468"/>
      <c r="AF801" s="468"/>
      <c r="AG801" s="468"/>
      <c r="AH801" s="468"/>
      <c r="AI801" s="468"/>
      <c r="AJ801" s="468"/>
      <c r="AK801" s="468"/>
      <c r="AL801" s="468"/>
      <c r="AM801" s="468"/>
      <c r="AN801" s="468"/>
      <c r="AO801" s="468"/>
      <c r="AP801" s="468"/>
    </row>
    <row r="802">
      <c r="A802" s="458"/>
      <c r="B802" s="697"/>
      <c r="C802" s="698"/>
      <c r="D802" s="468"/>
      <c r="E802" s="468"/>
      <c r="F802" s="468"/>
      <c r="G802" s="462"/>
      <c r="H802" s="462"/>
      <c r="I802" s="462"/>
      <c r="J802" s="462"/>
      <c r="K802" s="462"/>
      <c r="L802" s="462"/>
      <c r="M802" s="462"/>
      <c r="N802" s="462"/>
      <c r="O802" s="229"/>
      <c r="P802" s="86"/>
      <c r="Q802" s="465"/>
      <c r="R802" s="12"/>
      <c r="S802" s="12"/>
      <c r="T802" s="468"/>
      <c r="U802" s="468"/>
      <c r="V802" s="468"/>
      <c r="W802" s="468"/>
      <c r="X802" s="468"/>
      <c r="Y802" s="468"/>
      <c r="Z802" s="468"/>
      <c r="AA802" s="468"/>
      <c r="AB802" s="468"/>
      <c r="AC802" s="468"/>
      <c r="AD802" s="468"/>
      <c r="AE802" s="468"/>
      <c r="AF802" s="468"/>
      <c r="AG802" s="468"/>
      <c r="AH802" s="468"/>
      <c r="AI802" s="468"/>
      <c r="AJ802" s="468"/>
      <c r="AK802" s="468"/>
      <c r="AL802" s="468"/>
      <c r="AM802" s="468"/>
      <c r="AN802" s="468"/>
      <c r="AO802" s="468"/>
      <c r="AP802" s="468"/>
    </row>
    <row r="803">
      <c r="A803" s="458"/>
      <c r="B803" s="697"/>
      <c r="C803" s="698"/>
      <c r="D803" s="468"/>
      <c r="E803" s="468"/>
      <c r="F803" s="468"/>
      <c r="G803" s="462"/>
      <c r="H803" s="462"/>
      <c r="I803" s="462"/>
      <c r="J803" s="462"/>
      <c r="K803" s="462"/>
      <c r="L803" s="462"/>
      <c r="M803" s="462"/>
      <c r="N803" s="462"/>
      <c r="O803" s="229"/>
      <c r="P803" s="86"/>
      <c r="Q803" s="465"/>
      <c r="R803" s="12"/>
      <c r="S803" s="12"/>
      <c r="T803" s="468"/>
      <c r="U803" s="468"/>
      <c r="V803" s="468"/>
      <c r="W803" s="468"/>
      <c r="X803" s="468"/>
      <c r="Y803" s="468"/>
      <c r="Z803" s="468"/>
      <c r="AA803" s="468"/>
      <c r="AB803" s="468"/>
      <c r="AC803" s="468"/>
      <c r="AD803" s="468"/>
      <c r="AE803" s="468"/>
      <c r="AF803" s="468"/>
      <c r="AG803" s="468"/>
      <c r="AH803" s="468"/>
      <c r="AI803" s="468"/>
      <c r="AJ803" s="468"/>
      <c r="AK803" s="468"/>
      <c r="AL803" s="468"/>
      <c r="AM803" s="468"/>
      <c r="AN803" s="468"/>
      <c r="AO803" s="468"/>
      <c r="AP803" s="468"/>
    </row>
    <row r="804">
      <c r="A804" s="458"/>
      <c r="B804" s="697"/>
      <c r="C804" s="698"/>
      <c r="D804" s="468"/>
      <c r="E804" s="468"/>
      <c r="F804" s="468"/>
      <c r="G804" s="462"/>
      <c r="H804" s="462"/>
      <c r="I804" s="462"/>
      <c r="J804" s="462"/>
      <c r="K804" s="462"/>
      <c r="L804" s="462"/>
      <c r="M804" s="462"/>
      <c r="N804" s="462"/>
      <c r="O804" s="229"/>
      <c r="P804" s="86"/>
      <c r="Q804" s="465"/>
      <c r="R804" s="12"/>
      <c r="S804" s="12"/>
      <c r="T804" s="468"/>
      <c r="U804" s="468"/>
      <c r="V804" s="468"/>
      <c r="W804" s="468"/>
      <c r="X804" s="468"/>
      <c r="Y804" s="468"/>
      <c r="Z804" s="468"/>
      <c r="AA804" s="468"/>
      <c r="AB804" s="468"/>
      <c r="AC804" s="468"/>
      <c r="AD804" s="468"/>
      <c r="AE804" s="468"/>
      <c r="AF804" s="468"/>
      <c r="AG804" s="468"/>
      <c r="AH804" s="468"/>
      <c r="AI804" s="468"/>
      <c r="AJ804" s="468"/>
      <c r="AK804" s="468"/>
      <c r="AL804" s="468"/>
      <c r="AM804" s="468"/>
      <c r="AN804" s="468"/>
      <c r="AO804" s="468"/>
      <c r="AP804" s="468"/>
    </row>
    <row r="805">
      <c r="A805" s="458"/>
      <c r="B805" s="697"/>
      <c r="C805" s="698"/>
      <c r="D805" s="468"/>
      <c r="E805" s="468"/>
      <c r="F805" s="468"/>
      <c r="G805" s="462"/>
      <c r="H805" s="462"/>
      <c r="I805" s="462"/>
      <c r="J805" s="462"/>
      <c r="K805" s="462"/>
      <c r="L805" s="462"/>
      <c r="M805" s="462"/>
      <c r="N805" s="462"/>
      <c r="O805" s="229"/>
      <c r="P805" s="86"/>
      <c r="Q805" s="465"/>
      <c r="R805" s="12"/>
      <c r="S805" s="12"/>
      <c r="T805" s="468"/>
      <c r="U805" s="468"/>
      <c r="V805" s="468"/>
      <c r="W805" s="468"/>
      <c r="X805" s="468"/>
      <c r="Y805" s="468"/>
      <c r="Z805" s="468"/>
      <c r="AA805" s="468"/>
      <c r="AB805" s="468"/>
      <c r="AC805" s="468"/>
      <c r="AD805" s="468"/>
      <c r="AE805" s="468"/>
      <c r="AF805" s="468"/>
      <c r="AG805" s="468"/>
      <c r="AH805" s="468"/>
      <c r="AI805" s="468"/>
      <c r="AJ805" s="468"/>
      <c r="AK805" s="468"/>
      <c r="AL805" s="468"/>
      <c r="AM805" s="468"/>
      <c r="AN805" s="468"/>
      <c r="AO805" s="468"/>
      <c r="AP805" s="468"/>
    </row>
    <row r="806">
      <c r="A806" s="458"/>
      <c r="B806" s="697"/>
      <c r="C806" s="698"/>
      <c r="D806" s="468"/>
      <c r="E806" s="468"/>
      <c r="F806" s="468"/>
      <c r="G806" s="462"/>
      <c r="H806" s="462"/>
      <c r="I806" s="462"/>
      <c r="J806" s="462"/>
      <c r="K806" s="462"/>
      <c r="L806" s="462"/>
      <c r="M806" s="462"/>
      <c r="N806" s="462"/>
      <c r="O806" s="229"/>
      <c r="P806" s="86"/>
      <c r="Q806" s="465"/>
      <c r="R806" s="12"/>
      <c r="S806" s="12"/>
      <c r="T806" s="468"/>
      <c r="U806" s="468"/>
      <c r="V806" s="468"/>
      <c r="W806" s="468"/>
      <c r="X806" s="468"/>
      <c r="Y806" s="468"/>
      <c r="Z806" s="468"/>
      <c r="AA806" s="468"/>
      <c r="AB806" s="468"/>
      <c r="AC806" s="468"/>
      <c r="AD806" s="468"/>
      <c r="AE806" s="468"/>
      <c r="AF806" s="468"/>
      <c r="AG806" s="468"/>
      <c r="AH806" s="468"/>
      <c r="AI806" s="468"/>
      <c r="AJ806" s="468"/>
      <c r="AK806" s="468"/>
      <c r="AL806" s="468"/>
      <c r="AM806" s="468"/>
      <c r="AN806" s="468"/>
      <c r="AO806" s="468"/>
      <c r="AP806" s="468"/>
    </row>
    <row r="807">
      <c r="A807" s="458"/>
      <c r="B807" s="697"/>
      <c r="C807" s="698"/>
      <c r="D807" s="468"/>
      <c r="E807" s="468"/>
      <c r="F807" s="468"/>
      <c r="G807" s="462"/>
      <c r="H807" s="462"/>
      <c r="I807" s="462"/>
      <c r="J807" s="462"/>
      <c r="K807" s="462"/>
      <c r="L807" s="462"/>
      <c r="M807" s="462"/>
      <c r="N807" s="462"/>
      <c r="O807" s="229"/>
      <c r="P807" s="86"/>
      <c r="Q807" s="465"/>
      <c r="R807" s="12"/>
      <c r="S807" s="12"/>
      <c r="T807" s="468"/>
      <c r="U807" s="468"/>
      <c r="V807" s="468"/>
      <c r="W807" s="468"/>
      <c r="X807" s="468"/>
      <c r="Y807" s="468"/>
      <c r="Z807" s="468"/>
      <c r="AA807" s="468"/>
      <c r="AB807" s="468"/>
      <c r="AC807" s="468"/>
      <c r="AD807" s="468"/>
      <c r="AE807" s="468"/>
      <c r="AF807" s="468"/>
      <c r="AG807" s="468"/>
      <c r="AH807" s="468"/>
      <c r="AI807" s="468"/>
      <c r="AJ807" s="468"/>
      <c r="AK807" s="468"/>
      <c r="AL807" s="468"/>
      <c r="AM807" s="468"/>
      <c r="AN807" s="468"/>
      <c r="AO807" s="468"/>
      <c r="AP807" s="468"/>
    </row>
    <row r="808">
      <c r="A808" s="458"/>
      <c r="B808" s="697"/>
      <c r="C808" s="698"/>
      <c r="D808" s="468"/>
      <c r="E808" s="468"/>
      <c r="F808" s="468"/>
      <c r="G808" s="462"/>
      <c r="H808" s="462"/>
      <c r="I808" s="462"/>
      <c r="J808" s="462"/>
      <c r="K808" s="462"/>
      <c r="L808" s="462"/>
      <c r="M808" s="462"/>
      <c r="N808" s="462"/>
      <c r="O808" s="229"/>
      <c r="P808" s="86"/>
      <c r="Q808" s="465"/>
      <c r="R808" s="12"/>
      <c r="S808" s="12"/>
      <c r="T808" s="468"/>
      <c r="U808" s="468"/>
      <c r="V808" s="468"/>
      <c r="W808" s="468"/>
      <c r="X808" s="468"/>
      <c r="Y808" s="468"/>
      <c r="Z808" s="468"/>
      <c r="AA808" s="468"/>
      <c r="AB808" s="468"/>
      <c r="AC808" s="468"/>
      <c r="AD808" s="468"/>
      <c r="AE808" s="468"/>
      <c r="AF808" s="468"/>
      <c r="AG808" s="468"/>
      <c r="AH808" s="468"/>
      <c r="AI808" s="468"/>
      <c r="AJ808" s="468"/>
      <c r="AK808" s="468"/>
      <c r="AL808" s="468"/>
      <c r="AM808" s="468"/>
      <c r="AN808" s="468"/>
      <c r="AO808" s="468"/>
      <c r="AP808" s="468"/>
    </row>
    <row r="809">
      <c r="A809" s="458"/>
      <c r="B809" s="697"/>
      <c r="C809" s="698"/>
      <c r="D809" s="468"/>
      <c r="E809" s="468"/>
      <c r="F809" s="468"/>
      <c r="G809" s="462"/>
      <c r="H809" s="462"/>
      <c r="I809" s="462"/>
      <c r="J809" s="462"/>
      <c r="K809" s="462"/>
      <c r="L809" s="462"/>
      <c r="M809" s="462"/>
      <c r="N809" s="462"/>
      <c r="O809" s="229"/>
      <c r="P809" s="86"/>
      <c r="Q809" s="465"/>
      <c r="R809" s="12"/>
      <c r="S809" s="12"/>
      <c r="T809" s="468"/>
      <c r="U809" s="468"/>
      <c r="V809" s="468"/>
      <c r="W809" s="468"/>
      <c r="X809" s="468"/>
      <c r="Y809" s="468"/>
      <c r="Z809" s="468"/>
      <c r="AA809" s="468"/>
      <c r="AB809" s="468"/>
      <c r="AC809" s="468"/>
      <c r="AD809" s="468"/>
      <c r="AE809" s="468"/>
      <c r="AF809" s="468"/>
      <c r="AG809" s="468"/>
      <c r="AH809" s="468"/>
      <c r="AI809" s="468"/>
      <c r="AJ809" s="468"/>
      <c r="AK809" s="468"/>
      <c r="AL809" s="468"/>
      <c r="AM809" s="468"/>
      <c r="AN809" s="468"/>
      <c r="AO809" s="468"/>
      <c r="AP809" s="468"/>
    </row>
    <row r="810">
      <c r="A810" s="458"/>
      <c r="B810" s="697"/>
      <c r="C810" s="698"/>
      <c r="D810" s="468"/>
      <c r="E810" s="468"/>
      <c r="F810" s="468"/>
      <c r="G810" s="462"/>
      <c r="H810" s="462"/>
      <c r="I810" s="462"/>
      <c r="J810" s="462"/>
      <c r="K810" s="462"/>
      <c r="L810" s="462"/>
      <c r="M810" s="462"/>
      <c r="N810" s="462"/>
      <c r="O810" s="229"/>
      <c r="P810" s="86"/>
      <c r="Q810" s="465"/>
      <c r="R810" s="12"/>
      <c r="S810" s="12"/>
      <c r="T810" s="468"/>
      <c r="U810" s="468"/>
      <c r="V810" s="468"/>
      <c r="W810" s="468"/>
      <c r="X810" s="468"/>
      <c r="Y810" s="468"/>
      <c r="Z810" s="468"/>
      <c r="AA810" s="468"/>
      <c r="AB810" s="468"/>
      <c r="AC810" s="468"/>
      <c r="AD810" s="468"/>
      <c r="AE810" s="468"/>
      <c r="AF810" s="468"/>
      <c r="AG810" s="468"/>
      <c r="AH810" s="468"/>
      <c r="AI810" s="468"/>
      <c r="AJ810" s="468"/>
      <c r="AK810" s="468"/>
      <c r="AL810" s="468"/>
      <c r="AM810" s="468"/>
      <c r="AN810" s="468"/>
      <c r="AO810" s="468"/>
      <c r="AP810" s="468"/>
    </row>
    <row r="811">
      <c r="A811" s="458"/>
      <c r="B811" s="697"/>
      <c r="C811" s="698"/>
      <c r="D811" s="468"/>
      <c r="E811" s="468"/>
      <c r="F811" s="468"/>
      <c r="G811" s="462"/>
      <c r="H811" s="462"/>
      <c r="I811" s="462"/>
      <c r="J811" s="462"/>
      <c r="K811" s="462"/>
      <c r="L811" s="462"/>
      <c r="M811" s="462"/>
      <c r="N811" s="462"/>
      <c r="O811" s="229"/>
      <c r="P811" s="86"/>
      <c r="Q811" s="465"/>
      <c r="R811" s="12"/>
      <c r="S811" s="12"/>
      <c r="T811" s="468"/>
      <c r="U811" s="468"/>
      <c r="V811" s="468"/>
      <c r="W811" s="468"/>
      <c r="X811" s="468"/>
      <c r="Y811" s="468"/>
      <c r="Z811" s="468"/>
      <c r="AA811" s="468"/>
      <c r="AB811" s="468"/>
      <c r="AC811" s="468"/>
      <c r="AD811" s="468"/>
      <c r="AE811" s="468"/>
      <c r="AF811" s="468"/>
      <c r="AG811" s="468"/>
      <c r="AH811" s="468"/>
      <c r="AI811" s="468"/>
      <c r="AJ811" s="468"/>
      <c r="AK811" s="468"/>
      <c r="AL811" s="468"/>
      <c r="AM811" s="468"/>
      <c r="AN811" s="468"/>
      <c r="AO811" s="468"/>
      <c r="AP811" s="468"/>
    </row>
    <row r="812">
      <c r="A812" s="458"/>
      <c r="B812" s="697"/>
      <c r="C812" s="698"/>
      <c r="D812" s="468"/>
      <c r="E812" s="468"/>
      <c r="F812" s="468"/>
      <c r="G812" s="462"/>
      <c r="H812" s="462"/>
      <c r="I812" s="462"/>
      <c r="J812" s="462"/>
      <c r="K812" s="462"/>
      <c r="L812" s="462"/>
      <c r="M812" s="462"/>
      <c r="N812" s="462"/>
      <c r="O812" s="229"/>
      <c r="P812" s="86"/>
      <c r="Q812" s="465"/>
      <c r="R812" s="12"/>
      <c r="S812" s="12"/>
      <c r="T812" s="468"/>
      <c r="U812" s="468"/>
      <c r="V812" s="468"/>
      <c r="W812" s="468"/>
      <c r="X812" s="468"/>
      <c r="Y812" s="468"/>
      <c r="Z812" s="468"/>
      <c r="AA812" s="468"/>
      <c r="AB812" s="468"/>
      <c r="AC812" s="468"/>
      <c r="AD812" s="468"/>
      <c r="AE812" s="468"/>
      <c r="AF812" s="468"/>
      <c r="AG812" s="468"/>
      <c r="AH812" s="468"/>
      <c r="AI812" s="468"/>
      <c r="AJ812" s="468"/>
      <c r="AK812" s="468"/>
      <c r="AL812" s="468"/>
      <c r="AM812" s="468"/>
      <c r="AN812" s="468"/>
      <c r="AO812" s="468"/>
      <c r="AP812" s="468"/>
    </row>
    <row r="813">
      <c r="A813" s="458"/>
      <c r="B813" s="697"/>
      <c r="C813" s="698"/>
      <c r="D813" s="468"/>
      <c r="E813" s="468"/>
      <c r="F813" s="468"/>
      <c r="G813" s="462"/>
      <c r="H813" s="462"/>
      <c r="I813" s="462"/>
      <c r="J813" s="462"/>
      <c r="K813" s="462"/>
      <c r="L813" s="462"/>
      <c r="M813" s="462"/>
      <c r="N813" s="462"/>
      <c r="O813" s="229"/>
      <c r="P813" s="86"/>
      <c r="Q813" s="465"/>
      <c r="R813" s="12"/>
      <c r="S813" s="12"/>
      <c r="T813" s="468"/>
      <c r="U813" s="468"/>
      <c r="V813" s="468"/>
      <c r="W813" s="468"/>
      <c r="X813" s="468"/>
      <c r="Y813" s="468"/>
      <c r="Z813" s="468"/>
      <c r="AA813" s="468"/>
      <c r="AB813" s="468"/>
      <c r="AC813" s="468"/>
      <c r="AD813" s="468"/>
      <c r="AE813" s="468"/>
      <c r="AF813" s="468"/>
      <c r="AG813" s="468"/>
      <c r="AH813" s="468"/>
      <c r="AI813" s="468"/>
      <c r="AJ813" s="468"/>
      <c r="AK813" s="468"/>
      <c r="AL813" s="468"/>
      <c r="AM813" s="468"/>
      <c r="AN813" s="468"/>
      <c r="AO813" s="468"/>
      <c r="AP813" s="468"/>
    </row>
    <row r="814">
      <c r="A814" s="458"/>
      <c r="B814" s="697"/>
      <c r="C814" s="698"/>
      <c r="D814" s="468"/>
      <c r="E814" s="468"/>
      <c r="F814" s="468"/>
      <c r="G814" s="462"/>
      <c r="H814" s="462"/>
      <c r="I814" s="462"/>
      <c r="J814" s="462"/>
      <c r="K814" s="462"/>
      <c r="L814" s="462"/>
      <c r="M814" s="462"/>
      <c r="N814" s="462"/>
      <c r="O814" s="229"/>
      <c r="P814" s="86"/>
      <c r="Q814" s="465"/>
      <c r="R814" s="12"/>
      <c r="S814" s="12"/>
      <c r="T814" s="468"/>
      <c r="U814" s="468"/>
      <c r="V814" s="468"/>
      <c r="W814" s="468"/>
      <c r="X814" s="468"/>
      <c r="Y814" s="468"/>
      <c r="Z814" s="468"/>
      <c r="AA814" s="468"/>
      <c r="AB814" s="468"/>
      <c r="AC814" s="468"/>
      <c r="AD814" s="468"/>
      <c r="AE814" s="468"/>
      <c r="AF814" s="468"/>
      <c r="AG814" s="468"/>
      <c r="AH814" s="468"/>
      <c r="AI814" s="468"/>
      <c r="AJ814" s="468"/>
      <c r="AK814" s="468"/>
      <c r="AL814" s="468"/>
      <c r="AM814" s="468"/>
      <c r="AN814" s="468"/>
      <c r="AO814" s="468"/>
      <c r="AP814" s="468"/>
    </row>
    <row r="815">
      <c r="A815" s="458"/>
      <c r="B815" s="697"/>
      <c r="C815" s="698"/>
      <c r="D815" s="468"/>
      <c r="E815" s="468"/>
      <c r="F815" s="468"/>
      <c r="G815" s="462"/>
      <c r="H815" s="462"/>
      <c r="I815" s="462"/>
      <c r="J815" s="462"/>
      <c r="K815" s="462"/>
      <c r="L815" s="462"/>
      <c r="M815" s="462"/>
      <c r="N815" s="462"/>
      <c r="O815" s="229"/>
      <c r="P815" s="86"/>
      <c r="Q815" s="465"/>
      <c r="R815" s="12"/>
      <c r="S815" s="12"/>
      <c r="T815" s="468"/>
      <c r="U815" s="468"/>
      <c r="V815" s="468"/>
      <c r="W815" s="468"/>
      <c r="X815" s="468"/>
      <c r="Y815" s="468"/>
      <c r="Z815" s="468"/>
      <c r="AA815" s="468"/>
      <c r="AB815" s="468"/>
      <c r="AC815" s="468"/>
      <c r="AD815" s="468"/>
      <c r="AE815" s="468"/>
      <c r="AF815" s="468"/>
      <c r="AG815" s="468"/>
      <c r="AH815" s="468"/>
      <c r="AI815" s="468"/>
      <c r="AJ815" s="468"/>
      <c r="AK815" s="468"/>
      <c r="AL815" s="468"/>
      <c r="AM815" s="468"/>
      <c r="AN815" s="468"/>
      <c r="AO815" s="468"/>
      <c r="AP815" s="468"/>
    </row>
    <row r="816">
      <c r="A816" s="458"/>
      <c r="B816" s="697"/>
      <c r="C816" s="698"/>
      <c r="D816" s="468"/>
      <c r="E816" s="468"/>
      <c r="F816" s="468"/>
      <c r="G816" s="462"/>
      <c r="H816" s="462"/>
      <c r="I816" s="462"/>
      <c r="J816" s="462"/>
      <c r="K816" s="462"/>
      <c r="L816" s="462"/>
      <c r="M816" s="462"/>
      <c r="N816" s="462"/>
      <c r="O816" s="229"/>
      <c r="P816" s="86"/>
      <c r="Q816" s="465"/>
      <c r="R816" s="12"/>
      <c r="S816" s="12"/>
      <c r="T816" s="468"/>
      <c r="U816" s="468"/>
      <c r="V816" s="468"/>
      <c r="W816" s="468"/>
      <c r="X816" s="468"/>
      <c r="Y816" s="468"/>
      <c r="Z816" s="468"/>
      <c r="AA816" s="468"/>
      <c r="AB816" s="468"/>
      <c r="AC816" s="468"/>
      <c r="AD816" s="468"/>
      <c r="AE816" s="468"/>
      <c r="AF816" s="468"/>
      <c r="AG816" s="468"/>
      <c r="AH816" s="468"/>
      <c r="AI816" s="468"/>
      <c r="AJ816" s="468"/>
      <c r="AK816" s="468"/>
      <c r="AL816" s="468"/>
      <c r="AM816" s="468"/>
      <c r="AN816" s="468"/>
      <c r="AO816" s="468"/>
      <c r="AP816" s="468"/>
    </row>
    <row r="817">
      <c r="A817" s="458"/>
      <c r="B817" s="697"/>
      <c r="C817" s="698"/>
      <c r="D817" s="468"/>
      <c r="E817" s="468"/>
      <c r="F817" s="468"/>
      <c r="G817" s="462"/>
      <c r="H817" s="462"/>
      <c r="I817" s="462"/>
      <c r="J817" s="462"/>
      <c r="K817" s="462"/>
      <c r="L817" s="462"/>
      <c r="M817" s="462"/>
      <c r="N817" s="462"/>
      <c r="O817" s="229"/>
      <c r="P817" s="86"/>
      <c r="Q817" s="465"/>
      <c r="R817" s="12"/>
      <c r="S817" s="12"/>
      <c r="T817" s="468"/>
      <c r="U817" s="468"/>
      <c r="V817" s="468"/>
      <c r="W817" s="468"/>
      <c r="X817" s="468"/>
      <c r="Y817" s="468"/>
      <c r="Z817" s="468"/>
      <c r="AA817" s="468"/>
      <c r="AB817" s="468"/>
      <c r="AC817" s="468"/>
      <c r="AD817" s="468"/>
      <c r="AE817" s="468"/>
      <c r="AF817" s="468"/>
      <c r="AG817" s="468"/>
      <c r="AH817" s="468"/>
      <c r="AI817" s="468"/>
      <c r="AJ817" s="468"/>
      <c r="AK817" s="468"/>
      <c r="AL817" s="468"/>
      <c r="AM817" s="468"/>
      <c r="AN817" s="468"/>
      <c r="AO817" s="468"/>
      <c r="AP817" s="468"/>
    </row>
    <row r="818">
      <c r="A818" s="458"/>
      <c r="B818" s="697"/>
      <c r="C818" s="698"/>
      <c r="D818" s="468"/>
      <c r="E818" s="468"/>
      <c r="F818" s="468"/>
      <c r="G818" s="462"/>
      <c r="H818" s="462"/>
      <c r="I818" s="462"/>
      <c r="J818" s="462"/>
      <c r="K818" s="462"/>
      <c r="L818" s="462"/>
      <c r="M818" s="462"/>
      <c r="N818" s="462"/>
      <c r="O818" s="229"/>
      <c r="P818" s="86"/>
      <c r="Q818" s="465"/>
      <c r="R818" s="12"/>
      <c r="S818" s="12"/>
      <c r="T818" s="468"/>
      <c r="U818" s="468"/>
      <c r="V818" s="468"/>
      <c r="W818" s="468"/>
      <c r="X818" s="468"/>
      <c r="Y818" s="468"/>
      <c r="Z818" s="468"/>
      <c r="AA818" s="468"/>
      <c r="AB818" s="468"/>
      <c r="AC818" s="468"/>
      <c r="AD818" s="468"/>
      <c r="AE818" s="468"/>
      <c r="AF818" s="468"/>
      <c r="AG818" s="468"/>
      <c r="AH818" s="468"/>
      <c r="AI818" s="468"/>
      <c r="AJ818" s="468"/>
      <c r="AK818" s="468"/>
      <c r="AL818" s="468"/>
      <c r="AM818" s="468"/>
      <c r="AN818" s="468"/>
      <c r="AO818" s="468"/>
      <c r="AP818" s="468"/>
    </row>
    <row r="819">
      <c r="A819" s="458"/>
      <c r="B819" s="697"/>
      <c r="C819" s="698"/>
      <c r="D819" s="468"/>
      <c r="E819" s="468"/>
      <c r="F819" s="468"/>
      <c r="G819" s="462"/>
      <c r="H819" s="462"/>
      <c r="I819" s="462"/>
      <c r="J819" s="462"/>
      <c r="K819" s="462"/>
      <c r="L819" s="462"/>
      <c r="M819" s="462"/>
      <c r="N819" s="462"/>
      <c r="O819" s="229"/>
      <c r="P819" s="86"/>
      <c r="Q819" s="465"/>
      <c r="R819" s="12"/>
      <c r="S819" s="12"/>
      <c r="T819" s="468"/>
      <c r="U819" s="468"/>
      <c r="V819" s="468"/>
      <c r="W819" s="468"/>
      <c r="X819" s="468"/>
      <c r="Y819" s="468"/>
      <c r="Z819" s="468"/>
      <c r="AA819" s="468"/>
      <c r="AB819" s="468"/>
      <c r="AC819" s="468"/>
      <c r="AD819" s="468"/>
      <c r="AE819" s="468"/>
      <c r="AF819" s="468"/>
      <c r="AG819" s="468"/>
      <c r="AH819" s="468"/>
      <c r="AI819" s="468"/>
      <c r="AJ819" s="468"/>
      <c r="AK819" s="468"/>
      <c r="AL819" s="468"/>
      <c r="AM819" s="468"/>
      <c r="AN819" s="468"/>
      <c r="AO819" s="468"/>
      <c r="AP819" s="468"/>
    </row>
    <row r="820">
      <c r="A820" s="458"/>
      <c r="B820" s="697"/>
      <c r="C820" s="698"/>
      <c r="D820" s="468"/>
      <c r="E820" s="468"/>
      <c r="F820" s="468"/>
      <c r="G820" s="462"/>
      <c r="H820" s="462"/>
      <c r="I820" s="462"/>
      <c r="J820" s="462"/>
      <c r="K820" s="462"/>
      <c r="L820" s="462"/>
      <c r="M820" s="462"/>
      <c r="N820" s="462"/>
      <c r="O820" s="229"/>
      <c r="P820" s="86"/>
      <c r="Q820" s="465"/>
      <c r="R820" s="12"/>
      <c r="S820" s="12"/>
      <c r="T820" s="468"/>
      <c r="U820" s="468"/>
      <c r="V820" s="468"/>
      <c r="W820" s="468"/>
      <c r="X820" s="468"/>
      <c r="Y820" s="468"/>
      <c r="Z820" s="468"/>
      <c r="AA820" s="468"/>
      <c r="AB820" s="468"/>
      <c r="AC820" s="468"/>
      <c r="AD820" s="468"/>
      <c r="AE820" s="468"/>
      <c r="AF820" s="468"/>
      <c r="AG820" s="468"/>
      <c r="AH820" s="468"/>
      <c r="AI820" s="468"/>
      <c r="AJ820" s="468"/>
      <c r="AK820" s="468"/>
      <c r="AL820" s="468"/>
      <c r="AM820" s="468"/>
      <c r="AN820" s="468"/>
      <c r="AO820" s="468"/>
      <c r="AP820" s="468"/>
    </row>
    <row r="821">
      <c r="A821" s="458"/>
      <c r="B821" s="697"/>
      <c r="C821" s="698"/>
      <c r="D821" s="468"/>
      <c r="E821" s="468"/>
      <c r="F821" s="468"/>
      <c r="G821" s="462"/>
      <c r="H821" s="462"/>
      <c r="I821" s="462"/>
      <c r="J821" s="462"/>
      <c r="K821" s="462"/>
      <c r="L821" s="462"/>
      <c r="M821" s="462"/>
      <c r="N821" s="462"/>
      <c r="O821" s="229"/>
      <c r="P821" s="86"/>
      <c r="Q821" s="465"/>
      <c r="R821" s="12"/>
      <c r="S821" s="12"/>
      <c r="T821" s="468"/>
      <c r="U821" s="468"/>
      <c r="V821" s="468"/>
      <c r="W821" s="468"/>
      <c r="X821" s="468"/>
      <c r="Y821" s="468"/>
      <c r="Z821" s="468"/>
      <c r="AA821" s="468"/>
      <c r="AB821" s="468"/>
      <c r="AC821" s="468"/>
      <c r="AD821" s="468"/>
      <c r="AE821" s="468"/>
      <c r="AF821" s="468"/>
      <c r="AG821" s="468"/>
      <c r="AH821" s="468"/>
      <c r="AI821" s="468"/>
      <c r="AJ821" s="468"/>
      <c r="AK821" s="468"/>
      <c r="AL821" s="468"/>
      <c r="AM821" s="468"/>
      <c r="AN821" s="468"/>
      <c r="AO821" s="468"/>
      <c r="AP821" s="468"/>
    </row>
    <row r="822">
      <c r="A822" s="458"/>
      <c r="B822" s="697"/>
      <c r="C822" s="698"/>
      <c r="D822" s="468"/>
      <c r="E822" s="468"/>
      <c r="F822" s="468"/>
      <c r="G822" s="462"/>
      <c r="H822" s="462"/>
      <c r="I822" s="462"/>
      <c r="J822" s="462"/>
      <c r="K822" s="462"/>
      <c r="L822" s="462"/>
      <c r="M822" s="462"/>
      <c r="N822" s="462"/>
      <c r="O822" s="229"/>
      <c r="P822" s="86"/>
      <c r="Q822" s="465"/>
      <c r="R822" s="12"/>
      <c r="S822" s="12"/>
      <c r="T822" s="468"/>
      <c r="U822" s="468"/>
      <c r="V822" s="468"/>
      <c r="W822" s="468"/>
      <c r="X822" s="468"/>
      <c r="Y822" s="468"/>
      <c r="Z822" s="468"/>
      <c r="AA822" s="468"/>
      <c r="AB822" s="468"/>
      <c r="AC822" s="468"/>
      <c r="AD822" s="468"/>
      <c r="AE822" s="468"/>
      <c r="AF822" s="468"/>
      <c r="AG822" s="468"/>
      <c r="AH822" s="468"/>
      <c r="AI822" s="468"/>
      <c r="AJ822" s="468"/>
      <c r="AK822" s="468"/>
      <c r="AL822" s="468"/>
      <c r="AM822" s="468"/>
      <c r="AN822" s="468"/>
      <c r="AO822" s="468"/>
      <c r="AP822" s="468"/>
    </row>
    <row r="823">
      <c r="A823" s="458"/>
      <c r="B823" s="697"/>
      <c r="C823" s="698"/>
      <c r="D823" s="468"/>
      <c r="E823" s="468"/>
      <c r="F823" s="468"/>
      <c r="G823" s="462"/>
      <c r="H823" s="462"/>
      <c r="I823" s="462"/>
      <c r="J823" s="462"/>
      <c r="K823" s="462"/>
      <c r="L823" s="462"/>
      <c r="M823" s="462"/>
      <c r="N823" s="462"/>
      <c r="O823" s="229"/>
      <c r="P823" s="86"/>
      <c r="Q823" s="465"/>
      <c r="R823" s="12"/>
      <c r="S823" s="12"/>
      <c r="T823" s="468"/>
      <c r="U823" s="468"/>
      <c r="V823" s="468"/>
      <c r="W823" s="468"/>
      <c r="X823" s="468"/>
      <c r="Y823" s="468"/>
      <c r="Z823" s="468"/>
      <c r="AA823" s="468"/>
      <c r="AB823" s="468"/>
      <c r="AC823" s="468"/>
      <c r="AD823" s="468"/>
      <c r="AE823" s="468"/>
      <c r="AF823" s="468"/>
      <c r="AG823" s="468"/>
      <c r="AH823" s="468"/>
      <c r="AI823" s="468"/>
      <c r="AJ823" s="468"/>
      <c r="AK823" s="468"/>
      <c r="AL823" s="468"/>
      <c r="AM823" s="468"/>
      <c r="AN823" s="468"/>
      <c r="AO823" s="468"/>
      <c r="AP823" s="468"/>
    </row>
    <row r="824">
      <c r="A824" s="458"/>
      <c r="B824" s="697"/>
      <c r="C824" s="698"/>
      <c r="D824" s="468"/>
      <c r="E824" s="468"/>
      <c r="F824" s="468"/>
      <c r="G824" s="462"/>
      <c r="H824" s="462"/>
      <c r="I824" s="462"/>
      <c r="J824" s="462"/>
      <c r="K824" s="462"/>
      <c r="L824" s="462"/>
      <c r="M824" s="462"/>
      <c r="N824" s="462"/>
      <c r="O824" s="229"/>
      <c r="P824" s="86"/>
      <c r="Q824" s="465"/>
      <c r="R824" s="12"/>
      <c r="S824" s="12"/>
      <c r="T824" s="468"/>
      <c r="U824" s="468"/>
      <c r="V824" s="468"/>
      <c r="W824" s="468"/>
      <c r="X824" s="468"/>
      <c r="Y824" s="468"/>
      <c r="Z824" s="468"/>
      <c r="AA824" s="468"/>
      <c r="AB824" s="468"/>
      <c r="AC824" s="468"/>
      <c r="AD824" s="468"/>
      <c r="AE824" s="468"/>
      <c r="AF824" s="468"/>
      <c r="AG824" s="468"/>
      <c r="AH824" s="468"/>
      <c r="AI824" s="468"/>
      <c r="AJ824" s="468"/>
      <c r="AK824" s="468"/>
      <c r="AL824" s="468"/>
      <c r="AM824" s="468"/>
      <c r="AN824" s="468"/>
      <c r="AO824" s="468"/>
      <c r="AP824" s="468"/>
    </row>
    <row r="825">
      <c r="A825" s="458"/>
      <c r="B825" s="697"/>
      <c r="C825" s="698"/>
      <c r="D825" s="468"/>
      <c r="E825" s="468"/>
      <c r="F825" s="468"/>
      <c r="G825" s="462"/>
      <c r="H825" s="462"/>
      <c r="I825" s="462"/>
      <c r="J825" s="462"/>
      <c r="K825" s="462"/>
      <c r="L825" s="462"/>
      <c r="M825" s="462"/>
      <c r="N825" s="462"/>
      <c r="O825" s="229"/>
      <c r="P825" s="86"/>
      <c r="Q825" s="465"/>
      <c r="R825" s="12"/>
      <c r="S825" s="12"/>
      <c r="T825" s="468"/>
      <c r="U825" s="468"/>
      <c r="V825" s="468"/>
      <c r="W825" s="468"/>
      <c r="X825" s="468"/>
      <c r="Y825" s="468"/>
      <c r="Z825" s="468"/>
      <c r="AA825" s="468"/>
      <c r="AB825" s="468"/>
      <c r="AC825" s="468"/>
      <c r="AD825" s="468"/>
      <c r="AE825" s="468"/>
      <c r="AF825" s="468"/>
      <c r="AG825" s="468"/>
      <c r="AH825" s="468"/>
      <c r="AI825" s="468"/>
      <c r="AJ825" s="468"/>
      <c r="AK825" s="468"/>
      <c r="AL825" s="468"/>
      <c r="AM825" s="468"/>
      <c r="AN825" s="468"/>
      <c r="AO825" s="468"/>
      <c r="AP825" s="468"/>
    </row>
    <row r="826">
      <c r="A826" s="458"/>
      <c r="B826" s="697"/>
      <c r="C826" s="698"/>
      <c r="D826" s="468"/>
      <c r="E826" s="468"/>
      <c r="F826" s="468"/>
      <c r="G826" s="462"/>
      <c r="H826" s="462"/>
      <c r="I826" s="462"/>
      <c r="J826" s="462"/>
      <c r="K826" s="462"/>
      <c r="L826" s="462"/>
      <c r="M826" s="462"/>
      <c r="N826" s="462"/>
      <c r="O826" s="229"/>
      <c r="P826" s="86"/>
      <c r="Q826" s="465"/>
      <c r="R826" s="12"/>
      <c r="S826" s="12"/>
      <c r="T826" s="468"/>
      <c r="U826" s="468"/>
      <c r="V826" s="468"/>
      <c r="W826" s="468"/>
      <c r="X826" s="468"/>
      <c r="Y826" s="468"/>
      <c r="Z826" s="468"/>
      <c r="AA826" s="468"/>
      <c r="AB826" s="468"/>
      <c r="AC826" s="468"/>
      <c r="AD826" s="468"/>
      <c r="AE826" s="468"/>
      <c r="AF826" s="468"/>
      <c r="AG826" s="468"/>
      <c r="AH826" s="468"/>
      <c r="AI826" s="468"/>
      <c r="AJ826" s="468"/>
      <c r="AK826" s="468"/>
      <c r="AL826" s="468"/>
      <c r="AM826" s="468"/>
      <c r="AN826" s="468"/>
      <c r="AO826" s="468"/>
      <c r="AP826" s="468"/>
    </row>
    <row r="827">
      <c r="A827" s="458"/>
      <c r="B827" s="697"/>
      <c r="C827" s="698"/>
      <c r="D827" s="468"/>
      <c r="E827" s="468"/>
      <c r="F827" s="468"/>
      <c r="G827" s="462"/>
      <c r="H827" s="462"/>
      <c r="I827" s="462"/>
      <c r="J827" s="462"/>
      <c r="K827" s="462"/>
      <c r="L827" s="462"/>
      <c r="M827" s="462"/>
      <c r="N827" s="462"/>
      <c r="O827" s="229"/>
      <c r="P827" s="86"/>
      <c r="Q827" s="465"/>
      <c r="R827" s="12"/>
      <c r="S827" s="12"/>
      <c r="T827" s="468"/>
      <c r="U827" s="468"/>
      <c r="V827" s="468"/>
      <c r="W827" s="468"/>
      <c r="X827" s="468"/>
      <c r="Y827" s="468"/>
      <c r="Z827" s="468"/>
      <c r="AA827" s="468"/>
      <c r="AB827" s="468"/>
      <c r="AC827" s="468"/>
      <c r="AD827" s="468"/>
      <c r="AE827" s="468"/>
      <c r="AF827" s="468"/>
      <c r="AG827" s="468"/>
      <c r="AH827" s="468"/>
      <c r="AI827" s="468"/>
      <c r="AJ827" s="468"/>
      <c r="AK827" s="468"/>
      <c r="AL827" s="468"/>
      <c r="AM827" s="468"/>
      <c r="AN827" s="468"/>
      <c r="AO827" s="468"/>
      <c r="AP827" s="468"/>
    </row>
    <row r="828">
      <c r="A828" s="458"/>
      <c r="B828" s="697"/>
      <c r="C828" s="698"/>
      <c r="D828" s="468"/>
      <c r="E828" s="468"/>
      <c r="F828" s="468"/>
      <c r="G828" s="462"/>
      <c r="H828" s="462"/>
      <c r="I828" s="462"/>
      <c r="J828" s="462"/>
      <c r="K828" s="462"/>
      <c r="L828" s="462"/>
      <c r="M828" s="462"/>
      <c r="N828" s="462"/>
      <c r="O828" s="229"/>
      <c r="P828" s="86"/>
      <c r="Q828" s="465"/>
      <c r="R828" s="12"/>
      <c r="S828" s="12"/>
      <c r="T828" s="468"/>
      <c r="U828" s="468"/>
      <c r="V828" s="468"/>
      <c r="W828" s="468"/>
      <c r="X828" s="468"/>
      <c r="Y828" s="468"/>
      <c r="Z828" s="468"/>
      <c r="AA828" s="468"/>
      <c r="AB828" s="468"/>
      <c r="AC828" s="468"/>
      <c r="AD828" s="468"/>
      <c r="AE828" s="468"/>
      <c r="AF828" s="468"/>
      <c r="AG828" s="468"/>
      <c r="AH828" s="468"/>
      <c r="AI828" s="468"/>
      <c r="AJ828" s="468"/>
      <c r="AK828" s="468"/>
      <c r="AL828" s="468"/>
      <c r="AM828" s="468"/>
      <c r="AN828" s="468"/>
      <c r="AO828" s="468"/>
      <c r="AP828" s="468"/>
    </row>
    <row r="829">
      <c r="A829" s="458"/>
      <c r="B829" s="697"/>
      <c r="C829" s="698"/>
      <c r="D829" s="468"/>
      <c r="E829" s="468"/>
      <c r="F829" s="468"/>
      <c r="G829" s="462"/>
      <c r="H829" s="462"/>
      <c r="I829" s="462"/>
      <c r="J829" s="462"/>
      <c r="K829" s="462"/>
      <c r="L829" s="462"/>
      <c r="M829" s="462"/>
      <c r="N829" s="462"/>
      <c r="O829" s="229"/>
      <c r="P829" s="86"/>
      <c r="Q829" s="465"/>
      <c r="R829" s="12"/>
      <c r="S829" s="12"/>
      <c r="T829" s="468"/>
      <c r="U829" s="468"/>
      <c r="V829" s="468"/>
      <c r="W829" s="468"/>
      <c r="X829" s="468"/>
      <c r="Y829" s="468"/>
      <c r="Z829" s="468"/>
      <c r="AA829" s="468"/>
      <c r="AB829" s="468"/>
      <c r="AC829" s="468"/>
      <c r="AD829" s="468"/>
      <c r="AE829" s="468"/>
      <c r="AF829" s="468"/>
      <c r="AG829" s="468"/>
      <c r="AH829" s="468"/>
      <c r="AI829" s="468"/>
      <c r="AJ829" s="468"/>
      <c r="AK829" s="468"/>
      <c r="AL829" s="468"/>
      <c r="AM829" s="468"/>
      <c r="AN829" s="468"/>
      <c r="AO829" s="468"/>
      <c r="AP829" s="468"/>
    </row>
    <row r="830">
      <c r="A830" s="458"/>
      <c r="B830" s="697"/>
      <c r="C830" s="698"/>
      <c r="D830" s="468"/>
      <c r="E830" s="468"/>
      <c r="F830" s="468"/>
      <c r="G830" s="462"/>
      <c r="H830" s="462"/>
      <c r="I830" s="462"/>
      <c r="J830" s="462"/>
      <c r="K830" s="462"/>
      <c r="L830" s="462"/>
      <c r="M830" s="462"/>
      <c r="N830" s="462"/>
      <c r="O830" s="229"/>
      <c r="P830" s="86"/>
      <c r="Q830" s="465"/>
      <c r="R830" s="12"/>
      <c r="S830" s="12"/>
      <c r="T830" s="468"/>
      <c r="U830" s="468"/>
      <c r="V830" s="468"/>
      <c r="W830" s="468"/>
      <c r="X830" s="468"/>
      <c r="Y830" s="468"/>
      <c r="Z830" s="468"/>
      <c r="AA830" s="468"/>
      <c r="AB830" s="468"/>
      <c r="AC830" s="468"/>
      <c r="AD830" s="468"/>
      <c r="AE830" s="468"/>
      <c r="AF830" s="468"/>
      <c r="AG830" s="468"/>
      <c r="AH830" s="468"/>
      <c r="AI830" s="468"/>
      <c r="AJ830" s="468"/>
      <c r="AK830" s="468"/>
      <c r="AL830" s="468"/>
      <c r="AM830" s="468"/>
      <c r="AN830" s="468"/>
      <c r="AO830" s="468"/>
      <c r="AP830" s="468"/>
    </row>
    <row r="831">
      <c r="A831" s="458"/>
      <c r="B831" s="697"/>
      <c r="C831" s="698"/>
      <c r="D831" s="468"/>
      <c r="E831" s="468"/>
      <c r="F831" s="468"/>
      <c r="G831" s="462"/>
      <c r="H831" s="462"/>
      <c r="I831" s="462"/>
      <c r="J831" s="462"/>
      <c r="K831" s="462"/>
      <c r="L831" s="462"/>
      <c r="M831" s="462"/>
      <c r="N831" s="462"/>
      <c r="O831" s="229"/>
      <c r="P831" s="86"/>
      <c r="Q831" s="465"/>
      <c r="R831" s="12"/>
      <c r="S831" s="12"/>
      <c r="T831" s="468"/>
      <c r="U831" s="468"/>
      <c r="V831" s="468"/>
      <c r="W831" s="468"/>
      <c r="X831" s="468"/>
      <c r="Y831" s="468"/>
      <c r="Z831" s="468"/>
      <c r="AA831" s="468"/>
      <c r="AB831" s="468"/>
      <c r="AC831" s="468"/>
      <c r="AD831" s="468"/>
      <c r="AE831" s="468"/>
      <c r="AF831" s="468"/>
      <c r="AG831" s="468"/>
      <c r="AH831" s="468"/>
      <c r="AI831" s="468"/>
      <c r="AJ831" s="468"/>
      <c r="AK831" s="468"/>
      <c r="AL831" s="468"/>
      <c r="AM831" s="468"/>
      <c r="AN831" s="468"/>
      <c r="AO831" s="468"/>
      <c r="AP831" s="468"/>
    </row>
    <row r="832">
      <c r="A832" s="458"/>
      <c r="B832" s="697"/>
      <c r="C832" s="698"/>
      <c r="D832" s="468"/>
      <c r="E832" s="468"/>
      <c r="F832" s="468"/>
      <c r="G832" s="462"/>
      <c r="H832" s="462"/>
      <c r="I832" s="462"/>
      <c r="J832" s="462"/>
      <c r="K832" s="462"/>
      <c r="L832" s="462"/>
      <c r="M832" s="462"/>
      <c r="N832" s="462"/>
      <c r="O832" s="229"/>
      <c r="P832" s="86"/>
      <c r="Q832" s="465"/>
      <c r="R832" s="12"/>
      <c r="S832" s="12"/>
      <c r="T832" s="468"/>
      <c r="U832" s="468"/>
      <c r="V832" s="468"/>
      <c r="W832" s="468"/>
      <c r="X832" s="468"/>
      <c r="Y832" s="468"/>
      <c r="Z832" s="468"/>
      <c r="AA832" s="468"/>
      <c r="AB832" s="468"/>
      <c r="AC832" s="468"/>
      <c r="AD832" s="468"/>
      <c r="AE832" s="468"/>
      <c r="AF832" s="468"/>
      <c r="AG832" s="468"/>
      <c r="AH832" s="468"/>
      <c r="AI832" s="468"/>
      <c r="AJ832" s="468"/>
      <c r="AK832" s="468"/>
      <c r="AL832" s="468"/>
      <c r="AM832" s="468"/>
      <c r="AN832" s="468"/>
      <c r="AO832" s="468"/>
      <c r="AP832" s="468"/>
    </row>
    <row r="833">
      <c r="A833" s="458"/>
      <c r="B833" s="697"/>
      <c r="C833" s="698"/>
      <c r="D833" s="468"/>
      <c r="E833" s="468"/>
      <c r="F833" s="468"/>
      <c r="G833" s="462"/>
      <c r="H833" s="462"/>
      <c r="I833" s="462"/>
      <c r="J833" s="462"/>
      <c r="K833" s="462"/>
      <c r="L833" s="462"/>
      <c r="M833" s="462"/>
      <c r="N833" s="462"/>
      <c r="O833" s="229"/>
      <c r="P833" s="86"/>
      <c r="Q833" s="465"/>
      <c r="R833" s="12"/>
      <c r="S833" s="12"/>
      <c r="T833" s="468"/>
      <c r="U833" s="468"/>
      <c r="V833" s="468"/>
      <c r="W833" s="468"/>
      <c r="X833" s="468"/>
      <c r="Y833" s="468"/>
      <c r="Z833" s="468"/>
      <c r="AA833" s="468"/>
      <c r="AB833" s="468"/>
      <c r="AC833" s="468"/>
      <c r="AD833" s="468"/>
      <c r="AE833" s="468"/>
      <c r="AF833" s="468"/>
      <c r="AG833" s="468"/>
      <c r="AH833" s="468"/>
      <c r="AI833" s="468"/>
      <c r="AJ833" s="468"/>
      <c r="AK833" s="468"/>
      <c r="AL833" s="468"/>
      <c r="AM833" s="468"/>
      <c r="AN833" s="468"/>
      <c r="AO833" s="468"/>
      <c r="AP833" s="468"/>
    </row>
    <row r="834">
      <c r="A834" s="458"/>
      <c r="B834" s="697"/>
      <c r="C834" s="698"/>
      <c r="D834" s="468"/>
      <c r="E834" s="468"/>
      <c r="F834" s="468"/>
      <c r="G834" s="462"/>
      <c r="H834" s="462"/>
      <c r="I834" s="462"/>
      <c r="J834" s="462"/>
      <c r="K834" s="462"/>
      <c r="L834" s="462"/>
      <c r="M834" s="462"/>
      <c r="N834" s="462"/>
      <c r="O834" s="229"/>
      <c r="P834" s="86"/>
      <c r="Q834" s="465"/>
      <c r="R834" s="12"/>
      <c r="S834" s="12"/>
      <c r="T834" s="468"/>
      <c r="U834" s="468"/>
      <c r="V834" s="468"/>
      <c r="W834" s="468"/>
      <c r="X834" s="468"/>
      <c r="Y834" s="468"/>
      <c r="Z834" s="468"/>
      <c r="AA834" s="468"/>
      <c r="AB834" s="468"/>
      <c r="AC834" s="468"/>
      <c r="AD834" s="468"/>
      <c r="AE834" s="468"/>
      <c r="AF834" s="468"/>
      <c r="AG834" s="468"/>
      <c r="AH834" s="468"/>
      <c r="AI834" s="468"/>
      <c r="AJ834" s="468"/>
      <c r="AK834" s="468"/>
      <c r="AL834" s="468"/>
      <c r="AM834" s="468"/>
      <c r="AN834" s="468"/>
      <c r="AO834" s="468"/>
      <c r="AP834" s="468"/>
    </row>
    <row r="835">
      <c r="A835" s="458"/>
      <c r="B835" s="697"/>
      <c r="C835" s="698"/>
      <c r="D835" s="468"/>
      <c r="E835" s="468"/>
      <c r="F835" s="468"/>
      <c r="G835" s="462"/>
      <c r="H835" s="462"/>
      <c r="I835" s="462"/>
      <c r="J835" s="462"/>
      <c r="K835" s="462"/>
      <c r="L835" s="462"/>
      <c r="M835" s="462"/>
      <c r="N835" s="462"/>
      <c r="O835" s="229"/>
      <c r="P835" s="86"/>
      <c r="Q835" s="465"/>
      <c r="R835" s="12"/>
      <c r="S835" s="12"/>
      <c r="T835" s="468"/>
      <c r="U835" s="468"/>
      <c r="V835" s="468"/>
      <c r="W835" s="468"/>
      <c r="X835" s="468"/>
      <c r="Y835" s="468"/>
      <c r="Z835" s="468"/>
      <c r="AA835" s="468"/>
      <c r="AB835" s="468"/>
      <c r="AC835" s="468"/>
      <c r="AD835" s="468"/>
      <c r="AE835" s="468"/>
      <c r="AF835" s="468"/>
      <c r="AG835" s="468"/>
      <c r="AH835" s="468"/>
      <c r="AI835" s="468"/>
      <c r="AJ835" s="468"/>
      <c r="AK835" s="468"/>
      <c r="AL835" s="468"/>
      <c r="AM835" s="468"/>
      <c r="AN835" s="468"/>
      <c r="AO835" s="468"/>
      <c r="AP835" s="468"/>
    </row>
    <row r="836">
      <c r="A836" s="458"/>
      <c r="B836" s="697"/>
      <c r="C836" s="698"/>
      <c r="D836" s="468"/>
      <c r="E836" s="468"/>
      <c r="F836" s="468"/>
      <c r="G836" s="462"/>
      <c r="H836" s="462"/>
      <c r="I836" s="462"/>
      <c r="J836" s="462"/>
      <c r="K836" s="462"/>
      <c r="L836" s="462"/>
      <c r="M836" s="462"/>
      <c r="N836" s="462"/>
      <c r="O836" s="229"/>
      <c r="P836" s="86"/>
      <c r="Q836" s="465"/>
      <c r="R836" s="12"/>
      <c r="S836" s="12"/>
      <c r="T836" s="468"/>
      <c r="U836" s="468"/>
      <c r="V836" s="468"/>
      <c r="W836" s="468"/>
      <c r="X836" s="468"/>
      <c r="Y836" s="468"/>
      <c r="Z836" s="468"/>
      <c r="AA836" s="468"/>
      <c r="AB836" s="468"/>
      <c r="AC836" s="468"/>
      <c r="AD836" s="468"/>
      <c r="AE836" s="468"/>
      <c r="AF836" s="468"/>
      <c r="AG836" s="468"/>
      <c r="AH836" s="468"/>
      <c r="AI836" s="468"/>
      <c r="AJ836" s="468"/>
      <c r="AK836" s="468"/>
      <c r="AL836" s="468"/>
      <c r="AM836" s="468"/>
      <c r="AN836" s="468"/>
      <c r="AO836" s="468"/>
      <c r="AP836" s="468"/>
    </row>
    <row r="837">
      <c r="A837" s="458"/>
      <c r="B837" s="697"/>
      <c r="C837" s="698"/>
      <c r="D837" s="468"/>
      <c r="E837" s="468"/>
      <c r="F837" s="468"/>
      <c r="G837" s="462"/>
      <c r="H837" s="462"/>
      <c r="I837" s="462"/>
      <c r="J837" s="462"/>
      <c r="K837" s="462"/>
      <c r="L837" s="462"/>
      <c r="M837" s="462"/>
      <c r="N837" s="462"/>
      <c r="O837" s="229"/>
      <c r="P837" s="86"/>
      <c r="Q837" s="465"/>
      <c r="R837" s="12"/>
      <c r="S837" s="12"/>
      <c r="T837" s="468"/>
      <c r="U837" s="468"/>
      <c r="V837" s="468"/>
      <c r="W837" s="468"/>
      <c r="X837" s="468"/>
      <c r="Y837" s="468"/>
      <c r="Z837" s="468"/>
      <c r="AA837" s="468"/>
      <c r="AB837" s="468"/>
      <c r="AC837" s="468"/>
      <c r="AD837" s="468"/>
      <c r="AE837" s="468"/>
      <c r="AF837" s="468"/>
      <c r="AG837" s="468"/>
      <c r="AH837" s="468"/>
      <c r="AI837" s="468"/>
      <c r="AJ837" s="468"/>
      <c r="AK837" s="468"/>
      <c r="AL837" s="468"/>
      <c r="AM837" s="468"/>
      <c r="AN837" s="468"/>
      <c r="AO837" s="468"/>
      <c r="AP837" s="468"/>
    </row>
    <row r="838">
      <c r="A838" s="458"/>
      <c r="B838" s="697"/>
      <c r="C838" s="698"/>
      <c r="D838" s="468"/>
      <c r="E838" s="468"/>
      <c r="F838" s="468"/>
      <c r="G838" s="462"/>
      <c r="H838" s="462"/>
      <c r="I838" s="462"/>
      <c r="J838" s="462"/>
      <c r="K838" s="462"/>
      <c r="L838" s="462"/>
      <c r="M838" s="462"/>
      <c r="N838" s="462"/>
      <c r="O838" s="229"/>
      <c r="P838" s="86"/>
      <c r="Q838" s="465"/>
      <c r="R838" s="12"/>
      <c r="S838" s="12"/>
      <c r="T838" s="468"/>
      <c r="U838" s="468"/>
      <c r="V838" s="468"/>
      <c r="W838" s="468"/>
      <c r="X838" s="468"/>
      <c r="Y838" s="468"/>
      <c r="Z838" s="468"/>
      <c r="AA838" s="468"/>
      <c r="AB838" s="468"/>
      <c r="AC838" s="468"/>
      <c r="AD838" s="468"/>
      <c r="AE838" s="468"/>
      <c r="AF838" s="468"/>
      <c r="AG838" s="468"/>
      <c r="AH838" s="468"/>
      <c r="AI838" s="468"/>
      <c r="AJ838" s="468"/>
      <c r="AK838" s="468"/>
      <c r="AL838" s="468"/>
      <c r="AM838" s="468"/>
      <c r="AN838" s="468"/>
      <c r="AO838" s="468"/>
      <c r="AP838" s="468"/>
    </row>
    <row r="839">
      <c r="A839" s="458"/>
      <c r="B839" s="697"/>
      <c r="C839" s="698"/>
      <c r="D839" s="468"/>
      <c r="E839" s="468"/>
      <c r="F839" s="468"/>
      <c r="G839" s="462"/>
      <c r="H839" s="462"/>
      <c r="I839" s="462"/>
      <c r="J839" s="462"/>
      <c r="K839" s="462"/>
      <c r="L839" s="462"/>
      <c r="M839" s="462"/>
      <c r="N839" s="462"/>
      <c r="O839" s="229"/>
      <c r="P839" s="86"/>
      <c r="Q839" s="465"/>
      <c r="R839" s="12"/>
      <c r="S839" s="12"/>
      <c r="T839" s="468"/>
      <c r="U839" s="468"/>
      <c r="V839" s="468"/>
      <c r="W839" s="468"/>
      <c r="X839" s="468"/>
      <c r="Y839" s="468"/>
      <c r="Z839" s="468"/>
      <c r="AA839" s="468"/>
      <c r="AB839" s="468"/>
      <c r="AC839" s="468"/>
      <c r="AD839" s="468"/>
      <c r="AE839" s="468"/>
      <c r="AF839" s="468"/>
      <c r="AG839" s="468"/>
      <c r="AH839" s="468"/>
      <c r="AI839" s="468"/>
      <c r="AJ839" s="468"/>
      <c r="AK839" s="468"/>
      <c r="AL839" s="468"/>
      <c r="AM839" s="468"/>
      <c r="AN839" s="468"/>
      <c r="AO839" s="468"/>
      <c r="AP839" s="468"/>
    </row>
    <row r="840">
      <c r="A840" s="458"/>
      <c r="B840" s="697"/>
      <c r="C840" s="698"/>
      <c r="D840" s="468"/>
      <c r="E840" s="468"/>
      <c r="F840" s="468"/>
      <c r="G840" s="462"/>
      <c r="H840" s="462"/>
      <c r="I840" s="462"/>
      <c r="J840" s="462"/>
      <c r="K840" s="462"/>
      <c r="L840" s="462"/>
      <c r="M840" s="462"/>
      <c r="N840" s="462"/>
      <c r="O840" s="229"/>
      <c r="P840" s="86"/>
      <c r="Q840" s="465"/>
      <c r="R840" s="12"/>
      <c r="S840" s="12"/>
      <c r="T840" s="468"/>
      <c r="U840" s="468"/>
      <c r="V840" s="468"/>
      <c r="W840" s="468"/>
      <c r="X840" s="468"/>
      <c r="Y840" s="468"/>
      <c r="Z840" s="468"/>
      <c r="AA840" s="468"/>
      <c r="AB840" s="468"/>
      <c r="AC840" s="468"/>
      <c r="AD840" s="468"/>
      <c r="AE840" s="468"/>
      <c r="AF840" s="468"/>
      <c r="AG840" s="468"/>
      <c r="AH840" s="468"/>
      <c r="AI840" s="468"/>
      <c r="AJ840" s="468"/>
      <c r="AK840" s="468"/>
      <c r="AL840" s="468"/>
      <c r="AM840" s="468"/>
      <c r="AN840" s="468"/>
      <c r="AO840" s="468"/>
      <c r="AP840" s="468"/>
    </row>
    <row r="841">
      <c r="A841" s="458"/>
      <c r="B841" s="697"/>
      <c r="C841" s="698"/>
      <c r="D841" s="468"/>
      <c r="E841" s="468"/>
      <c r="F841" s="468"/>
      <c r="G841" s="462"/>
      <c r="H841" s="462"/>
      <c r="I841" s="462"/>
      <c r="J841" s="462"/>
      <c r="K841" s="462"/>
      <c r="L841" s="462"/>
      <c r="M841" s="462"/>
      <c r="N841" s="462"/>
      <c r="O841" s="229"/>
      <c r="P841" s="86"/>
      <c r="Q841" s="465"/>
      <c r="R841" s="12"/>
      <c r="S841" s="12"/>
      <c r="T841" s="468"/>
      <c r="U841" s="468"/>
      <c r="V841" s="468"/>
      <c r="W841" s="468"/>
      <c r="X841" s="468"/>
      <c r="Y841" s="468"/>
      <c r="Z841" s="468"/>
      <c r="AA841" s="468"/>
      <c r="AB841" s="468"/>
      <c r="AC841" s="468"/>
      <c r="AD841" s="468"/>
      <c r="AE841" s="468"/>
      <c r="AF841" s="468"/>
      <c r="AG841" s="468"/>
      <c r="AH841" s="468"/>
      <c r="AI841" s="468"/>
      <c r="AJ841" s="468"/>
      <c r="AK841" s="468"/>
      <c r="AL841" s="468"/>
      <c r="AM841" s="468"/>
      <c r="AN841" s="468"/>
      <c r="AO841" s="468"/>
      <c r="AP841" s="468"/>
    </row>
    <row r="842">
      <c r="A842" s="458"/>
      <c r="B842" s="697"/>
      <c r="C842" s="698"/>
      <c r="D842" s="468"/>
      <c r="E842" s="468"/>
      <c r="F842" s="468"/>
      <c r="G842" s="462"/>
      <c r="H842" s="462"/>
      <c r="I842" s="462"/>
      <c r="J842" s="462"/>
      <c r="K842" s="462"/>
      <c r="L842" s="462"/>
      <c r="M842" s="462"/>
      <c r="N842" s="462"/>
      <c r="O842" s="229"/>
      <c r="P842" s="86"/>
      <c r="Q842" s="465"/>
      <c r="R842" s="12"/>
      <c r="S842" s="12"/>
      <c r="T842" s="468"/>
      <c r="U842" s="468"/>
      <c r="V842" s="468"/>
      <c r="W842" s="468"/>
      <c r="X842" s="468"/>
      <c r="Y842" s="468"/>
      <c r="Z842" s="468"/>
      <c r="AA842" s="468"/>
      <c r="AB842" s="468"/>
      <c r="AC842" s="468"/>
      <c r="AD842" s="468"/>
      <c r="AE842" s="468"/>
      <c r="AF842" s="468"/>
      <c r="AG842" s="468"/>
      <c r="AH842" s="468"/>
      <c r="AI842" s="468"/>
      <c r="AJ842" s="468"/>
      <c r="AK842" s="468"/>
      <c r="AL842" s="468"/>
      <c r="AM842" s="468"/>
      <c r="AN842" s="468"/>
      <c r="AO842" s="468"/>
      <c r="AP842" s="468"/>
    </row>
    <row r="843">
      <c r="A843" s="458"/>
      <c r="B843" s="697"/>
      <c r="C843" s="698"/>
      <c r="D843" s="468"/>
      <c r="E843" s="468"/>
      <c r="F843" s="468"/>
      <c r="G843" s="462"/>
      <c r="H843" s="462"/>
      <c r="I843" s="462"/>
      <c r="J843" s="462"/>
      <c r="K843" s="462"/>
      <c r="L843" s="462"/>
      <c r="M843" s="462"/>
      <c r="N843" s="462"/>
      <c r="O843" s="229"/>
      <c r="P843" s="86"/>
      <c r="Q843" s="465"/>
      <c r="R843" s="12"/>
      <c r="S843" s="12"/>
      <c r="T843" s="468"/>
      <c r="U843" s="468"/>
      <c r="V843" s="468"/>
      <c r="W843" s="468"/>
      <c r="X843" s="468"/>
      <c r="Y843" s="468"/>
      <c r="Z843" s="468"/>
      <c r="AA843" s="468"/>
      <c r="AB843" s="468"/>
      <c r="AC843" s="468"/>
      <c r="AD843" s="468"/>
      <c r="AE843" s="468"/>
      <c r="AF843" s="468"/>
      <c r="AG843" s="468"/>
      <c r="AH843" s="468"/>
      <c r="AI843" s="468"/>
      <c r="AJ843" s="468"/>
      <c r="AK843" s="468"/>
      <c r="AL843" s="468"/>
      <c r="AM843" s="468"/>
      <c r="AN843" s="468"/>
      <c r="AO843" s="468"/>
      <c r="AP843" s="468"/>
    </row>
    <row r="844">
      <c r="A844" s="458"/>
      <c r="B844" s="697"/>
      <c r="C844" s="698"/>
      <c r="D844" s="468"/>
      <c r="E844" s="468"/>
      <c r="F844" s="468"/>
      <c r="G844" s="462"/>
      <c r="H844" s="462"/>
      <c r="I844" s="462"/>
      <c r="J844" s="462"/>
      <c r="K844" s="462"/>
      <c r="L844" s="462"/>
      <c r="M844" s="462"/>
      <c r="N844" s="462"/>
      <c r="O844" s="229"/>
      <c r="P844" s="86"/>
      <c r="Q844" s="465"/>
      <c r="R844" s="12"/>
      <c r="S844" s="12"/>
      <c r="T844" s="468"/>
      <c r="U844" s="468"/>
      <c r="V844" s="468"/>
      <c r="W844" s="468"/>
      <c r="X844" s="468"/>
      <c r="Y844" s="468"/>
      <c r="Z844" s="468"/>
      <c r="AA844" s="468"/>
      <c r="AB844" s="468"/>
      <c r="AC844" s="468"/>
      <c r="AD844" s="468"/>
      <c r="AE844" s="468"/>
      <c r="AF844" s="468"/>
      <c r="AG844" s="468"/>
      <c r="AH844" s="468"/>
      <c r="AI844" s="468"/>
      <c r="AJ844" s="468"/>
      <c r="AK844" s="468"/>
      <c r="AL844" s="468"/>
      <c r="AM844" s="468"/>
      <c r="AN844" s="468"/>
      <c r="AO844" s="468"/>
      <c r="AP844" s="468"/>
    </row>
    <row r="845">
      <c r="A845" s="458"/>
      <c r="B845" s="697"/>
      <c r="C845" s="698"/>
      <c r="D845" s="468"/>
      <c r="E845" s="468"/>
      <c r="F845" s="468"/>
      <c r="G845" s="462"/>
      <c r="H845" s="462"/>
      <c r="I845" s="462"/>
      <c r="J845" s="462"/>
      <c r="K845" s="462"/>
      <c r="L845" s="462"/>
      <c r="M845" s="462"/>
      <c r="N845" s="462"/>
      <c r="O845" s="229"/>
      <c r="P845" s="86"/>
      <c r="Q845" s="465"/>
      <c r="R845" s="12"/>
      <c r="S845" s="12"/>
      <c r="T845" s="468"/>
      <c r="U845" s="468"/>
      <c r="V845" s="468"/>
      <c r="W845" s="468"/>
      <c r="X845" s="468"/>
      <c r="Y845" s="468"/>
      <c r="Z845" s="468"/>
      <c r="AA845" s="468"/>
      <c r="AB845" s="468"/>
      <c r="AC845" s="468"/>
      <c r="AD845" s="468"/>
      <c r="AE845" s="468"/>
      <c r="AF845" s="468"/>
      <c r="AG845" s="468"/>
      <c r="AH845" s="468"/>
      <c r="AI845" s="468"/>
      <c r="AJ845" s="468"/>
      <c r="AK845" s="468"/>
      <c r="AL845" s="468"/>
      <c r="AM845" s="468"/>
      <c r="AN845" s="468"/>
      <c r="AO845" s="468"/>
      <c r="AP845" s="468"/>
    </row>
    <row r="846">
      <c r="A846" s="458"/>
      <c r="B846" s="697"/>
      <c r="C846" s="698"/>
      <c r="D846" s="468"/>
      <c r="E846" s="468"/>
      <c r="F846" s="468"/>
      <c r="G846" s="462"/>
      <c r="H846" s="462"/>
      <c r="I846" s="462"/>
      <c r="J846" s="462"/>
      <c r="K846" s="462"/>
      <c r="L846" s="462"/>
      <c r="M846" s="462"/>
      <c r="N846" s="462"/>
      <c r="O846" s="229"/>
      <c r="P846" s="86"/>
      <c r="Q846" s="465"/>
      <c r="R846" s="12"/>
      <c r="S846" s="12"/>
      <c r="T846" s="468"/>
      <c r="U846" s="468"/>
      <c r="V846" s="468"/>
      <c r="W846" s="468"/>
      <c r="X846" s="468"/>
      <c r="Y846" s="468"/>
      <c r="Z846" s="468"/>
      <c r="AA846" s="468"/>
      <c r="AB846" s="468"/>
      <c r="AC846" s="468"/>
      <c r="AD846" s="468"/>
      <c r="AE846" s="468"/>
      <c r="AF846" s="468"/>
      <c r="AG846" s="468"/>
      <c r="AH846" s="468"/>
      <c r="AI846" s="468"/>
      <c r="AJ846" s="468"/>
      <c r="AK846" s="468"/>
      <c r="AL846" s="468"/>
      <c r="AM846" s="468"/>
      <c r="AN846" s="468"/>
      <c r="AO846" s="468"/>
      <c r="AP846" s="468"/>
    </row>
    <row r="847">
      <c r="A847" s="458"/>
      <c r="B847" s="697"/>
      <c r="C847" s="698"/>
      <c r="D847" s="468"/>
      <c r="E847" s="468"/>
      <c r="F847" s="468"/>
      <c r="G847" s="462"/>
      <c r="H847" s="462"/>
      <c r="I847" s="462"/>
      <c r="J847" s="462"/>
      <c r="K847" s="462"/>
      <c r="L847" s="462"/>
      <c r="M847" s="462"/>
      <c r="N847" s="462"/>
      <c r="O847" s="229"/>
      <c r="P847" s="86"/>
      <c r="Q847" s="465"/>
      <c r="R847" s="12"/>
      <c r="S847" s="12"/>
      <c r="T847" s="468"/>
      <c r="U847" s="468"/>
      <c r="V847" s="468"/>
      <c r="W847" s="468"/>
      <c r="X847" s="468"/>
      <c r="Y847" s="468"/>
      <c r="Z847" s="468"/>
      <c r="AA847" s="468"/>
      <c r="AB847" s="468"/>
      <c r="AC847" s="468"/>
      <c r="AD847" s="468"/>
      <c r="AE847" s="468"/>
      <c r="AF847" s="468"/>
      <c r="AG847" s="468"/>
      <c r="AH847" s="468"/>
      <c r="AI847" s="468"/>
      <c r="AJ847" s="468"/>
      <c r="AK847" s="468"/>
      <c r="AL847" s="468"/>
      <c r="AM847" s="468"/>
      <c r="AN847" s="468"/>
      <c r="AO847" s="468"/>
      <c r="AP847" s="468"/>
    </row>
    <row r="848">
      <c r="A848" s="458"/>
      <c r="B848" s="697"/>
      <c r="C848" s="698"/>
      <c r="D848" s="468"/>
      <c r="E848" s="468"/>
      <c r="F848" s="468"/>
      <c r="G848" s="462"/>
      <c r="H848" s="462"/>
      <c r="I848" s="462"/>
      <c r="J848" s="462"/>
      <c r="K848" s="462"/>
      <c r="L848" s="462"/>
      <c r="M848" s="462"/>
      <c r="N848" s="462"/>
      <c r="O848" s="229"/>
      <c r="P848" s="86"/>
      <c r="Q848" s="465"/>
      <c r="R848" s="12"/>
      <c r="S848" s="12"/>
      <c r="T848" s="468"/>
      <c r="U848" s="468"/>
      <c r="V848" s="468"/>
      <c r="W848" s="468"/>
      <c r="X848" s="468"/>
      <c r="Y848" s="468"/>
      <c r="Z848" s="468"/>
      <c r="AA848" s="468"/>
      <c r="AB848" s="468"/>
      <c r="AC848" s="468"/>
      <c r="AD848" s="468"/>
      <c r="AE848" s="468"/>
      <c r="AF848" s="468"/>
      <c r="AG848" s="468"/>
      <c r="AH848" s="468"/>
      <c r="AI848" s="468"/>
      <c r="AJ848" s="468"/>
      <c r="AK848" s="468"/>
      <c r="AL848" s="468"/>
      <c r="AM848" s="468"/>
      <c r="AN848" s="468"/>
      <c r="AO848" s="468"/>
      <c r="AP848" s="468"/>
    </row>
    <row r="849">
      <c r="A849" s="458"/>
      <c r="B849" s="697"/>
      <c r="C849" s="698"/>
      <c r="D849" s="468"/>
      <c r="E849" s="468"/>
      <c r="F849" s="468"/>
      <c r="G849" s="462"/>
      <c r="H849" s="462"/>
      <c r="I849" s="462"/>
      <c r="J849" s="462"/>
      <c r="K849" s="462"/>
      <c r="L849" s="462"/>
      <c r="M849" s="462"/>
      <c r="N849" s="462"/>
      <c r="O849" s="229"/>
      <c r="P849" s="86"/>
      <c r="Q849" s="465"/>
      <c r="R849" s="12"/>
      <c r="S849" s="12"/>
      <c r="T849" s="468"/>
      <c r="U849" s="468"/>
      <c r="V849" s="468"/>
      <c r="W849" s="468"/>
      <c r="X849" s="468"/>
      <c r="Y849" s="468"/>
      <c r="Z849" s="468"/>
      <c r="AA849" s="468"/>
      <c r="AB849" s="468"/>
      <c r="AC849" s="468"/>
      <c r="AD849" s="468"/>
      <c r="AE849" s="468"/>
      <c r="AF849" s="468"/>
      <c r="AG849" s="468"/>
      <c r="AH849" s="468"/>
      <c r="AI849" s="468"/>
      <c r="AJ849" s="468"/>
      <c r="AK849" s="468"/>
      <c r="AL849" s="468"/>
      <c r="AM849" s="468"/>
      <c r="AN849" s="468"/>
      <c r="AO849" s="468"/>
      <c r="AP849" s="468"/>
    </row>
    <row r="850">
      <c r="A850" s="458"/>
      <c r="B850" s="697"/>
      <c r="C850" s="698"/>
      <c r="D850" s="468"/>
      <c r="E850" s="468"/>
      <c r="F850" s="468"/>
      <c r="G850" s="462"/>
      <c r="H850" s="462"/>
      <c r="I850" s="462"/>
      <c r="J850" s="462"/>
      <c r="K850" s="462"/>
      <c r="L850" s="462"/>
      <c r="M850" s="462"/>
      <c r="N850" s="462"/>
      <c r="O850" s="229"/>
      <c r="P850" s="86"/>
      <c r="Q850" s="465"/>
      <c r="R850" s="12"/>
      <c r="S850" s="12"/>
      <c r="T850" s="468"/>
      <c r="U850" s="468"/>
      <c r="V850" s="468"/>
      <c r="W850" s="468"/>
      <c r="X850" s="468"/>
      <c r="Y850" s="468"/>
      <c r="Z850" s="468"/>
      <c r="AA850" s="468"/>
      <c r="AB850" s="468"/>
      <c r="AC850" s="468"/>
      <c r="AD850" s="468"/>
      <c r="AE850" s="468"/>
      <c r="AF850" s="468"/>
      <c r="AG850" s="468"/>
      <c r="AH850" s="468"/>
      <c r="AI850" s="468"/>
      <c r="AJ850" s="468"/>
      <c r="AK850" s="468"/>
      <c r="AL850" s="468"/>
      <c r="AM850" s="468"/>
      <c r="AN850" s="468"/>
      <c r="AO850" s="468"/>
      <c r="AP850" s="468"/>
    </row>
    <row r="851">
      <c r="A851" s="458"/>
      <c r="B851" s="697"/>
      <c r="C851" s="698"/>
      <c r="D851" s="468"/>
      <c r="E851" s="468"/>
      <c r="F851" s="468"/>
      <c r="G851" s="462"/>
      <c r="H851" s="462"/>
      <c r="I851" s="462"/>
      <c r="J851" s="462"/>
      <c r="K851" s="462"/>
      <c r="L851" s="462"/>
      <c r="M851" s="462"/>
      <c r="N851" s="462"/>
      <c r="O851" s="229"/>
      <c r="P851" s="86"/>
      <c r="Q851" s="465"/>
      <c r="R851" s="12"/>
      <c r="S851" s="12"/>
      <c r="T851" s="468"/>
      <c r="U851" s="468"/>
      <c r="V851" s="468"/>
      <c r="W851" s="468"/>
      <c r="X851" s="468"/>
      <c r="Y851" s="468"/>
      <c r="Z851" s="468"/>
      <c r="AA851" s="468"/>
      <c r="AB851" s="468"/>
      <c r="AC851" s="468"/>
      <c r="AD851" s="468"/>
      <c r="AE851" s="468"/>
      <c r="AF851" s="468"/>
      <c r="AG851" s="468"/>
      <c r="AH851" s="468"/>
      <c r="AI851" s="468"/>
      <c r="AJ851" s="468"/>
      <c r="AK851" s="468"/>
      <c r="AL851" s="468"/>
      <c r="AM851" s="468"/>
      <c r="AN851" s="468"/>
      <c r="AO851" s="468"/>
      <c r="AP851" s="468"/>
    </row>
    <row r="852">
      <c r="A852" s="458"/>
      <c r="B852" s="697"/>
      <c r="C852" s="698"/>
      <c r="D852" s="468"/>
      <c r="E852" s="468"/>
      <c r="F852" s="468"/>
      <c r="G852" s="462"/>
      <c r="H852" s="462"/>
      <c r="I852" s="462"/>
      <c r="J852" s="462"/>
      <c r="K852" s="462"/>
      <c r="L852" s="462"/>
      <c r="M852" s="462"/>
      <c r="N852" s="462"/>
      <c r="O852" s="229"/>
      <c r="P852" s="86"/>
      <c r="Q852" s="465"/>
      <c r="R852" s="12"/>
      <c r="S852" s="12"/>
      <c r="T852" s="468"/>
      <c r="U852" s="468"/>
      <c r="V852" s="468"/>
      <c r="W852" s="468"/>
      <c r="X852" s="468"/>
      <c r="Y852" s="468"/>
      <c r="Z852" s="468"/>
      <c r="AA852" s="468"/>
      <c r="AB852" s="468"/>
      <c r="AC852" s="468"/>
      <c r="AD852" s="468"/>
      <c r="AE852" s="468"/>
      <c r="AF852" s="468"/>
      <c r="AG852" s="468"/>
      <c r="AH852" s="468"/>
      <c r="AI852" s="468"/>
      <c r="AJ852" s="468"/>
      <c r="AK852" s="468"/>
      <c r="AL852" s="468"/>
      <c r="AM852" s="468"/>
      <c r="AN852" s="468"/>
      <c r="AO852" s="468"/>
      <c r="AP852" s="468"/>
    </row>
    <row r="853">
      <c r="A853" s="458"/>
      <c r="B853" s="697"/>
      <c r="C853" s="698"/>
      <c r="D853" s="468"/>
      <c r="E853" s="468"/>
      <c r="F853" s="468"/>
      <c r="G853" s="462"/>
      <c r="H853" s="462"/>
      <c r="I853" s="462"/>
      <c r="J853" s="462"/>
      <c r="K853" s="462"/>
      <c r="L853" s="462"/>
      <c r="M853" s="462"/>
      <c r="N853" s="462"/>
      <c r="O853" s="229"/>
      <c r="P853" s="86"/>
      <c r="Q853" s="465"/>
      <c r="R853" s="12"/>
      <c r="S853" s="12"/>
      <c r="T853" s="468"/>
      <c r="U853" s="468"/>
      <c r="V853" s="468"/>
      <c r="W853" s="468"/>
      <c r="X853" s="468"/>
      <c r="Y853" s="468"/>
      <c r="Z853" s="468"/>
      <c r="AA853" s="468"/>
      <c r="AB853" s="468"/>
      <c r="AC853" s="468"/>
      <c r="AD853" s="468"/>
      <c r="AE853" s="468"/>
      <c r="AF853" s="468"/>
      <c r="AG853" s="468"/>
      <c r="AH853" s="468"/>
      <c r="AI853" s="468"/>
      <c r="AJ853" s="468"/>
      <c r="AK853" s="468"/>
      <c r="AL853" s="468"/>
      <c r="AM853" s="468"/>
      <c r="AN853" s="468"/>
      <c r="AO853" s="468"/>
      <c r="AP853" s="468"/>
    </row>
    <row r="854">
      <c r="A854" s="458"/>
      <c r="B854" s="697"/>
      <c r="C854" s="698"/>
      <c r="D854" s="468"/>
      <c r="E854" s="468"/>
      <c r="F854" s="468"/>
      <c r="G854" s="462"/>
      <c r="H854" s="462"/>
      <c r="I854" s="462"/>
      <c r="J854" s="462"/>
      <c r="K854" s="462"/>
      <c r="L854" s="462"/>
      <c r="M854" s="462"/>
      <c r="N854" s="462"/>
      <c r="O854" s="229"/>
      <c r="P854" s="86"/>
      <c r="Q854" s="465"/>
      <c r="R854" s="12"/>
      <c r="S854" s="12"/>
      <c r="T854" s="468"/>
      <c r="U854" s="468"/>
      <c r="V854" s="468"/>
      <c r="W854" s="468"/>
      <c r="X854" s="468"/>
      <c r="Y854" s="468"/>
      <c r="Z854" s="468"/>
      <c r="AA854" s="468"/>
      <c r="AB854" s="468"/>
      <c r="AC854" s="468"/>
      <c r="AD854" s="468"/>
      <c r="AE854" s="468"/>
      <c r="AF854" s="468"/>
      <c r="AG854" s="468"/>
      <c r="AH854" s="468"/>
      <c r="AI854" s="468"/>
      <c r="AJ854" s="468"/>
      <c r="AK854" s="468"/>
      <c r="AL854" s="468"/>
      <c r="AM854" s="468"/>
      <c r="AN854" s="468"/>
      <c r="AO854" s="468"/>
      <c r="AP854" s="468"/>
    </row>
    <row r="855">
      <c r="A855" s="458"/>
      <c r="B855" s="697"/>
      <c r="C855" s="698"/>
      <c r="D855" s="468"/>
      <c r="E855" s="468"/>
      <c r="F855" s="468"/>
      <c r="G855" s="462"/>
      <c r="H855" s="462"/>
      <c r="I855" s="462"/>
      <c r="J855" s="462"/>
      <c r="K855" s="462"/>
      <c r="L855" s="462"/>
      <c r="M855" s="462"/>
      <c r="N855" s="462"/>
      <c r="O855" s="229"/>
      <c r="P855" s="86"/>
      <c r="Q855" s="465"/>
      <c r="R855" s="12"/>
      <c r="S855" s="12"/>
      <c r="T855" s="468"/>
      <c r="U855" s="468"/>
      <c r="V855" s="468"/>
      <c r="W855" s="468"/>
      <c r="X855" s="468"/>
      <c r="Y855" s="468"/>
      <c r="Z855" s="468"/>
      <c r="AA855" s="468"/>
      <c r="AB855" s="468"/>
      <c r="AC855" s="468"/>
      <c r="AD855" s="468"/>
      <c r="AE855" s="468"/>
      <c r="AF855" s="468"/>
      <c r="AG855" s="468"/>
      <c r="AH855" s="468"/>
      <c r="AI855" s="468"/>
      <c r="AJ855" s="468"/>
      <c r="AK855" s="468"/>
      <c r="AL855" s="468"/>
      <c r="AM855" s="468"/>
      <c r="AN855" s="468"/>
      <c r="AO855" s="468"/>
      <c r="AP855" s="468"/>
    </row>
    <row r="856">
      <c r="A856" s="458"/>
      <c r="B856" s="697"/>
      <c r="C856" s="698"/>
      <c r="D856" s="468"/>
      <c r="E856" s="468"/>
      <c r="F856" s="468"/>
      <c r="G856" s="462"/>
      <c r="H856" s="462"/>
      <c r="I856" s="462"/>
      <c r="J856" s="462"/>
      <c r="K856" s="462"/>
      <c r="L856" s="462"/>
      <c r="M856" s="462"/>
      <c r="N856" s="462"/>
      <c r="O856" s="229"/>
      <c r="P856" s="86"/>
      <c r="Q856" s="465"/>
      <c r="R856" s="12"/>
      <c r="S856" s="12"/>
      <c r="T856" s="468"/>
      <c r="U856" s="468"/>
      <c r="V856" s="468"/>
      <c r="W856" s="468"/>
      <c r="X856" s="468"/>
      <c r="Y856" s="468"/>
      <c r="Z856" s="468"/>
      <c r="AA856" s="468"/>
      <c r="AB856" s="468"/>
      <c r="AC856" s="468"/>
      <c r="AD856" s="468"/>
      <c r="AE856" s="468"/>
      <c r="AF856" s="468"/>
      <c r="AG856" s="468"/>
      <c r="AH856" s="468"/>
      <c r="AI856" s="468"/>
      <c r="AJ856" s="468"/>
      <c r="AK856" s="468"/>
      <c r="AL856" s="468"/>
      <c r="AM856" s="468"/>
      <c r="AN856" s="468"/>
      <c r="AO856" s="468"/>
      <c r="AP856" s="468"/>
    </row>
    <row r="857">
      <c r="A857" s="458"/>
      <c r="B857" s="697"/>
      <c r="C857" s="698"/>
      <c r="D857" s="468"/>
      <c r="E857" s="468"/>
      <c r="F857" s="468"/>
      <c r="G857" s="462"/>
      <c r="H857" s="462"/>
      <c r="I857" s="462"/>
      <c r="J857" s="462"/>
      <c r="K857" s="462"/>
      <c r="L857" s="462"/>
      <c r="M857" s="462"/>
      <c r="N857" s="462"/>
      <c r="O857" s="229"/>
      <c r="P857" s="86"/>
      <c r="Q857" s="465"/>
      <c r="R857" s="12"/>
      <c r="S857" s="12"/>
      <c r="T857" s="468"/>
      <c r="U857" s="468"/>
      <c r="V857" s="468"/>
      <c r="W857" s="468"/>
      <c r="X857" s="468"/>
      <c r="Y857" s="468"/>
      <c r="Z857" s="468"/>
      <c r="AA857" s="468"/>
      <c r="AB857" s="468"/>
      <c r="AC857" s="468"/>
      <c r="AD857" s="468"/>
      <c r="AE857" s="468"/>
      <c r="AF857" s="468"/>
      <c r="AG857" s="468"/>
      <c r="AH857" s="468"/>
      <c r="AI857" s="468"/>
      <c r="AJ857" s="468"/>
      <c r="AK857" s="468"/>
      <c r="AL857" s="468"/>
      <c r="AM857" s="468"/>
      <c r="AN857" s="468"/>
      <c r="AO857" s="468"/>
      <c r="AP857" s="468"/>
    </row>
    <row r="858">
      <c r="A858" s="458"/>
      <c r="B858" s="697"/>
      <c r="C858" s="698"/>
      <c r="D858" s="468"/>
      <c r="E858" s="468"/>
      <c r="F858" s="468"/>
      <c r="G858" s="462"/>
      <c r="H858" s="462"/>
      <c r="I858" s="462"/>
      <c r="J858" s="462"/>
      <c r="K858" s="462"/>
      <c r="L858" s="462"/>
      <c r="M858" s="462"/>
      <c r="N858" s="462"/>
      <c r="O858" s="229"/>
      <c r="P858" s="86"/>
      <c r="Q858" s="465"/>
      <c r="R858" s="12"/>
      <c r="S858" s="12"/>
      <c r="T858" s="468"/>
      <c r="U858" s="468"/>
      <c r="V858" s="468"/>
      <c r="W858" s="468"/>
      <c r="X858" s="468"/>
      <c r="Y858" s="468"/>
      <c r="Z858" s="468"/>
      <c r="AA858" s="468"/>
      <c r="AB858" s="468"/>
      <c r="AC858" s="468"/>
      <c r="AD858" s="468"/>
      <c r="AE858" s="468"/>
      <c r="AF858" s="468"/>
      <c r="AG858" s="468"/>
      <c r="AH858" s="468"/>
      <c r="AI858" s="468"/>
      <c r="AJ858" s="468"/>
      <c r="AK858" s="468"/>
      <c r="AL858" s="468"/>
      <c r="AM858" s="468"/>
      <c r="AN858" s="468"/>
      <c r="AO858" s="468"/>
      <c r="AP858" s="468"/>
    </row>
    <row r="859">
      <c r="A859" s="458"/>
      <c r="B859" s="697"/>
      <c r="C859" s="698"/>
      <c r="D859" s="468"/>
      <c r="E859" s="468"/>
      <c r="F859" s="468"/>
      <c r="G859" s="462"/>
      <c r="H859" s="462"/>
      <c r="I859" s="462"/>
      <c r="J859" s="462"/>
      <c r="K859" s="462"/>
      <c r="L859" s="462"/>
      <c r="M859" s="462"/>
      <c r="N859" s="462"/>
      <c r="O859" s="229"/>
      <c r="P859" s="86"/>
      <c r="Q859" s="465"/>
      <c r="R859" s="12"/>
      <c r="S859" s="12"/>
      <c r="T859" s="468"/>
      <c r="U859" s="468"/>
      <c r="V859" s="468"/>
      <c r="W859" s="468"/>
      <c r="X859" s="468"/>
      <c r="Y859" s="468"/>
      <c r="Z859" s="468"/>
      <c r="AA859" s="468"/>
      <c r="AB859" s="468"/>
      <c r="AC859" s="468"/>
      <c r="AD859" s="468"/>
      <c r="AE859" s="468"/>
      <c r="AF859" s="468"/>
      <c r="AG859" s="468"/>
      <c r="AH859" s="468"/>
      <c r="AI859" s="468"/>
      <c r="AJ859" s="468"/>
      <c r="AK859" s="468"/>
      <c r="AL859" s="468"/>
      <c r="AM859" s="468"/>
      <c r="AN859" s="468"/>
      <c r="AO859" s="468"/>
      <c r="AP859" s="468"/>
    </row>
    <row r="860">
      <c r="A860" s="458"/>
      <c r="B860" s="697"/>
      <c r="C860" s="698"/>
      <c r="D860" s="468"/>
      <c r="E860" s="468"/>
      <c r="F860" s="468"/>
      <c r="G860" s="462"/>
      <c r="H860" s="462"/>
      <c r="I860" s="462"/>
      <c r="J860" s="462"/>
      <c r="K860" s="462"/>
      <c r="L860" s="462"/>
      <c r="M860" s="462"/>
      <c r="N860" s="462"/>
      <c r="O860" s="229"/>
      <c r="P860" s="86"/>
      <c r="Q860" s="465"/>
      <c r="R860" s="12"/>
      <c r="S860" s="12"/>
      <c r="T860" s="468"/>
      <c r="U860" s="468"/>
      <c r="V860" s="468"/>
      <c r="W860" s="468"/>
      <c r="X860" s="468"/>
      <c r="Y860" s="468"/>
      <c r="Z860" s="468"/>
      <c r="AA860" s="468"/>
      <c r="AB860" s="468"/>
      <c r="AC860" s="468"/>
      <c r="AD860" s="468"/>
      <c r="AE860" s="468"/>
      <c r="AF860" s="468"/>
      <c r="AG860" s="468"/>
      <c r="AH860" s="468"/>
      <c r="AI860" s="468"/>
      <c r="AJ860" s="468"/>
      <c r="AK860" s="468"/>
      <c r="AL860" s="468"/>
      <c r="AM860" s="468"/>
      <c r="AN860" s="468"/>
      <c r="AO860" s="468"/>
      <c r="AP860" s="468"/>
    </row>
    <row r="861">
      <c r="A861" s="458"/>
      <c r="B861" s="697"/>
      <c r="C861" s="698"/>
      <c r="D861" s="468"/>
      <c r="E861" s="468"/>
      <c r="F861" s="468"/>
      <c r="G861" s="462"/>
      <c r="H861" s="462"/>
      <c r="I861" s="462"/>
      <c r="J861" s="462"/>
      <c r="K861" s="462"/>
      <c r="L861" s="462"/>
      <c r="M861" s="462"/>
      <c r="N861" s="462"/>
      <c r="O861" s="229"/>
      <c r="P861" s="86"/>
      <c r="Q861" s="465"/>
      <c r="R861" s="12"/>
      <c r="S861" s="12"/>
      <c r="T861" s="468"/>
      <c r="U861" s="468"/>
      <c r="V861" s="468"/>
      <c r="W861" s="468"/>
      <c r="X861" s="468"/>
      <c r="Y861" s="468"/>
      <c r="Z861" s="468"/>
      <c r="AA861" s="468"/>
      <c r="AB861" s="468"/>
      <c r="AC861" s="468"/>
      <c r="AD861" s="468"/>
      <c r="AE861" s="468"/>
      <c r="AF861" s="468"/>
      <c r="AG861" s="468"/>
      <c r="AH861" s="468"/>
      <c r="AI861" s="468"/>
      <c r="AJ861" s="468"/>
      <c r="AK861" s="468"/>
      <c r="AL861" s="468"/>
      <c r="AM861" s="468"/>
      <c r="AN861" s="468"/>
      <c r="AO861" s="468"/>
      <c r="AP861" s="468"/>
    </row>
    <row r="862">
      <c r="A862" s="458"/>
      <c r="B862" s="697"/>
      <c r="C862" s="698"/>
      <c r="D862" s="468"/>
      <c r="E862" s="468"/>
      <c r="F862" s="468"/>
      <c r="G862" s="462"/>
      <c r="H862" s="462"/>
      <c r="I862" s="462"/>
      <c r="J862" s="462"/>
      <c r="K862" s="462"/>
      <c r="L862" s="462"/>
      <c r="M862" s="462"/>
      <c r="N862" s="462"/>
      <c r="O862" s="229"/>
      <c r="P862" s="86"/>
      <c r="Q862" s="465"/>
      <c r="R862" s="12"/>
      <c r="S862" s="12"/>
      <c r="T862" s="468"/>
      <c r="U862" s="468"/>
      <c r="V862" s="468"/>
      <c r="W862" s="468"/>
      <c r="X862" s="468"/>
      <c r="Y862" s="468"/>
      <c r="Z862" s="468"/>
      <c r="AA862" s="468"/>
      <c r="AB862" s="468"/>
      <c r="AC862" s="468"/>
      <c r="AD862" s="468"/>
      <c r="AE862" s="468"/>
      <c r="AF862" s="468"/>
      <c r="AG862" s="468"/>
      <c r="AH862" s="468"/>
      <c r="AI862" s="468"/>
      <c r="AJ862" s="468"/>
      <c r="AK862" s="468"/>
      <c r="AL862" s="468"/>
      <c r="AM862" s="468"/>
      <c r="AN862" s="468"/>
      <c r="AO862" s="468"/>
      <c r="AP862" s="468"/>
    </row>
    <row r="863">
      <c r="A863" s="458"/>
      <c r="B863" s="697"/>
      <c r="C863" s="698"/>
      <c r="D863" s="468"/>
      <c r="E863" s="468"/>
      <c r="F863" s="468"/>
      <c r="G863" s="462"/>
      <c r="H863" s="462"/>
      <c r="I863" s="462"/>
      <c r="J863" s="462"/>
      <c r="K863" s="462"/>
      <c r="L863" s="462"/>
      <c r="M863" s="462"/>
      <c r="N863" s="462"/>
      <c r="O863" s="229"/>
      <c r="P863" s="86"/>
      <c r="Q863" s="465"/>
      <c r="R863" s="12"/>
      <c r="S863" s="12"/>
      <c r="T863" s="468"/>
      <c r="U863" s="468"/>
      <c r="V863" s="468"/>
      <c r="W863" s="468"/>
      <c r="X863" s="468"/>
      <c r="Y863" s="468"/>
      <c r="Z863" s="468"/>
      <c r="AA863" s="468"/>
      <c r="AB863" s="468"/>
      <c r="AC863" s="468"/>
      <c r="AD863" s="468"/>
      <c r="AE863" s="468"/>
      <c r="AF863" s="468"/>
      <c r="AG863" s="468"/>
      <c r="AH863" s="468"/>
      <c r="AI863" s="468"/>
      <c r="AJ863" s="468"/>
      <c r="AK863" s="468"/>
      <c r="AL863" s="468"/>
      <c r="AM863" s="468"/>
      <c r="AN863" s="468"/>
      <c r="AO863" s="468"/>
      <c r="AP863" s="468"/>
    </row>
    <row r="864">
      <c r="A864" s="458"/>
      <c r="B864" s="697"/>
      <c r="C864" s="698"/>
      <c r="D864" s="468"/>
      <c r="E864" s="468"/>
      <c r="F864" s="468"/>
      <c r="G864" s="462"/>
      <c r="H864" s="462"/>
      <c r="I864" s="462"/>
      <c r="J864" s="462"/>
      <c r="K864" s="462"/>
      <c r="L864" s="462"/>
      <c r="M864" s="462"/>
      <c r="N864" s="462"/>
      <c r="O864" s="229"/>
      <c r="P864" s="86"/>
      <c r="Q864" s="465"/>
      <c r="R864" s="12"/>
      <c r="S864" s="12"/>
      <c r="T864" s="468"/>
      <c r="U864" s="468"/>
      <c r="V864" s="468"/>
      <c r="W864" s="468"/>
      <c r="X864" s="468"/>
      <c r="Y864" s="468"/>
      <c r="Z864" s="468"/>
      <c r="AA864" s="468"/>
      <c r="AB864" s="468"/>
      <c r="AC864" s="468"/>
      <c r="AD864" s="468"/>
      <c r="AE864" s="468"/>
      <c r="AF864" s="468"/>
      <c r="AG864" s="468"/>
      <c r="AH864" s="468"/>
      <c r="AI864" s="468"/>
      <c r="AJ864" s="468"/>
      <c r="AK864" s="468"/>
      <c r="AL864" s="468"/>
      <c r="AM864" s="468"/>
      <c r="AN864" s="468"/>
      <c r="AO864" s="468"/>
      <c r="AP864" s="468"/>
    </row>
    <row r="865">
      <c r="A865" s="458"/>
      <c r="B865" s="697"/>
      <c r="C865" s="698"/>
      <c r="D865" s="468"/>
      <c r="E865" s="468"/>
      <c r="F865" s="468"/>
      <c r="G865" s="462"/>
      <c r="H865" s="462"/>
      <c r="I865" s="462"/>
      <c r="J865" s="462"/>
      <c r="K865" s="462"/>
      <c r="L865" s="462"/>
      <c r="M865" s="462"/>
      <c r="N865" s="462"/>
      <c r="O865" s="229"/>
      <c r="P865" s="86"/>
      <c r="Q865" s="465"/>
      <c r="R865" s="12"/>
      <c r="S865" s="12"/>
      <c r="T865" s="468"/>
      <c r="U865" s="468"/>
      <c r="V865" s="468"/>
      <c r="W865" s="468"/>
      <c r="X865" s="468"/>
      <c r="Y865" s="468"/>
      <c r="Z865" s="468"/>
      <c r="AA865" s="468"/>
      <c r="AB865" s="468"/>
      <c r="AC865" s="468"/>
      <c r="AD865" s="468"/>
      <c r="AE865" s="468"/>
      <c r="AF865" s="468"/>
      <c r="AG865" s="468"/>
      <c r="AH865" s="468"/>
      <c r="AI865" s="468"/>
      <c r="AJ865" s="468"/>
      <c r="AK865" s="468"/>
      <c r="AL865" s="468"/>
      <c r="AM865" s="468"/>
      <c r="AN865" s="468"/>
      <c r="AO865" s="468"/>
      <c r="AP865" s="468"/>
    </row>
    <row r="866">
      <c r="A866" s="458"/>
      <c r="B866" s="697"/>
      <c r="C866" s="698"/>
      <c r="D866" s="468"/>
      <c r="E866" s="468"/>
      <c r="F866" s="468"/>
      <c r="G866" s="462"/>
      <c r="H866" s="462"/>
      <c r="I866" s="462"/>
      <c r="J866" s="462"/>
      <c r="K866" s="462"/>
      <c r="L866" s="462"/>
      <c r="M866" s="462"/>
      <c r="N866" s="462"/>
      <c r="O866" s="229"/>
      <c r="P866" s="86"/>
      <c r="Q866" s="465"/>
      <c r="R866" s="12"/>
      <c r="S866" s="12"/>
      <c r="T866" s="468"/>
      <c r="U866" s="468"/>
      <c r="V866" s="468"/>
      <c r="W866" s="468"/>
      <c r="X866" s="468"/>
      <c r="Y866" s="468"/>
      <c r="Z866" s="468"/>
      <c r="AA866" s="468"/>
      <c r="AB866" s="468"/>
      <c r="AC866" s="468"/>
      <c r="AD866" s="468"/>
      <c r="AE866" s="468"/>
      <c r="AF866" s="468"/>
      <c r="AG866" s="468"/>
      <c r="AH866" s="468"/>
      <c r="AI866" s="468"/>
      <c r="AJ866" s="468"/>
      <c r="AK866" s="468"/>
      <c r="AL866" s="468"/>
      <c r="AM866" s="468"/>
      <c r="AN866" s="468"/>
      <c r="AO866" s="468"/>
      <c r="AP866" s="468"/>
    </row>
    <row r="867">
      <c r="A867" s="458"/>
      <c r="B867" s="697"/>
      <c r="C867" s="698"/>
      <c r="D867" s="468"/>
      <c r="E867" s="468"/>
      <c r="F867" s="468"/>
      <c r="G867" s="462"/>
      <c r="H867" s="462"/>
      <c r="I867" s="462"/>
      <c r="J867" s="462"/>
      <c r="K867" s="462"/>
      <c r="L867" s="462"/>
      <c r="M867" s="462"/>
      <c r="N867" s="462"/>
      <c r="O867" s="229"/>
      <c r="P867" s="86"/>
      <c r="Q867" s="465"/>
      <c r="R867" s="12"/>
      <c r="S867" s="12"/>
      <c r="T867" s="468"/>
      <c r="U867" s="468"/>
      <c r="V867" s="468"/>
      <c r="W867" s="468"/>
      <c r="X867" s="468"/>
      <c r="Y867" s="468"/>
      <c r="Z867" s="468"/>
      <c r="AA867" s="468"/>
      <c r="AB867" s="468"/>
      <c r="AC867" s="468"/>
      <c r="AD867" s="468"/>
      <c r="AE867" s="468"/>
      <c r="AF867" s="468"/>
      <c r="AG867" s="468"/>
      <c r="AH867" s="468"/>
      <c r="AI867" s="468"/>
      <c r="AJ867" s="468"/>
      <c r="AK867" s="468"/>
      <c r="AL867" s="468"/>
      <c r="AM867" s="468"/>
      <c r="AN867" s="468"/>
      <c r="AO867" s="468"/>
      <c r="AP867" s="468"/>
    </row>
    <row r="868">
      <c r="A868" s="458"/>
      <c r="B868" s="697"/>
      <c r="C868" s="698"/>
      <c r="D868" s="468"/>
      <c r="E868" s="468"/>
      <c r="F868" s="468"/>
      <c r="G868" s="462"/>
      <c r="H868" s="462"/>
      <c r="I868" s="462"/>
      <c r="J868" s="462"/>
      <c r="K868" s="462"/>
      <c r="L868" s="462"/>
      <c r="M868" s="462"/>
      <c r="N868" s="462"/>
      <c r="O868" s="229"/>
      <c r="P868" s="86"/>
      <c r="Q868" s="465"/>
      <c r="R868" s="12"/>
      <c r="S868" s="12"/>
      <c r="T868" s="468"/>
      <c r="U868" s="468"/>
      <c r="V868" s="468"/>
      <c r="W868" s="468"/>
      <c r="X868" s="468"/>
      <c r="Y868" s="468"/>
      <c r="Z868" s="468"/>
      <c r="AA868" s="468"/>
      <c r="AB868" s="468"/>
      <c r="AC868" s="468"/>
      <c r="AD868" s="468"/>
      <c r="AE868" s="468"/>
      <c r="AF868" s="468"/>
      <c r="AG868" s="468"/>
      <c r="AH868" s="468"/>
      <c r="AI868" s="468"/>
      <c r="AJ868" s="468"/>
      <c r="AK868" s="468"/>
      <c r="AL868" s="468"/>
      <c r="AM868" s="468"/>
      <c r="AN868" s="468"/>
      <c r="AO868" s="468"/>
      <c r="AP868" s="468"/>
    </row>
    <row r="869">
      <c r="A869" s="458"/>
      <c r="B869" s="697"/>
      <c r="C869" s="698"/>
      <c r="D869" s="468"/>
      <c r="E869" s="468"/>
      <c r="F869" s="468"/>
      <c r="G869" s="462"/>
      <c r="H869" s="462"/>
      <c r="I869" s="462"/>
      <c r="J869" s="462"/>
      <c r="K869" s="462"/>
      <c r="L869" s="462"/>
      <c r="M869" s="462"/>
      <c r="N869" s="462"/>
      <c r="O869" s="229"/>
      <c r="P869" s="86"/>
      <c r="Q869" s="465"/>
      <c r="R869" s="12"/>
      <c r="S869" s="12"/>
      <c r="T869" s="468"/>
      <c r="U869" s="468"/>
      <c r="V869" s="468"/>
      <c r="W869" s="468"/>
      <c r="X869" s="468"/>
      <c r="Y869" s="468"/>
      <c r="Z869" s="468"/>
      <c r="AA869" s="468"/>
      <c r="AB869" s="468"/>
      <c r="AC869" s="468"/>
      <c r="AD869" s="468"/>
      <c r="AE869" s="468"/>
      <c r="AF869" s="468"/>
      <c r="AG869" s="468"/>
      <c r="AH869" s="468"/>
      <c r="AI869" s="468"/>
      <c r="AJ869" s="468"/>
      <c r="AK869" s="468"/>
      <c r="AL869" s="468"/>
      <c r="AM869" s="468"/>
      <c r="AN869" s="468"/>
      <c r="AO869" s="468"/>
      <c r="AP869" s="468"/>
    </row>
    <row r="870">
      <c r="A870" s="458"/>
      <c r="B870" s="697"/>
      <c r="C870" s="698"/>
      <c r="D870" s="468"/>
      <c r="E870" s="468"/>
      <c r="F870" s="468"/>
      <c r="G870" s="462"/>
      <c r="H870" s="462"/>
      <c r="I870" s="462"/>
      <c r="J870" s="462"/>
      <c r="K870" s="462"/>
      <c r="L870" s="462"/>
      <c r="M870" s="462"/>
      <c r="N870" s="462"/>
      <c r="O870" s="229"/>
      <c r="P870" s="86"/>
      <c r="Q870" s="465"/>
      <c r="R870" s="12"/>
      <c r="S870" s="12"/>
      <c r="T870" s="468"/>
      <c r="U870" s="468"/>
      <c r="V870" s="468"/>
      <c r="W870" s="468"/>
      <c r="X870" s="468"/>
      <c r="Y870" s="468"/>
      <c r="Z870" s="468"/>
      <c r="AA870" s="468"/>
      <c r="AB870" s="468"/>
      <c r="AC870" s="468"/>
      <c r="AD870" s="468"/>
      <c r="AE870" s="468"/>
      <c r="AF870" s="468"/>
      <c r="AG870" s="468"/>
      <c r="AH870" s="468"/>
      <c r="AI870" s="468"/>
      <c r="AJ870" s="468"/>
      <c r="AK870" s="468"/>
      <c r="AL870" s="468"/>
      <c r="AM870" s="468"/>
      <c r="AN870" s="468"/>
      <c r="AO870" s="468"/>
      <c r="AP870" s="468"/>
    </row>
    <row r="871">
      <c r="A871" s="458"/>
      <c r="B871" s="697"/>
      <c r="C871" s="698"/>
      <c r="D871" s="468"/>
      <c r="E871" s="468"/>
      <c r="F871" s="468"/>
      <c r="G871" s="462"/>
      <c r="H871" s="462"/>
      <c r="I871" s="462"/>
      <c r="J871" s="462"/>
      <c r="K871" s="462"/>
      <c r="L871" s="462"/>
      <c r="M871" s="462"/>
      <c r="N871" s="462"/>
      <c r="O871" s="229"/>
      <c r="P871" s="86"/>
      <c r="Q871" s="465"/>
      <c r="R871" s="12"/>
      <c r="S871" s="12"/>
      <c r="T871" s="468"/>
      <c r="U871" s="468"/>
      <c r="V871" s="468"/>
      <c r="W871" s="468"/>
      <c r="X871" s="468"/>
      <c r="Y871" s="468"/>
      <c r="Z871" s="468"/>
      <c r="AA871" s="468"/>
      <c r="AB871" s="468"/>
      <c r="AC871" s="468"/>
      <c r="AD871" s="468"/>
      <c r="AE871" s="468"/>
      <c r="AF871" s="468"/>
      <c r="AG871" s="468"/>
      <c r="AH871" s="468"/>
      <c r="AI871" s="468"/>
      <c r="AJ871" s="468"/>
      <c r="AK871" s="468"/>
      <c r="AL871" s="468"/>
      <c r="AM871" s="468"/>
      <c r="AN871" s="468"/>
      <c r="AO871" s="468"/>
      <c r="AP871" s="468"/>
    </row>
    <row r="872">
      <c r="A872" s="458"/>
      <c r="B872" s="697"/>
      <c r="C872" s="698"/>
      <c r="D872" s="468"/>
      <c r="E872" s="468"/>
      <c r="F872" s="468"/>
      <c r="G872" s="462"/>
      <c r="H872" s="462"/>
      <c r="I872" s="462"/>
      <c r="J872" s="462"/>
      <c r="K872" s="462"/>
      <c r="L872" s="462"/>
      <c r="M872" s="462"/>
      <c r="N872" s="462"/>
      <c r="O872" s="229"/>
      <c r="P872" s="86"/>
      <c r="Q872" s="465"/>
      <c r="R872" s="12"/>
      <c r="S872" s="12"/>
      <c r="T872" s="468"/>
      <c r="U872" s="468"/>
      <c r="V872" s="468"/>
      <c r="W872" s="468"/>
      <c r="X872" s="468"/>
      <c r="Y872" s="468"/>
      <c r="Z872" s="468"/>
      <c r="AA872" s="468"/>
      <c r="AB872" s="468"/>
      <c r="AC872" s="468"/>
      <c r="AD872" s="468"/>
      <c r="AE872" s="468"/>
      <c r="AF872" s="468"/>
      <c r="AG872" s="468"/>
      <c r="AH872" s="468"/>
      <c r="AI872" s="468"/>
      <c r="AJ872" s="468"/>
      <c r="AK872" s="468"/>
      <c r="AL872" s="468"/>
      <c r="AM872" s="468"/>
      <c r="AN872" s="468"/>
      <c r="AO872" s="468"/>
      <c r="AP872" s="468"/>
    </row>
    <row r="873">
      <c r="A873" s="458"/>
      <c r="B873" s="697"/>
      <c r="C873" s="698"/>
      <c r="D873" s="468"/>
      <c r="E873" s="468"/>
      <c r="F873" s="468"/>
      <c r="G873" s="462"/>
      <c r="H873" s="462"/>
      <c r="I873" s="462"/>
      <c r="J873" s="462"/>
      <c r="K873" s="462"/>
      <c r="L873" s="462"/>
      <c r="M873" s="462"/>
      <c r="N873" s="462"/>
      <c r="O873" s="229"/>
      <c r="P873" s="86"/>
      <c r="Q873" s="465"/>
      <c r="R873" s="12"/>
      <c r="S873" s="12"/>
      <c r="T873" s="468"/>
      <c r="U873" s="468"/>
      <c r="V873" s="468"/>
      <c r="W873" s="468"/>
      <c r="X873" s="468"/>
      <c r="Y873" s="468"/>
      <c r="Z873" s="468"/>
      <c r="AA873" s="468"/>
      <c r="AB873" s="468"/>
      <c r="AC873" s="468"/>
      <c r="AD873" s="468"/>
      <c r="AE873" s="468"/>
      <c r="AF873" s="468"/>
      <c r="AG873" s="468"/>
      <c r="AH873" s="468"/>
      <c r="AI873" s="468"/>
      <c r="AJ873" s="468"/>
      <c r="AK873" s="468"/>
      <c r="AL873" s="468"/>
      <c r="AM873" s="468"/>
      <c r="AN873" s="468"/>
      <c r="AO873" s="468"/>
      <c r="AP873" s="468"/>
    </row>
    <row r="874">
      <c r="A874" s="458"/>
      <c r="B874" s="697"/>
      <c r="C874" s="698"/>
      <c r="D874" s="468"/>
      <c r="E874" s="468"/>
      <c r="F874" s="468"/>
      <c r="G874" s="462"/>
      <c r="H874" s="462"/>
      <c r="I874" s="462"/>
      <c r="J874" s="462"/>
      <c r="K874" s="462"/>
      <c r="L874" s="462"/>
      <c r="M874" s="462"/>
      <c r="N874" s="462"/>
      <c r="O874" s="229"/>
      <c r="P874" s="86"/>
      <c r="Q874" s="465"/>
      <c r="R874" s="12"/>
      <c r="S874" s="12"/>
      <c r="T874" s="468"/>
      <c r="U874" s="468"/>
      <c r="V874" s="468"/>
      <c r="W874" s="468"/>
      <c r="X874" s="468"/>
      <c r="Y874" s="468"/>
      <c r="Z874" s="468"/>
      <c r="AA874" s="468"/>
      <c r="AB874" s="468"/>
      <c r="AC874" s="468"/>
      <c r="AD874" s="468"/>
      <c r="AE874" s="468"/>
      <c r="AF874" s="468"/>
      <c r="AG874" s="468"/>
      <c r="AH874" s="468"/>
      <c r="AI874" s="468"/>
      <c r="AJ874" s="468"/>
      <c r="AK874" s="468"/>
      <c r="AL874" s="468"/>
      <c r="AM874" s="468"/>
      <c r="AN874" s="468"/>
      <c r="AO874" s="468"/>
      <c r="AP874" s="468"/>
    </row>
    <row r="875">
      <c r="A875" s="458"/>
      <c r="B875" s="697"/>
      <c r="C875" s="698"/>
      <c r="D875" s="468"/>
      <c r="E875" s="468"/>
      <c r="F875" s="468"/>
      <c r="G875" s="462"/>
      <c r="H875" s="462"/>
      <c r="I875" s="462"/>
      <c r="J875" s="462"/>
      <c r="K875" s="462"/>
      <c r="L875" s="462"/>
      <c r="M875" s="462"/>
      <c r="N875" s="462"/>
      <c r="O875" s="229"/>
      <c r="P875" s="86"/>
      <c r="Q875" s="465"/>
      <c r="R875" s="12"/>
      <c r="S875" s="12"/>
      <c r="T875" s="468"/>
      <c r="U875" s="468"/>
      <c r="V875" s="468"/>
      <c r="W875" s="468"/>
      <c r="X875" s="468"/>
      <c r="Y875" s="468"/>
      <c r="Z875" s="468"/>
      <c r="AA875" s="468"/>
      <c r="AB875" s="468"/>
      <c r="AC875" s="468"/>
      <c r="AD875" s="468"/>
      <c r="AE875" s="468"/>
      <c r="AF875" s="468"/>
      <c r="AG875" s="468"/>
      <c r="AH875" s="468"/>
      <c r="AI875" s="468"/>
      <c r="AJ875" s="468"/>
      <c r="AK875" s="468"/>
      <c r="AL875" s="468"/>
      <c r="AM875" s="468"/>
      <c r="AN875" s="468"/>
      <c r="AO875" s="468"/>
      <c r="AP875" s="468"/>
    </row>
    <row r="876">
      <c r="A876" s="458"/>
      <c r="B876" s="697"/>
      <c r="C876" s="698"/>
      <c r="D876" s="468"/>
      <c r="E876" s="468"/>
      <c r="F876" s="468"/>
      <c r="G876" s="462"/>
      <c r="H876" s="462"/>
      <c r="I876" s="462"/>
      <c r="J876" s="462"/>
      <c r="K876" s="462"/>
      <c r="L876" s="462"/>
      <c r="M876" s="462"/>
      <c r="N876" s="462"/>
      <c r="O876" s="229"/>
      <c r="P876" s="86"/>
      <c r="Q876" s="465"/>
      <c r="R876" s="12"/>
      <c r="S876" s="12"/>
      <c r="T876" s="468"/>
      <c r="U876" s="468"/>
      <c r="V876" s="468"/>
      <c r="W876" s="468"/>
      <c r="X876" s="468"/>
      <c r="Y876" s="468"/>
      <c r="Z876" s="468"/>
      <c r="AA876" s="468"/>
      <c r="AB876" s="468"/>
      <c r="AC876" s="468"/>
      <c r="AD876" s="468"/>
      <c r="AE876" s="468"/>
      <c r="AF876" s="468"/>
      <c r="AG876" s="468"/>
      <c r="AH876" s="468"/>
      <c r="AI876" s="468"/>
      <c r="AJ876" s="468"/>
      <c r="AK876" s="468"/>
      <c r="AL876" s="468"/>
      <c r="AM876" s="468"/>
      <c r="AN876" s="468"/>
      <c r="AO876" s="468"/>
      <c r="AP876" s="468"/>
    </row>
    <row r="877">
      <c r="A877" s="458"/>
      <c r="B877" s="697"/>
      <c r="C877" s="698"/>
      <c r="D877" s="468"/>
      <c r="E877" s="468"/>
      <c r="F877" s="468"/>
      <c r="G877" s="462"/>
      <c r="H877" s="462"/>
      <c r="I877" s="462"/>
      <c r="J877" s="462"/>
      <c r="K877" s="462"/>
      <c r="L877" s="462"/>
      <c r="M877" s="462"/>
      <c r="N877" s="462"/>
      <c r="O877" s="229"/>
      <c r="P877" s="86"/>
      <c r="Q877" s="465"/>
      <c r="R877" s="12"/>
      <c r="S877" s="12"/>
      <c r="T877" s="468"/>
      <c r="U877" s="468"/>
      <c r="V877" s="468"/>
      <c r="W877" s="468"/>
      <c r="X877" s="468"/>
      <c r="Y877" s="468"/>
      <c r="Z877" s="468"/>
      <c r="AA877" s="468"/>
      <c r="AB877" s="468"/>
      <c r="AC877" s="468"/>
      <c r="AD877" s="468"/>
      <c r="AE877" s="468"/>
      <c r="AF877" s="468"/>
      <c r="AG877" s="468"/>
      <c r="AH877" s="468"/>
      <c r="AI877" s="468"/>
      <c r="AJ877" s="468"/>
      <c r="AK877" s="468"/>
      <c r="AL877" s="468"/>
      <c r="AM877" s="468"/>
      <c r="AN877" s="468"/>
      <c r="AO877" s="468"/>
      <c r="AP877" s="468"/>
    </row>
    <row r="878">
      <c r="A878" s="458"/>
      <c r="B878" s="697"/>
      <c r="C878" s="698"/>
      <c r="D878" s="468"/>
      <c r="E878" s="468"/>
      <c r="F878" s="468"/>
      <c r="G878" s="462"/>
      <c r="H878" s="462"/>
      <c r="I878" s="462"/>
      <c r="J878" s="462"/>
      <c r="K878" s="462"/>
      <c r="L878" s="462"/>
      <c r="M878" s="462"/>
      <c r="N878" s="462"/>
      <c r="O878" s="229"/>
      <c r="P878" s="86"/>
      <c r="Q878" s="465"/>
      <c r="R878" s="12"/>
      <c r="S878" s="12"/>
      <c r="T878" s="468"/>
      <c r="U878" s="468"/>
      <c r="V878" s="468"/>
      <c r="W878" s="468"/>
      <c r="X878" s="468"/>
      <c r="Y878" s="468"/>
      <c r="Z878" s="468"/>
      <c r="AA878" s="468"/>
      <c r="AB878" s="468"/>
      <c r="AC878" s="468"/>
      <c r="AD878" s="468"/>
      <c r="AE878" s="468"/>
      <c r="AF878" s="468"/>
      <c r="AG878" s="468"/>
      <c r="AH878" s="468"/>
      <c r="AI878" s="468"/>
      <c r="AJ878" s="468"/>
      <c r="AK878" s="468"/>
      <c r="AL878" s="468"/>
      <c r="AM878" s="468"/>
      <c r="AN878" s="468"/>
      <c r="AO878" s="468"/>
      <c r="AP878" s="468"/>
    </row>
    <row r="879">
      <c r="A879" s="458"/>
      <c r="B879" s="697"/>
      <c r="C879" s="698"/>
      <c r="D879" s="468"/>
      <c r="E879" s="468"/>
      <c r="F879" s="468"/>
      <c r="G879" s="462"/>
      <c r="H879" s="462"/>
      <c r="I879" s="462"/>
      <c r="J879" s="462"/>
      <c r="K879" s="462"/>
      <c r="L879" s="462"/>
      <c r="M879" s="462"/>
      <c r="N879" s="462"/>
      <c r="O879" s="229"/>
      <c r="P879" s="86"/>
      <c r="Q879" s="465"/>
      <c r="R879" s="12"/>
      <c r="S879" s="12"/>
      <c r="T879" s="468"/>
      <c r="U879" s="468"/>
      <c r="V879" s="468"/>
      <c r="W879" s="468"/>
      <c r="X879" s="468"/>
      <c r="Y879" s="468"/>
      <c r="Z879" s="468"/>
      <c r="AA879" s="468"/>
      <c r="AB879" s="468"/>
      <c r="AC879" s="468"/>
      <c r="AD879" s="468"/>
      <c r="AE879" s="468"/>
      <c r="AF879" s="468"/>
      <c r="AG879" s="468"/>
      <c r="AH879" s="468"/>
      <c r="AI879" s="468"/>
      <c r="AJ879" s="468"/>
      <c r="AK879" s="468"/>
      <c r="AL879" s="468"/>
      <c r="AM879" s="468"/>
      <c r="AN879" s="468"/>
      <c r="AO879" s="468"/>
      <c r="AP879" s="468"/>
    </row>
    <row r="880">
      <c r="A880" s="458"/>
      <c r="B880" s="697"/>
      <c r="C880" s="698"/>
      <c r="D880" s="468"/>
      <c r="E880" s="468"/>
      <c r="F880" s="468"/>
      <c r="G880" s="462"/>
      <c r="H880" s="462"/>
      <c r="I880" s="462"/>
      <c r="J880" s="462"/>
      <c r="K880" s="462"/>
      <c r="L880" s="462"/>
      <c r="M880" s="462"/>
      <c r="N880" s="462"/>
      <c r="O880" s="229"/>
      <c r="P880" s="86"/>
      <c r="Q880" s="465"/>
      <c r="R880" s="12"/>
      <c r="S880" s="12"/>
      <c r="T880" s="468"/>
      <c r="U880" s="468"/>
      <c r="V880" s="468"/>
      <c r="W880" s="468"/>
      <c r="X880" s="468"/>
      <c r="Y880" s="468"/>
      <c r="Z880" s="468"/>
      <c r="AA880" s="468"/>
      <c r="AB880" s="468"/>
      <c r="AC880" s="468"/>
      <c r="AD880" s="468"/>
      <c r="AE880" s="468"/>
      <c r="AF880" s="468"/>
      <c r="AG880" s="468"/>
      <c r="AH880" s="468"/>
      <c r="AI880" s="468"/>
      <c r="AJ880" s="468"/>
      <c r="AK880" s="468"/>
      <c r="AL880" s="468"/>
      <c r="AM880" s="468"/>
      <c r="AN880" s="468"/>
      <c r="AO880" s="468"/>
      <c r="AP880" s="468"/>
    </row>
    <row r="881">
      <c r="A881" s="458"/>
      <c r="B881" s="697"/>
      <c r="C881" s="698"/>
      <c r="D881" s="468"/>
      <c r="E881" s="468"/>
      <c r="F881" s="468"/>
      <c r="G881" s="462"/>
      <c r="H881" s="462"/>
      <c r="I881" s="462"/>
      <c r="J881" s="462"/>
      <c r="K881" s="462"/>
      <c r="L881" s="462"/>
      <c r="M881" s="462"/>
      <c r="N881" s="462"/>
      <c r="O881" s="229"/>
      <c r="P881" s="86"/>
      <c r="Q881" s="465"/>
      <c r="R881" s="12"/>
      <c r="S881" s="12"/>
      <c r="T881" s="468"/>
      <c r="U881" s="468"/>
      <c r="V881" s="468"/>
      <c r="W881" s="468"/>
      <c r="X881" s="468"/>
      <c r="Y881" s="468"/>
      <c r="Z881" s="468"/>
      <c r="AA881" s="468"/>
      <c r="AB881" s="468"/>
      <c r="AC881" s="468"/>
      <c r="AD881" s="468"/>
      <c r="AE881" s="468"/>
      <c r="AF881" s="468"/>
      <c r="AG881" s="468"/>
      <c r="AH881" s="468"/>
      <c r="AI881" s="468"/>
      <c r="AJ881" s="468"/>
      <c r="AK881" s="468"/>
      <c r="AL881" s="468"/>
      <c r="AM881" s="468"/>
      <c r="AN881" s="468"/>
      <c r="AO881" s="468"/>
      <c r="AP881" s="468"/>
    </row>
    <row r="882">
      <c r="A882" s="458"/>
      <c r="B882" s="697"/>
      <c r="C882" s="698"/>
      <c r="D882" s="468"/>
      <c r="E882" s="468"/>
      <c r="F882" s="468"/>
      <c r="G882" s="462"/>
      <c r="H882" s="462"/>
      <c r="I882" s="462"/>
      <c r="J882" s="462"/>
      <c r="K882" s="462"/>
      <c r="L882" s="462"/>
      <c r="M882" s="462"/>
      <c r="N882" s="462"/>
      <c r="O882" s="229"/>
      <c r="P882" s="86"/>
      <c r="Q882" s="465"/>
      <c r="R882" s="12"/>
      <c r="S882" s="12"/>
      <c r="T882" s="468"/>
      <c r="U882" s="468"/>
      <c r="V882" s="468"/>
      <c r="W882" s="468"/>
      <c r="X882" s="468"/>
      <c r="Y882" s="468"/>
      <c r="Z882" s="468"/>
      <c r="AA882" s="468"/>
      <c r="AB882" s="468"/>
      <c r="AC882" s="468"/>
      <c r="AD882" s="468"/>
      <c r="AE882" s="468"/>
      <c r="AF882" s="468"/>
      <c r="AG882" s="468"/>
      <c r="AH882" s="468"/>
      <c r="AI882" s="468"/>
      <c r="AJ882" s="468"/>
      <c r="AK882" s="468"/>
      <c r="AL882" s="468"/>
      <c r="AM882" s="468"/>
      <c r="AN882" s="468"/>
      <c r="AO882" s="468"/>
      <c r="AP882" s="468"/>
    </row>
    <row r="883">
      <c r="A883" s="458"/>
      <c r="B883" s="697"/>
      <c r="C883" s="698"/>
      <c r="D883" s="468"/>
      <c r="E883" s="468"/>
      <c r="F883" s="468"/>
      <c r="G883" s="462"/>
      <c r="H883" s="462"/>
      <c r="I883" s="462"/>
      <c r="J883" s="462"/>
      <c r="K883" s="462"/>
      <c r="L883" s="462"/>
      <c r="M883" s="462"/>
      <c r="N883" s="462"/>
      <c r="O883" s="229"/>
      <c r="P883" s="86"/>
      <c r="Q883" s="465"/>
      <c r="R883" s="12"/>
      <c r="S883" s="12"/>
      <c r="T883" s="468"/>
      <c r="U883" s="468"/>
      <c r="V883" s="468"/>
      <c r="W883" s="468"/>
      <c r="X883" s="468"/>
      <c r="Y883" s="468"/>
      <c r="Z883" s="468"/>
      <c r="AA883" s="468"/>
      <c r="AB883" s="468"/>
      <c r="AC883" s="468"/>
      <c r="AD883" s="468"/>
      <c r="AE883" s="468"/>
      <c r="AF883" s="468"/>
      <c r="AG883" s="468"/>
      <c r="AH883" s="468"/>
      <c r="AI883" s="468"/>
      <c r="AJ883" s="468"/>
      <c r="AK883" s="468"/>
      <c r="AL883" s="468"/>
      <c r="AM883" s="468"/>
      <c r="AN883" s="468"/>
      <c r="AO883" s="468"/>
      <c r="AP883" s="468"/>
    </row>
    <row r="884">
      <c r="A884" s="458"/>
      <c r="B884" s="697"/>
      <c r="C884" s="698"/>
      <c r="D884" s="468"/>
      <c r="E884" s="468"/>
      <c r="F884" s="468"/>
      <c r="G884" s="462"/>
      <c r="H884" s="462"/>
      <c r="I884" s="462"/>
      <c r="J884" s="462"/>
      <c r="K884" s="462"/>
      <c r="L884" s="462"/>
      <c r="M884" s="462"/>
      <c r="N884" s="462"/>
      <c r="O884" s="229"/>
      <c r="P884" s="86"/>
      <c r="Q884" s="465"/>
      <c r="R884" s="12"/>
      <c r="S884" s="12"/>
      <c r="T884" s="468"/>
      <c r="U884" s="468"/>
      <c r="V884" s="468"/>
      <c r="W884" s="468"/>
      <c r="X884" s="468"/>
      <c r="Y884" s="468"/>
      <c r="Z884" s="468"/>
      <c r="AA884" s="468"/>
      <c r="AB884" s="468"/>
      <c r="AC884" s="468"/>
      <c r="AD884" s="468"/>
      <c r="AE884" s="468"/>
      <c r="AF884" s="468"/>
      <c r="AG884" s="468"/>
      <c r="AH884" s="468"/>
      <c r="AI884" s="468"/>
      <c r="AJ884" s="468"/>
      <c r="AK884" s="468"/>
      <c r="AL884" s="468"/>
      <c r="AM884" s="468"/>
      <c r="AN884" s="468"/>
      <c r="AO884" s="468"/>
      <c r="AP884" s="468"/>
    </row>
    <row r="885">
      <c r="A885" s="458"/>
      <c r="B885" s="697"/>
      <c r="C885" s="698"/>
      <c r="D885" s="468"/>
      <c r="E885" s="468"/>
      <c r="F885" s="468"/>
      <c r="G885" s="462"/>
      <c r="H885" s="462"/>
      <c r="I885" s="462"/>
      <c r="J885" s="462"/>
      <c r="K885" s="462"/>
      <c r="L885" s="462"/>
      <c r="M885" s="462"/>
      <c r="N885" s="462"/>
      <c r="O885" s="229"/>
      <c r="P885" s="86"/>
      <c r="Q885" s="465"/>
      <c r="R885" s="12"/>
      <c r="S885" s="12"/>
      <c r="T885" s="468"/>
      <c r="U885" s="468"/>
      <c r="V885" s="468"/>
      <c r="W885" s="468"/>
      <c r="X885" s="468"/>
      <c r="Y885" s="468"/>
      <c r="Z885" s="468"/>
      <c r="AA885" s="468"/>
      <c r="AB885" s="468"/>
      <c r="AC885" s="468"/>
      <c r="AD885" s="468"/>
      <c r="AE885" s="468"/>
      <c r="AF885" s="468"/>
      <c r="AG885" s="468"/>
      <c r="AH885" s="468"/>
      <c r="AI885" s="468"/>
      <c r="AJ885" s="468"/>
      <c r="AK885" s="468"/>
      <c r="AL885" s="468"/>
      <c r="AM885" s="468"/>
      <c r="AN885" s="468"/>
      <c r="AO885" s="468"/>
      <c r="AP885" s="468"/>
    </row>
    <row r="886">
      <c r="A886" s="458"/>
      <c r="B886" s="697"/>
      <c r="C886" s="698"/>
      <c r="D886" s="468"/>
      <c r="E886" s="468"/>
      <c r="F886" s="468"/>
      <c r="G886" s="462"/>
      <c r="H886" s="462"/>
      <c r="I886" s="462"/>
      <c r="J886" s="462"/>
      <c r="K886" s="462"/>
      <c r="L886" s="462"/>
      <c r="M886" s="462"/>
      <c r="N886" s="462"/>
      <c r="O886" s="229"/>
      <c r="P886" s="86"/>
      <c r="Q886" s="465"/>
      <c r="R886" s="12"/>
      <c r="S886" s="12"/>
      <c r="T886" s="468"/>
      <c r="U886" s="468"/>
      <c r="V886" s="468"/>
      <c r="W886" s="468"/>
      <c r="X886" s="468"/>
      <c r="Y886" s="468"/>
      <c r="Z886" s="468"/>
      <c r="AA886" s="468"/>
      <c r="AB886" s="468"/>
      <c r="AC886" s="468"/>
      <c r="AD886" s="468"/>
      <c r="AE886" s="468"/>
      <c r="AF886" s="468"/>
      <c r="AG886" s="468"/>
      <c r="AH886" s="468"/>
      <c r="AI886" s="468"/>
      <c r="AJ886" s="468"/>
      <c r="AK886" s="468"/>
      <c r="AL886" s="468"/>
      <c r="AM886" s="468"/>
      <c r="AN886" s="468"/>
      <c r="AO886" s="468"/>
      <c r="AP886" s="468"/>
    </row>
    <row r="887">
      <c r="A887" s="458"/>
      <c r="B887" s="697"/>
      <c r="C887" s="698"/>
      <c r="D887" s="468"/>
      <c r="E887" s="468"/>
      <c r="F887" s="468"/>
      <c r="G887" s="462"/>
      <c r="H887" s="462"/>
      <c r="I887" s="462"/>
      <c r="J887" s="462"/>
      <c r="K887" s="462"/>
      <c r="L887" s="462"/>
      <c r="M887" s="462"/>
      <c r="N887" s="462"/>
      <c r="O887" s="229"/>
      <c r="P887" s="86"/>
      <c r="Q887" s="465"/>
      <c r="R887" s="12"/>
      <c r="S887" s="12"/>
      <c r="T887" s="468"/>
      <c r="U887" s="468"/>
      <c r="V887" s="468"/>
      <c r="W887" s="468"/>
      <c r="X887" s="468"/>
      <c r="Y887" s="468"/>
      <c r="Z887" s="468"/>
      <c r="AA887" s="468"/>
      <c r="AB887" s="468"/>
      <c r="AC887" s="468"/>
      <c r="AD887" s="468"/>
      <c r="AE887" s="468"/>
      <c r="AF887" s="468"/>
      <c r="AG887" s="468"/>
      <c r="AH887" s="468"/>
      <c r="AI887" s="468"/>
      <c r="AJ887" s="468"/>
      <c r="AK887" s="468"/>
      <c r="AL887" s="468"/>
      <c r="AM887" s="468"/>
      <c r="AN887" s="468"/>
      <c r="AO887" s="468"/>
      <c r="AP887" s="468"/>
    </row>
    <row r="888">
      <c r="A888" s="458"/>
      <c r="B888" s="697"/>
      <c r="C888" s="698"/>
      <c r="D888" s="468"/>
      <c r="E888" s="468"/>
      <c r="F888" s="468"/>
      <c r="G888" s="462"/>
      <c r="H888" s="462"/>
      <c r="I888" s="462"/>
      <c r="J888" s="462"/>
      <c r="K888" s="462"/>
      <c r="L888" s="462"/>
      <c r="M888" s="462"/>
      <c r="N888" s="462"/>
      <c r="O888" s="229"/>
      <c r="P888" s="86"/>
      <c r="Q888" s="465"/>
      <c r="R888" s="12"/>
      <c r="S888" s="12"/>
      <c r="T888" s="468"/>
      <c r="U888" s="468"/>
      <c r="V888" s="468"/>
      <c r="W888" s="468"/>
      <c r="X888" s="468"/>
      <c r="Y888" s="468"/>
      <c r="Z888" s="468"/>
      <c r="AA888" s="468"/>
      <c r="AB888" s="468"/>
      <c r="AC888" s="468"/>
      <c r="AD888" s="468"/>
      <c r="AE888" s="468"/>
      <c r="AF888" s="468"/>
      <c r="AG888" s="468"/>
      <c r="AH888" s="468"/>
      <c r="AI888" s="468"/>
      <c r="AJ888" s="468"/>
      <c r="AK888" s="468"/>
      <c r="AL888" s="468"/>
      <c r="AM888" s="468"/>
      <c r="AN888" s="468"/>
      <c r="AO888" s="468"/>
      <c r="AP888" s="468"/>
    </row>
    <row r="889">
      <c r="A889" s="458"/>
      <c r="B889" s="697"/>
      <c r="C889" s="698"/>
      <c r="D889" s="468"/>
      <c r="E889" s="468"/>
      <c r="F889" s="468"/>
      <c r="G889" s="462"/>
      <c r="H889" s="462"/>
      <c r="I889" s="462"/>
      <c r="J889" s="462"/>
      <c r="K889" s="462"/>
      <c r="L889" s="462"/>
      <c r="M889" s="462"/>
      <c r="N889" s="462"/>
      <c r="O889" s="229"/>
      <c r="P889" s="86"/>
      <c r="Q889" s="465"/>
      <c r="R889" s="12"/>
      <c r="S889" s="12"/>
      <c r="T889" s="468"/>
      <c r="U889" s="468"/>
      <c r="V889" s="468"/>
      <c r="W889" s="468"/>
      <c r="X889" s="468"/>
      <c r="Y889" s="468"/>
      <c r="Z889" s="468"/>
      <c r="AA889" s="468"/>
      <c r="AB889" s="468"/>
      <c r="AC889" s="468"/>
      <c r="AD889" s="468"/>
      <c r="AE889" s="468"/>
      <c r="AF889" s="468"/>
      <c r="AG889" s="468"/>
      <c r="AH889" s="468"/>
      <c r="AI889" s="468"/>
      <c r="AJ889" s="468"/>
      <c r="AK889" s="468"/>
      <c r="AL889" s="468"/>
      <c r="AM889" s="468"/>
      <c r="AN889" s="468"/>
      <c r="AO889" s="468"/>
      <c r="AP889" s="468"/>
    </row>
    <row r="890">
      <c r="A890" s="458"/>
      <c r="B890" s="697"/>
      <c r="C890" s="698"/>
      <c r="D890" s="468"/>
      <c r="E890" s="468"/>
      <c r="F890" s="468"/>
      <c r="G890" s="462"/>
      <c r="H890" s="462"/>
      <c r="I890" s="462"/>
      <c r="J890" s="462"/>
      <c r="K890" s="462"/>
      <c r="L890" s="462"/>
      <c r="M890" s="462"/>
      <c r="N890" s="462"/>
      <c r="O890" s="229"/>
      <c r="P890" s="86"/>
      <c r="Q890" s="465"/>
      <c r="R890" s="12"/>
      <c r="S890" s="12"/>
      <c r="T890" s="468"/>
      <c r="U890" s="468"/>
      <c r="V890" s="468"/>
      <c r="W890" s="468"/>
      <c r="X890" s="468"/>
      <c r="Y890" s="468"/>
      <c r="Z890" s="468"/>
      <c r="AA890" s="468"/>
      <c r="AB890" s="468"/>
      <c r="AC890" s="468"/>
      <c r="AD890" s="468"/>
      <c r="AE890" s="468"/>
      <c r="AF890" s="468"/>
      <c r="AG890" s="468"/>
      <c r="AH890" s="468"/>
      <c r="AI890" s="468"/>
      <c r="AJ890" s="468"/>
      <c r="AK890" s="468"/>
      <c r="AL890" s="468"/>
      <c r="AM890" s="468"/>
      <c r="AN890" s="468"/>
      <c r="AO890" s="468"/>
      <c r="AP890" s="468"/>
    </row>
    <row r="891">
      <c r="A891" s="458"/>
      <c r="B891" s="697"/>
      <c r="C891" s="698"/>
      <c r="D891" s="468"/>
      <c r="E891" s="468"/>
      <c r="F891" s="468"/>
      <c r="G891" s="462"/>
      <c r="H891" s="462"/>
      <c r="I891" s="462"/>
      <c r="J891" s="462"/>
      <c r="K891" s="462"/>
      <c r="L891" s="462"/>
      <c r="M891" s="462"/>
      <c r="N891" s="462"/>
      <c r="O891" s="229"/>
      <c r="P891" s="86"/>
      <c r="Q891" s="465"/>
      <c r="R891" s="12"/>
      <c r="S891" s="12"/>
      <c r="T891" s="468"/>
      <c r="U891" s="468"/>
      <c r="V891" s="468"/>
      <c r="W891" s="468"/>
      <c r="X891" s="468"/>
      <c r="Y891" s="468"/>
      <c r="Z891" s="468"/>
      <c r="AA891" s="468"/>
      <c r="AB891" s="468"/>
      <c r="AC891" s="468"/>
      <c r="AD891" s="468"/>
      <c r="AE891" s="468"/>
      <c r="AF891" s="468"/>
      <c r="AG891" s="468"/>
      <c r="AH891" s="468"/>
      <c r="AI891" s="468"/>
      <c r="AJ891" s="468"/>
      <c r="AK891" s="468"/>
      <c r="AL891" s="468"/>
      <c r="AM891" s="468"/>
      <c r="AN891" s="468"/>
      <c r="AO891" s="468"/>
      <c r="AP891" s="468"/>
    </row>
    <row r="892">
      <c r="A892" s="458"/>
      <c r="B892" s="697"/>
      <c r="C892" s="698"/>
      <c r="D892" s="468"/>
      <c r="E892" s="468"/>
      <c r="F892" s="468"/>
      <c r="G892" s="462"/>
      <c r="H892" s="462"/>
      <c r="I892" s="462"/>
      <c r="J892" s="462"/>
      <c r="K892" s="462"/>
      <c r="L892" s="462"/>
      <c r="M892" s="462"/>
      <c r="N892" s="462"/>
      <c r="O892" s="229"/>
      <c r="P892" s="86"/>
      <c r="Q892" s="465"/>
      <c r="R892" s="12"/>
      <c r="S892" s="12"/>
      <c r="T892" s="468"/>
      <c r="U892" s="468"/>
      <c r="V892" s="468"/>
      <c r="W892" s="468"/>
      <c r="X892" s="468"/>
      <c r="Y892" s="468"/>
      <c r="Z892" s="468"/>
      <c r="AA892" s="468"/>
      <c r="AB892" s="468"/>
      <c r="AC892" s="468"/>
      <c r="AD892" s="468"/>
      <c r="AE892" s="468"/>
      <c r="AF892" s="468"/>
      <c r="AG892" s="468"/>
      <c r="AH892" s="468"/>
      <c r="AI892" s="468"/>
      <c r="AJ892" s="468"/>
      <c r="AK892" s="468"/>
      <c r="AL892" s="468"/>
      <c r="AM892" s="468"/>
      <c r="AN892" s="468"/>
      <c r="AO892" s="468"/>
      <c r="AP892" s="468"/>
    </row>
    <row r="893">
      <c r="A893" s="458"/>
      <c r="B893" s="697"/>
      <c r="C893" s="698"/>
      <c r="D893" s="468"/>
      <c r="E893" s="468"/>
      <c r="F893" s="468"/>
      <c r="G893" s="462"/>
      <c r="H893" s="462"/>
      <c r="I893" s="462"/>
      <c r="J893" s="462"/>
      <c r="K893" s="462"/>
      <c r="L893" s="462"/>
      <c r="M893" s="462"/>
      <c r="N893" s="462"/>
      <c r="O893" s="229"/>
      <c r="P893" s="86"/>
      <c r="Q893" s="465"/>
      <c r="R893" s="12"/>
      <c r="S893" s="12"/>
      <c r="T893" s="468"/>
      <c r="U893" s="468"/>
      <c r="V893" s="468"/>
      <c r="W893" s="468"/>
      <c r="X893" s="468"/>
      <c r="Y893" s="468"/>
      <c r="Z893" s="468"/>
      <c r="AA893" s="468"/>
      <c r="AB893" s="468"/>
      <c r="AC893" s="468"/>
      <c r="AD893" s="468"/>
      <c r="AE893" s="468"/>
      <c r="AF893" s="468"/>
      <c r="AG893" s="468"/>
      <c r="AH893" s="468"/>
      <c r="AI893" s="468"/>
      <c r="AJ893" s="468"/>
      <c r="AK893" s="468"/>
      <c r="AL893" s="468"/>
      <c r="AM893" s="468"/>
      <c r="AN893" s="468"/>
      <c r="AO893" s="468"/>
      <c r="AP893" s="468"/>
    </row>
    <row r="894">
      <c r="A894" s="458"/>
      <c r="B894" s="697"/>
      <c r="C894" s="698"/>
      <c r="D894" s="468"/>
      <c r="E894" s="468"/>
      <c r="F894" s="468"/>
      <c r="G894" s="462"/>
      <c r="H894" s="462"/>
      <c r="I894" s="462"/>
      <c r="J894" s="462"/>
      <c r="K894" s="462"/>
      <c r="L894" s="462"/>
      <c r="M894" s="462"/>
      <c r="N894" s="462"/>
      <c r="O894" s="229"/>
      <c r="P894" s="86"/>
      <c r="Q894" s="465"/>
      <c r="R894" s="12"/>
      <c r="S894" s="12"/>
      <c r="T894" s="468"/>
      <c r="U894" s="468"/>
      <c r="V894" s="468"/>
      <c r="W894" s="468"/>
      <c r="X894" s="468"/>
      <c r="Y894" s="468"/>
      <c r="Z894" s="468"/>
      <c r="AA894" s="468"/>
      <c r="AB894" s="468"/>
      <c r="AC894" s="468"/>
      <c r="AD894" s="468"/>
      <c r="AE894" s="468"/>
      <c r="AF894" s="468"/>
      <c r="AG894" s="468"/>
      <c r="AH894" s="468"/>
      <c r="AI894" s="468"/>
      <c r="AJ894" s="468"/>
      <c r="AK894" s="468"/>
      <c r="AL894" s="468"/>
      <c r="AM894" s="468"/>
      <c r="AN894" s="468"/>
      <c r="AO894" s="468"/>
      <c r="AP894" s="468"/>
    </row>
    <row r="895">
      <c r="A895" s="458"/>
      <c r="B895" s="697"/>
      <c r="C895" s="698"/>
      <c r="D895" s="468"/>
      <c r="E895" s="468"/>
      <c r="F895" s="468"/>
      <c r="G895" s="462"/>
      <c r="H895" s="462"/>
      <c r="I895" s="462"/>
      <c r="J895" s="462"/>
      <c r="K895" s="462"/>
      <c r="L895" s="462"/>
      <c r="M895" s="462"/>
      <c r="N895" s="462"/>
      <c r="O895" s="229"/>
      <c r="P895" s="86"/>
      <c r="Q895" s="465"/>
      <c r="R895" s="12"/>
      <c r="S895" s="12"/>
      <c r="T895" s="468"/>
      <c r="U895" s="468"/>
      <c r="V895" s="468"/>
      <c r="W895" s="468"/>
      <c r="X895" s="468"/>
      <c r="Y895" s="468"/>
      <c r="Z895" s="468"/>
      <c r="AA895" s="468"/>
      <c r="AB895" s="468"/>
      <c r="AC895" s="468"/>
      <c r="AD895" s="468"/>
      <c r="AE895" s="468"/>
      <c r="AF895" s="468"/>
      <c r="AG895" s="468"/>
      <c r="AH895" s="468"/>
      <c r="AI895" s="468"/>
      <c r="AJ895" s="468"/>
      <c r="AK895" s="468"/>
      <c r="AL895" s="468"/>
      <c r="AM895" s="468"/>
      <c r="AN895" s="468"/>
      <c r="AO895" s="468"/>
      <c r="AP895" s="468"/>
    </row>
    <row r="896">
      <c r="A896" s="458"/>
      <c r="B896" s="697"/>
      <c r="C896" s="698"/>
      <c r="D896" s="468"/>
      <c r="E896" s="468"/>
      <c r="F896" s="468"/>
      <c r="G896" s="462"/>
      <c r="H896" s="462"/>
      <c r="I896" s="462"/>
      <c r="J896" s="462"/>
      <c r="K896" s="462"/>
      <c r="L896" s="462"/>
      <c r="M896" s="462"/>
      <c r="N896" s="462"/>
      <c r="O896" s="229"/>
      <c r="P896" s="86"/>
      <c r="Q896" s="465"/>
      <c r="R896" s="12"/>
      <c r="S896" s="12"/>
      <c r="T896" s="468"/>
      <c r="U896" s="468"/>
      <c r="V896" s="468"/>
      <c r="W896" s="468"/>
      <c r="X896" s="468"/>
      <c r="Y896" s="468"/>
      <c r="Z896" s="468"/>
      <c r="AA896" s="468"/>
      <c r="AB896" s="468"/>
      <c r="AC896" s="468"/>
      <c r="AD896" s="468"/>
      <c r="AE896" s="468"/>
      <c r="AF896" s="468"/>
      <c r="AG896" s="468"/>
      <c r="AH896" s="468"/>
      <c r="AI896" s="468"/>
      <c r="AJ896" s="468"/>
      <c r="AK896" s="468"/>
      <c r="AL896" s="468"/>
      <c r="AM896" s="468"/>
      <c r="AN896" s="468"/>
      <c r="AO896" s="468"/>
      <c r="AP896" s="468"/>
    </row>
    <row r="897">
      <c r="A897" s="458"/>
      <c r="B897" s="697"/>
      <c r="C897" s="698"/>
      <c r="D897" s="468"/>
      <c r="E897" s="468"/>
      <c r="F897" s="468"/>
      <c r="G897" s="462"/>
      <c r="H897" s="462"/>
      <c r="I897" s="462"/>
      <c r="J897" s="462"/>
      <c r="K897" s="462"/>
      <c r="L897" s="462"/>
      <c r="M897" s="462"/>
      <c r="N897" s="462"/>
      <c r="O897" s="229"/>
      <c r="P897" s="86"/>
      <c r="Q897" s="465"/>
      <c r="R897" s="12"/>
      <c r="S897" s="12"/>
      <c r="T897" s="468"/>
      <c r="U897" s="468"/>
      <c r="V897" s="468"/>
      <c r="W897" s="468"/>
      <c r="X897" s="468"/>
      <c r="Y897" s="468"/>
      <c r="Z897" s="468"/>
      <c r="AA897" s="468"/>
      <c r="AB897" s="468"/>
      <c r="AC897" s="468"/>
      <c r="AD897" s="468"/>
      <c r="AE897" s="468"/>
      <c r="AF897" s="468"/>
      <c r="AG897" s="468"/>
      <c r="AH897" s="468"/>
      <c r="AI897" s="468"/>
      <c r="AJ897" s="468"/>
      <c r="AK897" s="468"/>
      <c r="AL897" s="468"/>
      <c r="AM897" s="468"/>
      <c r="AN897" s="468"/>
      <c r="AO897" s="468"/>
      <c r="AP897" s="468"/>
    </row>
    <row r="898">
      <c r="A898" s="458"/>
      <c r="B898" s="697"/>
      <c r="C898" s="698"/>
      <c r="D898" s="468"/>
      <c r="E898" s="468"/>
      <c r="F898" s="468"/>
      <c r="G898" s="462"/>
      <c r="H898" s="462"/>
      <c r="I898" s="462"/>
      <c r="J898" s="462"/>
      <c r="K898" s="462"/>
      <c r="L898" s="462"/>
      <c r="M898" s="462"/>
      <c r="N898" s="462"/>
      <c r="O898" s="229"/>
      <c r="P898" s="86"/>
      <c r="Q898" s="465"/>
      <c r="R898" s="12"/>
      <c r="S898" s="12"/>
      <c r="T898" s="468"/>
      <c r="U898" s="468"/>
      <c r="V898" s="468"/>
      <c r="W898" s="468"/>
      <c r="X898" s="468"/>
      <c r="Y898" s="468"/>
      <c r="Z898" s="468"/>
      <c r="AA898" s="468"/>
      <c r="AB898" s="468"/>
      <c r="AC898" s="468"/>
      <c r="AD898" s="468"/>
      <c r="AE898" s="468"/>
      <c r="AF898" s="468"/>
      <c r="AG898" s="468"/>
      <c r="AH898" s="468"/>
      <c r="AI898" s="468"/>
      <c r="AJ898" s="468"/>
      <c r="AK898" s="468"/>
      <c r="AL898" s="468"/>
      <c r="AM898" s="468"/>
      <c r="AN898" s="468"/>
      <c r="AO898" s="468"/>
      <c r="AP898" s="468"/>
    </row>
    <row r="899">
      <c r="A899" s="458"/>
      <c r="B899" s="697"/>
      <c r="C899" s="698"/>
      <c r="D899" s="468"/>
      <c r="E899" s="468"/>
      <c r="F899" s="468"/>
      <c r="G899" s="462"/>
      <c r="H899" s="462"/>
      <c r="I899" s="462"/>
      <c r="J899" s="462"/>
      <c r="K899" s="462"/>
      <c r="L899" s="462"/>
      <c r="M899" s="462"/>
      <c r="N899" s="462"/>
      <c r="O899" s="229"/>
      <c r="P899" s="86"/>
      <c r="Q899" s="465"/>
      <c r="R899" s="12"/>
      <c r="S899" s="12"/>
      <c r="T899" s="468"/>
      <c r="U899" s="468"/>
      <c r="V899" s="468"/>
      <c r="W899" s="468"/>
      <c r="X899" s="468"/>
      <c r="Y899" s="468"/>
      <c r="Z899" s="468"/>
      <c r="AA899" s="468"/>
      <c r="AB899" s="468"/>
      <c r="AC899" s="468"/>
      <c r="AD899" s="468"/>
      <c r="AE899" s="468"/>
      <c r="AF899" s="468"/>
      <c r="AG899" s="468"/>
      <c r="AH899" s="468"/>
      <c r="AI899" s="468"/>
      <c r="AJ899" s="468"/>
      <c r="AK899" s="468"/>
      <c r="AL899" s="468"/>
      <c r="AM899" s="468"/>
      <c r="AN899" s="468"/>
      <c r="AO899" s="468"/>
      <c r="AP899" s="468"/>
    </row>
    <row r="900">
      <c r="A900" s="458"/>
      <c r="B900" s="697"/>
      <c r="C900" s="698"/>
      <c r="D900" s="468"/>
      <c r="E900" s="468"/>
      <c r="F900" s="468"/>
      <c r="G900" s="462"/>
      <c r="H900" s="462"/>
      <c r="I900" s="462"/>
      <c r="J900" s="462"/>
      <c r="K900" s="462"/>
      <c r="L900" s="462"/>
      <c r="M900" s="462"/>
      <c r="N900" s="462"/>
      <c r="O900" s="229"/>
      <c r="P900" s="86"/>
      <c r="Q900" s="465"/>
      <c r="R900" s="12"/>
      <c r="S900" s="12"/>
      <c r="T900" s="468"/>
      <c r="U900" s="468"/>
      <c r="V900" s="468"/>
      <c r="W900" s="468"/>
      <c r="X900" s="468"/>
      <c r="Y900" s="468"/>
      <c r="Z900" s="468"/>
      <c r="AA900" s="468"/>
      <c r="AB900" s="468"/>
      <c r="AC900" s="468"/>
      <c r="AD900" s="468"/>
      <c r="AE900" s="468"/>
      <c r="AF900" s="468"/>
      <c r="AG900" s="468"/>
      <c r="AH900" s="468"/>
      <c r="AI900" s="468"/>
      <c r="AJ900" s="468"/>
      <c r="AK900" s="468"/>
      <c r="AL900" s="468"/>
      <c r="AM900" s="468"/>
      <c r="AN900" s="468"/>
      <c r="AO900" s="468"/>
      <c r="AP900" s="468"/>
    </row>
    <row r="901">
      <c r="A901" s="458"/>
      <c r="B901" s="697"/>
      <c r="C901" s="698"/>
      <c r="D901" s="468"/>
      <c r="E901" s="468"/>
      <c r="F901" s="468"/>
      <c r="G901" s="462"/>
      <c r="H901" s="462"/>
      <c r="I901" s="462"/>
      <c r="J901" s="462"/>
      <c r="K901" s="462"/>
      <c r="L901" s="462"/>
      <c r="M901" s="462"/>
      <c r="N901" s="462"/>
      <c r="O901" s="229"/>
      <c r="P901" s="86"/>
      <c r="Q901" s="465"/>
      <c r="R901" s="12"/>
      <c r="S901" s="12"/>
      <c r="T901" s="468"/>
      <c r="U901" s="468"/>
      <c r="V901" s="468"/>
      <c r="W901" s="468"/>
      <c r="X901" s="468"/>
      <c r="Y901" s="468"/>
      <c r="Z901" s="468"/>
      <c r="AA901" s="468"/>
      <c r="AB901" s="468"/>
      <c r="AC901" s="468"/>
      <c r="AD901" s="468"/>
      <c r="AE901" s="468"/>
      <c r="AF901" s="468"/>
      <c r="AG901" s="468"/>
      <c r="AH901" s="468"/>
      <c r="AI901" s="468"/>
      <c r="AJ901" s="468"/>
      <c r="AK901" s="468"/>
      <c r="AL901" s="468"/>
      <c r="AM901" s="468"/>
      <c r="AN901" s="468"/>
      <c r="AO901" s="468"/>
      <c r="AP901" s="468"/>
    </row>
    <row r="902">
      <c r="A902" s="458"/>
      <c r="B902" s="697"/>
      <c r="C902" s="698"/>
      <c r="D902" s="468"/>
      <c r="E902" s="468"/>
      <c r="F902" s="468"/>
      <c r="G902" s="462"/>
      <c r="H902" s="462"/>
      <c r="I902" s="462"/>
      <c r="J902" s="462"/>
      <c r="K902" s="462"/>
      <c r="L902" s="462"/>
      <c r="M902" s="462"/>
      <c r="N902" s="462"/>
      <c r="O902" s="229"/>
      <c r="P902" s="86"/>
      <c r="Q902" s="465"/>
      <c r="R902" s="12"/>
      <c r="S902" s="12"/>
      <c r="T902" s="468"/>
      <c r="U902" s="468"/>
      <c r="V902" s="468"/>
      <c r="W902" s="468"/>
      <c r="X902" s="468"/>
      <c r="Y902" s="468"/>
      <c r="Z902" s="468"/>
      <c r="AA902" s="468"/>
      <c r="AB902" s="468"/>
      <c r="AC902" s="468"/>
      <c r="AD902" s="468"/>
      <c r="AE902" s="468"/>
      <c r="AF902" s="468"/>
      <c r="AG902" s="468"/>
      <c r="AH902" s="468"/>
      <c r="AI902" s="468"/>
      <c r="AJ902" s="468"/>
      <c r="AK902" s="468"/>
      <c r="AL902" s="468"/>
      <c r="AM902" s="468"/>
      <c r="AN902" s="468"/>
      <c r="AO902" s="468"/>
      <c r="AP902" s="468"/>
    </row>
    <row r="903">
      <c r="A903" s="458"/>
      <c r="B903" s="697"/>
      <c r="C903" s="698"/>
      <c r="D903" s="468"/>
      <c r="E903" s="468"/>
      <c r="F903" s="468"/>
      <c r="G903" s="462"/>
      <c r="H903" s="462"/>
      <c r="I903" s="462"/>
      <c r="J903" s="462"/>
      <c r="K903" s="462"/>
      <c r="L903" s="462"/>
      <c r="M903" s="462"/>
      <c r="N903" s="462"/>
      <c r="O903" s="229"/>
      <c r="P903" s="86"/>
      <c r="Q903" s="465"/>
      <c r="R903" s="12"/>
      <c r="S903" s="12"/>
      <c r="T903" s="468"/>
      <c r="U903" s="468"/>
      <c r="V903" s="468"/>
      <c r="W903" s="468"/>
      <c r="X903" s="468"/>
      <c r="Y903" s="468"/>
      <c r="Z903" s="468"/>
      <c r="AA903" s="468"/>
      <c r="AB903" s="468"/>
      <c r="AC903" s="468"/>
      <c r="AD903" s="468"/>
      <c r="AE903" s="468"/>
      <c r="AF903" s="468"/>
      <c r="AG903" s="468"/>
      <c r="AH903" s="468"/>
      <c r="AI903" s="468"/>
      <c r="AJ903" s="468"/>
      <c r="AK903" s="468"/>
      <c r="AL903" s="468"/>
      <c r="AM903" s="468"/>
      <c r="AN903" s="468"/>
      <c r="AO903" s="468"/>
      <c r="AP903" s="468"/>
    </row>
    <row r="904">
      <c r="A904" s="458"/>
      <c r="B904" s="697"/>
      <c r="C904" s="698"/>
      <c r="D904" s="468"/>
      <c r="E904" s="468"/>
      <c r="F904" s="468"/>
      <c r="G904" s="462"/>
      <c r="H904" s="462"/>
      <c r="I904" s="462"/>
      <c r="J904" s="462"/>
      <c r="K904" s="462"/>
      <c r="L904" s="462"/>
      <c r="M904" s="462"/>
      <c r="N904" s="462"/>
      <c r="O904" s="229"/>
      <c r="P904" s="86"/>
      <c r="Q904" s="465"/>
      <c r="R904" s="12"/>
      <c r="S904" s="12"/>
      <c r="T904" s="468"/>
      <c r="U904" s="468"/>
      <c r="V904" s="468"/>
      <c r="W904" s="468"/>
      <c r="X904" s="468"/>
      <c r="Y904" s="468"/>
      <c r="Z904" s="468"/>
      <c r="AA904" s="468"/>
      <c r="AB904" s="468"/>
      <c r="AC904" s="468"/>
      <c r="AD904" s="468"/>
      <c r="AE904" s="468"/>
      <c r="AF904" s="468"/>
      <c r="AG904" s="468"/>
      <c r="AH904" s="468"/>
      <c r="AI904" s="468"/>
      <c r="AJ904" s="468"/>
      <c r="AK904" s="468"/>
      <c r="AL904" s="468"/>
      <c r="AM904" s="468"/>
      <c r="AN904" s="468"/>
      <c r="AO904" s="468"/>
      <c r="AP904" s="468"/>
    </row>
    <row r="905">
      <c r="A905" s="458"/>
      <c r="B905" s="697"/>
      <c r="C905" s="698"/>
      <c r="D905" s="468"/>
      <c r="E905" s="468"/>
      <c r="F905" s="468"/>
      <c r="G905" s="462"/>
      <c r="H905" s="462"/>
      <c r="I905" s="462"/>
      <c r="J905" s="462"/>
      <c r="K905" s="462"/>
      <c r="L905" s="462"/>
      <c r="M905" s="462"/>
      <c r="N905" s="462"/>
      <c r="O905" s="229"/>
      <c r="P905" s="86"/>
      <c r="Q905" s="465"/>
      <c r="R905" s="12"/>
      <c r="S905" s="12"/>
      <c r="T905" s="468"/>
      <c r="U905" s="468"/>
      <c r="V905" s="468"/>
      <c r="W905" s="468"/>
      <c r="X905" s="468"/>
      <c r="Y905" s="468"/>
      <c r="Z905" s="468"/>
      <c r="AA905" s="468"/>
      <c r="AB905" s="468"/>
      <c r="AC905" s="468"/>
      <c r="AD905" s="468"/>
      <c r="AE905" s="468"/>
      <c r="AF905" s="468"/>
      <c r="AG905" s="468"/>
      <c r="AH905" s="468"/>
      <c r="AI905" s="468"/>
      <c r="AJ905" s="468"/>
      <c r="AK905" s="468"/>
      <c r="AL905" s="468"/>
      <c r="AM905" s="468"/>
      <c r="AN905" s="468"/>
      <c r="AO905" s="468"/>
      <c r="AP905" s="468"/>
    </row>
    <row r="906">
      <c r="A906" s="458"/>
      <c r="B906" s="697"/>
      <c r="C906" s="698"/>
      <c r="D906" s="468"/>
      <c r="E906" s="468"/>
      <c r="F906" s="468"/>
      <c r="G906" s="462"/>
      <c r="H906" s="462"/>
      <c r="I906" s="462"/>
      <c r="J906" s="462"/>
      <c r="K906" s="462"/>
      <c r="L906" s="462"/>
      <c r="M906" s="462"/>
      <c r="N906" s="462"/>
      <c r="O906" s="229"/>
      <c r="P906" s="86"/>
      <c r="Q906" s="465"/>
      <c r="R906" s="12"/>
      <c r="S906" s="12"/>
      <c r="T906" s="468"/>
      <c r="U906" s="468"/>
      <c r="V906" s="468"/>
      <c r="W906" s="468"/>
      <c r="X906" s="468"/>
      <c r="Y906" s="468"/>
      <c r="Z906" s="468"/>
      <c r="AA906" s="468"/>
      <c r="AB906" s="468"/>
      <c r="AC906" s="468"/>
      <c r="AD906" s="468"/>
      <c r="AE906" s="468"/>
      <c r="AF906" s="468"/>
      <c r="AG906" s="468"/>
      <c r="AH906" s="468"/>
      <c r="AI906" s="468"/>
      <c r="AJ906" s="468"/>
      <c r="AK906" s="468"/>
      <c r="AL906" s="468"/>
      <c r="AM906" s="468"/>
      <c r="AN906" s="468"/>
      <c r="AO906" s="468"/>
      <c r="AP906" s="468"/>
    </row>
    <row r="907">
      <c r="A907" s="458"/>
      <c r="B907" s="697"/>
      <c r="C907" s="698"/>
      <c r="D907" s="468"/>
      <c r="E907" s="468"/>
      <c r="F907" s="468"/>
      <c r="G907" s="462"/>
      <c r="H907" s="462"/>
      <c r="I907" s="462"/>
      <c r="J907" s="462"/>
      <c r="K907" s="462"/>
      <c r="L907" s="462"/>
      <c r="M907" s="462"/>
      <c r="N907" s="462"/>
      <c r="O907" s="229"/>
      <c r="P907" s="86"/>
      <c r="Q907" s="465"/>
      <c r="R907" s="12"/>
      <c r="S907" s="12"/>
      <c r="T907" s="468"/>
      <c r="U907" s="468"/>
      <c r="V907" s="468"/>
      <c r="W907" s="468"/>
      <c r="X907" s="468"/>
      <c r="Y907" s="468"/>
      <c r="Z907" s="468"/>
      <c r="AA907" s="468"/>
      <c r="AB907" s="468"/>
      <c r="AC907" s="468"/>
      <c r="AD907" s="468"/>
      <c r="AE907" s="468"/>
      <c r="AF907" s="468"/>
      <c r="AG907" s="468"/>
      <c r="AH907" s="468"/>
      <c r="AI907" s="468"/>
      <c r="AJ907" s="468"/>
      <c r="AK907" s="468"/>
      <c r="AL907" s="468"/>
      <c r="AM907" s="468"/>
      <c r="AN907" s="468"/>
      <c r="AO907" s="468"/>
      <c r="AP907" s="468"/>
    </row>
    <row r="908">
      <c r="A908" s="458"/>
      <c r="B908" s="697"/>
      <c r="C908" s="698"/>
      <c r="D908" s="468"/>
      <c r="E908" s="468"/>
      <c r="F908" s="468"/>
      <c r="G908" s="462"/>
      <c r="H908" s="462"/>
      <c r="I908" s="462"/>
      <c r="J908" s="462"/>
      <c r="K908" s="462"/>
      <c r="L908" s="462"/>
      <c r="M908" s="462"/>
      <c r="N908" s="462"/>
      <c r="O908" s="229"/>
      <c r="P908" s="86"/>
      <c r="Q908" s="465"/>
      <c r="R908" s="12"/>
      <c r="S908" s="12"/>
      <c r="T908" s="468"/>
      <c r="U908" s="468"/>
      <c r="V908" s="468"/>
      <c r="W908" s="468"/>
      <c r="X908" s="468"/>
      <c r="Y908" s="468"/>
      <c r="Z908" s="468"/>
      <c r="AA908" s="468"/>
      <c r="AB908" s="468"/>
      <c r="AC908" s="468"/>
      <c r="AD908" s="468"/>
      <c r="AE908" s="468"/>
      <c r="AF908" s="468"/>
      <c r="AG908" s="468"/>
      <c r="AH908" s="468"/>
      <c r="AI908" s="468"/>
      <c r="AJ908" s="468"/>
      <c r="AK908" s="468"/>
      <c r="AL908" s="468"/>
      <c r="AM908" s="468"/>
      <c r="AN908" s="468"/>
      <c r="AO908" s="468"/>
      <c r="AP908" s="468"/>
    </row>
    <row r="909">
      <c r="A909" s="458"/>
      <c r="B909" s="697"/>
      <c r="C909" s="698"/>
      <c r="D909" s="468"/>
      <c r="E909" s="468"/>
      <c r="F909" s="468"/>
      <c r="G909" s="462"/>
      <c r="H909" s="462"/>
      <c r="I909" s="462"/>
      <c r="J909" s="462"/>
      <c r="K909" s="462"/>
      <c r="L909" s="462"/>
      <c r="M909" s="462"/>
      <c r="N909" s="462"/>
      <c r="O909" s="229"/>
      <c r="P909" s="86"/>
      <c r="Q909" s="465"/>
      <c r="R909" s="12"/>
      <c r="S909" s="12"/>
      <c r="T909" s="468"/>
      <c r="U909" s="468"/>
      <c r="V909" s="468"/>
      <c r="W909" s="468"/>
      <c r="X909" s="468"/>
      <c r="Y909" s="468"/>
      <c r="Z909" s="468"/>
      <c r="AA909" s="468"/>
      <c r="AB909" s="468"/>
      <c r="AC909" s="468"/>
      <c r="AD909" s="468"/>
      <c r="AE909" s="468"/>
      <c r="AF909" s="468"/>
      <c r="AG909" s="468"/>
      <c r="AH909" s="468"/>
      <c r="AI909" s="468"/>
      <c r="AJ909" s="468"/>
      <c r="AK909" s="468"/>
      <c r="AL909" s="468"/>
      <c r="AM909" s="468"/>
      <c r="AN909" s="468"/>
      <c r="AO909" s="468"/>
      <c r="AP909" s="468"/>
    </row>
    <row r="910">
      <c r="A910" s="458"/>
      <c r="B910" s="697"/>
      <c r="C910" s="698"/>
      <c r="D910" s="468"/>
      <c r="E910" s="468"/>
      <c r="F910" s="468"/>
      <c r="G910" s="462"/>
      <c r="H910" s="462"/>
      <c r="I910" s="462"/>
      <c r="J910" s="462"/>
      <c r="K910" s="462"/>
      <c r="L910" s="462"/>
      <c r="M910" s="462"/>
      <c r="N910" s="462"/>
      <c r="O910" s="229"/>
      <c r="P910" s="86"/>
      <c r="Q910" s="465"/>
      <c r="R910" s="12"/>
      <c r="S910" s="12"/>
      <c r="T910" s="468"/>
      <c r="U910" s="468"/>
      <c r="V910" s="468"/>
      <c r="W910" s="468"/>
      <c r="X910" s="468"/>
      <c r="Y910" s="468"/>
      <c r="Z910" s="468"/>
      <c r="AA910" s="468"/>
      <c r="AB910" s="468"/>
      <c r="AC910" s="468"/>
      <c r="AD910" s="468"/>
      <c r="AE910" s="468"/>
      <c r="AF910" s="468"/>
      <c r="AG910" s="468"/>
      <c r="AH910" s="468"/>
      <c r="AI910" s="468"/>
      <c r="AJ910" s="468"/>
      <c r="AK910" s="468"/>
      <c r="AL910" s="468"/>
      <c r="AM910" s="468"/>
      <c r="AN910" s="468"/>
      <c r="AO910" s="468"/>
      <c r="AP910" s="468"/>
    </row>
    <row r="911">
      <c r="A911" s="458"/>
      <c r="B911" s="697"/>
      <c r="C911" s="698"/>
      <c r="D911" s="468"/>
      <c r="E911" s="468"/>
      <c r="F911" s="468"/>
      <c r="G911" s="462"/>
      <c r="H911" s="462"/>
      <c r="I911" s="462"/>
      <c r="J911" s="462"/>
      <c r="K911" s="462"/>
      <c r="L911" s="462"/>
      <c r="M911" s="462"/>
      <c r="N911" s="462"/>
      <c r="O911" s="229"/>
      <c r="P911" s="86"/>
      <c r="Q911" s="465"/>
      <c r="R911" s="12"/>
      <c r="S911" s="12"/>
      <c r="T911" s="468"/>
      <c r="U911" s="468"/>
      <c r="V911" s="468"/>
      <c r="W911" s="468"/>
      <c r="X911" s="468"/>
      <c r="Y911" s="468"/>
      <c r="Z911" s="468"/>
      <c r="AA911" s="468"/>
      <c r="AB911" s="468"/>
      <c r="AC911" s="468"/>
      <c r="AD911" s="468"/>
      <c r="AE911" s="468"/>
      <c r="AF911" s="468"/>
      <c r="AG911" s="468"/>
      <c r="AH911" s="468"/>
      <c r="AI911" s="468"/>
      <c r="AJ911" s="468"/>
      <c r="AK911" s="468"/>
      <c r="AL911" s="468"/>
      <c r="AM911" s="468"/>
      <c r="AN911" s="468"/>
      <c r="AO911" s="468"/>
      <c r="AP911" s="468"/>
    </row>
    <row r="912">
      <c r="A912" s="458"/>
      <c r="B912" s="697"/>
      <c r="C912" s="698"/>
      <c r="D912" s="468"/>
      <c r="E912" s="468"/>
      <c r="F912" s="468"/>
      <c r="G912" s="462"/>
      <c r="H912" s="462"/>
      <c r="I912" s="462"/>
      <c r="J912" s="462"/>
      <c r="K912" s="462"/>
      <c r="L912" s="462"/>
      <c r="M912" s="462"/>
      <c r="N912" s="462"/>
      <c r="O912" s="229"/>
      <c r="P912" s="86"/>
      <c r="Q912" s="465"/>
      <c r="R912" s="12"/>
      <c r="S912" s="12"/>
      <c r="T912" s="468"/>
      <c r="U912" s="468"/>
      <c r="V912" s="468"/>
      <c r="W912" s="468"/>
      <c r="X912" s="468"/>
      <c r="Y912" s="468"/>
      <c r="Z912" s="468"/>
      <c r="AA912" s="468"/>
      <c r="AB912" s="468"/>
      <c r="AC912" s="468"/>
      <c r="AD912" s="468"/>
      <c r="AE912" s="468"/>
      <c r="AF912" s="468"/>
      <c r="AG912" s="468"/>
      <c r="AH912" s="468"/>
      <c r="AI912" s="468"/>
      <c r="AJ912" s="468"/>
      <c r="AK912" s="468"/>
      <c r="AL912" s="468"/>
      <c r="AM912" s="468"/>
      <c r="AN912" s="468"/>
      <c r="AO912" s="468"/>
      <c r="AP912" s="468"/>
    </row>
    <row r="913">
      <c r="A913" s="458"/>
      <c r="B913" s="697"/>
      <c r="C913" s="698"/>
      <c r="D913" s="468"/>
      <c r="E913" s="468"/>
      <c r="F913" s="468"/>
      <c r="G913" s="462"/>
      <c r="H913" s="462"/>
      <c r="I913" s="462"/>
      <c r="J913" s="462"/>
      <c r="K913" s="462"/>
      <c r="L913" s="462"/>
      <c r="M913" s="462"/>
      <c r="N913" s="462"/>
      <c r="O913" s="229"/>
      <c r="P913" s="86"/>
      <c r="Q913" s="465"/>
      <c r="R913" s="12"/>
      <c r="S913" s="12"/>
      <c r="T913" s="468"/>
      <c r="U913" s="468"/>
      <c r="V913" s="468"/>
      <c r="W913" s="468"/>
      <c r="X913" s="468"/>
      <c r="Y913" s="468"/>
      <c r="Z913" s="468"/>
      <c r="AA913" s="468"/>
      <c r="AB913" s="468"/>
      <c r="AC913" s="468"/>
      <c r="AD913" s="468"/>
      <c r="AE913" s="468"/>
      <c r="AF913" s="468"/>
      <c r="AG913" s="468"/>
      <c r="AH913" s="468"/>
      <c r="AI913" s="468"/>
      <c r="AJ913" s="468"/>
      <c r="AK913" s="468"/>
      <c r="AL913" s="468"/>
      <c r="AM913" s="468"/>
      <c r="AN913" s="468"/>
      <c r="AO913" s="468"/>
      <c r="AP913" s="468"/>
    </row>
    <row r="914">
      <c r="A914" s="458"/>
      <c r="B914" s="697"/>
      <c r="C914" s="698"/>
      <c r="D914" s="468"/>
      <c r="E914" s="468"/>
      <c r="F914" s="468"/>
      <c r="G914" s="462"/>
      <c r="H914" s="462"/>
      <c r="I914" s="462"/>
      <c r="J914" s="462"/>
      <c r="K914" s="462"/>
      <c r="L914" s="462"/>
      <c r="M914" s="462"/>
      <c r="N914" s="462"/>
      <c r="O914" s="229"/>
      <c r="P914" s="86"/>
      <c r="Q914" s="465"/>
      <c r="R914" s="12"/>
      <c r="S914" s="12"/>
      <c r="T914" s="468"/>
      <c r="U914" s="468"/>
      <c r="V914" s="468"/>
      <c r="W914" s="468"/>
      <c r="X914" s="468"/>
      <c r="Y914" s="468"/>
      <c r="Z914" s="468"/>
      <c r="AA914" s="468"/>
      <c r="AB914" s="468"/>
      <c r="AC914" s="468"/>
      <c r="AD914" s="468"/>
      <c r="AE914" s="468"/>
      <c r="AF914" s="468"/>
      <c r="AG914" s="468"/>
      <c r="AH914" s="468"/>
      <c r="AI914" s="468"/>
      <c r="AJ914" s="468"/>
      <c r="AK914" s="468"/>
      <c r="AL914" s="468"/>
      <c r="AM914" s="468"/>
      <c r="AN914" s="468"/>
      <c r="AO914" s="468"/>
      <c r="AP914" s="468"/>
    </row>
    <row r="915">
      <c r="A915" s="458"/>
      <c r="B915" s="697"/>
      <c r="C915" s="698"/>
      <c r="D915" s="468"/>
      <c r="E915" s="468"/>
      <c r="F915" s="468"/>
      <c r="G915" s="462"/>
      <c r="H915" s="462"/>
      <c r="I915" s="462"/>
      <c r="J915" s="462"/>
      <c r="K915" s="462"/>
      <c r="L915" s="462"/>
      <c r="M915" s="462"/>
      <c r="N915" s="462"/>
      <c r="O915" s="229"/>
      <c r="P915" s="86"/>
      <c r="Q915" s="465"/>
      <c r="R915" s="12"/>
      <c r="S915" s="12"/>
      <c r="T915" s="468"/>
      <c r="U915" s="468"/>
      <c r="V915" s="468"/>
      <c r="W915" s="468"/>
      <c r="X915" s="468"/>
      <c r="Y915" s="468"/>
      <c r="Z915" s="468"/>
      <c r="AA915" s="468"/>
      <c r="AB915" s="468"/>
      <c r="AC915" s="468"/>
      <c r="AD915" s="468"/>
      <c r="AE915" s="468"/>
      <c r="AF915" s="468"/>
      <c r="AG915" s="468"/>
      <c r="AH915" s="468"/>
      <c r="AI915" s="468"/>
      <c r="AJ915" s="468"/>
      <c r="AK915" s="468"/>
      <c r="AL915" s="468"/>
      <c r="AM915" s="468"/>
      <c r="AN915" s="468"/>
      <c r="AO915" s="468"/>
      <c r="AP915" s="468"/>
    </row>
    <row r="916">
      <c r="A916" s="458"/>
      <c r="B916" s="697"/>
      <c r="C916" s="698"/>
      <c r="D916" s="468"/>
      <c r="E916" s="468"/>
      <c r="F916" s="468"/>
      <c r="G916" s="462"/>
      <c r="H916" s="462"/>
      <c r="I916" s="462"/>
      <c r="J916" s="462"/>
      <c r="K916" s="462"/>
      <c r="L916" s="462"/>
      <c r="M916" s="462"/>
      <c r="N916" s="462"/>
      <c r="O916" s="229"/>
      <c r="P916" s="86"/>
      <c r="Q916" s="465"/>
      <c r="R916" s="12"/>
      <c r="S916" s="12"/>
      <c r="T916" s="468"/>
      <c r="U916" s="468"/>
      <c r="V916" s="468"/>
      <c r="W916" s="468"/>
      <c r="X916" s="468"/>
      <c r="Y916" s="468"/>
      <c r="Z916" s="468"/>
      <c r="AA916" s="468"/>
      <c r="AB916" s="468"/>
      <c r="AC916" s="468"/>
      <c r="AD916" s="468"/>
      <c r="AE916" s="468"/>
      <c r="AF916" s="468"/>
      <c r="AG916" s="468"/>
      <c r="AH916" s="468"/>
      <c r="AI916" s="468"/>
      <c r="AJ916" s="468"/>
      <c r="AK916" s="468"/>
      <c r="AL916" s="468"/>
      <c r="AM916" s="468"/>
      <c r="AN916" s="468"/>
      <c r="AO916" s="468"/>
      <c r="AP916" s="468"/>
    </row>
    <row r="917">
      <c r="A917" s="458"/>
      <c r="B917" s="697"/>
      <c r="C917" s="698"/>
      <c r="D917" s="468"/>
      <c r="E917" s="468"/>
      <c r="F917" s="468"/>
      <c r="G917" s="462"/>
      <c r="H917" s="462"/>
      <c r="I917" s="462"/>
      <c r="J917" s="462"/>
      <c r="K917" s="462"/>
      <c r="L917" s="462"/>
      <c r="M917" s="462"/>
      <c r="N917" s="462"/>
      <c r="O917" s="229"/>
      <c r="P917" s="86"/>
      <c r="Q917" s="465"/>
      <c r="R917" s="12"/>
      <c r="S917" s="12"/>
      <c r="T917" s="468"/>
      <c r="U917" s="468"/>
      <c r="V917" s="468"/>
      <c r="W917" s="468"/>
      <c r="X917" s="468"/>
      <c r="Y917" s="468"/>
      <c r="Z917" s="468"/>
      <c r="AA917" s="468"/>
      <c r="AB917" s="468"/>
      <c r="AC917" s="468"/>
      <c r="AD917" s="468"/>
      <c r="AE917" s="468"/>
      <c r="AF917" s="468"/>
      <c r="AG917" s="468"/>
      <c r="AH917" s="468"/>
      <c r="AI917" s="468"/>
      <c r="AJ917" s="468"/>
      <c r="AK917" s="468"/>
      <c r="AL917" s="468"/>
      <c r="AM917" s="468"/>
      <c r="AN917" s="468"/>
      <c r="AO917" s="468"/>
      <c r="AP917" s="468"/>
    </row>
    <row r="918">
      <c r="A918" s="458"/>
      <c r="B918" s="697"/>
      <c r="C918" s="698"/>
      <c r="D918" s="468"/>
      <c r="E918" s="468"/>
      <c r="F918" s="468"/>
      <c r="G918" s="462"/>
      <c r="H918" s="462"/>
      <c r="I918" s="462"/>
      <c r="J918" s="462"/>
      <c r="K918" s="462"/>
      <c r="L918" s="462"/>
      <c r="M918" s="462"/>
      <c r="N918" s="462"/>
      <c r="O918" s="229"/>
      <c r="P918" s="86"/>
      <c r="Q918" s="465"/>
      <c r="R918" s="12"/>
      <c r="S918" s="12"/>
      <c r="T918" s="468"/>
      <c r="U918" s="468"/>
      <c r="V918" s="468"/>
      <c r="W918" s="468"/>
      <c r="X918" s="468"/>
      <c r="Y918" s="468"/>
      <c r="Z918" s="468"/>
      <c r="AA918" s="468"/>
      <c r="AB918" s="468"/>
      <c r="AC918" s="468"/>
      <c r="AD918" s="468"/>
      <c r="AE918" s="468"/>
      <c r="AF918" s="468"/>
      <c r="AG918" s="468"/>
      <c r="AH918" s="468"/>
      <c r="AI918" s="468"/>
      <c r="AJ918" s="468"/>
      <c r="AK918" s="468"/>
      <c r="AL918" s="468"/>
      <c r="AM918" s="468"/>
      <c r="AN918" s="468"/>
      <c r="AO918" s="468"/>
      <c r="AP918" s="468"/>
    </row>
    <row r="919">
      <c r="A919" s="458"/>
      <c r="B919" s="697"/>
      <c r="C919" s="698"/>
      <c r="D919" s="468"/>
      <c r="E919" s="468"/>
      <c r="F919" s="468"/>
      <c r="G919" s="462"/>
      <c r="H919" s="462"/>
      <c r="I919" s="462"/>
      <c r="J919" s="462"/>
      <c r="K919" s="462"/>
      <c r="L919" s="462"/>
      <c r="M919" s="462"/>
      <c r="N919" s="462"/>
      <c r="O919" s="229"/>
      <c r="P919" s="86"/>
      <c r="Q919" s="465"/>
      <c r="R919" s="12"/>
      <c r="S919" s="12"/>
      <c r="T919" s="468"/>
      <c r="U919" s="468"/>
      <c r="V919" s="468"/>
      <c r="W919" s="468"/>
      <c r="X919" s="468"/>
      <c r="Y919" s="468"/>
      <c r="Z919" s="468"/>
      <c r="AA919" s="468"/>
      <c r="AB919" s="468"/>
      <c r="AC919" s="468"/>
      <c r="AD919" s="468"/>
      <c r="AE919" s="468"/>
      <c r="AF919" s="468"/>
      <c r="AG919" s="468"/>
      <c r="AH919" s="468"/>
      <c r="AI919" s="468"/>
      <c r="AJ919" s="468"/>
      <c r="AK919" s="468"/>
      <c r="AL919" s="468"/>
      <c r="AM919" s="468"/>
      <c r="AN919" s="468"/>
      <c r="AO919" s="468"/>
      <c r="AP919" s="468"/>
    </row>
    <row r="920">
      <c r="A920" s="458"/>
      <c r="B920" s="697"/>
      <c r="C920" s="698"/>
      <c r="D920" s="468"/>
      <c r="E920" s="468"/>
      <c r="F920" s="468"/>
      <c r="G920" s="462"/>
      <c r="H920" s="462"/>
      <c r="I920" s="462"/>
      <c r="J920" s="462"/>
      <c r="K920" s="462"/>
      <c r="L920" s="462"/>
      <c r="M920" s="462"/>
      <c r="N920" s="462"/>
      <c r="O920" s="229"/>
      <c r="P920" s="86"/>
      <c r="Q920" s="465"/>
      <c r="R920" s="12"/>
      <c r="S920" s="12"/>
      <c r="T920" s="468"/>
      <c r="U920" s="468"/>
      <c r="V920" s="468"/>
      <c r="W920" s="468"/>
      <c r="X920" s="468"/>
      <c r="Y920" s="468"/>
      <c r="Z920" s="468"/>
      <c r="AA920" s="468"/>
      <c r="AB920" s="468"/>
      <c r="AC920" s="468"/>
      <c r="AD920" s="468"/>
      <c r="AE920" s="468"/>
      <c r="AF920" s="468"/>
      <c r="AG920" s="468"/>
      <c r="AH920" s="468"/>
      <c r="AI920" s="468"/>
      <c r="AJ920" s="468"/>
      <c r="AK920" s="468"/>
      <c r="AL920" s="468"/>
      <c r="AM920" s="468"/>
      <c r="AN920" s="468"/>
      <c r="AO920" s="468"/>
      <c r="AP920" s="468"/>
    </row>
    <row r="921">
      <c r="A921" s="458"/>
      <c r="B921" s="697"/>
      <c r="C921" s="698"/>
      <c r="D921" s="468"/>
      <c r="E921" s="468"/>
      <c r="F921" s="468"/>
      <c r="G921" s="462"/>
      <c r="H921" s="462"/>
      <c r="I921" s="462"/>
      <c r="J921" s="462"/>
      <c r="K921" s="462"/>
      <c r="L921" s="462"/>
      <c r="M921" s="462"/>
      <c r="N921" s="462"/>
      <c r="O921" s="229"/>
      <c r="P921" s="86"/>
      <c r="Q921" s="465"/>
      <c r="R921" s="12"/>
      <c r="S921" s="12"/>
      <c r="T921" s="468"/>
      <c r="U921" s="468"/>
      <c r="V921" s="468"/>
      <c r="W921" s="468"/>
      <c r="X921" s="468"/>
      <c r="Y921" s="468"/>
      <c r="Z921" s="468"/>
      <c r="AA921" s="468"/>
      <c r="AB921" s="468"/>
      <c r="AC921" s="468"/>
      <c r="AD921" s="468"/>
      <c r="AE921" s="468"/>
      <c r="AF921" s="468"/>
      <c r="AG921" s="468"/>
      <c r="AH921" s="468"/>
      <c r="AI921" s="468"/>
      <c r="AJ921" s="468"/>
      <c r="AK921" s="468"/>
      <c r="AL921" s="468"/>
      <c r="AM921" s="468"/>
      <c r="AN921" s="468"/>
      <c r="AO921" s="468"/>
      <c r="AP921" s="468"/>
    </row>
    <row r="922">
      <c r="A922" s="458"/>
      <c r="B922" s="697"/>
      <c r="C922" s="698"/>
      <c r="D922" s="468"/>
      <c r="E922" s="468"/>
      <c r="F922" s="468"/>
      <c r="G922" s="462"/>
      <c r="H922" s="462"/>
      <c r="I922" s="462"/>
      <c r="J922" s="462"/>
      <c r="K922" s="462"/>
      <c r="L922" s="462"/>
      <c r="M922" s="462"/>
      <c r="N922" s="462"/>
      <c r="O922" s="229"/>
      <c r="P922" s="86"/>
      <c r="Q922" s="465"/>
      <c r="R922" s="12"/>
      <c r="S922" s="12"/>
      <c r="T922" s="468"/>
      <c r="U922" s="468"/>
      <c r="V922" s="468"/>
      <c r="W922" s="468"/>
      <c r="X922" s="468"/>
      <c r="Y922" s="468"/>
      <c r="Z922" s="468"/>
      <c r="AA922" s="468"/>
      <c r="AB922" s="468"/>
      <c r="AC922" s="468"/>
      <c r="AD922" s="468"/>
      <c r="AE922" s="468"/>
      <c r="AF922" s="468"/>
      <c r="AG922" s="468"/>
      <c r="AH922" s="468"/>
      <c r="AI922" s="468"/>
      <c r="AJ922" s="468"/>
      <c r="AK922" s="468"/>
      <c r="AL922" s="468"/>
      <c r="AM922" s="468"/>
      <c r="AN922" s="468"/>
      <c r="AO922" s="468"/>
      <c r="AP922" s="468"/>
    </row>
    <row r="923">
      <c r="A923" s="458"/>
      <c r="B923" s="697"/>
      <c r="C923" s="698"/>
      <c r="D923" s="468"/>
      <c r="E923" s="468"/>
      <c r="F923" s="468"/>
      <c r="G923" s="462"/>
      <c r="H923" s="462"/>
      <c r="I923" s="462"/>
      <c r="J923" s="462"/>
      <c r="K923" s="462"/>
      <c r="L923" s="462"/>
      <c r="M923" s="462"/>
      <c r="N923" s="462"/>
      <c r="O923" s="229"/>
      <c r="P923" s="86"/>
      <c r="Q923" s="465"/>
      <c r="R923" s="12"/>
      <c r="S923" s="12"/>
      <c r="T923" s="468"/>
      <c r="U923" s="468"/>
      <c r="V923" s="468"/>
      <c r="W923" s="468"/>
      <c r="X923" s="468"/>
      <c r="Y923" s="468"/>
      <c r="Z923" s="468"/>
      <c r="AA923" s="468"/>
      <c r="AB923" s="468"/>
      <c r="AC923" s="468"/>
      <c r="AD923" s="468"/>
      <c r="AE923" s="468"/>
      <c r="AF923" s="468"/>
      <c r="AG923" s="468"/>
      <c r="AH923" s="468"/>
      <c r="AI923" s="468"/>
      <c r="AJ923" s="468"/>
      <c r="AK923" s="468"/>
      <c r="AL923" s="468"/>
      <c r="AM923" s="468"/>
      <c r="AN923" s="468"/>
      <c r="AO923" s="468"/>
      <c r="AP923" s="468"/>
    </row>
    <row r="924">
      <c r="A924" s="458"/>
      <c r="B924" s="697"/>
      <c r="C924" s="698"/>
      <c r="D924" s="468"/>
      <c r="E924" s="468"/>
      <c r="F924" s="468"/>
      <c r="G924" s="462"/>
      <c r="H924" s="462"/>
      <c r="I924" s="462"/>
      <c r="J924" s="462"/>
      <c r="K924" s="462"/>
      <c r="L924" s="462"/>
      <c r="M924" s="462"/>
      <c r="N924" s="462"/>
      <c r="O924" s="229"/>
      <c r="P924" s="86"/>
      <c r="Q924" s="465"/>
      <c r="R924" s="12"/>
      <c r="S924" s="12"/>
      <c r="T924" s="468"/>
      <c r="U924" s="468"/>
      <c r="V924" s="468"/>
      <c r="W924" s="468"/>
      <c r="X924" s="468"/>
      <c r="Y924" s="468"/>
      <c r="Z924" s="468"/>
      <c r="AA924" s="468"/>
      <c r="AB924" s="468"/>
      <c r="AC924" s="468"/>
      <c r="AD924" s="468"/>
      <c r="AE924" s="468"/>
      <c r="AF924" s="468"/>
      <c r="AG924" s="468"/>
      <c r="AH924" s="468"/>
      <c r="AI924" s="468"/>
      <c r="AJ924" s="468"/>
      <c r="AK924" s="468"/>
      <c r="AL924" s="468"/>
      <c r="AM924" s="468"/>
      <c r="AN924" s="468"/>
      <c r="AO924" s="468"/>
      <c r="AP924" s="468"/>
    </row>
    <row r="925">
      <c r="A925" s="458"/>
      <c r="B925" s="697"/>
      <c r="C925" s="698"/>
      <c r="D925" s="468"/>
      <c r="E925" s="468"/>
      <c r="F925" s="468"/>
      <c r="G925" s="462"/>
      <c r="H925" s="462"/>
      <c r="I925" s="462"/>
      <c r="J925" s="462"/>
      <c r="K925" s="462"/>
      <c r="L925" s="462"/>
      <c r="M925" s="462"/>
      <c r="N925" s="462"/>
      <c r="O925" s="229"/>
      <c r="P925" s="86"/>
      <c r="Q925" s="465"/>
      <c r="R925" s="12"/>
      <c r="S925" s="12"/>
      <c r="T925" s="468"/>
      <c r="U925" s="468"/>
      <c r="V925" s="468"/>
      <c r="W925" s="468"/>
      <c r="X925" s="468"/>
      <c r="Y925" s="468"/>
      <c r="Z925" s="468"/>
      <c r="AA925" s="468"/>
      <c r="AB925" s="468"/>
      <c r="AC925" s="468"/>
      <c r="AD925" s="468"/>
      <c r="AE925" s="468"/>
      <c r="AF925" s="468"/>
      <c r="AG925" s="468"/>
      <c r="AH925" s="468"/>
      <c r="AI925" s="468"/>
      <c r="AJ925" s="468"/>
      <c r="AK925" s="468"/>
      <c r="AL925" s="468"/>
      <c r="AM925" s="468"/>
      <c r="AN925" s="468"/>
      <c r="AO925" s="468"/>
      <c r="AP925" s="468"/>
    </row>
    <row r="926">
      <c r="A926" s="458"/>
      <c r="B926" s="697"/>
      <c r="C926" s="698"/>
      <c r="D926" s="468"/>
      <c r="E926" s="468"/>
      <c r="F926" s="468"/>
      <c r="G926" s="462"/>
      <c r="H926" s="462"/>
      <c r="I926" s="462"/>
      <c r="J926" s="462"/>
      <c r="K926" s="462"/>
      <c r="L926" s="462"/>
      <c r="M926" s="462"/>
      <c r="N926" s="462"/>
      <c r="O926" s="229"/>
      <c r="P926" s="86"/>
      <c r="Q926" s="465"/>
      <c r="R926" s="12"/>
      <c r="S926" s="12"/>
      <c r="T926" s="468"/>
      <c r="U926" s="468"/>
      <c r="V926" s="468"/>
      <c r="W926" s="468"/>
      <c r="X926" s="468"/>
      <c r="Y926" s="468"/>
      <c r="Z926" s="468"/>
      <c r="AA926" s="468"/>
      <c r="AB926" s="468"/>
      <c r="AC926" s="468"/>
      <c r="AD926" s="468"/>
      <c r="AE926" s="468"/>
      <c r="AF926" s="468"/>
      <c r="AG926" s="468"/>
      <c r="AH926" s="468"/>
      <c r="AI926" s="468"/>
      <c r="AJ926" s="468"/>
      <c r="AK926" s="468"/>
      <c r="AL926" s="468"/>
      <c r="AM926" s="468"/>
      <c r="AN926" s="468"/>
      <c r="AO926" s="468"/>
      <c r="AP926" s="468"/>
    </row>
    <row r="927">
      <c r="A927" s="458"/>
      <c r="B927" s="697"/>
      <c r="C927" s="698"/>
      <c r="D927" s="468"/>
      <c r="E927" s="468"/>
      <c r="F927" s="468"/>
      <c r="G927" s="462"/>
      <c r="H927" s="462"/>
      <c r="I927" s="462"/>
      <c r="J927" s="462"/>
      <c r="K927" s="462"/>
      <c r="L927" s="462"/>
      <c r="M927" s="462"/>
      <c r="N927" s="462"/>
      <c r="O927" s="229"/>
      <c r="P927" s="86"/>
      <c r="Q927" s="465"/>
      <c r="R927" s="12"/>
      <c r="S927" s="12"/>
      <c r="T927" s="468"/>
      <c r="U927" s="468"/>
      <c r="V927" s="468"/>
      <c r="W927" s="468"/>
      <c r="X927" s="468"/>
      <c r="Y927" s="468"/>
      <c r="Z927" s="468"/>
      <c r="AA927" s="468"/>
      <c r="AB927" s="468"/>
      <c r="AC927" s="468"/>
      <c r="AD927" s="468"/>
      <c r="AE927" s="468"/>
      <c r="AF927" s="468"/>
      <c r="AG927" s="468"/>
      <c r="AH927" s="468"/>
      <c r="AI927" s="468"/>
      <c r="AJ927" s="468"/>
      <c r="AK927" s="468"/>
      <c r="AL927" s="468"/>
      <c r="AM927" s="468"/>
      <c r="AN927" s="468"/>
      <c r="AO927" s="468"/>
      <c r="AP927" s="468"/>
    </row>
    <row r="928">
      <c r="A928" s="458"/>
      <c r="B928" s="697"/>
      <c r="C928" s="698"/>
      <c r="D928" s="468"/>
      <c r="E928" s="468"/>
      <c r="F928" s="468"/>
      <c r="G928" s="462"/>
      <c r="H928" s="462"/>
      <c r="I928" s="462"/>
      <c r="J928" s="462"/>
      <c r="K928" s="462"/>
      <c r="L928" s="462"/>
      <c r="M928" s="462"/>
      <c r="N928" s="462"/>
      <c r="O928" s="229"/>
      <c r="P928" s="86"/>
      <c r="Q928" s="465"/>
      <c r="R928" s="12"/>
      <c r="S928" s="12"/>
      <c r="T928" s="468"/>
      <c r="U928" s="468"/>
      <c r="V928" s="468"/>
      <c r="W928" s="468"/>
      <c r="X928" s="468"/>
      <c r="Y928" s="468"/>
      <c r="Z928" s="468"/>
      <c r="AA928" s="468"/>
      <c r="AB928" s="468"/>
      <c r="AC928" s="468"/>
      <c r="AD928" s="468"/>
      <c r="AE928" s="468"/>
      <c r="AF928" s="468"/>
      <c r="AG928" s="468"/>
      <c r="AH928" s="468"/>
      <c r="AI928" s="468"/>
      <c r="AJ928" s="468"/>
      <c r="AK928" s="468"/>
      <c r="AL928" s="468"/>
      <c r="AM928" s="468"/>
      <c r="AN928" s="468"/>
      <c r="AO928" s="468"/>
      <c r="AP928" s="468"/>
    </row>
    <row r="929">
      <c r="A929" s="458"/>
      <c r="B929" s="697"/>
      <c r="C929" s="698"/>
      <c r="D929" s="468"/>
      <c r="E929" s="468"/>
      <c r="F929" s="468"/>
      <c r="G929" s="462"/>
      <c r="H929" s="462"/>
      <c r="I929" s="462"/>
      <c r="J929" s="462"/>
      <c r="K929" s="462"/>
      <c r="L929" s="462"/>
      <c r="M929" s="462"/>
      <c r="N929" s="462"/>
      <c r="O929" s="229"/>
      <c r="P929" s="86"/>
      <c r="Q929" s="465"/>
      <c r="R929" s="12"/>
      <c r="S929" s="12"/>
      <c r="T929" s="468"/>
      <c r="U929" s="468"/>
      <c r="V929" s="468"/>
      <c r="W929" s="468"/>
      <c r="X929" s="468"/>
      <c r="Y929" s="468"/>
      <c r="Z929" s="468"/>
      <c r="AA929" s="468"/>
      <c r="AB929" s="468"/>
      <c r="AC929" s="468"/>
      <c r="AD929" s="468"/>
      <c r="AE929" s="468"/>
      <c r="AF929" s="468"/>
      <c r="AG929" s="468"/>
      <c r="AH929" s="468"/>
      <c r="AI929" s="468"/>
      <c r="AJ929" s="468"/>
      <c r="AK929" s="468"/>
      <c r="AL929" s="468"/>
      <c r="AM929" s="468"/>
      <c r="AN929" s="468"/>
      <c r="AO929" s="468"/>
      <c r="AP929" s="468"/>
    </row>
    <row r="930">
      <c r="A930" s="458"/>
      <c r="B930" s="697"/>
      <c r="C930" s="698"/>
      <c r="D930" s="468"/>
      <c r="E930" s="468"/>
      <c r="F930" s="468"/>
      <c r="G930" s="462"/>
      <c r="H930" s="462"/>
      <c r="I930" s="462"/>
      <c r="J930" s="462"/>
      <c r="K930" s="462"/>
      <c r="L930" s="462"/>
      <c r="M930" s="462"/>
      <c r="N930" s="462"/>
      <c r="O930" s="229"/>
      <c r="P930" s="86"/>
      <c r="Q930" s="465"/>
      <c r="R930" s="12"/>
      <c r="S930" s="12"/>
      <c r="T930" s="468"/>
      <c r="U930" s="468"/>
      <c r="V930" s="468"/>
      <c r="W930" s="468"/>
      <c r="X930" s="468"/>
      <c r="Y930" s="468"/>
      <c r="Z930" s="468"/>
      <c r="AA930" s="468"/>
      <c r="AB930" s="468"/>
      <c r="AC930" s="468"/>
      <c r="AD930" s="468"/>
      <c r="AE930" s="468"/>
      <c r="AF930" s="468"/>
      <c r="AG930" s="468"/>
      <c r="AH930" s="468"/>
      <c r="AI930" s="468"/>
      <c r="AJ930" s="468"/>
      <c r="AK930" s="468"/>
      <c r="AL930" s="468"/>
      <c r="AM930" s="468"/>
      <c r="AN930" s="468"/>
      <c r="AO930" s="468"/>
      <c r="AP930" s="468"/>
    </row>
    <row r="931">
      <c r="A931" s="458"/>
      <c r="B931" s="697"/>
      <c r="C931" s="698"/>
      <c r="D931" s="468"/>
      <c r="E931" s="468"/>
      <c r="F931" s="468"/>
      <c r="G931" s="462"/>
      <c r="H931" s="462"/>
      <c r="I931" s="462"/>
      <c r="J931" s="462"/>
      <c r="K931" s="462"/>
      <c r="L931" s="462"/>
      <c r="M931" s="462"/>
      <c r="N931" s="462"/>
      <c r="O931" s="229"/>
      <c r="P931" s="86"/>
      <c r="Q931" s="465"/>
      <c r="R931" s="12"/>
      <c r="S931" s="12"/>
      <c r="T931" s="468"/>
      <c r="U931" s="468"/>
      <c r="V931" s="468"/>
      <c r="W931" s="468"/>
      <c r="X931" s="468"/>
      <c r="Y931" s="468"/>
      <c r="Z931" s="468"/>
      <c r="AA931" s="468"/>
      <c r="AB931" s="468"/>
      <c r="AC931" s="468"/>
      <c r="AD931" s="468"/>
      <c r="AE931" s="468"/>
      <c r="AF931" s="468"/>
      <c r="AG931" s="468"/>
      <c r="AH931" s="468"/>
      <c r="AI931" s="468"/>
      <c r="AJ931" s="468"/>
      <c r="AK931" s="468"/>
      <c r="AL931" s="468"/>
      <c r="AM931" s="468"/>
      <c r="AN931" s="468"/>
      <c r="AO931" s="468"/>
      <c r="AP931" s="468"/>
    </row>
    <row r="932">
      <c r="A932" s="458"/>
      <c r="B932" s="697"/>
      <c r="C932" s="698"/>
      <c r="D932" s="468"/>
      <c r="E932" s="468"/>
      <c r="F932" s="468"/>
      <c r="G932" s="462"/>
      <c r="H932" s="462"/>
      <c r="I932" s="462"/>
      <c r="J932" s="462"/>
      <c r="K932" s="462"/>
      <c r="L932" s="462"/>
      <c r="M932" s="462"/>
      <c r="N932" s="462"/>
      <c r="O932" s="229"/>
      <c r="P932" s="86"/>
      <c r="Q932" s="465"/>
      <c r="R932" s="12"/>
      <c r="S932" s="12"/>
      <c r="T932" s="468"/>
      <c r="U932" s="468"/>
      <c r="V932" s="468"/>
      <c r="W932" s="468"/>
      <c r="X932" s="468"/>
      <c r="Y932" s="468"/>
      <c r="Z932" s="468"/>
      <c r="AA932" s="468"/>
      <c r="AB932" s="468"/>
      <c r="AC932" s="468"/>
      <c r="AD932" s="468"/>
      <c r="AE932" s="468"/>
      <c r="AF932" s="468"/>
      <c r="AG932" s="468"/>
      <c r="AH932" s="468"/>
      <c r="AI932" s="468"/>
      <c r="AJ932" s="468"/>
      <c r="AK932" s="468"/>
      <c r="AL932" s="468"/>
      <c r="AM932" s="468"/>
      <c r="AN932" s="468"/>
      <c r="AO932" s="468"/>
      <c r="AP932" s="468"/>
    </row>
    <row r="933">
      <c r="A933" s="458"/>
      <c r="B933" s="697"/>
      <c r="C933" s="698"/>
      <c r="D933" s="468"/>
      <c r="E933" s="468"/>
      <c r="F933" s="468"/>
      <c r="G933" s="462"/>
      <c r="H933" s="462"/>
      <c r="I933" s="462"/>
      <c r="J933" s="462"/>
      <c r="K933" s="462"/>
      <c r="L933" s="462"/>
      <c r="M933" s="462"/>
      <c r="N933" s="462"/>
      <c r="O933" s="229"/>
      <c r="P933" s="86"/>
      <c r="Q933" s="465"/>
      <c r="R933" s="12"/>
      <c r="S933" s="12"/>
      <c r="T933" s="468"/>
      <c r="U933" s="468"/>
      <c r="V933" s="468"/>
      <c r="W933" s="468"/>
      <c r="X933" s="468"/>
      <c r="Y933" s="468"/>
      <c r="Z933" s="468"/>
      <c r="AA933" s="468"/>
      <c r="AB933" s="468"/>
      <c r="AC933" s="468"/>
      <c r="AD933" s="468"/>
      <c r="AE933" s="468"/>
      <c r="AF933" s="468"/>
      <c r="AG933" s="468"/>
      <c r="AH933" s="468"/>
      <c r="AI933" s="468"/>
      <c r="AJ933" s="468"/>
      <c r="AK933" s="468"/>
      <c r="AL933" s="468"/>
      <c r="AM933" s="468"/>
      <c r="AN933" s="468"/>
      <c r="AO933" s="468"/>
      <c r="AP933" s="468"/>
    </row>
    <row r="934">
      <c r="A934" s="458"/>
      <c r="B934" s="697"/>
      <c r="C934" s="698"/>
      <c r="D934" s="468"/>
      <c r="E934" s="468"/>
      <c r="F934" s="468"/>
      <c r="G934" s="462"/>
      <c r="H934" s="462"/>
      <c r="I934" s="462"/>
      <c r="J934" s="462"/>
      <c r="K934" s="462"/>
      <c r="L934" s="462"/>
      <c r="M934" s="462"/>
      <c r="N934" s="462"/>
      <c r="O934" s="229"/>
      <c r="P934" s="86"/>
      <c r="Q934" s="465"/>
      <c r="R934" s="12"/>
      <c r="S934" s="12"/>
      <c r="T934" s="468"/>
      <c r="U934" s="468"/>
      <c r="V934" s="468"/>
      <c r="W934" s="468"/>
      <c r="X934" s="468"/>
      <c r="Y934" s="468"/>
      <c r="Z934" s="468"/>
      <c r="AA934" s="468"/>
      <c r="AB934" s="468"/>
      <c r="AC934" s="468"/>
      <c r="AD934" s="468"/>
      <c r="AE934" s="468"/>
      <c r="AF934" s="468"/>
      <c r="AG934" s="468"/>
      <c r="AH934" s="468"/>
      <c r="AI934" s="468"/>
      <c r="AJ934" s="468"/>
      <c r="AK934" s="468"/>
      <c r="AL934" s="468"/>
      <c r="AM934" s="468"/>
      <c r="AN934" s="468"/>
      <c r="AO934" s="468"/>
      <c r="AP934" s="468"/>
    </row>
    <row r="935">
      <c r="A935" s="458"/>
      <c r="B935" s="697"/>
      <c r="C935" s="698"/>
      <c r="D935" s="468"/>
      <c r="E935" s="468"/>
      <c r="F935" s="468"/>
      <c r="G935" s="462"/>
      <c r="H935" s="462"/>
      <c r="I935" s="462"/>
      <c r="J935" s="462"/>
      <c r="K935" s="462"/>
      <c r="L935" s="462"/>
      <c r="M935" s="462"/>
      <c r="N935" s="462"/>
      <c r="O935" s="229"/>
      <c r="P935" s="86"/>
      <c r="Q935" s="465"/>
      <c r="R935" s="12"/>
      <c r="S935" s="12"/>
      <c r="T935" s="468"/>
      <c r="U935" s="468"/>
      <c r="V935" s="468"/>
      <c r="W935" s="468"/>
      <c r="X935" s="468"/>
      <c r="Y935" s="468"/>
      <c r="Z935" s="468"/>
      <c r="AA935" s="468"/>
      <c r="AB935" s="468"/>
      <c r="AC935" s="468"/>
      <c r="AD935" s="468"/>
      <c r="AE935" s="468"/>
      <c r="AF935" s="468"/>
      <c r="AG935" s="468"/>
      <c r="AH935" s="468"/>
      <c r="AI935" s="468"/>
      <c r="AJ935" s="468"/>
      <c r="AK935" s="468"/>
      <c r="AL935" s="468"/>
      <c r="AM935" s="468"/>
      <c r="AN935" s="468"/>
      <c r="AO935" s="468"/>
      <c r="AP935" s="468"/>
    </row>
    <row r="936">
      <c r="A936" s="458"/>
      <c r="B936" s="697"/>
      <c r="C936" s="698"/>
      <c r="D936" s="468"/>
      <c r="E936" s="468"/>
      <c r="F936" s="468"/>
      <c r="G936" s="462"/>
      <c r="H936" s="462"/>
      <c r="I936" s="462"/>
      <c r="J936" s="462"/>
      <c r="K936" s="462"/>
      <c r="L936" s="462"/>
      <c r="M936" s="462"/>
      <c r="N936" s="462"/>
      <c r="O936" s="229"/>
      <c r="P936" s="86"/>
      <c r="Q936" s="465"/>
      <c r="R936" s="12"/>
      <c r="S936" s="12"/>
      <c r="T936" s="468"/>
      <c r="U936" s="468"/>
      <c r="V936" s="468"/>
      <c r="W936" s="468"/>
      <c r="X936" s="468"/>
      <c r="Y936" s="468"/>
      <c r="Z936" s="468"/>
      <c r="AA936" s="468"/>
      <c r="AB936" s="468"/>
      <c r="AC936" s="468"/>
      <c r="AD936" s="468"/>
      <c r="AE936" s="468"/>
      <c r="AF936" s="468"/>
      <c r="AG936" s="468"/>
      <c r="AH936" s="468"/>
      <c r="AI936" s="468"/>
      <c r="AJ936" s="468"/>
      <c r="AK936" s="468"/>
      <c r="AL936" s="468"/>
      <c r="AM936" s="468"/>
      <c r="AN936" s="468"/>
      <c r="AO936" s="468"/>
      <c r="AP936" s="468"/>
    </row>
    <row r="937">
      <c r="A937" s="458"/>
      <c r="B937" s="697"/>
      <c r="C937" s="698"/>
      <c r="D937" s="468"/>
      <c r="E937" s="468"/>
      <c r="F937" s="468"/>
      <c r="G937" s="462"/>
      <c r="H937" s="462"/>
      <c r="I937" s="462"/>
      <c r="J937" s="462"/>
      <c r="K937" s="462"/>
      <c r="L937" s="462"/>
      <c r="M937" s="462"/>
      <c r="N937" s="462"/>
      <c r="O937" s="229"/>
      <c r="P937" s="86"/>
      <c r="Q937" s="465"/>
      <c r="R937" s="12"/>
      <c r="S937" s="12"/>
      <c r="T937" s="468"/>
      <c r="U937" s="468"/>
      <c r="V937" s="468"/>
      <c r="W937" s="468"/>
      <c r="X937" s="468"/>
      <c r="Y937" s="468"/>
      <c r="Z937" s="468"/>
      <c r="AA937" s="468"/>
      <c r="AB937" s="468"/>
      <c r="AC937" s="468"/>
      <c r="AD937" s="468"/>
      <c r="AE937" s="468"/>
      <c r="AF937" s="468"/>
      <c r="AG937" s="468"/>
      <c r="AH937" s="468"/>
      <c r="AI937" s="468"/>
      <c r="AJ937" s="468"/>
      <c r="AK937" s="468"/>
      <c r="AL937" s="468"/>
      <c r="AM937" s="468"/>
      <c r="AN937" s="468"/>
      <c r="AO937" s="468"/>
      <c r="AP937" s="468"/>
    </row>
    <row r="938">
      <c r="A938" s="458"/>
      <c r="B938" s="697"/>
      <c r="C938" s="698"/>
      <c r="D938" s="468"/>
      <c r="E938" s="468"/>
      <c r="F938" s="468"/>
      <c r="G938" s="462"/>
      <c r="H938" s="462"/>
      <c r="I938" s="462"/>
      <c r="J938" s="462"/>
      <c r="K938" s="462"/>
      <c r="L938" s="462"/>
      <c r="M938" s="462"/>
      <c r="N938" s="462"/>
      <c r="O938" s="229"/>
      <c r="P938" s="86"/>
      <c r="Q938" s="465"/>
      <c r="R938" s="12"/>
      <c r="S938" s="12"/>
      <c r="T938" s="468"/>
      <c r="U938" s="468"/>
      <c r="V938" s="468"/>
      <c r="W938" s="468"/>
      <c r="X938" s="468"/>
      <c r="Y938" s="468"/>
      <c r="Z938" s="468"/>
      <c r="AA938" s="468"/>
      <c r="AB938" s="468"/>
      <c r="AC938" s="468"/>
      <c r="AD938" s="468"/>
      <c r="AE938" s="468"/>
      <c r="AF938" s="468"/>
      <c r="AG938" s="468"/>
      <c r="AH938" s="468"/>
      <c r="AI938" s="468"/>
      <c r="AJ938" s="468"/>
      <c r="AK938" s="468"/>
      <c r="AL938" s="468"/>
      <c r="AM938" s="468"/>
      <c r="AN938" s="468"/>
      <c r="AO938" s="468"/>
      <c r="AP938" s="468"/>
    </row>
    <row r="939">
      <c r="A939" s="458"/>
      <c r="B939" s="697"/>
      <c r="C939" s="698"/>
      <c r="D939" s="468"/>
      <c r="E939" s="468"/>
      <c r="F939" s="468"/>
      <c r="G939" s="462"/>
      <c r="H939" s="462"/>
      <c r="I939" s="462"/>
      <c r="J939" s="462"/>
      <c r="K939" s="462"/>
      <c r="L939" s="462"/>
      <c r="M939" s="462"/>
      <c r="N939" s="462"/>
      <c r="O939" s="229"/>
      <c r="P939" s="86"/>
      <c r="Q939" s="465"/>
      <c r="R939" s="12"/>
      <c r="S939" s="12"/>
      <c r="T939" s="468"/>
      <c r="U939" s="468"/>
      <c r="V939" s="468"/>
      <c r="W939" s="468"/>
      <c r="X939" s="468"/>
      <c r="Y939" s="468"/>
      <c r="Z939" s="468"/>
      <c r="AA939" s="468"/>
      <c r="AB939" s="468"/>
      <c r="AC939" s="468"/>
      <c r="AD939" s="468"/>
      <c r="AE939" s="468"/>
      <c r="AF939" s="468"/>
      <c r="AG939" s="468"/>
      <c r="AH939" s="468"/>
      <c r="AI939" s="468"/>
      <c r="AJ939" s="468"/>
      <c r="AK939" s="468"/>
      <c r="AL939" s="468"/>
      <c r="AM939" s="468"/>
      <c r="AN939" s="468"/>
      <c r="AO939" s="468"/>
      <c r="AP939" s="468"/>
    </row>
    <row r="940">
      <c r="A940" s="458"/>
      <c r="B940" s="697"/>
      <c r="C940" s="698"/>
      <c r="D940" s="468"/>
      <c r="E940" s="468"/>
      <c r="F940" s="468"/>
      <c r="G940" s="462"/>
      <c r="H940" s="462"/>
      <c r="I940" s="462"/>
      <c r="J940" s="462"/>
      <c r="K940" s="462"/>
      <c r="L940" s="462"/>
      <c r="M940" s="462"/>
      <c r="N940" s="462"/>
      <c r="O940" s="229"/>
      <c r="P940" s="86"/>
      <c r="Q940" s="465"/>
      <c r="R940" s="12"/>
      <c r="S940" s="12"/>
      <c r="T940" s="468"/>
      <c r="U940" s="468"/>
      <c r="V940" s="468"/>
      <c r="W940" s="468"/>
      <c r="X940" s="468"/>
      <c r="Y940" s="468"/>
      <c r="Z940" s="468"/>
      <c r="AA940" s="468"/>
      <c r="AB940" s="468"/>
      <c r="AC940" s="468"/>
      <c r="AD940" s="468"/>
      <c r="AE940" s="468"/>
      <c r="AF940" s="468"/>
      <c r="AG940" s="468"/>
      <c r="AH940" s="468"/>
      <c r="AI940" s="468"/>
      <c r="AJ940" s="468"/>
      <c r="AK940" s="468"/>
      <c r="AL940" s="468"/>
      <c r="AM940" s="468"/>
      <c r="AN940" s="468"/>
      <c r="AO940" s="468"/>
      <c r="AP940" s="468"/>
    </row>
    <row r="941">
      <c r="A941" s="458"/>
      <c r="B941" s="697"/>
      <c r="C941" s="698"/>
      <c r="D941" s="468"/>
      <c r="E941" s="468"/>
      <c r="F941" s="468"/>
      <c r="G941" s="462"/>
      <c r="H941" s="462"/>
      <c r="I941" s="462"/>
      <c r="J941" s="462"/>
      <c r="K941" s="462"/>
      <c r="L941" s="462"/>
      <c r="M941" s="462"/>
      <c r="N941" s="462"/>
      <c r="O941" s="229"/>
      <c r="P941" s="86"/>
      <c r="Q941" s="465"/>
      <c r="R941" s="12"/>
      <c r="S941" s="12"/>
      <c r="T941" s="468"/>
      <c r="U941" s="468"/>
      <c r="V941" s="468"/>
      <c r="W941" s="468"/>
      <c r="X941" s="468"/>
      <c r="Y941" s="468"/>
      <c r="Z941" s="468"/>
      <c r="AA941" s="468"/>
      <c r="AB941" s="468"/>
      <c r="AC941" s="468"/>
      <c r="AD941" s="468"/>
      <c r="AE941" s="468"/>
      <c r="AF941" s="468"/>
      <c r="AG941" s="468"/>
      <c r="AH941" s="468"/>
      <c r="AI941" s="468"/>
      <c r="AJ941" s="468"/>
      <c r="AK941" s="468"/>
      <c r="AL941" s="468"/>
      <c r="AM941" s="468"/>
      <c r="AN941" s="468"/>
      <c r="AO941" s="468"/>
      <c r="AP941" s="468"/>
    </row>
    <row r="942">
      <c r="A942" s="432"/>
      <c r="B942" s="913"/>
      <c r="C942" s="914"/>
      <c r="D942" s="915"/>
      <c r="E942" s="916"/>
      <c r="F942" s="247"/>
      <c r="G942" s="432"/>
      <c r="H942" s="432"/>
      <c r="I942" s="733"/>
      <c r="J942" s="432"/>
      <c r="K942" s="733"/>
      <c r="L942" s="432"/>
      <c r="M942" s="432"/>
      <c r="N942" s="733"/>
      <c r="O942" s="733"/>
      <c r="P942" s="426"/>
      <c r="Q942" s="733"/>
      <c r="R942" s="247"/>
      <c r="S942" s="247"/>
      <c r="T942" s="247"/>
      <c r="U942" s="247"/>
      <c r="V942" s="247"/>
      <c r="W942" s="247"/>
      <c r="X942" s="247"/>
      <c r="Y942" s="247"/>
      <c r="Z942" s="247"/>
      <c r="AA942" s="247"/>
      <c r="AB942" s="247"/>
      <c r="AC942" s="247"/>
      <c r="AD942" s="247"/>
      <c r="AE942" s="247"/>
      <c r="AF942" s="247"/>
      <c r="AG942" s="247"/>
      <c r="AH942" s="247"/>
      <c r="AI942" s="247"/>
      <c r="AJ942" s="247"/>
      <c r="AK942" s="247"/>
      <c r="AL942" s="247"/>
      <c r="AM942" s="247"/>
      <c r="AN942" s="247"/>
      <c r="AO942" s="247"/>
      <c r="AP942" s="247"/>
    </row>
    <row r="943">
      <c r="A943" s="432"/>
      <c r="B943" s="913"/>
      <c r="C943" s="917"/>
      <c r="D943" s="918"/>
      <c r="E943" s="96"/>
      <c r="F943" s="247"/>
      <c r="G943" s="426"/>
      <c r="H943" s="426"/>
      <c r="I943" s="733"/>
      <c r="J943" s="426"/>
      <c r="K943" s="733"/>
      <c r="L943" s="426"/>
      <c r="M943" s="426"/>
      <c r="N943" s="733"/>
      <c r="O943" s="733"/>
      <c r="P943" s="426"/>
      <c r="Q943" s="733"/>
      <c r="R943" s="247"/>
      <c r="S943" s="247"/>
      <c r="T943" s="247"/>
      <c r="U943" s="247"/>
      <c r="V943" s="247"/>
      <c r="W943" s="247"/>
      <c r="X943" s="247"/>
      <c r="Y943" s="247"/>
      <c r="Z943" s="247"/>
      <c r="AA943" s="247"/>
      <c r="AB943" s="247"/>
      <c r="AC943" s="247"/>
      <c r="AD943" s="247"/>
      <c r="AE943" s="247"/>
      <c r="AF943" s="247"/>
      <c r="AG943" s="247"/>
      <c r="AH943" s="247"/>
      <c r="AI943" s="247"/>
      <c r="AJ943" s="247"/>
      <c r="AK943" s="247"/>
      <c r="AL943" s="247"/>
      <c r="AM943" s="247"/>
      <c r="AN943" s="247"/>
      <c r="AO943" s="247"/>
      <c r="AP943" s="247"/>
    </row>
    <row r="944">
      <c r="A944" s="432"/>
      <c r="B944" s="151"/>
      <c r="C944" s="919"/>
      <c r="D944" s="432"/>
      <c r="E944" s="96"/>
      <c r="F944" s="247"/>
      <c r="G944" s="426"/>
      <c r="H944" s="426"/>
      <c r="I944" s="426"/>
      <c r="J944" s="426"/>
      <c r="K944" s="733"/>
      <c r="L944" s="426"/>
      <c r="M944" s="426"/>
      <c r="N944" s="733"/>
      <c r="O944" s="733"/>
      <c r="P944" s="426"/>
      <c r="Q944" s="733"/>
      <c r="R944" s="247"/>
      <c r="S944" s="247"/>
      <c r="T944" s="247"/>
      <c r="U944" s="247"/>
      <c r="V944" s="247"/>
      <c r="W944" s="247"/>
      <c r="X944" s="247"/>
      <c r="Y944" s="247"/>
      <c r="Z944" s="247"/>
      <c r="AA944" s="247"/>
      <c r="AB944" s="247"/>
      <c r="AC944" s="247"/>
      <c r="AD944" s="247"/>
      <c r="AE944" s="247"/>
      <c r="AF944" s="247"/>
      <c r="AG944" s="247"/>
      <c r="AH944" s="247"/>
      <c r="AI944" s="247"/>
      <c r="AJ944" s="247"/>
      <c r="AK944" s="247"/>
      <c r="AL944" s="247"/>
      <c r="AM944" s="247"/>
      <c r="AN944" s="247"/>
      <c r="AO944" s="247"/>
      <c r="AP944" s="247"/>
    </row>
    <row r="945">
      <c r="A945" s="458"/>
      <c r="B945" s="697"/>
      <c r="C945" s="698"/>
      <c r="D945" s="468"/>
      <c r="E945" s="468"/>
      <c r="F945" s="468"/>
      <c r="G945" s="462"/>
      <c r="H945" s="462"/>
      <c r="I945" s="462"/>
      <c r="J945" s="462"/>
      <c r="K945" s="462"/>
      <c r="L945" s="462"/>
      <c r="M945" s="462"/>
      <c r="N945" s="462"/>
      <c r="O945" s="229"/>
      <c r="P945" s="86"/>
      <c r="Q945" s="465"/>
      <c r="R945" s="12"/>
      <c r="S945" s="12"/>
      <c r="T945" s="468"/>
      <c r="U945" s="468"/>
      <c r="V945" s="468"/>
      <c r="W945" s="468"/>
      <c r="X945" s="468"/>
      <c r="Y945" s="468"/>
      <c r="Z945" s="468"/>
      <c r="AA945" s="468"/>
      <c r="AB945" s="468"/>
      <c r="AC945" s="468"/>
      <c r="AD945" s="468"/>
      <c r="AE945" s="468"/>
      <c r="AF945" s="468"/>
      <c r="AG945" s="468"/>
      <c r="AH945" s="468"/>
      <c r="AI945" s="468"/>
      <c r="AJ945" s="468"/>
      <c r="AK945" s="468"/>
      <c r="AL945" s="468"/>
      <c r="AM945" s="468"/>
      <c r="AN945" s="468"/>
      <c r="AO945" s="468"/>
      <c r="AP945" s="468"/>
    </row>
    <row r="946">
      <c r="A946" s="458"/>
      <c r="B946" s="697"/>
      <c r="C946" s="698"/>
      <c r="D946" s="468"/>
      <c r="E946" s="468"/>
      <c r="F946" s="468"/>
      <c r="G946" s="462"/>
      <c r="H946" s="462"/>
      <c r="I946" s="462"/>
      <c r="J946" s="462"/>
      <c r="K946" s="462"/>
      <c r="L946" s="462"/>
      <c r="M946" s="462"/>
      <c r="N946" s="462"/>
      <c r="O946" s="229"/>
      <c r="P946" s="86"/>
      <c r="Q946" s="465"/>
      <c r="R946" s="12"/>
      <c r="S946" s="12"/>
      <c r="T946" s="468"/>
      <c r="U946" s="468"/>
      <c r="V946" s="468"/>
      <c r="W946" s="468"/>
      <c r="X946" s="468"/>
      <c r="Y946" s="468"/>
      <c r="Z946" s="468"/>
      <c r="AA946" s="468"/>
      <c r="AB946" s="468"/>
      <c r="AC946" s="468"/>
      <c r="AD946" s="468"/>
      <c r="AE946" s="468"/>
      <c r="AF946" s="468"/>
      <c r="AG946" s="468"/>
      <c r="AH946" s="468"/>
      <c r="AI946" s="468"/>
      <c r="AJ946" s="468"/>
      <c r="AK946" s="468"/>
      <c r="AL946" s="468"/>
      <c r="AM946" s="468"/>
      <c r="AN946" s="468"/>
      <c r="AO946" s="468"/>
      <c r="AP946" s="468"/>
    </row>
    <row r="947">
      <c r="A947" s="458"/>
      <c r="B947" s="697"/>
      <c r="C947" s="698"/>
      <c r="D947" s="468"/>
      <c r="E947" s="468"/>
      <c r="F947" s="468"/>
      <c r="G947" s="462"/>
      <c r="H947" s="462"/>
      <c r="I947" s="462"/>
      <c r="J947" s="462"/>
      <c r="K947" s="462"/>
      <c r="L947" s="462"/>
      <c r="M947" s="462"/>
      <c r="N947" s="462"/>
      <c r="O947" s="229"/>
      <c r="P947" s="86"/>
      <c r="Q947" s="465"/>
      <c r="R947" s="12"/>
      <c r="S947" s="12"/>
      <c r="T947" s="468"/>
      <c r="U947" s="468"/>
      <c r="V947" s="468"/>
      <c r="W947" s="468"/>
      <c r="X947" s="468"/>
      <c r="Y947" s="468"/>
      <c r="Z947" s="468"/>
      <c r="AA947" s="468"/>
      <c r="AB947" s="468"/>
      <c r="AC947" s="468"/>
      <c r="AD947" s="468"/>
      <c r="AE947" s="468"/>
      <c r="AF947" s="468"/>
      <c r="AG947" s="468"/>
      <c r="AH947" s="468"/>
      <c r="AI947" s="468"/>
      <c r="AJ947" s="468"/>
      <c r="AK947" s="468"/>
      <c r="AL947" s="468"/>
      <c r="AM947" s="468"/>
      <c r="AN947" s="468"/>
      <c r="AO947" s="468"/>
      <c r="AP947" s="468"/>
    </row>
    <row r="948">
      <c r="A948" s="458"/>
      <c r="B948" s="697"/>
      <c r="C948" s="698"/>
      <c r="D948" s="468"/>
      <c r="E948" s="468"/>
      <c r="F948" s="468"/>
      <c r="G948" s="462"/>
      <c r="H948" s="462"/>
      <c r="I948" s="462"/>
      <c r="J948" s="462"/>
      <c r="K948" s="462"/>
      <c r="L948" s="462"/>
      <c r="M948" s="462"/>
      <c r="N948" s="462"/>
      <c r="O948" s="229"/>
      <c r="P948" s="86"/>
      <c r="Q948" s="465"/>
      <c r="R948" s="12"/>
      <c r="S948" s="12"/>
      <c r="T948" s="468"/>
      <c r="U948" s="468"/>
      <c r="V948" s="468"/>
      <c r="W948" s="468"/>
      <c r="X948" s="468"/>
      <c r="Y948" s="468"/>
      <c r="Z948" s="468"/>
      <c r="AA948" s="468"/>
      <c r="AB948" s="468"/>
      <c r="AC948" s="468"/>
      <c r="AD948" s="468"/>
      <c r="AE948" s="468"/>
      <c r="AF948" s="468"/>
      <c r="AG948" s="468"/>
      <c r="AH948" s="468"/>
      <c r="AI948" s="468"/>
      <c r="AJ948" s="468"/>
      <c r="AK948" s="468"/>
      <c r="AL948" s="468"/>
      <c r="AM948" s="468"/>
      <c r="AN948" s="468"/>
      <c r="AO948" s="468"/>
      <c r="AP948" s="468"/>
    </row>
    <row r="949">
      <c r="A949" s="458"/>
      <c r="B949" s="697"/>
      <c r="C949" s="698"/>
      <c r="D949" s="468"/>
      <c r="E949" s="468"/>
      <c r="F949" s="468"/>
      <c r="G949" s="462"/>
      <c r="H949" s="462"/>
      <c r="I949" s="462"/>
      <c r="J949" s="462"/>
      <c r="K949" s="462"/>
      <c r="L949" s="462"/>
      <c r="M949" s="462"/>
      <c r="N949" s="462"/>
      <c r="O949" s="229"/>
      <c r="P949" s="86"/>
      <c r="Q949" s="465"/>
      <c r="R949" s="12"/>
      <c r="S949" s="12"/>
      <c r="T949" s="468"/>
      <c r="U949" s="468"/>
      <c r="V949" s="468"/>
      <c r="W949" s="468"/>
      <c r="X949" s="468"/>
      <c r="Y949" s="468"/>
      <c r="Z949" s="468"/>
      <c r="AA949" s="468"/>
      <c r="AB949" s="468"/>
      <c r="AC949" s="468"/>
      <c r="AD949" s="468"/>
      <c r="AE949" s="468"/>
      <c r="AF949" s="468"/>
      <c r="AG949" s="468"/>
      <c r="AH949" s="468"/>
      <c r="AI949" s="468"/>
      <c r="AJ949" s="468"/>
      <c r="AK949" s="468"/>
      <c r="AL949" s="468"/>
      <c r="AM949" s="468"/>
      <c r="AN949" s="468"/>
      <c r="AO949" s="468"/>
      <c r="AP949" s="468"/>
    </row>
    <row r="950">
      <c r="A950" s="458"/>
      <c r="B950" s="697"/>
      <c r="C950" s="698"/>
      <c r="D950" s="468"/>
      <c r="E950" s="468"/>
      <c r="F950" s="468"/>
      <c r="G950" s="462"/>
      <c r="H950" s="462"/>
      <c r="I950" s="462"/>
      <c r="J950" s="462"/>
      <c r="K950" s="462"/>
      <c r="L950" s="462"/>
      <c r="M950" s="462"/>
      <c r="N950" s="462"/>
      <c r="O950" s="229"/>
      <c r="P950" s="86"/>
      <c r="Q950" s="465"/>
      <c r="R950" s="12"/>
      <c r="S950" s="12"/>
      <c r="T950" s="468"/>
      <c r="U950" s="468"/>
      <c r="V950" s="468"/>
      <c r="W950" s="468"/>
      <c r="X950" s="468"/>
      <c r="Y950" s="468"/>
      <c r="Z950" s="468"/>
      <c r="AA950" s="468"/>
      <c r="AB950" s="468"/>
      <c r="AC950" s="468"/>
      <c r="AD950" s="468"/>
      <c r="AE950" s="468"/>
      <c r="AF950" s="468"/>
      <c r="AG950" s="468"/>
      <c r="AH950" s="468"/>
      <c r="AI950" s="468"/>
      <c r="AJ950" s="468"/>
      <c r="AK950" s="468"/>
      <c r="AL950" s="468"/>
      <c r="AM950" s="468"/>
      <c r="AN950" s="468"/>
      <c r="AO950" s="468"/>
      <c r="AP950" s="468"/>
    </row>
    <row r="951">
      <c r="A951" s="458"/>
      <c r="B951" s="697"/>
      <c r="C951" s="698"/>
      <c r="D951" s="468"/>
      <c r="E951" s="468"/>
      <c r="F951" s="468"/>
      <c r="G951" s="462"/>
      <c r="H951" s="462"/>
      <c r="I951" s="462"/>
      <c r="J951" s="462"/>
      <c r="K951" s="462"/>
      <c r="L951" s="462"/>
      <c r="M951" s="462"/>
      <c r="N951" s="462"/>
      <c r="O951" s="229"/>
      <c r="P951" s="86"/>
      <c r="Q951" s="465"/>
      <c r="R951" s="12"/>
      <c r="S951" s="12"/>
      <c r="T951" s="468"/>
      <c r="U951" s="468"/>
      <c r="V951" s="468"/>
      <c r="W951" s="468"/>
      <c r="X951" s="468"/>
      <c r="Y951" s="468"/>
      <c r="Z951" s="468"/>
      <c r="AA951" s="468"/>
      <c r="AB951" s="468"/>
      <c r="AC951" s="468"/>
      <c r="AD951" s="468"/>
      <c r="AE951" s="468"/>
      <c r="AF951" s="468"/>
      <c r="AG951" s="468"/>
      <c r="AH951" s="468"/>
      <c r="AI951" s="468"/>
      <c r="AJ951" s="468"/>
      <c r="AK951" s="468"/>
      <c r="AL951" s="468"/>
      <c r="AM951" s="468"/>
      <c r="AN951" s="468"/>
      <c r="AO951" s="468"/>
      <c r="AP951" s="468"/>
    </row>
    <row r="952">
      <c r="A952" s="458"/>
      <c r="B952" s="697"/>
      <c r="C952" s="698"/>
      <c r="D952" s="468"/>
      <c r="E952" s="468"/>
      <c r="F952" s="468"/>
      <c r="G952" s="462"/>
      <c r="H952" s="462"/>
      <c r="I952" s="462"/>
      <c r="J952" s="462"/>
      <c r="K952" s="462"/>
      <c r="L952" s="462"/>
      <c r="M952" s="462"/>
      <c r="N952" s="462"/>
      <c r="O952" s="229"/>
      <c r="P952" s="86"/>
      <c r="Q952" s="465"/>
      <c r="R952" s="12"/>
      <c r="S952" s="12"/>
      <c r="T952" s="468"/>
      <c r="U952" s="468"/>
      <c r="V952" s="468"/>
      <c r="W952" s="468"/>
      <c r="X952" s="468"/>
      <c r="Y952" s="468"/>
      <c r="Z952" s="468"/>
      <c r="AA952" s="468"/>
      <c r="AB952" s="468"/>
      <c r="AC952" s="468"/>
      <c r="AD952" s="468"/>
      <c r="AE952" s="468"/>
      <c r="AF952" s="468"/>
      <c r="AG952" s="468"/>
      <c r="AH952" s="468"/>
      <c r="AI952" s="468"/>
      <c r="AJ952" s="468"/>
      <c r="AK952" s="468"/>
      <c r="AL952" s="468"/>
      <c r="AM952" s="468"/>
      <c r="AN952" s="468"/>
      <c r="AO952" s="468"/>
      <c r="AP952" s="468"/>
    </row>
    <row r="953">
      <c r="A953" s="458"/>
      <c r="B953" s="697"/>
      <c r="C953" s="698"/>
      <c r="D953" s="468"/>
      <c r="E953" s="468"/>
      <c r="F953" s="468"/>
      <c r="G953" s="462"/>
      <c r="H953" s="462"/>
      <c r="I953" s="462"/>
      <c r="J953" s="462"/>
      <c r="K953" s="462"/>
      <c r="L953" s="462"/>
      <c r="M953" s="462"/>
      <c r="N953" s="462"/>
      <c r="O953" s="229"/>
      <c r="P953" s="86"/>
      <c r="Q953" s="465"/>
      <c r="R953" s="12"/>
      <c r="S953" s="12"/>
      <c r="T953" s="468"/>
      <c r="U953" s="468"/>
      <c r="V953" s="468"/>
      <c r="W953" s="468"/>
      <c r="X953" s="468"/>
      <c r="Y953" s="468"/>
      <c r="Z953" s="468"/>
      <c r="AA953" s="468"/>
      <c r="AB953" s="468"/>
      <c r="AC953" s="468"/>
      <c r="AD953" s="468"/>
      <c r="AE953" s="468"/>
      <c r="AF953" s="468"/>
      <c r="AG953" s="468"/>
      <c r="AH953" s="468"/>
      <c r="AI953" s="468"/>
      <c r="AJ953" s="468"/>
      <c r="AK953" s="468"/>
      <c r="AL953" s="468"/>
      <c r="AM953" s="468"/>
      <c r="AN953" s="468"/>
      <c r="AO953" s="468"/>
      <c r="AP953" s="468"/>
    </row>
    <row r="954">
      <c r="A954" s="458"/>
      <c r="B954" s="697"/>
      <c r="C954" s="698"/>
      <c r="D954" s="468"/>
      <c r="E954" s="468"/>
      <c r="F954" s="468"/>
      <c r="G954" s="462"/>
      <c r="H954" s="462"/>
      <c r="I954" s="462"/>
      <c r="J954" s="462"/>
      <c r="K954" s="462"/>
      <c r="L954" s="462"/>
      <c r="M954" s="462"/>
      <c r="N954" s="462"/>
      <c r="O954" s="229"/>
      <c r="P954" s="86"/>
      <c r="Q954" s="465"/>
      <c r="R954" s="12"/>
      <c r="S954" s="12"/>
      <c r="T954" s="468"/>
      <c r="U954" s="468"/>
      <c r="V954" s="468"/>
      <c r="W954" s="468"/>
      <c r="X954" s="468"/>
      <c r="Y954" s="468"/>
      <c r="Z954" s="468"/>
      <c r="AA954" s="468"/>
      <c r="AB954" s="468"/>
      <c r="AC954" s="468"/>
      <c r="AD954" s="468"/>
      <c r="AE954" s="468"/>
      <c r="AF954" s="468"/>
      <c r="AG954" s="468"/>
      <c r="AH954" s="468"/>
      <c r="AI954" s="468"/>
      <c r="AJ954" s="468"/>
      <c r="AK954" s="468"/>
      <c r="AL954" s="468"/>
      <c r="AM954" s="468"/>
      <c r="AN954" s="468"/>
      <c r="AO954" s="468"/>
      <c r="AP954" s="468"/>
    </row>
    <row r="955">
      <c r="A955" s="458"/>
      <c r="B955" s="697"/>
      <c r="C955" s="698"/>
      <c r="D955" s="468"/>
      <c r="E955" s="468"/>
      <c r="F955" s="468"/>
      <c r="G955" s="462"/>
      <c r="H955" s="462"/>
      <c r="I955" s="462"/>
      <c r="J955" s="462"/>
      <c r="K955" s="462"/>
      <c r="L955" s="462"/>
      <c r="M955" s="462"/>
      <c r="N955" s="462"/>
      <c r="O955" s="229"/>
      <c r="P955" s="86"/>
      <c r="Q955" s="465"/>
      <c r="R955" s="12"/>
      <c r="S955" s="12"/>
      <c r="T955" s="468"/>
      <c r="U955" s="468"/>
      <c r="V955" s="468"/>
      <c r="W955" s="468"/>
      <c r="X955" s="468"/>
      <c r="Y955" s="468"/>
      <c r="Z955" s="468"/>
      <c r="AA955" s="468"/>
      <c r="AB955" s="468"/>
      <c r="AC955" s="468"/>
      <c r="AD955" s="468"/>
      <c r="AE955" s="468"/>
      <c r="AF955" s="468"/>
      <c r="AG955" s="468"/>
      <c r="AH955" s="468"/>
      <c r="AI955" s="468"/>
      <c r="AJ955" s="468"/>
      <c r="AK955" s="468"/>
      <c r="AL955" s="468"/>
      <c r="AM955" s="468"/>
      <c r="AN955" s="468"/>
      <c r="AO955" s="468"/>
      <c r="AP955" s="468"/>
    </row>
    <row r="956">
      <c r="A956" s="458"/>
      <c r="B956" s="697"/>
      <c r="C956" s="698"/>
      <c r="D956" s="468"/>
      <c r="E956" s="468"/>
      <c r="F956" s="468"/>
      <c r="G956" s="462"/>
      <c r="H956" s="462"/>
      <c r="I956" s="462"/>
      <c r="J956" s="462"/>
      <c r="K956" s="462"/>
      <c r="L956" s="462"/>
      <c r="M956" s="462"/>
      <c r="N956" s="462"/>
      <c r="O956" s="229"/>
      <c r="P956" s="86"/>
      <c r="Q956" s="465"/>
      <c r="R956" s="12"/>
      <c r="S956" s="12"/>
      <c r="T956" s="468"/>
      <c r="U956" s="468"/>
      <c r="V956" s="468"/>
      <c r="W956" s="468"/>
      <c r="X956" s="468"/>
      <c r="Y956" s="468"/>
      <c r="Z956" s="468"/>
      <c r="AA956" s="468"/>
      <c r="AB956" s="468"/>
      <c r="AC956" s="468"/>
      <c r="AD956" s="468"/>
      <c r="AE956" s="468"/>
      <c r="AF956" s="468"/>
      <c r="AG956" s="468"/>
      <c r="AH956" s="468"/>
      <c r="AI956" s="468"/>
      <c r="AJ956" s="468"/>
      <c r="AK956" s="468"/>
      <c r="AL956" s="468"/>
      <c r="AM956" s="468"/>
      <c r="AN956" s="468"/>
      <c r="AO956" s="468"/>
      <c r="AP956" s="468"/>
    </row>
    <row r="957">
      <c r="A957" s="458"/>
      <c r="B957" s="697"/>
      <c r="C957" s="698"/>
      <c r="D957" s="468"/>
      <c r="E957" s="468"/>
      <c r="F957" s="468"/>
      <c r="G957" s="462"/>
      <c r="H957" s="462"/>
      <c r="I957" s="462"/>
      <c r="J957" s="462"/>
      <c r="K957" s="462"/>
      <c r="L957" s="462"/>
      <c r="M957" s="462"/>
      <c r="N957" s="462"/>
      <c r="O957" s="229"/>
      <c r="P957" s="86"/>
      <c r="Q957" s="465"/>
      <c r="R957" s="12"/>
      <c r="S957" s="12"/>
      <c r="T957" s="468"/>
      <c r="U957" s="468"/>
      <c r="V957" s="468"/>
      <c r="W957" s="468"/>
      <c r="X957" s="468"/>
      <c r="Y957" s="468"/>
      <c r="Z957" s="468"/>
      <c r="AA957" s="468"/>
      <c r="AB957" s="468"/>
      <c r="AC957" s="468"/>
      <c r="AD957" s="468"/>
      <c r="AE957" s="468"/>
      <c r="AF957" s="468"/>
      <c r="AG957" s="468"/>
      <c r="AH957" s="468"/>
      <c r="AI957" s="468"/>
      <c r="AJ957" s="468"/>
      <c r="AK957" s="468"/>
      <c r="AL957" s="468"/>
      <c r="AM957" s="468"/>
      <c r="AN957" s="468"/>
      <c r="AO957" s="468"/>
      <c r="AP957" s="468"/>
    </row>
    <row r="958">
      <c r="A958" s="458"/>
      <c r="B958" s="697"/>
      <c r="C958" s="698"/>
      <c r="D958" s="468"/>
      <c r="E958" s="468"/>
      <c r="F958" s="468"/>
      <c r="G958" s="462"/>
      <c r="H958" s="462"/>
      <c r="I958" s="462"/>
      <c r="J958" s="462"/>
      <c r="K958" s="462"/>
      <c r="L958" s="462"/>
      <c r="M958" s="462"/>
      <c r="N958" s="462"/>
      <c r="O958" s="229"/>
      <c r="P958" s="86"/>
      <c r="Q958" s="465"/>
      <c r="R958" s="12"/>
      <c r="S958" s="12"/>
      <c r="T958" s="468"/>
      <c r="U958" s="468"/>
      <c r="V958" s="468"/>
      <c r="W958" s="468"/>
      <c r="X958" s="468"/>
      <c r="Y958" s="468"/>
      <c r="Z958" s="468"/>
      <c r="AA958" s="468"/>
      <c r="AB958" s="468"/>
      <c r="AC958" s="468"/>
      <c r="AD958" s="468"/>
      <c r="AE958" s="468"/>
      <c r="AF958" s="468"/>
      <c r="AG958" s="468"/>
      <c r="AH958" s="468"/>
      <c r="AI958" s="468"/>
      <c r="AJ958" s="468"/>
      <c r="AK958" s="468"/>
      <c r="AL958" s="468"/>
      <c r="AM958" s="468"/>
      <c r="AN958" s="468"/>
      <c r="AO958" s="468"/>
      <c r="AP958" s="468"/>
    </row>
    <row r="959">
      <c r="A959" s="458"/>
      <c r="B959" s="697"/>
      <c r="C959" s="698"/>
      <c r="D959" s="468"/>
      <c r="E959" s="468"/>
      <c r="F959" s="468"/>
      <c r="G959" s="462"/>
      <c r="H959" s="462"/>
      <c r="I959" s="462"/>
      <c r="J959" s="462"/>
      <c r="K959" s="462"/>
      <c r="L959" s="462"/>
      <c r="M959" s="462"/>
      <c r="N959" s="462"/>
      <c r="O959" s="229"/>
      <c r="P959" s="86"/>
      <c r="Q959" s="465"/>
      <c r="R959" s="12"/>
      <c r="S959" s="12"/>
      <c r="T959" s="468"/>
      <c r="U959" s="468"/>
      <c r="V959" s="468"/>
      <c r="W959" s="468"/>
      <c r="X959" s="468"/>
      <c r="Y959" s="468"/>
      <c r="Z959" s="468"/>
      <c r="AA959" s="468"/>
      <c r="AB959" s="468"/>
      <c r="AC959" s="468"/>
      <c r="AD959" s="468"/>
      <c r="AE959" s="468"/>
      <c r="AF959" s="468"/>
      <c r="AG959" s="468"/>
      <c r="AH959" s="468"/>
      <c r="AI959" s="468"/>
      <c r="AJ959" s="468"/>
      <c r="AK959" s="468"/>
      <c r="AL959" s="468"/>
      <c r="AM959" s="468"/>
      <c r="AN959" s="468"/>
      <c r="AO959" s="468"/>
      <c r="AP959" s="468"/>
    </row>
    <row r="960">
      <c r="A960" s="458"/>
      <c r="B960" s="697"/>
      <c r="C960" s="698"/>
      <c r="D960" s="468"/>
      <c r="E960" s="468"/>
      <c r="F960" s="468"/>
      <c r="G960" s="462"/>
      <c r="H960" s="462"/>
      <c r="I960" s="462"/>
      <c r="J960" s="462"/>
      <c r="K960" s="462"/>
      <c r="L960" s="462"/>
      <c r="M960" s="462"/>
      <c r="N960" s="462"/>
      <c r="O960" s="229"/>
      <c r="P960" s="86"/>
      <c r="Q960" s="465"/>
      <c r="R960" s="12"/>
      <c r="S960" s="12"/>
      <c r="T960" s="468"/>
      <c r="U960" s="468"/>
      <c r="V960" s="468"/>
      <c r="W960" s="468"/>
      <c r="X960" s="468"/>
      <c r="Y960" s="468"/>
      <c r="Z960" s="468"/>
      <c r="AA960" s="468"/>
      <c r="AB960" s="468"/>
      <c r="AC960" s="468"/>
      <c r="AD960" s="468"/>
      <c r="AE960" s="468"/>
      <c r="AF960" s="468"/>
      <c r="AG960" s="468"/>
      <c r="AH960" s="468"/>
      <c r="AI960" s="468"/>
      <c r="AJ960" s="468"/>
      <c r="AK960" s="468"/>
      <c r="AL960" s="468"/>
      <c r="AM960" s="468"/>
      <c r="AN960" s="468"/>
      <c r="AO960" s="468"/>
      <c r="AP960" s="468"/>
    </row>
    <row r="961">
      <c r="A961" s="458"/>
      <c r="B961" s="697"/>
      <c r="C961" s="698"/>
      <c r="D961" s="468"/>
      <c r="E961" s="468"/>
      <c r="F961" s="468"/>
      <c r="G961" s="462"/>
      <c r="H961" s="462"/>
      <c r="I961" s="462"/>
      <c r="J961" s="462"/>
      <c r="K961" s="462"/>
      <c r="L961" s="462"/>
      <c r="M961" s="462"/>
      <c r="N961" s="462"/>
      <c r="O961" s="229"/>
      <c r="P961" s="86"/>
      <c r="Q961" s="465"/>
      <c r="R961" s="12"/>
      <c r="S961" s="12"/>
      <c r="T961" s="468"/>
      <c r="U961" s="468"/>
      <c r="V961" s="468"/>
      <c r="W961" s="468"/>
      <c r="X961" s="468"/>
      <c r="Y961" s="468"/>
      <c r="Z961" s="468"/>
      <c r="AA961" s="468"/>
      <c r="AB961" s="468"/>
      <c r="AC961" s="468"/>
      <c r="AD961" s="468"/>
      <c r="AE961" s="468"/>
      <c r="AF961" s="468"/>
      <c r="AG961" s="468"/>
      <c r="AH961" s="468"/>
      <c r="AI961" s="468"/>
      <c r="AJ961" s="468"/>
      <c r="AK961" s="468"/>
      <c r="AL961" s="468"/>
      <c r="AM961" s="468"/>
      <c r="AN961" s="468"/>
      <c r="AO961" s="468"/>
      <c r="AP961" s="468"/>
    </row>
    <row r="962">
      <c r="A962" s="458"/>
      <c r="B962" s="697"/>
      <c r="C962" s="698"/>
      <c r="D962" s="468"/>
      <c r="E962" s="468"/>
      <c r="F962" s="468"/>
      <c r="G962" s="462"/>
      <c r="H962" s="462"/>
      <c r="I962" s="462"/>
      <c r="J962" s="462"/>
      <c r="K962" s="462"/>
      <c r="L962" s="462"/>
      <c r="M962" s="462"/>
      <c r="N962" s="462"/>
      <c r="O962" s="229"/>
      <c r="P962" s="86"/>
      <c r="Q962" s="465"/>
      <c r="R962" s="12"/>
      <c r="S962" s="12"/>
      <c r="T962" s="468"/>
      <c r="U962" s="468"/>
      <c r="V962" s="468"/>
      <c r="W962" s="468"/>
      <c r="X962" s="468"/>
      <c r="Y962" s="468"/>
      <c r="Z962" s="468"/>
      <c r="AA962" s="468"/>
      <c r="AB962" s="468"/>
      <c r="AC962" s="468"/>
      <c r="AD962" s="468"/>
      <c r="AE962" s="468"/>
      <c r="AF962" s="468"/>
      <c r="AG962" s="468"/>
      <c r="AH962" s="468"/>
      <c r="AI962" s="468"/>
      <c r="AJ962" s="468"/>
      <c r="AK962" s="468"/>
      <c r="AL962" s="468"/>
      <c r="AM962" s="468"/>
      <c r="AN962" s="468"/>
      <c r="AO962" s="468"/>
      <c r="AP962" s="468"/>
    </row>
    <row r="963">
      <c r="A963" s="458"/>
      <c r="B963" s="697"/>
      <c r="C963" s="698"/>
      <c r="D963" s="468"/>
      <c r="E963" s="468"/>
      <c r="F963" s="468"/>
      <c r="G963" s="462"/>
      <c r="H963" s="462"/>
      <c r="I963" s="462"/>
      <c r="J963" s="462"/>
      <c r="K963" s="462"/>
      <c r="L963" s="462"/>
      <c r="M963" s="462"/>
      <c r="N963" s="462"/>
      <c r="O963" s="229"/>
      <c r="P963" s="86"/>
      <c r="Q963" s="465"/>
      <c r="R963" s="12"/>
      <c r="S963" s="12"/>
      <c r="T963" s="468"/>
      <c r="U963" s="468"/>
      <c r="V963" s="468"/>
      <c r="W963" s="468"/>
      <c r="X963" s="468"/>
      <c r="Y963" s="468"/>
      <c r="Z963" s="468"/>
      <c r="AA963" s="468"/>
      <c r="AB963" s="468"/>
      <c r="AC963" s="468"/>
      <c r="AD963" s="468"/>
      <c r="AE963" s="468"/>
      <c r="AF963" s="468"/>
      <c r="AG963" s="468"/>
      <c r="AH963" s="468"/>
      <c r="AI963" s="468"/>
      <c r="AJ963" s="468"/>
      <c r="AK963" s="468"/>
      <c r="AL963" s="468"/>
      <c r="AM963" s="468"/>
      <c r="AN963" s="468"/>
      <c r="AO963" s="468"/>
      <c r="AP963" s="468"/>
    </row>
    <row r="964">
      <c r="A964" s="458"/>
      <c r="B964" s="697"/>
      <c r="C964" s="698"/>
      <c r="D964" s="468"/>
      <c r="E964" s="468"/>
      <c r="F964" s="468"/>
      <c r="G964" s="462"/>
      <c r="H964" s="462"/>
      <c r="I964" s="462"/>
      <c r="J964" s="462"/>
      <c r="K964" s="462"/>
      <c r="L964" s="462"/>
      <c r="M964" s="462"/>
      <c r="N964" s="462"/>
      <c r="O964" s="229"/>
      <c r="P964" s="86"/>
      <c r="Q964" s="465"/>
      <c r="R964" s="12"/>
      <c r="S964" s="12"/>
      <c r="T964" s="468"/>
      <c r="U964" s="468"/>
      <c r="V964" s="468"/>
      <c r="W964" s="468"/>
      <c r="X964" s="468"/>
      <c r="Y964" s="468"/>
      <c r="Z964" s="468"/>
      <c r="AA964" s="468"/>
      <c r="AB964" s="468"/>
      <c r="AC964" s="468"/>
      <c r="AD964" s="468"/>
      <c r="AE964" s="468"/>
      <c r="AF964" s="468"/>
      <c r="AG964" s="468"/>
      <c r="AH964" s="468"/>
      <c r="AI964" s="468"/>
      <c r="AJ964" s="468"/>
      <c r="AK964" s="468"/>
      <c r="AL964" s="468"/>
      <c r="AM964" s="468"/>
      <c r="AN964" s="468"/>
      <c r="AO964" s="468"/>
      <c r="AP964" s="468"/>
    </row>
    <row r="965">
      <c r="A965" s="458"/>
      <c r="B965" s="697"/>
      <c r="C965" s="698"/>
      <c r="D965" s="468"/>
      <c r="E965" s="468"/>
      <c r="F965" s="468"/>
      <c r="G965" s="462"/>
      <c r="H965" s="462"/>
      <c r="I965" s="462"/>
      <c r="J965" s="462"/>
      <c r="K965" s="462"/>
      <c r="L965" s="462"/>
      <c r="M965" s="462"/>
      <c r="N965" s="462"/>
      <c r="O965" s="229"/>
      <c r="P965" s="86"/>
      <c r="Q965" s="465"/>
      <c r="R965" s="12"/>
      <c r="S965" s="12"/>
      <c r="T965" s="468"/>
      <c r="U965" s="468"/>
      <c r="V965" s="468"/>
      <c r="W965" s="468"/>
      <c r="X965" s="468"/>
      <c r="Y965" s="468"/>
      <c r="Z965" s="468"/>
      <c r="AA965" s="468"/>
      <c r="AB965" s="468"/>
      <c r="AC965" s="468"/>
      <c r="AD965" s="468"/>
      <c r="AE965" s="468"/>
      <c r="AF965" s="468"/>
      <c r="AG965" s="468"/>
      <c r="AH965" s="468"/>
      <c r="AI965" s="468"/>
      <c r="AJ965" s="468"/>
      <c r="AK965" s="468"/>
      <c r="AL965" s="468"/>
      <c r="AM965" s="468"/>
      <c r="AN965" s="468"/>
      <c r="AO965" s="468"/>
      <c r="AP965" s="468"/>
    </row>
    <row r="966">
      <c r="A966" s="458"/>
      <c r="B966" s="697"/>
      <c r="C966" s="698"/>
      <c r="D966" s="468"/>
      <c r="E966" s="468"/>
      <c r="F966" s="468"/>
      <c r="G966" s="462"/>
      <c r="H966" s="462"/>
      <c r="I966" s="462"/>
      <c r="J966" s="462"/>
      <c r="K966" s="462"/>
      <c r="L966" s="462"/>
      <c r="M966" s="462"/>
      <c r="N966" s="462"/>
      <c r="O966" s="229"/>
      <c r="P966" s="86"/>
      <c r="Q966" s="465"/>
      <c r="R966" s="12"/>
      <c r="S966" s="12"/>
      <c r="T966" s="468"/>
      <c r="U966" s="468"/>
      <c r="V966" s="468"/>
      <c r="W966" s="468"/>
      <c r="X966" s="468"/>
      <c r="Y966" s="468"/>
      <c r="Z966" s="468"/>
      <c r="AA966" s="468"/>
      <c r="AB966" s="468"/>
      <c r="AC966" s="468"/>
      <c r="AD966" s="468"/>
      <c r="AE966" s="468"/>
      <c r="AF966" s="468"/>
      <c r="AG966" s="468"/>
      <c r="AH966" s="468"/>
      <c r="AI966" s="468"/>
      <c r="AJ966" s="468"/>
      <c r="AK966" s="468"/>
      <c r="AL966" s="468"/>
      <c r="AM966" s="468"/>
      <c r="AN966" s="468"/>
      <c r="AO966" s="468"/>
      <c r="AP966" s="468"/>
    </row>
    <row r="967">
      <c r="A967" s="458"/>
      <c r="B967" s="697"/>
      <c r="C967" s="698"/>
      <c r="D967" s="468"/>
      <c r="E967" s="468"/>
      <c r="F967" s="468"/>
      <c r="G967" s="462"/>
      <c r="H967" s="462"/>
      <c r="I967" s="462"/>
      <c r="J967" s="462"/>
      <c r="K967" s="462"/>
      <c r="L967" s="462"/>
      <c r="M967" s="462"/>
      <c r="N967" s="462"/>
      <c r="O967" s="229"/>
      <c r="P967" s="86"/>
      <c r="Q967" s="465"/>
      <c r="R967" s="12"/>
      <c r="S967" s="12"/>
      <c r="T967" s="468"/>
      <c r="U967" s="468"/>
      <c r="V967" s="468"/>
      <c r="W967" s="468"/>
      <c r="X967" s="468"/>
      <c r="Y967" s="468"/>
      <c r="Z967" s="468"/>
      <c r="AA967" s="468"/>
      <c r="AB967" s="468"/>
      <c r="AC967" s="468"/>
      <c r="AD967" s="468"/>
      <c r="AE967" s="468"/>
      <c r="AF967" s="468"/>
      <c r="AG967" s="468"/>
      <c r="AH967" s="468"/>
      <c r="AI967" s="468"/>
      <c r="AJ967" s="468"/>
      <c r="AK967" s="468"/>
      <c r="AL967" s="468"/>
      <c r="AM967" s="468"/>
      <c r="AN967" s="468"/>
      <c r="AO967" s="468"/>
      <c r="AP967" s="468"/>
    </row>
    <row r="968">
      <c r="A968" s="458"/>
      <c r="B968" s="697"/>
      <c r="C968" s="698"/>
      <c r="D968" s="468"/>
      <c r="E968" s="468"/>
      <c r="F968" s="468"/>
      <c r="G968" s="462"/>
      <c r="H968" s="462"/>
      <c r="I968" s="462"/>
      <c r="J968" s="462"/>
      <c r="K968" s="462"/>
      <c r="L968" s="462"/>
      <c r="M968" s="462"/>
      <c r="N968" s="462"/>
      <c r="O968" s="229"/>
      <c r="P968" s="86"/>
      <c r="Q968" s="465"/>
      <c r="R968" s="12"/>
      <c r="S968" s="12"/>
      <c r="T968" s="468"/>
      <c r="U968" s="468"/>
      <c r="V968" s="468"/>
      <c r="W968" s="468"/>
      <c r="X968" s="468"/>
      <c r="Y968" s="468"/>
      <c r="Z968" s="468"/>
      <c r="AA968" s="468"/>
      <c r="AB968" s="468"/>
      <c r="AC968" s="468"/>
      <c r="AD968" s="468"/>
      <c r="AE968" s="468"/>
      <c r="AF968" s="468"/>
      <c r="AG968" s="468"/>
      <c r="AH968" s="468"/>
      <c r="AI968" s="468"/>
      <c r="AJ968" s="468"/>
      <c r="AK968" s="468"/>
      <c r="AL968" s="468"/>
      <c r="AM968" s="468"/>
      <c r="AN968" s="468"/>
      <c r="AO968" s="468"/>
      <c r="AP968" s="468"/>
    </row>
    <row r="969">
      <c r="A969" s="458"/>
      <c r="B969" s="697"/>
      <c r="C969" s="698"/>
      <c r="D969" s="468"/>
      <c r="E969" s="468"/>
      <c r="F969" s="468"/>
      <c r="G969" s="462"/>
      <c r="H969" s="462"/>
      <c r="I969" s="462"/>
      <c r="J969" s="462"/>
      <c r="K969" s="462"/>
      <c r="L969" s="462"/>
      <c r="M969" s="462"/>
      <c r="N969" s="462"/>
      <c r="O969" s="229"/>
      <c r="P969" s="86"/>
      <c r="Q969" s="465"/>
      <c r="R969" s="12"/>
      <c r="S969" s="12"/>
      <c r="T969" s="468"/>
      <c r="U969" s="468"/>
      <c r="V969" s="468"/>
      <c r="W969" s="468"/>
      <c r="X969" s="468"/>
      <c r="Y969" s="468"/>
      <c r="Z969" s="468"/>
      <c r="AA969" s="468"/>
      <c r="AB969" s="468"/>
      <c r="AC969" s="468"/>
      <c r="AD969" s="468"/>
      <c r="AE969" s="468"/>
      <c r="AF969" s="468"/>
      <c r="AG969" s="468"/>
      <c r="AH969" s="468"/>
      <c r="AI969" s="468"/>
      <c r="AJ969" s="468"/>
      <c r="AK969" s="468"/>
      <c r="AL969" s="468"/>
      <c r="AM969" s="468"/>
      <c r="AN969" s="468"/>
      <c r="AO969" s="468"/>
      <c r="AP969" s="468"/>
    </row>
    <row r="970">
      <c r="A970" s="458"/>
      <c r="B970" s="697"/>
      <c r="C970" s="698"/>
      <c r="D970" s="468"/>
      <c r="E970" s="468"/>
      <c r="F970" s="468"/>
      <c r="G970" s="462"/>
      <c r="H970" s="462"/>
      <c r="I970" s="462"/>
      <c r="J970" s="462"/>
      <c r="K970" s="462"/>
      <c r="L970" s="462"/>
      <c r="M970" s="462"/>
      <c r="N970" s="462"/>
      <c r="O970" s="229"/>
      <c r="P970" s="86"/>
      <c r="Q970" s="465"/>
      <c r="R970" s="12"/>
      <c r="S970" s="12"/>
      <c r="T970" s="468"/>
      <c r="U970" s="468"/>
      <c r="V970" s="468"/>
      <c r="W970" s="468"/>
      <c r="X970" s="468"/>
      <c r="Y970" s="468"/>
      <c r="Z970" s="468"/>
      <c r="AA970" s="468"/>
      <c r="AB970" s="468"/>
      <c r="AC970" s="468"/>
      <c r="AD970" s="468"/>
      <c r="AE970" s="468"/>
      <c r="AF970" s="468"/>
      <c r="AG970" s="468"/>
      <c r="AH970" s="468"/>
      <c r="AI970" s="468"/>
      <c r="AJ970" s="468"/>
      <c r="AK970" s="468"/>
      <c r="AL970" s="468"/>
      <c r="AM970" s="468"/>
      <c r="AN970" s="468"/>
      <c r="AO970" s="468"/>
      <c r="AP970" s="468"/>
    </row>
    <row r="971">
      <c r="A971" s="458"/>
      <c r="B971" s="697"/>
      <c r="C971" s="698"/>
      <c r="D971" s="468"/>
      <c r="E971" s="468"/>
      <c r="F971" s="468"/>
      <c r="G971" s="462"/>
      <c r="H971" s="462"/>
      <c r="I971" s="462"/>
      <c r="J971" s="462"/>
      <c r="K971" s="462"/>
      <c r="L971" s="462"/>
      <c r="M971" s="462"/>
      <c r="N971" s="462"/>
      <c r="O971" s="229"/>
      <c r="P971" s="86"/>
      <c r="Q971" s="465"/>
      <c r="R971" s="12"/>
      <c r="S971" s="12"/>
      <c r="T971" s="468"/>
      <c r="U971" s="468"/>
      <c r="V971" s="468"/>
      <c r="W971" s="468"/>
      <c r="X971" s="468"/>
      <c r="Y971" s="468"/>
      <c r="Z971" s="468"/>
      <c r="AA971" s="468"/>
      <c r="AB971" s="468"/>
      <c r="AC971" s="468"/>
      <c r="AD971" s="468"/>
      <c r="AE971" s="468"/>
      <c r="AF971" s="468"/>
      <c r="AG971" s="468"/>
      <c r="AH971" s="468"/>
      <c r="AI971" s="468"/>
      <c r="AJ971" s="468"/>
      <c r="AK971" s="468"/>
      <c r="AL971" s="468"/>
      <c r="AM971" s="468"/>
      <c r="AN971" s="468"/>
      <c r="AO971" s="468"/>
      <c r="AP971" s="468"/>
    </row>
    <row r="972">
      <c r="A972" s="458"/>
      <c r="B972" s="697"/>
      <c r="C972" s="698"/>
      <c r="D972" s="468"/>
      <c r="E972" s="468"/>
      <c r="F972" s="468"/>
      <c r="G972" s="462"/>
      <c r="H972" s="462"/>
      <c r="I972" s="462"/>
      <c r="J972" s="462"/>
      <c r="K972" s="462"/>
      <c r="L972" s="462"/>
      <c r="M972" s="462"/>
      <c r="N972" s="462"/>
      <c r="O972" s="229"/>
      <c r="P972" s="86"/>
      <c r="Q972" s="465"/>
      <c r="R972" s="12"/>
      <c r="S972" s="12"/>
      <c r="T972" s="468"/>
      <c r="U972" s="468"/>
      <c r="V972" s="468"/>
      <c r="W972" s="468"/>
      <c r="X972" s="468"/>
      <c r="Y972" s="468"/>
      <c r="Z972" s="468"/>
      <c r="AA972" s="468"/>
      <c r="AB972" s="468"/>
      <c r="AC972" s="468"/>
      <c r="AD972" s="468"/>
      <c r="AE972" s="468"/>
      <c r="AF972" s="468"/>
      <c r="AG972" s="468"/>
      <c r="AH972" s="468"/>
      <c r="AI972" s="468"/>
      <c r="AJ972" s="468"/>
      <c r="AK972" s="468"/>
      <c r="AL972" s="468"/>
      <c r="AM972" s="468"/>
      <c r="AN972" s="468"/>
      <c r="AO972" s="468"/>
      <c r="AP972" s="468"/>
    </row>
    <row r="973">
      <c r="A973" s="458"/>
      <c r="B973" s="697"/>
      <c r="C973" s="698"/>
      <c r="D973" s="468"/>
      <c r="E973" s="468"/>
      <c r="F973" s="468"/>
      <c r="G973" s="462"/>
      <c r="H973" s="462"/>
      <c r="I973" s="462"/>
      <c r="J973" s="462"/>
      <c r="K973" s="462"/>
      <c r="L973" s="462"/>
      <c r="M973" s="462"/>
      <c r="N973" s="462"/>
      <c r="O973" s="229"/>
      <c r="P973" s="86"/>
      <c r="Q973" s="465"/>
      <c r="R973" s="12"/>
      <c r="S973" s="12"/>
      <c r="T973" s="468"/>
      <c r="U973" s="468"/>
      <c r="V973" s="468"/>
      <c r="W973" s="468"/>
      <c r="X973" s="468"/>
      <c r="Y973" s="468"/>
      <c r="Z973" s="468"/>
      <c r="AA973" s="468"/>
      <c r="AB973" s="468"/>
      <c r="AC973" s="468"/>
      <c r="AD973" s="468"/>
      <c r="AE973" s="468"/>
      <c r="AF973" s="468"/>
      <c r="AG973" s="468"/>
      <c r="AH973" s="468"/>
      <c r="AI973" s="468"/>
      <c r="AJ973" s="468"/>
      <c r="AK973" s="468"/>
      <c r="AL973" s="468"/>
      <c r="AM973" s="468"/>
      <c r="AN973" s="468"/>
      <c r="AO973" s="468"/>
      <c r="AP973" s="468"/>
    </row>
    <row r="974">
      <c r="A974" s="458"/>
      <c r="B974" s="697"/>
      <c r="C974" s="698"/>
      <c r="D974" s="468"/>
      <c r="E974" s="468"/>
      <c r="F974" s="468"/>
      <c r="G974" s="462"/>
      <c r="H974" s="462"/>
      <c r="I974" s="462"/>
      <c r="J974" s="462"/>
      <c r="K974" s="462"/>
      <c r="L974" s="462"/>
      <c r="M974" s="462"/>
      <c r="N974" s="462"/>
      <c r="O974" s="229"/>
      <c r="P974" s="86"/>
      <c r="Q974" s="465"/>
      <c r="R974" s="12"/>
      <c r="S974" s="12"/>
      <c r="T974" s="468"/>
      <c r="U974" s="468"/>
      <c r="V974" s="468"/>
      <c r="W974" s="468"/>
      <c r="X974" s="468"/>
      <c r="Y974" s="468"/>
      <c r="Z974" s="468"/>
      <c r="AA974" s="468"/>
      <c r="AB974" s="468"/>
      <c r="AC974" s="468"/>
      <c r="AD974" s="468"/>
      <c r="AE974" s="468"/>
      <c r="AF974" s="468"/>
      <c r="AG974" s="468"/>
      <c r="AH974" s="468"/>
      <c r="AI974" s="468"/>
      <c r="AJ974" s="468"/>
      <c r="AK974" s="468"/>
      <c r="AL974" s="468"/>
      <c r="AM974" s="468"/>
      <c r="AN974" s="468"/>
      <c r="AO974" s="468"/>
      <c r="AP974" s="468"/>
    </row>
    <row r="975">
      <c r="A975" s="458"/>
      <c r="B975" s="697"/>
      <c r="C975" s="698"/>
      <c r="D975" s="468"/>
      <c r="E975" s="468"/>
      <c r="F975" s="468"/>
      <c r="G975" s="462"/>
      <c r="H975" s="462"/>
      <c r="I975" s="462"/>
      <c r="J975" s="462"/>
      <c r="K975" s="462"/>
      <c r="L975" s="462"/>
      <c r="M975" s="462"/>
      <c r="N975" s="462"/>
      <c r="O975" s="229"/>
      <c r="P975" s="86"/>
      <c r="Q975" s="465"/>
      <c r="R975" s="12"/>
      <c r="S975" s="12"/>
      <c r="T975" s="468"/>
      <c r="U975" s="468"/>
      <c r="V975" s="468"/>
      <c r="W975" s="468"/>
      <c r="X975" s="468"/>
      <c r="Y975" s="468"/>
      <c r="Z975" s="468"/>
      <c r="AA975" s="468"/>
      <c r="AB975" s="468"/>
      <c r="AC975" s="468"/>
      <c r="AD975" s="468"/>
      <c r="AE975" s="468"/>
      <c r="AF975" s="468"/>
      <c r="AG975" s="468"/>
      <c r="AH975" s="468"/>
      <c r="AI975" s="468"/>
      <c r="AJ975" s="468"/>
      <c r="AK975" s="468"/>
      <c r="AL975" s="468"/>
      <c r="AM975" s="468"/>
      <c r="AN975" s="468"/>
      <c r="AO975" s="468"/>
      <c r="AP975" s="468"/>
    </row>
    <row r="976">
      <c r="A976" s="458"/>
      <c r="B976" s="697"/>
      <c r="C976" s="698"/>
      <c r="D976" s="468"/>
      <c r="E976" s="468"/>
      <c r="F976" s="468"/>
      <c r="G976" s="462"/>
      <c r="H976" s="462"/>
      <c r="I976" s="462"/>
      <c r="J976" s="462"/>
      <c r="K976" s="462"/>
      <c r="L976" s="462"/>
      <c r="M976" s="462"/>
      <c r="N976" s="462"/>
      <c r="O976" s="229"/>
      <c r="P976" s="86"/>
      <c r="Q976" s="465"/>
      <c r="R976" s="12"/>
      <c r="S976" s="12"/>
      <c r="T976" s="468"/>
      <c r="U976" s="468"/>
      <c r="V976" s="468"/>
      <c r="W976" s="468"/>
      <c r="X976" s="468"/>
      <c r="Y976" s="468"/>
      <c r="Z976" s="468"/>
      <c r="AA976" s="468"/>
      <c r="AB976" s="468"/>
      <c r="AC976" s="468"/>
      <c r="AD976" s="468"/>
      <c r="AE976" s="468"/>
      <c r="AF976" s="468"/>
      <c r="AG976" s="468"/>
      <c r="AH976" s="468"/>
      <c r="AI976" s="468"/>
      <c r="AJ976" s="468"/>
      <c r="AK976" s="468"/>
      <c r="AL976" s="468"/>
      <c r="AM976" s="468"/>
      <c r="AN976" s="468"/>
      <c r="AO976" s="468"/>
      <c r="AP976" s="468"/>
    </row>
    <row r="977">
      <c r="A977" s="458"/>
      <c r="B977" s="697"/>
      <c r="C977" s="698"/>
      <c r="D977" s="468"/>
      <c r="E977" s="468"/>
      <c r="F977" s="468"/>
      <c r="G977" s="462"/>
      <c r="H977" s="462"/>
      <c r="I977" s="462"/>
      <c r="J977" s="462"/>
      <c r="K977" s="462"/>
      <c r="L977" s="462"/>
      <c r="M977" s="462"/>
      <c r="N977" s="462"/>
      <c r="O977" s="229"/>
      <c r="P977" s="86"/>
      <c r="Q977" s="465"/>
      <c r="R977" s="12"/>
      <c r="S977" s="12"/>
      <c r="T977" s="468"/>
      <c r="U977" s="468"/>
      <c r="V977" s="468"/>
      <c r="W977" s="468"/>
      <c r="X977" s="468"/>
      <c r="Y977" s="468"/>
      <c r="Z977" s="468"/>
      <c r="AA977" s="468"/>
      <c r="AB977" s="468"/>
      <c r="AC977" s="468"/>
      <c r="AD977" s="468"/>
      <c r="AE977" s="468"/>
      <c r="AF977" s="468"/>
      <c r="AG977" s="468"/>
      <c r="AH977" s="468"/>
      <c r="AI977" s="468"/>
      <c r="AJ977" s="468"/>
      <c r="AK977" s="468"/>
      <c r="AL977" s="468"/>
      <c r="AM977" s="468"/>
      <c r="AN977" s="468"/>
      <c r="AO977" s="468"/>
      <c r="AP977" s="468"/>
    </row>
    <row r="978">
      <c r="A978" s="458"/>
      <c r="B978" s="697"/>
      <c r="C978" s="698"/>
      <c r="D978" s="468"/>
      <c r="E978" s="468"/>
      <c r="F978" s="468"/>
      <c r="G978" s="462"/>
      <c r="H978" s="462"/>
      <c r="I978" s="462"/>
      <c r="J978" s="462"/>
      <c r="K978" s="462"/>
      <c r="L978" s="462"/>
      <c r="M978" s="462"/>
      <c r="N978" s="462"/>
      <c r="O978" s="229"/>
      <c r="P978" s="86"/>
      <c r="Q978" s="465"/>
      <c r="R978" s="12"/>
      <c r="S978" s="12"/>
      <c r="T978" s="468"/>
      <c r="U978" s="468"/>
      <c r="V978" s="468"/>
      <c r="W978" s="468"/>
      <c r="X978" s="468"/>
      <c r="Y978" s="468"/>
      <c r="Z978" s="468"/>
      <c r="AA978" s="468"/>
      <c r="AB978" s="468"/>
      <c r="AC978" s="468"/>
      <c r="AD978" s="468"/>
      <c r="AE978" s="468"/>
      <c r="AF978" s="468"/>
      <c r="AG978" s="468"/>
      <c r="AH978" s="468"/>
      <c r="AI978" s="468"/>
      <c r="AJ978" s="468"/>
      <c r="AK978" s="468"/>
      <c r="AL978" s="468"/>
      <c r="AM978" s="468"/>
      <c r="AN978" s="468"/>
      <c r="AO978" s="468"/>
      <c r="AP978" s="468"/>
    </row>
    <row r="979">
      <c r="A979" s="458"/>
      <c r="B979" s="697"/>
      <c r="C979" s="698"/>
      <c r="D979" s="468"/>
      <c r="E979" s="468"/>
      <c r="F979" s="468"/>
      <c r="G979" s="462"/>
      <c r="H979" s="462"/>
      <c r="I979" s="462"/>
      <c r="J979" s="462"/>
      <c r="K979" s="462"/>
      <c r="L979" s="462"/>
      <c r="M979" s="462"/>
      <c r="N979" s="462"/>
      <c r="O979" s="229"/>
      <c r="P979" s="86"/>
      <c r="Q979" s="465"/>
      <c r="R979" s="12"/>
      <c r="S979" s="12"/>
      <c r="T979" s="468"/>
      <c r="U979" s="468"/>
      <c r="V979" s="468"/>
      <c r="W979" s="468"/>
      <c r="X979" s="468"/>
      <c r="Y979" s="468"/>
      <c r="Z979" s="468"/>
      <c r="AA979" s="468"/>
      <c r="AB979" s="468"/>
      <c r="AC979" s="468"/>
      <c r="AD979" s="468"/>
      <c r="AE979" s="468"/>
      <c r="AF979" s="468"/>
      <c r="AG979" s="468"/>
      <c r="AH979" s="468"/>
      <c r="AI979" s="468"/>
      <c r="AJ979" s="468"/>
      <c r="AK979" s="468"/>
      <c r="AL979" s="468"/>
      <c r="AM979" s="468"/>
      <c r="AN979" s="468"/>
      <c r="AO979" s="468"/>
      <c r="AP979" s="468"/>
    </row>
    <row r="980">
      <c r="A980" s="458"/>
      <c r="B980" s="697"/>
      <c r="C980" s="698"/>
      <c r="D980" s="468"/>
      <c r="E980" s="468"/>
      <c r="F980" s="468"/>
      <c r="G980" s="462"/>
      <c r="H980" s="462"/>
      <c r="I980" s="462"/>
      <c r="J980" s="462"/>
      <c r="K980" s="462"/>
      <c r="L980" s="462"/>
      <c r="M980" s="462"/>
      <c r="N980" s="462"/>
      <c r="O980" s="229"/>
      <c r="P980" s="86"/>
      <c r="Q980" s="465"/>
      <c r="R980" s="12"/>
      <c r="S980" s="12"/>
      <c r="T980" s="468"/>
      <c r="U980" s="468"/>
      <c r="V980" s="468"/>
      <c r="W980" s="468"/>
      <c r="X980" s="468"/>
      <c r="Y980" s="468"/>
      <c r="Z980" s="468"/>
      <c r="AA980" s="468"/>
      <c r="AB980" s="468"/>
      <c r="AC980" s="468"/>
      <c r="AD980" s="468"/>
      <c r="AE980" s="468"/>
      <c r="AF980" s="468"/>
      <c r="AG980" s="468"/>
      <c r="AH980" s="468"/>
      <c r="AI980" s="468"/>
      <c r="AJ980" s="468"/>
      <c r="AK980" s="468"/>
      <c r="AL980" s="468"/>
      <c r="AM980" s="468"/>
      <c r="AN980" s="468"/>
      <c r="AO980" s="468"/>
      <c r="AP980" s="468"/>
    </row>
    <row r="981">
      <c r="A981" s="458"/>
      <c r="B981" s="697"/>
      <c r="C981" s="698"/>
      <c r="D981" s="468"/>
      <c r="E981" s="468"/>
      <c r="F981" s="468"/>
      <c r="G981" s="462"/>
      <c r="H981" s="462"/>
      <c r="I981" s="462"/>
      <c r="J981" s="462"/>
      <c r="K981" s="462"/>
      <c r="L981" s="462"/>
      <c r="M981" s="462"/>
      <c r="N981" s="462"/>
      <c r="O981" s="229"/>
      <c r="P981" s="86"/>
      <c r="Q981" s="465"/>
      <c r="R981" s="12"/>
      <c r="S981" s="12"/>
      <c r="T981" s="468"/>
      <c r="U981" s="468"/>
      <c r="V981" s="468"/>
      <c r="W981" s="468"/>
      <c r="X981" s="468"/>
      <c r="Y981" s="468"/>
      <c r="Z981" s="468"/>
      <c r="AA981" s="468"/>
      <c r="AB981" s="468"/>
      <c r="AC981" s="468"/>
      <c r="AD981" s="468"/>
      <c r="AE981" s="468"/>
      <c r="AF981" s="468"/>
      <c r="AG981" s="468"/>
      <c r="AH981" s="468"/>
      <c r="AI981" s="468"/>
      <c r="AJ981" s="468"/>
      <c r="AK981" s="468"/>
      <c r="AL981" s="468"/>
      <c r="AM981" s="468"/>
      <c r="AN981" s="468"/>
      <c r="AO981" s="468"/>
      <c r="AP981" s="468"/>
    </row>
    <row r="982">
      <c r="A982" s="458"/>
      <c r="B982" s="697"/>
      <c r="C982" s="698"/>
      <c r="D982" s="468"/>
      <c r="E982" s="468"/>
      <c r="F982" s="468"/>
      <c r="G982" s="462"/>
      <c r="H982" s="462"/>
      <c r="I982" s="462"/>
      <c r="J982" s="462"/>
      <c r="K982" s="462"/>
      <c r="L982" s="462"/>
      <c r="M982" s="462"/>
      <c r="N982" s="462"/>
      <c r="O982" s="229"/>
      <c r="P982" s="86"/>
      <c r="Q982" s="465"/>
      <c r="R982" s="12"/>
      <c r="S982" s="12"/>
      <c r="T982" s="468"/>
      <c r="U982" s="468"/>
      <c r="V982" s="468"/>
      <c r="W982" s="468"/>
      <c r="X982" s="468"/>
      <c r="Y982" s="468"/>
      <c r="Z982" s="468"/>
      <c r="AA982" s="468"/>
      <c r="AB982" s="468"/>
      <c r="AC982" s="468"/>
      <c r="AD982" s="468"/>
      <c r="AE982" s="468"/>
      <c r="AF982" s="468"/>
      <c r="AG982" s="468"/>
      <c r="AH982" s="468"/>
      <c r="AI982" s="468"/>
      <c r="AJ982" s="468"/>
      <c r="AK982" s="468"/>
      <c r="AL982" s="468"/>
      <c r="AM982" s="468"/>
      <c r="AN982" s="468"/>
      <c r="AO982" s="468"/>
      <c r="AP982" s="468"/>
    </row>
    <row r="983">
      <c r="A983" s="458"/>
      <c r="B983" s="697"/>
      <c r="C983" s="698"/>
      <c r="D983" s="468"/>
      <c r="E983" s="468"/>
      <c r="F983" s="468"/>
      <c r="G983" s="462"/>
      <c r="H983" s="462"/>
      <c r="I983" s="462"/>
      <c r="J983" s="462"/>
      <c r="K983" s="462"/>
      <c r="L983" s="462"/>
      <c r="M983" s="462"/>
      <c r="N983" s="462"/>
      <c r="O983" s="229"/>
      <c r="P983" s="86"/>
      <c r="Q983" s="465"/>
      <c r="R983" s="12"/>
      <c r="S983" s="12"/>
      <c r="T983" s="468"/>
      <c r="U983" s="468"/>
      <c r="V983" s="468"/>
      <c r="W983" s="468"/>
      <c r="X983" s="468"/>
      <c r="Y983" s="468"/>
      <c r="Z983" s="468"/>
      <c r="AA983" s="468"/>
      <c r="AB983" s="468"/>
      <c r="AC983" s="468"/>
      <c r="AD983" s="468"/>
      <c r="AE983" s="468"/>
      <c r="AF983" s="468"/>
      <c r="AG983" s="468"/>
      <c r="AH983" s="468"/>
      <c r="AI983" s="468"/>
      <c r="AJ983" s="468"/>
      <c r="AK983" s="468"/>
      <c r="AL983" s="468"/>
      <c r="AM983" s="468"/>
      <c r="AN983" s="468"/>
      <c r="AO983" s="468"/>
      <c r="AP983" s="468"/>
    </row>
    <row r="984">
      <c r="A984" s="458"/>
      <c r="B984" s="697"/>
      <c r="C984" s="698"/>
      <c r="D984" s="468"/>
      <c r="E984" s="468"/>
      <c r="F984" s="468"/>
      <c r="G984" s="462"/>
      <c r="H984" s="462"/>
      <c r="I984" s="462"/>
      <c r="J984" s="462"/>
      <c r="K984" s="462"/>
      <c r="L984" s="462"/>
      <c r="M984" s="462"/>
      <c r="N984" s="462"/>
      <c r="O984" s="229"/>
      <c r="P984" s="86"/>
      <c r="Q984" s="465"/>
      <c r="R984" s="12"/>
      <c r="S984" s="12"/>
      <c r="T984" s="468"/>
      <c r="U984" s="468"/>
      <c r="V984" s="468"/>
      <c r="W984" s="468"/>
      <c r="X984" s="468"/>
      <c r="Y984" s="468"/>
      <c r="Z984" s="468"/>
      <c r="AA984" s="468"/>
      <c r="AB984" s="468"/>
      <c r="AC984" s="468"/>
      <c r="AD984" s="468"/>
      <c r="AE984" s="468"/>
      <c r="AF984" s="468"/>
      <c r="AG984" s="468"/>
      <c r="AH984" s="468"/>
      <c r="AI984" s="468"/>
      <c r="AJ984" s="468"/>
      <c r="AK984" s="468"/>
      <c r="AL984" s="468"/>
      <c r="AM984" s="468"/>
      <c r="AN984" s="468"/>
      <c r="AO984" s="468"/>
      <c r="AP984" s="468"/>
    </row>
    <row r="985">
      <c r="A985" s="458"/>
      <c r="B985" s="697"/>
      <c r="C985" s="698"/>
      <c r="D985" s="468"/>
      <c r="E985" s="468"/>
      <c r="F985" s="468"/>
      <c r="G985" s="462"/>
      <c r="H985" s="462"/>
      <c r="I985" s="462"/>
      <c r="J985" s="462"/>
      <c r="K985" s="462"/>
      <c r="L985" s="462"/>
      <c r="M985" s="462"/>
      <c r="N985" s="462"/>
      <c r="O985" s="229"/>
      <c r="P985" s="86"/>
      <c r="Q985" s="465"/>
      <c r="R985" s="12"/>
      <c r="S985" s="12"/>
      <c r="T985" s="468"/>
      <c r="U985" s="468"/>
      <c r="V985" s="468"/>
      <c r="W985" s="468"/>
      <c r="X985" s="468"/>
      <c r="Y985" s="468"/>
      <c r="Z985" s="468"/>
      <c r="AA985" s="468"/>
      <c r="AB985" s="468"/>
      <c r="AC985" s="468"/>
      <c r="AD985" s="468"/>
      <c r="AE985" s="468"/>
      <c r="AF985" s="468"/>
      <c r="AG985" s="468"/>
      <c r="AH985" s="468"/>
      <c r="AI985" s="468"/>
      <c r="AJ985" s="468"/>
      <c r="AK985" s="468"/>
      <c r="AL985" s="468"/>
      <c r="AM985" s="468"/>
      <c r="AN985" s="468"/>
      <c r="AO985" s="468"/>
      <c r="AP985" s="468"/>
    </row>
    <row r="986">
      <c r="A986" s="458"/>
      <c r="B986" s="697"/>
      <c r="C986" s="698"/>
      <c r="D986" s="468"/>
      <c r="E986" s="468"/>
      <c r="F986" s="468"/>
      <c r="G986" s="462"/>
      <c r="H986" s="462"/>
      <c r="I986" s="462"/>
      <c r="J986" s="462"/>
      <c r="K986" s="462"/>
      <c r="L986" s="462"/>
      <c r="M986" s="462"/>
      <c r="N986" s="462"/>
      <c r="O986" s="229"/>
      <c r="P986" s="86"/>
      <c r="Q986" s="465"/>
      <c r="R986" s="12"/>
      <c r="S986" s="12"/>
      <c r="T986" s="468"/>
      <c r="U986" s="468"/>
      <c r="V986" s="468"/>
      <c r="W986" s="468"/>
      <c r="X986" s="468"/>
      <c r="Y986" s="468"/>
      <c r="Z986" s="468"/>
      <c r="AA986" s="468"/>
      <c r="AB986" s="468"/>
      <c r="AC986" s="468"/>
      <c r="AD986" s="468"/>
      <c r="AE986" s="468"/>
      <c r="AF986" s="468"/>
      <c r="AG986" s="468"/>
      <c r="AH986" s="468"/>
      <c r="AI986" s="468"/>
      <c r="AJ986" s="468"/>
      <c r="AK986" s="468"/>
      <c r="AL986" s="468"/>
      <c r="AM986" s="468"/>
      <c r="AN986" s="468"/>
      <c r="AO986" s="468"/>
      <c r="AP986" s="468"/>
    </row>
    <row r="987">
      <c r="A987" s="458"/>
      <c r="B987" s="697"/>
      <c r="C987" s="698"/>
      <c r="D987" s="468"/>
      <c r="E987" s="468"/>
      <c r="F987" s="468"/>
      <c r="G987" s="462"/>
      <c r="H987" s="462"/>
      <c r="I987" s="462"/>
      <c r="J987" s="462"/>
      <c r="K987" s="462"/>
      <c r="L987" s="462"/>
      <c r="M987" s="462"/>
      <c r="N987" s="462"/>
      <c r="O987" s="229"/>
      <c r="P987" s="86"/>
      <c r="Q987" s="465"/>
      <c r="R987" s="12"/>
      <c r="S987" s="12"/>
      <c r="T987" s="468"/>
      <c r="U987" s="468"/>
      <c r="V987" s="468"/>
      <c r="W987" s="468"/>
      <c r="X987" s="468"/>
      <c r="Y987" s="468"/>
      <c r="Z987" s="468"/>
      <c r="AA987" s="468"/>
      <c r="AB987" s="468"/>
      <c r="AC987" s="468"/>
      <c r="AD987" s="468"/>
      <c r="AE987" s="468"/>
      <c r="AF987" s="468"/>
      <c r="AG987" s="468"/>
      <c r="AH987" s="468"/>
      <c r="AI987" s="468"/>
      <c r="AJ987" s="468"/>
      <c r="AK987" s="468"/>
      <c r="AL987" s="468"/>
      <c r="AM987" s="468"/>
      <c r="AN987" s="468"/>
      <c r="AO987" s="468"/>
      <c r="AP987" s="468"/>
    </row>
    <row r="988">
      <c r="A988" s="458"/>
      <c r="B988" s="697"/>
      <c r="C988" s="698"/>
      <c r="D988" s="468"/>
      <c r="E988" s="468"/>
      <c r="F988" s="468"/>
      <c r="G988" s="462"/>
      <c r="H988" s="462"/>
      <c r="I988" s="462"/>
      <c r="J988" s="462"/>
      <c r="K988" s="462"/>
      <c r="L988" s="462"/>
      <c r="M988" s="462"/>
      <c r="N988" s="462"/>
      <c r="O988" s="229"/>
      <c r="P988" s="86"/>
      <c r="Q988" s="465"/>
      <c r="R988" s="12"/>
      <c r="S988" s="12"/>
      <c r="T988" s="468"/>
      <c r="U988" s="468"/>
      <c r="V988" s="468"/>
      <c r="W988" s="468"/>
      <c r="X988" s="468"/>
      <c r="Y988" s="468"/>
      <c r="Z988" s="468"/>
      <c r="AA988" s="468"/>
      <c r="AB988" s="468"/>
      <c r="AC988" s="468"/>
      <c r="AD988" s="468"/>
      <c r="AE988" s="468"/>
      <c r="AF988" s="468"/>
      <c r="AG988" s="468"/>
      <c r="AH988" s="468"/>
      <c r="AI988" s="468"/>
      <c r="AJ988" s="468"/>
      <c r="AK988" s="468"/>
      <c r="AL988" s="468"/>
      <c r="AM988" s="468"/>
      <c r="AN988" s="468"/>
      <c r="AO988" s="468"/>
      <c r="AP988" s="468"/>
    </row>
    <row r="989">
      <c r="A989" s="458"/>
      <c r="B989" s="697"/>
      <c r="C989" s="698"/>
      <c r="D989" s="468"/>
      <c r="E989" s="468"/>
      <c r="F989" s="468"/>
      <c r="G989" s="462"/>
      <c r="H989" s="462"/>
      <c r="I989" s="462"/>
      <c r="J989" s="462"/>
      <c r="K989" s="462"/>
      <c r="L989" s="462"/>
      <c r="M989" s="462"/>
      <c r="N989" s="462"/>
      <c r="O989" s="229"/>
      <c r="P989" s="86"/>
      <c r="Q989" s="465"/>
      <c r="R989" s="12"/>
      <c r="S989" s="12"/>
      <c r="T989" s="468"/>
      <c r="U989" s="468"/>
      <c r="V989" s="468"/>
      <c r="W989" s="468"/>
      <c r="X989" s="468"/>
      <c r="Y989" s="468"/>
      <c r="Z989" s="468"/>
      <c r="AA989" s="468"/>
      <c r="AB989" s="468"/>
      <c r="AC989" s="468"/>
      <c r="AD989" s="468"/>
      <c r="AE989" s="468"/>
      <c r="AF989" s="468"/>
      <c r="AG989" s="468"/>
      <c r="AH989" s="468"/>
      <c r="AI989" s="468"/>
      <c r="AJ989" s="468"/>
      <c r="AK989" s="468"/>
      <c r="AL989" s="468"/>
      <c r="AM989" s="468"/>
      <c r="AN989" s="468"/>
      <c r="AO989" s="468"/>
      <c r="AP989" s="468"/>
    </row>
    <row r="990">
      <c r="A990" s="458"/>
      <c r="B990" s="697"/>
      <c r="C990" s="698"/>
      <c r="D990" s="468"/>
      <c r="E990" s="468"/>
      <c r="F990" s="468"/>
      <c r="G990" s="462"/>
      <c r="H990" s="462"/>
      <c r="I990" s="462"/>
      <c r="J990" s="462"/>
      <c r="K990" s="462"/>
      <c r="L990" s="462"/>
      <c r="M990" s="462"/>
      <c r="N990" s="462"/>
      <c r="O990" s="229"/>
      <c r="P990" s="86"/>
      <c r="Q990" s="465"/>
      <c r="R990" s="12"/>
      <c r="S990" s="12"/>
      <c r="T990" s="468"/>
      <c r="U990" s="468"/>
      <c r="V990" s="468"/>
      <c r="W990" s="468"/>
      <c r="X990" s="468"/>
      <c r="Y990" s="468"/>
      <c r="Z990" s="468"/>
      <c r="AA990" s="468"/>
      <c r="AB990" s="468"/>
      <c r="AC990" s="468"/>
      <c r="AD990" s="468"/>
      <c r="AE990" s="468"/>
      <c r="AF990" s="468"/>
      <c r="AG990" s="468"/>
      <c r="AH990" s="468"/>
      <c r="AI990" s="468"/>
      <c r="AJ990" s="468"/>
      <c r="AK990" s="468"/>
      <c r="AL990" s="468"/>
      <c r="AM990" s="468"/>
      <c r="AN990" s="468"/>
      <c r="AO990" s="468"/>
      <c r="AP990" s="468"/>
    </row>
  </sheetData>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3"/>
      <c r="B1" s="463"/>
      <c r="C1" s="464" t="s">
        <v>2768</v>
      </c>
      <c r="H1" s="463"/>
      <c r="I1" s="463"/>
    </row>
    <row r="2">
      <c r="A2" s="463"/>
      <c r="B2" s="463"/>
      <c r="C2" s="463"/>
      <c r="D2" s="463"/>
      <c r="E2" s="463"/>
      <c r="F2" s="463"/>
      <c r="G2" s="463"/>
      <c r="H2" s="463"/>
      <c r="I2" s="463"/>
    </row>
    <row r="3">
      <c r="A3" s="463"/>
      <c r="B3" s="467"/>
      <c r="C3" s="469" t="s">
        <v>2769</v>
      </c>
      <c r="D3" s="469" t="s">
        <v>2770</v>
      </c>
      <c r="E3" s="469" t="s">
        <v>2771</v>
      </c>
      <c r="F3" s="469" t="s">
        <v>2772</v>
      </c>
      <c r="G3" s="469" t="s">
        <v>2773</v>
      </c>
      <c r="H3" s="469" t="s">
        <v>2774</v>
      </c>
      <c r="I3" s="470"/>
    </row>
    <row r="4">
      <c r="A4" s="472" t="s">
        <v>38</v>
      </c>
      <c r="B4" s="470"/>
      <c r="C4" s="470"/>
      <c r="D4" s="470"/>
      <c r="E4" s="470"/>
      <c r="F4" s="470"/>
      <c r="G4" s="470"/>
      <c r="H4" s="470"/>
      <c r="I4" s="61">
        <f t="shared" ref="I4:I5" si="1">SUM(B4:H4)</f>
        <v>0</v>
      </c>
    </row>
    <row r="5">
      <c r="A5" s="472" t="s">
        <v>92</v>
      </c>
      <c r="B5" s="470"/>
      <c r="C5" s="470"/>
      <c r="D5" s="470"/>
      <c r="E5" s="470"/>
      <c r="F5" s="470"/>
      <c r="G5" s="470"/>
      <c r="H5" s="470"/>
      <c r="I5" s="61">
        <f t="shared" si="1"/>
        <v>0</v>
      </c>
    </row>
    <row r="6">
      <c r="A6" s="463"/>
      <c r="B6" s="482" t="s">
        <v>2788</v>
      </c>
      <c r="C6" s="483" t="s">
        <v>2792</v>
      </c>
      <c r="D6" s="483" t="s">
        <v>2793</v>
      </c>
      <c r="E6" s="483" t="s">
        <v>2794</v>
      </c>
      <c r="F6" s="483" t="s">
        <v>2795</v>
      </c>
      <c r="G6" s="483" t="s">
        <v>2796</v>
      </c>
      <c r="H6" s="483" t="s">
        <v>2797</v>
      </c>
      <c r="I6" s="470"/>
    </row>
    <row r="7">
      <c r="A7" s="472" t="s">
        <v>38</v>
      </c>
      <c r="B7" s="470"/>
      <c r="C7" s="485"/>
      <c r="D7" s="485"/>
      <c r="E7" s="485"/>
      <c r="F7" s="485"/>
      <c r="G7" s="485"/>
      <c r="H7" s="485"/>
      <c r="I7" s="61">
        <f t="shared" ref="I7:I8" si="2">SUM(B7:H7)</f>
        <v>0</v>
      </c>
    </row>
    <row r="8">
      <c r="A8" s="472" t="s">
        <v>92</v>
      </c>
      <c r="B8" s="470"/>
      <c r="C8" s="485"/>
      <c r="D8" s="485"/>
      <c r="E8" s="485"/>
      <c r="F8" s="485"/>
      <c r="G8" s="485"/>
      <c r="H8" s="485"/>
      <c r="I8" s="61">
        <f t="shared" si="2"/>
        <v>0</v>
      </c>
    </row>
    <row r="9">
      <c r="A9" s="463"/>
      <c r="B9" s="491">
        <v>45842.0</v>
      </c>
      <c r="C9" s="491">
        <v>45873.0</v>
      </c>
      <c r="D9" s="491">
        <v>45904.0</v>
      </c>
      <c r="E9" s="491">
        <v>45934.0</v>
      </c>
      <c r="F9" s="491">
        <v>45965.0</v>
      </c>
      <c r="G9" s="491">
        <v>45995.0</v>
      </c>
      <c r="H9" s="482" t="s">
        <v>2805</v>
      </c>
      <c r="I9" s="470"/>
    </row>
    <row r="10">
      <c r="A10" s="472" t="s">
        <v>38</v>
      </c>
      <c r="B10" s="470"/>
      <c r="C10" s="485"/>
      <c r="D10" s="494"/>
      <c r="E10" s="485"/>
      <c r="F10" s="485"/>
      <c r="G10" s="485"/>
      <c r="H10" s="485"/>
      <c r="I10" s="61">
        <f t="shared" ref="I10:I11" si="3">SUM(B10:H10)</f>
        <v>0</v>
      </c>
    </row>
    <row r="11">
      <c r="A11" s="472" t="s">
        <v>92</v>
      </c>
      <c r="B11" s="470"/>
      <c r="C11" s="485"/>
      <c r="D11" s="494" t="s">
        <v>2809</v>
      </c>
      <c r="E11" s="494" t="s">
        <v>2809</v>
      </c>
      <c r="F11" s="485"/>
      <c r="G11" s="485"/>
      <c r="H11" s="485"/>
      <c r="I11" s="61">
        <f t="shared" si="3"/>
        <v>0</v>
      </c>
    </row>
    <row r="12">
      <c r="A12" s="470"/>
      <c r="B12" s="482" t="s">
        <v>2810</v>
      </c>
      <c r="C12" s="482" t="s">
        <v>2811</v>
      </c>
      <c r="D12" s="482" t="s">
        <v>2812</v>
      </c>
      <c r="E12" s="482" t="s">
        <v>2813</v>
      </c>
      <c r="F12" s="482" t="s">
        <v>2814</v>
      </c>
      <c r="G12" s="482" t="s">
        <v>2815</v>
      </c>
      <c r="H12" s="482" t="s">
        <v>2816</v>
      </c>
      <c r="I12" s="470"/>
    </row>
    <row r="13">
      <c r="A13" s="472" t="s">
        <v>38</v>
      </c>
      <c r="B13" s="470"/>
      <c r="C13" s="485"/>
      <c r="D13" s="485"/>
      <c r="E13" s="485"/>
      <c r="F13" s="485"/>
      <c r="G13" s="485"/>
      <c r="H13" s="485"/>
      <c r="I13" s="61">
        <f t="shared" ref="I13:I14" si="4">SUM(B13:H13)</f>
        <v>0</v>
      </c>
    </row>
    <row r="14">
      <c r="A14" s="472" t="s">
        <v>92</v>
      </c>
      <c r="B14" s="470"/>
      <c r="C14" s="485"/>
      <c r="D14" s="485"/>
      <c r="E14" s="485"/>
      <c r="F14" s="485"/>
      <c r="G14" s="485"/>
      <c r="H14" s="485"/>
      <c r="I14" s="61">
        <f t="shared" si="4"/>
        <v>0</v>
      </c>
    </row>
    <row r="15">
      <c r="A15" s="498"/>
      <c r="B15" s="482" t="s">
        <v>2819</v>
      </c>
      <c r="C15" s="482" t="s">
        <v>2820</v>
      </c>
      <c r="D15" s="482" t="s">
        <v>2821</v>
      </c>
      <c r="E15" s="482" t="s">
        <v>2822</v>
      </c>
      <c r="F15" s="482" t="s">
        <v>2823</v>
      </c>
      <c r="G15" s="482" t="s">
        <v>2824</v>
      </c>
      <c r="H15" s="482" t="s">
        <v>2825</v>
      </c>
      <c r="I15" s="470"/>
    </row>
    <row r="16">
      <c r="A16" s="472" t="s">
        <v>38</v>
      </c>
      <c r="B16" s="470"/>
      <c r="C16" s="485"/>
      <c r="D16" s="485"/>
      <c r="E16" s="485"/>
      <c r="F16" s="485"/>
      <c r="G16" s="485"/>
      <c r="H16" s="485"/>
      <c r="I16" s="61">
        <f t="shared" ref="I16:I17" si="5">SUM(B16:H16)</f>
        <v>0</v>
      </c>
    </row>
    <row r="17">
      <c r="A17" s="472" t="s">
        <v>92</v>
      </c>
      <c r="B17" s="470"/>
      <c r="C17" s="485"/>
      <c r="D17" s="485"/>
      <c r="E17" s="485"/>
      <c r="F17" s="485"/>
      <c r="G17" s="485"/>
      <c r="H17" s="485"/>
      <c r="I17" s="61">
        <f t="shared" si="5"/>
        <v>0</v>
      </c>
    </row>
    <row r="18">
      <c r="A18" s="498"/>
      <c r="B18" s="482" t="s">
        <v>2828</v>
      </c>
      <c r="C18" s="482" t="s">
        <v>2829</v>
      </c>
      <c r="D18" s="482" t="s">
        <v>2830</v>
      </c>
      <c r="E18" s="491">
        <v>45662.0</v>
      </c>
      <c r="F18" s="491">
        <v>45693.0</v>
      </c>
      <c r="G18" s="491">
        <v>45721.0</v>
      </c>
      <c r="H18" s="491">
        <v>45752.0</v>
      </c>
      <c r="I18" s="470"/>
    </row>
    <row r="19">
      <c r="A19" s="472" t="s">
        <v>38</v>
      </c>
      <c r="B19" s="470"/>
      <c r="C19" s="485"/>
      <c r="D19" s="485"/>
      <c r="E19" s="485"/>
      <c r="F19" s="485"/>
      <c r="G19" s="485"/>
      <c r="H19" s="485"/>
      <c r="I19" s="61">
        <f t="shared" ref="I19:I20" si="6">SUM(B19:H19)</f>
        <v>0</v>
      </c>
    </row>
    <row r="20">
      <c r="A20" s="472" t="s">
        <v>92</v>
      </c>
      <c r="B20" s="470"/>
      <c r="C20" s="485"/>
      <c r="D20" s="485"/>
      <c r="E20" s="485"/>
      <c r="F20" s="485"/>
      <c r="G20" s="485"/>
      <c r="H20" s="485"/>
      <c r="I20" s="61">
        <f t="shared" si="6"/>
        <v>0</v>
      </c>
    </row>
    <row r="21">
      <c r="A21" s="463"/>
      <c r="B21" s="463"/>
      <c r="C21" s="463"/>
      <c r="D21" s="463"/>
      <c r="E21" s="463"/>
      <c r="F21" s="463"/>
      <c r="G21" s="463"/>
      <c r="H21" s="463"/>
      <c r="I21" s="463"/>
    </row>
    <row r="22">
      <c r="A22" s="463"/>
      <c r="B22" s="463"/>
      <c r="C22" s="463"/>
      <c r="D22" s="463"/>
      <c r="E22" s="463"/>
      <c r="F22" s="463"/>
      <c r="G22" s="463"/>
      <c r="H22" s="463"/>
      <c r="I22" s="463"/>
    </row>
    <row r="23">
      <c r="A23" s="501" t="s">
        <v>2834</v>
      </c>
      <c r="B23" s="463"/>
      <c r="C23" s="463"/>
      <c r="D23" s="463"/>
      <c r="E23" s="463"/>
      <c r="F23" s="463"/>
      <c r="G23" s="463"/>
      <c r="H23" s="463"/>
      <c r="I23" s="463"/>
    </row>
    <row r="24">
      <c r="A24" s="502" t="s">
        <v>2836</v>
      </c>
      <c r="B24" s="463"/>
      <c r="C24" s="463"/>
      <c r="D24" s="463"/>
      <c r="E24" s="463"/>
      <c r="F24" s="463"/>
      <c r="G24" s="503"/>
      <c r="H24" s="463"/>
      <c r="I24" s="463"/>
    </row>
    <row r="25">
      <c r="A25" s="502" t="s">
        <v>2837</v>
      </c>
      <c r="B25" s="463"/>
      <c r="C25" s="463"/>
      <c r="D25" s="463"/>
      <c r="E25" s="463"/>
      <c r="F25" s="463"/>
      <c r="G25" s="463"/>
      <c r="H25" s="463"/>
      <c r="I25" s="463"/>
    </row>
    <row r="26">
      <c r="A26" s="502" t="s">
        <v>2839</v>
      </c>
      <c r="B26" s="463"/>
      <c r="C26" s="463"/>
      <c r="D26" s="463"/>
      <c r="E26" s="463"/>
      <c r="F26" s="463"/>
      <c r="G26" s="463"/>
      <c r="H26" s="463"/>
      <c r="I26" s="463"/>
    </row>
    <row r="27">
      <c r="A27" s="502" t="s">
        <v>2840</v>
      </c>
      <c r="B27" s="463"/>
      <c r="C27" s="463"/>
      <c r="D27" s="463"/>
      <c r="E27" s="463"/>
      <c r="F27" s="463"/>
      <c r="G27" s="463"/>
      <c r="H27" s="463"/>
      <c r="I27" s="463"/>
    </row>
    <row r="28">
      <c r="A28" s="508" t="s">
        <v>2842</v>
      </c>
      <c r="B28" s="463"/>
      <c r="C28" s="463"/>
      <c r="D28" s="463"/>
      <c r="E28" s="463"/>
      <c r="F28" s="463"/>
      <c r="G28" s="463"/>
      <c r="H28" s="463"/>
      <c r="I28" s="463"/>
    </row>
    <row r="29">
      <c r="A29" s="508" t="s">
        <v>2851</v>
      </c>
      <c r="B29" s="463"/>
      <c r="C29" s="463"/>
      <c r="D29" s="463"/>
      <c r="E29" s="463"/>
      <c r="F29" s="463"/>
      <c r="G29" s="463"/>
      <c r="H29" s="463"/>
      <c r="I29" s="463"/>
    </row>
  </sheetData>
  <mergeCells count="1">
    <mergeCell ref="C1:G1"/>
  </mergeCells>
  <hyperlinks>
    <hyperlink r:id="rId1" ref="A28"/>
    <hyperlink r:id="rId2" ref="A29"/>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36.88"/>
    <col customWidth="1" min="3" max="3" width="97.25"/>
    <col customWidth="1" min="4" max="4" width="29.25"/>
    <col customWidth="1" min="5" max="5" width="33.63"/>
    <col customWidth="1" min="6" max="6" width="29.88"/>
    <col customWidth="1" min="7" max="7" width="27.13"/>
  </cols>
  <sheetData>
    <row r="1" ht="27.0" customHeight="1">
      <c r="A1" s="536" t="s">
        <v>2908</v>
      </c>
      <c r="B1" s="537" t="s">
        <v>2911</v>
      </c>
      <c r="C1" s="536" t="s">
        <v>2912</v>
      </c>
      <c r="D1" s="536" t="s">
        <v>2913</v>
      </c>
      <c r="E1" s="536" t="s">
        <v>2914</v>
      </c>
      <c r="F1" s="194"/>
      <c r="G1" s="194"/>
      <c r="H1" s="194"/>
      <c r="I1" s="194"/>
      <c r="J1" s="194"/>
      <c r="K1" s="194"/>
      <c r="L1" s="194"/>
      <c r="M1" s="194"/>
    </row>
    <row r="2">
      <c r="A2" s="538">
        <v>45628.0</v>
      </c>
      <c r="B2" s="539" t="s">
        <v>2916</v>
      </c>
      <c r="C2" s="540" t="s">
        <v>2919</v>
      </c>
      <c r="D2" s="187" t="s">
        <v>2921</v>
      </c>
      <c r="E2" s="187" t="s">
        <v>2922</v>
      </c>
      <c r="F2" s="194"/>
      <c r="G2" s="194"/>
      <c r="H2" s="194"/>
      <c r="I2" s="194"/>
      <c r="J2" s="194"/>
      <c r="K2" s="194"/>
      <c r="L2" s="194"/>
      <c r="M2" s="194"/>
    </row>
    <row r="3">
      <c r="A3" s="538">
        <v>45629.0</v>
      </c>
      <c r="B3" s="20"/>
      <c r="C3" s="540" t="s">
        <v>2923</v>
      </c>
      <c r="D3" s="187" t="s">
        <v>2921</v>
      </c>
      <c r="E3" s="187" t="s">
        <v>2922</v>
      </c>
      <c r="F3" s="194"/>
      <c r="G3" s="194"/>
      <c r="H3" s="194"/>
      <c r="I3" s="194"/>
      <c r="J3" s="194"/>
      <c r="K3" s="194"/>
      <c r="L3" s="194"/>
      <c r="M3" s="194"/>
    </row>
    <row r="4">
      <c r="A4" s="538">
        <v>45630.0</v>
      </c>
      <c r="B4" s="20"/>
      <c r="C4" s="540" t="s">
        <v>2926</v>
      </c>
      <c r="D4" s="187" t="s">
        <v>2921</v>
      </c>
      <c r="E4" s="187" t="s">
        <v>2922</v>
      </c>
      <c r="F4" s="194"/>
      <c r="G4" s="194"/>
      <c r="H4" s="194"/>
      <c r="I4" s="194"/>
      <c r="J4" s="194"/>
      <c r="K4" s="194"/>
      <c r="L4" s="194"/>
      <c r="M4" s="194"/>
    </row>
    <row r="5">
      <c r="A5" s="538">
        <v>45631.0</v>
      </c>
      <c r="B5" s="20"/>
      <c r="C5" s="540" t="s">
        <v>2927</v>
      </c>
      <c r="D5" s="187" t="s">
        <v>2921</v>
      </c>
      <c r="E5" s="187" t="s">
        <v>2922</v>
      </c>
      <c r="F5" s="194"/>
      <c r="G5" s="194"/>
      <c r="H5" s="194"/>
      <c r="I5" s="194"/>
      <c r="J5" s="194"/>
      <c r="K5" s="194"/>
      <c r="L5" s="194"/>
      <c r="M5" s="194"/>
    </row>
    <row r="6">
      <c r="A6" s="538">
        <v>45632.0</v>
      </c>
      <c r="B6" s="20"/>
      <c r="C6" s="540" t="s">
        <v>2929</v>
      </c>
      <c r="D6" s="187" t="s">
        <v>2921</v>
      </c>
      <c r="E6" s="187" t="s">
        <v>2922</v>
      </c>
      <c r="F6" s="194"/>
      <c r="G6" s="194"/>
      <c r="H6" s="194"/>
      <c r="I6" s="194"/>
      <c r="J6" s="194"/>
      <c r="K6" s="194"/>
      <c r="L6" s="194"/>
      <c r="M6" s="194"/>
    </row>
    <row r="7">
      <c r="A7" s="538">
        <v>45633.0</v>
      </c>
      <c r="B7" s="539" t="s">
        <v>2931</v>
      </c>
      <c r="C7" s="542" t="s">
        <v>2932</v>
      </c>
      <c r="D7" s="187" t="s">
        <v>2921</v>
      </c>
      <c r="E7" s="187" t="s">
        <v>2922</v>
      </c>
      <c r="F7" s="194"/>
      <c r="G7" s="194"/>
      <c r="H7" s="194"/>
      <c r="I7" s="194"/>
      <c r="J7" s="194"/>
      <c r="K7" s="194"/>
      <c r="L7" s="194"/>
      <c r="M7" s="194"/>
    </row>
    <row r="8">
      <c r="A8" s="538">
        <v>45634.0</v>
      </c>
      <c r="B8" s="20"/>
      <c r="C8" s="540" t="s">
        <v>2935</v>
      </c>
      <c r="D8" s="187" t="s">
        <v>2921</v>
      </c>
      <c r="E8" s="187" t="s">
        <v>2922</v>
      </c>
      <c r="F8" s="194"/>
      <c r="G8" s="194"/>
      <c r="H8" s="194"/>
      <c r="I8" s="194"/>
      <c r="J8" s="194"/>
      <c r="K8" s="194"/>
      <c r="L8" s="194"/>
      <c r="M8" s="194"/>
    </row>
    <row r="9">
      <c r="A9" s="538">
        <v>45635.0</v>
      </c>
      <c r="B9" s="20"/>
      <c r="C9" s="540" t="s">
        <v>2937</v>
      </c>
      <c r="D9" s="187" t="s">
        <v>2921</v>
      </c>
      <c r="E9" s="187" t="s">
        <v>2922</v>
      </c>
      <c r="F9" s="194"/>
      <c r="G9" s="194"/>
      <c r="H9" s="194"/>
      <c r="I9" s="194"/>
      <c r="J9" s="194"/>
      <c r="K9" s="194"/>
      <c r="L9" s="194"/>
      <c r="M9" s="194"/>
    </row>
    <row r="10">
      <c r="A10" s="538">
        <v>45636.0</v>
      </c>
      <c r="B10" s="20"/>
      <c r="C10" s="543" t="s">
        <v>2939</v>
      </c>
      <c r="D10" s="187" t="s">
        <v>2921</v>
      </c>
      <c r="E10" s="187" t="s">
        <v>2922</v>
      </c>
      <c r="F10" s="194"/>
      <c r="G10" s="194"/>
      <c r="H10" s="194"/>
      <c r="I10" s="194"/>
      <c r="J10" s="194"/>
      <c r="K10" s="194"/>
      <c r="L10" s="194"/>
      <c r="M10" s="194"/>
    </row>
    <row r="11">
      <c r="A11" s="538"/>
      <c r="B11" s="20"/>
      <c r="C11" s="544" t="s">
        <v>2942</v>
      </c>
      <c r="D11" s="187"/>
      <c r="E11" s="545"/>
      <c r="F11" s="194"/>
      <c r="G11" s="194"/>
      <c r="H11" s="194"/>
      <c r="I11" s="194"/>
      <c r="J11" s="194"/>
      <c r="K11" s="194"/>
      <c r="L11" s="194"/>
      <c r="M11" s="194"/>
    </row>
    <row r="12">
      <c r="A12" s="538">
        <v>45637.0</v>
      </c>
      <c r="B12" s="20"/>
      <c r="C12" s="544" t="s">
        <v>2944</v>
      </c>
      <c r="D12" s="187" t="s">
        <v>2921</v>
      </c>
      <c r="E12" s="545" t="s">
        <v>2922</v>
      </c>
      <c r="F12" s="194"/>
      <c r="G12" s="194"/>
      <c r="H12" s="194"/>
      <c r="I12" s="194"/>
      <c r="J12" s="194"/>
      <c r="K12" s="194"/>
      <c r="L12" s="194"/>
      <c r="M12" s="194"/>
    </row>
    <row r="13">
      <c r="A13" s="538">
        <v>45638.0</v>
      </c>
      <c r="B13" s="546" t="s">
        <v>2946</v>
      </c>
      <c r="C13" s="547" t="s">
        <v>2948</v>
      </c>
      <c r="D13" s="548"/>
      <c r="E13" s="549" t="s">
        <v>2950</v>
      </c>
      <c r="F13" s="199"/>
      <c r="G13" s="194"/>
      <c r="H13" s="194"/>
      <c r="I13" s="194"/>
      <c r="J13" s="194"/>
      <c r="K13" s="194"/>
      <c r="L13" s="194"/>
      <c r="M13" s="194"/>
    </row>
    <row r="14">
      <c r="A14" s="538">
        <v>45639.0</v>
      </c>
      <c r="B14" s="550"/>
      <c r="C14" s="20"/>
      <c r="D14" s="551"/>
      <c r="E14" s="552"/>
      <c r="F14" s="199"/>
      <c r="G14" s="194"/>
      <c r="H14" s="194"/>
      <c r="I14" s="194"/>
      <c r="J14" s="194"/>
      <c r="K14" s="194"/>
      <c r="L14" s="194"/>
      <c r="M14" s="194"/>
    </row>
    <row r="15">
      <c r="A15" s="538">
        <v>45640.0</v>
      </c>
      <c r="B15" s="550"/>
      <c r="C15" s="553" t="s">
        <v>2957</v>
      </c>
      <c r="E15" s="20"/>
      <c r="F15" s="199"/>
      <c r="G15" s="194"/>
      <c r="H15" s="194"/>
      <c r="I15" s="194"/>
      <c r="J15" s="194"/>
      <c r="K15" s="194"/>
      <c r="L15" s="194"/>
      <c r="M15" s="194"/>
    </row>
    <row r="16">
      <c r="A16" s="538">
        <v>45641.0</v>
      </c>
      <c r="B16" s="550"/>
      <c r="C16" s="20"/>
      <c r="E16" s="20"/>
      <c r="F16" s="199"/>
      <c r="G16" s="194"/>
      <c r="H16" s="194"/>
      <c r="I16" s="194"/>
      <c r="J16" s="194"/>
      <c r="K16" s="194"/>
      <c r="L16" s="194"/>
      <c r="M16" s="194"/>
    </row>
    <row r="17">
      <c r="A17" s="538">
        <v>45642.0</v>
      </c>
      <c r="B17" s="550"/>
      <c r="C17" s="20"/>
      <c r="D17" s="554"/>
      <c r="E17" s="24"/>
      <c r="F17" s="199"/>
      <c r="G17" s="194"/>
      <c r="H17" s="194"/>
      <c r="I17" s="194"/>
      <c r="J17" s="194"/>
      <c r="K17" s="194"/>
      <c r="L17" s="194"/>
      <c r="M17" s="194"/>
    </row>
    <row r="18">
      <c r="A18" s="538">
        <v>45643.0</v>
      </c>
      <c r="B18" s="539" t="s">
        <v>2958</v>
      </c>
      <c r="C18" s="547" t="s">
        <v>2959</v>
      </c>
      <c r="D18" s="555" t="s">
        <v>2960</v>
      </c>
      <c r="E18" s="556"/>
    </row>
    <row r="19">
      <c r="A19" s="538">
        <v>45644.0</v>
      </c>
      <c r="B19" s="20"/>
      <c r="C19" s="553" t="s">
        <v>2961</v>
      </c>
      <c r="D19" s="552"/>
      <c r="E19" s="557" t="s">
        <v>2963</v>
      </c>
    </row>
    <row r="20">
      <c r="A20" s="538">
        <v>45645.0</v>
      </c>
      <c r="B20" s="20"/>
      <c r="C20" s="20"/>
      <c r="D20" s="20"/>
      <c r="E20" s="557" t="s">
        <v>2963</v>
      </c>
    </row>
    <row r="21">
      <c r="A21" s="538">
        <v>45646.0</v>
      </c>
      <c r="B21" s="20"/>
      <c r="C21" s="24"/>
      <c r="D21" s="24"/>
      <c r="E21" s="557" t="s">
        <v>2963</v>
      </c>
    </row>
    <row r="22">
      <c r="A22" s="538">
        <v>45647.0</v>
      </c>
      <c r="B22" s="24"/>
      <c r="C22" s="544" t="s">
        <v>2966</v>
      </c>
      <c r="D22" s="194"/>
      <c r="E22" s="350"/>
    </row>
    <row r="23">
      <c r="A23" s="538">
        <v>45648.0</v>
      </c>
      <c r="B23" s="558" t="s">
        <v>2967</v>
      </c>
      <c r="C23" s="547" t="s">
        <v>2968</v>
      </c>
      <c r="D23" s="560"/>
      <c r="E23" s="557" t="s">
        <v>2963</v>
      </c>
      <c r="F23" s="194"/>
      <c r="G23" s="194"/>
      <c r="H23" s="194"/>
      <c r="I23" s="194"/>
      <c r="J23" s="194"/>
      <c r="K23" s="194"/>
      <c r="L23" s="194"/>
      <c r="M23" s="194"/>
    </row>
    <row r="24">
      <c r="A24" s="538">
        <v>45649.0</v>
      </c>
      <c r="B24" s="561"/>
      <c r="C24" s="20"/>
      <c r="D24" s="562"/>
      <c r="E24" s="557" t="s">
        <v>2963</v>
      </c>
      <c r="F24" s="194"/>
      <c r="G24" s="194"/>
      <c r="H24" s="194"/>
      <c r="I24" s="194"/>
      <c r="J24" s="194"/>
      <c r="K24" s="194"/>
      <c r="L24" s="194"/>
      <c r="M24" s="194"/>
    </row>
    <row r="25">
      <c r="A25" s="538">
        <v>45650.0</v>
      </c>
      <c r="B25" s="563"/>
      <c r="C25" s="20"/>
      <c r="D25" s="562"/>
      <c r="E25" s="557" t="s">
        <v>2963</v>
      </c>
      <c r="F25" s="194"/>
      <c r="G25" s="194"/>
      <c r="H25" s="194"/>
      <c r="I25" s="194"/>
      <c r="J25" s="194"/>
      <c r="K25" s="194"/>
      <c r="L25" s="194"/>
      <c r="M25" s="194"/>
    </row>
    <row r="26">
      <c r="A26" s="538">
        <v>45651.0</v>
      </c>
      <c r="B26" s="564"/>
      <c r="C26" s="24"/>
      <c r="D26" s="565"/>
      <c r="E26" s="350" t="s">
        <v>2963</v>
      </c>
      <c r="F26" s="194"/>
      <c r="G26" s="194"/>
      <c r="H26" s="194"/>
      <c r="I26" s="194"/>
      <c r="J26" s="194"/>
      <c r="K26" s="194"/>
      <c r="L26" s="194"/>
      <c r="M26" s="194"/>
    </row>
    <row r="27">
      <c r="A27" s="538">
        <v>45652.0</v>
      </c>
      <c r="B27" s="566"/>
      <c r="C27" s="328" t="s">
        <v>2976</v>
      </c>
      <c r="D27" s="194"/>
      <c r="E27" s="194"/>
      <c r="F27" s="194"/>
      <c r="G27" s="194"/>
      <c r="H27" s="194"/>
      <c r="I27" s="194"/>
      <c r="J27" s="194"/>
    </row>
    <row r="28">
      <c r="A28" s="538">
        <v>45653.0</v>
      </c>
      <c r="B28" s="566"/>
      <c r="C28" s="195"/>
      <c r="D28" s="194"/>
      <c r="E28" s="194"/>
      <c r="F28" s="194"/>
      <c r="G28" s="194"/>
      <c r="H28" s="194"/>
      <c r="I28" s="194"/>
      <c r="J28" s="194"/>
    </row>
    <row r="29">
      <c r="A29" s="538">
        <v>45654.0</v>
      </c>
      <c r="B29" s="566"/>
      <c r="C29" s="195"/>
      <c r="D29" s="194"/>
      <c r="E29" s="194"/>
      <c r="F29" s="194"/>
      <c r="G29" s="194"/>
      <c r="H29" s="194"/>
      <c r="I29" s="194"/>
      <c r="J29" s="194"/>
    </row>
    <row r="30">
      <c r="A30" s="538">
        <v>45655.0</v>
      </c>
      <c r="B30" s="566"/>
      <c r="C30" s="195"/>
      <c r="D30" s="194"/>
      <c r="E30" s="194"/>
      <c r="F30" s="194"/>
      <c r="G30" s="194"/>
      <c r="H30" s="194"/>
      <c r="I30" s="194"/>
      <c r="J30" s="194"/>
    </row>
    <row r="31">
      <c r="A31" s="567">
        <v>45656.0</v>
      </c>
      <c r="B31" s="566"/>
      <c r="C31" s="195"/>
      <c r="D31" s="194"/>
      <c r="E31" s="194"/>
      <c r="F31" s="194"/>
      <c r="G31" s="194"/>
      <c r="H31" s="194"/>
      <c r="I31" s="194"/>
      <c r="J31" s="194"/>
    </row>
    <row r="32">
      <c r="A32" s="148"/>
      <c r="C32" s="146"/>
    </row>
    <row r="33">
      <c r="A33" s="148"/>
      <c r="C33" s="146"/>
    </row>
    <row r="34">
      <c r="A34" s="148"/>
      <c r="C34" s="146"/>
    </row>
    <row r="35">
      <c r="A35" s="148"/>
      <c r="C35" s="146"/>
    </row>
    <row r="36">
      <c r="A36" s="148"/>
      <c r="C36" s="146"/>
    </row>
    <row r="37">
      <c r="A37" s="148"/>
      <c r="C37" s="146"/>
    </row>
    <row r="38">
      <c r="A38" s="1"/>
      <c r="C38" s="146"/>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row r="501">
      <c r="A501" s="1"/>
    </row>
    <row r="502">
      <c r="A502" s="1"/>
    </row>
    <row r="503">
      <c r="A503" s="1"/>
    </row>
    <row r="504">
      <c r="A504" s="1"/>
    </row>
    <row r="505">
      <c r="A505" s="1"/>
    </row>
    <row r="506">
      <c r="A506" s="1"/>
    </row>
    <row r="507">
      <c r="A507" s="1"/>
    </row>
    <row r="508">
      <c r="A508" s="1"/>
    </row>
    <row r="509">
      <c r="A509" s="1"/>
    </row>
    <row r="510">
      <c r="A510" s="1"/>
    </row>
    <row r="511">
      <c r="A511" s="1"/>
    </row>
    <row r="512">
      <c r="A512" s="1"/>
    </row>
    <row r="513">
      <c r="A513" s="1"/>
    </row>
    <row r="514">
      <c r="A514" s="1"/>
    </row>
    <row r="515">
      <c r="A515" s="1"/>
    </row>
    <row r="516">
      <c r="A516" s="1"/>
    </row>
    <row r="517">
      <c r="A517" s="1"/>
    </row>
    <row r="518">
      <c r="A518" s="1"/>
    </row>
    <row r="519">
      <c r="A519" s="1"/>
    </row>
    <row r="520">
      <c r="A520" s="1"/>
    </row>
    <row r="521">
      <c r="A521" s="1"/>
    </row>
    <row r="522">
      <c r="A522" s="1"/>
    </row>
    <row r="523">
      <c r="A523" s="1"/>
    </row>
    <row r="524">
      <c r="A524" s="1"/>
    </row>
    <row r="525">
      <c r="A525" s="1"/>
    </row>
    <row r="526">
      <c r="A526" s="1"/>
    </row>
    <row r="527">
      <c r="A527" s="1"/>
    </row>
    <row r="528">
      <c r="A528" s="1"/>
    </row>
    <row r="529">
      <c r="A529" s="1"/>
    </row>
    <row r="530">
      <c r="A530" s="1"/>
    </row>
    <row r="531">
      <c r="A531" s="1"/>
    </row>
    <row r="532">
      <c r="A532" s="1"/>
    </row>
    <row r="533">
      <c r="A533" s="1"/>
    </row>
    <row r="534">
      <c r="A534" s="1"/>
    </row>
    <row r="535">
      <c r="A535" s="1"/>
    </row>
    <row r="536">
      <c r="A536" s="1"/>
    </row>
    <row r="537">
      <c r="A537" s="1"/>
    </row>
    <row r="538">
      <c r="A538" s="1"/>
    </row>
    <row r="539">
      <c r="A539" s="1"/>
    </row>
    <row r="540">
      <c r="A540" s="1"/>
    </row>
    <row r="541">
      <c r="A541" s="1"/>
    </row>
    <row r="542">
      <c r="A542" s="1"/>
    </row>
    <row r="543">
      <c r="A543" s="1"/>
    </row>
    <row r="544">
      <c r="A544" s="1"/>
    </row>
    <row r="545">
      <c r="A545" s="1"/>
    </row>
    <row r="546">
      <c r="A546" s="1"/>
    </row>
    <row r="547">
      <c r="A547" s="1"/>
    </row>
    <row r="548">
      <c r="A548" s="1"/>
    </row>
    <row r="549">
      <c r="A549" s="1"/>
    </row>
    <row r="550">
      <c r="A550" s="1"/>
    </row>
    <row r="551">
      <c r="A551" s="1"/>
    </row>
    <row r="552">
      <c r="A552" s="1"/>
    </row>
    <row r="553">
      <c r="A553" s="1"/>
    </row>
    <row r="554">
      <c r="A554" s="1"/>
    </row>
    <row r="555">
      <c r="A555" s="1"/>
    </row>
    <row r="556">
      <c r="A556" s="1"/>
    </row>
    <row r="557">
      <c r="A557" s="1"/>
    </row>
    <row r="558">
      <c r="A558" s="1"/>
    </row>
    <row r="559">
      <c r="A559" s="1"/>
    </row>
    <row r="560">
      <c r="A560" s="1"/>
    </row>
    <row r="561">
      <c r="A561" s="1"/>
    </row>
    <row r="562">
      <c r="A562" s="1"/>
    </row>
    <row r="563">
      <c r="A563" s="1"/>
    </row>
    <row r="564">
      <c r="A564" s="1"/>
    </row>
    <row r="565">
      <c r="A565" s="1"/>
    </row>
    <row r="566">
      <c r="A566" s="1"/>
    </row>
    <row r="567">
      <c r="A567" s="1"/>
    </row>
    <row r="568">
      <c r="A568" s="1"/>
    </row>
    <row r="569">
      <c r="A569" s="1"/>
    </row>
    <row r="570">
      <c r="A570" s="1"/>
    </row>
    <row r="571">
      <c r="A571" s="1"/>
    </row>
    <row r="572">
      <c r="A572" s="1"/>
    </row>
    <row r="573">
      <c r="A573" s="1"/>
    </row>
    <row r="574">
      <c r="A574" s="1"/>
    </row>
    <row r="575">
      <c r="A575" s="1"/>
    </row>
    <row r="576">
      <c r="A576" s="1"/>
    </row>
    <row r="577">
      <c r="A577" s="1"/>
    </row>
    <row r="578">
      <c r="A578" s="1"/>
    </row>
    <row r="579">
      <c r="A579" s="1"/>
    </row>
    <row r="580">
      <c r="A580" s="1"/>
    </row>
    <row r="581">
      <c r="A581" s="1"/>
    </row>
    <row r="582">
      <c r="A582" s="1"/>
    </row>
    <row r="583">
      <c r="A583" s="1"/>
    </row>
    <row r="584">
      <c r="A584" s="1"/>
    </row>
    <row r="585">
      <c r="A585" s="1"/>
    </row>
    <row r="586">
      <c r="A586" s="1"/>
    </row>
    <row r="587">
      <c r="A587" s="1"/>
    </row>
    <row r="588">
      <c r="A588" s="1"/>
    </row>
    <row r="589">
      <c r="A589" s="1"/>
    </row>
    <row r="590">
      <c r="A590" s="1"/>
    </row>
    <row r="591">
      <c r="A591" s="1"/>
    </row>
    <row r="592">
      <c r="A592" s="1"/>
    </row>
    <row r="593">
      <c r="A593" s="1"/>
    </row>
    <row r="594">
      <c r="A594" s="1"/>
    </row>
    <row r="595">
      <c r="A595" s="1"/>
    </row>
    <row r="596">
      <c r="A596" s="1"/>
    </row>
    <row r="597">
      <c r="A597" s="1"/>
    </row>
    <row r="598">
      <c r="A598" s="1"/>
    </row>
    <row r="599">
      <c r="A599" s="1"/>
    </row>
    <row r="600">
      <c r="A600" s="1"/>
    </row>
    <row r="601">
      <c r="A601" s="1"/>
    </row>
    <row r="602">
      <c r="A602" s="1"/>
    </row>
    <row r="603">
      <c r="A603" s="1"/>
    </row>
    <row r="604">
      <c r="A604" s="1"/>
    </row>
    <row r="605">
      <c r="A605" s="1"/>
    </row>
    <row r="606">
      <c r="A606" s="1"/>
    </row>
    <row r="607">
      <c r="A607" s="1"/>
    </row>
    <row r="608">
      <c r="A608" s="1"/>
    </row>
    <row r="609">
      <c r="A609" s="1"/>
    </row>
    <row r="610">
      <c r="A610" s="1"/>
    </row>
    <row r="611">
      <c r="A611" s="1"/>
    </row>
    <row r="612">
      <c r="A612" s="1"/>
    </row>
    <row r="613">
      <c r="A613" s="1"/>
    </row>
    <row r="614">
      <c r="A614" s="1"/>
    </row>
    <row r="615">
      <c r="A615" s="1"/>
    </row>
    <row r="616">
      <c r="A616" s="1"/>
    </row>
    <row r="617">
      <c r="A617" s="1"/>
    </row>
    <row r="618">
      <c r="A618" s="1"/>
    </row>
    <row r="619">
      <c r="A619" s="1"/>
    </row>
    <row r="620">
      <c r="A620" s="1"/>
    </row>
    <row r="621">
      <c r="A621" s="1"/>
    </row>
    <row r="622">
      <c r="A622" s="1"/>
    </row>
    <row r="623">
      <c r="A623" s="1"/>
    </row>
    <row r="624">
      <c r="A624" s="1"/>
    </row>
    <row r="625">
      <c r="A625" s="1"/>
    </row>
    <row r="626">
      <c r="A626" s="1"/>
    </row>
    <row r="627">
      <c r="A627" s="1"/>
    </row>
    <row r="628">
      <c r="A628" s="1"/>
    </row>
    <row r="629">
      <c r="A629" s="1"/>
    </row>
    <row r="630">
      <c r="A630" s="1"/>
    </row>
    <row r="631">
      <c r="A631" s="1"/>
    </row>
    <row r="632">
      <c r="A632" s="1"/>
    </row>
    <row r="633">
      <c r="A633" s="1"/>
    </row>
    <row r="634">
      <c r="A634" s="1"/>
    </row>
    <row r="635">
      <c r="A635" s="1"/>
    </row>
    <row r="636">
      <c r="A636" s="1"/>
    </row>
    <row r="637">
      <c r="A637" s="1"/>
    </row>
    <row r="638">
      <c r="A638" s="1"/>
    </row>
    <row r="639">
      <c r="A639" s="1"/>
    </row>
    <row r="640">
      <c r="A640" s="1"/>
    </row>
    <row r="641">
      <c r="A641" s="1"/>
    </row>
    <row r="642">
      <c r="A642" s="1"/>
    </row>
    <row r="643">
      <c r="A643" s="1"/>
    </row>
    <row r="644">
      <c r="A644" s="1"/>
    </row>
    <row r="645">
      <c r="A645" s="1"/>
    </row>
    <row r="646">
      <c r="A646" s="1"/>
    </row>
    <row r="647">
      <c r="A647" s="1"/>
    </row>
    <row r="648">
      <c r="A648" s="1"/>
    </row>
    <row r="649">
      <c r="A649" s="1"/>
    </row>
    <row r="650">
      <c r="A650" s="1"/>
    </row>
    <row r="651">
      <c r="A651" s="1"/>
    </row>
    <row r="652">
      <c r="A652" s="1"/>
    </row>
    <row r="653">
      <c r="A653" s="1"/>
    </row>
    <row r="654">
      <c r="A654" s="1"/>
    </row>
    <row r="655">
      <c r="A655" s="1"/>
    </row>
    <row r="656">
      <c r="A656" s="1"/>
    </row>
    <row r="657">
      <c r="A657" s="1"/>
    </row>
    <row r="658">
      <c r="A658" s="1"/>
    </row>
    <row r="659">
      <c r="A659" s="1"/>
    </row>
    <row r="660">
      <c r="A660" s="1"/>
    </row>
    <row r="661">
      <c r="A661" s="1"/>
    </row>
    <row r="662">
      <c r="A662" s="1"/>
    </row>
    <row r="663">
      <c r="A663" s="1"/>
    </row>
    <row r="664">
      <c r="A664" s="1"/>
    </row>
    <row r="665">
      <c r="A665" s="1"/>
    </row>
    <row r="666">
      <c r="A666" s="1"/>
    </row>
    <row r="667">
      <c r="A667" s="1"/>
    </row>
    <row r="668">
      <c r="A668" s="1"/>
    </row>
    <row r="669">
      <c r="A669" s="1"/>
    </row>
    <row r="670">
      <c r="A670" s="1"/>
    </row>
    <row r="671">
      <c r="A671" s="1"/>
    </row>
    <row r="672">
      <c r="A672" s="1"/>
    </row>
    <row r="673">
      <c r="A673" s="1"/>
    </row>
    <row r="674">
      <c r="A674" s="1"/>
    </row>
    <row r="675">
      <c r="A675" s="1"/>
    </row>
    <row r="676">
      <c r="A676" s="1"/>
    </row>
    <row r="677">
      <c r="A677" s="1"/>
    </row>
    <row r="678">
      <c r="A678" s="1"/>
    </row>
    <row r="679">
      <c r="A679" s="1"/>
    </row>
    <row r="680">
      <c r="A680" s="1"/>
    </row>
    <row r="681">
      <c r="A681" s="1"/>
    </row>
    <row r="682">
      <c r="A682" s="1"/>
    </row>
    <row r="683">
      <c r="A683" s="1"/>
    </row>
    <row r="684">
      <c r="A684" s="1"/>
    </row>
    <row r="685">
      <c r="A685" s="1"/>
    </row>
    <row r="686">
      <c r="A686" s="1"/>
    </row>
    <row r="687">
      <c r="A687" s="1"/>
    </row>
    <row r="688">
      <c r="A688" s="1"/>
    </row>
    <row r="689">
      <c r="A689" s="1"/>
    </row>
    <row r="690">
      <c r="A690" s="1"/>
    </row>
    <row r="691">
      <c r="A691" s="1"/>
    </row>
    <row r="692">
      <c r="A692" s="1"/>
    </row>
    <row r="693">
      <c r="A693" s="1"/>
    </row>
    <row r="694">
      <c r="A694" s="1"/>
    </row>
    <row r="695">
      <c r="A695" s="1"/>
    </row>
    <row r="696">
      <c r="A696" s="1"/>
    </row>
    <row r="697">
      <c r="A697" s="1"/>
    </row>
    <row r="698">
      <c r="A698" s="1"/>
    </row>
    <row r="699">
      <c r="A699" s="1"/>
    </row>
    <row r="700">
      <c r="A700" s="1"/>
    </row>
    <row r="701">
      <c r="A701" s="1"/>
    </row>
    <row r="702">
      <c r="A702" s="1"/>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row>
    <row r="725">
      <c r="A725" s="1"/>
    </row>
    <row r="726">
      <c r="A726" s="1"/>
    </row>
    <row r="727">
      <c r="A727" s="1"/>
    </row>
    <row r="728">
      <c r="A728" s="1"/>
    </row>
    <row r="729">
      <c r="A729" s="1"/>
    </row>
    <row r="730">
      <c r="A730" s="1"/>
    </row>
    <row r="731">
      <c r="A731" s="1"/>
    </row>
    <row r="732">
      <c r="A732" s="1"/>
    </row>
    <row r="733">
      <c r="A733" s="1"/>
    </row>
    <row r="734">
      <c r="A734" s="1"/>
    </row>
    <row r="735">
      <c r="A735" s="1"/>
    </row>
    <row r="736">
      <c r="A736" s="1"/>
    </row>
    <row r="737">
      <c r="A737" s="1"/>
    </row>
    <row r="738">
      <c r="A738" s="1"/>
    </row>
    <row r="739">
      <c r="A739" s="1"/>
    </row>
    <row r="740">
      <c r="A740" s="1"/>
    </row>
    <row r="741">
      <c r="A741" s="1"/>
    </row>
    <row r="742">
      <c r="A742" s="1"/>
    </row>
    <row r="743">
      <c r="A743" s="1"/>
    </row>
    <row r="744">
      <c r="A744" s="1"/>
    </row>
    <row r="745">
      <c r="A745" s="1"/>
    </row>
    <row r="746">
      <c r="A746" s="1"/>
    </row>
    <row r="747">
      <c r="A747" s="1"/>
    </row>
    <row r="748">
      <c r="A748" s="1"/>
    </row>
    <row r="749">
      <c r="A749" s="1"/>
    </row>
    <row r="750">
      <c r="A750" s="1"/>
    </row>
    <row r="751">
      <c r="A751" s="1"/>
    </row>
    <row r="752">
      <c r="A752" s="1"/>
    </row>
    <row r="753">
      <c r="A753" s="1"/>
    </row>
    <row r="754">
      <c r="A754" s="1"/>
    </row>
    <row r="755">
      <c r="A755" s="1"/>
    </row>
    <row r="756">
      <c r="A756" s="1"/>
    </row>
    <row r="757">
      <c r="A757" s="1"/>
    </row>
    <row r="758">
      <c r="A758" s="1"/>
    </row>
    <row r="759">
      <c r="A759" s="1"/>
    </row>
    <row r="760">
      <c r="A760" s="1"/>
    </row>
    <row r="761">
      <c r="A761" s="1"/>
    </row>
    <row r="762">
      <c r="A762" s="1"/>
    </row>
    <row r="763">
      <c r="A763" s="1"/>
    </row>
    <row r="764">
      <c r="A764" s="1"/>
    </row>
    <row r="765">
      <c r="A765" s="1"/>
    </row>
    <row r="766">
      <c r="A766" s="1"/>
    </row>
    <row r="767">
      <c r="A767" s="1"/>
    </row>
    <row r="768">
      <c r="A768" s="1"/>
    </row>
    <row r="769">
      <c r="A769" s="1"/>
    </row>
    <row r="770">
      <c r="A770" s="1"/>
    </row>
    <row r="771">
      <c r="A771" s="1"/>
    </row>
    <row r="772">
      <c r="A772" s="1"/>
    </row>
    <row r="773">
      <c r="A773" s="1"/>
    </row>
    <row r="774">
      <c r="A774" s="1"/>
    </row>
    <row r="775">
      <c r="A775" s="1"/>
    </row>
    <row r="776">
      <c r="A776" s="1"/>
    </row>
    <row r="777">
      <c r="A777" s="1"/>
    </row>
    <row r="778">
      <c r="A778" s="1"/>
    </row>
    <row r="779">
      <c r="A779" s="1"/>
    </row>
    <row r="780">
      <c r="A780" s="1"/>
    </row>
    <row r="781">
      <c r="A781" s="1"/>
    </row>
    <row r="782">
      <c r="A782" s="1"/>
    </row>
    <row r="783">
      <c r="A783" s="1"/>
    </row>
    <row r="784">
      <c r="A784" s="1"/>
    </row>
    <row r="785">
      <c r="A785" s="1"/>
    </row>
    <row r="786">
      <c r="A786" s="1"/>
    </row>
    <row r="787">
      <c r="A787" s="1"/>
    </row>
    <row r="788">
      <c r="A788" s="1"/>
    </row>
    <row r="789">
      <c r="A789" s="1"/>
    </row>
    <row r="790">
      <c r="A790" s="1"/>
    </row>
    <row r="791">
      <c r="A791" s="1"/>
    </row>
    <row r="792">
      <c r="A792" s="1"/>
    </row>
    <row r="793">
      <c r="A793" s="1"/>
    </row>
    <row r="794">
      <c r="A794" s="1"/>
    </row>
    <row r="795">
      <c r="A795" s="1"/>
    </row>
    <row r="796">
      <c r="A796" s="1"/>
    </row>
    <row r="797">
      <c r="A797" s="1"/>
    </row>
    <row r="798">
      <c r="A798" s="1"/>
    </row>
    <row r="799">
      <c r="A799" s="1"/>
    </row>
    <row r="800">
      <c r="A800" s="1"/>
    </row>
    <row r="801">
      <c r="A801" s="1"/>
    </row>
    <row r="802">
      <c r="A802" s="1"/>
    </row>
    <row r="803">
      <c r="A803" s="1"/>
    </row>
    <row r="804">
      <c r="A804" s="1"/>
    </row>
    <row r="805">
      <c r="A805" s="1"/>
    </row>
    <row r="806">
      <c r="A806" s="1"/>
    </row>
    <row r="807">
      <c r="A807" s="1"/>
    </row>
    <row r="808">
      <c r="A808" s="1"/>
    </row>
    <row r="809">
      <c r="A809" s="1"/>
    </row>
    <row r="810">
      <c r="A810" s="1"/>
    </row>
    <row r="811">
      <c r="A811" s="1"/>
    </row>
    <row r="812">
      <c r="A812" s="1"/>
    </row>
    <row r="813">
      <c r="A813" s="1"/>
    </row>
    <row r="814">
      <c r="A814" s="1"/>
    </row>
    <row r="815">
      <c r="A815" s="1"/>
    </row>
    <row r="816">
      <c r="A816" s="1"/>
    </row>
    <row r="817">
      <c r="A817" s="1"/>
    </row>
    <row r="818">
      <c r="A818" s="1"/>
    </row>
    <row r="819">
      <c r="A819" s="1"/>
    </row>
    <row r="820">
      <c r="A820" s="1"/>
    </row>
    <row r="821">
      <c r="A821" s="1"/>
    </row>
    <row r="822">
      <c r="A822" s="1"/>
    </row>
    <row r="823">
      <c r="A823" s="1"/>
    </row>
    <row r="824">
      <c r="A824" s="1"/>
    </row>
    <row r="825">
      <c r="A825" s="1"/>
    </row>
    <row r="826">
      <c r="A826" s="1"/>
    </row>
    <row r="827">
      <c r="A827" s="1"/>
    </row>
    <row r="828">
      <c r="A828" s="1"/>
    </row>
    <row r="829">
      <c r="A829" s="1"/>
    </row>
    <row r="830">
      <c r="A830" s="1"/>
    </row>
    <row r="831">
      <c r="A831" s="1"/>
    </row>
    <row r="832">
      <c r="A832" s="1"/>
    </row>
    <row r="833">
      <c r="A833" s="1"/>
    </row>
    <row r="834">
      <c r="A834" s="1"/>
    </row>
    <row r="835">
      <c r="A835" s="1"/>
    </row>
    <row r="836">
      <c r="A836" s="1"/>
    </row>
    <row r="837">
      <c r="A837" s="1"/>
    </row>
    <row r="838">
      <c r="A838" s="1"/>
    </row>
    <row r="839">
      <c r="A839" s="1"/>
    </row>
    <row r="840">
      <c r="A840" s="1"/>
    </row>
    <row r="841">
      <c r="A841" s="1"/>
    </row>
    <row r="842">
      <c r="A842" s="1"/>
    </row>
    <row r="843">
      <c r="A843" s="1"/>
    </row>
    <row r="844">
      <c r="A844" s="1"/>
    </row>
    <row r="845">
      <c r="A845" s="1"/>
    </row>
    <row r="846">
      <c r="A846" s="1"/>
    </row>
    <row r="847">
      <c r="A847" s="1"/>
    </row>
    <row r="848">
      <c r="A848" s="1"/>
    </row>
    <row r="849">
      <c r="A849" s="1"/>
    </row>
    <row r="850">
      <c r="A850" s="1"/>
    </row>
    <row r="851">
      <c r="A851" s="1"/>
    </row>
    <row r="852">
      <c r="A852" s="1"/>
    </row>
    <row r="853">
      <c r="A853" s="1"/>
    </row>
    <row r="854">
      <c r="A854" s="1"/>
    </row>
    <row r="855">
      <c r="A855" s="1"/>
    </row>
    <row r="856">
      <c r="A856" s="1"/>
    </row>
    <row r="857">
      <c r="A857" s="1"/>
    </row>
    <row r="858">
      <c r="A858" s="1"/>
    </row>
    <row r="859">
      <c r="A859" s="1"/>
    </row>
    <row r="860">
      <c r="A860" s="1"/>
    </row>
    <row r="861">
      <c r="A861" s="1"/>
    </row>
    <row r="862">
      <c r="A862" s="1"/>
    </row>
    <row r="863">
      <c r="A863" s="1"/>
    </row>
    <row r="864">
      <c r="A864" s="1"/>
    </row>
    <row r="865">
      <c r="A865" s="1"/>
    </row>
    <row r="866">
      <c r="A866" s="1"/>
    </row>
    <row r="867">
      <c r="A867" s="1"/>
    </row>
    <row r="868">
      <c r="A868" s="1"/>
    </row>
    <row r="869">
      <c r="A869" s="1"/>
    </row>
    <row r="870">
      <c r="A870" s="1"/>
    </row>
    <row r="871">
      <c r="A871" s="1"/>
    </row>
    <row r="872">
      <c r="A872" s="1"/>
    </row>
    <row r="873">
      <c r="A873" s="1"/>
    </row>
    <row r="874">
      <c r="A874" s="1"/>
    </row>
    <row r="875">
      <c r="A875" s="1"/>
    </row>
    <row r="876">
      <c r="A876" s="1"/>
    </row>
    <row r="877">
      <c r="A877" s="1"/>
    </row>
    <row r="878">
      <c r="A878" s="1"/>
    </row>
    <row r="879">
      <c r="A879" s="1"/>
    </row>
    <row r="880">
      <c r="A880" s="1"/>
    </row>
    <row r="881">
      <c r="A881" s="1"/>
    </row>
    <row r="882">
      <c r="A882" s="1"/>
    </row>
    <row r="883">
      <c r="A883" s="1"/>
    </row>
    <row r="884">
      <c r="A884" s="1"/>
    </row>
    <row r="885">
      <c r="A885" s="1"/>
    </row>
    <row r="886">
      <c r="A886" s="1"/>
    </row>
    <row r="887">
      <c r="A887" s="1"/>
    </row>
    <row r="888">
      <c r="A888" s="1"/>
    </row>
    <row r="889">
      <c r="A889" s="1"/>
    </row>
    <row r="890">
      <c r="A890" s="1"/>
    </row>
    <row r="891">
      <c r="A891" s="1"/>
    </row>
    <row r="892">
      <c r="A892" s="1"/>
    </row>
    <row r="893">
      <c r="A893" s="1"/>
    </row>
    <row r="894">
      <c r="A894" s="1"/>
    </row>
    <row r="895">
      <c r="A895" s="1"/>
    </row>
    <row r="896">
      <c r="A896" s="1"/>
    </row>
    <row r="897">
      <c r="A897" s="1"/>
    </row>
    <row r="898">
      <c r="A898" s="1"/>
    </row>
    <row r="899">
      <c r="A899" s="1"/>
    </row>
    <row r="900">
      <c r="A900" s="1"/>
    </row>
    <row r="901">
      <c r="A901" s="1"/>
    </row>
    <row r="902">
      <c r="A902" s="1"/>
    </row>
    <row r="903">
      <c r="A903" s="1"/>
    </row>
    <row r="904">
      <c r="A904" s="1"/>
    </row>
    <row r="905">
      <c r="A905" s="1"/>
    </row>
    <row r="906">
      <c r="A906" s="1"/>
    </row>
    <row r="907">
      <c r="A907" s="1"/>
    </row>
    <row r="908">
      <c r="A908" s="1"/>
    </row>
    <row r="909">
      <c r="A909" s="1"/>
    </row>
    <row r="910">
      <c r="A910" s="1"/>
    </row>
    <row r="911">
      <c r="A911" s="1"/>
    </row>
    <row r="912">
      <c r="A912" s="1"/>
    </row>
    <row r="913">
      <c r="A913" s="1"/>
    </row>
    <row r="914">
      <c r="A914" s="1"/>
    </row>
    <row r="915">
      <c r="A915" s="1"/>
    </row>
    <row r="916">
      <c r="A916" s="1"/>
    </row>
    <row r="917">
      <c r="A917" s="1"/>
    </row>
    <row r="918">
      <c r="A918" s="1"/>
    </row>
    <row r="919">
      <c r="A919" s="1"/>
    </row>
    <row r="920">
      <c r="A920" s="1"/>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row r="983">
      <c r="A983" s="1"/>
    </row>
    <row r="984">
      <c r="A984" s="1"/>
    </row>
    <row r="985">
      <c r="A985" s="1"/>
    </row>
    <row r="986">
      <c r="A986" s="1"/>
    </row>
    <row r="987">
      <c r="A987" s="1"/>
    </row>
    <row r="988">
      <c r="A988" s="1"/>
    </row>
    <row r="989">
      <c r="A989" s="1"/>
    </row>
    <row r="990">
      <c r="A990" s="1"/>
    </row>
    <row r="991">
      <c r="A991" s="1"/>
    </row>
    <row r="992">
      <c r="A992" s="1"/>
    </row>
    <row r="993">
      <c r="A993" s="1"/>
    </row>
    <row r="994">
      <c r="A994" s="1"/>
    </row>
    <row r="995">
      <c r="A995" s="1"/>
    </row>
    <row r="996">
      <c r="A996" s="1"/>
    </row>
    <row r="997">
      <c r="A997" s="1"/>
    </row>
    <row r="998">
      <c r="A998" s="1"/>
    </row>
    <row r="999">
      <c r="A999" s="1"/>
    </row>
    <row r="1000">
      <c r="A1000" s="1"/>
    </row>
    <row r="1001">
      <c r="A1001" s="1"/>
    </row>
  </sheetData>
  <mergeCells count="12">
    <mergeCell ref="C15:C17"/>
    <mergeCell ref="C19:C21"/>
    <mergeCell ref="C23:C26"/>
    <mergeCell ref="D23:D26"/>
    <mergeCell ref="B2:B6"/>
    <mergeCell ref="B7:B12"/>
    <mergeCell ref="B13:B17"/>
    <mergeCell ref="C13:C14"/>
    <mergeCell ref="D14:D17"/>
    <mergeCell ref="E14:E17"/>
    <mergeCell ref="B18:B22"/>
    <mergeCell ref="D19:D21"/>
  </mergeCells>
  <hyperlinks>
    <hyperlink r:id="rId1" ref="E13"/>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54.75"/>
    <col customWidth="1" min="3" max="3" width="20.75"/>
    <col customWidth="1" min="4" max="4" width="95.0"/>
    <col customWidth="1" min="5" max="5" width="26.75"/>
  </cols>
  <sheetData>
    <row r="1">
      <c r="A1" s="598" t="s">
        <v>3130</v>
      </c>
      <c r="B1" s="598" t="s">
        <v>3133</v>
      </c>
      <c r="C1" s="598" t="s">
        <v>3134</v>
      </c>
      <c r="D1" s="598" t="s">
        <v>3136</v>
      </c>
      <c r="E1" s="598" t="s">
        <v>3137</v>
      </c>
    </row>
    <row r="2">
      <c r="A2" s="600">
        <v>1.0</v>
      </c>
      <c r="B2" s="600" t="s">
        <v>3138</v>
      </c>
      <c r="C2" s="600" t="s">
        <v>3140</v>
      </c>
      <c r="D2" s="600" t="s">
        <v>3141</v>
      </c>
      <c r="E2" s="601"/>
    </row>
    <row r="3">
      <c r="A3" s="600">
        <v>2.0</v>
      </c>
      <c r="B3" s="600" t="s">
        <v>3142</v>
      </c>
      <c r="C3" s="600" t="s">
        <v>3143</v>
      </c>
      <c r="D3" s="600" t="s">
        <v>3144</v>
      </c>
      <c r="E3" s="601"/>
    </row>
    <row r="4">
      <c r="A4" s="600">
        <v>3.0</v>
      </c>
      <c r="B4" s="600" t="s">
        <v>3146</v>
      </c>
      <c r="C4" s="600" t="s">
        <v>3143</v>
      </c>
      <c r="D4" s="600" t="s">
        <v>3147</v>
      </c>
      <c r="E4" s="601"/>
    </row>
    <row r="5">
      <c r="A5" s="600">
        <v>4.0</v>
      </c>
      <c r="B5" s="600" t="s">
        <v>3148</v>
      </c>
      <c r="C5" s="600" t="s">
        <v>3143</v>
      </c>
      <c r="D5" s="600" t="s">
        <v>3150</v>
      </c>
      <c r="E5" s="601"/>
    </row>
    <row r="6">
      <c r="A6" s="600">
        <v>5.0</v>
      </c>
      <c r="B6" s="600" t="s">
        <v>3151</v>
      </c>
      <c r="C6" s="600" t="s">
        <v>3152</v>
      </c>
      <c r="D6" s="600" t="s">
        <v>3153</v>
      </c>
      <c r="E6" s="601"/>
    </row>
    <row r="7" ht="48.0" customHeight="1">
      <c r="A7" s="600">
        <v>6.0</v>
      </c>
      <c r="B7" s="600" t="s">
        <v>3154</v>
      </c>
      <c r="C7" s="600" t="s">
        <v>3155</v>
      </c>
      <c r="D7" s="600" t="s">
        <v>3156</v>
      </c>
      <c r="E7" s="601"/>
    </row>
    <row r="8">
      <c r="A8" s="600">
        <v>7.0</v>
      </c>
      <c r="B8" s="601"/>
      <c r="C8" s="601"/>
      <c r="D8" s="601"/>
      <c r="E8" s="601"/>
    </row>
    <row r="9">
      <c r="A9" s="600">
        <v>8.0</v>
      </c>
      <c r="B9" s="601"/>
      <c r="C9" s="601"/>
      <c r="D9" s="601"/>
      <c r="E9" s="601"/>
    </row>
    <row r="10">
      <c r="A10" s="600">
        <v>9.0</v>
      </c>
      <c r="B10" s="601"/>
      <c r="C10" s="601"/>
      <c r="D10" s="601"/>
      <c r="E10" s="601"/>
    </row>
    <row r="11">
      <c r="A11" s="600">
        <v>10.0</v>
      </c>
      <c r="B11" s="601"/>
      <c r="C11" s="601"/>
      <c r="D11" s="601"/>
      <c r="E11" s="601"/>
    </row>
    <row r="12">
      <c r="A12" s="600">
        <v>11.0</v>
      </c>
      <c r="B12" s="601"/>
      <c r="C12" s="601"/>
      <c r="D12" s="601"/>
      <c r="E12" s="601"/>
    </row>
    <row r="13">
      <c r="A13" s="603"/>
      <c r="B13" s="603"/>
      <c r="C13" s="603"/>
      <c r="D13" s="603"/>
      <c r="E13" s="603"/>
    </row>
    <row r="14">
      <c r="A14" s="603"/>
      <c r="B14" s="603"/>
      <c r="C14" s="603"/>
      <c r="D14" s="603"/>
      <c r="E14" s="603"/>
    </row>
    <row r="15">
      <c r="A15" s="603"/>
      <c r="B15" s="603"/>
      <c r="C15" s="603"/>
      <c r="D15" s="603"/>
      <c r="E15" s="60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25.88"/>
    <col customWidth="1" min="3" max="3" width="73.38"/>
    <col customWidth="1" min="4" max="4" width="18.0"/>
    <col customWidth="1" min="5" max="5" width="42.5"/>
    <col customWidth="1" min="6" max="6" width="14.63"/>
    <col customWidth="1" min="7" max="7" width="27.75"/>
  </cols>
  <sheetData>
    <row r="1">
      <c r="A1" s="604" t="s">
        <v>0</v>
      </c>
      <c r="B1" s="604" t="s">
        <v>3167</v>
      </c>
      <c r="C1" s="604" t="s">
        <v>3168</v>
      </c>
      <c r="D1" s="604" t="s">
        <v>3169</v>
      </c>
      <c r="E1" s="604" t="s">
        <v>3171</v>
      </c>
      <c r="F1" s="604" t="s">
        <v>3172</v>
      </c>
      <c r="G1" s="604" t="s">
        <v>3174</v>
      </c>
      <c r="H1" s="605"/>
    </row>
    <row r="2">
      <c r="A2" s="350">
        <v>1.0</v>
      </c>
      <c r="B2" s="350" t="s">
        <v>3176</v>
      </c>
      <c r="C2" s="350" t="s">
        <v>3177</v>
      </c>
      <c r="D2" s="187" t="s">
        <v>3179</v>
      </c>
      <c r="E2" s="606" t="s">
        <v>3181</v>
      </c>
      <c r="F2" s="194"/>
      <c r="G2" s="194"/>
      <c r="H2" s="194"/>
    </row>
    <row r="3">
      <c r="A3" s="350">
        <v>2.0</v>
      </c>
      <c r="B3" s="350" t="s">
        <v>3176</v>
      </c>
      <c r="C3" s="350" t="s">
        <v>3190</v>
      </c>
      <c r="D3" s="187">
        <v>30.0</v>
      </c>
      <c r="E3" s="607" t="s">
        <v>3192</v>
      </c>
      <c r="F3" s="194"/>
      <c r="G3" s="194"/>
      <c r="H3" s="194"/>
    </row>
    <row r="4">
      <c r="A4" s="350">
        <v>3.0</v>
      </c>
      <c r="B4" s="350" t="s">
        <v>3176</v>
      </c>
      <c r="C4" s="350" t="s">
        <v>3198</v>
      </c>
      <c r="D4" s="187" t="s">
        <v>3199</v>
      </c>
      <c r="E4" s="607" t="s">
        <v>3200</v>
      </c>
      <c r="F4" s="194"/>
      <c r="G4" s="194"/>
      <c r="H4" s="194"/>
    </row>
    <row r="5">
      <c r="A5" s="350">
        <v>4.0</v>
      </c>
      <c r="B5" s="350" t="s">
        <v>3176</v>
      </c>
      <c r="C5" s="607" t="s">
        <v>3208</v>
      </c>
      <c r="D5" s="187">
        <v>22.0</v>
      </c>
      <c r="E5" s="606" t="s">
        <v>3214</v>
      </c>
      <c r="F5" s="194"/>
      <c r="G5" s="194"/>
      <c r="H5" s="194"/>
    </row>
    <row r="6" ht="31.5" customHeight="1">
      <c r="A6" s="350">
        <v>5.0</v>
      </c>
      <c r="B6" s="350" t="s">
        <v>3176</v>
      </c>
      <c r="C6" s="350" t="s">
        <v>3216</v>
      </c>
      <c r="D6" s="186"/>
      <c r="E6" s="606" t="s">
        <v>3217</v>
      </c>
      <c r="F6" s="194"/>
      <c r="G6" s="194"/>
      <c r="H6" s="194"/>
    </row>
    <row r="7">
      <c r="A7" s="350">
        <v>6.0</v>
      </c>
      <c r="B7" s="350" t="s">
        <v>3176</v>
      </c>
      <c r="C7" s="350" t="s">
        <v>3223</v>
      </c>
      <c r="D7" s="1"/>
      <c r="E7" s="606" t="s">
        <v>3225</v>
      </c>
      <c r="F7" s="194"/>
      <c r="G7" s="194"/>
      <c r="H7" s="194"/>
    </row>
    <row r="8">
      <c r="A8" s="350">
        <v>7.0</v>
      </c>
      <c r="B8" s="350" t="s">
        <v>3176</v>
      </c>
      <c r="C8" s="350" t="s">
        <v>3230</v>
      </c>
      <c r="D8" s="187" t="s">
        <v>3231</v>
      </c>
      <c r="E8" s="606" t="s">
        <v>3233</v>
      </c>
      <c r="F8" s="194"/>
      <c r="G8" s="194"/>
      <c r="H8" s="194"/>
    </row>
    <row r="9">
      <c r="A9" s="350">
        <v>8.0</v>
      </c>
      <c r="B9" s="350" t="s">
        <v>3176</v>
      </c>
      <c r="C9" s="350" t="s">
        <v>3242</v>
      </c>
      <c r="D9" s="187" t="s">
        <v>3243</v>
      </c>
      <c r="E9" s="606" t="s">
        <v>3244</v>
      </c>
      <c r="F9" s="194"/>
      <c r="G9" s="194"/>
      <c r="H9" s="194"/>
    </row>
    <row r="10">
      <c r="A10" s="350">
        <v>9.0</v>
      </c>
      <c r="B10" s="350" t="s">
        <v>3176</v>
      </c>
      <c r="C10" s="350" t="s">
        <v>3248</v>
      </c>
      <c r="D10" s="187" t="s">
        <v>3249</v>
      </c>
      <c r="E10" s="606" t="s">
        <v>3250</v>
      </c>
      <c r="F10" s="194"/>
      <c r="G10" s="194"/>
      <c r="H10" s="194"/>
    </row>
    <row r="11">
      <c r="A11" s="350">
        <v>10.0</v>
      </c>
      <c r="B11" s="350" t="s">
        <v>3176</v>
      </c>
      <c r="C11" s="350" t="s">
        <v>3254</v>
      </c>
      <c r="D11" s="187" t="s">
        <v>3255</v>
      </c>
      <c r="E11" s="606" t="s">
        <v>3256</v>
      </c>
      <c r="F11" s="194"/>
      <c r="G11" s="194"/>
      <c r="H11" s="194"/>
    </row>
    <row r="12">
      <c r="A12" s="350">
        <v>11.0</v>
      </c>
      <c r="B12" s="350" t="s">
        <v>3176</v>
      </c>
      <c r="C12" s="350" t="s">
        <v>3262</v>
      </c>
      <c r="D12" s="187" t="s">
        <v>3263</v>
      </c>
      <c r="E12" s="606" t="s">
        <v>3264</v>
      </c>
      <c r="F12" s="194"/>
      <c r="G12" s="194"/>
      <c r="H12" s="194"/>
    </row>
    <row r="13">
      <c r="A13" s="350">
        <v>12.0</v>
      </c>
      <c r="B13" s="350" t="s">
        <v>3176</v>
      </c>
      <c r="C13" s="350" t="s">
        <v>3277</v>
      </c>
      <c r="D13" s="187" t="s">
        <v>3280</v>
      </c>
      <c r="E13" s="606" t="s">
        <v>3282</v>
      </c>
      <c r="F13" s="194"/>
      <c r="G13" s="194"/>
      <c r="H13" s="194"/>
    </row>
    <row r="14">
      <c r="A14" s="350">
        <v>13.0</v>
      </c>
      <c r="B14" s="350" t="s">
        <v>3176</v>
      </c>
      <c r="C14" s="350" t="s">
        <v>3287</v>
      </c>
      <c r="D14" s="187" t="s">
        <v>3288</v>
      </c>
      <c r="E14" s="606" t="s">
        <v>3289</v>
      </c>
      <c r="F14" s="194"/>
      <c r="G14" s="194"/>
      <c r="H14" s="194"/>
    </row>
    <row r="15">
      <c r="A15" s="350">
        <v>14.0</v>
      </c>
      <c r="B15" s="350" t="s">
        <v>3176</v>
      </c>
      <c r="C15" s="350" t="s">
        <v>3294</v>
      </c>
      <c r="D15" s="187">
        <v>490.0</v>
      </c>
      <c r="E15" s="606" t="s">
        <v>3295</v>
      </c>
      <c r="F15" s="194"/>
      <c r="G15" s="194"/>
      <c r="H15" s="194"/>
    </row>
    <row r="16">
      <c r="A16" s="350">
        <v>15.0</v>
      </c>
      <c r="B16" s="350" t="s">
        <v>3176</v>
      </c>
      <c r="C16" s="350" t="s">
        <v>3298</v>
      </c>
      <c r="D16" s="187" t="s">
        <v>3300</v>
      </c>
      <c r="E16" s="606" t="s">
        <v>3301</v>
      </c>
      <c r="F16" s="194"/>
      <c r="G16" s="194"/>
      <c r="H16" s="194"/>
    </row>
    <row r="17">
      <c r="A17" s="350">
        <v>16.0</v>
      </c>
      <c r="B17" s="350" t="s">
        <v>3176</v>
      </c>
      <c r="C17" s="350" t="s">
        <v>3307</v>
      </c>
      <c r="D17" s="187" t="s">
        <v>3308</v>
      </c>
      <c r="E17" s="606" t="s">
        <v>3309</v>
      </c>
      <c r="F17" s="194"/>
      <c r="G17" s="194"/>
      <c r="H17" s="194"/>
    </row>
    <row r="18">
      <c r="A18" s="350">
        <v>17.0</v>
      </c>
      <c r="B18" s="350" t="s">
        <v>3176</v>
      </c>
      <c r="C18" s="350" t="s">
        <v>3315</v>
      </c>
      <c r="D18" s="187" t="s">
        <v>3317</v>
      </c>
      <c r="E18" s="606" t="s">
        <v>3318</v>
      </c>
      <c r="F18" s="194"/>
      <c r="G18" s="194"/>
      <c r="H18" s="194"/>
    </row>
    <row r="19">
      <c r="A19" s="350">
        <v>18.0</v>
      </c>
      <c r="B19" s="350" t="s">
        <v>3176</v>
      </c>
      <c r="C19" s="350" t="s">
        <v>3323</v>
      </c>
      <c r="D19" s="187" t="s">
        <v>3324</v>
      </c>
      <c r="E19" s="606" t="s">
        <v>3326</v>
      </c>
      <c r="F19" s="194"/>
      <c r="G19" s="194"/>
      <c r="H19" s="194"/>
    </row>
    <row r="20">
      <c r="A20" s="350">
        <v>19.0</v>
      </c>
      <c r="B20" s="350" t="s">
        <v>3176</v>
      </c>
      <c r="C20" s="350" t="s">
        <v>3335</v>
      </c>
      <c r="D20" s="187" t="s">
        <v>3336</v>
      </c>
      <c r="E20" s="606" t="s">
        <v>3338</v>
      </c>
      <c r="F20" s="194"/>
      <c r="G20" s="194"/>
      <c r="H20" s="194"/>
    </row>
    <row r="21">
      <c r="A21" s="350">
        <v>20.0</v>
      </c>
      <c r="B21" s="350" t="s">
        <v>3176</v>
      </c>
      <c r="C21" s="350" t="s">
        <v>3345</v>
      </c>
      <c r="D21" s="187" t="s">
        <v>3346</v>
      </c>
      <c r="E21" s="606" t="s">
        <v>3347</v>
      </c>
      <c r="F21" s="194"/>
      <c r="G21" s="194"/>
      <c r="H21" s="194"/>
    </row>
    <row r="22">
      <c r="A22" s="350">
        <v>21.0</v>
      </c>
      <c r="B22" s="350" t="s">
        <v>3176</v>
      </c>
      <c r="C22" s="350" t="s">
        <v>3355</v>
      </c>
      <c r="D22" s="187">
        <v>178.0</v>
      </c>
      <c r="E22" s="606" t="s">
        <v>3356</v>
      </c>
      <c r="F22" s="194"/>
      <c r="G22" s="194"/>
      <c r="H22" s="194"/>
    </row>
    <row r="23">
      <c r="A23" s="350">
        <v>22.0</v>
      </c>
      <c r="B23" s="350" t="s">
        <v>3176</v>
      </c>
      <c r="C23" s="350" t="s">
        <v>3363</v>
      </c>
      <c r="D23" s="187" t="s">
        <v>3364</v>
      </c>
      <c r="E23" s="606" t="s">
        <v>3365</v>
      </c>
      <c r="F23" s="194"/>
      <c r="G23" s="194"/>
      <c r="H23" s="194"/>
    </row>
    <row r="24">
      <c r="A24" s="350">
        <v>23.0</v>
      </c>
      <c r="B24" s="350" t="s">
        <v>3176</v>
      </c>
      <c r="C24" s="350" t="s">
        <v>3372</v>
      </c>
      <c r="D24" s="187" t="s">
        <v>3374</v>
      </c>
      <c r="E24" s="606" t="s">
        <v>3375</v>
      </c>
      <c r="F24" s="194"/>
      <c r="G24" s="194"/>
      <c r="H24" s="194"/>
    </row>
    <row r="25">
      <c r="A25" s="350">
        <v>24.0</v>
      </c>
      <c r="B25" s="350" t="s">
        <v>3176</v>
      </c>
      <c r="C25" s="350" t="s">
        <v>3383</v>
      </c>
      <c r="D25" s="187" t="s">
        <v>3385</v>
      </c>
      <c r="E25" s="606" t="s">
        <v>3386</v>
      </c>
      <c r="F25" s="194"/>
      <c r="G25" s="194"/>
      <c r="H25" s="194"/>
    </row>
    <row r="26">
      <c r="A26" s="350">
        <v>25.0</v>
      </c>
      <c r="B26" s="350" t="s">
        <v>3176</v>
      </c>
      <c r="C26" s="350" t="s">
        <v>3390</v>
      </c>
      <c r="D26" s="187" t="s">
        <v>3391</v>
      </c>
      <c r="E26" s="606" t="s">
        <v>3393</v>
      </c>
      <c r="F26" s="194"/>
      <c r="G26" s="194"/>
      <c r="H26" s="194"/>
    </row>
    <row r="27">
      <c r="A27" s="350">
        <v>26.0</v>
      </c>
      <c r="B27" s="350" t="s">
        <v>3176</v>
      </c>
      <c r="C27" s="350" t="s">
        <v>3399</v>
      </c>
      <c r="D27" s="187" t="s">
        <v>3400</v>
      </c>
      <c r="E27" s="606" t="s">
        <v>3401</v>
      </c>
      <c r="F27" s="194"/>
      <c r="G27" s="194"/>
      <c r="H27" s="194"/>
    </row>
    <row r="28">
      <c r="A28" s="350">
        <v>27.0</v>
      </c>
      <c r="B28" s="350" t="s">
        <v>3176</v>
      </c>
      <c r="C28" s="648" t="s">
        <v>3408</v>
      </c>
      <c r="D28" s="194"/>
      <c r="E28" s="606" t="s">
        <v>3409</v>
      </c>
      <c r="F28" s="194"/>
      <c r="G28" s="194"/>
      <c r="H28" s="194"/>
    </row>
    <row r="29">
      <c r="A29" s="350">
        <v>28.0</v>
      </c>
      <c r="B29" s="350" t="s">
        <v>3176</v>
      </c>
      <c r="C29" s="350" t="s">
        <v>3415</v>
      </c>
      <c r="D29" s="350" t="s">
        <v>3417</v>
      </c>
      <c r="E29" s="606" t="s">
        <v>3418</v>
      </c>
      <c r="F29" s="194"/>
      <c r="G29" s="194"/>
      <c r="H29" s="194"/>
    </row>
    <row r="30">
      <c r="A30" s="350">
        <v>29.0</v>
      </c>
      <c r="B30" s="350" t="s">
        <v>3426</v>
      </c>
      <c r="C30" s="607" t="s">
        <v>3427</v>
      </c>
      <c r="D30" s="350" t="s">
        <v>3433</v>
      </c>
      <c r="E30" s="606" t="s">
        <v>3434</v>
      </c>
      <c r="F30" s="194"/>
      <c r="G30" s="194"/>
      <c r="H30" s="194"/>
    </row>
    <row r="31">
      <c r="A31" s="350">
        <v>30.0</v>
      </c>
      <c r="B31" s="350" t="s">
        <v>3426</v>
      </c>
      <c r="C31" s="350" t="s">
        <v>3436</v>
      </c>
      <c r="D31" s="350" t="s">
        <v>3437</v>
      </c>
      <c r="E31" s="606" t="s">
        <v>3438</v>
      </c>
      <c r="F31" s="194"/>
      <c r="G31" s="194"/>
      <c r="H31" s="194"/>
    </row>
    <row r="32">
      <c r="A32" s="350">
        <v>31.0</v>
      </c>
      <c r="B32" s="350" t="s">
        <v>3426</v>
      </c>
      <c r="C32" s="350" t="s">
        <v>3442</v>
      </c>
      <c r="D32" s="350" t="s">
        <v>3446</v>
      </c>
      <c r="E32" s="606" t="s">
        <v>3447</v>
      </c>
      <c r="F32" s="194"/>
      <c r="G32" s="194"/>
      <c r="H32" s="194"/>
    </row>
    <row r="33">
      <c r="A33" s="350">
        <v>32.0</v>
      </c>
      <c r="B33" s="350" t="s">
        <v>3426</v>
      </c>
      <c r="C33" s="350" t="s">
        <v>3453</v>
      </c>
      <c r="D33" s="350" t="s">
        <v>3454</v>
      </c>
      <c r="E33" s="606" t="s">
        <v>3455</v>
      </c>
      <c r="F33" s="194"/>
      <c r="G33" s="194"/>
      <c r="H33" s="194"/>
    </row>
    <row r="34">
      <c r="A34" s="350">
        <v>33.0</v>
      </c>
      <c r="B34" s="350" t="s">
        <v>3426</v>
      </c>
      <c r="C34" s="350" t="s">
        <v>3436</v>
      </c>
      <c r="D34" s="350" t="s">
        <v>3459</v>
      </c>
      <c r="E34" s="606" t="s">
        <v>3460</v>
      </c>
      <c r="F34" s="194"/>
      <c r="G34" s="194"/>
      <c r="H34" s="194"/>
    </row>
    <row r="35">
      <c r="A35" s="350">
        <v>34.0</v>
      </c>
      <c r="B35" s="350" t="s">
        <v>3426</v>
      </c>
      <c r="C35" s="350" t="s">
        <v>3465</v>
      </c>
      <c r="D35" s="350" t="s">
        <v>3459</v>
      </c>
      <c r="E35" s="194"/>
      <c r="F35" s="194"/>
      <c r="G35" s="194"/>
      <c r="H35" s="194"/>
    </row>
    <row r="36">
      <c r="A36" s="350">
        <v>35.0</v>
      </c>
      <c r="B36" s="350" t="s">
        <v>3426</v>
      </c>
      <c r="C36" s="653" t="s">
        <v>3466</v>
      </c>
      <c r="D36" s="350" t="s">
        <v>3470</v>
      </c>
      <c r="E36" s="194"/>
      <c r="F36" s="194"/>
      <c r="G36" s="194"/>
      <c r="H36" s="194"/>
    </row>
    <row r="37">
      <c r="A37" s="350">
        <v>36.0</v>
      </c>
      <c r="B37" s="350" t="s">
        <v>3426</v>
      </c>
      <c r="C37" s="653" t="s">
        <v>3472</v>
      </c>
      <c r="D37" s="350" t="s">
        <v>3474</v>
      </c>
      <c r="E37" s="194"/>
      <c r="F37" s="194"/>
      <c r="G37" s="194"/>
      <c r="H37" s="194"/>
    </row>
    <row r="38">
      <c r="A38" s="350">
        <v>37.0</v>
      </c>
      <c r="B38" s="350" t="s">
        <v>3426</v>
      </c>
      <c r="C38" s="350" t="s">
        <v>3476</v>
      </c>
      <c r="D38" s="350" t="s">
        <v>3454</v>
      </c>
      <c r="E38" s="606" t="s">
        <v>3477</v>
      </c>
      <c r="F38" s="194"/>
      <c r="G38" s="194"/>
      <c r="H38" s="194"/>
    </row>
    <row r="39">
      <c r="A39" s="350">
        <v>38.0</v>
      </c>
      <c r="B39" s="350" t="s">
        <v>3426</v>
      </c>
      <c r="C39" s="653" t="s">
        <v>3478</v>
      </c>
      <c r="D39" s="350" t="s">
        <v>3481</v>
      </c>
      <c r="E39" s="194"/>
      <c r="F39" s="194"/>
      <c r="G39" s="194"/>
      <c r="H39" s="194"/>
    </row>
    <row r="40">
      <c r="A40" s="350">
        <v>39.0</v>
      </c>
      <c r="B40" s="350" t="s">
        <v>3426</v>
      </c>
      <c r="C40" s="350" t="s">
        <v>3482</v>
      </c>
      <c r="D40" s="350" t="s">
        <v>3483</v>
      </c>
      <c r="E40" s="606" t="s">
        <v>3484</v>
      </c>
      <c r="F40" s="194"/>
      <c r="G40" s="194"/>
      <c r="H40" s="194"/>
    </row>
    <row r="41">
      <c r="A41" s="350">
        <v>40.0</v>
      </c>
      <c r="B41" s="350" t="s">
        <v>3426</v>
      </c>
      <c r="C41" s="653" t="s">
        <v>3490</v>
      </c>
      <c r="D41" s="350" t="s">
        <v>3495</v>
      </c>
      <c r="E41" s="606" t="s">
        <v>3496</v>
      </c>
      <c r="F41" s="194"/>
      <c r="G41" s="194"/>
      <c r="H41" s="194"/>
    </row>
    <row r="42">
      <c r="A42" s="350">
        <v>41.0</v>
      </c>
      <c r="B42" s="350" t="s">
        <v>3426</v>
      </c>
      <c r="C42" s="350" t="s">
        <v>3482</v>
      </c>
      <c r="D42" s="350" t="s">
        <v>3498</v>
      </c>
      <c r="E42" s="606" t="s">
        <v>3500</v>
      </c>
      <c r="F42" s="194"/>
      <c r="G42" s="194"/>
      <c r="H42" s="194"/>
    </row>
    <row r="43">
      <c r="A43" s="350">
        <v>42.0</v>
      </c>
      <c r="B43" s="350" t="s">
        <v>3426</v>
      </c>
      <c r="C43" s="350" t="s">
        <v>3465</v>
      </c>
      <c r="D43" s="350" t="s">
        <v>3504</v>
      </c>
      <c r="E43" s="606" t="s">
        <v>3505</v>
      </c>
      <c r="F43" s="194"/>
      <c r="G43" s="194"/>
      <c r="H43" s="194"/>
    </row>
    <row r="44">
      <c r="A44" s="350">
        <v>43.0</v>
      </c>
      <c r="B44" s="350" t="s">
        <v>3426</v>
      </c>
      <c r="C44" s="607" t="s">
        <v>3476</v>
      </c>
      <c r="D44" s="350" t="s">
        <v>3513</v>
      </c>
      <c r="E44" s="606" t="s">
        <v>3514</v>
      </c>
      <c r="F44" s="194"/>
      <c r="G44" s="194"/>
      <c r="H44" s="194"/>
    </row>
    <row r="45">
      <c r="A45" s="350">
        <v>44.0</v>
      </c>
      <c r="B45" s="350" t="s">
        <v>3426</v>
      </c>
      <c r="C45" s="350" t="s">
        <v>3465</v>
      </c>
      <c r="D45" s="350" t="s">
        <v>3553</v>
      </c>
      <c r="E45" s="606" t="s">
        <v>3554</v>
      </c>
      <c r="F45" s="194"/>
      <c r="G45" s="194"/>
      <c r="H45" s="194"/>
    </row>
    <row r="46">
      <c r="A46" s="350">
        <v>45.0</v>
      </c>
      <c r="B46" s="350" t="s">
        <v>3426</v>
      </c>
      <c r="C46" s="350" t="s">
        <v>3560</v>
      </c>
      <c r="D46" s="350" t="s">
        <v>3561</v>
      </c>
      <c r="E46" s="606" t="s">
        <v>3562</v>
      </c>
      <c r="F46" s="194"/>
      <c r="G46" s="194"/>
      <c r="H46" s="194"/>
    </row>
    <row r="47">
      <c r="A47" s="350">
        <v>46.0</v>
      </c>
      <c r="B47" s="350" t="s">
        <v>3426</v>
      </c>
      <c r="C47" s="607" t="s">
        <v>3569</v>
      </c>
      <c r="D47" s="350" t="s">
        <v>3574</v>
      </c>
      <c r="E47" s="606" t="s">
        <v>3575</v>
      </c>
      <c r="F47" s="194"/>
      <c r="G47" s="194"/>
      <c r="H47" s="194"/>
    </row>
    <row r="48">
      <c r="A48" s="350">
        <v>47.0</v>
      </c>
      <c r="B48" s="350" t="s">
        <v>3426</v>
      </c>
      <c r="C48" s="350" t="s">
        <v>3482</v>
      </c>
      <c r="D48" s="350" t="s">
        <v>3280</v>
      </c>
      <c r="E48" s="606" t="s">
        <v>3578</v>
      </c>
      <c r="F48" s="194"/>
      <c r="G48" s="194"/>
      <c r="H48" s="194"/>
    </row>
    <row r="49">
      <c r="A49" s="350">
        <v>48.0</v>
      </c>
      <c r="B49" s="350" t="s">
        <v>3426</v>
      </c>
      <c r="C49" s="350" t="s">
        <v>3584</v>
      </c>
      <c r="D49" s="350" t="s">
        <v>3586</v>
      </c>
      <c r="E49" s="606" t="s">
        <v>3588</v>
      </c>
      <c r="F49" s="194"/>
      <c r="G49" s="194"/>
      <c r="H49" s="194"/>
    </row>
    <row r="50">
      <c r="A50" s="350">
        <v>49.0</v>
      </c>
      <c r="B50" s="350" t="s">
        <v>3426</v>
      </c>
      <c r="C50" s="607" t="s">
        <v>3465</v>
      </c>
      <c r="D50" s="350" t="s">
        <v>3600</v>
      </c>
      <c r="E50" s="606" t="s">
        <v>3601</v>
      </c>
      <c r="F50" s="194"/>
      <c r="G50" s="194"/>
      <c r="H50" s="194"/>
    </row>
    <row r="51">
      <c r="A51" s="350">
        <v>50.0</v>
      </c>
      <c r="B51" s="350" t="s">
        <v>3426</v>
      </c>
      <c r="C51" s="653" t="s">
        <v>3604</v>
      </c>
      <c r="D51" s="350" t="s">
        <v>3609</v>
      </c>
      <c r="E51" s="194"/>
      <c r="F51" s="194"/>
      <c r="G51" s="194"/>
      <c r="H51" s="194"/>
    </row>
    <row r="52">
      <c r="A52" s="350">
        <v>51.0</v>
      </c>
      <c r="B52" s="350" t="s">
        <v>3426</v>
      </c>
      <c r="C52" s="350" t="s">
        <v>3610</v>
      </c>
      <c r="D52" s="350" t="s">
        <v>3364</v>
      </c>
      <c r="E52" s="606" t="s">
        <v>3612</v>
      </c>
      <c r="F52" s="194"/>
      <c r="G52" s="194"/>
      <c r="H52" s="194"/>
    </row>
    <row r="53">
      <c r="A53" s="350">
        <v>52.0</v>
      </c>
      <c r="B53" s="350" t="s">
        <v>3426</v>
      </c>
      <c r="C53" s="350" t="s">
        <v>3465</v>
      </c>
      <c r="D53" s="350" t="s">
        <v>3620</v>
      </c>
      <c r="E53" s="606" t="s">
        <v>3621</v>
      </c>
      <c r="F53" s="194"/>
      <c r="G53" s="194"/>
      <c r="H53" s="194"/>
    </row>
    <row r="54">
      <c r="A54" s="350">
        <v>53.0</v>
      </c>
      <c r="B54" s="350" t="s">
        <v>3426</v>
      </c>
      <c r="C54" s="350" t="s">
        <v>3482</v>
      </c>
      <c r="D54" s="350" t="s">
        <v>3624</v>
      </c>
      <c r="E54" s="606" t="s">
        <v>3625</v>
      </c>
      <c r="F54" s="194"/>
      <c r="G54" s="194"/>
      <c r="H54" s="194"/>
    </row>
    <row r="55">
      <c r="A55" s="350">
        <v>54.0</v>
      </c>
      <c r="B55" s="350" t="s">
        <v>3426</v>
      </c>
      <c r="C55" s="350" t="s">
        <v>3632</v>
      </c>
      <c r="D55" s="350" t="s">
        <v>3483</v>
      </c>
      <c r="E55" s="606" t="s">
        <v>3634</v>
      </c>
      <c r="F55" s="194"/>
      <c r="G55" s="194"/>
      <c r="H55" s="194"/>
    </row>
    <row r="56">
      <c r="A56" s="350">
        <v>55.0</v>
      </c>
      <c r="B56" s="350" t="s">
        <v>3426</v>
      </c>
      <c r="C56" s="350" t="s">
        <v>3482</v>
      </c>
      <c r="D56" s="350" t="s">
        <v>3637</v>
      </c>
      <c r="E56" s="606" t="s">
        <v>3638</v>
      </c>
      <c r="F56" s="194"/>
      <c r="G56" s="194"/>
      <c r="H56" s="194"/>
    </row>
    <row r="57">
      <c r="A57" s="350">
        <v>56.0</v>
      </c>
      <c r="B57" s="350" t="s">
        <v>3426</v>
      </c>
      <c r="C57" s="350" t="s">
        <v>3642</v>
      </c>
      <c r="D57" s="350" t="s">
        <v>3624</v>
      </c>
      <c r="E57" s="606" t="s">
        <v>3644</v>
      </c>
      <c r="F57" s="194"/>
      <c r="G57" s="194"/>
      <c r="H57" s="194"/>
    </row>
    <row r="58">
      <c r="A58" s="350">
        <v>57.0</v>
      </c>
      <c r="B58" s="350" t="s">
        <v>3426</v>
      </c>
      <c r="C58" s="350" t="s">
        <v>3647</v>
      </c>
      <c r="D58" s="194"/>
      <c r="E58" s="194"/>
      <c r="F58" s="194"/>
      <c r="G58" s="194"/>
      <c r="H58" s="194"/>
    </row>
    <row r="59">
      <c r="A59" s="350">
        <v>58.0</v>
      </c>
      <c r="B59" s="350" t="s">
        <v>3426</v>
      </c>
      <c r="C59" s="194"/>
      <c r="D59" s="194"/>
      <c r="E59" s="194"/>
      <c r="F59" s="194"/>
      <c r="G59" s="194"/>
      <c r="H59" s="194"/>
    </row>
    <row r="60">
      <c r="A60" s="350">
        <v>59.0</v>
      </c>
      <c r="B60" s="350" t="s">
        <v>3426</v>
      </c>
      <c r="C60" s="194"/>
      <c r="D60" s="194"/>
      <c r="E60" s="194"/>
      <c r="F60" s="194"/>
      <c r="G60" s="194"/>
      <c r="H60" s="194"/>
    </row>
    <row r="61">
      <c r="A61" s="682">
        <v>60.0</v>
      </c>
      <c r="B61" s="682"/>
      <c r="C61" s="683" t="s">
        <v>3652</v>
      </c>
      <c r="D61" s="683" t="s">
        <v>3655</v>
      </c>
      <c r="E61" s="684" t="s">
        <v>3658</v>
      </c>
      <c r="F61" s="685"/>
      <c r="G61" s="685"/>
      <c r="H61" s="685"/>
      <c r="I61" s="685"/>
      <c r="J61" s="685"/>
      <c r="K61" s="685"/>
      <c r="L61" s="685"/>
      <c r="M61" s="685"/>
      <c r="N61" s="685"/>
      <c r="O61" s="685"/>
      <c r="P61" s="685"/>
      <c r="Q61" s="685"/>
      <c r="R61" s="685"/>
      <c r="S61" s="685"/>
      <c r="T61" s="685"/>
      <c r="U61" s="685"/>
      <c r="V61" s="685"/>
      <c r="W61" s="685"/>
      <c r="X61" s="685"/>
      <c r="Y61" s="685"/>
      <c r="Z61" s="685"/>
      <c r="AA61" s="685"/>
    </row>
    <row r="62">
      <c r="A62" s="682">
        <v>61.0</v>
      </c>
      <c r="B62" s="682"/>
      <c r="C62" s="683" t="s">
        <v>3661</v>
      </c>
      <c r="D62" s="683" t="s">
        <v>3663</v>
      </c>
      <c r="E62" s="684" t="s">
        <v>3658</v>
      </c>
      <c r="F62" s="685"/>
      <c r="G62" s="685"/>
      <c r="H62" s="685"/>
      <c r="I62" s="685"/>
      <c r="J62" s="685"/>
      <c r="K62" s="685"/>
      <c r="L62" s="685"/>
      <c r="M62" s="685"/>
      <c r="N62" s="685"/>
      <c r="O62" s="685"/>
      <c r="P62" s="685"/>
      <c r="Q62" s="685"/>
      <c r="R62" s="685"/>
      <c r="S62" s="685"/>
      <c r="T62" s="685"/>
      <c r="U62" s="685"/>
      <c r="V62" s="685"/>
      <c r="W62" s="685"/>
      <c r="X62" s="685"/>
      <c r="Y62" s="685"/>
      <c r="Z62" s="685"/>
      <c r="AA62" s="685"/>
    </row>
    <row r="63">
      <c r="A63" s="682">
        <v>62.0</v>
      </c>
      <c r="B63" s="682"/>
      <c r="C63" s="683" t="s">
        <v>3670</v>
      </c>
      <c r="D63" s="683" t="s">
        <v>3682</v>
      </c>
      <c r="E63" s="684" t="s">
        <v>3658</v>
      </c>
      <c r="F63" s="685"/>
      <c r="G63" s="685"/>
      <c r="H63" s="685"/>
      <c r="I63" s="685"/>
      <c r="J63" s="685"/>
      <c r="K63" s="685"/>
      <c r="L63" s="685"/>
      <c r="M63" s="685"/>
      <c r="N63" s="685"/>
      <c r="O63" s="685"/>
      <c r="P63" s="685"/>
      <c r="Q63" s="685"/>
      <c r="R63" s="685"/>
      <c r="S63" s="685"/>
      <c r="T63" s="685"/>
      <c r="U63" s="685"/>
      <c r="V63" s="685"/>
      <c r="W63" s="685"/>
      <c r="X63" s="685"/>
      <c r="Y63" s="685"/>
      <c r="Z63" s="685"/>
      <c r="AA63" s="685"/>
    </row>
    <row r="64">
      <c r="A64" s="682">
        <v>63.0</v>
      </c>
      <c r="B64" s="682"/>
      <c r="C64" s="683" t="s">
        <v>3689</v>
      </c>
      <c r="D64" s="683" t="s">
        <v>3692</v>
      </c>
      <c r="E64" s="684" t="s">
        <v>3658</v>
      </c>
      <c r="F64" s="685"/>
      <c r="G64" s="685"/>
      <c r="H64" s="685"/>
      <c r="I64" s="685"/>
      <c r="J64" s="685"/>
      <c r="K64" s="685"/>
      <c r="L64" s="685"/>
      <c r="M64" s="685"/>
      <c r="N64" s="685"/>
      <c r="O64" s="685"/>
      <c r="P64" s="685"/>
      <c r="Q64" s="685"/>
      <c r="R64" s="685"/>
      <c r="S64" s="685"/>
      <c r="T64" s="685"/>
      <c r="U64" s="685"/>
      <c r="V64" s="685"/>
      <c r="W64" s="685"/>
      <c r="X64" s="685"/>
      <c r="Y64" s="685"/>
      <c r="Z64" s="685"/>
      <c r="AA64" s="685"/>
    </row>
    <row r="65">
      <c r="A65" s="682">
        <v>64.0</v>
      </c>
      <c r="B65" s="682"/>
      <c r="C65" s="683" t="s">
        <v>3697</v>
      </c>
      <c r="D65" s="688" t="s">
        <v>3699</v>
      </c>
      <c r="E65" s="684" t="s">
        <v>3658</v>
      </c>
      <c r="F65" s="685"/>
      <c r="G65" s="685"/>
      <c r="H65" s="685"/>
      <c r="I65" s="685"/>
      <c r="J65" s="685"/>
      <c r="K65" s="685"/>
      <c r="L65" s="685"/>
      <c r="M65" s="685"/>
      <c r="N65" s="685"/>
      <c r="O65" s="685"/>
      <c r="P65" s="685"/>
      <c r="Q65" s="685"/>
      <c r="R65" s="685"/>
      <c r="S65" s="685"/>
      <c r="T65" s="685"/>
      <c r="U65" s="685"/>
      <c r="V65" s="685"/>
      <c r="W65" s="685"/>
      <c r="X65" s="685"/>
      <c r="Y65" s="685"/>
      <c r="Z65" s="685"/>
      <c r="AA65" s="685"/>
    </row>
    <row r="66">
      <c r="A66" s="682">
        <v>65.0</v>
      </c>
      <c r="B66" s="682"/>
      <c r="C66" s="683" t="s">
        <v>3704</v>
      </c>
      <c r="D66" s="683" t="s">
        <v>3707</v>
      </c>
      <c r="E66" s="684" t="s">
        <v>3658</v>
      </c>
      <c r="F66" s="685"/>
      <c r="G66" s="685"/>
      <c r="H66" s="685"/>
      <c r="I66" s="685"/>
      <c r="J66" s="685"/>
      <c r="K66" s="685"/>
      <c r="L66" s="685"/>
      <c r="M66" s="685"/>
      <c r="N66" s="685"/>
      <c r="O66" s="685"/>
      <c r="P66" s="685"/>
      <c r="Q66" s="685"/>
      <c r="R66" s="685"/>
      <c r="S66" s="685"/>
      <c r="T66" s="685"/>
      <c r="U66" s="685"/>
      <c r="V66" s="685"/>
      <c r="W66" s="685"/>
      <c r="X66" s="685"/>
      <c r="Y66" s="685"/>
      <c r="Z66" s="685"/>
      <c r="AA66" s="685"/>
    </row>
    <row r="67">
      <c r="A67" s="682">
        <v>66.0</v>
      </c>
      <c r="B67" s="682"/>
      <c r="C67" s="683" t="s">
        <v>3712</v>
      </c>
      <c r="D67" s="683" t="s">
        <v>3714</v>
      </c>
      <c r="E67" s="684" t="s">
        <v>3658</v>
      </c>
      <c r="F67" s="685"/>
      <c r="G67" s="685"/>
      <c r="H67" s="685"/>
      <c r="I67" s="685"/>
      <c r="J67" s="685"/>
      <c r="K67" s="685"/>
      <c r="L67" s="685"/>
      <c r="M67" s="685"/>
      <c r="N67" s="685"/>
      <c r="O67" s="685"/>
      <c r="P67" s="685"/>
      <c r="Q67" s="685"/>
      <c r="R67" s="685"/>
      <c r="S67" s="685"/>
      <c r="T67" s="685"/>
      <c r="U67" s="685"/>
      <c r="V67" s="685"/>
      <c r="W67" s="685"/>
      <c r="X67" s="685"/>
      <c r="Y67" s="685"/>
      <c r="Z67" s="685"/>
      <c r="AA67" s="685"/>
    </row>
    <row r="68">
      <c r="A68" s="682">
        <v>67.0</v>
      </c>
      <c r="B68" s="682"/>
      <c r="C68" s="683" t="s">
        <v>3720</v>
      </c>
      <c r="D68" s="683" t="s">
        <v>3723</v>
      </c>
      <c r="E68" s="684" t="s">
        <v>3658</v>
      </c>
      <c r="F68" s="685"/>
      <c r="G68" s="685"/>
      <c r="H68" s="685"/>
      <c r="I68" s="685"/>
      <c r="J68" s="685"/>
      <c r="K68" s="685"/>
      <c r="L68" s="685"/>
      <c r="M68" s="685"/>
      <c r="N68" s="685"/>
      <c r="O68" s="685"/>
      <c r="P68" s="685"/>
      <c r="Q68" s="685"/>
      <c r="R68" s="685"/>
      <c r="S68" s="685"/>
      <c r="T68" s="685"/>
      <c r="U68" s="685"/>
      <c r="V68" s="685"/>
      <c r="W68" s="685"/>
      <c r="X68" s="685"/>
      <c r="Y68" s="685"/>
      <c r="Z68" s="685"/>
      <c r="AA68" s="685"/>
    </row>
    <row r="69">
      <c r="A69" s="682">
        <v>68.0</v>
      </c>
      <c r="B69" s="682"/>
      <c r="C69" s="683" t="s">
        <v>3728</v>
      </c>
      <c r="D69" s="683" t="s">
        <v>3730</v>
      </c>
      <c r="E69" s="684" t="s">
        <v>3658</v>
      </c>
      <c r="F69" s="685"/>
      <c r="G69" s="685"/>
      <c r="H69" s="685"/>
      <c r="I69" s="685"/>
      <c r="J69" s="685"/>
      <c r="K69" s="685"/>
      <c r="L69" s="685"/>
      <c r="M69" s="685"/>
      <c r="N69" s="685"/>
      <c r="O69" s="685"/>
      <c r="P69" s="685"/>
      <c r="Q69" s="685"/>
      <c r="R69" s="685"/>
      <c r="S69" s="685"/>
      <c r="T69" s="685"/>
      <c r="U69" s="685"/>
      <c r="V69" s="685"/>
      <c r="W69" s="685"/>
      <c r="X69" s="685"/>
      <c r="Y69" s="685"/>
      <c r="Z69" s="685"/>
      <c r="AA69" s="685"/>
    </row>
    <row r="70">
      <c r="A70" s="682">
        <v>69.0</v>
      </c>
      <c r="B70" s="682"/>
      <c r="C70" s="683" t="s">
        <v>3738</v>
      </c>
      <c r="D70" s="683" t="s">
        <v>3741</v>
      </c>
      <c r="E70" s="684" t="s">
        <v>3658</v>
      </c>
      <c r="F70" s="685"/>
      <c r="G70" s="685"/>
      <c r="H70" s="685"/>
      <c r="I70" s="685"/>
      <c r="J70" s="685"/>
      <c r="K70" s="685"/>
      <c r="L70" s="685"/>
      <c r="M70" s="685"/>
      <c r="N70" s="685"/>
      <c r="O70" s="685"/>
      <c r="P70" s="685"/>
      <c r="Q70" s="685"/>
      <c r="R70" s="685"/>
      <c r="S70" s="685"/>
      <c r="T70" s="685"/>
      <c r="U70" s="685"/>
      <c r="V70" s="685"/>
      <c r="W70" s="685"/>
      <c r="X70" s="685"/>
      <c r="Y70" s="685"/>
      <c r="Z70" s="685"/>
      <c r="AA70" s="685"/>
    </row>
    <row r="71">
      <c r="A71" s="682">
        <v>70.0</v>
      </c>
      <c r="B71" s="682"/>
      <c r="C71" s="683" t="s">
        <v>3745</v>
      </c>
      <c r="D71" s="683" t="s">
        <v>3747</v>
      </c>
      <c r="E71" s="684" t="s">
        <v>3658</v>
      </c>
      <c r="F71" s="685"/>
      <c r="G71" s="685"/>
      <c r="H71" s="685"/>
      <c r="I71" s="685"/>
      <c r="J71" s="685"/>
      <c r="K71" s="685"/>
      <c r="L71" s="685"/>
      <c r="M71" s="685"/>
      <c r="N71" s="685"/>
      <c r="O71" s="685"/>
      <c r="P71" s="685"/>
      <c r="Q71" s="685"/>
      <c r="R71" s="685"/>
      <c r="S71" s="685"/>
      <c r="T71" s="685"/>
      <c r="U71" s="685"/>
      <c r="V71" s="685"/>
      <c r="W71" s="685"/>
      <c r="X71" s="685"/>
      <c r="Y71" s="685"/>
      <c r="Z71" s="685"/>
      <c r="AA71" s="685"/>
    </row>
    <row r="72">
      <c r="A72" s="682">
        <v>71.0</v>
      </c>
      <c r="B72" s="682"/>
      <c r="C72" s="683" t="s">
        <v>3755</v>
      </c>
      <c r="D72" s="683" t="s">
        <v>3759</v>
      </c>
      <c r="E72" s="684" t="s">
        <v>3658</v>
      </c>
      <c r="F72" s="685"/>
      <c r="G72" s="685"/>
      <c r="H72" s="685"/>
      <c r="I72" s="685"/>
      <c r="J72" s="685"/>
      <c r="K72" s="685"/>
      <c r="L72" s="685"/>
      <c r="M72" s="685"/>
      <c r="N72" s="685"/>
      <c r="O72" s="685"/>
      <c r="P72" s="685"/>
      <c r="Q72" s="685"/>
      <c r="R72" s="685"/>
      <c r="S72" s="685"/>
      <c r="T72" s="685"/>
      <c r="U72" s="685"/>
      <c r="V72" s="685"/>
      <c r="W72" s="685"/>
      <c r="X72" s="685"/>
      <c r="Y72" s="685"/>
      <c r="Z72" s="685"/>
      <c r="AA72" s="685"/>
    </row>
    <row r="73">
      <c r="A73" s="682">
        <v>72.0</v>
      </c>
      <c r="B73" s="682"/>
      <c r="C73" s="683" t="s">
        <v>3767</v>
      </c>
      <c r="D73" s="683" t="s">
        <v>3770</v>
      </c>
      <c r="E73" s="684" t="s">
        <v>3658</v>
      </c>
      <c r="F73" s="685"/>
      <c r="G73" s="685"/>
      <c r="H73" s="685"/>
      <c r="I73" s="685"/>
      <c r="J73" s="685"/>
      <c r="K73" s="685"/>
      <c r="L73" s="685"/>
      <c r="M73" s="685"/>
      <c r="N73" s="685"/>
      <c r="O73" s="685"/>
      <c r="P73" s="685"/>
      <c r="Q73" s="685"/>
      <c r="R73" s="685"/>
      <c r="S73" s="685"/>
      <c r="T73" s="685"/>
      <c r="U73" s="685"/>
      <c r="V73" s="685"/>
      <c r="W73" s="685"/>
      <c r="X73" s="685"/>
      <c r="Y73" s="685"/>
      <c r="Z73" s="685"/>
      <c r="AA73" s="685"/>
    </row>
    <row r="74">
      <c r="A74" s="682">
        <v>73.0</v>
      </c>
      <c r="B74" s="685"/>
      <c r="C74" s="683" t="s">
        <v>3777</v>
      </c>
      <c r="D74" s="683" t="s">
        <v>3781</v>
      </c>
      <c r="E74" s="684" t="s">
        <v>3658</v>
      </c>
      <c r="F74" s="685"/>
      <c r="G74" s="685"/>
      <c r="H74" s="685"/>
      <c r="I74" s="685"/>
      <c r="J74" s="685"/>
      <c r="K74" s="685"/>
      <c r="L74" s="685"/>
      <c r="M74" s="685"/>
      <c r="N74" s="685"/>
      <c r="O74" s="685"/>
      <c r="P74" s="685"/>
      <c r="Q74" s="685"/>
      <c r="R74" s="685"/>
      <c r="S74" s="685"/>
      <c r="T74" s="685"/>
      <c r="U74" s="685"/>
      <c r="V74" s="685"/>
      <c r="W74" s="685"/>
      <c r="X74" s="685"/>
      <c r="Y74" s="685"/>
      <c r="Z74" s="685"/>
      <c r="AA74" s="685"/>
    </row>
    <row r="75">
      <c r="A75" s="682">
        <v>74.0</v>
      </c>
      <c r="B75" s="685"/>
      <c r="C75" s="683" t="s">
        <v>3788</v>
      </c>
      <c r="D75" s="683" t="s">
        <v>3791</v>
      </c>
      <c r="E75" s="684" t="s">
        <v>3658</v>
      </c>
      <c r="F75" s="685"/>
      <c r="G75" s="685"/>
      <c r="H75" s="685"/>
      <c r="I75" s="685"/>
      <c r="J75" s="685"/>
      <c r="K75" s="685"/>
      <c r="L75" s="685"/>
      <c r="M75" s="685"/>
      <c r="N75" s="685"/>
      <c r="O75" s="685"/>
      <c r="P75" s="685"/>
      <c r="Q75" s="685"/>
      <c r="R75" s="685"/>
      <c r="S75" s="685"/>
      <c r="T75" s="685"/>
      <c r="U75" s="685"/>
      <c r="V75" s="685"/>
      <c r="W75" s="685"/>
      <c r="X75" s="685"/>
      <c r="Y75" s="685"/>
      <c r="Z75" s="685"/>
      <c r="AA75" s="685"/>
    </row>
    <row r="76">
      <c r="A76" s="194"/>
      <c r="B76" s="350" t="s">
        <v>3796</v>
      </c>
      <c r="C76" s="194"/>
      <c r="D76" s="194"/>
      <c r="E76" s="194"/>
      <c r="F76" s="194"/>
      <c r="G76" s="194"/>
      <c r="H76" s="194"/>
    </row>
    <row r="77">
      <c r="A77" s="194"/>
      <c r="B77" s="350" t="s">
        <v>3799</v>
      </c>
      <c r="C77" s="194"/>
      <c r="D77" s="194"/>
      <c r="E77" s="194"/>
      <c r="F77" s="194"/>
      <c r="G77" s="194"/>
      <c r="H77" s="194"/>
    </row>
    <row r="78">
      <c r="A78" s="194"/>
      <c r="B78" s="194"/>
      <c r="C78" s="194"/>
      <c r="D78" s="194"/>
      <c r="E78" s="194"/>
      <c r="F78" s="194"/>
      <c r="G78" s="194"/>
      <c r="H78" s="194"/>
    </row>
    <row r="79">
      <c r="A79" s="194"/>
      <c r="B79" s="194"/>
      <c r="C79" s="194"/>
      <c r="D79" s="194"/>
      <c r="E79" s="194"/>
      <c r="F79" s="194"/>
      <c r="G79" s="194"/>
      <c r="H79" s="194"/>
    </row>
    <row r="80">
      <c r="A80" s="194"/>
      <c r="B80" s="194"/>
      <c r="C80" s="194"/>
      <c r="D80" s="194"/>
      <c r="E80" s="194"/>
      <c r="F80" s="194"/>
      <c r="G80" s="194"/>
      <c r="H80" s="194"/>
    </row>
    <row r="81">
      <c r="A81" s="194"/>
      <c r="B81" s="194"/>
      <c r="C81" s="194"/>
      <c r="D81" s="194"/>
      <c r="E81" s="194"/>
      <c r="F81" s="194"/>
      <c r="G81" s="194"/>
      <c r="H81" s="194"/>
    </row>
    <row r="82">
      <c r="A82" s="194"/>
      <c r="B82" s="194"/>
      <c r="C82" s="194"/>
      <c r="D82" s="194"/>
      <c r="E82" s="194"/>
      <c r="F82" s="194"/>
      <c r="G82" s="194"/>
      <c r="H82" s="194"/>
    </row>
    <row r="83">
      <c r="A83" s="194"/>
      <c r="B83" s="194"/>
      <c r="C83" s="194"/>
      <c r="D83" s="194"/>
      <c r="E83" s="194"/>
      <c r="F83" s="194"/>
      <c r="G83" s="194"/>
      <c r="H83" s="194"/>
    </row>
    <row r="84">
      <c r="A84" s="194"/>
      <c r="B84" s="194"/>
      <c r="C84" s="194"/>
      <c r="D84" s="194"/>
      <c r="E84" s="194"/>
      <c r="F84" s="194"/>
      <c r="G84" s="194"/>
      <c r="H84" s="194"/>
    </row>
    <row r="85">
      <c r="A85" s="194"/>
      <c r="B85" s="194"/>
      <c r="C85" s="194"/>
      <c r="D85" s="194"/>
      <c r="E85" s="194"/>
      <c r="F85" s="194"/>
      <c r="G85" s="194"/>
      <c r="H85" s="194"/>
    </row>
    <row r="86">
      <c r="A86" s="194"/>
      <c r="B86" s="194"/>
      <c r="C86" s="194"/>
      <c r="D86" s="194"/>
      <c r="E86" s="194"/>
      <c r="F86" s="194"/>
      <c r="G86" s="194"/>
      <c r="H86" s="194"/>
    </row>
    <row r="87">
      <c r="A87" s="194"/>
      <c r="B87" s="194"/>
      <c r="C87" s="194"/>
      <c r="D87" s="194"/>
      <c r="E87" s="194"/>
      <c r="F87" s="194"/>
      <c r="G87" s="194"/>
      <c r="H87" s="194"/>
    </row>
    <row r="88">
      <c r="A88" s="194"/>
      <c r="B88" s="194"/>
      <c r="C88" s="194"/>
      <c r="D88" s="194"/>
      <c r="E88" s="194"/>
      <c r="F88" s="194"/>
      <c r="G88" s="194"/>
      <c r="H88" s="194"/>
    </row>
    <row r="89">
      <c r="A89" s="194"/>
      <c r="B89" s="194"/>
      <c r="C89" s="194"/>
      <c r="D89" s="194"/>
      <c r="E89" s="194"/>
      <c r="F89" s="194"/>
      <c r="G89" s="194"/>
      <c r="H89" s="194"/>
    </row>
    <row r="90">
      <c r="A90" s="194"/>
      <c r="B90" s="194"/>
      <c r="C90" s="194"/>
      <c r="D90" s="194"/>
      <c r="E90" s="194"/>
      <c r="F90" s="194"/>
      <c r="G90" s="194"/>
      <c r="H90" s="194"/>
    </row>
    <row r="91">
      <c r="A91" s="194"/>
      <c r="B91" s="194"/>
      <c r="C91" s="194"/>
      <c r="D91" s="194"/>
      <c r="E91" s="194"/>
      <c r="F91" s="194"/>
      <c r="G91" s="194"/>
      <c r="H91" s="194"/>
    </row>
    <row r="92">
      <c r="A92" s="194"/>
      <c r="B92" s="194"/>
      <c r="C92" s="194"/>
      <c r="D92" s="194"/>
      <c r="E92" s="194"/>
      <c r="F92" s="194"/>
      <c r="G92" s="194"/>
      <c r="H92" s="194"/>
    </row>
    <row r="93">
      <c r="A93" s="194"/>
      <c r="B93" s="194"/>
      <c r="C93" s="194"/>
      <c r="D93" s="194"/>
      <c r="E93" s="194"/>
      <c r="F93" s="194"/>
      <c r="G93" s="194"/>
      <c r="H93" s="194"/>
    </row>
    <row r="94">
      <c r="A94" s="194"/>
      <c r="B94" s="194"/>
      <c r="C94" s="194"/>
      <c r="D94" s="194"/>
      <c r="E94" s="194"/>
      <c r="F94" s="194"/>
      <c r="G94" s="194"/>
      <c r="H94" s="194"/>
    </row>
    <row r="95">
      <c r="A95" s="194"/>
      <c r="B95" s="194"/>
      <c r="C95" s="194"/>
      <c r="D95" s="194"/>
      <c r="E95" s="194"/>
      <c r="F95" s="194"/>
      <c r="G95" s="194"/>
      <c r="H95" s="194"/>
    </row>
    <row r="96">
      <c r="A96" s="194"/>
      <c r="B96" s="194"/>
      <c r="C96" s="194"/>
      <c r="D96" s="194"/>
      <c r="E96" s="194"/>
      <c r="F96" s="194"/>
      <c r="G96" s="194"/>
      <c r="H96" s="194"/>
    </row>
    <row r="97">
      <c r="A97" s="194"/>
      <c r="B97" s="194"/>
      <c r="C97" s="194"/>
      <c r="D97" s="194"/>
      <c r="E97" s="194"/>
      <c r="F97" s="194"/>
      <c r="G97" s="194"/>
      <c r="H97" s="194"/>
    </row>
    <row r="98">
      <c r="A98" s="194"/>
      <c r="B98" s="194"/>
      <c r="C98" s="194"/>
      <c r="D98" s="194"/>
      <c r="E98" s="194"/>
      <c r="F98" s="194"/>
      <c r="G98" s="194"/>
      <c r="H98" s="194"/>
    </row>
    <row r="99">
      <c r="A99" s="194"/>
      <c r="B99" s="194"/>
      <c r="C99" s="194"/>
      <c r="D99" s="194"/>
      <c r="E99" s="194"/>
      <c r="F99" s="194"/>
      <c r="G99" s="194"/>
      <c r="H99" s="194"/>
    </row>
    <row r="100">
      <c r="A100" s="194"/>
      <c r="B100" s="194"/>
      <c r="C100" s="194"/>
      <c r="D100" s="194"/>
      <c r="E100" s="194"/>
      <c r="F100" s="194"/>
      <c r="G100" s="194"/>
      <c r="H100" s="194"/>
    </row>
    <row r="101">
      <c r="A101" s="194"/>
      <c r="B101" s="194"/>
      <c r="C101" s="194"/>
      <c r="D101" s="194"/>
      <c r="E101" s="194"/>
      <c r="F101" s="194"/>
      <c r="G101" s="194"/>
      <c r="H101" s="194"/>
    </row>
    <row r="102">
      <c r="A102" s="194"/>
      <c r="B102" s="194"/>
      <c r="C102" s="194"/>
      <c r="D102" s="194"/>
      <c r="E102" s="194"/>
      <c r="F102" s="194"/>
      <c r="G102" s="194"/>
      <c r="H102" s="194"/>
    </row>
    <row r="103">
      <c r="A103" s="194"/>
      <c r="B103" s="194"/>
      <c r="C103" s="194"/>
      <c r="D103" s="194"/>
      <c r="E103" s="194"/>
      <c r="F103" s="194"/>
      <c r="G103" s="194"/>
      <c r="H103" s="194"/>
    </row>
    <row r="104">
      <c r="A104" s="194"/>
      <c r="B104" s="194"/>
      <c r="C104" s="194"/>
      <c r="D104" s="194"/>
      <c r="E104" s="194"/>
      <c r="F104" s="194"/>
      <c r="G104" s="194"/>
      <c r="H104" s="194"/>
    </row>
    <row r="105">
      <c r="A105" s="194"/>
      <c r="B105" s="194"/>
      <c r="C105" s="194"/>
      <c r="D105" s="194"/>
      <c r="E105" s="194"/>
      <c r="F105" s="194"/>
      <c r="G105" s="194"/>
      <c r="H105" s="194"/>
    </row>
    <row r="106">
      <c r="A106" s="194"/>
      <c r="B106" s="194"/>
      <c r="C106" s="194"/>
      <c r="D106" s="194"/>
      <c r="E106" s="194"/>
      <c r="F106" s="194"/>
      <c r="G106" s="194"/>
      <c r="H106" s="194"/>
    </row>
    <row r="107">
      <c r="A107" s="194"/>
      <c r="B107" s="194"/>
      <c r="C107" s="194"/>
      <c r="D107" s="194"/>
      <c r="E107" s="194"/>
      <c r="F107" s="194"/>
      <c r="G107" s="194"/>
      <c r="H107" s="194"/>
    </row>
    <row r="108">
      <c r="A108" s="194"/>
      <c r="B108" s="194"/>
      <c r="C108" s="194"/>
      <c r="D108" s="194"/>
      <c r="E108" s="194"/>
      <c r="F108" s="194"/>
      <c r="G108" s="194"/>
      <c r="H108" s="194"/>
    </row>
    <row r="109">
      <c r="A109" s="194"/>
      <c r="B109" s="194"/>
      <c r="C109" s="194"/>
      <c r="D109" s="194"/>
      <c r="E109" s="194"/>
      <c r="F109" s="194"/>
      <c r="G109" s="194"/>
      <c r="H109" s="194"/>
    </row>
    <row r="110">
      <c r="A110" s="194"/>
      <c r="B110" s="194"/>
      <c r="C110" s="194"/>
      <c r="D110" s="194"/>
      <c r="E110" s="194"/>
      <c r="F110" s="194"/>
      <c r="G110" s="194"/>
      <c r="H110" s="194"/>
    </row>
    <row r="111">
      <c r="A111" s="194"/>
      <c r="B111" s="194"/>
      <c r="C111" s="194"/>
      <c r="D111" s="194"/>
      <c r="E111" s="194"/>
      <c r="F111" s="194"/>
      <c r="G111" s="194"/>
      <c r="H111" s="194"/>
    </row>
    <row r="112">
      <c r="A112" s="194"/>
      <c r="B112" s="194"/>
      <c r="C112" s="194"/>
      <c r="D112" s="194"/>
      <c r="E112" s="194"/>
      <c r="F112" s="194"/>
      <c r="G112" s="194"/>
      <c r="H112" s="194"/>
    </row>
    <row r="113">
      <c r="A113" s="194"/>
      <c r="B113" s="194"/>
      <c r="C113" s="194"/>
      <c r="D113" s="194"/>
      <c r="E113" s="194"/>
      <c r="F113" s="194"/>
      <c r="G113" s="194"/>
      <c r="H113" s="194"/>
    </row>
    <row r="114">
      <c r="A114" s="194"/>
      <c r="B114" s="194"/>
      <c r="C114" s="194"/>
      <c r="D114" s="194"/>
      <c r="E114" s="194"/>
      <c r="F114" s="194"/>
      <c r="G114" s="194"/>
      <c r="H114" s="194"/>
    </row>
    <row r="115">
      <c r="A115" s="194"/>
      <c r="B115" s="194"/>
      <c r="C115" s="194"/>
      <c r="D115" s="194"/>
      <c r="E115" s="194"/>
      <c r="F115" s="194"/>
      <c r="G115" s="194"/>
      <c r="H115" s="194"/>
    </row>
    <row r="116">
      <c r="A116" s="194"/>
      <c r="B116" s="194"/>
      <c r="C116" s="194"/>
      <c r="D116" s="194"/>
      <c r="E116" s="194"/>
      <c r="F116" s="194"/>
      <c r="G116" s="194"/>
      <c r="H116" s="194"/>
    </row>
    <row r="117">
      <c r="A117" s="194"/>
      <c r="B117" s="194"/>
      <c r="C117" s="194"/>
      <c r="D117" s="194"/>
      <c r="E117" s="194"/>
      <c r="F117" s="194"/>
      <c r="G117" s="194"/>
      <c r="H117" s="194"/>
    </row>
    <row r="118">
      <c r="A118" s="194"/>
      <c r="B118" s="194"/>
      <c r="C118" s="194"/>
      <c r="D118" s="194"/>
      <c r="E118" s="194"/>
      <c r="F118" s="194"/>
      <c r="G118" s="194"/>
      <c r="H118" s="194"/>
    </row>
    <row r="119">
      <c r="A119" s="194"/>
      <c r="B119" s="194"/>
      <c r="C119" s="194"/>
      <c r="D119" s="194"/>
      <c r="E119" s="194"/>
      <c r="F119" s="194"/>
      <c r="G119" s="194"/>
      <c r="H119" s="194"/>
    </row>
  </sheetData>
  <hyperlinks>
    <hyperlink r:id="rId1" ref="E2"/>
    <hyperlink r:id="rId2" ref="E3"/>
    <hyperlink r:id="rId3" ref="E4"/>
    <hyperlink r:id="rId4" ref="C5"/>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C30"/>
    <hyperlink r:id="rId31" ref="E30"/>
    <hyperlink r:id="rId32" ref="E31"/>
    <hyperlink r:id="rId33" ref="E32"/>
    <hyperlink r:id="rId34" ref="E33"/>
    <hyperlink r:id="rId35" ref="E34"/>
    <hyperlink r:id="rId36" ref="C36"/>
    <hyperlink r:id="rId37" ref="C37"/>
    <hyperlink r:id="rId38" ref="E38"/>
    <hyperlink r:id="rId39" ref="C39"/>
    <hyperlink r:id="rId40" ref="E40"/>
    <hyperlink r:id="rId41" ref="C41"/>
    <hyperlink r:id="rId42" ref="E41"/>
    <hyperlink r:id="rId43" ref="E42"/>
    <hyperlink r:id="rId44" ref="E43"/>
    <hyperlink r:id="rId45" ref="C44"/>
    <hyperlink r:id="rId46" ref="E44"/>
    <hyperlink r:id="rId47" ref="E45"/>
    <hyperlink r:id="rId48" ref="E46"/>
    <hyperlink r:id="rId49" ref="C47"/>
    <hyperlink r:id="rId50" ref="E47"/>
    <hyperlink r:id="rId51" ref="E48"/>
    <hyperlink r:id="rId52" ref="E49"/>
    <hyperlink r:id="rId53" ref="C50"/>
    <hyperlink r:id="rId54" ref="E50"/>
    <hyperlink r:id="rId55" ref="C51"/>
    <hyperlink r:id="rId56" ref="E52"/>
    <hyperlink r:id="rId57" ref="E53"/>
    <hyperlink r:id="rId58" ref="E54"/>
    <hyperlink r:id="rId59" ref="E55"/>
    <hyperlink r:id="rId60" ref="E56"/>
    <hyperlink r:id="rId61" ref="E57"/>
    <hyperlink r:id="rId62" ref="C61"/>
    <hyperlink r:id="rId63" ref="D61"/>
    <hyperlink r:id="rId64" ref="E61"/>
    <hyperlink r:id="rId65" ref="C62"/>
    <hyperlink r:id="rId66" ref="D62"/>
    <hyperlink r:id="rId67" ref="E62"/>
    <hyperlink r:id="rId68" ref="C63"/>
    <hyperlink r:id="rId69" ref="D63"/>
    <hyperlink r:id="rId70" ref="E63"/>
    <hyperlink r:id="rId71" ref="C64"/>
    <hyperlink r:id="rId72" ref="D64"/>
    <hyperlink r:id="rId73" ref="E64"/>
    <hyperlink r:id="rId74" ref="C65"/>
    <hyperlink r:id="rId75" ref="E65"/>
    <hyperlink r:id="rId76" ref="C66"/>
    <hyperlink r:id="rId77" ref="D66"/>
    <hyperlink r:id="rId78" ref="E66"/>
    <hyperlink r:id="rId79" ref="C67"/>
    <hyperlink r:id="rId80" ref="D67"/>
    <hyperlink r:id="rId81" ref="E67"/>
    <hyperlink r:id="rId82" ref="C68"/>
    <hyperlink r:id="rId83" ref="D68"/>
    <hyperlink r:id="rId84" ref="E68"/>
    <hyperlink r:id="rId85" ref="C69"/>
    <hyperlink r:id="rId86" ref="D69"/>
    <hyperlink r:id="rId87" ref="E69"/>
    <hyperlink r:id="rId88" ref="C70"/>
    <hyperlink r:id="rId89" ref="D70"/>
    <hyperlink r:id="rId90" ref="E70"/>
    <hyperlink r:id="rId91" ref="C71"/>
    <hyperlink r:id="rId92" ref="D71"/>
    <hyperlink r:id="rId93" ref="E71"/>
    <hyperlink r:id="rId94" ref="C72"/>
    <hyperlink r:id="rId95" ref="D72"/>
    <hyperlink r:id="rId96" ref="E72"/>
    <hyperlink r:id="rId97" ref="C73"/>
    <hyperlink r:id="rId98" ref="D73"/>
    <hyperlink r:id="rId99" ref="E73"/>
    <hyperlink r:id="rId100" ref="C74"/>
    <hyperlink r:id="rId101" ref="D74"/>
    <hyperlink r:id="rId102" ref="E74"/>
    <hyperlink r:id="rId103" ref="C75"/>
    <hyperlink r:id="rId104" ref="D75"/>
    <hyperlink r:id="rId105" ref="E75"/>
  </hyperlinks>
  <drawing r:id="rId10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5.38"/>
    <col customWidth="1" min="2" max="3" width="12.13"/>
    <col customWidth="1" min="4" max="4" width="39.25"/>
    <col customWidth="1" min="5" max="5" width="9.5"/>
    <col customWidth="1" min="6" max="6" width="12.25"/>
    <col customWidth="1" min="7" max="8" width="13.75"/>
    <col customWidth="1" min="11" max="11" width="14.38"/>
    <col customWidth="1" min="12" max="12" width="15.5"/>
  </cols>
  <sheetData>
    <row r="1">
      <c r="A1" s="617"/>
      <c r="B1" s="617"/>
      <c r="C1" s="617"/>
      <c r="D1" s="618" t="s">
        <v>3221</v>
      </c>
      <c r="M1" s="617"/>
      <c r="N1" s="617"/>
      <c r="O1" s="619"/>
      <c r="P1" s="123"/>
      <c r="Q1" s="123"/>
      <c r="R1" s="123"/>
      <c r="S1" s="123"/>
      <c r="T1" s="123"/>
      <c r="U1" s="123"/>
      <c r="V1" s="123"/>
      <c r="W1" s="123"/>
      <c r="X1" s="123"/>
      <c r="Y1" s="123"/>
      <c r="Z1" s="123"/>
      <c r="AA1" s="123"/>
      <c r="AB1" s="123"/>
      <c r="AC1" s="123"/>
      <c r="AD1" s="123"/>
      <c r="AE1" s="123"/>
    </row>
    <row r="2">
      <c r="A2" s="617"/>
      <c r="B2" s="617"/>
      <c r="C2" s="617"/>
      <c r="D2" s="618"/>
      <c r="E2" s="618"/>
      <c r="F2" s="618"/>
      <c r="G2" s="618"/>
      <c r="H2" s="618"/>
      <c r="I2" s="618"/>
      <c r="J2" s="618"/>
      <c r="K2" s="618"/>
      <c r="L2" s="618"/>
      <c r="M2" s="617"/>
      <c r="N2" s="617"/>
      <c r="O2" s="619"/>
      <c r="P2" s="123"/>
      <c r="Q2" s="123"/>
      <c r="R2" s="123"/>
      <c r="S2" s="123"/>
      <c r="T2" s="123"/>
      <c r="U2" s="123"/>
      <c r="V2" s="123"/>
      <c r="W2" s="123"/>
      <c r="X2" s="123"/>
      <c r="Y2" s="123"/>
      <c r="Z2" s="123"/>
      <c r="AA2" s="123"/>
      <c r="AB2" s="123"/>
      <c r="AC2" s="123"/>
      <c r="AD2" s="123"/>
      <c r="AE2" s="123"/>
    </row>
    <row r="3">
      <c r="A3" s="620"/>
      <c r="B3" s="620"/>
      <c r="C3" s="620"/>
      <c r="D3" s="620" t="s">
        <v>3239</v>
      </c>
      <c r="E3" s="620"/>
      <c r="F3" s="620"/>
      <c r="G3" s="620"/>
      <c r="H3" s="623">
        <f t="shared" ref="H3:K3" si="1">H6+H38</f>
        <v>9200000</v>
      </c>
      <c r="I3" s="620">
        <f t="shared" si="1"/>
        <v>107</v>
      </c>
      <c r="J3" s="620">
        <f t="shared" si="1"/>
        <v>40</v>
      </c>
      <c r="K3" s="620">
        <f t="shared" si="1"/>
        <v>63300</v>
      </c>
      <c r="L3" s="620"/>
      <c r="M3" s="620">
        <f t="shared" ref="M3:N3" si="2">M6+M38</f>
        <v>39</v>
      </c>
      <c r="N3" s="620">
        <f t="shared" si="2"/>
        <v>17</v>
      </c>
      <c r="O3" s="626">
        <f>N3/I3</f>
        <v>0.1588785047</v>
      </c>
      <c r="P3" s="627"/>
      <c r="Q3" s="627"/>
      <c r="R3" s="627"/>
      <c r="S3" s="627"/>
      <c r="T3" s="627"/>
      <c r="U3" s="627"/>
      <c r="V3" s="627"/>
      <c r="W3" s="627"/>
      <c r="X3" s="627"/>
      <c r="Y3" s="627"/>
      <c r="Z3" s="627"/>
      <c r="AA3" s="627"/>
      <c r="AB3" s="627"/>
      <c r="AC3" s="627"/>
      <c r="AD3" s="627"/>
      <c r="AE3" s="627"/>
    </row>
    <row r="4">
      <c r="A4" s="629" t="s">
        <v>0</v>
      </c>
      <c r="B4" s="629" t="s">
        <v>3267</v>
      </c>
      <c r="C4" s="629" t="s">
        <v>3268</v>
      </c>
      <c r="D4" s="629" t="s">
        <v>3269</v>
      </c>
      <c r="E4" s="629" t="s">
        <v>3270</v>
      </c>
      <c r="F4" s="629" t="s">
        <v>3271</v>
      </c>
      <c r="G4" s="629" t="s">
        <v>3272</v>
      </c>
      <c r="H4" s="629" t="s">
        <v>3273</v>
      </c>
      <c r="I4" s="629" t="s">
        <v>3274</v>
      </c>
      <c r="J4" s="629" t="s">
        <v>3275</v>
      </c>
      <c r="K4" s="629" t="s">
        <v>3276</v>
      </c>
      <c r="L4" s="629" t="s">
        <v>900</v>
      </c>
      <c r="M4" s="629" t="s">
        <v>3279</v>
      </c>
      <c r="N4" s="629" t="s">
        <v>40</v>
      </c>
      <c r="O4" s="630" t="s">
        <v>3283</v>
      </c>
      <c r="P4" s="123"/>
      <c r="Q4" s="123"/>
      <c r="R4" s="123"/>
      <c r="S4" s="123"/>
      <c r="T4" s="123"/>
      <c r="U4" s="123"/>
      <c r="V4" s="123"/>
      <c r="W4" s="123"/>
      <c r="X4" s="123"/>
      <c r="Y4" s="123"/>
      <c r="Z4" s="123"/>
      <c r="AA4" s="123"/>
      <c r="AB4" s="123"/>
      <c r="AC4" s="123"/>
      <c r="AD4" s="123"/>
      <c r="AE4" s="123"/>
    </row>
    <row r="5">
      <c r="A5" s="617"/>
      <c r="B5" s="617"/>
      <c r="C5" s="617"/>
      <c r="D5" s="617"/>
      <c r="E5" s="617"/>
      <c r="F5" s="617"/>
      <c r="G5" s="617"/>
      <c r="H5" s="617"/>
      <c r="I5" s="617"/>
      <c r="J5" s="617"/>
      <c r="K5" s="617"/>
      <c r="L5" s="617"/>
      <c r="M5" s="617"/>
      <c r="N5" s="617"/>
      <c r="O5" s="619"/>
      <c r="P5" s="146"/>
      <c r="Q5" s="146"/>
      <c r="R5" s="146"/>
      <c r="S5" s="146"/>
      <c r="T5" s="146"/>
      <c r="U5" s="146"/>
      <c r="V5" s="146"/>
      <c r="W5" s="146"/>
      <c r="X5" s="146"/>
      <c r="Y5" s="146"/>
      <c r="Z5" s="146"/>
      <c r="AA5" s="146"/>
      <c r="AB5" s="146"/>
      <c r="AC5" s="146"/>
      <c r="AD5" s="146"/>
      <c r="AE5" s="146"/>
    </row>
    <row r="6">
      <c r="A6" s="617"/>
      <c r="B6" s="617"/>
      <c r="C6" s="617"/>
      <c r="D6" s="617"/>
      <c r="E6" s="617"/>
      <c r="F6" s="617"/>
      <c r="G6" s="617"/>
      <c r="H6" s="623">
        <f t="shared" ref="H6:K6" si="3">SUM(H8:H35)</f>
        <v>6610000</v>
      </c>
      <c r="I6" s="620">
        <f t="shared" si="3"/>
        <v>76</v>
      </c>
      <c r="J6" s="620">
        <f t="shared" si="3"/>
        <v>35</v>
      </c>
      <c r="K6" s="620">
        <f t="shared" si="3"/>
        <v>32600</v>
      </c>
      <c r="L6" s="620"/>
      <c r="M6" s="620">
        <f>SUM(M8:M35)</f>
        <v>25</v>
      </c>
      <c r="N6" s="620">
        <f>SUM(N8:N35)+N41</f>
        <v>13</v>
      </c>
      <c r="O6" s="626">
        <f>N6/I6</f>
        <v>0.1710526316</v>
      </c>
      <c r="P6" s="146"/>
      <c r="Q6" s="146"/>
      <c r="R6" s="146"/>
      <c r="S6" s="146"/>
      <c r="T6" s="146"/>
      <c r="U6" s="146"/>
      <c r="V6" s="146"/>
      <c r="W6" s="146"/>
      <c r="X6" s="146"/>
      <c r="Y6" s="146"/>
      <c r="Z6" s="146"/>
      <c r="AA6" s="146"/>
      <c r="AB6" s="146"/>
      <c r="AC6" s="146"/>
      <c r="AD6" s="146"/>
      <c r="AE6" s="146"/>
    </row>
    <row r="7">
      <c r="A7" s="260" t="s">
        <v>0</v>
      </c>
      <c r="B7" s="260" t="s">
        <v>3267</v>
      </c>
      <c r="C7" s="260" t="s">
        <v>3268</v>
      </c>
      <c r="D7" s="260" t="s">
        <v>3269</v>
      </c>
      <c r="E7" s="260" t="s">
        <v>3270</v>
      </c>
      <c r="F7" s="260" t="s">
        <v>3271</v>
      </c>
      <c r="G7" s="260" t="s">
        <v>3272</v>
      </c>
      <c r="H7" s="260" t="s">
        <v>3273</v>
      </c>
      <c r="I7" s="260" t="s">
        <v>3274</v>
      </c>
      <c r="J7" s="260" t="s">
        <v>3275</v>
      </c>
      <c r="K7" s="260" t="s">
        <v>3276</v>
      </c>
      <c r="L7" s="260" t="s">
        <v>900</v>
      </c>
      <c r="M7" s="260" t="s">
        <v>3279</v>
      </c>
      <c r="N7" s="260" t="s">
        <v>40</v>
      </c>
      <c r="O7" s="631" t="s">
        <v>3283</v>
      </c>
      <c r="P7" s="146"/>
      <c r="Q7" s="146"/>
      <c r="R7" s="146"/>
      <c r="S7" s="146"/>
      <c r="T7" s="146"/>
      <c r="U7" s="146"/>
      <c r="V7" s="146"/>
      <c r="W7" s="146"/>
      <c r="X7" s="146"/>
      <c r="Y7" s="146"/>
      <c r="Z7" s="146"/>
      <c r="AA7" s="146"/>
      <c r="AB7" s="146"/>
      <c r="AC7" s="146"/>
      <c r="AD7" s="146"/>
      <c r="AE7" s="146"/>
    </row>
    <row r="8">
      <c r="A8" s="632">
        <v>1.0</v>
      </c>
      <c r="B8" s="633" t="s">
        <v>3320</v>
      </c>
      <c r="C8" s="634"/>
      <c r="D8" s="635" t="s">
        <v>3321</v>
      </c>
      <c r="E8" s="636" t="s">
        <v>3325</v>
      </c>
      <c r="F8" s="636" t="s">
        <v>3327</v>
      </c>
      <c r="G8" s="636">
        <v>7.0</v>
      </c>
      <c r="H8" s="637">
        <v>770000.0</v>
      </c>
      <c r="I8" s="636">
        <v>5.0</v>
      </c>
      <c r="J8" s="636">
        <v>2.0</v>
      </c>
      <c r="K8" s="636">
        <v>2000.0</v>
      </c>
      <c r="L8" s="636" t="s">
        <v>3329</v>
      </c>
      <c r="M8" s="636"/>
      <c r="N8" s="636"/>
      <c r="O8" s="638"/>
      <c r="P8" s="146"/>
      <c r="Q8" s="146"/>
      <c r="R8" s="146"/>
      <c r="S8" s="146"/>
      <c r="T8" s="146"/>
      <c r="U8" s="146"/>
      <c r="V8" s="146"/>
      <c r="W8" s="146"/>
      <c r="X8" s="146"/>
      <c r="Y8" s="146"/>
      <c r="Z8" s="146"/>
      <c r="AA8" s="146"/>
      <c r="AB8" s="146"/>
      <c r="AC8" s="146"/>
      <c r="AD8" s="146"/>
      <c r="AE8" s="146"/>
    </row>
    <row r="9">
      <c r="A9" s="632">
        <v>2.0</v>
      </c>
      <c r="B9" s="20"/>
      <c r="C9" s="20"/>
      <c r="D9" s="635" t="s">
        <v>3333</v>
      </c>
      <c r="E9" s="636" t="s">
        <v>3334</v>
      </c>
      <c r="F9" s="640">
        <v>45602.0</v>
      </c>
      <c r="G9" s="641"/>
      <c r="H9" s="636"/>
      <c r="I9" s="636">
        <v>1.0</v>
      </c>
      <c r="J9" s="641"/>
      <c r="K9" s="636">
        <v>200.0</v>
      </c>
      <c r="L9" s="641"/>
      <c r="M9" s="641"/>
      <c r="N9" s="641"/>
      <c r="O9" s="638"/>
      <c r="P9" s="146"/>
      <c r="Q9" s="146"/>
      <c r="R9" s="146"/>
      <c r="S9" s="146"/>
      <c r="T9" s="146"/>
      <c r="U9" s="146"/>
      <c r="V9" s="146"/>
      <c r="W9" s="146"/>
      <c r="X9" s="146"/>
      <c r="Y9" s="146"/>
      <c r="Z9" s="146"/>
      <c r="AA9" s="146"/>
      <c r="AB9" s="146"/>
      <c r="AC9" s="146"/>
      <c r="AD9" s="146"/>
      <c r="AE9" s="146"/>
    </row>
    <row r="10">
      <c r="A10" s="632">
        <v>3.0</v>
      </c>
      <c r="B10" s="20"/>
      <c r="C10" s="20"/>
      <c r="D10" s="635" t="s">
        <v>3341</v>
      </c>
      <c r="E10" s="636" t="s">
        <v>3334</v>
      </c>
      <c r="F10" s="642">
        <v>45603.0</v>
      </c>
      <c r="G10" s="641"/>
      <c r="H10" s="641"/>
      <c r="I10" s="641"/>
      <c r="J10" s="641"/>
      <c r="K10" s="636">
        <v>100.0</v>
      </c>
      <c r="L10" s="641"/>
      <c r="M10" s="641"/>
      <c r="N10" s="641"/>
      <c r="O10" s="638"/>
      <c r="P10" s="146"/>
      <c r="Q10" s="146"/>
      <c r="R10" s="146"/>
      <c r="S10" s="146"/>
      <c r="T10" s="146"/>
      <c r="U10" s="146"/>
      <c r="V10" s="146"/>
      <c r="W10" s="146"/>
      <c r="X10" s="146"/>
      <c r="Y10" s="146"/>
      <c r="Z10" s="146"/>
      <c r="AA10" s="146"/>
      <c r="AB10" s="146"/>
      <c r="AC10" s="146"/>
      <c r="AD10" s="146"/>
      <c r="AE10" s="146"/>
    </row>
    <row r="11">
      <c r="A11" s="632">
        <v>4.0</v>
      </c>
      <c r="B11" s="20"/>
      <c r="C11" s="20"/>
      <c r="D11" s="635" t="s">
        <v>3348</v>
      </c>
      <c r="E11" s="636" t="s">
        <v>3334</v>
      </c>
      <c r="F11" s="636" t="s">
        <v>3349</v>
      </c>
      <c r="G11" s="636">
        <v>7.0</v>
      </c>
      <c r="H11" s="637">
        <v>770000.0</v>
      </c>
      <c r="I11" s="636">
        <v>5.0</v>
      </c>
      <c r="J11" s="636">
        <v>2.0</v>
      </c>
      <c r="K11" s="636">
        <v>2000.0</v>
      </c>
      <c r="L11" s="636" t="s">
        <v>3329</v>
      </c>
      <c r="M11" s="636"/>
      <c r="N11" s="636"/>
      <c r="O11" s="638"/>
      <c r="P11" s="146"/>
      <c r="Q11" s="146"/>
      <c r="R11" s="146"/>
      <c r="S11" s="146"/>
      <c r="T11" s="146"/>
      <c r="U11" s="146"/>
      <c r="V11" s="146"/>
      <c r="W11" s="146"/>
      <c r="X11" s="146"/>
      <c r="Y11" s="146"/>
      <c r="Z11" s="146"/>
      <c r="AA11" s="146"/>
      <c r="AB11" s="146"/>
      <c r="AC11" s="146"/>
      <c r="AD11" s="146"/>
      <c r="AE11" s="146"/>
    </row>
    <row r="12">
      <c r="A12" s="632">
        <v>5.0</v>
      </c>
      <c r="B12" s="24"/>
      <c r="C12" s="24"/>
      <c r="D12" s="635" t="s">
        <v>3352</v>
      </c>
      <c r="E12" s="636" t="s">
        <v>3334</v>
      </c>
      <c r="F12" s="642">
        <v>45604.0</v>
      </c>
      <c r="G12" s="641"/>
      <c r="H12" s="641"/>
      <c r="I12" s="641"/>
      <c r="J12" s="641"/>
      <c r="K12" s="636">
        <v>100.0</v>
      </c>
      <c r="L12" s="641"/>
      <c r="M12" s="641"/>
      <c r="N12" s="641"/>
      <c r="O12" s="638"/>
      <c r="P12" s="146"/>
      <c r="Q12" s="146"/>
      <c r="R12" s="146"/>
      <c r="S12" s="146"/>
      <c r="T12" s="146"/>
      <c r="U12" s="146"/>
      <c r="V12" s="146"/>
      <c r="W12" s="146"/>
      <c r="X12" s="146"/>
      <c r="Y12" s="146"/>
      <c r="Z12" s="146"/>
      <c r="AA12" s="146"/>
      <c r="AB12" s="146"/>
      <c r="AC12" s="146"/>
      <c r="AD12" s="146"/>
      <c r="AE12" s="146"/>
    </row>
    <row r="13">
      <c r="A13" s="632">
        <v>7.0</v>
      </c>
      <c r="B13" s="633" t="s">
        <v>3357</v>
      </c>
      <c r="C13" s="643" t="s">
        <v>3358</v>
      </c>
      <c r="D13" s="635" t="s">
        <v>3360</v>
      </c>
      <c r="E13" s="636" t="s">
        <v>3334</v>
      </c>
      <c r="F13" s="642">
        <v>45607.0</v>
      </c>
      <c r="G13" s="641"/>
      <c r="H13" s="641"/>
      <c r="I13" s="641"/>
      <c r="J13" s="641"/>
      <c r="K13" s="636">
        <v>100.0</v>
      </c>
      <c r="L13" s="641"/>
      <c r="M13" s="641"/>
      <c r="N13" s="641"/>
      <c r="O13" s="638"/>
      <c r="P13" s="146"/>
      <c r="Q13" s="146"/>
      <c r="R13" s="146"/>
      <c r="S13" s="146"/>
      <c r="T13" s="146"/>
      <c r="U13" s="146"/>
      <c r="V13" s="146"/>
      <c r="W13" s="146"/>
      <c r="X13" s="146"/>
      <c r="Y13" s="146"/>
      <c r="Z13" s="146"/>
      <c r="AA13" s="146"/>
      <c r="AB13" s="146"/>
      <c r="AC13" s="146"/>
      <c r="AD13" s="146"/>
      <c r="AE13" s="146"/>
    </row>
    <row r="14">
      <c r="A14" s="632">
        <v>8.0</v>
      </c>
      <c r="B14" s="20"/>
      <c r="C14" s="20"/>
      <c r="D14" s="635" t="s">
        <v>3366</v>
      </c>
      <c r="E14" s="636" t="s">
        <v>3334</v>
      </c>
      <c r="F14" s="642">
        <v>45608.0</v>
      </c>
      <c r="G14" s="641"/>
      <c r="H14" s="636"/>
      <c r="I14" s="641"/>
      <c r="J14" s="641"/>
      <c r="K14" s="636">
        <v>100.0</v>
      </c>
      <c r="L14" s="641"/>
      <c r="M14" s="641"/>
      <c r="N14" s="641"/>
      <c r="O14" s="638"/>
      <c r="P14" s="146"/>
      <c r="Q14" s="146"/>
      <c r="R14" s="146"/>
      <c r="S14" s="146"/>
      <c r="T14" s="146"/>
      <c r="U14" s="146"/>
      <c r="V14" s="146"/>
      <c r="W14" s="146"/>
      <c r="X14" s="146"/>
      <c r="Y14" s="146"/>
      <c r="Z14" s="146"/>
      <c r="AA14" s="146"/>
      <c r="AB14" s="146"/>
      <c r="AC14" s="146"/>
      <c r="AD14" s="146"/>
      <c r="AE14" s="146"/>
    </row>
    <row r="15">
      <c r="A15" s="632">
        <v>9.0</v>
      </c>
      <c r="B15" s="20"/>
      <c r="C15" s="20"/>
      <c r="D15" s="644" t="s">
        <v>3367</v>
      </c>
      <c r="E15" s="636" t="s">
        <v>3334</v>
      </c>
      <c r="F15" s="642">
        <v>45609.0</v>
      </c>
      <c r="G15" s="641"/>
      <c r="H15" s="641"/>
      <c r="I15" s="641"/>
      <c r="J15" s="641"/>
      <c r="K15" s="636">
        <v>100.0</v>
      </c>
      <c r="L15" s="641"/>
      <c r="M15" s="641"/>
      <c r="N15" s="641"/>
      <c r="O15" s="638"/>
      <c r="P15" s="146"/>
      <c r="Q15" s="146"/>
      <c r="R15" s="146"/>
      <c r="S15" s="146"/>
      <c r="T15" s="146"/>
      <c r="U15" s="146"/>
      <c r="V15" s="146"/>
      <c r="W15" s="146"/>
      <c r="X15" s="146"/>
      <c r="Y15" s="146"/>
      <c r="Z15" s="146"/>
      <c r="AA15" s="146"/>
      <c r="AB15" s="146"/>
      <c r="AC15" s="146"/>
      <c r="AD15" s="146"/>
      <c r="AE15" s="146"/>
    </row>
    <row r="16">
      <c r="A16" s="632">
        <v>10.0</v>
      </c>
      <c r="B16" s="20"/>
      <c r="C16" s="20"/>
      <c r="D16" s="635" t="s">
        <v>3371</v>
      </c>
      <c r="E16" s="636" t="s">
        <v>3334</v>
      </c>
      <c r="F16" s="636" t="s">
        <v>3373</v>
      </c>
      <c r="G16" s="636">
        <v>4.0</v>
      </c>
      <c r="H16" s="637">
        <v>440000.0</v>
      </c>
      <c r="I16" s="636">
        <v>2.0</v>
      </c>
      <c r="J16" s="636">
        <v>1.0</v>
      </c>
      <c r="K16" s="636">
        <v>4000.0</v>
      </c>
      <c r="L16" s="636" t="s">
        <v>3376</v>
      </c>
      <c r="M16" s="636"/>
      <c r="N16" s="636"/>
      <c r="O16" s="645"/>
      <c r="P16" s="146"/>
      <c r="Q16" s="146"/>
      <c r="R16" s="146"/>
      <c r="S16" s="146"/>
      <c r="T16" s="146"/>
      <c r="U16" s="146"/>
      <c r="V16" s="146"/>
      <c r="W16" s="146"/>
      <c r="X16" s="146"/>
      <c r="Y16" s="146"/>
      <c r="Z16" s="146"/>
      <c r="AA16" s="146"/>
      <c r="AB16" s="146"/>
      <c r="AC16" s="146"/>
      <c r="AD16" s="146"/>
      <c r="AE16" s="146"/>
    </row>
    <row r="17">
      <c r="A17" s="632">
        <v>11.0</v>
      </c>
      <c r="B17" s="20"/>
      <c r="C17" s="20"/>
      <c r="D17" s="635" t="s">
        <v>3379</v>
      </c>
      <c r="E17" s="636" t="s">
        <v>3325</v>
      </c>
      <c r="F17" s="642">
        <v>45611.0</v>
      </c>
      <c r="G17" s="641"/>
      <c r="H17" s="641"/>
      <c r="I17" s="636">
        <v>1.0</v>
      </c>
      <c r="J17" s="641"/>
      <c r="K17" s="636">
        <v>300.0</v>
      </c>
      <c r="L17" s="641"/>
      <c r="M17" s="641"/>
      <c r="N17" s="641"/>
      <c r="O17" s="638"/>
      <c r="P17" s="146"/>
      <c r="Q17" s="146"/>
      <c r="R17" s="146"/>
      <c r="S17" s="146"/>
      <c r="T17" s="146"/>
      <c r="U17" s="146"/>
      <c r="V17" s="146"/>
      <c r="W17" s="146"/>
      <c r="X17" s="146"/>
      <c r="Y17" s="146"/>
      <c r="Z17" s="146"/>
      <c r="AA17" s="146"/>
      <c r="AB17" s="146"/>
      <c r="AC17" s="146"/>
      <c r="AD17" s="146"/>
      <c r="AE17" s="146"/>
    </row>
    <row r="18">
      <c r="A18" s="632">
        <v>12.0</v>
      </c>
      <c r="B18" s="20"/>
      <c r="C18" s="20"/>
      <c r="D18" s="635" t="s">
        <v>3382</v>
      </c>
      <c r="E18" s="636" t="s">
        <v>3325</v>
      </c>
      <c r="F18" s="636" t="s">
        <v>3384</v>
      </c>
      <c r="G18" s="636">
        <v>4.0</v>
      </c>
      <c r="H18" s="637">
        <v>440000.0</v>
      </c>
      <c r="I18" s="636">
        <v>5.0</v>
      </c>
      <c r="J18" s="636">
        <v>2.0</v>
      </c>
      <c r="K18" s="636">
        <v>2000.0</v>
      </c>
      <c r="L18" s="636" t="s">
        <v>3329</v>
      </c>
      <c r="M18" s="636">
        <v>2.0</v>
      </c>
      <c r="N18" s="636">
        <v>1.0</v>
      </c>
      <c r="O18" s="638">
        <f>N18/I18</f>
        <v>0.2</v>
      </c>
      <c r="P18" s="146"/>
      <c r="Q18" s="146"/>
      <c r="R18" s="146"/>
      <c r="S18" s="146"/>
      <c r="T18" s="146"/>
      <c r="U18" s="146"/>
      <c r="V18" s="146"/>
      <c r="W18" s="146"/>
      <c r="X18" s="146"/>
      <c r="Y18" s="146"/>
      <c r="Z18" s="146"/>
      <c r="AA18" s="146"/>
      <c r="AB18" s="146"/>
      <c r="AC18" s="146"/>
      <c r="AD18" s="146"/>
      <c r="AE18" s="146"/>
    </row>
    <row r="19">
      <c r="A19" s="632">
        <v>13.0</v>
      </c>
      <c r="B19" s="24"/>
      <c r="C19" s="24"/>
      <c r="D19" s="635" t="s">
        <v>3392</v>
      </c>
      <c r="E19" s="636" t="s">
        <v>3334</v>
      </c>
      <c r="F19" s="642">
        <v>45613.0</v>
      </c>
      <c r="G19" s="641"/>
      <c r="H19" s="641"/>
      <c r="I19" s="641"/>
      <c r="J19" s="641"/>
      <c r="K19" s="636">
        <v>100.0</v>
      </c>
      <c r="L19" s="641"/>
      <c r="M19" s="641"/>
      <c r="N19" s="641"/>
      <c r="O19" s="638"/>
      <c r="P19" s="146"/>
      <c r="Q19" s="146"/>
      <c r="R19" s="146"/>
      <c r="S19" s="146"/>
      <c r="T19" s="146"/>
      <c r="U19" s="146"/>
      <c r="V19" s="146"/>
      <c r="W19" s="146"/>
      <c r="X19" s="146"/>
      <c r="Y19" s="146"/>
      <c r="Z19" s="146"/>
      <c r="AA19" s="146"/>
      <c r="AB19" s="146"/>
      <c r="AC19" s="146"/>
      <c r="AD19" s="146"/>
      <c r="AE19" s="146"/>
    </row>
    <row r="20">
      <c r="A20" s="632">
        <v>14.0</v>
      </c>
      <c r="B20" s="647" t="s">
        <v>3394</v>
      </c>
      <c r="C20" s="643" t="s">
        <v>3396</v>
      </c>
      <c r="D20" s="635" t="s">
        <v>3397</v>
      </c>
      <c r="E20" s="636" t="s">
        <v>3334</v>
      </c>
      <c r="F20" s="636" t="s">
        <v>3398</v>
      </c>
      <c r="G20" s="636">
        <v>15.0</v>
      </c>
      <c r="H20" s="637">
        <v>1650000.0</v>
      </c>
      <c r="I20" s="636">
        <v>20.0</v>
      </c>
      <c r="J20" s="636">
        <v>12.0</v>
      </c>
      <c r="K20" s="636">
        <v>6000.0</v>
      </c>
      <c r="L20" s="636" t="s">
        <v>3329</v>
      </c>
      <c r="M20" s="636">
        <v>7.0</v>
      </c>
      <c r="N20" s="636">
        <v>3.0</v>
      </c>
      <c r="O20" s="638">
        <f>N20/I20</f>
        <v>0.15</v>
      </c>
      <c r="P20" s="146"/>
      <c r="Q20" s="146"/>
      <c r="R20" s="146"/>
      <c r="S20" s="146"/>
      <c r="T20" s="146"/>
      <c r="U20" s="146"/>
      <c r="V20" s="146"/>
      <c r="W20" s="146"/>
      <c r="X20" s="146"/>
      <c r="Y20" s="146"/>
      <c r="Z20" s="146"/>
      <c r="AA20" s="146"/>
      <c r="AB20" s="146"/>
      <c r="AC20" s="146"/>
      <c r="AD20" s="146"/>
      <c r="AE20" s="146"/>
    </row>
    <row r="21">
      <c r="A21" s="632">
        <v>15.0</v>
      </c>
      <c r="B21" s="20"/>
      <c r="C21" s="20"/>
      <c r="D21" s="635" t="s">
        <v>3405</v>
      </c>
      <c r="E21" s="636" t="s">
        <v>3334</v>
      </c>
      <c r="F21" s="642">
        <v>45615.0</v>
      </c>
      <c r="G21" s="641"/>
      <c r="H21" s="641"/>
      <c r="I21" s="641"/>
      <c r="J21" s="641"/>
      <c r="K21" s="636">
        <v>100.0</v>
      </c>
      <c r="L21" s="641"/>
      <c r="M21" s="641"/>
      <c r="N21" s="641"/>
      <c r="O21" s="638"/>
      <c r="P21" s="146"/>
      <c r="Q21" s="146"/>
      <c r="R21" s="146"/>
      <c r="S21" s="146"/>
      <c r="T21" s="146"/>
      <c r="U21" s="146"/>
      <c r="V21" s="146"/>
      <c r="W21" s="146"/>
      <c r="X21" s="146"/>
      <c r="Y21" s="146"/>
      <c r="Z21" s="146"/>
      <c r="AA21" s="146"/>
      <c r="AB21" s="146"/>
      <c r="AC21" s="146"/>
      <c r="AD21" s="146"/>
      <c r="AE21" s="146"/>
    </row>
    <row r="22">
      <c r="A22" s="632">
        <v>16.0</v>
      </c>
      <c r="B22" s="20"/>
      <c r="C22" s="20"/>
      <c r="D22" s="635" t="s">
        <v>3407</v>
      </c>
      <c r="E22" s="636" t="s">
        <v>3334</v>
      </c>
      <c r="F22" s="642">
        <v>45616.0</v>
      </c>
      <c r="G22" s="641"/>
      <c r="H22" s="641"/>
      <c r="I22" s="641"/>
      <c r="J22" s="641"/>
      <c r="K22" s="636">
        <v>300.0</v>
      </c>
      <c r="L22" s="641"/>
      <c r="M22" s="641"/>
      <c r="N22" s="641"/>
      <c r="O22" s="638"/>
      <c r="P22" s="146"/>
      <c r="Q22" s="146"/>
      <c r="R22" s="146"/>
      <c r="S22" s="146"/>
      <c r="T22" s="146"/>
      <c r="U22" s="146"/>
      <c r="V22" s="146"/>
      <c r="W22" s="146"/>
      <c r="X22" s="146"/>
      <c r="Y22" s="146"/>
      <c r="Z22" s="146"/>
      <c r="AA22" s="146"/>
      <c r="AB22" s="146"/>
      <c r="AC22" s="146"/>
      <c r="AD22" s="146"/>
      <c r="AE22" s="146"/>
    </row>
    <row r="23">
      <c r="A23" s="632">
        <v>17.0</v>
      </c>
      <c r="B23" s="20"/>
      <c r="C23" s="20"/>
      <c r="D23" s="635" t="s">
        <v>3410</v>
      </c>
      <c r="E23" s="636" t="s">
        <v>3334</v>
      </c>
      <c r="F23" s="642">
        <v>45617.0</v>
      </c>
      <c r="G23" s="641"/>
      <c r="H23" s="641"/>
      <c r="I23" s="636">
        <v>1.0</v>
      </c>
      <c r="J23" s="641"/>
      <c r="K23" s="636">
        <v>100.0</v>
      </c>
      <c r="L23" s="641"/>
      <c r="M23" s="641"/>
      <c r="N23" s="641"/>
      <c r="O23" s="638"/>
      <c r="P23" s="146"/>
      <c r="Q23" s="146"/>
      <c r="R23" s="146"/>
      <c r="S23" s="146"/>
      <c r="T23" s="146"/>
      <c r="U23" s="146"/>
      <c r="V23" s="146"/>
      <c r="W23" s="146"/>
      <c r="X23" s="146"/>
      <c r="Y23" s="146"/>
      <c r="Z23" s="146"/>
      <c r="AA23" s="146"/>
      <c r="AB23" s="146"/>
      <c r="AC23" s="146"/>
      <c r="AD23" s="146"/>
      <c r="AE23" s="146"/>
    </row>
    <row r="24">
      <c r="A24" s="632">
        <v>18.0</v>
      </c>
      <c r="B24" s="20"/>
      <c r="C24" s="20"/>
      <c r="D24" s="635" t="s">
        <v>3412</v>
      </c>
      <c r="E24" s="636" t="s">
        <v>3334</v>
      </c>
      <c r="F24" s="642">
        <v>45618.0</v>
      </c>
      <c r="G24" s="641"/>
      <c r="H24" s="641"/>
      <c r="I24" s="641"/>
      <c r="J24" s="641"/>
      <c r="K24" s="636">
        <v>100.0</v>
      </c>
      <c r="L24" s="641"/>
      <c r="M24" s="641"/>
      <c r="N24" s="641"/>
      <c r="O24" s="638"/>
      <c r="P24" s="146"/>
      <c r="Q24" s="146"/>
      <c r="R24" s="146"/>
      <c r="S24" s="146"/>
      <c r="T24" s="146"/>
      <c r="U24" s="146"/>
      <c r="V24" s="146"/>
      <c r="W24" s="146"/>
      <c r="X24" s="146"/>
      <c r="Y24" s="146"/>
      <c r="Z24" s="146"/>
      <c r="AA24" s="146"/>
      <c r="AB24" s="146"/>
      <c r="AC24" s="146"/>
      <c r="AD24" s="146"/>
      <c r="AE24" s="146"/>
    </row>
    <row r="25">
      <c r="A25" s="632">
        <v>19.0</v>
      </c>
      <c r="B25" s="20"/>
      <c r="C25" s="20"/>
      <c r="D25" s="635" t="s">
        <v>3413</v>
      </c>
      <c r="E25" s="636" t="s">
        <v>3334</v>
      </c>
      <c r="F25" s="636" t="s">
        <v>3414</v>
      </c>
      <c r="G25" s="636">
        <v>4.0</v>
      </c>
      <c r="H25" s="637">
        <v>440000.0</v>
      </c>
      <c r="I25" s="636">
        <v>5.0</v>
      </c>
      <c r="J25" s="636">
        <v>2.0</v>
      </c>
      <c r="K25" s="636">
        <v>2000.0</v>
      </c>
      <c r="L25" s="636" t="s">
        <v>3329</v>
      </c>
      <c r="M25" s="636">
        <v>2.0</v>
      </c>
      <c r="N25" s="636">
        <v>1.0</v>
      </c>
      <c r="O25" s="638">
        <f>N25/I25</f>
        <v>0.2</v>
      </c>
      <c r="P25" s="146"/>
      <c r="Q25" s="146"/>
      <c r="R25" s="146"/>
      <c r="S25" s="146"/>
      <c r="T25" s="146"/>
      <c r="U25" s="146"/>
      <c r="V25" s="146"/>
      <c r="W25" s="146"/>
      <c r="X25" s="146"/>
      <c r="Y25" s="146"/>
      <c r="Z25" s="146"/>
      <c r="AA25" s="146"/>
      <c r="AB25" s="146"/>
      <c r="AC25" s="146"/>
      <c r="AD25" s="146"/>
      <c r="AE25" s="146"/>
    </row>
    <row r="26">
      <c r="A26" s="632">
        <v>20.0</v>
      </c>
      <c r="B26" s="647" t="s">
        <v>3421</v>
      </c>
      <c r="C26" s="643" t="s">
        <v>3422</v>
      </c>
      <c r="D26" s="635" t="s">
        <v>3425</v>
      </c>
      <c r="E26" s="636" t="s">
        <v>3325</v>
      </c>
      <c r="F26" s="642">
        <v>45621.0</v>
      </c>
      <c r="G26" s="641"/>
      <c r="H26" s="641"/>
      <c r="I26" s="641"/>
      <c r="J26" s="641"/>
      <c r="K26" s="636">
        <v>200.0</v>
      </c>
      <c r="L26" s="641"/>
      <c r="M26" s="641"/>
      <c r="N26" s="641"/>
      <c r="O26" s="638"/>
      <c r="P26" s="146"/>
      <c r="Q26" s="146"/>
      <c r="R26" s="146"/>
      <c r="S26" s="146"/>
      <c r="T26" s="146"/>
      <c r="U26" s="146"/>
      <c r="V26" s="146"/>
      <c r="W26" s="146"/>
      <c r="X26" s="146"/>
      <c r="Y26" s="146"/>
      <c r="Z26" s="146"/>
      <c r="AA26" s="146"/>
      <c r="AB26" s="146"/>
      <c r="AC26" s="146"/>
      <c r="AD26" s="146"/>
      <c r="AE26" s="146"/>
    </row>
    <row r="27">
      <c r="A27" s="632">
        <v>21.0</v>
      </c>
      <c r="B27" s="20"/>
      <c r="C27" s="20"/>
      <c r="D27" s="635" t="s">
        <v>3429</v>
      </c>
      <c r="E27" s="636" t="s">
        <v>3334</v>
      </c>
      <c r="F27" s="642">
        <v>45621.0</v>
      </c>
      <c r="G27" s="641"/>
      <c r="H27" s="641"/>
      <c r="I27" s="636">
        <v>1.0</v>
      </c>
      <c r="J27" s="641"/>
      <c r="K27" s="636">
        <v>100.0</v>
      </c>
      <c r="L27" s="641"/>
      <c r="M27" s="641"/>
      <c r="N27" s="641"/>
      <c r="O27" s="638"/>
      <c r="P27" s="146"/>
      <c r="Q27" s="146"/>
      <c r="R27" s="146"/>
      <c r="S27" s="146"/>
      <c r="T27" s="146"/>
      <c r="U27" s="146"/>
      <c r="V27" s="146"/>
      <c r="W27" s="146"/>
      <c r="X27" s="146"/>
      <c r="Y27" s="146"/>
      <c r="Z27" s="146"/>
      <c r="AA27" s="146"/>
      <c r="AB27" s="146"/>
      <c r="AC27" s="146"/>
      <c r="AD27" s="146"/>
      <c r="AE27" s="146"/>
    </row>
    <row r="28">
      <c r="A28" s="632">
        <v>22.0</v>
      </c>
      <c r="B28" s="20"/>
      <c r="C28" s="20"/>
      <c r="D28" s="635" t="s">
        <v>3430</v>
      </c>
      <c r="E28" s="636" t="s">
        <v>3334</v>
      </c>
      <c r="F28" s="636" t="s">
        <v>3431</v>
      </c>
      <c r="G28" s="636">
        <v>7.0</v>
      </c>
      <c r="H28" s="637">
        <v>1050000.0</v>
      </c>
      <c r="I28" s="636">
        <v>15.0</v>
      </c>
      <c r="J28" s="636">
        <v>7.0</v>
      </c>
      <c r="K28" s="636">
        <v>6000.0</v>
      </c>
      <c r="L28" s="636" t="s">
        <v>3329</v>
      </c>
      <c r="M28" s="636">
        <v>7.0</v>
      </c>
      <c r="N28" s="636">
        <v>5.0</v>
      </c>
      <c r="O28" s="638">
        <f>N28/I28</f>
        <v>0.3333333333</v>
      </c>
      <c r="P28" s="146"/>
      <c r="Q28" s="146"/>
      <c r="R28" s="146"/>
      <c r="S28" s="146"/>
      <c r="T28" s="146"/>
      <c r="U28" s="146"/>
      <c r="V28" s="146"/>
      <c r="W28" s="146"/>
      <c r="X28" s="146"/>
      <c r="Y28" s="146"/>
      <c r="Z28" s="146"/>
      <c r="AA28" s="146"/>
      <c r="AB28" s="146"/>
      <c r="AC28" s="146"/>
      <c r="AD28" s="146"/>
      <c r="AE28" s="146"/>
    </row>
    <row r="29">
      <c r="A29" s="632">
        <v>23.0</v>
      </c>
      <c r="B29" s="20"/>
      <c r="C29" s="20"/>
      <c r="D29" s="635" t="s">
        <v>3439</v>
      </c>
      <c r="E29" s="636" t="s">
        <v>3334</v>
      </c>
      <c r="F29" s="642">
        <v>45623.0</v>
      </c>
      <c r="G29" s="641"/>
      <c r="H29" s="641"/>
      <c r="I29" s="641"/>
      <c r="J29" s="641"/>
      <c r="K29" s="636">
        <v>100.0</v>
      </c>
      <c r="L29" s="641"/>
      <c r="M29" s="641"/>
      <c r="N29" s="641"/>
      <c r="O29" s="638"/>
      <c r="P29" s="146"/>
      <c r="Q29" s="146"/>
      <c r="R29" s="146"/>
      <c r="S29" s="146"/>
      <c r="T29" s="146"/>
      <c r="U29" s="146"/>
      <c r="V29" s="146"/>
      <c r="W29" s="146"/>
      <c r="X29" s="146"/>
      <c r="Y29" s="146"/>
      <c r="Z29" s="146"/>
      <c r="AA29" s="146"/>
      <c r="AB29" s="146"/>
      <c r="AC29" s="146"/>
      <c r="AD29" s="146"/>
      <c r="AE29" s="146"/>
    </row>
    <row r="30">
      <c r="A30" s="632">
        <v>24.0</v>
      </c>
      <c r="B30" s="20"/>
      <c r="C30" s="20"/>
      <c r="D30" s="635" t="s">
        <v>3441</v>
      </c>
      <c r="E30" s="636" t="s">
        <v>3334</v>
      </c>
      <c r="F30" s="642">
        <v>45624.0</v>
      </c>
      <c r="G30" s="641"/>
      <c r="H30" s="641"/>
      <c r="I30" s="641"/>
      <c r="J30" s="641"/>
      <c r="K30" s="636">
        <v>200.0</v>
      </c>
      <c r="L30" s="641"/>
      <c r="M30" s="641"/>
      <c r="N30" s="641"/>
      <c r="O30" s="638"/>
      <c r="P30" s="146"/>
      <c r="Q30" s="146"/>
      <c r="R30" s="146"/>
      <c r="S30" s="146"/>
      <c r="T30" s="146"/>
      <c r="U30" s="146"/>
      <c r="V30" s="146"/>
      <c r="W30" s="146"/>
      <c r="X30" s="146"/>
      <c r="Y30" s="146"/>
      <c r="Z30" s="146"/>
      <c r="AA30" s="146"/>
      <c r="AB30" s="146"/>
      <c r="AC30" s="146"/>
      <c r="AD30" s="146"/>
      <c r="AE30" s="146"/>
    </row>
    <row r="31">
      <c r="A31" s="632">
        <v>26.0</v>
      </c>
      <c r="B31" s="20"/>
      <c r="C31" s="20"/>
      <c r="D31" s="635" t="s">
        <v>3444</v>
      </c>
      <c r="E31" s="636" t="s">
        <v>3325</v>
      </c>
      <c r="F31" s="642">
        <v>45626.0</v>
      </c>
      <c r="G31" s="641"/>
      <c r="H31" s="641"/>
      <c r="I31" s="641"/>
      <c r="J31" s="641"/>
      <c r="K31" s="636">
        <v>300.0</v>
      </c>
      <c r="L31" s="641"/>
      <c r="M31" s="641"/>
      <c r="N31" s="641"/>
      <c r="O31" s="638"/>
      <c r="P31" s="146"/>
      <c r="Q31" s="146"/>
      <c r="R31" s="146"/>
      <c r="S31" s="146"/>
      <c r="T31" s="146"/>
      <c r="U31" s="146"/>
      <c r="V31" s="146"/>
      <c r="W31" s="146"/>
      <c r="X31" s="146"/>
      <c r="Y31" s="146"/>
      <c r="Z31" s="146"/>
      <c r="AA31" s="146"/>
      <c r="AB31" s="146"/>
      <c r="AC31" s="146"/>
      <c r="AD31" s="146"/>
      <c r="AE31" s="146"/>
    </row>
    <row r="32">
      <c r="A32" s="632">
        <v>27.0</v>
      </c>
      <c r="B32" s="24"/>
      <c r="C32" s="24"/>
      <c r="D32" s="635" t="s">
        <v>3450</v>
      </c>
      <c r="E32" s="636" t="s">
        <v>3334</v>
      </c>
      <c r="F32" s="636" t="s">
        <v>3451</v>
      </c>
      <c r="G32" s="636">
        <v>7.0</v>
      </c>
      <c r="H32" s="637">
        <v>1050000.0</v>
      </c>
      <c r="I32" s="636">
        <v>15.0</v>
      </c>
      <c r="J32" s="636">
        <v>7.0</v>
      </c>
      <c r="K32" s="636">
        <v>6000.0</v>
      </c>
      <c r="L32" s="636" t="s">
        <v>3329</v>
      </c>
      <c r="M32" s="636">
        <v>7.0</v>
      </c>
      <c r="N32" s="636">
        <v>3.0</v>
      </c>
      <c r="O32" s="638">
        <f>N32/I32</f>
        <v>0.2</v>
      </c>
      <c r="P32" s="146"/>
      <c r="Q32" s="146"/>
      <c r="R32" s="146"/>
      <c r="S32" s="146"/>
      <c r="T32" s="146"/>
      <c r="U32" s="146"/>
      <c r="V32" s="146"/>
      <c r="W32" s="146"/>
      <c r="X32" s="146"/>
      <c r="Y32" s="146"/>
      <c r="Z32" s="146"/>
      <c r="AA32" s="146"/>
      <c r="AB32" s="146"/>
      <c r="AC32" s="146"/>
      <c r="AD32" s="146"/>
      <c r="AE32" s="146"/>
    </row>
    <row r="33">
      <c r="A33" s="1"/>
      <c r="E33" s="650"/>
      <c r="F33" s="650"/>
      <c r="G33" s="650"/>
      <c r="H33" s="650"/>
      <c r="I33" s="650"/>
      <c r="J33" s="650"/>
      <c r="K33" s="650"/>
      <c r="L33" s="650"/>
      <c r="M33" s="650"/>
      <c r="N33" s="650"/>
      <c r="O33" s="651"/>
      <c r="P33" s="146"/>
      <c r="Q33" s="146"/>
      <c r="R33" s="146"/>
      <c r="S33" s="146"/>
      <c r="T33" s="146"/>
      <c r="U33" s="146"/>
      <c r="V33" s="146"/>
      <c r="W33" s="146"/>
      <c r="X33" s="146"/>
      <c r="Y33" s="146"/>
      <c r="Z33" s="146"/>
      <c r="AA33" s="146"/>
      <c r="AB33" s="146"/>
      <c r="AC33" s="146"/>
      <c r="AD33" s="146"/>
      <c r="AE33" s="146"/>
    </row>
    <row r="34">
      <c r="A34" s="1"/>
      <c r="E34" s="650"/>
      <c r="F34" s="650"/>
      <c r="G34" s="650"/>
      <c r="H34" s="650"/>
      <c r="I34" s="650"/>
      <c r="J34" s="650"/>
      <c r="K34" s="650"/>
      <c r="L34" s="650"/>
      <c r="M34" s="650"/>
      <c r="N34" s="650"/>
      <c r="O34" s="651"/>
      <c r="P34" s="146"/>
      <c r="Q34" s="146"/>
      <c r="R34" s="146"/>
      <c r="S34" s="146"/>
      <c r="T34" s="146"/>
      <c r="U34" s="146"/>
      <c r="V34" s="146"/>
      <c r="W34" s="146"/>
      <c r="X34" s="146"/>
      <c r="Y34" s="146"/>
      <c r="Z34" s="146"/>
      <c r="AA34" s="146"/>
      <c r="AB34" s="146"/>
      <c r="AC34" s="146"/>
      <c r="AD34" s="146"/>
      <c r="AE34" s="146"/>
    </row>
    <row r="35">
      <c r="A35" s="1"/>
      <c r="E35" s="650"/>
      <c r="F35" s="650"/>
      <c r="G35" s="650"/>
      <c r="H35" s="650"/>
      <c r="I35" s="650"/>
      <c r="J35" s="650"/>
      <c r="K35" s="650"/>
      <c r="L35" s="650"/>
      <c r="M35" s="650"/>
      <c r="N35" s="650"/>
      <c r="O35" s="651"/>
      <c r="P35" s="146"/>
      <c r="Q35" s="146"/>
      <c r="R35" s="146"/>
      <c r="S35" s="146"/>
      <c r="T35" s="146"/>
      <c r="U35" s="146"/>
      <c r="V35" s="146"/>
      <c r="W35" s="146"/>
      <c r="X35" s="146"/>
      <c r="Y35" s="146"/>
      <c r="Z35" s="146"/>
      <c r="AA35" s="146"/>
      <c r="AB35" s="146"/>
      <c r="AC35" s="146"/>
      <c r="AD35" s="146"/>
      <c r="AE35" s="146"/>
    </row>
    <row r="36">
      <c r="A36" s="617"/>
      <c r="B36" s="617"/>
      <c r="C36" s="617"/>
      <c r="D36" s="618" t="s">
        <v>3462</v>
      </c>
      <c r="M36" s="617"/>
      <c r="N36" s="617"/>
      <c r="O36" s="619"/>
      <c r="P36" s="146"/>
      <c r="Q36" s="146"/>
      <c r="R36" s="146"/>
      <c r="S36" s="146"/>
      <c r="T36" s="146"/>
      <c r="U36" s="146"/>
      <c r="V36" s="146"/>
      <c r="W36" s="146"/>
      <c r="X36" s="146"/>
      <c r="Y36" s="146"/>
      <c r="Z36" s="146"/>
      <c r="AA36" s="146"/>
      <c r="AB36" s="146"/>
      <c r="AC36" s="146"/>
      <c r="AD36" s="146"/>
      <c r="AE36" s="146"/>
    </row>
    <row r="37">
      <c r="A37" s="617"/>
      <c r="B37" s="617"/>
      <c r="C37" s="617"/>
      <c r="D37" s="618"/>
      <c r="E37" s="618"/>
      <c r="F37" s="618"/>
      <c r="G37" s="618"/>
      <c r="H37" s="618"/>
      <c r="I37" s="618"/>
      <c r="J37" s="618"/>
      <c r="K37" s="618"/>
      <c r="L37" s="618"/>
      <c r="M37" s="617"/>
      <c r="N37" s="617"/>
      <c r="O37" s="619"/>
      <c r="P37" s="146"/>
      <c r="Q37" s="146"/>
      <c r="R37" s="146"/>
      <c r="S37" s="146"/>
      <c r="T37" s="146"/>
      <c r="U37" s="146"/>
      <c r="V37" s="146"/>
      <c r="W37" s="146"/>
      <c r="X37" s="146"/>
      <c r="Y37" s="146"/>
      <c r="Z37" s="146"/>
      <c r="AA37" s="146"/>
      <c r="AB37" s="146"/>
      <c r="AC37" s="146"/>
      <c r="AD37" s="146"/>
      <c r="AE37" s="146"/>
    </row>
    <row r="38">
      <c r="A38" s="620"/>
      <c r="B38" s="620"/>
      <c r="C38" s="620"/>
      <c r="D38" s="620" t="s">
        <v>3239</v>
      </c>
      <c r="E38" s="620"/>
      <c r="F38" s="620"/>
      <c r="G38" s="620"/>
      <c r="H38" s="623">
        <f t="shared" ref="H38:K38" si="4">SUM(H40:H68)</f>
        <v>2590000</v>
      </c>
      <c r="I38" s="620">
        <f t="shared" si="4"/>
        <v>31</v>
      </c>
      <c r="J38" s="620">
        <f t="shared" si="4"/>
        <v>5</v>
      </c>
      <c r="K38" s="620">
        <f t="shared" si="4"/>
        <v>30700</v>
      </c>
      <c r="L38" s="620"/>
      <c r="M38" s="620">
        <f t="shared" ref="M38:N38" si="5">SUM(M40:M68)</f>
        <v>14</v>
      </c>
      <c r="N38" s="620">
        <f t="shared" si="5"/>
        <v>4</v>
      </c>
      <c r="O38" s="626">
        <f>N38/I38</f>
        <v>0.1290322581</v>
      </c>
      <c r="P38" s="146"/>
      <c r="Q38" s="146"/>
      <c r="R38" s="146"/>
      <c r="S38" s="146"/>
      <c r="T38" s="146"/>
      <c r="U38" s="146"/>
      <c r="V38" s="146"/>
      <c r="W38" s="146"/>
      <c r="X38" s="146"/>
      <c r="Y38" s="146"/>
      <c r="Z38" s="146"/>
      <c r="AA38" s="146"/>
      <c r="AB38" s="146"/>
      <c r="AC38" s="146"/>
      <c r="AD38" s="146"/>
      <c r="AE38" s="146"/>
    </row>
    <row r="39">
      <c r="A39" s="260" t="s">
        <v>0</v>
      </c>
      <c r="B39" s="260" t="s">
        <v>3267</v>
      </c>
      <c r="C39" s="260" t="s">
        <v>3268</v>
      </c>
      <c r="D39" s="260" t="s">
        <v>3269</v>
      </c>
      <c r="E39" s="260" t="s">
        <v>3270</v>
      </c>
      <c r="F39" s="260" t="s">
        <v>3271</v>
      </c>
      <c r="G39" s="260" t="s">
        <v>3272</v>
      </c>
      <c r="H39" s="260" t="s">
        <v>3273</v>
      </c>
      <c r="I39" s="260" t="s">
        <v>3274</v>
      </c>
      <c r="J39" s="260" t="s">
        <v>3275</v>
      </c>
      <c r="K39" s="260" t="s">
        <v>3276</v>
      </c>
      <c r="L39" s="260" t="s">
        <v>900</v>
      </c>
      <c r="M39" s="260" t="s">
        <v>3279</v>
      </c>
      <c r="N39" s="260" t="s">
        <v>40</v>
      </c>
      <c r="O39" s="631" t="s">
        <v>3283</v>
      </c>
      <c r="P39" s="146"/>
      <c r="Q39" s="146"/>
      <c r="R39" s="146"/>
      <c r="S39" s="146"/>
      <c r="T39" s="146"/>
      <c r="U39" s="146"/>
      <c r="V39" s="146"/>
      <c r="W39" s="146"/>
      <c r="X39" s="146"/>
      <c r="Y39" s="146"/>
      <c r="Z39" s="146"/>
      <c r="AA39" s="146"/>
      <c r="AB39" s="146"/>
      <c r="AC39" s="146"/>
      <c r="AD39" s="146"/>
      <c r="AE39" s="146"/>
    </row>
    <row r="40">
      <c r="A40" s="654">
        <v>1.0</v>
      </c>
      <c r="B40" s="655" t="s">
        <v>3485</v>
      </c>
      <c r="C40" s="656" t="s">
        <v>3487</v>
      </c>
      <c r="D40" s="406" t="s">
        <v>3489</v>
      </c>
      <c r="E40" s="657" t="s">
        <v>3492</v>
      </c>
      <c r="F40" s="657" t="s">
        <v>3493</v>
      </c>
      <c r="G40" s="657">
        <v>4.0</v>
      </c>
      <c r="H40" s="659">
        <v>650000.0</v>
      </c>
      <c r="I40" s="657">
        <v>5.0</v>
      </c>
      <c r="J40" s="657"/>
      <c r="K40" s="657">
        <v>3000.0</v>
      </c>
      <c r="L40" s="657" t="s">
        <v>3329</v>
      </c>
      <c r="M40" s="657">
        <v>1.0</v>
      </c>
      <c r="N40" s="657"/>
      <c r="O40" s="660"/>
      <c r="P40" s="146"/>
      <c r="Q40" s="146"/>
      <c r="R40" s="146"/>
      <c r="S40" s="146"/>
      <c r="T40" s="146"/>
      <c r="U40" s="146"/>
      <c r="V40" s="146"/>
      <c r="W40" s="146"/>
      <c r="X40" s="146"/>
      <c r="Y40" s="146"/>
      <c r="Z40" s="146"/>
      <c r="AA40" s="146"/>
      <c r="AB40" s="146"/>
      <c r="AC40" s="146"/>
      <c r="AD40" s="146"/>
      <c r="AE40" s="146"/>
    </row>
    <row r="41">
      <c r="A41" s="654">
        <v>2.0</v>
      </c>
      <c r="B41" s="20"/>
      <c r="C41" s="20"/>
      <c r="D41" s="661" t="s">
        <v>3501</v>
      </c>
      <c r="E41" s="662" t="s">
        <v>3492</v>
      </c>
      <c r="F41" s="663">
        <v>45629.0</v>
      </c>
      <c r="G41" s="662"/>
      <c r="H41" s="664"/>
      <c r="I41" s="662"/>
      <c r="J41" s="662"/>
      <c r="K41" s="662"/>
      <c r="L41" s="662"/>
      <c r="M41" s="662"/>
      <c r="N41" s="662"/>
      <c r="O41" s="665"/>
      <c r="P41" s="146"/>
      <c r="Q41" s="146"/>
      <c r="R41" s="146"/>
      <c r="S41" s="146"/>
      <c r="T41" s="146"/>
      <c r="U41" s="146"/>
      <c r="V41" s="146"/>
      <c r="W41" s="146"/>
      <c r="X41" s="146"/>
      <c r="Y41" s="146"/>
      <c r="Z41" s="146"/>
      <c r="AA41" s="146"/>
      <c r="AB41" s="146"/>
      <c r="AC41" s="146"/>
      <c r="AD41" s="146"/>
      <c r="AE41" s="146"/>
    </row>
    <row r="42">
      <c r="A42" s="654">
        <v>3.0</v>
      </c>
      <c r="B42" s="20"/>
      <c r="C42" s="20"/>
      <c r="D42" s="661" t="s">
        <v>3508</v>
      </c>
      <c r="E42" s="662" t="s">
        <v>3325</v>
      </c>
      <c r="F42" s="666">
        <v>45630.0</v>
      </c>
      <c r="G42" s="667"/>
      <c r="H42" s="667"/>
      <c r="I42" s="667"/>
      <c r="J42" s="667"/>
      <c r="K42" s="662">
        <v>100.0</v>
      </c>
      <c r="L42" s="667"/>
      <c r="M42" s="667"/>
      <c r="N42" s="667"/>
      <c r="O42" s="665"/>
      <c r="P42" s="146"/>
      <c r="Q42" s="146"/>
      <c r="R42" s="146"/>
      <c r="S42" s="146"/>
      <c r="T42" s="146"/>
      <c r="U42" s="146"/>
      <c r="V42" s="146"/>
      <c r="W42" s="146"/>
      <c r="X42" s="146"/>
      <c r="Y42" s="146"/>
      <c r="Z42" s="146"/>
      <c r="AA42" s="146"/>
      <c r="AB42" s="146"/>
      <c r="AC42" s="146"/>
      <c r="AD42" s="146"/>
      <c r="AE42" s="146"/>
    </row>
    <row r="43">
      <c r="A43" s="654">
        <v>4.0</v>
      </c>
      <c r="B43" s="20"/>
      <c r="C43" s="20"/>
      <c r="D43" s="668" t="s">
        <v>3511</v>
      </c>
      <c r="E43" s="662" t="s">
        <v>3492</v>
      </c>
      <c r="F43" s="666">
        <v>45631.0</v>
      </c>
      <c r="G43" s="662"/>
      <c r="H43" s="664"/>
      <c r="I43" s="662"/>
      <c r="J43" s="662"/>
      <c r="K43" s="662"/>
      <c r="L43" s="662"/>
      <c r="M43" s="662"/>
      <c r="N43" s="662"/>
      <c r="O43" s="665"/>
      <c r="P43" s="146"/>
      <c r="Q43" s="146"/>
      <c r="R43" s="146"/>
      <c r="S43" s="146"/>
      <c r="T43" s="146"/>
      <c r="U43" s="146"/>
      <c r="V43" s="146"/>
      <c r="W43" s="146"/>
      <c r="X43" s="146"/>
      <c r="Y43" s="146"/>
      <c r="Z43" s="146"/>
      <c r="AA43" s="146"/>
      <c r="AB43" s="146"/>
      <c r="AC43" s="146"/>
      <c r="AD43" s="146"/>
      <c r="AE43" s="146"/>
    </row>
    <row r="44">
      <c r="A44" s="654">
        <v>5.0</v>
      </c>
      <c r="B44" s="20"/>
      <c r="C44" s="20"/>
      <c r="D44" s="669" t="s">
        <v>3516</v>
      </c>
      <c r="E44" s="662" t="s">
        <v>3492</v>
      </c>
      <c r="F44" s="663">
        <v>45632.0</v>
      </c>
      <c r="G44" s="662"/>
      <c r="H44" s="664"/>
      <c r="I44" s="662"/>
      <c r="J44" s="662"/>
      <c r="K44" s="662"/>
      <c r="L44" s="662"/>
      <c r="M44" s="662"/>
      <c r="N44" s="662"/>
      <c r="O44" s="665"/>
      <c r="P44" s="146"/>
      <c r="Q44" s="146"/>
      <c r="R44" s="146"/>
      <c r="S44" s="146"/>
      <c r="T44" s="146"/>
      <c r="U44" s="146"/>
      <c r="V44" s="146"/>
      <c r="W44" s="146"/>
      <c r="X44" s="146"/>
      <c r="Y44" s="146"/>
      <c r="Z44" s="146"/>
      <c r="AA44" s="146"/>
      <c r="AB44" s="146"/>
      <c r="AC44" s="146"/>
      <c r="AD44" s="146"/>
      <c r="AE44" s="146"/>
    </row>
    <row r="45">
      <c r="A45" s="670"/>
      <c r="B45" s="20"/>
      <c r="C45" s="20"/>
      <c r="D45" s="671" t="s">
        <v>3521</v>
      </c>
      <c r="E45" s="657" t="s">
        <v>3325</v>
      </c>
      <c r="F45" s="672">
        <v>45571.0</v>
      </c>
      <c r="G45" s="657">
        <v>7.0</v>
      </c>
      <c r="H45" s="659">
        <v>750000.0</v>
      </c>
      <c r="I45" s="657">
        <v>10.0</v>
      </c>
      <c r="J45" s="657"/>
      <c r="K45" s="657">
        <v>5000.0</v>
      </c>
      <c r="L45" s="657" t="s">
        <v>3524</v>
      </c>
      <c r="M45" s="657">
        <v>7.0</v>
      </c>
      <c r="N45" s="657">
        <v>1.0</v>
      </c>
      <c r="O45" s="660"/>
      <c r="P45" s="146"/>
      <c r="Q45" s="146"/>
      <c r="R45" s="146"/>
      <c r="S45" s="146"/>
      <c r="T45" s="146"/>
      <c r="U45" s="146"/>
      <c r="V45" s="146"/>
      <c r="W45" s="146"/>
      <c r="X45" s="146"/>
      <c r="Y45" s="146"/>
      <c r="Z45" s="146"/>
      <c r="AA45" s="146"/>
      <c r="AB45" s="146"/>
      <c r="AC45" s="146"/>
      <c r="AD45" s="146"/>
      <c r="AE45" s="146"/>
    </row>
    <row r="46">
      <c r="A46" s="654">
        <v>7.0</v>
      </c>
      <c r="B46" s="24"/>
      <c r="C46" s="24"/>
      <c r="D46" s="661" t="s">
        <v>3526</v>
      </c>
      <c r="E46" s="662" t="s">
        <v>3492</v>
      </c>
      <c r="F46" s="666">
        <v>45635.0</v>
      </c>
      <c r="G46" s="662"/>
      <c r="H46" s="664"/>
      <c r="I46" s="662"/>
      <c r="J46" s="662"/>
      <c r="K46" s="662"/>
      <c r="L46" s="667"/>
      <c r="M46" s="662"/>
      <c r="N46" s="662"/>
      <c r="O46" s="665"/>
      <c r="P46" s="146"/>
      <c r="Q46" s="146"/>
      <c r="R46" s="146"/>
      <c r="S46" s="146"/>
      <c r="T46" s="146"/>
      <c r="U46" s="146"/>
      <c r="V46" s="146"/>
      <c r="W46" s="146"/>
      <c r="X46" s="146"/>
      <c r="Y46" s="146"/>
      <c r="Z46" s="146"/>
      <c r="AA46" s="146"/>
      <c r="AB46" s="146"/>
      <c r="AC46" s="146"/>
      <c r="AD46" s="146"/>
      <c r="AE46" s="146"/>
    </row>
    <row r="47">
      <c r="A47" s="654">
        <v>8.0</v>
      </c>
      <c r="B47" s="655" t="s">
        <v>3529</v>
      </c>
      <c r="C47" s="673" t="s">
        <v>3530</v>
      </c>
      <c r="D47" s="406" t="s">
        <v>3532</v>
      </c>
      <c r="E47" s="657" t="s">
        <v>3492</v>
      </c>
      <c r="F47" s="672">
        <v>45635.0</v>
      </c>
      <c r="G47" s="657">
        <v>4.0</v>
      </c>
      <c r="H47" s="659">
        <v>650000.0</v>
      </c>
      <c r="I47" s="657">
        <v>5.0</v>
      </c>
      <c r="J47" s="657">
        <v>1.0</v>
      </c>
      <c r="K47" s="657">
        <v>3000.0</v>
      </c>
      <c r="L47" s="657" t="s">
        <v>3329</v>
      </c>
      <c r="M47" s="657">
        <v>1.0</v>
      </c>
      <c r="N47" s="657"/>
      <c r="O47" s="660"/>
      <c r="P47" s="146"/>
      <c r="Q47" s="146"/>
      <c r="R47" s="146"/>
      <c r="S47" s="146"/>
      <c r="T47" s="146"/>
      <c r="U47" s="146"/>
      <c r="V47" s="146"/>
      <c r="W47" s="146"/>
      <c r="X47" s="146"/>
      <c r="Y47" s="146"/>
      <c r="Z47" s="146"/>
      <c r="AA47" s="146"/>
      <c r="AB47" s="146"/>
      <c r="AC47" s="146"/>
      <c r="AD47" s="146"/>
      <c r="AE47" s="146"/>
    </row>
    <row r="48">
      <c r="A48" s="654">
        <v>9.0</v>
      </c>
      <c r="B48" s="20"/>
      <c r="C48" s="20"/>
      <c r="D48" s="661" t="s">
        <v>3535</v>
      </c>
      <c r="E48" s="662" t="s">
        <v>3325</v>
      </c>
      <c r="F48" s="666">
        <v>45637.0</v>
      </c>
      <c r="G48" s="667"/>
      <c r="H48" s="662"/>
      <c r="I48" s="667"/>
      <c r="J48" s="667"/>
      <c r="K48" s="662">
        <v>100.0</v>
      </c>
      <c r="L48" s="667"/>
      <c r="M48" s="667"/>
      <c r="N48" s="667"/>
      <c r="O48" s="665"/>
      <c r="P48" s="146"/>
      <c r="Q48" s="146"/>
      <c r="R48" s="146"/>
      <c r="S48" s="146"/>
      <c r="T48" s="146"/>
      <c r="U48" s="146"/>
      <c r="V48" s="146"/>
      <c r="W48" s="146"/>
      <c r="X48" s="146"/>
      <c r="Y48" s="146"/>
      <c r="Z48" s="146"/>
      <c r="AA48" s="146"/>
      <c r="AB48" s="146"/>
      <c r="AC48" s="146"/>
      <c r="AD48" s="146"/>
      <c r="AE48" s="146"/>
    </row>
    <row r="49">
      <c r="A49" s="670"/>
      <c r="B49" s="20"/>
      <c r="C49" s="20"/>
      <c r="D49" s="406" t="s">
        <v>3538</v>
      </c>
      <c r="E49" s="657" t="s">
        <v>3492</v>
      </c>
      <c r="F49" s="674">
        <v>46002.0</v>
      </c>
      <c r="G49" s="657">
        <v>5.0</v>
      </c>
      <c r="H49" s="659">
        <v>540000.0</v>
      </c>
      <c r="I49" s="657">
        <v>4.0</v>
      </c>
      <c r="J49" s="657">
        <v>1.0</v>
      </c>
      <c r="K49" s="657">
        <v>5000.0</v>
      </c>
      <c r="L49" s="657" t="s">
        <v>3329</v>
      </c>
      <c r="M49" s="657">
        <v>2.0</v>
      </c>
      <c r="N49" s="657">
        <v>1.0</v>
      </c>
      <c r="O49" s="660"/>
      <c r="P49" s="449"/>
      <c r="Q49" s="449"/>
      <c r="R49" s="449"/>
      <c r="S49" s="449"/>
      <c r="T49" s="449"/>
      <c r="U49" s="449"/>
      <c r="V49" s="449"/>
      <c r="W49" s="449"/>
      <c r="X49" s="449"/>
      <c r="Y49" s="449"/>
      <c r="Z49" s="449"/>
      <c r="AA49" s="449"/>
      <c r="AB49" s="449"/>
      <c r="AC49" s="449"/>
      <c r="AD49" s="449"/>
      <c r="AE49" s="449"/>
    </row>
    <row r="50">
      <c r="A50" s="654">
        <v>10.0</v>
      </c>
      <c r="B50" s="20"/>
      <c r="C50" s="20"/>
      <c r="D50" s="675" t="s">
        <v>3543</v>
      </c>
      <c r="E50" s="662" t="s">
        <v>3492</v>
      </c>
      <c r="F50" s="666">
        <v>45639.0</v>
      </c>
      <c r="G50" s="667"/>
      <c r="H50" s="667"/>
      <c r="I50" s="667"/>
      <c r="J50" s="667"/>
      <c r="K50" s="662">
        <v>100.0</v>
      </c>
      <c r="L50" s="667"/>
      <c r="M50" s="667"/>
      <c r="N50" s="667"/>
      <c r="O50" s="665"/>
      <c r="P50" s="146"/>
      <c r="Q50" s="146"/>
      <c r="R50" s="146"/>
      <c r="S50" s="146"/>
      <c r="T50" s="146"/>
      <c r="U50" s="146"/>
      <c r="V50" s="146"/>
      <c r="W50" s="146"/>
      <c r="X50" s="146"/>
      <c r="Y50" s="146"/>
      <c r="Z50" s="146"/>
      <c r="AA50" s="146"/>
      <c r="AB50" s="146"/>
      <c r="AC50" s="146"/>
      <c r="AD50" s="146"/>
      <c r="AE50" s="146"/>
    </row>
    <row r="51">
      <c r="A51" s="654">
        <v>11.0</v>
      </c>
      <c r="B51" s="20"/>
      <c r="C51" s="20"/>
      <c r="D51" s="661" t="s">
        <v>3546</v>
      </c>
      <c r="E51" s="662" t="s">
        <v>3325</v>
      </c>
      <c r="F51" s="663">
        <v>45640.0</v>
      </c>
      <c r="G51" s="662"/>
      <c r="H51" s="664"/>
      <c r="I51" s="662"/>
      <c r="J51" s="662"/>
      <c r="K51" s="662">
        <v>100.0</v>
      </c>
      <c r="L51" s="662"/>
      <c r="M51" s="662"/>
      <c r="N51" s="662"/>
      <c r="O51" s="676"/>
      <c r="P51" s="146"/>
      <c r="Q51" s="146"/>
      <c r="R51" s="146"/>
      <c r="S51" s="146"/>
      <c r="T51" s="146"/>
      <c r="U51" s="146"/>
      <c r="V51" s="146"/>
      <c r="W51" s="146"/>
      <c r="X51" s="146"/>
      <c r="Y51" s="146"/>
      <c r="Z51" s="146"/>
      <c r="AA51" s="146"/>
      <c r="AB51" s="146"/>
      <c r="AC51" s="146"/>
      <c r="AD51" s="146"/>
      <c r="AE51" s="146"/>
    </row>
    <row r="52">
      <c r="A52" s="654">
        <v>12.0</v>
      </c>
      <c r="B52" s="20"/>
      <c r="C52" s="20"/>
      <c r="D52" s="661" t="s">
        <v>3548</v>
      </c>
      <c r="E52" s="662" t="s">
        <v>3492</v>
      </c>
      <c r="F52" s="666">
        <v>45641.0</v>
      </c>
      <c r="G52" s="667"/>
      <c r="H52" s="667"/>
      <c r="I52" s="662"/>
      <c r="J52" s="667"/>
      <c r="K52" s="662">
        <v>100.0</v>
      </c>
      <c r="L52" s="667"/>
      <c r="M52" s="667"/>
      <c r="N52" s="667"/>
      <c r="O52" s="665"/>
      <c r="P52" s="146"/>
      <c r="Q52" s="146"/>
      <c r="R52" s="146"/>
      <c r="S52" s="146"/>
      <c r="T52" s="146"/>
      <c r="U52" s="146"/>
      <c r="V52" s="146"/>
      <c r="W52" s="146"/>
      <c r="X52" s="146"/>
      <c r="Y52" s="146"/>
      <c r="Z52" s="146"/>
      <c r="AA52" s="146"/>
      <c r="AB52" s="146"/>
      <c r="AC52" s="146"/>
      <c r="AD52" s="146"/>
      <c r="AE52" s="146"/>
    </row>
    <row r="53">
      <c r="A53" s="654">
        <v>13.0</v>
      </c>
      <c r="B53" s="20"/>
      <c r="C53" s="20"/>
      <c r="D53" s="406" t="s">
        <v>3550</v>
      </c>
      <c r="E53" s="657" t="s">
        <v>3492</v>
      </c>
      <c r="F53" s="672">
        <v>45640.0</v>
      </c>
      <c r="G53" s="657"/>
      <c r="H53" s="659"/>
      <c r="I53" s="657">
        <v>7.0</v>
      </c>
      <c r="J53" s="657">
        <v>3.0</v>
      </c>
      <c r="K53" s="657">
        <v>3000.0</v>
      </c>
      <c r="L53" s="657" t="s">
        <v>3329</v>
      </c>
      <c r="M53" s="657">
        <v>3.0</v>
      </c>
      <c r="N53" s="657">
        <v>2.0</v>
      </c>
      <c r="O53" s="660">
        <f>N53/I53</f>
        <v>0.2857142857</v>
      </c>
      <c r="P53" s="146"/>
      <c r="Q53" s="146"/>
      <c r="R53" s="146"/>
      <c r="S53" s="146"/>
      <c r="T53" s="146"/>
      <c r="U53" s="146"/>
      <c r="V53" s="146"/>
      <c r="W53" s="146"/>
      <c r="X53" s="146"/>
      <c r="Y53" s="146"/>
      <c r="Z53" s="146"/>
      <c r="AA53" s="146"/>
      <c r="AB53" s="146"/>
      <c r="AC53" s="146"/>
      <c r="AD53" s="146"/>
      <c r="AE53" s="146"/>
    </row>
    <row r="54">
      <c r="A54" s="654">
        <v>14.0</v>
      </c>
      <c r="B54" s="24"/>
      <c r="C54" s="24"/>
      <c r="D54" s="661" t="s">
        <v>3557</v>
      </c>
      <c r="E54" s="662" t="s">
        <v>3492</v>
      </c>
      <c r="F54" s="666">
        <v>45641.0</v>
      </c>
      <c r="G54" s="662"/>
      <c r="H54" s="664"/>
      <c r="I54" s="667"/>
      <c r="J54" s="667"/>
      <c r="K54" s="662">
        <v>100.0</v>
      </c>
      <c r="L54" s="667"/>
      <c r="M54" s="667"/>
      <c r="N54" s="667"/>
      <c r="O54" s="665"/>
      <c r="P54" s="146"/>
      <c r="Q54" s="146"/>
      <c r="R54" s="146"/>
      <c r="S54" s="146"/>
      <c r="T54" s="146"/>
      <c r="U54" s="146"/>
      <c r="V54" s="146"/>
      <c r="W54" s="146"/>
      <c r="X54" s="146"/>
      <c r="Y54" s="146"/>
      <c r="Z54" s="146"/>
      <c r="AA54" s="146"/>
      <c r="AB54" s="146"/>
      <c r="AC54" s="146"/>
      <c r="AD54" s="146"/>
      <c r="AE54" s="146"/>
    </row>
    <row r="55">
      <c r="A55" s="654">
        <v>15.0</v>
      </c>
      <c r="B55" s="655" t="s">
        <v>3558</v>
      </c>
      <c r="C55" s="673" t="s">
        <v>3559</v>
      </c>
      <c r="D55" s="661" t="s">
        <v>3563</v>
      </c>
      <c r="E55" s="662"/>
      <c r="F55" s="666">
        <v>45642.0</v>
      </c>
      <c r="G55" s="662"/>
      <c r="H55" s="664"/>
      <c r="I55" s="662"/>
      <c r="J55" s="662"/>
      <c r="K55" s="662">
        <v>100.0</v>
      </c>
      <c r="L55" s="662"/>
      <c r="M55" s="662"/>
      <c r="N55" s="662"/>
      <c r="O55" s="665"/>
      <c r="P55" s="146"/>
      <c r="Q55" s="146"/>
      <c r="R55" s="146"/>
      <c r="S55" s="146"/>
      <c r="T55" s="146"/>
      <c r="U55" s="146"/>
      <c r="V55" s="146"/>
      <c r="W55" s="146"/>
      <c r="X55" s="146"/>
      <c r="Y55" s="146"/>
      <c r="Z55" s="146"/>
      <c r="AA55" s="146"/>
      <c r="AB55" s="146"/>
      <c r="AC55" s="146"/>
      <c r="AD55" s="146"/>
      <c r="AE55" s="146"/>
    </row>
    <row r="56">
      <c r="A56" s="654">
        <v>16.0</v>
      </c>
      <c r="B56" s="20"/>
      <c r="C56" s="20"/>
      <c r="D56" s="661" t="s">
        <v>3565</v>
      </c>
      <c r="E56" s="662"/>
      <c r="F56" s="663">
        <v>45643.0</v>
      </c>
      <c r="G56" s="667"/>
      <c r="H56" s="667"/>
      <c r="I56" s="667"/>
      <c r="J56" s="667"/>
      <c r="K56" s="662">
        <v>100.0</v>
      </c>
      <c r="L56" s="667"/>
      <c r="M56" s="667"/>
      <c r="N56" s="667"/>
      <c r="O56" s="665"/>
      <c r="P56" s="146"/>
      <c r="Q56" s="146"/>
      <c r="R56" s="146"/>
      <c r="S56" s="146"/>
      <c r="T56" s="146"/>
      <c r="U56" s="146"/>
      <c r="V56" s="146"/>
      <c r="W56" s="146"/>
      <c r="X56" s="146"/>
      <c r="Y56" s="146"/>
      <c r="Z56" s="146"/>
      <c r="AA56" s="146"/>
      <c r="AB56" s="146"/>
      <c r="AC56" s="146"/>
      <c r="AD56" s="146"/>
      <c r="AE56" s="146"/>
    </row>
    <row r="57">
      <c r="A57" s="654">
        <v>17.0</v>
      </c>
      <c r="B57" s="20"/>
      <c r="C57" s="20"/>
      <c r="D57" s="661" t="s">
        <v>3567</v>
      </c>
      <c r="E57" s="662" t="s">
        <v>3325</v>
      </c>
      <c r="F57" s="666">
        <v>45644.0</v>
      </c>
      <c r="G57" s="667"/>
      <c r="H57" s="667"/>
      <c r="I57" s="667"/>
      <c r="J57" s="667"/>
      <c r="K57" s="662">
        <v>300.0</v>
      </c>
      <c r="L57" s="667"/>
      <c r="M57" s="667"/>
      <c r="N57" s="667"/>
      <c r="O57" s="665"/>
      <c r="P57" s="146"/>
      <c r="Q57" s="146"/>
      <c r="R57" s="146"/>
      <c r="S57" s="146"/>
      <c r="T57" s="146"/>
      <c r="U57" s="146"/>
      <c r="V57" s="146"/>
      <c r="W57" s="146"/>
      <c r="X57" s="146"/>
      <c r="Y57" s="146"/>
      <c r="Z57" s="146"/>
      <c r="AA57" s="146"/>
      <c r="AB57" s="146"/>
      <c r="AC57" s="146"/>
      <c r="AD57" s="146"/>
      <c r="AE57" s="146"/>
    </row>
    <row r="58">
      <c r="A58" s="654">
        <v>18.0</v>
      </c>
      <c r="B58" s="20"/>
      <c r="C58" s="20"/>
      <c r="D58" s="661" t="s">
        <v>3571</v>
      </c>
      <c r="E58" s="662"/>
      <c r="F58" s="666">
        <v>45645.0</v>
      </c>
      <c r="G58" s="667"/>
      <c r="H58" s="667"/>
      <c r="I58" s="662"/>
      <c r="J58" s="667"/>
      <c r="K58" s="662">
        <v>100.0</v>
      </c>
      <c r="L58" s="667"/>
      <c r="M58" s="667"/>
      <c r="N58" s="667"/>
      <c r="O58" s="665"/>
      <c r="P58" s="146"/>
      <c r="Q58" s="146"/>
      <c r="R58" s="146"/>
      <c r="S58" s="146"/>
      <c r="T58" s="146"/>
      <c r="U58" s="146"/>
      <c r="V58" s="146"/>
      <c r="W58" s="146"/>
      <c r="X58" s="146"/>
      <c r="Y58" s="146"/>
      <c r="Z58" s="146"/>
      <c r="AA58" s="146"/>
      <c r="AB58" s="146"/>
      <c r="AC58" s="146"/>
      <c r="AD58" s="146"/>
      <c r="AE58" s="146"/>
    </row>
    <row r="59">
      <c r="A59" s="654">
        <v>19.0</v>
      </c>
      <c r="B59" s="20"/>
      <c r="C59" s="20"/>
      <c r="D59" s="661" t="s">
        <v>3573</v>
      </c>
      <c r="E59" s="662"/>
      <c r="F59" s="663">
        <v>45646.0</v>
      </c>
      <c r="G59" s="667"/>
      <c r="H59" s="667"/>
      <c r="I59" s="667"/>
      <c r="J59" s="667"/>
      <c r="K59" s="662">
        <v>100.0</v>
      </c>
      <c r="L59" s="667"/>
      <c r="M59" s="667"/>
      <c r="N59" s="667"/>
      <c r="O59" s="665"/>
      <c r="P59" s="146"/>
      <c r="Q59" s="146"/>
      <c r="R59" s="146"/>
      <c r="S59" s="146"/>
      <c r="T59" s="146"/>
      <c r="U59" s="146"/>
      <c r="V59" s="146"/>
      <c r="W59" s="146"/>
      <c r="X59" s="146"/>
      <c r="Y59" s="146"/>
      <c r="Z59" s="146"/>
      <c r="AA59" s="146"/>
      <c r="AB59" s="146"/>
      <c r="AC59" s="146"/>
      <c r="AD59" s="146"/>
      <c r="AE59" s="146"/>
    </row>
    <row r="60">
      <c r="A60" s="654">
        <v>20.0</v>
      </c>
      <c r="B60" s="20"/>
      <c r="C60" s="20"/>
      <c r="D60" s="661" t="s">
        <v>3576</v>
      </c>
      <c r="E60" s="662" t="s">
        <v>3325</v>
      </c>
      <c r="F60" s="666">
        <v>45647.0</v>
      </c>
      <c r="G60" s="662"/>
      <c r="H60" s="664"/>
      <c r="I60" s="662"/>
      <c r="J60" s="662"/>
      <c r="K60" s="662">
        <v>3000.0</v>
      </c>
      <c r="L60" s="662"/>
      <c r="M60" s="662"/>
      <c r="N60" s="662"/>
      <c r="O60" s="665"/>
      <c r="P60" s="146"/>
      <c r="Q60" s="146"/>
      <c r="R60" s="146"/>
      <c r="S60" s="146"/>
      <c r="T60" s="146"/>
      <c r="U60" s="146"/>
      <c r="V60" s="146"/>
      <c r="W60" s="146"/>
      <c r="X60" s="146"/>
      <c r="Y60" s="146"/>
      <c r="Z60" s="146"/>
      <c r="AA60" s="146"/>
      <c r="AB60" s="146"/>
      <c r="AC60" s="146"/>
      <c r="AD60" s="146"/>
      <c r="AE60" s="146"/>
    </row>
    <row r="61">
      <c r="A61" s="654">
        <v>21.0</v>
      </c>
      <c r="B61" s="24"/>
      <c r="C61" s="24"/>
      <c r="D61" s="661" t="s">
        <v>3579</v>
      </c>
      <c r="E61" s="662"/>
      <c r="F61" s="666">
        <v>45648.0</v>
      </c>
      <c r="G61" s="667"/>
      <c r="H61" s="667"/>
      <c r="I61" s="667"/>
      <c r="J61" s="667"/>
      <c r="K61" s="662">
        <v>200.0</v>
      </c>
      <c r="L61" s="667"/>
      <c r="M61" s="667"/>
      <c r="N61" s="667"/>
      <c r="O61" s="665"/>
      <c r="P61" s="146"/>
      <c r="Q61" s="146"/>
      <c r="R61" s="146"/>
      <c r="S61" s="146"/>
      <c r="T61" s="146"/>
      <c r="U61" s="146"/>
      <c r="V61" s="146"/>
      <c r="W61" s="146"/>
      <c r="X61" s="146"/>
      <c r="Y61" s="146"/>
      <c r="Z61" s="146"/>
      <c r="AA61" s="146"/>
      <c r="AB61" s="146"/>
      <c r="AC61" s="146"/>
      <c r="AD61" s="146"/>
      <c r="AE61" s="146"/>
    </row>
    <row r="62">
      <c r="A62" s="654">
        <v>22.0</v>
      </c>
      <c r="B62" s="677" t="s">
        <v>3581</v>
      </c>
      <c r="C62" s="673" t="s">
        <v>3583</v>
      </c>
      <c r="D62" s="661" t="s">
        <v>3587</v>
      </c>
      <c r="E62" s="662"/>
      <c r="F62" s="663">
        <v>45649.0</v>
      </c>
      <c r="G62" s="662"/>
      <c r="H62" s="664"/>
      <c r="I62" s="662"/>
      <c r="J62" s="667"/>
      <c r="K62" s="662">
        <v>100.0</v>
      </c>
      <c r="L62" s="667"/>
      <c r="M62" s="667"/>
      <c r="N62" s="667"/>
      <c r="O62" s="665"/>
      <c r="P62" s="146"/>
      <c r="Q62" s="146"/>
      <c r="R62" s="146"/>
      <c r="S62" s="146"/>
      <c r="T62" s="146"/>
      <c r="U62" s="146"/>
      <c r="V62" s="146"/>
      <c r="W62" s="146"/>
      <c r="X62" s="146"/>
      <c r="Y62" s="146"/>
      <c r="Z62" s="146"/>
      <c r="AA62" s="146"/>
      <c r="AB62" s="146"/>
      <c r="AC62" s="146"/>
      <c r="AD62" s="146"/>
      <c r="AE62" s="146"/>
    </row>
    <row r="63">
      <c r="A63" s="654">
        <v>23.0</v>
      </c>
      <c r="B63" s="20"/>
      <c r="C63" s="20"/>
      <c r="D63" s="661" t="s">
        <v>3591</v>
      </c>
      <c r="E63" s="662"/>
      <c r="F63" s="666">
        <v>45650.0</v>
      </c>
      <c r="G63" s="667"/>
      <c r="H63" s="667"/>
      <c r="I63" s="662"/>
      <c r="J63" s="667"/>
      <c r="K63" s="662">
        <v>200.0</v>
      </c>
      <c r="L63" s="667"/>
      <c r="M63" s="667"/>
      <c r="N63" s="667"/>
      <c r="O63" s="665"/>
      <c r="P63" s="146"/>
      <c r="Q63" s="146"/>
      <c r="R63" s="146"/>
      <c r="S63" s="146"/>
      <c r="T63" s="146"/>
      <c r="U63" s="146"/>
      <c r="V63" s="146"/>
      <c r="W63" s="146"/>
      <c r="X63" s="146"/>
      <c r="Y63" s="146"/>
      <c r="Z63" s="146"/>
      <c r="AA63" s="146"/>
      <c r="AB63" s="146"/>
      <c r="AC63" s="146"/>
      <c r="AD63" s="146"/>
      <c r="AE63" s="146"/>
    </row>
    <row r="64">
      <c r="A64" s="654">
        <v>24.0</v>
      </c>
      <c r="B64" s="20"/>
      <c r="C64" s="20"/>
      <c r="D64" s="661" t="s">
        <v>3594</v>
      </c>
      <c r="E64" s="662"/>
      <c r="F64" s="663">
        <v>45651.0</v>
      </c>
      <c r="G64" s="667"/>
      <c r="H64" s="667"/>
      <c r="I64" s="667"/>
      <c r="J64" s="667"/>
      <c r="K64" s="662">
        <v>100.0</v>
      </c>
      <c r="L64" s="667"/>
      <c r="M64" s="667"/>
      <c r="N64" s="667"/>
      <c r="O64" s="665"/>
      <c r="P64" s="146"/>
      <c r="Q64" s="146"/>
      <c r="R64" s="146"/>
      <c r="S64" s="146"/>
      <c r="T64" s="146"/>
      <c r="U64" s="146"/>
      <c r="V64" s="146"/>
      <c r="W64" s="146"/>
      <c r="X64" s="146"/>
      <c r="Y64" s="146"/>
      <c r="Z64" s="146"/>
      <c r="AA64" s="146"/>
      <c r="AB64" s="146"/>
      <c r="AC64" s="146"/>
      <c r="AD64" s="146"/>
      <c r="AE64" s="146"/>
    </row>
    <row r="65">
      <c r="A65" s="654">
        <v>25.0</v>
      </c>
      <c r="B65" s="20"/>
      <c r="C65" s="20"/>
      <c r="D65" s="661" t="s">
        <v>3596</v>
      </c>
      <c r="E65" s="662"/>
      <c r="F65" s="666">
        <v>45652.0</v>
      </c>
      <c r="G65" s="667"/>
      <c r="H65" s="667"/>
      <c r="I65" s="667"/>
      <c r="J65" s="667"/>
      <c r="K65" s="662">
        <v>200.0</v>
      </c>
      <c r="L65" s="667"/>
      <c r="M65" s="667"/>
      <c r="N65" s="667"/>
      <c r="O65" s="665"/>
      <c r="P65" s="146"/>
      <c r="Q65" s="146"/>
      <c r="R65" s="146"/>
      <c r="S65" s="146"/>
      <c r="T65" s="146"/>
      <c r="U65" s="146"/>
      <c r="V65" s="146"/>
      <c r="W65" s="146"/>
      <c r="X65" s="146"/>
      <c r="Y65" s="146"/>
      <c r="Z65" s="146"/>
      <c r="AA65" s="146"/>
      <c r="AB65" s="146"/>
      <c r="AC65" s="146"/>
      <c r="AD65" s="146"/>
      <c r="AE65" s="146"/>
    </row>
    <row r="66">
      <c r="A66" s="654">
        <v>26.0</v>
      </c>
      <c r="B66" s="20"/>
      <c r="C66" s="20"/>
      <c r="D66" s="406" t="s">
        <v>3598</v>
      </c>
      <c r="E66" s="657"/>
      <c r="F66" s="672">
        <v>45653.0</v>
      </c>
      <c r="G66" s="657"/>
      <c r="H66" s="659"/>
      <c r="I66" s="657"/>
      <c r="J66" s="657"/>
      <c r="K66" s="657">
        <v>6000.0</v>
      </c>
      <c r="L66" s="657" t="s">
        <v>3329</v>
      </c>
      <c r="M66" s="657"/>
      <c r="N66" s="657"/>
      <c r="O66" s="660"/>
      <c r="P66" s="146"/>
      <c r="Q66" s="146"/>
      <c r="R66" s="146"/>
      <c r="S66" s="146"/>
      <c r="T66" s="146"/>
      <c r="U66" s="146"/>
      <c r="V66" s="146"/>
      <c r="W66" s="146"/>
      <c r="X66" s="146"/>
      <c r="Y66" s="146"/>
      <c r="Z66" s="146"/>
      <c r="AA66" s="146"/>
      <c r="AB66" s="146"/>
      <c r="AC66" s="146"/>
      <c r="AD66" s="146"/>
      <c r="AE66" s="146"/>
    </row>
    <row r="67">
      <c r="A67" s="654">
        <v>27.0</v>
      </c>
      <c r="B67" s="20"/>
      <c r="C67" s="20"/>
      <c r="D67" s="661" t="s">
        <v>3605</v>
      </c>
      <c r="E67" s="662"/>
      <c r="F67" s="666">
        <v>45654.0</v>
      </c>
      <c r="G67" s="667"/>
      <c r="H67" s="667"/>
      <c r="I67" s="667"/>
      <c r="J67" s="667"/>
      <c r="K67" s="662">
        <v>300.0</v>
      </c>
      <c r="L67" s="667"/>
      <c r="M67" s="667"/>
      <c r="N67" s="667"/>
      <c r="O67" s="665"/>
      <c r="P67" s="146"/>
      <c r="Q67" s="146"/>
      <c r="R67" s="146"/>
      <c r="S67" s="146"/>
      <c r="T67" s="146"/>
      <c r="U67" s="146"/>
      <c r="V67" s="146"/>
      <c r="W67" s="146"/>
      <c r="X67" s="146"/>
      <c r="Y67" s="146"/>
      <c r="Z67" s="146"/>
      <c r="AA67" s="146"/>
      <c r="AB67" s="146"/>
      <c r="AC67" s="146"/>
      <c r="AD67" s="146"/>
      <c r="AE67" s="146"/>
    </row>
    <row r="68">
      <c r="A68" s="654">
        <v>28.0</v>
      </c>
      <c r="B68" s="24"/>
      <c r="C68" s="24"/>
      <c r="D68" s="406" t="s">
        <v>3607</v>
      </c>
      <c r="E68" s="657"/>
      <c r="F68" s="672">
        <v>45655.0</v>
      </c>
      <c r="G68" s="657"/>
      <c r="H68" s="659"/>
      <c r="I68" s="657"/>
      <c r="J68" s="657"/>
      <c r="K68" s="657">
        <v>300.0</v>
      </c>
      <c r="L68" s="657" t="s">
        <v>3329</v>
      </c>
      <c r="M68" s="657"/>
      <c r="N68" s="657"/>
      <c r="O68" s="660"/>
    </row>
    <row r="69">
      <c r="A69" s="1"/>
      <c r="E69" s="650"/>
      <c r="F69" s="679"/>
      <c r="G69" s="650"/>
      <c r="H69" s="650"/>
      <c r="I69" s="650"/>
      <c r="J69" s="650"/>
      <c r="K69" s="650"/>
      <c r="L69" s="650"/>
      <c r="M69" s="650"/>
      <c r="N69" s="650"/>
      <c r="O69" s="651"/>
    </row>
    <row r="70">
      <c r="A70" s="1"/>
      <c r="E70" s="650"/>
      <c r="F70" s="650"/>
      <c r="G70" s="650"/>
      <c r="H70" s="650"/>
      <c r="I70" s="650"/>
      <c r="J70" s="650"/>
      <c r="K70" s="650"/>
      <c r="L70" s="650"/>
      <c r="M70" s="650"/>
      <c r="N70" s="650"/>
      <c r="O70" s="651"/>
    </row>
    <row r="71">
      <c r="A71" s="1"/>
      <c r="E71" s="650"/>
      <c r="F71" s="650"/>
      <c r="G71" s="650"/>
      <c r="H71" s="650"/>
      <c r="I71" s="650"/>
      <c r="J71" s="650"/>
      <c r="K71" s="650"/>
      <c r="L71" s="650"/>
      <c r="M71" s="650"/>
      <c r="N71" s="650"/>
      <c r="O71" s="651"/>
    </row>
    <row r="72">
      <c r="A72" s="1"/>
      <c r="E72" s="650"/>
      <c r="F72" s="650"/>
      <c r="G72" s="650"/>
      <c r="H72" s="650"/>
      <c r="I72" s="650"/>
      <c r="J72" s="650"/>
      <c r="K72" s="650"/>
      <c r="L72" s="650"/>
      <c r="M72" s="650"/>
      <c r="N72" s="650"/>
      <c r="O72" s="651"/>
    </row>
    <row r="73">
      <c r="A73" s="1"/>
      <c r="E73" s="650"/>
      <c r="F73" s="650"/>
      <c r="G73" s="650"/>
      <c r="H73" s="650"/>
      <c r="I73" s="650"/>
      <c r="J73" s="650"/>
      <c r="K73" s="650"/>
      <c r="L73" s="650"/>
      <c r="M73" s="650"/>
      <c r="N73" s="650"/>
      <c r="O73" s="651"/>
    </row>
    <row r="74">
      <c r="A74" s="1"/>
      <c r="E74" s="650"/>
      <c r="F74" s="650"/>
      <c r="G74" s="650"/>
      <c r="H74" s="650"/>
      <c r="I74" s="650"/>
      <c r="J74" s="650"/>
      <c r="K74" s="650"/>
      <c r="L74" s="650"/>
      <c r="M74" s="650"/>
      <c r="N74" s="650"/>
      <c r="O74" s="651"/>
    </row>
    <row r="75">
      <c r="A75" s="1"/>
      <c r="E75" s="650"/>
      <c r="F75" s="650"/>
      <c r="G75" s="650"/>
      <c r="H75" s="650"/>
      <c r="I75" s="650"/>
      <c r="J75" s="650"/>
      <c r="K75" s="650"/>
      <c r="L75" s="650"/>
      <c r="M75" s="650"/>
      <c r="N75" s="650"/>
      <c r="O75" s="651"/>
    </row>
    <row r="76">
      <c r="A76" s="1"/>
      <c r="E76" s="650"/>
      <c r="F76" s="650"/>
      <c r="G76" s="650"/>
      <c r="H76" s="650"/>
      <c r="I76" s="650"/>
      <c r="J76" s="650"/>
      <c r="K76" s="650"/>
      <c r="L76" s="650"/>
      <c r="M76" s="650"/>
      <c r="N76" s="650"/>
      <c r="O76" s="651"/>
    </row>
    <row r="77">
      <c r="A77" s="1"/>
      <c r="E77" s="650"/>
      <c r="F77" s="650"/>
      <c r="G77" s="650"/>
      <c r="H77" s="650"/>
      <c r="I77" s="650"/>
      <c r="J77" s="650"/>
      <c r="K77" s="650"/>
      <c r="L77" s="650"/>
      <c r="M77" s="650"/>
      <c r="N77" s="650"/>
      <c r="O77" s="651"/>
    </row>
    <row r="78">
      <c r="A78" s="1"/>
      <c r="E78" s="650"/>
      <c r="F78" s="650"/>
      <c r="G78" s="650"/>
      <c r="H78" s="650"/>
      <c r="I78" s="650"/>
      <c r="J78" s="650"/>
      <c r="K78" s="650"/>
      <c r="L78" s="650"/>
      <c r="M78" s="650"/>
      <c r="N78" s="650"/>
      <c r="O78" s="651"/>
    </row>
    <row r="79">
      <c r="A79" s="1"/>
      <c r="E79" s="650"/>
      <c r="F79" s="650"/>
      <c r="G79" s="650"/>
      <c r="H79" s="650"/>
      <c r="I79" s="650"/>
      <c r="J79" s="650"/>
      <c r="K79" s="650"/>
      <c r="L79" s="650"/>
      <c r="M79" s="650"/>
      <c r="N79" s="650"/>
      <c r="O79" s="651"/>
    </row>
    <row r="80">
      <c r="A80" s="1"/>
      <c r="E80" s="650"/>
      <c r="F80" s="650"/>
      <c r="G80" s="650"/>
      <c r="H80" s="650"/>
      <c r="I80" s="650"/>
      <c r="J80" s="650"/>
      <c r="K80" s="650"/>
      <c r="L80" s="650"/>
      <c r="M80" s="650"/>
      <c r="N80" s="650"/>
      <c r="O80" s="651"/>
    </row>
    <row r="81">
      <c r="A81" s="1"/>
      <c r="E81" s="650"/>
      <c r="F81" s="650"/>
      <c r="G81" s="650"/>
      <c r="H81" s="650"/>
      <c r="I81" s="650"/>
      <c r="J81" s="650"/>
      <c r="K81" s="650"/>
      <c r="L81" s="650"/>
      <c r="M81" s="650"/>
      <c r="N81" s="650"/>
      <c r="O81" s="651"/>
    </row>
    <row r="82">
      <c r="A82" s="1"/>
      <c r="E82" s="650"/>
      <c r="F82" s="650"/>
      <c r="G82" s="650"/>
      <c r="H82" s="650"/>
      <c r="I82" s="650"/>
      <c r="J82" s="650"/>
      <c r="K82" s="650"/>
      <c r="L82" s="650"/>
      <c r="M82" s="650"/>
      <c r="N82" s="650"/>
      <c r="O82" s="651"/>
    </row>
    <row r="83">
      <c r="A83" s="1"/>
      <c r="E83" s="650"/>
      <c r="F83" s="650"/>
      <c r="G83" s="650"/>
      <c r="H83" s="650"/>
      <c r="I83" s="650"/>
      <c r="J83" s="650"/>
      <c r="K83" s="650"/>
      <c r="L83" s="650"/>
      <c r="M83" s="650"/>
      <c r="N83" s="650"/>
      <c r="O83" s="651"/>
    </row>
    <row r="84">
      <c r="A84" s="1"/>
      <c r="E84" s="650"/>
      <c r="F84" s="650"/>
      <c r="G84" s="650"/>
      <c r="H84" s="650"/>
      <c r="I84" s="650"/>
      <c r="J84" s="650"/>
      <c r="K84" s="650"/>
      <c r="L84" s="650"/>
      <c r="M84" s="650"/>
      <c r="N84" s="650"/>
      <c r="O84" s="651"/>
    </row>
    <row r="85">
      <c r="A85" s="1"/>
      <c r="E85" s="650"/>
      <c r="F85" s="650"/>
      <c r="G85" s="650"/>
      <c r="H85" s="650"/>
      <c r="I85" s="650"/>
      <c r="J85" s="650"/>
      <c r="K85" s="650"/>
      <c r="L85" s="650"/>
      <c r="M85" s="650"/>
      <c r="N85" s="650"/>
      <c r="O85" s="651"/>
    </row>
    <row r="86">
      <c r="A86" s="1"/>
      <c r="E86" s="650"/>
      <c r="F86" s="650"/>
      <c r="G86" s="650"/>
      <c r="H86" s="650"/>
      <c r="I86" s="650"/>
      <c r="J86" s="650"/>
      <c r="K86" s="650"/>
      <c r="L86" s="650"/>
      <c r="M86" s="650"/>
      <c r="N86" s="650"/>
      <c r="O86" s="651"/>
    </row>
    <row r="87">
      <c r="A87" s="1"/>
      <c r="E87" s="650"/>
      <c r="F87" s="650"/>
      <c r="G87" s="650"/>
      <c r="H87" s="650"/>
      <c r="I87" s="650"/>
      <c r="J87" s="650"/>
      <c r="K87" s="650"/>
      <c r="L87" s="650"/>
      <c r="M87" s="650"/>
      <c r="N87" s="650"/>
      <c r="O87" s="651"/>
    </row>
    <row r="88">
      <c r="A88" s="1"/>
      <c r="E88" s="650"/>
      <c r="F88" s="650"/>
      <c r="G88" s="650"/>
      <c r="H88" s="650"/>
      <c r="I88" s="650"/>
      <c r="J88" s="650"/>
      <c r="K88" s="650"/>
      <c r="L88" s="650"/>
      <c r="M88" s="650"/>
      <c r="N88" s="650"/>
      <c r="O88" s="651"/>
    </row>
    <row r="89">
      <c r="A89" s="1"/>
      <c r="E89" s="650"/>
      <c r="F89" s="650"/>
      <c r="G89" s="650"/>
      <c r="H89" s="650"/>
      <c r="I89" s="650"/>
      <c r="J89" s="650"/>
      <c r="K89" s="650"/>
      <c r="L89" s="650"/>
      <c r="M89" s="650"/>
      <c r="N89" s="650"/>
      <c r="O89" s="651"/>
    </row>
    <row r="90">
      <c r="A90" s="1"/>
      <c r="E90" s="650"/>
      <c r="F90" s="650"/>
      <c r="G90" s="650"/>
      <c r="H90" s="650"/>
      <c r="I90" s="650"/>
      <c r="J90" s="650"/>
      <c r="K90" s="650"/>
      <c r="L90" s="650"/>
      <c r="M90" s="650"/>
      <c r="N90" s="650"/>
      <c r="O90" s="651"/>
    </row>
    <row r="91">
      <c r="A91" s="1"/>
      <c r="E91" s="650"/>
      <c r="F91" s="650"/>
      <c r="G91" s="680" t="s">
        <v>3627</v>
      </c>
      <c r="H91" s="650"/>
      <c r="I91" s="650"/>
      <c r="J91" s="650"/>
      <c r="K91" s="650"/>
      <c r="L91" s="650"/>
      <c r="M91" s="650"/>
      <c r="N91" s="650"/>
      <c r="O91" s="651"/>
    </row>
    <row r="92">
      <c r="A92" s="1"/>
      <c r="E92" s="650"/>
      <c r="F92" s="650"/>
      <c r="G92" s="681" t="s">
        <v>3629</v>
      </c>
      <c r="H92" s="650"/>
      <c r="I92" s="650"/>
      <c r="J92" s="650"/>
      <c r="K92" s="650"/>
      <c r="L92" s="650"/>
      <c r="M92" s="650"/>
      <c r="N92" s="650"/>
      <c r="O92" s="651"/>
    </row>
    <row r="93">
      <c r="A93" s="1"/>
      <c r="E93" s="650"/>
      <c r="F93" s="650"/>
      <c r="G93" s="680" t="s">
        <v>3633</v>
      </c>
      <c r="H93" s="650"/>
      <c r="I93" s="650"/>
      <c r="J93" s="650"/>
      <c r="K93" s="650"/>
      <c r="L93" s="650"/>
      <c r="M93" s="650"/>
      <c r="N93" s="650"/>
      <c r="O93" s="651"/>
    </row>
    <row r="94">
      <c r="A94" s="1"/>
      <c r="E94" s="650"/>
      <c r="F94" s="650"/>
      <c r="G94" s="650"/>
      <c r="H94" s="650"/>
      <c r="I94" s="650"/>
      <c r="J94" s="650"/>
      <c r="K94" s="650"/>
      <c r="L94" s="650"/>
      <c r="M94" s="650"/>
      <c r="N94" s="650"/>
      <c r="O94" s="651"/>
    </row>
    <row r="95">
      <c r="A95" s="1"/>
      <c r="E95" s="650"/>
      <c r="F95" s="650"/>
      <c r="G95" s="650"/>
      <c r="H95" s="650"/>
      <c r="I95" s="650"/>
      <c r="J95" s="650"/>
      <c r="K95" s="650"/>
      <c r="L95" s="650"/>
      <c r="M95" s="650"/>
      <c r="N95" s="650"/>
      <c r="O95" s="651"/>
    </row>
    <row r="96">
      <c r="A96" s="1"/>
      <c r="E96" s="650"/>
      <c r="F96" s="650"/>
      <c r="G96" s="650"/>
      <c r="H96" s="650"/>
      <c r="I96" s="650"/>
      <c r="J96" s="650"/>
      <c r="K96" s="650"/>
      <c r="L96" s="650"/>
      <c r="M96" s="650"/>
      <c r="N96" s="650"/>
      <c r="O96" s="651"/>
    </row>
    <row r="97">
      <c r="A97" s="1"/>
      <c r="E97" s="650"/>
      <c r="F97" s="650"/>
      <c r="G97" s="650"/>
      <c r="H97" s="650"/>
      <c r="I97" s="650"/>
      <c r="J97" s="650"/>
      <c r="K97" s="650"/>
      <c r="L97" s="650"/>
      <c r="M97" s="650"/>
      <c r="N97" s="650"/>
      <c r="O97" s="651"/>
    </row>
    <row r="98">
      <c r="A98" s="1"/>
      <c r="E98" s="650"/>
      <c r="F98" s="650"/>
      <c r="G98" s="650"/>
      <c r="H98" s="650"/>
      <c r="I98" s="650"/>
      <c r="J98" s="650"/>
      <c r="K98" s="650"/>
      <c r="L98" s="650"/>
      <c r="M98" s="650"/>
      <c r="N98" s="650"/>
      <c r="O98" s="651"/>
    </row>
    <row r="99">
      <c r="A99" s="1"/>
      <c r="E99" s="650"/>
      <c r="F99" s="650"/>
      <c r="G99" s="650"/>
      <c r="H99" s="650"/>
      <c r="I99" s="650"/>
      <c r="J99" s="650"/>
      <c r="K99" s="650"/>
      <c r="L99" s="650"/>
      <c r="M99" s="650"/>
      <c r="N99" s="650"/>
      <c r="O99" s="651"/>
    </row>
    <row r="100">
      <c r="A100" s="1"/>
      <c r="E100" s="650"/>
      <c r="F100" s="650"/>
      <c r="G100" s="650"/>
      <c r="H100" s="650"/>
      <c r="I100" s="650"/>
      <c r="J100" s="650"/>
      <c r="K100" s="650"/>
      <c r="L100" s="650"/>
      <c r="M100" s="650"/>
      <c r="N100" s="650"/>
      <c r="O100" s="651"/>
    </row>
    <row r="101">
      <c r="A101" s="1"/>
      <c r="E101" s="650"/>
      <c r="F101" s="650"/>
      <c r="G101" s="650"/>
      <c r="H101" s="650"/>
      <c r="I101" s="650"/>
      <c r="J101" s="650"/>
      <c r="K101" s="650"/>
      <c r="L101" s="650"/>
      <c r="M101" s="650"/>
      <c r="N101" s="650"/>
      <c r="O101" s="651"/>
    </row>
    <row r="102">
      <c r="A102" s="1"/>
      <c r="E102" s="650"/>
      <c r="F102" s="650"/>
      <c r="G102" s="650"/>
      <c r="H102" s="650"/>
      <c r="I102" s="650"/>
      <c r="J102" s="650"/>
      <c r="K102" s="650"/>
      <c r="L102" s="650"/>
      <c r="M102" s="650"/>
      <c r="N102" s="650"/>
      <c r="O102" s="651"/>
    </row>
    <row r="103">
      <c r="A103" s="1"/>
      <c r="E103" s="650"/>
      <c r="F103" s="650"/>
      <c r="G103" s="650"/>
      <c r="H103" s="650"/>
      <c r="I103" s="650"/>
      <c r="J103" s="650"/>
      <c r="K103" s="650"/>
      <c r="L103" s="650"/>
      <c r="M103" s="650"/>
      <c r="N103" s="650"/>
      <c r="O103" s="651"/>
    </row>
    <row r="104">
      <c r="A104" s="1"/>
      <c r="E104" s="650"/>
      <c r="F104" s="650"/>
      <c r="G104" s="650"/>
      <c r="H104" s="650"/>
      <c r="I104" s="650"/>
      <c r="J104" s="650"/>
      <c r="K104" s="650"/>
      <c r="L104" s="650"/>
      <c r="M104" s="650"/>
      <c r="N104" s="650"/>
      <c r="O104" s="651"/>
    </row>
    <row r="105">
      <c r="A105" s="1"/>
      <c r="E105" s="650"/>
      <c r="F105" s="650"/>
      <c r="G105" s="650"/>
      <c r="H105" s="650"/>
      <c r="I105" s="650"/>
      <c r="J105" s="650"/>
      <c r="K105" s="650"/>
      <c r="L105" s="650"/>
      <c r="M105" s="650"/>
      <c r="N105" s="650"/>
      <c r="O105" s="651"/>
    </row>
    <row r="106">
      <c r="A106" s="1"/>
      <c r="E106" s="650"/>
      <c r="F106" s="650"/>
      <c r="G106" s="650"/>
      <c r="H106" s="650"/>
      <c r="I106" s="650"/>
      <c r="J106" s="650"/>
      <c r="K106" s="650"/>
      <c r="L106" s="650"/>
      <c r="M106" s="650"/>
      <c r="N106" s="650"/>
      <c r="O106" s="651"/>
    </row>
    <row r="107">
      <c r="A107" s="1"/>
      <c r="E107" s="650"/>
      <c r="F107" s="650"/>
      <c r="G107" s="650"/>
      <c r="H107" s="650"/>
      <c r="I107" s="650"/>
      <c r="J107" s="650"/>
      <c r="K107" s="650"/>
      <c r="L107" s="650"/>
      <c r="M107" s="650"/>
      <c r="N107" s="650"/>
      <c r="O107" s="651"/>
    </row>
    <row r="108">
      <c r="A108" s="1"/>
      <c r="E108" s="650"/>
      <c r="F108" s="650"/>
      <c r="G108" s="650"/>
      <c r="H108" s="650"/>
      <c r="I108" s="650"/>
      <c r="J108" s="650"/>
      <c r="K108" s="650"/>
      <c r="L108" s="650"/>
      <c r="M108" s="650"/>
      <c r="N108" s="650"/>
      <c r="O108" s="651"/>
    </row>
    <row r="109">
      <c r="A109" s="1"/>
      <c r="E109" s="650"/>
      <c r="F109" s="650"/>
      <c r="G109" s="650"/>
      <c r="H109" s="650"/>
      <c r="I109" s="650"/>
      <c r="J109" s="650"/>
      <c r="K109" s="650"/>
      <c r="L109" s="650"/>
      <c r="M109" s="650"/>
      <c r="N109" s="650"/>
      <c r="O109" s="651"/>
    </row>
    <row r="110">
      <c r="A110" s="1"/>
      <c r="E110" s="650"/>
      <c r="F110" s="650"/>
      <c r="G110" s="650"/>
      <c r="H110" s="650"/>
      <c r="I110" s="650"/>
      <c r="J110" s="650"/>
      <c r="K110" s="650"/>
      <c r="L110" s="650"/>
      <c r="M110" s="650"/>
      <c r="N110" s="650"/>
      <c r="O110" s="651"/>
    </row>
    <row r="111">
      <c r="A111" s="1"/>
      <c r="E111" s="650"/>
      <c r="F111" s="650"/>
      <c r="G111" s="650"/>
      <c r="H111" s="650"/>
      <c r="I111" s="650"/>
      <c r="J111" s="650"/>
      <c r="K111" s="650"/>
      <c r="L111" s="650"/>
      <c r="M111" s="650"/>
      <c r="N111" s="650"/>
      <c r="O111" s="651"/>
    </row>
    <row r="112">
      <c r="A112" s="1"/>
      <c r="E112" s="650"/>
      <c r="F112" s="650"/>
      <c r="G112" s="650"/>
      <c r="H112" s="650"/>
      <c r="I112" s="650"/>
      <c r="J112" s="650"/>
      <c r="K112" s="650"/>
      <c r="L112" s="650"/>
      <c r="M112" s="650"/>
      <c r="N112" s="650"/>
      <c r="O112" s="651"/>
    </row>
    <row r="113">
      <c r="A113" s="1"/>
      <c r="E113" s="650"/>
      <c r="F113" s="650"/>
      <c r="G113" s="650"/>
      <c r="H113" s="650"/>
      <c r="I113" s="650"/>
      <c r="J113" s="650"/>
      <c r="K113" s="650"/>
      <c r="L113" s="650"/>
      <c r="M113" s="650"/>
      <c r="N113" s="650"/>
      <c r="O113" s="651"/>
    </row>
    <row r="114">
      <c r="A114" s="1"/>
      <c r="E114" s="650"/>
      <c r="F114" s="650"/>
      <c r="G114" s="650"/>
      <c r="H114" s="650"/>
      <c r="I114" s="650"/>
      <c r="J114" s="650"/>
      <c r="K114" s="650"/>
      <c r="L114" s="650"/>
      <c r="M114" s="650"/>
      <c r="N114" s="650"/>
      <c r="O114" s="651"/>
    </row>
    <row r="115">
      <c r="A115" s="1"/>
      <c r="E115" s="650"/>
      <c r="F115" s="650"/>
      <c r="G115" s="650"/>
      <c r="H115" s="650"/>
      <c r="I115" s="650"/>
      <c r="J115" s="650"/>
      <c r="K115" s="650"/>
      <c r="L115" s="650"/>
      <c r="M115" s="650"/>
      <c r="N115" s="650"/>
      <c r="O115" s="651"/>
    </row>
    <row r="116">
      <c r="A116" s="1"/>
      <c r="E116" s="650"/>
      <c r="F116" s="650"/>
      <c r="G116" s="650"/>
      <c r="H116" s="650"/>
      <c r="I116" s="650"/>
      <c r="J116" s="650"/>
      <c r="K116" s="650"/>
      <c r="L116" s="650"/>
      <c r="M116" s="650"/>
      <c r="N116" s="650"/>
      <c r="O116" s="651"/>
    </row>
    <row r="117">
      <c r="A117" s="1"/>
      <c r="E117" s="650"/>
      <c r="F117" s="650"/>
      <c r="G117" s="650"/>
      <c r="H117" s="650"/>
      <c r="I117" s="650"/>
      <c r="J117" s="650"/>
      <c r="K117" s="650"/>
      <c r="L117" s="650"/>
      <c r="M117" s="650"/>
      <c r="N117" s="650"/>
      <c r="O117" s="651"/>
    </row>
    <row r="118">
      <c r="A118" s="1"/>
      <c r="E118" s="650"/>
      <c r="F118" s="650"/>
      <c r="G118" s="650"/>
      <c r="H118" s="650"/>
      <c r="I118" s="650"/>
      <c r="J118" s="650"/>
      <c r="K118" s="650"/>
      <c r="L118" s="650"/>
      <c r="M118" s="650"/>
      <c r="N118" s="650"/>
      <c r="O118" s="651"/>
    </row>
    <row r="119">
      <c r="A119" s="1"/>
      <c r="E119" s="650"/>
      <c r="F119" s="650"/>
      <c r="G119" s="650"/>
      <c r="H119" s="650"/>
      <c r="I119" s="650"/>
      <c r="J119" s="650"/>
      <c r="K119" s="650"/>
      <c r="L119" s="650"/>
      <c r="M119" s="650"/>
      <c r="N119" s="650"/>
      <c r="O119" s="651"/>
    </row>
    <row r="120">
      <c r="A120" s="1"/>
      <c r="E120" s="650"/>
      <c r="F120" s="650"/>
      <c r="G120" s="650"/>
      <c r="H120" s="650"/>
      <c r="I120" s="650"/>
      <c r="J120" s="650"/>
      <c r="K120" s="650"/>
      <c r="L120" s="650"/>
      <c r="M120" s="650"/>
      <c r="N120" s="650"/>
      <c r="O120" s="651"/>
    </row>
    <row r="121">
      <c r="A121" s="1"/>
      <c r="E121" s="650"/>
      <c r="F121" s="650"/>
      <c r="G121" s="650"/>
      <c r="H121" s="650"/>
      <c r="I121" s="650"/>
      <c r="J121" s="650"/>
      <c r="K121" s="650"/>
      <c r="L121" s="650"/>
      <c r="M121" s="650"/>
      <c r="N121" s="650"/>
      <c r="O121" s="651"/>
    </row>
    <row r="122">
      <c r="A122" s="1"/>
      <c r="E122" s="650"/>
      <c r="F122" s="650"/>
      <c r="G122" s="650"/>
      <c r="H122" s="650"/>
      <c r="I122" s="650"/>
      <c r="J122" s="650"/>
      <c r="K122" s="650"/>
      <c r="L122" s="650"/>
      <c r="M122" s="650"/>
      <c r="N122" s="650"/>
      <c r="O122" s="651"/>
    </row>
    <row r="123">
      <c r="A123" s="1"/>
      <c r="E123" s="650"/>
      <c r="F123" s="650"/>
      <c r="G123" s="650"/>
      <c r="H123" s="650"/>
      <c r="I123" s="650"/>
      <c r="J123" s="650"/>
      <c r="K123" s="650"/>
      <c r="L123" s="650"/>
      <c r="M123" s="650"/>
      <c r="N123" s="650"/>
      <c r="O123" s="651"/>
    </row>
    <row r="124">
      <c r="A124" s="1"/>
      <c r="E124" s="650"/>
      <c r="F124" s="650"/>
      <c r="G124" s="650"/>
      <c r="H124" s="650"/>
      <c r="I124" s="650"/>
      <c r="J124" s="650"/>
      <c r="K124" s="650"/>
      <c r="L124" s="650"/>
      <c r="M124" s="650"/>
      <c r="N124" s="650"/>
      <c r="O124" s="651"/>
    </row>
    <row r="125">
      <c r="A125" s="1"/>
      <c r="E125" s="650"/>
      <c r="F125" s="650"/>
      <c r="G125" s="650"/>
      <c r="H125" s="650"/>
      <c r="I125" s="650"/>
      <c r="J125" s="650"/>
      <c r="K125" s="650"/>
      <c r="L125" s="650"/>
      <c r="M125" s="650"/>
      <c r="N125" s="650"/>
      <c r="O125" s="651"/>
    </row>
    <row r="126">
      <c r="A126" s="1"/>
      <c r="E126" s="650"/>
      <c r="F126" s="650"/>
      <c r="G126" s="650"/>
      <c r="H126" s="650"/>
      <c r="I126" s="650"/>
      <c r="J126" s="650"/>
      <c r="K126" s="650"/>
      <c r="L126" s="650"/>
      <c r="M126" s="650"/>
      <c r="N126" s="650"/>
      <c r="O126" s="651"/>
    </row>
    <row r="127">
      <c r="A127" s="1"/>
      <c r="E127" s="650"/>
      <c r="F127" s="650"/>
      <c r="G127" s="650"/>
      <c r="H127" s="650"/>
      <c r="I127" s="650"/>
      <c r="J127" s="650"/>
      <c r="K127" s="650"/>
      <c r="L127" s="650"/>
      <c r="M127" s="650"/>
      <c r="N127" s="650"/>
      <c r="O127" s="651"/>
    </row>
    <row r="128">
      <c r="A128" s="1"/>
      <c r="E128" s="650"/>
      <c r="F128" s="650"/>
      <c r="G128" s="650"/>
      <c r="H128" s="650"/>
      <c r="I128" s="650"/>
      <c r="J128" s="650"/>
      <c r="K128" s="650"/>
      <c r="L128" s="650"/>
      <c r="M128" s="650"/>
      <c r="N128" s="650"/>
      <c r="O128" s="651"/>
    </row>
    <row r="129">
      <c r="A129" s="1"/>
      <c r="E129" s="650"/>
      <c r="F129" s="650"/>
      <c r="G129" s="650"/>
      <c r="H129" s="650"/>
      <c r="I129" s="650"/>
      <c r="J129" s="650"/>
      <c r="K129" s="650"/>
      <c r="L129" s="650"/>
      <c r="M129" s="650"/>
      <c r="N129" s="650"/>
      <c r="O129" s="651"/>
    </row>
    <row r="130">
      <c r="A130" s="1"/>
      <c r="E130" s="650"/>
      <c r="F130" s="650"/>
      <c r="G130" s="650"/>
      <c r="H130" s="650"/>
      <c r="I130" s="650"/>
      <c r="J130" s="650"/>
      <c r="K130" s="650"/>
      <c r="L130" s="650"/>
      <c r="M130" s="650"/>
      <c r="N130" s="650"/>
      <c r="O130" s="651"/>
    </row>
    <row r="131">
      <c r="A131" s="1"/>
      <c r="E131" s="650"/>
      <c r="F131" s="650"/>
      <c r="G131" s="650"/>
      <c r="H131" s="650"/>
      <c r="I131" s="650"/>
      <c r="J131" s="650"/>
      <c r="K131" s="650"/>
      <c r="L131" s="650"/>
      <c r="M131" s="650"/>
      <c r="N131" s="650"/>
      <c r="O131" s="651"/>
    </row>
    <row r="132">
      <c r="A132" s="1"/>
      <c r="E132" s="650"/>
      <c r="F132" s="650"/>
      <c r="G132" s="650"/>
      <c r="H132" s="650"/>
      <c r="I132" s="650"/>
      <c r="J132" s="650"/>
      <c r="K132" s="650"/>
      <c r="L132" s="650"/>
      <c r="M132" s="650"/>
      <c r="N132" s="650"/>
      <c r="O132" s="651"/>
    </row>
    <row r="133">
      <c r="A133" s="1"/>
      <c r="E133" s="650"/>
      <c r="F133" s="650"/>
      <c r="G133" s="650"/>
      <c r="H133" s="650"/>
      <c r="I133" s="650"/>
      <c r="J133" s="650"/>
      <c r="K133" s="650"/>
      <c r="L133" s="650"/>
      <c r="M133" s="650"/>
      <c r="N133" s="650"/>
      <c r="O133" s="651"/>
    </row>
    <row r="134">
      <c r="A134" s="1"/>
      <c r="E134" s="650"/>
      <c r="F134" s="650"/>
      <c r="G134" s="650"/>
      <c r="H134" s="650"/>
      <c r="I134" s="650"/>
      <c r="J134" s="650"/>
      <c r="K134" s="650"/>
      <c r="L134" s="650"/>
      <c r="M134" s="650"/>
      <c r="N134" s="650"/>
      <c r="O134" s="651"/>
    </row>
    <row r="135">
      <c r="A135" s="1"/>
      <c r="E135" s="650"/>
      <c r="F135" s="650"/>
      <c r="G135" s="650"/>
      <c r="H135" s="650"/>
      <c r="I135" s="650"/>
      <c r="J135" s="650"/>
      <c r="K135" s="650"/>
      <c r="L135" s="650"/>
      <c r="M135" s="650"/>
      <c r="N135" s="650"/>
      <c r="O135" s="651"/>
    </row>
    <row r="136">
      <c r="A136" s="1"/>
      <c r="E136" s="650"/>
      <c r="F136" s="650"/>
      <c r="G136" s="650"/>
      <c r="H136" s="650"/>
      <c r="I136" s="650"/>
      <c r="J136" s="650"/>
      <c r="K136" s="650"/>
      <c r="L136" s="650"/>
      <c r="M136" s="650"/>
      <c r="N136" s="650"/>
      <c r="O136" s="651"/>
    </row>
    <row r="137">
      <c r="A137" s="1"/>
      <c r="E137" s="650"/>
      <c r="F137" s="650"/>
      <c r="G137" s="650"/>
      <c r="H137" s="650"/>
      <c r="I137" s="650"/>
      <c r="J137" s="650"/>
      <c r="K137" s="650"/>
      <c r="L137" s="650"/>
      <c r="M137" s="650"/>
      <c r="N137" s="650"/>
      <c r="O137" s="651"/>
    </row>
    <row r="138">
      <c r="A138" s="1"/>
      <c r="E138" s="650"/>
      <c r="F138" s="650"/>
      <c r="G138" s="650"/>
      <c r="H138" s="650"/>
      <c r="I138" s="650"/>
      <c r="J138" s="650"/>
      <c r="K138" s="650"/>
      <c r="L138" s="650"/>
      <c r="M138" s="650"/>
      <c r="N138" s="650"/>
      <c r="O138" s="651"/>
    </row>
    <row r="139">
      <c r="A139" s="1"/>
      <c r="E139" s="650"/>
      <c r="F139" s="650"/>
      <c r="G139" s="650"/>
      <c r="H139" s="650"/>
      <c r="I139" s="650"/>
      <c r="J139" s="650"/>
      <c r="K139" s="650"/>
      <c r="L139" s="650"/>
      <c r="M139" s="650"/>
      <c r="N139" s="650"/>
      <c r="O139" s="651"/>
    </row>
    <row r="140">
      <c r="A140" s="1"/>
      <c r="E140" s="650"/>
      <c r="F140" s="650"/>
      <c r="G140" s="650"/>
      <c r="H140" s="650"/>
      <c r="I140" s="650"/>
      <c r="J140" s="650"/>
      <c r="K140" s="650"/>
      <c r="L140" s="650"/>
      <c r="M140" s="650"/>
      <c r="N140" s="650"/>
      <c r="O140" s="651"/>
    </row>
    <row r="141">
      <c r="A141" s="1"/>
      <c r="E141" s="650"/>
      <c r="F141" s="650"/>
      <c r="G141" s="650"/>
      <c r="H141" s="650"/>
      <c r="I141" s="650"/>
      <c r="J141" s="650"/>
      <c r="K141" s="650"/>
      <c r="L141" s="650"/>
      <c r="M141" s="650"/>
      <c r="N141" s="650"/>
      <c r="O141" s="651"/>
    </row>
    <row r="142">
      <c r="A142" s="1"/>
      <c r="E142" s="650"/>
      <c r="F142" s="650"/>
      <c r="G142" s="650"/>
      <c r="H142" s="650"/>
      <c r="I142" s="650"/>
      <c r="J142" s="650"/>
      <c r="K142" s="650"/>
      <c r="L142" s="650"/>
      <c r="M142" s="650"/>
      <c r="N142" s="650"/>
      <c r="O142" s="651"/>
    </row>
    <row r="143">
      <c r="A143" s="1"/>
      <c r="E143" s="650"/>
      <c r="F143" s="650"/>
      <c r="G143" s="650"/>
      <c r="H143" s="650"/>
      <c r="I143" s="650"/>
      <c r="J143" s="650"/>
      <c r="K143" s="650"/>
      <c r="L143" s="650"/>
      <c r="M143" s="650"/>
      <c r="N143" s="650"/>
      <c r="O143" s="651"/>
    </row>
    <row r="144">
      <c r="A144" s="1"/>
      <c r="E144" s="650"/>
      <c r="F144" s="650"/>
      <c r="G144" s="650"/>
      <c r="H144" s="650"/>
      <c r="I144" s="650"/>
      <c r="J144" s="650"/>
      <c r="K144" s="650"/>
      <c r="L144" s="650"/>
      <c r="M144" s="650"/>
      <c r="N144" s="650"/>
      <c r="O144" s="651"/>
    </row>
    <row r="145">
      <c r="A145" s="1"/>
      <c r="E145" s="650"/>
      <c r="F145" s="650"/>
      <c r="G145" s="650"/>
      <c r="H145" s="650"/>
      <c r="I145" s="650"/>
      <c r="J145" s="650"/>
      <c r="K145" s="650"/>
      <c r="L145" s="650"/>
      <c r="M145" s="650"/>
      <c r="N145" s="650"/>
      <c r="O145" s="651"/>
    </row>
    <row r="146">
      <c r="A146" s="1"/>
      <c r="E146" s="650"/>
      <c r="F146" s="650"/>
      <c r="G146" s="650"/>
      <c r="H146" s="650"/>
      <c r="I146" s="650"/>
      <c r="J146" s="650"/>
      <c r="K146" s="650"/>
      <c r="L146" s="650"/>
      <c r="M146" s="650"/>
      <c r="N146" s="650"/>
      <c r="O146" s="651"/>
    </row>
    <row r="147">
      <c r="A147" s="1"/>
      <c r="E147" s="650"/>
      <c r="F147" s="650"/>
      <c r="G147" s="650"/>
      <c r="H147" s="650"/>
      <c r="I147" s="650"/>
      <c r="J147" s="650"/>
      <c r="K147" s="650"/>
      <c r="L147" s="650"/>
      <c r="M147" s="650"/>
      <c r="N147" s="650"/>
      <c r="O147" s="651"/>
    </row>
    <row r="148">
      <c r="A148" s="1"/>
      <c r="E148" s="650"/>
      <c r="F148" s="650"/>
      <c r="G148" s="650"/>
      <c r="H148" s="650"/>
      <c r="I148" s="650"/>
      <c r="J148" s="650"/>
      <c r="K148" s="650"/>
      <c r="L148" s="650"/>
      <c r="M148" s="650"/>
      <c r="N148" s="650"/>
      <c r="O148" s="651"/>
    </row>
    <row r="149">
      <c r="A149" s="1"/>
      <c r="E149" s="650"/>
      <c r="F149" s="650"/>
      <c r="G149" s="650"/>
      <c r="H149" s="650"/>
      <c r="I149" s="650"/>
      <c r="J149" s="650"/>
      <c r="K149" s="650"/>
      <c r="L149" s="650"/>
      <c r="M149" s="650"/>
      <c r="N149" s="650"/>
      <c r="O149" s="651"/>
    </row>
    <row r="150">
      <c r="A150" s="1"/>
      <c r="E150" s="650"/>
      <c r="F150" s="650"/>
      <c r="G150" s="650"/>
      <c r="H150" s="650"/>
      <c r="I150" s="650"/>
      <c r="J150" s="650"/>
      <c r="K150" s="650"/>
      <c r="L150" s="650"/>
      <c r="M150" s="650"/>
      <c r="N150" s="650"/>
      <c r="O150" s="651"/>
    </row>
    <row r="151">
      <c r="A151" s="1"/>
      <c r="E151" s="650"/>
      <c r="F151" s="650"/>
      <c r="G151" s="650"/>
      <c r="H151" s="650"/>
      <c r="I151" s="650"/>
      <c r="J151" s="650"/>
      <c r="K151" s="650"/>
      <c r="L151" s="650"/>
      <c r="M151" s="650"/>
      <c r="N151" s="650"/>
      <c r="O151" s="651"/>
    </row>
    <row r="152">
      <c r="A152" s="1"/>
      <c r="E152" s="650"/>
      <c r="F152" s="650"/>
      <c r="G152" s="650"/>
      <c r="H152" s="650"/>
      <c r="I152" s="650"/>
      <c r="J152" s="650"/>
      <c r="K152" s="650"/>
      <c r="L152" s="650"/>
      <c r="M152" s="650"/>
      <c r="N152" s="650"/>
      <c r="O152" s="651"/>
    </row>
    <row r="153">
      <c r="A153" s="1"/>
      <c r="E153" s="650"/>
      <c r="F153" s="650"/>
      <c r="G153" s="650"/>
      <c r="H153" s="650"/>
      <c r="I153" s="650"/>
      <c r="J153" s="650"/>
      <c r="K153" s="650"/>
      <c r="L153" s="650"/>
      <c r="M153" s="650"/>
      <c r="N153" s="650"/>
      <c r="O153" s="651"/>
    </row>
    <row r="154">
      <c r="A154" s="1"/>
      <c r="E154" s="650"/>
      <c r="F154" s="650"/>
      <c r="G154" s="650"/>
      <c r="H154" s="650"/>
      <c r="I154" s="650"/>
      <c r="J154" s="650"/>
      <c r="K154" s="650"/>
      <c r="L154" s="650"/>
      <c r="M154" s="650"/>
      <c r="N154" s="650"/>
      <c r="O154" s="651"/>
    </row>
    <row r="155">
      <c r="A155" s="1"/>
      <c r="E155" s="650"/>
      <c r="F155" s="650"/>
      <c r="G155" s="650"/>
      <c r="H155" s="650"/>
      <c r="I155" s="650"/>
      <c r="J155" s="650"/>
      <c r="K155" s="650"/>
      <c r="L155" s="650"/>
      <c r="M155" s="650"/>
      <c r="N155" s="650"/>
      <c r="O155" s="651"/>
    </row>
    <row r="156">
      <c r="A156" s="1"/>
      <c r="E156" s="650"/>
      <c r="F156" s="650"/>
      <c r="G156" s="650"/>
      <c r="H156" s="650"/>
      <c r="I156" s="650"/>
      <c r="J156" s="650"/>
      <c r="K156" s="650"/>
      <c r="L156" s="650"/>
      <c r="M156" s="650"/>
      <c r="N156" s="650"/>
      <c r="O156" s="651"/>
    </row>
    <row r="157">
      <c r="A157" s="1"/>
      <c r="E157" s="650"/>
      <c r="F157" s="650"/>
      <c r="G157" s="650"/>
      <c r="H157" s="650"/>
      <c r="I157" s="650"/>
      <c r="J157" s="650"/>
      <c r="K157" s="650"/>
      <c r="L157" s="650"/>
      <c r="M157" s="650"/>
      <c r="N157" s="650"/>
      <c r="O157" s="651"/>
    </row>
    <row r="158">
      <c r="A158" s="1"/>
      <c r="E158" s="650"/>
      <c r="F158" s="650"/>
      <c r="G158" s="650"/>
      <c r="H158" s="650"/>
      <c r="I158" s="650"/>
      <c r="J158" s="650"/>
      <c r="K158" s="650"/>
      <c r="L158" s="650"/>
      <c r="M158" s="650"/>
      <c r="N158" s="650"/>
      <c r="O158" s="651"/>
    </row>
    <row r="159">
      <c r="A159" s="1"/>
      <c r="E159" s="650"/>
      <c r="F159" s="650"/>
      <c r="G159" s="650"/>
      <c r="H159" s="650"/>
      <c r="I159" s="650"/>
      <c r="J159" s="650"/>
      <c r="K159" s="650"/>
      <c r="L159" s="650"/>
      <c r="M159" s="650"/>
      <c r="N159" s="650"/>
      <c r="O159" s="651"/>
    </row>
    <row r="160">
      <c r="A160" s="1"/>
      <c r="E160" s="650"/>
      <c r="F160" s="650"/>
      <c r="G160" s="650"/>
      <c r="H160" s="650"/>
      <c r="I160" s="650"/>
      <c r="J160" s="650"/>
      <c r="K160" s="650"/>
      <c r="L160" s="650"/>
      <c r="M160" s="650"/>
      <c r="N160" s="650"/>
      <c r="O160" s="651"/>
    </row>
    <row r="161">
      <c r="A161" s="1"/>
      <c r="E161" s="650"/>
      <c r="F161" s="650"/>
      <c r="G161" s="650"/>
      <c r="H161" s="650"/>
      <c r="I161" s="650"/>
      <c r="J161" s="650"/>
      <c r="K161" s="650"/>
      <c r="L161" s="650"/>
      <c r="M161" s="650"/>
      <c r="N161" s="650"/>
      <c r="O161" s="651"/>
    </row>
    <row r="162">
      <c r="A162" s="1"/>
      <c r="E162" s="650"/>
      <c r="F162" s="650"/>
      <c r="G162" s="650"/>
      <c r="H162" s="650"/>
      <c r="I162" s="650"/>
      <c r="J162" s="650"/>
      <c r="K162" s="650"/>
      <c r="L162" s="650"/>
      <c r="M162" s="650"/>
      <c r="N162" s="650"/>
      <c r="O162" s="651"/>
    </row>
    <row r="163">
      <c r="A163" s="1"/>
      <c r="E163" s="650"/>
      <c r="F163" s="650"/>
      <c r="G163" s="650"/>
      <c r="H163" s="650"/>
      <c r="I163" s="650"/>
      <c r="J163" s="650"/>
      <c r="K163" s="650"/>
      <c r="L163" s="650"/>
      <c r="M163" s="650"/>
      <c r="N163" s="650"/>
      <c r="O163" s="651"/>
    </row>
    <row r="164">
      <c r="A164" s="1"/>
      <c r="E164" s="650"/>
      <c r="F164" s="650"/>
      <c r="G164" s="650"/>
      <c r="H164" s="650"/>
      <c r="I164" s="650"/>
      <c r="J164" s="650"/>
      <c r="K164" s="650"/>
      <c r="L164" s="650"/>
      <c r="M164" s="650"/>
      <c r="N164" s="650"/>
      <c r="O164" s="651"/>
    </row>
    <row r="165">
      <c r="A165" s="1"/>
      <c r="E165" s="650"/>
      <c r="F165" s="650"/>
      <c r="G165" s="650"/>
      <c r="H165" s="650"/>
      <c r="I165" s="650"/>
      <c r="J165" s="650"/>
      <c r="K165" s="650"/>
      <c r="L165" s="650"/>
      <c r="M165" s="650"/>
      <c r="N165" s="650"/>
      <c r="O165" s="651"/>
    </row>
    <row r="166">
      <c r="A166" s="1"/>
      <c r="E166" s="650"/>
      <c r="F166" s="650"/>
      <c r="G166" s="650"/>
      <c r="H166" s="650"/>
      <c r="I166" s="650"/>
      <c r="J166" s="650"/>
      <c r="K166" s="650"/>
      <c r="L166" s="650"/>
      <c r="M166" s="650"/>
      <c r="N166" s="650"/>
      <c r="O166" s="651"/>
    </row>
    <row r="167">
      <c r="A167" s="1"/>
      <c r="E167" s="650"/>
      <c r="F167" s="650"/>
      <c r="G167" s="650"/>
      <c r="H167" s="650"/>
      <c r="I167" s="650"/>
      <c r="J167" s="650"/>
      <c r="K167" s="650"/>
      <c r="L167" s="650"/>
      <c r="M167" s="650"/>
      <c r="N167" s="650"/>
      <c r="O167" s="651"/>
    </row>
    <row r="168">
      <c r="A168" s="1"/>
      <c r="E168" s="650"/>
      <c r="F168" s="650"/>
      <c r="G168" s="650"/>
      <c r="H168" s="650"/>
      <c r="I168" s="650"/>
      <c r="J168" s="650"/>
      <c r="K168" s="650"/>
      <c r="L168" s="650"/>
      <c r="M168" s="650"/>
      <c r="N168" s="650"/>
      <c r="O168" s="651"/>
    </row>
    <row r="169">
      <c r="A169" s="1"/>
      <c r="E169" s="650"/>
      <c r="F169" s="650"/>
      <c r="G169" s="650"/>
      <c r="H169" s="650"/>
      <c r="I169" s="650"/>
      <c r="J169" s="650"/>
      <c r="K169" s="650"/>
      <c r="L169" s="650"/>
      <c r="M169" s="650"/>
      <c r="N169" s="650"/>
      <c r="O169" s="651"/>
    </row>
    <row r="170">
      <c r="A170" s="1"/>
      <c r="E170" s="650"/>
      <c r="F170" s="650"/>
      <c r="G170" s="650"/>
      <c r="H170" s="650"/>
      <c r="I170" s="650"/>
      <c r="J170" s="650"/>
      <c r="K170" s="650"/>
      <c r="L170" s="650"/>
      <c r="M170" s="650"/>
      <c r="N170" s="650"/>
      <c r="O170" s="651"/>
    </row>
    <row r="171">
      <c r="A171" s="1"/>
      <c r="E171" s="650"/>
      <c r="F171" s="650"/>
      <c r="G171" s="650"/>
      <c r="H171" s="650"/>
      <c r="I171" s="650"/>
      <c r="J171" s="650"/>
      <c r="K171" s="650"/>
      <c r="L171" s="650"/>
      <c r="M171" s="650"/>
      <c r="N171" s="650"/>
      <c r="O171" s="651"/>
    </row>
    <row r="172">
      <c r="A172" s="1"/>
      <c r="E172" s="650"/>
      <c r="F172" s="650"/>
      <c r="G172" s="650"/>
      <c r="H172" s="650"/>
      <c r="I172" s="650"/>
      <c r="J172" s="650"/>
      <c r="K172" s="650"/>
      <c r="L172" s="650"/>
      <c r="M172" s="650"/>
      <c r="N172" s="650"/>
      <c r="O172" s="651"/>
    </row>
    <row r="173">
      <c r="A173" s="1"/>
      <c r="E173" s="650"/>
      <c r="F173" s="650"/>
      <c r="G173" s="650"/>
      <c r="H173" s="650"/>
      <c r="I173" s="650"/>
      <c r="J173" s="650"/>
      <c r="K173" s="650"/>
      <c r="L173" s="650"/>
      <c r="M173" s="650"/>
      <c r="N173" s="650"/>
      <c r="O173" s="651"/>
    </row>
    <row r="174">
      <c r="A174" s="1"/>
      <c r="E174" s="650"/>
      <c r="F174" s="650"/>
      <c r="G174" s="650"/>
      <c r="H174" s="650"/>
      <c r="I174" s="650"/>
      <c r="J174" s="650"/>
      <c r="K174" s="650"/>
      <c r="L174" s="650"/>
      <c r="M174" s="650"/>
      <c r="N174" s="650"/>
      <c r="O174" s="651"/>
    </row>
    <row r="175">
      <c r="A175" s="1"/>
      <c r="E175" s="650"/>
      <c r="F175" s="650"/>
      <c r="G175" s="650"/>
      <c r="H175" s="650"/>
      <c r="I175" s="650"/>
      <c r="J175" s="650"/>
      <c r="K175" s="650"/>
      <c r="L175" s="650"/>
      <c r="M175" s="650"/>
      <c r="N175" s="650"/>
      <c r="O175" s="651"/>
    </row>
    <row r="176">
      <c r="A176" s="1"/>
      <c r="E176" s="650"/>
      <c r="F176" s="650"/>
      <c r="G176" s="650"/>
      <c r="H176" s="650"/>
      <c r="I176" s="650"/>
      <c r="J176" s="650"/>
      <c r="K176" s="650"/>
      <c r="L176" s="650"/>
      <c r="M176" s="650"/>
      <c r="N176" s="650"/>
      <c r="O176" s="651"/>
    </row>
    <row r="177">
      <c r="A177" s="1"/>
      <c r="E177" s="650"/>
      <c r="F177" s="650"/>
      <c r="G177" s="650"/>
      <c r="H177" s="650"/>
      <c r="I177" s="650"/>
      <c r="J177" s="650"/>
      <c r="K177" s="650"/>
      <c r="L177" s="650"/>
      <c r="M177" s="650"/>
      <c r="N177" s="650"/>
      <c r="O177" s="651"/>
    </row>
    <row r="178">
      <c r="A178" s="1"/>
      <c r="E178" s="650"/>
      <c r="F178" s="650"/>
      <c r="G178" s="650"/>
      <c r="H178" s="650"/>
      <c r="I178" s="650"/>
      <c r="J178" s="650"/>
      <c r="K178" s="650"/>
      <c r="L178" s="650"/>
      <c r="M178" s="650"/>
      <c r="N178" s="650"/>
      <c r="O178" s="651"/>
    </row>
    <row r="179">
      <c r="A179" s="1"/>
      <c r="E179" s="650"/>
      <c r="F179" s="650"/>
      <c r="G179" s="650"/>
      <c r="H179" s="650"/>
      <c r="I179" s="650"/>
      <c r="J179" s="650"/>
      <c r="K179" s="650"/>
      <c r="L179" s="650"/>
      <c r="M179" s="650"/>
      <c r="N179" s="650"/>
      <c r="O179" s="651"/>
    </row>
    <row r="180">
      <c r="A180" s="1"/>
      <c r="E180" s="650"/>
      <c r="F180" s="650"/>
      <c r="G180" s="650"/>
      <c r="H180" s="650"/>
      <c r="I180" s="650"/>
      <c r="J180" s="650"/>
      <c r="K180" s="650"/>
      <c r="L180" s="650"/>
      <c r="M180" s="650"/>
      <c r="N180" s="650"/>
      <c r="O180" s="651"/>
    </row>
    <row r="181">
      <c r="A181" s="1"/>
      <c r="E181" s="650"/>
      <c r="F181" s="650"/>
      <c r="G181" s="650"/>
      <c r="H181" s="650"/>
      <c r="I181" s="650"/>
      <c r="J181" s="650"/>
      <c r="K181" s="650"/>
      <c r="L181" s="650"/>
      <c r="M181" s="650"/>
      <c r="N181" s="650"/>
      <c r="O181" s="651"/>
    </row>
    <row r="182">
      <c r="A182" s="1"/>
      <c r="E182" s="650"/>
      <c r="F182" s="650"/>
      <c r="G182" s="650"/>
      <c r="H182" s="650"/>
      <c r="I182" s="650"/>
      <c r="J182" s="650"/>
      <c r="K182" s="650"/>
      <c r="L182" s="650"/>
      <c r="M182" s="650"/>
      <c r="N182" s="650"/>
      <c r="O182" s="651"/>
    </row>
    <row r="183">
      <c r="A183" s="1"/>
      <c r="E183" s="650"/>
      <c r="F183" s="650"/>
      <c r="G183" s="650"/>
      <c r="H183" s="650"/>
      <c r="I183" s="650"/>
      <c r="J183" s="650"/>
      <c r="K183" s="650"/>
      <c r="L183" s="650"/>
      <c r="M183" s="650"/>
      <c r="N183" s="650"/>
      <c r="O183" s="651"/>
    </row>
    <row r="184">
      <c r="A184" s="1"/>
      <c r="E184" s="650"/>
      <c r="F184" s="650"/>
      <c r="G184" s="650"/>
      <c r="H184" s="650"/>
      <c r="I184" s="650"/>
      <c r="J184" s="650"/>
      <c r="K184" s="650"/>
      <c r="L184" s="650"/>
      <c r="M184" s="650"/>
      <c r="N184" s="650"/>
      <c r="O184" s="651"/>
    </row>
    <row r="185">
      <c r="A185" s="1"/>
      <c r="E185" s="650"/>
      <c r="F185" s="650"/>
      <c r="G185" s="650"/>
      <c r="H185" s="650"/>
      <c r="I185" s="650"/>
      <c r="J185" s="650"/>
      <c r="K185" s="650"/>
      <c r="L185" s="650"/>
      <c r="M185" s="650"/>
      <c r="N185" s="650"/>
      <c r="O185" s="651"/>
    </row>
    <row r="186">
      <c r="A186" s="1"/>
      <c r="E186" s="650"/>
      <c r="F186" s="650"/>
      <c r="G186" s="650"/>
      <c r="H186" s="650"/>
      <c r="I186" s="650"/>
      <c r="J186" s="650"/>
      <c r="K186" s="650"/>
      <c r="L186" s="650"/>
      <c r="M186" s="650"/>
      <c r="N186" s="650"/>
      <c r="O186" s="651"/>
    </row>
    <row r="187">
      <c r="A187" s="1"/>
      <c r="E187" s="650"/>
      <c r="F187" s="650"/>
      <c r="G187" s="650"/>
      <c r="H187" s="650"/>
      <c r="I187" s="650"/>
      <c r="J187" s="650"/>
      <c r="K187" s="650"/>
      <c r="L187" s="650"/>
      <c r="M187" s="650"/>
      <c r="N187" s="650"/>
      <c r="O187" s="651"/>
    </row>
    <row r="188">
      <c r="A188" s="1"/>
      <c r="E188" s="650"/>
      <c r="F188" s="650"/>
      <c r="G188" s="650"/>
      <c r="H188" s="650"/>
      <c r="I188" s="650"/>
      <c r="J188" s="650"/>
      <c r="K188" s="650"/>
      <c r="L188" s="650"/>
      <c r="M188" s="650"/>
      <c r="N188" s="650"/>
      <c r="O188" s="651"/>
    </row>
    <row r="189">
      <c r="A189" s="1"/>
      <c r="E189" s="650"/>
      <c r="F189" s="650"/>
      <c r="G189" s="650"/>
      <c r="H189" s="650"/>
      <c r="I189" s="650"/>
      <c r="J189" s="650"/>
      <c r="K189" s="650"/>
      <c r="L189" s="650"/>
      <c r="M189" s="650"/>
      <c r="N189" s="650"/>
      <c r="O189" s="651"/>
    </row>
    <row r="190">
      <c r="A190" s="1"/>
      <c r="E190" s="650"/>
      <c r="F190" s="650"/>
      <c r="G190" s="650"/>
      <c r="H190" s="650"/>
      <c r="I190" s="650"/>
      <c r="J190" s="650"/>
      <c r="K190" s="650"/>
      <c r="L190" s="650"/>
      <c r="M190" s="650"/>
      <c r="N190" s="650"/>
      <c r="O190" s="651"/>
    </row>
    <row r="191">
      <c r="A191" s="1"/>
      <c r="E191" s="650"/>
      <c r="F191" s="650"/>
      <c r="G191" s="650"/>
      <c r="H191" s="650"/>
      <c r="I191" s="650"/>
      <c r="J191" s="650"/>
      <c r="K191" s="650"/>
      <c r="L191" s="650"/>
      <c r="M191" s="650"/>
      <c r="N191" s="650"/>
      <c r="O191" s="651"/>
    </row>
    <row r="192">
      <c r="A192" s="1"/>
      <c r="E192" s="650"/>
      <c r="F192" s="650"/>
      <c r="G192" s="650"/>
      <c r="H192" s="650"/>
      <c r="I192" s="650"/>
      <c r="J192" s="650"/>
      <c r="K192" s="650"/>
      <c r="L192" s="650"/>
      <c r="M192" s="650"/>
      <c r="N192" s="650"/>
      <c r="O192" s="651"/>
    </row>
    <row r="193">
      <c r="A193" s="1"/>
      <c r="E193" s="650"/>
      <c r="F193" s="650"/>
      <c r="G193" s="650"/>
      <c r="H193" s="650"/>
      <c r="I193" s="650"/>
      <c r="J193" s="650"/>
      <c r="K193" s="650"/>
      <c r="L193" s="650"/>
      <c r="M193" s="650"/>
      <c r="N193" s="650"/>
      <c r="O193" s="651"/>
    </row>
    <row r="194">
      <c r="A194" s="1"/>
      <c r="E194" s="650"/>
      <c r="F194" s="650"/>
      <c r="G194" s="650"/>
      <c r="H194" s="650"/>
      <c r="I194" s="650"/>
      <c r="J194" s="650"/>
      <c r="K194" s="650"/>
      <c r="L194" s="650"/>
      <c r="M194" s="650"/>
      <c r="N194" s="650"/>
      <c r="O194" s="651"/>
    </row>
    <row r="195">
      <c r="A195" s="1"/>
      <c r="E195" s="650"/>
      <c r="F195" s="650"/>
      <c r="G195" s="650"/>
      <c r="H195" s="650"/>
      <c r="I195" s="650"/>
      <c r="J195" s="650"/>
      <c r="K195" s="650"/>
      <c r="L195" s="650"/>
      <c r="M195" s="650"/>
      <c r="N195" s="650"/>
      <c r="O195" s="651"/>
    </row>
    <row r="196">
      <c r="A196" s="1"/>
      <c r="E196" s="650"/>
      <c r="F196" s="650"/>
      <c r="G196" s="650"/>
      <c r="H196" s="650"/>
      <c r="I196" s="650"/>
      <c r="J196" s="650"/>
      <c r="K196" s="650"/>
      <c r="L196" s="650"/>
      <c r="M196" s="650"/>
      <c r="N196" s="650"/>
      <c r="O196" s="651"/>
    </row>
    <row r="197">
      <c r="A197" s="1"/>
      <c r="E197" s="650"/>
      <c r="F197" s="650"/>
      <c r="G197" s="650"/>
      <c r="H197" s="650"/>
      <c r="I197" s="650"/>
      <c r="J197" s="650"/>
      <c r="K197" s="650"/>
      <c r="L197" s="650"/>
      <c r="M197" s="650"/>
      <c r="N197" s="650"/>
      <c r="O197" s="651"/>
    </row>
    <row r="198">
      <c r="A198" s="1"/>
      <c r="E198" s="650"/>
      <c r="F198" s="650"/>
      <c r="G198" s="650"/>
      <c r="H198" s="650"/>
      <c r="I198" s="650"/>
      <c r="J198" s="650"/>
      <c r="K198" s="650"/>
      <c r="L198" s="650"/>
      <c r="M198" s="650"/>
      <c r="N198" s="650"/>
      <c r="O198" s="651"/>
    </row>
    <row r="199">
      <c r="A199" s="1"/>
      <c r="E199" s="650"/>
      <c r="F199" s="650"/>
      <c r="G199" s="650"/>
      <c r="H199" s="650"/>
      <c r="I199" s="650"/>
      <c r="J199" s="650"/>
      <c r="K199" s="650"/>
      <c r="L199" s="650"/>
      <c r="M199" s="650"/>
      <c r="N199" s="650"/>
      <c r="O199" s="651"/>
    </row>
    <row r="200">
      <c r="A200" s="1"/>
      <c r="E200" s="650"/>
      <c r="F200" s="650"/>
      <c r="G200" s="650"/>
      <c r="H200" s="650"/>
      <c r="I200" s="650"/>
      <c r="J200" s="650"/>
      <c r="K200" s="650"/>
      <c r="L200" s="650"/>
      <c r="M200" s="650"/>
      <c r="N200" s="650"/>
      <c r="O200" s="651"/>
    </row>
    <row r="201">
      <c r="A201" s="1"/>
      <c r="E201" s="650"/>
      <c r="F201" s="650"/>
      <c r="G201" s="650"/>
      <c r="H201" s="650"/>
      <c r="I201" s="650"/>
      <c r="J201" s="650"/>
      <c r="K201" s="650"/>
      <c r="L201" s="650"/>
      <c r="M201" s="650"/>
      <c r="N201" s="650"/>
      <c r="O201" s="651"/>
    </row>
    <row r="202">
      <c r="A202" s="1"/>
      <c r="E202" s="650"/>
      <c r="F202" s="650"/>
      <c r="G202" s="650"/>
      <c r="H202" s="650"/>
      <c r="I202" s="650"/>
      <c r="J202" s="650"/>
      <c r="K202" s="650"/>
      <c r="L202" s="650"/>
      <c r="M202" s="650"/>
      <c r="N202" s="650"/>
      <c r="O202" s="651"/>
    </row>
    <row r="203">
      <c r="A203" s="1"/>
      <c r="E203" s="650"/>
      <c r="F203" s="650"/>
      <c r="G203" s="650"/>
      <c r="H203" s="650"/>
      <c r="I203" s="650"/>
      <c r="J203" s="650"/>
      <c r="K203" s="650"/>
      <c r="L203" s="650"/>
      <c r="M203" s="650"/>
      <c r="N203" s="650"/>
      <c r="O203" s="651"/>
    </row>
    <row r="204">
      <c r="A204" s="1"/>
      <c r="E204" s="650"/>
      <c r="F204" s="650"/>
      <c r="G204" s="650"/>
      <c r="H204" s="650"/>
      <c r="I204" s="650"/>
      <c r="J204" s="650"/>
      <c r="K204" s="650"/>
      <c r="L204" s="650"/>
      <c r="M204" s="650"/>
      <c r="N204" s="650"/>
      <c r="O204" s="651"/>
    </row>
    <row r="205">
      <c r="A205" s="1"/>
      <c r="E205" s="650"/>
      <c r="F205" s="650"/>
      <c r="G205" s="650"/>
      <c r="H205" s="650"/>
      <c r="I205" s="650"/>
      <c r="J205" s="650"/>
      <c r="K205" s="650"/>
      <c r="L205" s="650"/>
      <c r="M205" s="650"/>
      <c r="N205" s="650"/>
      <c r="O205" s="651"/>
    </row>
    <row r="206">
      <c r="A206" s="1"/>
      <c r="E206" s="650"/>
      <c r="F206" s="650"/>
      <c r="G206" s="650"/>
      <c r="H206" s="650"/>
      <c r="I206" s="650"/>
      <c r="J206" s="650"/>
      <c r="K206" s="650"/>
      <c r="L206" s="650"/>
      <c r="M206" s="650"/>
      <c r="N206" s="650"/>
      <c r="O206" s="651"/>
    </row>
    <row r="207">
      <c r="A207" s="1"/>
      <c r="E207" s="650"/>
      <c r="F207" s="650"/>
      <c r="G207" s="650"/>
      <c r="H207" s="650"/>
      <c r="I207" s="650"/>
      <c r="J207" s="650"/>
      <c r="K207" s="650"/>
      <c r="L207" s="650"/>
      <c r="M207" s="650"/>
      <c r="N207" s="650"/>
      <c r="O207" s="651"/>
    </row>
    <row r="208">
      <c r="A208" s="1"/>
      <c r="E208" s="650"/>
      <c r="F208" s="650"/>
      <c r="G208" s="650"/>
      <c r="H208" s="650"/>
      <c r="I208" s="650"/>
      <c r="J208" s="650"/>
      <c r="K208" s="650"/>
      <c r="L208" s="650"/>
      <c r="M208" s="650"/>
      <c r="N208" s="650"/>
      <c r="O208" s="651"/>
    </row>
    <row r="209">
      <c r="A209" s="1"/>
      <c r="E209" s="650"/>
      <c r="F209" s="650"/>
      <c r="G209" s="650"/>
      <c r="H209" s="650"/>
      <c r="I209" s="650"/>
      <c r="J209" s="650"/>
      <c r="K209" s="650"/>
      <c r="L209" s="650"/>
      <c r="M209" s="650"/>
      <c r="N209" s="650"/>
      <c r="O209" s="651"/>
    </row>
    <row r="210">
      <c r="A210" s="1"/>
      <c r="E210" s="650"/>
      <c r="F210" s="650"/>
      <c r="G210" s="650"/>
      <c r="H210" s="650"/>
      <c r="I210" s="650"/>
      <c r="J210" s="650"/>
      <c r="K210" s="650"/>
      <c r="L210" s="650"/>
      <c r="M210" s="650"/>
      <c r="N210" s="650"/>
      <c r="O210" s="651"/>
    </row>
    <row r="211">
      <c r="A211" s="1"/>
      <c r="E211" s="650"/>
      <c r="F211" s="650"/>
      <c r="G211" s="650"/>
      <c r="H211" s="650"/>
      <c r="I211" s="650"/>
      <c r="J211" s="650"/>
      <c r="K211" s="650"/>
      <c r="L211" s="650"/>
      <c r="M211" s="650"/>
      <c r="N211" s="650"/>
      <c r="O211" s="651"/>
    </row>
    <row r="212">
      <c r="A212" s="1"/>
      <c r="E212" s="650"/>
      <c r="F212" s="650"/>
      <c r="G212" s="650"/>
      <c r="H212" s="650"/>
      <c r="I212" s="650"/>
      <c r="J212" s="650"/>
      <c r="K212" s="650"/>
      <c r="L212" s="650"/>
      <c r="M212" s="650"/>
      <c r="N212" s="650"/>
      <c r="O212" s="651"/>
    </row>
    <row r="213">
      <c r="A213" s="1"/>
      <c r="E213" s="650"/>
      <c r="F213" s="650"/>
      <c r="G213" s="650"/>
      <c r="H213" s="650"/>
      <c r="I213" s="650"/>
      <c r="J213" s="650"/>
      <c r="K213" s="650"/>
      <c r="L213" s="650"/>
      <c r="M213" s="650"/>
      <c r="N213" s="650"/>
      <c r="O213" s="651"/>
    </row>
    <row r="214">
      <c r="A214" s="1"/>
      <c r="E214" s="650"/>
      <c r="F214" s="650"/>
      <c r="G214" s="650"/>
      <c r="H214" s="650"/>
      <c r="I214" s="650"/>
      <c r="J214" s="650"/>
      <c r="K214" s="650"/>
      <c r="L214" s="650"/>
      <c r="M214" s="650"/>
      <c r="N214" s="650"/>
      <c r="O214" s="651"/>
    </row>
    <row r="215">
      <c r="A215" s="1"/>
      <c r="E215" s="650"/>
      <c r="F215" s="650"/>
      <c r="G215" s="650"/>
      <c r="H215" s="650"/>
      <c r="I215" s="650"/>
      <c r="J215" s="650"/>
      <c r="K215" s="650"/>
      <c r="L215" s="650"/>
      <c r="M215" s="650"/>
      <c r="N215" s="650"/>
      <c r="O215" s="651"/>
    </row>
    <row r="216">
      <c r="A216" s="1"/>
      <c r="E216" s="650"/>
      <c r="F216" s="650"/>
      <c r="G216" s="650"/>
      <c r="H216" s="650"/>
      <c r="I216" s="650"/>
      <c r="J216" s="650"/>
      <c r="K216" s="650"/>
      <c r="L216" s="650"/>
      <c r="M216" s="650"/>
      <c r="N216" s="650"/>
      <c r="O216" s="651"/>
    </row>
    <row r="217">
      <c r="A217" s="1"/>
      <c r="E217" s="650"/>
      <c r="F217" s="650"/>
      <c r="G217" s="650"/>
      <c r="H217" s="650"/>
      <c r="I217" s="650"/>
      <c r="J217" s="650"/>
      <c r="K217" s="650"/>
      <c r="L217" s="650"/>
      <c r="M217" s="650"/>
      <c r="N217" s="650"/>
      <c r="O217" s="651"/>
    </row>
    <row r="218">
      <c r="A218" s="1"/>
      <c r="E218" s="650"/>
      <c r="F218" s="650"/>
      <c r="G218" s="650"/>
      <c r="H218" s="650"/>
      <c r="I218" s="650"/>
      <c r="J218" s="650"/>
      <c r="K218" s="650"/>
      <c r="L218" s="650"/>
      <c r="M218" s="650"/>
      <c r="N218" s="650"/>
      <c r="O218" s="651"/>
    </row>
    <row r="219">
      <c r="A219" s="1"/>
      <c r="E219" s="650"/>
      <c r="F219" s="650"/>
      <c r="G219" s="650"/>
      <c r="H219" s="650"/>
      <c r="I219" s="650"/>
      <c r="J219" s="650"/>
      <c r="K219" s="650"/>
      <c r="L219" s="650"/>
      <c r="M219" s="650"/>
      <c r="N219" s="650"/>
      <c r="O219" s="651"/>
    </row>
    <row r="220">
      <c r="A220" s="1"/>
      <c r="E220" s="650"/>
      <c r="F220" s="650"/>
      <c r="G220" s="650"/>
      <c r="H220" s="650"/>
      <c r="I220" s="650"/>
      <c r="J220" s="650"/>
      <c r="K220" s="650"/>
      <c r="L220" s="650"/>
      <c r="M220" s="650"/>
      <c r="N220" s="650"/>
      <c r="O220" s="651"/>
    </row>
    <row r="221">
      <c r="A221" s="1"/>
      <c r="E221" s="650"/>
      <c r="F221" s="650"/>
      <c r="G221" s="650"/>
      <c r="H221" s="650"/>
      <c r="I221" s="650"/>
      <c r="J221" s="650"/>
      <c r="K221" s="650"/>
      <c r="L221" s="650"/>
      <c r="M221" s="650"/>
      <c r="N221" s="650"/>
      <c r="O221" s="651"/>
    </row>
    <row r="222">
      <c r="A222" s="1"/>
      <c r="E222" s="650"/>
      <c r="F222" s="650"/>
      <c r="G222" s="650"/>
      <c r="H222" s="650"/>
      <c r="I222" s="650"/>
      <c r="J222" s="650"/>
      <c r="K222" s="650"/>
      <c r="L222" s="650"/>
      <c r="M222" s="650"/>
      <c r="N222" s="650"/>
      <c r="O222" s="651"/>
    </row>
    <row r="223">
      <c r="A223" s="1"/>
      <c r="E223" s="650"/>
      <c r="F223" s="650"/>
      <c r="G223" s="650"/>
      <c r="H223" s="650"/>
      <c r="I223" s="650"/>
      <c r="J223" s="650"/>
      <c r="K223" s="650"/>
      <c r="L223" s="650"/>
      <c r="M223" s="650"/>
      <c r="N223" s="650"/>
      <c r="O223" s="651"/>
    </row>
    <row r="224">
      <c r="A224" s="1"/>
      <c r="E224" s="650"/>
      <c r="F224" s="650"/>
      <c r="G224" s="650"/>
      <c r="H224" s="650"/>
      <c r="I224" s="650"/>
      <c r="J224" s="650"/>
      <c r="K224" s="650"/>
      <c r="L224" s="650"/>
      <c r="M224" s="650"/>
      <c r="N224" s="650"/>
      <c r="O224" s="651"/>
    </row>
    <row r="225">
      <c r="A225" s="1"/>
      <c r="E225" s="650"/>
      <c r="F225" s="650"/>
      <c r="G225" s="650"/>
      <c r="H225" s="650"/>
      <c r="I225" s="650"/>
      <c r="J225" s="650"/>
      <c r="K225" s="650"/>
      <c r="L225" s="650"/>
      <c r="M225" s="650"/>
      <c r="N225" s="650"/>
      <c r="O225" s="651"/>
    </row>
    <row r="226">
      <c r="A226" s="1"/>
      <c r="E226" s="650"/>
      <c r="F226" s="650"/>
      <c r="G226" s="650"/>
      <c r="H226" s="650"/>
      <c r="I226" s="650"/>
      <c r="J226" s="650"/>
      <c r="K226" s="650"/>
      <c r="L226" s="650"/>
      <c r="M226" s="650"/>
      <c r="N226" s="650"/>
      <c r="O226" s="651"/>
    </row>
    <row r="227">
      <c r="A227" s="1"/>
      <c r="E227" s="650"/>
      <c r="F227" s="650"/>
      <c r="G227" s="650"/>
      <c r="H227" s="650"/>
      <c r="I227" s="650"/>
      <c r="J227" s="650"/>
      <c r="K227" s="650"/>
      <c r="L227" s="650"/>
      <c r="M227" s="650"/>
      <c r="N227" s="650"/>
      <c r="O227" s="651"/>
    </row>
    <row r="228">
      <c r="A228" s="1"/>
      <c r="E228" s="650"/>
      <c r="F228" s="650"/>
      <c r="G228" s="650"/>
      <c r="H228" s="650"/>
      <c r="I228" s="650"/>
      <c r="J228" s="650"/>
      <c r="K228" s="650"/>
      <c r="L228" s="650"/>
      <c r="M228" s="650"/>
      <c r="N228" s="650"/>
      <c r="O228" s="651"/>
    </row>
    <row r="229">
      <c r="A229" s="1"/>
      <c r="E229" s="650"/>
      <c r="F229" s="650"/>
      <c r="G229" s="650"/>
      <c r="H229" s="650"/>
      <c r="I229" s="650"/>
      <c r="J229" s="650"/>
      <c r="K229" s="650"/>
      <c r="L229" s="650"/>
      <c r="M229" s="650"/>
      <c r="N229" s="650"/>
      <c r="O229" s="651"/>
    </row>
    <row r="230">
      <c r="A230" s="1"/>
      <c r="E230" s="650"/>
      <c r="F230" s="650"/>
      <c r="G230" s="650"/>
      <c r="H230" s="650"/>
      <c r="I230" s="650"/>
      <c r="J230" s="650"/>
      <c r="K230" s="650"/>
      <c r="L230" s="650"/>
      <c r="M230" s="650"/>
      <c r="N230" s="650"/>
      <c r="O230" s="651"/>
    </row>
    <row r="231">
      <c r="A231" s="1"/>
      <c r="E231" s="650"/>
      <c r="F231" s="650"/>
      <c r="G231" s="650"/>
      <c r="H231" s="650"/>
      <c r="I231" s="650"/>
      <c r="J231" s="650"/>
      <c r="K231" s="650"/>
      <c r="L231" s="650"/>
      <c r="M231" s="650"/>
      <c r="N231" s="650"/>
      <c r="O231" s="651"/>
    </row>
    <row r="232">
      <c r="A232" s="1"/>
      <c r="E232" s="650"/>
      <c r="F232" s="650"/>
      <c r="G232" s="650"/>
      <c r="H232" s="650"/>
      <c r="I232" s="650"/>
      <c r="J232" s="650"/>
      <c r="K232" s="650"/>
      <c r="L232" s="650"/>
      <c r="M232" s="650"/>
      <c r="N232" s="650"/>
      <c r="O232" s="651"/>
    </row>
    <row r="233">
      <c r="A233" s="1"/>
      <c r="E233" s="650"/>
      <c r="F233" s="650"/>
      <c r="G233" s="650"/>
      <c r="H233" s="650"/>
      <c r="I233" s="650"/>
      <c r="J233" s="650"/>
      <c r="K233" s="650"/>
      <c r="L233" s="650"/>
      <c r="M233" s="650"/>
      <c r="N233" s="650"/>
      <c r="O233" s="651"/>
    </row>
    <row r="234">
      <c r="A234" s="1"/>
      <c r="E234" s="650"/>
      <c r="F234" s="650"/>
      <c r="G234" s="650"/>
      <c r="H234" s="650"/>
      <c r="I234" s="650"/>
      <c r="J234" s="650"/>
      <c r="K234" s="650"/>
      <c r="L234" s="650"/>
      <c r="M234" s="650"/>
      <c r="N234" s="650"/>
      <c r="O234" s="651"/>
    </row>
    <row r="235">
      <c r="A235" s="1"/>
      <c r="E235" s="650"/>
      <c r="F235" s="650"/>
      <c r="G235" s="650"/>
      <c r="H235" s="650"/>
      <c r="I235" s="650"/>
      <c r="J235" s="650"/>
      <c r="K235" s="650"/>
      <c r="L235" s="650"/>
      <c r="M235" s="650"/>
      <c r="N235" s="650"/>
      <c r="O235" s="651"/>
    </row>
    <row r="236">
      <c r="A236" s="1"/>
      <c r="E236" s="650"/>
      <c r="F236" s="650"/>
      <c r="G236" s="650"/>
      <c r="H236" s="650"/>
      <c r="I236" s="650"/>
      <c r="J236" s="650"/>
      <c r="K236" s="650"/>
      <c r="L236" s="650"/>
      <c r="M236" s="650"/>
      <c r="N236" s="650"/>
      <c r="O236" s="651"/>
    </row>
    <row r="237">
      <c r="A237" s="1"/>
      <c r="E237" s="650"/>
      <c r="F237" s="650"/>
      <c r="G237" s="650"/>
      <c r="H237" s="650"/>
      <c r="I237" s="650"/>
      <c r="J237" s="650"/>
      <c r="K237" s="650"/>
      <c r="L237" s="650"/>
      <c r="M237" s="650"/>
      <c r="N237" s="650"/>
      <c r="O237" s="651"/>
    </row>
    <row r="238">
      <c r="A238" s="1"/>
      <c r="E238" s="650"/>
      <c r="F238" s="650"/>
      <c r="G238" s="650"/>
      <c r="H238" s="650"/>
      <c r="I238" s="650"/>
      <c r="J238" s="650"/>
      <c r="K238" s="650"/>
      <c r="L238" s="650"/>
      <c r="M238" s="650"/>
      <c r="N238" s="650"/>
      <c r="O238" s="651"/>
    </row>
    <row r="239">
      <c r="A239" s="1"/>
      <c r="E239" s="650"/>
      <c r="F239" s="650"/>
      <c r="G239" s="650"/>
      <c r="H239" s="650"/>
      <c r="I239" s="650"/>
      <c r="J239" s="650"/>
      <c r="K239" s="650"/>
      <c r="L239" s="650"/>
      <c r="M239" s="650"/>
      <c r="N239" s="650"/>
      <c r="O239" s="651"/>
    </row>
    <row r="240">
      <c r="A240" s="1"/>
      <c r="E240" s="650"/>
      <c r="F240" s="650"/>
      <c r="G240" s="650"/>
      <c r="H240" s="650"/>
      <c r="I240" s="650"/>
      <c r="J240" s="650"/>
      <c r="K240" s="650"/>
      <c r="L240" s="650"/>
      <c r="M240" s="650"/>
      <c r="N240" s="650"/>
      <c r="O240" s="651"/>
    </row>
    <row r="241">
      <c r="A241" s="1"/>
      <c r="E241" s="650"/>
      <c r="F241" s="650"/>
      <c r="G241" s="650"/>
      <c r="H241" s="650"/>
      <c r="I241" s="650"/>
      <c r="J241" s="650"/>
      <c r="K241" s="650"/>
      <c r="L241" s="650"/>
      <c r="M241" s="650"/>
      <c r="N241" s="650"/>
      <c r="O241" s="651"/>
    </row>
    <row r="242">
      <c r="A242" s="1"/>
      <c r="E242" s="650"/>
      <c r="F242" s="650"/>
      <c r="G242" s="650"/>
      <c r="H242" s="650"/>
      <c r="I242" s="650"/>
      <c r="J242" s="650"/>
      <c r="K242" s="650"/>
      <c r="L242" s="650"/>
      <c r="M242" s="650"/>
      <c r="N242" s="650"/>
      <c r="O242" s="651"/>
    </row>
    <row r="243">
      <c r="A243" s="1"/>
      <c r="E243" s="650"/>
      <c r="F243" s="650"/>
      <c r="G243" s="650"/>
      <c r="H243" s="650"/>
      <c r="I243" s="650"/>
      <c r="J243" s="650"/>
      <c r="K243" s="650"/>
      <c r="L243" s="650"/>
      <c r="M243" s="650"/>
      <c r="N243" s="650"/>
      <c r="O243" s="651"/>
    </row>
    <row r="244">
      <c r="A244" s="1"/>
      <c r="E244" s="650"/>
      <c r="F244" s="650"/>
      <c r="G244" s="650"/>
      <c r="H244" s="650"/>
      <c r="I244" s="650"/>
      <c r="J244" s="650"/>
      <c r="K244" s="650"/>
      <c r="L244" s="650"/>
      <c r="M244" s="650"/>
      <c r="N244" s="650"/>
      <c r="O244" s="651"/>
    </row>
    <row r="245">
      <c r="A245" s="1"/>
      <c r="E245" s="650"/>
      <c r="F245" s="650"/>
      <c r="G245" s="650"/>
      <c r="H245" s="650"/>
      <c r="I245" s="650"/>
      <c r="J245" s="650"/>
      <c r="K245" s="650"/>
      <c r="L245" s="650"/>
      <c r="M245" s="650"/>
      <c r="N245" s="650"/>
      <c r="O245" s="651"/>
    </row>
    <row r="246">
      <c r="A246" s="1"/>
      <c r="E246" s="650"/>
      <c r="F246" s="650"/>
      <c r="G246" s="650"/>
      <c r="H246" s="650"/>
      <c r="I246" s="650"/>
      <c r="J246" s="650"/>
      <c r="K246" s="650"/>
      <c r="L246" s="650"/>
      <c r="M246" s="650"/>
      <c r="N246" s="650"/>
      <c r="O246" s="651"/>
    </row>
    <row r="247">
      <c r="A247" s="1"/>
      <c r="E247" s="650"/>
      <c r="F247" s="650"/>
      <c r="G247" s="650"/>
      <c r="H247" s="650"/>
      <c r="I247" s="650"/>
      <c r="J247" s="650"/>
      <c r="K247" s="650"/>
      <c r="L247" s="650"/>
      <c r="M247" s="650"/>
      <c r="N247" s="650"/>
      <c r="O247" s="651"/>
    </row>
    <row r="248">
      <c r="A248" s="1"/>
      <c r="E248" s="650"/>
      <c r="F248" s="650"/>
      <c r="G248" s="650"/>
      <c r="H248" s="650"/>
      <c r="I248" s="650"/>
      <c r="J248" s="650"/>
      <c r="K248" s="650"/>
      <c r="L248" s="650"/>
      <c r="M248" s="650"/>
      <c r="N248" s="650"/>
      <c r="O248" s="651"/>
    </row>
    <row r="249">
      <c r="A249" s="1"/>
      <c r="E249" s="650"/>
      <c r="F249" s="650"/>
      <c r="G249" s="650"/>
      <c r="H249" s="650"/>
      <c r="I249" s="650"/>
      <c r="J249" s="650"/>
      <c r="K249" s="650"/>
      <c r="L249" s="650"/>
      <c r="M249" s="650"/>
      <c r="N249" s="650"/>
      <c r="O249" s="651"/>
    </row>
    <row r="250">
      <c r="A250" s="1"/>
      <c r="E250" s="650"/>
      <c r="F250" s="650"/>
      <c r="G250" s="650"/>
      <c r="H250" s="650"/>
      <c r="I250" s="650"/>
      <c r="J250" s="650"/>
      <c r="K250" s="650"/>
      <c r="L250" s="650"/>
      <c r="M250" s="650"/>
      <c r="N250" s="650"/>
      <c r="O250" s="651"/>
    </row>
    <row r="251">
      <c r="A251" s="1"/>
      <c r="E251" s="650"/>
      <c r="F251" s="650"/>
      <c r="G251" s="650"/>
      <c r="H251" s="650"/>
      <c r="I251" s="650"/>
      <c r="J251" s="650"/>
      <c r="K251" s="650"/>
      <c r="L251" s="650"/>
      <c r="M251" s="650"/>
      <c r="N251" s="650"/>
      <c r="O251" s="651"/>
    </row>
    <row r="252">
      <c r="A252" s="1"/>
      <c r="E252" s="650"/>
      <c r="F252" s="650"/>
      <c r="G252" s="650"/>
      <c r="H252" s="650"/>
      <c r="I252" s="650"/>
      <c r="J252" s="650"/>
      <c r="K252" s="650"/>
      <c r="L252" s="650"/>
      <c r="M252" s="650"/>
      <c r="N252" s="650"/>
      <c r="O252" s="651"/>
    </row>
    <row r="253">
      <c r="A253" s="1"/>
      <c r="E253" s="650"/>
      <c r="F253" s="650"/>
      <c r="G253" s="650"/>
      <c r="H253" s="650"/>
      <c r="I253" s="650"/>
      <c r="J253" s="650"/>
      <c r="K253" s="650"/>
      <c r="L253" s="650"/>
      <c r="M253" s="650"/>
      <c r="N253" s="650"/>
      <c r="O253" s="651"/>
    </row>
    <row r="254">
      <c r="A254" s="1"/>
      <c r="E254" s="650"/>
      <c r="F254" s="650"/>
      <c r="G254" s="650"/>
      <c r="H254" s="650"/>
      <c r="I254" s="650"/>
      <c r="J254" s="650"/>
      <c r="K254" s="650"/>
      <c r="L254" s="650"/>
      <c r="M254" s="650"/>
      <c r="N254" s="650"/>
      <c r="O254" s="651"/>
    </row>
    <row r="255">
      <c r="A255" s="1"/>
      <c r="E255" s="650"/>
      <c r="F255" s="650"/>
      <c r="G255" s="650"/>
      <c r="H255" s="650"/>
      <c r="I255" s="650"/>
      <c r="J255" s="650"/>
      <c r="K255" s="650"/>
      <c r="L255" s="650"/>
      <c r="M255" s="650"/>
      <c r="N255" s="650"/>
      <c r="O255" s="651"/>
    </row>
    <row r="256">
      <c r="A256" s="1"/>
      <c r="E256" s="650"/>
      <c r="F256" s="650"/>
      <c r="G256" s="650"/>
      <c r="H256" s="650"/>
      <c r="I256" s="650"/>
      <c r="J256" s="650"/>
      <c r="K256" s="650"/>
      <c r="L256" s="650"/>
      <c r="M256" s="650"/>
      <c r="N256" s="650"/>
      <c r="O256" s="651"/>
    </row>
    <row r="257">
      <c r="A257" s="1"/>
      <c r="E257" s="650"/>
      <c r="F257" s="650"/>
      <c r="G257" s="650"/>
      <c r="H257" s="650"/>
      <c r="I257" s="650"/>
      <c r="J257" s="650"/>
      <c r="K257" s="650"/>
      <c r="L257" s="650"/>
      <c r="M257" s="650"/>
      <c r="N257" s="650"/>
      <c r="O257" s="651"/>
    </row>
    <row r="258">
      <c r="A258" s="1"/>
      <c r="E258" s="650"/>
      <c r="F258" s="650"/>
      <c r="G258" s="650"/>
      <c r="H258" s="650"/>
      <c r="I258" s="650"/>
      <c r="J258" s="650"/>
      <c r="K258" s="650"/>
      <c r="L258" s="650"/>
      <c r="M258" s="650"/>
      <c r="N258" s="650"/>
      <c r="O258" s="651"/>
    </row>
    <row r="259">
      <c r="A259" s="1"/>
      <c r="E259" s="650"/>
      <c r="F259" s="650"/>
      <c r="G259" s="650"/>
      <c r="H259" s="650"/>
      <c r="I259" s="650"/>
      <c r="J259" s="650"/>
      <c r="K259" s="650"/>
      <c r="L259" s="650"/>
      <c r="M259" s="650"/>
      <c r="N259" s="650"/>
      <c r="O259" s="651"/>
    </row>
    <row r="260">
      <c r="A260" s="1"/>
      <c r="E260" s="650"/>
      <c r="F260" s="650"/>
      <c r="G260" s="650"/>
      <c r="H260" s="650"/>
      <c r="I260" s="650"/>
      <c r="J260" s="650"/>
      <c r="K260" s="650"/>
      <c r="L260" s="650"/>
      <c r="M260" s="650"/>
      <c r="N260" s="650"/>
      <c r="O260" s="651"/>
    </row>
    <row r="261">
      <c r="A261" s="1"/>
      <c r="E261" s="650"/>
      <c r="F261" s="650"/>
      <c r="G261" s="650"/>
      <c r="H261" s="650"/>
      <c r="I261" s="650"/>
      <c r="J261" s="650"/>
      <c r="K261" s="650"/>
      <c r="L261" s="650"/>
      <c r="M261" s="650"/>
      <c r="N261" s="650"/>
      <c r="O261" s="651"/>
    </row>
    <row r="262">
      <c r="A262" s="1"/>
      <c r="E262" s="650"/>
      <c r="F262" s="650"/>
      <c r="G262" s="650"/>
      <c r="H262" s="650"/>
      <c r="I262" s="650"/>
      <c r="J262" s="650"/>
      <c r="K262" s="650"/>
      <c r="L262" s="650"/>
      <c r="M262" s="650"/>
      <c r="N262" s="650"/>
      <c r="O262" s="651"/>
    </row>
    <row r="263">
      <c r="A263" s="1"/>
      <c r="E263" s="650"/>
      <c r="F263" s="650"/>
      <c r="G263" s="650"/>
      <c r="H263" s="650"/>
      <c r="I263" s="650"/>
      <c r="J263" s="650"/>
      <c r="K263" s="650"/>
      <c r="L263" s="650"/>
      <c r="M263" s="650"/>
      <c r="N263" s="650"/>
      <c r="O263" s="651"/>
    </row>
    <row r="264">
      <c r="A264" s="1"/>
      <c r="E264" s="650"/>
      <c r="F264" s="650"/>
      <c r="G264" s="650"/>
      <c r="H264" s="650"/>
      <c r="I264" s="650"/>
      <c r="J264" s="650"/>
      <c r="K264" s="650"/>
      <c r="L264" s="650"/>
      <c r="M264" s="650"/>
      <c r="N264" s="650"/>
      <c r="O264" s="651"/>
    </row>
    <row r="265">
      <c r="A265" s="1"/>
      <c r="E265" s="650"/>
      <c r="F265" s="650"/>
      <c r="G265" s="650"/>
      <c r="H265" s="650"/>
      <c r="I265" s="650"/>
      <c r="J265" s="650"/>
      <c r="K265" s="650"/>
      <c r="L265" s="650"/>
      <c r="M265" s="650"/>
      <c r="N265" s="650"/>
      <c r="O265" s="651"/>
    </row>
    <row r="266">
      <c r="A266" s="1"/>
      <c r="E266" s="650"/>
      <c r="F266" s="650"/>
      <c r="G266" s="650"/>
      <c r="H266" s="650"/>
      <c r="I266" s="650"/>
      <c r="J266" s="650"/>
      <c r="K266" s="650"/>
      <c r="L266" s="650"/>
      <c r="M266" s="650"/>
      <c r="N266" s="650"/>
      <c r="O266" s="651"/>
    </row>
    <row r="267">
      <c r="A267" s="1"/>
      <c r="E267" s="650"/>
      <c r="F267" s="650"/>
      <c r="G267" s="650"/>
      <c r="H267" s="650"/>
      <c r="I267" s="650"/>
      <c r="J267" s="650"/>
      <c r="K267" s="650"/>
      <c r="L267" s="650"/>
      <c r="M267" s="650"/>
      <c r="N267" s="650"/>
      <c r="O267" s="651"/>
    </row>
    <row r="268">
      <c r="A268" s="1"/>
      <c r="E268" s="650"/>
      <c r="F268" s="650"/>
      <c r="G268" s="650"/>
      <c r="H268" s="650"/>
      <c r="I268" s="650"/>
      <c r="J268" s="650"/>
      <c r="K268" s="650"/>
      <c r="L268" s="650"/>
      <c r="M268" s="650"/>
      <c r="N268" s="650"/>
      <c r="O268" s="651"/>
    </row>
    <row r="269">
      <c r="A269" s="1"/>
      <c r="E269" s="650"/>
      <c r="F269" s="650"/>
      <c r="G269" s="650"/>
      <c r="H269" s="650"/>
      <c r="I269" s="650"/>
      <c r="J269" s="650"/>
      <c r="K269" s="650"/>
      <c r="L269" s="650"/>
      <c r="M269" s="650"/>
      <c r="N269" s="650"/>
      <c r="O269" s="651"/>
    </row>
    <row r="270">
      <c r="A270" s="1"/>
      <c r="E270" s="650"/>
      <c r="F270" s="650"/>
      <c r="G270" s="650"/>
      <c r="H270" s="650"/>
      <c r="I270" s="650"/>
      <c r="J270" s="650"/>
      <c r="K270" s="650"/>
      <c r="L270" s="650"/>
      <c r="M270" s="650"/>
      <c r="N270" s="650"/>
      <c r="O270" s="651"/>
    </row>
    <row r="271">
      <c r="A271" s="1"/>
      <c r="E271" s="650"/>
      <c r="F271" s="650"/>
      <c r="G271" s="650"/>
      <c r="H271" s="650"/>
      <c r="I271" s="650"/>
      <c r="J271" s="650"/>
      <c r="K271" s="650"/>
      <c r="L271" s="650"/>
      <c r="M271" s="650"/>
      <c r="N271" s="650"/>
      <c r="O271" s="651"/>
    </row>
    <row r="272">
      <c r="A272" s="1"/>
      <c r="E272" s="650"/>
      <c r="F272" s="650"/>
      <c r="G272" s="650"/>
      <c r="H272" s="650"/>
      <c r="I272" s="650"/>
      <c r="J272" s="650"/>
      <c r="K272" s="650"/>
      <c r="L272" s="650"/>
      <c r="M272" s="650"/>
      <c r="N272" s="650"/>
      <c r="O272" s="651"/>
    </row>
    <row r="273">
      <c r="A273" s="1"/>
      <c r="E273" s="650"/>
      <c r="F273" s="650"/>
      <c r="G273" s="650"/>
      <c r="H273" s="650"/>
      <c r="I273" s="650"/>
      <c r="J273" s="650"/>
      <c r="K273" s="650"/>
      <c r="L273" s="650"/>
      <c r="M273" s="650"/>
      <c r="N273" s="650"/>
      <c r="O273" s="651"/>
    </row>
    <row r="274">
      <c r="A274" s="1"/>
      <c r="E274" s="650"/>
      <c r="F274" s="650"/>
      <c r="G274" s="650"/>
      <c r="H274" s="650"/>
      <c r="I274" s="650"/>
      <c r="J274" s="650"/>
      <c r="K274" s="650"/>
      <c r="L274" s="650"/>
      <c r="M274" s="650"/>
      <c r="N274" s="650"/>
      <c r="O274" s="651"/>
    </row>
    <row r="275">
      <c r="A275" s="1"/>
      <c r="E275" s="650"/>
      <c r="F275" s="650"/>
      <c r="G275" s="650"/>
      <c r="H275" s="650"/>
      <c r="I275" s="650"/>
      <c r="J275" s="650"/>
      <c r="K275" s="650"/>
      <c r="L275" s="650"/>
      <c r="M275" s="650"/>
      <c r="N275" s="650"/>
      <c r="O275" s="651"/>
    </row>
    <row r="276">
      <c r="A276" s="1"/>
      <c r="E276" s="650"/>
      <c r="F276" s="650"/>
      <c r="G276" s="650"/>
      <c r="H276" s="650"/>
      <c r="I276" s="650"/>
      <c r="J276" s="650"/>
      <c r="K276" s="650"/>
      <c r="L276" s="650"/>
      <c r="M276" s="650"/>
      <c r="N276" s="650"/>
      <c r="O276" s="651"/>
    </row>
    <row r="277">
      <c r="A277" s="1"/>
      <c r="E277" s="650"/>
      <c r="F277" s="650"/>
      <c r="G277" s="650"/>
      <c r="H277" s="650"/>
      <c r="I277" s="650"/>
      <c r="J277" s="650"/>
      <c r="K277" s="650"/>
      <c r="L277" s="650"/>
      <c r="M277" s="650"/>
      <c r="N277" s="650"/>
      <c r="O277" s="651"/>
    </row>
    <row r="278">
      <c r="A278" s="1"/>
      <c r="E278" s="650"/>
      <c r="F278" s="650"/>
      <c r="G278" s="650"/>
      <c r="H278" s="650"/>
      <c r="I278" s="650"/>
      <c r="J278" s="650"/>
      <c r="K278" s="650"/>
      <c r="L278" s="650"/>
      <c r="M278" s="650"/>
      <c r="N278" s="650"/>
      <c r="O278" s="651"/>
    </row>
    <row r="279">
      <c r="A279" s="1"/>
      <c r="E279" s="650"/>
      <c r="F279" s="650"/>
      <c r="G279" s="650"/>
      <c r="H279" s="650"/>
      <c r="I279" s="650"/>
      <c r="J279" s="650"/>
      <c r="K279" s="650"/>
      <c r="L279" s="650"/>
      <c r="M279" s="650"/>
      <c r="N279" s="650"/>
      <c r="O279" s="651"/>
    </row>
    <row r="280">
      <c r="A280" s="1"/>
      <c r="E280" s="650"/>
      <c r="F280" s="650"/>
      <c r="G280" s="650"/>
      <c r="H280" s="650"/>
      <c r="I280" s="650"/>
      <c r="J280" s="650"/>
      <c r="K280" s="650"/>
      <c r="L280" s="650"/>
      <c r="M280" s="650"/>
      <c r="N280" s="650"/>
      <c r="O280" s="651"/>
    </row>
    <row r="281">
      <c r="A281" s="1"/>
      <c r="E281" s="650"/>
      <c r="F281" s="650"/>
      <c r="G281" s="650"/>
      <c r="H281" s="650"/>
      <c r="I281" s="650"/>
      <c r="J281" s="650"/>
      <c r="K281" s="650"/>
      <c r="L281" s="650"/>
      <c r="M281" s="650"/>
      <c r="N281" s="650"/>
      <c r="O281" s="651"/>
    </row>
    <row r="282">
      <c r="A282" s="1"/>
      <c r="E282" s="650"/>
      <c r="F282" s="650"/>
      <c r="G282" s="650"/>
      <c r="H282" s="650"/>
      <c r="I282" s="650"/>
      <c r="J282" s="650"/>
      <c r="K282" s="650"/>
      <c r="L282" s="650"/>
      <c r="M282" s="650"/>
      <c r="N282" s="650"/>
      <c r="O282" s="651"/>
    </row>
    <row r="283">
      <c r="A283" s="1"/>
      <c r="E283" s="650"/>
      <c r="F283" s="650"/>
      <c r="G283" s="650"/>
      <c r="H283" s="650"/>
      <c r="I283" s="650"/>
      <c r="J283" s="650"/>
      <c r="K283" s="650"/>
      <c r="L283" s="650"/>
      <c r="M283" s="650"/>
      <c r="N283" s="650"/>
      <c r="O283" s="651"/>
    </row>
    <row r="284">
      <c r="A284" s="1"/>
      <c r="E284" s="650"/>
      <c r="F284" s="650"/>
      <c r="G284" s="650"/>
      <c r="H284" s="650"/>
      <c r="I284" s="650"/>
      <c r="J284" s="650"/>
      <c r="K284" s="650"/>
      <c r="L284" s="650"/>
      <c r="M284" s="650"/>
      <c r="N284" s="650"/>
      <c r="O284" s="651"/>
    </row>
    <row r="285">
      <c r="A285" s="1"/>
      <c r="E285" s="650"/>
      <c r="F285" s="650"/>
      <c r="G285" s="650"/>
      <c r="H285" s="650"/>
      <c r="I285" s="650"/>
      <c r="J285" s="650"/>
      <c r="K285" s="650"/>
      <c r="L285" s="650"/>
      <c r="M285" s="650"/>
      <c r="N285" s="650"/>
      <c r="O285" s="651"/>
    </row>
    <row r="286">
      <c r="A286" s="1"/>
      <c r="E286" s="650"/>
      <c r="F286" s="650"/>
      <c r="G286" s="650"/>
      <c r="H286" s="650"/>
      <c r="I286" s="650"/>
      <c r="J286" s="650"/>
      <c r="K286" s="650"/>
      <c r="L286" s="650"/>
      <c r="M286" s="650"/>
      <c r="N286" s="650"/>
      <c r="O286" s="651"/>
    </row>
    <row r="287">
      <c r="A287" s="1"/>
      <c r="E287" s="650"/>
      <c r="F287" s="650"/>
      <c r="G287" s="650"/>
      <c r="H287" s="650"/>
      <c r="I287" s="650"/>
      <c r="J287" s="650"/>
      <c r="K287" s="650"/>
      <c r="L287" s="650"/>
      <c r="M287" s="650"/>
      <c r="N287" s="650"/>
      <c r="O287" s="651"/>
    </row>
    <row r="288">
      <c r="A288" s="1"/>
      <c r="E288" s="650"/>
      <c r="F288" s="650"/>
      <c r="G288" s="650"/>
      <c r="H288" s="650"/>
      <c r="I288" s="650"/>
      <c r="J288" s="650"/>
      <c r="K288" s="650"/>
      <c r="L288" s="650"/>
      <c r="M288" s="650"/>
      <c r="N288" s="650"/>
      <c r="O288" s="651"/>
    </row>
    <row r="289">
      <c r="A289" s="1"/>
      <c r="E289" s="650"/>
      <c r="F289" s="650"/>
      <c r="G289" s="650"/>
      <c r="H289" s="650"/>
      <c r="I289" s="650"/>
      <c r="J289" s="650"/>
      <c r="K289" s="650"/>
      <c r="L289" s="650"/>
      <c r="M289" s="650"/>
      <c r="N289" s="650"/>
      <c r="O289" s="651"/>
    </row>
    <row r="290">
      <c r="A290" s="1"/>
      <c r="E290" s="650"/>
      <c r="F290" s="650"/>
      <c r="G290" s="650"/>
      <c r="H290" s="650"/>
      <c r="I290" s="650"/>
      <c r="J290" s="650"/>
      <c r="K290" s="650"/>
      <c r="L290" s="650"/>
      <c r="M290" s="650"/>
      <c r="N290" s="650"/>
      <c r="O290" s="651"/>
    </row>
    <row r="291">
      <c r="A291" s="1"/>
      <c r="E291" s="650"/>
      <c r="F291" s="650"/>
      <c r="G291" s="650"/>
      <c r="H291" s="650"/>
      <c r="I291" s="650"/>
      <c r="J291" s="650"/>
      <c r="K291" s="650"/>
      <c r="L291" s="650"/>
      <c r="M291" s="650"/>
      <c r="N291" s="650"/>
      <c r="O291" s="651"/>
    </row>
    <row r="292">
      <c r="A292" s="1"/>
      <c r="E292" s="650"/>
      <c r="F292" s="650"/>
      <c r="G292" s="650"/>
      <c r="H292" s="650"/>
      <c r="I292" s="650"/>
      <c r="J292" s="650"/>
      <c r="K292" s="650"/>
      <c r="L292" s="650"/>
      <c r="M292" s="650"/>
      <c r="N292" s="650"/>
      <c r="O292" s="651"/>
    </row>
    <row r="293">
      <c r="A293" s="1"/>
      <c r="E293" s="650"/>
      <c r="F293" s="650"/>
      <c r="G293" s="650"/>
      <c r="H293" s="650"/>
      <c r="I293" s="650"/>
      <c r="J293" s="650"/>
      <c r="K293" s="650"/>
      <c r="L293" s="650"/>
      <c r="M293" s="650"/>
      <c r="N293" s="650"/>
      <c r="O293" s="651"/>
    </row>
    <row r="294">
      <c r="A294" s="1"/>
      <c r="E294" s="650"/>
      <c r="F294" s="650"/>
      <c r="G294" s="650"/>
      <c r="H294" s="650"/>
      <c r="I294" s="650"/>
      <c r="J294" s="650"/>
      <c r="K294" s="650"/>
      <c r="L294" s="650"/>
      <c r="M294" s="650"/>
      <c r="N294" s="650"/>
      <c r="O294" s="651"/>
    </row>
    <row r="295">
      <c r="A295" s="1"/>
      <c r="E295" s="650"/>
      <c r="F295" s="650"/>
      <c r="G295" s="650"/>
      <c r="H295" s="650"/>
      <c r="I295" s="650"/>
      <c r="J295" s="650"/>
      <c r="K295" s="650"/>
      <c r="L295" s="650"/>
      <c r="M295" s="650"/>
      <c r="N295" s="650"/>
      <c r="O295" s="651"/>
    </row>
    <row r="296">
      <c r="A296" s="1"/>
      <c r="E296" s="650"/>
      <c r="F296" s="650"/>
      <c r="G296" s="650"/>
      <c r="H296" s="650"/>
      <c r="I296" s="650"/>
      <c r="J296" s="650"/>
      <c r="K296" s="650"/>
      <c r="L296" s="650"/>
      <c r="M296" s="650"/>
      <c r="N296" s="650"/>
      <c r="O296" s="651"/>
    </row>
    <row r="297">
      <c r="A297" s="1"/>
      <c r="E297" s="650"/>
      <c r="F297" s="650"/>
      <c r="G297" s="650"/>
      <c r="H297" s="650"/>
      <c r="I297" s="650"/>
      <c r="J297" s="650"/>
      <c r="K297" s="650"/>
      <c r="L297" s="650"/>
      <c r="M297" s="650"/>
      <c r="N297" s="650"/>
      <c r="O297" s="651"/>
    </row>
    <row r="298">
      <c r="A298" s="1"/>
      <c r="E298" s="650"/>
      <c r="F298" s="650"/>
      <c r="G298" s="650"/>
      <c r="H298" s="650"/>
      <c r="I298" s="650"/>
      <c r="J298" s="650"/>
      <c r="K298" s="650"/>
      <c r="L298" s="650"/>
      <c r="M298" s="650"/>
      <c r="N298" s="650"/>
      <c r="O298" s="651"/>
    </row>
    <row r="299">
      <c r="A299" s="1"/>
      <c r="E299" s="650"/>
      <c r="F299" s="650"/>
      <c r="G299" s="650"/>
      <c r="H299" s="650"/>
      <c r="I299" s="650"/>
      <c r="J299" s="650"/>
      <c r="K299" s="650"/>
      <c r="L299" s="650"/>
      <c r="M299" s="650"/>
      <c r="N299" s="650"/>
      <c r="O299" s="651"/>
    </row>
    <row r="300">
      <c r="A300" s="1"/>
      <c r="E300" s="650"/>
      <c r="F300" s="650"/>
      <c r="G300" s="650"/>
      <c r="H300" s="650"/>
      <c r="I300" s="650"/>
      <c r="J300" s="650"/>
      <c r="K300" s="650"/>
      <c r="L300" s="650"/>
      <c r="M300" s="650"/>
      <c r="N300" s="650"/>
      <c r="O300" s="651"/>
    </row>
    <row r="301">
      <c r="A301" s="1"/>
      <c r="E301" s="650"/>
      <c r="F301" s="650"/>
      <c r="G301" s="650"/>
      <c r="H301" s="650"/>
      <c r="I301" s="650"/>
      <c r="J301" s="650"/>
      <c r="K301" s="650"/>
      <c r="L301" s="650"/>
      <c r="M301" s="650"/>
      <c r="N301" s="650"/>
      <c r="O301" s="651"/>
    </row>
    <row r="302">
      <c r="A302" s="1"/>
      <c r="E302" s="650"/>
      <c r="F302" s="650"/>
      <c r="G302" s="650"/>
      <c r="H302" s="650"/>
      <c r="I302" s="650"/>
      <c r="J302" s="650"/>
      <c r="K302" s="650"/>
      <c r="L302" s="650"/>
      <c r="M302" s="650"/>
      <c r="N302" s="650"/>
      <c r="O302" s="651"/>
    </row>
    <row r="303">
      <c r="A303" s="1"/>
      <c r="E303" s="650"/>
      <c r="F303" s="650"/>
      <c r="G303" s="650"/>
      <c r="H303" s="650"/>
      <c r="I303" s="650"/>
      <c r="J303" s="650"/>
      <c r="K303" s="650"/>
      <c r="L303" s="650"/>
      <c r="M303" s="650"/>
      <c r="N303" s="650"/>
      <c r="O303" s="651"/>
    </row>
    <row r="304">
      <c r="A304" s="1"/>
      <c r="E304" s="650"/>
      <c r="F304" s="650"/>
      <c r="G304" s="650"/>
      <c r="H304" s="650"/>
      <c r="I304" s="650"/>
      <c r="J304" s="650"/>
      <c r="K304" s="650"/>
      <c r="L304" s="650"/>
      <c r="M304" s="650"/>
      <c r="N304" s="650"/>
      <c r="O304" s="651"/>
    </row>
    <row r="305">
      <c r="A305" s="1"/>
      <c r="E305" s="650"/>
      <c r="F305" s="650"/>
      <c r="G305" s="650"/>
      <c r="H305" s="650"/>
      <c r="I305" s="650"/>
      <c r="J305" s="650"/>
      <c r="K305" s="650"/>
      <c r="L305" s="650"/>
      <c r="M305" s="650"/>
      <c r="N305" s="650"/>
      <c r="O305" s="651"/>
    </row>
    <row r="306">
      <c r="A306" s="1"/>
      <c r="E306" s="650"/>
      <c r="F306" s="650"/>
      <c r="G306" s="650"/>
      <c r="H306" s="650"/>
      <c r="I306" s="650"/>
      <c r="J306" s="650"/>
      <c r="K306" s="650"/>
      <c r="L306" s="650"/>
      <c r="M306" s="650"/>
      <c r="N306" s="650"/>
      <c r="O306" s="651"/>
    </row>
    <row r="307">
      <c r="A307" s="1"/>
      <c r="E307" s="650"/>
      <c r="F307" s="650"/>
      <c r="G307" s="650"/>
      <c r="H307" s="650"/>
      <c r="I307" s="650"/>
      <c r="J307" s="650"/>
      <c r="K307" s="650"/>
      <c r="L307" s="650"/>
      <c r="M307" s="650"/>
      <c r="N307" s="650"/>
      <c r="O307" s="651"/>
    </row>
    <row r="308">
      <c r="A308" s="1"/>
      <c r="E308" s="650"/>
      <c r="F308" s="650"/>
      <c r="G308" s="650"/>
      <c r="H308" s="650"/>
      <c r="I308" s="650"/>
      <c r="J308" s="650"/>
      <c r="K308" s="650"/>
      <c r="L308" s="650"/>
      <c r="M308" s="650"/>
      <c r="N308" s="650"/>
      <c r="O308" s="651"/>
    </row>
    <row r="309">
      <c r="A309" s="1"/>
      <c r="E309" s="650"/>
      <c r="F309" s="650"/>
      <c r="G309" s="650"/>
      <c r="H309" s="650"/>
      <c r="I309" s="650"/>
      <c r="J309" s="650"/>
      <c r="K309" s="650"/>
      <c r="L309" s="650"/>
      <c r="M309" s="650"/>
      <c r="N309" s="650"/>
      <c r="O309" s="651"/>
    </row>
    <row r="310">
      <c r="A310" s="1"/>
      <c r="E310" s="650"/>
      <c r="F310" s="650"/>
      <c r="G310" s="650"/>
      <c r="H310" s="650"/>
      <c r="I310" s="650"/>
      <c r="J310" s="650"/>
      <c r="K310" s="650"/>
      <c r="L310" s="650"/>
      <c r="M310" s="650"/>
      <c r="N310" s="650"/>
      <c r="O310" s="651"/>
    </row>
    <row r="311">
      <c r="A311" s="1"/>
      <c r="E311" s="650"/>
      <c r="F311" s="650"/>
      <c r="G311" s="650"/>
      <c r="H311" s="650"/>
      <c r="I311" s="650"/>
      <c r="J311" s="650"/>
      <c r="K311" s="650"/>
      <c r="L311" s="650"/>
      <c r="M311" s="650"/>
      <c r="N311" s="650"/>
      <c r="O311" s="651"/>
    </row>
    <row r="312">
      <c r="A312" s="1"/>
      <c r="E312" s="650"/>
      <c r="F312" s="650"/>
      <c r="G312" s="650"/>
      <c r="H312" s="650"/>
      <c r="I312" s="650"/>
      <c r="J312" s="650"/>
      <c r="K312" s="650"/>
      <c r="L312" s="650"/>
      <c r="M312" s="650"/>
      <c r="N312" s="650"/>
      <c r="O312" s="651"/>
    </row>
    <row r="313">
      <c r="A313" s="1"/>
      <c r="E313" s="650"/>
      <c r="F313" s="650"/>
      <c r="G313" s="650"/>
      <c r="H313" s="650"/>
      <c r="I313" s="650"/>
      <c r="J313" s="650"/>
      <c r="K313" s="650"/>
      <c r="L313" s="650"/>
      <c r="M313" s="650"/>
      <c r="N313" s="650"/>
      <c r="O313" s="651"/>
    </row>
    <row r="314">
      <c r="A314" s="1"/>
      <c r="E314" s="650"/>
      <c r="F314" s="650"/>
      <c r="G314" s="650"/>
      <c r="H314" s="650"/>
      <c r="I314" s="650"/>
      <c r="J314" s="650"/>
      <c r="K314" s="650"/>
      <c r="L314" s="650"/>
      <c r="M314" s="650"/>
      <c r="N314" s="650"/>
      <c r="O314" s="651"/>
    </row>
    <row r="315">
      <c r="A315" s="1"/>
      <c r="E315" s="650"/>
      <c r="F315" s="650"/>
      <c r="G315" s="650"/>
      <c r="H315" s="650"/>
      <c r="I315" s="650"/>
      <c r="J315" s="650"/>
      <c r="K315" s="650"/>
      <c r="L315" s="650"/>
      <c r="M315" s="650"/>
      <c r="N315" s="650"/>
      <c r="O315" s="651"/>
    </row>
    <row r="316">
      <c r="A316" s="1"/>
      <c r="E316" s="650"/>
      <c r="F316" s="650"/>
      <c r="G316" s="650"/>
      <c r="H316" s="650"/>
      <c r="I316" s="650"/>
      <c r="J316" s="650"/>
      <c r="K316" s="650"/>
      <c r="L316" s="650"/>
      <c r="M316" s="650"/>
      <c r="N316" s="650"/>
      <c r="O316" s="651"/>
    </row>
    <row r="317">
      <c r="A317" s="1"/>
      <c r="E317" s="650"/>
      <c r="F317" s="650"/>
      <c r="G317" s="650"/>
      <c r="H317" s="650"/>
      <c r="I317" s="650"/>
      <c r="J317" s="650"/>
      <c r="K317" s="650"/>
      <c r="L317" s="650"/>
      <c r="M317" s="650"/>
      <c r="N317" s="650"/>
      <c r="O317" s="651"/>
    </row>
    <row r="318">
      <c r="A318" s="1"/>
      <c r="E318" s="650"/>
      <c r="F318" s="650"/>
      <c r="G318" s="650"/>
      <c r="H318" s="650"/>
      <c r="I318" s="650"/>
      <c r="J318" s="650"/>
      <c r="K318" s="650"/>
      <c r="L318" s="650"/>
      <c r="M318" s="650"/>
      <c r="N318" s="650"/>
      <c r="O318" s="651"/>
    </row>
    <row r="319">
      <c r="A319" s="1"/>
      <c r="E319" s="650"/>
      <c r="F319" s="650"/>
      <c r="G319" s="650"/>
      <c r="H319" s="650"/>
      <c r="I319" s="650"/>
      <c r="J319" s="650"/>
      <c r="K319" s="650"/>
      <c r="L319" s="650"/>
      <c r="M319" s="650"/>
      <c r="N319" s="650"/>
      <c r="O319" s="651"/>
    </row>
    <row r="320">
      <c r="A320" s="1"/>
      <c r="E320" s="650"/>
      <c r="F320" s="650"/>
      <c r="G320" s="650"/>
      <c r="H320" s="650"/>
      <c r="I320" s="650"/>
      <c r="J320" s="650"/>
      <c r="K320" s="650"/>
      <c r="L320" s="650"/>
      <c r="M320" s="650"/>
      <c r="N320" s="650"/>
      <c r="O320" s="651"/>
    </row>
    <row r="321">
      <c r="A321" s="1"/>
      <c r="E321" s="650"/>
      <c r="F321" s="650"/>
      <c r="G321" s="650"/>
      <c r="H321" s="650"/>
      <c r="I321" s="650"/>
      <c r="J321" s="650"/>
      <c r="K321" s="650"/>
      <c r="L321" s="650"/>
      <c r="M321" s="650"/>
      <c r="N321" s="650"/>
      <c r="O321" s="651"/>
    </row>
    <row r="322">
      <c r="A322" s="1"/>
      <c r="E322" s="650"/>
      <c r="F322" s="650"/>
      <c r="G322" s="650"/>
      <c r="H322" s="650"/>
      <c r="I322" s="650"/>
      <c r="J322" s="650"/>
      <c r="K322" s="650"/>
      <c r="L322" s="650"/>
      <c r="M322" s="650"/>
      <c r="N322" s="650"/>
      <c r="O322" s="651"/>
    </row>
    <row r="323">
      <c r="A323" s="1"/>
      <c r="E323" s="650"/>
      <c r="F323" s="650"/>
      <c r="G323" s="650"/>
      <c r="H323" s="650"/>
      <c r="I323" s="650"/>
      <c r="J323" s="650"/>
      <c r="K323" s="650"/>
      <c r="L323" s="650"/>
      <c r="M323" s="650"/>
      <c r="N323" s="650"/>
      <c r="O323" s="651"/>
    </row>
    <row r="324">
      <c r="A324" s="1"/>
      <c r="E324" s="650"/>
      <c r="F324" s="650"/>
      <c r="G324" s="650"/>
      <c r="H324" s="650"/>
      <c r="I324" s="650"/>
      <c r="J324" s="650"/>
      <c r="K324" s="650"/>
      <c r="L324" s="650"/>
      <c r="M324" s="650"/>
      <c r="N324" s="650"/>
      <c r="O324" s="651"/>
    </row>
    <row r="325">
      <c r="A325" s="1"/>
      <c r="E325" s="650"/>
      <c r="F325" s="650"/>
      <c r="G325" s="650"/>
      <c r="H325" s="650"/>
      <c r="I325" s="650"/>
      <c r="J325" s="650"/>
      <c r="K325" s="650"/>
      <c r="L325" s="650"/>
      <c r="M325" s="650"/>
      <c r="N325" s="650"/>
      <c r="O325" s="651"/>
    </row>
    <row r="326">
      <c r="A326" s="1"/>
      <c r="E326" s="650"/>
      <c r="F326" s="650"/>
      <c r="G326" s="650"/>
      <c r="H326" s="650"/>
      <c r="I326" s="650"/>
      <c r="J326" s="650"/>
      <c r="K326" s="650"/>
      <c r="L326" s="650"/>
      <c r="M326" s="650"/>
      <c r="N326" s="650"/>
      <c r="O326" s="651"/>
    </row>
    <row r="327">
      <c r="A327" s="1"/>
      <c r="E327" s="650"/>
      <c r="F327" s="650"/>
      <c r="G327" s="650"/>
      <c r="H327" s="650"/>
      <c r="I327" s="650"/>
      <c r="J327" s="650"/>
      <c r="K327" s="650"/>
      <c r="L327" s="650"/>
      <c r="M327" s="650"/>
      <c r="N327" s="650"/>
      <c r="O327" s="651"/>
    </row>
    <row r="328">
      <c r="A328" s="1"/>
      <c r="E328" s="650"/>
      <c r="F328" s="650"/>
      <c r="G328" s="650"/>
      <c r="H328" s="650"/>
      <c r="I328" s="650"/>
      <c r="J328" s="650"/>
      <c r="K328" s="650"/>
      <c r="L328" s="650"/>
      <c r="M328" s="650"/>
      <c r="N328" s="650"/>
      <c r="O328" s="651"/>
    </row>
    <row r="329">
      <c r="A329" s="1"/>
      <c r="E329" s="650"/>
      <c r="F329" s="650"/>
      <c r="G329" s="650"/>
      <c r="H329" s="650"/>
      <c r="I329" s="650"/>
      <c r="J329" s="650"/>
      <c r="K329" s="650"/>
      <c r="L329" s="650"/>
      <c r="M329" s="650"/>
      <c r="N329" s="650"/>
      <c r="O329" s="651"/>
    </row>
    <row r="330">
      <c r="A330" s="1"/>
      <c r="E330" s="650"/>
      <c r="F330" s="650"/>
      <c r="G330" s="650"/>
      <c r="H330" s="650"/>
      <c r="I330" s="650"/>
      <c r="J330" s="650"/>
      <c r="K330" s="650"/>
      <c r="L330" s="650"/>
      <c r="M330" s="650"/>
      <c r="N330" s="650"/>
      <c r="O330" s="651"/>
    </row>
    <row r="331">
      <c r="A331" s="1"/>
      <c r="E331" s="650"/>
      <c r="F331" s="650"/>
      <c r="G331" s="650"/>
      <c r="H331" s="650"/>
      <c r="I331" s="650"/>
      <c r="J331" s="650"/>
      <c r="K331" s="650"/>
      <c r="L331" s="650"/>
      <c r="M331" s="650"/>
      <c r="N331" s="650"/>
      <c r="O331" s="651"/>
    </row>
    <row r="332">
      <c r="A332" s="1"/>
      <c r="E332" s="650"/>
      <c r="F332" s="650"/>
      <c r="G332" s="650"/>
      <c r="H332" s="650"/>
      <c r="I332" s="650"/>
      <c r="J332" s="650"/>
      <c r="K332" s="650"/>
      <c r="L332" s="650"/>
      <c r="M332" s="650"/>
      <c r="N332" s="650"/>
      <c r="O332" s="651"/>
    </row>
    <row r="333">
      <c r="A333" s="1"/>
      <c r="E333" s="650"/>
      <c r="F333" s="650"/>
      <c r="G333" s="650"/>
      <c r="H333" s="650"/>
      <c r="I333" s="650"/>
      <c r="J333" s="650"/>
      <c r="K333" s="650"/>
      <c r="L333" s="650"/>
      <c r="M333" s="650"/>
      <c r="N333" s="650"/>
      <c r="O333" s="651"/>
    </row>
    <row r="334">
      <c r="A334" s="1"/>
      <c r="E334" s="650"/>
      <c r="F334" s="650"/>
      <c r="G334" s="650"/>
      <c r="H334" s="650"/>
      <c r="I334" s="650"/>
      <c r="J334" s="650"/>
      <c r="K334" s="650"/>
      <c r="L334" s="650"/>
      <c r="M334" s="650"/>
      <c r="N334" s="650"/>
      <c r="O334" s="651"/>
    </row>
    <row r="335">
      <c r="A335" s="1"/>
      <c r="E335" s="650"/>
      <c r="F335" s="650"/>
      <c r="G335" s="650"/>
      <c r="H335" s="650"/>
      <c r="I335" s="650"/>
      <c r="J335" s="650"/>
      <c r="K335" s="650"/>
      <c r="L335" s="650"/>
      <c r="M335" s="650"/>
      <c r="N335" s="650"/>
      <c r="O335" s="651"/>
    </row>
    <row r="336">
      <c r="A336" s="1"/>
      <c r="E336" s="650"/>
      <c r="F336" s="650"/>
      <c r="G336" s="650"/>
      <c r="H336" s="650"/>
      <c r="I336" s="650"/>
      <c r="J336" s="650"/>
      <c r="K336" s="650"/>
      <c r="L336" s="650"/>
      <c r="M336" s="650"/>
      <c r="N336" s="650"/>
      <c r="O336" s="651"/>
    </row>
    <row r="337">
      <c r="A337" s="1"/>
      <c r="E337" s="650"/>
      <c r="F337" s="650"/>
      <c r="G337" s="650"/>
      <c r="H337" s="650"/>
      <c r="I337" s="650"/>
      <c r="J337" s="650"/>
      <c r="K337" s="650"/>
      <c r="L337" s="650"/>
      <c r="M337" s="650"/>
      <c r="N337" s="650"/>
      <c r="O337" s="651"/>
    </row>
    <row r="338">
      <c r="A338" s="1"/>
      <c r="E338" s="650"/>
      <c r="F338" s="650"/>
      <c r="G338" s="650"/>
      <c r="H338" s="650"/>
      <c r="I338" s="650"/>
      <c r="J338" s="650"/>
      <c r="K338" s="650"/>
      <c r="L338" s="650"/>
      <c r="M338" s="650"/>
      <c r="N338" s="650"/>
      <c r="O338" s="651"/>
    </row>
    <row r="339">
      <c r="A339" s="1"/>
      <c r="E339" s="650"/>
      <c r="F339" s="650"/>
      <c r="G339" s="650"/>
      <c r="H339" s="650"/>
      <c r="I339" s="650"/>
      <c r="J339" s="650"/>
      <c r="K339" s="650"/>
      <c r="L339" s="650"/>
      <c r="M339" s="650"/>
      <c r="N339" s="650"/>
      <c r="O339" s="651"/>
    </row>
    <row r="340">
      <c r="A340" s="1"/>
      <c r="E340" s="650"/>
      <c r="F340" s="650"/>
      <c r="G340" s="650"/>
      <c r="H340" s="650"/>
      <c r="I340" s="650"/>
      <c r="J340" s="650"/>
      <c r="K340" s="650"/>
      <c r="L340" s="650"/>
      <c r="M340" s="650"/>
      <c r="N340" s="650"/>
      <c r="O340" s="651"/>
    </row>
    <row r="341">
      <c r="A341" s="1"/>
      <c r="E341" s="650"/>
      <c r="F341" s="650"/>
      <c r="G341" s="650"/>
      <c r="H341" s="650"/>
      <c r="I341" s="650"/>
      <c r="J341" s="650"/>
      <c r="K341" s="650"/>
      <c r="L341" s="650"/>
      <c r="M341" s="650"/>
      <c r="N341" s="650"/>
      <c r="O341" s="651"/>
    </row>
    <row r="342">
      <c r="A342" s="1"/>
      <c r="E342" s="650"/>
      <c r="F342" s="650"/>
      <c r="G342" s="650"/>
      <c r="H342" s="650"/>
      <c r="I342" s="650"/>
      <c r="J342" s="650"/>
      <c r="K342" s="650"/>
      <c r="L342" s="650"/>
      <c r="M342" s="650"/>
      <c r="N342" s="650"/>
      <c r="O342" s="651"/>
    </row>
    <row r="343">
      <c r="A343" s="1"/>
      <c r="E343" s="650"/>
      <c r="F343" s="650"/>
      <c r="G343" s="650"/>
      <c r="H343" s="650"/>
      <c r="I343" s="650"/>
      <c r="J343" s="650"/>
      <c r="K343" s="650"/>
      <c r="L343" s="650"/>
      <c r="M343" s="650"/>
      <c r="N343" s="650"/>
      <c r="O343" s="651"/>
    </row>
    <row r="344">
      <c r="A344" s="1"/>
      <c r="E344" s="650"/>
      <c r="F344" s="650"/>
      <c r="G344" s="650"/>
      <c r="H344" s="650"/>
      <c r="I344" s="650"/>
      <c r="J344" s="650"/>
      <c r="K344" s="650"/>
      <c r="L344" s="650"/>
      <c r="M344" s="650"/>
      <c r="N344" s="650"/>
      <c r="O344" s="651"/>
    </row>
    <row r="345">
      <c r="A345" s="1"/>
      <c r="E345" s="650"/>
      <c r="F345" s="650"/>
      <c r="G345" s="650"/>
      <c r="H345" s="650"/>
      <c r="I345" s="650"/>
      <c r="J345" s="650"/>
      <c r="K345" s="650"/>
      <c r="L345" s="650"/>
      <c r="M345" s="650"/>
      <c r="N345" s="650"/>
      <c r="O345" s="651"/>
    </row>
    <row r="346">
      <c r="A346" s="1"/>
      <c r="E346" s="650"/>
      <c r="F346" s="650"/>
      <c r="G346" s="650"/>
      <c r="H346" s="650"/>
      <c r="I346" s="650"/>
      <c r="J346" s="650"/>
      <c r="K346" s="650"/>
      <c r="L346" s="650"/>
      <c r="M346" s="650"/>
      <c r="N346" s="650"/>
      <c r="O346" s="651"/>
    </row>
    <row r="347">
      <c r="A347" s="1"/>
      <c r="E347" s="650"/>
      <c r="F347" s="650"/>
      <c r="G347" s="650"/>
      <c r="H347" s="650"/>
      <c r="I347" s="650"/>
      <c r="J347" s="650"/>
      <c r="K347" s="650"/>
      <c r="L347" s="650"/>
      <c r="M347" s="650"/>
      <c r="N347" s="650"/>
      <c r="O347" s="651"/>
    </row>
    <row r="348">
      <c r="A348" s="1"/>
      <c r="E348" s="650"/>
      <c r="F348" s="650"/>
      <c r="G348" s="650"/>
      <c r="H348" s="650"/>
      <c r="I348" s="650"/>
      <c r="J348" s="650"/>
      <c r="K348" s="650"/>
      <c r="L348" s="650"/>
      <c r="M348" s="650"/>
      <c r="N348" s="650"/>
      <c r="O348" s="651"/>
    </row>
    <row r="349">
      <c r="A349" s="1"/>
      <c r="E349" s="650"/>
      <c r="F349" s="650"/>
      <c r="G349" s="650"/>
      <c r="H349" s="650"/>
      <c r="I349" s="650"/>
      <c r="J349" s="650"/>
      <c r="K349" s="650"/>
      <c r="L349" s="650"/>
      <c r="M349" s="650"/>
      <c r="N349" s="650"/>
      <c r="O349" s="651"/>
    </row>
    <row r="350">
      <c r="A350" s="1"/>
      <c r="E350" s="650"/>
      <c r="F350" s="650"/>
      <c r="G350" s="650"/>
      <c r="H350" s="650"/>
      <c r="I350" s="650"/>
      <c r="J350" s="650"/>
      <c r="K350" s="650"/>
      <c r="L350" s="650"/>
      <c r="M350" s="650"/>
      <c r="N350" s="650"/>
      <c r="O350" s="651"/>
    </row>
    <row r="351">
      <c r="A351" s="1"/>
      <c r="E351" s="650"/>
      <c r="F351" s="650"/>
      <c r="G351" s="650"/>
      <c r="H351" s="650"/>
      <c r="I351" s="650"/>
      <c r="J351" s="650"/>
      <c r="K351" s="650"/>
      <c r="L351" s="650"/>
      <c r="M351" s="650"/>
      <c r="N351" s="650"/>
      <c r="O351" s="651"/>
    </row>
    <row r="352">
      <c r="A352" s="1"/>
      <c r="E352" s="650"/>
      <c r="F352" s="650"/>
      <c r="G352" s="650"/>
      <c r="H352" s="650"/>
      <c r="I352" s="650"/>
      <c r="J352" s="650"/>
      <c r="K352" s="650"/>
      <c r="L352" s="650"/>
      <c r="M352" s="650"/>
      <c r="N352" s="650"/>
      <c r="O352" s="651"/>
    </row>
    <row r="353">
      <c r="A353" s="1"/>
      <c r="E353" s="650"/>
      <c r="F353" s="650"/>
      <c r="G353" s="650"/>
      <c r="H353" s="650"/>
      <c r="I353" s="650"/>
      <c r="J353" s="650"/>
      <c r="K353" s="650"/>
      <c r="L353" s="650"/>
      <c r="M353" s="650"/>
      <c r="N353" s="650"/>
      <c r="O353" s="651"/>
    </row>
    <row r="354">
      <c r="A354" s="1"/>
      <c r="E354" s="650"/>
      <c r="F354" s="650"/>
      <c r="G354" s="650"/>
      <c r="H354" s="650"/>
      <c r="I354" s="650"/>
      <c r="J354" s="650"/>
      <c r="K354" s="650"/>
      <c r="L354" s="650"/>
      <c r="M354" s="650"/>
      <c r="N354" s="650"/>
      <c r="O354" s="651"/>
    </row>
    <row r="355">
      <c r="A355" s="1"/>
      <c r="E355" s="650"/>
      <c r="F355" s="650"/>
      <c r="G355" s="650"/>
      <c r="H355" s="650"/>
      <c r="I355" s="650"/>
      <c r="J355" s="650"/>
      <c r="K355" s="650"/>
      <c r="L355" s="650"/>
      <c r="M355" s="650"/>
      <c r="N355" s="650"/>
      <c r="O355" s="651"/>
    </row>
    <row r="356">
      <c r="A356" s="1"/>
      <c r="E356" s="650"/>
      <c r="F356" s="650"/>
      <c r="G356" s="650"/>
      <c r="H356" s="650"/>
      <c r="I356" s="650"/>
      <c r="J356" s="650"/>
      <c r="K356" s="650"/>
      <c r="L356" s="650"/>
      <c r="M356" s="650"/>
      <c r="N356" s="650"/>
      <c r="O356" s="651"/>
    </row>
    <row r="357">
      <c r="A357" s="1"/>
      <c r="E357" s="650"/>
      <c r="F357" s="650"/>
      <c r="G357" s="650"/>
      <c r="H357" s="650"/>
      <c r="I357" s="650"/>
      <c r="J357" s="650"/>
      <c r="K357" s="650"/>
      <c r="L357" s="650"/>
      <c r="M357" s="650"/>
      <c r="N357" s="650"/>
      <c r="O357" s="651"/>
    </row>
    <row r="358">
      <c r="A358" s="1"/>
      <c r="E358" s="650"/>
      <c r="F358" s="650"/>
      <c r="G358" s="650"/>
      <c r="H358" s="650"/>
      <c r="I358" s="650"/>
      <c r="J358" s="650"/>
      <c r="K358" s="650"/>
      <c r="L358" s="650"/>
      <c r="M358" s="650"/>
      <c r="N358" s="650"/>
      <c r="O358" s="651"/>
    </row>
    <row r="359">
      <c r="A359" s="1"/>
      <c r="E359" s="650"/>
      <c r="F359" s="650"/>
      <c r="G359" s="650"/>
      <c r="H359" s="650"/>
      <c r="I359" s="650"/>
      <c r="J359" s="650"/>
      <c r="K359" s="650"/>
      <c r="L359" s="650"/>
      <c r="M359" s="650"/>
      <c r="N359" s="650"/>
      <c r="O359" s="651"/>
    </row>
    <row r="360">
      <c r="A360" s="1"/>
      <c r="E360" s="650"/>
      <c r="F360" s="650"/>
      <c r="G360" s="650"/>
      <c r="H360" s="650"/>
      <c r="I360" s="650"/>
      <c r="J360" s="650"/>
      <c r="K360" s="650"/>
      <c r="L360" s="650"/>
      <c r="M360" s="650"/>
      <c r="N360" s="650"/>
      <c r="O360" s="651"/>
    </row>
    <row r="361">
      <c r="A361" s="1"/>
      <c r="E361" s="650"/>
      <c r="F361" s="650"/>
      <c r="G361" s="650"/>
      <c r="H361" s="650"/>
      <c r="I361" s="650"/>
      <c r="J361" s="650"/>
      <c r="K361" s="650"/>
      <c r="L361" s="650"/>
      <c r="M361" s="650"/>
      <c r="N361" s="650"/>
      <c r="O361" s="651"/>
    </row>
    <row r="362">
      <c r="A362" s="1"/>
      <c r="E362" s="650"/>
      <c r="F362" s="650"/>
      <c r="G362" s="650"/>
      <c r="H362" s="650"/>
      <c r="I362" s="650"/>
      <c r="J362" s="650"/>
      <c r="K362" s="650"/>
      <c r="L362" s="650"/>
      <c r="M362" s="650"/>
      <c r="N362" s="650"/>
      <c r="O362" s="651"/>
    </row>
    <row r="363">
      <c r="A363" s="1"/>
      <c r="E363" s="650"/>
      <c r="F363" s="650"/>
      <c r="G363" s="650"/>
      <c r="H363" s="650"/>
      <c r="I363" s="650"/>
      <c r="J363" s="650"/>
      <c r="K363" s="650"/>
      <c r="L363" s="650"/>
      <c r="M363" s="650"/>
      <c r="N363" s="650"/>
      <c r="O363" s="651"/>
    </row>
    <row r="364">
      <c r="A364" s="1"/>
      <c r="E364" s="650"/>
      <c r="F364" s="650"/>
      <c r="G364" s="650"/>
      <c r="H364" s="650"/>
      <c r="I364" s="650"/>
      <c r="J364" s="650"/>
      <c r="K364" s="650"/>
      <c r="L364" s="650"/>
      <c r="M364" s="650"/>
      <c r="N364" s="650"/>
      <c r="O364" s="651"/>
    </row>
    <row r="365">
      <c r="A365" s="1"/>
      <c r="E365" s="650"/>
      <c r="F365" s="650"/>
      <c r="G365" s="650"/>
      <c r="H365" s="650"/>
      <c r="I365" s="650"/>
      <c r="J365" s="650"/>
      <c r="K365" s="650"/>
      <c r="L365" s="650"/>
      <c r="M365" s="650"/>
      <c r="N365" s="650"/>
      <c r="O365" s="651"/>
    </row>
    <row r="366">
      <c r="A366" s="1"/>
      <c r="E366" s="650"/>
      <c r="F366" s="650"/>
      <c r="G366" s="650"/>
      <c r="H366" s="650"/>
      <c r="I366" s="650"/>
      <c r="J366" s="650"/>
      <c r="K366" s="650"/>
      <c r="L366" s="650"/>
      <c r="M366" s="650"/>
      <c r="N366" s="650"/>
      <c r="O366" s="651"/>
    </row>
    <row r="367">
      <c r="A367" s="1"/>
      <c r="E367" s="650"/>
      <c r="F367" s="650"/>
      <c r="G367" s="650"/>
      <c r="H367" s="650"/>
      <c r="I367" s="650"/>
      <c r="J367" s="650"/>
      <c r="K367" s="650"/>
      <c r="L367" s="650"/>
      <c r="M367" s="650"/>
      <c r="N367" s="650"/>
      <c r="O367" s="651"/>
    </row>
    <row r="368">
      <c r="A368" s="1"/>
      <c r="E368" s="650"/>
      <c r="F368" s="650"/>
      <c r="G368" s="650"/>
      <c r="H368" s="650"/>
      <c r="I368" s="650"/>
      <c r="J368" s="650"/>
      <c r="K368" s="650"/>
      <c r="L368" s="650"/>
      <c r="M368" s="650"/>
      <c r="N368" s="650"/>
      <c r="O368" s="651"/>
    </row>
    <row r="369">
      <c r="A369" s="1"/>
      <c r="E369" s="650"/>
      <c r="F369" s="650"/>
      <c r="G369" s="650"/>
      <c r="H369" s="650"/>
      <c r="I369" s="650"/>
      <c r="J369" s="650"/>
      <c r="K369" s="650"/>
      <c r="L369" s="650"/>
      <c r="M369" s="650"/>
      <c r="N369" s="650"/>
      <c r="O369" s="651"/>
    </row>
    <row r="370">
      <c r="A370" s="1"/>
      <c r="E370" s="650"/>
      <c r="F370" s="650"/>
      <c r="G370" s="650"/>
      <c r="H370" s="650"/>
      <c r="I370" s="650"/>
      <c r="J370" s="650"/>
      <c r="K370" s="650"/>
      <c r="L370" s="650"/>
      <c r="M370" s="650"/>
      <c r="N370" s="650"/>
      <c r="O370" s="651"/>
    </row>
    <row r="371">
      <c r="A371" s="1"/>
      <c r="E371" s="650"/>
      <c r="F371" s="650"/>
      <c r="G371" s="650"/>
      <c r="H371" s="650"/>
      <c r="I371" s="650"/>
      <c r="J371" s="650"/>
      <c r="K371" s="650"/>
      <c r="L371" s="650"/>
      <c r="M371" s="650"/>
      <c r="N371" s="650"/>
      <c r="O371" s="651"/>
    </row>
    <row r="372">
      <c r="A372" s="1"/>
      <c r="E372" s="650"/>
      <c r="F372" s="650"/>
      <c r="G372" s="650"/>
      <c r="H372" s="650"/>
      <c r="I372" s="650"/>
      <c r="J372" s="650"/>
      <c r="K372" s="650"/>
      <c r="L372" s="650"/>
      <c r="M372" s="650"/>
      <c r="N372" s="650"/>
      <c r="O372" s="651"/>
    </row>
    <row r="373">
      <c r="A373" s="1"/>
      <c r="E373" s="650"/>
      <c r="F373" s="650"/>
      <c r="G373" s="650"/>
      <c r="H373" s="650"/>
      <c r="I373" s="650"/>
      <c r="J373" s="650"/>
      <c r="K373" s="650"/>
      <c r="L373" s="650"/>
      <c r="M373" s="650"/>
      <c r="N373" s="650"/>
      <c r="O373" s="651"/>
    </row>
    <row r="374">
      <c r="A374" s="1"/>
      <c r="E374" s="650"/>
      <c r="F374" s="650"/>
      <c r="G374" s="650"/>
      <c r="H374" s="650"/>
      <c r="I374" s="650"/>
      <c r="J374" s="650"/>
      <c r="K374" s="650"/>
      <c r="L374" s="650"/>
      <c r="M374" s="650"/>
      <c r="N374" s="650"/>
      <c r="O374" s="651"/>
    </row>
    <row r="375">
      <c r="A375" s="1"/>
      <c r="E375" s="650"/>
      <c r="F375" s="650"/>
      <c r="G375" s="650"/>
      <c r="H375" s="650"/>
      <c r="I375" s="650"/>
      <c r="J375" s="650"/>
      <c r="K375" s="650"/>
      <c r="L375" s="650"/>
      <c r="M375" s="650"/>
      <c r="N375" s="650"/>
      <c r="O375" s="651"/>
    </row>
    <row r="376">
      <c r="A376" s="1"/>
      <c r="E376" s="650"/>
      <c r="F376" s="650"/>
      <c r="G376" s="650"/>
      <c r="H376" s="650"/>
      <c r="I376" s="650"/>
      <c r="J376" s="650"/>
      <c r="K376" s="650"/>
      <c r="L376" s="650"/>
      <c r="M376" s="650"/>
      <c r="N376" s="650"/>
      <c r="O376" s="651"/>
    </row>
    <row r="377">
      <c r="A377" s="1"/>
      <c r="E377" s="650"/>
      <c r="F377" s="650"/>
      <c r="G377" s="650"/>
      <c r="H377" s="650"/>
      <c r="I377" s="650"/>
      <c r="J377" s="650"/>
      <c r="K377" s="650"/>
      <c r="L377" s="650"/>
      <c r="M377" s="650"/>
      <c r="N377" s="650"/>
      <c r="O377" s="651"/>
    </row>
    <row r="378">
      <c r="A378" s="1"/>
      <c r="E378" s="650"/>
      <c r="F378" s="650"/>
      <c r="G378" s="650"/>
      <c r="H378" s="650"/>
      <c r="I378" s="650"/>
      <c r="J378" s="650"/>
      <c r="K378" s="650"/>
      <c r="L378" s="650"/>
      <c r="M378" s="650"/>
      <c r="N378" s="650"/>
      <c r="O378" s="651"/>
    </row>
    <row r="379">
      <c r="A379" s="1"/>
      <c r="E379" s="650"/>
      <c r="F379" s="650"/>
      <c r="G379" s="650"/>
      <c r="H379" s="650"/>
      <c r="I379" s="650"/>
      <c r="J379" s="650"/>
      <c r="K379" s="650"/>
      <c r="L379" s="650"/>
      <c r="M379" s="650"/>
      <c r="N379" s="650"/>
      <c r="O379" s="651"/>
    </row>
    <row r="380">
      <c r="A380" s="1"/>
      <c r="E380" s="650"/>
      <c r="F380" s="650"/>
      <c r="G380" s="650"/>
      <c r="H380" s="650"/>
      <c r="I380" s="650"/>
      <c r="J380" s="650"/>
      <c r="K380" s="650"/>
      <c r="L380" s="650"/>
      <c r="M380" s="650"/>
      <c r="N380" s="650"/>
      <c r="O380" s="651"/>
    </row>
    <row r="381">
      <c r="A381" s="1"/>
      <c r="E381" s="650"/>
      <c r="F381" s="650"/>
      <c r="G381" s="650"/>
      <c r="H381" s="650"/>
      <c r="I381" s="650"/>
      <c r="J381" s="650"/>
      <c r="K381" s="650"/>
      <c r="L381" s="650"/>
      <c r="M381" s="650"/>
      <c r="N381" s="650"/>
      <c r="O381" s="651"/>
    </row>
    <row r="382">
      <c r="A382" s="1"/>
      <c r="E382" s="650"/>
      <c r="F382" s="650"/>
      <c r="G382" s="650"/>
      <c r="H382" s="650"/>
      <c r="I382" s="650"/>
      <c r="J382" s="650"/>
      <c r="K382" s="650"/>
      <c r="L382" s="650"/>
      <c r="M382" s="650"/>
      <c r="N382" s="650"/>
      <c r="O382" s="651"/>
    </row>
    <row r="383">
      <c r="A383" s="1"/>
      <c r="E383" s="650"/>
      <c r="F383" s="650"/>
      <c r="G383" s="650"/>
      <c r="H383" s="650"/>
      <c r="I383" s="650"/>
      <c r="J383" s="650"/>
      <c r="K383" s="650"/>
      <c r="L383" s="650"/>
      <c r="M383" s="650"/>
      <c r="N383" s="650"/>
      <c r="O383" s="651"/>
    </row>
    <row r="384">
      <c r="A384" s="1"/>
      <c r="E384" s="650"/>
      <c r="F384" s="650"/>
      <c r="G384" s="650"/>
      <c r="H384" s="650"/>
      <c r="I384" s="650"/>
      <c r="J384" s="650"/>
      <c r="K384" s="650"/>
      <c r="L384" s="650"/>
      <c r="M384" s="650"/>
      <c r="N384" s="650"/>
      <c r="O384" s="651"/>
    </row>
    <row r="385">
      <c r="A385" s="1"/>
      <c r="E385" s="650"/>
      <c r="F385" s="650"/>
      <c r="G385" s="650"/>
      <c r="H385" s="650"/>
      <c r="I385" s="650"/>
      <c r="J385" s="650"/>
      <c r="K385" s="650"/>
      <c r="L385" s="650"/>
      <c r="M385" s="650"/>
      <c r="N385" s="650"/>
      <c r="O385" s="651"/>
    </row>
    <row r="386">
      <c r="A386" s="1"/>
      <c r="E386" s="650"/>
      <c r="F386" s="650"/>
      <c r="G386" s="650"/>
      <c r="H386" s="650"/>
      <c r="I386" s="650"/>
      <c r="J386" s="650"/>
      <c r="K386" s="650"/>
      <c r="L386" s="650"/>
      <c r="M386" s="650"/>
      <c r="N386" s="650"/>
      <c r="O386" s="651"/>
    </row>
    <row r="387">
      <c r="A387" s="1"/>
      <c r="E387" s="650"/>
      <c r="F387" s="650"/>
      <c r="G387" s="650"/>
      <c r="H387" s="650"/>
      <c r="I387" s="650"/>
      <c r="J387" s="650"/>
      <c r="K387" s="650"/>
      <c r="L387" s="650"/>
      <c r="M387" s="650"/>
      <c r="N387" s="650"/>
      <c r="O387" s="651"/>
    </row>
    <row r="388">
      <c r="A388" s="1"/>
      <c r="E388" s="650"/>
      <c r="F388" s="650"/>
      <c r="G388" s="650"/>
      <c r="H388" s="650"/>
      <c r="I388" s="650"/>
      <c r="J388" s="650"/>
      <c r="K388" s="650"/>
      <c r="L388" s="650"/>
      <c r="M388" s="650"/>
      <c r="N388" s="650"/>
      <c r="O388" s="651"/>
    </row>
    <row r="389">
      <c r="A389" s="1"/>
      <c r="E389" s="650"/>
      <c r="F389" s="650"/>
      <c r="G389" s="650"/>
      <c r="H389" s="650"/>
      <c r="I389" s="650"/>
      <c r="J389" s="650"/>
      <c r="K389" s="650"/>
      <c r="L389" s="650"/>
      <c r="M389" s="650"/>
      <c r="N389" s="650"/>
      <c r="O389" s="651"/>
    </row>
    <row r="390">
      <c r="A390" s="1"/>
      <c r="E390" s="650"/>
      <c r="F390" s="650"/>
      <c r="G390" s="650"/>
      <c r="H390" s="650"/>
      <c r="I390" s="650"/>
      <c r="J390" s="650"/>
      <c r="K390" s="650"/>
      <c r="L390" s="650"/>
      <c r="M390" s="650"/>
      <c r="N390" s="650"/>
      <c r="O390" s="651"/>
    </row>
    <row r="391">
      <c r="A391" s="1"/>
      <c r="E391" s="650"/>
      <c r="F391" s="650"/>
      <c r="G391" s="650"/>
      <c r="H391" s="650"/>
      <c r="I391" s="650"/>
      <c r="J391" s="650"/>
      <c r="K391" s="650"/>
      <c r="L391" s="650"/>
      <c r="M391" s="650"/>
      <c r="N391" s="650"/>
      <c r="O391" s="651"/>
    </row>
    <row r="392">
      <c r="A392" s="1"/>
      <c r="E392" s="650"/>
      <c r="F392" s="650"/>
      <c r="G392" s="650"/>
      <c r="H392" s="650"/>
      <c r="I392" s="650"/>
      <c r="J392" s="650"/>
      <c r="K392" s="650"/>
      <c r="L392" s="650"/>
      <c r="M392" s="650"/>
      <c r="N392" s="650"/>
      <c r="O392" s="651"/>
    </row>
    <row r="393">
      <c r="A393" s="1"/>
      <c r="E393" s="650"/>
      <c r="F393" s="650"/>
      <c r="G393" s="650"/>
      <c r="H393" s="650"/>
      <c r="I393" s="650"/>
      <c r="J393" s="650"/>
      <c r="K393" s="650"/>
      <c r="L393" s="650"/>
      <c r="M393" s="650"/>
      <c r="N393" s="650"/>
      <c r="O393" s="651"/>
    </row>
    <row r="394">
      <c r="A394" s="1"/>
      <c r="E394" s="650"/>
      <c r="F394" s="650"/>
      <c r="G394" s="650"/>
      <c r="H394" s="650"/>
      <c r="I394" s="650"/>
      <c r="J394" s="650"/>
      <c r="K394" s="650"/>
      <c r="L394" s="650"/>
      <c r="M394" s="650"/>
      <c r="N394" s="650"/>
      <c r="O394" s="651"/>
    </row>
    <row r="395">
      <c r="A395" s="1"/>
      <c r="E395" s="650"/>
      <c r="F395" s="650"/>
      <c r="G395" s="650"/>
      <c r="H395" s="650"/>
      <c r="I395" s="650"/>
      <c r="J395" s="650"/>
      <c r="K395" s="650"/>
      <c r="L395" s="650"/>
      <c r="M395" s="650"/>
      <c r="N395" s="650"/>
      <c r="O395" s="651"/>
    </row>
    <row r="396">
      <c r="A396" s="1"/>
      <c r="E396" s="650"/>
      <c r="F396" s="650"/>
      <c r="G396" s="650"/>
      <c r="H396" s="650"/>
      <c r="I396" s="650"/>
      <c r="J396" s="650"/>
      <c r="K396" s="650"/>
      <c r="L396" s="650"/>
      <c r="M396" s="650"/>
      <c r="N396" s="650"/>
      <c r="O396" s="651"/>
    </row>
    <row r="397">
      <c r="A397" s="1"/>
      <c r="E397" s="650"/>
      <c r="F397" s="650"/>
      <c r="G397" s="650"/>
      <c r="H397" s="650"/>
      <c r="I397" s="650"/>
      <c r="J397" s="650"/>
      <c r="K397" s="650"/>
      <c r="L397" s="650"/>
      <c r="M397" s="650"/>
      <c r="N397" s="650"/>
      <c r="O397" s="651"/>
    </row>
    <row r="398">
      <c r="A398" s="1"/>
      <c r="E398" s="650"/>
      <c r="F398" s="650"/>
      <c r="G398" s="650"/>
      <c r="H398" s="650"/>
      <c r="I398" s="650"/>
      <c r="J398" s="650"/>
      <c r="K398" s="650"/>
      <c r="L398" s="650"/>
      <c r="M398" s="650"/>
      <c r="N398" s="650"/>
      <c r="O398" s="651"/>
    </row>
    <row r="399">
      <c r="A399" s="1"/>
      <c r="E399" s="650"/>
      <c r="F399" s="650"/>
      <c r="G399" s="650"/>
      <c r="H399" s="650"/>
      <c r="I399" s="650"/>
      <c r="J399" s="650"/>
      <c r="K399" s="650"/>
      <c r="L399" s="650"/>
      <c r="M399" s="650"/>
      <c r="N399" s="650"/>
      <c r="O399" s="651"/>
    </row>
    <row r="400">
      <c r="A400" s="1"/>
      <c r="E400" s="650"/>
      <c r="F400" s="650"/>
      <c r="G400" s="650"/>
      <c r="H400" s="650"/>
      <c r="I400" s="650"/>
      <c r="J400" s="650"/>
      <c r="K400" s="650"/>
      <c r="L400" s="650"/>
      <c r="M400" s="650"/>
      <c r="N400" s="650"/>
      <c r="O400" s="651"/>
    </row>
    <row r="401">
      <c r="A401" s="1"/>
      <c r="E401" s="650"/>
      <c r="F401" s="650"/>
      <c r="G401" s="650"/>
      <c r="H401" s="650"/>
      <c r="I401" s="650"/>
      <c r="J401" s="650"/>
      <c r="K401" s="650"/>
      <c r="L401" s="650"/>
      <c r="M401" s="650"/>
      <c r="N401" s="650"/>
      <c r="O401" s="651"/>
    </row>
    <row r="402">
      <c r="A402" s="1"/>
      <c r="E402" s="650"/>
      <c r="F402" s="650"/>
      <c r="G402" s="650"/>
      <c r="H402" s="650"/>
      <c r="I402" s="650"/>
      <c r="J402" s="650"/>
      <c r="K402" s="650"/>
      <c r="L402" s="650"/>
      <c r="M402" s="650"/>
      <c r="N402" s="650"/>
      <c r="O402" s="651"/>
    </row>
    <row r="403">
      <c r="A403" s="1"/>
      <c r="E403" s="650"/>
      <c r="F403" s="650"/>
      <c r="G403" s="650"/>
      <c r="H403" s="650"/>
      <c r="I403" s="650"/>
      <c r="J403" s="650"/>
      <c r="K403" s="650"/>
      <c r="L403" s="650"/>
      <c r="M403" s="650"/>
      <c r="N403" s="650"/>
      <c r="O403" s="651"/>
    </row>
    <row r="404">
      <c r="A404" s="1"/>
      <c r="E404" s="650"/>
      <c r="F404" s="650"/>
      <c r="G404" s="650"/>
      <c r="H404" s="650"/>
      <c r="I404" s="650"/>
      <c r="J404" s="650"/>
      <c r="K404" s="650"/>
      <c r="L404" s="650"/>
      <c r="M404" s="650"/>
      <c r="N404" s="650"/>
      <c r="O404" s="651"/>
    </row>
    <row r="405">
      <c r="A405" s="1"/>
      <c r="E405" s="650"/>
      <c r="F405" s="650"/>
      <c r="G405" s="650"/>
      <c r="H405" s="650"/>
      <c r="I405" s="650"/>
      <c r="J405" s="650"/>
      <c r="K405" s="650"/>
      <c r="L405" s="650"/>
      <c r="M405" s="650"/>
      <c r="N405" s="650"/>
      <c r="O405" s="651"/>
    </row>
    <row r="406">
      <c r="A406" s="1"/>
      <c r="E406" s="650"/>
      <c r="F406" s="650"/>
      <c r="G406" s="650"/>
      <c r="H406" s="650"/>
      <c r="I406" s="650"/>
      <c r="J406" s="650"/>
      <c r="K406" s="650"/>
      <c r="L406" s="650"/>
      <c r="M406" s="650"/>
      <c r="N406" s="650"/>
      <c r="O406" s="651"/>
    </row>
    <row r="407">
      <c r="A407" s="1"/>
      <c r="E407" s="650"/>
      <c r="F407" s="650"/>
      <c r="G407" s="650"/>
      <c r="H407" s="650"/>
      <c r="I407" s="650"/>
      <c r="J407" s="650"/>
      <c r="K407" s="650"/>
      <c r="L407" s="650"/>
      <c r="M407" s="650"/>
      <c r="N407" s="650"/>
      <c r="O407" s="651"/>
    </row>
    <row r="408">
      <c r="A408" s="1"/>
      <c r="E408" s="650"/>
      <c r="F408" s="650"/>
      <c r="G408" s="650"/>
      <c r="H408" s="650"/>
      <c r="I408" s="650"/>
      <c r="J408" s="650"/>
      <c r="K408" s="650"/>
      <c r="L408" s="650"/>
      <c r="M408" s="650"/>
      <c r="N408" s="650"/>
      <c r="O408" s="651"/>
    </row>
    <row r="409">
      <c r="A409" s="1"/>
      <c r="E409" s="650"/>
      <c r="F409" s="650"/>
      <c r="G409" s="650"/>
      <c r="H409" s="650"/>
      <c r="I409" s="650"/>
      <c r="J409" s="650"/>
      <c r="K409" s="650"/>
      <c r="L409" s="650"/>
      <c r="M409" s="650"/>
      <c r="N409" s="650"/>
      <c r="O409" s="651"/>
    </row>
    <row r="410">
      <c r="A410" s="1"/>
      <c r="E410" s="650"/>
      <c r="F410" s="650"/>
      <c r="G410" s="650"/>
      <c r="H410" s="650"/>
      <c r="I410" s="650"/>
      <c r="J410" s="650"/>
      <c r="K410" s="650"/>
      <c r="L410" s="650"/>
      <c r="M410" s="650"/>
      <c r="N410" s="650"/>
      <c r="O410" s="651"/>
    </row>
    <row r="411">
      <c r="A411" s="1"/>
      <c r="E411" s="650"/>
      <c r="F411" s="650"/>
      <c r="G411" s="650"/>
      <c r="H411" s="650"/>
      <c r="I411" s="650"/>
      <c r="J411" s="650"/>
      <c r="K411" s="650"/>
      <c r="L411" s="650"/>
      <c r="M411" s="650"/>
      <c r="N411" s="650"/>
      <c r="O411" s="651"/>
    </row>
    <row r="412">
      <c r="A412" s="1"/>
      <c r="E412" s="650"/>
      <c r="F412" s="650"/>
      <c r="G412" s="650"/>
      <c r="H412" s="650"/>
      <c r="I412" s="650"/>
      <c r="J412" s="650"/>
      <c r="K412" s="650"/>
      <c r="L412" s="650"/>
      <c r="M412" s="650"/>
      <c r="N412" s="650"/>
      <c r="O412" s="651"/>
    </row>
    <row r="413">
      <c r="A413" s="1"/>
      <c r="E413" s="650"/>
      <c r="F413" s="650"/>
      <c r="G413" s="650"/>
      <c r="H413" s="650"/>
      <c r="I413" s="650"/>
      <c r="J413" s="650"/>
      <c r="K413" s="650"/>
      <c r="L413" s="650"/>
      <c r="M413" s="650"/>
      <c r="N413" s="650"/>
      <c r="O413" s="651"/>
    </row>
    <row r="414">
      <c r="A414" s="1"/>
      <c r="E414" s="650"/>
      <c r="F414" s="650"/>
      <c r="G414" s="650"/>
      <c r="H414" s="650"/>
      <c r="I414" s="650"/>
      <c r="J414" s="650"/>
      <c r="K414" s="650"/>
      <c r="L414" s="650"/>
      <c r="M414" s="650"/>
      <c r="N414" s="650"/>
      <c r="O414" s="651"/>
    </row>
    <row r="415">
      <c r="A415" s="1"/>
      <c r="E415" s="650"/>
      <c r="F415" s="650"/>
      <c r="G415" s="650"/>
      <c r="H415" s="650"/>
      <c r="I415" s="650"/>
      <c r="J415" s="650"/>
      <c r="K415" s="650"/>
      <c r="L415" s="650"/>
      <c r="M415" s="650"/>
      <c r="N415" s="650"/>
      <c r="O415" s="651"/>
    </row>
    <row r="416">
      <c r="A416" s="1"/>
      <c r="E416" s="650"/>
      <c r="F416" s="650"/>
      <c r="G416" s="650"/>
      <c r="H416" s="650"/>
      <c r="I416" s="650"/>
      <c r="J416" s="650"/>
      <c r="K416" s="650"/>
      <c r="L416" s="650"/>
      <c r="M416" s="650"/>
      <c r="N416" s="650"/>
      <c r="O416" s="651"/>
    </row>
    <row r="417">
      <c r="A417" s="1"/>
      <c r="E417" s="650"/>
      <c r="F417" s="650"/>
      <c r="G417" s="650"/>
      <c r="H417" s="650"/>
      <c r="I417" s="650"/>
      <c r="J417" s="650"/>
      <c r="K417" s="650"/>
      <c r="L417" s="650"/>
      <c r="M417" s="650"/>
      <c r="N417" s="650"/>
      <c r="O417" s="651"/>
    </row>
    <row r="418">
      <c r="A418" s="1"/>
      <c r="E418" s="650"/>
      <c r="F418" s="650"/>
      <c r="G418" s="650"/>
      <c r="H418" s="650"/>
      <c r="I418" s="650"/>
      <c r="J418" s="650"/>
      <c r="K418" s="650"/>
      <c r="L418" s="650"/>
      <c r="M418" s="650"/>
      <c r="N418" s="650"/>
      <c r="O418" s="651"/>
    </row>
    <row r="419">
      <c r="A419" s="1"/>
      <c r="E419" s="650"/>
      <c r="F419" s="650"/>
      <c r="G419" s="650"/>
      <c r="H419" s="650"/>
      <c r="I419" s="650"/>
      <c r="J419" s="650"/>
      <c r="K419" s="650"/>
      <c r="L419" s="650"/>
      <c r="M419" s="650"/>
      <c r="N419" s="650"/>
      <c r="O419" s="651"/>
    </row>
    <row r="420">
      <c r="A420" s="1"/>
      <c r="E420" s="650"/>
      <c r="F420" s="650"/>
      <c r="G420" s="650"/>
      <c r="H420" s="650"/>
      <c r="I420" s="650"/>
      <c r="J420" s="650"/>
      <c r="K420" s="650"/>
      <c r="L420" s="650"/>
      <c r="M420" s="650"/>
      <c r="N420" s="650"/>
      <c r="O420" s="651"/>
    </row>
    <row r="421">
      <c r="A421" s="1"/>
      <c r="E421" s="650"/>
      <c r="F421" s="650"/>
      <c r="G421" s="650"/>
      <c r="H421" s="650"/>
      <c r="I421" s="650"/>
      <c r="J421" s="650"/>
      <c r="K421" s="650"/>
      <c r="L421" s="650"/>
      <c r="M421" s="650"/>
      <c r="N421" s="650"/>
      <c r="O421" s="651"/>
    </row>
    <row r="422">
      <c r="A422" s="1"/>
      <c r="E422" s="650"/>
      <c r="F422" s="650"/>
      <c r="G422" s="650"/>
      <c r="H422" s="650"/>
      <c r="I422" s="650"/>
      <c r="J422" s="650"/>
      <c r="K422" s="650"/>
      <c r="L422" s="650"/>
      <c r="M422" s="650"/>
      <c r="N422" s="650"/>
      <c r="O422" s="651"/>
    </row>
    <row r="423">
      <c r="A423" s="1"/>
      <c r="E423" s="650"/>
      <c r="F423" s="650"/>
      <c r="G423" s="650"/>
      <c r="H423" s="650"/>
      <c r="I423" s="650"/>
      <c r="J423" s="650"/>
      <c r="K423" s="650"/>
      <c r="L423" s="650"/>
      <c r="M423" s="650"/>
      <c r="N423" s="650"/>
      <c r="O423" s="651"/>
    </row>
    <row r="424">
      <c r="A424" s="1"/>
      <c r="E424" s="650"/>
      <c r="F424" s="650"/>
      <c r="G424" s="650"/>
      <c r="H424" s="650"/>
      <c r="I424" s="650"/>
      <c r="J424" s="650"/>
      <c r="K424" s="650"/>
      <c r="L424" s="650"/>
      <c r="M424" s="650"/>
      <c r="N424" s="650"/>
      <c r="O424" s="651"/>
    </row>
    <row r="425">
      <c r="A425" s="1"/>
      <c r="E425" s="650"/>
      <c r="F425" s="650"/>
      <c r="G425" s="650"/>
      <c r="H425" s="650"/>
      <c r="I425" s="650"/>
      <c r="J425" s="650"/>
      <c r="K425" s="650"/>
      <c r="L425" s="650"/>
      <c r="M425" s="650"/>
      <c r="N425" s="650"/>
      <c r="O425" s="651"/>
    </row>
    <row r="426">
      <c r="A426" s="1"/>
      <c r="E426" s="650"/>
      <c r="F426" s="650"/>
      <c r="G426" s="650"/>
      <c r="H426" s="650"/>
      <c r="I426" s="650"/>
      <c r="J426" s="650"/>
      <c r="K426" s="650"/>
      <c r="L426" s="650"/>
      <c r="M426" s="650"/>
      <c r="N426" s="650"/>
      <c r="O426" s="651"/>
    </row>
    <row r="427">
      <c r="A427" s="1"/>
      <c r="E427" s="650"/>
      <c r="F427" s="650"/>
      <c r="G427" s="650"/>
      <c r="H427" s="650"/>
      <c r="I427" s="650"/>
      <c r="J427" s="650"/>
      <c r="K427" s="650"/>
      <c r="L427" s="650"/>
      <c r="M427" s="650"/>
      <c r="N427" s="650"/>
      <c r="O427" s="651"/>
    </row>
    <row r="428">
      <c r="A428" s="1"/>
      <c r="E428" s="650"/>
      <c r="F428" s="650"/>
      <c r="G428" s="650"/>
      <c r="H428" s="650"/>
      <c r="I428" s="650"/>
      <c r="J428" s="650"/>
      <c r="K428" s="650"/>
      <c r="L428" s="650"/>
      <c r="M428" s="650"/>
      <c r="N428" s="650"/>
      <c r="O428" s="651"/>
    </row>
    <row r="429">
      <c r="A429" s="1"/>
      <c r="E429" s="650"/>
      <c r="F429" s="650"/>
      <c r="G429" s="650"/>
      <c r="H429" s="650"/>
      <c r="I429" s="650"/>
      <c r="J429" s="650"/>
      <c r="K429" s="650"/>
      <c r="L429" s="650"/>
      <c r="M429" s="650"/>
      <c r="N429" s="650"/>
      <c r="O429" s="651"/>
    </row>
    <row r="430">
      <c r="A430" s="1"/>
      <c r="E430" s="650"/>
      <c r="F430" s="650"/>
      <c r="G430" s="650"/>
      <c r="H430" s="650"/>
      <c r="I430" s="650"/>
      <c r="J430" s="650"/>
      <c r="K430" s="650"/>
      <c r="L430" s="650"/>
      <c r="M430" s="650"/>
      <c r="N430" s="650"/>
      <c r="O430" s="651"/>
    </row>
    <row r="431">
      <c r="A431" s="1"/>
      <c r="E431" s="650"/>
      <c r="F431" s="650"/>
      <c r="G431" s="650"/>
      <c r="H431" s="650"/>
      <c r="I431" s="650"/>
      <c r="J431" s="650"/>
      <c r="K431" s="650"/>
      <c r="L431" s="650"/>
      <c r="M431" s="650"/>
      <c r="N431" s="650"/>
      <c r="O431" s="651"/>
    </row>
    <row r="432">
      <c r="A432" s="1"/>
      <c r="E432" s="650"/>
      <c r="F432" s="650"/>
      <c r="G432" s="650"/>
      <c r="H432" s="650"/>
      <c r="I432" s="650"/>
      <c r="J432" s="650"/>
      <c r="K432" s="650"/>
      <c r="L432" s="650"/>
      <c r="M432" s="650"/>
      <c r="N432" s="650"/>
      <c r="O432" s="651"/>
    </row>
    <row r="433">
      <c r="A433" s="1"/>
      <c r="E433" s="650"/>
      <c r="F433" s="650"/>
      <c r="G433" s="650"/>
      <c r="H433" s="650"/>
      <c r="I433" s="650"/>
      <c r="J433" s="650"/>
      <c r="K433" s="650"/>
      <c r="L433" s="650"/>
      <c r="M433" s="650"/>
      <c r="N433" s="650"/>
      <c r="O433" s="651"/>
    </row>
    <row r="434">
      <c r="A434" s="1"/>
      <c r="E434" s="650"/>
      <c r="F434" s="650"/>
      <c r="G434" s="650"/>
      <c r="H434" s="650"/>
      <c r="I434" s="650"/>
      <c r="J434" s="650"/>
      <c r="K434" s="650"/>
      <c r="L434" s="650"/>
      <c r="M434" s="650"/>
      <c r="N434" s="650"/>
      <c r="O434" s="651"/>
    </row>
    <row r="435">
      <c r="A435" s="1"/>
      <c r="E435" s="650"/>
      <c r="F435" s="650"/>
      <c r="G435" s="650"/>
      <c r="H435" s="650"/>
      <c r="I435" s="650"/>
      <c r="J435" s="650"/>
      <c r="K435" s="650"/>
      <c r="L435" s="650"/>
      <c r="M435" s="650"/>
      <c r="N435" s="650"/>
      <c r="O435" s="651"/>
    </row>
    <row r="436">
      <c r="A436" s="1"/>
      <c r="E436" s="650"/>
      <c r="F436" s="650"/>
      <c r="G436" s="650"/>
      <c r="H436" s="650"/>
      <c r="I436" s="650"/>
      <c r="J436" s="650"/>
      <c r="K436" s="650"/>
      <c r="L436" s="650"/>
      <c r="M436" s="650"/>
      <c r="N436" s="650"/>
      <c r="O436" s="651"/>
    </row>
    <row r="437">
      <c r="A437" s="1"/>
      <c r="E437" s="650"/>
      <c r="F437" s="650"/>
      <c r="G437" s="650"/>
      <c r="H437" s="650"/>
      <c r="I437" s="650"/>
      <c r="J437" s="650"/>
      <c r="K437" s="650"/>
      <c r="L437" s="650"/>
      <c r="M437" s="650"/>
      <c r="N437" s="650"/>
      <c r="O437" s="651"/>
    </row>
    <row r="438">
      <c r="A438" s="1"/>
      <c r="E438" s="650"/>
      <c r="F438" s="650"/>
      <c r="G438" s="650"/>
      <c r="H438" s="650"/>
      <c r="I438" s="650"/>
      <c r="J438" s="650"/>
      <c r="K438" s="650"/>
      <c r="L438" s="650"/>
      <c r="M438" s="650"/>
      <c r="N438" s="650"/>
      <c r="O438" s="651"/>
    </row>
    <row r="439">
      <c r="A439" s="1"/>
      <c r="E439" s="650"/>
      <c r="F439" s="650"/>
      <c r="G439" s="650"/>
      <c r="H439" s="650"/>
      <c r="I439" s="650"/>
      <c r="J439" s="650"/>
      <c r="K439" s="650"/>
      <c r="L439" s="650"/>
      <c r="M439" s="650"/>
      <c r="N439" s="650"/>
      <c r="O439" s="651"/>
    </row>
    <row r="440">
      <c r="A440" s="1"/>
      <c r="E440" s="650"/>
      <c r="F440" s="650"/>
      <c r="G440" s="650"/>
      <c r="H440" s="650"/>
      <c r="I440" s="650"/>
      <c r="J440" s="650"/>
      <c r="K440" s="650"/>
      <c r="L440" s="650"/>
      <c r="M440" s="650"/>
      <c r="N440" s="650"/>
      <c r="O440" s="651"/>
    </row>
    <row r="441">
      <c r="A441" s="1"/>
      <c r="E441" s="650"/>
      <c r="F441" s="650"/>
      <c r="G441" s="650"/>
      <c r="H441" s="650"/>
      <c r="I441" s="650"/>
      <c r="J441" s="650"/>
      <c r="K441" s="650"/>
      <c r="L441" s="650"/>
      <c r="M441" s="650"/>
      <c r="N441" s="650"/>
      <c r="O441" s="651"/>
    </row>
    <row r="442">
      <c r="A442" s="1"/>
      <c r="E442" s="650"/>
      <c r="F442" s="650"/>
      <c r="G442" s="650"/>
      <c r="H442" s="650"/>
      <c r="I442" s="650"/>
      <c r="J442" s="650"/>
      <c r="K442" s="650"/>
      <c r="L442" s="650"/>
      <c r="M442" s="650"/>
      <c r="N442" s="650"/>
      <c r="O442" s="651"/>
    </row>
    <row r="443">
      <c r="A443" s="1"/>
      <c r="E443" s="650"/>
      <c r="F443" s="650"/>
      <c r="G443" s="650"/>
      <c r="H443" s="650"/>
      <c r="I443" s="650"/>
      <c r="J443" s="650"/>
      <c r="K443" s="650"/>
      <c r="L443" s="650"/>
      <c r="M443" s="650"/>
      <c r="N443" s="650"/>
      <c r="O443" s="651"/>
    </row>
    <row r="444">
      <c r="A444" s="1"/>
      <c r="E444" s="650"/>
      <c r="F444" s="650"/>
      <c r="G444" s="650"/>
      <c r="H444" s="650"/>
      <c r="I444" s="650"/>
      <c r="J444" s="650"/>
      <c r="K444" s="650"/>
      <c r="L444" s="650"/>
      <c r="M444" s="650"/>
      <c r="N444" s="650"/>
      <c r="O444" s="651"/>
    </row>
    <row r="445">
      <c r="A445" s="1"/>
      <c r="E445" s="650"/>
      <c r="F445" s="650"/>
      <c r="G445" s="650"/>
      <c r="H445" s="650"/>
      <c r="I445" s="650"/>
      <c r="J445" s="650"/>
      <c r="K445" s="650"/>
      <c r="L445" s="650"/>
      <c r="M445" s="650"/>
      <c r="N445" s="650"/>
      <c r="O445" s="651"/>
    </row>
    <row r="446">
      <c r="A446" s="1"/>
      <c r="E446" s="650"/>
      <c r="F446" s="650"/>
      <c r="G446" s="650"/>
      <c r="H446" s="650"/>
      <c r="I446" s="650"/>
      <c r="J446" s="650"/>
      <c r="K446" s="650"/>
      <c r="L446" s="650"/>
      <c r="M446" s="650"/>
      <c r="N446" s="650"/>
      <c r="O446" s="651"/>
    </row>
    <row r="447">
      <c r="A447" s="1"/>
      <c r="E447" s="650"/>
      <c r="F447" s="650"/>
      <c r="G447" s="650"/>
      <c r="H447" s="650"/>
      <c r="I447" s="650"/>
      <c r="J447" s="650"/>
      <c r="K447" s="650"/>
      <c r="L447" s="650"/>
      <c r="M447" s="650"/>
      <c r="N447" s="650"/>
      <c r="O447" s="651"/>
    </row>
    <row r="448">
      <c r="A448" s="1"/>
      <c r="E448" s="650"/>
      <c r="F448" s="650"/>
      <c r="G448" s="650"/>
      <c r="H448" s="650"/>
      <c r="I448" s="650"/>
      <c r="J448" s="650"/>
      <c r="K448" s="650"/>
      <c r="L448" s="650"/>
      <c r="M448" s="650"/>
      <c r="N448" s="650"/>
      <c r="O448" s="651"/>
    </row>
    <row r="449">
      <c r="A449" s="1"/>
      <c r="E449" s="650"/>
      <c r="F449" s="650"/>
      <c r="G449" s="650"/>
      <c r="H449" s="650"/>
      <c r="I449" s="650"/>
      <c r="J449" s="650"/>
      <c r="K449" s="650"/>
      <c r="L449" s="650"/>
      <c r="M449" s="650"/>
      <c r="N449" s="650"/>
      <c r="O449" s="651"/>
    </row>
    <row r="450">
      <c r="A450" s="1"/>
      <c r="E450" s="650"/>
      <c r="F450" s="650"/>
      <c r="G450" s="650"/>
      <c r="H450" s="650"/>
      <c r="I450" s="650"/>
      <c r="J450" s="650"/>
      <c r="K450" s="650"/>
      <c r="L450" s="650"/>
      <c r="M450" s="650"/>
      <c r="N450" s="650"/>
      <c r="O450" s="651"/>
    </row>
    <row r="451">
      <c r="A451" s="1"/>
      <c r="E451" s="650"/>
      <c r="F451" s="650"/>
      <c r="G451" s="650"/>
      <c r="H451" s="650"/>
      <c r="I451" s="650"/>
      <c r="J451" s="650"/>
      <c r="K451" s="650"/>
      <c r="L451" s="650"/>
      <c r="M451" s="650"/>
      <c r="N451" s="650"/>
      <c r="O451" s="651"/>
    </row>
    <row r="452">
      <c r="A452" s="1"/>
      <c r="E452" s="650"/>
      <c r="F452" s="650"/>
      <c r="G452" s="650"/>
      <c r="H452" s="650"/>
      <c r="I452" s="650"/>
      <c r="J452" s="650"/>
      <c r="K452" s="650"/>
      <c r="L452" s="650"/>
      <c r="M452" s="650"/>
      <c r="N452" s="650"/>
      <c r="O452" s="651"/>
    </row>
    <row r="453">
      <c r="A453" s="1"/>
      <c r="E453" s="650"/>
      <c r="F453" s="650"/>
      <c r="G453" s="650"/>
      <c r="H453" s="650"/>
      <c r="I453" s="650"/>
      <c r="J453" s="650"/>
      <c r="K453" s="650"/>
      <c r="L453" s="650"/>
      <c r="M453" s="650"/>
      <c r="N453" s="650"/>
      <c r="O453" s="651"/>
    </row>
    <row r="454">
      <c r="A454" s="1"/>
      <c r="E454" s="650"/>
      <c r="F454" s="650"/>
      <c r="G454" s="650"/>
      <c r="H454" s="650"/>
      <c r="I454" s="650"/>
      <c r="J454" s="650"/>
      <c r="K454" s="650"/>
      <c r="L454" s="650"/>
      <c r="M454" s="650"/>
      <c r="N454" s="650"/>
      <c r="O454" s="651"/>
    </row>
    <row r="455">
      <c r="A455" s="1"/>
      <c r="E455" s="650"/>
      <c r="F455" s="650"/>
      <c r="G455" s="650"/>
      <c r="H455" s="650"/>
      <c r="I455" s="650"/>
      <c r="J455" s="650"/>
      <c r="K455" s="650"/>
      <c r="L455" s="650"/>
      <c r="M455" s="650"/>
      <c r="N455" s="650"/>
      <c r="O455" s="651"/>
    </row>
    <row r="456">
      <c r="A456" s="1"/>
      <c r="E456" s="650"/>
      <c r="F456" s="650"/>
      <c r="G456" s="650"/>
      <c r="H456" s="650"/>
      <c r="I456" s="650"/>
      <c r="J456" s="650"/>
      <c r="K456" s="650"/>
      <c r="L456" s="650"/>
      <c r="M456" s="650"/>
      <c r="N456" s="650"/>
      <c r="O456" s="651"/>
    </row>
    <row r="457">
      <c r="A457" s="1"/>
      <c r="E457" s="650"/>
      <c r="F457" s="650"/>
      <c r="G457" s="650"/>
      <c r="H457" s="650"/>
      <c r="I457" s="650"/>
      <c r="J457" s="650"/>
      <c r="K457" s="650"/>
      <c r="L457" s="650"/>
      <c r="M457" s="650"/>
      <c r="N457" s="650"/>
      <c r="O457" s="651"/>
    </row>
    <row r="458">
      <c r="A458" s="1"/>
      <c r="E458" s="650"/>
      <c r="F458" s="650"/>
      <c r="G458" s="650"/>
      <c r="H458" s="650"/>
      <c r="I458" s="650"/>
      <c r="J458" s="650"/>
      <c r="K458" s="650"/>
      <c r="L458" s="650"/>
      <c r="M458" s="650"/>
      <c r="N458" s="650"/>
      <c r="O458" s="651"/>
    </row>
    <row r="459">
      <c r="A459" s="1"/>
      <c r="E459" s="650"/>
      <c r="F459" s="650"/>
      <c r="G459" s="650"/>
      <c r="H459" s="650"/>
      <c r="I459" s="650"/>
      <c r="J459" s="650"/>
      <c r="K459" s="650"/>
      <c r="L459" s="650"/>
      <c r="M459" s="650"/>
      <c r="N459" s="650"/>
      <c r="O459" s="651"/>
    </row>
    <row r="460">
      <c r="A460" s="1"/>
      <c r="E460" s="650"/>
      <c r="F460" s="650"/>
      <c r="G460" s="650"/>
      <c r="H460" s="650"/>
      <c r="I460" s="650"/>
      <c r="J460" s="650"/>
      <c r="K460" s="650"/>
      <c r="L460" s="650"/>
      <c r="M460" s="650"/>
      <c r="N460" s="650"/>
      <c r="O460" s="651"/>
    </row>
    <row r="461">
      <c r="A461" s="1"/>
      <c r="E461" s="650"/>
      <c r="F461" s="650"/>
      <c r="G461" s="650"/>
      <c r="H461" s="650"/>
      <c r="I461" s="650"/>
      <c r="J461" s="650"/>
      <c r="K461" s="650"/>
      <c r="L461" s="650"/>
      <c r="M461" s="650"/>
      <c r="N461" s="650"/>
      <c r="O461" s="651"/>
    </row>
    <row r="462">
      <c r="A462" s="1"/>
      <c r="E462" s="650"/>
      <c r="F462" s="650"/>
      <c r="G462" s="650"/>
      <c r="H462" s="650"/>
      <c r="I462" s="650"/>
      <c r="J462" s="650"/>
      <c r="K462" s="650"/>
      <c r="L462" s="650"/>
      <c r="M462" s="650"/>
      <c r="N462" s="650"/>
      <c r="O462" s="651"/>
    </row>
    <row r="463">
      <c r="A463" s="1"/>
      <c r="E463" s="650"/>
      <c r="F463" s="650"/>
      <c r="G463" s="650"/>
      <c r="H463" s="650"/>
      <c r="I463" s="650"/>
      <c r="J463" s="650"/>
      <c r="K463" s="650"/>
      <c r="L463" s="650"/>
      <c r="M463" s="650"/>
      <c r="N463" s="650"/>
      <c r="O463" s="651"/>
    </row>
    <row r="464">
      <c r="A464" s="1"/>
      <c r="E464" s="650"/>
      <c r="F464" s="650"/>
      <c r="G464" s="650"/>
      <c r="H464" s="650"/>
      <c r="I464" s="650"/>
      <c r="J464" s="650"/>
      <c r="K464" s="650"/>
      <c r="L464" s="650"/>
      <c r="M464" s="650"/>
      <c r="N464" s="650"/>
      <c r="O464" s="651"/>
    </row>
    <row r="465">
      <c r="A465" s="1"/>
      <c r="E465" s="650"/>
      <c r="F465" s="650"/>
      <c r="G465" s="650"/>
      <c r="H465" s="650"/>
      <c r="I465" s="650"/>
      <c r="J465" s="650"/>
      <c r="K465" s="650"/>
      <c r="L465" s="650"/>
      <c r="M465" s="650"/>
      <c r="N465" s="650"/>
      <c r="O465" s="651"/>
    </row>
    <row r="466">
      <c r="A466" s="1"/>
      <c r="E466" s="650"/>
      <c r="F466" s="650"/>
      <c r="G466" s="650"/>
      <c r="H466" s="650"/>
      <c r="I466" s="650"/>
      <c r="J466" s="650"/>
      <c r="K466" s="650"/>
      <c r="L466" s="650"/>
      <c r="M466" s="650"/>
      <c r="N466" s="650"/>
      <c r="O466" s="651"/>
    </row>
    <row r="467">
      <c r="A467" s="1"/>
      <c r="E467" s="650"/>
      <c r="F467" s="650"/>
      <c r="G467" s="650"/>
      <c r="H467" s="650"/>
      <c r="I467" s="650"/>
      <c r="J467" s="650"/>
      <c r="K467" s="650"/>
      <c r="L467" s="650"/>
      <c r="M467" s="650"/>
      <c r="N467" s="650"/>
      <c r="O467" s="651"/>
    </row>
    <row r="468">
      <c r="A468" s="1"/>
      <c r="E468" s="650"/>
      <c r="F468" s="650"/>
      <c r="G468" s="650"/>
      <c r="H468" s="650"/>
      <c r="I468" s="650"/>
      <c r="J468" s="650"/>
      <c r="K468" s="650"/>
      <c r="L468" s="650"/>
      <c r="M468" s="650"/>
      <c r="N468" s="650"/>
      <c r="O468" s="651"/>
    </row>
    <row r="469">
      <c r="A469" s="1"/>
      <c r="E469" s="650"/>
      <c r="F469" s="650"/>
      <c r="G469" s="650"/>
      <c r="H469" s="650"/>
      <c r="I469" s="650"/>
      <c r="J469" s="650"/>
      <c r="K469" s="650"/>
      <c r="L469" s="650"/>
      <c r="M469" s="650"/>
      <c r="N469" s="650"/>
      <c r="O469" s="651"/>
    </row>
    <row r="470">
      <c r="A470" s="1"/>
      <c r="E470" s="650"/>
      <c r="F470" s="650"/>
      <c r="G470" s="650"/>
      <c r="H470" s="650"/>
      <c r="I470" s="650"/>
      <c r="J470" s="650"/>
      <c r="K470" s="650"/>
      <c r="L470" s="650"/>
      <c r="M470" s="650"/>
      <c r="N470" s="650"/>
      <c r="O470" s="651"/>
    </row>
    <row r="471">
      <c r="A471" s="1"/>
      <c r="E471" s="650"/>
      <c r="F471" s="650"/>
      <c r="G471" s="650"/>
      <c r="H471" s="650"/>
      <c r="I471" s="650"/>
      <c r="J471" s="650"/>
      <c r="K471" s="650"/>
      <c r="L471" s="650"/>
      <c r="M471" s="650"/>
      <c r="N471" s="650"/>
      <c r="O471" s="651"/>
    </row>
    <row r="472">
      <c r="A472" s="1"/>
      <c r="E472" s="650"/>
      <c r="F472" s="650"/>
      <c r="G472" s="650"/>
      <c r="H472" s="650"/>
      <c r="I472" s="650"/>
      <c r="J472" s="650"/>
      <c r="K472" s="650"/>
      <c r="L472" s="650"/>
      <c r="M472" s="650"/>
      <c r="N472" s="650"/>
      <c r="O472" s="651"/>
    </row>
    <row r="473">
      <c r="A473" s="1"/>
      <c r="E473" s="650"/>
      <c r="F473" s="650"/>
      <c r="G473" s="650"/>
      <c r="H473" s="650"/>
      <c r="I473" s="650"/>
      <c r="J473" s="650"/>
      <c r="K473" s="650"/>
      <c r="L473" s="650"/>
      <c r="M473" s="650"/>
      <c r="N473" s="650"/>
      <c r="O473" s="651"/>
    </row>
    <row r="474">
      <c r="A474" s="1"/>
      <c r="E474" s="650"/>
      <c r="F474" s="650"/>
      <c r="G474" s="650"/>
      <c r="H474" s="650"/>
      <c r="I474" s="650"/>
      <c r="J474" s="650"/>
      <c r="K474" s="650"/>
      <c r="L474" s="650"/>
      <c r="M474" s="650"/>
      <c r="N474" s="650"/>
      <c r="O474" s="651"/>
    </row>
    <row r="475">
      <c r="A475" s="1"/>
      <c r="E475" s="650"/>
      <c r="F475" s="650"/>
      <c r="G475" s="650"/>
      <c r="H475" s="650"/>
      <c r="I475" s="650"/>
      <c r="J475" s="650"/>
      <c r="K475" s="650"/>
      <c r="L475" s="650"/>
      <c r="M475" s="650"/>
      <c r="N475" s="650"/>
      <c r="O475" s="651"/>
    </row>
    <row r="476">
      <c r="A476" s="1"/>
      <c r="E476" s="650"/>
      <c r="F476" s="650"/>
      <c r="G476" s="650"/>
      <c r="H476" s="650"/>
      <c r="I476" s="650"/>
      <c r="J476" s="650"/>
      <c r="K476" s="650"/>
      <c r="L476" s="650"/>
      <c r="M476" s="650"/>
      <c r="N476" s="650"/>
      <c r="O476" s="651"/>
    </row>
    <row r="477">
      <c r="A477" s="1"/>
      <c r="E477" s="650"/>
      <c r="F477" s="650"/>
      <c r="G477" s="650"/>
      <c r="H477" s="650"/>
      <c r="I477" s="650"/>
      <c r="J477" s="650"/>
      <c r="K477" s="650"/>
      <c r="L477" s="650"/>
      <c r="M477" s="650"/>
      <c r="N477" s="650"/>
      <c r="O477" s="651"/>
    </row>
    <row r="478">
      <c r="A478" s="1"/>
      <c r="E478" s="650"/>
      <c r="F478" s="650"/>
      <c r="G478" s="650"/>
      <c r="H478" s="650"/>
      <c r="I478" s="650"/>
      <c r="J478" s="650"/>
      <c r="K478" s="650"/>
      <c r="L478" s="650"/>
      <c r="M478" s="650"/>
      <c r="N478" s="650"/>
      <c r="O478" s="651"/>
    </row>
    <row r="479">
      <c r="A479" s="1"/>
      <c r="E479" s="650"/>
      <c r="F479" s="650"/>
      <c r="G479" s="650"/>
      <c r="H479" s="650"/>
      <c r="I479" s="650"/>
      <c r="J479" s="650"/>
      <c r="K479" s="650"/>
      <c r="L479" s="650"/>
      <c r="M479" s="650"/>
      <c r="N479" s="650"/>
      <c r="O479" s="651"/>
    </row>
    <row r="480">
      <c r="A480" s="1"/>
      <c r="E480" s="650"/>
      <c r="F480" s="650"/>
      <c r="G480" s="650"/>
      <c r="H480" s="650"/>
      <c r="I480" s="650"/>
      <c r="J480" s="650"/>
      <c r="K480" s="650"/>
      <c r="L480" s="650"/>
      <c r="M480" s="650"/>
      <c r="N480" s="650"/>
      <c r="O480" s="651"/>
    </row>
    <row r="481">
      <c r="A481" s="1"/>
      <c r="E481" s="650"/>
      <c r="F481" s="650"/>
      <c r="G481" s="650"/>
      <c r="H481" s="650"/>
      <c r="I481" s="650"/>
      <c r="J481" s="650"/>
      <c r="K481" s="650"/>
      <c r="L481" s="650"/>
      <c r="M481" s="650"/>
      <c r="N481" s="650"/>
      <c r="O481" s="651"/>
    </row>
    <row r="482">
      <c r="A482" s="1"/>
      <c r="E482" s="650"/>
      <c r="F482" s="650"/>
      <c r="G482" s="650"/>
      <c r="H482" s="650"/>
      <c r="I482" s="650"/>
      <c r="J482" s="650"/>
      <c r="K482" s="650"/>
      <c r="L482" s="650"/>
      <c r="M482" s="650"/>
      <c r="N482" s="650"/>
      <c r="O482" s="651"/>
    </row>
    <row r="483">
      <c r="A483" s="1"/>
      <c r="E483" s="650"/>
      <c r="F483" s="650"/>
      <c r="G483" s="650"/>
      <c r="H483" s="650"/>
      <c r="I483" s="650"/>
      <c r="J483" s="650"/>
      <c r="K483" s="650"/>
      <c r="L483" s="650"/>
      <c r="M483" s="650"/>
      <c r="N483" s="650"/>
      <c r="O483" s="651"/>
    </row>
    <row r="484">
      <c r="A484" s="1"/>
      <c r="E484" s="650"/>
      <c r="F484" s="650"/>
      <c r="G484" s="650"/>
      <c r="H484" s="650"/>
      <c r="I484" s="650"/>
      <c r="J484" s="650"/>
      <c r="K484" s="650"/>
      <c r="L484" s="650"/>
      <c r="M484" s="650"/>
      <c r="N484" s="650"/>
      <c r="O484" s="651"/>
    </row>
    <row r="485">
      <c r="A485" s="1"/>
      <c r="E485" s="650"/>
      <c r="F485" s="650"/>
      <c r="G485" s="650"/>
      <c r="H485" s="650"/>
      <c r="I485" s="650"/>
      <c r="J485" s="650"/>
      <c r="K485" s="650"/>
      <c r="L485" s="650"/>
      <c r="M485" s="650"/>
      <c r="N485" s="650"/>
      <c r="O485" s="651"/>
    </row>
    <row r="486">
      <c r="A486" s="1"/>
      <c r="E486" s="650"/>
      <c r="F486" s="650"/>
      <c r="G486" s="650"/>
      <c r="H486" s="650"/>
      <c r="I486" s="650"/>
      <c r="J486" s="650"/>
      <c r="K486" s="650"/>
      <c r="L486" s="650"/>
      <c r="M486" s="650"/>
      <c r="N486" s="650"/>
      <c r="O486" s="651"/>
    </row>
    <row r="487">
      <c r="A487" s="1"/>
      <c r="E487" s="650"/>
      <c r="F487" s="650"/>
      <c r="G487" s="650"/>
      <c r="H487" s="650"/>
      <c r="I487" s="650"/>
      <c r="J487" s="650"/>
      <c r="K487" s="650"/>
      <c r="L487" s="650"/>
      <c r="M487" s="650"/>
      <c r="N487" s="650"/>
      <c r="O487" s="651"/>
    </row>
    <row r="488">
      <c r="A488" s="1"/>
      <c r="E488" s="650"/>
      <c r="F488" s="650"/>
      <c r="G488" s="650"/>
      <c r="H488" s="650"/>
      <c r="I488" s="650"/>
      <c r="J488" s="650"/>
      <c r="K488" s="650"/>
      <c r="L488" s="650"/>
      <c r="M488" s="650"/>
      <c r="N488" s="650"/>
      <c r="O488" s="651"/>
    </row>
    <row r="489">
      <c r="A489" s="1"/>
      <c r="E489" s="650"/>
      <c r="F489" s="650"/>
      <c r="G489" s="650"/>
      <c r="H489" s="650"/>
      <c r="I489" s="650"/>
      <c r="J489" s="650"/>
      <c r="K489" s="650"/>
      <c r="L489" s="650"/>
      <c r="M489" s="650"/>
      <c r="N489" s="650"/>
      <c r="O489" s="651"/>
    </row>
    <row r="490">
      <c r="A490" s="1"/>
      <c r="E490" s="650"/>
      <c r="F490" s="650"/>
      <c r="G490" s="650"/>
      <c r="H490" s="650"/>
      <c r="I490" s="650"/>
      <c r="J490" s="650"/>
      <c r="K490" s="650"/>
      <c r="L490" s="650"/>
      <c r="M490" s="650"/>
      <c r="N490" s="650"/>
      <c r="O490" s="651"/>
    </row>
    <row r="491">
      <c r="A491" s="1"/>
      <c r="E491" s="650"/>
      <c r="F491" s="650"/>
      <c r="G491" s="650"/>
      <c r="H491" s="650"/>
      <c r="I491" s="650"/>
      <c r="J491" s="650"/>
      <c r="K491" s="650"/>
      <c r="L491" s="650"/>
      <c r="M491" s="650"/>
      <c r="N491" s="650"/>
      <c r="O491" s="651"/>
    </row>
    <row r="492">
      <c r="A492" s="1"/>
      <c r="E492" s="650"/>
      <c r="F492" s="650"/>
      <c r="G492" s="650"/>
      <c r="H492" s="650"/>
      <c r="I492" s="650"/>
      <c r="J492" s="650"/>
      <c r="K492" s="650"/>
      <c r="L492" s="650"/>
      <c r="M492" s="650"/>
      <c r="N492" s="650"/>
      <c r="O492" s="651"/>
    </row>
    <row r="493">
      <c r="A493" s="1"/>
      <c r="E493" s="650"/>
      <c r="F493" s="650"/>
      <c r="G493" s="650"/>
      <c r="H493" s="650"/>
      <c r="I493" s="650"/>
      <c r="J493" s="650"/>
      <c r="K493" s="650"/>
      <c r="L493" s="650"/>
      <c r="M493" s="650"/>
      <c r="N493" s="650"/>
      <c r="O493" s="651"/>
    </row>
    <row r="494">
      <c r="A494" s="1"/>
      <c r="E494" s="650"/>
      <c r="F494" s="650"/>
      <c r="G494" s="650"/>
      <c r="H494" s="650"/>
      <c r="I494" s="650"/>
      <c r="J494" s="650"/>
      <c r="K494" s="650"/>
      <c r="L494" s="650"/>
      <c r="M494" s="650"/>
      <c r="N494" s="650"/>
      <c r="O494" s="651"/>
    </row>
    <row r="495">
      <c r="A495" s="1"/>
      <c r="E495" s="650"/>
      <c r="F495" s="650"/>
      <c r="G495" s="650"/>
      <c r="H495" s="650"/>
      <c r="I495" s="650"/>
      <c r="J495" s="650"/>
      <c r="K495" s="650"/>
      <c r="L495" s="650"/>
      <c r="M495" s="650"/>
      <c r="N495" s="650"/>
      <c r="O495" s="651"/>
    </row>
    <row r="496">
      <c r="A496" s="1"/>
      <c r="E496" s="650"/>
      <c r="F496" s="650"/>
      <c r="G496" s="650"/>
      <c r="H496" s="650"/>
      <c r="I496" s="650"/>
      <c r="J496" s="650"/>
      <c r="K496" s="650"/>
      <c r="L496" s="650"/>
      <c r="M496" s="650"/>
      <c r="N496" s="650"/>
      <c r="O496" s="651"/>
    </row>
    <row r="497">
      <c r="A497" s="1"/>
      <c r="E497" s="650"/>
      <c r="F497" s="650"/>
      <c r="G497" s="650"/>
      <c r="H497" s="650"/>
      <c r="I497" s="650"/>
      <c r="J497" s="650"/>
      <c r="K497" s="650"/>
      <c r="L497" s="650"/>
      <c r="M497" s="650"/>
      <c r="N497" s="650"/>
      <c r="O497" s="651"/>
    </row>
    <row r="498">
      <c r="A498" s="1"/>
      <c r="E498" s="650"/>
      <c r="F498" s="650"/>
      <c r="G498" s="650"/>
      <c r="H498" s="650"/>
      <c r="I498" s="650"/>
      <c r="J498" s="650"/>
      <c r="K498" s="650"/>
      <c r="L498" s="650"/>
      <c r="M498" s="650"/>
      <c r="N498" s="650"/>
      <c r="O498" s="651"/>
    </row>
    <row r="499">
      <c r="A499" s="1"/>
      <c r="E499" s="650"/>
      <c r="F499" s="650"/>
      <c r="G499" s="650"/>
      <c r="H499" s="650"/>
      <c r="I499" s="650"/>
      <c r="J499" s="650"/>
      <c r="K499" s="650"/>
      <c r="L499" s="650"/>
      <c r="M499" s="650"/>
      <c r="N499" s="650"/>
      <c r="O499" s="651"/>
    </row>
    <row r="500">
      <c r="A500" s="1"/>
      <c r="E500" s="650"/>
      <c r="F500" s="650"/>
      <c r="G500" s="650"/>
      <c r="H500" s="650"/>
      <c r="I500" s="650"/>
      <c r="J500" s="650"/>
      <c r="K500" s="650"/>
      <c r="L500" s="650"/>
      <c r="M500" s="650"/>
      <c r="N500" s="650"/>
      <c r="O500" s="651"/>
    </row>
    <row r="501">
      <c r="A501" s="1"/>
      <c r="E501" s="650"/>
      <c r="F501" s="650"/>
      <c r="G501" s="650"/>
      <c r="H501" s="650"/>
      <c r="I501" s="650"/>
      <c r="J501" s="650"/>
      <c r="K501" s="650"/>
      <c r="L501" s="650"/>
      <c r="M501" s="650"/>
      <c r="N501" s="650"/>
      <c r="O501" s="651"/>
    </row>
    <row r="502">
      <c r="A502" s="1"/>
      <c r="E502" s="650"/>
      <c r="F502" s="650"/>
      <c r="G502" s="650"/>
      <c r="H502" s="650"/>
      <c r="I502" s="650"/>
      <c r="J502" s="650"/>
      <c r="K502" s="650"/>
      <c r="L502" s="650"/>
      <c r="M502" s="650"/>
      <c r="N502" s="650"/>
      <c r="O502" s="651"/>
    </row>
    <row r="503">
      <c r="A503" s="1"/>
      <c r="E503" s="650"/>
      <c r="F503" s="650"/>
      <c r="G503" s="650"/>
      <c r="H503" s="650"/>
      <c r="I503" s="650"/>
      <c r="J503" s="650"/>
      <c r="K503" s="650"/>
      <c r="L503" s="650"/>
      <c r="M503" s="650"/>
      <c r="N503" s="650"/>
      <c r="O503" s="651"/>
    </row>
    <row r="504">
      <c r="A504" s="1"/>
      <c r="E504" s="650"/>
      <c r="F504" s="650"/>
      <c r="G504" s="650"/>
      <c r="H504" s="650"/>
      <c r="I504" s="650"/>
      <c r="J504" s="650"/>
      <c r="K504" s="650"/>
      <c r="L504" s="650"/>
      <c r="M504" s="650"/>
      <c r="N504" s="650"/>
      <c r="O504" s="651"/>
    </row>
    <row r="505">
      <c r="A505" s="1"/>
      <c r="E505" s="650"/>
      <c r="F505" s="650"/>
      <c r="G505" s="650"/>
      <c r="H505" s="650"/>
      <c r="I505" s="650"/>
      <c r="J505" s="650"/>
      <c r="K505" s="650"/>
      <c r="L505" s="650"/>
      <c r="M505" s="650"/>
      <c r="N505" s="650"/>
      <c r="O505" s="651"/>
    </row>
    <row r="506">
      <c r="A506" s="1"/>
      <c r="E506" s="650"/>
      <c r="F506" s="650"/>
      <c r="G506" s="650"/>
      <c r="H506" s="650"/>
      <c r="I506" s="650"/>
      <c r="J506" s="650"/>
      <c r="K506" s="650"/>
      <c r="L506" s="650"/>
      <c r="M506" s="650"/>
      <c r="N506" s="650"/>
      <c r="O506" s="651"/>
    </row>
    <row r="507">
      <c r="A507" s="1"/>
      <c r="E507" s="650"/>
      <c r="F507" s="650"/>
      <c r="G507" s="650"/>
      <c r="H507" s="650"/>
      <c r="I507" s="650"/>
      <c r="J507" s="650"/>
      <c r="K507" s="650"/>
      <c r="L507" s="650"/>
      <c r="M507" s="650"/>
      <c r="N507" s="650"/>
      <c r="O507" s="651"/>
    </row>
    <row r="508">
      <c r="A508" s="1"/>
      <c r="E508" s="650"/>
      <c r="F508" s="650"/>
      <c r="G508" s="650"/>
      <c r="H508" s="650"/>
      <c r="I508" s="650"/>
      <c r="J508" s="650"/>
      <c r="K508" s="650"/>
      <c r="L508" s="650"/>
      <c r="M508" s="650"/>
      <c r="N508" s="650"/>
      <c r="O508" s="651"/>
    </row>
    <row r="509">
      <c r="A509" s="1"/>
      <c r="E509" s="650"/>
      <c r="F509" s="650"/>
      <c r="G509" s="650"/>
      <c r="H509" s="650"/>
      <c r="I509" s="650"/>
      <c r="J509" s="650"/>
      <c r="K509" s="650"/>
      <c r="L509" s="650"/>
      <c r="M509" s="650"/>
      <c r="N509" s="650"/>
      <c r="O509" s="651"/>
    </row>
    <row r="510">
      <c r="A510" s="1"/>
      <c r="E510" s="650"/>
      <c r="F510" s="650"/>
      <c r="G510" s="650"/>
      <c r="H510" s="650"/>
      <c r="I510" s="650"/>
      <c r="J510" s="650"/>
      <c r="K510" s="650"/>
      <c r="L510" s="650"/>
      <c r="M510" s="650"/>
      <c r="N510" s="650"/>
      <c r="O510" s="651"/>
    </row>
    <row r="511">
      <c r="A511" s="1"/>
      <c r="E511" s="650"/>
      <c r="F511" s="650"/>
      <c r="G511" s="650"/>
      <c r="H511" s="650"/>
      <c r="I511" s="650"/>
      <c r="J511" s="650"/>
      <c r="K511" s="650"/>
      <c r="L511" s="650"/>
      <c r="M511" s="650"/>
      <c r="N511" s="650"/>
      <c r="O511" s="651"/>
    </row>
    <row r="512">
      <c r="A512" s="1"/>
      <c r="E512" s="650"/>
      <c r="F512" s="650"/>
      <c r="G512" s="650"/>
      <c r="H512" s="650"/>
      <c r="I512" s="650"/>
      <c r="J512" s="650"/>
      <c r="K512" s="650"/>
      <c r="L512" s="650"/>
      <c r="M512" s="650"/>
      <c r="N512" s="650"/>
      <c r="O512" s="651"/>
    </row>
    <row r="513">
      <c r="A513" s="1"/>
      <c r="E513" s="650"/>
      <c r="F513" s="650"/>
      <c r="G513" s="650"/>
      <c r="H513" s="650"/>
      <c r="I513" s="650"/>
      <c r="J513" s="650"/>
      <c r="K513" s="650"/>
      <c r="L513" s="650"/>
      <c r="M513" s="650"/>
      <c r="N513" s="650"/>
      <c r="O513" s="651"/>
    </row>
    <row r="514">
      <c r="A514" s="1"/>
      <c r="E514" s="650"/>
      <c r="F514" s="650"/>
      <c r="G514" s="650"/>
      <c r="H514" s="650"/>
      <c r="I514" s="650"/>
      <c r="J514" s="650"/>
      <c r="K514" s="650"/>
      <c r="L514" s="650"/>
      <c r="M514" s="650"/>
      <c r="N514" s="650"/>
      <c r="O514" s="651"/>
    </row>
    <row r="515">
      <c r="A515" s="1"/>
      <c r="E515" s="650"/>
      <c r="F515" s="650"/>
      <c r="G515" s="650"/>
      <c r="H515" s="650"/>
      <c r="I515" s="650"/>
      <c r="J515" s="650"/>
      <c r="K515" s="650"/>
      <c r="L515" s="650"/>
      <c r="M515" s="650"/>
      <c r="N515" s="650"/>
      <c r="O515" s="651"/>
    </row>
    <row r="516">
      <c r="A516" s="1"/>
      <c r="E516" s="650"/>
      <c r="F516" s="650"/>
      <c r="G516" s="650"/>
      <c r="H516" s="650"/>
      <c r="I516" s="650"/>
      <c r="J516" s="650"/>
      <c r="K516" s="650"/>
      <c r="L516" s="650"/>
      <c r="M516" s="650"/>
      <c r="N516" s="650"/>
      <c r="O516" s="651"/>
    </row>
    <row r="517">
      <c r="A517" s="1"/>
      <c r="E517" s="650"/>
      <c r="F517" s="650"/>
      <c r="G517" s="650"/>
      <c r="H517" s="650"/>
      <c r="I517" s="650"/>
      <c r="J517" s="650"/>
      <c r="K517" s="650"/>
      <c r="L517" s="650"/>
      <c r="M517" s="650"/>
      <c r="N517" s="650"/>
      <c r="O517" s="651"/>
    </row>
    <row r="518">
      <c r="A518" s="1"/>
      <c r="E518" s="650"/>
      <c r="F518" s="650"/>
      <c r="G518" s="650"/>
      <c r="H518" s="650"/>
      <c r="I518" s="650"/>
      <c r="J518" s="650"/>
      <c r="K518" s="650"/>
      <c r="L518" s="650"/>
      <c r="M518" s="650"/>
      <c r="N518" s="650"/>
      <c r="O518" s="651"/>
    </row>
    <row r="519">
      <c r="A519" s="1"/>
      <c r="E519" s="650"/>
      <c r="F519" s="650"/>
      <c r="G519" s="650"/>
      <c r="H519" s="650"/>
      <c r="I519" s="650"/>
      <c r="J519" s="650"/>
      <c r="K519" s="650"/>
      <c r="L519" s="650"/>
      <c r="M519" s="650"/>
      <c r="N519" s="650"/>
      <c r="O519" s="651"/>
    </row>
    <row r="520">
      <c r="A520" s="1"/>
      <c r="E520" s="650"/>
      <c r="F520" s="650"/>
      <c r="G520" s="650"/>
      <c r="H520" s="650"/>
      <c r="I520" s="650"/>
      <c r="J520" s="650"/>
      <c r="K520" s="650"/>
      <c r="L520" s="650"/>
      <c r="M520" s="650"/>
      <c r="N520" s="650"/>
      <c r="O520" s="651"/>
    </row>
    <row r="521">
      <c r="A521" s="1"/>
      <c r="E521" s="650"/>
      <c r="F521" s="650"/>
      <c r="G521" s="650"/>
      <c r="H521" s="650"/>
      <c r="I521" s="650"/>
      <c r="J521" s="650"/>
      <c r="K521" s="650"/>
      <c r="L521" s="650"/>
      <c r="M521" s="650"/>
      <c r="N521" s="650"/>
      <c r="O521" s="651"/>
    </row>
    <row r="522">
      <c r="A522" s="1"/>
      <c r="E522" s="650"/>
      <c r="F522" s="650"/>
      <c r="G522" s="650"/>
      <c r="H522" s="650"/>
      <c r="I522" s="650"/>
      <c r="J522" s="650"/>
      <c r="K522" s="650"/>
      <c r="L522" s="650"/>
      <c r="M522" s="650"/>
      <c r="N522" s="650"/>
      <c r="O522" s="651"/>
    </row>
    <row r="523">
      <c r="A523" s="1"/>
      <c r="E523" s="650"/>
      <c r="F523" s="650"/>
      <c r="G523" s="650"/>
      <c r="H523" s="650"/>
      <c r="I523" s="650"/>
      <c r="J523" s="650"/>
      <c r="K523" s="650"/>
      <c r="L523" s="650"/>
      <c r="M523" s="650"/>
      <c r="N523" s="650"/>
      <c r="O523" s="651"/>
    </row>
    <row r="524">
      <c r="A524" s="1"/>
      <c r="E524" s="650"/>
      <c r="F524" s="650"/>
      <c r="G524" s="650"/>
      <c r="H524" s="650"/>
      <c r="I524" s="650"/>
      <c r="J524" s="650"/>
      <c r="K524" s="650"/>
      <c r="L524" s="650"/>
      <c r="M524" s="650"/>
      <c r="N524" s="650"/>
      <c r="O524" s="651"/>
    </row>
    <row r="525">
      <c r="A525" s="1"/>
      <c r="E525" s="650"/>
      <c r="F525" s="650"/>
      <c r="G525" s="650"/>
      <c r="H525" s="650"/>
      <c r="I525" s="650"/>
      <c r="J525" s="650"/>
      <c r="K525" s="650"/>
      <c r="L525" s="650"/>
      <c r="M525" s="650"/>
      <c r="N525" s="650"/>
      <c r="O525" s="651"/>
    </row>
    <row r="526">
      <c r="A526" s="1"/>
      <c r="E526" s="650"/>
      <c r="F526" s="650"/>
      <c r="G526" s="650"/>
      <c r="H526" s="650"/>
      <c r="I526" s="650"/>
      <c r="J526" s="650"/>
      <c r="K526" s="650"/>
      <c r="L526" s="650"/>
      <c r="M526" s="650"/>
      <c r="N526" s="650"/>
      <c r="O526" s="651"/>
    </row>
    <row r="527">
      <c r="A527" s="1"/>
      <c r="E527" s="650"/>
      <c r="F527" s="650"/>
      <c r="G527" s="650"/>
      <c r="H527" s="650"/>
      <c r="I527" s="650"/>
      <c r="J527" s="650"/>
      <c r="K527" s="650"/>
      <c r="L527" s="650"/>
      <c r="M527" s="650"/>
      <c r="N527" s="650"/>
      <c r="O527" s="651"/>
    </row>
    <row r="528">
      <c r="A528" s="1"/>
      <c r="E528" s="650"/>
      <c r="F528" s="650"/>
      <c r="G528" s="650"/>
      <c r="H528" s="650"/>
      <c r="I528" s="650"/>
      <c r="J528" s="650"/>
      <c r="K528" s="650"/>
      <c r="L528" s="650"/>
      <c r="M528" s="650"/>
      <c r="N528" s="650"/>
      <c r="O528" s="651"/>
    </row>
    <row r="529">
      <c r="A529" s="1"/>
      <c r="E529" s="650"/>
      <c r="F529" s="650"/>
      <c r="G529" s="650"/>
      <c r="H529" s="650"/>
      <c r="I529" s="650"/>
      <c r="J529" s="650"/>
      <c r="K529" s="650"/>
      <c r="L529" s="650"/>
      <c r="M529" s="650"/>
      <c r="N529" s="650"/>
      <c r="O529" s="651"/>
    </row>
    <row r="530">
      <c r="A530" s="1"/>
      <c r="E530" s="650"/>
      <c r="F530" s="650"/>
      <c r="G530" s="650"/>
      <c r="H530" s="650"/>
      <c r="I530" s="650"/>
      <c r="J530" s="650"/>
      <c r="K530" s="650"/>
      <c r="L530" s="650"/>
      <c r="M530" s="650"/>
      <c r="N530" s="650"/>
      <c r="O530" s="651"/>
    </row>
    <row r="531">
      <c r="A531" s="1"/>
      <c r="E531" s="650"/>
      <c r="F531" s="650"/>
      <c r="G531" s="650"/>
      <c r="H531" s="650"/>
      <c r="I531" s="650"/>
      <c r="J531" s="650"/>
      <c r="K531" s="650"/>
      <c r="L531" s="650"/>
      <c r="M531" s="650"/>
      <c r="N531" s="650"/>
      <c r="O531" s="651"/>
    </row>
    <row r="532">
      <c r="A532" s="1"/>
      <c r="E532" s="650"/>
      <c r="F532" s="650"/>
      <c r="G532" s="650"/>
      <c r="H532" s="650"/>
      <c r="I532" s="650"/>
      <c r="J532" s="650"/>
      <c r="K532" s="650"/>
      <c r="L532" s="650"/>
      <c r="M532" s="650"/>
      <c r="N532" s="650"/>
      <c r="O532" s="651"/>
    </row>
    <row r="533">
      <c r="A533" s="1"/>
      <c r="E533" s="650"/>
      <c r="F533" s="650"/>
      <c r="G533" s="650"/>
      <c r="H533" s="650"/>
      <c r="I533" s="650"/>
      <c r="J533" s="650"/>
      <c r="K533" s="650"/>
      <c r="L533" s="650"/>
      <c r="M533" s="650"/>
      <c r="N533" s="650"/>
      <c r="O533" s="651"/>
    </row>
    <row r="534">
      <c r="A534" s="1"/>
      <c r="E534" s="650"/>
      <c r="F534" s="650"/>
      <c r="G534" s="650"/>
      <c r="H534" s="650"/>
      <c r="I534" s="650"/>
      <c r="J534" s="650"/>
      <c r="K534" s="650"/>
      <c r="L534" s="650"/>
      <c r="M534" s="650"/>
      <c r="N534" s="650"/>
      <c r="O534" s="651"/>
    </row>
    <row r="535">
      <c r="A535" s="1"/>
      <c r="E535" s="650"/>
      <c r="F535" s="650"/>
      <c r="G535" s="650"/>
      <c r="H535" s="650"/>
      <c r="I535" s="650"/>
      <c r="J535" s="650"/>
      <c r="K535" s="650"/>
      <c r="L535" s="650"/>
      <c r="M535" s="650"/>
      <c r="N535" s="650"/>
      <c r="O535" s="651"/>
    </row>
    <row r="536">
      <c r="A536" s="1"/>
      <c r="E536" s="650"/>
      <c r="F536" s="650"/>
      <c r="G536" s="650"/>
      <c r="H536" s="650"/>
      <c r="I536" s="650"/>
      <c r="J536" s="650"/>
      <c r="K536" s="650"/>
      <c r="L536" s="650"/>
      <c r="M536" s="650"/>
      <c r="N536" s="650"/>
      <c r="O536" s="651"/>
    </row>
    <row r="537">
      <c r="A537" s="1"/>
      <c r="E537" s="650"/>
      <c r="F537" s="650"/>
      <c r="G537" s="650"/>
      <c r="H537" s="650"/>
      <c r="I537" s="650"/>
      <c r="J537" s="650"/>
      <c r="K537" s="650"/>
      <c r="L537" s="650"/>
      <c r="M537" s="650"/>
      <c r="N537" s="650"/>
      <c r="O537" s="651"/>
    </row>
    <row r="538">
      <c r="A538" s="1"/>
      <c r="E538" s="650"/>
      <c r="F538" s="650"/>
      <c r="G538" s="650"/>
      <c r="H538" s="650"/>
      <c r="I538" s="650"/>
      <c r="J538" s="650"/>
      <c r="K538" s="650"/>
      <c r="L538" s="650"/>
      <c r="M538" s="650"/>
      <c r="N538" s="650"/>
      <c r="O538" s="651"/>
    </row>
    <row r="539">
      <c r="A539" s="1"/>
      <c r="E539" s="650"/>
      <c r="F539" s="650"/>
      <c r="G539" s="650"/>
      <c r="H539" s="650"/>
      <c r="I539" s="650"/>
      <c r="J539" s="650"/>
      <c r="K539" s="650"/>
      <c r="L539" s="650"/>
      <c r="M539" s="650"/>
      <c r="N539" s="650"/>
      <c r="O539" s="651"/>
    </row>
    <row r="540">
      <c r="A540" s="1"/>
      <c r="E540" s="650"/>
      <c r="F540" s="650"/>
      <c r="G540" s="650"/>
      <c r="H540" s="650"/>
      <c r="I540" s="650"/>
      <c r="J540" s="650"/>
      <c r="K540" s="650"/>
      <c r="L540" s="650"/>
      <c r="M540" s="650"/>
      <c r="N540" s="650"/>
      <c r="O540" s="651"/>
    </row>
    <row r="541">
      <c r="A541" s="1"/>
      <c r="E541" s="650"/>
      <c r="F541" s="650"/>
      <c r="G541" s="650"/>
      <c r="H541" s="650"/>
      <c r="I541" s="650"/>
      <c r="J541" s="650"/>
      <c r="K541" s="650"/>
      <c r="L541" s="650"/>
      <c r="M541" s="650"/>
      <c r="N541" s="650"/>
      <c r="O541" s="651"/>
    </row>
    <row r="542">
      <c r="A542" s="1"/>
      <c r="E542" s="650"/>
      <c r="F542" s="650"/>
      <c r="G542" s="650"/>
      <c r="H542" s="650"/>
      <c r="I542" s="650"/>
      <c r="J542" s="650"/>
      <c r="K542" s="650"/>
      <c r="L542" s="650"/>
      <c r="M542" s="650"/>
      <c r="N542" s="650"/>
      <c r="O542" s="651"/>
    </row>
    <row r="543">
      <c r="A543" s="1"/>
      <c r="E543" s="650"/>
      <c r="F543" s="650"/>
      <c r="G543" s="650"/>
      <c r="H543" s="650"/>
      <c r="I543" s="650"/>
      <c r="J543" s="650"/>
      <c r="K543" s="650"/>
      <c r="L543" s="650"/>
      <c r="M543" s="650"/>
      <c r="N543" s="650"/>
      <c r="O543" s="651"/>
    </row>
    <row r="544">
      <c r="A544" s="1"/>
      <c r="E544" s="650"/>
      <c r="F544" s="650"/>
      <c r="G544" s="650"/>
      <c r="H544" s="650"/>
      <c r="I544" s="650"/>
      <c r="J544" s="650"/>
      <c r="K544" s="650"/>
      <c r="L544" s="650"/>
      <c r="M544" s="650"/>
      <c r="N544" s="650"/>
      <c r="O544" s="651"/>
    </row>
    <row r="545">
      <c r="A545" s="1"/>
      <c r="E545" s="650"/>
      <c r="F545" s="650"/>
      <c r="G545" s="650"/>
      <c r="H545" s="650"/>
      <c r="I545" s="650"/>
      <c r="J545" s="650"/>
      <c r="K545" s="650"/>
      <c r="L545" s="650"/>
      <c r="M545" s="650"/>
      <c r="N545" s="650"/>
      <c r="O545" s="651"/>
    </row>
    <row r="546">
      <c r="A546" s="1"/>
      <c r="E546" s="650"/>
      <c r="F546" s="650"/>
      <c r="G546" s="650"/>
      <c r="H546" s="650"/>
      <c r="I546" s="650"/>
      <c r="J546" s="650"/>
      <c r="K546" s="650"/>
      <c r="L546" s="650"/>
      <c r="M546" s="650"/>
      <c r="N546" s="650"/>
      <c r="O546" s="651"/>
    </row>
    <row r="547">
      <c r="A547" s="1"/>
      <c r="E547" s="650"/>
      <c r="F547" s="650"/>
      <c r="G547" s="650"/>
      <c r="H547" s="650"/>
      <c r="I547" s="650"/>
      <c r="J547" s="650"/>
      <c r="K547" s="650"/>
      <c r="L547" s="650"/>
      <c r="M547" s="650"/>
      <c r="N547" s="650"/>
      <c r="O547" s="651"/>
    </row>
    <row r="548">
      <c r="A548" s="1"/>
      <c r="E548" s="650"/>
      <c r="F548" s="650"/>
      <c r="G548" s="650"/>
      <c r="H548" s="650"/>
      <c r="I548" s="650"/>
      <c r="J548" s="650"/>
      <c r="K548" s="650"/>
      <c r="L548" s="650"/>
      <c r="M548" s="650"/>
      <c r="N548" s="650"/>
      <c r="O548" s="651"/>
    </row>
    <row r="549">
      <c r="A549" s="1"/>
      <c r="E549" s="650"/>
      <c r="F549" s="650"/>
      <c r="G549" s="650"/>
      <c r="H549" s="650"/>
      <c r="I549" s="650"/>
      <c r="J549" s="650"/>
      <c r="K549" s="650"/>
      <c r="L549" s="650"/>
      <c r="M549" s="650"/>
      <c r="N549" s="650"/>
      <c r="O549" s="651"/>
    </row>
    <row r="550">
      <c r="A550" s="1"/>
      <c r="E550" s="650"/>
      <c r="F550" s="650"/>
      <c r="G550" s="650"/>
      <c r="H550" s="650"/>
      <c r="I550" s="650"/>
      <c r="J550" s="650"/>
      <c r="K550" s="650"/>
      <c r="L550" s="650"/>
      <c r="M550" s="650"/>
      <c r="N550" s="650"/>
      <c r="O550" s="651"/>
    </row>
    <row r="551">
      <c r="A551" s="1"/>
      <c r="E551" s="650"/>
      <c r="F551" s="650"/>
      <c r="G551" s="650"/>
      <c r="H551" s="650"/>
      <c r="I551" s="650"/>
      <c r="J551" s="650"/>
      <c r="K551" s="650"/>
      <c r="L551" s="650"/>
      <c r="M551" s="650"/>
      <c r="N551" s="650"/>
      <c r="O551" s="651"/>
    </row>
    <row r="552">
      <c r="A552" s="1"/>
      <c r="E552" s="650"/>
      <c r="F552" s="650"/>
      <c r="G552" s="650"/>
      <c r="H552" s="650"/>
      <c r="I552" s="650"/>
      <c r="J552" s="650"/>
      <c r="K552" s="650"/>
      <c r="L552" s="650"/>
      <c r="M552" s="650"/>
      <c r="N552" s="650"/>
      <c r="O552" s="651"/>
    </row>
    <row r="553">
      <c r="A553" s="1"/>
      <c r="E553" s="650"/>
      <c r="F553" s="650"/>
      <c r="G553" s="650"/>
      <c r="H553" s="650"/>
      <c r="I553" s="650"/>
      <c r="J553" s="650"/>
      <c r="K553" s="650"/>
      <c r="L553" s="650"/>
      <c r="M553" s="650"/>
      <c r="N553" s="650"/>
      <c r="O553" s="651"/>
    </row>
    <row r="554">
      <c r="A554" s="1"/>
      <c r="E554" s="650"/>
      <c r="F554" s="650"/>
      <c r="G554" s="650"/>
      <c r="H554" s="650"/>
      <c r="I554" s="650"/>
      <c r="J554" s="650"/>
      <c r="K554" s="650"/>
      <c r="L554" s="650"/>
      <c r="M554" s="650"/>
      <c r="N554" s="650"/>
      <c r="O554" s="651"/>
    </row>
    <row r="555">
      <c r="A555" s="1"/>
      <c r="E555" s="650"/>
      <c r="F555" s="650"/>
      <c r="G555" s="650"/>
      <c r="H555" s="650"/>
      <c r="I555" s="650"/>
      <c r="J555" s="650"/>
      <c r="K555" s="650"/>
      <c r="L555" s="650"/>
      <c r="M555" s="650"/>
      <c r="N555" s="650"/>
      <c r="O555" s="651"/>
    </row>
    <row r="556">
      <c r="A556" s="1"/>
      <c r="E556" s="650"/>
      <c r="F556" s="650"/>
      <c r="G556" s="650"/>
      <c r="H556" s="650"/>
      <c r="I556" s="650"/>
      <c r="J556" s="650"/>
      <c r="K556" s="650"/>
      <c r="L556" s="650"/>
      <c r="M556" s="650"/>
      <c r="N556" s="650"/>
      <c r="O556" s="651"/>
    </row>
    <row r="557">
      <c r="A557" s="1"/>
      <c r="E557" s="650"/>
      <c r="F557" s="650"/>
      <c r="G557" s="650"/>
      <c r="H557" s="650"/>
      <c r="I557" s="650"/>
      <c r="J557" s="650"/>
      <c r="K557" s="650"/>
      <c r="L557" s="650"/>
      <c r="M557" s="650"/>
      <c r="N557" s="650"/>
      <c r="O557" s="651"/>
    </row>
    <row r="558">
      <c r="A558" s="1"/>
      <c r="E558" s="650"/>
      <c r="F558" s="650"/>
      <c r="G558" s="650"/>
      <c r="H558" s="650"/>
      <c r="I558" s="650"/>
      <c r="J558" s="650"/>
      <c r="K558" s="650"/>
      <c r="L558" s="650"/>
      <c r="M558" s="650"/>
      <c r="N558" s="650"/>
      <c r="O558" s="651"/>
    </row>
    <row r="559">
      <c r="A559" s="1"/>
      <c r="E559" s="650"/>
      <c r="F559" s="650"/>
      <c r="G559" s="650"/>
      <c r="H559" s="650"/>
      <c r="I559" s="650"/>
      <c r="J559" s="650"/>
      <c r="K559" s="650"/>
      <c r="L559" s="650"/>
      <c r="M559" s="650"/>
      <c r="N559" s="650"/>
      <c r="O559" s="651"/>
    </row>
    <row r="560">
      <c r="A560" s="1"/>
      <c r="E560" s="650"/>
      <c r="F560" s="650"/>
      <c r="G560" s="650"/>
      <c r="H560" s="650"/>
      <c r="I560" s="650"/>
      <c r="J560" s="650"/>
      <c r="K560" s="650"/>
      <c r="L560" s="650"/>
      <c r="M560" s="650"/>
      <c r="N560" s="650"/>
      <c r="O560" s="651"/>
    </row>
    <row r="561">
      <c r="A561" s="1"/>
      <c r="E561" s="650"/>
      <c r="F561" s="650"/>
      <c r="G561" s="650"/>
      <c r="H561" s="650"/>
      <c r="I561" s="650"/>
      <c r="J561" s="650"/>
      <c r="K561" s="650"/>
      <c r="L561" s="650"/>
      <c r="M561" s="650"/>
      <c r="N561" s="650"/>
      <c r="O561" s="651"/>
    </row>
    <row r="562">
      <c r="A562" s="1"/>
      <c r="E562" s="650"/>
      <c r="F562" s="650"/>
      <c r="G562" s="650"/>
      <c r="H562" s="650"/>
      <c r="I562" s="650"/>
      <c r="J562" s="650"/>
      <c r="K562" s="650"/>
      <c r="L562" s="650"/>
      <c r="M562" s="650"/>
      <c r="N562" s="650"/>
      <c r="O562" s="651"/>
    </row>
    <row r="563">
      <c r="A563" s="1"/>
      <c r="E563" s="650"/>
      <c r="F563" s="650"/>
      <c r="G563" s="650"/>
      <c r="H563" s="650"/>
      <c r="I563" s="650"/>
      <c r="J563" s="650"/>
      <c r="K563" s="650"/>
      <c r="L563" s="650"/>
      <c r="M563" s="650"/>
      <c r="N563" s="650"/>
      <c r="O563" s="651"/>
    </row>
    <row r="564">
      <c r="A564" s="1"/>
      <c r="E564" s="650"/>
      <c r="F564" s="650"/>
      <c r="G564" s="650"/>
      <c r="H564" s="650"/>
      <c r="I564" s="650"/>
      <c r="J564" s="650"/>
      <c r="K564" s="650"/>
      <c r="L564" s="650"/>
      <c r="M564" s="650"/>
      <c r="N564" s="650"/>
      <c r="O564" s="651"/>
    </row>
    <row r="565">
      <c r="A565" s="1"/>
      <c r="E565" s="650"/>
      <c r="F565" s="650"/>
      <c r="G565" s="650"/>
      <c r="H565" s="650"/>
      <c r="I565" s="650"/>
      <c r="J565" s="650"/>
      <c r="K565" s="650"/>
      <c r="L565" s="650"/>
      <c r="M565" s="650"/>
      <c r="N565" s="650"/>
      <c r="O565" s="651"/>
    </row>
    <row r="566">
      <c r="A566" s="1"/>
      <c r="E566" s="650"/>
      <c r="F566" s="650"/>
      <c r="G566" s="650"/>
      <c r="H566" s="650"/>
      <c r="I566" s="650"/>
      <c r="J566" s="650"/>
      <c r="K566" s="650"/>
      <c r="L566" s="650"/>
      <c r="M566" s="650"/>
      <c r="N566" s="650"/>
      <c r="O566" s="651"/>
    </row>
    <row r="567">
      <c r="A567" s="1"/>
      <c r="E567" s="650"/>
      <c r="F567" s="650"/>
      <c r="G567" s="650"/>
      <c r="H567" s="650"/>
      <c r="I567" s="650"/>
      <c r="J567" s="650"/>
      <c r="K567" s="650"/>
      <c r="L567" s="650"/>
      <c r="M567" s="650"/>
      <c r="N567" s="650"/>
      <c r="O567" s="651"/>
    </row>
    <row r="568">
      <c r="A568" s="1"/>
      <c r="E568" s="650"/>
      <c r="F568" s="650"/>
      <c r="G568" s="650"/>
      <c r="H568" s="650"/>
      <c r="I568" s="650"/>
      <c r="J568" s="650"/>
      <c r="K568" s="650"/>
      <c r="L568" s="650"/>
      <c r="M568" s="650"/>
      <c r="N568" s="650"/>
      <c r="O568" s="651"/>
    </row>
    <row r="569">
      <c r="A569" s="1"/>
      <c r="E569" s="650"/>
      <c r="F569" s="650"/>
      <c r="G569" s="650"/>
      <c r="H569" s="650"/>
      <c r="I569" s="650"/>
      <c r="J569" s="650"/>
      <c r="K569" s="650"/>
      <c r="L569" s="650"/>
      <c r="M569" s="650"/>
      <c r="N569" s="650"/>
      <c r="O569" s="651"/>
    </row>
    <row r="570">
      <c r="A570" s="1"/>
      <c r="E570" s="650"/>
      <c r="F570" s="650"/>
      <c r="G570" s="650"/>
      <c r="H570" s="650"/>
      <c r="I570" s="650"/>
      <c r="J570" s="650"/>
      <c r="K570" s="650"/>
      <c r="L570" s="650"/>
      <c r="M570" s="650"/>
      <c r="N570" s="650"/>
      <c r="O570" s="651"/>
    </row>
    <row r="571">
      <c r="A571" s="1"/>
      <c r="E571" s="650"/>
      <c r="F571" s="650"/>
      <c r="G571" s="650"/>
      <c r="H571" s="650"/>
      <c r="I571" s="650"/>
      <c r="J571" s="650"/>
      <c r="K571" s="650"/>
      <c r="L571" s="650"/>
      <c r="M571" s="650"/>
      <c r="N571" s="650"/>
      <c r="O571" s="651"/>
    </row>
    <row r="572">
      <c r="A572" s="1"/>
      <c r="E572" s="650"/>
      <c r="F572" s="650"/>
      <c r="G572" s="650"/>
      <c r="H572" s="650"/>
      <c r="I572" s="650"/>
      <c r="J572" s="650"/>
      <c r="K572" s="650"/>
      <c r="L572" s="650"/>
      <c r="M572" s="650"/>
      <c r="N572" s="650"/>
      <c r="O572" s="651"/>
    </row>
    <row r="573">
      <c r="A573" s="1"/>
      <c r="E573" s="650"/>
      <c r="F573" s="650"/>
      <c r="G573" s="650"/>
      <c r="H573" s="650"/>
      <c r="I573" s="650"/>
      <c r="J573" s="650"/>
      <c r="K573" s="650"/>
      <c r="L573" s="650"/>
      <c r="M573" s="650"/>
      <c r="N573" s="650"/>
      <c r="O573" s="651"/>
    </row>
    <row r="574">
      <c r="A574" s="1"/>
      <c r="E574" s="650"/>
      <c r="F574" s="650"/>
      <c r="G574" s="650"/>
      <c r="H574" s="650"/>
      <c r="I574" s="650"/>
      <c r="J574" s="650"/>
      <c r="K574" s="650"/>
      <c r="L574" s="650"/>
      <c r="M574" s="650"/>
      <c r="N574" s="650"/>
      <c r="O574" s="651"/>
    </row>
    <row r="575">
      <c r="A575" s="1"/>
      <c r="E575" s="650"/>
      <c r="F575" s="650"/>
      <c r="G575" s="650"/>
      <c r="H575" s="650"/>
      <c r="I575" s="650"/>
      <c r="J575" s="650"/>
      <c r="K575" s="650"/>
      <c r="L575" s="650"/>
      <c r="M575" s="650"/>
      <c r="N575" s="650"/>
      <c r="O575" s="651"/>
    </row>
    <row r="576">
      <c r="A576" s="1"/>
      <c r="E576" s="650"/>
      <c r="F576" s="650"/>
      <c r="G576" s="650"/>
      <c r="H576" s="650"/>
      <c r="I576" s="650"/>
      <c r="J576" s="650"/>
      <c r="K576" s="650"/>
      <c r="L576" s="650"/>
      <c r="M576" s="650"/>
      <c r="N576" s="650"/>
      <c r="O576" s="651"/>
    </row>
    <row r="577">
      <c r="A577" s="1"/>
      <c r="E577" s="650"/>
      <c r="F577" s="650"/>
      <c r="G577" s="650"/>
      <c r="H577" s="650"/>
      <c r="I577" s="650"/>
      <c r="J577" s="650"/>
      <c r="K577" s="650"/>
      <c r="L577" s="650"/>
      <c r="M577" s="650"/>
      <c r="N577" s="650"/>
      <c r="O577" s="651"/>
    </row>
    <row r="578">
      <c r="A578" s="1"/>
      <c r="E578" s="650"/>
      <c r="F578" s="650"/>
      <c r="G578" s="650"/>
      <c r="H578" s="650"/>
      <c r="I578" s="650"/>
      <c r="J578" s="650"/>
      <c r="K578" s="650"/>
      <c r="L578" s="650"/>
      <c r="M578" s="650"/>
      <c r="N578" s="650"/>
      <c r="O578" s="651"/>
    </row>
    <row r="579">
      <c r="A579" s="1"/>
      <c r="E579" s="650"/>
      <c r="F579" s="650"/>
      <c r="G579" s="650"/>
      <c r="H579" s="650"/>
      <c r="I579" s="650"/>
      <c r="J579" s="650"/>
      <c r="K579" s="650"/>
      <c r="L579" s="650"/>
      <c r="M579" s="650"/>
      <c r="N579" s="650"/>
      <c r="O579" s="651"/>
    </row>
    <row r="580">
      <c r="A580" s="1"/>
      <c r="E580" s="650"/>
      <c r="F580" s="650"/>
      <c r="G580" s="650"/>
      <c r="H580" s="650"/>
      <c r="I580" s="650"/>
      <c r="J580" s="650"/>
      <c r="K580" s="650"/>
      <c r="L580" s="650"/>
      <c r="M580" s="650"/>
      <c r="N580" s="650"/>
      <c r="O580" s="651"/>
    </row>
    <row r="581">
      <c r="A581" s="1"/>
      <c r="E581" s="650"/>
      <c r="F581" s="650"/>
      <c r="G581" s="650"/>
      <c r="H581" s="650"/>
      <c r="I581" s="650"/>
      <c r="J581" s="650"/>
      <c r="K581" s="650"/>
      <c r="L581" s="650"/>
      <c r="M581" s="650"/>
      <c r="N581" s="650"/>
      <c r="O581" s="651"/>
    </row>
    <row r="582">
      <c r="A582" s="1"/>
      <c r="E582" s="650"/>
      <c r="F582" s="650"/>
      <c r="G582" s="650"/>
      <c r="H582" s="650"/>
      <c r="I582" s="650"/>
      <c r="J582" s="650"/>
      <c r="K582" s="650"/>
      <c r="L582" s="650"/>
      <c r="M582" s="650"/>
      <c r="N582" s="650"/>
      <c r="O582" s="651"/>
    </row>
    <row r="583">
      <c r="A583" s="1"/>
      <c r="E583" s="650"/>
      <c r="F583" s="650"/>
      <c r="G583" s="650"/>
      <c r="H583" s="650"/>
      <c r="I583" s="650"/>
      <c r="J583" s="650"/>
      <c r="K583" s="650"/>
      <c r="L583" s="650"/>
      <c r="M583" s="650"/>
      <c r="N583" s="650"/>
      <c r="O583" s="651"/>
    </row>
    <row r="584">
      <c r="A584" s="1"/>
      <c r="E584" s="650"/>
      <c r="F584" s="650"/>
      <c r="G584" s="650"/>
      <c r="H584" s="650"/>
      <c r="I584" s="650"/>
      <c r="J584" s="650"/>
      <c r="K584" s="650"/>
      <c r="L584" s="650"/>
      <c r="M584" s="650"/>
      <c r="N584" s="650"/>
      <c r="O584" s="651"/>
    </row>
    <row r="585">
      <c r="A585" s="1"/>
      <c r="E585" s="650"/>
      <c r="F585" s="650"/>
      <c r="G585" s="650"/>
      <c r="H585" s="650"/>
      <c r="I585" s="650"/>
      <c r="J585" s="650"/>
      <c r="K585" s="650"/>
      <c r="L585" s="650"/>
      <c r="M585" s="650"/>
      <c r="N585" s="650"/>
      <c r="O585" s="651"/>
    </row>
    <row r="586">
      <c r="A586" s="1"/>
      <c r="E586" s="650"/>
      <c r="F586" s="650"/>
      <c r="G586" s="650"/>
      <c r="H586" s="650"/>
      <c r="I586" s="650"/>
      <c r="J586" s="650"/>
      <c r="K586" s="650"/>
      <c r="L586" s="650"/>
      <c r="M586" s="650"/>
      <c r="N586" s="650"/>
      <c r="O586" s="651"/>
    </row>
    <row r="587">
      <c r="A587" s="1"/>
      <c r="E587" s="650"/>
      <c r="F587" s="650"/>
      <c r="G587" s="650"/>
      <c r="H587" s="650"/>
      <c r="I587" s="650"/>
      <c r="J587" s="650"/>
      <c r="K587" s="650"/>
      <c r="L587" s="650"/>
      <c r="M587" s="650"/>
      <c r="N587" s="650"/>
      <c r="O587" s="651"/>
    </row>
    <row r="588">
      <c r="A588" s="1"/>
      <c r="E588" s="650"/>
      <c r="F588" s="650"/>
      <c r="G588" s="650"/>
      <c r="H588" s="650"/>
      <c r="I588" s="650"/>
      <c r="J588" s="650"/>
      <c r="K588" s="650"/>
      <c r="L588" s="650"/>
      <c r="M588" s="650"/>
      <c r="N588" s="650"/>
      <c r="O588" s="651"/>
    </row>
    <row r="589">
      <c r="A589" s="1"/>
      <c r="E589" s="650"/>
      <c r="F589" s="650"/>
      <c r="G589" s="650"/>
      <c r="H589" s="650"/>
      <c r="I589" s="650"/>
      <c r="J589" s="650"/>
      <c r="K589" s="650"/>
      <c r="L589" s="650"/>
      <c r="M589" s="650"/>
      <c r="N589" s="650"/>
      <c r="O589" s="651"/>
    </row>
    <row r="590">
      <c r="A590" s="1"/>
      <c r="E590" s="650"/>
      <c r="F590" s="650"/>
      <c r="G590" s="650"/>
      <c r="H590" s="650"/>
      <c r="I590" s="650"/>
      <c r="J590" s="650"/>
      <c r="K590" s="650"/>
      <c r="L590" s="650"/>
      <c r="M590" s="650"/>
      <c r="N590" s="650"/>
      <c r="O590" s="651"/>
    </row>
    <row r="591">
      <c r="A591" s="1"/>
      <c r="E591" s="650"/>
      <c r="F591" s="650"/>
      <c r="G591" s="650"/>
      <c r="H591" s="650"/>
      <c r="I591" s="650"/>
      <c r="J591" s="650"/>
      <c r="K591" s="650"/>
      <c r="L591" s="650"/>
      <c r="M591" s="650"/>
      <c r="N591" s="650"/>
      <c r="O591" s="651"/>
    </row>
    <row r="592">
      <c r="A592" s="1"/>
      <c r="E592" s="650"/>
      <c r="F592" s="650"/>
      <c r="G592" s="650"/>
      <c r="H592" s="650"/>
      <c r="I592" s="650"/>
      <c r="J592" s="650"/>
      <c r="K592" s="650"/>
      <c r="L592" s="650"/>
      <c r="M592" s="650"/>
      <c r="N592" s="650"/>
      <c r="O592" s="651"/>
    </row>
    <row r="593">
      <c r="A593" s="1"/>
      <c r="E593" s="650"/>
      <c r="F593" s="650"/>
      <c r="G593" s="650"/>
      <c r="H593" s="650"/>
      <c r="I593" s="650"/>
      <c r="J593" s="650"/>
      <c r="K593" s="650"/>
      <c r="L593" s="650"/>
      <c r="M593" s="650"/>
      <c r="N593" s="650"/>
      <c r="O593" s="651"/>
    </row>
    <row r="594">
      <c r="A594" s="1"/>
      <c r="E594" s="650"/>
      <c r="F594" s="650"/>
      <c r="G594" s="650"/>
      <c r="H594" s="650"/>
      <c r="I594" s="650"/>
      <c r="J594" s="650"/>
      <c r="K594" s="650"/>
      <c r="L594" s="650"/>
      <c r="M594" s="650"/>
      <c r="N594" s="650"/>
      <c r="O594" s="651"/>
    </row>
    <row r="595">
      <c r="A595" s="1"/>
      <c r="E595" s="650"/>
      <c r="F595" s="650"/>
      <c r="G595" s="650"/>
      <c r="H595" s="650"/>
      <c r="I595" s="650"/>
      <c r="J595" s="650"/>
      <c r="K595" s="650"/>
      <c r="L595" s="650"/>
      <c r="M595" s="650"/>
      <c r="N595" s="650"/>
      <c r="O595" s="651"/>
    </row>
    <row r="596">
      <c r="A596" s="1"/>
      <c r="E596" s="650"/>
      <c r="F596" s="650"/>
      <c r="G596" s="650"/>
      <c r="H596" s="650"/>
      <c r="I596" s="650"/>
      <c r="J596" s="650"/>
      <c r="K596" s="650"/>
      <c r="L596" s="650"/>
      <c r="M596" s="650"/>
      <c r="N596" s="650"/>
      <c r="O596" s="651"/>
    </row>
    <row r="597">
      <c r="A597" s="1"/>
      <c r="E597" s="650"/>
      <c r="F597" s="650"/>
      <c r="G597" s="650"/>
      <c r="H597" s="650"/>
      <c r="I597" s="650"/>
      <c r="J597" s="650"/>
      <c r="K597" s="650"/>
      <c r="L597" s="650"/>
      <c r="M597" s="650"/>
      <c r="N597" s="650"/>
      <c r="O597" s="651"/>
    </row>
    <row r="598">
      <c r="A598" s="1"/>
      <c r="E598" s="650"/>
      <c r="F598" s="650"/>
      <c r="G598" s="650"/>
      <c r="H598" s="650"/>
      <c r="I598" s="650"/>
      <c r="J598" s="650"/>
      <c r="K598" s="650"/>
      <c r="L598" s="650"/>
      <c r="M598" s="650"/>
      <c r="N598" s="650"/>
      <c r="O598" s="651"/>
    </row>
    <row r="599">
      <c r="A599" s="1"/>
      <c r="E599" s="650"/>
      <c r="F599" s="650"/>
      <c r="G599" s="650"/>
      <c r="H599" s="650"/>
      <c r="I599" s="650"/>
      <c r="J599" s="650"/>
      <c r="K599" s="650"/>
      <c r="L599" s="650"/>
      <c r="M599" s="650"/>
      <c r="N599" s="650"/>
      <c r="O599" s="651"/>
    </row>
    <row r="600">
      <c r="A600" s="1"/>
      <c r="E600" s="650"/>
      <c r="F600" s="650"/>
      <c r="G600" s="650"/>
      <c r="H600" s="650"/>
      <c r="I600" s="650"/>
      <c r="J600" s="650"/>
      <c r="K600" s="650"/>
      <c r="L600" s="650"/>
      <c r="M600" s="650"/>
      <c r="N600" s="650"/>
      <c r="O600" s="651"/>
    </row>
    <row r="601">
      <c r="A601" s="1"/>
      <c r="E601" s="650"/>
      <c r="F601" s="650"/>
      <c r="G601" s="650"/>
      <c r="H601" s="650"/>
      <c r="I601" s="650"/>
      <c r="J601" s="650"/>
      <c r="K601" s="650"/>
      <c r="L601" s="650"/>
      <c r="M601" s="650"/>
      <c r="N601" s="650"/>
      <c r="O601" s="651"/>
    </row>
    <row r="602">
      <c r="A602" s="1"/>
      <c r="E602" s="650"/>
      <c r="F602" s="650"/>
      <c r="G602" s="650"/>
      <c r="H602" s="650"/>
      <c r="I602" s="650"/>
      <c r="J602" s="650"/>
      <c r="K602" s="650"/>
      <c r="L602" s="650"/>
      <c r="M602" s="650"/>
      <c r="N602" s="650"/>
      <c r="O602" s="651"/>
    </row>
    <row r="603">
      <c r="A603" s="1"/>
      <c r="E603" s="650"/>
      <c r="F603" s="650"/>
      <c r="G603" s="650"/>
      <c r="H603" s="650"/>
      <c r="I603" s="650"/>
      <c r="J603" s="650"/>
      <c r="K603" s="650"/>
      <c r="L603" s="650"/>
      <c r="M603" s="650"/>
      <c r="N603" s="650"/>
      <c r="O603" s="651"/>
    </row>
    <row r="604">
      <c r="A604" s="1"/>
      <c r="E604" s="650"/>
      <c r="F604" s="650"/>
      <c r="G604" s="650"/>
      <c r="H604" s="650"/>
      <c r="I604" s="650"/>
      <c r="J604" s="650"/>
      <c r="K604" s="650"/>
      <c r="L604" s="650"/>
      <c r="M604" s="650"/>
      <c r="N604" s="650"/>
      <c r="O604" s="651"/>
    </row>
    <row r="605">
      <c r="A605" s="1"/>
      <c r="E605" s="650"/>
      <c r="F605" s="650"/>
      <c r="G605" s="650"/>
      <c r="H605" s="650"/>
      <c r="I605" s="650"/>
      <c r="J605" s="650"/>
      <c r="K605" s="650"/>
      <c r="L605" s="650"/>
      <c r="M605" s="650"/>
      <c r="N605" s="650"/>
      <c r="O605" s="651"/>
    </row>
    <row r="606">
      <c r="A606" s="1"/>
      <c r="E606" s="650"/>
      <c r="F606" s="650"/>
      <c r="G606" s="650"/>
      <c r="H606" s="650"/>
      <c r="I606" s="650"/>
      <c r="J606" s="650"/>
      <c r="K606" s="650"/>
      <c r="L606" s="650"/>
      <c r="M606" s="650"/>
      <c r="N606" s="650"/>
      <c r="O606" s="651"/>
    </row>
    <row r="607">
      <c r="A607" s="1"/>
      <c r="E607" s="650"/>
      <c r="F607" s="650"/>
      <c r="G607" s="650"/>
      <c r="H607" s="650"/>
      <c r="I607" s="650"/>
      <c r="J607" s="650"/>
      <c r="K607" s="650"/>
      <c r="L607" s="650"/>
      <c r="M607" s="650"/>
      <c r="N607" s="650"/>
      <c r="O607" s="651"/>
    </row>
    <row r="608">
      <c r="A608" s="1"/>
      <c r="E608" s="650"/>
      <c r="F608" s="650"/>
      <c r="G608" s="650"/>
      <c r="H608" s="650"/>
      <c r="I608" s="650"/>
      <c r="J608" s="650"/>
      <c r="K608" s="650"/>
      <c r="L608" s="650"/>
      <c r="M608" s="650"/>
      <c r="N608" s="650"/>
      <c r="O608" s="651"/>
    </row>
    <row r="609">
      <c r="A609" s="1"/>
      <c r="E609" s="650"/>
      <c r="F609" s="650"/>
      <c r="G609" s="650"/>
      <c r="H609" s="650"/>
      <c r="I609" s="650"/>
      <c r="J609" s="650"/>
      <c r="K609" s="650"/>
      <c r="L609" s="650"/>
      <c r="M609" s="650"/>
      <c r="N609" s="650"/>
      <c r="O609" s="651"/>
    </row>
    <row r="610">
      <c r="A610" s="1"/>
      <c r="E610" s="650"/>
      <c r="F610" s="650"/>
      <c r="G610" s="650"/>
      <c r="H610" s="650"/>
      <c r="I610" s="650"/>
      <c r="J610" s="650"/>
      <c r="K610" s="650"/>
      <c r="L610" s="650"/>
      <c r="M610" s="650"/>
      <c r="N610" s="650"/>
      <c r="O610" s="651"/>
    </row>
    <row r="611">
      <c r="A611" s="1"/>
      <c r="E611" s="650"/>
      <c r="F611" s="650"/>
      <c r="G611" s="650"/>
      <c r="H611" s="650"/>
      <c r="I611" s="650"/>
      <c r="J611" s="650"/>
      <c r="K611" s="650"/>
      <c r="L611" s="650"/>
      <c r="M611" s="650"/>
      <c r="N611" s="650"/>
      <c r="O611" s="651"/>
    </row>
    <row r="612">
      <c r="A612" s="1"/>
      <c r="E612" s="650"/>
      <c r="F612" s="650"/>
      <c r="G612" s="650"/>
      <c r="H612" s="650"/>
      <c r="I612" s="650"/>
      <c r="J612" s="650"/>
      <c r="K612" s="650"/>
      <c r="L612" s="650"/>
      <c r="M612" s="650"/>
      <c r="N612" s="650"/>
      <c r="O612" s="651"/>
    </row>
    <row r="613">
      <c r="A613" s="1"/>
      <c r="E613" s="650"/>
      <c r="F613" s="650"/>
      <c r="G613" s="650"/>
      <c r="H613" s="650"/>
      <c r="I613" s="650"/>
      <c r="J613" s="650"/>
      <c r="K613" s="650"/>
      <c r="L613" s="650"/>
      <c r="M613" s="650"/>
      <c r="N613" s="650"/>
      <c r="O613" s="651"/>
    </row>
    <row r="614">
      <c r="A614" s="1"/>
      <c r="E614" s="650"/>
      <c r="F614" s="650"/>
      <c r="G614" s="650"/>
      <c r="H614" s="650"/>
      <c r="I614" s="650"/>
      <c r="J614" s="650"/>
      <c r="K614" s="650"/>
      <c r="L614" s="650"/>
      <c r="M614" s="650"/>
      <c r="N614" s="650"/>
      <c r="O614" s="651"/>
    </row>
    <row r="615">
      <c r="A615" s="1"/>
      <c r="E615" s="650"/>
      <c r="F615" s="650"/>
      <c r="G615" s="650"/>
      <c r="H615" s="650"/>
      <c r="I615" s="650"/>
      <c r="J615" s="650"/>
      <c r="K615" s="650"/>
      <c r="L615" s="650"/>
      <c r="M615" s="650"/>
      <c r="N615" s="650"/>
      <c r="O615" s="651"/>
    </row>
    <row r="616">
      <c r="A616" s="1"/>
      <c r="E616" s="650"/>
      <c r="F616" s="650"/>
      <c r="G616" s="650"/>
      <c r="H616" s="650"/>
      <c r="I616" s="650"/>
      <c r="J616" s="650"/>
      <c r="K616" s="650"/>
      <c r="L616" s="650"/>
      <c r="M616" s="650"/>
      <c r="N616" s="650"/>
      <c r="O616" s="651"/>
    </row>
    <row r="617">
      <c r="A617" s="1"/>
      <c r="E617" s="650"/>
      <c r="F617" s="650"/>
      <c r="G617" s="650"/>
      <c r="H617" s="650"/>
      <c r="I617" s="650"/>
      <c r="J617" s="650"/>
      <c r="K617" s="650"/>
      <c r="L617" s="650"/>
      <c r="M617" s="650"/>
      <c r="N617" s="650"/>
      <c r="O617" s="651"/>
    </row>
    <row r="618">
      <c r="A618" s="1"/>
      <c r="E618" s="650"/>
      <c r="F618" s="650"/>
      <c r="G618" s="650"/>
      <c r="H618" s="650"/>
      <c r="I618" s="650"/>
      <c r="J618" s="650"/>
      <c r="K618" s="650"/>
      <c r="L618" s="650"/>
      <c r="M618" s="650"/>
      <c r="N618" s="650"/>
      <c r="O618" s="651"/>
    </row>
    <row r="619">
      <c r="A619" s="1"/>
      <c r="E619" s="650"/>
      <c r="F619" s="650"/>
      <c r="G619" s="650"/>
      <c r="H619" s="650"/>
      <c r="I619" s="650"/>
      <c r="J619" s="650"/>
      <c r="K619" s="650"/>
      <c r="L619" s="650"/>
      <c r="M619" s="650"/>
      <c r="N619" s="650"/>
      <c r="O619" s="651"/>
    </row>
    <row r="620">
      <c r="A620" s="1"/>
      <c r="E620" s="650"/>
      <c r="F620" s="650"/>
      <c r="G620" s="650"/>
      <c r="H620" s="650"/>
      <c r="I620" s="650"/>
      <c r="J620" s="650"/>
      <c r="K620" s="650"/>
      <c r="L620" s="650"/>
      <c r="M620" s="650"/>
      <c r="N620" s="650"/>
      <c r="O620" s="651"/>
    </row>
    <row r="621">
      <c r="A621" s="1"/>
      <c r="E621" s="650"/>
      <c r="F621" s="650"/>
      <c r="G621" s="650"/>
      <c r="H621" s="650"/>
      <c r="I621" s="650"/>
      <c r="J621" s="650"/>
      <c r="K621" s="650"/>
      <c r="L621" s="650"/>
      <c r="M621" s="650"/>
      <c r="N621" s="650"/>
      <c r="O621" s="651"/>
    </row>
    <row r="622">
      <c r="A622" s="1"/>
      <c r="E622" s="650"/>
      <c r="F622" s="650"/>
      <c r="G622" s="650"/>
      <c r="H622" s="650"/>
      <c r="I622" s="650"/>
      <c r="J622" s="650"/>
      <c r="K622" s="650"/>
      <c r="L622" s="650"/>
      <c r="M622" s="650"/>
      <c r="N622" s="650"/>
      <c r="O622" s="651"/>
    </row>
    <row r="623">
      <c r="A623" s="1"/>
      <c r="E623" s="650"/>
      <c r="F623" s="650"/>
      <c r="G623" s="650"/>
      <c r="H623" s="650"/>
      <c r="I623" s="650"/>
      <c r="J623" s="650"/>
      <c r="K623" s="650"/>
      <c r="L623" s="650"/>
      <c r="M623" s="650"/>
      <c r="N623" s="650"/>
      <c r="O623" s="651"/>
    </row>
    <row r="624">
      <c r="A624" s="1"/>
      <c r="E624" s="650"/>
      <c r="F624" s="650"/>
      <c r="G624" s="650"/>
      <c r="H624" s="650"/>
      <c r="I624" s="650"/>
      <c r="J624" s="650"/>
      <c r="K624" s="650"/>
      <c r="L624" s="650"/>
      <c r="M624" s="650"/>
      <c r="N624" s="650"/>
      <c r="O624" s="651"/>
    </row>
    <row r="625">
      <c r="A625" s="1"/>
      <c r="E625" s="650"/>
      <c r="F625" s="650"/>
      <c r="G625" s="650"/>
      <c r="H625" s="650"/>
      <c r="I625" s="650"/>
      <c r="J625" s="650"/>
      <c r="K625" s="650"/>
      <c r="L625" s="650"/>
      <c r="M625" s="650"/>
      <c r="N625" s="650"/>
      <c r="O625" s="651"/>
    </row>
    <row r="626">
      <c r="A626" s="1"/>
      <c r="E626" s="650"/>
      <c r="F626" s="650"/>
      <c r="G626" s="650"/>
      <c r="H626" s="650"/>
      <c r="I626" s="650"/>
      <c r="J626" s="650"/>
      <c r="K626" s="650"/>
      <c r="L626" s="650"/>
      <c r="M626" s="650"/>
      <c r="N626" s="650"/>
      <c r="O626" s="651"/>
    </row>
    <row r="627">
      <c r="A627" s="1"/>
      <c r="E627" s="650"/>
      <c r="F627" s="650"/>
      <c r="G627" s="650"/>
      <c r="H627" s="650"/>
      <c r="I627" s="650"/>
      <c r="J627" s="650"/>
      <c r="K627" s="650"/>
      <c r="L627" s="650"/>
      <c r="M627" s="650"/>
      <c r="N627" s="650"/>
      <c r="O627" s="651"/>
    </row>
    <row r="628">
      <c r="A628" s="1"/>
      <c r="E628" s="650"/>
      <c r="F628" s="650"/>
      <c r="G628" s="650"/>
      <c r="H628" s="650"/>
      <c r="I628" s="650"/>
      <c r="J628" s="650"/>
      <c r="K628" s="650"/>
      <c r="L628" s="650"/>
      <c r="M628" s="650"/>
      <c r="N628" s="650"/>
      <c r="O628" s="651"/>
    </row>
    <row r="629">
      <c r="A629" s="1"/>
      <c r="E629" s="650"/>
      <c r="F629" s="650"/>
      <c r="G629" s="650"/>
      <c r="H629" s="650"/>
      <c r="I629" s="650"/>
      <c r="J629" s="650"/>
      <c r="K629" s="650"/>
      <c r="L629" s="650"/>
      <c r="M629" s="650"/>
      <c r="N629" s="650"/>
      <c r="O629" s="651"/>
    </row>
    <row r="630">
      <c r="A630" s="1"/>
      <c r="E630" s="650"/>
      <c r="F630" s="650"/>
      <c r="G630" s="650"/>
      <c r="H630" s="650"/>
      <c r="I630" s="650"/>
      <c r="J630" s="650"/>
      <c r="K630" s="650"/>
      <c r="L630" s="650"/>
      <c r="M630" s="650"/>
      <c r="N630" s="650"/>
      <c r="O630" s="651"/>
    </row>
    <row r="631">
      <c r="A631" s="1"/>
      <c r="E631" s="650"/>
      <c r="F631" s="650"/>
      <c r="G631" s="650"/>
      <c r="H631" s="650"/>
      <c r="I631" s="650"/>
      <c r="J631" s="650"/>
      <c r="K631" s="650"/>
      <c r="L631" s="650"/>
      <c r="M631" s="650"/>
      <c r="N631" s="650"/>
      <c r="O631" s="651"/>
    </row>
    <row r="632">
      <c r="A632" s="1"/>
      <c r="E632" s="650"/>
      <c r="F632" s="650"/>
      <c r="G632" s="650"/>
      <c r="H632" s="650"/>
      <c r="I632" s="650"/>
      <c r="J632" s="650"/>
      <c r="K632" s="650"/>
      <c r="L632" s="650"/>
      <c r="M632" s="650"/>
      <c r="N632" s="650"/>
      <c r="O632" s="651"/>
    </row>
    <row r="633">
      <c r="A633" s="1"/>
      <c r="E633" s="650"/>
      <c r="F633" s="650"/>
      <c r="G633" s="650"/>
      <c r="H633" s="650"/>
      <c r="I633" s="650"/>
      <c r="J633" s="650"/>
      <c r="K633" s="650"/>
      <c r="L633" s="650"/>
      <c r="M633" s="650"/>
      <c r="N633" s="650"/>
      <c r="O633" s="651"/>
    </row>
    <row r="634">
      <c r="A634" s="1"/>
      <c r="E634" s="650"/>
      <c r="F634" s="650"/>
      <c r="G634" s="650"/>
      <c r="H634" s="650"/>
      <c r="I634" s="650"/>
      <c r="J634" s="650"/>
      <c r="K634" s="650"/>
      <c r="L634" s="650"/>
      <c r="M634" s="650"/>
      <c r="N634" s="650"/>
      <c r="O634" s="651"/>
    </row>
    <row r="635">
      <c r="A635" s="1"/>
      <c r="E635" s="650"/>
      <c r="F635" s="650"/>
      <c r="G635" s="650"/>
      <c r="H635" s="650"/>
      <c r="I635" s="650"/>
      <c r="J635" s="650"/>
      <c r="K635" s="650"/>
      <c r="L635" s="650"/>
      <c r="M635" s="650"/>
      <c r="N635" s="650"/>
      <c r="O635" s="651"/>
    </row>
    <row r="636">
      <c r="A636" s="1"/>
      <c r="E636" s="650"/>
      <c r="F636" s="650"/>
      <c r="G636" s="650"/>
      <c r="H636" s="650"/>
      <c r="I636" s="650"/>
      <c r="J636" s="650"/>
      <c r="K636" s="650"/>
      <c r="L636" s="650"/>
      <c r="M636" s="650"/>
      <c r="N636" s="650"/>
      <c r="O636" s="651"/>
    </row>
    <row r="637">
      <c r="A637" s="1"/>
      <c r="E637" s="650"/>
      <c r="F637" s="650"/>
      <c r="G637" s="650"/>
      <c r="H637" s="650"/>
      <c r="I637" s="650"/>
      <c r="J637" s="650"/>
      <c r="K637" s="650"/>
      <c r="L637" s="650"/>
      <c r="M637" s="650"/>
      <c r="N637" s="650"/>
      <c r="O637" s="651"/>
    </row>
    <row r="638">
      <c r="A638" s="1"/>
      <c r="E638" s="650"/>
      <c r="F638" s="650"/>
      <c r="G638" s="650"/>
      <c r="H638" s="650"/>
      <c r="I638" s="650"/>
      <c r="J638" s="650"/>
      <c r="K638" s="650"/>
      <c r="L638" s="650"/>
      <c r="M638" s="650"/>
      <c r="N638" s="650"/>
      <c r="O638" s="651"/>
    </row>
    <row r="639">
      <c r="A639" s="1"/>
      <c r="E639" s="650"/>
      <c r="F639" s="650"/>
      <c r="G639" s="650"/>
      <c r="H639" s="650"/>
      <c r="I639" s="650"/>
      <c r="J639" s="650"/>
      <c r="K639" s="650"/>
      <c r="L639" s="650"/>
      <c r="M639" s="650"/>
      <c r="N639" s="650"/>
      <c r="O639" s="651"/>
    </row>
    <row r="640">
      <c r="A640" s="1"/>
      <c r="E640" s="650"/>
      <c r="F640" s="650"/>
      <c r="G640" s="650"/>
      <c r="H640" s="650"/>
      <c r="I640" s="650"/>
      <c r="J640" s="650"/>
      <c r="K640" s="650"/>
      <c r="L640" s="650"/>
      <c r="M640" s="650"/>
      <c r="N640" s="650"/>
      <c r="O640" s="651"/>
    </row>
    <row r="641">
      <c r="A641" s="1"/>
      <c r="E641" s="650"/>
      <c r="F641" s="650"/>
      <c r="G641" s="650"/>
      <c r="H641" s="650"/>
      <c r="I641" s="650"/>
      <c r="J641" s="650"/>
      <c r="K641" s="650"/>
      <c r="L641" s="650"/>
      <c r="M641" s="650"/>
      <c r="N641" s="650"/>
      <c r="O641" s="651"/>
    </row>
    <row r="642">
      <c r="A642" s="1"/>
      <c r="E642" s="650"/>
      <c r="F642" s="650"/>
      <c r="G642" s="650"/>
      <c r="H642" s="650"/>
      <c r="I642" s="650"/>
      <c r="J642" s="650"/>
      <c r="K642" s="650"/>
      <c r="L642" s="650"/>
      <c r="M642" s="650"/>
      <c r="N642" s="650"/>
      <c r="O642" s="651"/>
    </row>
    <row r="643">
      <c r="A643" s="1"/>
      <c r="E643" s="650"/>
      <c r="F643" s="650"/>
      <c r="G643" s="650"/>
      <c r="H643" s="650"/>
      <c r="I643" s="650"/>
      <c r="J643" s="650"/>
      <c r="K643" s="650"/>
      <c r="L643" s="650"/>
      <c r="M643" s="650"/>
      <c r="N643" s="650"/>
      <c r="O643" s="651"/>
    </row>
    <row r="644">
      <c r="A644" s="1"/>
      <c r="E644" s="650"/>
      <c r="F644" s="650"/>
      <c r="G644" s="650"/>
      <c r="H644" s="650"/>
      <c r="I644" s="650"/>
      <c r="J644" s="650"/>
      <c r="K644" s="650"/>
      <c r="L644" s="650"/>
      <c r="M644" s="650"/>
      <c r="N644" s="650"/>
      <c r="O644" s="651"/>
    </row>
    <row r="645">
      <c r="A645" s="1"/>
      <c r="E645" s="650"/>
      <c r="F645" s="650"/>
      <c r="G645" s="650"/>
      <c r="H645" s="650"/>
      <c r="I645" s="650"/>
      <c r="J645" s="650"/>
      <c r="K645" s="650"/>
      <c r="L645" s="650"/>
      <c r="M645" s="650"/>
      <c r="N645" s="650"/>
      <c r="O645" s="651"/>
    </row>
    <row r="646">
      <c r="A646" s="1"/>
      <c r="E646" s="650"/>
      <c r="F646" s="650"/>
      <c r="G646" s="650"/>
      <c r="H646" s="650"/>
      <c r="I646" s="650"/>
      <c r="J646" s="650"/>
      <c r="K646" s="650"/>
      <c r="L646" s="650"/>
      <c r="M646" s="650"/>
      <c r="N646" s="650"/>
      <c r="O646" s="651"/>
    </row>
    <row r="647">
      <c r="A647" s="1"/>
      <c r="E647" s="650"/>
      <c r="F647" s="650"/>
      <c r="G647" s="650"/>
      <c r="H647" s="650"/>
      <c r="I647" s="650"/>
      <c r="J647" s="650"/>
      <c r="K647" s="650"/>
      <c r="L647" s="650"/>
      <c r="M647" s="650"/>
      <c r="N647" s="650"/>
      <c r="O647" s="651"/>
    </row>
    <row r="648">
      <c r="A648" s="1"/>
      <c r="E648" s="650"/>
      <c r="F648" s="650"/>
      <c r="G648" s="650"/>
      <c r="H648" s="650"/>
      <c r="I648" s="650"/>
      <c r="J648" s="650"/>
      <c r="K648" s="650"/>
      <c r="L648" s="650"/>
      <c r="M648" s="650"/>
      <c r="N648" s="650"/>
      <c r="O648" s="651"/>
    </row>
    <row r="649">
      <c r="A649" s="1"/>
      <c r="E649" s="650"/>
      <c r="F649" s="650"/>
      <c r="G649" s="650"/>
      <c r="H649" s="650"/>
      <c r="I649" s="650"/>
      <c r="J649" s="650"/>
      <c r="K649" s="650"/>
      <c r="L649" s="650"/>
      <c r="M649" s="650"/>
      <c r="N649" s="650"/>
      <c r="O649" s="651"/>
    </row>
    <row r="650">
      <c r="A650" s="1"/>
      <c r="E650" s="650"/>
      <c r="F650" s="650"/>
      <c r="G650" s="650"/>
      <c r="H650" s="650"/>
      <c r="I650" s="650"/>
      <c r="J650" s="650"/>
      <c r="K650" s="650"/>
      <c r="L650" s="650"/>
      <c r="M650" s="650"/>
      <c r="N650" s="650"/>
      <c r="O650" s="651"/>
    </row>
    <row r="651">
      <c r="A651" s="1"/>
      <c r="E651" s="650"/>
      <c r="F651" s="650"/>
      <c r="G651" s="650"/>
      <c r="H651" s="650"/>
      <c r="I651" s="650"/>
      <c r="J651" s="650"/>
      <c r="K651" s="650"/>
      <c r="L651" s="650"/>
      <c r="M651" s="650"/>
      <c r="N651" s="650"/>
      <c r="O651" s="651"/>
    </row>
    <row r="652">
      <c r="A652" s="1"/>
      <c r="E652" s="650"/>
      <c r="F652" s="650"/>
      <c r="G652" s="650"/>
      <c r="H652" s="650"/>
      <c r="I652" s="650"/>
      <c r="J652" s="650"/>
      <c r="K652" s="650"/>
      <c r="L652" s="650"/>
      <c r="M652" s="650"/>
      <c r="N652" s="650"/>
      <c r="O652" s="651"/>
    </row>
    <row r="653">
      <c r="A653" s="1"/>
      <c r="E653" s="650"/>
      <c r="F653" s="650"/>
      <c r="G653" s="650"/>
      <c r="H653" s="650"/>
      <c r="I653" s="650"/>
      <c r="J653" s="650"/>
      <c r="K653" s="650"/>
      <c r="L653" s="650"/>
      <c r="M653" s="650"/>
      <c r="N653" s="650"/>
      <c r="O653" s="651"/>
    </row>
    <row r="654">
      <c r="A654" s="1"/>
      <c r="E654" s="650"/>
      <c r="F654" s="650"/>
      <c r="G654" s="650"/>
      <c r="H654" s="650"/>
      <c r="I654" s="650"/>
      <c r="J654" s="650"/>
      <c r="K654" s="650"/>
      <c r="L654" s="650"/>
      <c r="M654" s="650"/>
      <c r="N654" s="650"/>
      <c r="O654" s="651"/>
    </row>
    <row r="655">
      <c r="A655" s="1"/>
      <c r="E655" s="650"/>
      <c r="F655" s="650"/>
      <c r="G655" s="650"/>
      <c r="H655" s="650"/>
      <c r="I655" s="650"/>
      <c r="J655" s="650"/>
      <c r="K655" s="650"/>
      <c r="L655" s="650"/>
      <c r="M655" s="650"/>
      <c r="N655" s="650"/>
      <c r="O655" s="651"/>
    </row>
    <row r="656">
      <c r="A656" s="1"/>
      <c r="E656" s="650"/>
      <c r="F656" s="650"/>
      <c r="G656" s="650"/>
      <c r="H656" s="650"/>
      <c r="I656" s="650"/>
      <c r="J656" s="650"/>
      <c r="K656" s="650"/>
      <c r="L656" s="650"/>
      <c r="M656" s="650"/>
      <c r="N656" s="650"/>
      <c r="O656" s="651"/>
    </row>
    <row r="657">
      <c r="A657" s="1"/>
      <c r="E657" s="650"/>
      <c r="F657" s="650"/>
      <c r="G657" s="650"/>
      <c r="H657" s="650"/>
      <c r="I657" s="650"/>
      <c r="J657" s="650"/>
      <c r="K657" s="650"/>
      <c r="L657" s="650"/>
      <c r="M657" s="650"/>
      <c r="N657" s="650"/>
      <c r="O657" s="651"/>
    </row>
    <row r="658">
      <c r="A658" s="1"/>
      <c r="E658" s="650"/>
      <c r="F658" s="650"/>
      <c r="G658" s="650"/>
      <c r="H658" s="650"/>
      <c r="I658" s="650"/>
      <c r="J658" s="650"/>
      <c r="K658" s="650"/>
      <c r="L658" s="650"/>
      <c r="M658" s="650"/>
      <c r="N658" s="650"/>
      <c r="O658" s="651"/>
    </row>
    <row r="659">
      <c r="A659" s="1"/>
      <c r="E659" s="650"/>
      <c r="F659" s="650"/>
      <c r="G659" s="650"/>
      <c r="H659" s="650"/>
      <c r="I659" s="650"/>
      <c r="J659" s="650"/>
      <c r="K659" s="650"/>
      <c r="L659" s="650"/>
      <c r="M659" s="650"/>
      <c r="N659" s="650"/>
      <c r="O659" s="651"/>
    </row>
    <row r="660">
      <c r="A660" s="1"/>
      <c r="E660" s="650"/>
      <c r="F660" s="650"/>
      <c r="G660" s="650"/>
      <c r="H660" s="650"/>
      <c r="I660" s="650"/>
      <c r="J660" s="650"/>
      <c r="K660" s="650"/>
      <c r="L660" s="650"/>
      <c r="M660" s="650"/>
      <c r="N660" s="650"/>
      <c r="O660" s="651"/>
    </row>
    <row r="661">
      <c r="A661" s="1"/>
      <c r="E661" s="650"/>
      <c r="F661" s="650"/>
      <c r="G661" s="650"/>
      <c r="H661" s="650"/>
      <c r="I661" s="650"/>
      <c r="J661" s="650"/>
      <c r="K661" s="650"/>
      <c r="L661" s="650"/>
      <c r="M661" s="650"/>
      <c r="N661" s="650"/>
      <c r="O661" s="651"/>
    </row>
    <row r="662">
      <c r="A662" s="1"/>
      <c r="E662" s="650"/>
      <c r="F662" s="650"/>
      <c r="G662" s="650"/>
      <c r="H662" s="650"/>
      <c r="I662" s="650"/>
      <c r="J662" s="650"/>
      <c r="K662" s="650"/>
      <c r="L662" s="650"/>
      <c r="M662" s="650"/>
      <c r="N662" s="650"/>
      <c r="O662" s="651"/>
    </row>
    <row r="663">
      <c r="A663" s="1"/>
      <c r="E663" s="650"/>
      <c r="F663" s="650"/>
      <c r="G663" s="650"/>
      <c r="H663" s="650"/>
      <c r="I663" s="650"/>
      <c r="J663" s="650"/>
      <c r="K663" s="650"/>
      <c r="L663" s="650"/>
      <c r="M663" s="650"/>
      <c r="N663" s="650"/>
      <c r="O663" s="651"/>
    </row>
    <row r="664">
      <c r="A664" s="1"/>
      <c r="E664" s="650"/>
      <c r="F664" s="650"/>
      <c r="G664" s="650"/>
      <c r="H664" s="650"/>
      <c r="I664" s="650"/>
      <c r="J664" s="650"/>
      <c r="K664" s="650"/>
      <c r="L664" s="650"/>
      <c r="M664" s="650"/>
      <c r="N664" s="650"/>
      <c r="O664" s="651"/>
    </row>
    <row r="665">
      <c r="A665" s="1"/>
      <c r="E665" s="650"/>
      <c r="F665" s="650"/>
      <c r="G665" s="650"/>
      <c r="H665" s="650"/>
      <c r="I665" s="650"/>
      <c r="J665" s="650"/>
      <c r="K665" s="650"/>
      <c r="L665" s="650"/>
      <c r="M665" s="650"/>
      <c r="N665" s="650"/>
      <c r="O665" s="651"/>
    </row>
    <row r="666">
      <c r="A666" s="1"/>
      <c r="E666" s="650"/>
      <c r="F666" s="650"/>
      <c r="G666" s="650"/>
      <c r="H666" s="650"/>
      <c r="I666" s="650"/>
      <c r="J666" s="650"/>
      <c r="K666" s="650"/>
      <c r="L666" s="650"/>
      <c r="M666" s="650"/>
      <c r="N666" s="650"/>
      <c r="O666" s="651"/>
    </row>
    <row r="667">
      <c r="A667" s="1"/>
      <c r="E667" s="650"/>
      <c r="F667" s="650"/>
      <c r="G667" s="650"/>
      <c r="H667" s="650"/>
      <c r="I667" s="650"/>
      <c r="J667" s="650"/>
      <c r="K667" s="650"/>
      <c r="L667" s="650"/>
      <c r="M667" s="650"/>
      <c r="N667" s="650"/>
      <c r="O667" s="651"/>
    </row>
    <row r="668">
      <c r="A668" s="1"/>
      <c r="E668" s="650"/>
      <c r="F668" s="650"/>
      <c r="G668" s="650"/>
      <c r="H668" s="650"/>
      <c r="I668" s="650"/>
      <c r="J668" s="650"/>
      <c r="K668" s="650"/>
      <c r="L668" s="650"/>
      <c r="M668" s="650"/>
      <c r="N668" s="650"/>
      <c r="O668" s="651"/>
    </row>
    <row r="669">
      <c r="A669" s="1"/>
      <c r="E669" s="650"/>
      <c r="F669" s="650"/>
      <c r="G669" s="650"/>
      <c r="H669" s="650"/>
      <c r="I669" s="650"/>
      <c r="J669" s="650"/>
      <c r="K669" s="650"/>
      <c r="L669" s="650"/>
      <c r="M669" s="650"/>
      <c r="N669" s="650"/>
      <c r="O669" s="651"/>
    </row>
    <row r="670">
      <c r="A670" s="1"/>
      <c r="E670" s="650"/>
      <c r="F670" s="650"/>
      <c r="G670" s="650"/>
      <c r="H670" s="650"/>
      <c r="I670" s="650"/>
      <c r="J670" s="650"/>
      <c r="K670" s="650"/>
      <c r="L670" s="650"/>
      <c r="M670" s="650"/>
      <c r="N670" s="650"/>
      <c r="O670" s="651"/>
    </row>
    <row r="671">
      <c r="A671" s="1"/>
      <c r="E671" s="650"/>
      <c r="F671" s="650"/>
      <c r="G671" s="650"/>
      <c r="H671" s="650"/>
      <c r="I671" s="650"/>
      <c r="J671" s="650"/>
      <c r="K671" s="650"/>
      <c r="L671" s="650"/>
      <c r="M671" s="650"/>
      <c r="N671" s="650"/>
      <c r="O671" s="651"/>
    </row>
    <row r="672">
      <c r="A672" s="1"/>
      <c r="E672" s="650"/>
      <c r="F672" s="650"/>
      <c r="G672" s="650"/>
      <c r="H672" s="650"/>
      <c r="I672" s="650"/>
      <c r="J672" s="650"/>
      <c r="K672" s="650"/>
      <c r="L672" s="650"/>
      <c r="M672" s="650"/>
      <c r="N672" s="650"/>
      <c r="O672" s="651"/>
    </row>
    <row r="673">
      <c r="A673" s="1"/>
      <c r="E673" s="650"/>
      <c r="F673" s="650"/>
      <c r="G673" s="650"/>
      <c r="H673" s="650"/>
      <c r="I673" s="650"/>
      <c r="J673" s="650"/>
      <c r="K673" s="650"/>
      <c r="L673" s="650"/>
      <c r="M673" s="650"/>
      <c r="N673" s="650"/>
      <c r="O673" s="651"/>
    </row>
    <row r="674">
      <c r="A674" s="1"/>
      <c r="E674" s="650"/>
      <c r="F674" s="650"/>
      <c r="G674" s="650"/>
      <c r="H674" s="650"/>
      <c r="I674" s="650"/>
      <c r="J674" s="650"/>
      <c r="K674" s="650"/>
      <c r="L674" s="650"/>
      <c r="M674" s="650"/>
      <c r="N674" s="650"/>
      <c r="O674" s="651"/>
    </row>
    <row r="675">
      <c r="A675" s="1"/>
      <c r="E675" s="650"/>
      <c r="F675" s="650"/>
      <c r="G675" s="650"/>
      <c r="H675" s="650"/>
      <c r="I675" s="650"/>
      <c r="J675" s="650"/>
      <c r="K675" s="650"/>
      <c r="L675" s="650"/>
      <c r="M675" s="650"/>
      <c r="N675" s="650"/>
      <c r="O675" s="651"/>
    </row>
    <row r="676">
      <c r="A676" s="1"/>
      <c r="E676" s="650"/>
      <c r="F676" s="650"/>
      <c r="G676" s="650"/>
      <c r="H676" s="650"/>
      <c r="I676" s="650"/>
      <c r="J676" s="650"/>
      <c r="K676" s="650"/>
      <c r="L676" s="650"/>
      <c r="M676" s="650"/>
      <c r="N676" s="650"/>
      <c r="O676" s="651"/>
    </row>
    <row r="677">
      <c r="A677" s="1"/>
      <c r="E677" s="650"/>
      <c r="F677" s="650"/>
      <c r="G677" s="650"/>
      <c r="H677" s="650"/>
      <c r="I677" s="650"/>
      <c r="J677" s="650"/>
      <c r="K677" s="650"/>
      <c r="L677" s="650"/>
      <c r="M677" s="650"/>
      <c r="N677" s="650"/>
      <c r="O677" s="651"/>
    </row>
    <row r="678">
      <c r="A678" s="1"/>
      <c r="E678" s="650"/>
      <c r="F678" s="650"/>
      <c r="G678" s="650"/>
      <c r="H678" s="650"/>
      <c r="I678" s="650"/>
      <c r="J678" s="650"/>
      <c r="K678" s="650"/>
      <c r="L678" s="650"/>
      <c r="M678" s="650"/>
      <c r="N678" s="650"/>
      <c r="O678" s="651"/>
    </row>
    <row r="679">
      <c r="A679" s="1"/>
      <c r="E679" s="650"/>
      <c r="F679" s="650"/>
      <c r="G679" s="650"/>
      <c r="H679" s="650"/>
      <c r="I679" s="650"/>
      <c r="J679" s="650"/>
      <c r="K679" s="650"/>
      <c r="L679" s="650"/>
      <c r="M679" s="650"/>
      <c r="N679" s="650"/>
      <c r="O679" s="651"/>
    </row>
    <row r="680">
      <c r="A680" s="1"/>
      <c r="E680" s="650"/>
      <c r="F680" s="650"/>
      <c r="G680" s="650"/>
      <c r="H680" s="650"/>
      <c r="I680" s="650"/>
      <c r="J680" s="650"/>
      <c r="K680" s="650"/>
      <c r="L680" s="650"/>
      <c r="M680" s="650"/>
      <c r="N680" s="650"/>
      <c r="O680" s="651"/>
    </row>
    <row r="681">
      <c r="A681" s="1"/>
      <c r="E681" s="650"/>
      <c r="F681" s="650"/>
      <c r="G681" s="650"/>
      <c r="H681" s="650"/>
      <c r="I681" s="650"/>
      <c r="J681" s="650"/>
      <c r="K681" s="650"/>
      <c r="L681" s="650"/>
      <c r="M681" s="650"/>
      <c r="N681" s="650"/>
      <c r="O681" s="651"/>
    </row>
    <row r="682">
      <c r="A682" s="1"/>
      <c r="E682" s="650"/>
      <c r="F682" s="650"/>
      <c r="G682" s="650"/>
      <c r="H682" s="650"/>
      <c r="I682" s="650"/>
      <c r="J682" s="650"/>
      <c r="K682" s="650"/>
      <c r="L682" s="650"/>
      <c r="M682" s="650"/>
      <c r="N682" s="650"/>
      <c r="O682" s="651"/>
    </row>
    <row r="683">
      <c r="A683" s="1"/>
      <c r="E683" s="650"/>
      <c r="F683" s="650"/>
      <c r="G683" s="650"/>
      <c r="H683" s="650"/>
      <c r="I683" s="650"/>
      <c r="J683" s="650"/>
      <c r="K683" s="650"/>
      <c r="L683" s="650"/>
      <c r="M683" s="650"/>
      <c r="N683" s="650"/>
      <c r="O683" s="651"/>
    </row>
    <row r="684">
      <c r="A684" s="1"/>
      <c r="E684" s="650"/>
      <c r="F684" s="650"/>
      <c r="G684" s="650"/>
      <c r="H684" s="650"/>
      <c r="I684" s="650"/>
      <c r="J684" s="650"/>
      <c r="K684" s="650"/>
      <c r="L684" s="650"/>
      <c r="M684" s="650"/>
      <c r="N684" s="650"/>
      <c r="O684" s="651"/>
    </row>
    <row r="685">
      <c r="A685" s="1"/>
      <c r="E685" s="650"/>
      <c r="F685" s="650"/>
      <c r="G685" s="650"/>
      <c r="H685" s="650"/>
      <c r="I685" s="650"/>
      <c r="J685" s="650"/>
      <c r="K685" s="650"/>
      <c r="L685" s="650"/>
      <c r="M685" s="650"/>
      <c r="N685" s="650"/>
      <c r="O685" s="651"/>
    </row>
    <row r="686">
      <c r="A686" s="1"/>
      <c r="E686" s="650"/>
      <c r="F686" s="650"/>
      <c r="G686" s="650"/>
      <c r="H686" s="650"/>
      <c r="I686" s="650"/>
      <c r="J686" s="650"/>
      <c r="K686" s="650"/>
      <c r="L686" s="650"/>
      <c r="M686" s="650"/>
      <c r="N686" s="650"/>
      <c r="O686" s="651"/>
    </row>
    <row r="687">
      <c r="A687" s="1"/>
      <c r="E687" s="650"/>
      <c r="F687" s="650"/>
      <c r="G687" s="650"/>
      <c r="H687" s="650"/>
      <c r="I687" s="650"/>
      <c r="J687" s="650"/>
      <c r="K687" s="650"/>
      <c r="L687" s="650"/>
      <c r="M687" s="650"/>
      <c r="N687" s="650"/>
      <c r="O687" s="651"/>
    </row>
    <row r="688">
      <c r="A688" s="1"/>
      <c r="E688" s="650"/>
      <c r="F688" s="650"/>
      <c r="G688" s="650"/>
      <c r="H688" s="650"/>
      <c r="I688" s="650"/>
      <c r="J688" s="650"/>
      <c r="K688" s="650"/>
      <c r="L688" s="650"/>
      <c r="M688" s="650"/>
      <c r="N688" s="650"/>
      <c r="O688" s="651"/>
    </row>
    <row r="689">
      <c r="A689" s="1"/>
      <c r="E689" s="650"/>
      <c r="F689" s="650"/>
      <c r="G689" s="650"/>
      <c r="H689" s="650"/>
      <c r="I689" s="650"/>
      <c r="J689" s="650"/>
      <c r="K689" s="650"/>
      <c r="L689" s="650"/>
      <c r="M689" s="650"/>
      <c r="N689" s="650"/>
      <c r="O689" s="651"/>
    </row>
    <row r="690">
      <c r="A690" s="1"/>
      <c r="E690" s="650"/>
      <c r="F690" s="650"/>
      <c r="G690" s="650"/>
      <c r="H690" s="650"/>
      <c r="I690" s="650"/>
      <c r="J690" s="650"/>
      <c r="K690" s="650"/>
      <c r="L690" s="650"/>
      <c r="M690" s="650"/>
      <c r="N690" s="650"/>
      <c r="O690" s="651"/>
    </row>
    <row r="691">
      <c r="A691" s="1"/>
      <c r="E691" s="650"/>
      <c r="F691" s="650"/>
      <c r="G691" s="650"/>
      <c r="H691" s="650"/>
      <c r="I691" s="650"/>
      <c r="J691" s="650"/>
      <c r="K691" s="650"/>
      <c r="L691" s="650"/>
      <c r="M691" s="650"/>
      <c r="N691" s="650"/>
      <c r="O691" s="651"/>
    </row>
    <row r="692">
      <c r="A692" s="1"/>
      <c r="E692" s="650"/>
      <c r="F692" s="650"/>
      <c r="G692" s="650"/>
      <c r="H692" s="650"/>
      <c r="I692" s="650"/>
      <c r="J692" s="650"/>
      <c r="K692" s="650"/>
      <c r="L692" s="650"/>
      <c r="M692" s="650"/>
      <c r="N692" s="650"/>
      <c r="O692" s="651"/>
    </row>
    <row r="693">
      <c r="A693" s="1"/>
      <c r="E693" s="650"/>
      <c r="F693" s="650"/>
      <c r="G693" s="650"/>
      <c r="H693" s="650"/>
      <c r="I693" s="650"/>
      <c r="J693" s="650"/>
      <c r="K693" s="650"/>
      <c r="L693" s="650"/>
      <c r="M693" s="650"/>
      <c r="N693" s="650"/>
      <c r="O693" s="651"/>
    </row>
    <row r="694">
      <c r="A694" s="1"/>
      <c r="E694" s="650"/>
      <c r="F694" s="650"/>
      <c r="G694" s="650"/>
      <c r="H694" s="650"/>
      <c r="I694" s="650"/>
      <c r="J694" s="650"/>
      <c r="K694" s="650"/>
      <c r="L694" s="650"/>
      <c r="M694" s="650"/>
      <c r="N694" s="650"/>
      <c r="O694" s="651"/>
    </row>
    <row r="695">
      <c r="A695" s="1"/>
      <c r="E695" s="650"/>
      <c r="F695" s="650"/>
      <c r="G695" s="650"/>
      <c r="H695" s="650"/>
      <c r="I695" s="650"/>
      <c r="J695" s="650"/>
      <c r="K695" s="650"/>
      <c r="L695" s="650"/>
      <c r="M695" s="650"/>
      <c r="N695" s="650"/>
      <c r="O695" s="651"/>
    </row>
    <row r="696">
      <c r="A696" s="1"/>
      <c r="E696" s="650"/>
      <c r="F696" s="650"/>
      <c r="G696" s="650"/>
      <c r="H696" s="650"/>
      <c r="I696" s="650"/>
      <c r="J696" s="650"/>
      <c r="K696" s="650"/>
      <c r="L696" s="650"/>
      <c r="M696" s="650"/>
      <c r="N696" s="650"/>
      <c r="O696" s="651"/>
    </row>
    <row r="697">
      <c r="A697" s="1"/>
      <c r="E697" s="650"/>
      <c r="F697" s="650"/>
      <c r="G697" s="650"/>
      <c r="H697" s="650"/>
      <c r="I697" s="650"/>
      <c r="J697" s="650"/>
      <c r="K697" s="650"/>
      <c r="L697" s="650"/>
      <c r="M697" s="650"/>
      <c r="N697" s="650"/>
      <c r="O697" s="651"/>
    </row>
    <row r="698">
      <c r="A698" s="1"/>
      <c r="E698" s="650"/>
      <c r="F698" s="650"/>
      <c r="G698" s="650"/>
      <c r="H698" s="650"/>
      <c r="I698" s="650"/>
      <c r="J698" s="650"/>
      <c r="K698" s="650"/>
      <c r="L698" s="650"/>
      <c r="M698" s="650"/>
      <c r="N698" s="650"/>
      <c r="O698" s="651"/>
    </row>
    <row r="699">
      <c r="A699" s="1"/>
      <c r="E699" s="650"/>
      <c r="F699" s="650"/>
      <c r="G699" s="650"/>
      <c r="H699" s="650"/>
      <c r="I699" s="650"/>
      <c r="J699" s="650"/>
      <c r="K699" s="650"/>
      <c r="L699" s="650"/>
      <c r="M699" s="650"/>
      <c r="N699" s="650"/>
      <c r="O699" s="651"/>
    </row>
    <row r="700">
      <c r="A700" s="1"/>
      <c r="E700" s="650"/>
      <c r="F700" s="650"/>
      <c r="G700" s="650"/>
      <c r="H700" s="650"/>
      <c r="I700" s="650"/>
      <c r="J700" s="650"/>
      <c r="K700" s="650"/>
      <c r="L700" s="650"/>
      <c r="M700" s="650"/>
      <c r="N700" s="650"/>
      <c r="O700" s="651"/>
    </row>
    <row r="701">
      <c r="A701" s="1"/>
      <c r="E701" s="650"/>
      <c r="F701" s="650"/>
      <c r="G701" s="650"/>
      <c r="H701" s="650"/>
      <c r="I701" s="650"/>
      <c r="J701" s="650"/>
      <c r="K701" s="650"/>
      <c r="L701" s="650"/>
      <c r="M701" s="650"/>
      <c r="N701" s="650"/>
      <c r="O701" s="651"/>
    </row>
    <row r="702">
      <c r="A702" s="1"/>
      <c r="E702" s="650"/>
      <c r="F702" s="650"/>
      <c r="G702" s="650"/>
      <c r="H702" s="650"/>
      <c r="I702" s="650"/>
      <c r="J702" s="650"/>
      <c r="K702" s="650"/>
      <c r="L702" s="650"/>
      <c r="M702" s="650"/>
      <c r="N702" s="650"/>
      <c r="O702" s="651"/>
    </row>
    <row r="703">
      <c r="A703" s="1"/>
      <c r="E703" s="650"/>
      <c r="F703" s="650"/>
      <c r="G703" s="650"/>
      <c r="H703" s="650"/>
      <c r="I703" s="650"/>
      <c r="J703" s="650"/>
      <c r="K703" s="650"/>
      <c r="L703" s="650"/>
      <c r="M703" s="650"/>
      <c r="N703" s="650"/>
      <c r="O703" s="651"/>
    </row>
    <row r="704">
      <c r="A704" s="1"/>
      <c r="E704" s="650"/>
      <c r="F704" s="650"/>
      <c r="G704" s="650"/>
      <c r="H704" s="650"/>
      <c r="I704" s="650"/>
      <c r="J704" s="650"/>
      <c r="K704" s="650"/>
      <c r="L704" s="650"/>
      <c r="M704" s="650"/>
      <c r="N704" s="650"/>
      <c r="O704" s="651"/>
    </row>
    <row r="705">
      <c r="A705" s="1"/>
      <c r="E705" s="650"/>
      <c r="F705" s="650"/>
      <c r="G705" s="650"/>
      <c r="H705" s="650"/>
      <c r="I705" s="650"/>
      <c r="J705" s="650"/>
      <c r="K705" s="650"/>
      <c r="L705" s="650"/>
      <c r="M705" s="650"/>
      <c r="N705" s="650"/>
      <c r="O705" s="651"/>
    </row>
    <row r="706">
      <c r="A706" s="1"/>
      <c r="E706" s="650"/>
      <c r="F706" s="650"/>
      <c r="G706" s="650"/>
      <c r="H706" s="650"/>
      <c r="I706" s="650"/>
      <c r="J706" s="650"/>
      <c r="K706" s="650"/>
      <c r="L706" s="650"/>
      <c r="M706" s="650"/>
      <c r="N706" s="650"/>
      <c r="O706" s="651"/>
    </row>
    <row r="707">
      <c r="A707" s="1"/>
      <c r="E707" s="650"/>
      <c r="F707" s="650"/>
      <c r="G707" s="650"/>
      <c r="H707" s="650"/>
      <c r="I707" s="650"/>
      <c r="J707" s="650"/>
      <c r="K707" s="650"/>
      <c r="L707" s="650"/>
      <c r="M707" s="650"/>
      <c r="N707" s="650"/>
      <c r="O707" s="651"/>
    </row>
    <row r="708">
      <c r="A708" s="1"/>
      <c r="E708" s="650"/>
      <c r="F708" s="650"/>
      <c r="G708" s="650"/>
      <c r="H708" s="650"/>
      <c r="I708" s="650"/>
      <c r="J708" s="650"/>
      <c r="K708" s="650"/>
      <c r="L708" s="650"/>
      <c r="M708" s="650"/>
      <c r="N708" s="650"/>
      <c r="O708" s="651"/>
    </row>
    <row r="709">
      <c r="A709" s="1"/>
      <c r="E709" s="650"/>
      <c r="F709" s="650"/>
      <c r="G709" s="650"/>
      <c r="H709" s="650"/>
      <c r="I709" s="650"/>
      <c r="J709" s="650"/>
      <c r="K709" s="650"/>
      <c r="L709" s="650"/>
      <c r="M709" s="650"/>
      <c r="N709" s="650"/>
      <c r="O709" s="651"/>
    </row>
    <row r="710">
      <c r="A710" s="1"/>
      <c r="E710" s="650"/>
      <c r="F710" s="650"/>
      <c r="G710" s="650"/>
      <c r="H710" s="650"/>
      <c r="I710" s="650"/>
      <c r="J710" s="650"/>
      <c r="K710" s="650"/>
      <c r="L710" s="650"/>
      <c r="M710" s="650"/>
      <c r="N710" s="650"/>
      <c r="O710" s="651"/>
    </row>
    <row r="711">
      <c r="A711" s="1"/>
      <c r="E711" s="650"/>
      <c r="F711" s="650"/>
      <c r="G711" s="650"/>
      <c r="H711" s="650"/>
      <c r="I711" s="650"/>
      <c r="J711" s="650"/>
      <c r="K711" s="650"/>
      <c r="L711" s="650"/>
      <c r="M711" s="650"/>
      <c r="N711" s="650"/>
      <c r="O711" s="651"/>
    </row>
    <row r="712">
      <c r="A712" s="1"/>
      <c r="E712" s="650"/>
      <c r="F712" s="650"/>
      <c r="G712" s="650"/>
      <c r="H712" s="650"/>
      <c r="I712" s="650"/>
      <c r="J712" s="650"/>
      <c r="K712" s="650"/>
      <c r="L712" s="650"/>
      <c r="M712" s="650"/>
      <c r="N712" s="650"/>
      <c r="O712" s="651"/>
    </row>
    <row r="713">
      <c r="A713" s="1"/>
      <c r="E713" s="650"/>
      <c r="F713" s="650"/>
      <c r="G713" s="650"/>
      <c r="H713" s="650"/>
      <c r="I713" s="650"/>
      <c r="J713" s="650"/>
      <c r="K713" s="650"/>
      <c r="L713" s="650"/>
      <c r="M713" s="650"/>
      <c r="N713" s="650"/>
      <c r="O713" s="651"/>
    </row>
    <row r="714">
      <c r="A714" s="1"/>
      <c r="E714" s="650"/>
      <c r="F714" s="650"/>
      <c r="G714" s="650"/>
      <c r="H714" s="650"/>
      <c r="I714" s="650"/>
      <c r="J714" s="650"/>
      <c r="K714" s="650"/>
      <c r="L714" s="650"/>
      <c r="M714" s="650"/>
      <c r="N714" s="650"/>
      <c r="O714" s="651"/>
    </row>
    <row r="715">
      <c r="A715" s="1"/>
      <c r="E715" s="650"/>
      <c r="F715" s="650"/>
      <c r="G715" s="650"/>
      <c r="H715" s="650"/>
      <c r="I715" s="650"/>
      <c r="J715" s="650"/>
      <c r="K715" s="650"/>
      <c r="L715" s="650"/>
      <c r="M715" s="650"/>
      <c r="N715" s="650"/>
      <c r="O715" s="651"/>
    </row>
    <row r="716">
      <c r="A716" s="1"/>
      <c r="E716" s="650"/>
      <c r="F716" s="650"/>
      <c r="G716" s="650"/>
      <c r="H716" s="650"/>
      <c r="I716" s="650"/>
      <c r="J716" s="650"/>
      <c r="K716" s="650"/>
      <c r="L716" s="650"/>
      <c r="M716" s="650"/>
      <c r="N716" s="650"/>
      <c r="O716" s="651"/>
    </row>
    <row r="717">
      <c r="A717" s="1"/>
      <c r="E717" s="650"/>
      <c r="F717" s="650"/>
      <c r="G717" s="650"/>
      <c r="H717" s="650"/>
      <c r="I717" s="650"/>
      <c r="J717" s="650"/>
      <c r="K717" s="650"/>
      <c r="L717" s="650"/>
      <c r="M717" s="650"/>
      <c r="N717" s="650"/>
      <c r="O717" s="651"/>
    </row>
    <row r="718">
      <c r="A718" s="1"/>
      <c r="E718" s="650"/>
      <c r="F718" s="650"/>
      <c r="G718" s="650"/>
      <c r="H718" s="650"/>
      <c r="I718" s="650"/>
      <c r="J718" s="650"/>
      <c r="K718" s="650"/>
      <c r="L718" s="650"/>
      <c r="M718" s="650"/>
      <c r="N718" s="650"/>
      <c r="O718" s="651"/>
    </row>
    <row r="719">
      <c r="A719" s="1"/>
      <c r="E719" s="650"/>
      <c r="F719" s="650"/>
      <c r="G719" s="650"/>
      <c r="H719" s="650"/>
      <c r="I719" s="650"/>
      <c r="J719" s="650"/>
      <c r="K719" s="650"/>
      <c r="L719" s="650"/>
      <c r="M719" s="650"/>
      <c r="N719" s="650"/>
      <c r="O719" s="651"/>
    </row>
    <row r="720">
      <c r="A720" s="1"/>
      <c r="E720" s="650"/>
      <c r="F720" s="650"/>
      <c r="G720" s="650"/>
      <c r="H720" s="650"/>
      <c r="I720" s="650"/>
      <c r="J720" s="650"/>
      <c r="K720" s="650"/>
      <c r="L720" s="650"/>
      <c r="M720" s="650"/>
      <c r="N720" s="650"/>
      <c r="O720" s="651"/>
    </row>
    <row r="721">
      <c r="A721" s="1"/>
      <c r="E721" s="650"/>
      <c r="F721" s="650"/>
      <c r="G721" s="650"/>
      <c r="H721" s="650"/>
      <c r="I721" s="650"/>
      <c r="J721" s="650"/>
      <c r="K721" s="650"/>
      <c r="L721" s="650"/>
      <c r="M721" s="650"/>
      <c r="N721" s="650"/>
      <c r="O721" s="651"/>
    </row>
    <row r="722">
      <c r="A722" s="1"/>
      <c r="E722" s="650"/>
      <c r="F722" s="650"/>
      <c r="G722" s="650"/>
      <c r="H722" s="650"/>
      <c r="I722" s="650"/>
      <c r="J722" s="650"/>
      <c r="K722" s="650"/>
      <c r="L722" s="650"/>
      <c r="M722" s="650"/>
      <c r="N722" s="650"/>
      <c r="O722" s="651"/>
    </row>
    <row r="723">
      <c r="A723" s="1"/>
      <c r="E723" s="650"/>
      <c r="F723" s="650"/>
      <c r="G723" s="650"/>
      <c r="H723" s="650"/>
      <c r="I723" s="650"/>
      <c r="J723" s="650"/>
      <c r="K723" s="650"/>
      <c r="L723" s="650"/>
      <c r="M723" s="650"/>
      <c r="N723" s="650"/>
      <c r="O723" s="651"/>
    </row>
    <row r="724">
      <c r="A724" s="1"/>
      <c r="E724" s="650"/>
      <c r="F724" s="650"/>
      <c r="G724" s="650"/>
      <c r="H724" s="650"/>
      <c r="I724" s="650"/>
      <c r="J724" s="650"/>
      <c r="K724" s="650"/>
      <c r="L724" s="650"/>
      <c r="M724" s="650"/>
      <c r="N724" s="650"/>
      <c r="O724" s="651"/>
    </row>
    <row r="725">
      <c r="A725" s="1"/>
      <c r="E725" s="650"/>
      <c r="F725" s="650"/>
      <c r="G725" s="650"/>
      <c r="H725" s="650"/>
      <c r="I725" s="650"/>
      <c r="J725" s="650"/>
      <c r="K725" s="650"/>
      <c r="L725" s="650"/>
      <c r="M725" s="650"/>
      <c r="N725" s="650"/>
      <c r="O725" s="651"/>
    </row>
    <row r="726">
      <c r="A726" s="1"/>
      <c r="E726" s="650"/>
      <c r="F726" s="650"/>
      <c r="G726" s="650"/>
      <c r="H726" s="650"/>
      <c r="I726" s="650"/>
      <c r="J726" s="650"/>
      <c r="K726" s="650"/>
      <c r="L726" s="650"/>
      <c r="M726" s="650"/>
      <c r="N726" s="650"/>
      <c r="O726" s="651"/>
    </row>
    <row r="727">
      <c r="A727" s="1"/>
      <c r="E727" s="650"/>
      <c r="F727" s="650"/>
      <c r="G727" s="650"/>
      <c r="H727" s="650"/>
      <c r="I727" s="650"/>
      <c r="J727" s="650"/>
      <c r="K727" s="650"/>
      <c r="L727" s="650"/>
      <c r="M727" s="650"/>
      <c r="N727" s="650"/>
      <c r="O727" s="651"/>
    </row>
    <row r="728">
      <c r="A728" s="1"/>
      <c r="E728" s="650"/>
      <c r="F728" s="650"/>
      <c r="G728" s="650"/>
      <c r="H728" s="650"/>
      <c r="I728" s="650"/>
      <c r="J728" s="650"/>
      <c r="K728" s="650"/>
      <c r="L728" s="650"/>
      <c r="M728" s="650"/>
      <c r="N728" s="650"/>
      <c r="O728" s="651"/>
    </row>
    <row r="729">
      <c r="A729" s="1"/>
      <c r="E729" s="650"/>
      <c r="F729" s="650"/>
      <c r="G729" s="650"/>
      <c r="H729" s="650"/>
      <c r="I729" s="650"/>
      <c r="J729" s="650"/>
      <c r="K729" s="650"/>
      <c r="L729" s="650"/>
      <c r="M729" s="650"/>
      <c r="N729" s="650"/>
      <c r="O729" s="651"/>
    </row>
    <row r="730">
      <c r="A730" s="1"/>
      <c r="E730" s="650"/>
      <c r="F730" s="650"/>
      <c r="G730" s="650"/>
      <c r="H730" s="650"/>
      <c r="I730" s="650"/>
      <c r="J730" s="650"/>
      <c r="K730" s="650"/>
      <c r="L730" s="650"/>
      <c r="M730" s="650"/>
      <c r="N730" s="650"/>
      <c r="O730" s="651"/>
    </row>
    <row r="731">
      <c r="A731" s="1"/>
      <c r="E731" s="650"/>
      <c r="F731" s="650"/>
      <c r="G731" s="650"/>
      <c r="H731" s="650"/>
      <c r="I731" s="650"/>
      <c r="J731" s="650"/>
      <c r="K731" s="650"/>
      <c r="L731" s="650"/>
      <c r="M731" s="650"/>
      <c r="N731" s="650"/>
      <c r="O731" s="651"/>
    </row>
    <row r="732">
      <c r="A732" s="1"/>
      <c r="E732" s="650"/>
      <c r="F732" s="650"/>
      <c r="G732" s="650"/>
      <c r="H732" s="650"/>
      <c r="I732" s="650"/>
      <c r="J732" s="650"/>
      <c r="K732" s="650"/>
      <c r="L732" s="650"/>
      <c r="M732" s="650"/>
      <c r="N732" s="650"/>
      <c r="O732" s="651"/>
    </row>
    <row r="733">
      <c r="A733" s="1"/>
      <c r="E733" s="650"/>
      <c r="F733" s="650"/>
      <c r="G733" s="650"/>
      <c r="H733" s="650"/>
      <c r="I733" s="650"/>
      <c r="J733" s="650"/>
      <c r="K733" s="650"/>
      <c r="L733" s="650"/>
      <c r="M733" s="650"/>
      <c r="N733" s="650"/>
      <c r="O733" s="651"/>
    </row>
    <row r="734">
      <c r="A734" s="1"/>
      <c r="E734" s="650"/>
      <c r="F734" s="650"/>
      <c r="G734" s="650"/>
      <c r="H734" s="650"/>
      <c r="I734" s="650"/>
      <c r="J734" s="650"/>
      <c r="K734" s="650"/>
      <c r="L734" s="650"/>
      <c r="M734" s="650"/>
      <c r="N734" s="650"/>
      <c r="O734" s="651"/>
    </row>
    <row r="735">
      <c r="A735" s="1"/>
      <c r="E735" s="650"/>
      <c r="F735" s="650"/>
      <c r="G735" s="650"/>
      <c r="H735" s="650"/>
      <c r="I735" s="650"/>
      <c r="J735" s="650"/>
      <c r="K735" s="650"/>
      <c r="L735" s="650"/>
      <c r="M735" s="650"/>
      <c r="N735" s="650"/>
      <c r="O735" s="651"/>
    </row>
    <row r="736">
      <c r="A736" s="1"/>
      <c r="E736" s="650"/>
      <c r="F736" s="650"/>
      <c r="G736" s="650"/>
      <c r="H736" s="650"/>
      <c r="I736" s="650"/>
      <c r="J736" s="650"/>
      <c r="K736" s="650"/>
      <c r="L736" s="650"/>
      <c r="M736" s="650"/>
      <c r="N736" s="650"/>
      <c r="O736" s="651"/>
    </row>
    <row r="737">
      <c r="A737" s="1"/>
      <c r="E737" s="650"/>
      <c r="F737" s="650"/>
      <c r="G737" s="650"/>
      <c r="H737" s="650"/>
      <c r="I737" s="650"/>
      <c r="J737" s="650"/>
      <c r="K737" s="650"/>
      <c r="L737" s="650"/>
      <c r="M737" s="650"/>
      <c r="N737" s="650"/>
      <c r="O737" s="651"/>
    </row>
    <row r="738">
      <c r="A738" s="1"/>
      <c r="E738" s="650"/>
      <c r="F738" s="650"/>
      <c r="G738" s="650"/>
      <c r="H738" s="650"/>
      <c r="I738" s="650"/>
      <c r="J738" s="650"/>
      <c r="K738" s="650"/>
      <c r="L738" s="650"/>
      <c r="M738" s="650"/>
      <c r="N738" s="650"/>
      <c r="O738" s="651"/>
    </row>
    <row r="739">
      <c r="A739" s="1"/>
      <c r="E739" s="650"/>
      <c r="F739" s="650"/>
      <c r="G739" s="650"/>
      <c r="H739" s="650"/>
      <c r="I739" s="650"/>
      <c r="J739" s="650"/>
      <c r="K739" s="650"/>
      <c r="L739" s="650"/>
      <c r="M739" s="650"/>
      <c r="N739" s="650"/>
      <c r="O739" s="651"/>
    </row>
    <row r="740">
      <c r="A740" s="1"/>
      <c r="E740" s="650"/>
      <c r="F740" s="650"/>
      <c r="G740" s="650"/>
      <c r="H740" s="650"/>
      <c r="I740" s="650"/>
      <c r="J740" s="650"/>
      <c r="K740" s="650"/>
      <c r="L740" s="650"/>
      <c r="M740" s="650"/>
      <c r="N740" s="650"/>
      <c r="O740" s="651"/>
    </row>
    <row r="741">
      <c r="A741" s="1"/>
      <c r="E741" s="650"/>
      <c r="F741" s="650"/>
      <c r="G741" s="650"/>
      <c r="H741" s="650"/>
      <c r="I741" s="650"/>
      <c r="J741" s="650"/>
      <c r="K741" s="650"/>
      <c r="L741" s="650"/>
      <c r="M741" s="650"/>
      <c r="N741" s="650"/>
      <c r="O741" s="651"/>
    </row>
    <row r="742">
      <c r="A742" s="1"/>
      <c r="E742" s="650"/>
      <c r="F742" s="650"/>
      <c r="G742" s="650"/>
      <c r="H742" s="650"/>
      <c r="I742" s="650"/>
      <c r="J742" s="650"/>
      <c r="K742" s="650"/>
      <c r="L742" s="650"/>
      <c r="M742" s="650"/>
      <c r="N742" s="650"/>
      <c r="O742" s="651"/>
    </row>
    <row r="743">
      <c r="A743" s="1"/>
      <c r="E743" s="650"/>
      <c r="F743" s="650"/>
      <c r="G743" s="650"/>
      <c r="H743" s="650"/>
      <c r="I743" s="650"/>
      <c r="J743" s="650"/>
      <c r="K743" s="650"/>
      <c r="L743" s="650"/>
      <c r="M743" s="650"/>
      <c r="N743" s="650"/>
      <c r="O743" s="651"/>
    </row>
    <row r="744">
      <c r="A744" s="1"/>
      <c r="E744" s="650"/>
      <c r="F744" s="650"/>
      <c r="G744" s="650"/>
      <c r="H744" s="650"/>
      <c r="I744" s="650"/>
      <c r="J744" s="650"/>
      <c r="K744" s="650"/>
      <c r="L744" s="650"/>
      <c r="M744" s="650"/>
      <c r="N744" s="650"/>
      <c r="O744" s="651"/>
    </row>
    <row r="745">
      <c r="A745" s="1"/>
      <c r="E745" s="650"/>
      <c r="F745" s="650"/>
      <c r="G745" s="650"/>
      <c r="H745" s="650"/>
      <c r="I745" s="650"/>
      <c r="J745" s="650"/>
      <c r="K745" s="650"/>
      <c r="L745" s="650"/>
      <c r="M745" s="650"/>
      <c r="N745" s="650"/>
      <c r="O745" s="651"/>
    </row>
    <row r="746">
      <c r="A746" s="1"/>
      <c r="E746" s="650"/>
      <c r="F746" s="650"/>
      <c r="G746" s="650"/>
      <c r="H746" s="650"/>
      <c r="I746" s="650"/>
      <c r="J746" s="650"/>
      <c r="K746" s="650"/>
      <c r="L746" s="650"/>
      <c r="M746" s="650"/>
      <c r="N746" s="650"/>
      <c r="O746" s="651"/>
    </row>
    <row r="747">
      <c r="A747" s="1"/>
      <c r="E747" s="650"/>
      <c r="F747" s="650"/>
      <c r="G747" s="650"/>
      <c r="H747" s="650"/>
      <c r="I747" s="650"/>
      <c r="J747" s="650"/>
      <c r="K747" s="650"/>
      <c r="L747" s="650"/>
      <c r="M747" s="650"/>
      <c r="N747" s="650"/>
      <c r="O747" s="651"/>
    </row>
    <row r="748">
      <c r="A748" s="1"/>
      <c r="E748" s="650"/>
      <c r="F748" s="650"/>
      <c r="G748" s="650"/>
      <c r="H748" s="650"/>
      <c r="I748" s="650"/>
      <c r="J748" s="650"/>
      <c r="K748" s="650"/>
      <c r="L748" s="650"/>
      <c r="M748" s="650"/>
      <c r="N748" s="650"/>
      <c r="O748" s="651"/>
    </row>
    <row r="749">
      <c r="A749" s="1"/>
      <c r="E749" s="650"/>
      <c r="F749" s="650"/>
      <c r="G749" s="650"/>
      <c r="H749" s="650"/>
      <c r="I749" s="650"/>
      <c r="J749" s="650"/>
      <c r="K749" s="650"/>
      <c r="L749" s="650"/>
      <c r="M749" s="650"/>
      <c r="N749" s="650"/>
      <c r="O749" s="651"/>
    </row>
    <row r="750">
      <c r="A750" s="1"/>
      <c r="E750" s="650"/>
      <c r="F750" s="650"/>
      <c r="G750" s="650"/>
      <c r="H750" s="650"/>
      <c r="I750" s="650"/>
      <c r="J750" s="650"/>
      <c r="K750" s="650"/>
      <c r="L750" s="650"/>
      <c r="M750" s="650"/>
      <c r="N750" s="650"/>
      <c r="O750" s="651"/>
    </row>
    <row r="751">
      <c r="A751" s="1"/>
      <c r="E751" s="650"/>
      <c r="F751" s="650"/>
      <c r="G751" s="650"/>
      <c r="H751" s="650"/>
      <c r="I751" s="650"/>
      <c r="J751" s="650"/>
      <c r="K751" s="650"/>
      <c r="L751" s="650"/>
      <c r="M751" s="650"/>
      <c r="N751" s="650"/>
      <c r="O751" s="651"/>
    </row>
    <row r="752">
      <c r="A752" s="1"/>
      <c r="E752" s="650"/>
      <c r="F752" s="650"/>
      <c r="G752" s="650"/>
      <c r="H752" s="650"/>
      <c r="I752" s="650"/>
      <c r="J752" s="650"/>
      <c r="K752" s="650"/>
      <c r="L752" s="650"/>
      <c r="M752" s="650"/>
      <c r="N752" s="650"/>
      <c r="O752" s="651"/>
    </row>
    <row r="753">
      <c r="A753" s="1"/>
      <c r="E753" s="650"/>
      <c r="F753" s="650"/>
      <c r="G753" s="650"/>
      <c r="H753" s="650"/>
      <c r="I753" s="650"/>
      <c r="J753" s="650"/>
      <c r="K753" s="650"/>
      <c r="L753" s="650"/>
      <c r="M753" s="650"/>
      <c r="N753" s="650"/>
      <c r="O753" s="651"/>
    </row>
    <row r="754">
      <c r="A754" s="1"/>
      <c r="E754" s="650"/>
      <c r="F754" s="650"/>
      <c r="G754" s="650"/>
      <c r="H754" s="650"/>
      <c r="I754" s="650"/>
      <c r="J754" s="650"/>
      <c r="K754" s="650"/>
      <c r="L754" s="650"/>
      <c r="M754" s="650"/>
      <c r="N754" s="650"/>
      <c r="O754" s="651"/>
    </row>
    <row r="755">
      <c r="A755" s="1"/>
      <c r="E755" s="650"/>
      <c r="F755" s="650"/>
      <c r="G755" s="650"/>
      <c r="H755" s="650"/>
      <c r="I755" s="650"/>
      <c r="J755" s="650"/>
      <c r="K755" s="650"/>
      <c r="L755" s="650"/>
      <c r="M755" s="650"/>
      <c r="N755" s="650"/>
      <c r="O755" s="651"/>
    </row>
    <row r="756">
      <c r="A756" s="1"/>
      <c r="E756" s="650"/>
      <c r="F756" s="650"/>
      <c r="G756" s="650"/>
      <c r="H756" s="650"/>
      <c r="I756" s="650"/>
      <c r="J756" s="650"/>
      <c r="K756" s="650"/>
      <c r="L756" s="650"/>
      <c r="M756" s="650"/>
      <c r="N756" s="650"/>
      <c r="O756" s="651"/>
    </row>
    <row r="757">
      <c r="A757" s="1"/>
      <c r="E757" s="650"/>
      <c r="F757" s="650"/>
      <c r="G757" s="650"/>
      <c r="H757" s="650"/>
      <c r="I757" s="650"/>
      <c r="J757" s="650"/>
      <c r="K757" s="650"/>
      <c r="L757" s="650"/>
      <c r="M757" s="650"/>
      <c r="N757" s="650"/>
      <c r="O757" s="651"/>
    </row>
    <row r="758">
      <c r="A758" s="1"/>
      <c r="E758" s="650"/>
      <c r="F758" s="650"/>
      <c r="G758" s="650"/>
      <c r="H758" s="650"/>
      <c r="I758" s="650"/>
      <c r="J758" s="650"/>
      <c r="K758" s="650"/>
      <c r="L758" s="650"/>
      <c r="M758" s="650"/>
      <c r="N758" s="650"/>
      <c r="O758" s="651"/>
    </row>
    <row r="759">
      <c r="A759" s="1"/>
      <c r="E759" s="650"/>
      <c r="F759" s="650"/>
      <c r="G759" s="650"/>
      <c r="H759" s="650"/>
      <c r="I759" s="650"/>
      <c r="J759" s="650"/>
      <c r="K759" s="650"/>
      <c r="L759" s="650"/>
      <c r="M759" s="650"/>
      <c r="N759" s="650"/>
      <c r="O759" s="651"/>
    </row>
    <row r="760">
      <c r="A760" s="1"/>
      <c r="E760" s="650"/>
      <c r="F760" s="650"/>
      <c r="G760" s="650"/>
      <c r="H760" s="650"/>
      <c r="I760" s="650"/>
      <c r="J760" s="650"/>
      <c r="K760" s="650"/>
      <c r="L760" s="650"/>
      <c r="M760" s="650"/>
      <c r="N760" s="650"/>
      <c r="O760" s="651"/>
    </row>
    <row r="761">
      <c r="A761" s="1"/>
      <c r="E761" s="650"/>
      <c r="F761" s="650"/>
      <c r="G761" s="650"/>
      <c r="H761" s="650"/>
      <c r="I761" s="650"/>
      <c r="J761" s="650"/>
      <c r="K761" s="650"/>
      <c r="L761" s="650"/>
      <c r="M761" s="650"/>
      <c r="N761" s="650"/>
      <c r="O761" s="651"/>
    </row>
    <row r="762">
      <c r="A762" s="1"/>
      <c r="E762" s="650"/>
      <c r="F762" s="650"/>
      <c r="G762" s="650"/>
      <c r="H762" s="650"/>
      <c r="I762" s="650"/>
      <c r="J762" s="650"/>
      <c r="K762" s="650"/>
      <c r="L762" s="650"/>
      <c r="M762" s="650"/>
      <c r="N762" s="650"/>
      <c r="O762" s="651"/>
    </row>
    <row r="763">
      <c r="A763" s="1"/>
      <c r="E763" s="650"/>
      <c r="F763" s="650"/>
      <c r="G763" s="650"/>
      <c r="H763" s="650"/>
      <c r="I763" s="650"/>
      <c r="J763" s="650"/>
      <c r="K763" s="650"/>
      <c r="L763" s="650"/>
      <c r="M763" s="650"/>
      <c r="N763" s="650"/>
      <c r="O763" s="651"/>
    </row>
    <row r="764">
      <c r="A764" s="1"/>
      <c r="E764" s="650"/>
      <c r="F764" s="650"/>
      <c r="G764" s="650"/>
      <c r="H764" s="650"/>
      <c r="I764" s="650"/>
      <c r="J764" s="650"/>
      <c r="K764" s="650"/>
      <c r="L764" s="650"/>
      <c r="M764" s="650"/>
      <c r="N764" s="650"/>
      <c r="O764" s="651"/>
    </row>
    <row r="765">
      <c r="A765" s="1"/>
      <c r="E765" s="650"/>
      <c r="F765" s="650"/>
      <c r="G765" s="650"/>
      <c r="H765" s="650"/>
      <c r="I765" s="650"/>
      <c r="J765" s="650"/>
      <c r="K765" s="650"/>
      <c r="L765" s="650"/>
      <c r="M765" s="650"/>
      <c r="N765" s="650"/>
      <c r="O765" s="651"/>
    </row>
    <row r="766">
      <c r="A766" s="1"/>
      <c r="E766" s="650"/>
      <c r="F766" s="650"/>
      <c r="G766" s="650"/>
      <c r="H766" s="650"/>
      <c r="I766" s="650"/>
      <c r="J766" s="650"/>
      <c r="K766" s="650"/>
      <c r="L766" s="650"/>
      <c r="M766" s="650"/>
      <c r="N766" s="650"/>
      <c r="O766" s="651"/>
    </row>
    <row r="767">
      <c r="A767" s="1"/>
      <c r="E767" s="650"/>
      <c r="F767" s="650"/>
      <c r="G767" s="650"/>
      <c r="H767" s="650"/>
      <c r="I767" s="650"/>
      <c r="J767" s="650"/>
      <c r="K767" s="650"/>
      <c r="L767" s="650"/>
      <c r="M767" s="650"/>
      <c r="N767" s="650"/>
      <c r="O767" s="651"/>
    </row>
    <row r="768">
      <c r="A768" s="1"/>
      <c r="E768" s="650"/>
      <c r="F768" s="650"/>
      <c r="G768" s="650"/>
      <c r="H768" s="650"/>
      <c r="I768" s="650"/>
      <c r="J768" s="650"/>
      <c r="K768" s="650"/>
      <c r="L768" s="650"/>
      <c r="M768" s="650"/>
      <c r="N768" s="650"/>
      <c r="O768" s="651"/>
    </row>
    <row r="769">
      <c r="A769" s="1"/>
      <c r="E769" s="650"/>
      <c r="F769" s="650"/>
      <c r="G769" s="650"/>
      <c r="H769" s="650"/>
      <c r="I769" s="650"/>
      <c r="J769" s="650"/>
      <c r="K769" s="650"/>
      <c r="L769" s="650"/>
      <c r="M769" s="650"/>
      <c r="N769" s="650"/>
      <c r="O769" s="651"/>
    </row>
    <row r="770">
      <c r="A770" s="1"/>
      <c r="E770" s="650"/>
      <c r="F770" s="650"/>
      <c r="G770" s="650"/>
      <c r="H770" s="650"/>
      <c r="I770" s="650"/>
      <c r="J770" s="650"/>
      <c r="K770" s="650"/>
      <c r="L770" s="650"/>
      <c r="M770" s="650"/>
      <c r="N770" s="650"/>
      <c r="O770" s="651"/>
    </row>
    <row r="771">
      <c r="A771" s="1"/>
      <c r="E771" s="650"/>
      <c r="F771" s="650"/>
      <c r="G771" s="650"/>
      <c r="H771" s="650"/>
      <c r="I771" s="650"/>
      <c r="J771" s="650"/>
      <c r="K771" s="650"/>
      <c r="L771" s="650"/>
      <c r="M771" s="650"/>
      <c r="N771" s="650"/>
      <c r="O771" s="651"/>
    </row>
    <row r="772">
      <c r="A772" s="1"/>
      <c r="E772" s="650"/>
      <c r="F772" s="650"/>
      <c r="G772" s="650"/>
      <c r="H772" s="650"/>
      <c r="I772" s="650"/>
      <c r="J772" s="650"/>
      <c r="K772" s="650"/>
      <c r="L772" s="650"/>
      <c r="M772" s="650"/>
      <c r="N772" s="650"/>
      <c r="O772" s="651"/>
    </row>
    <row r="773">
      <c r="A773" s="1"/>
      <c r="E773" s="650"/>
      <c r="F773" s="650"/>
      <c r="G773" s="650"/>
      <c r="H773" s="650"/>
      <c r="I773" s="650"/>
      <c r="J773" s="650"/>
      <c r="K773" s="650"/>
      <c r="L773" s="650"/>
      <c r="M773" s="650"/>
      <c r="N773" s="650"/>
      <c r="O773" s="651"/>
    </row>
    <row r="774">
      <c r="A774" s="1"/>
      <c r="E774" s="650"/>
      <c r="F774" s="650"/>
      <c r="G774" s="650"/>
      <c r="H774" s="650"/>
      <c r="I774" s="650"/>
      <c r="J774" s="650"/>
      <c r="K774" s="650"/>
      <c r="L774" s="650"/>
      <c r="M774" s="650"/>
      <c r="N774" s="650"/>
      <c r="O774" s="651"/>
    </row>
    <row r="775">
      <c r="A775" s="1"/>
      <c r="E775" s="650"/>
      <c r="F775" s="650"/>
      <c r="G775" s="650"/>
      <c r="H775" s="650"/>
      <c r="I775" s="650"/>
      <c r="J775" s="650"/>
      <c r="K775" s="650"/>
      <c r="L775" s="650"/>
      <c r="M775" s="650"/>
      <c r="N775" s="650"/>
      <c r="O775" s="651"/>
    </row>
    <row r="776">
      <c r="A776" s="1"/>
      <c r="E776" s="650"/>
      <c r="F776" s="650"/>
      <c r="G776" s="650"/>
      <c r="H776" s="650"/>
      <c r="I776" s="650"/>
      <c r="J776" s="650"/>
      <c r="K776" s="650"/>
      <c r="L776" s="650"/>
      <c r="M776" s="650"/>
      <c r="N776" s="650"/>
      <c r="O776" s="651"/>
    </row>
    <row r="777">
      <c r="A777" s="1"/>
      <c r="E777" s="650"/>
      <c r="F777" s="650"/>
      <c r="G777" s="650"/>
      <c r="H777" s="650"/>
      <c r="I777" s="650"/>
      <c r="J777" s="650"/>
      <c r="K777" s="650"/>
      <c r="L777" s="650"/>
      <c r="M777" s="650"/>
      <c r="N777" s="650"/>
      <c r="O777" s="651"/>
    </row>
    <row r="778">
      <c r="A778" s="1"/>
      <c r="E778" s="650"/>
      <c r="F778" s="650"/>
      <c r="G778" s="650"/>
      <c r="H778" s="650"/>
      <c r="I778" s="650"/>
      <c r="J778" s="650"/>
      <c r="K778" s="650"/>
      <c r="L778" s="650"/>
      <c r="M778" s="650"/>
      <c r="N778" s="650"/>
      <c r="O778" s="651"/>
    </row>
    <row r="779">
      <c r="A779" s="1"/>
      <c r="E779" s="650"/>
      <c r="F779" s="650"/>
      <c r="G779" s="650"/>
      <c r="H779" s="650"/>
      <c r="I779" s="650"/>
      <c r="J779" s="650"/>
      <c r="K779" s="650"/>
      <c r="L779" s="650"/>
      <c r="M779" s="650"/>
      <c r="N779" s="650"/>
      <c r="O779" s="651"/>
    </row>
    <row r="780">
      <c r="A780" s="1"/>
      <c r="E780" s="650"/>
      <c r="F780" s="650"/>
      <c r="G780" s="650"/>
      <c r="H780" s="650"/>
      <c r="I780" s="650"/>
      <c r="J780" s="650"/>
      <c r="K780" s="650"/>
      <c r="L780" s="650"/>
      <c r="M780" s="650"/>
      <c r="N780" s="650"/>
      <c r="O780" s="651"/>
    </row>
    <row r="781">
      <c r="A781" s="1"/>
      <c r="E781" s="650"/>
      <c r="F781" s="650"/>
      <c r="G781" s="650"/>
      <c r="H781" s="650"/>
      <c r="I781" s="650"/>
      <c r="J781" s="650"/>
      <c r="K781" s="650"/>
      <c r="L781" s="650"/>
      <c r="M781" s="650"/>
      <c r="N781" s="650"/>
      <c r="O781" s="651"/>
    </row>
    <row r="782">
      <c r="A782" s="1"/>
      <c r="E782" s="650"/>
      <c r="F782" s="650"/>
      <c r="G782" s="650"/>
      <c r="H782" s="650"/>
      <c r="I782" s="650"/>
      <c r="J782" s="650"/>
      <c r="K782" s="650"/>
      <c r="L782" s="650"/>
      <c r="M782" s="650"/>
      <c r="N782" s="650"/>
      <c r="O782" s="651"/>
    </row>
    <row r="783">
      <c r="A783" s="1"/>
      <c r="E783" s="650"/>
      <c r="F783" s="650"/>
      <c r="G783" s="650"/>
      <c r="H783" s="650"/>
      <c r="I783" s="650"/>
      <c r="J783" s="650"/>
      <c r="K783" s="650"/>
      <c r="L783" s="650"/>
      <c r="M783" s="650"/>
      <c r="N783" s="650"/>
      <c r="O783" s="651"/>
    </row>
    <row r="784">
      <c r="A784" s="1"/>
      <c r="E784" s="650"/>
      <c r="F784" s="650"/>
      <c r="G784" s="650"/>
      <c r="H784" s="650"/>
      <c r="I784" s="650"/>
      <c r="J784" s="650"/>
      <c r="K784" s="650"/>
      <c r="L784" s="650"/>
      <c r="M784" s="650"/>
      <c r="N784" s="650"/>
      <c r="O784" s="651"/>
    </row>
    <row r="785">
      <c r="A785" s="1"/>
      <c r="E785" s="650"/>
      <c r="F785" s="650"/>
      <c r="G785" s="650"/>
      <c r="H785" s="650"/>
      <c r="I785" s="650"/>
      <c r="J785" s="650"/>
      <c r="K785" s="650"/>
      <c r="L785" s="650"/>
      <c r="M785" s="650"/>
      <c r="N785" s="650"/>
      <c r="O785" s="651"/>
    </row>
    <row r="786">
      <c r="A786" s="1"/>
      <c r="E786" s="650"/>
      <c r="F786" s="650"/>
      <c r="G786" s="650"/>
      <c r="H786" s="650"/>
      <c r="I786" s="650"/>
      <c r="J786" s="650"/>
      <c r="K786" s="650"/>
      <c r="L786" s="650"/>
      <c r="M786" s="650"/>
      <c r="N786" s="650"/>
      <c r="O786" s="651"/>
    </row>
    <row r="787">
      <c r="A787" s="1"/>
      <c r="E787" s="650"/>
      <c r="F787" s="650"/>
      <c r="G787" s="650"/>
      <c r="H787" s="650"/>
      <c r="I787" s="650"/>
      <c r="J787" s="650"/>
      <c r="K787" s="650"/>
      <c r="L787" s="650"/>
      <c r="M787" s="650"/>
      <c r="N787" s="650"/>
      <c r="O787" s="651"/>
    </row>
    <row r="788">
      <c r="A788" s="1"/>
      <c r="E788" s="650"/>
      <c r="F788" s="650"/>
      <c r="G788" s="650"/>
      <c r="H788" s="650"/>
      <c r="I788" s="650"/>
      <c r="J788" s="650"/>
      <c r="K788" s="650"/>
      <c r="L788" s="650"/>
      <c r="M788" s="650"/>
      <c r="N788" s="650"/>
      <c r="O788" s="651"/>
    </row>
    <row r="789">
      <c r="A789" s="1"/>
      <c r="E789" s="650"/>
      <c r="F789" s="650"/>
      <c r="G789" s="650"/>
      <c r="H789" s="650"/>
      <c r="I789" s="650"/>
      <c r="J789" s="650"/>
      <c r="K789" s="650"/>
      <c r="L789" s="650"/>
      <c r="M789" s="650"/>
      <c r="N789" s="650"/>
      <c r="O789" s="651"/>
    </row>
    <row r="790">
      <c r="A790" s="1"/>
      <c r="E790" s="650"/>
      <c r="F790" s="650"/>
      <c r="G790" s="650"/>
      <c r="H790" s="650"/>
      <c r="I790" s="650"/>
      <c r="J790" s="650"/>
      <c r="K790" s="650"/>
      <c r="L790" s="650"/>
      <c r="M790" s="650"/>
      <c r="N790" s="650"/>
      <c r="O790" s="651"/>
    </row>
    <row r="791">
      <c r="A791" s="1"/>
      <c r="E791" s="650"/>
      <c r="F791" s="650"/>
      <c r="G791" s="650"/>
      <c r="H791" s="650"/>
      <c r="I791" s="650"/>
      <c r="J791" s="650"/>
      <c r="K791" s="650"/>
      <c r="L791" s="650"/>
      <c r="M791" s="650"/>
      <c r="N791" s="650"/>
      <c r="O791" s="651"/>
    </row>
    <row r="792">
      <c r="A792" s="1"/>
      <c r="E792" s="650"/>
      <c r="F792" s="650"/>
      <c r="G792" s="650"/>
      <c r="H792" s="650"/>
      <c r="I792" s="650"/>
      <c r="J792" s="650"/>
      <c r="K792" s="650"/>
      <c r="L792" s="650"/>
      <c r="M792" s="650"/>
      <c r="N792" s="650"/>
      <c r="O792" s="651"/>
    </row>
    <row r="793">
      <c r="A793" s="1"/>
      <c r="E793" s="650"/>
      <c r="F793" s="650"/>
      <c r="G793" s="650"/>
      <c r="H793" s="650"/>
      <c r="I793" s="650"/>
      <c r="J793" s="650"/>
      <c r="K793" s="650"/>
      <c r="L793" s="650"/>
      <c r="M793" s="650"/>
      <c r="N793" s="650"/>
      <c r="O793" s="651"/>
    </row>
    <row r="794">
      <c r="A794" s="1"/>
      <c r="E794" s="650"/>
      <c r="F794" s="650"/>
      <c r="G794" s="650"/>
      <c r="H794" s="650"/>
      <c r="I794" s="650"/>
      <c r="J794" s="650"/>
      <c r="K794" s="650"/>
      <c r="L794" s="650"/>
      <c r="M794" s="650"/>
      <c r="N794" s="650"/>
      <c r="O794" s="651"/>
    </row>
    <row r="795">
      <c r="A795" s="1"/>
      <c r="E795" s="650"/>
      <c r="F795" s="650"/>
      <c r="G795" s="650"/>
      <c r="H795" s="650"/>
      <c r="I795" s="650"/>
      <c r="J795" s="650"/>
      <c r="K795" s="650"/>
      <c r="L795" s="650"/>
      <c r="M795" s="650"/>
      <c r="N795" s="650"/>
      <c r="O795" s="651"/>
    </row>
    <row r="796">
      <c r="A796" s="1"/>
      <c r="E796" s="650"/>
      <c r="F796" s="650"/>
      <c r="G796" s="650"/>
      <c r="H796" s="650"/>
      <c r="I796" s="650"/>
      <c r="J796" s="650"/>
      <c r="K796" s="650"/>
      <c r="L796" s="650"/>
      <c r="M796" s="650"/>
      <c r="N796" s="650"/>
      <c r="O796" s="651"/>
    </row>
    <row r="797">
      <c r="A797" s="1"/>
      <c r="E797" s="650"/>
      <c r="F797" s="650"/>
      <c r="G797" s="650"/>
      <c r="H797" s="650"/>
      <c r="I797" s="650"/>
      <c r="J797" s="650"/>
      <c r="K797" s="650"/>
      <c r="L797" s="650"/>
      <c r="M797" s="650"/>
      <c r="N797" s="650"/>
      <c r="O797" s="651"/>
    </row>
    <row r="798">
      <c r="A798" s="1"/>
      <c r="E798" s="650"/>
      <c r="F798" s="650"/>
      <c r="G798" s="650"/>
      <c r="H798" s="650"/>
      <c r="I798" s="650"/>
      <c r="J798" s="650"/>
      <c r="K798" s="650"/>
      <c r="L798" s="650"/>
      <c r="M798" s="650"/>
      <c r="N798" s="650"/>
      <c r="O798" s="651"/>
    </row>
    <row r="799">
      <c r="A799" s="1"/>
      <c r="E799" s="650"/>
      <c r="F799" s="650"/>
      <c r="G799" s="650"/>
      <c r="H799" s="650"/>
      <c r="I799" s="650"/>
      <c r="J799" s="650"/>
      <c r="K799" s="650"/>
      <c r="L799" s="650"/>
      <c r="M799" s="650"/>
      <c r="N799" s="650"/>
      <c r="O799" s="651"/>
    </row>
    <row r="800">
      <c r="A800" s="1"/>
      <c r="E800" s="650"/>
      <c r="F800" s="650"/>
      <c r="G800" s="650"/>
      <c r="H800" s="650"/>
      <c r="I800" s="650"/>
      <c r="J800" s="650"/>
      <c r="K800" s="650"/>
      <c r="L800" s="650"/>
      <c r="M800" s="650"/>
      <c r="N800" s="650"/>
      <c r="O800" s="651"/>
    </row>
    <row r="801">
      <c r="A801" s="1"/>
      <c r="E801" s="650"/>
      <c r="F801" s="650"/>
      <c r="G801" s="650"/>
      <c r="H801" s="650"/>
      <c r="I801" s="650"/>
      <c r="J801" s="650"/>
      <c r="K801" s="650"/>
      <c r="L801" s="650"/>
      <c r="M801" s="650"/>
      <c r="N801" s="650"/>
      <c r="O801" s="651"/>
    </row>
    <row r="802">
      <c r="A802" s="1"/>
      <c r="E802" s="650"/>
      <c r="F802" s="650"/>
      <c r="G802" s="650"/>
      <c r="H802" s="650"/>
      <c r="I802" s="650"/>
      <c r="J802" s="650"/>
      <c r="K802" s="650"/>
      <c r="L802" s="650"/>
      <c r="M802" s="650"/>
      <c r="N802" s="650"/>
      <c r="O802" s="651"/>
    </row>
    <row r="803">
      <c r="A803" s="1"/>
      <c r="E803" s="650"/>
      <c r="F803" s="650"/>
      <c r="G803" s="650"/>
      <c r="H803" s="650"/>
      <c r="I803" s="650"/>
      <c r="J803" s="650"/>
      <c r="K803" s="650"/>
      <c r="L803" s="650"/>
      <c r="M803" s="650"/>
      <c r="N803" s="650"/>
      <c r="O803" s="651"/>
    </row>
    <row r="804">
      <c r="A804" s="1"/>
      <c r="E804" s="650"/>
      <c r="F804" s="650"/>
      <c r="G804" s="650"/>
      <c r="H804" s="650"/>
      <c r="I804" s="650"/>
      <c r="J804" s="650"/>
      <c r="K804" s="650"/>
      <c r="L804" s="650"/>
      <c r="M804" s="650"/>
      <c r="N804" s="650"/>
      <c r="O804" s="651"/>
    </row>
    <row r="805">
      <c r="A805" s="1"/>
      <c r="E805" s="650"/>
      <c r="F805" s="650"/>
      <c r="G805" s="650"/>
      <c r="H805" s="650"/>
      <c r="I805" s="650"/>
      <c r="J805" s="650"/>
      <c r="K805" s="650"/>
      <c r="L805" s="650"/>
      <c r="M805" s="650"/>
      <c r="N805" s="650"/>
      <c r="O805" s="651"/>
    </row>
    <row r="806">
      <c r="A806" s="1"/>
      <c r="E806" s="650"/>
      <c r="F806" s="650"/>
      <c r="G806" s="650"/>
      <c r="H806" s="650"/>
      <c r="I806" s="650"/>
      <c r="J806" s="650"/>
      <c r="K806" s="650"/>
      <c r="L806" s="650"/>
      <c r="M806" s="650"/>
      <c r="N806" s="650"/>
      <c r="O806" s="651"/>
    </row>
    <row r="807">
      <c r="A807" s="1"/>
      <c r="E807" s="650"/>
      <c r="F807" s="650"/>
      <c r="G807" s="650"/>
      <c r="H807" s="650"/>
      <c r="I807" s="650"/>
      <c r="J807" s="650"/>
      <c r="K807" s="650"/>
      <c r="L807" s="650"/>
      <c r="M807" s="650"/>
      <c r="N807" s="650"/>
      <c r="O807" s="651"/>
    </row>
    <row r="808">
      <c r="A808" s="1"/>
      <c r="E808" s="650"/>
      <c r="F808" s="650"/>
      <c r="G808" s="650"/>
      <c r="H808" s="650"/>
      <c r="I808" s="650"/>
      <c r="J808" s="650"/>
      <c r="K808" s="650"/>
      <c r="L808" s="650"/>
      <c r="M808" s="650"/>
      <c r="N808" s="650"/>
      <c r="O808" s="651"/>
    </row>
    <row r="809">
      <c r="A809" s="1"/>
      <c r="E809" s="650"/>
      <c r="F809" s="650"/>
      <c r="G809" s="650"/>
      <c r="H809" s="650"/>
      <c r="I809" s="650"/>
      <c r="J809" s="650"/>
      <c r="K809" s="650"/>
      <c r="L809" s="650"/>
      <c r="M809" s="650"/>
      <c r="N809" s="650"/>
      <c r="O809" s="651"/>
    </row>
    <row r="810">
      <c r="A810" s="1"/>
      <c r="E810" s="650"/>
      <c r="F810" s="650"/>
      <c r="G810" s="650"/>
      <c r="H810" s="650"/>
      <c r="I810" s="650"/>
      <c r="J810" s="650"/>
      <c r="K810" s="650"/>
      <c r="L810" s="650"/>
      <c r="M810" s="650"/>
      <c r="N810" s="650"/>
      <c r="O810" s="651"/>
    </row>
    <row r="811">
      <c r="A811" s="1"/>
      <c r="E811" s="650"/>
      <c r="F811" s="650"/>
      <c r="G811" s="650"/>
      <c r="H811" s="650"/>
      <c r="I811" s="650"/>
      <c r="J811" s="650"/>
      <c r="K811" s="650"/>
      <c r="L811" s="650"/>
      <c r="M811" s="650"/>
      <c r="N811" s="650"/>
      <c r="O811" s="651"/>
    </row>
    <row r="812">
      <c r="A812" s="1"/>
      <c r="E812" s="650"/>
      <c r="F812" s="650"/>
      <c r="G812" s="650"/>
      <c r="H812" s="650"/>
      <c r="I812" s="650"/>
      <c r="J812" s="650"/>
      <c r="K812" s="650"/>
      <c r="L812" s="650"/>
      <c r="M812" s="650"/>
      <c r="N812" s="650"/>
      <c r="O812" s="651"/>
    </row>
    <row r="813">
      <c r="A813" s="1"/>
      <c r="E813" s="650"/>
      <c r="F813" s="650"/>
      <c r="G813" s="650"/>
      <c r="H813" s="650"/>
      <c r="I813" s="650"/>
      <c r="J813" s="650"/>
      <c r="K813" s="650"/>
      <c r="L813" s="650"/>
      <c r="M813" s="650"/>
      <c r="N813" s="650"/>
      <c r="O813" s="651"/>
    </row>
    <row r="814">
      <c r="A814" s="1"/>
      <c r="E814" s="650"/>
      <c r="F814" s="650"/>
      <c r="G814" s="650"/>
      <c r="H814" s="650"/>
      <c r="I814" s="650"/>
      <c r="J814" s="650"/>
      <c r="K814" s="650"/>
      <c r="L814" s="650"/>
      <c r="M814" s="650"/>
      <c r="N814" s="650"/>
      <c r="O814" s="651"/>
    </row>
    <row r="815">
      <c r="A815" s="1"/>
      <c r="E815" s="650"/>
      <c r="F815" s="650"/>
      <c r="G815" s="650"/>
      <c r="H815" s="650"/>
      <c r="I815" s="650"/>
      <c r="J815" s="650"/>
      <c r="K815" s="650"/>
      <c r="L815" s="650"/>
      <c r="M815" s="650"/>
      <c r="N815" s="650"/>
      <c r="O815" s="651"/>
    </row>
    <row r="816">
      <c r="A816" s="1"/>
      <c r="E816" s="650"/>
      <c r="F816" s="650"/>
      <c r="G816" s="650"/>
      <c r="H816" s="650"/>
      <c r="I816" s="650"/>
      <c r="J816" s="650"/>
      <c r="K816" s="650"/>
      <c r="L816" s="650"/>
      <c r="M816" s="650"/>
      <c r="N816" s="650"/>
      <c r="O816" s="651"/>
    </row>
    <row r="817">
      <c r="A817" s="1"/>
      <c r="E817" s="650"/>
      <c r="F817" s="650"/>
      <c r="G817" s="650"/>
      <c r="H817" s="650"/>
      <c r="I817" s="650"/>
      <c r="J817" s="650"/>
      <c r="K817" s="650"/>
      <c r="L817" s="650"/>
      <c r="M817" s="650"/>
      <c r="N817" s="650"/>
      <c r="O817" s="651"/>
    </row>
    <row r="818">
      <c r="A818" s="1"/>
      <c r="E818" s="650"/>
      <c r="F818" s="650"/>
      <c r="G818" s="650"/>
      <c r="H818" s="650"/>
      <c r="I818" s="650"/>
      <c r="J818" s="650"/>
      <c r="K818" s="650"/>
      <c r="L818" s="650"/>
      <c r="M818" s="650"/>
      <c r="N818" s="650"/>
      <c r="O818" s="651"/>
    </row>
    <row r="819">
      <c r="A819" s="1"/>
      <c r="E819" s="650"/>
      <c r="F819" s="650"/>
      <c r="G819" s="650"/>
      <c r="H819" s="650"/>
      <c r="I819" s="650"/>
      <c r="J819" s="650"/>
      <c r="K819" s="650"/>
      <c r="L819" s="650"/>
      <c r="M819" s="650"/>
      <c r="N819" s="650"/>
      <c r="O819" s="651"/>
    </row>
    <row r="820">
      <c r="A820" s="1"/>
      <c r="E820" s="650"/>
      <c r="F820" s="650"/>
      <c r="G820" s="650"/>
      <c r="H820" s="650"/>
      <c r="I820" s="650"/>
      <c r="J820" s="650"/>
      <c r="K820" s="650"/>
      <c r="L820" s="650"/>
      <c r="M820" s="650"/>
      <c r="N820" s="650"/>
      <c r="O820" s="651"/>
    </row>
    <row r="821">
      <c r="A821" s="1"/>
      <c r="E821" s="650"/>
      <c r="F821" s="650"/>
      <c r="G821" s="650"/>
      <c r="H821" s="650"/>
      <c r="I821" s="650"/>
      <c r="J821" s="650"/>
      <c r="K821" s="650"/>
      <c r="L821" s="650"/>
      <c r="M821" s="650"/>
      <c r="N821" s="650"/>
      <c r="O821" s="651"/>
    </row>
    <row r="822">
      <c r="A822" s="1"/>
      <c r="E822" s="650"/>
      <c r="F822" s="650"/>
      <c r="G822" s="650"/>
      <c r="H822" s="650"/>
      <c r="I822" s="650"/>
      <c r="J822" s="650"/>
      <c r="K822" s="650"/>
      <c r="L822" s="650"/>
      <c r="M822" s="650"/>
      <c r="N822" s="650"/>
      <c r="O822" s="651"/>
    </row>
    <row r="823">
      <c r="A823" s="1"/>
      <c r="E823" s="650"/>
      <c r="F823" s="650"/>
      <c r="G823" s="650"/>
      <c r="H823" s="650"/>
      <c r="I823" s="650"/>
      <c r="J823" s="650"/>
      <c r="K823" s="650"/>
      <c r="L823" s="650"/>
      <c r="M823" s="650"/>
      <c r="N823" s="650"/>
      <c r="O823" s="651"/>
    </row>
    <row r="824">
      <c r="A824" s="1"/>
      <c r="E824" s="650"/>
      <c r="F824" s="650"/>
      <c r="G824" s="650"/>
      <c r="H824" s="650"/>
      <c r="I824" s="650"/>
      <c r="J824" s="650"/>
      <c r="K824" s="650"/>
      <c r="L824" s="650"/>
      <c r="M824" s="650"/>
      <c r="N824" s="650"/>
      <c r="O824" s="651"/>
    </row>
    <row r="825">
      <c r="A825" s="1"/>
      <c r="E825" s="650"/>
      <c r="F825" s="650"/>
      <c r="G825" s="650"/>
      <c r="H825" s="650"/>
      <c r="I825" s="650"/>
      <c r="J825" s="650"/>
      <c r="K825" s="650"/>
      <c r="L825" s="650"/>
      <c r="M825" s="650"/>
      <c r="N825" s="650"/>
      <c r="O825" s="651"/>
    </row>
    <row r="826">
      <c r="A826" s="1"/>
      <c r="E826" s="650"/>
      <c r="F826" s="650"/>
      <c r="G826" s="650"/>
      <c r="H826" s="650"/>
      <c r="I826" s="650"/>
      <c r="J826" s="650"/>
      <c r="K826" s="650"/>
      <c r="L826" s="650"/>
      <c r="M826" s="650"/>
      <c r="N826" s="650"/>
      <c r="O826" s="651"/>
    </row>
    <row r="827">
      <c r="A827" s="1"/>
      <c r="E827" s="650"/>
      <c r="F827" s="650"/>
      <c r="G827" s="650"/>
      <c r="H827" s="650"/>
      <c r="I827" s="650"/>
      <c r="J827" s="650"/>
      <c r="K827" s="650"/>
      <c r="L827" s="650"/>
      <c r="M827" s="650"/>
      <c r="N827" s="650"/>
      <c r="O827" s="651"/>
    </row>
    <row r="828">
      <c r="A828" s="1"/>
      <c r="E828" s="650"/>
      <c r="F828" s="650"/>
      <c r="G828" s="650"/>
      <c r="H828" s="650"/>
      <c r="I828" s="650"/>
      <c r="J828" s="650"/>
      <c r="K828" s="650"/>
      <c r="L828" s="650"/>
      <c r="M828" s="650"/>
      <c r="N828" s="650"/>
      <c r="O828" s="651"/>
    </row>
    <row r="829">
      <c r="A829" s="1"/>
      <c r="E829" s="650"/>
      <c r="F829" s="650"/>
      <c r="G829" s="650"/>
      <c r="H829" s="650"/>
      <c r="I829" s="650"/>
      <c r="J829" s="650"/>
      <c r="K829" s="650"/>
      <c r="L829" s="650"/>
      <c r="M829" s="650"/>
      <c r="N829" s="650"/>
      <c r="O829" s="651"/>
    </row>
    <row r="830">
      <c r="A830" s="1"/>
      <c r="E830" s="650"/>
      <c r="F830" s="650"/>
      <c r="G830" s="650"/>
      <c r="H830" s="650"/>
      <c r="I830" s="650"/>
      <c r="J830" s="650"/>
      <c r="K830" s="650"/>
      <c r="L830" s="650"/>
      <c r="M830" s="650"/>
      <c r="N830" s="650"/>
      <c r="O830" s="651"/>
    </row>
    <row r="831">
      <c r="A831" s="1"/>
      <c r="E831" s="650"/>
      <c r="F831" s="650"/>
      <c r="G831" s="650"/>
      <c r="H831" s="650"/>
      <c r="I831" s="650"/>
      <c r="J831" s="650"/>
      <c r="K831" s="650"/>
      <c r="L831" s="650"/>
      <c r="M831" s="650"/>
      <c r="N831" s="650"/>
      <c r="O831" s="651"/>
    </row>
    <row r="832">
      <c r="A832" s="1"/>
      <c r="E832" s="650"/>
      <c r="F832" s="650"/>
      <c r="G832" s="650"/>
      <c r="H832" s="650"/>
      <c r="I832" s="650"/>
      <c r="J832" s="650"/>
      <c r="K832" s="650"/>
      <c r="L832" s="650"/>
      <c r="M832" s="650"/>
      <c r="N832" s="650"/>
      <c r="O832" s="651"/>
    </row>
    <row r="833">
      <c r="A833" s="1"/>
      <c r="E833" s="650"/>
      <c r="F833" s="650"/>
      <c r="G833" s="650"/>
      <c r="H833" s="650"/>
      <c r="I833" s="650"/>
      <c r="J833" s="650"/>
      <c r="K833" s="650"/>
      <c r="L833" s="650"/>
      <c r="M833" s="650"/>
      <c r="N833" s="650"/>
      <c r="O833" s="651"/>
    </row>
    <row r="834">
      <c r="A834" s="1"/>
      <c r="E834" s="650"/>
      <c r="F834" s="650"/>
      <c r="G834" s="650"/>
      <c r="H834" s="650"/>
      <c r="I834" s="650"/>
      <c r="J834" s="650"/>
      <c r="K834" s="650"/>
      <c r="L834" s="650"/>
      <c r="M834" s="650"/>
      <c r="N834" s="650"/>
      <c r="O834" s="651"/>
    </row>
    <row r="835">
      <c r="A835" s="1"/>
      <c r="E835" s="650"/>
      <c r="F835" s="650"/>
      <c r="G835" s="650"/>
      <c r="H835" s="650"/>
      <c r="I835" s="650"/>
      <c r="J835" s="650"/>
      <c r="K835" s="650"/>
      <c r="L835" s="650"/>
      <c r="M835" s="650"/>
      <c r="N835" s="650"/>
      <c r="O835" s="651"/>
    </row>
    <row r="836">
      <c r="A836" s="1"/>
      <c r="E836" s="650"/>
      <c r="F836" s="650"/>
      <c r="G836" s="650"/>
      <c r="H836" s="650"/>
      <c r="I836" s="650"/>
      <c r="J836" s="650"/>
      <c r="K836" s="650"/>
      <c r="L836" s="650"/>
      <c r="M836" s="650"/>
      <c r="N836" s="650"/>
      <c r="O836" s="651"/>
    </row>
    <row r="837">
      <c r="A837" s="1"/>
      <c r="E837" s="650"/>
      <c r="F837" s="650"/>
      <c r="G837" s="650"/>
      <c r="H837" s="650"/>
      <c r="I837" s="650"/>
      <c r="J837" s="650"/>
      <c r="K837" s="650"/>
      <c r="L837" s="650"/>
      <c r="M837" s="650"/>
      <c r="N837" s="650"/>
      <c r="O837" s="651"/>
    </row>
    <row r="838">
      <c r="A838" s="1"/>
      <c r="E838" s="650"/>
      <c r="F838" s="650"/>
      <c r="G838" s="650"/>
      <c r="H838" s="650"/>
      <c r="I838" s="650"/>
      <c r="J838" s="650"/>
      <c r="K838" s="650"/>
      <c r="L838" s="650"/>
      <c r="M838" s="650"/>
      <c r="N838" s="650"/>
      <c r="O838" s="651"/>
    </row>
    <row r="839">
      <c r="A839" s="1"/>
      <c r="E839" s="650"/>
      <c r="F839" s="650"/>
      <c r="G839" s="650"/>
      <c r="H839" s="650"/>
      <c r="I839" s="650"/>
      <c r="J839" s="650"/>
      <c r="K839" s="650"/>
      <c r="L839" s="650"/>
      <c r="M839" s="650"/>
      <c r="N839" s="650"/>
      <c r="O839" s="651"/>
    </row>
    <row r="840">
      <c r="A840" s="1"/>
      <c r="E840" s="650"/>
      <c r="F840" s="650"/>
      <c r="G840" s="650"/>
      <c r="H840" s="650"/>
      <c r="I840" s="650"/>
      <c r="J840" s="650"/>
      <c r="K840" s="650"/>
      <c r="L840" s="650"/>
      <c r="M840" s="650"/>
      <c r="N840" s="650"/>
      <c r="O840" s="651"/>
    </row>
    <row r="841">
      <c r="A841" s="1"/>
      <c r="E841" s="650"/>
      <c r="F841" s="650"/>
      <c r="G841" s="650"/>
      <c r="H841" s="650"/>
      <c r="I841" s="650"/>
      <c r="J841" s="650"/>
      <c r="K841" s="650"/>
      <c r="L841" s="650"/>
      <c r="M841" s="650"/>
      <c r="N841" s="650"/>
      <c r="O841" s="651"/>
    </row>
    <row r="842">
      <c r="A842" s="1"/>
      <c r="E842" s="650"/>
      <c r="F842" s="650"/>
      <c r="G842" s="650"/>
      <c r="H842" s="650"/>
      <c r="I842" s="650"/>
      <c r="J842" s="650"/>
      <c r="K842" s="650"/>
      <c r="L842" s="650"/>
      <c r="M842" s="650"/>
      <c r="N842" s="650"/>
      <c r="O842" s="651"/>
    </row>
    <row r="843">
      <c r="A843" s="1"/>
      <c r="E843" s="650"/>
      <c r="F843" s="650"/>
      <c r="G843" s="650"/>
      <c r="H843" s="650"/>
      <c r="I843" s="650"/>
      <c r="J843" s="650"/>
      <c r="K843" s="650"/>
      <c r="L843" s="650"/>
      <c r="M843" s="650"/>
      <c r="N843" s="650"/>
      <c r="O843" s="651"/>
    </row>
    <row r="844">
      <c r="A844" s="1"/>
      <c r="E844" s="650"/>
      <c r="F844" s="650"/>
      <c r="G844" s="650"/>
      <c r="H844" s="650"/>
      <c r="I844" s="650"/>
      <c r="J844" s="650"/>
      <c r="K844" s="650"/>
      <c r="L844" s="650"/>
      <c r="M844" s="650"/>
      <c r="N844" s="650"/>
      <c r="O844" s="651"/>
    </row>
    <row r="845">
      <c r="A845" s="1"/>
      <c r="E845" s="650"/>
      <c r="F845" s="650"/>
      <c r="G845" s="650"/>
      <c r="H845" s="650"/>
      <c r="I845" s="650"/>
      <c r="J845" s="650"/>
      <c r="K845" s="650"/>
      <c r="L845" s="650"/>
      <c r="M845" s="650"/>
      <c r="N845" s="650"/>
      <c r="O845" s="651"/>
    </row>
    <row r="846">
      <c r="A846" s="1"/>
      <c r="E846" s="650"/>
      <c r="F846" s="650"/>
      <c r="G846" s="650"/>
      <c r="H846" s="650"/>
      <c r="I846" s="650"/>
      <c r="J846" s="650"/>
      <c r="K846" s="650"/>
      <c r="L846" s="650"/>
      <c r="M846" s="650"/>
      <c r="N846" s="650"/>
      <c r="O846" s="651"/>
    </row>
    <row r="847">
      <c r="A847" s="1"/>
      <c r="E847" s="650"/>
      <c r="F847" s="650"/>
      <c r="G847" s="650"/>
      <c r="H847" s="650"/>
      <c r="I847" s="650"/>
      <c r="J847" s="650"/>
      <c r="K847" s="650"/>
      <c r="L847" s="650"/>
      <c r="M847" s="650"/>
      <c r="N847" s="650"/>
      <c r="O847" s="651"/>
    </row>
    <row r="848">
      <c r="A848" s="1"/>
      <c r="E848" s="650"/>
      <c r="F848" s="650"/>
      <c r="G848" s="650"/>
      <c r="H848" s="650"/>
      <c r="I848" s="650"/>
      <c r="J848" s="650"/>
      <c r="K848" s="650"/>
      <c r="L848" s="650"/>
      <c r="M848" s="650"/>
      <c r="N848" s="650"/>
      <c r="O848" s="651"/>
    </row>
    <row r="849">
      <c r="A849" s="1"/>
      <c r="E849" s="650"/>
      <c r="F849" s="650"/>
      <c r="G849" s="650"/>
      <c r="H849" s="650"/>
      <c r="I849" s="650"/>
      <c r="J849" s="650"/>
      <c r="K849" s="650"/>
      <c r="L849" s="650"/>
      <c r="M849" s="650"/>
      <c r="N849" s="650"/>
      <c r="O849" s="651"/>
    </row>
    <row r="850">
      <c r="A850" s="1"/>
      <c r="E850" s="650"/>
      <c r="F850" s="650"/>
      <c r="G850" s="650"/>
      <c r="H850" s="650"/>
      <c r="I850" s="650"/>
      <c r="J850" s="650"/>
      <c r="K850" s="650"/>
      <c r="L850" s="650"/>
      <c r="M850" s="650"/>
      <c r="N850" s="650"/>
      <c r="O850" s="651"/>
    </row>
    <row r="851">
      <c r="A851" s="1"/>
      <c r="E851" s="650"/>
      <c r="F851" s="650"/>
      <c r="G851" s="650"/>
      <c r="H851" s="650"/>
      <c r="I851" s="650"/>
      <c r="J851" s="650"/>
      <c r="K851" s="650"/>
      <c r="L851" s="650"/>
      <c r="M851" s="650"/>
      <c r="N851" s="650"/>
      <c r="O851" s="651"/>
    </row>
    <row r="852">
      <c r="A852" s="1"/>
      <c r="E852" s="650"/>
      <c r="F852" s="650"/>
      <c r="G852" s="650"/>
      <c r="H852" s="650"/>
      <c r="I852" s="650"/>
      <c r="J852" s="650"/>
      <c r="K852" s="650"/>
      <c r="L852" s="650"/>
      <c r="M852" s="650"/>
      <c r="N852" s="650"/>
      <c r="O852" s="651"/>
    </row>
    <row r="853">
      <c r="A853" s="1"/>
      <c r="E853" s="650"/>
      <c r="F853" s="650"/>
      <c r="G853" s="650"/>
      <c r="H853" s="650"/>
      <c r="I853" s="650"/>
      <c r="J853" s="650"/>
      <c r="K853" s="650"/>
      <c r="L853" s="650"/>
      <c r="M853" s="650"/>
      <c r="N853" s="650"/>
      <c r="O853" s="651"/>
    </row>
    <row r="854">
      <c r="A854" s="1"/>
      <c r="E854" s="650"/>
      <c r="F854" s="650"/>
      <c r="G854" s="650"/>
      <c r="H854" s="650"/>
      <c r="I854" s="650"/>
      <c r="J854" s="650"/>
      <c r="K854" s="650"/>
      <c r="L854" s="650"/>
      <c r="M854" s="650"/>
      <c r="N854" s="650"/>
      <c r="O854" s="651"/>
    </row>
    <row r="855">
      <c r="A855" s="1"/>
      <c r="E855" s="650"/>
      <c r="F855" s="650"/>
      <c r="G855" s="650"/>
      <c r="H855" s="650"/>
      <c r="I855" s="650"/>
      <c r="J855" s="650"/>
      <c r="K855" s="650"/>
      <c r="L855" s="650"/>
      <c r="M855" s="650"/>
      <c r="N855" s="650"/>
      <c r="O855" s="651"/>
    </row>
    <row r="856">
      <c r="A856" s="1"/>
      <c r="E856" s="650"/>
      <c r="F856" s="650"/>
      <c r="G856" s="650"/>
      <c r="H856" s="650"/>
      <c r="I856" s="650"/>
      <c r="J856" s="650"/>
      <c r="K856" s="650"/>
      <c r="L856" s="650"/>
      <c r="M856" s="650"/>
      <c r="N856" s="650"/>
      <c r="O856" s="651"/>
    </row>
    <row r="857">
      <c r="A857" s="1"/>
      <c r="E857" s="650"/>
      <c r="F857" s="650"/>
      <c r="G857" s="650"/>
      <c r="H857" s="650"/>
      <c r="I857" s="650"/>
      <c r="J857" s="650"/>
      <c r="K857" s="650"/>
      <c r="L857" s="650"/>
      <c r="M857" s="650"/>
      <c r="N857" s="650"/>
      <c r="O857" s="651"/>
    </row>
    <row r="858">
      <c r="A858" s="1"/>
      <c r="E858" s="650"/>
      <c r="F858" s="650"/>
      <c r="G858" s="650"/>
      <c r="H858" s="650"/>
      <c r="I858" s="650"/>
      <c r="J858" s="650"/>
      <c r="K858" s="650"/>
      <c r="L858" s="650"/>
      <c r="M858" s="650"/>
      <c r="N858" s="650"/>
      <c r="O858" s="651"/>
    </row>
    <row r="859">
      <c r="A859" s="1"/>
      <c r="E859" s="650"/>
      <c r="F859" s="650"/>
      <c r="G859" s="650"/>
      <c r="H859" s="650"/>
      <c r="I859" s="650"/>
      <c r="J859" s="650"/>
      <c r="K859" s="650"/>
      <c r="L859" s="650"/>
      <c r="M859" s="650"/>
      <c r="N859" s="650"/>
      <c r="O859" s="651"/>
    </row>
    <row r="860">
      <c r="A860" s="1"/>
      <c r="E860" s="650"/>
      <c r="F860" s="650"/>
      <c r="G860" s="650"/>
      <c r="H860" s="650"/>
      <c r="I860" s="650"/>
      <c r="J860" s="650"/>
      <c r="K860" s="650"/>
      <c r="L860" s="650"/>
      <c r="M860" s="650"/>
      <c r="N860" s="650"/>
      <c r="O860" s="651"/>
    </row>
    <row r="861">
      <c r="A861" s="1"/>
      <c r="E861" s="650"/>
      <c r="F861" s="650"/>
      <c r="G861" s="650"/>
      <c r="H861" s="650"/>
      <c r="I861" s="650"/>
      <c r="J861" s="650"/>
      <c r="K861" s="650"/>
      <c r="L861" s="650"/>
      <c r="M861" s="650"/>
      <c r="N861" s="650"/>
      <c r="O861" s="651"/>
    </row>
    <row r="862">
      <c r="A862" s="1"/>
      <c r="E862" s="650"/>
      <c r="F862" s="650"/>
      <c r="G862" s="650"/>
      <c r="H862" s="650"/>
      <c r="I862" s="650"/>
      <c r="J862" s="650"/>
      <c r="K862" s="650"/>
      <c r="L862" s="650"/>
      <c r="M862" s="650"/>
      <c r="N862" s="650"/>
      <c r="O862" s="651"/>
    </row>
    <row r="863">
      <c r="A863" s="1"/>
      <c r="E863" s="650"/>
      <c r="F863" s="650"/>
      <c r="G863" s="650"/>
      <c r="H863" s="650"/>
      <c r="I863" s="650"/>
      <c r="J863" s="650"/>
      <c r="K863" s="650"/>
      <c r="L863" s="650"/>
      <c r="M863" s="650"/>
      <c r="N863" s="650"/>
      <c r="O863" s="651"/>
    </row>
    <row r="864">
      <c r="A864" s="1"/>
      <c r="E864" s="650"/>
      <c r="F864" s="650"/>
      <c r="G864" s="650"/>
      <c r="H864" s="650"/>
      <c r="I864" s="650"/>
      <c r="J864" s="650"/>
      <c r="K864" s="650"/>
      <c r="L864" s="650"/>
      <c r="M864" s="650"/>
      <c r="N864" s="650"/>
      <c r="O864" s="651"/>
    </row>
    <row r="865">
      <c r="A865" s="1"/>
      <c r="E865" s="650"/>
      <c r="F865" s="650"/>
      <c r="G865" s="650"/>
      <c r="H865" s="650"/>
      <c r="I865" s="650"/>
      <c r="J865" s="650"/>
      <c r="K865" s="650"/>
      <c r="L865" s="650"/>
      <c r="M865" s="650"/>
      <c r="N865" s="650"/>
      <c r="O865" s="651"/>
    </row>
    <row r="866">
      <c r="A866" s="1"/>
      <c r="E866" s="650"/>
      <c r="F866" s="650"/>
      <c r="G866" s="650"/>
      <c r="H866" s="650"/>
      <c r="I866" s="650"/>
      <c r="J866" s="650"/>
      <c r="K866" s="650"/>
      <c r="L866" s="650"/>
      <c r="M866" s="650"/>
      <c r="N866" s="650"/>
      <c r="O866" s="651"/>
    </row>
    <row r="867">
      <c r="A867" s="1"/>
      <c r="E867" s="650"/>
      <c r="F867" s="650"/>
      <c r="G867" s="650"/>
      <c r="H867" s="650"/>
      <c r="I867" s="650"/>
      <c r="J867" s="650"/>
      <c r="K867" s="650"/>
      <c r="L867" s="650"/>
      <c r="M867" s="650"/>
      <c r="N867" s="650"/>
      <c r="O867" s="651"/>
    </row>
    <row r="868">
      <c r="A868" s="1"/>
      <c r="E868" s="650"/>
      <c r="F868" s="650"/>
      <c r="G868" s="650"/>
      <c r="H868" s="650"/>
      <c r="I868" s="650"/>
      <c r="J868" s="650"/>
      <c r="K868" s="650"/>
      <c r="L868" s="650"/>
      <c r="M868" s="650"/>
      <c r="N868" s="650"/>
      <c r="O868" s="651"/>
    </row>
    <row r="869">
      <c r="A869" s="1"/>
      <c r="E869" s="650"/>
      <c r="F869" s="650"/>
      <c r="G869" s="650"/>
      <c r="H869" s="650"/>
      <c r="I869" s="650"/>
      <c r="J869" s="650"/>
      <c r="K869" s="650"/>
      <c r="L869" s="650"/>
      <c r="M869" s="650"/>
      <c r="N869" s="650"/>
      <c r="O869" s="651"/>
    </row>
    <row r="870">
      <c r="A870" s="1"/>
      <c r="E870" s="650"/>
      <c r="F870" s="650"/>
      <c r="G870" s="650"/>
      <c r="H870" s="650"/>
      <c r="I870" s="650"/>
      <c r="J870" s="650"/>
      <c r="K870" s="650"/>
      <c r="L870" s="650"/>
      <c r="M870" s="650"/>
      <c r="N870" s="650"/>
      <c r="O870" s="651"/>
    </row>
    <row r="871">
      <c r="A871" s="1"/>
      <c r="E871" s="650"/>
      <c r="F871" s="650"/>
      <c r="G871" s="650"/>
      <c r="H871" s="650"/>
      <c r="I871" s="650"/>
      <c r="J871" s="650"/>
      <c r="K871" s="650"/>
      <c r="L871" s="650"/>
      <c r="M871" s="650"/>
      <c r="N871" s="650"/>
      <c r="O871" s="651"/>
    </row>
    <row r="872">
      <c r="A872" s="1"/>
      <c r="E872" s="650"/>
      <c r="F872" s="650"/>
      <c r="G872" s="650"/>
      <c r="H872" s="650"/>
      <c r="I872" s="650"/>
      <c r="J872" s="650"/>
      <c r="K872" s="650"/>
      <c r="L872" s="650"/>
      <c r="M872" s="650"/>
      <c r="N872" s="650"/>
      <c r="O872" s="651"/>
    </row>
    <row r="873">
      <c r="A873" s="1"/>
      <c r="E873" s="650"/>
      <c r="F873" s="650"/>
      <c r="G873" s="650"/>
      <c r="H873" s="650"/>
      <c r="I873" s="650"/>
      <c r="J873" s="650"/>
      <c r="K873" s="650"/>
      <c r="L873" s="650"/>
      <c r="M873" s="650"/>
      <c r="N873" s="650"/>
      <c r="O873" s="651"/>
    </row>
    <row r="874">
      <c r="A874" s="1"/>
      <c r="E874" s="650"/>
      <c r="F874" s="650"/>
      <c r="G874" s="650"/>
      <c r="H874" s="650"/>
      <c r="I874" s="650"/>
      <c r="J874" s="650"/>
      <c r="K874" s="650"/>
      <c r="L874" s="650"/>
      <c r="M874" s="650"/>
      <c r="N874" s="650"/>
      <c r="O874" s="651"/>
    </row>
    <row r="875">
      <c r="A875" s="1"/>
      <c r="E875" s="650"/>
      <c r="F875" s="650"/>
      <c r="G875" s="650"/>
      <c r="H875" s="650"/>
      <c r="I875" s="650"/>
      <c r="J875" s="650"/>
      <c r="K875" s="650"/>
      <c r="L875" s="650"/>
      <c r="M875" s="650"/>
      <c r="N875" s="650"/>
      <c r="O875" s="651"/>
    </row>
    <row r="876">
      <c r="A876" s="1"/>
      <c r="E876" s="650"/>
      <c r="F876" s="650"/>
      <c r="G876" s="650"/>
      <c r="H876" s="650"/>
      <c r="I876" s="650"/>
      <c r="J876" s="650"/>
      <c r="K876" s="650"/>
      <c r="L876" s="650"/>
      <c r="M876" s="650"/>
      <c r="N876" s="650"/>
      <c r="O876" s="651"/>
    </row>
    <row r="877">
      <c r="A877" s="1"/>
      <c r="E877" s="650"/>
      <c r="F877" s="650"/>
      <c r="G877" s="650"/>
      <c r="H877" s="650"/>
      <c r="I877" s="650"/>
      <c r="J877" s="650"/>
      <c r="K877" s="650"/>
      <c r="L877" s="650"/>
      <c r="M877" s="650"/>
      <c r="N877" s="650"/>
      <c r="O877" s="651"/>
    </row>
    <row r="878">
      <c r="A878" s="1"/>
      <c r="E878" s="650"/>
      <c r="F878" s="650"/>
      <c r="G878" s="650"/>
      <c r="H878" s="650"/>
      <c r="I878" s="650"/>
      <c r="J878" s="650"/>
      <c r="K878" s="650"/>
      <c r="L878" s="650"/>
      <c r="M878" s="650"/>
      <c r="N878" s="650"/>
      <c r="O878" s="651"/>
    </row>
    <row r="879">
      <c r="A879" s="1"/>
      <c r="E879" s="650"/>
      <c r="F879" s="650"/>
      <c r="G879" s="650"/>
      <c r="H879" s="650"/>
      <c r="I879" s="650"/>
      <c r="J879" s="650"/>
      <c r="K879" s="650"/>
      <c r="L879" s="650"/>
      <c r="M879" s="650"/>
      <c r="N879" s="650"/>
      <c r="O879" s="651"/>
    </row>
    <row r="880">
      <c r="A880" s="1"/>
      <c r="E880" s="650"/>
      <c r="F880" s="650"/>
      <c r="G880" s="650"/>
      <c r="H880" s="650"/>
      <c r="I880" s="650"/>
      <c r="J880" s="650"/>
      <c r="K880" s="650"/>
      <c r="L880" s="650"/>
      <c r="M880" s="650"/>
      <c r="N880" s="650"/>
      <c r="O880" s="651"/>
    </row>
    <row r="881">
      <c r="A881" s="1"/>
      <c r="E881" s="650"/>
      <c r="F881" s="650"/>
      <c r="G881" s="650"/>
      <c r="H881" s="650"/>
      <c r="I881" s="650"/>
      <c r="J881" s="650"/>
      <c r="K881" s="650"/>
      <c r="L881" s="650"/>
      <c r="M881" s="650"/>
      <c r="N881" s="650"/>
      <c r="O881" s="651"/>
    </row>
    <row r="882">
      <c r="A882" s="1"/>
      <c r="E882" s="650"/>
      <c r="F882" s="650"/>
      <c r="G882" s="650"/>
      <c r="H882" s="650"/>
      <c r="I882" s="650"/>
      <c r="J882" s="650"/>
      <c r="K882" s="650"/>
      <c r="L882" s="650"/>
      <c r="M882" s="650"/>
      <c r="N882" s="650"/>
      <c r="O882" s="651"/>
    </row>
    <row r="883">
      <c r="A883" s="1"/>
      <c r="E883" s="650"/>
      <c r="F883" s="650"/>
      <c r="G883" s="650"/>
      <c r="H883" s="650"/>
      <c r="I883" s="650"/>
      <c r="J883" s="650"/>
      <c r="K883" s="650"/>
      <c r="L883" s="650"/>
      <c r="M883" s="650"/>
      <c r="N883" s="650"/>
      <c r="O883" s="651"/>
    </row>
    <row r="884">
      <c r="A884" s="1"/>
      <c r="E884" s="650"/>
      <c r="F884" s="650"/>
      <c r="G884" s="650"/>
      <c r="H884" s="650"/>
      <c r="I884" s="650"/>
      <c r="J884" s="650"/>
      <c r="K884" s="650"/>
      <c r="L884" s="650"/>
      <c r="M884" s="650"/>
      <c r="N884" s="650"/>
      <c r="O884" s="651"/>
    </row>
    <row r="885">
      <c r="A885" s="1"/>
      <c r="E885" s="650"/>
      <c r="F885" s="650"/>
      <c r="G885" s="650"/>
      <c r="H885" s="650"/>
      <c r="I885" s="650"/>
      <c r="J885" s="650"/>
      <c r="K885" s="650"/>
      <c r="L885" s="650"/>
      <c r="M885" s="650"/>
      <c r="N885" s="650"/>
      <c r="O885" s="651"/>
    </row>
    <row r="886">
      <c r="A886" s="1"/>
      <c r="E886" s="650"/>
      <c r="F886" s="650"/>
      <c r="G886" s="650"/>
      <c r="H886" s="650"/>
      <c r="I886" s="650"/>
      <c r="J886" s="650"/>
      <c r="K886" s="650"/>
      <c r="L886" s="650"/>
      <c r="M886" s="650"/>
      <c r="N886" s="650"/>
      <c r="O886" s="651"/>
    </row>
    <row r="887">
      <c r="A887" s="1"/>
      <c r="E887" s="650"/>
      <c r="F887" s="650"/>
      <c r="G887" s="650"/>
      <c r="H887" s="650"/>
      <c r="I887" s="650"/>
      <c r="J887" s="650"/>
      <c r="K887" s="650"/>
      <c r="L887" s="650"/>
      <c r="M887" s="650"/>
      <c r="N887" s="650"/>
      <c r="O887" s="651"/>
    </row>
    <row r="888">
      <c r="A888" s="1"/>
      <c r="E888" s="650"/>
      <c r="F888" s="650"/>
      <c r="G888" s="650"/>
      <c r="H888" s="650"/>
      <c r="I888" s="650"/>
      <c r="J888" s="650"/>
      <c r="K888" s="650"/>
      <c r="L888" s="650"/>
      <c r="M888" s="650"/>
      <c r="N888" s="650"/>
      <c r="O888" s="651"/>
    </row>
    <row r="889">
      <c r="A889" s="1"/>
      <c r="E889" s="650"/>
      <c r="F889" s="650"/>
      <c r="G889" s="650"/>
      <c r="H889" s="650"/>
      <c r="I889" s="650"/>
      <c r="J889" s="650"/>
      <c r="K889" s="650"/>
      <c r="L889" s="650"/>
      <c r="M889" s="650"/>
      <c r="N889" s="650"/>
      <c r="O889" s="651"/>
    </row>
    <row r="890">
      <c r="A890" s="1"/>
      <c r="E890" s="650"/>
      <c r="F890" s="650"/>
      <c r="G890" s="650"/>
      <c r="H890" s="650"/>
      <c r="I890" s="650"/>
      <c r="J890" s="650"/>
      <c r="K890" s="650"/>
      <c r="L890" s="650"/>
      <c r="M890" s="650"/>
      <c r="N890" s="650"/>
      <c r="O890" s="651"/>
    </row>
    <row r="891">
      <c r="A891" s="1"/>
      <c r="E891" s="650"/>
      <c r="F891" s="650"/>
      <c r="G891" s="650"/>
      <c r="H891" s="650"/>
      <c r="I891" s="650"/>
      <c r="J891" s="650"/>
      <c r="K891" s="650"/>
      <c r="L891" s="650"/>
      <c r="M891" s="650"/>
      <c r="N891" s="650"/>
      <c r="O891" s="651"/>
    </row>
    <row r="892">
      <c r="A892" s="1"/>
      <c r="E892" s="650"/>
      <c r="F892" s="650"/>
      <c r="G892" s="650"/>
      <c r="H892" s="650"/>
      <c r="I892" s="650"/>
      <c r="J892" s="650"/>
      <c r="K892" s="650"/>
      <c r="L892" s="650"/>
      <c r="M892" s="650"/>
      <c r="N892" s="650"/>
      <c r="O892" s="651"/>
    </row>
    <row r="893">
      <c r="A893" s="1"/>
      <c r="E893" s="650"/>
      <c r="F893" s="650"/>
      <c r="G893" s="650"/>
      <c r="H893" s="650"/>
      <c r="I893" s="650"/>
      <c r="J893" s="650"/>
      <c r="K893" s="650"/>
      <c r="L893" s="650"/>
      <c r="M893" s="650"/>
      <c r="N893" s="650"/>
      <c r="O893" s="651"/>
    </row>
    <row r="894">
      <c r="A894" s="1"/>
      <c r="E894" s="650"/>
      <c r="F894" s="650"/>
      <c r="G894" s="650"/>
      <c r="H894" s="650"/>
      <c r="I894" s="650"/>
      <c r="J894" s="650"/>
      <c r="K894" s="650"/>
      <c r="L894" s="650"/>
      <c r="M894" s="650"/>
      <c r="N894" s="650"/>
      <c r="O894" s="651"/>
    </row>
    <row r="895">
      <c r="A895" s="1"/>
      <c r="E895" s="650"/>
      <c r="F895" s="650"/>
      <c r="G895" s="650"/>
      <c r="H895" s="650"/>
      <c r="I895" s="650"/>
      <c r="J895" s="650"/>
      <c r="K895" s="650"/>
      <c r="L895" s="650"/>
      <c r="M895" s="650"/>
      <c r="N895" s="650"/>
      <c r="O895" s="651"/>
    </row>
    <row r="896">
      <c r="A896" s="1"/>
      <c r="E896" s="650"/>
      <c r="F896" s="650"/>
      <c r="G896" s="650"/>
      <c r="H896" s="650"/>
      <c r="I896" s="650"/>
      <c r="J896" s="650"/>
      <c r="K896" s="650"/>
      <c r="L896" s="650"/>
      <c r="M896" s="650"/>
      <c r="N896" s="650"/>
      <c r="O896" s="651"/>
    </row>
    <row r="897">
      <c r="A897" s="1"/>
      <c r="E897" s="650"/>
      <c r="F897" s="650"/>
      <c r="G897" s="650"/>
      <c r="H897" s="650"/>
      <c r="I897" s="650"/>
      <c r="J897" s="650"/>
      <c r="K897" s="650"/>
      <c r="L897" s="650"/>
      <c r="M897" s="650"/>
      <c r="N897" s="650"/>
      <c r="O897" s="651"/>
    </row>
    <row r="898">
      <c r="A898" s="1"/>
      <c r="E898" s="650"/>
      <c r="F898" s="650"/>
      <c r="G898" s="650"/>
      <c r="H898" s="650"/>
      <c r="I898" s="650"/>
      <c r="J898" s="650"/>
      <c r="K898" s="650"/>
      <c r="L898" s="650"/>
      <c r="M898" s="650"/>
      <c r="N898" s="650"/>
      <c r="O898" s="651"/>
    </row>
    <row r="899">
      <c r="A899" s="1"/>
      <c r="E899" s="650"/>
      <c r="F899" s="650"/>
      <c r="G899" s="650"/>
      <c r="H899" s="650"/>
      <c r="I899" s="650"/>
      <c r="J899" s="650"/>
      <c r="K899" s="650"/>
      <c r="L899" s="650"/>
      <c r="M899" s="650"/>
      <c r="N899" s="650"/>
      <c r="O899" s="651"/>
    </row>
    <row r="900">
      <c r="A900" s="1"/>
      <c r="E900" s="650"/>
      <c r="F900" s="650"/>
      <c r="G900" s="650"/>
      <c r="H900" s="650"/>
      <c r="I900" s="650"/>
      <c r="J900" s="650"/>
      <c r="K900" s="650"/>
      <c r="L900" s="650"/>
      <c r="M900" s="650"/>
      <c r="N900" s="650"/>
      <c r="O900" s="651"/>
    </row>
    <row r="901">
      <c r="A901" s="1"/>
      <c r="E901" s="650"/>
      <c r="F901" s="650"/>
      <c r="G901" s="650"/>
      <c r="H901" s="650"/>
      <c r="I901" s="650"/>
      <c r="J901" s="650"/>
      <c r="K901" s="650"/>
      <c r="L901" s="650"/>
      <c r="M901" s="650"/>
      <c r="N901" s="650"/>
      <c r="O901" s="651"/>
    </row>
    <row r="902">
      <c r="A902" s="1"/>
      <c r="E902" s="650"/>
      <c r="F902" s="650"/>
      <c r="G902" s="650"/>
      <c r="H902" s="650"/>
      <c r="I902" s="650"/>
      <c r="J902" s="650"/>
      <c r="K902" s="650"/>
      <c r="L902" s="650"/>
      <c r="M902" s="650"/>
      <c r="N902" s="650"/>
      <c r="O902" s="651"/>
    </row>
    <row r="903">
      <c r="A903" s="1"/>
      <c r="E903" s="650"/>
      <c r="F903" s="650"/>
      <c r="G903" s="650"/>
      <c r="H903" s="650"/>
      <c r="I903" s="650"/>
      <c r="J903" s="650"/>
      <c r="K903" s="650"/>
      <c r="L903" s="650"/>
      <c r="M903" s="650"/>
      <c r="N903" s="650"/>
      <c r="O903" s="651"/>
    </row>
    <row r="904">
      <c r="A904" s="1"/>
      <c r="E904" s="650"/>
      <c r="F904" s="650"/>
      <c r="G904" s="650"/>
      <c r="H904" s="650"/>
      <c r="I904" s="650"/>
      <c r="J904" s="650"/>
      <c r="K904" s="650"/>
      <c r="L904" s="650"/>
      <c r="M904" s="650"/>
      <c r="N904" s="650"/>
      <c r="O904" s="651"/>
    </row>
    <row r="905">
      <c r="A905" s="1"/>
      <c r="E905" s="650"/>
      <c r="F905" s="650"/>
      <c r="G905" s="650"/>
      <c r="H905" s="650"/>
      <c r="I905" s="650"/>
      <c r="J905" s="650"/>
      <c r="K905" s="650"/>
      <c r="L905" s="650"/>
      <c r="M905" s="650"/>
      <c r="N905" s="650"/>
      <c r="O905" s="651"/>
    </row>
    <row r="906">
      <c r="A906" s="1"/>
      <c r="E906" s="650"/>
      <c r="F906" s="650"/>
      <c r="G906" s="650"/>
      <c r="H906" s="650"/>
      <c r="I906" s="650"/>
      <c r="J906" s="650"/>
      <c r="K906" s="650"/>
      <c r="L906" s="650"/>
      <c r="M906" s="650"/>
      <c r="N906" s="650"/>
      <c r="O906" s="651"/>
    </row>
    <row r="907">
      <c r="A907" s="1"/>
      <c r="E907" s="650"/>
      <c r="F907" s="650"/>
      <c r="G907" s="650"/>
      <c r="H907" s="650"/>
      <c r="I907" s="650"/>
      <c r="J907" s="650"/>
      <c r="K907" s="650"/>
      <c r="L907" s="650"/>
      <c r="M907" s="650"/>
      <c r="N907" s="650"/>
      <c r="O907" s="651"/>
    </row>
    <row r="908">
      <c r="A908" s="1"/>
      <c r="E908" s="650"/>
      <c r="F908" s="650"/>
      <c r="G908" s="650"/>
      <c r="H908" s="650"/>
      <c r="I908" s="650"/>
      <c r="J908" s="650"/>
      <c r="K908" s="650"/>
      <c r="L908" s="650"/>
      <c r="M908" s="650"/>
      <c r="N908" s="650"/>
      <c r="O908" s="651"/>
    </row>
    <row r="909">
      <c r="A909" s="1"/>
      <c r="E909" s="650"/>
      <c r="F909" s="650"/>
      <c r="G909" s="650"/>
      <c r="H909" s="650"/>
      <c r="I909" s="650"/>
      <c r="J909" s="650"/>
      <c r="K909" s="650"/>
      <c r="L909" s="650"/>
      <c r="M909" s="650"/>
      <c r="N909" s="650"/>
      <c r="O909" s="651"/>
    </row>
    <row r="910">
      <c r="A910" s="1"/>
      <c r="E910" s="650"/>
      <c r="F910" s="650"/>
      <c r="G910" s="650"/>
      <c r="H910" s="650"/>
      <c r="I910" s="650"/>
      <c r="J910" s="650"/>
      <c r="K910" s="650"/>
      <c r="L910" s="650"/>
      <c r="M910" s="650"/>
      <c r="N910" s="650"/>
      <c r="O910" s="651"/>
    </row>
    <row r="911">
      <c r="A911" s="1"/>
      <c r="E911" s="650"/>
      <c r="F911" s="650"/>
      <c r="G911" s="650"/>
      <c r="H911" s="650"/>
      <c r="I911" s="650"/>
      <c r="J911" s="650"/>
      <c r="K911" s="650"/>
      <c r="L911" s="650"/>
      <c r="M911" s="650"/>
      <c r="N911" s="650"/>
      <c r="O911" s="651"/>
    </row>
    <row r="912">
      <c r="A912" s="1"/>
      <c r="E912" s="650"/>
      <c r="F912" s="650"/>
      <c r="G912" s="650"/>
      <c r="H912" s="650"/>
      <c r="I912" s="650"/>
      <c r="J912" s="650"/>
      <c r="K912" s="650"/>
      <c r="L912" s="650"/>
      <c r="M912" s="650"/>
      <c r="N912" s="650"/>
      <c r="O912" s="651"/>
    </row>
    <row r="913">
      <c r="A913" s="1"/>
      <c r="E913" s="650"/>
      <c r="F913" s="650"/>
      <c r="G913" s="650"/>
      <c r="H913" s="650"/>
      <c r="I913" s="650"/>
      <c r="J913" s="650"/>
      <c r="K913" s="650"/>
      <c r="L913" s="650"/>
      <c r="M913" s="650"/>
      <c r="N913" s="650"/>
      <c r="O913" s="651"/>
    </row>
    <row r="914">
      <c r="A914" s="1"/>
      <c r="E914" s="650"/>
      <c r="F914" s="650"/>
      <c r="G914" s="650"/>
      <c r="H914" s="650"/>
      <c r="I914" s="650"/>
      <c r="J914" s="650"/>
      <c r="K914" s="650"/>
      <c r="L914" s="650"/>
      <c r="M914" s="650"/>
      <c r="N914" s="650"/>
      <c r="O914" s="651"/>
    </row>
    <row r="915">
      <c r="A915" s="1"/>
      <c r="E915" s="650"/>
      <c r="F915" s="650"/>
      <c r="G915" s="650"/>
      <c r="H915" s="650"/>
      <c r="I915" s="650"/>
      <c r="J915" s="650"/>
      <c r="K915" s="650"/>
      <c r="L915" s="650"/>
      <c r="M915" s="650"/>
      <c r="N915" s="650"/>
      <c r="O915" s="651"/>
    </row>
    <row r="916">
      <c r="A916" s="1"/>
      <c r="E916" s="650"/>
      <c r="F916" s="650"/>
      <c r="G916" s="650"/>
      <c r="H916" s="650"/>
      <c r="I916" s="650"/>
      <c r="J916" s="650"/>
      <c r="K916" s="650"/>
      <c r="L916" s="650"/>
      <c r="M916" s="650"/>
      <c r="N916" s="650"/>
      <c r="O916" s="651"/>
    </row>
    <row r="917">
      <c r="A917" s="1"/>
      <c r="E917" s="650"/>
      <c r="F917" s="650"/>
      <c r="G917" s="650"/>
      <c r="H917" s="650"/>
      <c r="I917" s="650"/>
      <c r="J917" s="650"/>
      <c r="K917" s="650"/>
      <c r="L917" s="650"/>
      <c r="M917" s="650"/>
      <c r="N917" s="650"/>
      <c r="O917" s="651"/>
    </row>
    <row r="918">
      <c r="A918" s="1"/>
      <c r="E918" s="650"/>
      <c r="F918" s="650"/>
      <c r="G918" s="650"/>
      <c r="H918" s="650"/>
      <c r="I918" s="650"/>
      <c r="J918" s="650"/>
      <c r="K918" s="650"/>
      <c r="L918" s="650"/>
      <c r="M918" s="650"/>
      <c r="N918" s="650"/>
      <c r="O918" s="651"/>
    </row>
    <row r="919">
      <c r="A919" s="1"/>
      <c r="E919" s="650"/>
      <c r="F919" s="650"/>
      <c r="G919" s="650"/>
      <c r="H919" s="650"/>
      <c r="I919" s="650"/>
      <c r="J919" s="650"/>
      <c r="K919" s="650"/>
      <c r="L919" s="650"/>
      <c r="M919" s="650"/>
      <c r="N919" s="650"/>
      <c r="O919" s="651"/>
    </row>
    <row r="920">
      <c r="A920" s="1"/>
      <c r="E920" s="650"/>
      <c r="F920" s="650"/>
      <c r="G920" s="650"/>
      <c r="H920" s="650"/>
      <c r="I920" s="650"/>
      <c r="J920" s="650"/>
      <c r="K920" s="650"/>
      <c r="L920" s="650"/>
      <c r="M920" s="650"/>
      <c r="N920" s="650"/>
      <c r="O920" s="651"/>
    </row>
    <row r="921">
      <c r="A921" s="1"/>
      <c r="E921" s="650"/>
      <c r="F921" s="650"/>
      <c r="G921" s="650"/>
      <c r="H921" s="650"/>
      <c r="I921" s="650"/>
      <c r="J921" s="650"/>
      <c r="K921" s="650"/>
      <c r="L921" s="650"/>
      <c r="M921" s="650"/>
      <c r="N921" s="650"/>
      <c r="O921" s="651"/>
    </row>
    <row r="922">
      <c r="A922" s="1"/>
      <c r="E922" s="650"/>
      <c r="F922" s="650"/>
      <c r="G922" s="650"/>
      <c r="H922" s="650"/>
      <c r="I922" s="650"/>
      <c r="J922" s="650"/>
      <c r="K922" s="650"/>
      <c r="L922" s="650"/>
      <c r="M922" s="650"/>
      <c r="N922" s="650"/>
      <c r="O922" s="651"/>
    </row>
    <row r="923">
      <c r="A923" s="1"/>
      <c r="E923" s="650"/>
      <c r="F923" s="650"/>
      <c r="G923" s="650"/>
      <c r="H923" s="650"/>
      <c r="I923" s="650"/>
      <c r="J923" s="650"/>
      <c r="K923" s="650"/>
      <c r="L923" s="650"/>
      <c r="M923" s="650"/>
      <c r="N923" s="650"/>
      <c r="O923" s="651"/>
    </row>
    <row r="924">
      <c r="A924" s="1"/>
      <c r="E924" s="650"/>
      <c r="F924" s="650"/>
      <c r="G924" s="650"/>
      <c r="H924" s="650"/>
      <c r="I924" s="650"/>
      <c r="J924" s="650"/>
      <c r="K924" s="650"/>
      <c r="L924" s="650"/>
      <c r="M924" s="650"/>
      <c r="N924" s="650"/>
      <c r="O924" s="651"/>
    </row>
    <row r="925">
      <c r="A925" s="1"/>
      <c r="E925" s="650"/>
      <c r="F925" s="650"/>
      <c r="G925" s="650"/>
      <c r="H925" s="650"/>
      <c r="I925" s="650"/>
      <c r="J925" s="650"/>
      <c r="K925" s="650"/>
      <c r="L925" s="650"/>
      <c r="M925" s="650"/>
      <c r="N925" s="650"/>
      <c r="O925" s="651"/>
    </row>
    <row r="926">
      <c r="A926" s="1"/>
      <c r="E926" s="650"/>
      <c r="F926" s="650"/>
      <c r="G926" s="650"/>
      <c r="H926" s="650"/>
      <c r="I926" s="650"/>
      <c r="J926" s="650"/>
      <c r="K926" s="650"/>
      <c r="L926" s="650"/>
      <c r="M926" s="650"/>
      <c r="N926" s="650"/>
      <c r="O926" s="651"/>
    </row>
    <row r="927">
      <c r="A927" s="1"/>
      <c r="E927" s="650"/>
      <c r="F927" s="650"/>
      <c r="G927" s="650"/>
      <c r="H927" s="650"/>
      <c r="I927" s="650"/>
      <c r="J927" s="650"/>
      <c r="K927" s="650"/>
      <c r="L927" s="650"/>
      <c r="M927" s="650"/>
      <c r="N927" s="650"/>
      <c r="O927" s="651"/>
    </row>
    <row r="928">
      <c r="A928" s="1"/>
      <c r="E928" s="650"/>
      <c r="F928" s="650"/>
      <c r="G928" s="650"/>
      <c r="H928" s="650"/>
      <c r="I928" s="650"/>
      <c r="J928" s="650"/>
      <c r="K928" s="650"/>
      <c r="L928" s="650"/>
      <c r="M928" s="650"/>
      <c r="N928" s="650"/>
      <c r="O928" s="651"/>
    </row>
    <row r="929">
      <c r="A929" s="1"/>
      <c r="E929" s="650"/>
      <c r="F929" s="650"/>
      <c r="G929" s="650"/>
      <c r="H929" s="650"/>
      <c r="I929" s="650"/>
      <c r="J929" s="650"/>
      <c r="K929" s="650"/>
      <c r="L929" s="650"/>
      <c r="M929" s="650"/>
      <c r="N929" s="650"/>
      <c r="O929" s="651"/>
    </row>
    <row r="930">
      <c r="A930" s="1"/>
      <c r="E930" s="650"/>
      <c r="F930" s="650"/>
      <c r="G930" s="650"/>
      <c r="H930" s="650"/>
      <c r="I930" s="650"/>
      <c r="J930" s="650"/>
      <c r="K930" s="650"/>
      <c r="L930" s="650"/>
      <c r="M930" s="650"/>
      <c r="N930" s="650"/>
      <c r="O930" s="651"/>
    </row>
    <row r="931">
      <c r="A931" s="1"/>
      <c r="E931" s="650"/>
      <c r="F931" s="650"/>
      <c r="G931" s="650"/>
      <c r="H931" s="650"/>
      <c r="I931" s="650"/>
      <c r="J931" s="650"/>
      <c r="K931" s="650"/>
      <c r="L931" s="650"/>
      <c r="M931" s="650"/>
      <c r="N931" s="650"/>
      <c r="O931" s="651"/>
    </row>
    <row r="932">
      <c r="A932" s="1"/>
      <c r="E932" s="650"/>
      <c r="F932" s="650"/>
      <c r="G932" s="650"/>
      <c r="H932" s="650"/>
      <c r="I932" s="650"/>
      <c r="J932" s="650"/>
      <c r="K932" s="650"/>
      <c r="L932" s="650"/>
      <c r="M932" s="650"/>
      <c r="N932" s="650"/>
      <c r="O932" s="651"/>
    </row>
    <row r="933">
      <c r="A933" s="1"/>
      <c r="E933" s="650"/>
      <c r="F933" s="650"/>
      <c r="G933" s="650"/>
      <c r="H933" s="650"/>
      <c r="I933" s="650"/>
      <c r="J933" s="650"/>
      <c r="K933" s="650"/>
      <c r="L933" s="650"/>
      <c r="M933" s="650"/>
      <c r="N933" s="650"/>
      <c r="O933" s="651"/>
    </row>
    <row r="934">
      <c r="A934" s="1"/>
      <c r="E934" s="650"/>
      <c r="F934" s="650"/>
      <c r="G934" s="650"/>
      <c r="H934" s="650"/>
      <c r="I934" s="650"/>
      <c r="J934" s="650"/>
      <c r="K934" s="650"/>
      <c r="L934" s="650"/>
      <c r="M934" s="650"/>
      <c r="N934" s="650"/>
      <c r="O934" s="651"/>
    </row>
    <row r="935">
      <c r="A935" s="1"/>
      <c r="E935" s="650"/>
      <c r="F935" s="650"/>
      <c r="G935" s="650"/>
      <c r="H935" s="650"/>
      <c r="I935" s="650"/>
      <c r="J935" s="650"/>
      <c r="K935" s="650"/>
      <c r="L935" s="650"/>
      <c r="M935" s="650"/>
      <c r="N935" s="650"/>
      <c r="O935" s="651"/>
    </row>
    <row r="936">
      <c r="A936" s="1"/>
      <c r="E936" s="650"/>
      <c r="F936" s="650"/>
      <c r="G936" s="650"/>
      <c r="H936" s="650"/>
      <c r="I936" s="650"/>
      <c r="J936" s="650"/>
      <c r="K936" s="650"/>
      <c r="L936" s="650"/>
      <c r="M936" s="650"/>
      <c r="N936" s="650"/>
      <c r="O936" s="651"/>
    </row>
    <row r="937">
      <c r="A937" s="1"/>
      <c r="E937" s="650"/>
      <c r="F937" s="650"/>
      <c r="G937" s="650"/>
      <c r="H937" s="650"/>
      <c r="I937" s="650"/>
      <c r="J937" s="650"/>
      <c r="K937" s="650"/>
      <c r="L937" s="650"/>
      <c r="M937" s="650"/>
      <c r="N937" s="650"/>
      <c r="O937" s="651"/>
    </row>
    <row r="938">
      <c r="A938" s="1"/>
      <c r="E938" s="650"/>
      <c r="F938" s="650"/>
      <c r="G938" s="650"/>
      <c r="H938" s="650"/>
      <c r="I938" s="650"/>
      <c r="J938" s="650"/>
      <c r="K938" s="650"/>
      <c r="L938" s="650"/>
      <c r="M938" s="650"/>
      <c r="N938" s="650"/>
      <c r="O938" s="651"/>
    </row>
    <row r="939">
      <c r="A939" s="1"/>
      <c r="E939" s="650"/>
      <c r="F939" s="650"/>
      <c r="G939" s="650"/>
      <c r="H939" s="650"/>
      <c r="I939" s="650"/>
      <c r="J939" s="650"/>
      <c r="K939" s="650"/>
      <c r="L939" s="650"/>
      <c r="M939" s="650"/>
      <c r="N939" s="650"/>
      <c r="O939" s="651"/>
    </row>
    <row r="940">
      <c r="A940" s="1"/>
      <c r="E940" s="650"/>
      <c r="F940" s="650"/>
      <c r="G940" s="650"/>
      <c r="H940" s="650"/>
      <c r="I940" s="650"/>
      <c r="J940" s="650"/>
      <c r="K940" s="650"/>
      <c r="L940" s="650"/>
      <c r="M940" s="650"/>
      <c r="N940" s="650"/>
      <c r="O940" s="651"/>
    </row>
    <row r="941">
      <c r="A941" s="1"/>
      <c r="E941" s="650"/>
      <c r="F941" s="650"/>
      <c r="G941" s="650"/>
      <c r="H941" s="650"/>
      <c r="I941" s="650"/>
      <c r="J941" s="650"/>
      <c r="K941" s="650"/>
      <c r="L941" s="650"/>
      <c r="M941" s="650"/>
      <c r="N941" s="650"/>
      <c r="O941" s="651"/>
    </row>
    <row r="942">
      <c r="A942" s="1"/>
      <c r="E942" s="650"/>
      <c r="F942" s="650"/>
      <c r="G942" s="650"/>
      <c r="H942" s="650"/>
      <c r="I942" s="650"/>
      <c r="J942" s="650"/>
      <c r="K942" s="650"/>
      <c r="L942" s="650"/>
      <c r="M942" s="650"/>
      <c r="N942" s="650"/>
      <c r="O942" s="651"/>
    </row>
    <row r="943">
      <c r="A943" s="1"/>
      <c r="E943" s="650"/>
      <c r="F943" s="650"/>
      <c r="G943" s="650"/>
      <c r="H943" s="650"/>
      <c r="I943" s="650"/>
      <c r="J943" s="650"/>
      <c r="K943" s="650"/>
      <c r="L943" s="650"/>
      <c r="M943" s="650"/>
      <c r="N943" s="650"/>
      <c r="O943" s="651"/>
    </row>
    <row r="944">
      <c r="A944" s="1"/>
      <c r="E944" s="650"/>
      <c r="F944" s="650"/>
      <c r="G944" s="650"/>
      <c r="H944" s="650"/>
      <c r="I944" s="650"/>
      <c r="J944" s="650"/>
      <c r="K944" s="650"/>
      <c r="L944" s="650"/>
      <c r="M944" s="650"/>
      <c r="N944" s="650"/>
      <c r="O944" s="651"/>
    </row>
    <row r="945">
      <c r="A945" s="1"/>
      <c r="E945" s="650"/>
      <c r="F945" s="650"/>
      <c r="G945" s="650"/>
      <c r="H945" s="650"/>
      <c r="I945" s="650"/>
      <c r="J945" s="650"/>
      <c r="K945" s="650"/>
      <c r="L945" s="650"/>
      <c r="M945" s="650"/>
      <c r="N945" s="650"/>
      <c r="O945" s="651"/>
    </row>
    <row r="946">
      <c r="A946" s="1"/>
      <c r="E946" s="650"/>
      <c r="F946" s="650"/>
      <c r="G946" s="650"/>
      <c r="H946" s="650"/>
      <c r="I946" s="650"/>
      <c r="J946" s="650"/>
      <c r="K946" s="650"/>
      <c r="L946" s="650"/>
      <c r="M946" s="650"/>
      <c r="N946" s="650"/>
      <c r="O946" s="651"/>
    </row>
    <row r="947">
      <c r="A947" s="1"/>
      <c r="E947" s="650"/>
      <c r="F947" s="650"/>
      <c r="G947" s="650"/>
      <c r="H947" s="650"/>
      <c r="I947" s="650"/>
      <c r="J947" s="650"/>
      <c r="K947" s="650"/>
      <c r="L947" s="650"/>
      <c r="M947" s="650"/>
      <c r="N947" s="650"/>
      <c r="O947" s="651"/>
    </row>
    <row r="948">
      <c r="A948" s="1"/>
      <c r="E948" s="650"/>
      <c r="F948" s="650"/>
      <c r="G948" s="650"/>
      <c r="H948" s="650"/>
      <c r="I948" s="650"/>
      <c r="J948" s="650"/>
      <c r="K948" s="650"/>
      <c r="L948" s="650"/>
      <c r="M948" s="650"/>
      <c r="N948" s="650"/>
      <c r="O948" s="651"/>
    </row>
    <row r="949">
      <c r="A949" s="1"/>
      <c r="E949" s="650"/>
      <c r="F949" s="650"/>
      <c r="G949" s="650"/>
      <c r="H949" s="650"/>
      <c r="I949" s="650"/>
      <c r="J949" s="650"/>
      <c r="K949" s="650"/>
      <c r="L949" s="650"/>
      <c r="M949" s="650"/>
      <c r="N949" s="650"/>
      <c r="O949" s="651"/>
    </row>
    <row r="950">
      <c r="A950" s="1"/>
      <c r="E950" s="650"/>
      <c r="F950" s="650"/>
      <c r="G950" s="650"/>
      <c r="H950" s="650"/>
      <c r="I950" s="650"/>
      <c r="J950" s="650"/>
      <c r="K950" s="650"/>
      <c r="L950" s="650"/>
      <c r="M950" s="650"/>
      <c r="N950" s="650"/>
      <c r="O950" s="651"/>
    </row>
    <row r="951">
      <c r="A951" s="1"/>
      <c r="E951" s="650"/>
      <c r="F951" s="650"/>
      <c r="G951" s="650"/>
      <c r="H951" s="650"/>
      <c r="I951" s="650"/>
      <c r="J951" s="650"/>
      <c r="K951" s="650"/>
      <c r="L951" s="650"/>
      <c r="M951" s="650"/>
      <c r="N951" s="650"/>
      <c r="O951" s="651"/>
    </row>
    <row r="952">
      <c r="A952" s="1"/>
      <c r="E952" s="650"/>
      <c r="F952" s="650"/>
      <c r="G952" s="650"/>
      <c r="H952" s="650"/>
      <c r="I952" s="650"/>
      <c r="J952" s="650"/>
      <c r="K952" s="650"/>
      <c r="L952" s="650"/>
      <c r="M952" s="650"/>
      <c r="N952" s="650"/>
      <c r="O952" s="651"/>
    </row>
    <row r="953">
      <c r="A953" s="1"/>
      <c r="E953" s="650"/>
      <c r="F953" s="650"/>
      <c r="G953" s="650"/>
      <c r="H953" s="650"/>
      <c r="I953" s="650"/>
      <c r="J953" s="650"/>
      <c r="K953" s="650"/>
      <c r="L953" s="650"/>
      <c r="M953" s="650"/>
      <c r="N953" s="650"/>
      <c r="O953" s="651"/>
    </row>
    <row r="954">
      <c r="A954" s="1"/>
      <c r="E954" s="650"/>
      <c r="F954" s="650"/>
      <c r="G954" s="650"/>
      <c r="H954" s="650"/>
      <c r="I954" s="650"/>
      <c r="J954" s="650"/>
      <c r="K954" s="650"/>
      <c r="L954" s="650"/>
      <c r="M954" s="650"/>
      <c r="N954" s="650"/>
      <c r="O954" s="651"/>
    </row>
    <row r="955">
      <c r="A955" s="1"/>
      <c r="E955" s="650"/>
      <c r="F955" s="650"/>
      <c r="G955" s="650"/>
      <c r="H955" s="650"/>
      <c r="I955" s="650"/>
      <c r="J955" s="650"/>
      <c r="K955" s="650"/>
      <c r="L955" s="650"/>
      <c r="M955" s="650"/>
      <c r="N955" s="650"/>
      <c r="O955" s="651"/>
    </row>
    <row r="956">
      <c r="A956" s="1"/>
      <c r="E956" s="650"/>
      <c r="F956" s="650"/>
      <c r="G956" s="650"/>
      <c r="H956" s="650"/>
      <c r="I956" s="650"/>
      <c r="J956" s="650"/>
      <c r="K956" s="650"/>
      <c r="L956" s="650"/>
      <c r="M956" s="650"/>
      <c r="N956" s="650"/>
      <c r="O956" s="651"/>
    </row>
    <row r="957">
      <c r="A957" s="1"/>
      <c r="E957" s="650"/>
      <c r="F957" s="650"/>
      <c r="G957" s="650"/>
      <c r="H957" s="650"/>
      <c r="I957" s="650"/>
      <c r="J957" s="650"/>
      <c r="K957" s="650"/>
      <c r="L957" s="650"/>
      <c r="M957" s="650"/>
      <c r="N957" s="650"/>
      <c r="O957" s="651"/>
    </row>
    <row r="958">
      <c r="A958" s="1"/>
      <c r="E958" s="650"/>
      <c r="F958" s="650"/>
      <c r="G958" s="650"/>
      <c r="H958" s="650"/>
      <c r="I958" s="650"/>
      <c r="J958" s="650"/>
      <c r="K958" s="650"/>
      <c r="L958" s="650"/>
      <c r="M958" s="650"/>
      <c r="N958" s="650"/>
      <c r="O958" s="651"/>
    </row>
    <row r="959">
      <c r="A959" s="1"/>
      <c r="E959" s="650"/>
      <c r="F959" s="650"/>
      <c r="G959" s="650"/>
      <c r="H959" s="650"/>
      <c r="I959" s="650"/>
      <c r="J959" s="650"/>
      <c r="K959" s="650"/>
      <c r="L959" s="650"/>
      <c r="M959" s="650"/>
      <c r="N959" s="650"/>
      <c r="O959" s="651"/>
    </row>
    <row r="960">
      <c r="A960" s="1"/>
      <c r="E960" s="650"/>
      <c r="F960" s="650"/>
      <c r="G960" s="650"/>
      <c r="H960" s="650"/>
      <c r="I960" s="650"/>
      <c r="J960" s="650"/>
      <c r="K960" s="650"/>
      <c r="L960" s="650"/>
      <c r="M960" s="650"/>
      <c r="N960" s="650"/>
      <c r="O960" s="651"/>
    </row>
    <row r="961">
      <c r="A961" s="1"/>
      <c r="E961" s="650"/>
      <c r="F961" s="650"/>
      <c r="G961" s="650"/>
      <c r="H961" s="650"/>
      <c r="I961" s="650"/>
      <c r="J961" s="650"/>
      <c r="K961" s="650"/>
      <c r="L961" s="650"/>
      <c r="M961" s="650"/>
      <c r="N961" s="650"/>
      <c r="O961" s="651"/>
    </row>
    <row r="962">
      <c r="A962" s="1"/>
      <c r="E962" s="650"/>
      <c r="F962" s="650"/>
      <c r="G962" s="650"/>
      <c r="H962" s="650"/>
      <c r="I962" s="650"/>
      <c r="J962" s="650"/>
      <c r="K962" s="650"/>
      <c r="L962" s="650"/>
      <c r="M962" s="650"/>
      <c r="N962" s="650"/>
      <c r="O962" s="651"/>
    </row>
    <row r="963">
      <c r="A963" s="1"/>
      <c r="E963" s="650"/>
      <c r="F963" s="650"/>
      <c r="G963" s="650"/>
      <c r="H963" s="650"/>
      <c r="I963" s="650"/>
      <c r="J963" s="650"/>
      <c r="K963" s="650"/>
      <c r="L963" s="650"/>
      <c r="M963" s="650"/>
      <c r="N963" s="650"/>
      <c r="O963" s="651"/>
    </row>
    <row r="964">
      <c r="A964" s="1"/>
      <c r="E964" s="650"/>
      <c r="F964" s="650"/>
      <c r="G964" s="650"/>
      <c r="H964" s="650"/>
      <c r="I964" s="650"/>
      <c r="J964" s="650"/>
      <c r="K964" s="650"/>
      <c r="L964" s="650"/>
      <c r="M964" s="650"/>
      <c r="N964" s="650"/>
      <c r="O964" s="651"/>
    </row>
    <row r="965">
      <c r="A965" s="1"/>
      <c r="E965" s="650"/>
      <c r="F965" s="650"/>
      <c r="G965" s="650"/>
      <c r="H965" s="650"/>
      <c r="I965" s="650"/>
      <c r="J965" s="650"/>
      <c r="K965" s="650"/>
      <c r="L965" s="650"/>
      <c r="M965" s="650"/>
      <c r="N965" s="650"/>
      <c r="O965" s="651"/>
    </row>
    <row r="966">
      <c r="A966" s="1"/>
      <c r="E966" s="650"/>
      <c r="F966" s="650"/>
      <c r="G966" s="650"/>
      <c r="H966" s="650"/>
      <c r="I966" s="650"/>
      <c r="J966" s="650"/>
      <c r="K966" s="650"/>
      <c r="L966" s="650"/>
      <c r="M966" s="650"/>
      <c r="N966" s="650"/>
      <c r="O966" s="651"/>
    </row>
    <row r="967">
      <c r="A967" s="1"/>
      <c r="E967" s="650"/>
      <c r="F967" s="650"/>
      <c r="G967" s="650"/>
      <c r="H967" s="650"/>
      <c r="I967" s="650"/>
      <c r="J967" s="650"/>
      <c r="K967" s="650"/>
      <c r="L967" s="650"/>
      <c r="M967" s="650"/>
      <c r="N967" s="650"/>
      <c r="O967" s="651"/>
    </row>
    <row r="968">
      <c r="A968" s="1"/>
      <c r="E968" s="650"/>
      <c r="F968" s="650"/>
      <c r="G968" s="650"/>
      <c r="H968" s="650"/>
      <c r="I968" s="650"/>
      <c r="J968" s="650"/>
      <c r="K968" s="650"/>
      <c r="L968" s="650"/>
      <c r="M968" s="650"/>
      <c r="N968" s="650"/>
      <c r="O968" s="651"/>
    </row>
    <row r="969">
      <c r="A969" s="1"/>
      <c r="E969" s="650"/>
      <c r="F969" s="650"/>
      <c r="G969" s="650"/>
      <c r="H969" s="650"/>
      <c r="I969" s="650"/>
      <c r="J969" s="650"/>
      <c r="K969" s="650"/>
      <c r="L969" s="650"/>
      <c r="M969" s="650"/>
      <c r="N969" s="650"/>
      <c r="O969" s="651"/>
    </row>
    <row r="970">
      <c r="A970" s="1"/>
      <c r="E970" s="650"/>
      <c r="F970" s="650"/>
      <c r="G970" s="650"/>
      <c r="H970" s="650"/>
      <c r="I970" s="650"/>
      <c r="J970" s="650"/>
      <c r="K970" s="650"/>
      <c r="L970" s="650"/>
      <c r="M970" s="650"/>
      <c r="N970" s="650"/>
      <c r="O970" s="651"/>
    </row>
    <row r="971">
      <c r="A971" s="1"/>
      <c r="E971" s="650"/>
      <c r="F971" s="650"/>
      <c r="G971" s="650"/>
      <c r="H971" s="650"/>
      <c r="I971" s="650"/>
      <c r="J971" s="650"/>
      <c r="K971" s="650"/>
      <c r="L971" s="650"/>
      <c r="M971" s="650"/>
      <c r="N971" s="650"/>
      <c r="O971" s="651"/>
    </row>
    <row r="972">
      <c r="A972" s="1"/>
      <c r="E972" s="650"/>
      <c r="F972" s="650"/>
      <c r="G972" s="650"/>
      <c r="H972" s="650"/>
      <c r="I972" s="650"/>
      <c r="J972" s="650"/>
      <c r="K972" s="650"/>
      <c r="L972" s="650"/>
      <c r="M972" s="650"/>
      <c r="N972" s="650"/>
      <c r="O972" s="651"/>
    </row>
    <row r="973">
      <c r="A973" s="1"/>
      <c r="E973" s="650"/>
      <c r="F973" s="650"/>
      <c r="G973" s="650"/>
      <c r="H973" s="650"/>
      <c r="I973" s="650"/>
      <c r="J973" s="650"/>
      <c r="K973" s="650"/>
      <c r="L973" s="650"/>
      <c r="M973" s="650"/>
      <c r="N973" s="650"/>
      <c r="O973" s="651"/>
    </row>
    <row r="974">
      <c r="A974" s="1"/>
      <c r="E974" s="650"/>
      <c r="F974" s="650"/>
      <c r="G974" s="650"/>
      <c r="H974" s="650"/>
      <c r="I974" s="650"/>
      <c r="J974" s="650"/>
      <c r="K974" s="650"/>
      <c r="L974" s="650"/>
      <c r="M974" s="650"/>
      <c r="N974" s="650"/>
      <c r="O974" s="651"/>
    </row>
    <row r="975">
      <c r="A975" s="1"/>
      <c r="E975" s="650"/>
      <c r="F975" s="650"/>
      <c r="G975" s="650"/>
      <c r="H975" s="650"/>
      <c r="I975" s="650"/>
      <c r="J975" s="650"/>
      <c r="K975" s="650"/>
      <c r="L975" s="650"/>
      <c r="M975" s="650"/>
      <c r="N975" s="650"/>
      <c r="O975" s="651"/>
    </row>
    <row r="976">
      <c r="A976" s="1"/>
      <c r="E976" s="650"/>
      <c r="F976" s="650"/>
      <c r="G976" s="650"/>
      <c r="H976" s="650"/>
      <c r="I976" s="650"/>
      <c r="J976" s="650"/>
      <c r="K976" s="650"/>
      <c r="L976" s="650"/>
      <c r="M976" s="650"/>
      <c r="N976" s="650"/>
      <c r="O976" s="651"/>
    </row>
    <row r="977">
      <c r="A977" s="1"/>
      <c r="E977" s="650"/>
      <c r="F977" s="650"/>
      <c r="G977" s="650"/>
      <c r="H977" s="650"/>
      <c r="I977" s="650"/>
      <c r="J977" s="650"/>
      <c r="K977" s="650"/>
      <c r="L977" s="650"/>
      <c r="M977" s="650"/>
      <c r="N977" s="650"/>
      <c r="O977" s="651"/>
    </row>
    <row r="978">
      <c r="A978" s="1"/>
      <c r="E978" s="650"/>
      <c r="F978" s="650"/>
      <c r="G978" s="650"/>
      <c r="H978" s="650"/>
      <c r="I978" s="650"/>
      <c r="J978" s="650"/>
      <c r="K978" s="650"/>
      <c r="L978" s="650"/>
      <c r="M978" s="650"/>
      <c r="N978" s="650"/>
      <c r="O978" s="651"/>
    </row>
    <row r="979">
      <c r="A979" s="1"/>
      <c r="E979" s="650"/>
      <c r="F979" s="650"/>
      <c r="G979" s="650"/>
      <c r="H979" s="650"/>
      <c r="I979" s="650"/>
      <c r="J979" s="650"/>
      <c r="K979" s="650"/>
      <c r="L979" s="650"/>
      <c r="M979" s="650"/>
      <c r="N979" s="650"/>
      <c r="O979" s="651"/>
    </row>
    <row r="980">
      <c r="A980" s="1"/>
      <c r="E980" s="650"/>
      <c r="F980" s="650"/>
      <c r="G980" s="650"/>
      <c r="H980" s="650"/>
      <c r="I980" s="650"/>
      <c r="J980" s="650"/>
      <c r="K980" s="650"/>
      <c r="L980" s="650"/>
      <c r="M980" s="650"/>
      <c r="N980" s="650"/>
      <c r="O980" s="651"/>
    </row>
    <row r="981">
      <c r="A981" s="1"/>
      <c r="E981" s="650"/>
      <c r="F981" s="650"/>
      <c r="G981" s="650"/>
      <c r="H981" s="650"/>
      <c r="I981" s="650"/>
      <c r="J981" s="650"/>
      <c r="K981" s="650"/>
      <c r="L981" s="650"/>
      <c r="M981" s="650"/>
      <c r="N981" s="650"/>
      <c r="O981" s="651"/>
    </row>
    <row r="982">
      <c r="A982" s="1"/>
      <c r="E982" s="650"/>
      <c r="F982" s="650"/>
      <c r="G982" s="650"/>
      <c r="H982" s="650"/>
      <c r="I982" s="650"/>
      <c r="J982" s="650"/>
      <c r="K982" s="650"/>
      <c r="L982" s="650"/>
      <c r="M982" s="650"/>
      <c r="N982" s="650"/>
      <c r="O982" s="651"/>
    </row>
    <row r="983">
      <c r="A983" s="1"/>
      <c r="E983" s="650"/>
      <c r="F983" s="650"/>
      <c r="G983" s="650"/>
      <c r="H983" s="650"/>
      <c r="I983" s="650"/>
      <c r="J983" s="650"/>
      <c r="K983" s="650"/>
      <c r="L983" s="650"/>
      <c r="M983" s="650"/>
      <c r="N983" s="650"/>
      <c r="O983" s="651"/>
    </row>
    <row r="984">
      <c r="A984" s="1"/>
      <c r="E984" s="650"/>
      <c r="F984" s="650"/>
      <c r="G984" s="650"/>
      <c r="H984" s="650"/>
      <c r="I984" s="650"/>
      <c r="J984" s="650"/>
      <c r="K984" s="650"/>
      <c r="L984" s="650"/>
      <c r="M984" s="650"/>
      <c r="N984" s="650"/>
      <c r="O984" s="651"/>
    </row>
    <row r="985">
      <c r="A985" s="1"/>
      <c r="E985" s="650"/>
      <c r="F985" s="650"/>
      <c r="G985" s="650"/>
      <c r="H985" s="650"/>
      <c r="I985" s="650"/>
      <c r="J985" s="650"/>
      <c r="K985" s="650"/>
      <c r="L985" s="650"/>
      <c r="M985" s="650"/>
      <c r="N985" s="650"/>
      <c r="O985" s="651"/>
    </row>
    <row r="986">
      <c r="A986" s="1"/>
      <c r="E986" s="650"/>
      <c r="F986" s="650"/>
      <c r="G986" s="650"/>
      <c r="H986" s="650"/>
      <c r="I986" s="650"/>
      <c r="J986" s="650"/>
      <c r="K986" s="650"/>
      <c r="L986" s="650"/>
      <c r="M986" s="650"/>
      <c r="N986" s="650"/>
      <c r="O986" s="651"/>
    </row>
    <row r="987">
      <c r="A987" s="1"/>
      <c r="E987" s="650"/>
      <c r="F987" s="650"/>
      <c r="G987" s="650"/>
      <c r="H987" s="650"/>
      <c r="I987" s="650"/>
      <c r="J987" s="650"/>
      <c r="K987" s="650"/>
      <c r="L987" s="650"/>
      <c r="M987" s="650"/>
      <c r="N987" s="650"/>
      <c r="O987" s="651"/>
    </row>
    <row r="988">
      <c r="A988" s="1"/>
      <c r="E988" s="650"/>
      <c r="F988" s="650"/>
      <c r="G988" s="650"/>
      <c r="H988" s="650"/>
      <c r="I988" s="650"/>
      <c r="J988" s="650"/>
      <c r="K988" s="650"/>
      <c r="L988" s="650"/>
      <c r="M988" s="650"/>
      <c r="N988" s="650"/>
      <c r="O988" s="651"/>
    </row>
    <row r="989">
      <c r="A989" s="1"/>
      <c r="E989" s="650"/>
      <c r="F989" s="650"/>
      <c r="G989" s="650"/>
      <c r="H989" s="650"/>
      <c r="I989" s="650"/>
      <c r="J989" s="650"/>
      <c r="K989" s="650"/>
      <c r="L989" s="650"/>
      <c r="M989" s="650"/>
      <c r="N989" s="650"/>
      <c r="O989" s="651"/>
    </row>
    <row r="990">
      <c r="A990" s="1"/>
      <c r="E990" s="650"/>
      <c r="F990" s="650"/>
      <c r="G990" s="650"/>
      <c r="H990" s="650"/>
      <c r="I990" s="650"/>
      <c r="J990" s="650"/>
      <c r="K990" s="650"/>
      <c r="L990" s="650"/>
      <c r="M990" s="650"/>
      <c r="N990" s="650"/>
      <c r="O990" s="651"/>
    </row>
    <row r="991">
      <c r="A991" s="1"/>
      <c r="E991" s="650"/>
      <c r="F991" s="650"/>
      <c r="G991" s="650"/>
      <c r="H991" s="650"/>
      <c r="I991" s="650"/>
      <c r="J991" s="650"/>
      <c r="K991" s="650"/>
      <c r="L991" s="650"/>
      <c r="M991" s="650"/>
      <c r="N991" s="650"/>
      <c r="O991" s="651"/>
    </row>
    <row r="992">
      <c r="A992" s="1"/>
      <c r="E992" s="650"/>
      <c r="F992" s="650"/>
      <c r="G992" s="650"/>
      <c r="H992" s="650"/>
      <c r="I992" s="650"/>
      <c r="J992" s="650"/>
      <c r="K992" s="650"/>
      <c r="L992" s="650"/>
      <c r="M992" s="650"/>
      <c r="N992" s="650"/>
      <c r="O992" s="651"/>
    </row>
    <row r="993">
      <c r="A993" s="1"/>
      <c r="E993" s="650"/>
      <c r="F993" s="650"/>
      <c r="G993" s="650"/>
      <c r="H993" s="650"/>
      <c r="I993" s="650"/>
      <c r="J993" s="650"/>
      <c r="K993" s="650"/>
      <c r="L993" s="650"/>
      <c r="M993" s="650"/>
      <c r="N993" s="650"/>
      <c r="O993" s="651"/>
    </row>
    <row r="994">
      <c r="A994" s="1"/>
      <c r="E994" s="650"/>
      <c r="F994" s="650"/>
      <c r="G994" s="650"/>
      <c r="H994" s="650"/>
      <c r="I994" s="650"/>
      <c r="J994" s="650"/>
      <c r="K994" s="650"/>
      <c r="L994" s="650"/>
      <c r="M994" s="650"/>
      <c r="N994" s="650"/>
      <c r="O994" s="651"/>
    </row>
    <row r="995">
      <c r="A995" s="1"/>
      <c r="E995" s="650"/>
      <c r="F995" s="650"/>
      <c r="G995" s="650"/>
      <c r="H995" s="650"/>
      <c r="I995" s="650"/>
      <c r="J995" s="650"/>
      <c r="K995" s="650"/>
      <c r="L995" s="650"/>
      <c r="M995" s="650"/>
      <c r="N995" s="650"/>
      <c r="O995" s="651"/>
    </row>
    <row r="996">
      <c r="A996" s="1"/>
      <c r="E996" s="650"/>
      <c r="F996" s="650"/>
      <c r="G996" s="650"/>
      <c r="H996" s="650"/>
      <c r="I996" s="650"/>
      <c r="J996" s="650"/>
      <c r="K996" s="650"/>
      <c r="L996" s="650"/>
      <c r="M996" s="650"/>
      <c r="N996" s="650"/>
      <c r="O996" s="651"/>
    </row>
    <row r="997">
      <c r="A997" s="1"/>
      <c r="E997" s="650"/>
      <c r="F997" s="650"/>
      <c r="G997" s="650"/>
      <c r="H997" s="650"/>
      <c r="I997" s="650"/>
      <c r="J997" s="650"/>
      <c r="K997" s="650"/>
      <c r="L997" s="650"/>
      <c r="M997" s="650"/>
      <c r="N997" s="650"/>
      <c r="O997" s="651"/>
    </row>
    <row r="998">
      <c r="A998" s="1"/>
      <c r="E998" s="650"/>
      <c r="F998" s="650"/>
      <c r="G998" s="650"/>
      <c r="H998" s="650"/>
      <c r="I998" s="650"/>
      <c r="J998" s="650"/>
      <c r="K998" s="650"/>
      <c r="L998" s="650"/>
      <c r="M998" s="650"/>
      <c r="N998" s="650"/>
      <c r="O998" s="651"/>
    </row>
    <row r="999">
      <c r="A999" s="1"/>
      <c r="E999" s="650"/>
      <c r="F999" s="650"/>
      <c r="G999" s="650"/>
      <c r="H999" s="650"/>
      <c r="I999" s="650"/>
      <c r="J999" s="650"/>
      <c r="K999" s="650"/>
      <c r="L999" s="650"/>
      <c r="M999" s="650"/>
      <c r="N999" s="650"/>
      <c r="O999" s="651"/>
    </row>
    <row r="1000">
      <c r="A1000" s="1"/>
      <c r="E1000" s="650"/>
      <c r="F1000" s="650"/>
      <c r="G1000" s="650"/>
      <c r="H1000" s="650"/>
      <c r="I1000" s="650"/>
      <c r="J1000" s="650"/>
      <c r="K1000" s="650"/>
      <c r="L1000" s="650"/>
      <c r="M1000" s="650"/>
      <c r="N1000" s="650"/>
      <c r="O1000" s="651"/>
    </row>
    <row r="1001">
      <c r="A1001" s="1"/>
      <c r="E1001" s="650"/>
      <c r="F1001" s="650"/>
      <c r="G1001" s="650"/>
      <c r="H1001" s="650"/>
      <c r="I1001" s="650"/>
      <c r="J1001" s="650"/>
      <c r="K1001" s="650"/>
      <c r="L1001" s="650"/>
      <c r="M1001" s="650"/>
      <c r="N1001" s="650"/>
      <c r="O1001" s="651"/>
    </row>
    <row r="1002">
      <c r="A1002" s="1"/>
      <c r="E1002" s="650"/>
      <c r="F1002" s="650"/>
      <c r="G1002" s="650"/>
      <c r="H1002" s="650"/>
      <c r="I1002" s="650"/>
      <c r="J1002" s="650"/>
      <c r="K1002" s="650"/>
      <c r="L1002" s="650"/>
      <c r="M1002" s="650"/>
      <c r="N1002" s="650"/>
      <c r="O1002" s="651"/>
    </row>
    <row r="1003">
      <c r="A1003" s="1"/>
      <c r="E1003" s="650"/>
      <c r="F1003" s="650"/>
      <c r="G1003" s="650"/>
      <c r="H1003" s="650"/>
      <c r="I1003" s="650"/>
      <c r="J1003" s="650"/>
      <c r="K1003" s="650"/>
      <c r="L1003" s="650"/>
      <c r="M1003" s="650"/>
      <c r="N1003" s="650"/>
      <c r="O1003" s="651"/>
    </row>
    <row r="1004">
      <c r="A1004" s="1"/>
      <c r="E1004" s="650"/>
      <c r="F1004" s="650"/>
      <c r="G1004" s="650"/>
      <c r="H1004" s="650"/>
      <c r="I1004" s="650"/>
      <c r="J1004" s="650"/>
      <c r="K1004" s="650"/>
      <c r="L1004" s="650"/>
      <c r="M1004" s="650"/>
      <c r="N1004" s="650"/>
      <c r="O1004" s="651"/>
    </row>
    <row r="1005">
      <c r="A1005" s="1"/>
      <c r="E1005" s="650"/>
      <c r="F1005" s="650"/>
      <c r="G1005" s="650"/>
      <c r="H1005" s="650"/>
      <c r="I1005" s="650"/>
      <c r="J1005" s="650"/>
      <c r="K1005" s="650"/>
      <c r="L1005" s="650"/>
      <c r="M1005" s="650"/>
      <c r="N1005" s="650"/>
      <c r="O1005" s="651"/>
    </row>
    <row r="1006">
      <c r="A1006" s="1"/>
      <c r="E1006" s="650"/>
      <c r="F1006" s="650"/>
      <c r="G1006" s="650"/>
      <c r="H1006" s="650"/>
      <c r="I1006" s="650"/>
      <c r="J1006" s="650"/>
      <c r="K1006" s="650"/>
      <c r="L1006" s="650"/>
      <c r="M1006" s="650"/>
      <c r="N1006" s="650"/>
      <c r="O1006" s="651"/>
    </row>
    <row r="1007">
      <c r="A1007" s="1"/>
      <c r="E1007" s="650"/>
      <c r="F1007" s="650"/>
      <c r="G1007" s="650"/>
      <c r="H1007" s="650"/>
      <c r="I1007" s="650"/>
      <c r="J1007" s="650"/>
      <c r="K1007" s="650"/>
      <c r="L1007" s="650"/>
      <c r="M1007" s="650"/>
      <c r="N1007" s="650"/>
      <c r="O1007" s="651"/>
    </row>
    <row r="1008">
      <c r="A1008" s="1"/>
      <c r="E1008" s="650"/>
      <c r="F1008" s="650"/>
      <c r="G1008" s="650"/>
      <c r="H1008" s="650"/>
      <c r="I1008" s="650"/>
      <c r="J1008" s="650"/>
      <c r="K1008" s="650"/>
      <c r="L1008" s="650"/>
      <c r="M1008" s="650"/>
      <c r="N1008" s="650"/>
      <c r="O1008" s="651"/>
    </row>
    <row r="1009">
      <c r="A1009" s="1"/>
      <c r="E1009" s="650"/>
      <c r="F1009" s="650"/>
      <c r="G1009" s="650"/>
      <c r="H1009" s="650"/>
      <c r="I1009" s="650"/>
      <c r="J1009" s="650"/>
      <c r="K1009" s="650"/>
      <c r="L1009" s="650"/>
      <c r="M1009" s="650"/>
      <c r="N1009" s="650"/>
      <c r="O1009" s="651"/>
    </row>
    <row r="1010">
      <c r="A1010" s="1"/>
      <c r="E1010" s="650"/>
      <c r="F1010" s="650"/>
      <c r="G1010" s="650"/>
      <c r="H1010" s="650"/>
      <c r="I1010" s="650"/>
      <c r="J1010" s="650"/>
      <c r="K1010" s="650"/>
      <c r="L1010" s="650"/>
      <c r="M1010" s="650"/>
      <c r="N1010" s="650"/>
      <c r="O1010" s="651"/>
    </row>
    <row r="1011">
      <c r="A1011" s="1"/>
      <c r="E1011" s="650"/>
      <c r="F1011" s="650"/>
      <c r="G1011" s="650"/>
      <c r="H1011" s="650"/>
      <c r="I1011" s="650"/>
      <c r="J1011" s="650"/>
      <c r="K1011" s="650"/>
      <c r="L1011" s="650"/>
      <c r="M1011" s="650"/>
      <c r="N1011" s="650"/>
      <c r="O1011" s="651"/>
    </row>
    <row r="1012">
      <c r="A1012" s="1"/>
      <c r="E1012" s="650"/>
      <c r="F1012" s="650"/>
      <c r="G1012" s="650"/>
      <c r="H1012" s="650"/>
      <c r="I1012" s="650"/>
      <c r="J1012" s="650"/>
      <c r="K1012" s="650"/>
      <c r="L1012" s="650"/>
      <c r="M1012" s="650"/>
      <c r="N1012" s="650"/>
      <c r="O1012" s="651"/>
    </row>
  </sheetData>
  <mergeCells count="18">
    <mergeCell ref="D1:L1"/>
    <mergeCell ref="B8:B12"/>
    <mergeCell ref="C8:C12"/>
    <mergeCell ref="B13:B19"/>
    <mergeCell ref="C13:C19"/>
    <mergeCell ref="B20:B25"/>
    <mergeCell ref="C20:C25"/>
    <mergeCell ref="B55:B61"/>
    <mergeCell ref="C55:C61"/>
    <mergeCell ref="B62:B68"/>
    <mergeCell ref="C62:C68"/>
    <mergeCell ref="B26:B32"/>
    <mergeCell ref="C26:C32"/>
    <mergeCell ref="D36:L36"/>
    <mergeCell ref="B40:B46"/>
    <mergeCell ref="C40:C46"/>
    <mergeCell ref="B47:B54"/>
    <mergeCell ref="C47:C54"/>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3" max="3" width="18.5"/>
    <col customWidth="1" min="5" max="5" width="18.0"/>
    <col customWidth="1" min="9" max="9" width="28.88"/>
    <col customWidth="1" min="10" max="10" width="16.38"/>
    <col customWidth="1" min="11" max="11" width="37.0"/>
  </cols>
  <sheetData>
    <row r="1">
      <c r="A1" s="709" t="s">
        <v>3926</v>
      </c>
      <c r="B1" s="709" t="s">
        <v>3929</v>
      </c>
      <c r="C1" s="709" t="s">
        <v>3931</v>
      </c>
      <c r="D1" s="709" t="s">
        <v>3932</v>
      </c>
      <c r="E1" s="709" t="s">
        <v>3933</v>
      </c>
      <c r="F1" s="709" t="s">
        <v>2156</v>
      </c>
      <c r="G1" s="709" t="s">
        <v>3934</v>
      </c>
      <c r="H1" s="709" t="s">
        <v>3935</v>
      </c>
      <c r="I1" s="709" t="s">
        <v>3937</v>
      </c>
      <c r="J1" s="709" t="s">
        <v>3938</v>
      </c>
      <c r="K1" s="710" t="s">
        <v>3939</v>
      </c>
      <c r="L1" s="468"/>
      <c r="M1" s="468"/>
      <c r="N1" s="468"/>
      <c r="O1" s="468"/>
      <c r="P1" s="468"/>
      <c r="Q1" s="468"/>
      <c r="R1" s="468"/>
      <c r="S1" s="468"/>
      <c r="T1" s="468"/>
      <c r="U1" s="468"/>
      <c r="V1" s="468"/>
      <c r="W1" s="468"/>
      <c r="X1" s="468"/>
      <c r="Y1" s="468"/>
      <c r="Z1" s="468"/>
    </row>
    <row r="2">
      <c r="A2" s="712">
        <v>45677.384930555556</v>
      </c>
      <c r="B2" s="713" t="s">
        <v>3942</v>
      </c>
      <c r="C2" s="713">
        <v>9.1360666E8</v>
      </c>
      <c r="D2" s="713" t="s">
        <v>3943</v>
      </c>
      <c r="E2" s="713">
        <v>9.0326542E8</v>
      </c>
      <c r="F2" s="713" t="s">
        <v>2221</v>
      </c>
      <c r="G2" s="714"/>
      <c r="H2" s="713" t="s">
        <v>3946</v>
      </c>
      <c r="I2" s="713" t="s">
        <v>3947</v>
      </c>
      <c r="J2" s="717" t="s">
        <v>3949</v>
      </c>
      <c r="K2" s="43" t="s">
        <v>3954</v>
      </c>
      <c r="L2" s="718" t="s">
        <v>260</v>
      </c>
      <c r="M2" s="468"/>
      <c r="N2" s="468"/>
      <c r="O2" s="468"/>
      <c r="P2" s="468"/>
      <c r="Q2" s="468"/>
      <c r="R2" s="468"/>
      <c r="S2" s="468"/>
      <c r="T2" s="468"/>
      <c r="U2" s="468"/>
      <c r="V2" s="468"/>
      <c r="W2" s="468"/>
      <c r="X2" s="468"/>
      <c r="Y2" s="468"/>
      <c r="Z2" s="468"/>
    </row>
    <row r="3">
      <c r="A3" s="712">
        <v>45677.38489583333</v>
      </c>
      <c r="B3" s="713" t="s">
        <v>3960</v>
      </c>
      <c r="C3" s="713">
        <v>9.08683037E8</v>
      </c>
      <c r="D3" s="713" t="s">
        <v>3961</v>
      </c>
      <c r="E3" s="714"/>
      <c r="F3" s="713" t="s">
        <v>2221</v>
      </c>
      <c r="G3" s="714"/>
      <c r="H3" s="713" t="s">
        <v>3963</v>
      </c>
      <c r="I3" s="713" t="s">
        <v>3964</v>
      </c>
      <c r="J3" s="717" t="s">
        <v>3965</v>
      </c>
      <c r="K3" s="43" t="s">
        <v>3968</v>
      </c>
      <c r="L3" s="718" t="s">
        <v>260</v>
      </c>
      <c r="M3" s="468"/>
      <c r="N3" s="468"/>
      <c r="O3" s="468"/>
      <c r="P3" s="468"/>
      <c r="Q3" s="468"/>
      <c r="R3" s="468"/>
      <c r="S3" s="468"/>
      <c r="T3" s="468"/>
      <c r="U3" s="468"/>
      <c r="V3" s="468"/>
      <c r="W3" s="468"/>
      <c r="X3" s="468"/>
      <c r="Y3" s="468"/>
      <c r="Z3" s="468"/>
    </row>
    <row r="4">
      <c r="A4" s="712">
        <v>45677.38484953704</v>
      </c>
      <c r="B4" s="713" t="s">
        <v>3969</v>
      </c>
      <c r="C4" s="713">
        <v>9.79069141E8</v>
      </c>
      <c r="D4" s="713" t="s">
        <v>3970</v>
      </c>
      <c r="E4" s="714"/>
      <c r="F4" s="713" t="s">
        <v>2221</v>
      </c>
      <c r="G4" s="714"/>
      <c r="H4" s="713" t="s">
        <v>3946</v>
      </c>
      <c r="I4" s="713" t="s">
        <v>3971</v>
      </c>
      <c r="J4" s="717" t="s">
        <v>3972</v>
      </c>
      <c r="K4" s="43" t="s">
        <v>3968</v>
      </c>
      <c r="L4" s="718" t="s">
        <v>260</v>
      </c>
      <c r="M4" s="468"/>
      <c r="N4" s="468"/>
      <c r="O4" s="468"/>
      <c r="P4" s="468"/>
      <c r="Q4" s="468"/>
      <c r="R4" s="468"/>
      <c r="S4" s="468"/>
      <c r="T4" s="468"/>
      <c r="U4" s="468"/>
      <c r="V4" s="468"/>
      <c r="W4" s="468"/>
      <c r="X4" s="468"/>
      <c r="Y4" s="468"/>
      <c r="Z4" s="468"/>
    </row>
    <row r="5">
      <c r="A5" s="712">
        <v>45677.384791666664</v>
      </c>
      <c r="B5" s="713" t="s">
        <v>3976</v>
      </c>
      <c r="C5" s="713">
        <v>9.63762179E8</v>
      </c>
      <c r="D5" s="713" t="s">
        <v>3970</v>
      </c>
      <c r="E5" s="713">
        <v>9.89534019E8</v>
      </c>
      <c r="F5" s="713" t="s">
        <v>2183</v>
      </c>
      <c r="G5" s="714"/>
      <c r="H5" s="713" t="s">
        <v>3978</v>
      </c>
      <c r="I5" s="713" t="s">
        <v>3979</v>
      </c>
      <c r="J5" s="717" t="s">
        <v>3980</v>
      </c>
      <c r="K5" s="43" t="s">
        <v>3984</v>
      </c>
      <c r="L5" s="718" t="s">
        <v>260</v>
      </c>
      <c r="M5" s="468"/>
      <c r="N5" s="468"/>
      <c r="O5" s="468"/>
      <c r="P5" s="468"/>
      <c r="Q5" s="468"/>
      <c r="R5" s="468"/>
      <c r="S5" s="468"/>
      <c r="T5" s="468"/>
      <c r="U5" s="468"/>
      <c r="V5" s="468"/>
      <c r="W5" s="468"/>
      <c r="X5" s="468"/>
      <c r="Y5" s="468"/>
      <c r="Z5" s="468"/>
    </row>
    <row r="6">
      <c r="A6" s="712">
        <v>45677.384675925925</v>
      </c>
      <c r="B6" s="713" t="s">
        <v>3986</v>
      </c>
      <c r="C6" s="713">
        <v>3.54749924E8</v>
      </c>
      <c r="D6" s="713" t="s">
        <v>3970</v>
      </c>
      <c r="E6" s="714"/>
      <c r="F6" s="714"/>
      <c r="G6" s="714"/>
      <c r="H6" s="713" t="s">
        <v>3987</v>
      </c>
      <c r="I6" s="713" t="s">
        <v>3947</v>
      </c>
      <c r="J6" s="717" t="s">
        <v>3988</v>
      </c>
      <c r="K6" s="43" t="s">
        <v>3984</v>
      </c>
      <c r="L6" s="718" t="s">
        <v>260</v>
      </c>
      <c r="M6" s="468"/>
      <c r="N6" s="468"/>
      <c r="O6" s="468"/>
      <c r="P6" s="468"/>
      <c r="Q6" s="468"/>
      <c r="R6" s="468"/>
      <c r="S6" s="468"/>
      <c r="T6" s="468"/>
      <c r="U6" s="468"/>
      <c r="V6" s="468"/>
      <c r="W6" s="468"/>
      <c r="X6" s="468"/>
      <c r="Y6" s="468"/>
      <c r="Z6" s="468"/>
    </row>
    <row r="7">
      <c r="A7" s="712">
        <v>45677.382523148146</v>
      </c>
      <c r="B7" s="713" t="s">
        <v>3992</v>
      </c>
      <c r="C7" s="713">
        <v>9.38578249E8</v>
      </c>
      <c r="D7" s="713" t="s">
        <v>3961</v>
      </c>
      <c r="E7" s="714"/>
      <c r="F7" s="713" t="s">
        <v>2221</v>
      </c>
      <c r="G7" s="714"/>
      <c r="H7" s="714"/>
      <c r="I7" s="713" t="s">
        <v>3994</v>
      </c>
      <c r="J7" s="717" t="s">
        <v>3995</v>
      </c>
      <c r="K7" s="43" t="s">
        <v>3968</v>
      </c>
      <c r="L7" s="718" t="s">
        <v>260</v>
      </c>
      <c r="M7" s="468"/>
      <c r="N7" s="468"/>
      <c r="O7" s="468"/>
      <c r="P7" s="468"/>
      <c r="Q7" s="468"/>
      <c r="R7" s="468"/>
      <c r="S7" s="468"/>
      <c r="T7" s="468"/>
      <c r="U7" s="468"/>
      <c r="V7" s="468"/>
      <c r="W7" s="468"/>
      <c r="X7" s="468"/>
      <c r="Y7" s="468"/>
      <c r="Z7" s="468"/>
    </row>
    <row r="8">
      <c r="A8" s="712">
        <v>45677.38251157408</v>
      </c>
      <c r="B8" s="713" t="s">
        <v>3999</v>
      </c>
      <c r="C8" s="713">
        <v>8.19502829E8</v>
      </c>
      <c r="D8" s="713" t="s">
        <v>3943</v>
      </c>
      <c r="E8" s="714"/>
      <c r="F8" s="713" t="s">
        <v>2183</v>
      </c>
      <c r="G8" s="714"/>
      <c r="H8" s="713" t="s">
        <v>4000</v>
      </c>
      <c r="I8" s="713" t="s">
        <v>4001</v>
      </c>
      <c r="J8" s="717" t="s">
        <v>4002</v>
      </c>
      <c r="K8" s="43" t="s">
        <v>3984</v>
      </c>
      <c r="L8" s="718" t="s">
        <v>260</v>
      </c>
      <c r="M8" s="468"/>
      <c r="N8" s="468"/>
      <c r="O8" s="468"/>
      <c r="P8" s="468"/>
      <c r="Q8" s="468"/>
      <c r="R8" s="468"/>
      <c r="S8" s="468"/>
      <c r="T8" s="468"/>
      <c r="U8" s="468"/>
      <c r="V8" s="468"/>
      <c r="W8" s="468"/>
      <c r="X8" s="468"/>
      <c r="Y8" s="468"/>
      <c r="Z8" s="468"/>
    </row>
    <row r="9">
      <c r="A9" s="712">
        <v>45677.3815625</v>
      </c>
      <c r="B9" s="713" t="s">
        <v>4005</v>
      </c>
      <c r="C9" s="713">
        <v>3.95707025E8</v>
      </c>
      <c r="D9" s="713" t="s">
        <v>3970</v>
      </c>
      <c r="E9" s="714"/>
      <c r="F9" s="713" t="s">
        <v>2183</v>
      </c>
      <c r="G9" s="713" t="s">
        <v>4007</v>
      </c>
      <c r="H9" s="713" t="s">
        <v>4008</v>
      </c>
      <c r="I9" s="713" t="s">
        <v>4009</v>
      </c>
      <c r="J9" s="717" t="s">
        <v>4010</v>
      </c>
      <c r="K9" s="43" t="s">
        <v>3984</v>
      </c>
      <c r="L9" s="718" t="s">
        <v>260</v>
      </c>
      <c r="M9" s="468"/>
      <c r="N9" s="468"/>
      <c r="O9" s="468"/>
      <c r="P9" s="468"/>
      <c r="Q9" s="468"/>
      <c r="R9" s="468"/>
      <c r="S9" s="468"/>
      <c r="T9" s="468"/>
      <c r="U9" s="468"/>
      <c r="V9" s="468"/>
      <c r="W9" s="468"/>
      <c r="X9" s="468"/>
      <c r="Y9" s="468"/>
      <c r="Z9" s="468"/>
    </row>
    <row r="10">
      <c r="A10" s="712">
        <v>45677.38155092593</v>
      </c>
      <c r="B10" s="713" t="s">
        <v>4013</v>
      </c>
      <c r="C10" s="713">
        <v>9.12304955E8</v>
      </c>
      <c r="D10" s="713" t="s">
        <v>3943</v>
      </c>
      <c r="E10" s="714"/>
      <c r="F10" s="713" t="s">
        <v>2183</v>
      </c>
      <c r="G10" s="714"/>
      <c r="H10" s="713" t="s">
        <v>4015</v>
      </c>
      <c r="I10" s="713" t="s">
        <v>4016</v>
      </c>
      <c r="J10" s="717" t="s">
        <v>4017</v>
      </c>
      <c r="K10" s="43" t="s">
        <v>4020</v>
      </c>
      <c r="L10" s="718" t="s">
        <v>502</v>
      </c>
      <c r="M10" s="468"/>
      <c r="N10" s="468"/>
      <c r="O10" s="468"/>
      <c r="P10" s="468"/>
      <c r="Q10" s="468"/>
      <c r="R10" s="468"/>
      <c r="S10" s="468"/>
      <c r="T10" s="468"/>
      <c r="U10" s="468"/>
      <c r="V10" s="468"/>
      <c r="W10" s="468"/>
      <c r="X10" s="468"/>
      <c r="Y10" s="468"/>
      <c r="Z10" s="468"/>
    </row>
    <row r="11">
      <c r="A11" s="712">
        <v>45677.381527777776</v>
      </c>
      <c r="B11" s="713" t="s">
        <v>4021</v>
      </c>
      <c r="C11" s="713">
        <v>3.85028816E8</v>
      </c>
      <c r="D11" s="713" t="s">
        <v>3970</v>
      </c>
      <c r="E11" s="714"/>
      <c r="F11" s="713" t="s">
        <v>2183</v>
      </c>
      <c r="G11" s="714"/>
      <c r="H11" s="714"/>
      <c r="I11" s="713" t="s">
        <v>4022</v>
      </c>
      <c r="J11" s="717" t="s">
        <v>4023</v>
      </c>
      <c r="K11" s="43" t="s">
        <v>4025</v>
      </c>
      <c r="L11" s="718" t="s">
        <v>502</v>
      </c>
      <c r="M11" s="468"/>
      <c r="N11" s="468"/>
      <c r="O11" s="468"/>
      <c r="P11" s="468"/>
      <c r="Q11" s="468"/>
      <c r="R11" s="468"/>
      <c r="S11" s="468"/>
      <c r="T11" s="468"/>
      <c r="U11" s="468"/>
      <c r="V11" s="468"/>
      <c r="W11" s="468"/>
      <c r="X11" s="468"/>
      <c r="Y11" s="468"/>
      <c r="Z11" s="468"/>
    </row>
    <row r="12">
      <c r="A12" s="712">
        <v>45677.38149305555</v>
      </c>
      <c r="B12" s="713" t="s">
        <v>4026</v>
      </c>
      <c r="C12" s="713">
        <v>3.54240731E8</v>
      </c>
      <c r="D12" s="713" t="s">
        <v>3970</v>
      </c>
      <c r="E12" s="714"/>
      <c r="F12" s="713" t="s">
        <v>2183</v>
      </c>
      <c r="G12" s="714"/>
      <c r="H12" s="713" t="s">
        <v>4027</v>
      </c>
      <c r="I12" s="713" t="s">
        <v>4028</v>
      </c>
      <c r="J12" s="717" t="s">
        <v>4029</v>
      </c>
      <c r="K12" s="43" t="s">
        <v>4032</v>
      </c>
      <c r="L12" s="718" t="s">
        <v>260</v>
      </c>
      <c r="M12" s="468"/>
      <c r="N12" s="468"/>
      <c r="O12" s="468"/>
      <c r="P12" s="468"/>
      <c r="Q12" s="468"/>
      <c r="R12" s="468"/>
      <c r="S12" s="468"/>
      <c r="T12" s="468"/>
      <c r="U12" s="468"/>
      <c r="V12" s="468"/>
      <c r="W12" s="468"/>
      <c r="X12" s="468"/>
      <c r="Y12" s="468"/>
      <c r="Z12" s="468"/>
    </row>
    <row r="13">
      <c r="A13" s="712">
        <v>45677.38148148148</v>
      </c>
      <c r="B13" s="713" t="s">
        <v>4034</v>
      </c>
      <c r="C13" s="713">
        <v>9.69298389E8</v>
      </c>
      <c r="D13" s="713" t="s">
        <v>3970</v>
      </c>
      <c r="E13" s="714"/>
      <c r="F13" s="713" t="s">
        <v>2183</v>
      </c>
      <c r="G13" s="714"/>
      <c r="H13" s="713" t="s">
        <v>4015</v>
      </c>
      <c r="I13" s="713" t="s">
        <v>4036</v>
      </c>
      <c r="J13" s="717" t="s">
        <v>4037</v>
      </c>
      <c r="K13" s="43" t="s">
        <v>4040</v>
      </c>
      <c r="L13" s="718" t="s">
        <v>502</v>
      </c>
      <c r="M13" s="468"/>
      <c r="N13" s="468"/>
      <c r="O13" s="468"/>
      <c r="P13" s="468"/>
      <c r="Q13" s="468"/>
      <c r="R13" s="468"/>
      <c r="S13" s="468"/>
      <c r="T13" s="468"/>
      <c r="U13" s="468"/>
      <c r="V13" s="468"/>
      <c r="W13" s="468"/>
      <c r="X13" s="468"/>
      <c r="Y13" s="468"/>
      <c r="Z13" s="468"/>
    </row>
    <row r="14">
      <c r="A14" s="712">
        <v>45677.38146990741</v>
      </c>
      <c r="B14" s="713" t="s">
        <v>4041</v>
      </c>
      <c r="C14" s="713">
        <v>8.6826888E8</v>
      </c>
      <c r="D14" s="713" t="s">
        <v>3970</v>
      </c>
      <c r="E14" s="714"/>
      <c r="F14" s="713" t="s">
        <v>2183</v>
      </c>
      <c r="G14" s="714"/>
      <c r="H14" s="713" t="s">
        <v>4042</v>
      </c>
      <c r="I14" s="713" t="s">
        <v>4043</v>
      </c>
      <c r="J14" s="717" t="s">
        <v>4044</v>
      </c>
      <c r="K14" s="43" t="s">
        <v>4047</v>
      </c>
      <c r="L14" s="718" t="s">
        <v>502</v>
      </c>
      <c r="M14" s="468"/>
      <c r="N14" s="468"/>
      <c r="O14" s="468"/>
      <c r="P14" s="468"/>
      <c r="Q14" s="468"/>
      <c r="R14" s="468"/>
      <c r="S14" s="468"/>
      <c r="T14" s="468"/>
      <c r="U14" s="468"/>
      <c r="V14" s="468"/>
      <c r="W14" s="468"/>
      <c r="X14" s="468"/>
      <c r="Y14" s="468"/>
      <c r="Z14" s="468"/>
    </row>
    <row r="15">
      <c r="A15" s="712">
        <v>45677.38144675926</v>
      </c>
      <c r="B15" s="713" t="s">
        <v>4050</v>
      </c>
      <c r="C15" s="713">
        <v>9.04183338E8</v>
      </c>
      <c r="D15" s="713" t="s">
        <v>3961</v>
      </c>
      <c r="E15" s="714"/>
      <c r="F15" s="713" t="s">
        <v>2183</v>
      </c>
      <c r="G15" s="714"/>
      <c r="H15" s="713" t="s">
        <v>4015</v>
      </c>
      <c r="I15" s="713" t="s">
        <v>4051</v>
      </c>
      <c r="J15" s="717" t="s">
        <v>4052</v>
      </c>
      <c r="K15" s="43" t="s">
        <v>4055</v>
      </c>
      <c r="L15" s="718" t="s">
        <v>502</v>
      </c>
      <c r="M15" s="468"/>
      <c r="N15" s="468"/>
      <c r="O15" s="468"/>
      <c r="P15" s="468"/>
      <c r="Q15" s="468"/>
      <c r="R15" s="468"/>
      <c r="S15" s="468"/>
      <c r="T15" s="468"/>
      <c r="U15" s="468"/>
      <c r="V15" s="468"/>
      <c r="W15" s="468"/>
      <c r="X15" s="468"/>
      <c r="Y15" s="468"/>
      <c r="Z15" s="468"/>
    </row>
    <row r="16">
      <c r="A16" s="712">
        <v>45677.381423611114</v>
      </c>
      <c r="B16" s="713" t="s">
        <v>4056</v>
      </c>
      <c r="C16" s="713">
        <v>9.78919923E8</v>
      </c>
      <c r="D16" s="713" t="s">
        <v>3970</v>
      </c>
      <c r="E16" s="714"/>
      <c r="F16" s="713" t="s">
        <v>2183</v>
      </c>
      <c r="G16" s="714"/>
      <c r="H16" s="713" t="s">
        <v>4015</v>
      </c>
      <c r="I16" s="713" t="s">
        <v>4058</v>
      </c>
      <c r="J16" s="717" t="s">
        <v>4059</v>
      </c>
      <c r="K16" s="43" t="s">
        <v>4060</v>
      </c>
      <c r="L16" s="718" t="s">
        <v>260</v>
      </c>
      <c r="M16" s="468"/>
      <c r="N16" s="468"/>
      <c r="O16" s="468"/>
      <c r="P16" s="468"/>
      <c r="Q16" s="468"/>
      <c r="R16" s="468"/>
      <c r="S16" s="468"/>
      <c r="T16" s="468"/>
      <c r="U16" s="468"/>
      <c r="V16" s="468"/>
      <c r="W16" s="468"/>
      <c r="X16" s="468"/>
      <c r="Y16" s="468"/>
      <c r="Z16" s="468"/>
    </row>
    <row r="17">
      <c r="A17" s="712">
        <v>45677.38140046296</v>
      </c>
      <c r="B17" s="723" t="s">
        <v>4062</v>
      </c>
      <c r="C17" s="723">
        <v>9.16462855E8</v>
      </c>
      <c r="D17" s="723" t="s">
        <v>3943</v>
      </c>
      <c r="E17" s="724"/>
      <c r="F17" s="723" t="s">
        <v>2183</v>
      </c>
      <c r="G17" s="723" t="s">
        <v>4064</v>
      </c>
      <c r="H17" s="723" t="s">
        <v>4042</v>
      </c>
      <c r="I17" s="723" t="s">
        <v>4065</v>
      </c>
      <c r="J17" s="725" t="s">
        <v>4066</v>
      </c>
      <c r="K17" s="116" t="s">
        <v>4069</v>
      </c>
      <c r="L17" s="718" t="s">
        <v>260</v>
      </c>
      <c r="M17" s="468"/>
      <c r="N17" s="468"/>
      <c r="O17" s="468"/>
      <c r="P17" s="468"/>
      <c r="Q17" s="468"/>
      <c r="R17" s="468"/>
      <c r="S17" s="468"/>
      <c r="T17" s="468"/>
      <c r="U17" s="468"/>
      <c r="V17" s="468"/>
      <c r="W17" s="468"/>
      <c r="X17" s="468"/>
      <c r="Y17" s="468"/>
      <c r="Z17" s="468"/>
    </row>
    <row r="18">
      <c r="A18" s="712">
        <v>45677.381377314814</v>
      </c>
      <c r="B18" s="723" t="s">
        <v>4070</v>
      </c>
      <c r="C18" s="723">
        <v>9.78493938E8</v>
      </c>
      <c r="D18" s="723" t="s">
        <v>3970</v>
      </c>
      <c r="E18" s="724"/>
      <c r="F18" s="723" t="s">
        <v>2183</v>
      </c>
      <c r="G18" s="724"/>
      <c r="H18" s="723" t="s">
        <v>4072</v>
      </c>
      <c r="I18" s="723" t="s">
        <v>4073</v>
      </c>
      <c r="J18" s="725" t="s">
        <v>4075</v>
      </c>
      <c r="K18" s="726" t="s">
        <v>4078</v>
      </c>
      <c r="L18" s="718" t="s">
        <v>260</v>
      </c>
      <c r="M18" s="468"/>
      <c r="N18" s="468"/>
      <c r="O18" s="468"/>
      <c r="P18" s="468"/>
      <c r="Q18" s="468"/>
      <c r="R18" s="468"/>
      <c r="S18" s="468"/>
      <c r="T18" s="468"/>
      <c r="U18" s="468"/>
      <c r="V18" s="468"/>
      <c r="W18" s="468"/>
      <c r="X18" s="468"/>
      <c r="Y18" s="468"/>
      <c r="Z18" s="468"/>
    </row>
    <row r="19">
      <c r="A19" s="468"/>
      <c r="B19" s="468"/>
      <c r="C19" s="468"/>
      <c r="D19" s="468"/>
      <c r="E19" s="468"/>
      <c r="F19" s="468"/>
      <c r="G19" s="468"/>
      <c r="H19" s="468"/>
      <c r="I19" s="468"/>
      <c r="J19" s="468"/>
      <c r="K19" s="12"/>
      <c r="L19" s="468"/>
      <c r="M19" s="468"/>
      <c r="N19" s="468"/>
      <c r="O19" s="468"/>
      <c r="P19" s="468"/>
      <c r="Q19" s="468"/>
      <c r="R19" s="468"/>
      <c r="S19" s="468"/>
      <c r="T19" s="468"/>
      <c r="U19" s="468"/>
      <c r="V19" s="468"/>
      <c r="W19" s="468"/>
      <c r="X19" s="468"/>
      <c r="Y19" s="468"/>
      <c r="Z19" s="468"/>
    </row>
    <row r="20">
      <c r="A20" s="468"/>
      <c r="B20" s="468"/>
      <c r="C20" s="468"/>
      <c r="D20" s="468"/>
      <c r="E20" s="468"/>
      <c r="F20" s="468"/>
      <c r="G20" s="468"/>
      <c r="H20" s="468"/>
      <c r="I20" s="468"/>
      <c r="J20" s="468"/>
      <c r="K20" s="12"/>
      <c r="L20" s="468"/>
      <c r="M20" s="468"/>
      <c r="N20" s="468"/>
      <c r="O20" s="468"/>
      <c r="P20" s="468"/>
      <c r="Q20" s="468"/>
      <c r="R20" s="468"/>
      <c r="S20" s="468"/>
      <c r="T20" s="468"/>
      <c r="U20" s="468"/>
      <c r="V20" s="468"/>
      <c r="W20" s="468"/>
      <c r="X20" s="468"/>
      <c r="Y20" s="468"/>
      <c r="Z20" s="468"/>
    </row>
    <row r="21">
      <c r="A21" s="468"/>
      <c r="B21" s="468"/>
      <c r="C21" s="468"/>
      <c r="D21" s="468"/>
      <c r="E21" s="468"/>
      <c r="F21" s="468"/>
      <c r="G21" s="468"/>
      <c r="H21" s="468"/>
      <c r="I21" s="468"/>
      <c r="J21" s="468"/>
      <c r="K21" s="12"/>
      <c r="L21" s="468"/>
      <c r="M21" s="468"/>
      <c r="N21" s="468"/>
      <c r="O21" s="468"/>
      <c r="P21" s="468"/>
      <c r="Q21" s="468"/>
      <c r="R21" s="468"/>
      <c r="S21" s="468"/>
      <c r="T21" s="468"/>
      <c r="U21" s="468"/>
      <c r="V21" s="468"/>
      <c r="W21" s="468"/>
      <c r="X21" s="468"/>
      <c r="Y21" s="468"/>
      <c r="Z21" s="468"/>
    </row>
    <row r="22">
      <c r="A22" s="468"/>
      <c r="B22" s="468"/>
      <c r="C22" s="468"/>
      <c r="D22" s="468"/>
      <c r="E22" s="468"/>
      <c r="F22" s="468"/>
      <c r="G22" s="468"/>
      <c r="H22" s="468"/>
      <c r="I22" s="468"/>
      <c r="J22" s="468"/>
      <c r="K22" s="12"/>
      <c r="L22" s="468"/>
      <c r="M22" s="468"/>
      <c r="N22" s="468"/>
      <c r="O22" s="468"/>
      <c r="P22" s="468"/>
      <c r="Q22" s="468"/>
      <c r="R22" s="468"/>
      <c r="S22" s="468"/>
      <c r="T22" s="468"/>
      <c r="U22" s="468"/>
      <c r="V22" s="468"/>
      <c r="W22" s="468"/>
      <c r="X22" s="468"/>
      <c r="Y22" s="468"/>
      <c r="Z22" s="468"/>
    </row>
    <row r="23">
      <c r="A23" s="468"/>
      <c r="B23" s="468"/>
      <c r="C23" s="468"/>
      <c r="D23" s="468"/>
      <c r="E23" s="468"/>
      <c r="F23" s="468"/>
      <c r="G23" s="468"/>
      <c r="H23" s="468"/>
      <c r="I23" s="468"/>
      <c r="J23" s="468"/>
      <c r="K23" s="12"/>
      <c r="L23" s="468"/>
      <c r="M23" s="468"/>
      <c r="N23" s="468"/>
      <c r="O23" s="468"/>
      <c r="P23" s="468"/>
      <c r="Q23" s="468"/>
      <c r="R23" s="468"/>
      <c r="S23" s="468"/>
      <c r="T23" s="468"/>
      <c r="U23" s="468"/>
      <c r="V23" s="468"/>
      <c r="W23" s="468"/>
      <c r="X23" s="468"/>
      <c r="Y23" s="468"/>
      <c r="Z23" s="468"/>
    </row>
    <row r="24">
      <c r="A24" s="468"/>
      <c r="B24" s="468"/>
      <c r="C24" s="468"/>
      <c r="D24" s="468"/>
      <c r="E24" s="468"/>
      <c r="F24" s="468"/>
      <c r="G24" s="468"/>
      <c r="H24" s="468"/>
      <c r="I24" s="468"/>
      <c r="J24" s="468"/>
      <c r="K24" s="12"/>
      <c r="L24" s="468"/>
      <c r="M24" s="468"/>
      <c r="N24" s="468"/>
      <c r="O24" s="468"/>
      <c r="P24" s="468"/>
      <c r="Q24" s="468"/>
      <c r="R24" s="468"/>
      <c r="S24" s="468"/>
      <c r="T24" s="468"/>
      <c r="U24" s="468"/>
      <c r="V24" s="468"/>
      <c r="W24" s="468"/>
      <c r="X24" s="468"/>
      <c r="Y24" s="468"/>
      <c r="Z24" s="468"/>
    </row>
    <row r="25">
      <c r="A25" s="468"/>
      <c r="B25" s="468"/>
      <c r="C25" s="468"/>
      <c r="D25" s="468"/>
      <c r="E25" s="468"/>
      <c r="F25" s="468"/>
      <c r="G25" s="468"/>
      <c r="H25" s="468"/>
      <c r="I25" s="468"/>
      <c r="J25" s="468"/>
      <c r="K25" s="12"/>
      <c r="L25" s="468"/>
      <c r="M25" s="468"/>
      <c r="N25" s="468"/>
      <c r="O25" s="468"/>
      <c r="P25" s="468"/>
      <c r="Q25" s="468"/>
      <c r="R25" s="468"/>
      <c r="S25" s="468"/>
      <c r="T25" s="468"/>
      <c r="U25" s="468"/>
      <c r="V25" s="468"/>
      <c r="W25" s="468"/>
      <c r="X25" s="468"/>
      <c r="Y25" s="468"/>
      <c r="Z25" s="468"/>
    </row>
    <row r="26">
      <c r="A26" s="468"/>
      <c r="B26" s="468"/>
      <c r="C26" s="468"/>
      <c r="D26" s="468"/>
      <c r="E26" s="468"/>
      <c r="F26" s="468"/>
      <c r="G26" s="468"/>
      <c r="H26" s="468"/>
      <c r="I26" s="468"/>
      <c r="J26" s="468"/>
      <c r="K26" s="12"/>
      <c r="L26" s="468"/>
      <c r="M26" s="468"/>
      <c r="N26" s="468"/>
      <c r="O26" s="468"/>
      <c r="P26" s="468"/>
      <c r="Q26" s="468"/>
      <c r="R26" s="468"/>
      <c r="S26" s="468"/>
      <c r="T26" s="468"/>
      <c r="U26" s="468"/>
      <c r="V26" s="468"/>
      <c r="W26" s="468"/>
      <c r="X26" s="468"/>
      <c r="Y26" s="468"/>
      <c r="Z26" s="468"/>
    </row>
    <row r="27">
      <c r="A27" s="468"/>
      <c r="B27" s="468"/>
      <c r="C27" s="468"/>
      <c r="D27" s="468"/>
      <c r="E27" s="468"/>
      <c r="F27" s="468"/>
      <c r="G27" s="468"/>
      <c r="H27" s="468"/>
      <c r="I27" s="468"/>
      <c r="J27" s="468"/>
      <c r="K27" s="12"/>
      <c r="L27" s="468"/>
      <c r="M27" s="468"/>
      <c r="N27" s="468"/>
      <c r="O27" s="468"/>
      <c r="P27" s="468"/>
      <c r="Q27" s="468"/>
      <c r="R27" s="468"/>
      <c r="S27" s="468"/>
      <c r="T27" s="468"/>
      <c r="U27" s="468"/>
      <c r="V27" s="468"/>
      <c r="W27" s="468"/>
      <c r="X27" s="468"/>
      <c r="Y27" s="468"/>
      <c r="Z27" s="468"/>
    </row>
    <row r="28">
      <c r="A28" s="468"/>
      <c r="B28" s="468"/>
      <c r="C28" s="468"/>
      <c r="D28" s="468"/>
      <c r="E28" s="468"/>
      <c r="F28" s="468"/>
      <c r="G28" s="468"/>
      <c r="H28" s="468"/>
      <c r="I28" s="468"/>
      <c r="J28" s="468"/>
      <c r="K28" s="12"/>
      <c r="L28" s="468"/>
      <c r="M28" s="468"/>
      <c r="N28" s="468"/>
      <c r="O28" s="468"/>
      <c r="P28" s="468"/>
      <c r="Q28" s="468"/>
      <c r="R28" s="468"/>
      <c r="S28" s="468"/>
      <c r="T28" s="468"/>
      <c r="U28" s="468"/>
      <c r="V28" s="468"/>
      <c r="W28" s="468"/>
      <c r="X28" s="468"/>
      <c r="Y28" s="468"/>
      <c r="Z28" s="468"/>
    </row>
    <row r="29">
      <c r="A29" s="468"/>
      <c r="B29" s="468"/>
      <c r="C29" s="468"/>
      <c r="D29" s="468"/>
      <c r="E29" s="468"/>
      <c r="F29" s="468"/>
      <c r="G29" s="468"/>
      <c r="H29" s="468"/>
      <c r="I29" s="468"/>
      <c r="J29" s="468"/>
      <c r="K29" s="12"/>
      <c r="L29" s="468"/>
      <c r="M29" s="468"/>
      <c r="N29" s="468"/>
      <c r="O29" s="468"/>
      <c r="P29" s="468"/>
      <c r="Q29" s="468"/>
      <c r="R29" s="468"/>
      <c r="S29" s="468"/>
      <c r="T29" s="468"/>
      <c r="U29" s="468"/>
      <c r="V29" s="468"/>
      <c r="W29" s="468"/>
      <c r="X29" s="468"/>
      <c r="Y29" s="468"/>
      <c r="Z29" s="468"/>
    </row>
    <row r="30">
      <c r="A30" s="468"/>
      <c r="B30" s="468"/>
      <c r="C30" s="468"/>
      <c r="D30" s="468"/>
      <c r="E30" s="468"/>
      <c r="F30" s="468"/>
      <c r="G30" s="468"/>
      <c r="H30" s="468"/>
      <c r="I30" s="468"/>
      <c r="J30" s="468"/>
      <c r="K30" s="12"/>
      <c r="L30" s="468"/>
      <c r="M30" s="468"/>
      <c r="N30" s="468"/>
      <c r="O30" s="468"/>
      <c r="P30" s="468"/>
      <c r="Q30" s="468"/>
      <c r="R30" s="468"/>
      <c r="S30" s="468"/>
      <c r="T30" s="468"/>
      <c r="U30" s="468"/>
      <c r="V30" s="468"/>
      <c r="W30" s="468"/>
      <c r="X30" s="468"/>
      <c r="Y30" s="468"/>
      <c r="Z30" s="468"/>
    </row>
    <row r="31">
      <c r="A31" s="468"/>
      <c r="B31" s="468"/>
      <c r="C31" s="468"/>
      <c r="D31" s="468"/>
      <c r="E31" s="468"/>
      <c r="F31" s="468"/>
      <c r="G31" s="468"/>
      <c r="H31" s="468"/>
      <c r="I31" s="468"/>
      <c r="J31" s="468"/>
      <c r="K31" s="12"/>
      <c r="L31" s="468"/>
      <c r="M31" s="468"/>
      <c r="N31" s="468"/>
      <c r="O31" s="468"/>
      <c r="P31" s="468"/>
      <c r="Q31" s="468"/>
      <c r="R31" s="468"/>
      <c r="S31" s="468"/>
      <c r="T31" s="468"/>
      <c r="U31" s="468"/>
      <c r="V31" s="468"/>
      <c r="W31" s="468"/>
      <c r="X31" s="468"/>
      <c r="Y31" s="468"/>
      <c r="Z31" s="468"/>
    </row>
    <row r="32">
      <c r="A32" s="468"/>
      <c r="B32" s="468"/>
      <c r="C32" s="468"/>
      <c r="D32" s="468"/>
      <c r="E32" s="468"/>
      <c r="F32" s="468"/>
      <c r="G32" s="468"/>
      <c r="H32" s="468"/>
      <c r="I32" s="468"/>
      <c r="J32" s="468"/>
      <c r="K32" s="12"/>
      <c r="L32" s="468"/>
      <c r="M32" s="468"/>
      <c r="N32" s="468"/>
      <c r="O32" s="468"/>
      <c r="P32" s="468"/>
      <c r="Q32" s="468"/>
      <c r="R32" s="468"/>
      <c r="S32" s="468"/>
      <c r="T32" s="468"/>
      <c r="U32" s="468"/>
      <c r="V32" s="468"/>
      <c r="W32" s="468"/>
      <c r="X32" s="468"/>
      <c r="Y32" s="468"/>
      <c r="Z32" s="468"/>
    </row>
    <row r="33">
      <c r="A33" s="468"/>
      <c r="B33" s="468"/>
      <c r="C33" s="468"/>
      <c r="D33" s="468"/>
      <c r="E33" s="468"/>
      <c r="F33" s="468"/>
      <c r="G33" s="468"/>
      <c r="H33" s="468"/>
      <c r="I33" s="468"/>
      <c r="J33" s="468"/>
      <c r="K33" s="12"/>
      <c r="L33" s="468"/>
      <c r="M33" s="468"/>
      <c r="N33" s="468"/>
      <c r="O33" s="468"/>
      <c r="P33" s="468"/>
      <c r="Q33" s="468"/>
      <c r="R33" s="468"/>
      <c r="S33" s="468"/>
      <c r="T33" s="468"/>
      <c r="U33" s="468"/>
      <c r="V33" s="468"/>
      <c r="W33" s="468"/>
      <c r="X33" s="468"/>
      <c r="Y33" s="468"/>
      <c r="Z33" s="468"/>
    </row>
    <row r="34">
      <c r="A34" s="468"/>
      <c r="B34" s="468"/>
      <c r="C34" s="468"/>
      <c r="D34" s="468"/>
      <c r="E34" s="468"/>
      <c r="F34" s="468"/>
      <c r="G34" s="468"/>
      <c r="H34" s="468"/>
      <c r="I34" s="468"/>
      <c r="J34" s="468"/>
      <c r="K34" s="12"/>
      <c r="L34" s="468"/>
      <c r="M34" s="468"/>
      <c r="N34" s="468"/>
      <c r="O34" s="468"/>
      <c r="P34" s="468"/>
      <c r="Q34" s="468"/>
      <c r="R34" s="468"/>
      <c r="S34" s="468"/>
      <c r="T34" s="468"/>
      <c r="U34" s="468"/>
      <c r="V34" s="468"/>
      <c r="W34" s="468"/>
      <c r="X34" s="468"/>
      <c r="Y34" s="468"/>
      <c r="Z34" s="468"/>
    </row>
    <row r="35">
      <c r="A35" s="468"/>
      <c r="B35" s="468"/>
      <c r="C35" s="468"/>
      <c r="D35" s="468"/>
      <c r="E35" s="468"/>
      <c r="F35" s="468"/>
      <c r="G35" s="468"/>
      <c r="H35" s="468"/>
      <c r="I35" s="468"/>
      <c r="J35" s="468"/>
      <c r="K35" s="12"/>
      <c r="L35" s="468"/>
      <c r="M35" s="468"/>
      <c r="N35" s="468"/>
      <c r="O35" s="468"/>
      <c r="P35" s="468"/>
      <c r="Q35" s="468"/>
      <c r="R35" s="468"/>
      <c r="S35" s="468"/>
      <c r="T35" s="468"/>
      <c r="U35" s="468"/>
      <c r="V35" s="468"/>
      <c r="W35" s="468"/>
      <c r="X35" s="468"/>
      <c r="Y35" s="468"/>
      <c r="Z35" s="468"/>
    </row>
    <row r="36">
      <c r="A36" s="468"/>
      <c r="B36" s="468"/>
      <c r="C36" s="468"/>
      <c r="D36" s="468"/>
      <c r="E36" s="468"/>
      <c r="F36" s="468"/>
      <c r="G36" s="468"/>
      <c r="H36" s="468"/>
      <c r="I36" s="468"/>
      <c r="J36" s="468"/>
      <c r="K36" s="12"/>
      <c r="L36" s="468"/>
      <c r="M36" s="468"/>
      <c r="N36" s="468"/>
      <c r="O36" s="468"/>
      <c r="P36" s="468"/>
      <c r="Q36" s="468"/>
      <c r="R36" s="468"/>
      <c r="S36" s="468"/>
      <c r="T36" s="468"/>
      <c r="U36" s="468"/>
      <c r="V36" s="468"/>
      <c r="W36" s="468"/>
      <c r="X36" s="468"/>
      <c r="Y36" s="468"/>
      <c r="Z36" s="468"/>
    </row>
    <row r="37">
      <c r="A37" s="468"/>
      <c r="B37" s="468"/>
      <c r="C37" s="468"/>
      <c r="D37" s="468"/>
      <c r="E37" s="468"/>
      <c r="F37" s="468"/>
      <c r="G37" s="468"/>
      <c r="H37" s="468"/>
      <c r="I37" s="468"/>
      <c r="J37" s="468"/>
      <c r="K37" s="12"/>
      <c r="L37" s="468"/>
      <c r="M37" s="468"/>
      <c r="N37" s="468"/>
      <c r="O37" s="468"/>
      <c r="P37" s="468"/>
      <c r="Q37" s="468"/>
      <c r="R37" s="468"/>
      <c r="S37" s="468"/>
      <c r="T37" s="468"/>
      <c r="U37" s="468"/>
      <c r="V37" s="468"/>
      <c r="W37" s="468"/>
      <c r="X37" s="468"/>
      <c r="Y37" s="468"/>
      <c r="Z37" s="468"/>
    </row>
    <row r="38">
      <c r="A38" s="468"/>
      <c r="B38" s="468"/>
      <c r="C38" s="468"/>
      <c r="D38" s="468"/>
      <c r="E38" s="468"/>
      <c r="F38" s="468"/>
      <c r="G38" s="468"/>
      <c r="H38" s="468"/>
      <c r="I38" s="468"/>
      <c r="J38" s="468"/>
      <c r="K38" s="12"/>
      <c r="L38" s="468"/>
      <c r="M38" s="468"/>
      <c r="N38" s="468"/>
      <c r="O38" s="468"/>
      <c r="P38" s="468"/>
      <c r="Q38" s="468"/>
      <c r="R38" s="468"/>
      <c r="S38" s="468"/>
      <c r="T38" s="468"/>
      <c r="U38" s="468"/>
      <c r="V38" s="468"/>
      <c r="W38" s="468"/>
      <c r="X38" s="468"/>
      <c r="Y38" s="468"/>
      <c r="Z38" s="468"/>
    </row>
    <row r="39">
      <c r="A39" s="468"/>
      <c r="B39" s="468"/>
      <c r="C39" s="468"/>
      <c r="D39" s="468"/>
      <c r="E39" s="468"/>
      <c r="F39" s="468"/>
      <c r="G39" s="468"/>
      <c r="H39" s="468"/>
      <c r="I39" s="468"/>
      <c r="J39" s="468"/>
      <c r="K39" s="12"/>
      <c r="L39" s="468"/>
      <c r="M39" s="468"/>
      <c r="N39" s="468"/>
      <c r="O39" s="468"/>
      <c r="P39" s="468"/>
      <c r="Q39" s="468"/>
      <c r="R39" s="468"/>
      <c r="S39" s="468"/>
      <c r="T39" s="468"/>
      <c r="U39" s="468"/>
      <c r="V39" s="468"/>
      <c r="W39" s="468"/>
      <c r="X39" s="468"/>
      <c r="Y39" s="468"/>
      <c r="Z39" s="468"/>
    </row>
    <row r="40">
      <c r="A40" s="468"/>
      <c r="B40" s="468"/>
      <c r="C40" s="468"/>
      <c r="D40" s="468"/>
      <c r="E40" s="468"/>
      <c r="F40" s="468"/>
      <c r="G40" s="468"/>
      <c r="H40" s="468"/>
      <c r="I40" s="468"/>
      <c r="J40" s="468"/>
      <c r="K40" s="12"/>
      <c r="L40" s="468"/>
      <c r="M40" s="468"/>
      <c r="N40" s="468"/>
      <c r="O40" s="468"/>
      <c r="P40" s="468"/>
      <c r="Q40" s="468"/>
      <c r="R40" s="468"/>
      <c r="S40" s="468"/>
      <c r="T40" s="468"/>
      <c r="U40" s="468"/>
      <c r="V40" s="468"/>
      <c r="W40" s="468"/>
      <c r="X40" s="468"/>
      <c r="Y40" s="468"/>
      <c r="Z40" s="468"/>
    </row>
    <row r="41">
      <c r="A41" s="468"/>
      <c r="B41" s="468"/>
      <c r="C41" s="468"/>
      <c r="D41" s="468"/>
      <c r="E41" s="468"/>
      <c r="F41" s="468"/>
      <c r="G41" s="468"/>
      <c r="H41" s="468"/>
      <c r="I41" s="468"/>
      <c r="J41" s="468"/>
      <c r="K41" s="12"/>
      <c r="L41" s="468"/>
      <c r="M41" s="468"/>
      <c r="N41" s="468"/>
      <c r="O41" s="468"/>
      <c r="P41" s="468"/>
      <c r="Q41" s="468"/>
      <c r="R41" s="468"/>
      <c r="S41" s="468"/>
      <c r="T41" s="468"/>
      <c r="U41" s="468"/>
      <c r="V41" s="468"/>
      <c r="W41" s="468"/>
      <c r="X41" s="468"/>
      <c r="Y41" s="468"/>
      <c r="Z41" s="468"/>
    </row>
    <row r="42">
      <c r="A42" s="468"/>
      <c r="B42" s="468"/>
      <c r="C42" s="468"/>
      <c r="D42" s="468"/>
      <c r="E42" s="468"/>
      <c r="F42" s="468"/>
      <c r="G42" s="468"/>
      <c r="H42" s="468"/>
      <c r="I42" s="468"/>
      <c r="J42" s="468"/>
      <c r="K42" s="12"/>
      <c r="L42" s="468"/>
      <c r="M42" s="468"/>
      <c r="N42" s="468"/>
      <c r="O42" s="468"/>
      <c r="P42" s="468"/>
      <c r="Q42" s="468"/>
      <c r="R42" s="468"/>
      <c r="S42" s="468"/>
      <c r="T42" s="468"/>
      <c r="U42" s="468"/>
      <c r="V42" s="468"/>
      <c r="W42" s="468"/>
      <c r="X42" s="468"/>
      <c r="Y42" s="468"/>
      <c r="Z42" s="468"/>
    </row>
    <row r="43">
      <c r="A43" s="468"/>
      <c r="B43" s="468"/>
      <c r="C43" s="468"/>
      <c r="D43" s="468"/>
      <c r="E43" s="468"/>
      <c r="F43" s="468"/>
      <c r="G43" s="468"/>
      <c r="H43" s="468"/>
      <c r="I43" s="468"/>
      <c r="J43" s="468"/>
      <c r="K43" s="12"/>
      <c r="L43" s="468"/>
      <c r="M43" s="468"/>
      <c r="N43" s="468"/>
      <c r="O43" s="468"/>
      <c r="P43" s="468"/>
      <c r="Q43" s="468"/>
      <c r="R43" s="468"/>
      <c r="S43" s="468"/>
      <c r="T43" s="468"/>
      <c r="U43" s="468"/>
      <c r="V43" s="468"/>
      <c r="W43" s="468"/>
      <c r="X43" s="468"/>
      <c r="Y43" s="468"/>
      <c r="Z43" s="468"/>
    </row>
    <row r="44">
      <c r="A44" s="468"/>
      <c r="B44" s="468"/>
      <c r="C44" s="468"/>
      <c r="D44" s="468"/>
      <c r="E44" s="468"/>
      <c r="F44" s="468"/>
      <c r="G44" s="468"/>
      <c r="H44" s="468"/>
      <c r="I44" s="468"/>
      <c r="J44" s="468"/>
      <c r="K44" s="12"/>
      <c r="L44" s="468"/>
      <c r="M44" s="468"/>
      <c r="N44" s="468"/>
      <c r="O44" s="468"/>
      <c r="P44" s="468"/>
      <c r="Q44" s="468"/>
      <c r="R44" s="468"/>
      <c r="S44" s="468"/>
      <c r="T44" s="468"/>
      <c r="U44" s="468"/>
      <c r="V44" s="468"/>
      <c r="W44" s="468"/>
      <c r="X44" s="468"/>
      <c r="Y44" s="468"/>
      <c r="Z44" s="468"/>
    </row>
    <row r="45">
      <c r="A45" s="468"/>
      <c r="B45" s="468"/>
      <c r="C45" s="468"/>
      <c r="D45" s="468"/>
      <c r="E45" s="468"/>
      <c r="F45" s="468"/>
      <c r="G45" s="468"/>
      <c r="H45" s="468"/>
      <c r="I45" s="468"/>
      <c r="J45" s="468"/>
      <c r="K45" s="12"/>
      <c r="L45" s="468"/>
      <c r="M45" s="468"/>
      <c r="N45" s="468"/>
      <c r="O45" s="468"/>
      <c r="P45" s="468"/>
      <c r="Q45" s="468"/>
      <c r="R45" s="468"/>
      <c r="S45" s="468"/>
      <c r="T45" s="468"/>
      <c r="U45" s="468"/>
      <c r="V45" s="468"/>
      <c r="W45" s="468"/>
      <c r="X45" s="468"/>
      <c r="Y45" s="468"/>
      <c r="Z45" s="468"/>
    </row>
    <row r="46">
      <c r="A46" s="468"/>
      <c r="B46" s="468"/>
      <c r="C46" s="468"/>
      <c r="D46" s="468"/>
      <c r="E46" s="468"/>
      <c r="F46" s="468"/>
      <c r="G46" s="468"/>
      <c r="H46" s="468"/>
      <c r="I46" s="468"/>
      <c r="J46" s="468"/>
      <c r="K46" s="12"/>
      <c r="L46" s="468"/>
      <c r="M46" s="468"/>
      <c r="N46" s="468"/>
      <c r="O46" s="468"/>
      <c r="P46" s="468"/>
      <c r="Q46" s="468"/>
      <c r="R46" s="468"/>
      <c r="S46" s="468"/>
      <c r="T46" s="468"/>
      <c r="U46" s="468"/>
      <c r="V46" s="468"/>
      <c r="W46" s="468"/>
      <c r="X46" s="468"/>
      <c r="Y46" s="468"/>
      <c r="Z46" s="468"/>
    </row>
    <row r="47">
      <c r="A47" s="468"/>
      <c r="B47" s="468"/>
      <c r="C47" s="468"/>
      <c r="D47" s="468"/>
      <c r="E47" s="468"/>
      <c r="F47" s="468"/>
      <c r="G47" s="468"/>
      <c r="H47" s="468"/>
      <c r="I47" s="468"/>
      <c r="J47" s="468"/>
      <c r="K47" s="12"/>
      <c r="L47" s="468"/>
      <c r="M47" s="468"/>
      <c r="N47" s="468"/>
      <c r="O47" s="468"/>
      <c r="P47" s="468"/>
      <c r="Q47" s="468"/>
      <c r="R47" s="468"/>
      <c r="S47" s="468"/>
      <c r="T47" s="468"/>
      <c r="U47" s="468"/>
      <c r="V47" s="468"/>
      <c r="W47" s="468"/>
      <c r="X47" s="468"/>
      <c r="Y47" s="468"/>
      <c r="Z47" s="468"/>
    </row>
    <row r="48">
      <c r="A48" s="468"/>
      <c r="B48" s="468"/>
      <c r="C48" s="468"/>
      <c r="D48" s="468"/>
      <c r="E48" s="468"/>
      <c r="F48" s="468"/>
      <c r="G48" s="468"/>
      <c r="H48" s="468"/>
      <c r="I48" s="468"/>
      <c r="J48" s="468"/>
      <c r="K48" s="12"/>
      <c r="L48" s="468"/>
      <c r="M48" s="468"/>
      <c r="N48" s="468"/>
      <c r="O48" s="468"/>
      <c r="P48" s="468"/>
      <c r="Q48" s="468"/>
      <c r="R48" s="468"/>
      <c r="S48" s="468"/>
      <c r="T48" s="468"/>
      <c r="U48" s="468"/>
      <c r="V48" s="468"/>
      <c r="W48" s="468"/>
      <c r="X48" s="468"/>
      <c r="Y48" s="468"/>
      <c r="Z48" s="468"/>
    </row>
    <row r="49">
      <c r="A49" s="468"/>
      <c r="B49" s="468"/>
      <c r="C49" s="468"/>
      <c r="D49" s="468"/>
      <c r="E49" s="468"/>
      <c r="F49" s="468"/>
      <c r="G49" s="468"/>
      <c r="H49" s="468"/>
      <c r="I49" s="468"/>
      <c r="J49" s="468"/>
      <c r="K49" s="12"/>
      <c r="L49" s="468"/>
      <c r="M49" s="468"/>
      <c r="N49" s="468"/>
      <c r="O49" s="468"/>
      <c r="P49" s="468"/>
      <c r="Q49" s="468"/>
      <c r="R49" s="468"/>
      <c r="S49" s="468"/>
      <c r="T49" s="468"/>
      <c r="U49" s="468"/>
      <c r="V49" s="468"/>
      <c r="W49" s="468"/>
      <c r="X49" s="468"/>
      <c r="Y49" s="468"/>
      <c r="Z49" s="468"/>
    </row>
    <row r="50">
      <c r="A50" s="468"/>
      <c r="B50" s="468"/>
      <c r="C50" s="468"/>
      <c r="D50" s="468"/>
      <c r="E50" s="468"/>
      <c r="F50" s="468"/>
      <c r="G50" s="468"/>
      <c r="H50" s="468"/>
      <c r="I50" s="468"/>
      <c r="J50" s="468"/>
      <c r="K50" s="12"/>
      <c r="L50" s="468"/>
      <c r="M50" s="468"/>
      <c r="N50" s="468"/>
      <c r="O50" s="468"/>
      <c r="P50" s="468"/>
      <c r="Q50" s="468"/>
      <c r="R50" s="468"/>
      <c r="S50" s="468"/>
      <c r="T50" s="468"/>
      <c r="U50" s="468"/>
      <c r="V50" s="468"/>
      <c r="W50" s="468"/>
      <c r="X50" s="468"/>
      <c r="Y50" s="468"/>
      <c r="Z50" s="468"/>
    </row>
    <row r="51">
      <c r="A51" s="468"/>
      <c r="B51" s="468"/>
      <c r="C51" s="468"/>
      <c r="D51" s="468"/>
      <c r="E51" s="468"/>
      <c r="F51" s="468"/>
      <c r="G51" s="468"/>
      <c r="H51" s="468"/>
      <c r="I51" s="468"/>
      <c r="J51" s="468"/>
      <c r="K51" s="12"/>
      <c r="L51" s="468"/>
      <c r="M51" s="468"/>
      <c r="N51" s="468"/>
      <c r="O51" s="468"/>
      <c r="P51" s="468"/>
      <c r="Q51" s="468"/>
      <c r="R51" s="468"/>
      <c r="S51" s="468"/>
      <c r="T51" s="468"/>
      <c r="U51" s="468"/>
      <c r="V51" s="468"/>
      <c r="W51" s="468"/>
      <c r="X51" s="468"/>
      <c r="Y51" s="468"/>
      <c r="Z51" s="468"/>
    </row>
    <row r="52">
      <c r="A52" s="468"/>
      <c r="B52" s="468"/>
      <c r="C52" s="468"/>
      <c r="D52" s="468"/>
      <c r="E52" s="468"/>
      <c r="F52" s="468"/>
      <c r="G52" s="468"/>
      <c r="H52" s="468"/>
      <c r="I52" s="468"/>
      <c r="J52" s="468"/>
      <c r="K52" s="12"/>
      <c r="L52" s="468"/>
      <c r="M52" s="468"/>
      <c r="N52" s="468"/>
      <c r="O52" s="468"/>
      <c r="P52" s="468"/>
      <c r="Q52" s="468"/>
      <c r="R52" s="468"/>
      <c r="S52" s="468"/>
      <c r="T52" s="468"/>
      <c r="U52" s="468"/>
      <c r="V52" s="468"/>
      <c r="W52" s="468"/>
      <c r="X52" s="468"/>
      <c r="Y52" s="468"/>
      <c r="Z52" s="468"/>
    </row>
    <row r="53">
      <c r="A53" s="468"/>
      <c r="B53" s="468"/>
      <c r="C53" s="468"/>
      <c r="D53" s="468"/>
      <c r="E53" s="468"/>
      <c r="F53" s="468"/>
      <c r="G53" s="468"/>
      <c r="H53" s="468"/>
      <c r="I53" s="468"/>
      <c r="J53" s="468"/>
      <c r="K53" s="12"/>
      <c r="L53" s="468"/>
      <c r="M53" s="468"/>
      <c r="N53" s="468"/>
      <c r="O53" s="468"/>
      <c r="P53" s="468"/>
      <c r="Q53" s="468"/>
      <c r="R53" s="468"/>
      <c r="S53" s="468"/>
      <c r="T53" s="468"/>
      <c r="U53" s="468"/>
      <c r="V53" s="468"/>
      <c r="W53" s="468"/>
      <c r="X53" s="468"/>
      <c r="Y53" s="468"/>
      <c r="Z53" s="468"/>
    </row>
    <row r="54">
      <c r="A54" s="468"/>
      <c r="B54" s="468"/>
      <c r="C54" s="468"/>
      <c r="D54" s="468"/>
      <c r="E54" s="468"/>
      <c r="F54" s="468"/>
      <c r="G54" s="468"/>
      <c r="H54" s="468"/>
      <c r="I54" s="468"/>
      <c r="J54" s="468"/>
      <c r="K54" s="12"/>
      <c r="L54" s="468"/>
      <c r="M54" s="468"/>
      <c r="N54" s="468"/>
      <c r="O54" s="468"/>
      <c r="P54" s="468"/>
      <c r="Q54" s="468"/>
      <c r="R54" s="468"/>
      <c r="S54" s="468"/>
      <c r="T54" s="468"/>
      <c r="U54" s="468"/>
      <c r="V54" s="468"/>
      <c r="W54" s="468"/>
      <c r="X54" s="468"/>
      <c r="Y54" s="468"/>
      <c r="Z54" s="468"/>
    </row>
    <row r="55">
      <c r="A55" s="468"/>
      <c r="B55" s="468"/>
      <c r="C55" s="468"/>
      <c r="D55" s="468"/>
      <c r="E55" s="468"/>
      <c r="F55" s="468"/>
      <c r="G55" s="468"/>
      <c r="H55" s="468"/>
      <c r="I55" s="468"/>
      <c r="J55" s="468"/>
      <c r="K55" s="12"/>
      <c r="L55" s="468"/>
      <c r="M55" s="468"/>
      <c r="N55" s="468"/>
      <c r="O55" s="468"/>
      <c r="P55" s="468"/>
      <c r="Q55" s="468"/>
      <c r="R55" s="468"/>
      <c r="S55" s="468"/>
      <c r="T55" s="468"/>
      <c r="U55" s="468"/>
      <c r="V55" s="468"/>
      <c r="W55" s="468"/>
      <c r="X55" s="468"/>
      <c r="Y55" s="468"/>
      <c r="Z55" s="468"/>
    </row>
    <row r="56">
      <c r="A56" s="468"/>
      <c r="B56" s="468"/>
      <c r="C56" s="468"/>
      <c r="D56" s="468"/>
      <c r="E56" s="468"/>
      <c r="F56" s="468"/>
      <c r="G56" s="468"/>
      <c r="H56" s="468"/>
      <c r="I56" s="468"/>
      <c r="J56" s="468"/>
      <c r="K56" s="12"/>
      <c r="L56" s="468"/>
      <c r="M56" s="468"/>
      <c r="N56" s="468"/>
      <c r="O56" s="468"/>
      <c r="P56" s="468"/>
      <c r="Q56" s="468"/>
      <c r="R56" s="468"/>
      <c r="S56" s="468"/>
      <c r="T56" s="468"/>
      <c r="U56" s="468"/>
      <c r="V56" s="468"/>
      <c r="W56" s="468"/>
      <c r="X56" s="468"/>
      <c r="Y56" s="468"/>
      <c r="Z56" s="468"/>
    </row>
    <row r="57">
      <c r="A57" s="468"/>
      <c r="B57" s="468"/>
      <c r="C57" s="468"/>
      <c r="D57" s="468"/>
      <c r="E57" s="468"/>
      <c r="F57" s="468"/>
      <c r="G57" s="468"/>
      <c r="H57" s="468"/>
      <c r="I57" s="468"/>
      <c r="J57" s="468"/>
      <c r="K57" s="12"/>
      <c r="L57" s="468"/>
      <c r="M57" s="468"/>
      <c r="N57" s="468"/>
      <c r="O57" s="468"/>
      <c r="P57" s="468"/>
      <c r="Q57" s="468"/>
      <c r="R57" s="468"/>
      <c r="S57" s="468"/>
      <c r="T57" s="468"/>
      <c r="U57" s="468"/>
      <c r="V57" s="468"/>
      <c r="W57" s="468"/>
      <c r="X57" s="468"/>
      <c r="Y57" s="468"/>
      <c r="Z57" s="468"/>
    </row>
    <row r="58">
      <c r="A58" s="468"/>
      <c r="B58" s="468"/>
      <c r="C58" s="468"/>
      <c r="D58" s="468"/>
      <c r="E58" s="468"/>
      <c r="F58" s="468"/>
      <c r="G58" s="468"/>
      <c r="H58" s="468"/>
      <c r="I58" s="468"/>
      <c r="J58" s="468"/>
      <c r="K58" s="12"/>
      <c r="L58" s="468"/>
      <c r="M58" s="468"/>
      <c r="N58" s="468"/>
      <c r="O58" s="468"/>
      <c r="P58" s="468"/>
      <c r="Q58" s="468"/>
      <c r="R58" s="468"/>
      <c r="S58" s="468"/>
      <c r="T58" s="468"/>
      <c r="U58" s="468"/>
      <c r="V58" s="468"/>
      <c r="W58" s="468"/>
      <c r="X58" s="468"/>
      <c r="Y58" s="468"/>
      <c r="Z58" s="468"/>
    </row>
    <row r="59">
      <c r="A59" s="468"/>
      <c r="B59" s="468"/>
      <c r="C59" s="468"/>
      <c r="D59" s="468"/>
      <c r="E59" s="468"/>
      <c r="F59" s="468"/>
      <c r="G59" s="468"/>
      <c r="H59" s="468"/>
      <c r="I59" s="468"/>
      <c r="J59" s="468"/>
      <c r="K59" s="12"/>
      <c r="L59" s="468"/>
      <c r="M59" s="468"/>
      <c r="N59" s="468"/>
      <c r="O59" s="468"/>
      <c r="P59" s="468"/>
      <c r="Q59" s="468"/>
      <c r="R59" s="468"/>
      <c r="S59" s="468"/>
      <c r="T59" s="468"/>
      <c r="U59" s="468"/>
      <c r="V59" s="468"/>
      <c r="W59" s="468"/>
      <c r="X59" s="468"/>
      <c r="Y59" s="468"/>
      <c r="Z59" s="468"/>
    </row>
    <row r="60">
      <c r="A60" s="468"/>
      <c r="B60" s="468"/>
      <c r="C60" s="468"/>
      <c r="D60" s="468"/>
      <c r="E60" s="468"/>
      <c r="F60" s="468"/>
      <c r="G60" s="468"/>
      <c r="H60" s="468"/>
      <c r="I60" s="468"/>
      <c r="J60" s="468"/>
      <c r="K60" s="12"/>
      <c r="L60" s="468"/>
      <c r="M60" s="468"/>
      <c r="N60" s="468"/>
      <c r="O60" s="468"/>
      <c r="P60" s="468"/>
      <c r="Q60" s="468"/>
      <c r="R60" s="468"/>
      <c r="S60" s="468"/>
      <c r="T60" s="468"/>
      <c r="U60" s="468"/>
      <c r="V60" s="468"/>
      <c r="W60" s="468"/>
      <c r="X60" s="468"/>
      <c r="Y60" s="468"/>
      <c r="Z60" s="468"/>
    </row>
    <row r="61">
      <c r="A61" s="468"/>
      <c r="B61" s="468"/>
      <c r="C61" s="468"/>
      <c r="D61" s="468"/>
      <c r="E61" s="468"/>
      <c r="F61" s="468"/>
      <c r="G61" s="468"/>
      <c r="H61" s="468"/>
      <c r="I61" s="468"/>
      <c r="J61" s="468"/>
      <c r="K61" s="12"/>
      <c r="L61" s="468"/>
      <c r="M61" s="468"/>
      <c r="N61" s="468"/>
      <c r="O61" s="468"/>
      <c r="P61" s="468"/>
      <c r="Q61" s="468"/>
      <c r="R61" s="468"/>
      <c r="S61" s="468"/>
      <c r="T61" s="468"/>
      <c r="U61" s="468"/>
      <c r="V61" s="468"/>
      <c r="W61" s="468"/>
      <c r="X61" s="468"/>
      <c r="Y61" s="468"/>
      <c r="Z61" s="468"/>
    </row>
    <row r="62">
      <c r="A62" s="468"/>
      <c r="B62" s="468"/>
      <c r="C62" s="468"/>
      <c r="D62" s="468"/>
      <c r="E62" s="468"/>
      <c r="F62" s="468"/>
      <c r="G62" s="468"/>
      <c r="H62" s="468"/>
      <c r="I62" s="468"/>
      <c r="J62" s="468"/>
      <c r="K62" s="12"/>
      <c r="L62" s="468"/>
      <c r="M62" s="468"/>
      <c r="N62" s="468"/>
      <c r="O62" s="468"/>
      <c r="P62" s="468"/>
      <c r="Q62" s="468"/>
      <c r="R62" s="468"/>
      <c r="S62" s="468"/>
      <c r="T62" s="468"/>
      <c r="U62" s="468"/>
      <c r="V62" s="468"/>
      <c r="W62" s="468"/>
      <c r="X62" s="468"/>
      <c r="Y62" s="468"/>
      <c r="Z62" s="468"/>
    </row>
    <row r="63">
      <c r="A63" s="468"/>
      <c r="B63" s="468"/>
      <c r="C63" s="468"/>
      <c r="D63" s="468"/>
      <c r="E63" s="468"/>
      <c r="F63" s="468"/>
      <c r="G63" s="468"/>
      <c r="H63" s="468"/>
      <c r="I63" s="468"/>
      <c r="J63" s="468"/>
      <c r="K63" s="12"/>
      <c r="L63" s="468"/>
      <c r="M63" s="468"/>
      <c r="N63" s="468"/>
      <c r="O63" s="468"/>
      <c r="P63" s="468"/>
      <c r="Q63" s="468"/>
      <c r="R63" s="468"/>
      <c r="S63" s="468"/>
      <c r="T63" s="468"/>
      <c r="U63" s="468"/>
      <c r="V63" s="468"/>
      <c r="W63" s="468"/>
      <c r="X63" s="468"/>
      <c r="Y63" s="468"/>
      <c r="Z63" s="468"/>
    </row>
    <row r="64">
      <c r="A64" s="468"/>
      <c r="B64" s="468"/>
      <c r="C64" s="468"/>
      <c r="D64" s="468"/>
      <c r="E64" s="468"/>
      <c r="F64" s="468"/>
      <c r="G64" s="468"/>
      <c r="H64" s="468"/>
      <c r="I64" s="468"/>
      <c r="J64" s="468"/>
      <c r="K64" s="12"/>
      <c r="L64" s="468"/>
      <c r="M64" s="468"/>
      <c r="N64" s="468"/>
      <c r="O64" s="468"/>
      <c r="P64" s="468"/>
      <c r="Q64" s="468"/>
      <c r="R64" s="468"/>
      <c r="S64" s="468"/>
      <c r="T64" s="468"/>
      <c r="U64" s="468"/>
      <c r="V64" s="468"/>
      <c r="W64" s="468"/>
      <c r="X64" s="468"/>
      <c r="Y64" s="468"/>
      <c r="Z64" s="468"/>
    </row>
    <row r="65">
      <c r="A65" s="468"/>
      <c r="B65" s="468"/>
      <c r="C65" s="468"/>
      <c r="D65" s="468"/>
      <c r="E65" s="468"/>
      <c r="F65" s="468"/>
      <c r="G65" s="468"/>
      <c r="H65" s="468"/>
      <c r="I65" s="468"/>
      <c r="J65" s="468"/>
      <c r="K65" s="12"/>
      <c r="L65" s="468"/>
      <c r="M65" s="468"/>
      <c r="N65" s="468"/>
      <c r="O65" s="468"/>
      <c r="P65" s="468"/>
      <c r="Q65" s="468"/>
      <c r="R65" s="468"/>
      <c r="S65" s="468"/>
      <c r="T65" s="468"/>
      <c r="U65" s="468"/>
      <c r="V65" s="468"/>
      <c r="W65" s="468"/>
      <c r="X65" s="468"/>
      <c r="Y65" s="468"/>
      <c r="Z65" s="468"/>
    </row>
    <row r="66">
      <c r="A66" s="468"/>
      <c r="B66" s="468"/>
      <c r="C66" s="468"/>
      <c r="D66" s="468"/>
      <c r="E66" s="468"/>
      <c r="F66" s="468"/>
      <c r="G66" s="468"/>
      <c r="H66" s="468"/>
      <c r="I66" s="468"/>
      <c r="J66" s="468"/>
      <c r="K66" s="12"/>
      <c r="L66" s="468"/>
      <c r="M66" s="468"/>
      <c r="N66" s="468"/>
      <c r="O66" s="468"/>
      <c r="P66" s="468"/>
      <c r="Q66" s="468"/>
      <c r="R66" s="468"/>
      <c r="S66" s="468"/>
      <c r="T66" s="468"/>
      <c r="U66" s="468"/>
      <c r="V66" s="468"/>
      <c r="W66" s="468"/>
      <c r="X66" s="468"/>
      <c r="Y66" s="468"/>
      <c r="Z66" s="468"/>
    </row>
    <row r="67">
      <c r="A67" s="468"/>
      <c r="B67" s="468"/>
      <c r="C67" s="468"/>
      <c r="D67" s="468"/>
      <c r="E67" s="468"/>
      <c r="F67" s="468"/>
      <c r="G67" s="468"/>
      <c r="H67" s="468"/>
      <c r="I67" s="468"/>
      <c r="J67" s="468"/>
      <c r="K67" s="12"/>
      <c r="L67" s="468"/>
      <c r="M67" s="468"/>
      <c r="N67" s="468"/>
      <c r="O67" s="468"/>
      <c r="P67" s="468"/>
      <c r="Q67" s="468"/>
      <c r="R67" s="468"/>
      <c r="S67" s="468"/>
      <c r="T67" s="468"/>
      <c r="U67" s="468"/>
      <c r="V67" s="468"/>
      <c r="W67" s="468"/>
      <c r="X67" s="468"/>
      <c r="Y67" s="468"/>
      <c r="Z67" s="468"/>
    </row>
    <row r="68">
      <c r="A68" s="468"/>
      <c r="B68" s="468"/>
      <c r="C68" s="468"/>
      <c r="D68" s="468"/>
      <c r="E68" s="468"/>
      <c r="F68" s="468"/>
      <c r="G68" s="468"/>
      <c r="H68" s="468"/>
      <c r="I68" s="468"/>
      <c r="J68" s="468"/>
      <c r="K68" s="12"/>
      <c r="L68" s="468"/>
      <c r="M68" s="468"/>
      <c r="N68" s="468"/>
      <c r="O68" s="468"/>
      <c r="P68" s="468"/>
      <c r="Q68" s="468"/>
      <c r="R68" s="468"/>
      <c r="S68" s="468"/>
      <c r="T68" s="468"/>
      <c r="U68" s="468"/>
      <c r="V68" s="468"/>
      <c r="W68" s="468"/>
      <c r="X68" s="468"/>
      <c r="Y68" s="468"/>
      <c r="Z68" s="468"/>
    </row>
    <row r="69">
      <c r="A69" s="468"/>
      <c r="B69" s="468"/>
      <c r="C69" s="468"/>
      <c r="D69" s="468"/>
      <c r="E69" s="468"/>
      <c r="F69" s="468"/>
      <c r="G69" s="468"/>
      <c r="H69" s="468"/>
      <c r="I69" s="468"/>
      <c r="J69" s="468"/>
      <c r="K69" s="12"/>
      <c r="L69" s="468"/>
      <c r="M69" s="468"/>
      <c r="N69" s="468"/>
      <c r="O69" s="468"/>
      <c r="P69" s="468"/>
      <c r="Q69" s="468"/>
      <c r="R69" s="468"/>
      <c r="S69" s="468"/>
      <c r="T69" s="468"/>
      <c r="U69" s="468"/>
      <c r="V69" s="468"/>
      <c r="W69" s="468"/>
      <c r="X69" s="468"/>
      <c r="Y69" s="468"/>
      <c r="Z69" s="468"/>
    </row>
    <row r="70">
      <c r="A70" s="468"/>
      <c r="B70" s="468"/>
      <c r="C70" s="468"/>
      <c r="D70" s="468"/>
      <c r="E70" s="468"/>
      <c r="F70" s="468"/>
      <c r="G70" s="468"/>
      <c r="H70" s="468"/>
      <c r="I70" s="468"/>
      <c r="J70" s="468"/>
      <c r="K70" s="12"/>
      <c r="L70" s="468"/>
      <c r="M70" s="468"/>
      <c r="N70" s="468"/>
      <c r="O70" s="468"/>
      <c r="P70" s="468"/>
      <c r="Q70" s="468"/>
      <c r="R70" s="468"/>
      <c r="S70" s="468"/>
      <c r="T70" s="468"/>
      <c r="U70" s="468"/>
      <c r="V70" s="468"/>
      <c r="W70" s="468"/>
      <c r="X70" s="468"/>
      <c r="Y70" s="468"/>
      <c r="Z70" s="468"/>
    </row>
    <row r="71">
      <c r="A71" s="468"/>
      <c r="B71" s="468"/>
      <c r="C71" s="468"/>
      <c r="D71" s="468"/>
      <c r="E71" s="468"/>
      <c r="F71" s="468"/>
      <c r="G71" s="468"/>
      <c r="H71" s="468"/>
      <c r="I71" s="468"/>
      <c r="J71" s="468"/>
      <c r="K71" s="12"/>
      <c r="L71" s="468"/>
      <c r="M71" s="468"/>
      <c r="N71" s="468"/>
      <c r="O71" s="468"/>
      <c r="P71" s="468"/>
      <c r="Q71" s="468"/>
      <c r="R71" s="468"/>
      <c r="S71" s="468"/>
      <c r="T71" s="468"/>
      <c r="U71" s="468"/>
      <c r="V71" s="468"/>
      <c r="W71" s="468"/>
      <c r="X71" s="468"/>
      <c r="Y71" s="468"/>
      <c r="Z71" s="468"/>
    </row>
    <row r="72">
      <c r="A72" s="468"/>
      <c r="B72" s="468"/>
      <c r="C72" s="468"/>
      <c r="D72" s="468"/>
      <c r="E72" s="468"/>
      <c r="F72" s="468"/>
      <c r="G72" s="468"/>
      <c r="H72" s="468"/>
      <c r="I72" s="468"/>
      <c r="J72" s="468"/>
      <c r="K72" s="12"/>
      <c r="L72" s="468"/>
      <c r="M72" s="468"/>
      <c r="N72" s="468"/>
      <c r="O72" s="468"/>
      <c r="P72" s="468"/>
      <c r="Q72" s="468"/>
      <c r="R72" s="468"/>
      <c r="S72" s="468"/>
      <c r="T72" s="468"/>
      <c r="U72" s="468"/>
      <c r="V72" s="468"/>
      <c r="W72" s="468"/>
      <c r="X72" s="468"/>
      <c r="Y72" s="468"/>
      <c r="Z72" s="468"/>
    </row>
    <row r="73">
      <c r="A73" s="468"/>
      <c r="B73" s="468"/>
      <c r="C73" s="468"/>
      <c r="D73" s="468"/>
      <c r="E73" s="468"/>
      <c r="F73" s="468"/>
      <c r="G73" s="468"/>
      <c r="H73" s="468"/>
      <c r="I73" s="468"/>
      <c r="J73" s="468"/>
      <c r="K73" s="12"/>
      <c r="L73" s="468"/>
      <c r="M73" s="468"/>
      <c r="N73" s="468"/>
      <c r="O73" s="468"/>
      <c r="P73" s="468"/>
      <c r="Q73" s="468"/>
      <c r="R73" s="468"/>
      <c r="S73" s="468"/>
      <c r="T73" s="468"/>
      <c r="U73" s="468"/>
      <c r="V73" s="468"/>
      <c r="W73" s="468"/>
      <c r="X73" s="468"/>
      <c r="Y73" s="468"/>
      <c r="Z73" s="468"/>
    </row>
    <row r="74">
      <c r="A74" s="468"/>
      <c r="B74" s="468"/>
      <c r="C74" s="468"/>
      <c r="D74" s="468"/>
      <c r="E74" s="468"/>
      <c r="F74" s="468"/>
      <c r="G74" s="468"/>
      <c r="H74" s="468"/>
      <c r="I74" s="468"/>
      <c r="J74" s="468"/>
      <c r="K74" s="12"/>
      <c r="L74" s="468"/>
      <c r="M74" s="468"/>
      <c r="N74" s="468"/>
      <c r="O74" s="468"/>
      <c r="P74" s="468"/>
      <c r="Q74" s="468"/>
      <c r="R74" s="468"/>
      <c r="S74" s="468"/>
      <c r="T74" s="468"/>
      <c r="U74" s="468"/>
      <c r="V74" s="468"/>
      <c r="W74" s="468"/>
      <c r="X74" s="468"/>
      <c r="Y74" s="468"/>
      <c r="Z74" s="468"/>
    </row>
    <row r="75">
      <c r="A75" s="468"/>
      <c r="B75" s="468"/>
      <c r="C75" s="468"/>
      <c r="D75" s="468"/>
      <c r="E75" s="468"/>
      <c r="F75" s="468"/>
      <c r="G75" s="468"/>
      <c r="H75" s="468"/>
      <c r="I75" s="468"/>
      <c r="J75" s="468"/>
      <c r="K75" s="12"/>
      <c r="L75" s="468"/>
      <c r="M75" s="468"/>
      <c r="N75" s="468"/>
      <c r="O75" s="468"/>
      <c r="P75" s="468"/>
      <c r="Q75" s="468"/>
      <c r="R75" s="468"/>
      <c r="S75" s="468"/>
      <c r="T75" s="468"/>
      <c r="U75" s="468"/>
      <c r="V75" s="468"/>
      <c r="W75" s="468"/>
      <c r="X75" s="468"/>
      <c r="Y75" s="468"/>
      <c r="Z75" s="468"/>
    </row>
    <row r="76">
      <c r="A76" s="468"/>
      <c r="B76" s="468"/>
      <c r="C76" s="468"/>
      <c r="D76" s="468"/>
      <c r="E76" s="468"/>
      <c r="F76" s="468"/>
      <c r="G76" s="468"/>
      <c r="H76" s="468"/>
      <c r="I76" s="468"/>
      <c r="J76" s="468"/>
      <c r="K76" s="12"/>
      <c r="L76" s="468"/>
      <c r="M76" s="468"/>
      <c r="N76" s="468"/>
      <c r="O76" s="468"/>
      <c r="P76" s="468"/>
      <c r="Q76" s="468"/>
      <c r="R76" s="468"/>
      <c r="S76" s="468"/>
      <c r="T76" s="468"/>
      <c r="U76" s="468"/>
      <c r="V76" s="468"/>
      <c r="W76" s="468"/>
      <c r="X76" s="468"/>
      <c r="Y76" s="468"/>
      <c r="Z76" s="468"/>
    </row>
    <row r="77">
      <c r="A77" s="468"/>
      <c r="B77" s="468"/>
      <c r="C77" s="468"/>
      <c r="D77" s="468"/>
      <c r="E77" s="468"/>
      <c r="F77" s="468"/>
      <c r="G77" s="468"/>
      <c r="H77" s="468"/>
      <c r="I77" s="468"/>
      <c r="J77" s="468"/>
      <c r="K77" s="12"/>
      <c r="L77" s="468"/>
      <c r="M77" s="468"/>
      <c r="N77" s="468"/>
      <c r="O77" s="468"/>
      <c r="P77" s="468"/>
      <c r="Q77" s="468"/>
      <c r="R77" s="468"/>
      <c r="S77" s="468"/>
      <c r="T77" s="468"/>
      <c r="U77" s="468"/>
      <c r="V77" s="468"/>
      <c r="W77" s="468"/>
      <c r="X77" s="468"/>
      <c r="Y77" s="468"/>
      <c r="Z77" s="468"/>
    </row>
    <row r="78">
      <c r="A78" s="468"/>
      <c r="B78" s="468"/>
      <c r="C78" s="468"/>
      <c r="D78" s="468"/>
      <c r="E78" s="468"/>
      <c r="F78" s="468"/>
      <c r="G78" s="468"/>
      <c r="H78" s="468"/>
      <c r="I78" s="468"/>
      <c r="J78" s="468"/>
      <c r="K78" s="12"/>
      <c r="L78" s="468"/>
      <c r="M78" s="468"/>
      <c r="N78" s="468"/>
      <c r="O78" s="468"/>
      <c r="P78" s="468"/>
      <c r="Q78" s="468"/>
      <c r="R78" s="468"/>
      <c r="S78" s="468"/>
      <c r="T78" s="468"/>
      <c r="U78" s="468"/>
      <c r="V78" s="468"/>
      <c r="W78" s="468"/>
      <c r="X78" s="468"/>
      <c r="Y78" s="468"/>
      <c r="Z78" s="468"/>
    </row>
    <row r="79">
      <c r="A79" s="468"/>
      <c r="B79" s="468"/>
      <c r="C79" s="468"/>
      <c r="D79" s="468"/>
      <c r="E79" s="468"/>
      <c r="F79" s="468"/>
      <c r="G79" s="468"/>
      <c r="H79" s="468"/>
      <c r="I79" s="468"/>
      <c r="J79" s="468"/>
      <c r="K79" s="12"/>
      <c r="L79" s="468"/>
      <c r="M79" s="468"/>
      <c r="N79" s="468"/>
      <c r="O79" s="468"/>
      <c r="P79" s="468"/>
      <c r="Q79" s="468"/>
      <c r="R79" s="468"/>
      <c r="S79" s="468"/>
      <c r="T79" s="468"/>
      <c r="U79" s="468"/>
      <c r="V79" s="468"/>
      <c r="W79" s="468"/>
      <c r="X79" s="468"/>
      <c r="Y79" s="468"/>
      <c r="Z79" s="468"/>
    </row>
    <row r="80">
      <c r="A80" s="468"/>
      <c r="B80" s="468"/>
      <c r="C80" s="468"/>
      <c r="D80" s="468"/>
      <c r="E80" s="468"/>
      <c r="F80" s="468"/>
      <c r="G80" s="468"/>
      <c r="H80" s="468"/>
      <c r="I80" s="468"/>
      <c r="J80" s="468"/>
      <c r="K80" s="12"/>
      <c r="L80" s="468"/>
      <c r="M80" s="468"/>
      <c r="N80" s="468"/>
      <c r="O80" s="468"/>
      <c r="P80" s="468"/>
      <c r="Q80" s="468"/>
      <c r="R80" s="468"/>
      <c r="S80" s="468"/>
      <c r="T80" s="468"/>
      <c r="U80" s="468"/>
      <c r="V80" s="468"/>
      <c r="W80" s="468"/>
      <c r="X80" s="468"/>
      <c r="Y80" s="468"/>
      <c r="Z80" s="468"/>
    </row>
    <row r="81">
      <c r="A81" s="468"/>
      <c r="B81" s="468"/>
      <c r="C81" s="468"/>
      <c r="D81" s="468"/>
      <c r="E81" s="468"/>
      <c r="F81" s="468"/>
      <c r="G81" s="468"/>
      <c r="H81" s="468"/>
      <c r="I81" s="468"/>
      <c r="J81" s="468"/>
      <c r="K81" s="12"/>
      <c r="L81" s="468"/>
      <c r="M81" s="468"/>
      <c r="N81" s="468"/>
      <c r="O81" s="468"/>
      <c r="P81" s="468"/>
      <c r="Q81" s="468"/>
      <c r="R81" s="468"/>
      <c r="S81" s="468"/>
      <c r="T81" s="468"/>
      <c r="U81" s="468"/>
      <c r="V81" s="468"/>
      <c r="W81" s="468"/>
      <c r="X81" s="468"/>
      <c r="Y81" s="468"/>
      <c r="Z81" s="468"/>
    </row>
    <row r="82">
      <c r="A82" s="468"/>
      <c r="B82" s="468"/>
      <c r="C82" s="468"/>
      <c r="D82" s="468"/>
      <c r="E82" s="468"/>
      <c r="F82" s="468"/>
      <c r="G82" s="468"/>
      <c r="H82" s="468"/>
      <c r="I82" s="468"/>
      <c r="J82" s="468"/>
      <c r="K82" s="12"/>
      <c r="L82" s="468"/>
      <c r="M82" s="468"/>
      <c r="N82" s="468"/>
      <c r="O82" s="468"/>
      <c r="P82" s="468"/>
      <c r="Q82" s="468"/>
      <c r="R82" s="468"/>
      <c r="S82" s="468"/>
      <c r="T82" s="468"/>
      <c r="U82" s="468"/>
      <c r="V82" s="468"/>
      <c r="W82" s="468"/>
      <c r="X82" s="468"/>
      <c r="Y82" s="468"/>
      <c r="Z82" s="468"/>
    </row>
    <row r="83">
      <c r="A83" s="468"/>
      <c r="B83" s="468"/>
      <c r="C83" s="468"/>
      <c r="D83" s="468"/>
      <c r="E83" s="468"/>
      <c r="F83" s="468"/>
      <c r="G83" s="468"/>
      <c r="H83" s="468"/>
      <c r="I83" s="468"/>
      <c r="J83" s="468"/>
      <c r="K83" s="12"/>
      <c r="L83" s="468"/>
      <c r="M83" s="468"/>
      <c r="N83" s="468"/>
      <c r="O83" s="468"/>
      <c r="P83" s="468"/>
      <c r="Q83" s="468"/>
      <c r="R83" s="468"/>
      <c r="S83" s="468"/>
      <c r="T83" s="468"/>
      <c r="U83" s="468"/>
      <c r="V83" s="468"/>
      <c r="W83" s="468"/>
      <c r="X83" s="468"/>
      <c r="Y83" s="468"/>
      <c r="Z83" s="468"/>
    </row>
    <row r="84">
      <c r="A84" s="468"/>
      <c r="B84" s="468"/>
      <c r="C84" s="468"/>
      <c r="D84" s="468"/>
      <c r="E84" s="468"/>
      <c r="F84" s="468"/>
      <c r="G84" s="468"/>
      <c r="H84" s="468"/>
      <c r="I84" s="468"/>
      <c r="J84" s="468"/>
      <c r="K84" s="12"/>
      <c r="L84" s="468"/>
      <c r="M84" s="468"/>
      <c r="N84" s="468"/>
      <c r="O84" s="468"/>
      <c r="P84" s="468"/>
      <c r="Q84" s="468"/>
      <c r="R84" s="468"/>
      <c r="S84" s="468"/>
      <c r="T84" s="468"/>
      <c r="U84" s="468"/>
      <c r="V84" s="468"/>
      <c r="W84" s="468"/>
      <c r="X84" s="468"/>
      <c r="Y84" s="468"/>
      <c r="Z84" s="468"/>
    </row>
    <row r="85">
      <c r="A85" s="468"/>
      <c r="B85" s="468"/>
      <c r="C85" s="468"/>
      <c r="D85" s="468"/>
      <c r="E85" s="468"/>
      <c r="F85" s="468"/>
      <c r="G85" s="468"/>
      <c r="H85" s="468"/>
      <c r="I85" s="468"/>
      <c r="J85" s="468"/>
      <c r="K85" s="12"/>
      <c r="L85" s="468"/>
      <c r="M85" s="468"/>
      <c r="N85" s="468"/>
      <c r="O85" s="468"/>
      <c r="P85" s="468"/>
      <c r="Q85" s="468"/>
      <c r="R85" s="468"/>
      <c r="S85" s="468"/>
      <c r="T85" s="468"/>
      <c r="U85" s="468"/>
      <c r="V85" s="468"/>
      <c r="W85" s="468"/>
      <c r="X85" s="468"/>
      <c r="Y85" s="468"/>
      <c r="Z85" s="468"/>
    </row>
    <row r="86">
      <c r="A86" s="468"/>
      <c r="B86" s="468"/>
      <c r="C86" s="468"/>
      <c r="D86" s="468"/>
      <c r="E86" s="468"/>
      <c r="F86" s="468"/>
      <c r="G86" s="468"/>
      <c r="H86" s="468"/>
      <c r="I86" s="468"/>
      <c r="J86" s="468"/>
      <c r="K86" s="12"/>
      <c r="L86" s="468"/>
      <c r="M86" s="468"/>
      <c r="N86" s="468"/>
      <c r="O86" s="468"/>
      <c r="P86" s="468"/>
      <c r="Q86" s="468"/>
      <c r="R86" s="468"/>
      <c r="S86" s="468"/>
      <c r="T86" s="468"/>
      <c r="U86" s="468"/>
      <c r="V86" s="468"/>
      <c r="W86" s="468"/>
      <c r="X86" s="468"/>
      <c r="Y86" s="468"/>
      <c r="Z86" s="468"/>
    </row>
    <row r="87">
      <c r="A87" s="468"/>
      <c r="B87" s="468"/>
      <c r="C87" s="468"/>
      <c r="D87" s="468"/>
      <c r="E87" s="468"/>
      <c r="F87" s="468"/>
      <c r="G87" s="468"/>
      <c r="H87" s="468"/>
      <c r="I87" s="468"/>
      <c r="J87" s="468"/>
      <c r="K87" s="12"/>
      <c r="L87" s="468"/>
      <c r="M87" s="468"/>
      <c r="N87" s="468"/>
      <c r="O87" s="468"/>
      <c r="P87" s="468"/>
      <c r="Q87" s="468"/>
      <c r="R87" s="468"/>
      <c r="S87" s="468"/>
      <c r="T87" s="468"/>
      <c r="U87" s="468"/>
      <c r="V87" s="468"/>
      <c r="W87" s="468"/>
      <c r="X87" s="468"/>
      <c r="Y87" s="468"/>
      <c r="Z87" s="468"/>
    </row>
    <row r="88">
      <c r="A88" s="468"/>
      <c r="B88" s="468"/>
      <c r="C88" s="468"/>
      <c r="D88" s="468"/>
      <c r="E88" s="468"/>
      <c r="F88" s="468"/>
      <c r="G88" s="468"/>
      <c r="H88" s="468"/>
      <c r="I88" s="468"/>
      <c r="J88" s="468"/>
      <c r="K88" s="12"/>
      <c r="L88" s="468"/>
      <c r="M88" s="468"/>
      <c r="N88" s="468"/>
      <c r="O88" s="468"/>
      <c r="P88" s="468"/>
      <c r="Q88" s="468"/>
      <c r="R88" s="468"/>
      <c r="S88" s="468"/>
      <c r="T88" s="468"/>
      <c r="U88" s="468"/>
      <c r="V88" s="468"/>
      <c r="W88" s="468"/>
      <c r="X88" s="468"/>
      <c r="Y88" s="468"/>
      <c r="Z88" s="468"/>
    </row>
    <row r="89">
      <c r="A89" s="468"/>
      <c r="B89" s="468"/>
      <c r="C89" s="468"/>
      <c r="D89" s="468"/>
      <c r="E89" s="468"/>
      <c r="F89" s="468"/>
      <c r="G89" s="468"/>
      <c r="H89" s="468"/>
      <c r="I89" s="468"/>
      <c r="J89" s="468"/>
      <c r="K89" s="12"/>
      <c r="L89" s="468"/>
      <c r="M89" s="468"/>
      <c r="N89" s="468"/>
      <c r="O89" s="468"/>
      <c r="P89" s="468"/>
      <c r="Q89" s="468"/>
      <c r="R89" s="468"/>
      <c r="S89" s="468"/>
      <c r="T89" s="468"/>
      <c r="U89" s="468"/>
      <c r="V89" s="468"/>
      <c r="W89" s="468"/>
      <c r="X89" s="468"/>
      <c r="Y89" s="468"/>
      <c r="Z89" s="468"/>
    </row>
    <row r="90">
      <c r="A90" s="468"/>
      <c r="B90" s="468"/>
      <c r="C90" s="468"/>
      <c r="D90" s="468"/>
      <c r="E90" s="468"/>
      <c r="F90" s="468"/>
      <c r="G90" s="468"/>
      <c r="H90" s="468"/>
      <c r="I90" s="468"/>
      <c r="J90" s="468"/>
      <c r="K90" s="12"/>
      <c r="L90" s="468"/>
      <c r="M90" s="468"/>
      <c r="N90" s="468"/>
      <c r="O90" s="468"/>
      <c r="P90" s="468"/>
      <c r="Q90" s="468"/>
      <c r="R90" s="468"/>
      <c r="S90" s="468"/>
      <c r="T90" s="468"/>
      <c r="U90" s="468"/>
      <c r="V90" s="468"/>
      <c r="W90" s="468"/>
      <c r="X90" s="468"/>
      <c r="Y90" s="468"/>
      <c r="Z90" s="468"/>
    </row>
    <row r="91">
      <c r="A91" s="468"/>
      <c r="B91" s="468"/>
      <c r="C91" s="468"/>
      <c r="D91" s="468"/>
      <c r="E91" s="468"/>
      <c r="F91" s="468"/>
      <c r="G91" s="468"/>
      <c r="H91" s="468"/>
      <c r="I91" s="468"/>
      <c r="J91" s="468"/>
      <c r="K91" s="12"/>
      <c r="L91" s="468"/>
      <c r="M91" s="468"/>
      <c r="N91" s="468"/>
      <c r="O91" s="468"/>
      <c r="P91" s="468"/>
      <c r="Q91" s="468"/>
      <c r="R91" s="468"/>
      <c r="S91" s="468"/>
      <c r="T91" s="468"/>
      <c r="U91" s="468"/>
      <c r="V91" s="468"/>
      <c r="W91" s="468"/>
      <c r="X91" s="468"/>
      <c r="Y91" s="468"/>
      <c r="Z91" s="468"/>
    </row>
    <row r="92">
      <c r="A92" s="468"/>
      <c r="B92" s="468"/>
      <c r="C92" s="468"/>
      <c r="D92" s="468"/>
      <c r="E92" s="468"/>
      <c r="F92" s="468"/>
      <c r="G92" s="468"/>
      <c r="H92" s="468"/>
      <c r="I92" s="468"/>
      <c r="J92" s="468"/>
      <c r="K92" s="12"/>
      <c r="L92" s="468"/>
      <c r="M92" s="468"/>
      <c r="N92" s="468"/>
      <c r="O92" s="468"/>
      <c r="P92" s="468"/>
      <c r="Q92" s="468"/>
      <c r="R92" s="468"/>
      <c r="S92" s="468"/>
      <c r="T92" s="468"/>
      <c r="U92" s="468"/>
      <c r="V92" s="468"/>
      <c r="W92" s="468"/>
      <c r="X92" s="468"/>
      <c r="Y92" s="468"/>
      <c r="Z92" s="468"/>
    </row>
    <row r="93">
      <c r="A93" s="468"/>
      <c r="B93" s="468"/>
      <c r="C93" s="468"/>
      <c r="D93" s="468"/>
      <c r="E93" s="468"/>
      <c r="F93" s="468"/>
      <c r="G93" s="468"/>
      <c r="H93" s="468"/>
      <c r="I93" s="468"/>
      <c r="J93" s="468"/>
      <c r="K93" s="12"/>
      <c r="L93" s="468"/>
      <c r="M93" s="468"/>
      <c r="N93" s="468"/>
      <c r="O93" s="468"/>
      <c r="P93" s="468"/>
      <c r="Q93" s="468"/>
      <c r="R93" s="468"/>
      <c r="S93" s="468"/>
      <c r="T93" s="468"/>
      <c r="U93" s="468"/>
      <c r="V93" s="468"/>
      <c r="W93" s="468"/>
      <c r="X93" s="468"/>
      <c r="Y93" s="468"/>
      <c r="Z93" s="468"/>
    </row>
    <row r="94">
      <c r="A94" s="468"/>
      <c r="B94" s="468"/>
      <c r="C94" s="468"/>
      <c r="D94" s="468"/>
      <c r="E94" s="468"/>
      <c r="F94" s="468"/>
      <c r="G94" s="468"/>
      <c r="H94" s="468"/>
      <c r="I94" s="468"/>
      <c r="J94" s="468"/>
      <c r="K94" s="12"/>
      <c r="L94" s="468"/>
      <c r="M94" s="468"/>
      <c r="N94" s="468"/>
      <c r="O94" s="468"/>
      <c r="P94" s="468"/>
      <c r="Q94" s="468"/>
      <c r="R94" s="468"/>
      <c r="S94" s="468"/>
      <c r="T94" s="468"/>
      <c r="U94" s="468"/>
      <c r="V94" s="468"/>
      <c r="W94" s="468"/>
      <c r="X94" s="468"/>
      <c r="Y94" s="468"/>
      <c r="Z94" s="468"/>
    </row>
    <row r="95">
      <c r="A95" s="468"/>
      <c r="B95" s="468"/>
      <c r="C95" s="468"/>
      <c r="D95" s="468"/>
      <c r="E95" s="468"/>
      <c r="F95" s="468"/>
      <c r="G95" s="468"/>
      <c r="H95" s="468"/>
      <c r="I95" s="468"/>
      <c r="J95" s="468"/>
      <c r="K95" s="12"/>
      <c r="L95" s="468"/>
      <c r="M95" s="468"/>
      <c r="N95" s="468"/>
      <c r="O95" s="468"/>
      <c r="P95" s="468"/>
      <c r="Q95" s="468"/>
      <c r="R95" s="468"/>
      <c r="S95" s="468"/>
      <c r="T95" s="468"/>
      <c r="U95" s="468"/>
      <c r="V95" s="468"/>
      <c r="W95" s="468"/>
      <c r="X95" s="468"/>
      <c r="Y95" s="468"/>
      <c r="Z95" s="468"/>
    </row>
    <row r="96">
      <c r="A96" s="468"/>
      <c r="B96" s="468"/>
      <c r="C96" s="468"/>
      <c r="D96" s="468"/>
      <c r="E96" s="468"/>
      <c r="F96" s="468"/>
      <c r="G96" s="468"/>
      <c r="H96" s="468"/>
      <c r="I96" s="468"/>
      <c r="J96" s="468"/>
      <c r="K96" s="12"/>
      <c r="L96" s="468"/>
      <c r="M96" s="468"/>
      <c r="N96" s="468"/>
      <c r="O96" s="468"/>
      <c r="P96" s="468"/>
      <c r="Q96" s="468"/>
      <c r="R96" s="468"/>
      <c r="S96" s="468"/>
      <c r="T96" s="468"/>
      <c r="U96" s="468"/>
      <c r="V96" s="468"/>
      <c r="W96" s="468"/>
      <c r="X96" s="468"/>
      <c r="Y96" s="468"/>
      <c r="Z96" s="468"/>
    </row>
    <row r="97">
      <c r="A97" s="468"/>
      <c r="B97" s="468"/>
      <c r="C97" s="468"/>
      <c r="D97" s="468"/>
      <c r="E97" s="468"/>
      <c r="F97" s="468"/>
      <c r="G97" s="468"/>
      <c r="H97" s="468"/>
      <c r="I97" s="468"/>
      <c r="J97" s="468"/>
      <c r="K97" s="12"/>
      <c r="L97" s="468"/>
      <c r="M97" s="468"/>
      <c r="N97" s="468"/>
      <c r="O97" s="468"/>
      <c r="P97" s="468"/>
      <c r="Q97" s="468"/>
      <c r="R97" s="468"/>
      <c r="S97" s="468"/>
      <c r="T97" s="468"/>
      <c r="U97" s="468"/>
      <c r="V97" s="468"/>
      <c r="W97" s="468"/>
      <c r="X97" s="468"/>
      <c r="Y97" s="468"/>
      <c r="Z97" s="468"/>
    </row>
    <row r="98">
      <c r="A98" s="468"/>
      <c r="B98" s="468"/>
      <c r="C98" s="468"/>
      <c r="D98" s="468"/>
      <c r="E98" s="468"/>
      <c r="F98" s="468"/>
      <c r="G98" s="468"/>
      <c r="H98" s="468"/>
      <c r="I98" s="468"/>
      <c r="J98" s="468"/>
      <c r="K98" s="12"/>
      <c r="L98" s="468"/>
      <c r="M98" s="468"/>
      <c r="N98" s="468"/>
      <c r="O98" s="468"/>
      <c r="P98" s="468"/>
      <c r="Q98" s="468"/>
      <c r="R98" s="468"/>
      <c r="S98" s="468"/>
      <c r="T98" s="468"/>
      <c r="U98" s="468"/>
      <c r="V98" s="468"/>
      <c r="W98" s="468"/>
      <c r="X98" s="468"/>
      <c r="Y98" s="468"/>
      <c r="Z98" s="468"/>
    </row>
    <row r="99">
      <c r="A99" s="468"/>
      <c r="B99" s="468"/>
      <c r="C99" s="468"/>
      <c r="D99" s="468"/>
      <c r="E99" s="468"/>
      <c r="F99" s="468"/>
      <c r="G99" s="468"/>
      <c r="H99" s="468"/>
      <c r="I99" s="468"/>
      <c r="J99" s="468"/>
      <c r="K99" s="12"/>
      <c r="L99" s="468"/>
      <c r="M99" s="468"/>
      <c r="N99" s="468"/>
      <c r="O99" s="468"/>
      <c r="P99" s="468"/>
      <c r="Q99" s="468"/>
      <c r="R99" s="468"/>
      <c r="S99" s="468"/>
      <c r="T99" s="468"/>
      <c r="U99" s="468"/>
      <c r="V99" s="468"/>
      <c r="W99" s="468"/>
      <c r="X99" s="468"/>
      <c r="Y99" s="468"/>
      <c r="Z99" s="468"/>
    </row>
    <row r="100">
      <c r="A100" s="468"/>
      <c r="B100" s="468"/>
      <c r="C100" s="468"/>
      <c r="D100" s="468"/>
      <c r="E100" s="468"/>
      <c r="F100" s="468"/>
      <c r="G100" s="468"/>
      <c r="H100" s="468"/>
      <c r="I100" s="468"/>
      <c r="J100" s="468"/>
      <c r="K100" s="12"/>
      <c r="L100" s="468"/>
      <c r="M100" s="468"/>
      <c r="N100" s="468"/>
      <c r="O100" s="468"/>
      <c r="P100" s="468"/>
      <c r="Q100" s="468"/>
      <c r="R100" s="468"/>
      <c r="S100" s="468"/>
      <c r="T100" s="468"/>
      <c r="U100" s="468"/>
      <c r="V100" s="468"/>
      <c r="W100" s="468"/>
      <c r="X100" s="468"/>
      <c r="Y100" s="468"/>
      <c r="Z100" s="468"/>
    </row>
    <row r="101">
      <c r="A101" s="468"/>
      <c r="B101" s="468"/>
      <c r="C101" s="468"/>
      <c r="D101" s="468"/>
      <c r="E101" s="468"/>
      <c r="F101" s="468"/>
      <c r="G101" s="468"/>
      <c r="H101" s="468"/>
      <c r="I101" s="468"/>
      <c r="J101" s="468"/>
      <c r="K101" s="12"/>
      <c r="L101" s="468"/>
      <c r="M101" s="468"/>
      <c r="N101" s="468"/>
      <c r="O101" s="468"/>
      <c r="P101" s="468"/>
      <c r="Q101" s="468"/>
      <c r="R101" s="468"/>
      <c r="S101" s="468"/>
      <c r="T101" s="468"/>
      <c r="U101" s="468"/>
      <c r="V101" s="468"/>
      <c r="W101" s="468"/>
      <c r="X101" s="468"/>
      <c r="Y101" s="468"/>
      <c r="Z101" s="468"/>
    </row>
    <row r="102">
      <c r="A102" s="468"/>
      <c r="B102" s="468"/>
      <c r="C102" s="468"/>
      <c r="D102" s="468"/>
      <c r="E102" s="468"/>
      <c r="F102" s="468"/>
      <c r="G102" s="468"/>
      <c r="H102" s="468"/>
      <c r="I102" s="468"/>
      <c r="J102" s="468"/>
      <c r="K102" s="12"/>
      <c r="L102" s="468"/>
      <c r="M102" s="468"/>
      <c r="N102" s="468"/>
      <c r="O102" s="468"/>
      <c r="P102" s="468"/>
      <c r="Q102" s="468"/>
      <c r="R102" s="468"/>
      <c r="S102" s="468"/>
      <c r="T102" s="468"/>
      <c r="U102" s="468"/>
      <c r="V102" s="468"/>
      <c r="W102" s="468"/>
      <c r="X102" s="468"/>
      <c r="Y102" s="468"/>
      <c r="Z102" s="468"/>
    </row>
    <row r="103">
      <c r="A103" s="468"/>
      <c r="B103" s="468"/>
      <c r="C103" s="468"/>
      <c r="D103" s="468"/>
      <c r="E103" s="468"/>
      <c r="F103" s="468"/>
      <c r="G103" s="468"/>
      <c r="H103" s="468"/>
      <c r="I103" s="468"/>
      <c r="J103" s="468"/>
      <c r="K103" s="12"/>
      <c r="L103" s="468"/>
      <c r="M103" s="468"/>
      <c r="N103" s="468"/>
      <c r="O103" s="468"/>
      <c r="P103" s="468"/>
      <c r="Q103" s="468"/>
      <c r="R103" s="468"/>
      <c r="S103" s="468"/>
      <c r="T103" s="468"/>
      <c r="U103" s="468"/>
      <c r="V103" s="468"/>
      <c r="W103" s="468"/>
      <c r="X103" s="468"/>
      <c r="Y103" s="468"/>
      <c r="Z103" s="468"/>
    </row>
    <row r="104">
      <c r="A104" s="468"/>
      <c r="B104" s="468"/>
      <c r="C104" s="468"/>
      <c r="D104" s="468"/>
      <c r="E104" s="468"/>
      <c r="F104" s="468"/>
      <c r="G104" s="468"/>
      <c r="H104" s="468"/>
      <c r="I104" s="468"/>
      <c r="J104" s="468"/>
      <c r="K104" s="12"/>
      <c r="L104" s="468"/>
      <c r="M104" s="468"/>
      <c r="N104" s="468"/>
      <c r="O104" s="468"/>
      <c r="P104" s="468"/>
      <c r="Q104" s="468"/>
      <c r="R104" s="468"/>
      <c r="S104" s="468"/>
      <c r="T104" s="468"/>
      <c r="U104" s="468"/>
      <c r="V104" s="468"/>
      <c r="W104" s="468"/>
      <c r="X104" s="468"/>
      <c r="Y104" s="468"/>
      <c r="Z104" s="468"/>
    </row>
    <row r="105">
      <c r="A105" s="468"/>
      <c r="B105" s="468"/>
      <c r="C105" s="468"/>
      <c r="D105" s="468"/>
      <c r="E105" s="468"/>
      <c r="F105" s="468"/>
      <c r="G105" s="468"/>
      <c r="H105" s="468"/>
      <c r="I105" s="468"/>
      <c r="J105" s="468"/>
      <c r="K105" s="12"/>
      <c r="L105" s="468"/>
      <c r="M105" s="468"/>
      <c r="N105" s="468"/>
      <c r="O105" s="468"/>
      <c r="P105" s="468"/>
      <c r="Q105" s="468"/>
      <c r="R105" s="468"/>
      <c r="S105" s="468"/>
      <c r="T105" s="468"/>
      <c r="U105" s="468"/>
      <c r="V105" s="468"/>
      <c r="W105" s="468"/>
      <c r="X105" s="468"/>
      <c r="Y105" s="468"/>
      <c r="Z105" s="468"/>
    </row>
    <row r="106">
      <c r="A106" s="468"/>
      <c r="B106" s="468"/>
      <c r="C106" s="468"/>
      <c r="D106" s="468"/>
      <c r="E106" s="468"/>
      <c r="F106" s="468"/>
      <c r="G106" s="468"/>
      <c r="H106" s="468"/>
      <c r="I106" s="468"/>
      <c r="J106" s="468"/>
      <c r="K106" s="12"/>
      <c r="L106" s="468"/>
      <c r="M106" s="468"/>
      <c r="N106" s="468"/>
      <c r="O106" s="468"/>
      <c r="P106" s="468"/>
      <c r="Q106" s="468"/>
      <c r="R106" s="468"/>
      <c r="S106" s="468"/>
      <c r="T106" s="468"/>
      <c r="U106" s="468"/>
      <c r="V106" s="468"/>
      <c r="W106" s="468"/>
      <c r="X106" s="468"/>
      <c r="Y106" s="468"/>
      <c r="Z106" s="468"/>
    </row>
    <row r="107">
      <c r="A107" s="468"/>
      <c r="B107" s="468"/>
      <c r="C107" s="468"/>
      <c r="D107" s="468"/>
      <c r="E107" s="468"/>
      <c r="F107" s="468"/>
      <c r="G107" s="468"/>
      <c r="H107" s="468"/>
      <c r="I107" s="468"/>
      <c r="J107" s="468"/>
      <c r="K107" s="12"/>
      <c r="L107" s="468"/>
      <c r="M107" s="468"/>
      <c r="N107" s="468"/>
      <c r="O107" s="468"/>
      <c r="P107" s="468"/>
      <c r="Q107" s="468"/>
      <c r="R107" s="468"/>
      <c r="S107" s="468"/>
      <c r="T107" s="468"/>
      <c r="U107" s="468"/>
      <c r="V107" s="468"/>
      <c r="W107" s="468"/>
      <c r="X107" s="468"/>
      <c r="Y107" s="468"/>
      <c r="Z107" s="468"/>
    </row>
    <row r="108">
      <c r="A108" s="468"/>
      <c r="B108" s="468"/>
      <c r="C108" s="468"/>
      <c r="D108" s="468"/>
      <c r="E108" s="468"/>
      <c r="F108" s="468"/>
      <c r="G108" s="468"/>
      <c r="H108" s="468"/>
      <c r="I108" s="468"/>
      <c r="J108" s="468"/>
      <c r="K108" s="12"/>
      <c r="L108" s="468"/>
      <c r="M108" s="468"/>
      <c r="N108" s="468"/>
      <c r="O108" s="468"/>
      <c r="P108" s="468"/>
      <c r="Q108" s="468"/>
      <c r="R108" s="468"/>
      <c r="S108" s="468"/>
      <c r="T108" s="468"/>
      <c r="U108" s="468"/>
      <c r="V108" s="468"/>
      <c r="W108" s="468"/>
      <c r="X108" s="468"/>
      <c r="Y108" s="468"/>
      <c r="Z108" s="468"/>
    </row>
    <row r="109">
      <c r="A109" s="468"/>
      <c r="B109" s="468"/>
      <c r="C109" s="468"/>
      <c r="D109" s="468"/>
      <c r="E109" s="468"/>
      <c r="F109" s="468"/>
      <c r="G109" s="468"/>
      <c r="H109" s="468"/>
      <c r="I109" s="468"/>
      <c r="J109" s="468"/>
      <c r="K109" s="12"/>
      <c r="L109" s="468"/>
      <c r="M109" s="468"/>
      <c r="N109" s="468"/>
      <c r="O109" s="468"/>
      <c r="P109" s="468"/>
      <c r="Q109" s="468"/>
      <c r="R109" s="468"/>
      <c r="S109" s="468"/>
      <c r="T109" s="468"/>
      <c r="U109" s="468"/>
      <c r="V109" s="468"/>
      <c r="W109" s="468"/>
      <c r="X109" s="468"/>
      <c r="Y109" s="468"/>
      <c r="Z109" s="468"/>
    </row>
    <row r="110">
      <c r="A110" s="468"/>
      <c r="B110" s="468"/>
      <c r="C110" s="468"/>
      <c r="D110" s="468"/>
      <c r="E110" s="468"/>
      <c r="F110" s="468"/>
      <c r="G110" s="468"/>
      <c r="H110" s="468"/>
      <c r="I110" s="468"/>
      <c r="J110" s="468"/>
      <c r="K110" s="12"/>
      <c r="L110" s="468"/>
      <c r="M110" s="468"/>
      <c r="N110" s="468"/>
      <c r="O110" s="468"/>
      <c r="P110" s="468"/>
      <c r="Q110" s="468"/>
      <c r="R110" s="468"/>
      <c r="S110" s="468"/>
      <c r="T110" s="468"/>
      <c r="U110" s="468"/>
      <c r="V110" s="468"/>
      <c r="W110" s="468"/>
      <c r="X110" s="468"/>
      <c r="Y110" s="468"/>
      <c r="Z110" s="468"/>
    </row>
    <row r="111">
      <c r="A111" s="468"/>
      <c r="B111" s="468"/>
      <c r="C111" s="468"/>
      <c r="D111" s="468"/>
      <c r="E111" s="468"/>
      <c r="F111" s="468"/>
      <c r="G111" s="468"/>
      <c r="H111" s="468"/>
      <c r="I111" s="468"/>
      <c r="J111" s="468"/>
      <c r="K111" s="12"/>
      <c r="L111" s="468"/>
      <c r="M111" s="468"/>
      <c r="N111" s="468"/>
      <c r="O111" s="468"/>
      <c r="P111" s="468"/>
      <c r="Q111" s="468"/>
      <c r="R111" s="468"/>
      <c r="S111" s="468"/>
      <c r="T111" s="468"/>
      <c r="U111" s="468"/>
      <c r="V111" s="468"/>
      <c r="W111" s="468"/>
      <c r="X111" s="468"/>
      <c r="Y111" s="468"/>
      <c r="Z111" s="468"/>
    </row>
    <row r="112">
      <c r="A112" s="468"/>
      <c r="B112" s="468"/>
      <c r="C112" s="468"/>
      <c r="D112" s="468"/>
      <c r="E112" s="468"/>
      <c r="F112" s="468"/>
      <c r="G112" s="468"/>
      <c r="H112" s="468"/>
      <c r="I112" s="468"/>
      <c r="J112" s="468"/>
      <c r="K112" s="12"/>
      <c r="L112" s="468"/>
      <c r="M112" s="468"/>
      <c r="N112" s="468"/>
      <c r="O112" s="468"/>
      <c r="P112" s="468"/>
      <c r="Q112" s="468"/>
      <c r="R112" s="468"/>
      <c r="S112" s="468"/>
      <c r="T112" s="468"/>
      <c r="U112" s="468"/>
      <c r="V112" s="468"/>
      <c r="W112" s="468"/>
      <c r="X112" s="468"/>
      <c r="Y112" s="468"/>
      <c r="Z112" s="468"/>
    </row>
    <row r="113">
      <c r="A113" s="468"/>
      <c r="B113" s="468"/>
      <c r="C113" s="468"/>
      <c r="D113" s="468"/>
      <c r="E113" s="468"/>
      <c r="F113" s="468"/>
      <c r="G113" s="468"/>
      <c r="H113" s="468"/>
      <c r="I113" s="468"/>
      <c r="J113" s="468"/>
      <c r="K113" s="12"/>
      <c r="L113" s="468"/>
      <c r="M113" s="468"/>
      <c r="N113" s="468"/>
      <c r="O113" s="468"/>
      <c r="P113" s="468"/>
      <c r="Q113" s="468"/>
      <c r="R113" s="468"/>
      <c r="S113" s="468"/>
      <c r="T113" s="468"/>
      <c r="U113" s="468"/>
      <c r="V113" s="468"/>
      <c r="W113" s="468"/>
      <c r="X113" s="468"/>
      <c r="Y113" s="468"/>
      <c r="Z113" s="468"/>
    </row>
    <row r="114">
      <c r="A114" s="468"/>
      <c r="B114" s="468"/>
      <c r="C114" s="468"/>
      <c r="D114" s="468"/>
      <c r="E114" s="468"/>
      <c r="F114" s="468"/>
      <c r="G114" s="468"/>
      <c r="H114" s="468"/>
      <c r="I114" s="468"/>
      <c r="J114" s="468"/>
      <c r="K114" s="12"/>
      <c r="L114" s="468"/>
      <c r="M114" s="468"/>
      <c r="N114" s="468"/>
      <c r="O114" s="468"/>
      <c r="P114" s="468"/>
      <c r="Q114" s="468"/>
      <c r="R114" s="468"/>
      <c r="S114" s="468"/>
      <c r="T114" s="468"/>
      <c r="U114" s="468"/>
      <c r="V114" s="468"/>
      <c r="W114" s="468"/>
      <c r="X114" s="468"/>
      <c r="Y114" s="468"/>
      <c r="Z114" s="468"/>
    </row>
    <row r="115">
      <c r="A115" s="468"/>
      <c r="B115" s="468"/>
      <c r="C115" s="468"/>
      <c r="D115" s="468"/>
      <c r="E115" s="468"/>
      <c r="F115" s="468"/>
      <c r="G115" s="468"/>
      <c r="H115" s="468"/>
      <c r="I115" s="468"/>
      <c r="J115" s="468"/>
      <c r="K115" s="12"/>
      <c r="L115" s="468"/>
      <c r="M115" s="468"/>
      <c r="N115" s="468"/>
      <c r="O115" s="468"/>
      <c r="P115" s="468"/>
      <c r="Q115" s="468"/>
      <c r="R115" s="468"/>
      <c r="S115" s="468"/>
      <c r="T115" s="468"/>
      <c r="U115" s="468"/>
      <c r="V115" s="468"/>
      <c r="W115" s="468"/>
      <c r="X115" s="468"/>
      <c r="Y115" s="468"/>
      <c r="Z115" s="468"/>
    </row>
    <row r="116">
      <c r="A116" s="468"/>
      <c r="B116" s="468"/>
      <c r="C116" s="468"/>
      <c r="D116" s="468"/>
      <c r="E116" s="468"/>
      <c r="F116" s="468"/>
      <c r="G116" s="468"/>
      <c r="H116" s="468"/>
      <c r="I116" s="468"/>
      <c r="J116" s="468"/>
      <c r="K116" s="12"/>
      <c r="L116" s="468"/>
      <c r="M116" s="468"/>
      <c r="N116" s="468"/>
      <c r="O116" s="468"/>
      <c r="P116" s="468"/>
      <c r="Q116" s="468"/>
      <c r="R116" s="468"/>
      <c r="S116" s="468"/>
      <c r="T116" s="468"/>
      <c r="U116" s="468"/>
      <c r="V116" s="468"/>
      <c r="W116" s="468"/>
      <c r="X116" s="468"/>
      <c r="Y116" s="468"/>
      <c r="Z116" s="468"/>
    </row>
    <row r="117">
      <c r="A117" s="468"/>
      <c r="B117" s="468"/>
      <c r="C117" s="468"/>
      <c r="D117" s="468"/>
      <c r="E117" s="468"/>
      <c r="F117" s="468"/>
      <c r="G117" s="468"/>
      <c r="H117" s="468"/>
      <c r="I117" s="468"/>
      <c r="J117" s="468"/>
      <c r="K117" s="12"/>
      <c r="L117" s="468"/>
      <c r="M117" s="468"/>
      <c r="N117" s="468"/>
      <c r="O117" s="468"/>
      <c r="P117" s="468"/>
      <c r="Q117" s="468"/>
      <c r="R117" s="468"/>
      <c r="S117" s="468"/>
      <c r="T117" s="468"/>
      <c r="U117" s="468"/>
      <c r="V117" s="468"/>
      <c r="W117" s="468"/>
      <c r="X117" s="468"/>
      <c r="Y117" s="468"/>
      <c r="Z117" s="468"/>
    </row>
    <row r="118">
      <c r="A118" s="468"/>
      <c r="B118" s="468"/>
      <c r="C118" s="468"/>
      <c r="D118" s="468"/>
      <c r="E118" s="468"/>
      <c r="F118" s="468"/>
      <c r="G118" s="468"/>
      <c r="H118" s="468"/>
      <c r="I118" s="468"/>
      <c r="J118" s="468"/>
      <c r="K118" s="12"/>
      <c r="L118" s="468"/>
      <c r="M118" s="468"/>
      <c r="N118" s="468"/>
      <c r="O118" s="468"/>
      <c r="P118" s="468"/>
      <c r="Q118" s="468"/>
      <c r="R118" s="468"/>
      <c r="S118" s="468"/>
      <c r="T118" s="468"/>
      <c r="U118" s="468"/>
      <c r="V118" s="468"/>
      <c r="W118" s="468"/>
      <c r="X118" s="468"/>
      <c r="Y118" s="468"/>
      <c r="Z118" s="468"/>
    </row>
    <row r="119">
      <c r="A119" s="468"/>
      <c r="B119" s="468"/>
      <c r="C119" s="468"/>
      <c r="D119" s="468"/>
      <c r="E119" s="468"/>
      <c r="F119" s="468"/>
      <c r="G119" s="468"/>
      <c r="H119" s="468"/>
      <c r="I119" s="468"/>
      <c r="J119" s="468"/>
      <c r="K119" s="12"/>
      <c r="L119" s="468"/>
      <c r="M119" s="468"/>
      <c r="N119" s="468"/>
      <c r="O119" s="468"/>
      <c r="P119" s="468"/>
      <c r="Q119" s="468"/>
      <c r="R119" s="468"/>
      <c r="S119" s="468"/>
      <c r="T119" s="468"/>
      <c r="U119" s="468"/>
      <c r="V119" s="468"/>
      <c r="W119" s="468"/>
      <c r="X119" s="468"/>
      <c r="Y119" s="468"/>
      <c r="Z119" s="468"/>
    </row>
    <row r="120">
      <c r="A120" s="468"/>
      <c r="B120" s="468"/>
      <c r="C120" s="468"/>
      <c r="D120" s="468"/>
      <c r="E120" s="468"/>
      <c r="F120" s="468"/>
      <c r="G120" s="468"/>
      <c r="H120" s="468"/>
      <c r="I120" s="468"/>
      <c r="J120" s="468"/>
      <c r="K120" s="12"/>
      <c r="L120" s="468"/>
      <c r="M120" s="468"/>
      <c r="N120" s="468"/>
      <c r="O120" s="468"/>
      <c r="P120" s="468"/>
      <c r="Q120" s="468"/>
      <c r="R120" s="468"/>
      <c r="S120" s="468"/>
      <c r="T120" s="468"/>
      <c r="U120" s="468"/>
      <c r="V120" s="468"/>
      <c r="W120" s="468"/>
      <c r="X120" s="468"/>
      <c r="Y120" s="468"/>
      <c r="Z120" s="468"/>
    </row>
    <row r="121">
      <c r="A121" s="468"/>
      <c r="B121" s="468"/>
      <c r="C121" s="468"/>
      <c r="D121" s="468"/>
      <c r="E121" s="468"/>
      <c r="F121" s="468"/>
      <c r="G121" s="468"/>
      <c r="H121" s="468"/>
      <c r="I121" s="468"/>
      <c r="J121" s="468"/>
      <c r="K121" s="12"/>
      <c r="L121" s="468"/>
      <c r="M121" s="468"/>
      <c r="N121" s="468"/>
      <c r="O121" s="468"/>
      <c r="P121" s="468"/>
      <c r="Q121" s="468"/>
      <c r="R121" s="468"/>
      <c r="S121" s="468"/>
      <c r="T121" s="468"/>
      <c r="U121" s="468"/>
      <c r="V121" s="468"/>
      <c r="W121" s="468"/>
      <c r="X121" s="468"/>
      <c r="Y121" s="468"/>
      <c r="Z121" s="468"/>
    </row>
    <row r="122">
      <c r="A122" s="468"/>
      <c r="B122" s="468"/>
      <c r="C122" s="468"/>
      <c r="D122" s="468"/>
      <c r="E122" s="468"/>
      <c r="F122" s="468"/>
      <c r="G122" s="468"/>
      <c r="H122" s="468"/>
      <c r="I122" s="468"/>
      <c r="J122" s="468"/>
      <c r="K122" s="12"/>
      <c r="L122" s="468"/>
      <c r="M122" s="468"/>
      <c r="N122" s="468"/>
      <c r="O122" s="468"/>
      <c r="P122" s="468"/>
      <c r="Q122" s="468"/>
      <c r="R122" s="468"/>
      <c r="S122" s="468"/>
      <c r="T122" s="468"/>
      <c r="U122" s="468"/>
      <c r="V122" s="468"/>
      <c r="W122" s="468"/>
      <c r="X122" s="468"/>
      <c r="Y122" s="468"/>
      <c r="Z122" s="468"/>
    </row>
    <row r="123">
      <c r="A123" s="468"/>
      <c r="B123" s="468"/>
      <c r="C123" s="468"/>
      <c r="D123" s="468"/>
      <c r="E123" s="468"/>
      <c r="F123" s="468"/>
      <c r="G123" s="468"/>
      <c r="H123" s="468"/>
      <c r="I123" s="468"/>
      <c r="J123" s="468"/>
      <c r="K123" s="12"/>
      <c r="L123" s="468"/>
      <c r="M123" s="468"/>
      <c r="N123" s="468"/>
      <c r="O123" s="468"/>
      <c r="P123" s="468"/>
      <c r="Q123" s="468"/>
      <c r="R123" s="468"/>
      <c r="S123" s="468"/>
      <c r="T123" s="468"/>
      <c r="U123" s="468"/>
      <c r="V123" s="468"/>
      <c r="W123" s="468"/>
      <c r="X123" s="468"/>
      <c r="Y123" s="468"/>
      <c r="Z123" s="468"/>
    </row>
    <row r="124">
      <c r="A124" s="468"/>
      <c r="B124" s="468"/>
      <c r="C124" s="468"/>
      <c r="D124" s="468"/>
      <c r="E124" s="468"/>
      <c r="F124" s="468"/>
      <c r="G124" s="468"/>
      <c r="H124" s="468"/>
      <c r="I124" s="468"/>
      <c r="J124" s="468"/>
      <c r="K124" s="12"/>
      <c r="L124" s="468"/>
      <c r="M124" s="468"/>
      <c r="N124" s="468"/>
      <c r="O124" s="468"/>
      <c r="P124" s="468"/>
      <c r="Q124" s="468"/>
      <c r="R124" s="468"/>
      <c r="S124" s="468"/>
      <c r="T124" s="468"/>
      <c r="U124" s="468"/>
      <c r="V124" s="468"/>
      <c r="W124" s="468"/>
      <c r="X124" s="468"/>
      <c r="Y124" s="468"/>
      <c r="Z124" s="468"/>
    </row>
    <row r="125">
      <c r="A125" s="468"/>
      <c r="B125" s="468"/>
      <c r="C125" s="468"/>
      <c r="D125" s="468"/>
      <c r="E125" s="468"/>
      <c r="F125" s="468"/>
      <c r="G125" s="468"/>
      <c r="H125" s="468"/>
      <c r="I125" s="468"/>
      <c r="J125" s="468"/>
      <c r="K125" s="12"/>
      <c r="L125" s="468"/>
      <c r="M125" s="468"/>
      <c r="N125" s="468"/>
      <c r="O125" s="468"/>
      <c r="P125" s="468"/>
      <c r="Q125" s="468"/>
      <c r="R125" s="468"/>
      <c r="S125" s="468"/>
      <c r="T125" s="468"/>
      <c r="U125" s="468"/>
      <c r="V125" s="468"/>
      <c r="W125" s="468"/>
      <c r="X125" s="468"/>
      <c r="Y125" s="468"/>
      <c r="Z125" s="468"/>
    </row>
    <row r="126">
      <c r="A126" s="468"/>
      <c r="B126" s="468"/>
      <c r="C126" s="468"/>
      <c r="D126" s="468"/>
      <c r="E126" s="468"/>
      <c r="F126" s="468"/>
      <c r="G126" s="468"/>
      <c r="H126" s="468"/>
      <c r="I126" s="468"/>
      <c r="J126" s="468"/>
      <c r="K126" s="12"/>
      <c r="L126" s="468"/>
      <c r="M126" s="468"/>
      <c r="N126" s="468"/>
      <c r="O126" s="468"/>
      <c r="P126" s="468"/>
      <c r="Q126" s="468"/>
      <c r="R126" s="468"/>
      <c r="S126" s="468"/>
      <c r="T126" s="468"/>
      <c r="U126" s="468"/>
      <c r="V126" s="468"/>
      <c r="W126" s="468"/>
      <c r="X126" s="468"/>
      <c r="Y126" s="468"/>
      <c r="Z126" s="468"/>
    </row>
    <row r="127">
      <c r="A127" s="468"/>
      <c r="B127" s="468"/>
      <c r="C127" s="468"/>
      <c r="D127" s="468"/>
      <c r="E127" s="468"/>
      <c r="F127" s="468"/>
      <c r="G127" s="468"/>
      <c r="H127" s="468"/>
      <c r="I127" s="468"/>
      <c r="J127" s="468"/>
      <c r="K127" s="12"/>
      <c r="L127" s="468"/>
      <c r="M127" s="468"/>
      <c r="N127" s="468"/>
      <c r="O127" s="468"/>
      <c r="P127" s="468"/>
      <c r="Q127" s="468"/>
      <c r="R127" s="468"/>
      <c r="S127" s="468"/>
      <c r="T127" s="468"/>
      <c r="U127" s="468"/>
      <c r="V127" s="468"/>
      <c r="W127" s="468"/>
      <c r="X127" s="468"/>
      <c r="Y127" s="468"/>
      <c r="Z127" s="468"/>
    </row>
    <row r="128">
      <c r="A128" s="468"/>
      <c r="B128" s="468"/>
      <c r="C128" s="468"/>
      <c r="D128" s="468"/>
      <c r="E128" s="468"/>
      <c r="F128" s="468"/>
      <c r="G128" s="468"/>
      <c r="H128" s="468"/>
      <c r="I128" s="468"/>
      <c r="J128" s="468"/>
      <c r="K128" s="12"/>
      <c r="L128" s="468"/>
      <c r="M128" s="468"/>
      <c r="N128" s="468"/>
      <c r="O128" s="468"/>
      <c r="P128" s="468"/>
      <c r="Q128" s="468"/>
      <c r="R128" s="468"/>
      <c r="S128" s="468"/>
      <c r="T128" s="468"/>
      <c r="U128" s="468"/>
      <c r="V128" s="468"/>
      <c r="W128" s="468"/>
      <c r="X128" s="468"/>
      <c r="Y128" s="468"/>
      <c r="Z128" s="468"/>
    </row>
    <row r="129">
      <c r="A129" s="468"/>
      <c r="B129" s="468"/>
      <c r="C129" s="468"/>
      <c r="D129" s="468"/>
      <c r="E129" s="468"/>
      <c r="F129" s="468"/>
      <c r="G129" s="468"/>
      <c r="H129" s="468"/>
      <c r="I129" s="468"/>
      <c r="J129" s="468"/>
      <c r="K129" s="12"/>
      <c r="L129" s="468"/>
      <c r="M129" s="468"/>
      <c r="N129" s="468"/>
      <c r="O129" s="468"/>
      <c r="P129" s="468"/>
      <c r="Q129" s="468"/>
      <c r="R129" s="468"/>
      <c r="S129" s="468"/>
      <c r="T129" s="468"/>
      <c r="U129" s="468"/>
      <c r="V129" s="468"/>
      <c r="W129" s="468"/>
      <c r="X129" s="468"/>
      <c r="Y129" s="468"/>
      <c r="Z129" s="468"/>
    </row>
    <row r="130">
      <c r="A130" s="468"/>
      <c r="B130" s="468"/>
      <c r="C130" s="468"/>
      <c r="D130" s="468"/>
      <c r="E130" s="468"/>
      <c r="F130" s="468"/>
      <c r="G130" s="468"/>
      <c r="H130" s="468"/>
      <c r="I130" s="468"/>
      <c r="J130" s="468"/>
      <c r="K130" s="12"/>
      <c r="L130" s="468"/>
      <c r="M130" s="468"/>
      <c r="N130" s="468"/>
      <c r="O130" s="468"/>
      <c r="P130" s="468"/>
      <c r="Q130" s="468"/>
      <c r="R130" s="468"/>
      <c r="S130" s="468"/>
      <c r="T130" s="468"/>
      <c r="U130" s="468"/>
      <c r="V130" s="468"/>
      <c r="W130" s="468"/>
      <c r="X130" s="468"/>
      <c r="Y130" s="468"/>
      <c r="Z130" s="468"/>
    </row>
    <row r="131">
      <c r="A131" s="468"/>
      <c r="B131" s="468"/>
      <c r="C131" s="468"/>
      <c r="D131" s="468"/>
      <c r="E131" s="468"/>
      <c r="F131" s="468"/>
      <c r="G131" s="468"/>
      <c r="H131" s="468"/>
      <c r="I131" s="468"/>
      <c r="J131" s="468"/>
      <c r="K131" s="12"/>
      <c r="L131" s="468"/>
      <c r="M131" s="468"/>
      <c r="N131" s="468"/>
      <c r="O131" s="468"/>
      <c r="P131" s="468"/>
      <c r="Q131" s="468"/>
      <c r="R131" s="468"/>
      <c r="S131" s="468"/>
      <c r="T131" s="468"/>
      <c r="U131" s="468"/>
      <c r="V131" s="468"/>
      <c r="W131" s="468"/>
      <c r="X131" s="468"/>
      <c r="Y131" s="468"/>
      <c r="Z131" s="468"/>
    </row>
    <row r="132">
      <c r="A132" s="468"/>
      <c r="B132" s="468"/>
      <c r="C132" s="468"/>
      <c r="D132" s="468"/>
      <c r="E132" s="468"/>
      <c r="F132" s="468"/>
      <c r="G132" s="468"/>
      <c r="H132" s="468"/>
      <c r="I132" s="468"/>
      <c r="J132" s="468"/>
      <c r="K132" s="12"/>
      <c r="L132" s="468"/>
      <c r="M132" s="468"/>
      <c r="N132" s="468"/>
      <c r="O132" s="468"/>
      <c r="P132" s="468"/>
      <c r="Q132" s="468"/>
      <c r="R132" s="468"/>
      <c r="S132" s="468"/>
      <c r="T132" s="468"/>
      <c r="U132" s="468"/>
      <c r="V132" s="468"/>
      <c r="W132" s="468"/>
      <c r="X132" s="468"/>
      <c r="Y132" s="468"/>
      <c r="Z132" s="468"/>
    </row>
    <row r="133">
      <c r="A133" s="468"/>
      <c r="B133" s="468"/>
      <c r="C133" s="468"/>
      <c r="D133" s="468"/>
      <c r="E133" s="468"/>
      <c r="F133" s="468"/>
      <c r="G133" s="468"/>
      <c r="H133" s="468"/>
      <c r="I133" s="468"/>
      <c r="J133" s="468"/>
      <c r="K133" s="12"/>
      <c r="L133" s="468"/>
      <c r="M133" s="468"/>
      <c r="N133" s="468"/>
      <c r="O133" s="468"/>
      <c r="P133" s="468"/>
      <c r="Q133" s="468"/>
      <c r="R133" s="468"/>
      <c r="S133" s="468"/>
      <c r="T133" s="468"/>
      <c r="U133" s="468"/>
      <c r="V133" s="468"/>
      <c r="W133" s="468"/>
      <c r="X133" s="468"/>
      <c r="Y133" s="468"/>
      <c r="Z133" s="468"/>
    </row>
    <row r="134">
      <c r="A134" s="468"/>
      <c r="B134" s="468"/>
      <c r="C134" s="468"/>
      <c r="D134" s="468"/>
      <c r="E134" s="468"/>
      <c r="F134" s="468"/>
      <c r="G134" s="468"/>
      <c r="H134" s="468"/>
      <c r="I134" s="468"/>
      <c r="J134" s="468"/>
      <c r="K134" s="12"/>
      <c r="L134" s="468"/>
      <c r="M134" s="468"/>
      <c r="N134" s="468"/>
      <c r="O134" s="468"/>
      <c r="P134" s="468"/>
      <c r="Q134" s="468"/>
      <c r="R134" s="468"/>
      <c r="S134" s="468"/>
      <c r="T134" s="468"/>
      <c r="U134" s="468"/>
      <c r="V134" s="468"/>
      <c r="W134" s="468"/>
      <c r="X134" s="468"/>
      <c r="Y134" s="468"/>
      <c r="Z134" s="468"/>
    </row>
    <row r="135">
      <c r="A135" s="468"/>
      <c r="B135" s="468"/>
      <c r="C135" s="468"/>
      <c r="D135" s="468"/>
      <c r="E135" s="468"/>
      <c r="F135" s="468"/>
      <c r="G135" s="468"/>
      <c r="H135" s="468"/>
      <c r="I135" s="468"/>
      <c r="J135" s="468"/>
      <c r="K135" s="12"/>
      <c r="L135" s="468"/>
      <c r="M135" s="468"/>
      <c r="N135" s="468"/>
      <c r="O135" s="468"/>
      <c r="P135" s="468"/>
      <c r="Q135" s="468"/>
      <c r="R135" s="468"/>
      <c r="S135" s="468"/>
      <c r="T135" s="468"/>
      <c r="U135" s="468"/>
      <c r="V135" s="468"/>
      <c r="W135" s="468"/>
      <c r="X135" s="468"/>
      <c r="Y135" s="468"/>
      <c r="Z135" s="468"/>
    </row>
    <row r="136">
      <c r="A136" s="468"/>
      <c r="B136" s="468"/>
      <c r="C136" s="468"/>
      <c r="D136" s="468"/>
      <c r="E136" s="468"/>
      <c r="F136" s="468"/>
      <c r="G136" s="468"/>
      <c r="H136" s="468"/>
      <c r="I136" s="468"/>
      <c r="J136" s="468"/>
      <c r="K136" s="12"/>
      <c r="L136" s="468"/>
      <c r="M136" s="468"/>
      <c r="N136" s="468"/>
      <c r="O136" s="468"/>
      <c r="P136" s="468"/>
      <c r="Q136" s="468"/>
      <c r="R136" s="468"/>
      <c r="S136" s="468"/>
      <c r="T136" s="468"/>
      <c r="U136" s="468"/>
      <c r="V136" s="468"/>
      <c r="W136" s="468"/>
      <c r="X136" s="468"/>
      <c r="Y136" s="468"/>
      <c r="Z136" s="468"/>
    </row>
    <row r="137">
      <c r="A137" s="468"/>
      <c r="B137" s="468"/>
      <c r="C137" s="468"/>
      <c r="D137" s="468"/>
      <c r="E137" s="468"/>
      <c r="F137" s="468"/>
      <c r="G137" s="468"/>
      <c r="H137" s="468"/>
      <c r="I137" s="468"/>
      <c r="J137" s="468"/>
      <c r="K137" s="12"/>
      <c r="L137" s="468"/>
      <c r="M137" s="468"/>
      <c r="N137" s="468"/>
      <c r="O137" s="468"/>
      <c r="P137" s="468"/>
      <c r="Q137" s="468"/>
      <c r="R137" s="468"/>
      <c r="S137" s="468"/>
      <c r="T137" s="468"/>
      <c r="U137" s="468"/>
      <c r="V137" s="468"/>
      <c r="W137" s="468"/>
      <c r="X137" s="468"/>
      <c r="Y137" s="468"/>
      <c r="Z137" s="468"/>
    </row>
    <row r="138">
      <c r="A138" s="468"/>
      <c r="B138" s="468"/>
      <c r="C138" s="468"/>
      <c r="D138" s="468"/>
      <c r="E138" s="468"/>
      <c r="F138" s="468"/>
      <c r="G138" s="468"/>
      <c r="H138" s="468"/>
      <c r="I138" s="468"/>
      <c r="J138" s="468"/>
      <c r="K138" s="12"/>
      <c r="L138" s="468"/>
      <c r="M138" s="468"/>
      <c r="N138" s="468"/>
      <c r="O138" s="468"/>
      <c r="P138" s="468"/>
      <c r="Q138" s="468"/>
      <c r="R138" s="468"/>
      <c r="S138" s="468"/>
      <c r="T138" s="468"/>
      <c r="U138" s="468"/>
      <c r="V138" s="468"/>
      <c r="W138" s="468"/>
      <c r="X138" s="468"/>
      <c r="Y138" s="468"/>
      <c r="Z138" s="468"/>
    </row>
    <row r="139">
      <c r="A139" s="468"/>
      <c r="B139" s="468"/>
      <c r="C139" s="468"/>
      <c r="D139" s="468"/>
      <c r="E139" s="468"/>
      <c r="F139" s="468"/>
      <c r="G139" s="468"/>
      <c r="H139" s="468"/>
      <c r="I139" s="468"/>
      <c r="J139" s="468"/>
      <c r="K139" s="12"/>
      <c r="L139" s="468"/>
      <c r="M139" s="468"/>
      <c r="N139" s="468"/>
      <c r="O139" s="468"/>
      <c r="P139" s="468"/>
      <c r="Q139" s="468"/>
      <c r="R139" s="468"/>
      <c r="S139" s="468"/>
      <c r="T139" s="468"/>
      <c r="U139" s="468"/>
      <c r="V139" s="468"/>
      <c r="W139" s="468"/>
      <c r="X139" s="468"/>
      <c r="Y139" s="468"/>
      <c r="Z139" s="468"/>
    </row>
    <row r="140">
      <c r="A140" s="468"/>
      <c r="B140" s="468"/>
      <c r="C140" s="468"/>
      <c r="D140" s="468"/>
      <c r="E140" s="468"/>
      <c r="F140" s="468"/>
      <c r="G140" s="468"/>
      <c r="H140" s="468"/>
      <c r="I140" s="468"/>
      <c r="J140" s="468"/>
      <c r="K140" s="12"/>
      <c r="L140" s="468"/>
      <c r="M140" s="468"/>
      <c r="N140" s="468"/>
      <c r="O140" s="468"/>
      <c r="P140" s="468"/>
      <c r="Q140" s="468"/>
      <c r="R140" s="468"/>
      <c r="S140" s="468"/>
      <c r="T140" s="468"/>
      <c r="U140" s="468"/>
      <c r="V140" s="468"/>
      <c r="W140" s="468"/>
      <c r="X140" s="468"/>
      <c r="Y140" s="468"/>
      <c r="Z140" s="468"/>
    </row>
    <row r="141">
      <c r="A141" s="468"/>
      <c r="B141" s="468"/>
      <c r="C141" s="468"/>
      <c r="D141" s="468"/>
      <c r="E141" s="468"/>
      <c r="F141" s="468"/>
      <c r="G141" s="468"/>
      <c r="H141" s="468"/>
      <c r="I141" s="468"/>
      <c r="J141" s="468"/>
      <c r="K141" s="12"/>
      <c r="L141" s="468"/>
      <c r="M141" s="468"/>
      <c r="N141" s="468"/>
      <c r="O141" s="468"/>
      <c r="P141" s="468"/>
      <c r="Q141" s="468"/>
      <c r="R141" s="468"/>
      <c r="S141" s="468"/>
      <c r="T141" s="468"/>
      <c r="U141" s="468"/>
      <c r="V141" s="468"/>
      <c r="W141" s="468"/>
      <c r="X141" s="468"/>
      <c r="Y141" s="468"/>
      <c r="Z141" s="468"/>
    </row>
    <row r="142">
      <c r="A142" s="468"/>
      <c r="B142" s="468"/>
      <c r="C142" s="468"/>
      <c r="D142" s="468"/>
      <c r="E142" s="468"/>
      <c r="F142" s="468"/>
      <c r="G142" s="468"/>
      <c r="H142" s="468"/>
      <c r="I142" s="468"/>
      <c r="J142" s="468"/>
      <c r="K142" s="12"/>
      <c r="L142" s="468"/>
      <c r="M142" s="468"/>
      <c r="N142" s="468"/>
      <c r="O142" s="468"/>
      <c r="P142" s="468"/>
      <c r="Q142" s="468"/>
      <c r="R142" s="468"/>
      <c r="S142" s="468"/>
      <c r="T142" s="468"/>
      <c r="U142" s="468"/>
      <c r="V142" s="468"/>
      <c r="W142" s="468"/>
      <c r="X142" s="468"/>
      <c r="Y142" s="468"/>
      <c r="Z142" s="468"/>
    </row>
    <row r="143">
      <c r="A143" s="468"/>
      <c r="B143" s="468"/>
      <c r="C143" s="468"/>
      <c r="D143" s="468"/>
      <c r="E143" s="468"/>
      <c r="F143" s="468"/>
      <c r="G143" s="468"/>
      <c r="H143" s="468"/>
      <c r="I143" s="468"/>
      <c r="J143" s="468"/>
      <c r="K143" s="12"/>
      <c r="L143" s="468"/>
      <c r="M143" s="468"/>
      <c r="N143" s="468"/>
      <c r="O143" s="468"/>
      <c r="P143" s="468"/>
      <c r="Q143" s="468"/>
      <c r="R143" s="468"/>
      <c r="S143" s="468"/>
      <c r="T143" s="468"/>
      <c r="U143" s="468"/>
      <c r="V143" s="468"/>
      <c r="W143" s="468"/>
      <c r="X143" s="468"/>
      <c r="Y143" s="468"/>
      <c r="Z143" s="468"/>
    </row>
    <row r="144">
      <c r="A144" s="468"/>
      <c r="B144" s="468"/>
      <c r="C144" s="468"/>
      <c r="D144" s="468"/>
      <c r="E144" s="468"/>
      <c r="F144" s="468"/>
      <c r="G144" s="468"/>
      <c r="H144" s="468"/>
      <c r="I144" s="468"/>
      <c r="J144" s="468"/>
      <c r="K144" s="12"/>
      <c r="L144" s="468"/>
      <c r="M144" s="468"/>
      <c r="N144" s="468"/>
      <c r="O144" s="468"/>
      <c r="P144" s="468"/>
      <c r="Q144" s="468"/>
      <c r="R144" s="468"/>
      <c r="S144" s="468"/>
      <c r="T144" s="468"/>
      <c r="U144" s="468"/>
      <c r="V144" s="468"/>
      <c r="W144" s="468"/>
      <c r="X144" s="468"/>
      <c r="Y144" s="468"/>
      <c r="Z144" s="468"/>
    </row>
    <row r="145">
      <c r="A145" s="468"/>
      <c r="B145" s="468"/>
      <c r="C145" s="468"/>
      <c r="D145" s="468"/>
      <c r="E145" s="468"/>
      <c r="F145" s="468"/>
      <c r="G145" s="468"/>
      <c r="H145" s="468"/>
      <c r="I145" s="468"/>
      <c r="J145" s="468"/>
      <c r="K145" s="12"/>
      <c r="L145" s="468"/>
      <c r="M145" s="468"/>
      <c r="N145" s="468"/>
      <c r="O145" s="468"/>
      <c r="P145" s="468"/>
      <c r="Q145" s="468"/>
      <c r="R145" s="468"/>
      <c r="S145" s="468"/>
      <c r="T145" s="468"/>
      <c r="U145" s="468"/>
      <c r="V145" s="468"/>
      <c r="W145" s="468"/>
      <c r="X145" s="468"/>
      <c r="Y145" s="468"/>
      <c r="Z145" s="468"/>
    </row>
    <row r="146">
      <c r="A146" s="468"/>
      <c r="B146" s="468"/>
      <c r="C146" s="468"/>
      <c r="D146" s="468"/>
      <c r="E146" s="468"/>
      <c r="F146" s="468"/>
      <c r="G146" s="468"/>
      <c r="H146" s="468"/>
      <c r="I146" s="468"/>
      <c r="J146" s="468"/>
      <c r="K146" s="12"/>
      <c r="L146" s="468"/>
      <c r="M146" s="468"/>
      <c r="N146" s="468"/>
      <c r="O146" s="468"/>
      <c r="P146" s="468"/>
      <c r="Q146" s="468"/>
      <c r="R146" s="468"/>
      <c r="S146" s="468"/>
      <c r="T146" s="468"/>
      <c r="U146" s="468"/>
      <c r="V146" s="468"/>
      <c r="W146" s="468"/>
      <c r="X146" s="468"/>
      <c r="Y146" s="468"/>
      <c r="Z146" s="468"/>
    </row>
    <row r="147">
      <c r="A147" s="468"/>
      <c r="B147" s="468"/>
      <c r="C147" s="468"/>
      <c r="D147" s="468"/>
      <c r="E147" s="468"/>
      <c r="F147" s="468"/>
      <c r="G147" s="468"/>
      <c r="H147" s="468"/>
      <c r="I147" s="468"/>
      <c r="J147" s="468"/>
      <c r="K147" s="12"/>
      <c r="L147" s="468"/>
      <c r="M147" s="468"/>
      <c r="N147" s="468"/>
      <c r="O147" s="468"/>
      <c r="P147" s="468"/>
      <c r="Q147" s="468"/>
      <c r="R147" s="468"/>
      <c r="S147" s="468"/>
      <c r="T147" s="468"/>
      <c r="U147" s="468"/>
      <c r="V147" s="468"/>
      <c r="W147" s="468"/>
      <c r="X147" s="468"/>
      <c r="Y147" s="468"/>
      <c r="Z147" s="468"/>
    </row>
    <row r="148">
      <c r="A148" s="468"/>
      <c r="B148" s="468"/>
      <c r="C148" s="468"/>
      <c r="D148" s="468"/>
      <c r="E148" s="468"/>
      <c r="F148" s="468"/>
      <c r="G148" s="468"/>
      <c r="H148" s="468"/>
      <c r="I148" s="468"/>
      <c r="J148" s="468"/>
      <c r="K148" s="12"/>
      <c r="L148" s="468"/>
      <c r="M148" s="468"/>
      <c r="N148" s="468"/>
      <c r="O148" s="468"/>
      <c r="P148" s="468"/>
      <c r="Q148" s="468"/>
      <c r="R148" s="468"/>
      <c r="S148" s="468"/>
      <c r="T148" s="468"/>
      <c r="U148" s="468"/>
      <c r="V148" s="468"/>
      <c r="W148" s="468"/>
      <c r="X148" s="468"/>
      <c r="Y148" s="468"/>
      <c r="Z148" s="468"/>
    </row>
    <row r="149">
      <c r="A149" s="468"/>
      <c r="B149" s="468"/>
      <c r="C149" s="468"/>
      <c r="D149" s="468"/>
      <c r="E149" s="468"/>
      <c r="F149" s="468"/>
      <c r="G149" s="468"/>
      <c r="H149" s="468"/>
      <c r="I149" s="468"/>
      <c r="J149" s="468"/>
      <c r="K149" s="12"/>
      <c r="L149" s="468"/>
      <c r="M149" s="468"/>
      <c r="N149" s="468"/>
      <c r="O149" s="468"/>
      <c r="P149" s="468"/>
      <c r="Q149" s="468"/>
      <c r="R149" s="468"/>
      <c r="S149" s="468"/>
      <c r="T149" s="468"/>
      <c r="U149" s="468"/>
      <c r="V149" s="468"/>
      <c r="W149" s="468"/>
      <c r="X149" s="468"/>
      <c r="Y149" s="468"/>
      <c r="Z149" s="468"/>
    </row>
    <row r="150">
      <c r="A150" s="468"/>
      <c r="B150" s="468"/>
      <c r="C150" s="468"/>
      <c r="D150" s="468"/>
      <c r="E150" s="468"/>
      <c r="F150" s="468"/>
      <c r="G150" s="468"/>
      <c r="H150" s="468"/>
      <c r="I150" s="468"/>
      <c r="J150" s="468"/>
      <c r="K150" s="12"/>
      <c r="L150" s="468"/>
      <c r="M150" s="468"/>
      <c r="N150" s="468"/>
      <c r="O150" s="468"/>
      <c r="P150" s="468"/>
      <c r="Q150" s="468"/>
      <c r="R150" s="468"/>
      <c r="S150" s="468"/>
      <c r="T150" s="468"/>
      <c r="U150" s="468"/>
      <c r="V150" s="468"/>
      <c r="W150" s="468"/>
      <c r="X150" s="468"/>
      <c r="Y150" s="468"/>
      <c r="Z150" s="468"/>
    </row>
    <row r="151">
      <c r="A151" s="468"/>
      <c r="B151" s="468"/>
      <c r="C151" s="468"/>
      <c r="D151" s="468"/>
      <c r="E151" s="468"/>
      <c r="F151" s="468"/>
      <c r="G151" s="468"/>
      <c r="H151" s="468"/>
      <c r="I151" s="468"/>
      <c r="J151" s="468"/>
      <c r="K151" s="12"/>
      <c r="L151" s="468"/>
      <c r="M151" s="468"/>
      <c r="N151" s="468"/>
      <c r="O151" s="468"/>
      <c r="P151" s="468"/>
      <c r="Q151" s="468"/>
      <c r="R151" s="468"/>
      <c r="S151" s="468"/>
      <c r="T151" s="468"/>
      <c r="U151" s="468"/>
      <c r="V151" s="468"/>
      <c r="W151" s="468"/>
      <c r="X151" s="468"/>
      <c r="Y151" s="468"/>
      <c r="Z151" s="468"/>
    </row>
    <row r="152">
      <c r="A152" s="468"/>
      <c r="B152" s="468"/>
      <c r="C152" s="468"/>
      <c r="D152" s="468"/>
      <c r="E152" s="468"/>
      <c r="F152" s="468"/>
      <c r="G152" s="468"/>
      <c r="H152" s="468"/>
      <c r="I152" s="468"/>
      <c r="J152" s="468"/>
      <c r="K152" s="12"/>
      <c r="L152" s="468"/>
      <c r="M152" s="468"/>
      <c r="N152" s="468"/>
      <c r="O152" s="468"/>
      <c r="P152" s="468"/>
      <c r="Q152" s="468"/>
      <c r="R152" s="468"/>
      <c r="S152" s="468"/>
      <c r="T152" s="468"/>
      <c r="U152" s="468"/>
      <c r="V152" s="468"/>
      <c r="W152" s="468"/>
      <c r="X152" s="468"/>
      <c r="Y152" s="468"/>
      <c r="Z152" s="468"/>
    </row>
    <row r="153">
      <c r="A153" s="468"/>
      <c r="B153" s="468"/>
      <c r="C153" s="468"/>
      <c r="D153" s="468"/>
      <c r="E153" s="468"/>
      <c r="F153" s="468"/>
      <c r="G153" s="468"/>
      <c r="H153" s="468"/>
      <c r="I153" s="468"/>
      <c r="J153" s="468"/>
      <c r="K153" s="12"/>
      <c r="L153" s="468"/>
      <c r="M153" s="468"/>
      <c r="N153" s="468"/>
      <c r="O153" s="468"/>
      <c r="P153" s="468"/>
      <c r="Q153" s="468"/>
      <c r="R153" s="468"/>
      <c r="S153" s="468"/>
      <c r="T153" s="468"/>
      <c r="U153" s="468"/>
      <c r="V153" s="468"/>
      <c r="W153" s="468"/>
      <c r="X153" s="468"/>
      <c r="Y153" s="468"/>
      <c r="Z153" s="468"/>
    </row>
    <row r="154">
      <c r="A154" s="468"/>
      <c r="B154" s="468"/>
      <c r="C154" s="468"/>
      <c r="D154" s="468"/>
      <c r="E154" s="468"/>
      <c r="F154" s="468"/>
      <c r="G154" s="468"/>
      <c r="H154" s="468"/>
      <c r="I154" s="468"/>
      <c r="J154" s="468"/>
      <c r="K154" s="12"/>
      <c r="L154" s="468"/>
      <c r="M154" s="468"/>
      <c r="N154" s="468"/>
      <c r="O154" s="468"/>
      <c r="P154" s="468"/>
      <c r="Q154" s="468"/>
      <c r="R154" s="468"/>
      <c r="S154" s="468"/>
      <c r="T154" s="468"/>
      <c r="U154" s="468"/>
      <c r="V154" s="468"/>
      <c r="W154" s="468"/>
      <c r="X154" s="468"/>
      <c r="Y154" s="468"/>
      <c r="Z154" s="468"/>
    </row>
    <row r="155">
      <c r="A155" s="468"/>
      <c r="B155" s="468"/>
      <c r="C155" s="468"/>
      <c r="D155" s="468"/>
      <c r="E155" s="468"/>
      <c r="F155" s="468"/>
      <c r="G155" s="468"/>
      <c r="H155" s="468"/>
      <c r="I155" s="468"/>
      <c r="J155" s="468"/>
      <c r="K155" s="12"/>
      <c r="L155" s="468"/>
      <c r="M155" s="468"/>
      <c r="N155" s="468"/>
      <c r="O155" s="468"/>
      <c r="P155" s="468"/>
      <c r="Q155" s="468"/>
      <c r="R155" s="468"/>
      <c r="S155" s="468"/>
      <c r="T155" s="468"/>
      <c r="U155" s="468"/>
      <c r="V155" s="468"/>
      <c r="W155" s="468"/>
      <c r="X155" s="468"/>
      <c r="Y155" s="468"/>
      <c r="Z155" s="468"/>
    </row>
    <row r="156">
      <c r="A156" s="468"/>
      <c r="B156" s="468"/>
      <c r="C156" s="468"/>
      <c r="D156" s="468"/>
      <c r="E156" s="468"/>
      <c r="F156" s="468"/>
      <c r="G156" s="468"/>
      <c r="H156" s="468"/>
      <c r="I156" s="468"/>
      <c r="J156" s="468"/>
      <c r="K156" s="12"/>
      <c r="L156" s="468"/>
      <c r="M156" s="468"/>
      <c r="N156" s="468"/>
      <c r="O156" s="468"/>
      <c r="P156" s="468"/>
      <c r="Q156" s="468"/>
      <c r="R156" s="468"/>
      <c r="S156" s="468"/>
      <c r="T156" s="468"/>
      <c r="U156" s="468"/>
      <c r="V156" s="468"/>
      <c r="W156" s="468"/>
      <c r="X156" s="468"/>
      <c r="Y156" s="468"/>
      <c r="Z156" s="468"/>
    </row>
    <row r="157">
      <c r="A157" s="468"/>
      <c r="B157" s="468"/>
      <c r="C157" s="468"/>
      <c r="D157" s="468"/>
      <c r="E157" s="468"/>
      <c r="F157" s="468"/>
      <c r="G157" s="468"/>
      <c r="H157" s="468"/>
      <c r="I157" s="468"/>
      <c r="J157" s="468"/>
      <c r="K157" s="12"/>
      <c r="L157" s="468"/>
      <c r="M157" s="468"/>
      <c r="N157" s="468"/>
      <c r="O157" s="468"/>
      <c r="P157" s="468"/>
      <c r="Q157" s="468"/>
      <c r="R157" s="468"/>
      <c r="S157" s="468"/>
      <c r="T157" s="468"/>
      <c r="U157" s="468"/>
      <c r="V157" s="468"/>
      <c r="W157" s="468"/>
      <c r="X157" s="468"/>
      <c r="Y157" s="468"/>
      <c r="Z157" s="468"/>
    </row>
    <row r="158">
      <c r="A158" s="468"/>
      <c r="B158" s="468"/>
      <c r="C158" s="468"/>
      <c r="D158" s="468"/>
      <c r="E158" s="468"/>
      <c r="F158" s="468"/>
      <c r="G158" s="468"/>
      <c r="H158" s="468"/>
      <c r="I158" s="468"/>
      <c r="J158" s="468"/>
      <c r="K158" s="12"/>
      <c r="L158" s="468"/>
      <c r="M158" s="468"/>
      <c r="N158" s="468"/>
      <c r="O158" s="468"/>
      <c r="P158" s="468"/>
      <c r="Q158" s="468"/>
      <c r="R158" s="468"/>
      <c r="S158" s="468"/>
      <c r="T158" s="468"/>
      <c r="U158" s="468"/>
      <c r="V158" s="468"/>
      <c r="W158" s="468"/>
      <c r="X158" s="468"/>
      <c r="Y158" s="468"/>
      <c r="Z158" s="468"/>
    </row>
    <row r="159">
      <c r="A159" s="468"/>
      <c r="B159" s="468"/>
      <c r="C159" s="468"/>
      <c r="D159" s="468"/>
      <c r="E159" s="468"/>
      <c r="F159" s="468"/>
      <c r="G159" s="468"/>
      <c r="H159" s="468"/>
      <c r="I159" s="468"/>
      <c r="J159" s="468"/>
      <c r="K159" s="12"/>
      <c r="L159" s="468"/>
      <c r="M159" s="468"/>
      <c r="N159" s="468"/>
      <c r="O159" s="468"/>
      <c r="P159" s="468"/>
      <c r="Q159" s="468"/>
      <c r="R159" s="468"/>
      <c r="S159" s="468"/>
      <c r="T159" s="468"/>
      <c r="U159" s="468"/>
      <c r="V159" s="468"/>
      <c r="W159" s="468"/>
      <c r="X159" s="468"/>
      <c r="Y159" s="468"/>
      <c r="Z159" s="468"/>
    </row>
    <row r="160">
      <c r="A160" s="468"/>
      <c r="B160" s="468"/>
      <c r="C160" s="468"/>
      <c r="D160" s="468"/>
      <c r="E160" s="468"/>
      <c r="F160" s="468"/>
      <c r="G160" s="468"/>
      <c r="H160" s="468"/>
      <c r="I160" s="468"/>
      <c r="J160" s="468"/>
      <c r="K160" s="12"/>
      <c r="L160" s="468"/>
      <c r="M160" s="468"/>
      <c r="N160" s="468"/>
      <c r="O160" s="468"/>
      <c r="P160" s="468"/>
      <c r="Q160" s="468"/>
      <c r="R160" s="468"/>
      <c r="S160" s="468"/>
      <c r="T160" s="468"/>
      <c r="U160" s="468"/>
      <c r="V160" s="468"/>
      <c r="W160" s="468"/>
      <c r="X160" s="468"/>
      <c r="Y160" s="468"/>
      <c r="Z160" s="468"/>
    </row>
    <row r="161">
      <c r="A161" s="468"/>
      <c r="B161" s="468"/>
      <c r="C161" s="468"/>
      <c r="D161" s="468"/>
      <c r="E161" s="468"/>
      <c r="F161" s="468"/>
      <c r="G161" s="468"/>
      <c r="H161" s="468"/>
      <c r="I161" s="468"/>
      <c r="J161" s="468"/>
      <c r="K161" s="12"/>
      <c r="L161" s="468"/>
      <c r="M161" s="468"/>
      <c r="N161" s="468"/>
      <c r="O161" s="468"/>
      <c r="P161" s="468"/>
      <c r="Q161" s="468"/>
      <c r="R161" s="468"/>
      <c r="S161" s="468"/>
      <c r="T161" s="468"/>
      <c r="U161" s="468"/>
      <c r="V161" s="468"/>
      <c r="W161" s="468"/>
      <c r="X161" s="468"/>
      <c r="Y161" s="468"/>
      <c r="Z161" s="468"/>
    </row>
    <row r="162">
      <c r="A162" s="468"/>
      <c r="B162" s="468"/>
      <c r="C162" s="468"/>
      <c r="D162" s="468"/>
      <c r="E162" s="468"/>
      <c r="F162" s="468"/>
      <c r="G162" s="468"/>
      <c r="H162" s="468"/>
      <c r="I162" s="468"/>
      <c r="J162" s="468"/>
      <c r="K162" s="12"/>
      <c r="L162" s="468"/>
      <c r="M162" s="468"/>
      <c r="N162" s="468"/>
      <c r="O162" s="468"/>
      <c r="P162" s="468"/>
      <c r="Q162" s="468"/>
      <c r="R162" s="468"/>
      <c r="S162" s="468"/>
      <c r="T162" s="468"/>
      <c r="U162" s="468"/>
      <c r="V162" s="468"/>
      <c r="W162" s="468"/>
      <c r="X162" s="468"/>
      <c r="Y162" s="468"/>
      <c r="Z162" s="468"/>
    </row>
    <row r="163">
      <c r="A163" s="468"/>
      <c r="B163" s="468"/>
      <c r="C163" s="468"/>
      <c r="D163" s="468"/>
      <c r="E163" s="468"/>
      <c r="F163" s="468"/>
      <c r="G163" s="468"/>
      <c r="H163" s="468"/>
      <c r="I163" s="468"/>
      <c r="J163" s="468"/>
      <c r="K163" s="12"/>
      <c r="L163" s="468"/>
      <c r="M163" s="468"/>
      <c r="N163" s="468"/>
      <c r="O163" s="468"/>
      <c r="P163" s="468"/>
      <c r="Q163" s="468"/>
      <c r="R163" s="468"/>
      <c r="S163" s="468"/>
      <c r="T163" s="468"/>
      <c r="U163" s="468"/>
      <c r="V163" s="468"/>
      <c r="W163" s="468"/>
      <c r="X163" s="468"/>
      <c r="Y163" s="468"/>
      <c r="Z163" s="468"/>
    </row>
    <row r="164">
      <c r="A164" s="468"/>
      <c r="B164" s="468"/>
      <c r="C164" s="468"/>
      <c r="D164" s="468"/>
      <c r="E164" s="468"/>
      <c r="F164" s="468"/>
      <c r="G164" s="468"/>
      <c r="H164" s="468"/>
      <c r="I164" s="468"/>
      <c r="J164" s="468"/>
      <c r="K164" s="12"/>
      <c r="L164" s="468"/>
      <c r="M164" s="468"/>
      <c r="N164" s="468"/>
      <c r="O164" s="468"/>
      <c r="P164" s="468"/>
      <c r="Q164" s="468"/>
      <c r="R164" s="468"/>
      <c r="S164" s="468"/>
      <c r="T164" s="468"/>
      <c r="U164" s="468"/>
      <c r="V164" s="468"/>
      <c r="W164" s="468"/>
      <c r="X164" s="468"/>
      <c r="Y164" s="468"/>
      <c r="Z164" s="468"/>
    </row>
    <row r="165">
      <c r="A165" s="468"/>
      <c r="B165" s="468"/>
      <c r="C165" s="468"/>
      <c r="D165" s="468"/>
      <c r="E165" s="468"/>
      <c r="F165" s="468"/>
      <c r="G165" s="468"/>
      <c r="H165" s="468"/>
      <c r="I165" s="468"/>
      <c r="J165" s="468"/>
      <c r="K165" s="12"/>
      <c r="L165" s="468"/>
      <c r="M165" s="468"/>
      <c r="N165" s="468"/>
      <c r="O165" s="468"/>
      <c r="P165" s="468"/>
      <c r="Q165" s="468"/>
      <c r="R165" s="468"/>
      <c r="S165" s="468"/>
      <c r="T165" s="468"/>
      <c r="U165" s="468"/>
      <c r="V165" s="468"/>
      <c r="W165" s="468"/>
      <c r="X165" s="468"/>
      <c r="Y165" s="468"/>
      <c r="Z165" s="468"/>
    </row>
    <row r="166">
      <c r="A166" s="468"/>
      <c r="B166" s="468"/>
      <c r="C166" s="468"/>
      <c r="D166" s="468"/>
      <c r="E166" s="468"/>
      <c r="F166" s="468"/>
      <c r="G166" s="468"/>
      <c r="H166" s="468"/>
      <c r="I166" s="468"/>
      <c r="J166" s="468"/>
      <c r="K166" s="12"/>
      <c r="L166" s="468"/>
      <c r="M166" s="468"/>
      <c r="N166" s="468"/>
      <c r="O166" s="468"/>
      <c r="P166" s="468"/>
      <c r="Q166" s="468"/>
      <c r="R166" s="468"/>
      <c r="S166" s="468"/>
      <c r="T166" s="468"/>
      <c r="U166" s="468"/>
      <c r="V166" s="468"/>
      <c r="W166" s="468"/>
      <c r="X166" s="468"/>
      <c r="Y166" s="468"/>
      <c r="Z166" s="468"/>
    </row>
    <row r="167">
      <c r="A167" s="468"/>
      <c r="B167" s="468"/>
      <c r="C167" s="468"/>
      <c r="D167" s="468"/>
      <c r="E167" s="468"/>
      <c r="F167" s="468"/>
      <c r="G167" s="468"/>
      <c r="H167" s="468"/>
      <c r="I167" s="468"/>
      <c r="J167" s="468"/>
      <c r="K167" s="12"/>
      <c r="L167" s="468"/>
      <c r="M167" s="468"/>
      <c r="N167" s="468"/>
      <c r="O167" s="468"/>
      <c r="P167" s="468"/>
      <c r="Q167" s="468"/>
      <c r="R167" s="468"/>
      <c r="S167" s="468"/>
      <c r="T167" s="468"/>
      <c r="U167" s="468"/>
      <c r="V167" s="468"/>
      <c r="W167" s="468"/>
      <c r="X167" s="468"/>
      <c r="Y167" s="468"/>
      <c r="Z167" s="468"/>
    </row>
    <row r="168">
      <c r="A168" s="468"/>
      <c r="B168" s="468"/>
      <c r="C168" s="468"/>
      <c r="D168" s="468"/>
      <c r="E168" s="468"/>
      <c r="F168" s="468"/>
      <c r="G168" s="468"/>
      <c r="H168" s="468"/>
      <c r="I168" s="468"/>
      <c r="J168" s="468"/>
      <c r="K168" s="12"/>
      <c r="L168" s="468"/>
      <c r="M168" s="468"/>
      <c r="N168" s="468"/>
      <c r="O168" s="468"/>
      <c r="P168" s="468"/>
      <c r="Q168" s="468"/>
      <c r="R168" s="468"/>
      <c r="S168" s="468"/>
      <c r="T168" s="468"/>
      <c r="U168" s="468"/>
      <c r="V168" s="468"/>
      <c r="W168" s="468"/>
      <c r="X168" s="468"/>
      <c r="Y168" s="468"/>
      <c r="Z168" s="468"/>
    </row>
    <row r="169">
      <c r="A169" s="468"/>
      <c r="B169" s="468"/>
      <c r="C169" s="468"/>
      <c r="D169" s="468"/>
      <c r="E169" s="468"/>
      <c r="F169" s="468"/>
      <c r="G169" s="468"/>
      <c r="H169" s="468"/>
      <c r="I169" s="468"/>
      <c r="J169" s="468"/>
      <c r="K169" s="12"/>
      <c r="L169" s="468"/>
      <c r="M169" s="468"/>
      <c r="N169" s="468"/>
      <c r="O169" s="468"/>
      <c r="P169" s="468"/>
      <c r="Q169" s="468"/>
      <c r="R169" s="468"/>
      <c r="S169" s="468"/>
      <c r="T169" s="468"/>
      <c r="U169" s="468"/>
      <c r="V169" s="468"/>
      <c r="W169" s="468"/>
      <c r="X169" s="468"/>
      <c r="Y169" s="468"/>
      <c r="Z169" s="468"/>
    </row>
    <row r="170">
      <c r="A170" s="468"/>
      <c r="B170" s="468"/>
      <c r="C170" s="468"/>
      <c r="D170" s="468"/>
      <c r="E170" s="468"/>
      <c r="F170" s="468"/>
      <c r="G170" s="468"/>
      <c r="H170" s="468"/>
      <c r="I170" s="468"/>
      <c r="J170" s="468"/>
      <c r="K170" s="12"/>
      <c r="L170" s="468"/>
      <c r="M170" s="468"/>
      <c r="N170" s="468"/>
      <c r="O170" s="468"/>
      <c r="P170" s="468"/>
      <c r="Q170" s="468"/>
      <c r="R170" s="468"/>
      <c r="S170" s="468"/>
      <c r="T170" s="468"/>
      <c r="U170" s="468"/>
      <c r="V170" s="468"/>
      <c r="W170" s="468"/>
      <c r="X170" s="468"/>
      <c r="Y170" s="468"/>
      <c r="Z170" s="468"/>
    </row>
    <row r="171">
      <c r="A171" s="468"/>
      <c r="B171" s="468"/>
      <c r="C171" s="468"/>
      <c r="D171" s="468"/>
      <c r="E171" s="468"/>
      <c r="F171" s="468"/>
      <c r="G171" s="468"/>
      <c r="H171" s="468"/>
      <c r="I171" s="468"/>
      <c r="J171" s="468"/>
      <c r="K171" s="12"/>
      <c r="L171" s="468"/>
      <c r="M171" s="468"/>
      <c r="N171" s="468"/>
      <c r="O171" s="468"/>
      <c r="P171" s="468"/>
      <c r="Q171" s="468"/>
      <c r="R171" s="468"/>
      <c r="S171" s="468"/>
      <c r="T171" s="468"/>
      <c r="U171" s="468"/>
      <c r="V171" s="468"/>
      <c r="W171" s="468"/>
      <c r="X171" s="468"/>
      <c r="Y171" s="468"/>
      <c r="Z171" s="468"/>
    </row>
    <row r="172">
      <c r="A172" s="468"/>
      <c r="B172" s="468"/>
      <c r="C172" s="468"/>
      <c r="D172" s="468"/>
      <c r="E172" s="468"/>
      <c r="F172" s="468"/>
      <c r="G172" s="468"/>
      <c r="H172" s="468"/>
      <c r="I172" s="468"/>
      <c r="J172" s="468"/>
      <c r="K172" s="12"/>
      <c r="L172" s="468"/>
      <c r="M172" s="468"/>
      <c r="N172" s="468"/>
      <c r="O172" s="468"/>
      <c r="P172" s="468"/>
      <c r="Q172" s="468"/>
      <c r="R172" s="468"/>
      <c r="S172" s="468"/>
      <c r="T172" s="468"/>
      <c r="U172" s="468"/>
      <c r="V172" s="468"/>
      <c r="W172" s="468"/>
      <c r="X172" s="468"/>
      <c r="Y172" s="468"/>
      <c r="Z172" s="468"/>
    </row>
    <row r="173">
      <c r="A173" s="468"/>
      <c r="B173" s="468"/>
      <c r="C173" s="468"/>
      <c r="D173" s="468"/>
      <c r="E173" s="468"/>
      <c r="F173" s="468"/>
      <c r="G173" s="468"/>
      <c r="H173" s="468"/>
      <c r="I173" s="468"/>
      <c r="J173" s="468"/>
      <c r="K173" s="12"/>
      <c r="L173" s="468"/>
      <c r="M173" s="468"/>
      <c r="N173" s="468"/>
      <c r="O173" s="468"/>
      <c r="P173" s="468"/>
      <c r="Q173" s="468"/>
      <c r="R173" s="468"/>
      <c r="S173" s="468"/>
      <c r="T173" s="468"/>
      <c r="U173" s="468"/>
      <c r="V173" s="468"/>
      <c r="W173" s="468"/>
      <c r="X173" s="468"/>
      <c r="Y173" s="468"/>
      <c r="Z173" s="468"/>
    </row>
    <row r="174">
      <c r="A174" s="468"/>
      <c r="B174" s="468"/>
      <c r="C174" s="468"/>
      <c r="D174" s="468"/>
      <c r="E174" s="468"/>
      <c r="F174" s="468"/>
      <c r="G174" s="468"/>
      <c r="H174" s="468"/>
      <c r="I174" s="468"/>
      <c r="J174" s="468"/>
      <c r="K174" s="12"/>
      <c r="L174" s="468"/>
      <c r="M174" s="468"/>
      <c r="N174" s="468"/>
      <c r="O174" s="468"/>
      <c r="P174" s="468"/>
      <c r="Q174" s="468"/>
      <c r="R174" s="468"/>
      <c r="S174" s="468"/>
      <c r="T174" s="468"/>
      <c r="U174" s="468"/>
      <c r="V174" s="468"/>
      <c r="W174" s="468"/>
      <c r="X174" s="468"/>
      <c r="Y174" s="468"/>
      <c r="Z174" s="468"/>
    </row>
    <row r="175">
      <c r="A175" s="468"/>
      <c r="B175" s="468"/>
      <c r="C175" s="468"/>
      <c r="D175" s="468"/>
      <c r="E175" s="468"/>
      <c r="F175" s="468"/>
      <c r="G175" s="468"/>
      <c r="H175" s="468"/>
      <c r="I175" s="468"/>
      <c r="J175" s="468"/>
      <c r="K175" s="12"/>
      <c r="L175" s="468"/>
      <c r="M175" s="468"/>
      <c r="N175" s="468"/>
      <c r="O175" s="468"/>
      <c r="P175" s="468"/>
      <c r="Q175" s="468"/>
      <c r="R175" s="468"/>
      <c r="S175" s="468"/>
      <c r="T175" s="468"/>
      <c r="U175" s="468"/>
      <c r="V175" s="468"/>
      <c r="W175" s="468"/>
      <c r="X175" s="468"/>
      <c r="Y175" s="468"/>
      <c r="Z175" s="468"/>
    </row>
    <row r="176">
      <c r="A176" s="468"/>
      <c r="B176" s="468"/>
      <c r="C176" s="468"/>
      <c r="D176" s="468"/>
      <c r="E176" s="468"/>
      <c r="F176" s="468"/>
      <c r="G176" s="468"/>
      <c r="H176" s="468"/>
      <c r="I176" s="468"/>
      <c r="J176" s="468"/>
      <c r="K176" s="12"/>
      <c r="L176" s="468"/>
      <c r="M176" s="468"/>
      <c r="N176" s="468"/>
      <c r="O176" s="468"/>
      <c r="P176" s="468"/>
      <c r="Q176" s="468"/>
      <c r="R176" s="468"/>
      <c r="S176" s="468"/>
      <c r="T176" s="468"/>
      <c r="U176" s="468"/>
      <c r="V176" s="468"/>
      <c r="W176" s="468"/>
      <c r="X176" s="468"/>
      <c r="Y176" s="468"/>
      <c r="Z176" s="468"/>
    </row>
    <row r="177">
      <c r="A177" s="468"/>
      <c r="B177" s="468"/>
      <c r="C177" s="468"/>
      <c r="D177" s="468"/>
      <c r="E177" s="468"/>
      <c r="F177" s="468"/>
      <c r="G177" s="468"/>
      <c r="H177" s="468"/>
      <c r="I177" s="468"/>
      <c r="J177" s="468"/>
      <c r="K177" s="12"/>
      <c r="L177" s="468"/>
      <c r="M177" s="468"/>
      <c r="N177" s="468"/>
      <c r="O177" s="468"/>
      <c r="P177" s="468"/>
      <c r="Q177" s="468"/>
      <c r="R177" s="468"/>
      <c r="S177" s="468"/>
      <c r="T177" s="468"/>
      <c r="U177" s="468"/>
      <c r="V177" s="468"/>
      <c r="W177" s="468"/>
      <c r="X177" s="468"/>
      <c r="Y177" s="468"/>
      <c r="Z177" s="468"/>
    </row>
    <row r="178">
      <c r="A178" s="468"/>
      <c r="B178" s="468"/>
      <c r="C178" s="468"/>
      <c r="D178" s="468"/>
      <c r="E178" s="468"/>
      <c r="F178" s="468"/>
      <c r="G178" s="468"/>
      <c r="H178" s="468"/>
      <c r="I178" s="468"/>
      <c r="J178" s="468"/>
      <c r="K178" s="12"/>
      <c r="L178" s="468"/>
      <c r="M178" s="468"/>
      <c r="N178" s="468"/>
      <c r="O178" s="468"/>
      <c r="P178" s="468"/>
      <c r="Q178" s="468"/>
      <c r="R178" s="468"/>
      <c r="S178" s="468"/>
      <c r="T178" s="468"/>
      <c r="U178" s="468"/>
      <c r="V178" s="468"/>
      <c r="W178" s="468"/>
      <c r="X178" s="468"/>
      <c r="Y178" s="468"/>
      <c r="Z178" s="468"/>
    </row>
    <row r="179">
      <c r="A179" s="468"/>
      <c r="B179" s="468"/>
      <c r="C179" s="468"/>
      <c r="D179" s="468"/>
      <c r="E179" s="468"/>
      <c r="F179" s="468"/>
      <c r="G179" s="468"/>
      <c r="H179" s="468"/>
      <c r="I179" s="468"/>
      <c r="J179" s="468"/>
      <c r="K179" s="12"/>
      <c r="L179" s="468"/>
      <c r="M179" s="468"/>
      <c r="N179" s="468"/>
      <c r="O179" s="468"/>
      <c r="P179" s="468"/>
      <c r="Q179" s="468"/>
      <c r="R179" s="468"/>
      <c r="S179" s="468"/>
      <c r="T179" s="468"/>
      <c r="U179" s="468"/>
      <c r="V179" s="468"/>
      <c r="W179" s="468"/>
      <c r="X179" s="468"/>
      <c r="Y179" s="468"/>
      <c r="Z179" s="468"/>
    </row>
    <row r="180">
      <c r="A180" s="468"/>
      <c r="B180" s="468"/>
      <c r="C180" s="468"/>
      <c r="D180" s="468"/>
      <c r="E180" s="468"/>
      <c r="F180" s="468"/>
      <c r="G180" s="468"/>
      <c r="H180" s="468"/>
      <c r="I180" s="468"/>
      <c r="J180" s="468"/>
      <c r="K180" s="12"/>
      <c r="L180" s="468"/>
      <c r="M180" s="468"/>
      <c r="N180" s="468"/>
      <c r="O180" s="468"/>
      <c r="P180" s="468"/>
      <c r="Q180" s="468"/>
      <c r="R180" s="468"/>
      <c r="S180" s="468"/>
      <c r="T180" s="468"/>
      <c r="U180" s="468"/>
      <c r="V180" s="468"/>
      <c r="W180" s="468"/>
      <c r="X180" s="468"/>
      <c r="Y180" s="468"/>
      <c r="Z180" s="468"/>
    </row>
    <row r="181">
      <c r="A181" s="468"/>
      <c r="B181" s="468"/>
      <c r="C181" s="468"/>
      <c r="D181" s="468"/>
      <c r="E181" s="468"/>
      <c r="F181" s="468"/>
      <c r="G181" s="468"/>
      <c r="H181" s="468"/>
      <c r="I181" s="468"/>
      <c r="J181" s="468"/>
      <c r="K181" s="12"/>
      <c r="L181" s="468"/>
      <c r="M181" s="468"/>
      <c r="N181" s="468"/>
      <c r="O181" s="468"/>
      <c r="P181" s="468"/>
      <c r="Q181" s="468"/>
      <c r="R181" s="468"/>
      <c r="S181" s="468"/>
      <c r="T181" s="468"/>
      <c r="U181" s="468"/>
      <c r="V181" s="468"/>
      <c r="W181" s="468"/>
      <c r="X181" s="468"/>
      <c r="Y181" s="468"/>
      <c r="Z181" s="468"/>
    </row>
    <row r="182">
      <c r="A182" s="468"/>
      <c r="B182" s="468"/>
      <c r="C182" s="468"/>
      <c r="D182" s="468"/>
      <c r="E182" s="468"/>
      <c r="F182" s="468"/>
      <c r="G182" s="468"/>
      <c r="H182" s="468"/>
      <c r="I182" s="468"/>
      <c r="J182" s="468"/>
      <c r="K182" s="12"/>
      <c r="L182" s="468"/>
      <c r="M182" s="468"/>
      <c r="N182" s="468"/>
      <c r="O182" s="468"/>
      <c r="P182" s="468"/>
      <c r="Q182" s="468"/>
      <c r="R182" s="468"/>
      <c r="S182" s="468"/>
      <c r="T182" s="468"/>
      <c r="U182" s="468"/>
      <c r="V182" s="468"/>
      <c r="W182" s="468"/>
      <c r="X182" s="468"/>
      <c r="Y182" s="468"/>
      <c r="Z182" s="468"/>
    </row>
    <row r="183">
      <c r="A183" s="468"/>
      <c r="B183" s="468"/>
      <c r="C183" s="468"/>
      <c r="D183" s="468"/>
      <c r="E183" s="468"/>
      <c r="F183" s="468"/>
      <c r="G183" s="468"/>
      <c r="H183" s="468"/>
      <c r="I183" s="468"/>
      <c r="J183" s="468"/>
      <c r="K183" s="12"/>
      <c r="L183" s="468"/>
      <c r="M183" s="468"/>
      <c r="N183" s="468"/>
      <c r="O183" s="468"/>
      <c r="P183" s="468"/>
      <c r="Q183" s="468"/>
      <c r="R183" s="468"/>
      <c r="S183" s="468"/>
      <c r="T183" s="468"/>
      <c r="U183" s="468"/>
      <c r="V183" s="468"/>
      <c r="W183" s="468"/>
      <c r="X183" s="468"/>
      <c r="Y183" s="468"/>
      <c r="Z183" s="468"/>
    </row>
    <row r="184">
      <c r="A184" s="468"/>
      <c r="B184" s="468"/>
      <c r="C184" s="468"/>
      <c r="D184" s="468"/>
      <c r="E184" s="468"/>
      <c r="F184" s="468"/>
      <c r="G184" s="468"/>
      <c r="H184" s="468"/>
      <c r="I184" s="468"/>
      <c r="J184" s="468"/>
      <c r="K184" s="12"/>
      <c r="L184" s="468"/>
      <c r="M184" s="468"/>
      <c r="N184" s="468"/>
      <c r="O184" s="468"/>
      <c r="P184" s="468"/>
      <c r="Q184" s="468"/>
      <c r="R184" s="468"/>
      <c r="S184" s="468"/>
      <c r="T184" s="468"/>
      <c r="U184" s="468"/>
      <c r="V184" s="468"/>
      <c r="W184" s="468"/>
      <c r="X184" s="468"/>
      <c r="Y184" s="468"/>
      <c r="Z184" s="468"/>
    </row>
    <row r="185">
      <c r="A185" s="468"/>
      <c r="B185" s="468"/>
      <c r="C185" s="468"/>
      <c r="D185" s="468"/>
      <c r="E185" s="468"/>
      <c r="F185" s="468"/>
      <c r="G185" s="468"/>
      <c r="H185" s="468"/>
      <c r="I185" s="468"/>
      <c r="J185" s="468"/>
      <c r="K185" s="12"/>
      <c r="L185" s="468"/>
      <c r="M185" s="468"/>
      <c r="N185" s="468"/>
      <c r="O185" s="468"/>
      <c r="P185" s="468"/>
      <c r="Q185" s="468"/>
      <c r="R185" s="468"/>
      <c r="S185" s="468"/>
      <c r="T185" s="468"/>
      <c r="U185" s="468"/>
      <c r="V185" s="468"/>
      <c r="W185" s="468"/>
      <c r="X185" s="468"/>
      <c r="Y185" s="468"/>
      <c r="Z185" s="468"/>
    </row>
    <row r="186">
      <c r="A186" s="468"/>
      <c r="B186" s="468"/>
      <c r="C186" s="468"/>
      <c r="D186" s="468"/>
      <c r="E186" s="468"/>
      <c r="F186" s="468"/>
      <c r="G186" s="468"/>
      <c r="H186" s="468"/>
      <c r="I186" s="468"/>
      <c r="J186" s="468"/>
      <c r="K186" s="12"/>
      <c r="L186" s="468"/>
      <c r="M186" s="468"/>
      <c r="N186" s="468"/>
      <c r="O186" s="468"/>
      <c r="P186" s="468"/>
      <c r="Q186" s="468"/>
      <c r="R186" s="468"/>
      <c r="S186" s="468"/>
      <c r="T186" s="468"/>
      <c r="U186" s="468"/>
      <c r="V186" s="468"/>
      <c r="W186" s="468"/>
      <c r="X186" s="468"/>
      <c r="Y186" s="468"/>
      <c r="Z186" s="468"/>
    </row>
    <row r="187">
      <c r="A187" s="468"/>
      <c r="B187" s="468"/>
      <c r="C187" s="468"/>
      <c r="D187" s="468"/>
      <c r="E187" s="468"/>
      <c r="F187" s="468"/>
      <c r="G187" s="468"/>
      <c r="H187" s="468"/>
      <c r="I187" s="468"/>
      <c r="J187" s="468"/>
      <c r="K187" s="12"/>
      <c r="L187" s="468"/>
      <c r="M187" s="468"/>
      <c r="N187" s="468"/>
      <c r="O187" s="468"/>
      <c r="P187" s="468"/>
      <c r="Q187" s="468"/>
      <c r="R187" s="468"/>
      <c r="S187" s="468"/>
      <c r="T187" s="468"/>
      <c r="U187" s="468"/>
      <c r="V187" s="468"/>
      <c r="W187" s="468"/>
      <c r="X187" s="468"/>
      <c r="Y187" s="468"/>
      <c r="Z187" s="468"/>
    </row>
    <row r="188">
      <c r="A188" s="468"/>
      <c r="B188" s="468"/>
      <c r="C188" s="468"/>
      <c r="D188" s="468"/>
      <c r="E188" s="468"/>
      <c r="F188" s="468"/>
      <c r="G188" s="468"/>
      <c r="H188" s="468"/>
      <c r="I188" s="468"/>
      <c r="J188" s="468"/>
      <c r="K188" s="12"/>
      <c r="L188" s="468"/>
      <c r="M188" s="468"/>
      <c r="N188" s="468"/>
      <c r="O188" s="468"/>
      <c r="P188" s="468"/>
      <c r="Q188" s="468"/>
      <c r="R188" s="468"/>
      <c r="S188" s="468"/>
      <c r="T188" s="468"/>
      <c r="U188" s="468"/>
      <c r="V188" s="468"/>
      <c r="W188" s="468"/>
      <c r="X188" s="468"/>
      <c r="Y188" s="468"/>
      <c r="Z188" s="468"/>
    </row>
    <row r="189">
      <c r="A189" s="468"/>
      <c r="B189" s="468"/>
      <c r="C189" s="468"/>
      <c r="D189" s="468"/>
      <c r="E189" s="468"/>
      <c r="F189" s="468"/>
      <c r="G189" s="468"/>
      <c r="H189" s="468"/>
      <c r="I189" s="468"/>
      <c r="J189" s="468"/>
      <c r="K189" s="12"/>
      <c r="L189" s="468"/>
      <c r="M189" s="468"/>
      <c r="N189" s="468"/>
      <c r="O189" s="468"/>
      <c r="P189" s="468"/>
      <c r="Q189" s="468"/>
      <c r="R189" s="468"/>
      <c r="S189" s="468"/>
      <c r="T189" s="468"/>
      <c r="U189" s="468"/>
      <c r="V189" s="468"/>
      <c r="W189" s="468"/>
      <c r="X189" s="468"/>
      <c r="Y189" s="468"/>
      <c r="Z189" s="468"/>
    </row>
    <row r="190">
      <c r="A190" s="468"/>
      <c r="B190" s="468"/>
      <c r="C190" s="468"/>
      <c r="D190" s="468"/>
      <c r="E190" s="468"/>
      <c r="F190" s="468"/>
      <c r="G190" s="468"/>
      <c r="H190" s="468"/>
      <c r="I190" s="468"/>
      <c r="J190" s="468"/>
      <c r="K190" s="12"/>
      <c r="L190" s="468"/>
      <c r="M190" s="468"/>
      <c r="N190" s="468"/>
      <c r="O190" s="468"/>
      <c r="P190" s="468"/>
      <c r="Q190" s="468"/>
      <c r="R190" s="468"/>
      <c r="S190" s="468"/>
      <c r="T190" s="468"/>
      <c r="U190" s="468"/>
      <c r="V190" s="468"/>
      <c r="W190" s="468"/>
      <c r="X190" s="468"/>
      <c r="Y190" s="468"/>
      <c r="Z190" s="468"/>
    </row>
    <row r="191">
      <c r="A191" s="468"/>
      <c r="B191" s="468"/>
      <c r="C191" s="468"/>
      <c r="D191" s="468"/>
      <c r="E191" s="468"/>
      <c r="F191" s="468"/>
      <c r="G191" s="468"/>
      <c r="H191" s="468"/>
      <c r="I191" s="468"/>
      <c r="J191" s="468"/>
      <c r="K191" s="12"/>
      <c r="L191" s="468"/>
      <c r="M191" s="468"/>
      <c r="N191" s="468"/>
      <c r="O191" s="468"/>
      <c r="P191" s="468"/>
      <c r="Q191" s="468"/>
      <c r="R191" s="468"/>
      <c r="S191" s="468"/>
      <c r="T191" s="468"/>
      <c r="U191" s="468"/>
      <c r="V191" s="468"/>
      <c r="W191" s="468"/>
      <c r="X191" s="468"/>
      <c r="Y191" s="468"/>
      <c r="Z191" s="468"/>
    </row>
    <row r="192">
      <c r="A192" s="468"/>
      <c r="B192" s="468"/>
      <c r="C192" s="468"/>
      <c r="D192" s="468"/>
      <c r="E192" s="468"/>
      <c r="F192" s="468"/>
      <c r="G192" s="468"/>
      <c r="H192" s="468"/>
      <c r="I192" s="468"/>
      <c r="J192" s="468"/>
      <c r="K192" s="12"/>
      <c r="L192" s="468"/>
      <c r="M192" s="468"/>
      <c r="N192" s="468"/>
      <c r="O192" s="468"/>
      <c r="P192" s="468"/>
      <c r="Q192" s="468"/>
      <c r="R192" s="468"/>
      <c r="S192" s="468"/>
      <c r="T192" s="468"/>
      <c r="U192" s="468"/>
      <c r="V192" s="468"/>
      <c r="W192" s="468"/>
      <c r="X192" s="468"/>
      <c r="Y192" s="468"/>
      <c r="Z192" s="468"/>
    </row>
    <row r="193">
      <c r="A193" s="468"/>
      <c r="B193" s="468"/>
      <c r="C193" s="468"/>
      <c r="D193" s="468"/>
      <c r="E193" s="468"/>
      <c r="F193" s="468"/>
      <c r="G193" s="468"/>
      <c r="H193" s="468"/>
      <c r="I193" s="468"/>
      <c r="J193" s="468"/>
      <c r="K193" s="12"/>
      <c r="L193" s="468"/>
      <c r="M193" s="468"/>
      <c r="N193" s="468"/>
      <c r="O193" s="468"/>
      <c r="P193" s="468"/>
      <c r="Q193" s="468"/>
      <c r="R193" s="468"/>
      <c r="S193" s="468"/>
      <c r="T193" s="468"/>
      <c r="U193" s="468"/>
      <c r="V193" s="468"/>
      <c r="W193" s="468"/>
      <c r="X193" s="468"/>
      <c r="Y193" s="468"/>
      <c r="Z193" s="468"/>
    </row>
    <row r="194">
      <c r="A194" s="468"/>
      <c r="B194" s="468"/>
      <c r="C194" s="468"/>
      <c r="D194" s="468"/>
      <c r="E194" s="468"/>
      <c r="F194" s="468"/>
      <c r="G194" s="468"/>
      <c r="H194" s="468"/>
      <c r="I194" s="468"/>
      <c r="J194" s="468"/>
      <c r="K194" s="12"/>
      <c r="L194" s="468"/>
      <c r="M194" s="468"/>
      <c r="N194" s="468"/>
      <c r="O194" s="468"/>
      <c r="P194" s="468"/>
      <c r="Q194" s="468"/>
      <c r="R194" s="468"/>
      <c r="S194" s="468"/>
      <c r="T194" s="468"/>
      <c r="U194" s="468"/>
      <c r="V194" s="468"/>
      <c r="W194" s="468"/>
      <c r="X194" s="468"/>
      <c r="Y194" s="468"/>
      <c r="Z194" s="468"/>
    </row>
    <row r="195">
      <c r="A195" s="468"/>
      <c r="B195" s="468"/>
      <c r="C195" s="468"/>
      <c r="D195" s="468"/>
      <c r="E195" s="468"/>
      <c r="F195" s="468"/>
      <c r="G195" s="468"/>
      <c r="H195" s="468"/>
      <c r="I195" s="468"/>
      <c r="J195" s="468"/>
      <c r="K195" s="12"/>
      <c r="L195" s="468"/>
      <c r="M195" s="468"/>
      <c r="N195" s="468"/>
      <c r="O195" s="468"/>
      <c r="P195" s="468"/>
      <c r="Q195" s="468"/>
      <c r="R195" s="468"/>
      <c r="S195" s="468"/>
      <c r="T195" s="468"/>
      <c r="U195" s="468"/>
      <c r="V195" s="468"/>
      <c r="W195" s="468"/>
      <c r="X195" s="468"/>
      <c r="Y195" s="468"/>
      <c r="Z195" s="468"/>
    </row>
    <row r="196">
      <c r="A196" s="468"/>
      <c r="B196" s="468"/>
      <c r="C196" s="468"/>
      <c r="D196" s="468"/>
      <c r="E196" s="468"/>
      <c r="F196" s="468"/>
      <c r="G196" s="468"/>
      <c r="H196" s="468"/>
      <c r="I196" s="468"/>
      <c r="J196" s="468"/>
      <c r="K196" s="12"/>
      <c r="L196" s="468"/>
      <c r="M196" s="468"/>
      <c r="N196" s="468"/>
      <c r="O196" s="468"/>
      <c r="P196" s="468"/>
      <c r="Q196" s="468"/>
      <c r="R196" s="468"/>
      <c r="S196" s="468"/>
      <c r="T196" s="468"/>
      <c r="U196" s="468"/>
      <c r="V196" s="468"/>
      <c r="W196" s="468"/>
      <c r="X196" s="468"/>
      <c r="Y196" s="468"/>
      <c r="Z196" s="468"/>
    </row>
    <row r="197">
      <c r="A197" s="468"/>
      <c r="B197" s="468"/>
      <c r="C197" s="468"/>
      <c r="D197" s="468"/>
      <c r="E197" s="468"/>
      <c r="F197" s="468"/>
      <c r="G197" s="468"/>
      <c r="H197" s="468"/>
      <c r="I197" s="468"/>
      <c r="J197" s="468"/>
      <c r="K197" s="12"/>
      <c r="L197" s="468"/>
      <c r="M197" s="468"/>
      <c r="N197" s="468"/>
      <c r="O197" s="468"/>
      <c r="P197" s="468"/>
      <c r="Q197" s="468"/>
      <c r="R197" s="468"/>
      <c r="S197" s="468"/>
      <c r="T197" s="468"/>
      <c r="U197" s="468"/>
      <c r="V197" s="468"/>
      <c r="W197" s="468"/>
      <c r="X197" s="468"/>
      <c r="Y197" s="468"/>
      <c r="Z197" s="468"/>
    </row>
    <row r="198">
      <c r="A198" s="468"/>
      <c r="B198" s="468"/>
      <c r="C198" s="468"/>
      <c r="D198" s="468"/>
      <c r="E198" s="468"/>
      <c r="F198" s="468"/>
      <c r="G198" s="468"/>
      <c r="H198" s="468"/>
      <c r="I198" s="468"/>
      <c r="J198" s="468"/>
      <c r="K198" s="12"/>
      <c r="L198" s="468"/>
      <c r="M198" s="468"/>
      <c r="N198" s="468"/>
      <c r="O198" s="468"/>
      <c r="P198" s="468"/>
      <c r="Q198" s="468"/>
      <c r="R198" s="468"/>
      <c r="S198" s="468"/>
      <c r="T198" s="468"/>
      <c r="U198" s="468"/>
      <c r="V198" s="468"/>
      <c r="W198" s="468"/>
      <c r="X198" s="468"/>
      <c r="Y198" s="468"/>
      <c r="Z198" s="468"/>
    </row>
    <row r="199">
      <c r="A199" s="468"/>
      <c r="B199" s="468"/>
      <c r="C199" s="468"/>
      <c r="D199" s="468"/>
      <c r="E199" s="468"/>
      <c r="F199" s="468"/>
      <c r="G199" s="468"/>
      <c r="H199" s="468"/>
      <c r="I199" s="468"/>
      <c r="J199" s="468"/>
      <c r="K199" s="12"/>
      <c r="L199" s="468"/>
      <c r="M199" s="468"/>
      <c r="N199" s="468"/>
      <c r="O199" s="468"/>
      <c r="P199" s="468"/>
      <c r="Q199" s="468"/>
      <c r="R199" s="468"/>
      <c r="S199" s="468"/>
      <c r="T199" s="468"/>
      <c r="U199" s="468"/>
      <c r="V199" s="468"/>
      <c r="W199" s="468"/>
      <c r="X199" s="468"/>
      <c r="Y199" s="468"/>
      <c r="Z199" s="468"/>
    </row>
    <row r="200">
      <c r="A200" s="468"/>
      <c r="B200" s="468"/>
      <c r="C200" s="468"/>
      <c r="D200" s="468"/>
      <c r="E200" s="468"/>
      <c r="F200" s="468"/>
      <c r="G200" s="468"/>
      <c r="H200" s="468"/>
      <c r="I200" s="468"/>
      <c r="J200" s="468"/>
      <c r="K200" s="12"/>
      <c r="L200" s="468"/>
      <c r="M200" s="468"/>
      <c r="N200" s="468"/>
      <c r="O200" s="468"/>
      <c r="P200" s="468"/>
      <c r="Q200" s="468"/>
      <c r="R200" s="468"/>
      <c r="S200" s="468"/>
      <c r="T200" s="468"/>
      <c r="U200" s="468"/>
      <c r="V200" s="468"/>
      <c r="W200" s="468"/>
      <c r="X200" s="468"/>
      <c r="Y200" s="468"/>
      <c r="Z200" s="468"/>
    </row>
    <row r="201">
      <c r="A201" s="468"/>
      <c r="B201" s="468"/>
      <c r="C201" s="468"/>
      <c r="D201" s="468"/>
      <c r="E201" s="468"/>
      <c r="F201" s="468"/>
      <c r="G201" s="468"/>
      <c r="H201" s="468"/>
      <c r="I201" s="468"/>
      <c r="J201" s="468"/>
      <c r="K201" s="12"/>
      <c r="L201" s="468"/>
      <c r="M201" s="468"/>
      <c r="N201" s="468"/>
      <c r="O201" s="468"/>
      <c r="P201" s="468"/>
      <c r="Q201" s="468"/>
      <c r="R201" s="468"/>
      <c r="S201" s="468"/>
      <c r="T201" s="468"/>
      <c r="U201" s="468"/>
      <c r="V201" s="468"/>
      <c r="W201" s="468"/>
      <c r="X201" s="468"/>
      <c r="Y201" s="468"/>
      <c r="Z201" s="468"/>
    </row>
    <row r="202">
      <c r="A202" s="468"/>
      <c r="B202" s="468"/>
      <c r="C202" s="468"/>
      <c r="D202" s="468"/>
      <c r="E202" s="468"/>
      <c r="F202" s="468"/>
      <c r="G202" s="468"/>
      <c r="H202" s="468"/>
      <c r="I202" s="468"/>
      <c r="J202" s="468"/>
      <c r="K202" s="12"/>
      <c r="L202" s="468"/>
      <c r="M202" s="468"/>
      <c r="N202" s="468"/>
      <c r="O202" s="468"/>
      <c r="P202" s="468"/>
      <c r="Q202" s="468"/>
      <c r="R202" s="468"/>
      <c r="S202" s="468"/>
      <c r="T202" s="468"/>
      <c r="U202" s="468"/>
      <c r="V202" s="468"/>
      <c r="W202" s="468"/>
      <c r="X202" s="468"/>
      <c r="Y202" s="468"/>
      <c r="Z202" s="468"/>
    </row>
    <row r="203">
      <c r="A203" s="468"/>
      <c r="B203" s="468"/>
      <c r="C203" s="468"/>
      <c r="D203" s="468"/>
      <c r="E203" s="468"/>
      <c r="F203" s="468"/>
      <c r="G203" s="468"/>
      <c r="H203" s="468"/>
      <c r="I203" s="468"/>
      <c r="J203" s="468"/>
      <c r="K203" s="12"/>
      <c r="L203" s="468"/>
      <c r="M203" s="468"/>
      <c r="N203" s="468"/>
      <c r="O203" s="468"/>
      <c r="P203" s="468"/>
      <c r="Q203" s="468"/>
      <c r="R203" s="468"/>
      <c r="S203" s="468"/>
      <c r="T203" s="468"/>
      <c r="U203" s="468"/>
      <c r="V203" s="468"/>
      <c r="W203" s="468"/>
      <c r="X203" s="468"/>
      <c r="Y203" s="468"/>
      <c r="Z203" s="468"/>
    </row>
    <row r="204">
      <c r="A204" s="468"/>
      <c r="B204" s="468"/>
      <c r="C204" s="468"/>
      <c r="D204" s="468"/>
      <c r="E204" s="468"/>
      <c r="F204" s="468"/>
      <c r="G204" s="468"/>
      <c r="H204" s="468"/>
      <c r="I204" s="468"/>
      <c r="J204" s="468"/>
      <c r="K204" s="12"/>
      <c r="L204" s="468"/>
      <c r="M204" s="468"/>
      <c r="N204" s="468"/>
      <c r="O204" s="468"/>
      <c r="P204" s="468"/>
      <c r="Q204" s="468"/>
      <c r="R204" s="468"/>
      <c r="S204" s="468"/>
      <c r="T204" s="468"/>
      <c r="U204" s="468"/>
      <c r="V204" s="468"/>
      <c r="W204" s="468"/>
      <c r="X204" s="468"/>
      <c r="Y204" s="468"/>
      <c r="Z204" s="468"/>
    </row>
    <row r="205">
      <c r="A205" s="468"/>
      <c r="B205" s="468"/>
      <c r="C205" s="468"/>
      <c r="D205" s="468"/>
      <c r="E205" s="468"/>
      <c r="F205" s="468"/>
      <c r="G205" s="468"/>
      <c r="H205" s="468"/>
      <c r="I205" s="468"/>
      <c r="J205" s="468"/>
      <c r="K205" s="12"/>
      <c r="L205" s="468"/>
      <c r="M205" s="468"/>
      <c r="N205" s="468"/>
      <c r="O205" s="468"/>
      <c r="P205" s="468"/>
      <c r="Q205" s="468"/>
      <c r="R205" s="468"/>
      <c r="S205" s="468"/>
      <c r="T205" s="468"/>
      <c r="U205" s="468"/>
      <c r="V205" s="468"/>
      <c r="W205" s="468"/>
      <c r="X205" s="468"/>
      <c r="Y205" s="468"/>
      <c r="Z205" s="468"/>
    </row>
    <row r="206">
      <c r="A206" s="468"/>
      <c r="B206" s="468"/>
      <c r="C206" s="468"/>
      <c r="D206" s="468"/>
      <c r="E206" s="468"/>
      <c r="F206" s="468"/>
      <c r="G206" s="468"/>
      <c r="H206" s="468"/>
      <c r="I206" s="468"/>
      <c r="J206" s="468"/>
      <c r="K206" s="12"/>
      <c r="L206" s="468"/>
      <c r="M206" s="468"/>
      <c r="N206" s="468"/>
      <c r="O206" s="468"/>
      <c r="P206" s="468"/>
      <c r="Q206" s="468"/>
      <c r="R206" s="468"/>
      <c r="S206" s="468"/>
      <c r="T206" s="468"/>
      <c r="U206" s="468"/>
      <c r="V206" s="468"/>
      <c r="W206" s="468"/>
      <c r="X206" s="468"/>
      <c r="Y206" s="468"/>
      <c r="Z206" s="468"/>
    </row>
    <row r="207">
      <c r="A207" s="468"/>
      <c r="B207" s="468"/>
      <c r="C207" s="468"/>
      <c r="D207" s="468"/>
      <c r="E207" s="468"/>
      <c r="F207" s="468"/>
      <c r="G207" s="468"/>
      <c r="H207" s="468"/>
      <c r="I207" s="468"/>
      <c r="J207" s="468"/>
      <c r="K207" s="12"/>
      <c r="L207" s="468"/>
      <c r="M207" s="468"/>
      <c r="N207" s="468"/>
      <c r="O207" s="468"/>
      <c r="P207" s="468"/>
      <c r="Q207" s="468"/>
      <c r="R207" s="468"/>
      <c r="S207" s="468"/>
      <c r="T207" s="468"/>
      <c r="U207" s="468"/>
      <c r="V207" s="468"/>
      <c r="W207" s="468"/>
      <c r="X207" s="468"/>
      <c r="Y207" s="468"/>
      <c r="Z207" s="468"/>
    </row>
    <row r="208">
      <c r="A208" s="468"/>
      <c r="B208" s="468"/>
      <c r="C208" s="468"/>
      <c r="D208" s="468"/>
      <c r="E208" s="468"/>
      <c r="F208" s="468"/>
      <c r="G208" s="468"/>
      <c r="H208" s="468"/>
      <c r="I208" s="468"/>
      <c r="J208" s="468"/>
      <c r="K208" s="12"/>
      <c r="L208" s="468"/>
      <c r="M208" s="468"/>
      <c r="N208" s="468"/>
      <c r="O208" s="468"/>
      <c r="P208" s="468"/>
      <c r="Q208" s="468"/>
      <c r="R208" s="468"/>
      <c r="S208" s="468"/>
      <c r="T208" s="468"/>
      <c r="U208" s="468"/>
      <c r="V208" s="468"/>
      <c r="W208" s="468"/>
      <c r="X208" s="468"/>
      <c r="Y208" s="468"/>
      <c r="Z208" s="468"/>
    </row>
    <row r="209">
      <c r="A209" s="468"/>
      <c r="B209" s="468"/>
      <c r="C209" s="468"/>
      <c r="D209" s="468"/>
      <c r="E209" s="468"/>
      <c r="F209" s="468"/>
      <c r="G209" s="468"/>
      <c r="H209" s="468"/>
      <c r="I209" s="468"/>
      <c r="J209" s="468"/>
      <c r="K209" s="12"/>
      <c r="L209" s="468"/>
      <c r="M209" s="468"/>
      <c r="N209" s="468"/>
      <c r="O209" s="468"/>
      <c r="P209" s="468"/>
      <c r="Q209" s="468"/>
      <c r="R209" s="468"/>
      <c r="S209" s="468"/>
      <c r="T209" s="468"/>
      <c r="U209" s="468"/>
      <c r="V209" s="468"/>
      <c r="W209" s="468"/>
      <c r="X209" s="468"/>
      <c r="Y209" s="468"/>
      <c r="Z209" s="468"/>
    </row>
    <row r="210">
      <c r="A210" s="468"/>
      <c r="B210" s="468"/>
      <c r="C210" s="468"/>
      <c r="D210" s="468"/>
      <c r="E210" s="468"/>
      <c r="F210" s="468"/>
      <c r="G210" s="468"/>
      <c r="H210" s="468"/>
      <c r="I210" s="468"/>
      <c r="J210" s="468"/>
      <c r="K210" s="12"/>
      <c r="L210" s="468"/>
      <c r="M210" s="468"/>
      <c r="N210" s="468"/>
      <c r="O210" s="468"/>
      <c r="P210" s="468"/>
      <c r="Q210" s="468"/>
      <c r="R210" s="468"/>
      <c r="S210" s="468"/>
      <c r="T210" s="468"/>
      <c r="U210" s="468"/>
      <c r="V210" s="468"/>
      <c r="W210" s="468"/>
      <c r="X210" s="468"/>
      <c r="Y210" s="468"/>
      <c r="Z210" s="468"/>
    </row>
    <row r="211">
      <c r="A211" s="468"/>
      <c r="B211" s="468"/>
      <c r="C211" s="468"/>
      <c r="D211" s="468"/>
      <c r="E211" s="468"/>
      <c r="F211" s="468"/>
      <c r="G211" s="468"/>
      <c r="H211" s="468"/>
      <c r="I211" s="468"/>
      <c r="J211" s="468"/>
      <c r="K211" s="12"/>
      <c r="L211" s="468"/>
      <c r="M211" s="468"/>
      <c r="N211" s="468"/>
      <c r="O211" s="468"/>
      <c r="P211" s="468"/>
      <c r="Q211" s="468"/>
      <c r="R211" s="468"/>
      <c r="S211" s="468"/>
      <c r="T211" s="468"/>
      <c r="U211" s="468"/>
      <c r="V211" s="468"/>
      <c r="W211" s="468"/>
      <c r="X211" s="468"/>
      <c r="Y211" s="468"/>
      <c r="Z211" s="468"/>
    </row>
    <row r="212">
      <c r="A212" s="468"/>
      <c r="B212" s="468"/>
      <c r="C212" s="468"/>
      <c r="D212" s="468"/>
      <c r="E212" s="468"/>
      <c r="F212" s="468"/>
      <c r="G212" s="468"/>
      <c r="H212" s="468"/>
      <c r="I212" s="468"/>
      <c r="J212" s="468"/>
      <c r="K212" s="12"/>
      <c r="L212" s="468"/>
      <c r="M212" s="468"/>
      <c r="N212" s="468"/>
      <c r="O212" s="468"/>
      <c r="P212" s="468"/>
      <c r="Q212" s="468"/>
      <c r="R212" s="468"/>
      <c r="S212" s="468"/>
      <c r="T212" s="468"/>
      <c r="U212" s="468"/>
      <c r="V212" s="468"/>
      <c r="W212" s="468"/>
      <c r="X212" s="468"/>
      <c r="Y212" s="468"/>
      <c r="Z212" s="468"/>
    </row>
    <row r="213">
      <c r="A213" s="468"/>
      <c r="B213" s="468"/>
      <c r="C213" s="468"/>
      <c r="D213" s="468"/>
      <c r="E213" s="468"/>
      <c r="F213" s="468"/>
      <c r="G213" s="468"/>
      <c r="H213" s="468"/>
      <c r="I213" s="468"/>
      <c r="J213" s="468"/>
      <c r="K213" s="12"/>
      <c r="L213" s="468"/>
      <c r="M213" s="468"/>
      <c r="N213" s="468"/>
      <c r="O213" s="468"/>
      <c r="P213" s="468"/>
      <c r="Q213" s="468"/>
      <c r="R213" s="468"/>
      <c r="S213" s="468"/>
      <c r="T213" s="468"/>
      <c r="U213" s="468"/>
      <c r="V213" s="468"/>
      <c r="W213" s="468"/>
      <c r="X213" s="468"/>
      <c r="Y213" s="468"/>
      <c r="Z213" s="468"/>
    </row>
    <row r="214">
      <c r="A214" s="468"/>
      <c r="B214" s="468"/>
      <c r="C214" s="468"/>
      <c r="D214" s="468"/>
      <c r="E214" s="468"/>
      <c r="F214" s="468"/>
      <c r="G214" s="468"/>
      <c r="H214" s="468"/>
      <c r="I214" s="468"/>
      <c r="J214" s="468"/>
      <c r="K214" s="12"/>
      <c r="L214" s="468"/>
      <c r="M214" s="468"/>
      <c r="N214" s="468"/>
      <c r="O214" s="468"/>
      <c r="P214" s="468"/>
      <c r="Q214" s="468"/>
      <c r="R214" s="468"/>
      <c r="S214" s="468"/>
      <c r="T214" s="468"/>
      <c r="U214" s="468"/>
      <c r="V214" s="468"/>
      <c r="W214" s="468"/>
      <c r="X214" s="468"/>
      <c r="Y214" s="468"/>
      <c r="Z214" s="468"/>
    </row>
    <row r="215">
      <c r="A215" s="468"/>
      <c r="B215" s="468"/>
      <c r="C215" s="468"/>
      <c r="D215" s="468"/>
      <c r="E215" s="468"/>
      <c r="F215" s="468"/>
      <c r="G215" s="468"/>
      <c r="H215" s="468"/>
      <c r="I215" s="468"/>
      <c r="J215" s="468"/>
      <c r="K215" s="12"/>
      <c r="L215" s="468"/>
      <c r="M215" s="468"/>
      <c r="N215" s="468"/>
      <c r="O215" s="468"/>
      <c r="P215" s="468"/>
      <c r="Q215" s="468"/>
      <c r="R215" s="468"/>
      <c r="S215" s="468"/>
      <c r="T215" s="468"/>
      <c r="U215" s="468"/>
      <c r="V215" s="468"/>
      <c r="W215" s="468"/>
      <c r="X215" s="468"/>
      <c r="Y215" s="468"/>
      <c r="Z215" s="468"/>
    </row>
    <row r="216">
      <c r="A216" s="468"/>
      <c r="B216" s="468"/>
      <c r="C216" s="468"/>
      <c r="D216" s="468"/>
      <c r="E216" s="468"/>
      <c r="F216" s="468"/>
      <c r="G216" s="468"/>
      <c r="H216" s="468"/>
      <c r="I216" s="468"/>
      <c r="J216" s="468"/>
      <c r="K216" s="12"/>
      <c r="L216" s="468"/>
      <c r="M216" s="468"/>
      <c r="N216" s="468"/>
      <c r="O216" s="468"/>
      <c r="P216" s="468"/>
      <c r="Q216" s="468"/>
      <c r="R216" s="468"/>
      <c r="S216" s="468"/>
      <c r="T216" s="468"/>
      <c r="U216" s="468"/>
      <c r="V216" s="468"/>
      <c r="W216" s="468"/>
      <c r="X216" s="468"/>
      <c r="Y216" s="468"/>
      <c r="Z216" s="468"/>
    </row>
    <row r="217">
      <c r="A217" s="468"/>
      <c r="B217" s="468"/>
      <c r="C217" s="468"/>
      <c r="D217" s="468"/>
      <c r="E217" s="468"/>
      <c r="F217" s="468"/>
      <c r="G217" s="468"/>
      <c r="H217" s="468"/>
      <c r="I217" s="468"/>
      <c r="J217" s="468"/>
      <c r="K217" s="12"/>
      <c r="L217" s="468"/>
      <c r="M217" s="468"/>
      <c r="N217" s="468"/>
      <c r="O217" s="468"/>
      <c r="P217" s="468"/>
      <c r="Q217" s="468"/>
      <c r="R217" s="468"/>
      <c r="S217" s="468"/>
      <c r="T217" s="468"/>
      <c r="U217" s="468"/>
      <c r="V217" s="468"/>
      <c r="W217" s="468"/>
      <c r="X217" s="468"/>
      <c r="Y217" s="468"/>
      <c r="Z217" s="468"/>
    </row>
    <row r="218">
      <c r="A218" s="468"/>
      <c r="B218" s="468"/>
      <c r="C218" s="468"/>
      <c r="D218" s="468"/>
      <c r="E218" s="468"/>
      <c r="F218" s="468"/>
      <c r="G218" s="468"/>
      <c r="H218" s="468"/>
      <c r="I218" s="468"/>
      <c r="J218" s="468"/>
      <c r="K218" s="12"/>
      <c r="L218" s="468"/>
      <c r="M218" s="468"/>
      <c r="N218" s="468"/>
      <c r="O218" s="468"/>
      <c r="P218" s="468"/>
      <c r="Q218" s="468"/>
      <c r="R218" s="468"/>
      <c r="S218" s="468"/>
      <c r="T218" s="468"/>
      <c r="U218" s="468"/>
      <c r="V218" s="468"/>
      <c r="W218" s="468"/>
      <c r="X218" s="468"/>
      <c r="Y218" s="468"/>
      <c r="Z218" s="468"/>
    </row>
    <row r="219">
      <c r="A219" s="468"/>
      <c r="B219" s="468"/>
      <c r="C219" s="468"/>
      <c r="D219" s="468"/>
      <c r="E219" s="468"/>
      <c r="F219" s="468"/>
      <c r="G219" s="468"/>
      <c r="H219" s="468"/>
      <c r="I219" s="468"/>
      <c r="J219" s="468"/>
      <c r="K219" s="12"/>
      <c r="L219" s="468"/>
      <c r="M219" s="468"/>
      <c r="N219" s="468"/>
      <c r="O219" s="468"/>
      <c r="P219" s="468"/>
      <c r="Q219" s="468"/>
      <c r="R219" s="468"/>
      <c r="S219" s="468"/>
      <c r="T219" s="468"/>
      <c r="U219" s="468"/>
      <c r="V219" s="468"/>
      <c r="W219" s="468"/>
      <c r="X219" s="468"/>
      <c r="Y219" s="468"/>
      <c r="Z219" s="468"/>
    </row>
    <row r="220">
      <c r="A220" s="468"/>
      <c r="B220" s="468"/>
      <c r="C220" s="468"/>
      <c r="D220" s="468"/>
      <c r="E220" s="468"/>
      <c r="F220" s="468"/>
      <c r="G220" s="468"/>
      <c r="H220" s="468"/>
      <c r="I220" s="468"/>
      <c r="J220" s="468"/>
      <c r="K220" s="12"/>
      <c r="L220" s="468"/>
      <c r="M220" s="468"/>
      <c r="N220" s="468"/>
      <c r="O220" s="468"/>
      <c r="P220" s="468"/>
      <c r="Q220" s="468"/>
      <c r="R220" s="468"/>
      <c r="S220" s="468"/>
      <c r="T220" s="468"/>
      <c r="U220" s="468"/>
      <c r="V220" s="468"/>
      <c r="W220" s="468"/>
      <c r="X220" s="468"/>
      <c r="Y220" s="468"/>
      <c r="Z220" s="468"/>
    </row>
    <row r="221">
      <c r="A221" s="468"/>
      <c r="B221" s="468"/>
      <c r="C221" s="468"/>
      <c r="D221" s="468"/>
      <c r="E221" s="468"/>
      <c r="F221" s="468"/>
      <c r="G221" s="468"/>
      <c r="H221" s="468"/>
      <c r="I221" s="468"/>
      <c r="J221" s="468"/>
      <c r="K221" s="12"/>
      <c r="L221" s="468"/>
      <c r="M221" s="468"/>
      <c r="N221" s="468"/>
      <c r="O221" s="468"/>
      <c r="P221" s="468"/>
      <c r="Q221" s="468"/>
      <c r="R221" s="468"/>
      <c r="S221" s="468"/>
      <c r="T221" s="468"/>
      <c r="U221" s="468"/>
      <c r="V221" s="468"/>
      <c r="W221" s="468"/>
      <c r="X221" s="468"/>
      <c r="Y221" s="468"/>
      <c r="Z221" s="468"/>
    </row>
    <row r="222">
      <c r="A222" s="468"/>
      <c r="B222" s="468"/>
      <c r="C222" s="468"/>
      <c r="D222" s="468"/>
      <c r="E222" s="468"/>
      <c r="F222" s="468"/>
      <c r="G222" s="468"/>
      <c r="H222" s="468"/>
      <c r="I222" s="468"/>
      <c r="J222" s="468"/>
      <c r="K222" s="12"/>
      <c r="L222" s="468"/>
      <c r="M222" s="468"/>
      <c r="N222" s="468"/>
      <c r="O222" s="468"/>
      <c r="P222" s="468"/>
      <c r="Q222" s="468"/>
      <c r="R222" s="468"/>
      <c r="S222" s="468"/>
      <c r="T222" s="468"/>
      <c r="U222" s="468"/>
      <c r="V222" s="468"/>
      <c r="W222" s="468"/>
      <c r="X222" s="468"/>
      <c r="Y222" s="468"/>
      <c r="Z222" s="468"/>
    </row>
    <row r="223">
      <c r="A223" s="468"/>
      <c r="B223" s="468"/>
      <c r="C223" s="468"/>
      <c r="D223" s="468"/>
      <c r="E223" s="468"/>
      <c r="F223" s="468"/>
      <c r="G223" s="468"/>
      <c r="H223" s="468"/>
      <c r="I223" s="468"/>
      <c r="J223" s="468"/>
      <c r="K223" s="12"/>
      <c r="L223" s="468"/>
      <c r="M223" s="468"/>
      <c r="N223" s="468"/>
      <c r="O223" s="468"/>
      <c r="P223" s="468"/>
      <c r="Q223" s="468"/>
      <c r="R223" s="468"/>
      <c r="S223" s="468"/>
      <c r="T223" s="468"/>
      <c r="U223" s="468"/>
      <c r="V223" s="468"/>
      <c r="W223" s="468"/>
      <c r="X223" s="468"/>
      <c r="Y223" s="468"/>
      <c r="Z223" s="468"/>
    </row>
    <row r="224">
      <c r="A224" s="468"/>
      <c r="B224" s="468"/>
      <c r="C224" s="468"/>
      <c r="D224" s="468"/>
      <c r="E224" s="468"/>
      <c r="F224" s="468"/>
      <c r="G224" s="468"/>
      <c r="H224" s="468"/>
      <c r="I224" s="468"/>
      <c r="J224" s="468"/>
      <c r="K224" s="12"/>
      <c r="L224" s="468"/>
      <c r="M224" s="468"/>
      <c r="N224" s="468"/>
      <c r="O224" s="468"/>
      <c r="P224" s="468"/>
      <c r="Q224" s="468"/>
      <c r="R224" s="468"/>
      <c r="S224" s="468"/>
      <c r="T224" s="468"/>
      <c r="U224" s="468"/>
      <c r="V224" s="468"/>
      <c r="W224" s="468"/>
      <c r="X224" s="468"/>
      <c r="Y224" s="468"/>
      <c r="Z224" s="468"/>
    </row>
    <row r="225">
      <c r="A225" s="468"/>
      <c r="B225" s="468"/>
      <c r="C225" s="468"/>
      <c r="D225" s="468"/>
      <c r="E225" s="468"/>
      <c r="F225" s="468"/>
      <c r="G225" s="468"/>
      <c r="H225" s="468"/>
      <c r="I225" s="468"/>
      <c r="J225" s="468"/>
      <c r="K225" s="12"/>
      <c r="L225" s="468"/>
      <c r="M225" s="468"/>
      <c r="N225" s="468"/>
      <c r="O225" s="468"/>
      <c r="P225" s="468"/>
      <c r="Q225" s="468"/>
      <c r="R225" s="468"/>
      <c r="S225" s="468"/>
      <c r="T225" s="468"/>
      <c r="U225" s="468"/>
      <c r="V225" s="468"/>
      <c r="W225" s="468"/>
      <c r="X225" s="468"/>
      <c r="Y225" s="468"/>
      <c r="Z225" s="468"/>
    </row>
    <row r="226">
      <c r="A226" s="468"/>
      <c r="B226" s="468"/>
      <c r="C226" s="468"/>
      <c r="D226" s="468"/>
      <c r="E226" s="468"/>
      <c r="F226" s="468"/>
      <c r="G226" s="468"/>
      <c r="H226" s="468"/>
      <c r="I226" s="468"/>
      <c r="J226" s="468"/>
      <c r="K226" s="12"/>
      <c r="L226" s="468"/>
      <c r="M226" s="468"/>
      <c r="N226" s="468"/>
      <c r="O226" s="468"/>
      <c r="P226" s="468"/>
      <c r="Q226" s="468"/>
      <c r="R226" s="468"/>
      <c r="S226" s="468"/>
      <c r="T226" s="468"/>
      <c r="U226" s="468"/>
      <c r="V226" s="468"/>
      <c r="W226" s="468"/>
      <c r="X226" s="468"/>
      <c r="Y226" s="468"/>
      <c r="Z226" s="468"/>
    </row>
    <row r="227">
      <c r="A227" s="468"/>
      <c r="B227" s="468"/>
      <c r="C227" s="468"/>
      <c r="D227" s="468"/>
      <c r="E227" s="468"/>
      <c r="F227" s="468"/>
      <c r="G227" s="468"/>
      <c r="H227" s="468"/>
      <c r="I227" s="468"/>
      <c r="J227" s="468"/>
      <c r="K227" s="12"/>
      <c r="L227" s="468"/>
      <c r="M227" s="468"/>
      <c r="N227" s="468"/>
      <c r="O227" s="468"/>
      <c r="P227" s="468"/>
      <c r="Q227" s="468"/>
      <c r="R227" s="468"/>
      <c r="S227" s="468"/>
      <c r="T227" s="468"/>
      <c r="U227" s="468"/>
      <c r="V227" s="468"/>
      <c r="W227" s="468"/>
      <c r="X227" s="468"/>
      <c r="Y227" s="468"/>
      <c r="Z227" s="468"/>
    </row>
    <row r="228">
      <c r="A228" s="468"/>
      <c r="B228" s="468"/>
      <c r="C228" s="468"/>
      <c r="D228" s="468"/>
      <c r="E228" s="468"/>
      <c r="F228" s="468"/>
      <c r="G228" s="468"/>
      <c r="H228" s="468"/>
      <c r="I228" s="468"/>
      <c r="J228" s="468"/>
      <c r="K228" s="12"/>
      <c r="L228" s="468"/>
      <c r="M228" s="468"/>
      <c r="N228" s="468"/>
      <c r="O228" s="468"/>
      <c r="P228" s="468"/>
      <c r="Q228" s="468"/>
      <c r="R228" s="468"/>
      <c r="S228" s="468"/>
      <c r="T228" s="468"/>
      <c r="U228" s="468"/>
      <c r="V228" s="468"/>
      <c r="W228" s="468"/>
      <c r="X228" s="468"/>
      <c r="Y228" s="468"/>
      <c r="Z228" s="468"/>
    </row>
    <row r="229">
      <c r="A229" s="468"/>
      <c r="B229" s="468"/>
      <c r="C229" s="468"/>
      <c r="D229" s="468"/>
      <c r="E229" s="468"/>
      <c r="F229" s="468"/>
      <c r="G229" s="468"/>
      <c r="H229" s="468"/>
      <c r="I229" s="468"/>
      <c r="J229" s="468"/>
      <c r="K229" s="12"/>
      <c r="L229" s="468"/>
      <c r="M229" s="468"/>
      <c r="N229" s="468"/>
      <c r="O229" s="468"/>
      <c r="P229" s="468"/>
      <c r="Q229" s="468"/>
      <c r="R229" s="468"/>
      <c r="S229" s="468"/>
      <c r="T229" s="468"/>
      <c r="U229" s="468"/>
      <c r="V229" s="468"/>
      <c r="W229" s="468"/>
      <c r="X229" s="468"/>
      <c r="Y229" s="468"/>
      <c r="Z229" s="468"/>
    </row>
    <row r="230">
      <c r="A230" s="468"/>
      <c r="B230" s="468"/>
      <c r="C230" s="468"/>
      <c r="D230" s="468"/>
      <c r="E230" s="468"/>
      <c r="F230" s="468"/>
      <c r="G230" s="468"/>
      <c r="H230" s="468"/>
      <c r="I230" s="468"/>
      <c r="J230" s="468"/>
      <c r="K230" s="12"/>
      <c r="L230" s="468"/>
      <c r="M230" s="468"/>
      <c r="N230" s="468"/>
      <c r="O230" s="468"/>
      <c r="P230" s="468"/>
      <c r="Q230" s="468"/>
      <c r="R230" s="468"/>
      <c r="S230" s="468"/>
      <c r="T230" s="468"/>
      <c r="U230" s="468"/>
      <c r="V230" s="468"/>
      <c r="W230" s="468"/>
      <c r="X230" s="468"/>
      <c r="Y230" s="468"/>
      <c r="Z230" s="468"/>
    </row>
    <row r="231">
      <c r="A231" s="468"/>
      <c r="B231" s="468"/>
      <c r="C231" s="468"/>
      <c r="D231" s="468"/>
      <c r="E231" s="468"/>
      <c r="F231" s="468"/>
      <c r="G231" s="468"/>
      <c r="H231" s="468"/>
      <c r="I231" s="468"/>
      <c r="J231" s="468"/>
      <c r="K231" s="12"/>
      <c r="L231" s="468"/>
      <c r="M231" s="468"/>
      <c r="N231" s="468"/>
      <c r="O231" s="468"/>
      <c r="P231" s="468"/>
      <c r="Q231" s="468"/>
      <c r="R231" s="468"/>
      <c r="S231" s="468"/>
      <c r="T231" s="468"/>
      <c r="U231" s="468"/>
      <c r="V231" s="468"/>
      <c r="W231" s="468"/>
      <c r="X231" s="468"/>
      <c r="Y231" s="468"/>
      <c r="Z231" s="468"/>
    </row>
    <row r="232">
      <c r="A232" s="468"/>
      <c r="B232" s="468"/>
      <c r="C232" s="468"/>
      <c r="D232" s="468"/>
      <c r="E232" s="468"/>
      <c r="F232" s="468"/>
      <c r="G232" s="468"/>
      <c r="H232" s="468"/>
      <c r="I232" s="468"/>
      <c r="J232" s="468"/>
      <c r="K232" s="12"/>
      <c r="L232" s="468"/>
      <c r="M232" s="468"/>
      <c r="N232" s="468"/>
      <c r="O232" s="468"/>
      <c r="P232" s="468"/>
      <c r="Q232" s="468"/>
      <c r="R232" s="468"/>
      <c r="S232" s="468"/>
      <c r="T232" s="468"/>
      <c r="U232" s="468"/>
      <c r="V232" s="468"/>
      <c r="W232" s="468"/>
      <c r="X232" s="468"/>
      <c r="Y232" s="468"/>
      <c r="Z232" s="468"/>
    </row>
    <row r="233">
      <c r="A233" s="468"/>
      <c r="B233" s="468"/>
      <c r="C233" s="468"/>
      <c r="D233" s="468"/>
      <c r="E233" s="468"/>
      <c r="F233" s="468"/>
      <c r="G233" s="468"/>
      <c r="H233" s="468"/>
      <c r="I233" s="468"/>
      <c r="J233" s="468"/>
      <c r="K233" s="12"/>
      <c r="L233" s="468"/>
      <c r="M233" s="468"/>
      <c r="N233" s="468"/>
      <c r="O233" s="468"/>
      <c r="P233" s="468"/>
      <c r="Q233" s="468"/>
      <c r="R233" s="468"/>
      <c r="S233" s="468"/>
      <c r="T233" s="468"/>
      <c r="U233" s="468"/>
      <c r="V233" s="468"/>
      <c r="W233" s="468"/>
      <c r="X233" s="468"/>
      <c r="Y233" s="468"/>
      <c r="Z233" s="468"/>
    </row>
    <row r="234">
      <c r="A234" s="468"/>
      <c r="B234" s="468"/>
      <c r="C234" s="468"/>
      <c r="D234" s="468"/>
      <c r="E234" s="468"/>
      <c r="F234" s="468"/>
      <c r="G234" s="468"/>
      <c r="H234" s="468"/>
      <c r="I234" s="468"/>
      <c r="J234" s="468"/>
      <c r="K234" s="12"/>
      <c r="L234" s="468"/>
      <c r="M234" s="468"/>
      <c r="N234" s="468"/>
      <c r="O234" s="468"/>
      <c r="P234" s="468"/>
      <c r="Q234" s="468"/>
      <c r="R234" s="468"/>
      <c r="S234" s="468"/>
      <c r="T234" s="468"/>
      <c r="U234" s="468"/>
      <c r="V234" s="468"/>
      <c r="W234" s="468"/>
      <c r="X234" s="468"/>
      <c r="Y234" s="468"/>
      <c r="Z234" s="468"/>
    </row>
    <row r="235">
      <c r="A235" s="468"/>
      <c r="B235" s="468"/>
      <c r="C235" s="468"/>
      <c r="D235" s="468"/>
      <c r="E235" s="468"/>
      <c r="F235" s="468"/>
      <c r="G235" s="468"/>
      <c r="H235" s="468"/>
      <c r="I235" s="468"/>
      <c r="J235" s="468"/>
      <c r="K235" s="12"/>
      <c r="L235" s="468"/>
      <c r="M235" s="468"/>
      <c r="N235" s="468"/>
      <c r="O235" s="468"/>
      <c r="P235" s="468"/>
      <c r="Q235" s="468"/>
      <c r="R235" s="468"/>
      <c r="S235" s="468"/>
      <c r="T235" s="468"/>
      <c r="U235" s="468"/>
      <c r="V235" s="468"/>
      <c r="W235" s="468"/>
      <c r="X235" s="468"/>
      <c r="Y235" s="468"/>
      <c r="Z235" s="468"/>
    </row>
    <row r="236">
      <c r="A236" s="468"/>
      <c r="B236" s="468"/>
      <c r="C236" s="468"/>
      <c r="D236" s="468"/>
      <c r="E236" s="468"/>
      <c r="F236" s="468"/>
      <c r="G236" s="468"/>
      <c r="H236" s="468"/>
      <c r="I236" s="468"/>
      <c r="J236" s="468"/>
      <c r="K236" s="12"/>
      <c r="L236" s="468"/>
      <c r="M236" s="468"/>
      <c r="N236" s="468"/>
      <c r="O236" s="468"/>
      <c r="P236" s="468"/>
      <c r="Q236" s="468"/>
      <c r="R236" s="468"/>
      <c r="S236" s="468"/>
      <c r="T236" s="468"/>
      <c r="U236" s="468"/>
      <c r="V236" s="468"/>
      <c r="W236" s="468"/>
      <c r="X236" s="468"/>
      <c r="Y236" s="468"/>
      <c r="Z236" s="468"/>
    </row>
    <row r="237">
      <c r="A237" s="468"/>
      <c r="B237" s="468"/>
      <c r="C237" s="468"/>
      <c r="D237" s="468"/>
      <c r="E237" s="468"/>
      <c r="F237" s="468"/>
      <c r="G237" s="468"/>
      <c r="H237" s="468"/>
      <c r="I237" s="468"/>
      <c r="J237" s="468"/>
      <c r="K237" s="12"/>
      <c r="L237" s="468"/>
      <c r="M237" s="468"/>
      <c r="N237" s="468"/>
      <c r="O237" s="468"/>
      <c r="P237" s="468"/>
      <c r="Q237" s="468"/>
      <c r="R237" s="468"/>
      <c r="S237" s="468"/>
      <c r="T237" s="468"/>
      <c r="U237" s="468"/>
      <c r="V237" s="468"/>
      <c r="W237" s="468"/>
      <c r="X237" s="468"/>
      <c r="Y237" s="468"/>
      <c r="Z237" s="468"/>
    </row>
    <row r="238">
      <c r="A238" s="468"/>
      <c r="B238" s="468"/>
      <c r="C238" s="468"/>
      <c r="D238" s="468"/>
      <c r="E238" s="468"/>
      <c r="F238" s="468"/>
      <c r="G238" s="468"/>
      <c r="H238" s="468"/>
      <c r="I238" s="468"/>
      <c r="J238" s="468"/>
      <c r="K238" s="12"/>
      <c r="L238" s="468"/>
      <c r="M238" s="468"/>
      <c r="N238" s="468"/>
      <c r="O238" s="468"/>
      <c r="P238" s="468"/>
      <c r="Q238" s="468"/>
      <c r="R238" s="468"/>
      <c r="S238" s="468"/>
      <c r="T238" s="468"/>
      <c r="U238" s="468"/>
      <c r="V238" s="468"/>
      <c r="W238" s="468"/>
      <c r="X238" s="468"/>
      <c r="Y238" s="468"/>
      <c r="Z238" s="468"/>
    </row>
    <row r="239">
      <c r="A239" s="468"/>
      <c r="B239" s="468"/>
      <c r="C239" s="468"/>
      <c r="D239" s="468"/>
      <c r="E239" s="468"/>
      <c r="F239" s="468"/>
      <c r="G239" s="468"/>
      <c r="H239" s="468"/>
      <c r="I239" s="468"/>
      <c r="J239" s="468"/>
      <c r="K239" s="12"/>
      <c r="L239" s="468"/>
      <c r="M239" s="468"/>
      <c r="N239" s="468"/>
      <c r="O239" s="468"/>
      <c r="P239" s="468"/>
      <c r="Q239" s="468"/>
      <c r="R239" s="468"/>
      <c r="S239" s="468"/>
      <c r="T239" s="468"/>
      <c r="U239" s="468"/>
      <c r="V239" s="468"/>
      <c r="W239" s="468"/>
      <c r="X239" s="468"/>
      <c r="Y239" s="468"/>
      <c r="Z239" s="468"/>
    </row>
    <row r="240">
      <c r="A240" s="468"/>
      <c r="B240" s="468"/>
      <c r="C240" s="468"/>
      <c r="D240" s="468"/>
      <c r="E240" s="468"/>
      <c r="F240" s="468"/>
      <c r="G240" s="468"/>
      <c r="H240" s="468"/>
      <c r="I240" s="468"/>
      <c r="J240" s="468"/>
      <c r="K240" s="12"/>
      <c r="L240" s="468"/>
      <c r="M240" s="468"/>
      <c r="N240" s="468"/>
      <c r="O240" s="468"/>
      <c r="P240" s="468"/>
      <c r="Q240" s="468"/>
      <c r="R240" s="468"/>
      <c r="S240" s="468"/>
      <c r="T240" s="468"/>
      <c r="U240" s="468"/>
      <c r="V240" s="468"/>
      <c r="W240" s="468"/>
      <c r="X240" s="468"/>
      <c r="Y240" s="468"/>
      <c r="Z240" s="468"/>
    </row>
    <row r="241">
      <c r="A241" s="468"/>
      <c r="B241" s="468"/>
      <c r="C241" s="468"/>
      <c r="D241" s="468"/>
      <c r="E241" s="468"/>
      <c r="F241" s="468"/>
      <c r="G241" s="468"/>
      <c r="H241" s="468"/>
      <c r="I241" s="468"/>
      <c r="J241" s="468"/>
      <c r="K241" s="12"/>
      <c r="L241" s="468"/>
      <c r="M241" s="468"/>
      <c r="N241" s="468"/>
      <c r="O241" s="468"/>
      <c r="P241" s="468"/>
      <c r="Q241" s="468"/>
      <c r="R241" s="468"/>
      <c r="S241" s="468"/>
      <c r="T241" s="468"/>
      <c r="U241" s="468"/>
      <c r="V241" s="468"/>
      <c r="W241" s="468"/>
      <c r="X241" s="468"/>
      <c r="Y241" s="468"/>
      <c r="Z241" s="468"/>
    </row>
    <row r="242">
      <c r="A242" s="468"/>
      <c r="B242" s="468"/>
      <c r="C242" s="468"/>
      <c r="D242" s="468"/>
      <c r="E242" s="468"/>
      <c r="F242" s="468"/>
      <c r="G242" s="468"/>
      <c r="H242" s="468"/>
      <c r="I242" s="468"/>
      <c r="J242" s="468"/>
      <c r="K242" s="12"/>
      <c r="L242" s="468"/>
      <c r="M242" s="468"/>
      <c r="N242" s="468"/>
      <c r="O242" s="468"/>
      <c r="P242" s="468"/>
      <c r="Q242" s="468"/>
      <c r="R242" s="468"/>
      <c r="S242" s="468"/>
      <c r="T242" s="468"/>
      <c r="U242" s="468"/>
      <c r="V242" s="468"/>
      <c r="W242" s="468"/>
      <c r="X242" s="468"/>
      <c r="Y242" s="468"/>
      <c r="Z242" s="468"/>
    </row>
    <row r="243">
      <c r="A243" s="468"/>
      <c r="B243" s="468"/>
      <c r="C243" s="468"/>
      <c r="D243" s="468"/>
      <c r="E243" s="468"/>
      <c r="F243" s="468"/>
      <c r="G243" s="468"/>
      <c r="H243" s="468"/>
      <c r="I243" s="468"/>
      <c r="J243" s="468"/>
      <c r="K243" s="12"/>
      <c r="L243" s="468"/>
      <c r="M243" s="468"/>
      <c r="N243" s="468"/>
      <c r="O243" s="468"/>
      <c r="P243" s="468"/>
      <c r="Q243" s="468"/>
      <c r="R243" s="468"/>
      <c r="S243" s="468"/>
      <c r="T243" s="468"/>
      <c r="U243" s="468"/>
      <c r="V243" s="468"/>
      <c r="W243" s="468"/>
      <c r="X243" s="468"/>
      <c r="Y243" s="468"/>
      <c r="Z243" s="468"/>
    </row>
    <row r="244">
      <c r="A244" s="468"/>
      <c r="B244" s="468"/>
      <c r="C244" s="468"/>
      <c r="D244" s="468"/>
      <c r="E244" s="468"/>
      <c r="F244" s="468"/>
      <c r="G244" s="468"/>
      <c r="H244" s="468"/>
      <c r="I244" s="468"/>
      <c r="J244" s="468"/>
      <c r="K244" s="12"/>
      <c r="L244" s="468"/>
      <c r="M244" s="468"/>
      <c r="N244" s="468"/>
      <c r="O244" s="468"/>
      <c r="P244" s="468"/>
      <c r="Q244" s="468"/>
      <c r="R244" s="468"/>
      <c r="S244" s="468"/>
      <c r="T244" s="468"/>
      <c r="U244" s="468"/>
      <c r="V244" s="468"/>
      <c r="W244" s="468"/>
      <c r="X244" s="468"/>
      <c r="Y244" s="468"/>
      <c r="Z244" s="468"/>
    </row>
    <row r="245">
      <c r="A245" s="468"/>
      <c r="B245" s="468"/>
      <c r="C245" s="468"/>
      <c r="D245" s="468"/>
      <c r="E245" s="468"/>
      <c r="F245" s="468"/>
      <c r="G245" s="468"/>
      <c r="H245" s="468"/>
      <c r="I245" s="468"/>
      <c r="J245" s="468"/>
      <c r="K245" s="12"/>
      <c r="L245" s="468"/>
      <c r="M245" s="468"/>
      <c r="N245" s="468"/>
      <c r="O245" s="468"/>
      <c r="P245" s="468"/>
      <c r="Q245" s="468"/>
      <c r="R245" s="468"/>
      <c r="S245" s="468"/>
      <c r="T245" s="468"/>
      <c r="U245" s="468"/>
      <c r="V245" s="468"/>
      <c r="W245" s="468"/>
      <c r="X245" s="468"/>
      <c r="Y245" s="468"/>
      <c r="Z245" s="468"/>
    </row>
    <row r="246">
      <c r="A246" s="468"/>
      <c r="B246" s="468"/>
      <c r="C246" s="468"/>
      <c r="D246" s="468"/>
      <c r="E246" s="468"/>
      <c r="F246" s="468"/>
      <c r="G246" s="468"/>
      <c r="H246" s="468"/>
      <c r="I246" s="468"/>
      <c r="J246" s="468"/>
      <c r="K246" s="12"/>
      <c r="L246" s="468"/>
      <c r="M246" s="468"/>
      <c r="N246" s="468"/>
      <c r="O246" s="468"/>
      <c r="P246" s="468"/>
      <c r="Q246" s="468"/>
      <c r="R246" s="468"/>
      <c r="S246" s="468"/>
      <c r="T246" s="468"/>
      <c r="U246" s="468"/>
      <c r="V246" s="468"/>
      <c r="W246" s="468"/>
      <c r="X246" s="468"/>
      <c r="Y246" s="468"/>
      <c r="Z246" s="468"/>
    </row>
    <row r="247">
      <c r="A247" s="468"/>
      <c r="B247" s="468"/>
      <c r="C247" s="468"/>
      <c r="D247" s="468"/>
      <c r="E247" s="468"/>
      <c r="F247" s="468"/>
      <c r="G247" s="468"/>
      <c r="H247" s="468"/>
      <c r="I247" s="468"/>
      <c r="J247" s="468"/>
      <c r="K247" s="12"/>
      <c r="L247" s="468"/>
      <c r="M247" s="468"/>
      <c r="N247" s="468"/>
      <c r="O247" s="468"/>
      <c r="P247" s="468"/>
      <c r="Q247" s="468"/>
      <c r="R247" s="468"/>
      <c r="S247" s="468"/>
      <c r="T247" s="468"/>
      <c r="U247" s="468"/>
      <c r="V247" s="468"/>
      <c r="W247" s="468"/>
      <c r="X247" s="468"/>
      <c r="Y247" s="468"/>
      <c r="Z247" s="468"/>
    </row>
    <row r="248">
      <c r="A248" s="468"/>
      <c r="B248" s="468"/>
      <c r="C248" s="468"/>
      <c r="D248" s="468"/>
      <c r="E248" s="468"/>
      <c r="F248" s="468"/>
      <c r="G248" s="468"/>
      <c r="H248" s="468"/>
      <c r="I248" s="468"/>
      <c r="J248" s="468"/>
      <c r="K248" s="12"/>
      <c r="L248" s="468"/>
      <c r="M248" s="468"/>
      <c r="N248" s="468"/>
      <c r="O248" s="468"/>
      <c r="P248" s="468"/>
      <c r="Q248" s="468"/>
      <c r="R248" s="468"/>
      <c r="S248" s="468"/>
      <c r="T248" s="468"/>
      <c r="U248" s="468"/>
      <c r="V248" s="468"/>
      <c r="W248" s="468"/>
      <c r="X248" s="468"/>
      <c r="Y248" s="468"/>
      <c r="Z248" s="468"/>
    </row>
    <row r="249">
      <c r="A249" s="468"/>
      <c r="B249" s="468"/>
      <c r="C249" s="468"/>
      <c r="D249" s="468"/>
      <c r="E249" s="468"/>
      <c r="F249" s="468"/>
      <c r="G249" s="468"/>
      <c r="H249" s="468"/>
      <c r="I249" s="468"/>
      <c r="J249" s="468"/>
      <c r="K249" s="12"/>
      <c r="L249" s="468"/>
      <c r="M249" s="468"/>
      <c r="N249" s="468"/>
      <c r="O249" s="468"/>
      <c r="P249" s="468"/>
      <c r="Q249" s="468"/>
      <c r="R249" s="468"/>
      <c r="S249" s="468"/>
      <c r="T249" s="468"/>
      <c r="U249" s="468"/>
      <c r="V249" s="468"/>
      <c r="W249" s="468"/>
      <c r="X249" s="468"/>
      <c r="Y249" s="468"/>
      <c r="Z249" s="468"/>
    </row>
    <row r="250">
      <c r="A250" s="468"/>
      <c r="B250" s="468"/>
      <c r="C250" s="468"/>
      <c r="D250" s="468"/>
      <c r="E250" s="468"/>
      <c r="F250" s="468"/>
      <c r="G250" s="468"/>
      <c r="H250" s="468"/>
      <c r="I250" s="468"/>
      <c r="J250" s="468"/>
      <c r="K250" s="12"/>
      <c r="L250" s="468"/>
      <c r="M250" s="468"/>
      <c r="N250" s="468"/>
      <c r="O250" s="468"/>
      <c r="P250" s="468"/>
      <c r="Q250" s="468"/>
      <c r="R250" s="468"/>
      <c r="S250" s="468"/>
      <c r="T250" s="468"/>
      <c r="U250" s="468"/>
      <c r="V250" s="468"/>
      <c r="W250" s="468"/>
      <c r="X250" s="468"/>
      <c r="Y250" s="468"/>
      <c r="Z250" s="468"/>
    </row>
    <row r="251">
      <c r="A251" s="468"/>
      <c r="B251" s="468"/>
      <c r="C251" s="468"/>
      <c r="D251" s="468"/>
      <c r="E251" s="468"/>
      <c r="F251" s="468"/>
      <c r="G251" s="468"/>
      <c r="H251" s="468"/>
      <c r="I251" s="468"/>
      <c r="J251" s="468"/>
      <c r="K251" s="12"/>
      <c r="L251" s="468"/>
      <c r="M251" s="468"/>
      <c r="N251" s="468"/>
      <c r="O251" s="468"/>
      <c r="P251" s="468"/>
      <c r="Q251" s="468"/>
      <c r="R251" s="468"/>
      <c r="S251" s="468"/>
      <c r="T251" s="468"/>
      <c r="U251" s="468"/>
      <c r="V251" s="468"/>
      <c r="W251" s="468"/>
      <c r="X251" s="468"/>
      <c r="Y251" s="468"/>
      <c r="Z251" s="468"/>
    </row>
    <row r="252">
      <c r="A252" s="468"/>
      <c r="B252" s="468"/>
      <c r="C252" s="468"/>
      <c r="D252" s="468"/>
      <c r="E252" s="468"/>
      <c r="F252" s="468"/>
      <c r="G252" s="468"/>
      <c r="H252" s="468"/>
      <c r="I252" s="468"/>
      <c r="J252" s="468"/>
      <c r="K252" s="12"/>
      <c r="L252" s="468"/>
      <c r="M252" s="468"/>
      <c r="N252" s="468"/>
      <c r="O252" s="468"/>
      <c r="P252" s="468"/>
      <c r="Q252" s="468"/>
      <c r="R252" s="468"/>
      <c r="S252" s="468"/>
      <c r="T252" s="468"/>
      <c r="U252" s="468"/>
      <c r="V252" s="468"/>
      <c r="W252" s="468"/>
      <c r="X252" s="468"/>
      <c r="Y252" s="468"/>
      <c r="Z252" s="468"/>
    </row>
    <row r="253">
      <c r="A253" s="468"/>
      <c r="B253" s="468"/>
      <c r="C253" s="468"/>
      <c r="D253" s="468"/>
      <c r="E253" s="468"/>
      <c r="F253" s="468"/>
      <c r="G253" s="468"/>
      <c r="H253" s="468"/>
      <c r="I253" s="468"/>
      <c r="J253" s="468"/>
      <c r="K253" s="12"/>
      <c r="L253" s="468"/>
      <c r="M253" s="468"/>
      <c r="N253" s="468"/>
      <c r="O253" s="468"/>
      <c r="P253" s="468"/>
      <c r="Q253" s="468"/>
      <c r="R253" s="468"/>
      <c r="S253" s="468"/>
      <c r="T253" s="468"/>
      <c r="U253" s="468"/>
      <c r="V253" s="468"/>
      <c r="W253" s="468"/>
      <c r="X253" s="468"/>
      <c r="Y253" s="468"/>
      <c r="Z253" s="468"/>
    </row>
    <row r="254">
      <c r="A254" s="468"/>
      <c r="B254" s="468"/>
      <c r="C254" s="468"/>
      <c r="D254" s="468"/>
      <c r="E254" s="468"/>
      <c r="F254" s="468"/>
      <c r="G254" s="468"/>
      <c r="H254" s="468"/>
      <c r="I254" s="468"/>
      <c r="J254" s="468"/>
      <c r="K254" s="12"/>
      <c r="L254" s="468"/>
      <c r="M254" s="468"/>
      <c r="N254" s="468"/>
      <c r="O254" s="468"/>
      <c r="P254" s="468"/>
      <c r="Q254" s="468"/>
      <c r="R254" s="468"/>
      <c r="S254" s="468"/>
      <c r="T254" s="468"/>
      <c r="U254" s="468"/>
      <c r="V254" s="468"/>
      <c r="W254" s="468"/>
      <c r="X254" s="468"/>
      <c r="Y254" s="468"/>
      <c r="Z254" s="468"/>
    </row>
    <row r="255">
      <c r="A255" s="468"/>
      <c r="B255" s="468"/>
      <c r="C255" s="468"/>
      <c r="D255" s="468"/>
      <c r="E255" s="468"/>
      <c r="F255" s="468"/>
      <c r="G255" s="468"/>
      <c r="H255" s="468"/>
      <c r="I255" s="468"/>
      <c r="J255" s="468"/>
      <c r="K255" s="12"/>
      <c r="L255" s="468"/>
      <c r="M255" s="468"/>
      <c r="N255" s="468"/>
      <c r="O255" s="468"/>
      <c r="P255" s="468"/>
      <c r="Q255" s="468"/>
      <c r="R255" s="468"/>
      <c r="S255" s="468"/>
      <c r="T255" s="468"/>
      <c r="U255" s="468"/>
      <c r="V255" s="468"/>
      <c r="W255" s="468"/>
      <c r="X255" s="468"/>
      <c r="Y255" s="468"/>
      <c r="Z255" s="468"/>
    </row>
    <row r="256">
      <c r="A256" s="468"/>
      <c r="B256" s="468"/>
      <c r="C256" s="468"/>
      <c r="D256" s="468"/>
      <c r="E256" s="468"/>
      <c r="F256" s="468"/>
      <c r="G256" s="468"/>
      <c r="H256" s="468"/>
      <c r="I256" s="468"/>
      <c r="J256" s="468"/>
      <c r="K256" s="12"/>
      <c r="L256" s="468"/>
      <c r="M256" s="468"/>
      <c r="N256" s="468"/>
      <c r="O256" s="468"/>
      <c r="P256" s="468"/>
      <c r="Q256" s="468"/>
      <c r="R256" s="468"/>
      <c r="S256" s="468"/>
      <c r="T256" s="468"/>
      <c r="U256" s="468"/>
      <c r="V256" s="468"/>
      <c r="W256" s="468"/>
      <c r="X256" s="468"/>
      <c r="Y256" s="468"/>
      <c r="Z256" s="468"/>
    </row>
    <row r="257">
      <c r="A257" s="468"/>
      <c r="B257" s="468"/>
      <c r="C257" s="468"/>
      <c r="D257" s="468"/>
      <c r="E257" s="468"/>
      <c r="F257" s="468"/>
      <c r="G257" s="468"/>
      <c r="H257" s="468"/>
      <c r="I257" s="468"/>
      <c r="J257" s="468"/>
      <c r="K257" s="12"/>
      <c r="L257" s="468"/>
      <c r="M257" s="468"/>
      <c r="N257" s="468"/>
      <c r="O257" s="468"/>
      <c r="P257" s="468"/>
      <c r="Q257" s="468"/>
      <c r="R257" s="468"/>
      <c r="S257" s="468"/>
      <c r="T257" s="468"/>
      <c r="U257" s="468"/>
      <c r="V257" s="468"/>
      <c r="W257" s="468"/>
      <c r="X257" s="468"/>
      <c r="Y257" s="468"/>
      <c r="Z257" s="468"/>
    </row>
    <row r="258">
      <c r="A258" s="468"/>
      <c r="B258" s="468"/>
      <c r="C258" s="468"/>
      <c r="D258" s="468"/>
      <c r="E258" s="468"/>
      <c r="F258" s="468"/>
      <c r="G258" s="468"/>
      <c r="H258" s="468"/>
      <c r="I258" s="468"/>
      <c r="J258" s="468"/>
      <c r="K258" s="12"/>
      <c r="L258" s="468"/>
      <c r="M258" s="468"/>
      <c r="N258" s="468"/>
      <c r="O258" s="468"/>
      <c r="P258" s="468"/>
      <c r="Q258" s="468"/>
      <c r="R258" s="468"/>
      <c r="S258" s="468"/>
      <c r="T258" s="468"/>
      <c r="U258" s="468"/>
      <c r="V258" s="468"/>
      <c r="W258" s="468"/>
      <c r="X258" s="468"/>
      <c r="Y258" s="468"/>
      <c r="Z258" s="468"/>
    </row>
    <row r="259">
      <c r="A259" s="468"/>
      <c r="B259" s="468"/>
      <c r="C259" s="468"/>
      <c r="D259" s="468"/>
      <c r="E259" s="468"/>
      <c r="F259" s="468"/>
      <c r="G259" s="468"/>
      <c r="H259" s="468"/>
      <c r="I259" s="468"/>
      <c r="J259" s="468"/>
      <c r="K259" s="12"/>
      <c r="L259" s="468"/>
      <c r="M259" s="468"/>
      <c r="N259" s="468"/>
      <c r="O259" s="468"/>
      <c r="P259" s="468"/>
      <c r="Q259" s="468"/>
      <c r="R259" s="468"/>
      <c r="S259" s="468"/>
      <c r="T259" s="468"/>
      <c r="U259" s="468"/>
      <c r="V259" s="468"/>
      <c r="W259" s="468"/>
      <c r="X259" s="468"/>
      <c r="Y259" s="468"/>
      <c r="Z259" s="468"/>
    </row>
    <row r="260">
      <c r="A260" s="468"/>
      <c r="B260" s="468"/>
      <c r="C260" s="468"/>
      <c r="D260" s="468"/>
      <c r="E260" s="468"/>
      <c r="F260" s="468"/>
      <c r="G260" s="468"/>
      <c r="H260" s="468"/>
      <c r="I260" s="468"/>
      <c r="J260" s="468"/>
      <c r="K260" s="12"/>
      <c r="L260" s="468"/>
      <c r="M260" s="468"/>
      <c r="N260" s="468"/>
      <c r="O260" s="468"/>
      <c r="P260" s="468"/>
      <c r="Q260" s="468"/>
      <c r="R260" s="468"/>
      <c r="S260" s="468"/>
      <c r="T260" s="468"/>
      <c r="U260" s="468"/>
      <c r="V260" s="468"/>
      <c r="W260" s="468"/>
      <c r="X260" s="468"/>
      <c r="Y260" s="468"/>
      <c r="Z260" s="468"/>
    </row>
    <row r="261">
      <c r="A261" s="468"/>
      <c r="B261" s="468"/>
      <c r="C261" s="468"/>
      <c r="D261" s="468"/>
      <c r="E261" s="468"/>
      <c r="F261" s="468"/>
      <c r="G261" s="468"/>
      <c r="H261" s="468"/>
      <c r="I261" s="468"/>
      <c r="J261" s="468"/>
      <c r="K261" s="12"/>
      <c r="L261" s="468"/>
      <c r="M261" s="468"/>
      <c r="N261" s="468"/>
      <c r="O261" s="468"/>
      <c r="P261" s="468"/>
      <c r="Q261" s="468"/>
      <c r="R261" s="468"/>
      <c r="S261" s="468"/>
      <c r="T261" s="468"/>
      <c r="U261" s="468"/>
      <c r="V261" s="468"/>
      <c r="W261" s="468"/>
      <c r="X261" s="468"/>
      <c r="Y261" s="468"/>
      <c r="Z261" s="468"/>
    </row>
    <row r="262">
      <c r="A262" s="468"/>
      <c r="B262" s="468"/>
      <c r="C262" s="468"/>
      <c r="D262" s="468"/>
      <c r="E262" s="468"/>
      <c r="F262" s="468"/>
      <c r="G262" s="468"/>
      <c r="H262" s="468"/>
      <c r="I262" s="468"/>
      <c r="J262" s="468"/>
      <c r="K262" s="12"/>
      <c r="L262" s="468"/>
      <c r="M262" s="468"/>
      <c r="N262" s="468"/>
      <c r="O262" s="468"/>
      <c r="P262" s="468"/>
      <c r="Q262" s="468"/>
      <c r="R262" s="468"/>
      <c r="S262" s="468"/>
      <c r="T262" s="468"/>
      <c r="U262" s="468"/>
      <c r="V262" s="468"/>
      <c r="W262" s="468"/>
      <c r="X262" s="468"/>
      <c r="Y262" s="468"/>
      <c r="Z262" s="468"/>
    </row>
    <row r="263">
      <c r="A263" s="468"/>
      <c r="B263" s="468"/>
      <c r="C263" s="468"/>
      <c r="D263" s="468"/>
      <c r="E263" s="468"/>
      <c r="F263" s="468"/>
      <c r="G263" s="468"/>
      <c r="H263" s="468"/>
      <c r="I263" s="468"/>
      <c r="J263" s="468"/>
      <c r="K263" s="12"/>
      <c r="L263" s="468"/>
      <c r="M263" s="468"/>
      <c r="N263" s="468"/>
      <c r="O263" s="468"/>
      <c r="P263" s="468"/>
      <c r="Q263" s="468"/>
      <c r="R263" s="468"/>
      <c r="S263" s="468"/>
      <c r="T263" s="468"/>
      <c r="U263" s="468"/>
      <c r="V263" s="468"/>
      <c r="W263" s="468"/>
      <c r="X263" s="468"/>
      <c r="Y263" s="468"/>
      <c r="Z263" s="468"/>
    </row>
    <row r="264">
      <c r="A264" s="468"/>
      <c r="B264" s="468"/>
      <c r="C264" s="468"/>
      <c r="D264" s="468"/>
      <c r="E264" s="468"/>
      <c r="F264" s="468"/>
      <c r="G264" s="468"/>
      <c r="H264" s="468"/>
      <c r="I264" s="468"/>
      <c r="J264" s="468"/>
      <c r="K264" s="12"/>
      <c r="L264" s="468"/>
      <c r="M264" s="468"/>
      <c r="N264" s="468"/>
      <c r="O264" s="468"/>
      <c r="P264" s="468"/>
      <c r="Q264" s="468"/>
      <c r="R264" s="468"/>
      <c r="S264" s="468"/>
      <c r="T264" s="468"/>
      <c r="U264" s="468"/>
      <c r="V264" s="468"/>
      <c r="W264" s="468"/>
      <c r="X264" s="468"/>
      <c r="Y264" s="468"/>
      <c r="Z264" s="468"/>
    </row>
    <row r="265">
      <c r="A265" s="468"/>
      <c r="B265" s="468"/>
      <c r="C265" s="468"/>
      <c r="D265" s="468"/>
      <c r="E265" s="468"/>
      <c r="F265" s="468"/>
      <c r="G265" s="468"/>
      <c r="H265" s="468"/>
      <c r="I265" s="468"/>
      <c r="J265" s="468"/>
      <c r="K265" s="12"/>
      <c r="L265" s="468"/>
      <c r="M265" s="468"/>
      <c r="N265" s="468"/>
      <c r="O265" s="468"/>
      <c r="P265" s="468"/>
      <c r="Q265" s="468"/>
      <c r="R265" s="468"/>
      <c r="S265" s="468"/>
      <c r="T265" s="468"/>
      <c r="U265" s="468"/>
      <c r="V265" s="468"/>
      <c r="W265" s="468"/>
      <c r="X265" s="468"/>
      <c r="Y265" s="468"/>
      <c r="Z265" s="468"/>
    </row>
    <row r="266">
      <c r="A266" s="468"/>
      <c r="B266" s="468"/>
      <c r="C266" s="468"/>
      <c r="D266" s="468"/>
      <c r="E266" s="468"/>
      <c r="F266" s="468"/>
      <c r="G266" s="468"/>
      <c r="H266" s="468"/>
      <c r="I266" s="468"/>
      <c r="J266" s="468"/>
      <c r="K266" s="12"/>
      <c r="L266" s="468"/>
      <c r="M266" s="468"/>
      <c r="N266" s="468"/>
      <c r="O266" s="468"/>
      <c r="P266" s="468"/>
      <c r="Q266" s="468"/>
      <c r="R266" s="468"/>
      <c r="S266" s="468"/>
      <c r="T266" s="468"/>
      <c r="U266" s="468"/>
      <c r="V266" s="468"/>
      <c r="W266" s="468"/>
      <c r="X266" s="468"/>
      <c r="Y266" s="468"/>
      <c r="Z266" s="468"/>
    </row>
    <row r="267">
      <c r="A267" s="468"/>
      <c r="B267" s="468"/>
      <c r="C267" s="468"/>
      <c r="D267" s="468"/>
      <c r="E267" s="468"/>
      <c r="F267" s="468"/>
      <c r="G267" s="468"/>
      <c r="H267" s="468"/>
      <c r="I267" s="468"/>
      <c r="J267" s="468"/>
      <c r="K267" s="12"/>
      <c r="L267" s="468"/>
      <c r="M267" s="468"/>
      <c r="N267" s="468"/>
      <c r="O267" s="468"/>
      <c r="P267" s="468"/>
      <c r="Q267" s="468"/>
      <c r="R267" s="468"/>
      <c r="S267" s="468"/>
      <c r="T267" s="468"/>
      <c r="U267" s="468"/>
      <c r="V267" s="468"/>
      <c r="W267" s="468"/>
      <c r="X267" s="468"/>
      <c r="Y267" s="468"/>
      <c r="Z267" s="468"/>
    </row>
    <row r="268">
      <c r="A268" s="468"/>
      <c r="B268" s="468"/>
      <c r="C268" s="468"/>
      <c r="D268" s="468"/>
      <c r="E268" s="468"/>
      <c r="F268" s="468"/>
      <c r="G268" s="468"/>
      <c r="H268" s="468"/>
      <c r="I268" s="468"/>
      <c r="J268" s="468"/>
      <c r="K268" s="12"/>
      <c r="L268" s="468"/>
      <c r="M268" s="468"/>
      <c r="N268" s="468"/>
      <c r="O268" s="468"/>
      <c r="P268" s="468"/>
      <c r="Q268" s="468"/>
      <c r="R268" s="468"/>
      <c r="S268" s="468"/>
      <c r="T268" s="468"/>
      <c r="U268" s="468"/>
      <c r="V268" s="468"/>
      <c r="W268" s="468"/>
      <c r="X268" s="468"/>
      <c r="Y268" s="468"/>
      <c r="Z268" s="468"/>
    </row>
    <row r="269">
      <c r="A269" s="468"/>
      <c r="B269" s="468"/>
      <c r="C269" s="468"/>
      <c r="D269" s="468"/>
      <c r="E269" s="468"/>
      <c r="F269" s="468"/>
      <c r="G269" s="468"/>
      <c r="H269" s="468"/>
      <c r="I269" s="468"/>
      <c r="J269" s="468"/>
      <c r="K269" s="12"/>
      <c r="L269" s="468"/>
      <c r="M269" s="468"/>
      <c r="N269" s="468"/>
      <c r="O269" s="468"/>
      <c r="P269" s="468"/>
      <c r="Q269" s="468"/>
      <c r="R269" s="468"/>
      <c r="S269" s="468"/>
      <c r="T269" s="468"/>
      <c r="U269" s="468"/>
      <c r="V269" s="468"/>
      <c r="W269" s="468"/>
      <c r="X269" s="468"/>
      <c r="Y269" s="468"/>
      <c r="Z269" s="468"/>
    </row>
    <row r="270">
      <c r="A270" s="468"/>
      <c r="B270" s="468"/>
      <c r="C270" s="468"/>
      <c r="D270" s="468"/>
      <c r="E270" s="468"/>
      <c r="F270" s="468"/>
      <c r="G270" s="468"/>
      <c r="H270" s="468"/>
      <c r="I270" s="468"/>
      <c r="J270" s="468"/>
      <c r="K270" s="12"/>
      <c r="L270" s="468"/>
      <c r="M270" s="468"/>
      <c r="N270" s="468"/>
      <c r="O270" s="468"/>
      <c r="P270" s="468"/>
      <c r="Q270" s="468"/>
      <c r="R270" s="468"/>
      <c r="S270" s="468"/>
      <c r="T270" s="468"/>
      <c r="U270" s="468"/>
      <c r="V270" s="468"/>
      <c r="W270" s="468"/>
      <c r="X270" s="468"/>
      <c r="Y270" s="468"/>
      <c r="Z270" s="468"/>
    </row>
    <row r="271">
      <c r="A271" s="468"/>
      <c r="B271" s="468"/>
      <c r="C271" s="468"/>
      <c r="D271" s="468"/>
      <c r="E271" s="468"/>
      <c r="F271" s="468"/>
      <c r="G271" s="468"/>
      <c r="H271" s="468"/>
      <c r="I271" s="468"/>
      <c r="J271" s="468"/>
      <c r="K271" s="12"/>
      <c r="L271" s="468"/>
      <c r="M271" s="468"/>
      <c r="N271" s="468"/>
      <c r="O271" s="468"/>
      <c r="P271" s="468"/>
      <c r="Q271" s="468"/>
      <c r="R271" s="468"/>
      <c r="S271" s="468"/>
      <c r="T271" s="468"/>
      <c r="U271" s="468"/>
      <c r="V271" s="468"/>
      <c r="W271" s="468"/>
      <c r="X271" s="468"/>
      <c r="Y271" s="468"/>
      <c r="Z271" s="468"/>
    </row>
    <row r="272">
      <c r="A272" s="468"/>
      <c r="B272" s="468"/>
      <c r="C272" s="468"/>
      <c r="D272" s="468"/>
      <c r="E272" s="468"/>
      <c r="F272" s="468"/>
      <c r="G272" s="468"/>
      <c r="H272" s="468"/>
      <c r="I272" s="468"/>
      <c r="J272" s="468"/>
      <c r="K272" s="12"/>
      <c r="L272" s="468"/>
      <c r="M272" s="468"/>
      <c r="N272" s="468"/>
      <c r="O272" s="468"/>
      <c r="P272" s="468"/>
      <c r="Q272" s="468"/>
      <c r="R272" s="468"/>
      <c r="S272" s="468"/>
      <c r="T272" s="468"/>
      <c r="U272" s="468"/>
      <c r="V272" s="468"/>
      <c r="W272" s="468"/>
      <c r="X272" s="468"/>
      <c r="Y272" s="468"/>
      <c r="Z272" s="468"/>
    </row>
    <row r="273">
      <c r="A273" s="468"/>
      <c r="B273" s="468"/>
      <c r="C273" s="468"/>
      <c r="D273" s="468"/>
      <c r="E273" s="468"/>
      <c r="F273" s="468"/>
      <c r="G273" s="468"/>
      <c r="H273" s="468"/>
      <c r="I273" s="468"/>
      <c r="J273" s="468"/>
      <c r="K273" s="12"/>
      <c r="L273" s="468"/>
      <c r="M273" s="468"/>
      <c r="N273" s="468"/>
      <c r="O273" s="468"/>
      <c r="P273" s="468"/>
      <c r="Q273" s="468"/>
      <c r="R273" s="468"/>
      <c r="S273" s="468"/>
      <c r="T273" s="468"/>
      <c r="U273" s="468"/>
      <c r="V273" s="468"/>
      <c r="W273" s="468"/>
      <c r="X273" s="468"/>
      <c r="Y273" s="468"/>
      <c r="Z273" s="468"/>
    </row>
    <row r="274">
      <c r="A274" s="468"/>
      <c r="B274" s="468"/>
      <c r="C274" s="468"/>
      <c r="D274" s="468"/>
      <c r="E274" s="468"/>
      <c r="F274" s="468"/>
      <c r="G274" s="468"/>
      <c r="H274" s="468"/>
      <c r="I274" s="468"/>
      <c r="J274" s="468"/>
      <c r="K274" s="12"/>
      <c r="L274" s="468"/>
      <c r="M274" s="468"/>
      <c r="N274" s="468"/>
      <c r="O274" s="468"/>
      <c r="P274" s="468"/>
      <c r="Q274" s="468"/>
      <c r="R274" s="468"/>
      <c r="S274" s="468"/>
      <c r="T274" s="468"/>
      <c r="U274" s="468"/>
      <c r="V274" s="468"/>
      <c r="W274" s="468"/>
      <c r="X274" s="468"/>
      <c r="Y274" s="468"/>
      <c r="Z274" s="468"/>
    </row>
    <row r="275">
      <c r="A275" s="468"/>
      <c r="B275" s="468"/>
      <c r="C275" s="468"/>
      <c r="D275" s="468"/>
      <c r="E275" s="468"/>
      <c r="F275" s="468"/>
      <c r="G275" s="468"/>
      <c r="H275" s="468"/>
      <c r="I275" s="468"/>
      <c r="J275" s="468"/>
      <c r="K275" s="12"/>
      <c r="L275" s="468"/>
      <c r="M275" s="468"/>
      <c r="N275" s="468"/>
      <c r="O275" s="468"/>
      <c r="P275" s="468"/>
      <c r="Q275" s="468"/>
      <c r="R275" s="468"/>
      <c r="S275" s="468"/>
      <c r="T275" s="468"/>
      <c r="U275" s="468"/>
      <c r="V275" s="468"/>
      <c r="W275" s="468"/>
      <c r="X275" s="468"/>
      <c r="Y275" s="468"/>
      <c r="Z275" s="468"/>
    </row>
    <row r="276">
      <c r="A276" s="468"/>
      <c r="B276" s="468"/>
      <c r="C276" s="468"/>
      <c r="D276" s="468"/>
      <c r="E276" s="468"/>
      <c r="F276" s="468"/>
      <c r="G276" s="468"/>
      <c r="H276" s="468"/>
      <c r="I276" s="468"/>
      <c r="J276" s="468"/>
      <c r="K276" s="12"/>
      <c r="L276" s="468"/>
      <c r="M276" s="468"/>
      <c r="N276" s="468"/>
      <c r="O276" s="468"/>
      <c r="P276" s="468"/>
      <c r="Q276" s="468"/>
      <c r="R276" s="468"/>
      <c r="S276" s="468"/>
      <c r="T276" s="468"/>
      <c r="U276" s="468"/>
      <c r="V276" s="468"/>
      <c r="W276" s="468"/>
      <c r="X276" s="468"/>
      <c r="Y276" s="468"/>
      <c r="Z276" s="468"/>
    </row>
    <row r="277">
      <c r="A277" s="468"/>
      <c r="B277" s="468"/>
      <c r="C277" s="468"/>
      <c r="D277" s="468"/>
      <c r="E277" s="468"/>
      <c r="F277" s="468"/>
      <c r="G277" s="468"/>
      <c r="H277" s="468"/>
      <c r="I277" s="468"/>
      <c r="J277" s="468"/>
      <c r="K277" s="12"/>
      <c r="L277" s="468"/>
      <c r="M277" s="468"/>
      <c r="N277" s="468"/>
      <c r="O277" s="468"/>
      <c r="P277" s="468"/>
      <c r="Q277" s="468"/>
      <c r="R277" s="468"/>
      <c r="S277" s="468"/>
      <c r="T277" s="468"/>
      <c r="U277" s="468"/>
      <c r="V277" s="468"/>
      <c r="W277" s="468"/>
      <c r="X277" s="468"/>
      <c r="Y277" s="468"/>
      <c r="Z277" s="468"/>
    </row>
    <row r="278">
      <c r="A278" s="468"/>
      <c r="B278" s="468"/>
      <c r="C278" s="468"/>
      <c r="D278" s="468"/>
      <c r="E278" s="468"/>
      <c r="F278" s="468"/>
      <c r="G278" s="468"/>
      <c r="H278" s="468"/>
      <c r="I278" s="468"/>
      <c r="J278" s="468"/>
      <c r="K278" s="12"/>
      <c r="L278" s="468"/>
      <c r="M278" s="468"/>
      <c r="N278" s="468"/>
      <c r="O278" s="468"/>
      <c r="P278" s="468"/>
      <c r="Q278" s="468"/>
      <c r="R278" s="468"/>
      <c r="S278" s="468"/>
      <c r="T278" s="468"/>
      <c r="U278" s="468"/>
      <c r="V278" s="468"/>
      <c r="W278" s="468"/>
      <c r="X278" s="468"/>
      <c r="Y278" s="468"/>
      <c r="Z278" s="468"/>
    </row>
    <row r="279">
      <c r="A279" s="468"/>
      <c r="B279" s="468"/>
      <c r="C279" s="468"/>
      <c r="D279" s="468"/>
      <c r="E279" s="468"/>
      <c r="F279" s="468"/>
      <c r="G279" s="468"/>
      <c r="H279" s="468"/>
      <c r="I279" s="468"/>
      <c r="J279" s="468"/>
      <c r="K279" s="12"/>
      <c r="L279" s="468"/>
      <c r="M279" s="468"/>
      <c r="N279" s="468"/>
      <c r="O279" s="468"/>
      <c r="P279" s="468"/>
      <c r="Q279" s="468"/>
      <c r="R279" s="468"/>
      <c r="S279" s="468"/>
      <c r="T279" s="468"/>
      <c r="U279" s="468"/>
      <c r="V279" s="468"/>
      <c r="W279" s="468"/>
      <c r="X279" s="468"/>
      <c r="Y279" s="468"/>
      <c r="Z279" s="468"/>
    </row>
    <row r="280">
      <c r="A280" s="468"/>
      <c r="B280" s="468"/>
      <c r="C280" s="468"/>
      <c r="D280" s="468"/>
      <c r="E280" s="468"/>
      <c r="F280" s="468"/>
      <c r="G280" s="468"/>
      <c r="H280" s="468"/>
      <c r="I280" s="468"/>
      <c r="J280" s="468"/>
      <c r="K280" s="12"/>
      <c r="L280" s="468"/>
      <c r="M280" s="468"/>
      <c r="N280" s="468"/>
      <c r="O280" s="468"/>
      <c r="P280" s="468"/>
      <c r="Q280" s="468"/>
      <c r="R280" s="468"/>
      <c r="S280" s="468"/>
      <c r="T280" s="468"/>
      <c r="U280" s="468"/>
      <c r="V280" s="468"/>
      <c r="W280" s="468"/>
      <c r="X280" s="468"/>
      <c r="Y280" s="468"/>
      <c r="Z280" s="468"/>
    </row>
    <row r="281">
      <c r="A281" s="468"/>
      <c r="B281" s="468"/>
      <c r="C281" s="468"/>
      <c r="D281" s="468"/>
      <c r="E281" s="468"/>
      <c r="F281" s="468"/>
      <c r="G281" s="468"/>
      <c r="H281" s="468"/>
      <c r="I281" s="468"/>
      <c r="J281" s="468"/>
      <c r="K281" s="12"/>
      <c r="L281" s="468"/>
      <c r="M281" s="468"/>
      <c r="N281" s="468"/>
      <c r="O281" s="468"/>
      <c r="P281" s="468"/>
      <c r="Q281" s="468"/>
      <c r="R281" s="468"/>
      <c r="S281" s="468"/>
      <c r="T281" s="468"/>
      <c r="U281" s="468"/>
      <c r="V281" s="468"/>
      <c r="W281" s="468"/>
      <c r="X281" s="468"/>
      <c r="Y281" s="468"/>
      <c r="Z281" s="468"/>
    </row>
    <row r="282">
      <c r="A282" s="468"/>
      <c r="B282" s="468"/>
      <c r="C282" s="468"/>
      <c r="D282" s="468"/>
      <c r="E282" s="468"/>
      <c r="F282" s="468"/>
      <c r="G282" s="468"/>
      <c r="H282" s="468"/>
      <c r="I282" s="468"/>
      <c r="J282" s="468"/>
      <c r="K282" s="12"/>
      <c r="L282" s="468"/>
      <c r="M282" s="468"/>
      <c r="N282" s="468"/>
      <c r="O282" s="468"/>
      <c r="P282" s="468"/>
      <c r="Q282" s="468"/>
      <c r="R282" s="468"/>
      <c r="S282" s="468"/>
      <c r="T282" s="468"/>
      <c r="U282" s="468"/>
      <c r="V282" s="468"/>
      <c r="W282" s="468"/>
      <c r="X282" s="468"/>
      <c r="Y282" s="468"/>
      <c r="Z282" s="468"/>
    </row>
    <row r="283">
      <c r="A283" s="468"/>
      <c r="B283" s="468"/>
      <c r="C283" s="468"/>
      <c r="D283" s="468"/>
      <c r="E283" s="468"/>
      <c r="F283" s="468"/>
      <c r="G283" s="468"/>
      <c r="H283" s="468"/>
      <c r="I283" s="468"/>
      <c r="J283" s="468"/>
      <c r="K283" s="12"/>
      <c r="L283" s="468"/>
      <c r="M283" s="468"/>
      <c r="N283" s="468"/>
      <c r="O283" s="468"/>
      <c r="P283" s="468"/>
      <c r="Q283" s="468"/>
      <c r="R283" s="468"/>
      <c r="S283" s="468"/>
      <c r="T283" s="468"/>
      <c r="U283" s="468"/>
      <c r="V283" s="468"/>
      <c r="W283" s="468"/>
      <c r="X283" s="468"/>
      <c r="Y283" s="468"/>
      <c r="Z283" s="468"/>
    </row>
    <row r="284">
      <c r="A284" s="468"/>
      <c r="B284" s="468"/>
      <c r="C284" s="468"/>
      <c r="D284" s="468"/>
      <c r="E284" s="468"/>
      <c r="F284" s="468"/>
      <c r="G284" s="468"/>
      <c r="H284" s="468"/>
      <c r="I284" s="468"/>
      <c r="J284" s="468"/>
      <c r="K284" s="12"/>
      <c r="L284" s="468"/>
      <c r="M284" s="468"/>
      <c r="N284" s="468"/>
      <c r="O284" s="468"/>
      <c r="P284" s="468"/>
      <c r="Q284" s="468"/>
      <c r="R284" s="468"/>
      <c r="S284" s="468"/>
      <c r="T284" s="468"/>
      <c r="U284" s="468"/>
      <c r="V284" s="468"/>
      <c r="W284" s="468"/>
      <c r="X284" s="468"/>
      <c r="Y284" s="468"/>
      <c r="Z284" s="468"/>
    </row>
    <row r="285">
      <c r="A285" s="468"/>
      <c r="B285" s="468"/>
      <c r="C285" s="468"/>
      <c r="D285" s="468"/>
      <c r="E285" s="468"/>
      <c r="F285" s="468"/>
      <c r="G285" s="468"/>
      <c r="H285" s="468"/>
      <c r="I285" s="468"/>
      <c r="J285" s="468"/>
      <c r="K285" s="12"/>
      <c r="L285" s="468"/>
      <c r="M285" s="468"/>
      <c r="N285" s="468"/>
      <c r="O285" s="468"/>
      <c r="P285" s="468"/>
      <c r="Q285" s="468"/>
      <c r="R285" s="468"/>
      <c r="S285" s="468"/>
      <c r="T285" s="468"/>
      <c r="U285" s="468"/>
      <c r="V285" s="468"/>
      <c r="W285" s="468"/>
      <c r="X285" s="468"/>
      <c r="Y285" s="468"/>
      <c r="Z285" s="468"/>
    </row>
    <row r="286">
      <c r="A286" s="468"/>
      <c r="B286" s="468"/>
      <c r="C286" s="468"/>
      <c r="D286" s="468"/>
      <c r="E286" s="468"/>
      <c r="F286" s="468"/>
      <c r="G286" s="468"/>
      <c r="H286" s="468"/>
      <c r="I286" s="468"/>
      <c r="J286" s="468"/>
      <c r="K286" s="12"/>
      <c r="L286" s="468"/>
      <c r="M286" s="468"/>
      <c r="N286" s="468"/>
      <c r="O286" s="468"/>
      <c r="P286" s="468"/>
      <c r="Q286" s="468"/>
      <c r="R286" s="468"/>
      <c r="S286" s="468"/>
      <c r="T286" s="468"/>
      <c r="U286" s="468"/>
      <c r="V286" s="468"/>
      <c r="W286" s="468"/>
      <c r="X286" s="468"/>
      <c r="Y286" s="468"/>
      <c r="Z286" s="468"/>
    </row>
    <row r="287">
      <c r="A287" s="468"/>
      <c r="B287" s="468"/>
      <c r="C287" s="468"/>
      <c r="D287" s="468"/>
      <c r="E287" s="468"/>
      <c r="F287" s="468"/>
      <c r="G287" s="468"/>
      <c r="H287" s="468"/>
      <c r="I287" s="468"/>
      <c r="J287" s="468"/>
      <c r="K287" s="12"/>
      <c r="L287" s="468"/>
      <c r="M287" s="468"/>
      <c r="N287" s="468"/>
      <c r="O287" s="468"/>
      <c r="P287" s="468"/>
      <c r="Q287" s="468"/>
      <c r="R287" s="468"/>
      <c r="S287" s="468"/>
      <c r="T287" s="468"/>
      <c r="U287" s="468"/>
      <c r="V287" s="468"/>
      <c r="W287" s="468"/>
      <c r="X287" s="468"/>
      <c r="Y287" s="468"/>
      <c r="Z287" s="468"/>
    </row>
    <row r="288">
      <c r="A288" s="468"/>
      <c r="B288" s="468"/>
      <c r="C288" s="468"/>
      <c r="D288" s="468"/>
      <c r="E288" s="468"/>
      <c r="F288" s="468"/>
      <c r="G288" s="468"/>
      <c r="H288" s="468"/>
      <c r="I288" s="468"/>
      <c r="J288" s="468"/>
      <c r="K288" s="12"/>
      <c r="L288" s="468"/>
      <c r="M288" s="468"/>
      <c r="N288" s="468"/>
      <c r="O288" s="468"/>
      <c r="P288" s="468"/>
      <c r="Q288" s="468"/>
      <c r="R288" s="468"/>
      <c r="S288" s="468"/>
      <c r="T288" s="468"/>
      <c r="U288" s="468"/>
      <c r="V288" s="468"/>
      <c r="W288" s="468"/>
      <c r="X288" s="468"/>
      <c r="Y288" s="468"/>
      <c r="Z288" s="468"/>
    </row>
    <row r="289">
      <c r="A289" s="468"/>
      <c r="B289" s="468"/>
      <c r="C289" s="468"/>
      <c r="D289" s="468"/>
      <c r="E289" s="468"/>
      <c r="F289" s="468"/>
      <c r="G289" s="468"/>
      <c r="H289" s="468"/>
      <c r="I289" s="468"/>
      <c r="J289" s="468"/>
      <c r="K289" s="12"/>
      <c r="L289" s="468"/>
      <c r="M289" s="468"/>
      <c r="N289" s="468"/>
      <c r="O289" s="468"/>
      <c r="P289" s="468"/>
      <c r="Q289" s="468"/>
      <c r="R289" s="468"/>
      <c r="S289" s="468"/>
      <c r="T289" s="468"/>
      <c r="U289" s="468"/>
      <c r="V289" s="468"/>
      <c r="W289" s="468"/>
      <c r="X289" s="468"/>
      <c r="Y289" s="468"/>
      <c r="Z289" s="468"/>
    </row>
    <row r="290">
      <c r="A290" s="468"/>
      <c r="B290" s="468"/>
      <c r="C290" s="468"/>
      <c r="D290" s="468"/>
      <c r="E290" s="468"/>
      <c r="F290" s="468"/>
      <c r="G290" s="468"/>
      <c r="H290" s="468"/>
      <c r="I290" s="468"/>
      <c r="J290" s="468"/>
      <c r="K290" s="12"/>
      <c r="L290" s="468"/>
      <c r="M290" s="468"/>
      <c r="N290" s="468"/>
      <c r="O290" s="468"/>
      <c r="P290" s="468"/>
      <c r="Q290" s="468"/>
      <c r="R290" s="468"/>
      <c r="S290" s="468"/>
      <c r="T290" s="468"/>
      <c r="U290" s="468"/>
      <c r="V290" s="468"/>
      <c r="W290" s="468"/>
      <c r="X290" s="468"/>
      <c r="Y290" s="468"/>
      <c r="Z290" s="468"/>
    </row>
    <row r="291">
      <c r="A291" s="468"/>
      <c r="B291" s="468"/>
      <c r="C291" s="468"/>
      <c r="D291" s="468"/>
      <c r="E291" s="468"/>
      <c r="F291" s="468"/>
      <c r="G291" s="468"/>
      <c r="H291" s="468"/>
      <c r="I291" s="468"/>
      <c r="J291" s="468"/>
      <c r="K291" s="12"/>
      <c r="L291" s="468"/>
      <c r="M291" s="468"/>
      <c r="N291" s="468"/>
      <c r="O291" s="468"/>
      <c r="P291" s="468"/>
      <c r="Q291" s="468"/>
      <c r="R291" s="468"/>
      <c r="S291" s="468"/>
      <c r="T291" s="468"/>
      <c r="U291" s="468"/>
      <c r="V291" s="468"/>
      <c r="W291" s="468"/>
      <c r="X291" s="468"/>
      <c r="Y291" s="468"/>
      <c r="Z291" s="468"/>
    </row>
    <row r="292">
      <c r="A292" s="468"/>
      <c r="B292" s="468"/>
      <c r="C292" s="468"/>
      <c r="D292" s="468"/>
      <c r="E292" s="468"/>
      <c r="F292" s="468"/>
      <c r="G292" s="468"/>
      <c r="H292" s="468"/>
      <c r="I292" s="468"/>
      <c r="J292" s="468"/>
      <c r="K292" s="12"/>
      <c r="L292" s="468"/>
      <c r="M292" s="468"/>
      <c r="N292" s="468"/>
      <c r="O292" s="468"/>
      <c r="P292" s="468"/>
      <c r="Q292" s="468"/>
      <c r="R292" s="468"/>
      <c r="S292" s="468"/>
      <c r="T292" s="468"/>
      <c r="U292" s="468"/>
      <c r="V292" s="468"/>
      <c r="W292" s="468"/>
      <c r="X292" s="468"/>
      <c r="Y292" s="468"/>
      <c r="Z292" s="468"/>
    </row>
    <row r="293">
      <c r="A293" s="468"/>
      <c r="B293" s="468"/>
      <c r="C293" s="468"/>
      <c r="D293" s="468"/>
      <c r="E293" s="468"/>
      <c r="F293" s="468"/>
      <c r="G293" s="468"/>
      <c r="H293" s="468"/>
      <c r="I293" s="468"/>
      <c r="J293" s="468"/>
      <c r="K293" s="12"/>
      <c r="L293" s="468"/>
      <c r="M293" s="468"/>
      <c r="N293" s="468"/>
      <c r="O293" s="468"/>
      <c r="P293" s="468"/>
      <c r="Q293" s="468"/>
      <c r="R293" s="468"/>
      <c r="S293" s="468"/>
      <c r="T293" s="468"/>
      <c r="U293" s="468"/>
      <c r="V293" s="468"/>
      <c r="W293" s="468"/>
      <c r="X293" s="468"/>
      <c r="Y293" s="468"/>
      <c r="Z293" s="468"/>
    </row>
    <row r="294">
      <c r="A294" s="468"/>
      <c r="B294" s="468"/>
      <c r="C294" s="468"/>
      <c r="D294" s="468"/>
      <c r="E294" s="468"/>
      <c r="F294" s="468"/>
      <c r="G294" s="468"/>
      <c r="H294" s="468"/>
      <c r="I294" s="468"/>
      <c r="J294" s="468"/>
      <c r="K294" s="12"/>
      <c r="L294" s="468"/>
      <c r="M294" s="468"/>
      <c r="N294" s="468"/>
      <c r="O294" s="468"/>
      <c r="P294" s="468"/>
      <c r="Q294" s="468"/>
      <c r="R294" s="468"/>
      <c r="S294" s="468"/>
      <c r="T294" s="468"/>
      <c r="U294" s="468"/>
      <c r="V294" s="468"/>
      <c r="W294" s="468"/>
      <c r="X294" s="468"/>
      <c r="Y294" s="468"/>
      <c r="Z294" s="468"/>
    </row>
    <row r="295">
      <c r="A295" s="468"/>
      <c r="B295" s="468"/>
      <c r="C295" s="468"/>
      <c r="D295" s="468"/>
      <c r="E295" s="468"/>
      <c r="F295" s="468"/>
      <c r="G295" s="468"/>
      <c r="H295" s="468"/>
      <c r="I295" s="468"/>
      <c r="J295" s="468"/>
      <c r="K295" s="12"/>
      <c r="L295" s="468"/>
      <c r="M295" s="468"/>
      <c r="N295" s="468"/>
      <c r="O295" s="468"/>
      <c r="P295" s="468"/>
      <c r="Q295" s="468"/>
      <c r="R295" s="468"/>
      <c r="S295" s="468"/>
      <c r="T295" s="468"/>
      <c r="U295" s="468"/>
      <c r="V295" s="468"/>
      <c r="W295" s="468"/>
      <c r="X295" s="468"/>
      <c r="Y295" s="468"/>
      <c r="Z295" s="468"/>
    </row>
    <row r="296">
      <c r="A296" s="468"/>
      <c r="B296" s="468"/>
      <c r="C296" s="468"/>
      <c r="D296" s="468"/>
      <c r="E296" s="468"/>
      <c r="F296" s="468"/>
      <c r="G296" s="468"/>
      <c r="H296" s="468"/>
      <c r="I296" s="468"/>
      <c r="J296" s="468"/>
      <c r="K296" s="12"/>
      <c r="L296" s="468"/>
      <c r="M296" s="468"/>
      <c r="N296" s="468"/>
      <c r="O296" s="468"/>
      <c r="P296" s="468"/>
      <c r="Q296" s="468"/>
      <c r="R296" s="468"/>
      <c r="S296" s="468"/>
      <c r="T296" s="468"/>
      <c r="U296" s="468"/>
      <c r="V296" s="468"/>
      <c r="W296" s="468"/>
      <c r="X296" s="468"/>
      <c r="Y296" s="468"/>
      <c r="Z296" s="468"/>
    </row>
    <row r="297">
      <c r="A297" s="468"/>
      <c r="B297" s="468"/>
      <c r="C297" s="468"/>
      <c r="D297" s="468"/>
      <c r="E297" s="468"/>
      <c r="F297" s="468"/>
      <c r="G297" s="468"/>
      <c r="H297" s="468"/>
      <c r="I297" s="468"/>
      <c r="J297" s="468"/>
      <c r="K297" s="12"/>
      <c r="L297" s="468"/>
      <c r="M297" s="468"/>
      <c r="N297" s="468"/>
      <c r="O297" s="468"/>
      <c r="P297" s="468"/>
      <c r="Q297" s="468"/>
      <c r="R297" s="468"/>
      <c r="S297" s="468"/>
      <c r="T297" s="468"/>
      <c r="U297" s="468"/>
      <c r="V297" s="468"/>
      <c r="W297" s="468"/>
      <c r="X297" s="468"/>
      <c r="Y297" s="468"/>
      <c r="Z297" s="468"/>
    </row>
    <row r="298">
      <c r="A298" s="468"/>
      <c r="B298" s="468"/>
      <c r="C298" s="468"/>
      <c r="D298" s="468"/>
      <c r="E298" s="468"/>
      <c r="F298" s="468"/>
      <c r="G298" s="468"/>
      <c r="H298" s="468"/>
      <c r="I298" s="468"/>
      <c r="J298" s="468"/>
      <c r="K298" s="12"/>
      <c r="L298" s="468"/>
      <c r="M298" s="468"/>
      <c r="N298" s="468"/>
      <c r="O298" s="468"/>
      <c r="P298" s="468"/>
      <c r="Q298" s="468"/>
      <c r="R298" s="468"/>
      <c r="S298" s="468"/>
      <c r="T298" s="468"/>
      <c r="U298" s="468"/>
      <c r="V298" s="468"/>
      <c r="W298" s="468"/>
      <c r="X298" s="468"/>
      <c r="Y298" s="468"/>
      <c r="Z298" s="468"/>
    </row>
    <row r="299">
      <c r="A299" s="468"/>
      <c r="B299" s="468"/>
      <c r="C299" s="468"/>
      <c r="D299" s="468"/>
      <c r="E299" s="468"/>
      <c r="F299" s="468"/>
      <c r="G299" s="468"/>
      <c r="H299" s="468"/>
      <c r="I299" s="468"/>
      <c r="J299" s="468"/>
      <c r="K299" s="12"/>
      <c r="L299" s="468"/>
      <c r="M299" s="468"/>
      <c r="N299" s="468"/>
      <c r="O299" s="468"/>
      <c r="P299" s="468"/>
      <c r="Q299" s="468"/>
      <c r="R299" s="468"/>
      <c r="S299" s="468"/>
      <c r="T299" s="468"/>
      <c r="U299" s="468"/>
      <c r="V299" s="468"/>
      <c r="W299" s="468"/>
      <c r="X299" s="468"/>
      <c r="Y299" s="468"/>
      <c r="Z299" s="468"/>
    </row>
    <row r="300">
      <c r="A300" s="468"/>
      <c r="B300" s="468"/>
      <c r="C300" s="468"/>
      <c r="D300" s="468"/>
      <c r="E300" s="468"/>
      <c r="F300" s="468"/>
      <c r="G300" s="468"/>
      <c r="H300" s="468"/>
      <c r="I300" s="468"/>
      <c r="J300" s="468"/>
      <c r="K300" s="12"/>
      <c r="L300" s="468"/>
      <c r="M300" s="468"/>
      <c r="N300" s="468"/>
      <c r="O300" s="468"/>
      <c r="P300" s="468"/>
      <c r="Q300" s="468"/>
      <c r="R300" s="468"/>
      <c r="S300" s="468"/>
      <c r="T300" s="468"/>
      <c r="U300" s="468"/>
      <c r="V300" s="468"/>
      <c r="W300" s="468"/>
      <c r="X300" s="468"/>
      <c r="Y300" s="468"/>
      <c r="Z300" s="468"/>
    </row>
    <row r="301">
      <c r="A301" s="468"/>
      <c r="B301" s="468"/>
      <c r="C301" s="468"/>
      <c r="D301" s="468"/>
      <c r="E301" s="468"/>
      <c r="F301" s="468"/>
      <c r="G301" s="468"/>
      <c r="H301" s="468"/>
      <c r="I301" s="468"/>
      <c r="J301" s="468"/>
      <c r="K301" s="12"/>
      <c r="L301" s="468"/>
      <c r="M301" s="468"/>
      <c r="N301" s="468"/>
      <c r="O301" s="468"/>
      <c r="P301" s="468"/>
      <c r="Q301" s="468"/>
      <c r="R301" s="468"/>
      <c r="S301" s="468"/>
      <c r="T301" s="468"/>
      <c r="U301" s="468"/>
      <c r="V301" s="468"/>
      <c r="W301" s="468"/>
      <c r="X301" s="468"/>
      <c r="Y301" s="468"/>
      <c r="Z301" s="468"/>
    </row>
    <row r="302">
      <c r="A302" s="468"/>
      <c r="B302" s="468"/>
      <c r="C302" s="468"/>
      <c r="D302" s="468"/>
      <c r="E302" s="468"/>
      <c r="F302" s="468"/>
      <c r="G302" s="468"/>
      <c r="H302" s="468"/>
      <c r="I302" s="468"/>
      <c r="J302" s="468"/>
      <c r="K302" s="12"/>
      <c r="L302" s="468"/>
      <c r="M302" s="468"/>
      <c r="N302" s="468"/>
      <c r="O302" s="468"/>
      <c r="P302" s="468"/>
      <c r="Q302" s="468"/>
      <c r="R302" s="468"/>
      <c r="S302" s="468"/>
      <c r="T302" s="468"/>
      <c r="U302" s="468"/>
      <c r="V302" s="468"/>
      <c r="W302" s="468"/>
      <c r="X302" s="468"/>
      <c r="Y302" s="468"/>
      <c r="Z302" s="468"/>
    </row>
    <row r="303">
      <c r="A303" s="468"/>
      <c r="B303" s="468"/>
      <c r="C303" s="468"/>
      <c r="D303" s="468"/>
      <c r="E303" s="468"/>
      <c r="F303" s="468"/>
      <c r="G303" s="468"/>
      <c r="H303" s="468"/>
      <c r="I303" s="468"/>
      <c r="J303" s="468"/>
      <c r="K303" s="12"/>
      <c r="L303" s="468"/>
      <c r="M303" s="468"/>
      <c r="N303" s="468"/>
      <c r="O303" s="468"/>
      <c r="P303" s="468"/>
      <c r="Q303" s="468"/>
      <c r="R303" s="468"/>
      <c r="S303" s="468"/>
      <c r="T303" s="468"/>
      <c r="U303" s="468"/>
      <c r="V303" s="468"/>
      <c r="W303" s="468"/>
      <c r="X303" s="468"/>
      <c r="Y303" s="468"/>
      <c r="Z303" s="468"/>
    </row>
    <row r="304">
      <c r="A304" s="468"/>
      <c r="B304" s="468"/>
      <c r="C304" s="468"/>
      <c r="D304" s="468"/>
      <c r="E304" s="468"/>
      <c r="F304" s="468"/>
      <c r="G304" s="468"/>
      <c r="H304" s="468"/>
      <c r="I304" s="468"/>
      <c r="J304" s="468"/>
      <c r="K304" s="12"/>
      <c r="L304" s="468"/>
      <c r="M304" s="468"/>
      <c r="N304" s="468"/>
      <c r="O304" s="468"/>
      <c r="P304" s="468"/>
      <c r="Q304" s="468"/>
      <c r="R304" s="468"/>
      <c r="S304" s="468"/>
      <c r="T304" s="468"/>
      <c r="U304" s="468"/>
      <c r="V304" s="468"/>
      <c r="W304" s="468"/>
      <c r="X304" s="468"/>
      <c r="Y304" s="468"/>
      <c r="Z304" s="468"/>
    </row>
    <row r="305">
      <c r="A305" s="468"/>
      <c r="B305" s="468"/>
      <c r="C305" s="468"/>
      <c r="D305" s="468"/>
      <c r="E305" s="468"/>
      <c r="F305" s="468"/>
      <c r="G305" s="468"/>
      <c r="H305" s="468"/>
      <c r="I305" s="468"/>
      <c r="J305" s="468"/>
      <c r="K305" s="12"/>
      <c r="L305" s="468"/>
      <c r="M305" s="468"/>
      <c r="N305" s="468"/>
      <c r="O305" s="468"/>
      <c r="P305" s="468"/>
      <c r="Q305" s="468"/>
      <c r="R305" s="468"/>
      <c r="S305" s="468"/>
      <c r="T305" s="468"/>
      <c r="U305" s="468"/>
      <c r="V305" s="468"/>
      <c r="W305" s="468"/>
      <c r="X305" s="468"/>
      <c r="Y305" s="468"/>
      <c r="Z305" s="468"/>
    </row>
    <row r="306">
      <c r="A306" s="468"/>
      <c r="B306" s="468"/>
      <c r="C306" s="468"/>
      <c r="D306" s="468"/>
      <c r="E306" s="468"/>
      <c r="F306" s="468"/>
      <c r="G306" s="468"/>
      <c r="H306" s="468"/>
      <c r="I306" s="468"/>
      <c r="J306" s="468"/>
      <c r="K306" s="12"/>
      <c r="L306" s="468"/>
      <c r="M306" s="468"/>
      <c r="N306" s="468"/>
      <c r="O306" s="468"/>
      <c r="P306" s="468"/>
      <c r="Q306" s="468"/>
      <c r="R306" s="468"/>
      <c r="S306" s="468"/>
      <c r="T306" s="468"/>
      <c r="U306" s="468"/>
      <c r="V306" s="468"/>
      <c r="W306" s="468"/>
      <c r="X306" s="468"/>
      <c r="Y306" s="468"/>
      <c r="Z306" s="468"/>
    </row>
    <row r="307">
      <c r="A307" s="468"/>
      <c r="B307" s="468"/>
      <c r="C307" s="468"/>
      <c r="D307" s="468"/>
      <c r="E307" s="468"/>
      <c r="F307" s="468"/>
      <c r="G307" s="468"/>
      <c r="H307" s="468"/>
      <c r="I307" s="468"/>
      <c r="J307" s="468"/>
      <c r="K307" s="12"/>
      <c r="L307" s="468"/>
      <c r="M307" s="468"/>
      <c r="N307" s="468"/>
      <c r="O307" s="468"/>
      <c r="P307" s="468"/>
      <c r="Q307" s="468"/>
      <c r="R307" s="468"/>
      <c r="S307" s="468"/>
      <c r="T307" s="468"/>
      <c r="U307" s="468"/>
      <c r="V307" s="468"/>
      <c r="W307" s="468"/>
      <c r="X307" s="468"/>
      <c r="Y307" s="468"/>
      <c r="Z307" s="468"/>
    </row>
    <row r="308">
      <c r="A308" s="468"/>
      <c r="B308" s="468"/>
      <c r="C308" s="468"/>
      <c r="D308" s="468"/>
      <c r="E308" s="468"/>
      <c r="F308" s="468"/>
      <c r="G308" s="468"/>
      <c r="H308" s="468"/>
      <c r="I308" s="468"/>
      <c r="J308" s="468"/>
      <c r="K308" s="12"/>
      <c r="L308" s="468"/>
      <c r="M308" s="468"/>
      <c r="N308" s="468"/>
      <c r="O308" s="468"/>
      <c r="P308" s="468"/>
      <c r="Q308" s="468"/>
      <c r="R308" s="468"/>
      <c r="S308" s="468"/>
      <c r="T308" s="468"/>
      <c r="U308" s="468"/>
      <c r="V308" s="468"/>
      <c r="W308" s="468"/>
      <c r="X308" s="468"/>
      <c r="Y308" s="468"/>
      <c r="Z308" s="468"/>
    </row>
    <row r="309">
      <c r="A309" s="468"/>
      <c r="B309" s="468"/>
      <c r="C309" s="468"/>
      <c r="D309" s="468"/>
      <c r="E309" s="468"/>
      <c r="F309" s="468"/>
      <c r="G309" s="468"/>
      <c r="H309" s="468"/>
      <c r="I309" s="468"/>
      <c r="J309" s="468"/>
      <c r="K309" s="12"/>
      <c r="L309" s="468"/>
      <c r="M309" s="468"/>
      <c r="N309" s="468"/>
      <c r="O309" s="468"/>
      <c r="P309" s="468"/>
      <c r="Q309" s="468"/>
      <c r="R309" s="468"/>
      <c r="S309" s="468"/>
      <c r="T309" s="468"/>
      <c r="U309" s="468"/>
      <c r="V309" s="468"/>
      <c r="W309" s="468"/>
      <c r="X309" s="468"/>
      <c r="Y309" s="468"/>
      <c r="Z309" s="468"/>
    </row>
    <row r="310">
      <c r="A310" s="468"/>
      <c r="B310" s="468"/>
      <c r="C310" s="468"/>
      <c r="D310" s="468"/>
      <c r="E310" s="468"/>
      <c r="F310" s="468"/>
      <c r="G310" s="468"/>
      <c r="H310" s="468"/>
      <c r="I310" s="468"/>
      <c r="J310" s="468"/>
      <c r="K310" s="12"/>
      <c r="L310" s="468"/>
      <c r="M310" s="468"/>
      <c r="N310" s="468"/>
      <c r="O310" s="468"/>
      <c r="P310" s="468"/>
      <c r="Q310" s="468"/>
      <c r="R310" s="468"/>
      <c r="S310" s="468"/>
      <c r="T310" s="468"/>
      <c r="U310" s="468"/>
      <c r="V310" s="468"/>
      <c r="W310" s="468"/>
      <c r="X310" s="468"/>
      <c r="Y310" s="468"/>
      <c r="Z310" s="468"/>
    </row>
    <row r="311">
      <c r="A311" s="468"/>
      <c r="B311" s="468"/>
      <c r="C311" s="468"/>
      <c r="D311" s="468"/>
      <c r="E311" s="468"/>
      <c r="F311" s="468"/>
      <c r="G311" s="468"/>
      <c r="H311" s="468"/>
      <c r="I311" s="468"/>
      <c r="J311" s="468"/>
      <c r="K311" s="12"/>
      <c r="L311" s="468"/>
      <c r="M311" s="468"/>
      <c r="N311" s="468"/>
      <c r="O311" s="468"/>
      <c r="P311" s="468"/>
      <c r="Q311" s="468"/>
      <c r="R311" s="468"/>
      <c r="S311" s="468"/>
      <c r="T311" s="468"/>
      <c r="U311" s="468"/>
      <c r="V311" s="468"/>
      <c r="W311" s="468"/>
      <c r="X311" s="468"/>
      <c r="Y311" s="468"/>
      <c r="Z311" s="468"/>
    </row>
    <row r="312">
      <c r="A312" s="468"/>
      <c r="B312" s="468"/>
      <c r="C312" s="468"/>
      <c r="D312" s="468"/>
      <c r="E312" s="468"/>
      <c r="F312" s="468"/>
      <c r="G312" s="468"/>
      <c r="H312" s="468"/>
      <c r="I312" s="468"/>
      <c r="J312" s="468"/>
      <c r="K312" s="12"/>
      <c r="L312" s="468"/>
      <c r="M312" s="468"/>
      <c r="N312" s="468"/>
      <c r="O312" s="468"/>
      <c r="P312" s="468"/>
      <c r="Q312" s="468"/>
      <c r="R312" s="468"/>
      <c r="S312" s="468"/>
      <c r="T312" s="468"/>
      <c r="U312" s="468"/>
      <c r="V312" s="468"/>
      <c r="W312" s="468"/>
      <c r="X312" s="468"/>
      <c r="Y312" s="468"/>
      <c r="Z312" s="468"/>
    </row>
    <row r="313">
      <c r="A313" s="468"/>
      <c r="B313" s="468"/>
      <c r="C313" s="468"/>
      <c r="D313" s="468"/>
      <c r="E313" s="468"/>
      <c r="F313" s="468"/>
      <c r="G313" s="468"/>
      <c r="H313" s="468"/>
      <c r="I313" s="468"/>
      <c r="J313" s="468"/>
      <c r="K313" s="12"/>
      <c r="L313" s="468"/>
      <c r="M313" s="468"/>
      <c r="N313" s="468"/>
      <c r="O313" s="468"/>
      <c r="P313" s="468"/>
      <c r="Q313" s="468"/>
      <c r="R313" s="468"/>
      <c r="S313" s="468"/>
      <c r="T313" s="468"/>
      <c r="U313" s="468"/>
      <c r="V313" s="468"/>
      <c r="W313" s="468"/>
      <c r="X313" s="468"/>
      <c r="Y313" s="468"/>
      <c r="Z313" s="468"/>
    </row>
    <row r="314">
      <c r="A314" s="468"/>
      <c r="B314" s="468"/>
      <c r="C314" s="468"/>
      <c r="D314" s="468"/>
      <c r="E314" s="468"/>
      <c r="F314" s="468"/>
      <c r="G314" s="468"/>
      <c r="H314" s="468"/>
      <c r="I314" s="468"/>
      <c r="J314" s="468"/>
      <c r="K314" s="12"/>
      <c r="L314" s="468"/>
      <c r="M314" s="468"/>
      <c r="N314" s="468"/>
      <c r="O314" s="468"/>
      <c r="P314" s="468"/>
      <c r="Q314" s="468"/>
      <c r="R314" s="468"/>
      <c r="S314" s="468"/>
      <c r="T314" s="468"/>
      <c r="U314" s="468"/>
      <c r="V314" s="468"/>
      <c r="W314" s="468"/>
      <c r="X314" s="468"/>
      <c r="Y314" s="468"/>
      <c r="Z314" s="468"/>
    </row>
    <row r="315">
      <c r="A315" s="468"/>
      <c r="B315" s="468"/>
      <c r="C315" s="468"/>
      <c r="D315" s="468"/>
      <c r="E315" s="468"/>
      <c r="F315" s="468"/>
      <c r="G315" s="468"/>
      <c r="H315" s="468"/>
      <c r="I315" s="468"/>
      <c r="J315" s="468"/>
      <c r="K315" s="12"/>
      <c r="L315" s="468"/>
      <c r="M315" s="468"/>
      <c r="N315" s="468"/>
      <c r="O315" s="468"/>
      <c r="P315" s="468"/>
      <c r="Q315" s="468"/>
      <c r="R315" s="468"/>
      <c r="S315" s="468"/>
      <c r="T315" s="468"/>
      <c r="U315" s="468"/>
      <c r="V315" s="468"/>
      <c r="W315" s="468"/>
      <c r="X315" s="468"/>
      <c r="Y315" s="468"/>
      <c r="Z315" s="468"/>
    </row>
    <row r="316">
      <c r="A316" s="468"/>
      <c r="B316" s="468"/>
      <c r="C316" s="468"/>
      <c r="D316" s="468"/>
      <c r="E316" s="468"/>
      <c r="F316" s="468"/>
      <c r="G316" s="468"/>
      <c r="H316" s="468"/>
      <c r="I316" s="468"/>
      <c r="J316" s="468"/>
      <c r="K316" s="12"/>
      <c r="L316" s="468"/>
      <c r="M316" s="468"/>
      <c r="N316" s="468"/>
      <c r="O316" s="468"/>
      <c r="P316" s="468"/>
      <c r="Q316" s="468"/>
      <c r="R316" s="468"/>
      <c r="S316" s="468"/>
      <c r="T316" s="468"/>
      <c r="U316" s="468"/>
      <c r="V316" s="468"/>
      <c r="W316" s="468"/>
      <c r="X316" s="468"/>
      <c r="Y316" s="468"/>
      <c r="Z316" s="468"/>
    </row>
    <row r="317">
      <c r="A317" s="468"/>
      <c r="B317" s="468"/>
      <c r="C317" s="468"/>
      <c r="D317" s="468"/>
      <c r="E317" s="468"/>
      <c r="F317" s="468"/>
      <c r="G317" s="468"/>
      <c r="H317" s="468"/>
      <c r="I317" s="468"/>
      <c r="J317" s="468"/>
      <c r="K317" s="12"/>
      <c r="L317" s="468"/>
      <c r="M317" s="468"/>
      <c r="N317" s="468"/>
      <c r="O317" s="468"/>
      <c r="P317" s="468"/>
      <c r="Q317" s="468"/>
      <c r="R317" s="468"/>
      <c r="S317" s="468"/>
      <c r="T317" s="468"/>
      <c r="U317" s="468"/>
      <c r="V317" s="468"/>
      <c r="W317" s="468"/>
      <c r="X317" s="468"/>
      <c r="Y317" s="468"/>
      <c r="Z317" s="468"/>
    </row>
    <row r="318">
      <c r="A318" s="468"/>
      <c r="B318" s="468"/>
      <c r="C318" s="468"/>
      <c r="D318" s="468"/>
      <c r="E318" s="468"/>
      <c r="F318" s="468"/>
      <c r="G318" s="468"/>
      <c r="H318" s="468"/>
      <c r="I318" s="468"/>
      <c r="J318" s="468"/>
      <c r="K318" s="12"/>
      <c r="L318" s="468"/>
      <c r="M318" s="468"/>
      <c r="N318" s="468"/>
      <c r="O318" s="468"/>
      <c r="P318" s="468"/>
      <c r="Q318" s="468"/>
      <c r="R318" s="468"/>
      <c r="S318" s="468"/>
      <c r="T318" s="468"/>
      <c r="U318" s="468"/>
      <c r="V318" s="468"/>
      <c r="W318" s="468"/>
      <c r="X318" s="468"/>
      <c r="Y318" s="468"/>
      <c r="Z318" s="468"/>
    </row>
    <row r="319">
      <c r="A319" s="468"/>
      <c r="B319" s="468"/>
      <c r="C319" s="468"/>
      <c r="D319" s="468"/>
      <c r="E319" s="468"/>
      <c r="F319" s="468"/>
      <c r="G319" s="468"/>
      <c r="H319" s="468"/>
      <c r="I319" s="468"/>
      <c r="J319" s="468"/>
      <c r="K319" s="12"/>
      <c r="L319" s="468"/>
      <c r="M319" s="468"/>
      <c r="N319" s="468"/>
      <c r="O319" s="468"/>
      <c r="P319" s="468"/>
      <c r="Q319" s="468"/>
      <c r="R319" s="468"/>
      <c r="S319" s="468"/>
      <c r="T319" s="468"/>
      <c r="U319" s="468"/>
      <c r="V319" s="468"/>
      <c r="W319" s="468"/>
      <c r="X319" s="468"/>
      <c r="Y319" s="468"/>
      <c r="Z319" s="468"/>
    </row>
    <row r="320">
      <c r="A320" s="468"/>
      <c r="B320" s="468"/>
      <c r="C320" s="468"/>
      <c r="D320" s="468"/>
      <c r="E320" s="468"/>
      <c r="F320" s="468"/>
      <c r="G320" s="468"/>
      <c r="H320" s="468"/>
      <c r="I320" s="468"/>
      <c r="J320" s="468"/>
      <c r="K320" s="12"/>
      <c r="L320" s="468"/>
      <c r="M320" s="468"/>
      <c r="N320" s="468"/>
      <c r="O320" s="468"/>
      <c r="P320" s="468"/>
      <c r="Q320" s="468"/>
      <c r="R320" s="468"/>
      <c r="S320" s="468"/>
      <c r="T320" s="468"/>
      <c r="U320" s="468"/>
      <c r="V320" s="468"/>
      <c r="W320" s="468"/>
      <c r="X320" s="468"/>
      <c r="Y320" s="468"/>
      <c r="Z320" s="468"/>
    </row>
    <row r="321">
      <c r="A321" s="468"/>
      <c r="B321" s="468"/>
      <c r="C321" s="468"/>
      <c r="D321" s="468"/>
      <c r="E321" s="468"/>
      <c r="F321" s="468"/>
      <c r="G321" s="468"/>
      <c r="H321" s="468"/>
      <c r="I321" s="468"/>
      <c r="J321" s="468"/>
      <c r="K321" s="12"/>
      <c r="L321" s="468"/>
      <c r="M321" s="468"/>
      <c r="N321" s="468"/>
      <c r="O321" s="468"/>
      <c r="P321" s="468"/>
      <c r="Q321" s="468"/>
      <c r="R321" s="468"/>
      <c r="S321" s="468"/>
      <c r="T321" s="468"/>
      <c r="U321" s="468"/>
      <c r="V321" s="468"/>
      <c r="W321" s="468"/>
      <c r="X321" s="468"/>
      <c r="Y321" s="468"/>
      <c r="Z321" s="468"/>
    </row>
    <row r="322">
      <c r="A322" s="468"/>
      <c r="B322" s="468"/>
      <c r="C322" s="468"/>
      <c r="D322" s="468"/>
      <c r="E322" s="468"/>
      <c r="F322" s="468"/>
      <c r="G322" s="468"/>
      <c r="H322" s="468"/>
      <c r="I322" s="468"/>
      <c r="J322" s="468"/>
      <c r="K322" s="12"/>
      <c r="L322" s="468"/>
      <c r="M322" s="468"/>
      <c r="N322" s="468"/>
      <c r="O322" s="468"/>
      <c r="P322" s="468"/>
      <c r="Q322" s="468"/>
      <c r="R322" s="468"/>
      <c r="S322" s="468"/>
      <c r="T322" s="468"/>
      <c r="U322" s="468"/>
      <c r="V322" s="468"/>
      <c r="W322" s="468"/>
      <c r="X322" s="468"/>
      <c r="Y322" s="468"/>
      <c r="Z322" s="468"/>
    </row>
    <row r="323">
      <c r="A323" s="468"/>
      <c r="B323" s="468"/>
      <c r="C323" s="468"/>
      <c r="D323" s="468"/>
      <c r="E323" s="468"/>
      <c r="F323" s="468"/>
      <c r="G323" s="468"/>
      <c r="H323" s="468"/>
      <c r="I323" s="468"/>
      <c r="J323" s="468"/>
      <c r="K323" s="12"/>
      <c r="L323" s="468"/>
      <c r="M323" s="468"/>
      <c r="N323" s="468"/>
      <c r="O323" s="468"/>
      <c r="P323" s="468"/>
      <c r="Q323" s="468"/>
      <c r="R323" s="468"/>
      <c r="S323" s="468"/>
      <c r="T323" s="468"/>
      <c r="U323" s="468"/>
      <c r="V323" s="468"/>
      <c r="W323" s="468"/>
      <c r="X323" s="468"/>
      <c r="Y323" s="468"/>
      <c r="Z323" s="468"/>
    </row>
    <row r="324">
      <c r="A324" s="468"/>
      <c r="B324" s="468"/>
      <c r="C324" s="468"/>
      <c r="D324" s="468"/>
      <c r="E324" s="468"/>
      <c r="F324" s="468"/>
      <c r="G324" s="468"/>
      <c r="H324" s="468"/>
      <c r="I324" s="468"/>
      <c r="J324" s="468"/>
      <c r="K324" s="12"/>
      <c r="L324" s="468"/>
      <c r="M324" s="468"/>
      <c r="N324" s="468"/>
      <c r="O324" s="468"/>
      <c r="P324" s="468"/>
      <c r="Q324" s="468"/>
      <c r="R324" s="468"/>
      <c r="S324" s="468"/>
      <c r="T324" s="468"/>
      <c r="U324" s="468"/>
      <c r="V324" s="468"/>
      <c r="W324" s="468"/>
      <c r="X324" s="468"/>
      <c r="Y324" s="468"/>
      <c r="Z324" s="468"/>
    </row>
    <row r="325">
      <c r="A325" s="468"/>
      <c r="B325" s="468"/>
      <c r="C325" s="468"/>
      <c r="D325" s="468"/>
      <c r="E325" s="468"/>
      <c r="F325" s="468"/>
      <c r="G325" s="468"/>
      <c r="H325" s="468"/>
      <c r="I325" s="468"/>
      <c r="J325" s="468"/>
      <c r="K325" s="12"/>
      <c r="L325" s="468"/>
      <c r="M325" s="468"/>
      <c r="N325" s="468"/>
      <c r="O325" s="468"/>
      <c r="P325" s="468"/>
      <c r="Q325" s="468"/>
      <c r="R325" s="468"/>
      <c r="S325" s="468"/>
      <c r="T325" s="468"/>
      <c r="U325" s="468"/>
      <c r="V325" s="468"/>
      <c r="W325" s="468"/>
      <c r="X325" s="468"/>
      <c r="Y325" s="468"/>
      <c r="Z325" s="468"/>
    </row>
    <row r="326">
      <c r="A326" s="468"/>
      <c r="B326" s="468"/>
      <c r="C326" s="468"/>
      <c r="D326" s="468"/>
      <c r="E326" s="468"/>
      <c r="F326" s="468"/>
      <c r="G326" s="468"/>
      <c r="H326" s="468"/>
      <c r="I326" s="468"/>
      <c r="J326" s="468"/>
      <c r="K326" s="12"/>
      <c r="L326" s="468"/>
      <c r="M326" s="468"/>
      <c r="N326" s="468"/>
      <c r="O326" s="468"/>
      <c r="P326" s="468"/>
      <c r="Q326" s="468"/>
      <c r="R326" s="468"/>
      <c r="S326" s="468"/>
      <c r="T326" s="468"/>
      <c r="U326" s="468"/>
      <c r="V326" s="468"/>
      <c r="W326" s="468"/>
      <c r="X326" s="468"/>
      <c r="Y326" s="468"/>
      <c r="Z326" s="468"/>
    </row>
    <row r="327">
      <c r="A327" s="468"/>
      <c r="B327" s="468"/>
      <c r="C327" s="468"/>
      <c r="D327" s="468"/>
      <c r="E327" s="468"/>
      <c r="F327" s="468"/>
      <c r="G327" s="468"/>
      <c r="H327" s="468"/>
      <c r="I327" s="468"/>
      <c r="J327" s="468"/>
      <c r="K327" s="12"/>
      <c r="L327" s="468"/>
      <c r="M327" s="468"/>
      <c r="N327" s="468"/>
      <c r="O327" s="468"/>
      <c r="P327" s="468"/>
      <c r="Q327" s="468"/>
      <c r="R327" s="468"/>
      <c r="S327" s="468"/>
      <c r="T327" s="468"/>
      <c r="U327" s="468"/>
      <c r="V327" s="468"/>
      <c r="W327" s="468"/>
      <c r="X327" s="468"/>
      <c r="Y327" s="468"/>
      <c r="Z327" s="468"/>
    </row>
    <row r="328">
      <c r="A328" s="468"/>
      <c r="B328" s="468"/>
      <c r="C328" s="468"/>
      <c r="D328" s="468"/>
      <c r="E328" s="468"/>
      <c r="F328" s="468"/>
      <c r="G328" s="468"/>
      <c r="H328" s="468"/>
      <c r="I328" s="468"/>
      <c r="J328" s="468"/>
      <c r="K328" s="12"/>
      <c r="L328" s="468"/>
      <c r="M328" s="468"/>
      <c r="N328" s="468"/>
      <c r="O328" s="468"/>
      <c r="P328" s="468"/>
      <c r="Q328" s="468"/>
      <c r="R328" s="468"/>
      <c r="S328" s="468"/>
      <c r="T328" s="468"/>
      <c r="U328" s="468"/>
      <c r="V328" s="468"/>
      <c r="W328" s="468"/>
      <c r="X328" s="468"/>
      <c r="Y328" s="468"/>
      <c r="Z328" s="468"/>
    </row>
    <row r="329">
      <c r="A329" s="468"/>
      <c r="B329" s="468"/>
      <c r="C329" s="468"/>
      <c r="D329" s="468"/>
      <c r="E329" s="468"/>
      <c r="F329" s="468"/>
      <c r="G329" s="468"/>
      <c r="H329" s="468"/>
      <c r="I329" s="468"/>
      <c r="J329" s="468"/>
      <c r="K329" s="12"/>
      <c r="L329" s="468"/>
      <c r="M329" s="468"/>
      <c r="N329" s="468"/>
      <c r="O329" s="468"/>
      <c r="P329" s="468"/>
      <c r="Q329" s="468"/>
      <c r="R329" s="468"/>
      <c r="S329" s="468"/>
      <c r="T329" s="468"/>
      <c r="U329" s="468"/>
      <c r="V329" s="468"/>
      <c r="W329" s="468"/>
      <c r="X329" s="468"/>
      <c r="Y329" s="468"/>
      <c r="Z329" s="468"/>
    </row>
    <row r="330">
      <c r="A330" s="468"/>
      <c r="B330" s="468"/>
      <c r="C330" s="468"/>
      <c r="D330" s="468"/>
      <c r="E330" s="468"/>
      <c r="F330" s="468"/>
      <c r="G330" s="468"/>
      <c r="H330" s="468"/>
      <c r="I330" s="468"/>
      <c r="J330" s="468"/>
      <c r="K330" s="12"/>
      <c r="L330" s="468"/>
      <c r="M330" s="468"/>
      <c r="N330" s="468"/>
      <c r="O330" s="468"/>
      <c r="P330" s="468"/>
      <c r="Q330" s="468"/>
      <c r="R330" s="468"/>
      <c r="S330" s="468"/>
      <c r="T330" s="468"/>
      <c r="U330" s="468"/>
      <c r="V330" s="468"/>
      <c r="W330" s="468"/>
      <c r="X330" s="468"/>
      <c r="Y330" s="468"/>
      <c r="Z330" s="468"/>
    </row>
    <row r="331">
      <c r="A331" s="468"/>
      <c r="B331" s="468"/>
      <c r="C331" s="468"/>
      <c r="D331" s="468"/>
      <c r="E331" s="468"/>
      <c r="F331" s="468"/>
      <c r="G331" s="468"/>
      <c r="H331" s="468"/>
      <c r="I331" s="468"/>
      <c r="J331" s="468"/>
      <c r="K331" s="12"/>
      <c r="L331" s="468"/>
      <c r="M331" s="468"/>
      <c r="N331" s="468"/>
      <c r="O331" s="468"/>
      <c r="P331" s="468"/>
      <c r="Q331" s="468"/>
      <c r="R331" s="468"/>
      <c r="S331" s="468"/>
      <c r="T331" s="468"/>
      <c r="U331" s="468"/>
      <c r="V331" s="468"/>
      <c r="W331" s="468"/>
      <c r="X331" s="468"/>
      <c r="Y331" s="468"/>
      <c r="Z331" s="468"/>
    </row>
    <row r="332">
      <c r="A332" s="468"/>
      <c r="B332" s="468"/>
      <c r="C332" s="468"/>
      <c r="D332" s="468"/>
      <c r="E332" s="468"/>
      <c r="F332" s="468"/>
      <c r="G332" s="468"/>
      <c r="H332" s="468"/>
      <c r="I332" s="468"/>
      <c r="J332" s="468"/>
      <c r="K332" s="12"/>
      <c r="L332" s="468"/>
      <c r="M332" s="468"/>
      <c r="N332" s="468"/>
      <c r="O332" s="468"/>
      <c r="P332" s="468"/>
      <c r="Q332" s="468"/>
      <c r="R332" s="468"/>
      <c r="S332" s="468"/>
      <c r="T332" s="468"/>
      <c r="U332" s="468"/>
      <c r="V332" s="468"/>
      <c r="W332" s="468"/>
      <c r="X332" s="468"/>
      <c r="Y332" s="468"/>
      <c r="Z332" s="468"/>
    </row>
    <row r="333">
      <c r="A333" s="468"/>
      <c r="B333" s="468"/>
      <c r="C333" s="468"/>
      <c r="D333" s="468"/>
      <c r="E333" s="468"/>
      <c r="F333" s="468"/>
      <c r="G333" s="468"/>
      <c r="H333" s="468"/>
      <c r="I333" s="468"/>
      <c r="J333" s="468"/>
      <c r="K333" s="12"/>
      <c r="L333" s="468"/>
      <c r="M333" s="468"/>
      <c r="N333" s="468"/>
      <c r="O333" s="468"/>
      <c r="P333" s="468"/>
      <c r="Q333" s="468"/>
      <c r="R333" s="468"/>
      <c r="S333" s="468"/>
      <c r="T333" s="468"/>
      <c r="U333" s="468"/>
      <c r="V333" s="468"/>
      <c r="W333" s="468"/>
      <c r="X333" s="468"/>
      <c r="Y333" s="468"/>
      <c r="Z333" s="468"/>
    </row>
    <row r="334">
      <c r="A334" s="468"/>
      <c r="B334" s="468"/>
      <c r="C334" s="468"/>
      <c r="D334" s="468"/>
      <c r="E334" s="468"/>
      <c r="F334" s="468"/>
      <c r="G334" s="468"/>
      <c r="H334" s="468"/>
      <c r="I334" s="468"/>
      <c r="J334" s="468"/>
      <c r="K334" s="12"/>
      <c r="L334" s="468"/>
      <c r="M334" s="468"/>
      <c r="N334" s="468"/>
      <c r="O334" s="468"/>
      <c r="P334" s="468"/>
      <c r="Q334" s="468"/>
      <c r="R334" s="468"/>
      <c r="S334" s="468"/>
      <c r="T334" s="468"/>
      <c r="U334" s="468"/>
      <c r="V334" s="468"/>
      <c r="W334" s="468"/>
      <c r="X334" s="468"/>
      <c r="Y334" s="468"/>
      <c r="Z334" s="468"/>
    </row>
    <row r="335">
      <c r="A335" s="468"/>
      <c r="B335" s="468"/>
      <c r="C335" s="468"/>
      <c r="D335" s="468"/>
      <c r="E335" s="468"/>
      <c r="F335" s="468"/>
      <c r="G335" s="468"/>
      <c r="H335" s="468"/>
      <c r="I335" s="468"/>
      <c r="J335" s="468"/>
      <c r="K335" s="12"/>
      <c r="L335" s="468"/>
      <c r="M335" s="468"/>
      <c r="N335" s="468"/>
      <c r="O335" s="468"/>
      <c r="P335" s="468"/>
      <c r="Q335" s="468"/>
      <c r="R335" s="468"/>
      <c r="S335" s="468"/>
      <c r="T335" s="468"/>
      <c r="U335" s="468"/>
      <c r="V335" s="468"/>
      <c r="W335" s="468"/>
      <c r="X335" s="468"/>
      <c r="Y335" s="468"/>
      <c r="Z335" s="468"/>
    </row>
    <row r="336">
      <c r="A336" s="468"/>
      <c r="B336" s="468"/>
      <c r="C336" s="468"/>
      <c r="D336" s="468"/>
      <c r="E336" s="468"/>
      <c r="F336" s="468"/>
      <c r="G336" s="468"/>
      <c r="H336" s="468"/>
      <c r="I336" s="468"/>
      <c r="J336" s="468"/>
      <c r="K336" s="12"/>
      <c r="L336" s="468"/>
      <c r="M336" s="468"/>
      <c r="N336" s="468"/>
      <c r="O336" s="468"/>
      <c r="P336" s="468"/>
      <c r="Q336" s="468"/>
      <c r="R336" s="468"/>
      <c r="S336" s="468"/>
      <c r="T336" s="468"/>
      <c r="U336" s="468"/>
      <c r="V336" s="468"/>
      <c r="W336" s="468"/>
      <c r="X336" s="468"/>
      <c r="Y336" s="468"/>
      <c r="Z336" s="468"/>
    </row>
    <row r="337">
      <c r="A337" s="468"/>
      <c r="B337" s="468"/>
      <c r="C337" s="468"/>
      <c r="D337" s="468"/>
      <c r="E337" s="468"/>
      <c r="F337" s="468"/>
      <c r="G337" s="468"/>
      <c r="H337" s="468"/>
      <c r="I337" s="468"/>
      <c r="J337" s="468"/>
      <c r="K337" s="12"/>
      <c r="L337" s="468"/>
      <c r="M337" s="468"/>
      <c r="N337" s="468"/>
      <c r="O337" s="468"/>
      <c r="P337" s="468"/>
      <c r="Q337" s="468"/>
      <c r="R337" s="468"/>
      <c r="S337" s="468"/>
      <c r="T337" s="468"/>
      <c r="U337" s="468"/>
      <c r="V337" s="468"/>
      <c r="W337" s="468"/>
      <c r="X337" s="468"/>
      <c r="Y337" s="468"/>
      <c r="Z337" s="468"/>
    </row>
    <row r="338">
      <c r="A338" s="468"/>
      <c r="B338" s="468"/>
      <c r="C338" s="468"/>
      <c r="D338" s="468"/>
      <c r="E338" s="468"/>
      <c r="F338" s="468"/>
      <c r="G338" s="468"/>
      <c r="H338" s="468"/>
      <c r="I338" s="468"/>
      <c r="J338" s="468"/>
      <c r="K338" s="12"/>
      <c r="L338" s="468"/>
      <c r="M338" s="468"/>
      <c r="N338" s="468"/>
      <c r="O338" s="468"/>
      <c r="P338" s="468"/>
      <c r="Q338" s="468"/>
      <c r="R338" s="468"/>
      <c r="S338" s="468"/>
      <c r="T338" s="468"/>
      <c r="U338" s="468"/>
      <c r="V338" s="468"/>
      <c r="W338" s="468"/>
      <c r="X338" s="468"/>
      <c r="Y338" s="468"/>
      <c r="Z338" s="468"/>
    </row>
    <row r="339">
      <c r="A339" s="468"/>
      <c r="B339" s="468"/>
      <c r="C339" s="468"/>
      <c r="D339" s="468"/>
      <c r="E339" s="468"/>
      <c r="F339" s="468"/>
      <c r="G339" s="468"/>
      <c r="H339" s="468"/>
      <c r="I339" s="468"/>
      <c r="J339" s="468"/>
      <c r="K339" s="12"/>
      <c r="L339" s="468"/>
      <c r="M339" s="468"/>
      <c r="N339" s="468"/>
      <c r="O339" s="468"/>
      <c r="P339" s="468"/>
      <c r="Q339" s="468"/>
      <c r="R339" s="468"/>
      <c r="S339" s="468"/>
      <c r="T339" s="468"/>
      <c r="U339" s="468"/>
      <c r="V339" s="468"/>
      <c r="W339" s="468"/>
      <c r="X339" s="468"/>
      <c r="Y339" s="468"/>
      <c r="Z339" s="468"/>
    </row>
    <row r="340">
      <c r="A340" s="468"/>
      <c r="B340" s="468"/>
      <c r="C340" s="468"/>
      <c r="D340" s="468"/>
      <c r="E340" s="468"/>
      <c r="F340" s="468"/>
      <c r="G340" s="468"/>
      <c r="H340" s="468"/>
      <c r="I340" s="468"/>
      <c r="J340" s="468"/>
      <c r="K340" s="12"/>
      <c r="L340" s="468"/>
      <c r="M340" s="468"/>
      <c r="N340" s="468"/>
      <c r="O340" s="468"/>
      <c r="P340" s="468"/>
      <c r="Q340" s="468"/>
      <c r="R340" s="468"/>
      <c r="S340" s="468"/>
      <c r="T340" s="468"/>
      <c r="U340" s="468"/>
      <c r="V340" s="468"/>
      <c r="W340" s="468"/>
      <c r="X340" s="468"/>
      <c r="Y340" s="468"/>
      <c r="Z340" s="468"/>
    </row>
    <row r="341">
      <c r="A341" s="468"/>
      <c r="B341" s="468"/>
      <c r="C341" s="468"/>
      <c r="D341" s="468"/>
      <c r="E341" s="468"/>
      <c r="F341" s="468"/>
      <c r="G341" s="468"/>
      <c r="H341" s="468"/>
      <c r="I341" s="468"/>
      <c r="J341" s="468"/>
      <c r="K341" s="12"/>
      <c r="L341" s="468"/>
      <c r="M341" s="468"/>
      <c r="N341" s="468"/>
      <c r="O341" s="468"/>
      <c r="P341" s="468"/>
      <c r="Q341" s="468"/>
      <c r="R341" s="468"/>
      <c r="S341" s="468"/>
      <c r="T341" s="468"/>
      <c r="U341" s="468"/>
      <c r="V341" s="468"/>
      <c r="W341" s="468"/>
      <c r="X341" s="468"/>
      <c r="Y341" s="468"/>
      <c r="Z341" s="468"/>
    </row>
    <row r="342">
      <c r="A342" s="468"/>
      <c r="B342" s="468"/>
      <c r="C342" s="468"/>
      <c r="D342" s="468"/>
      <c r="E342" s="468"/>
      <c r="F342" s="468"/>
      <c r="G342" s="468"/>
      <c r="H342" s="468"/>
      <c r="I342" s="468"/>
      <c r="J342" s="468"/>
      <c r="K342" s="12"/>
      <c r="L342" s="468"/>
      <c r="M342" s="468"/>
      <c r="N342" s="468"/>
      <c r="O342" s="468"/>
      <c r="P342" s="468"/>
      <c r="Q342" s="468"/>
      <c r="R342" s="468"/>
      <c r="S342" s="468"/>
      <c r="T342" s="468"/>
      <c r="U342" s="468"/>
      <c r="V342" s="468"/>
      <c r="W342" s="468"/>
      <c r="X342" s="468"/>
      <c r="Y342" s="468"/>
      <c r="Z342" s="468"/>
    </row>
    <row r="343">
      <c r="A343" s="468"/>
      <c r="B343" s="468"/>
      <c r="C343" s="468"/>
      <c r="D343" s="468"/>
      <c r="E343" s="468"/>
      <c r="F343" s="468"/>
      <c r="G343" s="468"/>
      <c r="H343" s="468"/>
      <c r="I343" s="468"/>
      <c r="J343" s="468"/>
      <c r="K343" s="12"/>
      <c r="L343" s="468"/>
      <c r="M343" s="468"/>
      <c r="N343" s="468"/>
      <c r="O343" s="468"/>
      <c r="P343" s="468"/>
      <c r="Q343" s="468"/>
      <c r="R343" s="468"/>
      <c r="S343" s="468"/>
      <c r="T343" s="468"/>
      <c r="U343" s="468"/>
      <c r="V343" s="468"/>
      <c r="W343" s="468"/>
      <c r="X343" s="468"/>
      <c r="Y343" s="468"/>
      <c r="Z343" s="468"/>
    </row>
    <row r="344">
      <c r="A344" s="468"/>
      <c r="B344" s="468"/>
      <c r="C344" s="468"/>
      <c r="D344" s="468"/>
      <c r="E344" s="468"/>
      <c r="F344" s="468"/>
      <c r="G344" s="468"/>
      <c r="H344" s="468"/>
      <c r="I344" s="468"/>
      <c r="J344" s="468"/>
      <c r="K344" s="12"/>
      <c r="L344" s="468"/>
      <c r="M344" s="468"/>
      <c r="N344" s="468"/>
      <c r="O344" s="468"/>
      <c r="P344" s="468"/>
      <c r="Q344" s="468"/>
      <c r="R344" s="468"/>
      <c r="S344" s="468"/>
      <c r="T344" s="468"/>
      <c r="U344" s="468"/>
      <c r="V344" s="468"/>
      <c r="W344" s="468"/>
      <c r="X344" s="468"/>
      <c r="Y344" s="468"/>
      <c r="Z344" s="468"/>
    </row>
    <row r="345">
      <c r="A345" s="468"/>
      <c r="B345" s="468"/>
      <c r="C345" s="468"/>
      <c r="D345" s="468"/>
      <c r="E345" s="468"/>
      <c r="F345" s="468"/>
      <c r="G345" s="468"/>
      <c r="H345" s="468"/>
      <c r="I345" s="468"/>
      <c r="J345" s="468"/>
      <c r="K345" s="12"/>
      <c r="L345" s="468"/>
      <c r="M345" s="468"/>
      <c r="N345" s="468"/>
      <c r="O345" s="468"/>
      <c r="P345" s="468"/>
      <c r="Q345" s="468"/>
      <c r="R345" s="468"/>
      <c r="S345" s="468"/>
      <c r="T345" s="468"/>
      <c r="U345" s="468"/>
      <c r="V345" s="468"/>
      <c r="W345" s="468"/>
      <c r="X345" s="468"/>
      <c r="Y345" s="468"/>
      <c r="Z345" s="468"/>
    </row>
    <row r="346">
      <c r="A346" s="468"/>
      <c r="B346" s="468"/>
      <c r="C346" s="468"/>
      <c r="D346" s="468"/>
      <c r="E346" s="468"/>
      <c r="F346" s="468"/>
      <c r="G346" s="468"/>
      <c r="H346" s="468"/>
      <c r="I346" s="468"/>
      <c r="J346" s="468"/>
      <c r="K346" s="12"/>
      <c r="L346" s="468"/>
      <c r="M346" s="468"/>
      <c r="N346" s="468"/>
      <c r="O346" s="468"/>
      <c r="P346" s="468"/>
      <c r="Q346" s="468"/>
      <c r="R346" s="468"/>
      <c r="S346" s="468"/>
      <c r="T346" s="468"/>
      <c r="U346" s="468"/>
      <c r="V346" s="468"/>
      <c r="W346" s="468"/>
      <c r="X346" s="468"/>
      <c r="Y346" s="468"/>
      <c r="Z346" s="468"/>
    </row>
    <row r="347">
      <c r="A347" s="468"/>
      <c r="B347" s="468"/>
      <c r="C347" s="468"/>
      <c r="D347" s="468"/>
      <c r="E347" s="468"/>
      <c r="F347" s="468"/>
      <c r="G347" s="468"/>
      <c r="H347" s="468"/>
      <c r="I347" s="468"/>
      <c r="J347" s="468"/>
      <c r="K347" s="12"/>
      <c r="L347" s="468"/>
      <c r="M347" s="468"/>
      <c r="N347" s="468"/>
      <c r="O347" s="468"/>
      <c r="P347" s="468"/>
      <c r="Q347" s="468"/>
      <c r="R347" s="468"/>
      <c r="S347" s="468"/>
      <c r="T347" s="468"/>
      <c r="U347" s="468"/>
      <c r="V347" s="468"/>
      <c r="W347" s="468"/>
      <c r="X347" s="468"/>
      <c r="Y347" s="468"/>
      <c r="Z347" s="468"/>
    </row>
    <row r="348">
      <c r="A348" s="468"/>
      <c r="B348" s="468"/>
      <c r="C348" s="468"/>
      <c r="D348" s="468"/>
      <c r="E348" s="468"/>
      <c r="F348" s="468"/>
      <c r="G348" s="468"/>
      <c r="H348" s="468"/>
      <c r="I348" s="468"/>
      <c r="J348" s="468"/>
      <c r="K348" s="12"/>
      <c r="L348" s="468"/>
      <c r="M348" s="468"/>
      <c r="N348" s="468"/>
      <c r="O348" s="468"/>
      <c r="P348" s="468"/>
      <c r="Q348" s="468"/>
      <c r="R348" s="468"/>
      <c r="S348" s="468"/>
      <c r="T348" s="468"/>
      <c r="U348" s="468"/>
      <c r="V348" s="468"/>
      <c r="W348" s="468"/>
      <c r="X348" s="468"/>
      <c r="Y348" s="468"/>
      <c r="Z348" s="468"/>
    </row>
    <row r="349">
      <c r="A349" s="468"/>
      <c r="B349" s="468"/>
      <c r="C349" s="468"/>
      <c r="D349" s="468"/>
      <c r="E349" s="468"/>
      <c r="F349" s="468"/>
      <c r="G349" s="468"/>
      <c r="H349" s="468"/>
      <c r="I349" s="468"/>
      <c r="J349" s="468"/>
      <c r="K349" s="12"/>
      <c r="L349" s="468"/>
      <c r="M349" s="468"/>
      <c r="N349" s="468"/>
      <c r="O349" s="468"/>
      <c r="P349" s="468"/>
      <c r="Q349" s="468"/>
      <c r="R349" s="468"/>
      <c r="S349" s="468"/>
      <c r="T349" s="468"/>
      <c r="U349" s="468"/>
      <c r="V349" s="468"/>
      <c r="W349" s="468"/>
      <c r="X349" s="468"/>
      <c r="Y349" s="468"/>
      <c r="Z349" s="468"/>
    </row>
    <row r="350">
      <c r="A350" s="468"/>
      <c r="B350" s="468"/>
      <c r="C350" s="468"/>
      <c r="D350" s="468"/>
      <c r="E350" s="468"/>
      <c r="F350" s="468"/>
      <c r="G350" s="468"/>
      <c r="H350" s="468"/>
      <c r="I350" s="468"/>
      <c r="J350" s="468"/>
      <c r="K350" s="12"/>
      <c r="L350" s="468"/>
      <c r="M350" s="468"/>
      <c r="N350" s="468"/>
      <c r="O350" s="468"/>
      <c r="P350" s="468"/>
      <c r="Q350" s="468"/>
      <c r="R350" s="468"/>
      <c r="S350" s="468"/>
      <c r="T350" s="468"/>
      <c r="U350" s="468"/>
      <c r="V350" s="468"/>
      <c r="W350" s="468"/>
      <c r="X350" s="468"/>
      <c r="Y350" s="468"/>
      <c r="Z350" s="468"/>
    </row>
    <row r="351">
      <c r="A351" s="468"/>
      <c r="B351" s="468"/>
      <c r="C351" s="468"/>
      <c r="D351" s="468"/>
      <c r="E351" s="468"/>
      <c r="F351" s="468"/>
      <c r="G351" s="468"/>
      <c r="H351" s="468"/>
      <c r="I351" s="468"/>
      <c r="J351" s="468"/>
      <c r="K351" s="12"/>
      <c r="L351" s="468"/>
      <c r="M351" s="468"/>
      <c r="N351" s="468"/>
      <c r="O351" s="468"/>
      <c r="P351" s="468"/>
      <c r="Q351" s="468"/>
      <c r="R351" s="468"/>
      <c r="S351" s="468"/>
      <c r="T351" s="468"/>
      <c r="U351" s="468"/>
      <c r="V351" s="468"/>
      <c r="W351" s="468"/>
      <c r="X351" s="468"/>
      <c r="Y351" s="468"/>
      <c r="Z351" s="468"/>
    </row>
    <row r="352">
      <c r="A352" s="468"/>
      <c r="B352" s="468"/>
      <c r="C352" s="468"/>
      <c r="D352" s="468"/>
      <c r="E352" s="468"/>
      <c r="F352" s="468"/>
      <c r="G352" s="468"/>
      <c r="H352" s="468"/>
      <c r="I352" s="468"/>
      <c r="J352" s="468"/>
      <c r="K352" s="12"/>
      <c r="L352" s="468"/>
      <c r="M352" s="468"/>
      <c r="N352" s="468"/>
      <c r="O352" s="468"/>
      <c r="P352" s="468"/>
      <c r="Q352" s="468"/>
      <c r="R352" s="468"/>
      <c r="S352" s="468"/>
      <c r="T352" s="468"/>
      <c r="U352" s="468"/>
      <c r="V352" s="468"/>
      <c r="W352" s="468"/>
      <c r="X352" s="468"/>
      <c r="Y352" s="468"/>
      <c r="Z352" s="468"/>
    </row>
    <row r="353">
      <c r="A353" s="468"/>
      <c r="B353" s="468"/>
      <c r="C353" s="468"/>
      <c r="D353" s="468"/>
      <c r="E353" s="468"/>
      <c r="F353" s="468"/>
      <c r="G353" s="468"/>
      <c r="H353" s="468"/>
      <c r="I353" s="468"/>
      <c r="J353" s="468"/>
      <c r="K353" s="12"/>
      <c r="L353" s="468"/>
      <c r="M353" s="468"/>
      <c r="N353" s="468"/>
      <c r="O353" s="468"/>
      <c r="P353" s="468"/>
      <c r="Q353" s="468"/>
      <c r="R353" s="468"/>
      <c r="S353" s="468"/>
      <c r="T353" s="468"/>
      <c r="U353" s="468"/>
      <c r="V353" s="468"/>
      <c r="W353" s="468"/>
      <c r="X353" s="468"/>
      <c r="Y353" s="468"/>
      <c r="Z353" s="468"/>
    </row>
    <row r="354">
      <c r="A354" s="468"/>
      <c r="B354" s="468"/>
      <c r="C354" s="468"/>
      <c r="D354" s="468"/>
      <c r="E354" s="468"/>
      <c r="F354" s="468"/>
      <c r="G354" s="468"/>
      <c r="H354" s="468"/>
      <c r="I354" s="468"/>
      <c r="J354" s="468"/>
      <c r="K354" s="12"/>
      <c r="L354" s="468"/>
      <c r="M354" s="468"/>
      <c r="N354" s="468"/>
      <c r="O354" s="468"/>
      <c r="P354" s="468"/>
      <c r="Q354" s="468"/>
      <c r="R354" s="468"/>
      <c r="S354" s="468"/>
      <c r="T354" s="468"/>
      <c r="U354" s="468"/>
      <c r="V354" s="468"/>
      <c r="W354" s="468"/>
      <c r="X354" s="468"/>
      <c r="Y354" s="468"/>
      <c r="Z354" s="468"/>
    </row>
    <row r="355">
      <c r="A355" s="468"/>
      <c r="B355" s="468"/>
      <c r="C355" s="468"/>
      <c r="D355" s="468"/>
      <c r="E355" s="468"/>
      <c r="F355" s="468"/>
      <c r="G355" s="468"/>
      <c r="H355" s="468"/>
      <c r="I355" s="468"/>
      <c r="J355" s="468"/>
      <c r="K355" s="12"/>
      <c r="L355" s="468"/>
      <c r="M355" s="468"/>
      <c r="N355" s="468"/>
      <c r="O355" s="468"/>
      <c r="P355" s="468"/>
      <c r="Q355" s="468"/>
      <c r="R355" s="468"/>
      <c r="S355" s="468"/>
      <c r="T355" s="468"/>
      <c r="U355" s="468"/>
      <c r="V355" s="468"/>
      <c r="W355" s="468"/>
      <c r="X355" s="468"/>
      <c r="Y355" s="468"/>
      <c r="Z355" s="468"/>
    </row>
    <row r="356">
      <c r="A356" s="468"/>
      <c r="B356" s="468"/>
      <c r="C356" s="468"/>
      <c r="D356" s="468"/>
      <c r="E356" s="468"/>
      <c r="F356" s="468"/>
      <c r="G356" s="468"/>
      <c r="H356" s="468"/>
      <c r="I356" s="468"/>
      <c r="J356" s="468"/>
      <c r="K356" s="12"/>
      <c r="L356" s="468"/>
      <c r="M356" s="468"/>
      <c r="N356" s="468"/>
      <c r="O356" s="468"/>
      <c r="P356" s="468"/>
      <c r="Q356" s="468"/>
      <c r="R356" s="468"/>
      <c r="S356" s="468"/>
      <c r="T356" s="468"/>
      <c r="U356" s="468"/>
      <c r="V356" s="468"/>
      <c r="W356" s="468"/>
      <c r="X356" s="468"/>
      <c r="Y356" s="468"/>
      <c r="Z356" s="468"/>
    </row>
    <row r="357">
      <c r="A357" s="468"/>
      <c r="B357" s="468"/>
      <c r="C357" s="468"/>
      <c r="D357" s="468"/>
      <c r="E357" s="468"/>
      <c r="F357" s="468"/>
      <c r="G357" s="468"/>
      <c r="H357" s="468"/>
      <c r="I357" s="468"/>
      <c r="J357" s="468"/>
      <c r="K357" s="12"/>
      <c r="L357" s="468"/>
      <c r="M357" s="468"/>
      <c r="N357" s="468"/>
      <c r="O357" s="468"/>
      <c r="P357" s="468"/>
      <c r="Q357" s="468"/>
      <c r="R357" s="468"/>
      <c r="S357" s="468"/>
      <c r="T357" s="468"/>
      <c r="U357" s="468"/>
      <c r="V357" s="468"/>
      <c r="W357" s="468"/>
      <c r="X357" s="468"/>
      <c r="Y357" s="468"/>
      <c r="Z357" s="468"/>
    </row>
    <row r="358">
      <c r="A358" s="468"/>
      <c r="B358" s="468"/>
      <c r="C358" s="468"/>
      <c r="D358" s="468"/>
      <c r="E358" s="468"/>
      <c r="F358" s="468"/>
      <c r="G358" s="468"/>
      <c r="H358" s="468"/>
      <c r="I358" s="468"/>
      <c r="J358" s="468"/>
      <c r="K358" s="12"/>
      <c r="L358" s="468"/>
      <c r="M358" s="468"/>
      <c r="N358" s="468"/>
      <c r="O358" s="468"/>
      <c r="P358" s="468"/>
      <c r="Q358" s="468"/>
      <c r="R358" s="468"/>
      <c r="S358" s="468"/>
      <c r="T358" s="468"/>
      <c r="U358" s="468"/>
      <c r="V358" s="468"/>
      <c r="W358" s="468"/>
      <c r="X358" s="468"/>
      <c r="Y358" s="468"/>
      <c r="Z358" s="468"/>
    </row>
    <row r="359">
      <c r="A359" s="468"/>
      <c r="B359" s="468"/>
      <c r="C359" s="468"/>
      <c r="D359" s="468"/>
      <c r="E359" s="468"/>
      <c r="F359" s="468"/>
      <c r="G359" s="468"/>
      <c r="H359" s="468"/>
      <c r="I359" s="468"/>
      <c r="J359" s="468"/>
      <c r="K359" s="12"/>
      <c r="L359" s="468"/>
      <c r="M359" s="468"/>
      <c r="N359" s="468"/>
      <c r="O359" s="468"/>
      <c r="P359" s="468"/>
      <c r="Q359" s="468"/>
      <c r="R359" s="468"/>
      <c r="S359" s="468"/>
      <c r="T359" s="468"/>
      <c r="U359" s="468"/>
      <c r="V359" s="468"/>
      <c r="W359" s="468"/>
      <c r="X359" s="468"/>
      <c r="Y359" s="468"/>
      <c r="Z359" s="468"/>
    </row>
    <row r="360">
      <c r="A360" s="468"/>
      <c r="B360" s="468"/>
      <c r="C360" s="468"/>
      <c r="D360" s="468"/>
      <c r="E360" s="468"/>
      <c r="F360" s="468"/>
      <c r="G360" s="468"/>
      <c r="H360" s="468"/>
      <c r="I360" s="468"/>
      <c r="J360" s="468"/>
      <c r="K360" s="12"/>
      <c r="L360" s="468"/>
      <c r="M360" s="468"/>
      <c r="N360" s="468"/>
      <c r="O360" s="468"/>
      <c r="P360" s="468"/>
      <c r="Q360" s="468"/>
      <c r="R360" s="468"/>
      <c r="S360" s="468"/>
      <c r="T360" s="468"/>
      <c r="U360" s="468"/>
      <c r="V360" s="468"/>
      <c r="W360" s="468"/>
      <c r="X360" s="468"/>
      <c r="Y360" s="468"/>
      <c r="Z360" s="468"/>
    </row>
    <row r="361">
      <c r="A361" s="468"/>
      <c r="B361" s="468"/>
      <c r="C361" s="468"/>
      <c r="D361" s="468"/>
      <c r="E361" s="468"/>
      <c r="F361" s="468"/>
      <c r="G361" s="468"/>
      <c r="H361" s="468"/>
      <c r="I361" s="468"/>
      <c r="J361" s="468"/>
      <c r="K361" s="12"/>
      <c r="L361" s="468"/>
      <c r="M361" s="468"/>
      <c r="N361" s="468"/>
      <c r="O361" s="468"/>
      <c r="P361" s="468"/>
      <c r="Q361" s="468"/>
      <c r="R361" s="468"/>
      <c r="S361" s="468"/>
      <c r="T361" s="468"/>
      <c r="U361" s="468"/>
      <c r="V361" s="468"/>
      <c r="W361" s="468"/>
      <c r="X361" s="468"/>
      <c r="Y361" s="468"/>
      <c r="Z361" s="468"/>
    </row>
    <row r="362">
      <c r="A362" s="468"/>
      <c r="B362" s="468"/>
      <c r="C362" s="468"/>
      <c r="D362" s="468"/>
      <c r="E362" s="468"/>
      <c r="F362" s="468"/>
      <c r="G362" s="468"/>
      <c r="H362" s="468"/>
      <c r="I362" s="468"/>
      <c r="J362" s="468"/>
      <c r="K362" s="12"/>
      <c r="L362" s="468"/>
      <c r="M362" s="468"/>
      <c r="N362" s="468"/>
      <c r="O362" s="468"/>
      <c r="P362" s="468"/>
      <c r="Q362" s="468"/>
      <c r="R362" s="468"/>
      <c r="S362" s="468"/>
      <c r="T362" s="468"/>
      <c r="U362" s="468"/>
      <c r="V362" s="468"/>
      <c r="W362" s="468"/>
      <c r="X362" s="468"/>
      <c r="Y362" s="468"/>
      <c r="Z362" s="468"/>
    </row>
    <row r="363">
      <c r="A363" s="468"/>
      <c r="B363" s="468"/>
      <c r="C363" s="468"/>
      <c r="D363" s="468"/>
      <c r="E363" s="468"/>
      <c r="F363" s="468"/>
      <c r="G363" s="468"/>
      <c r="H363" s="468"/>
      <c r="I363" s="468"/>
      <c r="J363" s="468"/>
      <c r="K363" s="12"/>
      <c r="L363" s="468"/>
      <c r="M363" s="468"/>
      <c r="N363" s="468"/>
      <c r="O363" s="468"/>
      <c r="P363" s="468"/>
      <c r="Q363" s="468"/>
      <c r="R363" s="468"/>
      <c r="S363" s="468"/>
      <c r="T363" s="468"/>
      <c r="U363" s="468"/>
      <c r="V363" s="468"/>
      <c r="W363" s="468"/>
      <c r="X363" s="468"/>
      <c r="Y363" s="468"/>
      <c r="Z363" s="468"/>
    </row>
    <row r="364">
      <c r="A364" s="468"/>
      <c r="B364" s="468"/>
      <c r="C364" s="468"/>
      <c r="D364" s="468"/>
      <c r="E364" s="468"/>
      <c r="F364" s="468"/>
      <c r="G364" s="468"/>
      <c r="H364" s="468"/>
      <c r="I364" s="468"/>
      <c r="J364" s="468"/>
      <c r="K364" s="12"/>
      <c r="L364" s="468"/>
      <c r="M364" s="468"/>
      <c r="N364" s="468"/>
      <c r="O364" s="468"/>
      <c r="P364" s="468"/>
      <c r="Q364" s="468"/>
      <c r="R364" s="468"/>
      <c r="S364" s="468"/>
      <c r="T364" s="468"/>
      <c r="U364" s="468"/>
      <c r="V364" s="468"/>
      <c r="W364" s="468"/>
      <c r="X364" s="468"/>
      <c r="Y364" s="468"/>
      <c r="Z364" s="468"/>
    </row>
    <row r="365">
      <c r="A365" s="468"/>
      <c r="B365" s="468"/>
      <c r="C365" s="468"/>
      <c r="D365" s="468"/>
      <c r="E365" s="468"/>
      <c r="F365" s="468"/>
      <c r="G365" s="468"/>
      <c r="H365" s="468"/>
      <c r="I365" s="468"/>
      <c r="J365" s="468"/>
      <c r="K365" s="12"/>
      <c r="L365" s="468"/>
      <c r="M365" s="468"/>
      <c r="N365" s="468"/>
      <c r="O365" s="468"/>
      <c r="P365" s="468"/>
      <c r="Q365" s="468"/>
      <c r="R365" s="468"/>
      <c r="S365" s="468"/>
      <c r="T365" s="468"/>
      <c r="U365" s="468"/>
      <c r="V365" s="468"/>
      <c r="W365" s="468"/>
      <c r="X365" s="468"/>
      <c r="Y365" s="468"/>
      <c r="Z365" s="468"/>
    </row>
    <row r="366">
      <c r="A366" s="468"/>
      <c r="B366" s="468"/>
      <c r="C366" s="468"/>
      <c r="D366" s="468"/>
      <c r="E366" s="468"/>
      <c r="F366" s="468"/>
      <c r="G366" s="468"/>
      <c r="H366" s="468"/>
      <c r="I366" s="468"/>
      <c r="J366" s="468"/>
      <c r="K366" s="12"/>
      <c r="L366" s="468"/>
      <c r="M366" s="468"/>
      <c r="N366" s="468"/>
      <c r="O366" s="468"/>
      <c r="P366" s="468"/>
      <c r="Q366" s="468"/>
      <c r="R366" s="468"/>
      <c r="S366" s="468"/>
      <c r="T366" s="468"/>
      <c r="U366" s="468"/>
      <c r="V366" s="468"/>
      <c r="W366" s="468"/>
      <c r="X366" s="468"/>
      <c r="Y366" s="468"/>
      <c r="Z366" s="468"/>
    </row>
    <row r="367">
      <c r="A367" s="468"/>
      <c r="B367" s="468"/>
      <c r="C367" s="468"/>
      <c r="D367" s="468"/>
      <c r="E367" s="468"/>
      <c r="F367" s="468"/>
      <c r="G367" s="468"/>
      <c r="H367" s="468"/>
      <c r="I367" s="468"/>
      <c r="J367" s="468"/>
      <c r="K367" s="12"/>
      <c r="L367" s="468"/>
      <c r="M367" s="468"/>
      <c r="N367" s="468"/>
      <c r="O367" s="468"/>
      <c r="P367" s="468"/>
      <c r="Q367" s="468"/>
      <c r="R367" s="468"/>
      <c r="S367" s="468"/>
      <c r="T367" s="468"/>
      <c r="U367" s="468"/>
      <c r="V367" s="468"/>
      <c r="W367" s="468"/>
      <c r="X367" s="468"/>
      <c r="Y367" s="468"/>
      <c r="Z367" s="468"/>
    </row>
    <row r="368">
      <c r="A368" s="468"/>
      <c r="B368" s="468"/>
      <c r="C368" s="468"/>
      <c r="D368" s="468"/>
      <c r="E368" s="468"/>
      <c r="F368" s="468"/>
      <c r="G368" s="468"/>
      <c r="H368" s="468"/>
      <c r="I368" s="468"/>
      <c r="J368" s="468"/>
      <c r="K368" s="12"/>
      <c r="L368" s="468"/>
      <c r="M368" s="468"/>
      <c r="N368" s="468"/>
      <c r="O368" s="468"/>
      <c r="P368" s="468"/>
      <c r="Q368" s="468"/>
      <c r="R368" s="468"/>
      <c r="S368" s="468"/>
      <c r="T368" s="468"/>
      <c r="U368" s="468"/>
      <c r="V368" s="468"/>
      <c r="W368" s="468"/>
      <c r="X368" s="468"/>
      <c r="Y368" s="468"/>
      <c r="Z368" s="468"/>
    </row>
    <row r="369">
      <c r="A369" s="468"/>
      <c r="B369" s="468"/>
      <c r="C369" s="468"/>
      <c r="D369" s="468"/>
      <c r="E369" s="468"/>
      <c r="F369" s="468"/>
      <c r="G369" s="468"/>
      <c r="H369" s="468"/>
      <c r="I369" s="468"/>
      <c r="J369" s="468"/>
      <c r="K369" s="12"/>
      <c r="L369" s="468"/>
      <c r="M369" s="468"/>
      <c r="N369" s="468"/>
      <c r="O369" s="468"/>
      <c r="P369" s="468"/>
      <c r="Q369" s="468"/>
      <c r="R369" s="468"/>
      <c r="S369" s="468"/>
      <c r="T369" s="468"/>
      <c r="U369" s="468"/>
      <c r="V369" s="468"/>
      <c r="W369" s="468"/>
      <c r="X369" s="468"/>
      <c r="Y369" s="468"/>
      <c r="Z369" s="468"/>
    </row>
    <row r="370">
      <c r="A370" s="468"/>
      <c r="B370" s="468"/>
      <c r="C370" s="468"/>
      <c r="D370" s="468"/>
      <c r="E370" s="468"/>
      <c r="F370" s="468"/>
      <c r="G370" s="468"/>
      <c r="H370" s="468"/>
      <c r="I370" s="468"/>
      <c r="J370" s="468"/>
      <c r="K370" s="12"/>
      <c r="L370" s="468"/>
      <c r="M370" s="468"/>
      <c r="N370" s="468"/>
      <c r="O370" s="468"/>
      <c r="P370" s="468"/>
      <c r="Q370" s="468"/>
      <c r="R370" s="468"/>
      <c r="S370" s="468"/>
      <c r="T370" s="468"/>
      <c r="U370" s="468"/>
      <c r="V370" s="468"/>
      <c r="W370" s="468"/>
      <c r="X370" s="468"/>
      <c r="Y370" s="468"/>
      <c r="Z370" s="468"/>
    </row>
    <row r="371">
      <c r="A371" s="468"/>
      <c r="B371" s="468"/>
      <c r="C371" s="468"/>
      <c r="D371" s="468"/>
      <c r="E371" s="468"/>
      <c r="F371" s="468"/>
      <c r="G371" s="468"/>
      <c r="H371" s="468"/>
      <c r="I371" s="468"/>
      <c r="J371" s="468"/>
      <c r="K371" s="12"/>
      <c r="L371" s="468"/>
      <c r="M371" s="468"/>
      <c r="N371" s="468"/>
      <c r="O371" s="468"/>
      <c r="P371" s="468"/>
      <c r="Q371" s="468"/>
      <c r="R371" s="468"/>
      <c r="S371" s="468"/>
      <c r="T371" s="468"/>
      <c r="U371" s="468"/>
      <c r="V371" s="468"/>
      <c r="W371" s="468"/>
      <c r="X371" s="468"/>
      <c r="Y371" s="468"/>
      <c r="Z371" s="468"/>
    </row>
    <row r="372">
      <c r="A372" s="468"/>
      <c r="B372" s="468"/>
      <c r="C372" s="468"/>
      <c r="D372" s="468"/>
      <c r="E372" s="468"/>
      <c r="F372" s="468"/>
      <c r="G372" s="468"/>
      <c r="H372" s="468"/>
      <c r="I372" s="468"/>
      <c r="J372" s="468"/>
      <c r="K372" s="12"/>
      <c r="L372" s="468"/>
      <c r="M372" s="468"/>
      <c r="N372" s="468"/>
      <c r="O372" s="468"/>
      <c r="P372" s="468"/>
      <c r="Q372" s="468"/>
      <c r="R372" s="468"/>
      <c r="S372" s="468"/>
      <c r="T372" s="468"/>
      <c r="U372" s="468"/>
      <c r="V372" s="468"/>
      <c r="W372" s="468"/>
      <c r="X372" s="468"/>
      <c r="Y372" s="468"/>
      <c r="Z372" s="468"/>
    </row>
    <row r="373">
      <c r="A373" s="468"/>
      <c r="B373" s="468"/>
      <c r="C373" s="468"/>
      <c r="D373" s="468"/>
      <c r="E373" s="468"/>
      <c r="F373" s="468"/>
      <c r="G373" s="468"/>
      <c r="H373" s="468"/>
      <c r="I373" s="468"/>
      <c r="J373" s="468"/>
      <c r="K373" s="12"/>
      <c r="L373" s="468"/>
      <c r="M373" s="468"/>
      <c r="N373" s="468"/>
      <c r="O373" s="468"/>
      <c r="P373" s="468"/>
      <c r="Q373" s="468"/>
      <c r="R373" s="468"/>
      <c r="S373" s="468"/>
      <c r="T373" s="468"/>
      <c r="U373" s="468"/>
      <c r="V373" s="468"/>
      <c r="W373" s="468"/>
      <c r="X373" s="468"/>
      <c r="Y373" s="468"/>
      <c r="Z373" s="468"/>
    </row>
    <row r="374">
      <c r="A374" s="468"/>
      <c r="B374" s="468"/>
      <c r="C374" s="468"/>
      <c r="D374" s="468"/>
      <c r="E374" s="468"/>
      <c r="F374" s="468"/>
      <c r="G374" s="468"/>
      <c r="H374" s="468"/>
      <c r="I374" s="468"/>
      <c r="J374" s="468"/>
      <c r="K374" s="12"/>
      <c r="L374" s="468"/>
      <c r="M374" s="468"/>
      <c r="N374" s="468"/>
      <c r="O374" s="468"/>
      <c r="P374" s="468"/>
      <c r="Q374" s="468"/>
      <c r="R374" s="468"/>
      <c r="S374" s="468"/>
      <c r="T374" s="468"/>
      <c r="U374" s="468"/>
      <c r="V374" s="468"/>
      <c r="W374" s="468"/>
      <c r="X374" s="468"/>
      <c r="Y374" s="468"/>
      <c r="Z374" s="468"/>
    </row>
    <row r="375">
      <c r="A375" s="468"/>
      <c r="B375" s="468"/>
      <c r="C375" s="468"/>
      <c r="D375" s="468"/>
      <c r="E375" s="468"/>
      <c r="F375" s="468"/>
      <c r="G375" s="468"/>
      <c r="H375" s="468"/>
      <c r="I375" s="468"/>
      <c r="J375" s="468"/>
      <c r="K375" s="12"/>
      <c r="L375" s="468"/>
      <c r="M375" s="468"/>
      <c r="N375" s="468"/>
      <c r="O375" s="468"/>
      <c r="P375" s="468"/>
      <c r="Q375" s="468"/>
      <c r="R375" s="468"/>
      <c r="S375" s="468"/>
      <c r="T375" s="468"/>
      <c r="U375" s="468"/>
      <c r="V375" s="468"/>
      <c r="W375" s="468"/>
      <c r="X375" s="468"/>
      <c r="Y375" s="468"/>
      <c r="Z375" s="468"/>
    </row>
    <row r="376">
      <c r="A376" s="468"/>
      <c r="B376" s="468"/>
      <c r="C376" s="468"/>
      <c r="D376" s="468"/>
      <c r="E376" s="468"/>
      <c r="F376" s="468"/>
      <c r="G376" s="468"/>
      <c r="H376" s="468"/>
      <c r="I376" s="468"/>
      <c r="J376" s="468"/>
      <c r="K376" s="12"/>
      <c r="L376" s="468"/>
      <c r="M376" s="468"/>
      <c r="N376" s="468"/>
      <c r="O376" s="468"/>
      <c r="P376" s="468"/>
      <c r="Q376" s="468"/>
      <c r="R376" s="468"/>
      <c r="S376" s="468"/>
      <c r="T376" s="468"/>
      <c r="U376" s="468"/>
      <c r="V376" s="468"/>
      <c r="W376" s="468"/>
      <c r="X376" s="468"/>
      <c r="Y376" s="468"/>
      <c r="Z376" s="468"/>
    </row>
    <row r="377">
      <c r="A377" s="468"/>
      <c r="B377" s="468"/>
      <c r="C377" s="468"/>
      <c r="D377" s="468"/>
      <c r="E377" s="468"/>
      <c r="F377" s="468"/>
      <c r="G377" s="468"/>
      <c r="H377" s="468"/>
      <c r="I377" s="468"/>
      <c r="J377" s="468"/>
      <c r="K377" s="12"/>
      <c r="L377" s="468"/>
      <c r="M377" s="468"/>
      <c r="N377" s="468"/>
      <c r="O377" s="468"/>
      <c r="P377" s="468"/>
      <c r="Q377" s="468"/>
      <c r="R377" s="468"/>
      <c r="S377" s="468"/>
      <c r="T377" s="468"/>
      <c r="U377" s="468"/>
      <c r="V377" s="468"/>
      <c r="W377" s="468"/>
      <c r="X377" s="468"/>
      <c r="Y377" s="468"/>
      <c r="Z377" s="468"/>
    </row>
    <row r="378">
      <c r="A378" s="468"/>
      <c r="B378" s="468"/>
      <c r="C378" s="468"/>
      <c r="D378" s="468"/>
      <c r="E378" s="468"/>
      <c r="F378" s="468"/>
      <c r="G378" s="468"/>
      <c r="H378" s="468"/>
      <c r="I378" s="468"/>
      <c r="J378" s="468"/>
      <c r="K378" s="12"/>
      <c r="L378" s="468"/>
      <c r="M378" s="468"/>
      <c r="N378" s="468"/>
      <c r="O378" s="468"/>
      <c r="P378" s="468"/>
      <c r="Q378" s="468"/>
      <c r="R378" s="468"/>
      <c r="S378" s="468"/>
      <c r="T378" s="468"/>
      <c r="U378" s="468"/>
      <c r="V378" s="468"/>
      <c r="W378" s="468"/>
      <c r="X378" s="468"/>
      <c r="Y378" s="468"/>
      <c r="Z378" s="468"/>
    </row>
    <row r="379">
      <c r="A379" s="468"/>
      <c r="B379" s="468"/>
      <c r="C379" s="468"/>
      <c r="D379" s="468"/>
      <c r="E379" s="468"/>
      <c r="F379" s="468"/>
      <c r="G379" s="468"/>
      <c r="H379" s="468"/>
      <c r="I379" s="468"/>
      <c r="J379" s="468"/>
      <c r="K379" s="12"/>
      <c r="L379" s="468"/>
      <c r="M379" s="468"/>
      <c r="N379" s="468"/>
      <c r="O379" s="468"/>
      <c r="P379" s="468"/>
      <c r="Q379" s="468"/>
      <c r="R379" s="468"/>
      <c r="S379" s="468"/>
      <c r="T379" s="468"/>
      <c r="U379" s="468"/>
      <c r="V379" s="468"/>
      <c r="W379" s="468"/>
      <c r="X379" s="468"/>
      <c r="Y379" s="468"/>
      <c r="Z379" s="468"/>
    </row>
    <row r="380">
      <c r="A380" s="468"/>
      <c r="B380" s="468"/>
      <c r="C380" s="468"/>
      <c r="D380" s="468"/>
      <c r="E380" s="468"/>
      <c r="F380" s="468"/>
      <c r="G380" s="468"/>
      <c r="H380" s="468"/>
      <c r="I380" s="468"/>
      <c r="J380" s="468"/>
      <c r="K380" s="12"/>
      <c r="L380" s="468"/>
      <c r="M380" s="468"/>
      <c r="N380" s="468"/>
      <c r="O380" s="468"/>
      <c r="P380" s="468"/>
      <c r="Q380" s="468"/>
      <c r="R380" s="468"/>
      <c r="S380" s="468"/>
      <c r="T380" s="468"/>
      <c r="U380" s="468"/>
      <c r="V380" s="468"/>
      <c r="W380" s="468"/>
      <c r="X380" s="468"/>
      <c r="Y380" s="468"/>
      <c r="Z380" s="468"/>
    </row>
    <row r="381">
      <c r="A381" s="468"/>
      <c r="B381" s="468"/>
      <c r="C381" s="468"/>
      <c r="D381" s="468"/>
      <c r="E381" s="468"/>
      <c r="F381" s="468"/>
      <c r="G381" s="468"/>
      <c r="H381" s="468"/>
      <c r="I381" s="468"/>
      <c r="J381" s="468"/>
      <c r="K381" s="12"/>
      <c r="L381" s="468"/>
      <c r="M381" s="468"/>
      <c r="N381" s="468"/>
      <c r="O381" s="468"/>
      <c r="P381" s="468"/>
      <c r="Q381" s="468"/>
      <c r="R381" s="468"/>
      <c r="S381" s="468"/>
      <c r="T381" s="468"/>
      <c r="U381" s="468"/>
      <c r="V381" s="468"/>
      <c r="W381" s="468"/>
      <c r="X381" s="468"/>
      <c r="Y381" s="468"/>
      <c r="Z381" s="468"/>
    </row>
    <row r="382">
      <c r="A382" s="468"/>
      <c r="B382" s="468"/>
      <c r="C382" s="468"/>
      <c r="D382" s="468"/>
      <c r="E382" s="468"/>
      <c r="F382" s="468"/>
      <c r="G382" s="468"/>
      <c r="H382" s="468"/>
      <c r="I382" s="468"/>
      <c r="J382" s="468"/>
      <c r="K382" s="12"/>
      <c r="L382" s="468"/>
      <c r="M382" s="468"/>
      <c r="N382" s="468"/>
      <c r="O382" s="468"/>
      <c r="P382" s="468"/>
      <c r="Q382" s="468"/>
      <c r="R382" s="468"/>
      <c r="S382" s="468"/>
      <c r="T382" s="468"/>
      <c r="U382" s="468"/>
      <c r="V382" s="468"/>
      <c r="W382" s="468"/>
      <c r="X382" s="468"/>
      <c r="Y382" s="468"/>
      <c r="Z382" s="468"/>
    </row>
    <row r="383">
      <c r="A383" s="468"/>
      <c r="B383" s="468"/>
      <c r="C383" s="468"/>
      <c r="D383" s="468"/>
      <c r="E383" s="468"/>
      <c r="F383" s="468"/>
      <c r="G383" s="468"/>
      <c r="H383" s="468"/>
      <c r="I383" s="468"/>
      <c r="J383" s="468"/>
      <c r="K383" s="12"/>
      <c r="L383" s="468"/>
      <c r="M383" s="468"/>
      <c r="N383" s="468"/>
      <c r="O383" s="468"/>
      <c r="P383" s="468"/>
      <c r="Q383" s="468"/>
      <c r="R383" s="468"/>
      <c r="S383" s="468"/>
      <c r="T383" s="468"/>
      <c r="U383" s="468"/>
      <c r="V383" s="468"/>
      <c r="W383" s="468"/>
      <c r="X383" s="468"/>
      <c r="Y383" s="468"/>
      <c r="Z383" s="468"/>
    </row>
    <row r="384">
      <c r="A384" s="468"/>
      <c r="B384" s="468"/>
      <c r="C384" s="468"/>
      <c r="D384" s="468"/>
      <c r="E384" s="468"/>
      <c r="F384" s="468"/>
      <c r="G384" s="468"/>
      <c r="H384" s="468"/>
      <c r="I384" s="468"/>
      <c r="J384" s="468"/>
      <c r="K384" s="12"/>
      <c r="L384" s="468"/>
      <c r="M384" s="468"/>
      <c r="N384" s="468"/>
      <c r="O384" s="468"/>
      <c r="P384" s="468"/>
      <c r="Q384" s="468"/>
      <c r="R384" s="468"/>
      <c r="S384" s="468"/>
      <c r="T384" s="468"/>
      <c r="U384" s="468"/>
      <c r="V384" s="468"/>
      <c r="W384" s="468"/>
      <c r="X384" s="468"/>
      <c r="Y384" s="468"/>
      <c r="Z384" s="468"/>
    </row>
    <row r="385">
      <c r="A385" s="468"/>
      <c r="B385" s="468"/>
      <c r="C385" s="468"/>
      <c r="D385" s="468"/>
      <c r="E385" s="468"/>
      <c r="F385" s="468"/>
      <c r="G385" s="468"/>
      <c r="H385" s="468"/>
      <c r="I385" s="468"/>
      <c r="J385" s="468"/>
      <c r="K385" s="12"/>
      <c r="L385" s="468"/>
      <c r="M385" s="468"/>
      <c r="N385" s="468"/>
      <c r="O385" s="468"/>
      <c r="P385" s="468"/>
      <c r="Q385" s="468"/>
      <c r="R385" s="468"/>
      <c r="S385" s="468"/>
      <c r="T385" s="468"/>
      <c r="U385" s="468"/>
      <c r="V385" s="468"/>
      <c r="W385" s="468"/>
      <c r="X385" s="468"/>
      <c r="Y385" s="468"/>
      <c r="Z385" s="468"/>
    </row>
    <row r="386">
      <c r="A386" s="468"/>
      <c r="B386" s="468"/>
      <c r="C386" s="468"/>
      <c r="D386" s="468"/>
      <c r="E386" s="468"/>
      <c r="F386" s="468"/>
      <c r="G386" s="468"/>
      <c r="H386" s="468"/>
      <c r="I386" s="468"/>
      <c r="J386" s="468"/>
      <c r="K386" s="12"/>
      <c r="L386" s="468"/>
      <c r="M386" s="468"/>
      <c r="N386" s="468"/>
      <c r="O386" s="468"/>
      <c r="P386" s="468"/>
      <c r="Q386" s="468"/>
      <c r="R386" s="468"/>
      <c r="S386" s="468"/>
      <c r="T386" s="468"/>
      <c r="U386" s="468"/>
      <c r="V386" s="468"/>
      <c r="W386" s="468"/>
      <c r="X386" s="468"/>
      <c r="Y386" s="468"/>
      <c r="Z386" s="468"/>
    </row>
    <row r="387">
      <c r="A387" s="468"/>
      <c r="B387" s="468"/>
      <c r="C387" s="468"/>
      <c r="D387" s="468"/>
      <c r="E387" s="468"/>
      <c r="F387" s="468"/>
      <c r="G387" s="468"/>
      <c r="H387" s="468"/>
      <c r="I387" s="468"/>
      <c r="J387" s="468"/>
      <c r="K387" s="12"/>
      <c r="L387" s="468"/>
      <c r="M387" s="468"/>
      <c r="N387" s="468"/>
      <c r="O387" s="468"/>
      <c r="P387" s="468"/>
      <c r="Q387" s="468"/>
      <c r="R387" s="468"/>
      <c r="S387" s="468"/>
      <c r="T387" s="468"/>
      <c r="U387" s="468"/>
      <c r="V387" s="468"/>
      <c r="W387" s="468"/>
      <c r="X387" s="468"/>
      <c r="Y387" s="468"/>
      <c r="Z387" s="468"/>
    </row>
    <row r="388">
      <c r="A388" s="468"/>
      <c r="B388" s="468"/>
      <c r="C388" s="468"/>
      <c r="D388" s="468"/>
      <c r="E388" s="468"/>
      <c r="F388" s="468"/>
      <c r="G388" s="468"/>
      <c r="H388" s="468"/>
      <c r="I388" s="468"/>
      <c r="J388" s="468"/>
      <c r="K388" s="12"/>
      <c r="L388" s="468"/>
      <c r="M388" s="468"/>
      <c r="N388" s="468"/>
      <c r="O388" s="468"/>
      <c r="P388" s="468"/>
      <c r="Q388" s="468"/>
      <c r="R388" s="468"/>
      <c r="S388" s="468"/>
      <c r="T388" s="468"/>
      <c r="U388" s="468"/>
      <c r="V388" s="468"/>
      <c r="W388" s="468"/>
      <c r="X388" s="468"/>
      <c r="Y388" s="468"/>
      <c r="Z388" s="468"/>
    </row>
    <row r="389">
      <c r="A389" s="468"/>
      <c r="B389" s="468"/>
      <c r="C389" s="468"/>
      <c r="D389" s="468"/>
      <c r="E389" s="468"/>
      <c r="F389" s="468"/>
      <c r="G389" s="468"/>
      <c r="H389" s="468"/>
      <c r="I389" s="468"/>
      <c r="J389" s="468"/>
      <c r="K389" s="12"/>
      <c r="L389" s="468"/>
      <c r="M389" s="468"/>
      <c r="N389" s="468"/>
      <c r="O389" s="468"/>
      <c r="P389" s="468"/>
      <c r="Q389" s="468"/>
      <c r="R389" s="468"/>
      <c r="S389" s="468"/>
      <c r="T389" s="468"/>
      <c r="U389" s="468"/>
      <c r="V389" s="468"/>
      <c r="W389" s="468"/>
      <c r="X389" s="468"/>
      <c r="Y389" s="468"/>
      <c r="Z389" s="468"/>
    </row>
    <row r="390">
      <c r="A390" s="468"/>
      <c r="B390" s="468"/>
      <c r="C390" s="468"/>
      <c r="D390" s="468"/>
      <c r="E390" s="468"/>
      <c r="F390" s="468"/>
      <c r="G390" s="468"/>
      <c r="H390" s="468"/>
      <c r="I390" s="468"/>
      <c r="J390" s="468"/>
      <c r="K390" s="12"/>
      <c r="L390" s="468"/>
      <c r="M390" s="468"/>
      <c r="N390" s="468"/>
      <c r="O390" s="468"/>
      <c r="P390" s="468"/>
      <c r="Q390" s="468"/>
      <c r="R390" s="468"/>
      <c r="S390" s="468"/>
      <c r="T390" s="468"/>
      <c r="U390" s="468"/>
      <c r="V390" s="468"/>
      <c r="W390" s="468"/>
      <c r="X390" s="468"/>
      <c r="Y390" s="468"/>
      <c r="Z390" s="468"/>
    </row>
    <row r="391">
      <c r="A391" s="468"/>
      <c r="B391" s="468"/>
      <c r="C391" s="468"/>
      <c r="D391" s="468"/>
      <c r="E391" s="468"/>
      <c r="F391" s="468"/>
      <c r="G391" s="468"/>
      <c r="H391" s="468"/>
      <c r="I391" s="468"/>
      <c r="J391" s="468"/>
      <c r="K391" s="12"/>
      <c r="L391" s="468"/>
      <c r="M391" s="468"/>
      <c r="N391" s="468"/>
      <c r="O391" s="468"/>
      <c r="P391" s="468"/>
      <c r="Q391" s="468"/>
      <c r="R391" s="468"/>
      <c r="S391" s="468"/>
      <c r="T391" s="468"/>
      <c r="U391" s="468"/>
      <c r="V391" s="468"/>
      <c r="W391" s="468"/>
      <c r="X391" s="468"/>
      <c r="Y391" s="468"/>
      <c r="Z391" s="468"/>
    </row>
    <row r="392">
      <c r="A392" s="468"/>
      <c r="B392" s="468"/>
      <c r="C392" s="468"/>
      <c r="D392" s="468"/>
      <c r="E392" s="468"/>
      <c r="F392" s="468"/>
      <c r="G392" s="468"/>
      <c r="H392" s="468"/>
      <c r="I392" s="468"/>
      <c r="J392" s="468"/>
      <c r="K392" s="12"/>
      <c r="L392" s="468"/>
      <c r="M392" s="468"/>
      <c r="N392" s="468"/>
      <c r="O392" s="468"/>
      <c r="P392" s="468"/>
      <c r="Q392" s="468"/>
      <c r="R392" s="468"/>
      <c r="S392" s="468"/>
      <c r="T392" s="468"/>
      <c r="U392" s="468"/>
      <c r="V392" s="468"/>
      <c r="W392" s="468"/>
      <c r="X392" s="468"/>
      <c r="Y392" s="468"/>
      <c r="Z392" s="468"/>
    </row>
    <row r="393">
      <c r="A393" s="468"/>
      <c r="B393" s="468"/>
      <c r="C393" s="468"/>
      <c r="D393" s="468"/>
      <c r="E393" s="468"/>
      <c r="F393" s="468"/>
      <c r="G393" s="468"/>
      <c r="H393" s="468"/>
      <c r="I393" s="468"/>
      <c r="J393" s="468"/>
      <c r="K393" s="12"/>
      <c r="L393" s="468"/>
      <c r="M393" s="468"/>
      <c r="N393" s="468"/>
      <c r="O393" s="468"/>
      <c r="P393" s="468"/>
      <c r="Q393" s="468"/>
      <c r="R393" s="468"/>
      <c r="S393" s="468"/>
      <c r="T393" s="468"/>
      <c r="U393" s="468"/>
      <c r="V393" s="468"/>
      <c r="W393" s="468"/>
      <c r="X393" s="468"/>
      <c r="Y393" s="468"/>
      <c r="Z393" s="468"/>
    </row>
    <row r="394">
      <c r="A394" s="468"/>
      <c r="B394" s="468"/>
      <c r="C394" s="468"/>
      <c r="D394" s="468"/>
      <c r="E394" s="468"/>
      <c r="F394" s="468"/>
      <c r="G394" s="468"/>
      <c r="H394" s="468"/>
      <c r="I394" s="468"/>
      <c r="J394" s="468"/>
      <c r="K394" s="12"/>
      <c r="L394" s="468"/>
      <c r="M394" s="468"/>
      <c r="N394" s="468"/>
      <c r="O394" s="468"/>
      <c r="P394" s="468"/>
      <c r="Q394" s="468"/>
      <c r="R394" s="468"/>
      <c r="S394" s="468"/>
      <c r="T394" s="468"/>
      <c r="U394" s="468"/>
      <c r="V394" s="468"/>
      <c r="W394" s="468"/>
      <c r="X394" s="468"/>
      <c r="Y394" s="468"/>
      <c r="Z394" s="468"/>
    </row>
    <row r="395">
      <c r="A395" s="468"/>
      <c r="B395" s="468"/>
      <c r="C395" s="468"/>
      <c r="D395" s="468"/>
      <c r="E395" s="468"/>
      <c r="F395" s="468"/>
      <c r="G395" s="468"/>
      <c r="H395" s="468"/>
      <c r="I395" s="468"/>
      <c r="J395" s="468"/>
      <c r="K395" s="12"/>
      <c r="L395" s="468"/>
      <c r="M395" s="468"/>
      <c r="N395" s="468"/>
      <c r="O395" s="468"/>
      <c r="P395" s="468"/>
      <c r="Q395" s="468"/>
      <c r="R395" s="468"/>
      <c r="S395" s="468"/>
      <c r="T395" s="468"/>
      <c r="U395" s="468"/>
      <c r="V395" s="468"/>
      <c r="W395" s="468"/>
      <c r="X395" s="468"/>
      <c r="Y395" s="468"/>
      <c r="Z395" s="468"/>
    </row>
    <row r="396">
      <c r="A396" s="468"/>
      <c r="B396" s="468"/>
      <c r="C396" s="468"/>
      <c r="D396" s="468"/>
      <c r="E396" s="468"/>
      <c r="F396" s="468"/>
      <c r="G396" s="468"/>
      <c r="H396" s="468"/>
      <c r="I396" s="468"/>
      <c r="J396" s="468"/>
      <c r="K396" s="12"/>
      <c r="L396" s="468"/>
      <c r="M396" s="468"/>
      <c r="N396" s="468"/>
      <c r="O396" s="468"/>
      <c r="P396" s="468"/>
      <c r="Q396" s="468"/>
      <c r="R396" s="468"/>
      <c r="S396" s="468"/>
      <c r="T396" s="468"/>
      <c r="U396" s="468"/>
      <c r="V396" s="468"/>
      <c r="W396" s="468"/>
      <c r="X396" s="468"/>
      <c r="Y396" s="468"/>
      <c r="Z396" s="468"/>
    </row>
    <row r="397">
      <c r="A397" s="468"/>
      <c r="B397" s="468"/>
      <c r="C397" s="468"/>
      <c r="D397" s="468"/>
      <c r="E397" s="468"/>
      <c r="F397" s="468"/>
      <c r="G397" s="468"/>
      <c r="H397" s="468"/>
      <c r="I397" s="468"/>
      <c r="J397" s="468"/>
      <c r="K397" s="12"/>
      <c r="L397" s="468"/>
      <c r="M397" s="468"/>
      <c r="N397" s="468"/>
      <c r="O397" s="468"/>
      <c r="P397" s="468"/>
      <c r="Q397" s="468"/>
      <c r="R397" s="468"/>
      <c r="S397" s="468"/>
      <c r="T397" s="468"/>
      <c r="U397" s="468"/>
      <c r="V397" s="468"/>
      <c r="W397" s="468"/>
      <c r="X397" s="468"/>
      <c r="Y397" s="468"/>
      <c r="Z397" s="468"/>
    </row>
    <row r="398">
      <c r="A398" s="468"/>
      <c r="B398" s="468"/>
      <c r="C398" s="468"/>
      <c r="D398" s="468"/>
      <c r="E398" s="468"/>
      <c r="F398" s="468"/>
      <c r="G398" s="468"/>
      <c r="H398" s="468"/>
      <c r="I398" s="468"/>
      <c r="J398" s="468"/>
      <c r="K398" s="12"/>
      <c r="L398" s="468"/>
      <c r="M398" s="468"/>
      <c r="N398" s="468"/>
      <c r="O398" s="468"/>
      <c r="P398" s="468"/>
      <c r="Q398" s="468"/>
      <c r="R398" s="468"/>
      <c r="S398" s="468"/>
      <c r="T398" s="468"/>
      <c r="U398" s="468"/>
      <c r="V398" s="468"/>
      <c r="W398" s="468"/>
      <c r="X398" s="468"/>
      <c r="Y398" s="468"/>
      <c r="Z398" s="468"/>
    </row>
    <row r="399">
      <c r="A399" s="468"/>
      <c r="B399" s="468"/>
      <c r="C399" s="468"/>
      <c r="D399" s="468"/>
      <c r="E399" s="468"/>
      <c r="F399" s="468"/>
      <c r="G399" s="468"/>
      <c r="H399" s="468"/>
      <c r="I399" s="468"/>
      <c r="J399" s="468"/>
      <c r="K399" s="12"/>
      <c r="L399" s="468"/>
      <c r="M399" s="468"/>
      <c r="N399" s="468"/>
      <c r="O399" s="468"/>
      <c r="P399" s="468"/>
      <c r="Q399" s="468"/>
      <c r="R399" s="468"/>
      <c r="S399" s="468"/>
      <c r="T399" s="468"/>
      <c r="U399" s="468"/>
      <c r="V399" s="468"/>
      <c r="W399" s="468"/>
      <c r="X399" s="468"/>
      <c r="Y399" s="468"/>
      <c r="Z399" s="468"/>
    </row>
    <row r="400">
      <c r="A400" s="468"/>
      <c r="B400" s="468"/>
      <c r="C400" s="468"/>
      <c r="D400" s="468"/>
      <c r="E400" s="468"/>
      <c r="F400" s="468"/>
      <c r="G400" s="468"/>
      <c r="H400" s="468"/>
      <c r="I400" s="468"/>
      <c r="J400" s="468"/>
      <c r="K400" s="12"/>
      <c r="L400" s="468"/>
      <c r="M400" s="468"/>
      <c r="N400" s="468"/>
      <c r="O400" s="468"/>
      <c r="P400" s="468"/>
      <c r="Q400" s="468"/>
      <c r="R400" s="468"/>
      <c r="S400" s="468"/>
      <c r="T400" s="468"/>
      <c r="U400" s="468"/>
      <c r="V400" s="468"/>
      <c r="W400" s="468"/>
      <c r="X400" s="468"/>
      <c r="Y400" s="468"/>
      <c r="Z400" s="468"/>
    </row>
    <row r="401">
      <c r="A401" s="468"/>
      <c r="B401" s="468"/>
      <c r="C401" s="468"/>
      <c r="D401" s="468"/>
      <c r="E401" s="468"/>
      <c r="F401" s="468"/>
      <c r="G401" s="468"/>
      <c r="H401" s="468"/>
      <c r="I401" s="468"/>
      <c r="J401" s="468"/>
      <c r="K401" s="12"/>
      <c r="L401" s="468"/>
      <c r="M401" s="468"/>
      <c r="N401" s="468"/>
      <c r="O401" s="468"/>
      <c r="P401" s="468"/>
      <c r="Q401" s="468"/>
      <c r="R401" s="468"/>
      <c r="S401" s="468"/>
      <c r="T401" s="468"/>
      <c r="U401" s="468"/>
      <c r="V401" s="468"/>
      <c r="W401" s="468"/>
      <c r="X401" s="468"/>
      <c r="Y401" s="468"/>
      <c r="Z401" s="468"/>
    </row>
    <row r="402">
      <c r="A402" s="468"/>
      <c r="B402" s="468"/>
      <c r="C402" s="468"/>
      <c r="D402" s="468"/>
      <c r="E402" s="468"/>
      <c r="F402" s="468"/>
      <c r="G402" s="468"/>
      <c r="H402" s="468"/>
      <c r="I402" s="468"/>
      <c r="J402" s="468"/>
      <c r="K402" s="12"/>
      <c r="L402" s="468"/>
      <c r="M402" s="468"/>
      <c r="N402" s="468"/>
      <c r="O402" s="468"/>
      <c r="P402" s="468"/>
      <c r="Q402" s="468"/>
      <c r="R402" s="468"/>
      <c r="S402" s="468"/>
      <c r="T402" s="468"/>
      <c r="U402" s="468"/>
      <c r="V402" s="468"/>
      <c r="W402" s="468"/>
      <c r="X402" s="468"/>
      <c r="Y402" s="468"/>
      <c r="Z402" s="468"/>
    </row>
    <row r="403">
      <c r="A403" s="468"/>
      <c r="B403" s="468"/>
      <c r="C403" s="468"/>
      <c r="D403" s="468"/>
      <c r="E403" s="468"/>
      <c r="F403" s="468"/>
      <c r="G403" s="468"/>
      <c r="H403" s="468"/>
      <c r="I403" s="468"/>
      <c r="J403" s="468"/>
      <c r="K403" s="12"/>
      <c r="L403" s="468"/>
      <c r="M403" s="468"/>
      <c r="N403" s="468"/>
      <c r="O403" s="468"/>
      <c r="P403" s="468"/>
      <c r="Q403" s="468"/>
      <c r="R403" s="468"/>
      <c r="S403" s="468"/>
      <c r="T403" s="468"/>
      <c r="U403" s="468"/>
      <c r="V403" s="468"/>
      <c r="W403" s="468"/>
      <c r="X403" s="468"/>
      <c r="Y403" s="468"/>
      <c r="Z403" s="468"/>
    </row>
    <row r="404">
      <c r="A404" s="468"/>
      <c r="B404" s="468"/>
      <c r="C404" s="468"/>
      <c r="D404" s="468"/>
      <c r="E404" s="468"/>
      <c r="F404" s="468"/>
      <c r="G404" s="468"/>
      <c r="H404" s="468"/>
      <c r="I404" s="468"/>
      <c r="J404" s="468"/>
      <c r="K404" s="12"/>
      <c r="L404" s="468"/>
      <c r="M404" s="468"/>
      <c r="N404" s="468"/>
      <c r="O404" s="468"/>
      <c r="P404" s="468"/>
      <c r="Q404" s="468"/>
      <c r="R404" s="468"/>
      <c r="S404" s="468"/>
      <c r="T404" s="468"/>
      <c r="U404" s="468"/>
      <c r="V404" s="468"/>
      <c r="W404" s="468"/>
      <c r="X404" s="468"/>
      <c r="Y404" s="468"/>
      <c r="Z404" s="468"/>
    </row>
    <row r="405">
      <c r="A405" s="468"/>
      <c r="B405" s="468"/>
      <c r="C405" s="468"/>
      <c r="D405" s="468"/>
      <c r="E405" s="468"/>
      <c r="F405" s="468"/>
      <c r="G405" s="468"/>
      <c r="H405" s="468"/>
      <c r="I405" s="468"/>
      <c r="J405" s="468"/>
      <c r="K405" s="12"/>
      <c r="L405" s="468"/>
      <c r="M405" s="468"/>
      <c r="N405" s="468"/>
      <c r="O405" s="468"/>
      <c r="P405" s="468"/>
      <c r="Q405" s="468"/>
      <c r="R405" s="468"/>
      <c r="S405" s="468"/>
      <c r="T405" s="468"/>
      <c r="U405" s="468"/>
      <c r="V405" s="468"/>
      <c r="W405" s="468"/>
      <c r="X405" s="468"/>
      <c r="Y405" s="468"/>
      <c r="Z405" s="468"/>
    </row>
    <row r="406">
      <c r="A406" s="468"/>
      <c r="B406" s="468"/>
      <c r="C406" s="468"/>
      <c r="D406" s="468"/>
      <c r="E406" s="468"/>
      <c r="F406" s="468"/>
      <c r="G406" s="468"/>
      <c r="H406" s="468"/>
      <c r="I406" s="468"/>
      <c r="J406" s="468"/>
      <c r="K406" s="12"/>
      <c r="L406" s="468"/>
      <c r="M406" s="468"/>
      <c r="N406" s="468"/>
      <c r="O406" s="468"/>
      <c r="P406" s="468"/>
      <c r="Q406" s="468"/>
      <c r="R406" s="468"/>
      <c r="S406" s="468"/>
      <c r="T406" s="468"/>
      <c r="U406" s="468"/>
      <c r="V406" s="468"/>
      <c r="W406" s="468"/>
      <c r="X406" s="468"/>
      <c r="Y406" s="468"/>
      <c r="Z406" s="468"/>
    </row>
    <row r="407">
      <c r="A407" s="468"/>
      <c r="B407" s="468"/>
      <c r="C407" s="468"/>
      <c r="D407" s="468"/>
      <c r="E407" s="468"/>
      <c r="F407" s="468"/>
      <c r="G407" s="468"/>
      <c r="H407" s="468"/>
      <c r="I407" s="468"/>
      <c r="J407" s="468"/>
      <c r="K407" s="12"/>
      <c r="L407" s="468"/>
      <c r="M407" s="468"/>
      <c r="N407" s="468"/>
      <c r="O407" s="468"/>
      <c r="P407" s="468"/>
      <c r="Q407" s="468"/>
      <c r="R407" s="468"/>
      <c r="S407" s="468"/>
      <c r="T407" s="468"/>
      <c r="U407" s="468"/>
      <c r="V407" s="468"/>
      <c r="W407" s="468"/>
      <c r="X407" s="468"/>
      <c r="Y407" s="468"/>
      <c r="Z407" s="468"/>
    </row>
    <row r="408">
      <c r="A408" s="468"/>
      <c r="B408" s="468"/>
      <c r="C408" s="468"/>
      <c r="D408" s="468"/>
      <c r="E408" s="468"/>
      <c r="F408" s="468"/>
      <c r="G408" s="468"/>
      <c r="H408" s="468"/>
      <c r="I408" s="468"/>
      <c r="J408" s="468"/>
      <c r="K408" s="12"/>
      <c r="L408" s="468"/>
      <c r="M408" s="468"/>
      <c r="N408" s="468"/>
      <c r="O408" s="468"/>
      <c r="P408" s="468"/>
      <c r="Q408" s="468"/>
      <c r="R408" s="468"/>
      <c r="S408" s="468"/>
      <c r="T408" s="468"/>
      <c r="U408" s="468"/>
      <c r="V408" s="468"/>
      <c r="W408" s="468"/>
      <c r="X408" s="468"/>
      <c r="Y408" s="468"/>
      <c r="Z408" s="468"/>
    </row>
    <row r="409">
      <c r="A409" s="468"/>
      <c r="B409" s="468"/>
      <c r="C409" s="468"/>
      <c r="D409" s="468"/>
      <c r="E409" s="468"/>
      <c r="F409" s="468"/>
      <c r="G409" s="468"/>
      <c r="H409" s="468"/>
      <c r="I409" s="468"/>
      <c r="J409" s="468"/>
      <c r="K409" s="12"/>
      <c r="L409" s="468"/>
      <c r="M409" s="468"/>
      <c r="N409" s="468"/>
      <c r="O409" s="468"/>
      <c r="P409" s="468"/>
      <c r="Q409" s="468"/>
      <c r="R409" s="468"/>
      <c r="S409" s="468"/>
      <c r="T409" s="468"/>
      <c r="U409" s="468"/>
      <c r="V409" s="468"/>
      <c r="W409" s="468"/>
      <c r="X409" s="468"/>
      <c r="Y409" s="468"/>
      <c r="Z409" s="468"/>
    </row>
    <row r="410">
      <c r="A410" s="468"/>
      <c r="B410" s="468"/>
      <c r="C410" s="468"/>
      <c r="D410" s="468"/>
      <c r="E410" s="468"/>
      <c r="F410" s="468"/>
      <c r="G410" s="468"/>
      <c r="H410" s="468"/>
      <c r="I410" s="468"/>
      <c r="J410" s="468"/>
      <c r="K410" s="12"/>
      <c r="L410" s="468"/>
      <c r="M410" s="468"/>
      <c r="N410" s="468"/>
      <c r="O410" s="468"/>
      <c r="P410" s="468"/>
      <c r="Q410" s="468"/>
      <c r="R410" s="468"/>
      <c r="S410" s="468"/>
      <c r="T410" s="468"/>
      <c r="U410" s="468"/>
      <c r="V410" s="468"/>
      <c r="W410" s="468"/>
      <c r="X410" s="468"/>
      <c r="Y410" s="468"/>
      <c r="Z410" s="468"/>
    </row>
    <row r="411">
      <c r="A411" s="468"/>
      <c r="B411" s="468"/>
      <c r="C411" s="468"/>
      <c r="D411" s="468"/>
      <c r="E411" s="468"/>
      <c r="F411" s="468"/>
      <c r="G411" s="468"/>
      <c r="H411" s="468"/>
      <c r="I411" s="468"/>
      <c r="J411" s="468"/>
      <c r="K411" s="12"/>
      <c r="L411" s="468"/>
      <c r="M411" s="468"/>
      <c r="N411" s="468"/>
      <c r="O411" s="468"/>
      <c r="P411" s="468"/>
      <c r="Q411" s="468"/>
      <c r="R411" s="468"/>
      <c r="S411" s="468"/>
      <c r="T411" s="468"/>
      <c r="U411" s="468"/>
      <c r="V411" s="468"/>
      <c r="W411" s="468"/>
      <c r="X411" s="468"/>
      <c r="Y411" s="468"/>
      <c r="Z411" s="468"/>
    </row>
    <row r="412">
      <c r="A412" s="468"/>
      <c r="B412" s="468"/>
      <c r="C412" s="468"/>
      <c r="D412" s="468"/>
      <c r="E412" s="468"/>
      <c r="F412" s="468"/>
      <c r="G412" s="468"/>
      <c r="H412" s="468"/>
      <c r="I412" s="468"/>
      <c r="J412" s="468"/>
      <c r="K412" s="12"/>
      <c r="L412" s="468"/>
      <c r="M412" s="468"/>
      <c r="N412" s="468"/>
      <c r="O412" s="468"/>
      <c r="P412" s="468"/>
      <c r="Q412" s="468"/>
      <c r="R412" s="468"/>
      <c r="S412" s="468"/>
      <c r="T412" s="468"/>
      <c r="U412" s="468"/>
      <c r="V412" s="468"/>
      <c r="W412" s="468"/>
      <c r="X412" s="468"/>
      <c r="Y412" s="468"/>
      <c r="Z412" s="468"/>
    </row>
    <row r="413">
      <c r="A413" s="468"/>
      <c r="B413" s="468"/>
      <c r="C413" s="468"/>
      <c r="D413" s="468"/>
      <c r="E413" s="468"/>
      <c r="F413" s="468"/>
      <c r="G413" s="468"/>
      <c r="H413" s="468"/>
      <c r="I413" s="468"/>
      <c r="J413" s="468"/>
      <c r="K413" s="12"/>
      <c r="L413" s="468"/>
      <c r="M413" s="468"/>
      <c r="N413" s="468"/>
      <c r="O413" s="468"/>
      <c r="P413" s="468"/>
      <c r="Q413" s="468"/>
      <c r="R413" s="468"/>
      <c r="S413" s="468"/>
      <c r="T413" s="468"/>
      <c r="U413" s="468"/>
      <c r="V413" s="468"/>
      <c r="W413" s="468"/>
      <c r="X413" s="468"/>
      <c r="Y413" s="468"/>
      <c r="Z413" s="468"/>
    </row>
    <row r="414">
      <c r="A414" s="468"/>
      <c r="B414" s="468"/>
      <c r="C414" s="468"/>
      <c r="D414" s="468"/>
      <c r="E414" s="468"/>
      <c r="F414" s="468"/>
      <c r="G414" s="468"/>
      <c r="H414" s="468"/>
      <c r="I414" s="468"/>
      <c r="J414" s="468"/>
      <c r="K414" s="12"/>
      <c r="L414" s="468"/>
      <c r="M414" s="468"/>
      <c r="N414" s="468"/>
      <c r="O414" s="468"/>
      <c r="P414" s="468"/>
      <c r="Q414" s="468"/>
      <c r="R414" s="468"/>
      <c r="S414" s="468"/>
      <c r="T414" s="468"/>
      <c r="U414" s="468"/>
      <c r="V414" s="468"/>
      <c r="W414" s="468"/>
      <c r="X414" s="468"/>
      <c r="Y414" s="468"/>
      <c r="Z414" s="468"/>
    </row>
    <row r="415">
      <c r="A415" s="468"/>
      <c r="B415" s="468"/>
      <c r="C415" s="468"/>
      <c r="D415" s="468"/>
      <c r="E415" s="468"/>
      <c r="F415" s="468"/>
      <c r="G415" s="468"/>
      <c r="H415" s="468"/>
      <c r="I415" s="468"/>
      <c r="J415" s="468"/>
      <c r="K415" s="12"/>
      <c r="L415" s="468"/>
      <c r="M415" s="468"/>
      <c r="N415" s="468"/>
      <c r="O415" s="468"/>
      <c r="P415" s="468"/>
      <c r="Q415" s="468"/>
      <c r="R415" s="468"/>
      <c r="S415" s="468"/>
      <c r="T415" s="468"/>
      <c r="U415" s="468"/>
      <c r="V415" s="468"/>
      <c r="W415" s="468"/>
      <c r="X415" s="468"/>
      <c r="Y415" s="468"/>
      <c r="Z415" s="468"/>
    </row>
    <row r="416">
      <c r="A416" s="468"/>
      <c r="B416" s="468"/>
      <c r="C416" s="468"/>
      <c r="D416" s="468"/>
      <c r="E416" s="468"/>
      <c r="F416" s="468"/>
      <c r="G416" s="468"/>
      <c r="H416" s="468"/>
      <c r="I416" s="468"/>
      <c r="J416" s="468"/>
      <c r="K416" s="12"/>
      <c r="L416" s="468"/>
      <c r="M416" s="468"/>
      <c r="N416" s="468"/>
      <c r="O416" s="468"/>
      <c r="P416" s="468"/>
      <c r="Q416" s="468"/>
      <c r="R416" s="468"/>
      <c r="S416" s="468"/>
      <c r="T416" s="468"/>
      <c r="U416" s="468"/>
      <c r="V416" s="468"/>
      <c r="W416" s="468"/>
      <c r="X416" s="468"/>
      <c r="Y416" s="468"/>
      <c r="Z416" s="468"/>
    </row>
    <row r="417">
      <c r="A417" s="468"/>
      <c r="B417" s="468"/>
      <c r="C417" s="468"/>
      <c r="D417" s="468"/>
      <c r="E417" s="468"/>
      <c r="F417" s="468"/>
      <c r="G417" s="468"/>
      <c r="H417" s="468"/>
      <c r="I417" s="468"/>
      <c r="J417" s="468"/>
      <c r="K417" s="12"/>
      <c r="L417" s="468"/>
      <c r="M417" s="468"/>
      <c r="N417" s="468"/>
      <c r="O417" s="468"/>
      <c r="P417" s="468"/>
      <c r="Q417" s="468"/>
      <c r="R417" s="468"/>
      <c r="S417" s="468"/>
      <c r="T417" s="468"/>
      <c r="U417" s="468"/>
      <c r="V417" s="468"/>
      <c r="W417" s="468"/>
      <c r="X417" s="468"/>
      <c r="Y417" s="468"/>
      <c r="Z417" s="468"/>
    </row>
    <row r="418">
      <c r="A418" s="468"/>
      <c r="B418" s="468"/>
      <c r="C418" s="468"/>
      <c r="D418" s="468"/>
      <c r="E418" s="468"/>
      <c r="F418" s="468"/>
      <c r="G418" s="468"/>
      <c r="H418" s="468"/>
      <c r="I418" s="468"/>
      <c r="J418" s="468"/>
      <c r="K418" s="12"/>
      <c r="L418" s="468"/>
      <c r="M418" s="468"/>
      <c r="N418" s="468"/>
      <c r="O418" s="468"/>
      <c r="P418" s="468"/>
      <c r="Q418" s="468"/>
      <c r="R418" s="468"/>
      <c r="S418" s="468"/>
      <c r="T418" s="468"/>
      <c r="U418" s="468"/>
      <c r="V418" s="468"/>
      <c r="W418" s="468"/>
      <c r="X418" s="468"/>
      <c r="Y418" s="468"/>
      <c r="Z418" s="468"/>
    </row>
    <row r="419">
      <c r="A419" s="468"/>
      <c r="B419" s="468"/>
      <c r="C419" s="468"/>
      <c r="D419" s="468"/>
      <c r="E419" s="468"/>
      <c r="F419" s="468"/>
      <c r="G419" s="468"/>
      <c r="H419" s="468"/>
      <c r="I419" s="468"/>
      <c r="J419" s="468"/>
      <c r="K419" s="12"/>
      <c r="L419" s="468"/>
      <c r="M419" s="468"/>
      <c r="N419" s="468"/>
      <c r="O419" s="468"/>
      <c r="P419" s="468"/>
      <c r="Q419" s="468"/>
      <c r="R419" s="468"/>
      <c r="S419" s="468"/>
      <c r="T419" s="468"/>
      <c r="U419" s="468"/>
      <c r="V419" s="468"/>
      <c r="W419" s="468"/>
      <c r="X419" s="468"/>
      <c r="Y419" s="468"/>
      <c r="Z419" s="468"/>
    </row>
    <row r="420">
      <c r="A420" s="468"/>
      <c r="B420" s="468"/>
      <c r="C420" s="468"/>
      <c r="D420" s="468"/>
      <c r="E420" s="468"/>
      <c r="F420" s="468"/>
      <c r="G420" s="468"/>
      <c r="H420" s="468"/>
      <c r="I420" s="468"/>
      <c r="J420" s="468"/>
      <c r="K420" s="12"/>
      <c r="L420" s="468"/>
      <c r="M420" s="468"/>
      <c r="N420" s="468"/>
      <c r="O420" s="468"/>
      <c r="P420" s="468"/>
      <c r="Q420" s="468"/>
      <c r="R420" s="468"/>
      <c r="S420" s="468"/>
      <c r="T420" s="468"/>
      <c r="U420" s="468"/>
      <c r="V420" s="468"/>
      <c r="W420" s="468"/>
      <c r="X420" s="468"/>
      <c r="Y420" s="468"/>
      <c r="Z420" s="468"/>
    </row>
    <row r="421">
      <c r="A421" s="468"/>
      <c r="B421" s="468"/>
      <c r="C421" s="468"/>
      <c r="D421" s="468"/>
      <c r="E421" s="468"/>
      <c r="F421" s="468"/>
      <c r="G421" s="468"/>
      <c r="H421" s="468"/>
      <c r="I421" s="468"/>
      <c r="J421" s="468"/>
      <c r="K421" s="12"/>
      <c r="L421" s="468"/>
      <c r="M421" s="468"/>
      <c r="N421" s="468"/>
      <c r="O421" s="468"/>
      <c r="P421" s="468"/>
      <c r="Q421" s="468"/>
      <c r="R421" s="468"/>
      <c r="S421" s="468"/>
      <c r="T421" s="468"/>
      <c r="U421" s="468"/>
      <c r="V421" s="468"/>
      <c r="W421" s="468"/>
      <c r="X421" s="468"/>
      <c r="Y421" s="468"/>
      <c r="Z421" s="468"/>
    </row>
    <row r="422">
      <c r="A422" s="468"/>
      <c r="B422" s="468"/>
      <c r="C422" s="468"/>
      <c r="D422" s="468"/>
      <c r="E422" s="468"/>
      <c r="F422" s="468"/>
      <c r="G422" s="468"/>
      <c r="H422" s="468"/>
      <c r="I422" s="468"/>
      <c r="J422" s="468"/>
      <c r="K422" s="12"/>
      <c r="L422" s="468"/>
      <c r="M422" s="468"/>
      <c r="N422" s="468"/>
      <c r="O422" s="468"/>
      <c r="P422" s="468"/>
      <c r="Q422" s="468"/>
      <c r="R422" s="468"/>
      <c r="S422" s="468"/>
      <c r="T422" s="468"/>
      <c r="U422" s="468"/>
      <c r="V422" s="468"/>
      <c r="W422" s="468"/>
      <c r="X422" s="468"/>
      <c r="Y422" s="468"/>
      <c r="Z422" s="468"/>
    </row>
    <row r="423">
      <c r="A423" s="468"/>
      <c r="B423" s="468"/>
      <c r="C423" s="468"/>
      <c r="D423" s="468"/>
      <c r="E423" s="468"/>
      <c r="F423" s="468"/>
      <c r="G423" s="468"/>
      <c r="H423" s="468"/>
      <c r="I423" s="468"/>
      <c r="J423" s="468"/>
      <c r="K423" s="12"/>
      <c r="L423" s="468"/>
      <c r="M423" s="468"/>
      <c r="N423" s="468"/>
      <c r="O423" s="468"/>
      <c r="P423" s="468"/>
      <c r="Q423" s="468"/>
      <c r="R423" s="468"/>
      <c r="S423" s="468"/>
      <c r="T423" s="468"/>
      <c r="U423" s="468"/>
      <c r="V423" s="468"/>
      <c r="W423" s="468"/>
      <c r="X423" s="468"/>
      <c r="Y423" s="468"/>
      <c r="Z423" s="468"/>
    </row>
    <row r="424">
      <c r="A424" s="468"/>
      <c r="B424" s="468"/>
      <c r="C424" s="468"/>
      <c r="D424" s="468"/>
      <c r="E424" s="468"/>
      <c r="F424" s="468"/>
      <c r="G424" s="468"/>
      <c r="H424" s="468"/>
      <c r="I424" s="468"/>
      <c r="J424" s="468"/>
      <c r="K424" s="902"/>
      <c r="L424" s="468"/>
      <c r="M424" s="468"/>
      <c r="N424" s="468"/>
      <c r="O424" s="468"/>
      <c r="P424" s="468"/>
      <c r="Q424" s="468"/>
      <c r="R424" s="468"/>
      <c r="S424" s="468"/>
      <c r="T424" s="468"/>
      <c r="U424" s="468"/>
      <c r="V424" s="468"/>
      <c r="W424" s="468"/>
      <c r="X424" s="468"/>
      <c r="Y424" s="468"/>
      <c r="Z424" s="468"/>
    </row>
    <row r="425">
      <c r="A425" s="468"/>
      <c r="B425" s="468"/>
      <c r="C425" s="468"/>
      <c r="D425" s="468"/>
      <c r="E425" s="468"/>
      <c r="F425" s="468"/>
      <c r="G425" s="468"/>
      <c r="H425" s="468"/>
      <c r="I425" s="468"/>
      <c r="J425" s="468"/>
      <c r="K425" s="41"/>
      <c r="L425" s="468"/>
      <c r="M425" s="468"/>
      <c r="N425" s="468"/>
      <c r="O425" s="468"/>
      <c r="P425" s="468"/>
      <c r="Q425" s="468"/>
      <c r="R425" s="468"/>
      <c r="S425" s="468"/>
      <c r="T425" s="468"/>
      <c r="U425" s="468"/>
      <c r="V425" s="468"/>
      <c r="W425" s="468"/>
      <c r="X425" s="468"/>
      <c r="Y425" s="468"/>
      <c r="Z425" s="468"/>
    </row>
    <row r="426">
      <c r="A426" s="468"/>
      <c r="B426" s="468"/>
      <c r="C426" s="468"/>
      <c r="D426" s="468"/>
      <c r="E426" s="468"/>
      <c r="F426" s="468"/>
      <c r="G426" s="468"/>
      <c r="H426" s="468"/>
      <c r="I426" s="468"/>
      <c r="J426" s="468"/>
      <c r="K426" s="41"/>
      <c r="L426" s="468"/>
      <c r="M426" s="468"/>
      <c r="N426" s="468"/>
      <c r="O426" s="468"/>
      <c r="P426" s="468"/>
      <c r="Q426" s="468"/>
      <c r="R426" s="468"/>
      <c r="S426" s="468"/>
      <c r="T426" s="468"/>
      <c r="U426" s="468"/>
      <c r="V426" s="468"/>
      <c r="W426" s="468"/>
      <c r="X426" s="468"/>
      <c r="Y426" s="468"/>
      <c r="Z426" s="468"/>
    </row>
    <row r="427">
      <c r="A427" s="468"/>
      <c r="B427" s="468"/>
      <c r="C427" s="468"/>
      <c r="D427" s="468"/>
      <c r="E427" s="468"/>
      <c r="F427" s="468"/>
      <c r="G427" s="468"/>
      <c r="H427" s="468"/>
      <c r="I427" s="468"/>
      <c r="J427" s="468"/>
      <c r="K427" s="41"/>
      <c r="L427" s="468"/>
      <c r="M427" s="468"/>
      <c r="N427" s="468"/>
      <c r="O427" s="468"/>
      <c r="P427" s="468"/>
      <c r="Q427" s="468"/>
      <c r="R427" s="468"/>
      <c r="S427" s="468"/>
      <c r="T427" s="468"/>
      <c r="U427" s="468"/>
      <c r="V427" s="468"/>
      <c r="W427" s="468"/>
      <c r="X427" s="468"/>
      <c r="Y427" s="468"/>
      <c r="Z427" s="468"/>
    </row>
    <row r="428">
      <c r="A428" s="468"/>
      <c r="B428" s="468"/>
      <c r="C428" s="468"/>
      <c r="D428" s="468"/>
      <c r="E428" s="468"/>
      <c r="F428" s="468"/>
      <c r="G428" s="468"/>
      <c r="H428" s="468"/>
      <c r="I428" s="468"/>
      <c r="J428" s="468"/>
      <c r="K428" s="41"/>
      <c r="L428" s="468"/>
      <c r="M428" s="468"/>
      <c r="N428" s="468"/>
      <c r="O428" s="468"/>
      <c r="P428" s="468"/>
      <c r="Q428" s="468"/>
      <c r="R428" s="468"/>
      <c r="S428" s="468"/>
      <c r="T428" s="468"/>
      <c r="U428" s="468"/>
      <c r="V428" s="468"/>
      <c r="W428" s="468"/>
      <c r="X428" s="468"/>
      <c r="Y428" s="468"/>
      <c r="Z428" s="468"/>
    </row>
    <row r="429">
      <c r="A429" s="468"/>
      <c r="B429" s="468"/>
      <c r="C429" s="468"/>
      <c r="D429" s="468"/>
      <c r="E429" s="468"/>
      <c r="F429" s="468"/>
      <c r="G429" s="468"/>
      <c r="H429" s="468"/>
      <c r="I429" s="468"/>
      <c r="J429" s="468"/>
      <c r="K429" s="41"/>
      <c r="L429" s="468"/>
      <c r="M429" s="468"/>
      <c r="N429" s="468"/>
      <c r="O429" s="468"/>
      <c r="P429" s="468"/>
      <c r="Q429" s="468"/>
      <c r="R429" s="468"/>
      <c r="S429" s="468"/>
      <c r="T429" s="468"/>
      <c r="U429" s="468"/>
      <c r="V429" s="468"/>
      <c r="W429" s="468"/>
      <c r="X429" s="468"/>
      <c r="Y429" s="468"/>
      <c r="Z429" s="468"/>
    </row>
    <row r="430">
      <c r="A430" s="468"/>
      <c r="B430" s="468"/>
      <c r="C430" s="468"/>
      <c r="D430" s="468"/>
      <c r="E430" s="468"/>
      <c r="F430" s="468"/>
      <c r="G430" s="468"/>
      <c r="H430" s="468"/>
      <c r="I430" s="468"/>
      <c r="J430" s="468"/>
      <c r="K430" s="41"/>
      <c r="L430" s="468"/>
      <c r="M430" s="468"/>
      <c r="N430" s="468"/>
      <c r="O430" s="468"/>
      <c r="P430" s="468"/>
      <c r="Q430" s="468"/>
      <c r="R430" s="468"/>
      <c r="S430" s="468"/>
      <c r="T430" s="468"/>
      <c r="U430" s="468"/>
      <c r="V430" s="468"/>
      <c r="W430" s="468"/>
      <c r="X430" s="468"/>
      <c r="Y430" s="468"/>
      <c r="Z430" s="468"/>
    </row>
    <row r="431">
      <c r="A431" s="468"/>
      <c r="B431" s="468"/>
      <c r="C431" s="468"/>
      <c r="D431" s="468"/>
      <c r="E431" s="468"/>
      <c r="F431" s="468"/>
      <c r="G431" s="468"/>
      <c r="H431" s="468"/>
      <c r="I431" s="468"/>
      <c r="J431" s="468"/>
      <c r="K431" s="41"/>
      <c r="L431" s="468"/>
      <c r="M431" s="468"/>
      <c r="N431" s="468"/>
      <c r="O431" s="468"/>
      <c r="P431" s="468"/>
      <c r="Q431" s="468"/>
      <c r="R431" s="468"/>
      <c r="S431" s="468"/>
      <c r="T431" s="468"/>
      <c r="U431" s="468"/>
      <c r="V431" s="468"/>
      <c r="W431" s="468"/>
      <c r="X431" s="468"/>
      <c r="Y431" s="468"/>
      <c r="Z431" s="468"/>
    </row>
    <row r="432">
      <c r="A432" s="468"/>
      <c r="B432" s="468"/>
      <c r="C432" s="468"/>
      <c r="D432" s="468"/>
      <c r="E432" s="468"/>
      <c r="F432" s="468"/>
      <c r="G432" s="468"/>
      <c r="H432" s="468"/>
      <c r="I432" s="468"/>
      <c r="J432" s="468"/>
      <c r="K432" s="41"/>
      <c r="L432" s="468"/>
      <c r="M432" s="468"/>
      <c r="N432" s="468"/>
      <c r="O432" s="468"/>
      <c r="P432" s="468"/>
      <c r="Q432" s="468"/>
      <c r="R432" s="468"/>
      <c r="S432" s="468"/>
      <c r="T432" s="468"/>
      <c r="U432" s="468"/>
      <c r="V432" s="468"/>
      <c r="W432" s="468"/>
      <c r="X432" s="468"/>
      <c r="Y432" s="468"/>
      <c r="Z432" s="468"/>
    </row>
    <row r="433">
      <c r="A433" s="468"/>
      <c r="B433" s="468"/>
      <c r="C433" s="468"/>
      <c r="D433" s="468"/>
      <c r="E433" s="468"/>
      <c r="F433" s="468"/>
      <c r="G433" s="468"/>
      <c r="H433" s="468"/>
      <c r="I433" s="468"/>
      <c r="J433" s="468"/>
      <c r="K433" s="41"/>
      <c r="L433" s="468"/>
      <c r="M433" s="468"/>
      <c r="N433" s="468"/>
      <c r="O433" s="468"/>
      <c r="P433" s="468"/>
      <c r="Q433" s="468"/>
      <c r="R433" s="468"/>
      <c r="S433" s="468"/>
      <c r="T433" s="468"/>
      <c r="U433" s="468"/>
      <c r="V433" s="468"/>
      <c r="W433" s="468"/>
      <c r="X433" s="468"/>
      <c r="Y433" s="468"/>
      <c r="Z433" s="468"/>
    </row>
    <row r="434">
      <c r="A434" s="468"/>
      <c r="B434" s="468"/>
      <c r="C434" s="468"/>
      <c r="D434" s="468"/>
      <c r="E434" s="468"/>
      <c r="F434" s="468"/>
      <c r="G434" s="468"/>
      <c r="H434" s="468"/>
      <c r="I434" s="468"/>
      <c r="J434" s="468"/>
      <c r="K434" s="41"/>
      <c r="L434" s="468"/>
      <c r="M434" s="468"/>
      <c r="N434" s="468"/>
      <c r="O434" s="468"/>
      <c r="P434" s="468"/>
      <c r="Q434" s="468"/>
      <c r="R434" s="468"/>
      <c r="S434" s="468"/>
      <c r="T434" s="468"/>
      <c r="U434" s="468"/>
      <c r="V434" s="468"/>
      <c r="W434" s="468"/>
      <c r="X434" s="468"/>
      <c r="Y434" s="468"/>
      <c r="Z434" s="468"/>
    </row>
    <row r="435">
      <c r="A435" s="468"/>
      <c r="B435" s="468"/>
      <c r="C435" s="468"/>
      <c r="D435" s="468"/>
      <c r="E435" s="468"/>
      <c r="F435" s="468"/>
      <c r="G435" s="468"/>
      <c r="H435" s="468"/>
      <c r="I435" s="468"/>
      <c r="J435" s="468"/>
      <c r="K435" s="41"/>
      <c r="L435" s="468"/>
      <c r="M435" s="468"/>
      <c r="N435" s="468"/>
      <c r="O435" s="468"/>
      <c r="P435" s="468"/>
      <c r="Q435" s="468"/>
      <c r="R435" s="468"/>
      <c r="S435" s="468"/>
      <c r="T435" s="468"/>
      <c r="U435" s="468"/>
      <c r="V435" s="468"/>
      <c r="W435" s="468"/>
      <c r="X435" s="468"/>
      <c r="Y435" s="468"/>
      <c r="Z435" s="468"/>
    </row>
    <row r="436">
      <c r="A436" s="468"/>
      <c r="B436" s="468"/>
      <c r="C436" s="468"/>
      <c r="D436" s="468"/>
      <c r="E436" s="468"/>
      <c r="F436" s="468"/>
      <c r="G436" s="468"/>
      <c r="H436" s="468"/>
      <c r="I436" s="468"/>
      <c r="J436" s="468"/>
      <c r="K436" s="41"/>
      <c r="L436" s="468"/>
      <c r="M436" s="468"/>
      <c r="N436" s="468"/>
      <c r="O436" s="468"/>
      <c r="P436" s="468"/>
      <c r="Q436" s="468"/>
      <c r="R436" s="468"/>
      <c r="S436" s="468"/>
      <c r="T436" s="468"/>
      <c r="U436" s="468"/>
      <c r="V436" s="468"/>
      <c r="W436" s="468"/>
      <c r="X436" s="468"/>
      <c r="Y436" s="468"/>
      <c r="Z436" s="468"/>
    </row>
    <row r="437">
      <c r="A437" s="468"/>
      <c r="B437" s="468"/>
      <c r="C437" s="468"/>
      <c r="D437" s="468"/>
      <c r="E437" s="468"/>
      <c r="F437" s="468"/>
      <c r="G437" s="468"/>
      <c r="H437" s="468"/>
      <c r="I437" s="468"/>
      <c r="J437" s="468"/>
      <c r="K437" s="41"/>
      <c r="L437" s="468"/>
      <c r="M437" s="468"/>
      <c r="N437" s="468"/>
      <c r="O437" s="468"/>
      <c r="P437" s="468"/>
      <c r="Q437" s="468"/>
      <c r="R437" s="468"/>
      <c r="S437" s="468"/>
      <c r="T437" s="468"/>
      <c r="U437" s="468"/>
      <c r="V437" s="468"/>
      <c r="W437" s="468"/>
      <c r="X437" s="468"/>
      <c r="Y437" s="468"/>
      <c r="Z437" s="468"/>
    </row>
    <row r="438">
      <c r="A438" s="468"/>
      <c r="B438" s="468"/>
      <c r="C438" s="468"/>
      <c r="D438" s="468"/>
      <c r="E438" s="468"/>
      <c r="F438" s="468"/>
      <c r="G438" s="468"/>
      <c r="H438" s="468"/>
      <c r="I438" s="468"/>
      <c r="J438" s="468"/>
      <c r="K438" s="41"/>
      <c r="L438" s="468"/>
      <c r="M438" s="468"/>
      <c r="N438" s="468"/>
      <c r="O438" s="468"/>
      <c r="P438" s="468"/>
      <c r="Q438" s="468"/>
      <c r="R438" s="468"/>
      <c r="S438" s="468"/>
      <c r="T438" s="468"/>
      <c r="U438" s="468"/>
      <c r="V438" s="468"/>
      <c r="W438" s="468"/>
      <c r="X438" s="468"/>
      <c r="Y438" s="468"/>
      <c r="Z438" s="468"/>
    </row>
    <row r="439">
      <c r="A439" s="468"/>
      <c r="B439" s="468"/>
      <c r="C439" s="468"/>
      <c r="D439" s="468"/>
      <c r="E439" s="468"/>
      <c r="F439" s="468"/>
      <c r="G439" s="468"/>
      <c r="H439" s="468"/>
      <c r="I439" s="468"/>
      <c r="J439" s="468"/>
      <c r="K439" s="41"/>
      <c r="L439" s="468"/>
      <c r="M439" s="468"/>
      <c r="N439" s="468"/>
      <c r="O439" s="468"/>
      <c r="P439" s="468"/>
      <c r="Q439" s="468"/>
      <c r="R439" s="468"/>
      <c r="S439" s="468"/>
      <c r="T439" s="468"/>
      <c r="U439" s="468"/>
      <c r="V439" s="468"/>
      <c r="W439" s="468"/>
      <c r="X439" s="468"/>
      <c r="Y439" s="468"/>
      <c r="Z439" s="468"/>
    </row>
    <row r="440">
      <c r="A440" s="468"/>
      <c r="B440" s="468"/>
      <c r="C440" s="468"/>
      <c r="D440" s="468"/>
      <c r="E440" s="468"/>
      <c r="F440" s="468"/>
      <c r="G440" s="468"/>
      <c r="H440" s="468"/>
      <c r="I440" s="468"/>
      <c r="J440" s="468"/>
      <c r="K440" s="41"/>
      <c r="L440" s="468"/>
      <c r="M440" s="468"/>
      <c r="N440" s="468"/>
      <c r="O440" s="468"/>
      <c r="P440" s="468"/>
      <c r="Q440" s="468"/>
      <c r="R440" s="468"/>
      <c r="S440" s="468"/>
      <c r="T440" s="468"/>
      <c r="U440" s="468"/>
      <c r="V440" s="468"/>
      <c r="W440" s="468"/>
      <c r="X440" s="468"/>
      <c r="Y440" s="468"/>
      <c r="Z440" s="468"/>
    </row>
    <row r="441">
      <c r="A441" s="468"/>
      <c r="B441" s="468"/>
      <c r="C441" s="468"/>
      <c r="D441" s="468"/>
      <c r="E441" s="468"/>
      <c r="F441" s="468"/>
      <c r="G441" s="468"/>
      <c r="H441" s="468"/>
      <c r="I441" s="468"/>
      <c r="J441" s="468"/>
      <c r="K441" s="41"/>
      <c r="L441" s="468"/>
      <c r="M441" s="468"/>
      <c r="N441" s="468"/>
      <c r="O441" s="468"/>
      <c r="P441" s="468"/>
      <c r="Q441" s="468"/>
      <c r="R441" s="468"/>
      <c r="S441" s="468"/>
      <c r="T441" s="468"/>
      <c r="U441" s="468"/>
      <c r="V441" s="468"/>
      <c r="W441" s="468"/>
      <c r="X441" s="468"/>
      <c r="Y441" s="468"/>
      <c r="Z441" s="468"/>
    </row>
    <row r="442">
      <c r="A442" s="468"/>
      <c r="B442" s="468"/>
      <c r="C442" s="468"/>
      <c r="D442" s="468"/>
      <c r="E442" s="468"/>
      <c r="F442" s="468"/>
      <c r="G442" s="468"/>
      <c r="H442" s="468"/>
      <c r="I442" s="468"/>
      <c r="J442" s="468"/>
      <c r="K442" s="41"/>
      <c r="L442" s="468"/>
      <c r="M442" s="468"/>
      <c r="N442" s="468"/>
      <c r="O442" s="468"/>
      <c r="P442" s="468"/>
      <c r="Q442" s="468"/>
      <c r="R442" s="468"/>
      <c r="S442" s="468"/>
      <c r="T442" s="468"/>
      <c r="U442" s="468"/>
      <c r="V442" s="468"/>
      <c r="W442" s="468"/>
      <c r="X442" s="468"/>
      <c r="Y442" s="468"/>
      <c r="Z442" s="468"/>
    </row>
    <row r="443">
      <c r="A443" s="468"/>
      <c r="B443" s="468"/>
      <c r="C443" s="468"/>
      <c r="D443" s="468"/>
      <c r="E443" s="468"/>
      <c r="F443" s="468"/>
      <c r="G443" s="468"/>
      <c r="H443" s="468"/>
      <c r="I443" s="468"/>
      <c r="J443" s="468"/>
      <c r="K443" s="41"/>
      <c r="L443" s="468"/>
      <c r="M443" s="468"/>
      <c r="N443" s="468"/>
      <c r="O443" s="468"/>
      <c r="P443" s="468"/>
      <c r="Q443" s="468"/>
      <c r="R443" s="468"/>
      <c r="S443" s="468"/>
      <c r="T443" s="468"/>
      <c r="U443" s="468"/>
      <c r="V443" s="468"/>
      <c r="W443" s="468"/>
      <c r="X443" s="468"/>
      <c r="Y443" s="468"/>
      <c r="Z443" s="468"/>
    </row>
    <row r="444">
      <c r="A444" s="468"/>
      <c r="B444" s="468"/>
      <c r="C444" s="468"/>
      <c r="D444" s="468"/>
      <c r="E444" s="468"/>
      <c r="F444" s="468"/>
      <c r="G444" s="468"/>
      <c r="H444" s="468"/>
      <c r="I444" s="468"/>
      <c r="J444" s="468"/>
      <c r="K444" s="41"/>
      <c r="L444" s="468"/>
      <c r="M444" s="468"/>
      <c r="N444" s="468"/>
      <c r="O444" s="468"/>
      <c r="P444" s="468"/>
      <c r="Q444" s="468"/>
      <c r="R444" s="468"/>
      <c r="S444" s="468"/>
      <c r="T444" s="468"/>
      <c r="U444" s="468"/>
      <c r="V444" s="468"/>
      <c r="W444" s="468"/>
      <c r="X444" s="468"/>
      <c r="Y444" s="468"/>
      <c r="Z444" s="468"/>
    </row>
    <row r="445">
      <c r="A445" s="468"/>
      <c r="B445" s="468"/>
      <c r="C445" s="468"/>
      <c r="D445" s="468"/>
      <c r="E445" s="468"/>
      <c r="F445" s="468"/>
      <c r="G445" s="468"/>
      <c r="H445" s="468"/>
      <c r="I445" s="468"/>
      <c r="J445" s="468"/>
      <c r="K445" s="41"/>
      <c r="L445" s="468"/>
      <c r="M445" s="468"/>
      <c r="N445" s="468"/>
      <c r="O445" s="468"/>
      <c r="P445" s="468"/>
      <c r="Q445" s="468"/>
      <c r="R445" s="468"/>
      <c r="S445" s="468"/>
      <c r="T445" s="468"/>
      <c r="U445" s="468"/>
      <c r="V445" s="468"/>
      <c r="W445" s="468"/>
      <c r="X445" s="468"/>
      <c r="Y445" s="468"/>
      <c r="Z445" s="468"/>
    </row>
    <row r="446">
      <c r="A446" s="468"/>
      <c r="B446" s="468"/>
      <c r="C446" s="468"/>
      <c r="D446" s="468"/>
      <c r="E446" s="468"/>
      <c r="F446" s="468"/>
      <c r="G446" s="468"/>
      <c r="H446" s="468"/>
      <c r="I446" s="468"/>
      <c r="J446" s="468"/>
      <c r="K446" s="41"/>
      <c r="L446" s="468"/>
      <c r="M446" s="468"/>
      <c r="N446" s="468"/>
      <c r="O446" s="468"/>
      <c r="P446" s="468"/>
      <c r="Q446" s="468"/>
      <c r="R446" s="468"/>
      <c r="S446" s="468"/>
      <c r="T446" s="468"/>
      <c r="U446" s="468"/>
      <c r="V446" s="468"/>
      <c r="W446" s="468"/>
      <c r="X446" s="468"/>
      <c r="Y446" s="468"/>
      <c r="Z446" s="468"/>
    </row>
    <row r="447">
      <c r="A447" s="468"/>
      <c r="B447" s="468"/>
      <c r="C447" s="468"/>
      <c r="D447" s="468"/>
      <c r="E447" s="468"/>
      <c r="F447" s="468"/>
      <c r="G447" s="468"/>
      <c r="H447" s="468"/>
      <c r="I447" s="468"/>
      <c r="J447" s="468"/>
      <c r="K447" s="41"/>
      <c r="L447" s="468"/>
      <c r="M447" s="468"/>
      <c r="N447" s="468"/>
      <c r="O447" s="468"/>
      <c r="P447" s="468"/>
      <c r="Q447" s="468"/>
      <c r="R447" s="468"/>
      <c r="S447" s="468"/>
      <c r="T447" s="468"/>
      <c r="U447" s="468"/>
      <c r="V447" s="468"/>
      <c r="W447" s="468"/>
      <c r="X447" s="468"/>
      <c r="Y447" s="468"/>
      <c r="Z447" s="468"/>
    </row>
    <row r="448">
      <c r="A448" s="468"/>
      <c r="B448" s="468"/>
      <c r="C448" s="468"/>
      <c r="D448" s="468"/>
      <c r="E448" s="468"/>
      <c r="F448" s="468"/>
      <c r="G448" s="468"/>
      <c r="H448" s="468"/>
      <c r="I448" s="468"/>
      <c r="J448" s="468"/>
      <c r="K448" s="41"/>
      <c r="L448" s="468"/>
      <c r="M448" s="468"/>
      <c r="N448" s="468"/>
      <c r="O448" s="468"/>
      <c r="P448" s="468"/>
      <c r="Q448" s="468"/>
      <c r="R448" s="468"/>
      <c r="S448" s="468"/>
      <c r="T448" s="468"/>
      <c r="U448" s="468"/>
      <c r="V448" s="468"/>
      <c r="W448" s="468"/>
      <c r="X448" s="468"/>
      <c r="Y448" s="468"/>
      <c r="Z448" s="468"/>
    </row>
    <row r="449">
      <c r="A449" s="468"/>
      <c r="B449" s="468"/>
      <c r="C449" s="468"/>
      <c r="D449" s="468"/>
      <c r="E449" s="468"/>
      <c r="F449" s="468"/>
      <c r="G449" s="468"/>
      <c r="H449" s="468"/>
      <c r="I449" s="468"/>
      <c r="J449" s="468"/>
      <c r="K449" s="41"/>
      <c r="L449" s="468"/>
      <c r="M449" s="468"/>
      <c r="N449" s="468"/>
      <c r="O449" s="468"/>
      <c r="P449" s="468"/>
      <c r="Q449" s="468"/>
      <c r="R449" s="468"/>
      <c r="S449" s="468"/>
      <c r="T449" s="468"/>
      <c r="U449" s="468"/>
      <c r="V449" s="468"/>
      <c r="W449" s="468"/>
      <c r="X449" s="468"/>
      <c r="Y449" s="468"/>
      <c r="Z449" s="468"/>
    </row>
    <row r="450">
      <c r="A450" s="468"/>
      <c r="B450" s="468"/>
      <c r="C450" s="468"/>
      <c r="D450" s="468"/>
      <c r="E450" s="468"/>
      <c r="F450" s="468"/>
      <c r="G450" s="468"/>
      <c r="H450" s="468"/>
      <c r="I450" s="468"/>
      <c r="J450" s="468"/>
      <c r="K450" s="41"/>
      <c r="L450" s="468"/>
      <c r="M450" s="468"/>
      <c r="N450" s="468"/>
      <c r="O450" s="468"/>
      <c r="P450" s="468"/>
      <c r="Q450" s="468"/>
      <c r="R450" s="468"/>
      <c r="S450" s="468"/>
      <c r="T450" s="468"/>
      <c r="U450" s="468"/>
      <c r="V450" s="468"/>
      <c r="W450" s="468"/>
      <c r="X450" s="468"/>
      <c r="Y450" s="468"/>
      <c r="Z450" s="468"/>
    </row>
    <row r="451">
      <c r="A451" s="468"/>
      <c r="B451" s="468"/>
      <c r="C451" s="468"/>
      <c r="D451" s="468"/>
      <c r="E451" s="468"/>
      <c r="F451" s="468"/>
      <c r="G451" s="468"/>
      <c r="H451" s="468"/>
      <c r="I451" s="468"/>
      <c r="J451" s="468"/>
      <c r="K451" s="41"/>
      <c r="L451" s="468"/>
      <c r="M451" s="468"/>
      <c r="N451" s="468"/>
      <c r="O451" s="468"/>
      <c r="P451" s="468"/>
      <c r="Q451" s="468"/>
      <c r="R451" s="468"/>
      <c r="S451" s="468"/>
      <c r="T451" s="468"/>
      <c r="U451" s="468"/>
      <c r="V451" s="468"/>
      <c r="W451" s="468"/>
      <c r="X451" s="468"/>
      <c r="Y451" s="468"/>
      <c r="Z451" s="468"/>
    </row>
    <row r="452">
      <c r="A452" s="468"/>
      <c r="B452" s="468"/>
      <c r="C452" s="468"/>
      <c r="D452" s="468"/>
      <c r="E452" s="468"/>
      <c r="F452" s="468"/>
      <c r="G452" s="468"/>
      <c r="H452" s="468"/>
      <c r="I452" s="468"/>
      <c r="J452" s="468"/>
      <c r="K452" s="41"/>
      <c r="L452" s="468"/>
      <c r="M452" s="468"/>
      <c r="N452" s="468"/>
      <c r="O452" s="468"/>
      <c r="P452" s="468"/>
      <c r="Q452" s="468"/>
      <c r="R452" s="468"/>
      <c r="S452" s="468"/>
      <c r="T452" s="468"/>
      <c r="U452" s="468"/>
      <c r="V452" s="468"/>
      <c r="W452" s="468"/>
      <c r="X452" s="468"/>
      <c r="Y452" s="468"/>
      <c r="Z452" s="468"/>
    </row>
    <row r="453">
      <c r="A453" s="468"/>
      <c r="B453" s="468"/>
      <c r="C453" s="468"/>
      <c r="D453" s="468"/>
      <c r="E453" s="468"/>
      <c r="F453" s="468"/>
      <c r="G453" s="468"/>
      <c r="H453" s="468"/>
      <c r="I453" s="468"/>
      <c r="J453" s="468"/>
      <c r="K453" s="41"/>
      <c r="L453" s="468"/>
      <c r="M453" s="468"/>
      <c r="N453" s="468"/>
      <c r="O453" s="468"/>
      <c r="P453" s="468"/>
      <c r="Q453" s="468"/>
      <c r="R453" s="468"/>
      <c r="S453" s="468"/>
      <c r="T453" s="468"/>
      <c r="U453" s="468"/>
      <c r="V453" s="468"/>
      <c r="W453" s="468"/>
      <c r="X453" s="468"/>
      <c r="Y453" s="468"/>
      <c r="Z453" s="468"/>
    </row>
    <row r="454">
      <c r="A454" s="468"/>
      <c r="B454" s="468"/>
      <c r="C454" s="468"/>
      <c r="D454" s="468"/>
      <c r="E454" s="468"/>
      <c r="F454" s="468"/>
      <c r="G454" s="468"/>
      <c r="H454" s="468"/>
      <c r="I454" s="468"/>
      <c r="J454" s="468"/>
      <c r="K454" s="41"/>
      <c r="L454" s="468"/>
      <c r="M454" s="468"/>
      <c r="N454" s="468"/>
      <c r="O454" s="468"/>
      <c r="P454" s="468"/>
      <c r="Q454" s="468"/>
      <c r="R454" s="468"/>
      <c r="S454" s="468"/>
      <c r="T454" s="468"/>
      <c r="U454" s="468"/>
      <c r="V454" s="468"/>
      <c r="W454" s="468"/>
      <c r="X454" s="468"/>
      <c r="Y454" s="468"/>
      <c r="Z454" s="468"/>
    </row>
    <row r="455">
      <c r="A455" s="468"/>
      <c r="B455" s="468"/>
      <c r="C455" s="468"/>
      <c r="D455" s="468"/>
      <c r="E455" s="468"/>
      <c r="F455" s="468"/>
      <c r="G455" s="468"/>
      <c r="H455" s="468"/>
      <c r="I455" s="468"/>
      <c r="J455" s="468"/>
      <c r="K455" s="41"/>
      <c r="L455" s="468"/>
      <c r="M455" s="468"/>
      <c r="N455" s="468"/>
      <c r="O455" s="468"/>
      <c r="P455" s="468"/>
      <c r="Q455" s="468"/>
      <c r="R455" s="468"/>
      <c r="S455" s="468"/>
      <c r="T455" s="468"/>
      <c r="U455" s="468"/>
      <c r="V455" s="468"/>
      <c r="W455" s="468"/>
      <c r="X455" s="468"/>
      <c r="Y455" s="468"/>
      <c r="Z455" s="468"/>
    </row>
    <row r="456">
      <c r="A456" s="468"/>
      <c r="B456" s="468"/>
      <c r="C456" s="468"/>
      <c r="D456" s="468"/>
      <c r="E456" s="468"/>
      <c r="F456" s="468"/>
      <c r="G456" s="468"/>
      <c r="H456" s="468"/>
      <c r="I456" s="468"/>
      <c r="J456" s="468"/>
      <c r="K456" s="41"/>
      <c r="L456" s="468"/>
      <c r="M456" s="468"/>
      <c r="N456" s="468"/>
      <c r="O456" s="468"/>
      <c r="P456" s="468"/>
      <c r="Q456" s="468"/>
      <c r="R456" s="468"/>
      <c r="S456" s="468"/>
      <c r="T456" s="468"/>
      <c r="U456" s="468"/>
      <c r="V456" s="468"/>
      <c r="W456" s="468"/>
      <c r="X456" s="468"/>
      <c r="Y456" s="468"/>
      <c r="Z456" s="468"/>
    </row>
    <row r="457">
      <c r="A457" s="468"/>
      <c r="B457" s="468"/>
      <c r="C457" s="468"/>
      <c r="D457" s="468"/>
      <c r="E457" s="468"/>
      <c r="F457" s="468"/>
      <c r="G457" s="468"/>
      <c r="H457" s="468"/>
      <c r="I457" s="468"/>
      <c r="J457" s="468"/>
      <c r="K457" s="41"/>
      <c r="L457" s="468"/>
      <c r="M457" s="468"/>
      <c r="N457" s="468"/>
      <c r="O457" s="468"/>
      <c r="P457" s="468"/>
      <c r="Q457" s="468"/>
      <c r="R457" s="468"/>
      <c r="S457" s="468"/>
      <c r="T457" s="468"/>
      <c r="U457" s="468"/>
      <c r="V457" s="468"/>
      <c r="W457" s="468"/>
      <c r="X457" s="468"/>
      <c r="Y457" s="468"/>
      <c r="Z457" s="468"/>
    </row>
    <row r="458">
      <c r="A458" s="468"/>
      <c r="B458" s="468"/>
      <c r="C458" s="468"/>
      <c r="D458" s="468"/>
      <c r="E458" s="468"/>
      <c r="F458" s="468"/>
      <c r="G458" s="468"/>
      <c r="H458" s="468"/>
      <c r="I458" s="468"/>
      <c r="J458" s="468"/>
      <c r="K458" s="41"/>
      <c r="L458" s="468"/>
      <c r="M458" s="468"/>
      <c r="N458" s="468"/>
      <c r="O458" s="468"/>
      <c r="P458" s="468"/>
      <c r="Q458" s="468"/>
      <c r="R458" s="468"/>
      <c r="S458" s="468"/>
      <c r="T458" s="468"/>
      <c r="U458" s="468"/>
      <c r="V458" s="468"/>
      <c r="W458" s="468"/>
      <c r="X458" s="468"/>
      <c r="Y458" s="468"/>
      <c r="Z458" s="468"/>
    </row>
    <row r="459">
      <c r="A459" s="468"/>
      <c r="B459" s="468"/>
      <c r="C459" s="468"/>
      <c r="D459" s="468"/>
      <c r="E459" s="468"/>
      <c r="F459" s="468"/>
      <c r="G459" s="468"/>
      <c r="H459" s="468"/>
      <c r="I459" s="468"/>
      <c r="J459" s="468"/>
      <c r="K459" s="41"/>
      <c r="L459" s="468"/>
      <c r="M459" s="468"/>
      <c r="N459" s="468"/>
      <c r="O459" s="468"/>
      <c r="P459" s="468"/>
      <c r="Q459" s="468"/>
      <c r="R459" s="468"/>
      <c r="S459" s="468"/>
      <c r="T459" s="468"/>
      <c r="U459" s="468"/>
      <c r="V459" s="468"/>
      <c r="W459" s="468"/>
      <c r="X459" s="468"/>
      <c r="Y459" s="468"/>
      <c r="Z459" s="468"/>
    </row>
    <row r="460">
      <c r="A460" s="468"/>
      <c r="B460" s="468"/>
      <c r="C460" s="468"/>
      <c r="D460" s="468"/>
      <c r="E460" s="468"/>
      <c r="F460" s="468"/>
      <c r="G460" s="468"/>
      <c r="H460" s="468"/>
      <c r="I460" s="468"/>
      <c r="J460" s="468"/>
      <c r="K460" s="41"/>
      <c r="L460" s="468"/>
      <c r="M460" s="468"/>
      <c r="N460" s="468"/>
      <c r="O460" s="468"/>
      <c r="P460" s="468"/>
      <c r="Q460" s="468"/>
      <c r="R460" s="468"/>
      <c r="S460" s="468"/>
      <c r="T460" s="468"/>
      <c r="U460" s="468"/>
      <c r="V460" s="468"/>
      <c r="W460" s="468"/>
      <c r="X460" s="468"/>
      <c r="Y460" s="468"/>
      <c r="Z460" s="468"/>
    </row>
    <row r="461">
      <c r="A461" s="468"/>
      <c r="B461" s="468"/>
      <c r="C461" s="468"/>
      <c r="D461" s="468"/>
      <c r="E461" s="468"/>
      <c r="F461" s="468"/>
      <c r="G461" s="468"/>
      <c r="H461" s="468"/>
      <c r="I461" s="468"/>
      <c r="J461" s="468"/>
      <c r="K461" s="41"/>
      <c r="L461" s="468"/>
      <c r="M461" s="468"/>
      <c r="N461" s="468"/>
      <c r="O461" s="468"/>
      <c r="P461" s="468"/>
      <c r="Q461" s="468"/>
      <c r="R461" s="468"/>
      <c r="S461" s="468"/>
      <c r="T461" s="468"/>
      <c r="U461" s="468"/>
      <c r="V461" s="468"/>
      <c r="W461" s="468"/>
      <c r="X461" s="468"/>
      <c r="Y461" s="468"/>
      <c r="Z461" s="468"/>
    </row>
    <row r="462">
      <c r="A462" s="468"/>
      <c r="B462" s="468"/>
      <c r="C462" s="468"/>
      <c r="D462" s="468"/>
      <c r="E462" s="468"/>
      <c r="F462" s="468"/>
      <c r="G462" s="468"/>
      <c r="H462" s="468"/>
      <c r="I462" s="468"/>
      <c r="J462" s="468"/>
      <c r="K462" s="41"/>
      <c r="L462" s="468"/>
      <c r="M462" s="468"/>
      <c r="N462" s="468"/>
      <c r="O462" s="468"/>
      <c r="P462" s="468"/>
      <c r="Q462" s="468"/>
      <c r="R462" s="468"/>
      <c r="S462" s="468"/>
      <c r="T462" s="468"/>
      <c r="U462" s="468"/>
      <c r="V462" s="468"/>
      <c r="W462" s="468"/>
      <c r="X462" s="468"/>
      <c r="Y462" s="468"/>
      <c r="Z462" s="468"/>
    </row>
    <row r="463">
      <c r="A463" s="468"/>
      <c r="B463" s="468"/>
      <c r="C463" s="468"/>
      <c r="D463" s="468"/>
      <c r="E463" s="468"/>
      <c r="F463" s="468"/>
      <c r="G463" s="468"/>
      <c r="H463" s="468"/>
      <c r="I463" s="468"/>
      <c r="J463" s="468"/>
      <c r="K463" s="41"/>
      <c r="L463" s="468"/>
      <c r="M463" s="468"/>
      <c r="N463" s="468"/>
      <c r="O463" s="468"/>
      <c r="P463" s="468"/>
      <c r="Q463" s="468"/>
      <c r="R463" s="468"/>
      <c r="S463" s="468"/>
      <c r="T463" s="468"/>
      <c r="U463" s="468"/>
      <c r="V463" s="468"/>
      <c r="W463" s="468"/>
      <c r="X463" s="468"/>
      <c r="Y463" s="468"/>
      <c r="Z463" s="468"/>
    </row>
    <row r="464">
      <c r="A464" s="468"/>
      <c r="B464" s="468"/>
      <c r="C464" s="468"/>
      <c r="D464" s="468"/>
      <c r="E464" s="468"/>
      <c r="F464" s="468"/>
      <c r="G464" s="468"/>
      <c r="H464" s="468"/>
      <c r="I464" s="468"/>
      <c r="J464" s="468"/>
      <c r="K464" s="41"/>
      <c r="L464" s="468"/>
      <c r="M464" s="468"/>
      <c r="N464" s="468"/>
      <c r="O464" s="468"/>
      <c r="P464" s="468"/>
      <c r="Q464" s="468"/>
      <c r="R464" s="468"/>
      <c r="S464" s="468"/>
      <c r="T464" s="468"/>
      <c r="U464" s="468"/>
      <c r="V464" s="468"/>
      <c r="W464" s="468"/>
      <c r="X464" s="468"/>
      <c r="Y464" s="468"/>
      <c r="Z464" s="468"/>
    </row>
    <row r="465">
      <c r="A465" s="468"/>
      <c r="B465" s="468"/>
      <c r="C465" s="468"/>
      <c r="D465" s="468"/>
      <c r="E465" s="468"/>
      <c r="F465" s="468"/>
      <c r="G465" s="468"/>
      <c r="H465" s="468"/>
      <c r="I465" s="468"/>
      <c r="J465" s="468"/>
      <c r="K465" s="41"/>
      <c r="L465" s="468"/>
      <c r="M465" s="468"/>
      <c r="N465" s="468"/>
      <c r="O465" s="468"/>
      <c r="P465" s="468"/>
      <c r="Q465" s="468"/>
      <c r="R465" s="468"/>
      <c r="S465" s="468"/>
      <c r="T465" s="468"/>
      <c r="U465" s="468"/>
      <c r="V465" s="468"/>
      <c r="W465" s="468"/>
      <c r="X465" s="468"/>
      <c r="Y465" s="468"/>
      <c r="Z465" s="468"/>
    </row>
    <row r="466">
      <c r="A466" s="468"/>
      <c r="B466" s="468"/>
      <c r="C466" s="468"/>
      <c r="D466" s="468"/>
      <c r="E466" s="468"/>
      <c r="F466" s="468"/>
      <c r="G466" s="468"/>
      <c r="H466" s="468"/>
      <c r="I466" s="468"/>
      <c r="J466" s="468"/>
      <c r="K466" s="41"/>
      <c r="L466" s="468"/>
      <c r="M466" s="468"/>
      <c r="N466" s="468"/>
      <c r="O466" s="468"/>
      <c r="P466" s="468"/>
      <c r="Q466" s="468"/>
      <c r="R466" s="468"/>
      <c r="S466" s="468"/>
      <c r="T466" s="468"/>
      <c r="U466" s="468"/>
      <c r="V466" s="468"/>
      <c r="W466" s="468"/>
      <c r="X466" s="468"/>
      <c r="Y466" s="468"/>
      <c r="Z466" s="468"/>
    </row>
    <row r="467">
      <c r="A467" s="468"/>
      <c r="B467" s="468"/>
      <c r="C467" s="468"/>
      <c r="D467" s="468"/>
      <c r="E467" s="468"/>
      <c r="F467" s="468"/>
      <c r="G467" s="468"/>
      <c r="H467" s="468"/>
      <c r="I467" s="468"/>
      <c r="J467" s="468"/>
      <c r="K467" s="41"/>
      <c r="L467" s="468"/>
      <c r="M467" s="468"/>
      <c r="N467" s="468"/>
      <c r="O467" s="468"/>
      <c r="P467" s="468"/>
      <c r="Q467" s="468"/>
      <c r="R467" s="468"/>
      <c r="S467" s="468"/>
      <c r="T467" s="468"/>
      <c r="U467" s="468"/>
      <c r="V467" s="468"/>
      <c r="W467" s="468"/>
      <c r="X467" s="468"/>
      <c r="Y467" s="468"/>
      <c r="Z467" s="468"/>
    </row>
    <row r="468">
      <c r="A468" s="468"/>
      <c r="B468" s="468"/>
      <c r="C468" s="468"/>
      <c r="D468" s="468"/>
      <c r="E468" s="468"/>
      <c r="F468" s="468"/>
      <c r="G468" s="468"/>
      <c r="H468" s="468"/>
      <c r="I468" s="468"/>
      <c r="J468" s="468"/>
      <c r="K468" s="41"/>
      <c r="L468" s="468"/>
      <c r="M468" s="468"/>
      <c r="N468" s="468"/>
      <c r="O468" s="468"/>
      <c r="P468" s="468"/>
      <c r="Q468" s="468"/>
      <c r="R468" s="468"/>
      <c r="S468" s="468"/>
      <c r="T468" s="468"/>
      <c r="U468" s="468"/>
      <c r="V468" s="468"/>
      <c r="W468" s="468"/>
      <c r="X468" s="468"/>
      <c r="Y468" s="468"/>
      <c r="Z468" s="468"/>
    </row>
    <row r="469">
      <c r="A469" s="468"/>
      <c r="B469" s="468"/>
      <c r="C469" s="468"/>
      <c r="D469" s="468"/>
      <c r="E469" s="468"/>
      <c r="F469" s="468"/>
      <c r="G469" s="468"/>
      <c r="H469" s="468"/>
      <c r="I469" s="468"/>
      <c r="J469" s="468"/>
      <c r="K469" s="41"/>
      <c r="L469" s="468"/>
      <c r="M469" s="468"/>
      <c r="N469" s="468"/>
      <c r="O469" s="468"/>
      <c r="P469" s="468"/>
      <c r="Q469" s="468"/>
      <c r="R469" s="468"/>
      <c r="S469" s="468"/>
      <c r="T469" s="468"/>
      <c r="U469" s="468"/>
      <c r="V469" s="468"/>
      <c r="W469" s="468"/>
      <c r="X469" s="468"/>
      <c r="Y469" s="468"/>
      <c r="Z469" s="468"/>
    </row>
    <row r="470">
      <c r="A470" s="468"/>
      <c r="B470" s="468"/>
      <c r="C470" s="468"/>
      <c r="D470" s="468"/>
      <c r="E470" s="468"/>
      <c r="F470" s="468"/>
      <c r="G470" s="468"/>
      <c r="H470" s="468"/>
      <c r="I470" s="468"/>
      <c r="J470" s="468"/>
      <c r="K470" s="41"/>
      <c r="L470" s="468"/>
      <c r="M470" s="468"/>
      <c r="N470" s="468"/>
      <c r="O470" s="468"/>
      <c r="P470" s="468"/>
      <c r="Q470" s="468"/>
      <c r="R470" s="468"/>
      <c r="S470" s="468"/>
      <c r="T470" s="468"/>
      <c r="U470" s="468"/>
      <c r="V470" s="468"/>
      <c r="W470" s="468"/>
      <c r="X470" s="468"/>
      <c r="Y470" s="468"/>
      <c r="Z470" s="468"/>
    </row>
    <row r="471">
      <c r="A471" s="468"/>
      <c r="B471" s="468"/>
      <c r="C471" s="468"/>
      <c r="D471" s="468"/>
      <c r="E471" s="468"/>
      <c r="F471" s="468"/>
      <c r="G471" s="468"/>
      <c r="H471" s="468"/>
      <c r="I471" s="468"/>
      <c r="J471" s="468"/>
      <c r="K471" s="41"/>
      <c r="L471" s="468"/>
      <c r="M471" s="468"/>
      <c r="N471" s="468"/>
      <c r="O471" s="468"/>
      <c r="P471" s="468"/>
      <c r="Q471" s="468"/>
      <c r="R471" s="468"/>
      <c r="S471" s="468"/>
      <c r="T471" s="468"/>
      <c r="U471" s="468"/>
      <c r="V471" s="468"/>
      <c r="W471" s="468"/>
      <c r="X471" s="468"/>
      <c r="Y471" s="468"/>
      <c r="Z471" s="468"/>
    </row>
    <row r="472">
      <c r="A472" s="468"/>
      <c r="B472" s="468"/>
      <c r="C472" s="468"/>
      <c r="D472" s="468"/>
      <c r="E472" s="468"/>
      <c r="F472" s="468"/>
      <c r="G472" s="468"/>
      <c r="H472" s="468"/>
      <c r="I472" s="468"/>
      <c r="J472" s="468"/>
      <c r="K472" s="41"/>
      <c r="L472" s="468"/>
      <c r="M472" s="468"/>
      <c r="N472" s="468"/>
      <c r="O472" s="468"/>
      <c r="P472" s="468"/>
      <c r="Q472" s="468"/>
      <c r="R472" s="468"/>
      <c r="S472" s="468"/>
      <c r="T472" s="468"/>
      <c r="U472" s="468"/>
      <c r="V472" s="468"/>
      <c r="W472" s="468"/>
      <c r="X472" s="468"/>
      <c r="Y472" s="468"/>
      <c r="Z472" s="468"/>
    </row>
    <row r="473">
      <c r="A473" s="468"/>
      <c r="B473" s="468"/>
      <c r="C473" s="468"/>
      <c r="D473" s="468"/>
      <c r="E473" s="468"/>
      <c r="F473" s="468"/>
      <c r="G473" s="468"/>
      <c r="H473" s="468"/>
      <c r="I473" s="468"/>
      <c r="J473" s="468"/>
      <c r="K473" s="41"/>
      <c r="L473" s="468"/>
      <c r="M473" s="468"/>
      <c r="N473" s="468"/>
      <c r="O473" s="468"/>
      <c r="P473" s="468"/>
      <c r="Q473" s="468"/>
      <c r="R473" s="468"/>
      <c r="S473" s="468"/>
      <c r="T473" s="468"/>
      <c r="U473" s="468"/>
      <c r="V473" s="468"/>
      <c r="W473" s="468"/>
      <c r="X473" s="468"/>
      <c r="Y473" s="468"/>
      <c r="Z473" s="468"/>
    </row>
    <row r="474">
      <c r="A474" s="468"/>
      <c r="B474" s="468"/>
      <c r="C474" s="468"/>
      <c r="D474" s="468"/>
      <c r="E474" s="468"/>
      <c r="F474" s="468"/>
      <c r="G474" s="468"/>
      <c r="H474" s="468"/>
      <c r="I474" s="468"/>
      <c r="J474" s="468"/>
      <c r="K474" s="41"/>
      <c r="L474" s="468"/>
      <c r="M474" s="468"/>
      <c r="N474" s="468"/>
      <c r="O474" s="468"/>
      <c r="P474" s="468"/>
      <c r="Q474" s="468"/>
      <c r="R474" s="468"/>
      <c r="S474" s="468"/>
      <c r="T474" s="468"/>
      <c r="U474" s="468"/>
      <c r="V474" s="468"/>
      <c r="W474" s="468"/>
      <c r="X474" s="468"/>
      <c r="Y474" s="468"/>
      <c r="Z474" s="468"/>
    </row>
    <row r="475">
      <c r="A475" s="468"/>
      <c r="B475" s="468"/>
      <c r="C475" s="468"/>
      <c r="D475" s="468"/>
      <c r="E475" s="468"/>
      <c r="F475" s="468"/>
      <c r="G475" s="468"/>
      <c r="H475" s="468"/>
      <c r="I475" s="468"/>
      <c r="J475" s="468"/>
      <c r="K475" s="41"/>
      <c r="L475" s="468"/>
      <c r="M475" s="468"/>
      <c r="N475" s="468"/>
      <c r="O475" s="468"/>
      <c r="P475" s="468"/>
      <c r="Q475" s="468"/>
      <c r="R475" s="468"/>
      <c r="S475" s="468"/>
      <c r="T475" s="468"/>
      <c r="U475" s="468"/>
      <c r="V475" s="468"/>
      <c r="W475" s="468"/>
      <c r="X475" s="468"/>
      <c r="Y475" s="468"/>
      <c r="Z475" s="468"/>
    </row>
    <row r="476">
      <c r="A476" s="468"/>
      <c r="B476" s="468"/>
      <c r="C476" s="468"/>
      <c r="D476" s="468"/>
      <c r="E476" s="468"/>
      <c r="F476" s="468"/>
      <c r="G476" s="468"/>
      <c r="H476" s="468"/>
      <c r="I476" s="468"/>
      <c r="J476" s="468"/>
      <c r="K476" s="41"/>
      <c r="L476" s="468"/>
      <c r="M476" s="468"/>
      <c r="N476" s="468"/>
      <c r="O476" s="468"/>
      <c r="P476" s="468"/>
      <c r="Q476" s="468"/>
      <c r="R476" s="468"/>
      <c r="S476" s="468"/>
      <c r="T476" s="468"/>
      <c r="U476" s="468"/>
      <c r="V476" s="468"/>
      <c r="W476" s="468"/>
      <c r="X476" s="468"/>
      <c r="Y476" s="468"/>
      <c r="Z476" s="468"/>
    </row>
    <row r="477">
      <c r="A477" s="468"/>
      <c r="B477" s="468"/>
      <c r="C477" s="468"/>
      <c r="D477" s="468"/>
      <c r="E477" s="468"/>
      <c r="F477" s="468"/>
      <c r="G477" s="468"/>
      <c r="H477" s="468"/>
      <c r="I477" s="468"/>
      <c r="J477" s="468"/>
      <c r="K477" s="41"/>
      <c r="L477" s="468"/>
      <c r="M477" s="468"/>
      <c r="N477" s="468"/>
      <c r="O477" s="468"/>
      <c r="P477" s="468"/>
      <c r="Q477" s="468"/>
      <c r="R477" s="468"/>
      <c r="S477" s="468"/>
      <c r="T477" s="468"/>
      <c r="U477" s="468"/>
      <c r="V477" s="468"/>
      <c r="W477" s="468"/>
      <c r="X477" s="468"/>
      <c r="Y477" s="468"/>
      <c r="Z477" s="468"/>
    </row>
    <row r="478">
      <c r="A478" s="468"/>
      <c r="B478" s="468"/>
      <c r="C478" s="468"/>
      <c r="D478" s="468"/>
      <c r="E478" s="468"/>
      <c r="F478" s="468"/>
      <c r="G478" s="468"/>
      <c r="H478" s="468"/>
      <c r="I478" s="468"/>
      <c r="J478" s="468"/>
      <c r="K478" s="41"/>
      <c r="L478" s="468"/>
      <c r="M478" s="468"/>
      <c r="N478" s="468"/>
      <c r="O478" s="468"/>
      <c r="P478" s="468"/>
      <c r="Q478" s="468"/>
      <c r="R478" s="468"/>
      <c r="S478" s="468"/>
      <c r="T478" s="468"/>
      <c r="U478" s="468"/>
      <c r="V478" s="468"/>
      <c r="W478" s="468"/>
      <c r="X478" s="468"/>
      <c r="Y478" s="468"/>
      <c r="Z478" s="468"/>
    </row>
    <row r="479">
      <c r="A479" s="468"/>
      <c r="B479" s="468"/>
      <c r="C479" s="468"/>
      <c r="D479" s="468"/>
      <c r="E479" s="468"/>
      <c r="F479" s="468"/>
      <c r="G479" s="468"/>
      <c r="H479" s="468"/>
      <c r="I479" s="468"/>
      <c r="J479" s="468"/>
      <c r="K479" s="41"/>
      <c r="L479" s="468"/>
      <c r="M479" s="468"/>
      <c r="N479" s="468"/>
      <c r="O479" s="468"/>
      <c r="P479" s="468"/>
      <c r="Q479" s="468"/>
      <c r="R479" s="468"/>
      <c r="S479" s="468"/>
      <c r="T479" s="468"/>
      <c r="U479" s="468"/>
      <c r="V479" s="468"/>
      <c r="W479" s="468"/>
      <c r="X479" s="468"/>
      <c r="Y479" s="468"/>
      <c r="Z479" s="468"/>
    </row>
    <row r="480">
      <c r="A480" s="468"/>
      <c r="B480" s="468"/>
      <c r="C480" s="468"/>
      <c r="D480" s="468"/>
      <c r="E480" s="468"/>
      <c r="F480" s="468"/>
      <c r="G480" s="468"/>
      <c r="H480" s="468"/>
      <c r="I480" s="468"/>
      <c r="J480" s="468"/>
      <c r="K480" s="41"/>
      <c r="L480" s="468"/>
      <c r="M480" s="468"/>
      <c r="N480" s="468"/>
      <c r="O480" s="468"/>
      <c r="P480" s="468"/>
      <c r="Q480" s="468"/>
      <c r="R480" s="468"/>
      <c r="S480" s="468"/>
      <c r="T480" s="468"/>
      <c r="U480" s="468"/>
      <c r="V480" s="468"/>
      <c r="W480" s="468"/>
      <c r="X480" s="468"/>
      <c r="Y480" s="468"/>
      <c r="Z480" s="468"/>
    </row>
    <row r="481">
      <c r="A481" s="468"/>
      <c r="B481" s="468"/>
      <c r="C481" s="468"/>
      <c r="D481" s="468"/>
      <c r="E481" s="468"/>
      <c r="F481" s="468"/>
      <c r="G481" s="468"/>
      <c r="H481" s="468"/>
      <c r="I481" s="468"/>
      <c r="J481" s="468"/>
      <c r="K481" s="41"/>
      <c r="L481" s="468"/>
      <c r="M481" s="468"/>
      <c r="N481" s="468"/>
      <c r="O481" s="468"/>
      <c r="P481" s="468"/>
      <c r="Q481" s="468"/>
      <c r="R481" s="468"/>
      <c r="S481" s="468"/>
      <c r="T481" s="468"/>
      <c r="U481" s="468"/>
      <c r="V481" s="468"/>
      <c r="W481" s="468"/>
      <c r="X481" s="468"/>
      <c r="Y481" s="468"/>
      <c r="Z481" s="468"/>
    </row>
    <row r="482">
      <c r="A482" s="468"/>
      <c r="B482" s="468"/>
      <c r="C482" s="468"/>
      <c r="D482" s="468"/>
      <c r="E482" s="468"/>
      <c r="F482" s="468"/>
      <c r="G482" s="468"/>
      <c r="H482" s="468"/>
      <c r="I482" s="468"/>
      <c r="J482" s="468"/>
      <c r="K482" s="41"/>
      <c r="L482" s="468"/>
      <c r="M482" s="468"/>
      <c r="N482" s="468"/>
      <c r="O482" s="468"/>
      <c r="P482" s="468"/>
      <c r="Q482" s="468"/>
      <c r="R482" s="468"/>
      <c r="S482" s="468"/>
      <c r="T482" s="468"/>
      <c r="U482" s="468"/>
      <c r="V482" s="468"/>
      <c r="W482" s="468"/>
      <c r="X482" s="468"/>
      <c r="Y482" s="468"/>
      <c r="Z482" s="468"/>
    </row>
    <row r="483">
      <c r="A483" s="468"/>
      <c r="B483" s="468"/>
      <c r="C483" s="468"/>
      <c r="D483" s="468"/>
      <c r="E483" s="468"/>
      <c r="F483" s="468"/>
      <c r="G483" s="468"/>
      <c r="H483" s="468"/>
      <c r="I483" s="468"/>
      <c r="J483" s="468"/>
      <c r="K483" s="41"/>
      <c r="L483" s="468"/>
      <c r="M483" s="468"/>
      <c r="N483" s="468"/>
      <c r="O483" s="468"/>
      <c r="P483" s="468"/>
      <c r="Q483" s="468"/>
      <c r="R483" s="468"/>
      <c r="S483" s="468"/>
      <c r="T483" s="468"/>
      <c r="U483" s="468"/>
      <c r="V483" s="468"/>
      <c r="W483" s="468"/>
      <c r="X483" s="468"/>
      <c r="Y483" s="468"/>
      <c r="Z483" s="468"/>
    </row>
    <row r="484">
      <c r="A484" s="468"/>
      <c r="B484" s="468"/>
      <c r="C484" s="468"/>
      <c r="D484" s="468"/>
      <c r="E484" s="468"/>
      <c r="F484" s="468"/>
      <c r="G484" s="468"/>
      <c r="H484" s="468"/>
      <c r="I484" s="468"/>
      <c r="J484" s="468"/>
      <c r="K484" s="41"/>
      <c r="L484" s="468"/>
      <c r="M484" s="468"/>
      <c r="N484" s="468"/>
      <c r="O484" s="468"/>
      <c r="P484" s="468"/>
      <c r="Q484" s="468"/>
      <c r="R484" s="468"/>
      <c r="S484" s="468"/>
      <c r="T484" s="468"/>
      <c r="U484" s="468"/>
      <c r="V484" s="468"/>
      <c r="W484" s="468"/>
      <c r="X484" s="468"/>
      <c r="Y484" s="468"/>
      <c r="Z484" s="468"/>
    </row>
    <row r="485">
      <c r="A485" s="468"/>
      <c r="B485" s="468"/>
      <c r="C485" s="468"/>
      <c r="D485" s="468"/>
      <c r="E485" s="468"/>
      <c r="F485" s="468"/>
      <c r="G485" s="468"/>
      <c r="H485" s="468"/>
      <c r="I485" s="468"/>
      <c r="J485" s="468"/>
      <c r="K485" s="41"/>
      <c r="L485" s="468"/>
      <c r="M485" s="468"/>
      <c r="N485" s="468"/>
      <c r="O485" s="468"/>
      <c r="P485" s="468"/>
      <c r="Q485" s="468"/>
      <c r="R485" s="468"/>
      <c r="S485" s="468"/>
      <c r="T485" s="468"/>
      <c r="U485" s="468"/>
      <c r="V485" s="468"/>
      <c r="W485" s="468"/>
      <c r="X485" s="468"/>
      <c r="Y485" s="468"/>
      <c r="Z485" s="468"/>
    </row>
    <row r="486">
      <c r="A486" s="468"/>
      <c r="B486" s="468"/>
      <c r="C486" s="468"/>
      <c r="D486" s="468"/>
      <c r="E486" s="468"/>
      <c r="F486" s="468"/>
      <c r="G486" s="468"/>
      <c r="H486" s="468"/>
      <c r="I486" s="468"/>
      <c r="J486" s="468"/>
      <c r="K486" s="41"/>
      <c r="L486" s="468"/>
      <c r="M486" s="468"/>
      <c r="N486" s="468"/>
      <c r="O486" s="468"/>
      <c r="P486" s="468"/>
      <c r="Q486" s="468"/>
      <c r="R486" s="468"/>
      <c r="S486" s="468"/>
      <c r="T486" s="468"/>
      <c r="U486" s="468"/>
      <c r="V486" s="468"/>
      <c r="W486" s="468"/>
      <c r="X486" s="468"/>
      <c r="Y486" s="468"/>
      <c r="Z486" s="468"/>
    </row>
    <row r="487">
      <c r="A487" s="468"/>
      <c r="B487" s="468"/>
      <c r="C487" s="468"/>
      <c r="D487" s="468"/>
      <c r="E487" s="468"/>
      <c r="F487" s="468"/>
      <c r="G487" s="468"/>
      <c r="H487" s="468"/>
      <c r="I487" s="468"/>
      <c r="J487" s="468"/>
      <c r="K487" s="41"/>
      <c r="L487" s="468"/>
      <c r="M487" s="468"/>
      <c r="N487" s="468"/>
      <c r="O487" s="468"/>
      <c r="P487" s="468"/>
      <c r="Q487" s="468"/>
      <c r="R487" s="468"/>
      <c r="S487" s="468"/>
      <c r="T487" s="468"/>
      <c r="U487" s="468"/>
      <c r="V487" s="468"/>
      <c r="W487" s="468"/>
      <c r="X487" s="468"/>
      <c r="Y487" s="468"/>
      <c r="Z487" s="468"/>
    </row>
    <row r="488">
      <c r="A488" s="468"/>
      <c r="B488" s="468"/>
      <c r="C488" s="468"/>
      <c r="D488" s="468"/>
      <c r="E488" s="468"/>
      <c r="F488" s="468"/>
      <c r="G488" s="468"/>
      <c r="H488" s="468"/>
      <c r="I488" s="468"/>
      <c r="J488" s="468"/>
      <c r="K488" s="41"/>
      <c r="L488" s="468"/>
      <c r="M488" s="468"/>
      <c r="N488" s="468"/>
      <c r="O488" s="468"/>
      <c r="P488" s="468"/>
      <c r="Q488" s="468"/>
      <c r="R488" s="468"/>
      <c r="S488" s="468"/>
      <c r="T488" s="468"/>
      <c r="U488" s="468"/>
      <c r="V488" s="468"/>
      <c r="W488" s="468"/>
      <c r="X488" s="468"/>
      <c r="Y488" s="468"/>
      <c r="Z488" s="468"/>
    </row>
    <row r="489">
      <c r="A489" s="468"/>
      <c r="B489" s="468"/>
      <c r="C489" s="468"/>
      <c r="D489" s="468"/>
      <c r="E489" s="468"/>
      <c r="F489" s="468"/>
      <c r="G489" s="468"/>
      <c r="H489" s="468"/>
      <c r="I489" s="468"/>
      <c r="J489" s="468"/>
      <c r="K489" s="41"/>
      <c r="L489" s="468"/>
      <c r="M489" s="468"/>
      <c r="N489" s="468"/>
      <c r="O489" s="468"/>
      <c r="P489" s="468"/>
      <c r="Q489" s="468"/>
      <c r="R489" s="468"/>
      <c r="S489" s="468"/>
      <c r="T489" s="468"/>
      <c r="U489" s="468"/>
      <c r="V489" s="468"/>
      <c r="W489" s="468"/>
      <c r="X489" s="468"/>
      <c r="Y489" s="468"/>
      <c r="Z489" s="468"/>
    </row>
    <row r="490">
      <c r="A490" s="468"/>
      <c r="B490" s="468"/>
      <c r="C490" s="468"/>
      <c r="D490" s="468"/>
      <c r="E490" s="468"/>
      <c r="F490" s="468"/>
      <c r="G490" s="468"/>
      <c r="H490" s="468"/>
      <c r="I490" s="468"/>
      <c r="J490" s="468"/>
      <c r="K490" s="41"/>
      <c r="L490" s="468"/>
      <c r="M490" s="468"/>
      <c r="N490" s="468"/>
      <c r="O490" s="468"/>
      <c r="P490" s="468"/>
      <c r="Q490" s="468"/>
      <c r="R490" s="468"/>
      <c r="S490" s="468"/>
      <c r="T490" s="468"/>
      <c r="U490" s="468"/>
      <c r="V490" s="468"/>
      <c r="W490" s="468"/>
      <c r="X490" s="468"/>
      <c r="Y490" s="468"/>
      <c r="Z490" s="468"/>
    </row>
    <row r="491">
      <c r="A491" s="468"/>
      <c r="B491" s="468"/>
      <c r="C491" s="468"/>
      <c r="D491" s="468"/>
      <c r="E491" s="468"/>
      <c r="F491" s="468"/>
      <c r="G491" s="468"/>
      <c r="H491" s="468"/>
      <c r="I491" s="468"/>
      <c r="J491" s="468"/>
      <c r="K491" s="41"/>
      <c r="L491" s="468"/>
      <c r="M491" s="468"/>
      <c r="N491" s="468"/>
      <c r="O491" s="468"/>
      <c r="P491" s="468"/>
      <c r="Q491" s="468"/>
      <c r="R491" s="468"/>
      <c r="S491" s="468"/>
      <c r="T491" s="468"/>
      <c r="U491" s="468"/>
      <c r="V491" s="468"/>
      <c r="W491" s="468"/>
      <c r="X491" s="468"/>
      <c r="Y491" s="468"/>
      <c r="Z491" s="468"/>
    </row>
    <row r="492">
      <c r="A492" s="468"/>
      <c r="B492" s="468"/>
      <c r="C492" s="468"/>
      <c r="D492" s="468"/>
      <c r="E492" s="468"/>
      <c r="F492" s="468"/>
      <c r="G492" s="468"/>
      <c r="H492" s="468"/>
      <c r="I492" s="468"/>
      <c r="J492" s="468"/>
      <c r="K492" s="41"/>
      <c r="L492" s="468"/>
      <c r="M492" s="468"/>
      <c r="N492" s="468"/>
      <c r="O492" s="468"/>
      <c r="P492" s="468"/>
      <c r="Q492" s="468"/>
      <c r="R492" s="468"/>
      <c r="S492" s="468"/>
      <c r="T492" s="468"/>
      <c r="U492" s="468"/>
      <c r="V492" s="468"/>
      <c r="W492" s="468"/>
      <c r="X492" s="468"/>
      <c r="Y492" s="468"/>
      <c r="Z492" s="468"/>
    </row>
    <row r="493">
      <c r="A493" s="468"/>
      <c r="B493" s="468"/>
      <c r="C493" s="468"/>
      <c r="D493" s="468"/>
      <c r="E493" s="468"/>
      <c r="F493" s="468"/>
      <c r="G493" s="468"/>
      <c r="H493" s="468"/>
      <c r="I493" s="468"/>
      <c r="J493" s="468"/>
      <c r="K493" s="41"/>
      <c r="L493" s="468"/>
      <c r="M493" s="468"/>
      <c r="N493" s="468"/>
      <c r="O493" s="468"/>
      <c r="P493" s="468"/>
      <c r="Q493" s="468"/>
      <c r="R493" s="468"/>
      <c r="S493" s="468"/>
      <c r="T493" s="468"/>
      <c r="U493" s="468"/>
      <c r="V493" s="468"/>
      <c r="W493" s="468"/>
      <c r="X493" s="468"/>
      <c r="Y493" s="468"/>
      <c r="Z493" s="468"/>
    </row>
    <row r="494">
      <c r="A494" s="468"/>
      <c r="B494" s="468"/>
      <c r="C494" s="468"/>
      <c r="D494" s="468"/>
      <c r="E494" s="468"/>
      <c r="F494" s="468"/>
      <c r="G494" s="468"/>
      <c r="H494" s="468"/>
      <c r="I494" s="468"/>
      <c r="J494" s="468"/>
      <c r="K494" s="41"/>
      <c r="L494" s="468"/>
      <c r="M494" s="468"/>
      <c r="N494" s="468"/>
      <c r="O494" s="468"/>
      <c r="P494" s="468"/>
      <c r="Q494" s="468"/>
      <c r="R494" s="468"/>
      <c r="S494" s="468"/>
      <c r="T494" s="468"/>
      <c r="U494" s="468"/>
      <c r="V494" s="468"/>
      <c r="W494" s="468"/>
      <c r="X494" s="468"/>
      <c r="Y494" s="468"/>
      <c r="Z494" s="468"/>
    </row>
    <row r="495">
      <c r="A495" s="468"/>
      <c r="B495" s="468"/>
      <c r="C495" s="468"/>
      <c r="D495" s="468"/>
      <c r="E495" s="468"/>
      <c r="F495" s="468"/>
      <c r="G495" s="468"/>
      <c r="H495" s="468"/>
      <c r="I495" s="468"/>
      <c r="J495" s="468"/>
      <c r="K495" s="41"/>
      <c r="L495" s="468"/>
      <c r="M495" s="468"/>
      <c r="N495" s="468"/>
      <c r="O495" s="468"/>
      <c r="P495" s="468"/>
      <c r="Q495" s="468"/>
      <c r="R495" s="468"/>
      <c r="S495" s="468"/>
      <c r="T495" s="468"/>
      <c r="U495" s="468"/>
      <c r="V495" s="468"/>
      <c r="W495" s="468"/>
      <c r="X495" s="468"/>
      <c r="Y495" s="468"/>
      <c r="Z495" s="468"/>
    </row>
    <row r="496">
      <c r="A496" s="468"/>
      <c r="B496" s="468"/>
      <c r="C496" s="468"/>
      <c r="D496" s="468"/>
      <c r="E496" s="468"/>
      <c r="F496" s="468"/>
      <c r="G496" s="468"/>
      <c r="H496" s="468"/>
      <c r="I496" s="468"/>
      <c r="J496" s="468"/>
      <c r="K496" s="41"/>
      <c r="L496" s="468"/>
      <c r="M496" s="468"/>
      <c r="N496" s="468"/>
      <c r="O496" s="468"/>
      <c r="P496" s="468"/>
      <c r="Q496" s="468"/>
      <c r="R496" s="468"/>
      <c r="S496" s="468"/>
      <c r="T496" s="468"/>
      <c r="U496" s="468"/>
      <c r="V496" s="468"/>
      <c r="W496" s="468"/>
      <c r="X496" s="468"/>
      <c r="Y496" s="468"/>
      <c r="Z496" s="468"/>
    </row>
    <row r="497">
      <c r="A497" s="468"/>
      <c r="B497" s="468"/>
      <c r="C497" s="468"/>
      <c r="D497" s="468"/>
      <c r="E497" s="468"/>
      <c r="F497" s="468"/>
      <c r="G497" s="468"/>
      <c r="H497" s="468"/>
      <c r="I497" s="468"/>
      <c r="J497" s="468"/>
      <c r="K497" s="41"/>
      <c r="L497" s="468"/>
      <c r="M497" s="468"/>
      <c r="N497" s="468"/>
      <c r="O497" s="468"/>
      <c r="P497" s="468"/>
      <c r="Q497" s="468"/>
      <c r="R497" s="468"/>
      <c r="S497" s="468"/>
      <c r="T497" s="468"/>
      <c r="U497" s="468"/>
      <c r="V497" s="468"/>
      <c r="W497" s="468"/>
      <c r="X497" s="468"/>
      <c r="Y497" s="468"/>
      <c r="Z497" s="468"/>
    </row>
    <row r="498">
      <c r="A498" s="468"/>
      <c r="B498" s="468"/>
      <c r="C498" s="468"/>
      <c r="D498" s="468"/>
      <c r="E498" s="468"/>
      <c r="F498" s="468"/>
      <c r="G498" s="468"/>
      <c r="H498" s="468"/>
      <c r="I498" s="468"/>
      <c r="J498" s="468"/>
      <c r="K498" s="41"/>
      <c r="L498" s="468"/>
      <c r="M498" s="468"/>
      <c r="N498" s="468"/>
      <c r="O498" s="468"/>
      <c r="P498" s="468"/>
      <c r="Q498" s="468"/>
      <c r="R498" s="468"/>
      <c r="S498" s="468"/>
      <c r="T498" s="468"/>
      <c r="U498" s="468"/>
      <c r="V498" s="468"/>
      <c r="W498" s="468"/>
      <c r="X498" s="468"/>
      <c r="Y498" s="468"/>
      <c r="Z498" s="468"/>
    </row>
    <row r="499">
      <c r="A499" s="468"/>
      <c r="B499" s="468"/>
      <c r="C499" s="468"/>
      <c r="D499" s="468"/>
      <c r="E499" s="468"/>
      <c r="F499" s="468"/>
      <c r="G499" s="468"/>
      <c r="H499" s="468"/>
      <c r="I499" s="468"/>
      <c r="J499" s="468"/>
      <c r="K499" s="41"/>
      <c r="L499" s="468"/>
      <c r="M499" s="468"/>
      <c r="N499" s="468"/>
      <c r="O499" s="468"/>
      <c r="P499" s="468"/>
      <c r="Q499" s="468"/>
      <c r="R499" s="468"/>
      <c r="S499" s="468"/>
      <c r="T499" s="468"/>
      <c r="U499" s="468"/>
      <c r="V499" s="468"/>
      <c r="W499" s="468"/>
      <c r="X499" s="468"/>
      <c r="Y499" s="468"/>
      <c r="Z499" s="468"/>
    </row>
    <row r="500">
      <c r="A500" s="468"/>
      <c r="B500" s="468"/>
      <c r="C500" s="468"/>
      <c r="D500" s="468"/>
      <c r="E500" s="468"/>
      <c r="F500" s="468"/>
      <c r="G500" s="468"/>
      <c r="H500" s="468"/>
      <c r="I500" s="468"/>
      <c r="J500" s="468"/>
      <c r="K500" s="41"/>
      <c r="L500" s="468"/>
      <c r="M500" s="468"/>
      <c r="N500" s="468"/>
      <c r="O500" s="468"/>
      <c r="P500" s="468"/>
      <c r="Q500" s="468"/>
      <c r="R500" s="468"/>
      <c r="S500" s="468"/>
      <c r="T500" s="468"/>
      <c r="U500" s="468"/>
      <c r="V500" s="468"/>
      <c r="W500" s="468"/>
      <c r="X500" s="468"/>
      <c r="Y500" s="468"/>
      <c r="Z500" s="468"/>
    </row>
    <row r="501">
      <c r="A501" s="468"/>
      <c r="B501" s="468"/>
      <c r="C501" s="468"/>
      <c r="D501" s="468"/>
      <c r="E501" s="468"/>
      <c r="F501" s="468"/>
      <c r="G501" s="468"/>
      <c r="H501" s="468"/>
      <c r="I501" s="468"/>
      <c r="J501" s="468"/>
      <c r="K501" s="41"/>
      <c r="L501" s="468"/>
      <c r="M501" s="468"/>
      <c r="N501" s="468"/>
      <c r="O501" s="468"/>
      <c r="P501" s="468"/>
      <c r="Q501" s="468"/>
      <c r="R501" s="468"/>
      <c r="S501" s="468"/>
      <c r="T501" s="468"/>
      <c r="U501" s="468"/>
      <c r="V501" s="468"/>
      <c r="W501" s="468"/>
      <c r="X501" s="468"/>
      <c r="Y501" s="468"/>
      <c r="Z501" s="468"/>
    </row>
    <row r="502">
      <c r="A502" s="468"/>
      <c r="B502" s="468"/>
      <c r="C502" s="468"/>
      <c r="D502" s="468"/>
      <c r="E502" s="468"/>
      <c r="F502" s="468"/>
      <c r="G502" s="468"/>
      <c r="H502" s="468"/>
      <c r="I502" s="468"/>
      <c r="J502" s="468"/>
      <c r="K502" s="41"/>
      <c r="L502" s="468"/>
      <c r="M502" s="468"/>
      <c r="N502" s="468"/>
      <c r="O502" s="468"/>
      <c r="P502" s="468"/>
      <c r="Q502" s="468"/>
      <c r="R502" s="468"/>
      <c r="S502" s="468"/>
      <c r="T502" s="468"/>
      <c r="U502" s="468"/>
      <c r="V502" s="468"/>
      <c r="W502" s="468"/>
      <c r="X502" s="468"/>
      <c r="Y502" s="468"/>
      <c r="Z502" s="468"/>
    </row>
    <row r="503">
      <c r="A503" s="468"/>
      <c r="B503" s="468"/>
      <c r="C503" s="468"/>
      <c r="D503" s="468"/>
      <c r="E503" s="468"/>
      <c r="F503" s="468"/>
      <c r="G503" s="468"/>
      <c r="H503" s="468"/>
      <c r="I503" s="468"/>
      <c r="J503" s="468"/>
      <c r="K503" s="41"/>
      <c r="L503" s="468"/>
      <c r="M503" s="468"/>
      <c r="N503" s="468"/>
      <c r="O503" s="468"/>
      <c r="P503" s="468"/>
      <c r="Q503" s="468"/>
      <c r="R503" s="468"/>
      <c r="S503" s="468"/>
      <c r="T503" s="468"/>
      <c r="U503" s="468"/>
      <c r="V503" s="468"/>
      <c r="W503" s="468"/>
      <c r="X503" s="468"/>
      <c r="Y503" s="468"/>
      <c r="Z503" s="468"/>
    </row>
    <row r="504">
      <c r="A504" s="468"/>
      <c r="B504" s="468"/>
      <c r="C504" s="468"/>
      <c r="D504" s="468"/>
      <c r="E504" s="468"/>
      <c r="F504" s="468"/>
      <c r="G504" s="468"/>
      <c r="H504" s="468"/>
      <c r="I504" s="468"/>
      <c r="J504" s="468"/>
      <c r="K504" s="41"/>
      <c r="L504" s="468"/>
      <c r="M504" s="468"/>
      <c r="N504" s="468"/>
      <c r="O504" s="468"/>
      <c r="P504" s="468"/>
      <c r="Q504" s="468"/>
      <c r="R504" s="468"/>
      <c r="S504" s="468"/>
      <c r="T504" s="468"/>
      <c r="U504" s="468"/>
      <c r="V504" s="468"/>
      <c r="W504" s="468"/>
      <c r="X504" s="468"/>
      <c r="Y504" s="468"/>
      <c r="Z504" s="468"/>
    </row>
    <row r="505">
      <c r="A505" s="468"/>
      <c r="B505" s="468"/>
      <c r="C505" s="468"/>
      <c r="D505" s="468"/>
      <c r="E505" s="468"/>
      <c r="F505" s="468"/>
      <c r="G505" s="468"/>
      <c r="H505" s="468"/>
      <c r="I505" s="468"/>
      <c r="J505" s="468"/>
      <c r="K505" s="41"/>
      <c r="L505" s="468"/>
      <c r="M505" s="468"/>
      <c r="N505" s="468"/>
      <c r="O505" s="468"/>
      <c r="P505" s="468"/>
      <c r="Q505" s="468"/>
      <c r="R505" s="468"/>
      <c r="S505" s="468"/>
      <c r="T505" s="468"/>
      <c r="U505" s="468"/>
      <c r="V505" s="468"/>
      <c r="W505" s="468"/>
      <c r="X505" s="468"/>
      <c r="Y505" s="468"/>
      <c r="Z505" s="468"/>
    </row>
    <row r="506">
      <c r="A506" s="468"/>
      <c r="B506" s="468"/>
      <c r="C506" s="468"/>
      <c r="D506" s="468"/>
      <c r="E506" s="468"/>
      <c r="F506" s="468"/>
      <c r="G506" s="468"/>
      <c r="H506" s="468"/>
      <c r="I506" s="468"/>
      <c r="J506" s="468"/>
      <c r="K506" s="41"/>
      <c r="L506" s="468"/>
      <c r="M506" s="468"/>
      <c r="N506" s="468"/>
      <c r="O506" s="468"/>
      <c r="P506" s="468"/>
      <c r="Q506" s="468"/>
      <c r="R506" s="468"/>
      <c r="S506" s="468"/>
      <c r="T506" s="468"/>
      <c r="U506" s="468"/>
      <c r="V506" s="468"/>
      <c r="W506" s="468"/>
      <c r="X506" s="468"/>
      <c r="Y506" s="468"/>
      <c r="Z506" s="468"/>
    </row>
    <row r="507">
      <c r="A507" s="468"/>
      <c r="B507" s="468"/>
      <c r="C507" s="468"/>
      <c r="D507" s="468"/>
      <c r="E507" s="468"/>
      <c r="F507" s="468"/>
      <c r="G507" s="468"/>
      <c r="H507" s="468"/>
      <c r="I507" s="468"/>
      <c r="J507" s="468"/>
      <c r="K507" s="41"/>
      <c r="L507" s="468"/>
      <c r="M507" s="468"/>
      <c r="N507" s="468"/>
      <c r="O507" s="468"/>
      <c r="P507" s="468"/>
      <c r="Q507" s="468"/>
      <c r="R507" s="468"/>
      <c r="S507" s="468"/>
      <c r="T507" s="468"/>
      <c r="U507" s="468"/>
      <c r="V507" s="468"/>
      <c r="W507" s="468"/>
      <c r="X507" s="468"/>
      <c r="Y507" s="468"/>
      <c r="Z507" s="468"/>
    </row>
    <row r="508">
      <c r="A508" s="468"/>
      <c r="B508" s="468"/>
      <c r="C508" s="468"/>
      <c r="D508" s="468"/>
      <c r="E508" s="468"/>
      <c r="F508" s="468"/>
      <c r="G508" s="468"/>
      <c r="H508" s="468"/>
      <c r="I508" s="468"/>
      <c r="J508" s="468"/>
      <c r="K508" s="41"/>
      <c r="L508" s="468"/>
      <c r="M508" s="468"/>
      <c r="N508" s="468"/>
      <c r="O508" s="468"/>
      <c r="P508" s="468"/>
      <c r="Q508" s="468"/>
      <c r="R508" s="468"/>
      <c r="S508" s="468"/>
      <c r="T508" s="468"/>
      <c r="U508" s="468"/>
      <c r="V508" s="468"/>
      <c r="W508" s="468"/>
      <c r="X508" s="468"/>
      <c r="Y508" s="468"/>
      <c r="Z508" s="468"/>
    </row>
    <row r="509">
      <c r="A509" s="468"/>
      <c r="B509" s="468"/>
      <c r="C509" s="468"/>
      <c r="D509" s="468"/>
      <c r="E509" s="468"/>
      <c r="F509" s="468"/>
      <c r="G509" s="468"/>
      <c r="H509" s="468"/>
      <c r="I509" s="468"/>
      <c r="J509" s="468"/>
      <c r="K509" s="41"/>
      <c r="L509" s="468"/>
      <c r="M509" s="468"/>
      <c r="N509" s="468"/>
      <c r="O509" s="468"/>
      <c r="P509" s="468"/>
      <c r="Q509" s="468"/>
      <c r="R509" s="468"/>
      <c r="S509" s="468"/>
      <c r="T509" s="468"/>
      <c r="U509" s="468"/>
      <c r="V509" s="468"/>
      <c r="W509" s="468"/>
      <c r="X509" s="468"/>
      <c r="Y509" s="468"/>
      <c r="Z509" s="468"/>
    </row>
    <row r="510">
      <c r="A510" s="468"/>
      <c r="B510" s="468"/>
      <c r="C510" s="468"/>
      <c r="D510" s="468"/>
      <c r="E510" s="468"/>
      <c r="F510" s="468"/>
      <c r="G510" s="468"/>
      <c r="H510" s="468"/>
      <c r="I510" s="468"/>
      <c r="J510" s="468"/>
      <c r="K510" s="41"/>
      <c r="L510" s="468"/>
      <c r="M510" s="468"/>
      <c r="N510" s="468"/>
      <c r="O510" s="468"/>
      <c r="P510" s="468"/>
      <c r="Q510" s="468"/>
      <c r="R510" s="468"/>
      <c r="S510" s="468"/>
      <c r="T510" s="468"/>
      <c r="U510" s="468"/>
      <c r="V510" s="468"/>
      <c r="W510" s="468"/>
      <c r="X510" s="468"/>
      <c r="Y510" s="468"/>
      <c r="Z510" s="468"/>
    </row>
    <row r="511">
      <c r="A511" s="468"/>
      <c r="B511" s="468"/>
      <c r="C511" s="468"/>
      <c r="D511" s="468"/>
      <c r="E511" s="468"/>
      <c r="F511" s="468"/>
      <c r="G511" s="468"/>
      <c r="H511" s="468"/>
      <c r="I511" s="468"/>
      <c r="J511" s="468"/>
      <c r="K511" s="41"/>
      <c r="L511" s="468"/>
      <c r="M511" s="468"/>
      <c r="N511" s="468"/>
      <c r="O511" s="468"/>
      <c r="P511" s="468"/>
      <c r="Q511" s="468"/>
      <c r="R511" s="468"/>
      <c r="S511" s="468"/>
      <c r="T511" s="468"/>
      <c r="U511" s="468"/>
      <c r="V511" s="468"/>
      <c r="W511" s="468"/>
      <c r="X511" s="468"/>
      <c r="Y511" s="468"/>
      <c r="Z511" s="468"/>
    </row>
    <row r="512">
      <c r="A512" s="468"/>
      <c r="B512" s="468"/>
      <c r="C512" s="468"/>
      <c r="D512" s="468"/>
      <c r="E512" s="468"/>
      <c r="F512" s="468"/>
      <c r="G512" s="468"/>
      <c r="H512" s="468"/>
      <c r="I512" s="468"/>
      <c r="J512" s="468"/>
      <c r="K512" s="41"/>
      <c r="L512" s="468"/>
      <c r="M512" s="468"/>
      <c r="N512" s="468"/>
      <c r="O512" s="468"/>
      <c r="P512" s="468"/>
      <c r="Q512" s="468"/>
      <c r="R512" s="468"/>
      <c r="S512" s="468"/>
      <c r="T512" s="468"/>
      <c r="U512" s="468"/>
      <c r="V512" s="468"/>
      <c r="W512" s="468"/>
      <c r="X512" s="468"/>
      <c r="Y512" s="468"/>
      <c r="Z512" s="468"/>
    </row>
    <row r="513">
      <c r="A513" s="468"/>
      <c r="B513" s="468"/>
      <c r="C513" s="468"/>
      <c r="D513" s="468"/>
      <c r="E513" s="468"/>
      <c r="F513" s="468"/>
      <c r="G513" s="468"/>
      <c r="H513" s="468"/>
      <c r="I513" s="468"/>
      <c r="J513" s="468"/>
      <c r="K513" s="41"/>
      <c r="L513" s="468"/>
      <c r="M513" s="468"/>
      <c r="N513" s="468"/>
      <c r="O513" s="468"/>
      <c r="P513" s="468"/>
      <c r="Q513" s="468"/>
      <c r="R513" s="468"/>
      <c r="S513" s="468"/>
      <c r="T513" s="468"/>
      <c r="U513" s="468"/>
      <c r="V513" s="468"/>
      <c r="W513" s="468"/>
      <c r="X513" s="468"/>
      <c r="Y513" s="468"/>
      <c r="Z513" s="468"/>
    </row>
    <row r="514">
      <c r="A514" s="468"/>
      <c r="B514" s="468"/>
      <c r="C514" s="468"/>
      <c r="D514" s="468"/>
      <c r="E514" s="468"/>
      <c r="F514" s="468"/>
      <c r="G514" s="468"/>
      <c r="H514" s="468"/>
      <c r="I514" s="468"/>
      <c r="J514" s="468"/>
      <c r="K514" s="41"/>
      <c r="L514" s="468"/>
      <c r="M514" s="468"/>
      <c r="N514" s="468"/>
      <c r="O514" s="468"/>
      <c r="P514" s="468"/>
      <c r="Q514" s="468"/>
      <c r="R514" s="468"/>
      <c r="S514" s="468"/>
      <c r="T514" s="468"/>
      <c r="U514" s="468"/>
      <c r="V514" s="468"/>
      <c r="W514" s="468"/>
      <c r="X514" s="468"/>
      <c r="Y514" s="468"/>
      <c r="Z514" s="468"/>
    </row>
    <row r="515">
      <c r="A515" s="468"/>
      <c r="B515" s="468"/>
      <c r="C515" s="468"/>
      <c r="D515" s="468"/>
      <c r="E515" s="468"/>
      <c r="F515" s="468"/>
      <c r="G515" s="468"/>
      <c r="H515" s="468"/>
      <c r="I515" s="468"/>
      <c r="J515" s="468"/>
      <c r="K515" s="41"/>
      <c r="L515" s="468"/>
      <c r="M515" s="468"/>
      <c r="N515" s="468"/>
      <c r="O515" s="468"/>
      <c r="P515" s="468"/>
      <c r="Q515" s="468"/>
      <c r="R515" s="468"/>
      <c r="S515" s="468"/>
      <c r="T515" s="468"/>
      <c r="U515" s="468"/>
      <c r="V515" s="468"/>
      <c r="W515" s="468"/>
      <c r="X515" s="468"/>
      <c r="Y515" s="468"/>
      <c r="Z515" s="468"/>
    </row>
    <row r="516">
      <c r="A516" s="468"/>
      <c r="B516" s="468"/>
      <c r="C516" s="468"/>
      <c r="D516" s="468"/>
      <c r="E516" s="468"/>
      <c r="F516" s="468"/>
      <c r="G516" s="468"/>
      <c r="H516" s="468"/>
      <c r="I516" s="468"/>
      <c r="J516" s="468"/>
      <c r="K516" s="41"/>
      <c r="L516" s="468"/>
      <c r="M516" s="468"/>
      <c r="N516" s="468"/>
      <c r="O516" s="468"/>
      <c r="P516" s="468"/>
      <c r="Q516" s="468"/>
      <c r="R516" s="468"/>
      <c r="S516" s="468"/>
      <c r="T516" s="468"/>
      <c r="U516" s="468"/>
      <c r="V516" s="468"/>
      <c r="W516" s="468"/>
      <c r="X516" s="468"/>
      <c r="Y516" s="468"/>
      <c r="Z516" s="468"/>
    </row>
    <row r="517">
      <c r="A517" s="468"/>
      <c r="B517" s="468"/>
      <c r="C517" s="468"/>
      <c r="D517" s="468"/>
      <c r="E517" s="468"/>
      <c r="F517" s="468"/>
      <c r="G517" s="468"/>
      <c r="H517" s="468"/>
      <c r="I517" s="468"/>
      <c r="J517" s="468"/>
      <c r="K517" s="41"/>
      <c r="L517" s="468"/>
      <c r="M517" s="468"/>
      <c r="N517" s="468"/>
      <c r="O517" s="468"/>
      <c r="P517" s="468"/>
      <c r="Q517" s="468"/>
      <c r="R517" s="468"/>
      <c r="S517" s="468"/>
      <c r="T517" s="468"/>
      <c r="U517" s="468"/>
      <c r="V517" s="468"/>
      <c r="W517" s="468"/>
      <c r="X517" s="468"/>
      <c r="Y517" s="468"/>
      <c r="Z517" s="468"/>
    </row>
    <row r="518">
      <c r="A518" s="468"/>
      <c r="B518" s="468"/>
      <c r="C518" s="468"/>
      <c r="D518" s="468"/>
      <c r="E518" s="468"/>
      <c r="F518" s="468"/>
      <c r="G518" s="468"/>
      <c r="H518" s="468"/>
      <c r="I518" s="468"/>
      <c r="J518" s="468"/>
      <c r="K518" s="41"/>
      <c r="L518" s="468"/>
      <c r="M518" s="468"/>
      <c r="N518" s="468"/>
      <c r="O518" s="468"/>
      <c r="P518" s="468"/>
      <c r="Q518" s="468"/>
      <c r="R518" s="468"/>
      <c r="S518" s="468"/>
      <c r="T518" s="468"/>
      <c r="U518" s="468"/>
      <c r="V518" s="468"/>
      <c r="W518" s="468"/>
      <c r="X518" s="468"/>
      <c r="Y518" s="468"/>
      <c r="Z518" s="468"/>
    </row>
    <row r="519">
      <c r="A519" s="468"/>
      <c r="B519" s="468"/>
      <c r="C519" s="468"/>
      <c r="D519" s="468"/>
      <c r="E519" s="468"/>
      <c r="F519" s="468"/>
      <c r="G519" s="468"/>
      <c r="H519" s="468"/>
      <c r="I519" s="468"/>
      <c r="J519" s="468"/>
      <c r="K519" s="41"/>
      <c r="L519" s="468"/>
      <c r="M519" s="468"/>
      <c r="N519" s="468"/>
      <c r="O519" s="468"/>
      <c r="P519" s="468"/>
      <c r="Q519" s="468"/>
      <c r="R519" s="468"/>
      <c r="S519" s="468"/>
      <c r="T519" s="468"/>
      <c r="U519" s="468"/>
      <c r="V519" s="468"/>
      <c r="W519" s="468"/>
      <c r="X519" s="468"/>
      <c r="Y519" s="468"/>
      <c r="Z519" s="468"/>
    </row>
    <row r="520">
      <c r="A520" s="468"/>
      <c r="B520" s="468"/>
      <c r="C520" s="468"/>
      <c r="D520" s="468"/>
      <c r="E520" s="468"/>
      <c r="F520" s="468"/>
      <c r="G520" s="468"/>
      <c r="H520" s="468"/>
      <c r="I520" s="468"/>
      <c r="J520" s="468"/>
      <c r="K520" s="41"/>
      <c r="L520" s="468"/>
      <c r="M520" s="468"/>
      <c r="N520" s="468"/>
      <c r="O520" s="468"/>
      <c r="P520" s="468"/>
      <c r="Q520" s="468"/>
      <c r="R520" s="468"/>
      <c r="S520" s="468"/>
      <c r="T520" s="468"/>
      <c r="U520" s="468"/>
      <c r="V520" s="468"/>
      <c r="W520" s="468"/>
      <c r="X520" s="468"/>
      <c r="Y520" s="468"/>
      <c r="Z520" s="468"/>
    </row>
    <row r="521">
      <c r="A521" s="468"/>
      <c r="B521" s="468"/>
      <c r="C521" s="468"/>
      <c r="D521" s="468"/>
      <c r="E521" s="468"/>
      <c r="F521" s="468"/>
      <c r="G521" s="468"/>
      <c r="H521" s="468"/>
      <c r="I521" s="468"/>
      <c r="J521" s="468"/>
      <c r="K521" s="41"/>
      <c r="L521" s="468"/>
      <c r="M521" s="468"/>
      <c r="N521" s="468"/>
      <c r="O521" s="468"/>
      <c r="P521" s="468"/>
      <c r="Q521" s="468"/>
      <c r="R521" s="468"/>
      <c r="S521" s="468"/>
      <c r="T521" s="468"/>
      <c r="U521" s="468"/>
      <c r="V521" s="468"/>
      <c r="W521" s="468"/>
      <c r="X521" s="468"/>
      <c r="Y521" s="468"/>
      <c r="Z521" s="468"/>
    </row>
    <row r="522">
      <c r="A522" s="468"/>
      <c r="B522" s="468"/>
      <c r="C522" s="468"/>
      <c r="D522" s="468"/>
      <c r="E522" s="468"/>
      <c r="F522" s="468"/>
      <c r="G522" s="468"/>
      <c r="H522" s="468"/>
      <c r="I522" s="468"/>
      <c r="J522" s="468"/>
      <c r="K522" s="41"/>
      <c r="L522" s="468"/>
      <c r="M522" s="468"/>
      <c r="N522" s="468"/>
      <c r="O522" s="468"/>
      <c r="P522" s="468"/>
      <c r="Q522" s="468"/>
      <c r="R522" s="468"/>
      <c r="S522" s="468"/>
      <c r="T522" s="468"/>
      <c r="U522" s="468"/>
      <c r="V522" s="468"/>
      <c r="W522" s="468"/>
      <c r="X522" s="468"/>
      <c r="Y522" s="468"/>
      <c r="Z522" s="468"/>
    </row>
    <row r="523">
      <c r="A523" s="468"/>
      <c r="B523" s="468"/>
      <c r="C523" s="468"/>
      <c r="D523" s="468"/>
      <c r="E523" s="468"/>
      <c r="F523" s="468"/>
      <c r="G523" s="468"/>
      <c r="H523" s="468"/>
      <c r="I523" s="468"/>
      <c r="J523" s="468"/>
      <c r="K523" s="41"/>
      <c r="L523" s="468"/>
      <c r="M523" s="468"/>
      <c r="N523" s="468"/>
      <c r="O523" s="468"/>
      <c r="P523" s="468"/>
      <c r="Q523" s="468"/>
      <c r="R523" s="468"/>
      <c r="S523" s="468"/>
      <c r="T523" s="468"/>
      <c r="U523" s="468"/>
      <c r="V523" s="468"/>
      <c r="W523" s="468"/>
      <c r="X523" s="468"/>
      <c r="Y523" s="468"/>
      <c r="Z523" s="468"/>
    </row>
    <row r="524">
      <c r="A524" s="468"/>
      <c r="B524" s="468"/>
      <c r="C524" s="468"/>
      <c r="D524" s="468"/>
      <c r="E524" s="468"/>
      <c r="F524" s="468"/>
      <c r="G524" s="468"/>
      <c r="H524" s="468"/>
      <c r="I524" s="468"/>
      <c r="J524" s="468"/>
      <c r="K524" s="41"/>
      <c r="L524" s="468"/>
      <c r="M524" s="468"/>
      <c r="N524" s="468"/>
      <c r="O524" s="468"/>
      <c r="P524" s="468"/>
      <c r="Q524" s="468"/>
      <c r="R524" s="468"/>
      <c r="S524" s="468"/>
      <c r="T524" s="468"/>
      <c r="U524" s="468"/>
      <c r="V524" s="468"/>
      <c r="W524" s="468"/>
      <c r="X524" s="468"/>
      <c r="Y524" s="468"/>
      <c r="Z524" s="468"/>
    </row>
    <row r="525">
      <c r="A525" s="468"/>
      <c r="B525" s="468"/>
      <c r="C525" s="468"/>
      <c r="D525" s="468"/>
      <c r="E525" s="468"/>
      <c r="F525" s="468"/>
      <c r="G525" s="468"/>
      <c r="H525" s="468"/>
      <c r="I525" s="468"/>
      <c r="J525" s="468"/>
      <c r="K525" s="41"/>
      <c r="L525" s="468"/>
      <c r="M525" s="468"/>
      <c r="N525" s="468"/>
      <c r="O525" s="468"/>
      <c r="P525" s="468"/>
      <c r="Q525" s="468"/>
      <c r="R525" s="468"/>
      <c r="S525" s="468"/>
      <c r="T525" s="468"/>
      <c r="U525" s="468"/>
      <c r="V525" s="468"/>
      <c r="W525" s="468"/>
      <c r="X525" s="468"/>
      <c r="Y525" s="468"/>
      <c r="Z525" s="468"/>
    </row>
    <row r="526">
      <c r="A526" s="468"/>
      <c r="B526" s="468"/>
      <c r="C526" s="468"/>
      <c r="D526" s="468"/>
      <c r="E526" s="468"/>
      <c r="F526" s="468"/>
      <c r="G526" s="468"/>
      <c r="H526" s="468"/>
      <c r="I526" s="468"/>
      <c r="J526" s="468"/>
      <c r="K526" s="41"/>
      <c r="L526" s="468"/>
      <c r="M526" s="468"/>
      <c r="N526" s="468"/>
      <c r="O526" s="468"/>
      <c r="P526" s="468"/>
      <c r="Q526" s="468"/>
      <c r="R526" s="468"/>
      <c r="S526" s="468"/>
      <c r="T526" s="468"/>
      <c r="U526" s="468"/>
      <c r="V526" s="468"/>
      <c r="W526" s="468"/>
      <c r="X526" s="468"/>
      <c r="Y526" s="468"/>
      <c r="Z526" s="468"/>
    </row>
    <row r="527">
      <c r="A527" s="468"/>
      <c r="B527" s="468"/>
      <c r="C527" s="468"/>
      <c r="D527" s="468"/>
      <c r="E527" s="468"/>
      <c r="F527" s="468"/>
      <c r="G527" s="468"/>
      <c r="H527" s="468"/>
      <c r="I527" s="468"/>
      <c r="J527" s="468"/>
      <c r="K527" s="41"/>
      <c r="L527" s="468"/>
      <c r="M527" s="468"/>
      <c r="N527" s="468"/>
      <c r="O527" s="468"/>
      <c r="P527" s="468"/>
      <c r="Q527" s="468"/>
      <c r="R527" s="468"/>
      <c r="S527" s="468"/>
      <c r="T527" s="468"/>
      <c r="U527" s="468"/>
      <c r="V527" s="468"/>
      <c r="W527" s="468"/>
      <c r="X527" s="468"/>
      <c r="Y527" s="468"/>
      <c r="Z527" s="468"/>
    </row>
    <row r="528">
      <c r="A528" s="468"/>
      <c r="B528" s="468"/>
      <c r="C528" s="468"/>
      <c r="D528" s="468"/>
      <c r="E528" s="468"/>
      <c r="F528" s="468"/>
      <c r="G528" s="468"/>
      <c r="H528" s="468"/>
      <c r="I528" s="468"/>
      <c r="J528" s="468"/>
      <c r="K528" s="41"/>
      <c r="L528" s="468"/>
      <c r="M528" s="468"/>
      <c r="N528" s="468"/>
      <c r="O528" s="468"/>
      <c r="P528" s="468"/>
      <c r="Q528" s="468"/>
      <c r="R528" s="468"/>
      <c r="S528" s="468"/>
      <c r="T528" s="468"/>
      <c r="U528" s="468"/>
      <c r="V528" s="468"/>
      <c r="W528" s="468"/>
      <c r="X528" s="468"/>
      <c r="Y528" s="468"/>
      <c r="Z528" s="468"/>
    </row>
    <row r="529">
      <c r="A529" s="468"/>
      <c r="B529" s="468"/>
      <c r="C529" s="468"/>
      <c r="D529" s="468"/>
      <c r="E529" s="468"/>
      <c r="F529" s="468"/>
      <c r="G529" s="468"/>
      <c r="H529" s="468"/>
      <c r="I529" s="468"/>
      <c r="J529" s="468"/>
      <c r="K529" s="41"/>
      <c r="L529" s="468"/>
      <c r="M529" s="468"/>
      <c r="N529" s="468"/>
      <c r="O529" s="468"/>
      <c r="P529" s="468"/>
      <c r="Q529" s="468"/>
      <c r="R529" s="468"/>
      <c r="S529" s="468"/>
      <c r="T529" s="468"/>
      <c r="U529" s="468"/>
      <c r="V529" s="468"/>
      <c r="W529" s="468"/>
      <c r="X529" s="468"/>
      <c r="Y529" s="468"/>
      <c r="Z529" s="468"/>
    </row>
    <row r="530">
      <c r="A530" s="468"/>
      <c r="B530" s="468"/>
      <c r="C530" s="468"/>
      <c r="D530" s="468"/>
      <c r="E530" s="468"/>
      <c r="F530" s="468"/>
      <c r="G530" s="468"/>
      <c r="H530" s="468"/>
      <c r="I530" s="468"/>
      <c r="J530" s="468"/>
      <c r="K530" s="41"/>
      <c r="L530" s="468"/>
      <c r="M530" s="468"/>
      <c r="N530" s="468"/>
      <c r="O530" s="468"/>
      <c r="P530" s="468"/>
      <c r="Q530" s="468"/>
      <c r="R530" s="468"/>
      <c r="S530" s="468"/>
      <c r="T530" s="468"/>
      <c r="U530" s="468"/>
      <c r="V530" s="468"/>
      <c r="W530" s="468"/>
      <c r="X530" s="468"/>
      <c r="Y530" s="468"/>
      <c r="Z530" s="468"/>
    </row>
    <row r="531">
      <c r="A531" s="468"/>
      <c r="B531" s="468"/>
      <c r="C531" s="468"/>
      <c r="D531" s="468"/>
      <c r="E531" s="468"/>
      <c r="F531" s="468"/>
      <c r="G531" s="468"/>
      <c r="H531" s="468"/>
      <c r="I531" s="468"/>
      <c r="J531" s="468"/>
      <c r="K531" s="41"/>
      <c r="L531" s="468"/>
      <c r="M531" s="468"/>
      <c r="N531" s="468"/>
      <c r="O531" s="468"/>
      <c r="P531" s="468"/>
      <c r="Q531" s="468"/>
      <c r="R531" s="468"/>
      <c r="S531" s="468"/>
      <c r="T531" s="468"/>
      <c r="U531" s="468"/>
      <c r="V531" s="468"/>
      <c r="W531" s="468"/>
      <c r="X531" s="468"/>
      <c r="Y531" s="468"/>
      <c r="Z531" s="468"/>
    </row>
    <row r="532">
      <c r="A532" s="468"/>
      <c r="B532" s="468"/>
      <c r="C532" s="468"/>
      <c r="D532" s="468"/>
      <c r="E532" s="468"/>
      <c r="F532" s="468"/>
      <c r="G532" s="468"/>
      <c r="H532" s="468"/>
      <c r="I532" s="468"/>
      <c r="J532" s="468"/>
      <c r="K532" s="41"/>
      <c r="L532" s="468"/>
      <c r="M532" s="468"/>
      <c r="N532" s="468"/>
      <c r="O532" s="468"/>
      <c r="P532" s="468"/>
      <c r="Q532" s="468"/>
      <c r="R532" s="468"/>
      <c r="S532" s="468"/>
      <c r="T532" s="468"/>
      <c r="U532" s="468"/>
      <c r="V532" s="468"/>
      <c r="W532" s="468"/>
      <c r="X532" s="468"/>
      <c r="Y532" s="468"/>
      <c r="Z532" s="468"/>
    </row>
    <row r="533">
      <c r="A533" s="468"/>
      <c r="B533" s="468"/>
      <c r="C533" s="468"/>
      <c r="D533" s="468"/>
      <c r="E533" s="468"/>
      <c r="F533" s="468"/>
      <c r="G533" s="468"/>
      <c r="H533" s="468"/>
      <c r="I533" s="468"/>
      <c r="J533" s="468"/>
      <c r="K533" s="41"/>
      <c r="L533" s="468"/>
      <c r="M533" s="468"/>
      <c r="N533" s="468"/>
      <c r="O533" s="468"/>
      <c r="P533" s="468"/>
      <c r="Q533" s="468"/>
      <c r="R533" s="468"/>
      <c r="S533" s="468"/>
      <c r="T533" s="468"/>
      <c r="U533" s="468"/>
      <c r="V533" s="468"/>
      <c r="W533" s="468"/>
      <c r="X533" s="468"/>
      <c r="Y533" s="468"/>
      <c r="Z533" s="468"/>
    </row>
    <row r="534">
      <c r="A534" s="468"/>
      <c r="B534" s="468"/>
      <c r="C534" s="468"/>
      <c r="D534" s="468"/>
      <c r="E534" s="468"/>
      <c r="F534" s="468"/>
      <c r="G534" s="468"/>
      <c r="H534" s="468"/>
      <c r="I534" s="468"/>
      <c r="J534" s="468"/>
      <c r="K534" s="41"/>
      <c r="L534" s="468"/>
      <c r="M534" s="468"/>
      <c r="N534" s="468"/>
      <c r="O534" s="468"/>
      <c r="P534" s="468"/>
      <c r="Q534" s="468"/>
      <c r="R534" s="468"/>
      <c r="S534" s="468"/>
      <c r="T534" s="468"/>
      <c r="U534" s="468"/>
      <c r="V534" s="468"/>
      <c r="W534" s="468"/>
      <c r="X534" s="468"/>
      <c r="Y534" s="468"/>
      <c r="Z534" s="468"/>
    </row>
    <row r="535">
      <c r="A535" s="468"/>
      <c r="B535" s="468"/>
      <c r="C535" s="468"/>
      <c r="D535" s="468"/>
      <c r="E535" s="468"/>
      <c r="F535" s="468"/>
      <c r="G535" s="468"/>
      <c r="H535" s="468"/>
      <c r="I535" s="468"/>
      <c r="J535" s="468"/>
      <c r="K535" s="41"/>
      <c r="L535" s="468"/>
      <c r="M535" s="468"/>
      <c r="N535" s="468"/>
      <c r="O535" s="468"/>
      <c r="P535" s="468"/>
      <c r="Q535" s="468"/>
      <c r="R535" s="468"/>
      <c r="S535" s="468"/>
      <c r="T535" s="468"/>
      <c r="U535" s="468"/>
      <c r="V535" s="468"/>
      <c r="W535" s="468"/>
      <c r="X535" s="468"/>
      <c r="Y535" s="468"/>
      <c r="Z535" s="468"/>
    </row>
    <row r="536">
      <c r="A536" s="468"/>
      <c r="B536" s="468"/>
      <c r="C536" s="468"/>
      <c r="D536" s="468"/>
      <c r="E536" s="468"/>
      <c r="F536" s="468"/>
      <c r="G536" s="468"/>
      <c r="H536" s="468"/>
      <c r="I536" s="468"/>
      <c r="J536" s="468"/>
      <c r="K536" s="41"/>
      <c r="L536" s="468"/>
      <c r="M536" s="468"/>
      <c r="N536" s="468"/>
      <c r="O536" s="468"/>
      <c r="P536" s="468"/>
      <c r="Q536" s="468"/>
      <c r="R536" s="468"/>
      <c r="S536" s="468"/>
      <c r="T536" s="468"/>
      <c r="U536" s="468"/>
      <c r="V536" s="468"/>
      <c r="W536" s="468"/>
      <c r="X536" s="468"/>
      <c r="Y536" s="468"/>
      <c r="Z536" s="468"/>
    </row>
    <row r="537">
      <c r="A537" s="468"/>
      <c r="B537" s="468"/>
      <c r="C537" s="468"/>
      <c r="D537" s="468"/>
      <c r="E537" s="468"/>
      <c r="F537" s="468"/>
      <c r="G537" s="468"/>
      <c r="H537" s="468"/>
      <c r="I537" s="468"/>
      <c r="J537" s="468"/>
      <c r="K537" s="41"/>
      <c r="L537" s="468"/>
      <c r="M537" s="468"/>
      <c r="N537" s="468"/>
      <c r="O537" s="468"/>
      <c r="P537" s="468"/>
      <c r="Q537" s="468"/>
      <c r="R537" s="468"/>
      <c r="S537" s="468"/>
      <c r="T537" s="468"/>
      <c r="U537" s="468"/>
      <c r="V537" s="468"/>
      <c r="W537" s="468"/>
      <c r="X537" s="468"/>
      <c r="Y537" s="468"/>
      <c r="Z537" s="468"/>
    </row>
    <row r="538">
      <c r="A538" s="468"/>
      <c r="B538" s="468"/>
      <c r="C538" s="468"/>
      <c r="D538" s="468"/>
      <c r="E538" s="468"/>
      <c r="F538" s="468"/>
      <c r="G538" s="468"/>
      <c r="H538" s="468"/>
      <c r="I538" s="468"/>
      <c r="J538" s="468"/>
      <c r="K538" s="41"/>
      <c r="L538" s="468"/>
      <c r="M538" s="468"/>
      <c r="N538" s="468"/>
      <c r="O538" s="468"/>
      <c r="P538" s="468"/>
      <c r="Q538" s="468"/>
      <c r="R538" s="468"/>
      <c r="S538" s="468"/>
      <c r="T538" s="468"/>
      <c r="U538" s="468"/>
      <c r="V538" s="468"/>
      <c r="W538" s="468"/>
      <c r="X538" s="468"/>
      <c r="Y538" s="468"/>
      <c r="Z538" s="468"/>
    </row>
    <row r="539">
      <c r="A539" s="468"/>
      <c r="B539" s="468"/>
      <c r="C539" s="468"/>
      <c r="D539" s="468"/>
      <c r="E539" s="468"/>
      <c r="F539" s="468"/>
      <c r="G539" s="468"/>
      <c r="H539" s="468"/>
      <c r="I539" s="468"/>
      <c r="J539" s="468"/>
      <c r="K539" s="41"/>
      <c r="L539" s="468"/>
      <c r="M539" s="468"/>
      <c r="N539" s="468"/>
      <c r="O539" s="468"/>
      <c r="P539" s="468"/>
      <c r="Q539" s="468"/>
      <c r="R539" s="468"/>
      <c r="S539" s="468"/>
      <c r="T539" s="468"/>
      <c r="U539" s="468"/>
      <c r="V539" s="468"/>
      <c r="W539" s="468"/>
      <c r="X539" s="468"/>
      <c r="Y539" s="468"/>
      <c r="Z539" s="468"/>
    </row>
    <row r="540">
      <c r="A540" s="468"/>
      <c r="B540" s="468"/>
      <c r="C540" s="468"/>
      <c r="D540" s="468"/>
      <c r="E540" s="468"/>
      <c r="F540" s="468"/>
      <c r="G540" s="468"/>
      <c r="H540" s="468"/>
      <c r="I540" s="468"/>
      <c r="J540" s="468"/>
      <c r="K540" s="41"/>
      <c r="L540" s="468"/>
      <c r="M540" s="468"/>
      <c r="N540" s="468"/>
      <c r="O540" s="468"/>
      <c r="P540" s="468"/>
      <c r="Q540" s="468"/>
      <c r="R540" s="468"/>
      <c r="S540" s="468"/>
      <c r="T540" s="468"/>
      <c r="U540" s="468"/>
      <c r="V540" s="468"/>
      <c r="W540" s="468"/>
      <c r="X540" s="468"/>
      <c r="Y540" s="468"/>
      <c r="Z540" s="468"/>
    </row>
    <row r="541">
      <c r="A541" s="468"/>
      <c r="B541" s="468"/>
      <c r="C541" s="468"/>
      <c r="D541" s="468"/>
      <c r="E541" s="468"/>
      <c r="F541" s="468"/>
      <c r="G541" s="468"/>
      <c r="H541" s="468"/>
      <c r="I541" s="468"/>
      <c r="J541" s="468"/>
      <c r="K541" s="41"/>
      <c r="L541" s="468"/>
      <c r="M541" s="468"/>
      <c r="N541" s="468"/>
      <c r="O541" s="468"/>
      <c r="P541" s="468"/>
      <c r="Q541" s="468"/>
      <c r="R541" s="468"/>
      <c r="S541" s="468"/>
      <c r="T541" s="468"/>
      <c r="U541" s="468"/>
      <c r="V541" s="468"/>
      <c r="W541" s="468"/>
      <c r="X541" s="468"/>
      <c r="Y541" s="468"/>
      <c r="Z541" s="468"/>
    </row>
    <row r="542">
      <c r="A542" s="468"/>
      <c r="B542" s="468"/>
      <c r="C542" s="468"/>
      <c r="D542" s="468"/>
      <c r="E542" s="468"/>
      <c r="F542" s="468"/>
      <c r="G542" s="468"/>
      <c r="H542" s="468"/>
      <c r="I542" s="468"/>
      <c r="J542" s="468"/>
      <c r="K542" s="41"/>
      <c r="L542" s="468"/>
      <c r="M542" s="468"/>
      <c r="N542" s="468"/>
      <c r="O542" s="468"/>
      <c r="P542" s="468"/>
      <c r="Q542" s="468"/>
      <c r="R542" s="468"/>
      <c r="S542" s="468"/>
      <c r="T542" s="468"/>
      <c r="U542" s="468"/>
      <c r="V542" s="468"/>
      <c r="W542" s="468"/>
      <c r="X542" s="468"/>
      <c r="Y542" s="468"/>
      <c r="Z542" s="468"/>
    </row>
    <row r="543">
      <c r="A543" s="468"/>
      <c r="B543" s="468"/>
      <c r="C543" s="468"/>
      <c r="D543" s="468"/>
      <c r="E543" s="468"/>
      <c r="F543" s="468"/>
      <c r="G543" s="468"/>
      <c r="H543" s="468"/>
      <c r="I543" s="468"/>
      <c r="J543" s="468"/>
      <c r="K543" s="41"/>
      <c r="L543" s="468"/>
      <c r="M543" s="468"/>
      <c r="N543" s="468"/>
      <c r="O543" s="468"/>
      <c r="P543" s="468"/>
      <c r="Q543" s="468"/>
      <c r="R543" s="468"/>
      <c r="S543" s="468"/>
      <c r="T543" s="468"/>
      <c r="U543" s="468"/>
      <c r="V543" s="468"/>
      <c r="W543" s="468"/>
      <c r="X543" s="468"/>
      <c r="Y543" s="468"/>
      <c r="Z543" s="468"/>
    </row>
    <row r="544">
      <c r="A544" s="468"/>
      <c r="B544" s="468"/>
      <c r="C544" s="468"/>
      <c r="D544" s="468"/>
      <c r="E544" s="468"/>
      <c r="F544" s="468"/>
      <c r="G544" s="468"/>
      <c r="H544" s="468"/>
      <c r="I544" s="468"/>
      <c r="J544" s="468"/>
      <c r="K544" s="41"/>
      <c r="L544" s="468"/>
      <c r="M544" s="468"/>
      <c r="N544" s="468"/>
      <c r="O544" s="468"/>
      <c r="P544" s="468"/>
      <c r="Q544" s="468"/>
      <c r="R544" s="468"/>
      <c r="S544" s="468"/>
      <c r="T544" s="468"/>
      <c r="U544" s="468"/>
      <c r="V544" s="468"/>
      <c r="W544" s="468"/>
      <c r="X544" s="468"/>
      <c r="Y544" s="468"/>
      <c r="Z544" s="468"/>
    </row>
    <row r="545">
      <c r="A545" s="468"/>
      <c r="B545" s="468"/>
      <c r="C545" s="468"/>
      <c r="D545" s="468"/>
      <c r="E545" s="468"/>
      <c r="F545" s="468"/>
      <c r="G545" s="468"/>
      <c r="H545" s="468"/>
      <c r="I545" s="468"/>
      <c r="J545" s="468"/>
      <c r="K545" s="41"/>
      <c r="L545" s="468"/>
      <c r="M545" s="468"/>
      <c r="N545" s="468"/>
      <c r="O545" s="468"/>
      <c r="P545" s="468"/>
      <c r="Q545" s="468"/>
      <c r="R545" s="468"/>
      <c r="S545" s="468"/>
      <c r="T545" s="468"/>
      <c r="U545" s="468"/>
      <c r="V545" s="468"/>
      <c r="W545" s="468"/>
      <c r="X545" s="468"/>
      <c r="Y545" s="468"/>
      <c r="Z545" s="468"/>
    </row>
    <row r="546">
      <c r="A546" s="468"/>
      <c r="B546" s="468"/>
      <c r="C546" s="468"/>
      <c r="D546" s="468"/>
      <c r="E546" s="468"/>
      <c r="F546" s="468"/>
      <c r="G546" s="468"/>
      <c r="H546" s="468"/>
      <c r="I546" s="468"/>
      <c r="J546" s="468"/>
      <c r="K546" s="41"/>
      <c r="L546" s="468"/>
      <c r="M546" s="468"/>
      <c r="N546" s="468"/>
      <c r="O546" s="468"/>
      <c r="P546" s="468"/>
      <c r="Q546" s="468"/>
      <c r="R546" s="468"/>
      <c r="S546" s="468"/>
      <c r="T546" s="468"/>
      <c r="U546" s="468"/>
      <c r="V546" s="468"/>
      <c r="W546" s="468"/>
      <c r="X546" s="468"/>
      <c r="Y546" s="468"/>
      <c r="Z546" s="468"/>
    </row>
    <row r="547">
      <c r="A547" s="468"/>
      <c r="B547" s="468"/>
      <c r="C547" s="468"/>
      <c r="D547" s="468"/>
      <c r="E547" s="468"/>
      <c r="F547" s="468"/>
      <c r="G547" s="468"/>
      <c r="H547" s="468"/>
      <c r="I547" s="468"/>
      <c r="J547" s="468"/>
      <c r="K547" s="41"/>
      <c r="L547" s="468"/>
      <c r="M547" s="468"/>
      <c r="N547" s="468"/>
      <c r="O547" s="468"/>
      <c r="P547" s="468"/>
      <c r="Q547" s="468"/>
      <c r="R547" s="468"/>
      <c r="S547" s="468"/>
      <c r="T547" s="468"/>
      <c r="U547" s="468"/>
      <c r="V547" s="468"/>
      <c r="W547" s="468"/>
      <c r="X547" s="468"/>
      <c r="Y547" s="468"/>
      <c r="Z547" s="468"/>
    </row>
    <row r="548">
      <c r="A548" s="468"/>
      <c r="B548" s="468"/>
      <c r="C548" s="468"/>
      <c r="D548" s="468"/>
      <c r="E548" s="468"/>
      <c r="F548" s="468"/>
      <c r="G548" s="468"/>
      <c r="H548" s="468"/>
      <c r="I548" s="468"/>
      <c r="J548" s="468"/>
      <c r="K548" s="41"/>
      <c r="L548" s="468"/>
      <c r="M548" s="468"/>
      <c r="N548" s="468"/>
      <c r="O548" s="468"/>
      <c r="P548" s="468"/>
      <c r="Q548" s="468"/>
      <c r="R548" s="468"/>
      <c r="S548" s="468"/>
      <c r="T548" s="468"/>
      <c r="U548" s="468"/>
      <c r="V548" s="468"/>
      <c r="W548" s="468"/>
      <c r="X548" s="468"/>
      <c r="Y548" s="468"/>
      <c r="Z548" s="468"/>
    </row>
    <row r="549">
      <c r="A549" s="468"/>
      <c r="B549" s="468"/>
      <c r="C549" s="468"/>
      <c r="D549" s="468"/>
      <c r="E549" s="468"/>
      <c r="F549" s="468"/>
      <c r="G549" s="468"/>
      <c r="H549" s="468"/>
      <c r="I549" s="468"/>
      <c r="J549" s="468"/>
      <c r="K549" s="41"/>
      <c r="L549" s="468"/>
      <c r="M549" s="468"/>
      <c r="N549" s="468"/>
      <c r="O549" s="468"/>
      <c r="P549" s="468"/>
      <c r="Q549" s="468"/>
      <c r="R549" s="468"/>
      <c r="S549" s="468"/>
      <c r="T549" s="468"/>
      <c r="U549" s="468"/>
      <c r="V549" s="468"/>
      <c r="W549" s="468"/>
      <c r="X549" s="468"/>
      <c r="Y549" s="468"/>
      <c r="Z549" s="468"/>
    </row>
    <row r="550">
      <c r="A550" s="468"/>
      <c r="B550" s="468"/>
      <c r="C550" s="468"/>
      <c r="D550" s="468"/>
      <c r="E550" s="468"/>
      <c r="F550" s="468"/>
      <c r="G550" s="468"/>
      <c r="H550" s="468"/>
      <c r="I550" s="468"/>
      <c r="J550" s="468"/>
      <c r="K550" s="41"/>
      <c r="L550" s="468"/>
      <c r="M550" s="468"/>
      <c r="N550" s="468"/>
      <c r="O550" s="468"/>
      <c r="P550" s="468"/>
      <c r="Q550" s="468"/>
      <c r="R550" s="468"/>
      <c r="S550" s="468"/>
      <c r="T550" s="468"/>
      <c r="U550" s="468"/>
      <c r="V550" s="468"/>
      <c r="W550" s="468"/>
      <c r="X550" s="468"/>
      <c r="Y550" s="468"/>
      <c r="Z550" s="468"/>
    </row>
    <row r="551">
      <c r="A551" s="468"/>
      <c r="B551" s="468"/>
      <c r="C551" s="468"/>
      <c r="D551" s="468"/>
      <c r="E551" s="468"/>
      <c r="F551" s="468"/>
      <c r="G551" s="468"/>
      <c r="H551" s="468"/>
      <c r="I551" s="468"/>
      <c r="J551" s="468"/>
      <c r="K551" s="41"/>
      <c r="L551" s="468"/>
      <c r="M551" s="468"/>
      <c r="N551" s="468"/>
      <c r="O551" s="468"/>
      <c r="P551" s="468"/>
      <c r="Q551" s="468"/>
      <c r="R551" s="468"/>
      <c r="S551" s="468"/>
      <c r="T551" s="468"/>
      <c r="U551" s="468"/>
      <c r="V551" s="468"/>
      <c r="W551" s="468"/>
      <c r="X551" s="468"/>
      <c r="Y551" s="468"/>
      <c r="Z551" s="468"/>
    </row>
    <row r="552">
      <c r="A552" s="468"/>
      <c r="B552" s="468"/>
      <c r="C552" s="468"/>
      <c r="D552" s="468"/>
      <c r="E552" s="468"/>
      <c r="F552" s="468"/>
      <c r="G552" s="468"/>
      <c r="H552" s="468"/>
      <c r="I552" s="468"/>
      <c r="J552" s="468"/>
      <c r="K552" s="41"/>
      <c r="L552" s="468"/>
      <c r="M552" s="468"/>
      <c r="N552" s="468"/>
      <c r="O552" s="468"/>
      <c r="P552" s="468"/>
      <c r="Q552" s="468"/>
      <c r="R552" s="468"/>
      <c r="S552" s="468"/>
      <c r="T552" s="468"/>
      <c r="U552" s="468"/>
      <c r="V552" s="468"/>
      <c r="W552" s="468"/>
      <c r="X552" s="468"/>
      <c r="Y552" s="468"/>
      <c r="Z552" s="468"/>
    </row>
    <row r="553">
      <c r="A553" s="468"/>
      <c r="B553" s="468"/>
      <c r="C553" s="468"/>
      <c r="D553" s="468"/>
      <c r="E553" s="468"/>
      <c r="F553" s="468"/>
      <c r="G553" s="468"/>
      <c r="H553" s="468"/>
      <c r="I553" s="468"/>
      <c r="J553" s="468"/>
      <c r="K553" s="41"/>
      <c r="L553" s="468"/>
      <c r="M553" s="468"/>
      <c r="N553" s="468"/>
      <c r="O553" s="468"/>
      <c r="P553" s="468"/>
      <c r="Q553" s="468"/>
      <c r="R553" s="468"/>
      <c r="S553" s="468"/>
      <c r="T553" s="468"/>
      <c r="U553" s="468"/>
      <c r="V553" s="468"/>
      <c r="W553" s="468"/>
      <c r="X553" s="468"/>
      <c r="Y553" s="468"/>
      <c r="Z553" s="468"/>
    </row>
    <row r="554">
      <c r="A554" s="468"/>
      <c r="B554" s="468"/>
      <c r="C554" s="468"/>
      <c r="D554" s="468"/>
      <c r="E554" s="468"/>
      <c r="F554" s="468"/>
      <c r="G554" s="468"/>
      <c r="H554" s="468"/>
      <c r="I554" s="468"/>
      <c r="J554" s="468"/>
      <c r="K554" s="41"/>
      <c r="L554" s="468"/>
      <c r="M554" s="468"/>
      <c r="N554" s="468"/>
      <c r="O554" s="468"/>
      <c r="P554" s="468"/>
      <c r="Q554" s="468"/>
      <c r="R554" s="468"/>
      <c r="S554" s="468"/>
      <c r="T554" s="468"/>
      <c r="U554" s="468"/>
      <c r="V554" s="468"/>
      <c r="W554" s="468"/>
      <c r="X554" s="468"/>
      <c r="Y554" s="468"/>
      <c r="Z554" s="468"/>
    </row>
    <row r="555">
      <c r="A555" s="468"/>
      <c r="B555" s="468"/>
      <c r="C555" s="468"/>
      <c r="D555" s="468"/>
      <c r="E555" s="468"/>
      <c r="F555" s="468"/>
      <c r="G555" s="468"/>
      <c r="H555" s="468"/>
      <c r="I555" s="468"/>
      <c r="J555" s="468"/>
      <c r="K555" s="41"/>
      <c r="L555" s="468"/>
      <c r="M555" s="468"/>
      <c r="N555" s="468"/>
      <c r="O555" s="468"/>
      <c r="P555" s="468"/>
      <c r="Q555" s="468"/>
      <c r="R555" s="468"/>
      <c r="S555" s="468"/>
      <c r="T555" s="468"/>
      <c r="U555" s="468"/>
      <c r="V555" s="468"/>
      <c r="W555" s="468"/>
      <c r="X555" s="468"/>
      <c r="Y555" s="468"/>
      <c r="Z555" s="468"/>
    </row>
    <row r="556">
      <c r="A556" s="468"/>
      <c r="B556" s="468"/>
      <c r="C556" s="468"/>
      <c r="D556" s="468"/>
      <c r="E556" s="468"/>
      <c r="F556" s="468"/>
      <c r="G556" s="468"/>
      <c r="H556" s="468"/>
      <c r="I556" s="468"/>
      <c r="J556" s="468"/>
      <c r="K556" s="41"/>
      <c r="L556" s="468"/>
      <c r="M556" s="468"/>
      <c r="N556" s="468"/>
      <c r="O556" s="468"/>
      <c r="P556" s="468"/>
      <c r="Q556" s="468"/>
      <c r="R556" s="468"/>
      <c r="S556" s="468"/>
      <c r="T556" s="468"/>
      <c r="U556" s="468"/>
      <c r="V556" s="468"/>
      <c r="W556" s="468"/>
      <c r="X556" s="468"/>
      <c r="Y556" s="468"/>
      <c r="Z556" s="468"/>
    </row>
    <row r="557">
      <c r="A557" s="468"/>
      <c r="B557" s="468"/>
      <c r="C557" s="468"/>
      <c r="D557" s="468"/>
      <c r="E557" s="468"/>
      <c r="F557" s="468"/>
      <c r="G557" s="468"/>
      <c r="H557" s="468"/>
      <c r="I557" s="468"/>
      <c r="J557" s="468"/>
      <c r="K557" s="41"/>
      <c r="L557" s="468"/>
      <c r="M557" s="468"/>
      <c r="N557" s="468"/>
      <c r="O557" s="468"/>
      <c r="P557" s="468"/>
      <c r="Q557" s="468"/>
      <c r="R557" s="468"/>
      <c r="S557" s="468"/>
      <c r="T557" s="468"/>
      <c r="U557" s="468"/>
      <c r="V557" s="468"/>
      <c r="W557" s="468"/>
      <c r="X557" s="468"/>
      <c r="Y557" s="468"/>
      <c r="Z557" s="468"/>
    </row>
    <row r="558">
      <c r="A558" s="468"/>
      <c r="B558" s="468"/>
      <c r="C558" s="468"/>
      <c r="D558" s="468"/>
      <c r="E558" s="468"/>
      <c r="F558" s="468"/>
      <c r="G558" s="468"/>
      <c r="H558" s="468"/>
      <c r="I558" s="468"/>
      <c r="J558" s="468"/>
      <c r="K558" s="41"/>
      <c r="L558" s="468"/>
      <c r="M558" s="468"/>
      <c r="N558" s="468"/>
      <c r="O558" s="468"/>
      <c r="P558" s="468"/>
      <c r="Q558" s="468"/>
      <c r="R558" s="468"/>
      <c r="S558" s="468"/>
      <c r="T558" s="468"/>
      <c r="U558" s="468"/>
      <c r="V558" s="468"/>
      <c r="W558" s="468"/>
      <c r="X558" s="468"/>
      <c r="Y558" s="468"/>
      <c r="Z558" s="468"/>
    </row>
    <row r="559">
      <c r="A559" s="468"/>
      <c r="B559" s="468"/>
      <c r="C559" s="468"/>
      <c r="D559" s="468"/>
      <c r="E559" s="468"/>
      <c r="F559" s="468"/>
      <c r="G559" s="468"/>
      <c r="H559" s="468"/>
      <c r="I559" s="468"/>
      <c r="J559" s="468"/>
      <c r="K559" s="41"/>
      <c r="L559" s="468"/>
      <c r="M559" s="468"/>
      <c r="N559" s="468"/>
      <c r="O559" s="468"/>
      <c r="P559" s="468"/>
      <c r="Q559" s="468"/>
      <c r="R559" s="468"/>
      <c r="S559" s="468"/>
      <c r="T559" s="468"/>
      <c r="U559" s="468"/>
      <c r="V559" s="468"/>
      <c r="W559" s="468"/>
      <c r="X559" s="468"/>
      <c r="Y559" s="468"/>
      <c r="Z559" s="468"/>
    </row>
    <row r="560">
      <c r="A560" s="468"/>
      <c r="B560" s="468"/>
      <c r="C560" s="468"/>
      <c r="D560" s="468"/>
      <c r="E560" s="468"/>
      <c r="F560" s="468"/>
      <c r="G560" s="468"/>
      <c r="H560" s="468"/>
      <c r="I560" s="468"/>
      <c r="J560" s="468"/>
      <c r="K560" s="41"/>
      <c r="L560" s="468"/>
      <c r="M560" s="468"/>
      <c r="N560" s="468"/>
      <c r="O560" s="468"/>
      <c r="P560" s="468"/>
      <c r="Q560" s="468"/>
      <c r="R560" s="468"/>
      <c r="S560" s="468"/>
      <c r="T560" s="468"/>
      <c r="U560" s="468"/>
      <c r="V560" s="468"/>
      <c r="W560" s="468"/>
      <c r="X560" s="468"/>
      <c r="Y560" s="468"/>
      <c r="Z560" s="468"/>
    </row>
    <row r="561">
      <c r="A561" s="468"/>
      <c r="B561" s="468"/>
      <c r="C561" s="468"/>
      <c r="D561" s="468"/>
      <c r="E561" s="468"/>
      <c r="F561" s="468"/>
      <c r="G561" s="468"/>
      <c r="H561" s="468"/>
      <c r="I561" s="468"/>
      <c r="J561" s="468"/>
      <c r="K561" s="41"/>
      <c r="L561" s="468"/>
      <c r="M561" s="468"/>
      <c r="N561" s="468"/>
      <c r="O561" s="468"/>
      <c r="P561" s="468"/>
      <c r="Q561" s="468"/>
      <c r="R561" s="468"/>
      <c r="S561" s="468"/>
      <c r="T561" s="468"/>
      <c r="U561" s="468"/>
      <c r="V561" s="468"/>
      <c r="W561" s="468"/>
      <c r="X561" s="468"/>
      <c r="Y561" s="468"/>
      <c r="Z561" s="468"/>
    </row>
    <row r="562">
      <c r="A562" s="468"/>
      <c r="B562" s="468"/>
      <c r="C562" s="468"/>
      <c r="D562" s="468"/>
      <c r="E562" s="468"/>
      <c r="F562" s="468"/>
      <c r="G562" s="468"/>
      <c r="H562" s="468"/>
      <c r="I562" s="468"/>
      <c r="J562" s="468"/>
      <c r="K562" s="41"/>
      <c r="L562" s="468"/>
      <c r="M562" s="468"/>
      <c r="N562" s="468"/>
      <c r="O562" s="468"/>
      <c r="P562" s="468"/>
      <c r="Q562" s="468"/>
      <c r="R562" s="468"/>
      <c r="S562" s="468"/>
      <c r="T562" s="468"/>
      <c r="U562" s="468"/>
      <c r="V562" s="468"/>
      <c r="W562" s="468"/>
      <c r="X562" s="468"/>
      <c r="Y562" s="468"/>
      <c r="Z562" s="468"/>
    </row>
    <row r="563">
      <c r="A563" s="468"/>
      <c r="B563" s="468"/>
      <c r="C563" s="468"/>
      <c r="D563" s="468"/>
      <c r="E563" s="468"/>
      <c r="F563" s="468"/>
      <c r="G563" s="468"/>
      <c r="H563" s="468"/>
      <c r="I563" s="468"/>
      <c r="J563" s="468"/>
      <c r="K563" s="41"/>
      <c r="L563" s="468"/>
      <c r="M563" s="468"/>
      <c r="N563" s="468"/>
      <c r="O563" s="468"/>
      <c r="P563" s="468"/>
      <c r="Q563" s="468"/>
      <c r="R563" s="468"/>
      <c r="S563" s="468"/>
      <c r="T563" s="468"/>
      <c r="U563" s="468"/>
      <c r="V563" s="468"/>
      <c r="W563" s="468"/>
      <c r="X563" s="468"/>
      <c r="Y563" s="468"/>
      <c r="Z563" s="468"/>
    </row>
    <row r="564">
      <c r="A564" s="468"/>
      <c r="B564" s="468"/>
      <c r="C564" s="468"/>
      <c r="D564" s="468"/>
      <c r="E564" s="468"/>
      <c r="F564" s="468"/>
      <c r="G564" s="468"/>
      <c r="H564" s="468"/>
      <c r="I564" s="468"/>
      <c r="J564" s="468"/>
      <c r="K564" s="41"/>
      <c r="L564" s="468"/>
      <c r="M564" s="468"/>
      <c r="N564" s="468"/>
      <c r="O564" s="468"/>
      <c r="P564" s="468"/>
      <c r="Q564" s="468"/>
      <c r="R564" s="468"/>
      <c r="S564" s="468"/>
      <c r="T564" s="468"/>
      <c r="U564" s="468"/>
      <c r="V564" s="468"/>
      <c r="W564" s="468"/>
      <c r="X564" s="468"/>
      <c r="Y564" s="468"/>
      <c r="Z564" s="468"/>
    </row>
    <row r="565">
      <c r="A565" s="468"/>
      <c r="B565" s="468"/>
      <c r="C565" s="468"/>
      <c r="D565" s="468"/>
      <c r="E565" s="468"/>
      <c r="F565" s="468"/>
      <c r="G565" s="468"/>
      <c r="H565" s="468"/>
      <c r="I565" s="468"/>
      <c r="J565" s="468"/>
      <c r="K565" s="41"/>
      <c r="L565" s="468"/>
      <c r="M565" s="468"/>
      <c r="N565" s="468"/>
      <c r="O565" s="468"/>
      <c r="P565" s="468"/>
      <c r="Q565" s="468"/>
      <c r="R565" s="468"/>
      <c r="S565" s="468"/>
      <c r="T565" s="468"/>
      <c r="U565" s="468"/>
      <c r="V565" s="468"/>
      <c r="W565" s="468"/>
      <c r="X565" s="468"/>
      <c r="Y565" s="468"/>
      <c r="Z565" s="468"/>
    </row>
    <row r="566">
      <c r="A566" s="468"/>
      <c r="B566" s="468"/>
      <c r="C566" s="468"/>
      <c r="D566" s="468"/>
      <c r="E566" s="468"/>
      <c r="F566" s="468"/>
      <c r="G566" s="468"/>
      <c r="H566" s="468"/>
      <c r="I566" s="468"/>
      <c r="J566" s="468"/>
      <c r="K566" s="41"/>
      <c r="L566" s="468"/>
      <c r="M566" s="468"/>
      <c r="N566" s="468"/>
      <c r="O566" s="468"/>
      <c r="P566" s="468"/>
      <c r="Q566" s="468"/>
      <c r="R566" s="468"/>
      <c r="S566" s="468"/>
      <c r="T566" s="468"/>
      <c r="U566" s="468"/>
      <c r="V566" s="468"/>
      <c r="W566" s="468"/>
      <c r="X566" s="468"/>
      <c r="Y566" s="468"/>
      <c r="Z566" s="468"/>
    </row>
    <row r="567">
      <c r="A567" s="468"/>
      <c r="B567" s="468"/>
      <c r="C567" s="468"/>
      <c r="D567" s="468"/>
      <c r="E567" s="468"/>
      <c r="F567" s="468"/>
      <c r="G567" s="468"/>
      <c r="H567" s="468"/>
      <c r="I567" s="468"/>
      <c r="J567" s="468"/>
      <c r="K567" s="41"/>
      <c r="L567" s="468"/>
      <c r="M567" s="468"/>
      <c r="N567" s="468"/>
      <c r="O567" s="468"/>
      <c r="P567" s="468"/>
      <c r="Q567" s="468"/>
      <c r="R567" s="468"/>
      <c r="S567" s="468"/>
      <c r="T567" s="468"/>
      <c r="U567" s="468"/>
      <c r="V567" s="468"/>
      <c r="W567" s="468"/>
      <c r="X567" s="468"/>
      <c r="Y567" s="468"/>
      <c r="Z567" s="468"/>
    </row>
    <row r="568">
      <c r="A568" s="468"/>
      <c r="B568" s="468"/>
      <c r="C568" s="468"/>
      <c r="D568" s="468"/>
      <c r="E568" s="468"/>
      <c r="F568" s="468"/>
      <c r="G568" s="468"/>
      <c r="H568" s="468"/>
      <c r="I568" s="468"/>
      <c r="J568" s="468"/>
      <c r="K568" s="41"/>
      <c r="L568" s="468"/>
      <c r="M568" s="468"/>
      <c r="N568" s="468"/>
      <c r="O568" s="468"/>
      <c r="P568" s="468"/>
      <c r="Q568" s="468"/>
      <c r="R568" s="468"/>
      <c r="S568" s="468"/>
      <c r="T568" s="468"/>
      <c r="U568" s="468"/>
      <c r="V568" s="468"/>
      <c r="W568" s="468"/>
      <c r="X568" s="468"/>
      <c r="Y568" s="468"/>
      <c r="Z568" s="468"/>
    </row>
    <row r="569">
      <c r="A569" s="468"/>
      <c r="B569" s="468"/>
      <c r="C569" s="468"/>
      <c r="D569" s="468"/>
      <c r="E569" s="468"/>
      <c r="F569" s="468"/>
      <c r="G569" s="468"/>
      <c r="H569" s="468"/>
      <c r="I569" s="468"/>
      <c r="J569" s="468"/>
      <c r="K569" s="41"/>
      <c r="L569" s="468"/>
      <c r="M569" s="468"/>
      <c r="N569" s="468"/>
      <c r="O569" s="468"/>
      <c r="P569" s="468"/>
      <c r="Q569" s="468"/>
      <c r="R569" s="468"/>
      <c r="S569" s="468"/>
      <c r="T569" s="468"/>
      <c r="U569" s="468"/>
      <c r="V569" s="468"/>
      <c r="W569" s="468"/>
      <c r="X569" s="468"/>
      <c r="Y569" s="468"/>
      <c r="Z569" s="468"/>
    </row>
    <row r="570">
      <c r="A570" s="468"/>
      <c r="B570" s="468"/>
      <c r="C570" s="468"/>
      <c r="D570" s="468"/>
      <c r="E570" s="468"/>
      <c r="F570" s="468"/>
      <c r="G570" s="468"/>
      <c r="H570" s="468"/>
      <c r="I570" s="468"/>
      <c r="J570" s="468"/>
      <c r="K570" s="41"/>
      <c r="L570" s="468"/>
      <c r="M570" s="468"/>
      <c r="N570" s="468"/>
      <c r="O570" s="468"/>
      <c r="P570" s="468"/>
      <c r="Q570" s="468"/>
      <c r="R570" s="468"/>
      <c r="S570" s="468"/>
      <c r="T570" s="468"/>
      <c r="U570" s="468"/>
      <c r="V570" s="468"/>
      <c r="W570" s="468"/>
      <c r="X570" s="468"/>
      <c r="Y570" s="468"/>
      <c r="Z570" s="468"/>
    </row>
    <row r="571">
      <c r="A571" s="468"/>
      <c r="B571" s="468"/>
      <c r="C571" s="468"/>
      <c r="D571" s="468"/>
      <c r="E571" s="468"/>
      <c r="F571" s="468"/>
      <c r="G571" s="468"/>
      <c r="H571" s="468"/>
      <c r="I571" s="468"/>
      <c r="J571" s="468"/>
      <c r="K571" s="41"/>
      <c r="L571" s="468"/>
      <c r="M571" s="468"/>
      <c r="N571" s="468"/>
      <c r="O571" s="468"/>
      <c r="P571" s="468"/>
      <c r="Q571" s="468"/>
      <c r="R571" s="468"/>
      <c r="S571" s="468"/>
      <c r="T571" s="468"/>
      <c r="U571" s="468"/>
      <c r="V571" s="468"/>
      <c r="W571" s="468"/>
      <c r="X571" s="468"/>
      <c r="Y571" s="468"/>
      <c r="Z571" s="468"/>
    </row>
    <row r="572">
      <c r="A572" s="468"/>
      <c r="B572" s="468"/>
      <c r="C572" s="468"/>
      <c r="D572" s="468"/>
      <c r="E572" s="468"/>
      <c r="F572" s="468"/>
      <c r="G572" s="468"/>
      <c r="H572" s="468"/>
      <c r="I572" s="468"/>
      <c r="J572" s="468"/>
      <c r="K572" s="41"/>
      <c r="L572" s="468"/>
      <c r="M572" s="468"/>
      <c r="N572" s="468"/>
      <c r="O572" s="468"/>
      <c r="P572" s="468"/>
      <c r="Q572" s="468"/>
      <c r="R572" s="468"/>
      <c r="S572" s="468"/>
      <c r="T572" s="468"/>
      <c r="U572" s="468"/>
      <c r="V572" s="468"/>
      <c r="W572" s="468"/>
      <c r="X572" s="468"/>
      <c r="Y572" s="468"/>
      <c r="Z572" s="468"/>
    </row>
    <row r="573">
      <c r="A573" s="468"/>
      <c r="B573" s="468"/>
      <c r="C573" s="468"/>
      <c r="D573" s="468"/>
      <c r="E573" s="468"/>
      <c r="F573" s="468"/>
      <c r="G573" s="468"/>
      <c r="H573" s="468"/>
      <c r="I573" s="468"/>
      <c r="J573" s="468"/>
      <c r="K573" s="41"/>
      <c r="L573" s="468"/>
      <c r="M573" s="468"/>
      <c r="N573" s="468"/>
      <c r="O573" s="468"/>
      <c r="P573" s="468"/>
      <c r="Q573" s="468"/>
      <c r="R573" s="468"/>
      <c r="S573" s="468"/>
      <c r="T573" s="468"/>
      <c r="U573" s="468"/>
      <c r="V573" s="468"/>
      <c r="W573" s="468"/>
      <c r="X573" s="468"/>
      <c r="Y573" s="468"/>
      <c r="Z573" s="468"/>
    </row>
    <row r="574">
      <c r="A574" s="468"/>
      <c r="B574" s="468"/>
      <c r="C574" s="468"/>
      <c r="D574" s="468"/>
      <c r="E574" s="468"/>
      <c r="F574" s="468"/>
      <c r="G574" s="468"/>
      <c r="H574" s="468"/>
      <c r="I574" s="468"/>
      <c r="J574" s="468"/>
      <c r="K574" s="41"/>
      <c r="L574" s="468"/>
      <c r="M574" s="468"/>
      <c r="N574" s="468"/>
      <c r="O574" s="468"/>
      <c r="P574" s="468"/>
      <c r="Q574" s="468"/>
      <c r="R574" s="468"/>
      <c r="S574" s="468"/>
      <c r="T574" s="468"/>
      <c r="U574" s="468"/>
      <c r="V574" s="468"/>
      <c r="W574" s="468"/>
      <c r="X574" s="468"/>
      <c r="Y574" s="468"/>
      <c r="Z574" s="468"/>
    </row>
    <row r="575">
      <c r="A575" s="468"/>
      <c r="B575" s="468"/>
      <c r="C575" s="468"/>
      <c r="D575" s="468"/>
      <c r="E575" s="468"/>
      <c r="F575" s="468"/>
      <c r="G575" s="468"/>
      <c r="H575" s="468"/>
      <c r="I575" s="468"/>
      <c r="J575" s="468"/>
      <c r="K575" s="41"/>
      <c r="L575" s="468"/>
      <c r="M575" s="468"/>
      <c r="N575" s="468"/>
      <c r="O575" s="468"/>
      <c r="P575" s="468"/>
      <c r="Q575" s="468"/>
      <c r="R575" s="468"/>
      <c r="S575" s="468"/>
      <c r="T575" s="468"/>
      <c r="U575" s="468"/>
      <c r="V575" s="468"/>
      <c r="W575" s="468"/>
      <c r="X575" s="468"/>
      <c r="Y575" s="468"/>
      <c r="Z575" s="468"/>
    </row>
    <row r="576">
      <c r="A576" s="468"/>
      <c r="B576" s="468"/>
      <c r="C576" s="468"/>
      <c r="D576" s="468"/>
      <c r="E576" s="468"/>
      <c r="F576" s="468"/>
      <c r="G576" s="468"/>
      <c r="H576" s="468"/>
      <c r="I576" s="468"/>
      <c r="J576" s="468"/>
      <c r="K576" s="41"/>
      <c r="L576" s="468"/>
      <c r="M576" s="468"/>
      <c r="N576" s="468"/>
      <c r="O576" s="468"/>
      <c r="P576" s="468"/>
      <c r="Q576" s="468"/>
      <c r="R576" s="468"/>
      <c r="S576" s="468"/>
      <c r="T576" s="468"/>
      <c r="U576" s="468"/>
      <c r="V576" s="468"/>
      <c r="W576" s="468"/>
      <c r="X576" s="468"/>
      <c r="Y576" s="468"/>
      <c r="Z576" s="468"/>
    </row>
    <row r="577">
      <c r="A577" s="468"/>
      <c r="B577" s="468"/>
      <c r="C577" s="468"/>
      <c r="D577" s="468"/>
      <c r="E577" s="468"/>
      <c r="F577" s="468"/>
      <c r="G577" s="468"/>
      <c r="H577" s="468"/>
      <c r="I577" s="468"/>
      <c r="J577" s="468"/>
      <c r="K577" s="41"/>
      <c r="L577" s="468"/>
      <c r="M577" s="468"/>
      <c r="N577" s="468"/>
      <c r="O577" s="468"/>
      <c r="P577" s="468"/>
      <c r="Q577" s="468"/>
      <c r="R577" s="468"/>
      <c r="S577" s="468"/>
      <c r="T577" s="468"/>
      <c r="U577" s="468"/>
      <c r="V577" s="468"/>
      <c r="W577" s="468"/>
      <c r="X577" s="468"/>
      <c r="Y577" s="468"/>
      <c r="Z577" s="468"/>
    </row>
    <row r="578">
      <c r="A578" s="468"/>
      <c r="B578" s="468"/>
      <c r="C578" s="468"/>
      <c r="D578" s="468"/>
      <c r="E578" s="468"/>
      <c r="F578" s="468"/>
      <c r="G578" s="468"/>
      <c r="H578" s="468"/>
      <c r="I578" s="468"/>
      <c r="J578" s="468"/>
      <c r="K578" s="41"/>
      <c r="L578" s="468"/>
      <c r="M578" s="468"/>
      <c r="N578" s="468"/>
      <c r="O578" s="468"/>
      <c r="P578" s="468"/>
      <c r="Q578" s="468"/>
      <c r="R578" s="468"/>
      <c r="S578" s="468"/>
      <c r="T578" s="468"/>
      <c r="U578" s="468"/>
      <c r="V578" s="468"/>
      <c r="W578" s="468"/>
      <c r="X578" s="468"/>
      <c r="Y578" s="468"/>
      <c r="Z578" s="468"/>
    </row>
    <row r="579">
      <c r="A579" s="468"/>
      <c r="B579" s="468"/>
      <c r="C579" s="468"/>
      <c r="D579" s="468"/>
      <c r="E579" s="468"/>
      <c r="F579" s="468"/>
      <c r="G579" s="468"/>
      <c r="H579" s="468"/>
      <c r="I579" s="468"/>
      <c r="J579" s="468"/>
      <c r="K579" s="41"/>
      <c r="L579" s="468"/>
      <c r="M579" s="468"/>
      <c r="N579" s="468"/>
      <c r="O579" s="468"/>
      <c r="P579" s="468"/>
      <c r="Q579" s="468"/>
      <c r="R579" s="468"/>
      <c r="S579" s="468"/>
      <c r="T579" s="468"/>
      <c r="U579" s="468"/>
      <c r="V579" s="468"/>
      <c r="W579" s="468"/>
      <c r="X579" s="468"/>
      <c r="Y579" s="468"/>
      <c r="Z579" s="468"/>
    </row>
    <row r="580">
      <c r="A580" s="468"/>
      <c r="B580" s="468"/>
      <c r="C580" s="468"/>
      <c r="D580" s="468"/>
      <c r="E580" s="468"/>
      <c r="F580" s="468"/>
      <c r="G580" s="468"/>
      <c r="H580" s="468"/>
      <c r="I580" s="468"/>
      <c r="J580" s="468"/>
      <c r="K580" s="41"/>
      <c r="L580" s="468"/>
      <c r="M580" s="468"/>
      <c r="N580" s="468"/>
      <c r="O580" s="468"/>
      <c r="P580" s="468"/>
      <c r="Q580" s="468"/>
      <c r="R580" s="468"/>
      <c r="S580" s="468"/>
      <c r="T580" s="468"/>
      <c r="U580" s="468"/>
      <c r="V580" s="468"/>
      <c r="W580" s="468"/>
      <c r="X580" s="468"/>
      <c r="Y580" s="468"/>
      <c r="Z580" s="468"/>
    </row>
    <row r="581">
      <c r="A581" s="468"/>
      <c r="B581" s="468"/>
      <c r="C581" s="468"/>
      <c r="D581" s="468"/>
      <c r="E581" s="468"/>
      <c r="F581" s="468"/>
      <c r="G581" s="468"/>
      <c r="H581" s="468"/>
      <c r="I581" s="468"/>
      <c r="J581" s="468"/>
      <c r="K581" s="41"/>
      <c r="L581" s="468"/>
      <c r="M581" s="468"/>
      <c r="N581" s="468"/>
      <c r="O581" s="468"/>
      <c r="P581" s="468"/>
      <c r="Q581" s="468"/>
      <c r="R581" s="468"/>
      <c r="S581" s="468"/>
      <c r="T581" s="468"/>
      <c r="U581" s="468"/>
      <c r="V581" s="468"/>
      <c r="W581" s="468"/>
      <c r="X581" s="468"/>
      <c r="Y581" s="468"/>
      <c r="Z581" s="468"/>
    </row>
    <row r="582">
      <c r="A582" s="468"/>
      <c r="B582" s="468"/>
      <c r="C582" s="468"/>
      <c r="D582" s="468"/>
      <c r="E582" s="468"/>
      <c r="F582" s="468"/>
      <c r="G582" s="468"/>
      <c r="H582" s="468"/>
      <c r="I582" s="468"/>
      <c r="J582" s="468"/>
      <c r="K582" s="41"/>
      <c r="L582" s="468"/>
      <c r="M582" s="468"/>
      <c r="N582" s="468"/>
      <c r="O582" s="468"/>
      <c r="P582" s="468"/>
      <c r="Q582" s="468"/>
      <c r="R582" s="468"/>
      <c r="S582" s="468"/>
      <c r="T582" s="468"/>
      <c r="U582" s="468"/>
      <c r="V582" s="468"/>
      <c r="W582" s="468"/>
      <c r="X582" s="468"/>
      <c r="Y582" s="468"/>
      <c r="Z582" s="468"/>
    </row>
    <row r="583">
      <c r="A583" s="468"/>
      <c r="B583" s="468"/>
      <c r="C583" s="468"/>
      <c r="D583" s="468"/>
      <c r="E583" s="468"/>
      <c r="F583" s="468"/>
      <c r="G583" s="468"/>
      <c r="H583" s="468"/>
      <c r="I583" s="468"/>
      <c r="J583" s="468"/>
      <c r="K583" s="41"/>
      <c r="L583" s="468"/>
      <c r="M583" s="468"/>
      <c r="N583" s="468"/>
      <c r="O583" s="468"/>
      <c r="P583" s="468"/>
      <c r="Q583" s="468"/>
      <c r="R583" s="468"/>
      <c r="S583" s="468"/>
      <c r="T583" s="468"/>
      <c r="U583" s="468"/>
      <c r="V583" s="468"/>
      <c r="W583" s="468"/>
      <c r="X583" s="468"/>
      <c r="Y583" s="468"/>
      <c r="Z583" s="468"/>
    </row>
    <row r="584">
      <c r="A584" s="468"/>
      <c r="B584" s="468"/>
      <c r="C584" s="468"/>
      <c r="D584" s="468"/>
      <c r="E584" s="468"/>
      <c r="F584" s="468"/>
      <c r="G584" s="468"/>
      <c r="H584" s="468"/>
      <c r="I584" s="468"/>
      <c r="J584" s="468"/>
      <c r="K584" s="41"/>
      <c r="L584" s="468"/>
      <c r="M584" s="468"/>
      <c r="N584" s="468"/>
      <c r="O584" s="468"/>
      <c r="P584" s="468"/>
      <c r="Q584" s="468"/>
      <c r="R584" s="468"/>
      <c r="S584" s="468"/>
      <c r="T584" s="468"/>
      <c r="U584" s="468"/>
      <c r="V584" s="468"/>
      <c r="W584" s="468"/>
      <c r="X584" s="468"/>
      <c r="Y584" s="468"/>
      <c r="Z584" s="468"/>
    </row>
    <row r="585">
      <c r="A585" s="468"/>
      <c r="B585" s="468"/>
      <c r="C585" s="468"/>
      <c r="D585" s="468"/>
      <c r="E585" s="468"/>
      <c r="F585" s="468"/>
      <c r="G585" s="468"/>
      <c r="H585" s="468"/>
      <c r="I585" s="468"/>
      <c r="J585" s="468"/>
      <c r="K585" s="41"/>
      <c r="L585" s="468"/>
      <c r="M585" s="468"/>
      <c r="N585" s="468"/>
      <c r="O585" s="468"/>
      <c r="P585" s="468"/>
      <c r="Q585" s="468"/>
      <c r="R585" s="468"/>
      <c r="S585" s="468"/>
      <c r="T585" s="468"/>
      <c r="U585" s="468"/>
      <c r="V585" s="468"/>
      <c r="W585" s="468"/>
      <c r="X585" s="468"/>
      <c r="Y585" s="468"/>
      <c r="Z585" s="468"/>
    </row>
    <row r="586">
      <c r="A586" s="468"/>
      <c r="B586" s="468"/>
      <c r="C586" s="468"/>
      <c r="D586" s="468"/>
      <c r="E586" s="468"/>
      <c r="F586" s="468"/>
      <c r="G586" s="468"/>
      <c r="H586" s="468"/>
      <c r="I586" s="468"/>
      <c r="J586" s="468"/>
      <c r="K586" s="41"/>
      <c r="L586" s="468"/>
      <c r="M586" s="468"/>
      <c r="N586" s="468"/>
      <c r="O586" s="468"/>
      <c r="P586" s="468"/>
      <c r="Q586" s="468"/>
      <c r="R586" s="468"/>
      <c r="S586" s="468"/>
      <c r="T586" s="468"/>
      <c r="U586" s="468"/>
      <c r="V586" s="468"/>
      <c r="W586" s="468"/>
      <c r="X586" s="468"/>
      <c r="Y586" s="468"/>
      <c r="Z586" s="468"/>
    </row>
    <row r="587">
      <c r="A587" s="468"/>
      <c r="B587" s="468"/>
      <c r="C587" s="468"/>
      <c r="D587" s="468"/>
      <c r="E587" s="468"/>
      <c r="F587" s="468"/>
      <c r="G587" s="468"/>
      <c r="H587" s="468"/>
      <c r="I587" s="468"/>
      <c r="J587" s="468"/>
      <c r="K587" s="41"/>
      <c r="L587" s="468"/>
      <c r="M587" s="468"/>
      <c r="N587" s="468"/>
      <c r="O587" s="468"/>
      <c r="P587" s="468"/>
      <c r="Q587" s="468"/>
      <c r="R587" s="468"/>
      <c r="S587" s="468"/>
      <c r="T587" s="468"/>
      <c r="U587" s="468"/>
      <c r="V587" s="468"/>
      <c r="W587" s="468"/>
      <c r="X587" s="468"/>
      <c r="Y587" s="468"/>
      <c r="Z587" s="468"/>
    </row>
    <row r="588">
      <c r="A588" s="468"/>
      <c r="B588" s="468"/>
      <c r="C588" s="468"/>
      <c r="D588" s="468"/>
      <c r="E588" s="468"/>
      <c r="F588" s="468"/>
      <c r="G588" s="468"/>
      <c r="H588" s="468"/>
      <c r="I588" s="468"/>
      <c r="J588" s="468"/>
      <c r="K588" s="41"/>
      <c r="L588" s="468"/>
      <c r="M588" s="468"/>
      <c r="N588" s="468"/>
      <c r="O588" s="468"/>
      <c r="P588" s="468"/>
      <c r="Q588" s="468"/>
      <c r="R588" s="468"/>
      <c r="S588" s="468"/>
      <c r="T588" s="468"/>
      <c r="U588" s="468"/>
      <c r="V588" s="468"/>
      <c r="W588" s="468"/>
      <c r="X588" s="468"/>
      <c r="Y588" s="468"/>
      <c r="Z588" s="468"/>
    </row>
    <row r="589">
      <c r="A589" s="468"/>
      <c r="B589" s="468"/>
      <c r="C589" s="468"/>
      <c r="D589" s="468"/>
      <c r="E589" s="468"/>
      <c r="F589" s="468"/>
      <c r="G589" s="468"/>
      <c r="H589" s="468"/>
      <c r="I589" s="468"/>
      <c r="J589" s="468"/>
      <c r="K589" s="41"/>
      <c r="L589" s="468"/>
      <c r="M589" s="468"/>
      <c r="N589" s="468"/>
      <c r="O589" s="468"/>
      <c r="P589" s="468"/>
      <c r="Q589" s="468"/>
      <c r="R589" s="468"/>
      <c r="S589" s="468"/>
      <c r="T589" s="468"/>
      <c r="U589" s="468"/>
      <c r="V589" s="468"/>
      <c r="W589" s="468"/>
      <c r="X589" s="468"/>
      <c r="Y589" s="468"/>
      <c r="Z589" s="468"/>
    </row>
    <row r="590">
      <c r="A590" s="468"/>
      <c r="B590" s="468"/>
      <c r="C590" s="468"/>
      <c r="D590" s="468"/>
      <c r="E590" s="468"/>
      <c r="F590" s="468"/>
      <c r="G590" s="468"/>
      <c r="H590" s="468"/>
      <c r="I590" s="468"/>
      <c r="J590" s="468"/>
      <c r="K590" s="41"/>
      <c r="L590" s="468"/>
      <c r="M590" s="468"/>
      <c r="N590" s="468"/>
      <c r="O590" s="468"/>
      <c r="P590" s="468"/>
      <c r="Q590" s="468"/>
      <c r="R590" s="468"/>
      <c r="S590" s="468"/>
      <c r="T590" s="468"/>
      <c r="U590" s="468"/>
      <c r="V590" s="468"/>
      <c r="W590" s="468"/>
      <c r="X590" s="468"/>
      <c r="Y590" s="468"/>
      <c r="Z590" s="468"/>
    </row>
    <row r="591">
      <c r="A591" s="468"/>
      <c r="B591" s="468"/>
      <c r="C591" s="468"/>
      <c r="D591" s="468"/>
      <c r="E591" s="468"/>
      <c r="F591" s="468"/>
      <c r="G591" s="468"/>
      <c r="H591" s="468"/>
      <c r="I591" s="468"/>
      <c r="J591" s="468"/>
      <c r="K591" s="41"/>
      <c r="L591" s="468"/>
      <c r="M591" s="468"/>
      <c r="N591" s="468"/>
      <c r="O591" s="468"/>
      <c r="P591" s="468"/>
      <c r="Q591" s="468"/>
      <c r="R591" s="468"/>
      <c r="S591" s="468"/>
      <c r="T591" s="468"/>
      <c r="U591" s="468"/>
      <c r="V591" s="468"/>
      <c r="W591" s="468"/>
      <c r="X591" s="468"/>
      <c r="Y591" s="468"/>
      <c r="Z591" s="468"/>
    </row>
    <row r="592">
      <c r="A592" s="468"/>
      <c r="B592" s="468"/>
      <c r="C592" s="468"/>
      <c r="D592" s="468"/>
      <c r="E592" s="468"/>
      <c r="F592" s="468"/>
      <c r="G592" s="468"/>
      <c r="H592" s="468"/>
      <c r="I592" s="468"/>
      <c r="J592" s="468"/>
      <c r="K592" s="41"/>
      <c r="L592" s="468"/>
      <c r="M592" s="468"/>
      <c r="N592" s="468"/>
      <c r="O592" s="468"/>
      <c r="P592" s="468"/>
      <c r="Q592" s="468"/>
      <c r="R592" s="468"/>
      <c r="S592" s="468"/>
      <c r="T592" s="468"/>
      <c r="U592" s="468"/>
      <c r="V592" s="468"/>
      <c r="W592" s="468"/>
      <c r="X592" s="468"/>
      <c r="Y592" s="468"/>
      <c r="Z592" s="468"/>
    </row>
    <row r="593">
      <c r="A593" s="468"/>
      <c r="B593" s="468"/>
      <c r="C593" s="468"/>
      <c r="D593" s="468"/>
      <c r="E593" s="468"/>
      <c r="F593" s="468"/>
      <c r="G593" s="468"/>
      <c r="H593" s="468"/>
      <c r="I593" s="468"/>
      <c r="J593" s="468"/>
      <c r="K593" s="41"/>
      <c r="L593" s="468"/>
      <c r="M593" s="468"/>
      <c r="N593" s="468"/>
      <c r="O593" s="468"/>
      <c r="P593" s="468"/>
      <c r="Q593" s="468"/>
      <c r="R593" s="468"/>
      <c r="S593" s="468"/>
      <c r="T593" s="468"/>
      <c r="U593" s="468"/>
      <c r="V593" s="468"/>
      <c r="W593" s="468"/>
      <c r="X593" s="468"/>
      <c r="Y593" s="468"/>
      <c r="Z593" s="468"/>
    </row>
    <row r="594">
      <c r="A594" s="468"/>
      <c r="B594" s="468"/>
      <c r="C594" s="468"/>
      <c r="D594" s="468"/>
      <c r="E594" s="468"/>
      <c r="F594" s="468"/>
      <c r="G594" s="468"/>
      <c r="H594" s="468"/>
      <c r="I594" s="468"/>
      <c r="J594" s="468"/>
      <c r="K594" s="41"/>
      <c r="L594" s="468"/>
      <c r="M594" s="468"/>
      <c r="N594" s="468"/>
      <c r="O594" s="468"/>
      <c r="P594" s="468"/>
      <c r="Q594" s="468"/>
      <c r="R594" s="468"/>
      <c r="S594" s="468"/>
      <c r="T594" s="468"/>
      <c r="U594" s="468"/>
      <c r="V594" s="468"/>
      <c r="W594" s="468"/>
      <c r="X594" s="468"/>
      <c r="Y594" s="468"/>
      <c r="Z594" s="468"/>
    </row>
    <row r="595">
      <c r="A595" s="468"/>
      <c r="B595" s="468"/>
      <c r="C595" s="468"/>
      <c r="D595" s="468"/>
      <c r="E595" s="468"/>
      <c r="F595" s="468"/>
      <c r="G595" s="468"/>
      <c r="H595" s="468"/>
      <c r="I595" s="468"/>
      <c r="J595" s="468"/>
      <c r="K595" s="41"/>
      <c r="L595" s="468"/>
      <c r="M595" s="468"/>
      <c r="N595" s="468"/>
      <c r="O595" s="468"/>
      <c r="P595" s="468"/>
      <c r="Q595" s="468"/>
      <c r="R595" s="468"/>
      <c r="S595" s="468"/>
      <c r="T595" s="468"/>
      <c r="U595" s="468"/>
      <c r="V595" s="468"/>
      <c r="W595" s="468"/>
      <c r="X595" s="468"/>
      <c r="Y595" s="468"/>
      <c r="Z595" s="468"/>
    </row>
    <row r="596">
      <c r="A596" s="468"/>
      <c r="B596" s="468"/>
      <c r="C596" s="468"/>
      <c r="D596" s="468"/>
      <c r="E596" s="468"/>
      <c r="F596" s="468"/>
      <c r="G596" s="468"/>
      <c r="H596" s="468"/>
      <c r="I596" s="468"/>
      <c r="J596" s="468"/>
      <c r="K596" s="41"/>
      <c r="L596" s="468"/>
      <c r="M596" s="468"/>
      <c r="N596" s="468"/>
      <c r="O596" s="468"/>
      <c r="P596" s="468"/>
      <c r="Q596" s="468"/>
      <c r="R596" s="468"/>
      <c r="S596" s="468"/>
      <c r="T596" s="468"/>
      <c r="U596" s="468"/>
      <c r="V596" s="468"/>
      <c r="W596" s="468"/>
      <c r="X596" s="468"/>
      <c r="Y596" s="468"/>
      <c r="Z596" s="468"/>
    </row>
    <row r="597">
      <c r="A597" s="468"/>
      <c r="B597" s="468"/>
      <c r="C597" s="468"/>
      <c r="D597" s="468"/>
      <c r="E597" s="468"/>
      <c r="F597" s="468"/>
      <c r="G597" s="468"/>
      <c r="H597" s="468"/>
      <c r="I597" s="468"/>
      <c r="J597" s="468"/>
      <c r="K597" s="41"/>
      <c r="L597" s="468"/>
      <c r="M597" s="468"/>
      <c r="N597" s="468"/>
      <c r="O597" s="468"/>
      <c r="P597" s="468"/>
      <c r="Q597" s="468"/>
      <c r="R597" s="468"/>
      <c r="S597" s="468"/>
      <c r="T597" s="468"/>
      <c r="U597" s="468"/>
      <c r="V597" s="468"/>
      <c r="W597" s="468"/>
      <c r="X597" s="468"/>
      <c r="Y597" s="468"/>
      <c r="Z597" s="468"/>
    </row>
    <row r="598">
      <c r="A598" s="468"/>
      <c r="B598" s="468"/>
      <c r="C598" s="468"/>
      <c r="D598" s="468"/>
      <c r="E598" s="468"/>
      <c r="F598" s="468"/>
      <c r="G598" s="468"/>
      <c r="H598" s="468"/>
      <c r="I598" s="468"/>
      <c r="J598" s="468"/>
      <c r="K598" s="41"/>
      <c r="L598" s="468"/>
      <c r="M598" s="468"/>
      <c r="N598" s="468"/>
      <c r="O598" s="468"/>
      <c r="P598" s="468"/>
      <c r="Q598" s="468"/>
      <c r="R598" s="468"/>
      <c r="S598" s="468"/>
      <c r="T598" s="468"/>
      <c r="U598" s="468"/>
      <c r="V598" s="468"/>
      <c r="W598" s="468"/>
      <c r="X598" s="468"/>
      <c r="Y598" s="468"/>
      <c r="Z598" s="468"/>
    </row>
    <row r="599">
      <c r="A599" s="468"/>
      <c r="B599" s="468"/>
      <c r="C599" s="468"/>
      <c r="D599" s="468"/>
      <c r="E599" s="468"/>
      <c r="F599" s="468"/>
      <c r="G599" s="468"/>
      <c r="H599" s="468"/>
      <c r="I599" s="468"/>
      <c r="J599" s="468"/>
      <c r="K599" s="41"/>
      <c r="L599" s="468"/>
      <c r="M599" s="468"/>
      <c r="N599" s="468"/>
      <c r="O599" s="468"/>
      <c r="P599" s="468"/>
      <c r="Q599" s="468"/>
      <c r="R599" s="468"/>
      <c r="S599" s="468"/>
      <c r="T599" s="468"/>
      <c r="U599" s="468"/>
      <c r="V599" s="468"/>
      <c r="W599" s="468"/>
      <c r="X599" s="468"/>
      <c r="Y599" s="468"/>
      <c r="Z599" s="468"/>
    </row>
    <row r="600">
      <c r="A600" s="468"/>
      <c r="B600" s="468"/>
      <c r="C600" s="468"/>
      <c r="D600" s="468"/>
      <c r="E600" s="468"/>
      <c r="F600" s="468"/>
      <c r="G600" s="468"/>
      <c r="H600" s="468"/>
      <c r="I600" s="468"/>
      <c r="J600" s="468"/>
      <c r="K600" s="41"/>
      <c r="L600" s="468"/>
      <c r="M600" s="468"/>
      <c r="N600" s="468"/>
      <c r="O600" s="468"/>
      <c r="P600" s="468"/>
      <c r="Q600" s="468"/>
      <c r="R600" s="468"/>
      <c r="S600" s="468"/>
      <c r="T600" s="468"/>
      <c r="U600" s="468"/>
      <c r="V600" s="468"/>
      <c r="W600" s="468"/>
      <c r="X600" s="468"/>
      <c r="Y600" s="468"/>
      <c r="Z600" s="468"/>
    </row>
    <row r="601">
      <c r="A601" s="468"/>
      <c r="B601" s="468"/>
      <c r="C601" s="468"/>
      <c r="D601" s="468"/>
      <c r="E601" s="468"/>
      <c r="F601" s="468"/>
      <c r="G601" s="468"/>
      <c r="H601" s="468"/>
      <c r="I601" s="468"/>
      <c r="J601" s="468"/>
      <c r="K601" s="41"/>
      <c r="L601" s="468"/>
      <c r="M601" s="468"/>
      <c r="N601" s="468"/>
      <c r="O601" s="468"/>
      <c r="P601" s="468"/>
      <c r="Q601" s="468"/>
      <c r="R601" s="468"/>
      <c r="S601" s="468"/>
      <c r="T601" s="468"/>
      <c r="U601" s="468"/>
      <c r="V601" s="468"/>
      <c r="W601" s="468"/>
      <c r="X601" s="468"/>
      <c r="Y601" s="468"/>
      <c r="Z601" s="468"/>
    </row>
    <row r="602">
      <c r="A602" s="468"/>
      <c r="B602" s="468"/>
      <c r="C602" s="468"/>
      <c r="D602" s="468"/>
      <c r="E602" s="468"/>
      <c r="F602" s="468"/>
      <c r="G602" s="468"/>
      <c r="H602" s="468"/>
      <c r="I602" s="468"/>
      <c r="J602" s="468"/>
      <c r="K602" s="41"/>
      <c r="L602" s="468"/>
      <c r="M602" s="468"/>
      <c r="N602" s="468"/>
      <c r="O602" s="468"/>
      <c r="P602" s="468"/>
      <c r="Q602" s="468"/>
      <c r="R602" s="468"/>
      <c r="S602" s="468"/>
      <c r="T602" s="468"/>
      <c r="U602" s="468"/>
      <c r="V602" s="468"/>
      <c r="W602" s="468"/>
      <c r="X602" s="468"/>
      <c r="Y602" s="468"/>
      <c r="Z602" s="468"/>
    </row>
    <row r="603">
      <c r="A603" s="468"/>
      <c r="B603" s="468"/>
      <c r="C603" s="468"/>
      <c r="D603" s="468"/>
      <c r="E603" s="468"/>
      <c r="F603" s="468"/>
      <c r="G603" s="468"/>
      <c r="H603" s="468"/>
      <c r="I603" s="468"/>
      <c r="J603" s="468"/>
      <c r="K603" s="41"/>
      <c r="L603" s="468"/>
      <c r="M603" s="468"/>
      <c r="N603" s="468"/>
      <c r="O603" s="468"/>
      <c r="P603" s="468"/>
      <c r="Q603" s="468"/>
      <c r="R603" s="468"/>
      <c r="S603" s="468"/>
      <c r="T603" s="468"/>
      <c r="U603" s="468"/>
      <c r="V603" s="468"/>
      <c r="W603" s="468"/>
      <c r="X603" s="468"/>
      <c r="Y603" s="468"/>
      <c r="Z603" s="468"/>
    </row>
    <row r="604">
      <c r="A604" s="468"/>
      <c r="B604" s="468"/>
      <c r="C604" s="468"/>
      <c r="D604" s="468"/>
      <c r="E604" s="468"/>
      <c r="F604" s="468"/>
      <c r="G604" s="468"/>
      <c r="H604" s="468"/>
      <c r="I604" s="468"/>
      <c r="J604" s="468"/>
      <c r="K604" s="41"/>
      <c r="L604" s="468"/>
      <c r="M604" s="468"/>
      <c r="N604" s="468"/>
      <c r="O604" s="468"/>
      <c r="P604" s="468"/>
      <c r="Q604" s="468"/>
      <c r="R604" s="468"/>
      <c r="S604" s="468"/>
      <c r="T604" s="468"/>
      <c r="U604" s="468"/>
      <c r="V604" s="468"/>
      <c r="W604" s="468"/>
      <c r="X604" s="468"/>
      <c r="Y604" s="468"/>
      <c r="Z604" s="468"/>
    </row>
    <row r="605">
      <c r="A605" s="468"/>
      <c r="B605" s="468"/>
      <c r="C605" s="468"/>
      <c r="D605" s="468"/>
      <c r="E605" s="468"/>
      <c r="F605" s="468"/>
      <c r="G605" s="468"/>
      <c r="H605" s="468"/>
      <c r="I605" s="468"/>
      <c r="J605" s="468"/>
      <c r="K605" s="41"/>
      <c r="L605" s="468"/>
      <c r="M605" s="468"/>
      <c r="N605" s="468"/>
      <c r="O605" s="468"/>
      <c r="P605" s="468"/>
      <c r="Q605" s="468"/>
      <c r="R605" s="468"/>
      <c r="S605" s="468"/>
      <c r="T605" s="468"/>
      <c r="U605" s="468"/>
      <c r="V605" s="468"/>
      <c r="W605" s="468"/>
      <c r="X605" s="468"/>
      <c r="Y605" s="468"/>
      <c r="Z605" s="468"/>
    </row>
    <row r="606">
      <c r="A606" s="468"/>
      <c r="B606" s="468"/>
      <c r="C606" s="468"/>
      <c r="D606" s="468"/>
      <c r="E606" s="468"/>
      <c r="F606" s="468"/>
      <c r="G606" s="468"/>
      <c r="H606" s="468"/>
      <c r="I606" s="468"/>
      <c r="J606" s="468"/>
      <c r="K606" s="41"/>
      <c r="L606" s="468"/>
      <c r="M606" s="468"/>
      <c r="N606" s="468"/>
      <c r="O606" s="468"/>
      <c r="P606" s="468"/>
      <c r="Q606" s="468"/>
      <c r="R606" s="468"/>
      <c r="S606" s="468"/>
      <c r="T606" s="468"/>
      <c r="U606" s="468"/>
      <c r="V606" s="468"/>
      <c r="W606" s="468"/>
      <c r="X606" s="468"/>
      <c r="Y606" s="468"/>
      <c r="Z606" s="468"/>
    </row>
    <row r="607">
      <c r="A607" s="468"/>
      <c r="B607" s="468"/>
      <c r="C607" s="468"/>
      <c r="D607" s="468"/>
      <c r="E607" s="468"/>
      <c r="F607" s="468"/>
      <c r="G607" s="468"/>
      <c r="H607" s="468"/>
      <c r="I607" s="468"/>
      <c r="J607" s="468"/>
      <c r="K607" s="41"/>
      <c r="L607" s="468"/>
      <c r="M607" s="468"/>
      <c r="N607" s="468"/>
      <c r="O607" s="468"/>
      <c r="P607" s="468"/>
      <c r="Q607" s="468"/>
      <c r="R607" s="468"/>
      <c r="S607" s="468"/>
      <c r="T607" s="468"/>
      <c r="U607" s="468"/>
      <c r="V607" s="468"/>
      <c r="W607" s="468"/>
      <c r="X607" s="468"/>
      <c r="Y607" s="468"/>
      <c r="Z607" s="468"/>
    </row>
    <row r="608">
      <c r="A608" s="468"/>
      <c r="B608" s="468"/>
      <c r="C608" s="468"/>
      <c r="D608" s="468"/>
      <c r="E608" s="468"/>
      <c r="F608" s="468"/>
      <c r="G608" s="468"/>
      <c r="H608" s="468"/>
      <c r="I608" s="468"/>
      <c r="J608" s="468"/>
      <c r="K608" s="41"/>
      <c r="L608" s="468"/>
      <c r="M608" s="468"/>
      <c r="N608" s="468"/>
      <c r="O608" s="468"/>
      <c r="P608" s="468"/>
      <c r="Q608" s="468"/>
      <c r="R608" s="468"/>
      <c r="S608" s="468"/>
      <c r="T608" s="468"/>
      <c r="U608" s="468"/>
      <c r="V608" s="468"/>
      <c r="W608" s="468"/>
      <c r="X608" s="468"/>
      <c r="Y608" s="468"/>
      <c r="Z608" s="468"/>
    </row>
    <row r="609">
      <c r="A609" s="468"/>
      <c r="B609" s="468"/>
      <c r="C609" s="468"/>
      <c r="D609" s="468"/>
      <c r="E609" s="468"/>
      <c r="F609" s="468"/>
      <c r="G609" s="468"/>
      <c r="H609" s="468"/>
      <c r="I609" s="468"/>
      <c r="J609" s="468"/>
      <c r="K609" s="41"/>
      <c r="L609" s="468"/>
      <c r="M609" s="468"/>
      <c r="N609" s="468"/>
      <c r="O609" s="468"/>
      <c r="P609" s="468"/>
      <c r="Q609" s="468"/>
      <c r="R609" s="468"/>
      <c r="S609" s="468"/>
      <c r="T609" s="468"/>
      <c r="U609" s="468"/>
      <c r="V609" s="468"/>
      <c r="W609" s="468"/>
      <c r="X609" s="468"/>
      <c r="Y609" s="468"/>
      <c r="Z609" s="468"/>
    </row>
    <row r="610">
      <c r="A610" s="468"/>
      <c r="B610" s="468"/>
      <c r="C610" s="468"/>
      <c r="D610" s="468"/>
      <c r="E610" s="468"/>
      <c r="F610" s="468"/>
      <c r="G610" s="468"/>
      <c r="H610" s="468"/>
      <c r="I610" s="468"/>
      <c r="J610" s="468"/>
      <c r="K610" s="41"/>
      <c r="L610" s="468"/>
      <c r="M610" s="468"/>
      <c r="N610" s="468"/>
      <c r="O610" s="468"/>
      <c r="P610" s="468"/>
      <c r="Q610" s="468"/>
      <c r="R610" s="468"/>
      <c r="S610" s="468"/>
      <c r="T610" s="468"/>
      <c r="U610" s="468"/>
      <c r="V610" s="468"/>
      <c r="W610" s="468"/>
      <c r="X610" s="468"/>
      <c r="Y610" s="468"/>
      <c r="Z610" s="468"/>
    </row>
    <row r="611">
      <c r="A611" s="468"/>
      <c r="B611" s="468"/>
      <c r="C611" s="468"/>
      <c r="D611" s="468"/>
      <c r="E611" s="468"/>
      <c r="F611" s="468"/>
      <c r="G611" s="468"/>
      <c r="H611" s="468"/>
      <c r="I611" s="468"/>
      <c r="J611" s="468"/>
      <c r="K611" s="41"/>
      <c r="L611" s="468"/>
      <c r="M611" s="468"/>
      <c r="N611" s="468"/>
      <c r="O611" s="468"/>
      <c r="P611" s="468"/>
      <c r="Q611" s="468"/>
      <c r="R611" s="468"/>
      <c r="S611" s="468"/>
      <c r="T611" s="468"/>
      <c r="U611" s="468"/>
      <c r="V611" s="468"/>
      <c r="W611" s="468"/>
      <c r="X611" s="468"/>
      <c r="Y611" s="468"/>
      <c r="Z611" s="468"/>
    </row>
    <row r="612">
      <c r="A612" s="468"/>
      <c r="B612" s="468"/>
      <c r="C612" s="468"/>
      <c r="D612" s="468"/>
      <c r="E612" s="468"/>
      <c r="F612" s="468"/>
      <c r="G612" s="468"/>
      <c r="H612" s="468"/>
      <c r="I612" s="468"/>
      <c r="J612" s="468"/>
      <c r="K612" s="41"/>
      <c r="L612" s="468"/>
      <c r="M612" s="468"/>
      <c r="N612" s="468"/>
      <c r="O612" s="468"/>
      <c r="P612" s="468"/>
      <c r="Q612" s="468"/>
      <c r="R612" s="468"/>
      <c r="S612" s="468"/>
      <c r="T612" s="468"/>
      <c r="U612" s="468"/>
      <c r="V612" s="468"/>
      <c r="W612" s="468"/>
      <c r="X612" s="468"/>
      <c r="Y612" s="468"/>
      <c r="Z612" s="468"/>
    </row>
    <row r="613">
      <c r="A613" s="468"/>
      <c r="B613" s="468"/>
      <c r="C613" s="468"/>
      <c r="D613" s="468"/>
      <c r="E613" s="468"/>
      <c r="F613" s="468"/>
      <c r="G613" s="468"/>
      <c r="H613" s="468"/>
      <c r="I613" s="468"/>
      <c r="J613" s="468"/>
      <c r="K613" s="41"/>
      <c r="L613" s="468"/>
      <c r="M613" s="468"/>
      <c r="N613" s="468"/>
      <c r="O613" s="468"/>
      <c r="P613" s="468"/>
      <c r="Q613" s="468"/>
      <c r="R613" s="468"/>
      <c r="S613" s="468"/>
      <c r="T613" s="468"/>
      <c r="U613" s="468"/>
      <c r="V613" s="468"/>
      <c r="W613" s="468"/>
      <c r="X613" s="468"/>
      <c r="Y613" s="468"/>
      <c r="Z613" s="468"/>
    </row>
    <row r="614">
      <c r="A614" s="468"/>
      <c r="B614" s="468"/>
      <c r="C614" s="468"/>
      <c r="D614" s="468"/>
      <c r="E614" s="468"/>
      <c r="F614" s="468"/>
      <c r="G614" s="468"/>
      <c r="H614" s="468"/>
      <c r="I614" s="468"/>
      <c r="J614" s="468"/>
      <c r="K614" s="41"/>
      <c r="L614" s="468"/>
      <c r="M614" s="468"/>
      <c r="N614" s="468"/>
      <c r="O614" s="468"/>
      <c r="P614" s="468"/>
      <c r="Q614" s="468"/>
      <c r="R614" s="468"/>
      <c r="S614" s="468"/>
      <c r="T614" s="468"/>
      <c r="U614" s="468"/>
      <c r="V614" s="468"/>
      <c r="W614" s="468"/>
      <c r="X614" s="468"/>
      <c r="Y614" s="468"/>
      <c r="Z614" s="468"/>
    </row>
    <row r="615">
      <c r="A615" s="468"/>
      <c r="B615" s="468"/>
      <c r="C615" s="468"/>
      <c r="D615" s="468"/>
      <c r="E615" s="468"/>
      <c r="F615" s="468"/>
      <c r="G615" s="468"/>
      <c r="H615" s="468"/>
      <c r="I615" s="468"/>
      <c r="J615" s="468"/>
      <c r="K615" s="41"/>
      <c r="L615" s="468"/>
      <c r="M615" s="468"/>
      <c r="N615" s="468"/>
      <c r="O615" s="468"/>
      <c r="P615" s="468"/>
      <c r="Q615" s="468"/>
      <c r="R615" s="468"/>
      <c r="S615" s="468"/>
      <c r="T615" s="468"/>
      <c r="U615" s="468"/>
      <c r="V615" s="468"/>
      <c r="W615" s="468"/>
      <c r="X615" s="468"/>
      <c r="Y615" s="468"/>
      <c r="Z615" s="468"/>
    </row>
    <row r="616">
      <c r="A616" s="468"/>
      <c r="B616" s="468"/>
      <c r="C616" s="468"/>
      <c r="D616" s="468"/>
      <c r="E616" s="468"/>
      <c r="F616" s="468"/>
      <c r="G616" s="468"/>
      <c r="H616" s="468"/>
      <c r="I616" s="468"/>
      <c r="J616" s="468"/>
      <c r="K616" s="41"/>
      <c r="L616" s="468"/>
      <c r="M616" s="468"/>
      <c r="N616" s="468"/>
      <c r="O616" s="468"/>
      <c r="P616" s="468"/>
      <c r="Q616" s="468"/>
      <c r="R616" s="468"/>
      <c r="S616" s="468"/>
      <c r="T616" s="468"/>
      <c r="U616" s="468"/>
      <c r="V616" s="468"/>
      <c r="W616" s="468"/>
      <c r="X616" s="468"/>
      <c r="Y616" s="468"/>
      <c r="Z616" s="468"/>
    </row>
    <row r="617">
      <c r="A617" s="468"/>
      <c r="B617" s="468"/>
      <c r="C617" s="468"/>
      <c r="D617" s="468"/>
      <c r="E617" s="468"/>
      <c r="F617" s="468"/>
      <c r="G617" s="468"/>
      <c r="H617" s="468"/>
      <c r="I617" s="468"/>
      <c r="J617" s="468"/>
      <c r="K617" s="41"/>
      <c r="L617" s="468"/>
      <c r="M617" s="468"/>
      <c r="N617" s="468"/>
      <c r="O617" s="468"/>
      <c r="P617" s="468"/>
      <c r="Q617" s="468"/>
      <c r="R617" s="468"/>
      <c r="S617" s="468"/>
      <c r="T617" s="468"/>
      <c r="U617" s="468"/>
      <c r="V617" s="468"/>
      <c r="W617" s="468"/>
      <c r="X617" s="468"/>
      <c r="Y617" s="468"/>
      <c r="Z617" s="468"/>
    </row>
    <row r="618">
      <c r="A618" s="468"/>
      <c r="B618" s="468"/>
      <c r="C618" s="468"/>
      <c r="D618" s="468"/>
      <c r="E618" s="468"/>
      <c r="F618" s="468"/>
      <c r="G618" s="468"/>
      <c r="H618" s="468"/>
      <c r="I618" s="468"/>
      <c r="J618" s="468"/>
      <c r="K618" s="41"/>
      <c r="L618" s="468"/>
      <c r="M618" s="468"/>
      <c r="N618" s="468"/>
      <c r="O618" s="468"/>
      <c r="P618" s="468"/>
      <c r="Q618" s="468"/>
      <c r="R618" s="468"/>
      <c r="S618" s="468"/>
      <c r="T618" s="468"/>
      <c r="U618" s="468"/>
      <c r="V618" s="468"/>
      <c r="W618" s="468"/>
      <c r="X618" s="468"/>
      <c r="Y618" s="468"/>
      <c r="Z618" s="468"/>
    </row>
    <row r="619">
      <c r="A619" s="468"/>
      <c r="B619" s="468"/>
      <c r="C619" s="468"/>
      <c r="D619" s="468"/>
      <c r="E619" s="468"/>
      <c r="F619" s="468"/>
      <c r="G619" s="468"/>
      <c r="H619" s="468"/>
      <c r="I619" s="468"/>
      <c r="J619" s="468"/>
      <c r="K619" s="41"/>
      <c r="L619" s="468"/>
      <c r="M619" s="468"/>
      <c r="N619" s="468"/>
      <c r="O619" s="468"/>
      <c r="P619" s="468"/>
      <c r="Q619" s="468"/>
      <c r="R619" s="468"/>
      <c r="S619" s="468"/>
      <c r="T619" s="468"/>
      <c r="U619" s="468"/>
      <c r="V619" s="468"/>
      <c r="W619" s="468"/>
      <c r="X619" s="468"/>
      <c r="Y619" s="468"/>
      <c r="Z619" s="468"/>
    </row>
    <row r="620">
      <c r="A620" s="468"/>
      <c r="B620" s="468"/>
      <c r="C620" s="468"/>
      <c r="D620" s="468"/>
      <c r="E620" s="468"/>
      <c r="F620" s="468"/>
      <c r="G620" s="468"/>
      <c r="H620" s="468"/>
      <c r="I620" s="468"/>
      <c r="J620" s="468"/>
      <c r="K620" s="41"/>
      <c r="L620" s="468"/>
      <c r="M620" s="468"/>
      <c r="N620" s="468"/>
      <c r="O620" s="468"/>
      <c r="P620" s="468"/>
      <c r="Q620" s="468"/>
      <c r="R620" s="468"/>
      <c r="S620" s="468"/>
      <c r="T620" s="468"/>
      <c r="U620" s="468"/>
      <c r="V620" s="468"/>
      <c r="W620" s="468"/>
      <c r="X620" s="468"/>
      <c r="Y620" s="468"/>
      <c r="Z620" s="468"/>
    </row>
    <row r="621">
      <c r="A621" s="468"/>
      <c r="B621" s="468"/>
      <c r="C621" s="468"/>
      <c r="D621" s="468"/>
      <c r="E621" s="468"/>
      <c r="F621" s="468"/>
      <c r="G621" s="468"/>
      <c r="H621" s="468"/>
      <c r="I621" s="468"/>
      <c r="J621" s="468"/>
      <c r="K621" s="41"/>
      <c r="L621" s="468"/>
      <c r="M621" s="468"/>
      <c r="N621" s="468"/>
      <c r="O621" s="468"/>
      <c r="P621" s="468"/>
      <c r="Q621" s="468"/>
      <c r="R621" s="468"/>
      <c r="S621" s="468"/>
      <c r="T621" s="468"/>
      <c r="U621" s="468"/>
      <c r="V621" s="468"/>
      <c r="W621" s="468"/>
      <c r="X621" s="468"/>
      <c r="Y621" s="468"/>
      <c r="Z621" s="468"/>
    </row>
    <row r="622">
      <c r="A622" s="468"/>
      <c r="B622" s="468"/>
      <c r="C622" s="468"/>
      <c r="D622" s="468"/>
      <c r="E622" s="468"/>
      <c r="F622" s="468"/>
      <c r="G622" s="468"/>
      <c r="H622" s="468"/>
      <c r="I622" s="468"/>
      <c r="J622" s="468"/>
      <c r="K622" s="41"/>
      <c r="L622" s="468"/>
      <c r="M622" s="468"/>
      <c r="N622" s="468"/>
      <c r="O622" s="468"/>
      <c r="P622" s="468"/>
      <c r="Q622" s="468"/>
      <c r="R622" s="468"/>
      <c r="S622" s="468"/>
      <c r="T622" s="468"/>
      <c r="U622" s="468"/>
      <c r="V622" s="468"/>
      <c r="W622" s="468"/>
      <c r="X622" s="468"/>
      <c r="Y622" s="468"/>
      <c r="Z622" s="468"/>
    </row>
    <row r="623">
      <c r="A623" s="468"/>
      <c r="B623" s="468"/>
      <c r="C623" s="468"/>
      <c r="D623" s="468"/>
      <c r="E623" s="468"/>
      <c r="F623" s="468"/>
      <c r="G623" s="468"/>
      <c r="H623" s="468"/>
      <c r="I623" s="468"/>
      <c r="J623" s="468"/>
      <c r="K623" s="41"/>
      <c r="L623" s="468"/>
      <c r="M623" s="468"/>
      <c r="N623" s="468"/>
      <c r="O623" s="468"/>
      <c r="P623" s="468"/>
      <c r="Q623" s="468"/>
      <c r="R623" s="468"/>
      <c r="S623" s="468"/>
      <c r="T623" s="468"/>
      <c r="U623" s="468"/>
      <c r="V623" s="468"/>
      <c r="W623" s="468"/>
      <c r="X623" s="468"/>
      <c r="Y623" s="468"/>
      <c r="Z623" s="468"/>
    </row>
    <row r="624">
      <c r="A624" s="468"/>
      <c r="B624" s="468"/>
      <c r="C624" s="468"/>
      <c r="D624" s="468"/>
      <c r="E624" s="468"/>
      <c r="F624" s="468"/>
      <c r="G624" s="468"/>
      <c r="H624" s="468"/>
      <c r="I624" s="468"/>
      <c r="J624" s="468"/>
      <c r="K624" s="41"/>
      <c r="L624" s="468"/>
      <c r="M624" s="468"/>
      <c r="N624" s="468"/>
      <c r="O624" s="468"/>
      <c r="P624" s="468"/>
      <c r="Q624" s="468"/>
      <c r="R624" s="468"/>
      <c r="S624" s="468"/>
      <c r="T624" s="468"/>
      <c r="U624" s="468"/>
      <c r="V624" s="468"/>
      <c r="W624" s="468"/>
      <c r="X624" s="468"/>
      <c r="Y624" s="468"/>
      <c r="Z624" s="468"/>
    </row>
    <row r="625">
      <c r="A625" s="468"/>
      <c r="B625" s="468"/>
      <c r="C625" s="468"/>
      <c r="D625" s="468"/>
      <c r="E625" s="468"/>
      <c r="F625" s="468"/>
      <c r="G625" s="468"/>
      <c r="H625" s="468"/>
      <c r="I625" s="468"/>
      <c r="J625" s="468"/>
      <c r="K625" s="41"/>
      <c r="L625" s="468"/>
      <c r="M625" s="468"/>
      <c r="N625" s="468"/>
      <c r="O625" s="468"/>
      <c r="P625" s="468"/>
      <c r="Q625" s="468"/>
      <c r="R625" s="468"/>
      <c r="S625" s="468"/>
      <c r="T625" s="468"/>
      <c r="U625" s="468"/>
      <c r="V625" s="468"/>
      <c r="W625" s="468"/>
      <c r="X625" s="468"/>
      <c r="Y625" s="468"/>
      <c r="Z625" s="468"/>
    </row>
    <row r="626">
      <c r="A626" s="468"/>
      <c r="B626" s="468"/>
      <c r="C626" s="468"/>
      <c r="D626" s="468"/>
      <c r="E626" s="468"/>
      <c r="F626" s="468"/>
      <c r="G626" s="468"/>
      <c r="H626" s="468"/>
      <c r="I626" s="468"/>
      <c r="J626" s="468"/>
      <c r="K626" s="41"/>
      <c r="L626" s="468"/>
      <c r="M626" s="468"/>
      <c r="N626" s="468"/>
      <c r="O626" s="468"/>
      <c r="P626" s="468"/>
      <c r="Q626" s="468"/>
      <c r="R626" s="468"/>
      <c r="S626" s="468"/>
      <c r="T626" s="468"/>
      <c r="U626" s="468"/>
      <c r="V626" s="468"/>
      <c r="W626" s="468"/>
      <c r="X626" s="468"/>
      <c r="Y626" s="468"/>
      <c r="Z626" s="468"/>
    </row>
    <row r="627">
      <c r="A627" s="468"/>
      <c r="B627" s="468"/>
      <c r="C627" s="468"/>
      <c r="D627" s="468"/>
      <c r="E627" s="468"/>
      <c r="F627" s="468"/>
      <c r="G627" s="468"/>
      <c r="H627" s="468"/>
      <c r="I627" s="468"/>
      <c r="J627" s="468"/>
      <c r="K627" s="41"/>
      <c r="L627" s="468"/>
      <c r="M627" s="468"/>
      <c r="N627" s="468"/>
      <c r="O627" s="468"/>
      <c r="P627" s="468"/>
      <c r="Q627" s="468"/>
      <c r="R627" s="468"/>
      <c r="S627" s="468"/>
      <c r="T627" s="468"/>
      <c r="U627" s="468"/>
      <c r="V627" s="468"/>
      <c r="W627" s="468"/>
      <c r="X627" s="468"/>
      <c r="Y627" s="468"/>
      <c r="Z627" s="468"/>
    </row>
    <row r="628">
      <c r="A628" s="468"/>
      <c r="B628" s="468"/>
      <c r="C628" s="468"/>
      <c r="D628" s="468"/>
      <c r="E628" s="468"/>
      <c r="F628" s="468"/>
      <c r="G628" s="468"/>
      <c r="H628" s="468"/>
      <c r="I628" s="468"/>
      <c r="J628" s="468"/>
      <c r="K628" s="41"/>
      <c r="L628" s="468"/>
      <c r="M628" s="468"/>
      <c r="N628" s="468"/>
      <c r="O628" s="468"/>
      <c r="P628" s="468"/>
      <c r="Q628" s="468"/>
      <c r="R628" s="468"/>
      <c r="S628" s="468"/>
      <c r="T628" s="468"/>
      <c r="U628" s="468"/>
      <c r="V628" s="468"/>
      <c r="W628" s="468"/>
      <c r="X628" s="468"/>
      <c r="Y628" s="468"/>
      <c r="Z628" s="468"/>
    </row>
    <row r="629">
      <c r="A629" s="468"/>
      <c r="B629" s="468"/>
      <c r="C629" s="468"/>
      <c r="D629" s="468"/>
      <c r="E629" s="468"/>
      <c r="F629" s="468"/>
      <c r="G629" s="468"/>
      <c r="H629" s="468"/>
      <c r="I629" s="468"/>
      <c r="J629" s="468"/>
      <c r="K629" s="41"/>
      <c r="L629" s="468"/>
      <c r="M629" s="468"/>
      <c r="N629" s="468"/>
      <c r="O629" s="468"/>
      <c r="P629" s="468"/>
      <c r="Q629" s="468"/>
      <c r="R629" s="468"/>
      <c r="S629" s="468"/>
      <c r="T629" s="468"/>
      <c r="U629" s="468"/>
      <c r="V629" s="468"/>
      <c r="W629" s="468"/>
      <c r="X629" s="468"/>
      <c r="Y629" s="468"/>
      <c r="Z629" s="468"/>
    </row>
    <row r="630">
      <c r="A630" s="468"/>
      <c r="B630" s="468"/>
      <c r="C630" s="468"/>
      <c r="D630" s="468"/>
      <c r="E630" s="468"/>
      <c r="F630" s="468"/>
      <c r="G630" s="468"/>
      <c r="H630" s="468"/>
      <c r="I630" s="468"/>
      <c r="J630" s="468"/>
      <c r="K630" s="41"/>
      <c r="L630" s="468"/>
      <c r="M630" s="468"/>
      <c r="N630" s="468"/>
      <c r="O630" s="468"/>
      <c r="P630" s="468"/>
      <c r="Q630" s="468"/>
      <c r="R630" s="468"/>
      <c r="S630" s="468"/>
      <c r="T630" s="468"/>
      <c r="U630" s="468"/>
      <c r="V630" s="468"/>
      <c r="W630" s="468"/>
      <c r="X630" s="468"/>
      <c r="Y630" s="468"/>
      <c r="Z630" s="468"/>
    </row>
    <row r="631">
      <c r="A631" s="468"/>
      <c r="B631" s="468"/>
      <c r="C631" s="468"/>
      <c r="D631" s="468"/>
      <c r="E631" s="468"/>
      <c r="F631" s="468"/>
      <c r="G631" s="468"/>
      <c r="H631" s="468"/>
      <c r="I631" s="468"/>
      <c r="J631" s="468"/>
      <c r="K631" s="41"/>
      <c r="L631" s="468"/>
      <c r="M631" s="468"/>
      <c r="N631" s="468"/>
      <c r="O631" s="468"/>
      <c r="P631" s="468"/>
      <c r="Q631" s="468"/>
      <c r="R631" s="468"/>
      <c r="S631" s="468"/>
      <c r="T631" s="468"/>
      <c r="U631" s="468"/>
      <c r="V631" s="468"/>
      <c r="W631" s="468"/>
      <c r="X631" s="468"/>
      <c r="Y631" s="468"/>
      <c r="Z631" s="468"/>
    </row>
    <row r="632">
      <c r="A632" s="468"/>
      <c r="B632" s="468"/>
      <c r="C632" s="468"/>
      <c r="D632" s="468"/>
      <c r="E632" s="468"/>
      <c r="F632" s="468"/>
      <c r="G632" s="468"/>
      <c r="H632" s="468"/>
      <c r="I632" s="468"/>
      <c r="J632" s="468"/>
      <c r="K632" s="41"/>
      <c r="L632" s="468"/>
      <c r="M632" s="468"/>
      <c r="N632" s="468"/>
      <c r="O632" s="468"/>
      <c r="P632" s="468"/>
      <c r="Q632" s="468"/>
      <c r="R632" s="468"/>
      <c r="S632" s="468"/>
      <c r="T632" s="468"/>
      <c r="U632" s="468"/>
      <c r="V632" s="468"/>
      <c r="W632" s="468"/>
      <c r="X632" s="468"/>
      <c r="Y632" s="468"/>
      <c r="Z632" s="468"/>
    </row>
    <row r="633">
      <c r="A633" s="468"/>
      <c r="B633" s="468"/>
      <c r="C633" s="468"/>
      <c r="D633" s="468"/>
      <c r="E633" s="468"/>
      <c r="F633" s="468"/>
      <c r="G633" s="468"/>
      <c r="H633" s="468"/>
      <c r="I633" s="468"/>
      <c r="J633" s="468"/>
      <c r="K633" s="41"/>
      <c r="L633" s="468"/>
      <c r="M633" s="468"/>
      <c r="N633" s="468"/>
      <c r="O633" s="468"/>
      <c r="P633" s="468"/>
      <c r="Q633" s="468"/>
      <c r="R633" s="468"/>
      <c r="S633" s="468"/>
      <c r="T633" s="468"/>
      <c r="U633" s="468"/>
      <c r="V633" s="468"/>
      <c r="W633" s="468"/>
      <c r="X633" s="468"/>
      <c r="Y633" s="468"/>
      <c r="Z633" s="468"/>
    </row>
    <row r="634">
      <c r="A634" s="468"/>
      <c r="B634" s="468"/>
      <c r="C634" s="468"/>
      <c r="D634" s="468"/>
      <c r="E634" s="468"/>
      <c r="F634" s="468"/>
      <c r="G634" s="468"/>
      <c r="H634" s="468"/>
      <c r="I634" s="468"/>
      <c r="J634" s="468"/>
      <c r="K634" s="41"/>
      <c r="L634" s="468"/>
      <c r="M634" s="468"/>
      <c r="N634" s="468"/>
      <c r="O634" s="468"/>
      <c r="P634" s="468"/>
      <c r="Q634" s="468"/>
      <c r="R634" s="468"/>
      <c r="S634" s="468"/>
      <c r="T634" s="468"/>
      <c r="U634" s="468"/>
      <c r="V634" s="468"/>
      <c r="W634" s="468"/>
      <c r="X634" s="468"/>
      <c r="Y634" s="468"/>
      <c r="Z634" s="468"/>
    </row>
    <row r="635">
      <c r="A635" s="468"/>
      <c r="B635" s="468"/>
      <c r="C635" s="468"/>
      <c r="D635" s="468"/>
      <c r="E635" s="468"/>
      <c r="F635" s="468"/>
      <c r="G635" s="468"/>
      <c r="H635" s="468"/>
      <c r="I635" s="468"/>
      <c r="J635" s="468"/>
      <c r="K635" s="41"/>
      <c r="L635" s="468"/>
      <c r="M635" s="468"/>
      <c r="N635" s="468"/>
      <c r="O635" s="468"/>
      <c r="P635" s="468"/>
      <c r="Q635" s="468"/>
      <c r="R635" s="468"/>
      <c r="S635" s="468"/>
      <c r="T635" s="468"/>
      <c r="U635" s="468"/>
      <c r="V635" s="468"/>
      <c r="W635" s="468"/>
      <c r="X635" s="468"/>
      <c r="Y635" s="468"/>
      <c r="Z635" s="468"/>
    </row>
    <row r="636">
      <c r="A636" s="468"/>
      <c r="B636" s="468"/>
      <c r="C636" s="468"/>
      <c r="D636" s="468"/>
      <c r="E636" s="468"/>
      <c r="F636" s="468"/>
      <c r="G636" s="468"/>
      <c r="H636" s="468"/>
      <c r="I636" s="468"/>
      <c r="J636" s="468"/>
      <c r="K636" s="41"/>
      <c r="L636" s="468"/>
      <c r="M636" s="468"/>
      <c r="N636" s="468"/>
      <c r="O636" s="468"/>
      <c r="P636" s="468"/>
      <c r="Q636" s="468"/>
      <c r="R636" s="468"/>
      <c r="S636" s="468"/>
      <c r="T636" s="468"/>
      <c r="U636" s="468"/>
      <c r="V636" s="468"/>
      <c r="W636" s="468"/>
      <c r="X636" s="468"/>
      <c r="Y636" s="468"/>
      <c r="Z636" s="468"/>
    </row>
    <row r="637">
      <c r="A637" s="468"/>
      <c r="B637" s="468"/>
      <c r="C637" s="468"/>
      <c r="D637" s="468"/>
      <c r="E637" s="468"/>
      <c r="F637" s="468"/>
      <c r="G637" s="468"/>
      <c r="H637" s="468"/>
      <c r="I637" s="468"/>
      <c r="J637" s="468"/>
      <c r="K637" s="41"/>
      <c r="L637" s="468"/>
      <c r="M637" s="468"/>
      <c r="N637" s="468"/>
      <c r="O637" s="468"/>
      <c r="P637" s="468"/>
      <c r="Q637" s="468"/>
      <c r="R637" s="468"/>
      <c r="S637" s="468"/>
      <c r="T637" s="468"/>
      <c r="U637" s="468"/>
      <c r="V637" s="468"/>
      <c r="W637" s="468"/>
      <c r="X637" s="468"/>
      <c r="Y637" s="468"/>
      <c r="Z637" s="468"/>
    </row>
    <row r="638">
      <c r="A638" s="468"/>
      <c r="B638" s="468"/>
      <c r="C638" s="468"/>
      <c r="D638" s="468"/>
      <c r="E638" s="468"/>
      <c r="F638" s="468"/>
      <c r="G638" s="468"/>
      <c r="H638" s="468"/>
      <c r="I638" s="468"/>
      <c r="J638" s="468"/>
      <c r="K638" s="41"/>
      <c r="L638" s="468"/>
      <c r="M638" s="468"/>
      <c r="N638" s="468"/>
      <c r="O638" s="468"/>
      <c r="P638" s="468"/>
      <c r="Q638" s="468"/>
      <c r="R638" s="468"/>
      <c r="S638" s="468"/>
      <c r="T638" s="468"/>
      <c r="U638" s="468"/>
      <c r="V638" s="468"/>
      <c r="W638" s="468"/>
      <c r="X638" s="468"/>
      <c r="Y638" s="468"/>
      <c r="Z638" s="468"/>
    </row>
    <row r="639">
      <c r="A639" s="468"/>
      <c r="B639" s="468"/>
      <c r="C639" s="468"/>
      <c r="D639" s="468"/>
      <c r="E639" s="468"/>
      <c r="F639" s="468"/>
      <c r="G639" s="468"/>
      <c r="H639" s="468"/>
      <c r="I639" s="468"/>
      <c r="J639" s="468"/>
      <c r="K639" s="41"/>
      <c r="L639" s="468"/>
      <c r="M639" s="468"/>
      <c r="N639" s="468"/>
      <c r="O639" s="468"/>
      <c r="P639" s="468"/>
      <c r="Q639" s="468"/>
      <c r="R639" s="468"/>
      <c r="S639" s="468"/>
      <c r="T639" s="468"/>
      <c r="U639" s="468"/>
      <c r="V639" s="468"/>
      <c r="W639" s="468"/>
      <c r="X639" s="468"/>
      <c r="Y639" s="468"/>
      <c r="Z639" s="468"/>
    </row>
    <row r="640">
      <c r="A640" s="468"/>
      <c r="B640" s="468"/>
      <c r="C640" s="468"/>
      <c r="D640" s="468"/>
      <c r="E640" s="468"/>
      <c r="F640" s="468"/>
      <c r="G640" s="468"/>
      <c r="H640" s="468"/>
      <c r="I640" s="468"/>
      <c r="J640" s="468"/>
      <c r="K640" s="41"/>
      <c r="L640" s="468"/>
      <c r="M640" s="468"/>
      <c r="N640" s="468"/>
      <c r="O640" s="468"/>
      <c r="P640" s="468"/>
      <c r="Q640" s="468"/>
      <c r="R640" s="468"/>
      <c r="S640" s="468"/>
      <c r="T640" s="468"/>
      <c r="U640" s="468"/>
      <c r="V640" s="468"/>
      <c r="W640" s="468"/>
      <c r="X640" s="468"/>
      <c r="Y640" s="468"/>
      <c r="Z640" s="468"/>
    </row>
    <row r="641">
      <c r="A641" s="468"/>
      <c r="B641" s="468"/>
      <c r="C641" s="468"/>
      <c r="D641" s="468"/>
      <c r="E641" s="468"/>
      <c r="F641" s="468"/>
      <c r="G641" s="468"/>
      <c r="H641" s="468"/>
      <c r="I641" s="468"/>
      <c r="J641" s="468"/>
      <c r="K641" s="41"/>
      <c r="L641" s="468"/>
      <c r="M641" s="468"/>
      <c r="N641" s="468"/>
      <c r="O641" s="468"/>
      <c r="P641" s="468"/>
      <c r="Q641" s="468"/>
      <c r="R641" s="468"/>
      <c r="S641" s="468"/>
      <c r="T641" s="468"/>
      <c r="U641" s="468"/>
      <c r="V641" s="468"/>
      <c r="W641" s="468"/>
      <c r="X641" s="468"/>
      <c r="Y641" s="468"/>
      <c r="Z641" s="468"/>
    </row>
    <row r="642">
      <c r="A642" s="468"/>
      <c r="B642" s="468"/>
      <c r="C642" s="468"/>
      <c r="D642" s="468"/>
      <c r="E642" s="468"/>
      <c r="F642" s="468"/>
      <c r="G642" s="468"/>
      <c r="H642" s="468"/>
      <c r="I642" s="468"/>
      <c r="J642" s="468"/>
      <c r="K642" s="41"/>
      <c r="L642" s="468"/>
      <c r="M642" s="468"/>
      <c r="N642" s="468"/>
      <c r="O642" s="468"/>
      <c r="P642" s="468"/>
      <c r="Q642" s="468"/>
      <c r="R642" s="468"/>
      <c r="S642" s="468"/>
      <c r="T642" s="468"/>
      <c r="U642" s="468"/>
      <c r="V642" s="468"/>
      <c r="W642" s="468"/>
      <c r="X642" s="468"/>
      <c r="Y642" s="468"/>
      <c r="Z642" s="468"/>
    </row>
    <row r="643">
      <c r="A643" s="468"/>
      <c r="B643" s="468"/>
      <c r="C643" s="468"/>
      <c r="D643" s="468"/>
      <c r="E643" s="468"/>
      <c r="F643" s="468"/>
      <c r="G643" s="468"/>
      <c r="H643" s="468"/>
      <c r="I643" s="468"/>
      <c r="J643" s="468"/>
      <c r="K643" s="41"/>
      <c r="L643" s="468"/>
      <c r="M643" s="468"/>
      <c r="N643" s="468"/>
      <c r="O643" s="468"/>
      <c r="P643" s="468"/>
      <c r="Q643" s="468"/>
      <c r="R643" s="468"/>
      <c r="S643" s="468"/>
      <c r="T643" s="468"/>
      <c r="U643" s="468"/>
      <c r="V643" s="468"/>
      <c r="W643" s="468"/>
      <c r="X643" s="468"/>
      <c r="Y643" s="468"/>
      <c r="Z643" s="468"/>
    </row>
    <row r="644">
      <c r="A644" s="468"/>
      <c r="B644" s="468"/>
      <c r="C644" s="468"/>
      <c r="D644" s="468"/>
      <c r="E644" s="468"/>
      <c r="F644" s="468"/>
      <c r="G644" s="468"/>
      <c r="H644" s="468"/>
      <c r="I644" s="468"/>
      <c r="J644" s="468"/>
      <c r="K644" s="41"/>
      <c r="L644" s="468"/>
      <c r="M644" s="468"/>
      <c r="N644" s="468"/>
      <c r="O644" s="468"/>
      <c r="P644" s="468"/>
      <c r="Q644" s="468"/>
      <c r="R644" s="468"/>
      <c r="S644" s="468"/>
      <c r="T644" s="468"/>
      <c r="U644" s="468"/>
      <c r="V644" s="468"/>
      <c r="W644" s="468"/>
      <c r="X644" s="468"/>
      <c r="Y644" s="468"/>
      <c r="Z644" s="468"/>
    </row>
    <row r="645">
      <c r="A645" s="468"/>
      <c r="B645" s="468"/>
      <c r="C645" s="468"/>
      <c r="D645" s="468"/>
      <c r="E645" s="468"/>
      <c r="F645" s="468"/>
      <c r="G645" s="468"/>
      <c r="H645" s="468"/>
      <c r="I645" s="468"/>
      <c r="J645" s="468"/>
      <c r="K645" s="41"/>
      <c r="L645" s="468"/>
      <c r="M645" s="468"/>
      <c r="N645" s="468"/>
      <c r="O645" s="468"/>
      <c r="P645" s="468"/>
      <c r="Q645" s="468"/>
      <c r="R645" s="468"/>
      <c r="S645" s="468"/>
      <c r="T645" s="468"/>
      <c r="U645" s="468"/>
      <c r="V645" s="468"/>
      <c r="W645" s="468"/>
      <c r="X645" s="468"/>
      <c r="Y645" s="468"/>
      <c r="Z645" s="468"/>
    </row>
    <row r="646">
      <c r="A646" s="468"/>
      <c r="B646" s="468"/>
      <c r="C646" s="468"/>
      <c r="D646" s="468"/>
      <c r="E646" s="468"/>
      <c r="F646" s="468"/>
      <c r="G646" s="468"/>
      <c r="H646" s="468"/>
      <c r="I646" s="468"/>
      <c r="J646" s="468"/>
      <c r="K646" s="41"/>
      <c r="L646" s="468"/>
      <c r="M646" s="468"/>
      <c r="N646" s="468"/>
      <c r="O646" s="468"/>
      <c r="P646" s="468"/>
      <c r="Q646" s="468"/>
      <c r="R646" s="468"/>
      <c r="S646" s="468"/>
      <c r="T646" s="468"/>
      <c r="U646" s="468"/>
      <c r="V646" s="468"/>
      <c r="W646" s="468"/>
      <c r="X646" s="468"/>
      <c r="Y646" s="468"/>
      <c r="Z646" s="468"/>
    </row>
    <row r="647">
      <c r="A647" s="468"/>
      <c r="B647" s="468"/>
      <c r="C647" s="468"/>
      <c r="D647" s="468"/>
      <c r="E647" s="468"/>
      <c r="F647" s="468"/>
      <c r="G647" s="468"/>
      <c r="H647" s="468"/>
      <c r="I647" s="468"/>
      <c r="J647" s="468"/>
      <c r="K647" s="41"/>
      <c r="L647" s="468"/>
      <c r="M647" s="468"/>
      <c r="N647" s="468"/>
      <c r="O647" s="468"/>
      <c r="P647" s="468"/>
      <c r="Q647" s="468"/>
      <c r="R647" s="468"/>
      <c r="S647" s="468"/>
      <c r="T647" s="468"/>
      <c r="U647" s="468"/>
      <c r="V647" s="468"/>
      <c r="W647" s="468"/>
      <c r="X647" s="468"/>
      <c r="Y647" s="468"/>
      <c r="Z647" s="468"/>
    </row>
    <row r="648">
      <c r="A648" s="468"/>
      <c r="B648" s="468"/>
      <c r="C648" s="468"/>
      <c r="D648" s="468"/>
      <c r="E648" s="468"/>
      <c r="F648" s="468"/>
      <c r="G648" s="468"/>
      <c r="H648" s="468"/>
      <c r="I648" s="468"/>
      <c r="J648" s="468"/>
      <c r="K648" s="41"/>
      <c r="L648" s="468"/>
      <c r="M648" s="468"/>
      <c r="N648" s="468"/>
      <c r="O648" s="468"/>
      <c r="P648" s="468"/>
      <c r="Q648" s="468"/>
      <c r="R648" s="468"/>
      <c r="S648" s="468"/>
      <c r="T648" s="468"/>
      <c r="U648" s="468"/>
      <c r="V648" s="468"/>
      <c r="W648" s="468"/>
      <c r="X648" s="468"/>
      <c r="Y648" s="468"/>
      <c r="Z648" s="468"/>
    </row>
    <row r="649">
      <c r="A649" s="468"/>
      <c r="B649" s="468"/>
      <c r="C649" s="468"/>
      <c r="D649" s="468"/>
      <c r="E649" s="468"/>
      <c r="F649" s="468"/>
      <c r="G649" s="468"/>
      <c r="H649" s="468"/>
      <c r="I649" s="468"/>
      <c r="J649" s="468"/>
      <c r="K649" s="41"/>
      <c r="L649" s="468"/>
      <c r="M649" s="468"/>
      <c r="N649" s="468"/>
      <c r="O649" s="468"/>
      <c r="P649" s="468"/>
      <c r="Q649" s="468"/>
      <c r="R649" s="468"/>
      <c r="S649" s="468"/>
      <c r="T649" s="468"/>
      <c r="U649" s="468"/>
      <c r="V649" s="468"/>
      <c r="W649" s="468"/>
      <c r="X649" s="468"/>
      <c r="Y649" s="468"/>
      <c r="Z649" s="468"/>
    </row>
    <row r="650">
      <c r="A650" s="468"/>
      <c r="B650" s="468"/>
      <c r="C650" s="468"/>
      <c r="D650" s="468"/>
      <c r="E650" s="468"/>
      <c r="F650" s="468"/>
      <c r="G650" s="468"/>
      <c r="H650" s="468"/>
      <c r="I650" s="468"/>
      <c r="J650" s="468"/>
      <c r="K650" s="41"/>
      <c r="L650" s="468"/>
      <c r="M650" s="468"/>
      <c r="N650" s="468"/>
      <c r="O650" s="468"/>
      <c r="P650" s="468"/>
      <c r="Q650" s="468"/>
      <c r="R650" s="468"/>
      <c r="S650" s="468"/>
      <c r="T650" s="468"/>
      <c r="U650" s="468"/>
      <c r="V650" s="468"/>
      <c r="W650" s="468"/>
      <c r="X650" s="468"/>
      <c r="Y650" s="468"/>
      <c r="Z650" s="468"/>
    </row>
    <row r="651">
      <c r="A651" s="468"/>
      <c r="B651" s="468"/>
      <c r="C651" s="468"/>
      <c r="D651" s="468"/>
      <c r="E651" s="468"/>
      <c r="F651" s="468"/>
      <c r="G651" s="468"/>
      <c r="H651" s="468"/>
      <c r="I651" s="468"/>
      <c r="J651" s="468"/>
      <c r="K651" s="41"/>
      <c r="L651" s="468"/>
      <c r="M651" s="468"/>
      <c r="N651" s="468"/>
      <c r="O651" s="468"/>
      <c r="P651" s="468"/>
      <c r="Q651" s="468"/>
      <c r="R651" s="468"/>
      <c r="S651" s="468"/>
      <c r="T651" s="468"/>
      <c r="U651" s="468"/>
      <c r="V651" s="468"/>
      <c r="W651" s="468"/>
      <c r="X651" s="468"/>
      <c r="Y651" s="468"/>
      <c r="Z651" s="468"/>
    </row>
    <row r="652">
      <c r="A652" s="468"/>
      <c r="B652" s="468"/>
      <c r="C652" s="468"/>
      <c r="D652" s="468"/>
      <c r="E652" s="468"/>
      <c r="F652" s="468"/>
      <c r="G652" s="468"/>
      <c r="H652" s="468"/>
      <c r="I652" s="468"/>
      <c r="J652" s="468"/>
      <c r="K652" s="41"/>
      <c r="L652" s="468"/>
      <c r="M652" s="468"/>
      <c r="N652" s="468"/>
      <c r="O652" s="468"/>
      <c r="P652" s="468"/>
      <c r="Q652" s="468"/>
      <c r="R652" s="468"/>
      <c r="S652" s="468"/>
      <c r="T652" s="468"/>
      <c r="U652" s="468"/>
      <c r="V652" s="468"/>
      <c r="W652" s="468"/>
      <c r="X652" s="468"/>
      <c r="Y652" s="468"/>
      <c r="Z652" s="468"/>
    </row>
    <row r="653">
      <c r="A653" s="468"/>
      <c r="B653" s="468"/>
      <c r="C653" s="468"/>
      <c r="D653" s="468"/>
      <c r="E653" s="468"/>
      <c r="F653" s="468"/>
      <c r="G653" s="468"/>
      <c r="H653" s="468"/>
      <c r="I653" s="468"/>
      <c r="J653" s="468"/>
      <c r="K653" s="41"/>
      <c r="L653" s="468"/>
      <c r="M653" s="468"/>
      <c r="N653" s="468"/>
      <c r="O653" s="468"/>
      <c r="P653" s="468"/>
      <c r="Q653" s="468"/>
      <c r="R653" s="468"/>
      <c r="S653" s="468"/>
      <c r="T653" s="468"/>
      <c r="U653" s="468"/>
      <c r="V653" s="468"/>
      <c r="W653" s="468"/>
      <c r="X653" s="468"/>
      <c r="Y653" s="468"/>
      <c r="Z653" s="468"/>
    </row>
    <row r="654">
      <c r="A654" s="468"/>
      <c r="B654" s="468"/>
      <c r="C654" s="468"/>
      <c r="D654" s="468"/>
      <c r="E654" s="468"/>
      <c r="F654" s="468"/>
      <c r="G654" s="468"/>
      <c r="H654" s="468"/>
      <c r="I654" s="468"/>
      <c r="J654" s="468"/>
      <c r="K654" s="41"/>
      <c r="L654" s="468"/>
      <c r="M654" s="468"/>
      <c r="N654" s="468"/>
      <c r="O654" s="468"/>
      <c r="P654" s="468"/>
      <c r="Q654" s="468"/>
      <c r="R654" s="468"/>
      <c r="S654" s="468"/>
      <c r="T654" s="468"/>
      <c r="U654" s="468"/>
      <c r="V654" s="468"/>
      <c r="W654" s="468"/>
      <c r="X654" s="468"/>
      <c r="Y654" s="468"/>
      <c r="Z654" s="468"/>
    </row>
    <row r="655">
      <c r="A655" s="468"/>
      <c r="B655" s="468"/>
      <c r="C655" s="468"/>
      <c r="D655" s="468"/>
      <c r="E655" s="468"/>
      <c r="F655" s="468"/>
      <c r="G655" s="468"/>
      <c r="H655" s="468"/>
      <c r="I655" s="468"/>
      <c r="J655" s="468"/>
      <c r="K655" s="41"/>
      <c r="L655" s="468"/>
      <c r="M655" s="468"/>
      <c r="N655" s="468"/>
      <c r="O655" s="468"/>
      <c r="P655" s="468"/>
      <c r="Q655" s="468"/>
      <c r="R655" s="468"/>
      <c r="S655" s="468"/>
      <c r="T655" s="468"/>
      <c r="U655" s="468"/>
      <c r="V655" s="468"/>
      <c r="W655" s="468"/>
      <c r="X655" s="468"/>
      <c r="Y655" s="468"/>
      <c r="Z655" s="468"/>
    </row>
    <row r="656">
      <c r="A656" s="468"/>
      <c r="B656" s="468"/>
      <c r="C656" s="468"/>
      <c r="D656" s="468"/>
      <c r="E656" s="468"/>
      <c r="F656" s="468"/>
      <c r="G656" s="468"/>
      <c r="H656" s="468"/>
      <c r="I656" s="468"/>
      <c r="J656" s="468"/>
      <c r="K656" s="41"/>
      <c r="L656" s="468"/>
      <c r="M656" s="468"/>
      <c r="N656" s="468"/>
      <c r="O656" s="468"/>
      <c r="P656" s="468"/>
      <c r="Q656" s="468"/>
      <c r="R656" s="468"/>
      <c r="S656" s="468"/>
      <c r="T656" s="468"/>
      <c r="U656" s="468"/>
      <c r="V656" s="468"/>
      <c r="W656" s="468"/>
      <c r="X656" s="468"/>
      <c r="Y656" s="468"/>
      <c r="Z656" s="468"/>
    </row>
    <row r="657">
      <c r="A657" s="468"/>
      <c r="B657" s="468"/>
      <c r="C657" s="468"/>
      <c r="D657" s="468"/>
      <c r="E657" s="468"/>
      <c r="F657" s="468"/>
      <c r="G657" s="468"/>
      <c r="H657" s="468"/>
      <c r="I657" s="468"/>
      <c r="J657" s="468"/>
      <c r="K657" s="41"/>
      <c r="L657" s="468"/>
      <c r="M657" s="468"/>
      <c r="N657" s="468"/>
      <c r="O657" s="468"/>
      <c r="P657" s="468"/>
      <c r="Q657" s="468"/>
      <c r="R657" s="468"/>
      <c r="S657" s="468"/>
      <c r="T657" s="468"/>
      <c r="U657" s="468"/>
      <c r="V657" s="468"/>
      <c r="W657" s="468"/>
      <c r="X657" s="468"/>
      <c r="Y657" s="468"/>
      <c r="Z657" s="468"/>
    </row>
    <row r="658">
      <c r="A658" s="468"/>
      <c r="B658" s="468"/>
      <c r="C658" s="468"/>
      <c r="D658" s="468"/>
      <c r="E658" s="468"/>
      <c r="F658" s="468"/>
      <c r="G658" s="468"/>
      <c r="H658" s="468"/>
      <c r="I658" s="468"/>
      <c r="J658" s="468"/>
      <c r="K658" s="41"/>
      <c r="L658" s="468"/>
      <c r="M658" s="468"/>
      <c r="N658" s="468"/>
      <c r="O658" s="468"/>
      <c r="P658" s="468"/>
      <c r="Q658" s="468"/>
      <c r="R658" s="468"/>
      <c r="S658" s="468"/>
      <c r="T658" s="468"/>
      <c r="U658" s="468"/>
      <c r="V658" s="468"/>
      <c r="W658" s="468"/>
      <c r="X658" s="468"/>
      <c r="Y658" s="468"/>
      <c r="Z658" s="468"/>
    </row>
    <row r="659">
      <c r="A659" s="468"/>
      <c r="B659" s="468"/>
      <c r="C659" s="468"/>
      <c r="D659" s="468"/>
      <c r="E659" s="468"/>
      <c r="F659" s="468"/>
      <c r="G659" s="468"/>
      <c r="H659" s="468"/>
      <c r="I659" s="468"/>
      <c r="J659" s="468"/>
      <c r="K659" s="41"/>
      <c r="L659" s="468"/>
      <c r="M659" s="468"/>
      <c r="N659" s="468"/>
      <c r="O659" s="468"/>
      <c r="P659" s="468"/>
      <c r="Q659" s="468"/>
      <c r="R659" s="468"/>
      <c r="S659" s="468"/>
      <c r="T659" s="468"/>
      <c r="U659" s="468"/>
      <c r="V659" s="468"/>
      <c r="W659" s="468"/>
      <c r="X659" s="468"/>
      <c r="Y659" s="468"/>
      <c r="Z659" s="468"/>
    </row>
    <row r="660">
      <c r="A660" s="468"/>
      <c r="B660" s="468"/>
      <c r="C660" s="468"/>
      <c r="D660" s="468"/>
      <c r="E660" s="468"/>
      <c r="F660" s="468"/>
      <c r="G660" s="468"/>
      <c r="H660" s="468"/>
      <c r="I660" s="468"/>
      <c r="J660" s="468"/>
      <c r="K660" s="41"/>
      <c r="L660" s="468"/>
      <c r="M660" s="468"/>
      <c r="N660" s="468"/>
      <c r="O660" s="468"/>
      <c r="P660" s="468"/>
      <c r="Q660" s="468"/>
      <c r="R660" s="468"/>
      <c r="S660" s="468"/>
      <c r="T660" s="468"/>
      <c r="U660" s="468"/>
      <c r="V660" s="468"/>
      <c r="W660" s="468"/>
      <c r="X660" s="468"/>
      <c r="Y660" s="468"/>
      <c r="Z660" s="468"/>
    </row>
    <row r="661">
      <c r="A661" s="468"/>
      <c r="B661" s="468"/>
      <c r="C661" s="468"/>
      <c r="D661" s="468"/>
      <c r="E661" s="468"/>
      <c r="F661" s="468"/>
      <c r="G661" s="468"/>
      <c r="H661" s="468"/>
      <c r="I661" s="468"/>
      <c r="J661" s="468"/>
      <c r="K661" s="41"/>
      <c r="L661" s="468"/>
      <c r="M661" s="468"/>
      <c r="N661" s="468"/>
      <c r="O661" s="468"/>
      <c r="P661" s="468"/>
      <c r="Q661" s="468"/>
      <c r="R661" s="468"/>
      <c r="S661" s="468"/>
      <c r="T661" s="468"/>
      <c r="U661" s="468"/>
      <c r="V661" s="468"/>
      <c r="W661" s="468"/>
      <c r="X661" s="468"/>
      <c r="Y661" s="468"/>
      <c r="Z661" s="468"/>
    </row>
    <row r="662">
      <c r="A662" s="468"/>
      <c r="B662" s="468"/>
      <c r="C662" s="468"/>
      <c r="D662" s="468"/>
      <c r="E662" s="468"/>
      <c r="F662" s="468"/>
      <c r="G662" s="468"/>
      <c r="H662" s="468"/>
      <c r="I662" s="468"/>
      <c r="J662" s="468"/>
      <c r="K662" s="41"/>
      <c r="L662" s="468"/>
      <c r="M662" s="468"/>
      <c r="N662" s="468"/>
      <c r="O662" s="468"/>
      <c r="P662" s="468"/>
      <c r="Q662" s="468"/>
      <c r="R662" s="468"/>
      <c r="S662" s="468"/>
      <c r="T662" s="468"/>
      <c r="U662" s="468"/>
      <c r="V662" s="468"/>
      <c r="W662" s="468"/>
      <c r="X662" s="468"/>
      <c r="Y662" s="468"/>
      <c r="Z662" s="468"/>
    </row>
    <row r="663">
      <c r="A663" s="468"/>
      <c r="B663" s="468"/>
      <c r="C663" s="468"/>
      <c r="D663" s="468"/>
      <c r="E663" s="468"/>
      <c r="F663" s="468"/>
      <c r="G663" s="468"/>
      <c r="H663" s="468"/>
      <c r="I663" s="468"/>
      <c r="J663" s="468"/>
      <c r="K663" s="41"/>
      <c r="L663" s="468"/>
      <c r="M663" s="468"/>
      <c r="N663" s="468"/>
      <c r="O663" s="468"/>
      <c r="P663" s="468"/>
      <c r="Q663" s="468"/>
      <c r="R663" s="468"/>
      <c r="S663" s="468"/>
      <c r="T663" s="468"/>
      <c r="U663" s="468"/>
      <c r="V663" s="468"/>
      <c r="W663" s="468"/>
      <c r="X663" s="468"/>
      <c r="Y663" s="468"/>
      <c r="Z663" s="468"/>
    </row>
    <row r="664">
      <c r="A664" s="468"/>
      <c r="B664" s="468"/>
      <c r="C664" s="468"/>
      <c r="D664" s="468"/>
      <c r="E664" s="468"/>
      <c r="F664" s="468"/>
      <c r="G664" s="468"/>
      <c r="H664" s="468"/>
      <c r="I664" s="468"/>
      <c r="J664" s="468"/>
      <c r="K664" s="41"/>
      <c r="L664" s="468"/>
      <c r="M664" s="468"/>
      <c r="N664" s="468"/>
      <c r="O664" s="468"/>
      <c r="P664" s="468"/>
      <c r="Q664" s="468"/>
      <c r="R664" s="468"/>
      <c r="S664" s="468"/>
      <c r="T664" s="468"/>
      <c r="U664" s="468"/>
      <c r="V664" s="468"/>
      <c r="W664" s="468"/>
      <c r="X664" s="468"/>
      <c r="Y664" s="468"/>
      <c r="Z664" s="468"/>
    </row>
    <row r="665">
      <c r="A665" s="468"/>
      <c r="B665" s="468"/>
      <c r="C665" s="468"/>
      <c r="D665" s="468"/>
      <c r="E665" s="468"/>
      <c r="F665" s="468"/>
      <c r="G665" s="468"/>
      <c r="H665" s="468"/>
      <c r="I665" s="468"/>
      <c r="J665" s="468"/>
      <c r="K665" s="41"/>
      <c r="L665" s="468"/>
      <c r="M665" s="468"/>
      <c r="N665" s="468"/>
      <c r="O665" s="468"/>
      <c r="P665" s="468"/>
      <c r="Q665" s="468"/>
      <c r="R665" s="468"/>
      <c r="S665" s="468"/>
      <c r="T665" s="468"/>
      <c r="U665" s="468"/>
      <c r="V665" s="468"/>
      <c r="W665" s="468"/>
      <c r="X665" s="468"/>
      <c r="Y665" s="468"/>
      <c r="Z665" s="468"/>
    </row>
    <row r="666">
      <c r="A666" s="468"/>
      <c r="B666" s="468"/>
      <c r="C666" s="468"/>
      <c r="D666" s="468"/>
      <c r="E666" s="468"/>
      <c r="F666" s="468"/>
      <c r="G666" s="468"/>
      <c r="H666" s="468"/>
      <c r="I666" s="468"/>
      <c r="J666" s="468"/>
      <c r="K666" s="41"/>
      <c r="L666" s="468"/>
      <c r="M666" s="468"/>
      <c r="N666" s="468"/>
      <c r="O666" s="468"/>
      <c r="P666" s="468"/>
      <c r="Q666" s="468"/>
      <c r="R666" s="468"/>
      <c r="S666" s="468"/>
      <c r="T666" s="468"/>
      <c r="U666" s="468"/>
      <c r="V666" s="468"/>
      <c r="W666" s="468"/>
      <c r="X666" s="468"/>
      <c r="Y666" s="468"/>
      <c r="Z666" s="468"/>
    </row>
    <row r="667">
      <c r="A667" s="468"/>
      <c r="B667" s="468"/>
      <c r="C667" s="468"/>
      <c r="D667" s="468"/>
      <c r="E667" s="468"/>
      <c r="F667" s="468"/>
      <c r="G667" s="468"/>
      <c r="H667" s="468"/>
      <c r="I667" s="468"/>
      <c r="J667" s="468"/>
      <c r="K667" s="41"/>
      <c r="L667" s="468"/>
      <c r="M667" s="468"/>
      <c r="N667" s="468"/>
      <c r="O667" s="468"/>
      <c r="P667" s="468"/>
      <c r="Q667" s="468"/>
      <c r="R667" s="468"/>
      <c r="S667" s="468"/>
      <c r="T667" s="468"/>
      <c r="U667" s="468"/>
      <c r="V667" s="468"/>
      <c r="W667" s="468"/>
      <c r="X667" s="468"/>
      <c r="Y667" s="468"/>
      <c r="Z667" s="468"/>
    </row>
    <row r="668">
      <c r="A668" s="468"/>
      <c r="B668" s="468"/>
      <c r="C668" s="468"/>
      <c r="D668" s="468"/>
      <c r="E668" s="468"/>
      <c r="F668" s="468"/>
      <c r="G668" s="468"/>
      <c r="H668" s="468"/>
      <c r="I668" s="468"/>
      <c r="J668" s="468"/>
      <c r="K668" s="41"/>
      <c r="L668" s="468"/>
      <c r="M668" s="468"/>
      <c r="N668" s="468"/>
      <c r="O668" s="468"/>
      <c r="P668" s="468"/>
      <c r="Q668" s="468"/>
      <c r="R668" s="468"/>
      <c r="S668" s="468"/>
      <c r="T668" s="468"/>
      <c r="U668" s="468"/>
      <c r="V668" s="468"/>
      <c r="W668" s="468"/>
      <c r="X668" s="468"/>
      <c r="Y668" s="468"/>
      <c r="Z668" s="468"/>
    </row>
    <row r="669">
      <c r="A669" s="468"/>
      <c r="B669" s="468"/>
      <c r="C669" s="468"/>
      <c r="D669" s="468"/>
      <c r="E669" s="468"/>
      <c r="F669" s="468"/>
      <c r="G669" s="468"/>
      <c r="H669" s="468"/>
      <c r="I669" s="468"/>
      <c r="J669" s="468"/>
      <c r="K669" s="41"/>
      <c r="L669" s="468"/>
      <c r="M669" s="468"/>
      <c r="N669" s="468"/>
      <c r="O669" s="468"/>
      <c r="P669" s="468"/>
      <c r="Q669" s="468"/>
      <c r="R669" s="468"/>
      <c r="S669" s="468"/>
      <c r="T669" s="468"/>
      <c r="U669" s="468"/>
      <c r="V669" s="468"/>
      <c r="W669" s="468"/>
      <c r="X669" s="468"/>
      <c r="Y669" s="468"/>
      <c r="Z669" s="468"/>
    </row>
    <row r="670">
      <c r="A670" s="468"/>
      <c r="B670" s="468"/>
      <c r="C670" s="468"/>
      <c r="D670" s="468"/>
      <c r="E670" s="468"/>
      <c r="F670" s="468"/>
      <c r="G670" s="468"/>
      <c r="H670" s="468"/>
      <c r="I670" s="468"/>
      <c r="J670" s="468"/>
      <c r="K670" s="41"/>
      <c r="L670" s="468"/>
      <c r="M670" s="468"/>
      <c r="N670" s="468"/>
      <c r="O670" s="468"/>
      <c r="P670" s="468"/>
      <c r="Q670" s="468"/>
      <c r="R670" s="468"/>
      <c r="S670" s="468"/>
      <c r="T670" s="468"/>
      <c r="U670" s="468"/>
      <c r="V670" s="468"/>
      <c r="W670" s="468"/>
      <c r="X670" s="468"/>
      <c r="Y670" s="468"/>
      <c r="Z670" s="468"/>
    </row>
    <row r="671">
      <c r="A671" s="468"/>
      <c r="B671" s="468"/>
      <c r="C671" s="468"/>
      <c r="D671" s="468"/>
      <c r="E671" s="468"/>
      <c r="F671" s="468"/>
      <c r="G671" s="468"/>
      <c r="H671" s="468"/>
      <c r="I671" s="468"/>
      <c r="J671" s="468"/>
      <c r="K671" s="41"/>
      <c r="L671" s="468"/>
      <c r="M671" s="468"/>
      <c r="N671" s="468"/>
      <c r="O671" s="468"/>
      <c r="P671" s="468"/>
      <c r="Q671" s="468"/>
      <c r="R671" s="468"/>
      <c r="S671" s="468"/>
      <c r="T671" s="468"/>
      <c r="U671" s="468"/>
      <c r="V671" s="468"/>
      <c r="W671" s="468"/>
      <c r="X671" s="468"/>
      <c r="Y671" s="468"/>
      <c r="Z671" s="468"/>
    </row>
    <row r="672">
      <c r="A672" s="468"/>
      <c r="B672" s="468"/>
      <c r="C672" s="468"/>
      <c r="D672" s="468"/>
      <c r="E672" s="468"/>
      <c r="F672" s="468"/>
      <c r="G672" s="468"/>
      <c r="H672" s="468"/>
      <c r="I672" s="468"/>
      <c r="J672" s="468"/>
      <c r="K672" s="41"/>
      <c r="L672" s="468"/>
      <c r="M672" s="468"/>
      <c r="N672" s="468"/>
      <c r="O672" s="468"/>
      <c r="P672" s="468"/>
      <c r="Q672" s="468"/>
      <c r="R672" s="468"/>
      <c r="S672" s="468"/>
      <c r="T672" s="468"/>
      <c r="U672" s="468"/>
      <c r="V672" s="468"/>
      <c r="W672" s="468"/>
      <c r="X672" s="468"/>
      <c r="Y672" s="468"/>
      <c r="Z672" s="468"/>
    </row>
    <row r="673">
      <c r="A673" s="468"/>
      <c r="B673" s="468"/>
      <c r="C673" s="468"/>
      <c r="D673" s="468"/>
      <c r="E673" s="468"/>
      <c r="F673" s="468"/>
      <c r="G673" s="468"/>
      <c r="H673" s="468"/>
      <c r="I673" s="468"/>
      <c r="J673" s="468"/>
      <c r="K673" s="41"/>
      <c r="L673" s="468"/>
      <c r="M673" s="468"/>
      <c r="N673" s="468"/>
      <c r="O673" s="468"/>
      <c r="P673" s="468"/>
      <c r="Q673" s="468"/>
      <c r="R673" s="468"/>
      <c r="S673" s="468"/>
      <c r="T673" s="468"/>
      <c r="U673" s="468"/>
      <c r="V673" s="468"/>
      <c r="W673" s="468"/>
      <c r="X673" s="468"/>
      <c r="Y673" s="468"/>
      <c r="Z673" s="468"/>
    </row>
    <row r="674">
      <c r="A674" s="468"/>
      <c r="B674" s="468"/>
      <c r="C674" s="468"/>
      <c r="D674" s="468"/>
      <c r="E674" s="468"/>
      <c r="F674" s="468"/>
      <c r="G674" s="468"/>
      <c r="H674" s="468"/>
      <c r="I674" s="468"/>
      <c r="J674" s="468"/>
      <c r="K674" s="41"/>
      <c r="L674" s="468"/>
      <c r="M674" s="468"/>
      <c r="N674" s="468"/>
      <c r="O674" s="468"/>
      <c r="P674" s="468"/>
      <c r="Q674" s="468"/>
      <c r="R674" s="468"/>
      <c r="S674" s="468"/>
      <c r="T674" s="468"/>
      <c r="U674" s="468"/>
      <c r="V674" s="468"/>
      <c r="W674" s="468"/>
      <c r="X674" s="468"/>
      <c r="Y674" s="468"/>
      <c r="Z674" s="468"/>
    </row>
    <row r="675">
      <c r="A675" s="468"/>
      <c r="B675" s="468"/>
      <c r="C675" s="468"/>
      <c r="D675" s="468"/>
      <c r="E675" s="468"/>
      <c r="F675" s="468"/>
      <c r="G675" s="468"/>
      <c r="H675" s="468"/>
      <c r="I675" s="468"/>
      <c r="J675" s="468"/>
      <c r="K675" s="41"/>
      <c r="L675" s="468"/>
      <c r="M675" s="468"/>
      <c r="N675" s="468"/>
      <c r="O675" s="468"/>
      <c r="P675" s="468"/>
      <c r="Q675" s="468"/>
      <c r="R675" s="468"/>
      <c r="S675" s="468"/>
      <c r="T675" s="468"/>
      <c r="U675" s="468"/>
      <c r="V675" s="468"/>
      <c r="W675" s="468"/>
      <c r="X675" s="468"/>
      <c r="Y675" s="468"/>
      <c r="Z675" s="468"/>
    </row>
    <row r="676">
      <c r="A676" s="468"/>
      <c r="B676" s="468"/>
      <c r="C676" s="468"/>
      <c r="D676" s="468"/>
      <c r="E676" s="468"/>
      <c r="F676" s="468"/>
      <c r="G676" s="468"/>
      <c r="H676" s="468"/>
      <c r="I676" s="468"/>
      <c r="J676" s="468"/>
      <c r="K676" s="41"/>
      <c r="L676" s="468"/>
      <c r="M676" s="468"/>
      <c r="N676" s="468"/>
      <c r="O676" s="468"/>
      <c r="P676" s="468"/>
      <c r="Q676" s="468"/>
      <c r="R676" s="468"/>
      <c r="S676" s="468"/>
      <c r="T676" s="468"/>
      <c r="U676" s="468"/>
      <c r="V676" s="468"/>
      <c r="W676" s="468"/>
      <c r="X676" s="468"/>
      <c r="Y676" s="468"/>
      <c r="Z676" s="468"/>
    </row>
    <row r="677">
      <c r="A677" s="468"/>
      <c r="B677" s="468"/>
      <c r="C677" s="468"/>
      <c r="D677" s="468"/>
      <c r="E677" s="468"/>
      <c r="F677" s="468"/>
      <c r="G677" s="468"/>
      <c r="H677" s="468"/>
      <c r="I677" s="468"/>
      <c r="J677" s="468"/>
      <c r="K677" s="41"/>
      <c r="L677" s="468"/>
      <c r="M677" s="468"/>
      <c r="N677" s="468"/>
      <c r="O677" s="468"/>
      <c r="P677" s="468"/>
      <c r="Q677" s="468"/>
      <c r="R677" s="468"/>
      <c r="S677" s="468"/>
      <c r="T677" s="468"/>
      <c r="U677" s="468"/>
      <c r="V677" s="468"/>
      <c r="W677" s="468"/>
      <c r="X677" s="468"/>
      <c r="Y677" s="468"/>
      <c r="Z677" s="468"/>
    </row>
    <row r="678">
      <c r="A678" s="468"/>
      <c r="B678" s="468"/>
      <c r="C678" s="468"/>
      <c r="D678" s="468"/>
      <c r="E678" s="468"/>
      <c r="F678" s="468"/>
      <c r="G678" s="468"/>
      <c r="H678" s="468"/>
      <c r="I678" s="468"/>
      <c r="J678" s="468"/>
      <c r="K678" s="41"/>
      <c r="L678" s="468"/>
      <c r="M678" s="468"/>
      <c r="N678" s="468"/>
      <c r="O678" s="468"/>
      <c r="P678" s="468"/>
      <c r="Q678" s="468"/>
      <c r="R678" s="468"/>
      <c r="S678" s="468"/>
      <c r="T678" s="468"/>
      <c r="U678" s="468"/>
      <c r="V678" s="468"/>
      <c r="W678" s="468"/>
      <c r="X678" s="468"/>
      <c r="Y678" s="468"/>
      <c r="Z678" s="468"/>
    </row>
    <row r="679">
      <c r="A679" s="468"/>
      <c r="B679" s="468"/>
      <c r="C679" s="468"/>
      <c r="D679" s="468"/>
      <c r="E679" s="468"/>
      <c r="F679" s="468"/>
      <c r="G679" s="468"/>
      <c r="H679" s="468"/>
      <c r="I679" s="468"/>
      <c r="J679" s="468"/>
      <c r="K679" s="41"/>
      <c r="L679" s="468"/>
      <c r="M679" s="468"/>
      <c r="N679" s="468"/>
      <c r="O679" s="468"/>
      <c r="P679" s="468"/>
      <c r="Q679" s="468"/>
      <c r="R679" s="468"/>
      <c r="S679" s="468"/>
      <c r="T679" s="468"/>
      <c r="U679" s="468"/>
      <c r="V679" s="468"/>
      <c r="W679" s="468"/>
      <c r="X679" s="468"/>
      <c r="Y679" s="468"/>
      <c r="Z679" s="468"/>
    </row>
    <row r="680">
      <c r="A680" s="468"/>
      <c r="B680" s="468"/>
      <c r="C680" s="468"/>
      <c r="D680" s="468"/>
      <c r="E680" s="468"/>
      <c r="F680" s="468"/>
      <c r="G680" s="468"/>
      <c r="H680" s="468"/>
      <c r="I680" s="468"/>
      <c r="J680" s="468"/>
      <c r="K680" s="41"/>
      <c r="L680" s="468"/>
      <c r="M680" s="468"/>
      <c r="N680" s="468"/>
      <c r="O680" s="468"/>
      <c r="P680" s="468"/>
      <c r="Q680" s="468"/>
      <c r="R680" s="468"/>
      <c r="S680" s="468"/>
      <c r="T680" s="468"/>
      <c r="U680" s="468"/>
      <c r="V680" s="468"/>
      <c r="W680" s="468"/>
      <c r="X680" s="468"/>
      <c r="Y680" s="468"/>
      <c r="Z680" s="468"/>
    </row>
    <row r="681">
      <c r="A681" s="468"/>
      <c r="B681" s="468"/>
      <c r="C681" s="468"/>
      <c r="D681" s="468"/>
      <c r="E681" s="468"/>
      <c r="F681" s="468"/>
      <c r="G681" s="468"/>
      <c r="H681" s="468"/>
      <c r="I681" s="468"/>
      <c r="J681" s="468"/>
      <c r="K681" s="41"/>
      <c r="L681" s="468"/>
      <c r="M681" s="468"/>
      <c r="N681" s="468"/>
      <c r="O681" s="468"/>
      <c r="P681" s="468"/>
      <c r="Q681" s="468"/>
      <c r="R681" s="468"/>
      <c r="S681" s="468"/>
      <c r="T681" s="468"/>
      <c r="U681" s="468"/>
      <c r="V681" s="468"/>
      <c r="W681" s="468"/>
      <c r="X681" s="468"/>
      <c r="Y681" s="468"/>
      <c r="Z681" s="468"/>
    </row>
    <row r="682">
      <c r="A682" s="468"/>
      <c r="B682" s="468"/>
      <c r="C682" s="468"/>
      <c r="D682" s="468"/>
      <c r="E682" s="468"/>
      <c r="F682" s="468"/>
      <c r="G682" s="468"/>
      <c r="H682" s="468"/>
      <c r="I682" s="468"/>
      <c r="J682" s="468"/>
      <c r="K682" s="41"/>
      <c r="L682" s="468"/>
      <c r="M682" s="468"/>
      <c r="N682" s="468"/>
      <c r="O682" s="468"/>
      <c r="P682" s="468"/>
      <c r="Q682" s="468"/>
      <c r="R682" s="468"/>
      <c r="S682" s="468"/>
      <c r="T682" s="468"/>
      <c r="U682" s="468"/>
      <c r="V682" s="468"/>
      <c r="W682" s="468"/>
      <c r="X682" s="468"/>
      <c r="Y682" s="468"/>
      <c r="Z682" s="468"/>
    </row>
    <row r="683">
      <c r="A683" s="468"/>
      <c r="B683" s="468"/>
      <c r="C683" s="468"/>
      <c r="D683" s="468"/>
      <c r="E683" s="468"/>
      <c r="F683" s="468"/>
      <c r="G683" s="468"/>
      <c r="H683" s="468"/>
      <c r="I683" s="468"/>
      <c r="J683" s="468"/>
      <c r="K683" s="41"/>
      <c r="L683" s="468"/>
      <c r="M683" s="468"/>
      <c r="N683" s="468"/>
      <c r="O683" s="468"/>
      <c r="P683" s="468"/>
      <c r="Q683" s="468"/>
      <c r="R683" s="468"/>
      <c r="S683" s="468"/>
      <c r="T683" s="468"/>
      <c r="U683" s="468"/>
      <c r="V683" s="468"/>
      <c r="W683" s="468"/>
      <c r="X683" s="468"/>
      <c r="Y683" s="468"/>
      <c r="Z683" s="468"/>
    </row>
    <row r="684">
      <c r="A684" s="468"/>
      <c r="B684" s="468"/>
      <c r="C684" s="468"/>
      <c r="D684" s="468"/>
      <c r="E684" s="468"/>
      <c r="F684" s="468"/>
      <c r="G684" s="468"/>
      <c r="H684" s="468"/>
      <c r="I684" s="468"/>
      <c r="J684" s="468"/>
      <c r="K684" s="41"/>
      <c r="L684" s="468"/>
      <c r="M684" s="468"/>
      <c r="N684" s="468"/>
      <c r="O684" s="468"/>
      <c r="P684" s="468"/>
      <c r="Q684" s="468"/>
      <c r="R684" s="468"/>
      <c r="S684" s="468"/>
      <c r="T684" s="468"/>
      <c r="U684" s="468"/>
      <c r="V684" s="468"/>
      <c r="W684" s="468"/>
      <c r="X684" s="468"/>
      <c r="Y684" s="468"/>
      <c r="Z684" s="468"/>
    </row>
    <row r="685">
      <c r="A685" s="468"/>
      <c r="B685" s="468"/>
      <c r="C685" s="468"/>
      <c r="D685" s="468"/>
      <c r="E685" s="468"/>
      <c r="F685" s="468"/>
      <c r="G685" s="468"/>
      <c r="H685" s="468"/>
      <c r="I685" s="468"/>
      <c r="J685" s="468"/>
      <c r="K685" s="41"/>
      <c r="L685" s="468"/>
      <c r="M685" s="468"/>
      <c r="N685" s="468"/>
      <c r="O685" s="468"/>
      <c r="P685" s="468"/>
      <c r="Q685" s="468"/>
      <c r="R685" s="468"/>
      <c r="S685" s="468"/>
      <c r="T685" s="468"/>
      <c r="U685" s="468"/>
      <c r="V685" s="468"/>
      <c r="W685" s="468"/>
      <c r="X685" s="468"/>
      <c r="Y685" s="468"/>
      <c r="Z685" s="468"/>
    </row>
    <row r="686">
      <c r="A686" s="468"/>
      <c r="B686" s="468"/>
      <c r="C686" s="468"/>
      <c r="D686" s="468"/>
      <c r="E686" s="468"/>
      <c r="F686" s="468"/>
      <c r="G686" s="468"/>
      <c r="H686" s="468"/>
      <c r="I686" s="468"/>
      <c r="J686" s="468"/>
      <c r="K686" s="41"/>
      <c r="L686" s="468"/>
      <c r="M686" s="468"/>
      <c r="N686" s="468"/>
      <c r="O686" s="468"/>
      <c r="P686" s="468"/>
      <c r="Q686" s="468"/>
      <c r="R686" s="468"/>
      <c r="S686" s="468"/>
      <c r="T686" s="468"/>
      <c r="U686" s="468"/>
      <c r="V686" s="468"/>
      <c r="W686" s="468"/>
      <c r="X686" s="468"/>
      <c r="Y686" s="468"/>
      <c r="Z686" s="468"/>
    </row>
    <row r="687">
      <c r="A687" s="468"/>
      <c r="B687" s="468"/>
      <c r="C687" s="468"/>
      <c r="D687" s="468"/>
      <c r="E687" s="468"/>
      <c r="F687" s="468"/>
      <c r="G687" s="468"/>
      <c r="H687" s="468"/>
      <c r="I687" s="468"/>
      <c r="J687" s="468"/>
      <c r="K687" s="41"/>
      <c r="L687" s="468"/>
      <c r="M687" s="468"/>
      <c r="N687" s="468"/>
      <c r="O687" s="468"/>
      <c r="P687" s="468"/>
      <c r="Q687" s="468"/>
      <c r="R687" s="468"/>
      <c r="S687" s="468"/>
      <c r="T687" s="468"/>
      <c r="U687" s="468"/>
      <c r="V687" s="468"/>
      <c r="W687" s="468"/>
      <c r="X687" s="468"/>
      <c r="Y687" s="468"/>
      <c r="Z687" s="468"/>
    </row>
    <row r="688">
      <c r="A688" s="468"/>
      <c r="B688" s="468"/>
      <c r="C688" s="468"/>
      <c r="D688" s="468"/>
      <c r="E688" s="468"/>
      <c r="F688" s="468"/>
      <c r="G688" s="468"/>
      <c r="H688" s="468"/>
      <c r="I688" s="468"/>
      <c r="J688" s="468"/>
      <c r="K688" s="41"/>
      <c r="L688" s="468"/>
      <c r="M688" s="468"/>
      <c r="N688" s="468"/>
      <c r="O688" s="468"/>
      <c r="P688" s="468"/>
      <c r="Q688" s="468"/>
      <c r="R688" s="468"/>
      <c r="S688" s="468"/>
      <c r="T688" s="468"/>
      <c r="U688" s="468"/>
      <c r="V688" s="468"/>
      <c r="W688" s="468"/>
      <c r="X688" s="468"/>
      <c r="Y688" s="468"/>
      <c r="Z688" s="468"/>
    </row>
    <row r="689">
      <c r="A689" s="468"/>
      <c r="B689" s="468"/>
      <c r="C689" s="468"/>
      <c r="D689" s="468"/>
      <c r="E689" s="468"/>
      <c r="F689" s="468"/>
      <c r="G689" s="468"/>
      <c r="H689" s="468"/>
      <c r="I689" s="468"/>
      <c r="J689" s="468"/>
      <c r="K689" s="41"/>
      <c r="L689" s="468"/>
      <c r="M689" s="468"/>
      <c r="N689" s="468"/>
      <c r="O689" s="468"/>
      <c r="P689" s="468"/>
      <c r="Q689" s="468"/>
      <c r="R689" s="468"/>
      <c r="S689" s="468"/>
      <c r="T689" s="468"/>
      <c r="U689" s="468"/>
      <c r="V689" s="468"/>
      <c r="W689" s="468"/>
      <c r="X689" s="468"/>
      <c r="Y689" s="468"/>
      <c r="Z689" s="468"/>
    </row>
    <row r="690">
      <c r="A690" s="468"/>
      <c r="B690" s="468"/>
      <c r="C690" s="468"/>
      <c r="D690" s="468"/>
      <c r="E690" s="468"/>
      <c r="F690" s="468"/>
      <c r="G690" s="468"/>
      <c r="H690" s="468"/>
      <c r="I690" s="468"/>
      <c r="J690" s="468"/>
      <c r="K690" s="41"/>
      <c r="L690" s="468"/>
      <c r="M690" s="468"/>
      <c r="N690" s="468"/>
      <c r="O690" s="468"/>
      <c r="P690" s="468"/>
      <c r="Q690" s="468"/>
      <c r="R690" s="468"/>
      <c r="S690" s="468"/>
      <c r="T690" s="468"/>
      <c r="U690" s="468"/>
      <c r="V690" s="468"/>
      <c r="W690" s="468"/>
      <c r="X690" s="468"/>
      <c r="Y690" s="468"/>
      <c r="Z690" s="468"/>
    </row>
    <row r="691">
      <c r="A691" s="468"/>
      <c r="B691" s="468"/>
      <c r="C691" s="468"/>
      <c r="D691" s="468"/>
      <c r="E691" s="468"/>
      <c r="F691" s="468"/>
      <c r="G691" s="468"/>
      <c r="H691" s="468"/>
      <c r="I691" s="468"/>
      <c r="J691" s="468"/>
      <c r="K691" s="41"/>
      <c r="L691" s="468"/>
      <c r="M691" s="468"/>
      <c r="N691" s="468"/>
      <c r="O691" s="468"/>
      <c r="P691" s="468"/>
      <c r="Q691" s="468"/>
      <c r="R691" s="468"/>
      <c r="S691" s="468"/>
      <c r="T691" s="468"/>
      <c r="U691" s="468"/>
      <c r="V691" s="468"/>
      <c r="W691" s="468"/>
      <c r="X691" s="468"/>
      <c r="Y691" s="468"/>
      <c r="Z691" s="468"/>
    </row>
    <row r="692">
      <c r="A692" s="468"/>
      <c r="B692" s="468"/>
      <c r="C692" s="468"/>
      <c r="D692" s="468"/>
      <c r="E692" s="468"/>
      <c r="F692" s="468"/>
      <c r="G692" s="468"/>
      <c r="H692" s="468"/>
      <c r="I692" s="468"/>
      <c r="J692" s="468"/>
      <c r="K692" s="41"/>
      <c r="L692" s="468"/>
      <c r="M692" s="468"/>
      <c r="N692" s="468"/>
      <c r="O692" s="468"/>
      <c r="P692" s="468"/>
      <c r="Q692" s="468"/>
      <c r="R692" s="468"/>
      <c r="S692" s="468"/>
      <c r="T692" s="468"/>
      <c r="U692" s="468"/>
      <c r="V692" s="468"/>
      <c r="W692" s="468"/>
      <c r="X692" s="468"/>
      <c r="Y692" s="468"/>
      <c r="Z692" s="468"/>
    </row>
    <row r="693">
      <c r="A693" s="468"/>
      <c r="B693" s="468"/>
      <c r="C693" s="468"/>
      <c r="D693" s="468"/>
      <c r="E693" s="468"/>
      <c r="F693" s="468"/>
      <c r="G693" s="468"/>
      <c r="H693" s="468"/>
      <c r="I693" s="468"/>
      <c r="J693" s="468"/>
      <c r="K693" s="41"/>
      <c r="L693" s="468"/>
      <c r="M693" s="468"/>
      <c r="N693" s="468"/>
      <c r="O693" s="468"/>
      <c r="P693" s="468"/>
      <c r="Q693" s="468"/>
      <c r="R693" s="468"/>
      <c r="S693" s="468"/>
      <c r="T693" s="468"/>
      <c r="U693" s="468"/>
      <c r="V693" s="468"/>
      <c r="W693" s="468"/>
      <c r="X693" s="468"/>
      <c r="Y693" s="468"/>
      <c r="Z693" s="468"/>
    </row>
    <row r="694">
      <c r="A694" s="468"/>
      <c r="B694" s="468"/>
      <c r="C694" s="468"/>
      <c r="D694" s="468"/>
      <c r="E694" s="468"/>
      <c r="F694" s="468"/>
      <c r="G694" s="468"/>
      <c r="H694" s="468"/>
      <c r="I694" s="468"/>
      <c r="J694" s="468"/>
      <c r="K694" s="41"/>
      <c r="L694" s="468"/>
      <c r="M694" s="468"/>
      <c r="N694" s="468"/>
      <c r="O694" s="468"/>
      <c r="P694" s="468"/>
      <c r="Q694" s="468"/>
      <c r="R694" s="468"/>
      <c r="S694" s="468"/>
      <c r="T694" s="468"/>
      <c r="U694" s="468"/>
      <c r="V694" s="468"/>
      <c r="W694" s="468"/>
      <c r="X694" s="468"/>
      <c r="Y694" s="468"/>
      <c r="Z694" s="468"/>
    </row>
    <row r="695">
      <c r="A695" s="468"/>
      <c r="B695" s="468"/>
      <c r="C695" s="468"/>
      <c r="D695" s="468"/>
      <c r="E695" s="468"/>
      <c r="F695" s="468"/>
      <c r="G695" s="468"/>
      <c r="H695" s="468"/>
      <c r="I695" s="468"/>
      <c r="J695" s="468"/>
      <c r="K695" s="41"/>
      <c r="L695" s="468"/>
      <c r="M695" s="468"/>
      <c r="N695" s="468"/>
      <c r="O695" s="468"/>
      <c r="P695" s="468"/>
      <c r="Q695" s="468"/>
      <c r="R695" s="468"/>
      <c r="S695" s="468"/>
      <c r="T695" s="468"/>
      <c r="U695" s="468"/>
      <c r="V695" s="468"/>
      <c r="W695" s="468"/>
      <c r="X695" s="468"/>
      <c r="Y695" s="468"/>
      <c r="Z695" s="468"/>
    </row>
    <row r="696">
      <c r="A696" s="468"/>
      <c r="B696" s="468"/>
      <c r="C696" s="468"/>
      <c r="D696" s="468"/>
      <c r="E696" s="468"/>
      <c r="F696" s="468"/>
      <c r="G696" s="468"/>
      <c r="H696" s="468"/>
      <c r="I696" s="468"/>
      <c r="J696" s="468"/>
      <c r="K696" s="41"/>
      <c r="L696" s="468"/>
      <c r="M696" s="468"/>
      <c r="N696" s="468"/>
      <c r="O696" s="468"/>
      <c r="P696" s="468"/>
      <c r="Q696" s="468"/>
      <c r="R696" s="468"/>
      <c r="S696" s="468"/>
      <c r="T696" s="468"/>
      <c r="U696" s="468"/>
      <c r="V696" s="468"/>
      <c r="W696" s="468"/>
      <c r="X696" s="468"/>
      <c r="Y696" s="468"/>
      <c r="Z696" s="468"/>
    </row>
    <row r="697">
      <c r="A697" s="468"/>
      <c r="B697" s="468"/>
      <c r="C697" s="468"/>
      <c r="D697" s="468"/>
      <c r="E697" s="468"/>
      <c r="F697" s="468"/>
      <c r="G697" s="468"/>
      <c r="H697" s="468"/>
      <c r="I697" s="468"/>
      <c r="J697" s="468"/>
      <c r="K697" s="41"/>
      <c r="L697" s="468"/>
      <c r="M697" s="468"/>
      <c r="N697" s="468"/>
      <c r="O697" s="468"/>
      <c r="P697" s="468"/>
      <c r="Q697" s="468"/>
      <c r="R697" s="468"/>
      <c r="S697" s="468"/>
      <c r="T697" s="468"/>
      <c r="U697" s="468"/>
      <c r="V697" s="468"/>
      <c r="W697" s="468"/>
      <c r="X697" s="468"/>
      <c r="Y697" s="468"/>
      <c r="Z697" s="468"/>
    </row>
    <row r="698">
      <c r="A698" s="468"/>
      <c r="B698" s="468"/>
      <c r="C698" s="468"/>
      <c r="D698" s="468"/>
      <c r="E698" s="468"/>
      <c r="F698" s="468"/>
      <c r="G698" s="468"/>
      <c r="H698" s="468"/>
      <c r="I698" s="468"/>
      <c r="J698" s="468"/>
      <c r="K698" s="41"/>
      <c r="L698" s="468"/>
      <c r="M698" s="468"/>
      <c r="N698" s="468"/>
      <c r="O698" s="468"/>
      <c r="P698" s="468"/>
      <c r="Q698" s="468"/>
      <c r="R698" s="468"/>
      <c r="S698" s="468"/>
      <c r="T698" s="468"/>
      <c r="U698" s="468"/>
      <c r="V698" s="468"/>
      <c r="W698" s="468"/>
      <c r="X698" s="468"/>
      <c r="Y698" s="468"/>
      <c r="Z698" s="468"/>
    </row>
    <row r="699">
      <c r="A699" s="468"/>
      <c r="B699" s="468"/>
      <c r="C699" s="468"/>
      <c r="D699" s="468"/>
      <c r="E699" s="468"/>
      <c r="F699" s="468"/>
      <c r="G699" s="468"/>
      <c r="H699" s="468"/>
      <c r="I699" s="468"/>
      <c r="J699" s="468"/>
      <c r="K699" s="41"/>
      <c r="L699" s="468"/>
      <c r="M699" s="468"/>
      <c r="N699" s="468"/>
      <c r="O699" s="468"/>
      <c r="P699" s="468"/>
      <c r="Q699" s="468"/>
      <c r="R699" s="468"/>
      <c r="S699" s="468"/>
      <c r="T699" s="468"/>
      <c r="U699" s="468"/>
      <c r="V699" s="468"/>
      <c r="W699" s="468"/>
      <c r="X699" s="468"/>
      <c r="Y699" s="468"/>
      <c r="Z699" s="468"/>
    </row>
    <row r="700">
      <c r="A700" s="468"/>
      <c r="B700" s="468"/>
      <c r="C700" s="468"/>
      <c r="D700" s="468"/>
      <c r="E700" s="468"/>
      <c r="F700" s="468"/>
      <c r="G700" s="468"/>
      <c r="H700" s="468"/>
      <c r="I700" s="468"/>
      <c r="J700" s="468"/>
      <c r="K700" s="41"/>
      <c r="L700" s="468"/>
      <c r="M700" s="468"/>
      <c r="N700" s="468"/>
      <c r="O700" s="468"/>
      <c r="P700" s="468"/>
      <c r="Q700" s="468"/>
      <c r="R700" s="468"/>
      <c r="S700" s="468"/>
      <c r="T700" s="468"/>
      <c r="U700" s="468"/>
      <c r="V700" s="468"/>
      <c r="W700" s="468"/>
      <c r="X700" s="468"/>
      <c r="Y700" s="468"/>
      <c r="Z700" s="468"/>
    </row>
    <row r="701">
      <c r="A701" s="468"/>
      <c r="B701" s="468"/>
      <c r="C701" s="468"/>
      <c r="D701" s="468"/>
      <c r="E701" s="468"/>
      <c r="F701" s="468"/>
      <c r="G701" s="468"/>
      <c r="H701" s="468"/>
      <c r="I701" s="468"/>
      <c r="J701" s="468"/>
      <c r="K701" s="41"/>
      <c r="L701" s="468"/>
      <c r="M701" s="468"/>
      <c r="N701" s="468"/>
      <c r="O701" s="468"/>
      <c r="P701" s="468"/>
      <c r="Q701" s="468"/>
      <c r="R701" s="468"/>
      <c r="S701" s="468"/>
      <c r="T701" s="468"/>
      <c r="U701" s="468"/>
      <c r="V701" s="468"/>
      <c r="W701" s="468"/>
      <c r="X701" s="468"/>
      <c r="Y701" s="468"/>
      <c r="Z701" s="468"/>
    </row>
    <row r="702">
      <c r="A702" s="468"/>
      <c r="B702" s="468"/>
      <c r="C702" s="468"/>
      <c r="D702" s="468"/>
      <c r="E702" s="468"/>
      <c r="F702" s="468"/>
      <c r="G702" s="468"/>
      <c r="H702" s="468"/>
      <c r="I702" s="468"/>
      <c r="J702" s="468"/>
      <c r="K702" s="41"/>
      <c r="L702" s="468"/>
      <c r="M702" s="468"/>
      <c r="N702" s="468"/>
      <c r="O702" s="468"/>
      <c r="P702" s="468"/>
      <c r="Q702" s="468"/>
      <c r="R702" s="468"/>
      <c r="S702" s="468"/>
      <c r="T702" s="468"/>
      <c r="U702" s="468"/>
      <c r="V702" s="468"/>
      <c r="W702" s="468"/>
      <c r="X702" s="468"/>
      <c r="Y702" s="468"/>
      <c r="Z702" s="468"/>
    </row>
    <row r="703">
      <c r="A703" s="468"/>
      <c r="B703" s="468"/>
      <c r="C703" s="468"/>
      <c r="D703" s="468"/>
      <c r="E703" s="468"/>
      <c r="F703" s="468"/>
      <c r="G703" s="468"/>
      <c r="H703" s="468"/>
      <c r="I703" s="468"/>
      <c r="J703" s="468"/>
      <c r="K703" s="41"/>
      <c r="L703" s="468"/>
      <c r="M703" s="468"/>
      <c r="N703" s="468"/>
      <c r="O703" s="468"/>
      <c r="P703" s="468"/>
      <c r="Q703" s="468"/>
      <c r="R703" s="468"/>
      <c r="S703" s="468"/>
      <c r="T703" s="468"/>
      <c r="U703" s="468"/>
      <c r="V703" s="468"/>
      <c r="W703" s="468"/>
      <c r="X703" s="468"/>
      <c r="Y703" s="468"/>
      <c r="Z703" s="468"/>
    </row>
    <row r="704">
      <c r="A704" s="468"/>
      <c r="B704" s="468"/>
      <c r="C704" s="468"/>
      <c r="D704" s="468"/>
      <c r="E704" s="468"/>
      <c r="F704" s="468"/>
      <c r="G704" s="468"/>
      <c r="H704" s="468"/>
      <c r="I704" s="468"/>
      <c r="J704" s="468"/>
      <c r="K704" s="41"/>
      <c r="L704" s="468"/>
      <c r="M704" s="468"/>
      <c r="N704" s="468"/>
      <c r="O704" s="468"/>
      <c r="P704" s="468"/>
      <c r="Q704" s="468"/>
      <c r="R704" s="468"/>
      <c r="S704" s="468"/>
      <c r="T704" s="468"/>
      <c r="U704" s="468"/>
      <c r="V704" s="468"/>
      <c r="W704" s="468"/>
      <c r="X704" s="468"/>
      <c r="Y704" s="468"/>
      <c r="Z704" s="468"/>
    </row>
    <row r="705">
      <c r="A705" s="468"/>
      <c r="B705" s="468"/>
      <c r="C705" s="468"/>
      <c r="D705" s="468"/>
      <c r="E705" s="468"/>
      <c r="F705" s="468"/>
      <c r="G705" s="468"/>
      <c r="H705" s="468"/>
      <c r="I705" s="468"/>
      <c r="J705" s="468"/>
      <c r="K705" s="41"/>
      <c r="L705" s="468"/>
      <c r="M705" s="468"/>
      <c r="N705" s="468"/>
      <c r="O705" s="468"/>
      <c r="P705" s="468"/>
      <c r="Q705" s="468"/>
      <c r="R705" s="468"/>
      <c r="S705" s="468"/>
      <c r="T705" s="468"/>
      <c r="U705" s="468"/>
      <c r="V705" s="468"/>
      <c r="W705" s="468"/>
      <c r="X705" s="468"/>
      <c r="Y705" s="468"/>
      <c r="Z705" s="468"/>
    </row>
    <row r="706">
      <c r="A706" s="468"/>
      <c r="B706" s="468"/>
      <c r="C706" s="468"/>
      <c r="D706" s="468"/>
      <c r="E706" s="468"/>
      <c r="F706" s="468"/>
      <c r="G706" s="468"/>
      <c r="H706" s="468"/>
      <c r="I706" s="468"/>
      <c r="J706" s="468"/>
      <c r="K706" s="41"/>
      <c r="L706" s="468"/>
      <c r="M706" s="468"/>
      <c r="N706" s="468"/>
      <c r="O706" s="468"/>
      <c r="P706" s="468"/>
      <c r="Q706" s="468"/>
      <c r="R706" s="468"/>
      <c r="S706" s="468"/>
      <c r="T706" s="468"/>
      <c r="U706" s="468"/>
      <c r="V706" s="468"/>
      <c r="W706" s="468"/>
      <c r="X706" s="468"/>
      <c r="Y706" s="468"/>
      <c r="Z706" s="468"/>
    </row>
    <row r="707">
      <c r="A707" s="468"/>
      <c r="B707" s="468"/>
      <c r="C707" s="468"/>
      <c r="D707" s="468"/>
      <c r="E707" s="468"/>
      <c r="F707" s="468"/>
      <c r="G707" s="468"/>
      <c r="H707" s="468"/>
      <c r="I707" s="468"/>
      <c r="J707" s="468"/>
      <c r="K707" s="41"/>
      <c r="L707" s="468"/>
      <c r="M707" s="468"/>
      <c r="N707" s="468"/>
      <c r="O707" s="468"/>
      <c r="P707" s="468"/>
      <c r="Q707" s="468"/>
      <c r="R707" s="468"/>
      <c r="S707" s="468"/>
      <c r="T707" s="468"/>
      <c r="U707" s="468"/>
      <c r="V707" s="468"/>
      <c r="W707" s="468"/>
      <c r="X707" s="468"/>
      <c r="Y707" s="468"/>
      <c r="Z707" s="468"/>
    </row>
    <row r="708">
      <c r="A708" s="468"/>
      <c r="B708" s="468"/>
      <c r="C708" s="468"/>
      <c r="D708" s="468"/>
      <c r="E708" s="468"/>
      <c r="F708" s="468"/>
      <c r="G708" s="468"/>
      <c r="H708" s="468"/>
      <c r="I708" s="468"/>
      <c r="J708" s="468"/>
      <c r="K708" s="41"/>
      <c r="L708" s="468"/>
      <c r="M708" s="468"/>
      <c r="N708" s="468"/>
      <c r="O708" s="468"/>
      <c r="P708" s="468"/>
      <c r="Q708" s="468"/>
      <c r="R708" s="468"/>
      <c r="S708" s="468"/>
      <c r="T708" s="468"/>
      <c r="U708" s="468"/>
      <c r="V708" s="468"/>
      <c r="W708" s="468"/>
      <c r="X708" s="468"/>
      <c r="Y708" s="468"/>
      <c r="Z708" s="468"/>
    </row>
    <row r="709">
      <c r="A709" s="468"/>
      <c r="B709" s="468"/>
      <c r="C709" s="468"/>
      <c r="D709" s="468"/>
      <c r="E709" s="468"/>
      <c r="F709" s="468"/>
      <c r="G709" s="468"/>
      <c r="H709" s="468"/>
      <c r="I709" s="468"/>
      <c r="J709" s="468"/>
      <c r="K709" s="41"/>
      <c r="L709" s="468"/>
      <c r="M709" s="468"/>
      <c r="N709" s="468"/>
      <c r="O709" s="468"/>
      <c r="P709" s="468"/>
      <c r="Q709" s="468"/>
      <c r="R709" s="468"/>
      <c r="S709" s="468"/>
      <c r="T709" s="468"/>
      <c r="U709" s="468"/>
      <c r="V709" s="468"/>
      <c r="W709" s="468"/>
      <c r="X709" s="468"/>
      <c r="Y709" s="468"/>
      <c r="Z709" s="468"/>
    </row>
    <row r="710">
      <c r="A710" s="468"/>
      <c r="B710" s="468"/>
      <c r="C710" s="468"/>
      <c r="D710" s="468"/>
      <c r="E710" s="468"/>
      <c r="F710" s="468"/>
      <c r="G710" s="468"/>
      <c r="H710" s="468"/>
      <c r="I710" s="468"/>
      <c r="J710" s="468"/>
      <c r="K710" s="41"/>
      <c r="L710" s="468"/>
      <c r="M710" s="468"/>
      <c r="N710" s="468"/>
      <c r="O710" s="468"/>
      <c r="P710" s="468"/>
      <c r="Q710" s="468"/>
      <c r="R710" s="468"/>
      <c r="S710" s="468"/>
      <c r="T710" s="468"/>
      <c r="U710" s="468"/>
      <c r="V710" s="468"/>
      <c r="W710" s="468"/>
      <c r="X710" s="468"/>
      <c r="Y710" s="468"/>
      <c r="Z710" s="468"/>
    </row>
    <row r="711">
      <c r="A711" s="468"/>
      <c r="B711" s="468"/>
      <c r="C711" s="468"/>
      <c r="D711" s="468"/>
      <c r="E711" s="468"/>
      <c r="F711" s="468"/>
      <c r="G711" s="468"/>
      <c r="H711" s="468"/>
      <c r="I711" s="468"/>
      <c r="J711" s="468"/>
      <c r="K711" s="41"/>
      <c r="L711" s="468"/>
      <c r="M711" s="468"/>
      <c r="N711" s="468"/>
      <c r="O711" s="468"/>
      <c r="P711" s="468"/>
      <c r="Q711" s="468"/>
      <c r="R711" s="468"/>
      <c r="S711" s="468"/>
      <c r="T711" s="468"/>
      <c r="U711" s="468"/>
      <c r="V711" s="468"/>
      <c r="W711" s="468"/>
      <c r="X711" s="468"/>
      <c r="Y711" s="468"/>
      <c r="Z711" s="468"/>
    </row>
    <row r="712">
      <c r="A712" s="468"/>
      <c r="B712" s="468"/>
      <c r="C712" s="468"/>
      <c r="D712" s="468"/>
      <c r="E712" s="468"/>
      <c r="F712" s="468"/>
      <c r="G712" s="468"/>
      <c r="H712" s="468"/>
      <c r="I712" s="468"/>
      <c r="J712" s="468"/>
      <c r="K712" s="41"/>
      <c r="L712" s="468"/>
      <c r="M712" s="468"/>
      <c r="N712" s="468"/>
      <c r="O712" s="468"/>
      <c r="P712" s="468"/>
      <c r="Q712" s="468"/>
      <c r="R712" s="468"/>
      <c r="S712" s="468"/>
      <c r="T712" s="468"/>
      <c r="U712" s="468"/>
      <c r="V712" s="468"/>
      <c r="W712" s="468"/>
      <c r="X712" s="468"/>
      <c r="Y712" s="468"/>
      <c r="Z712" s="468"/>
    </row>
    <row r="713">
      <c r="A713" s="468"/>
      <c r="B713" s="468"/>
      <c r="C713" s="468"/>
      <c r="D713" s="468"/>
      <c r="E713" s="468"/>
      <c r="F713" s="468"/>
      <c r="G713" s="468"/>
      <c r="H713" s="468"/>
      <c r="I713" s="468"/>
      <c r="J713" s="468"/>
      <c r="K713" s="41"/>
      <c r="L713" s="468"/>
      <c r="M713" s="468"/>
      <c r="N713" s="468"/>
      <c r="O713" s="468"/>
      <c r="P713" s="468"/>
      <c r="Q713" s="468"/>
      <c r="R713" s="468"/>
      <c r="S713" s="468"/>
      <c r="T713" s="468"/>
      <c r="U713" s="468"/>
      <c r="V713" s="468"/>
      <c r="W713" s="468"/>
      <c r="X713" s="468"/>
      <c r="Y713" s="468"/>
      <c r="Z713" s="468"/>
    </row>
    <row r="714">
      <c r="A714" s="468"/>
      <c r="B714" s="468"/>
      <c r="C714" s="468"/>
      <c r="D714" s="468"/>
      <c r="E714" s="468"/>
      <c r="F714" s="468"/>
      <c r="G714" s="468"/>
      <c r="H714" s="468"/>
      <c r="I714" s="468"/>
      <c r="J714" s="468"/>
      <c r="K714" s="41"/>
      <c r="L714" s="468"/>
      <c r="M714" s="468"/>
      <c r="N714" s="468"/>
      <c r="O714" s="468"/>
      <c r="P714" s="468"/>
      <c r="Q714" s="468"/>
      <c r="R714" s="468"/>
      <c r="S714" s="468"/>
      <c r="T714" s="468"/>
      <c r="U714" s="468"/>
      <c r="V714" s="468"/>
      <c r="W714" s="468"/>
      <c r="X714" s="468"/>
      <c r="Y714" s="468"/>
      <c r="Z714" s="468"/>
    </row>
    <row r="715">
      <c r="A715" s="468"/>
      <c r="B715" s="468"/>
      <c r="C715" s="468"/>
      <c r="D715" s="468"/>
      <c r="E715" s="468"/>
      <c r="F715" s="468"/>
      <c r="G715" s="468"/>
      <c r="H715" s="468"/>
      <c r="I715" s="468"/>
      <c r="J715" s="468"/>
      <c r="K715" s="41"/>
      <c r="L715" s="468"/>
      <c r="M715" s="468"/>
      <c r="N715" s="468"/>
      <c r="O715" s="468"/>
      <c r="P715" s="468"/>
      <c r="Q715" s="468"/>
      <c r="R715" s="468"/>
      <c r="S715" s="468"/>
      <c r="T715" s="468"/>
      <c r="U715" s="468"/>
      <c r="V715" s="468"/>
      <c r="W715" s="468"/>
      <c r="X715" s="468"/>
      <c r="Y715" s="468"/>
      <c r="Z715" s="468"/>
    </row>
    <row r="716">
      <c r="A716" s="468"/>
      <c r="B716" s="468"/>
      <c r="C716" s="468"/>
      <c r="D716" s="468"/>
      <c r="E716" s="468"/>
      <c r="F716" s="468"/>
      <c r="G716" s="468"/>
      <c r="H716" s="468"/>
      <c r="I716" s="468"/>
      <c r="J716" s="468"/>
      <c r="K716" s="41"/>
      <c r="L716" s="468"/>
      <c r="M716" s="468"/>
      <c r="N716" s="468"/>
      <c r="O716" s="468"/>
      <c r="P716" s="468"/>
      <c r="Q716" s="468"/>
      <c r="R716" s="468"/>
      <c r="S716" s="468"/>
      <c r="T716" s="468"/>
      <c r="U716" s="468"/>
      <c r="V716" s="468"/>
      <c r="W716" s="468"/>
      <c r="X716" s="468"/>
      <c r="Y716" s="468"/>
      <c r="Z716" s="468"/>
    </row>
    <row r="717">
      <c r="A717" s="468"/>
      <c r="B717" s="468"/>
      <c r="C717" s="468"/>
      <c r="D717" s="468"/>
      <c r="E717" s="468"/>
      <c r="F717" s="468"/>
      <c r="G717" s="468"/>
      <c r="H717" s="468"/>
      <c r="I717" s="468"/>
      <c r="J717" s="468"/>
      <c r="K717" s="41"/>
      <c r="L717" s="468"/>
      <c r="M717" s="468"/>
      <c r="N717" s="468"/>
      <c r="O717" s="468"/>
      <c r="P717" s="468"/>
      <c r="Q717" s="468"/>
      <c r="R717" s="468"/>
      <c r="S717" s="468"/>
      <c r="T717" s="468"/>
      <c r="U717" s="468"/>
      <c r="V717" s="468"/>
      <c r="W717" s="468"/>
      <c r="X717" s="468"/>
      <c r="Y717" s="468"/>
      <c r="Z717" s="468"/>
    </row>
    <row r="718">
      <c r="A718" s="468"/>
      <c r="B718" s="468"/>
      <c r="C718" s="468"/>
      <c r="D718" s="468"/>
      <c r="E718" s="468"/>
      <c r="F718" s="468"/>
      <c r="G718" s="468"/>
      <c r="H718" s="468"/>
      <c r="I718" s="468"/>
      <c r="J718" s="468"/>
      <c r="K718" s="41"/>
      <c r="L718" s="468"/>
      <c r="M718" s="468"/>
      <c r="N718" s="468"/>
      <c r="O718" s="468"/>
      <c r="P718" s="468"/>
      <c r="Q718" s="468"/>
      <c r="R718" s="468"/>
      <c r="S718" s="468"/>
      <c r="T718" s="468"/>
      <c r="U718" s="468"/>
      <c r="V718" s="468"/>
      <c r="W718" s="468"/>
      <c r="X718" s="468"/>
      <c r="Y718" s="468"/>
      <c r="Z718" s="468"/>
    </row>
    <row r="719">
      <c r="A719" s="468"/>
      <c r="B719" s="468"/>
      <c r="C719" s="468"/>
      <c r="D719" s="468"/>
      <c r="E719" s="468"/>
      <c r="F719" s="468"/>
      <c r="G719" s="468"/>
      <c r="H719" s="468"/>
      <c r="I719" s="468"/>
      <c r="J719" s="468"/>
      <c r="K719" s="41"/>
      <c r="L719" s="468"/>
      <c r="M719" s="468"/>
      <c r="N719" s="468"/>
      <c r="O719" s="468"/>
      <c r="P719" s="468"/>
      <c r="Q719" s="468"/>
      <c r="R719" s="468"/>
      <c r="S719" s="468"/>
      <c r="T719" s="468"/>
      <c r="U719" s="468"/>
      <c r="V719" s="468"/>
      <c r="W719" s="468"/>
      <c r="X719" s="468"/>
      <c r="Y719" s="468"/>
      <c r="Z719" s="468"/>
    </row>
    <row r="720">
      <c r="A720" s="468"/>
      <c r="B720" s="468"/>
      <c r="C720" s="468"/>
      <c r="D720" s="468"/>
      <c r="E720" s="468"/>
      <c r="F720" s="468"/>
      <c r="G720" s="468"/>
      <c r="H720" s="468"/>
      <c r="I720" s="468"/>
      <c r="J720" s="468"/>
      <c r="K720" s="41"/>
      <c r="L720" s="468"/>
      <c r="M720" s="468"/>
      <c r="N720" s="468"/>
      <c r="O720" s="468"/>
      <c r="P720" s="468"/>
      <c r="Q720" s="468"/>
      <c r="R720" s="468"/>
      <c r="S720" s="468"/>
      <c r="T720" s="468"/>
      <c r="U720" s="468"/>
      <c r="V720" s="468"/>
      <c r="W720" s="468"/>
      <c r="X720" s="468"/>
      <c r="Y720" s="468"/>
      <c r="Z720" s="468"/>
    </row>
    <row r="721">
      <c r="A721" s="468"/>
      <c r="B721" s="468"/>
      <c r="C721" s="468"/>
      <c r="D721" s="468"/>
      <c r="E721" s="468"/>
      <c r="F721" s="468"/>
      <c r="G721" s="468"/>
      <c r="H721" s="468"/>
      <c r="I721" s="468"/>
      <c r="J721" s="468"/>
      <c r="K721" s="41"/>
      <c r="L721" s="468"/>
      <c r="M721" s="468"/>
      <c r="N721" s="468"/>
      <c r="O721" s="468"/>
      <c r="P721" s="468"/>
      <c r="Q721" s="468"/>
      <c r="R721" s="468"/>
      <c r="S721" s="468"/>
      <c r="T721" s="468"/>
      <c r="U721" s="468"/>
      <c r="V721" s="468"/>
      <c r="W721" s="468"/>
      <c r="X721" s="468"/>
      <c r="Y721" s="468"/>
      <c r="Z721" s="468"/>
    </row>
    <row r="722">
      <c r="A722" s="468"/>
      <c r="B722" s="468"/>
      <c r="C722" s="468"/>
      <c r="D722" s="468"/>
      <c r="E722" s="468"/>
      <c r="F722" s="468"/>
      <c r="G722" s="468"/>
      <c r="H722" s="468"/>
      <c r="I722" s="468"/>
      <c r="J722" s="468"/>
      <c r="K722" s="41"/>
      <c r="L722" s="468"/>
      <c r="M722" s="468"/>
      <c r="N722" s="468"/>
      <c r="O722" s="468"/>
      <c r="P722" s="468"/>
      <c r="Q722" s="468"/>
      <c r="R722" s="468"/>
      <c r="S722" s="468"/>
      <c r="T722" s="468"/>
      <c r="U722" s="468"/>
      <c r="V722" s="468"/>
      <c r="W722" s="468"/>
      <c r="X722" s="468"/>
      <c r="Y722" s="468"/>
      <c r="Z722" s="468"/>
    </row>
    <row r="723">
      <c r="A723" s="468"/>
      <c r="B723" s="468"/>
      <c r="C723" s="468"/>
      <c r="D723" s="468"/>
      <c r="E723" s="468"/>
      <c r="F723" s="468"/>
      <c r="G723" s="468"/>
      <c r="H723" s="468"/>
      <c r="I723" s="468"/>
      <c r="J723" s="468"/>
      <c r="K723" s="41"/>
      <c r="L723" s="468"/>
      <c r="M723" s="468"/>
      <c r="N723" s="468"/>
      <c r="O723" s="468"/>
      <c r="P723" s="468"/>
      <c r="Q723" s="468"/>
      <c r="R723" s="468"/>
      <c r="S723" s="468"/>
      <c r="T723" s="468"/>
      <c r="U723" s="468"/>
      <c r="V723" s="468"/>
      <c r="W723" s="468"/>
      <c r="X723" s="468"/>
      <c r="Y723" s="468"/>
      <c r="Z723" s="468"/>
    </row>
    <row r="724">
      <c r="A724" s="468"/>
      <c r="B724" s="468"/>
      <c r="C724" s="468"/>
      <c r="D724" s="468"/>
      <c r="E724" s="468"/>
      <c r="F724" s="468"/>
      <c r="G724" s="468"/>
      <c r="H724" s="468"/>
      <c r="I724" s="468"/>
      <c r="J724" s="468"/>
      <c r="K724" s="41"/>
      <c r="L724" s="468"/>
      <c r="M724" s="468"/>
      <c r="N724" s="468"/>
      <c r="O724" s="468"/>
      <c r="P724" s="468"/>
      <c r="Q724" s="468"/>
      <c r="R724" s="468"/>
      <c r="S724" s="468"/>
      <c r="T724" s="468"/>
      <c r="U724" s="468"/>
      <c r="V724" s="468"/>
      <c r="W724" s="468"/>
      <c r="X724" s="468"/>
      <c r="Y724" s="468"/>
      <c r="Z724" s="468"/>
    </row>
    <row r="725">
      <c r="A725" s="468"/>
      <c r="B725" s="468"/>
      <c r="C725" s="468"/>
      <c r="D725" s="468"/>
      <c r="E725" s="468"/>
      <c r="F725" s="468"/>
      <c r="G725" s="468"/>
      <c r="H725" s="468"/>
      <c r="I725" s="468"/>
      <c r="J725" s="468"/>
      <c r="K725" s="41"/>
      <c r="L725" s="468"/>
      <c r="M725" s="468"/>
      <c r="N725" s="468"/>
      <c r="O725" s="468"/>
      <c r="P725" s="468"/>
      <c r="Q725" s="468"/>
      <c r="R725" s="468"/>
      <c r="S725" s="468"/>
      <c r="T725" s="468"/>
      <c r="U725" s="468"/>
      <c r="V725" s="468"/>
      <c r="W725" s="468"/>
      <c r="X725" s="468"/>
      <c r="Y725" s="468"/>
      <c r="Z725" s="468"/>
    </row>
    <row r="726">
      <c r="A726" s="468"/>
      <c r="B726" s="468"/>
      <c r="C726" s="468"/>
      <c r="D726" s="468"/>
      <c r="E726" s="468"/>
      <c r="F726" s="468"/>
      <c r="G726" s="468"/>
      <c r="H726" s="468"/>
      <c r="I726" s="468"/>
      <c r="J726" s="468"/>
      <c r="K726" s="41"/>
      <c r="L726" s="468"/>
      <c r="M726" s="468"/>
      <c r="N726" s="468"/>
      <c r="O726" s="468"/>
      <c r="P726" s="468"/>
      <c r="Q726" s="468"/>
      <c r="R726" s="468"/>
      <c r="S726" s="468"/>
      <c r="T726" s="468"/>
      <c r="U726" s="468"/>
      <c r="V726" s="468"/>
      <c r="W726" s="468"/>
      <c r="X726" s="468"/>
      <c r="Y726" s="468"/>
      <c r="Z726" s="468"/>
    </row>
    <row r="727">
      <c r="A727" s="468"/>
      <c r="B727" s="468"/>
      <c r="C727" s="468"/>
      <c r="D727" s="468"/>
      <c r="E727" s="468"/>
      <c r="F727" s="468"/>
      <c r="G727" s="468"/>
      <c r="H727" s="468"/>
      <c r="I727" s="468"/>
      <c r="J727" s="468"/>
      <c r="K727" s="41"/>
      <c r="L727" s="468"/>
      <c r="M727" s="468"/>
      <c r="N727" s="468"/>
      <c r="O727" s="468"/>
      <c r="P727" s="468"/>
      <c r="Q727" s="468"/>
      <c r="R727" s="468"/>
      <c r="S727" s="468"/>
      <c r="T727" s="468"/>
      <c r="U727" s="468"/>
      <c r="V727" s="468"/>
      <c r="W727" s="468"/>
      <c r="X727" s="468"/>
      <c r="Y727" s="468"/>
      <c r="Z727" s="468"/>
    </row>
    <row r="728">
      <c r="A728" s="468"/>
      <c r="B728" s="468"/>
      <c r="C728" s="468"/>
      <c r="D728" s="468"/>
      <c r="E728" s="468"/>
      <c r="F728" s="468"/>
      <c r="G728" s="468"/>
      <c r="H728" s="468"/>
      <c r="I728" s="468"/>
      <c r="J728" s="468"/>
      <c r="K728" s="41"/>
      <c r="L728" s="468"/>
      <c r="M728" s="468"/>
      <c r="N728" s="468"/>
      <c r="O728" s="468"/>
      <c r="P728" s="468"/>
      <c r="Q728" s="468"/>
      <c r="R728" s="468"/>
      <c r="S728" s="468"/>
      <c r="T728" s="468"/>
      <c r="U728" s="468"/>
      <c r="V728" s="468"/>
      <c r="W728" s="468"/>
      <c r="X728" s="468"/>
      <c r="Y728" s="468"/>
      <c r="Z728" s="468"/>
    </row>
    <row r="729">
      <c r="A729" s="468"/>
      <c r="B729" s="468"/>
      <c r="C729" s="468"/>
      <c r="D729" s="468"/>
      <c r="E729" s="468"/>
      <c r="F729" s="468"/>
      <c r="G729" s="468"/>
      <c r="H729" s="468"/>
      <c r="I729" s="468"/>
      <c r="J729" s="468"/>
      <c r="K729" s="41"/>
      <c r="L729" s="468"/>
      <c r="M729" s="468"/>
      <c r="N729" s="468"/>
      <c r="O729" s="468"/>
      <c r="P729" s="468"/>
      <c r="Q729" s="468"/>
      <c r="R729" s="468"/>
      <c r="S729" s="468"/>
      <c r="T729" s="468"/>
      <c r="U729" s="468"/>
      <c r="V729" s="468"/>
      <c r="W729" s="468"/>
      <c r="X729" s="468"/>
      <c r="Y729" s="468"/>
      <c r="Z729" s="468"/>
    </row>
    <row r="730">
      <c r="A730" s="468"/>
      <c r="B730" s="468"/>
      <c r="C730" s="468"/>
      <c r="D730" s="468"/>
      <c r="E730" s="468"/>
      <c r="F730" s="468"/>
      <c r="G730" s="468"/>
      <c r="H730" s="468"/>
      <c r="I730" s="468"/>
      <c r="J730" s="468"/>
      <c r="K730" s="41"/>
      <c r="L730" s="468"/>
      <c r="M730" s="468"/>
      <c r="N730" s="468"/>
      <c r="O730" s="468"/>
      <c r="P730" s="468"/>
      <c r="Q730" s="468"/>
      <c r="R730" s="468"/>
      <c r="S730" s="468"/>
      <c r="T730" s="468"/>
      <c r="U730" s="468"/>
      <c r="V730" s="468"/>
      <c r="W730" s="468"/>
      <c r="X730" s="468"/>
      <c r="Y730" s="468"/>
      <c r="Z730" s="468"/>
    </row>
    <row r="731">
      <c r="A731" s="468"/>
      <c r="B731" s="468"/>
      <c r="C731" s="468"/>
      <c r="D731" s="468"/>
      <c r="E731" s="468"/>
      <c r="F731" s="468"/>
      <c r="G731" s="468"/>
      <c r="H731" s="468"/>
      <c r="I731" s="468"/>
      <c r="J731" s="468"/>
      <c r="K731" s="41"/>
      <c r="L731" s="468"/>
      <c r="M731" s="468"/>
      <c r="N731" s="468"/>
      <c r="O731" s="468"/>
      <c r="P731" s="468"/>
      <c r="Q731" s="468"/>
      <c r="R731" s="468"/>
      <c r="S731" s="468"/>
      <c r="T731" s="468"/>
      <c r="U731" s="468"/>
      <c r="V731" s="468"/>
      <c r="W731" s="468"/>
      <c r="X731" s="468"/>
      <c r="Y731" s="468"/>
      <c r="Z731" s="468"/>
    </row>
    <row r="732">
      <c r="A732" s="468"/>
      <c r="B732" s="468"/>
      <c r="C732" s="468"/>
      <c r="D732" s="468"/>
      <c r="E732" s="468"/>
      <c r="F732" s="468"/>
      <c r="G732" s="468"/>
      <c r="H732" s="468"/>
      <c r="I732" s="468"/>
      <c r="J732" s="468"/>
      <c r="K732" s="41"/>
      <c r="L732" s="468"/>
      <c r="M732" s="468"/>
      <c r="N732" s="468"/>
      <c r="O732" s="468"/>
      <c r="P732" s="468"/>
      <c r="Q732" s="468"/>
      <c r="R732" s="468"/>
      <c r="S732" s="468"/>
      <c r="T732" s="468"/>
      <c r="U732" s="468"/>
      <c r="V732" s="468"/>
      <c r="W732" s="468"/>
      <c r="X732" s="468"/>
      <c r="Y732" s="468"/>
      <c r="Z732" s="468"/>
    </row>
    <row r="733">
      <c r="A733" s="468"/>
      <c r="B733" s="468"/>
      <c r="C733" s="468"/>
      <c r="D733" s="468"/>
      <c r="E733" s="468"/>
      <c r="F733" s="468"/>
      <c r="G733" s="468"/>
      <c r="H733" s="468"/>
      <c r="I733" s="468"/>
      <c r="J733" s="468"/>
      <c r="K733" s="41"/>
      <c r="L733" s="468"/>
      <c r="M733" s="468"/>
      <c r="N733" s="468"/>
      <c r="O733" s="468"/>
      <c r="P733" s="468"/>
      <c r="Q733" s="468"/>
      <c r="R733" s="468"/>
      <c r="S733" s="468"/>
      <c r="T733" s="468"/>
      <c r="U733" s="468"/>
      <c r="V733" s="468"/>
      <c r="W733" s="468"/>
      <c r="X733" s="468"/>
      <c r="Y733" s="468"/>
      <c r="Z733" s="468"/>
    </row>
    <row r="734">
      <c r="A734" s="468"/>
      <c r="B734" s="468"/>
      <c r="C734" s="468"/>
      <c r="D734" s="468"/>
      <c r="E734" s="468"/>
      <c r="F734" s="468"/>
      <c r="G734" s="468"/>
      <c r="H734" s="468"/>
      <c r="I734" s="468"/>
      <c r="J734" s="468"/>
      <c r="K734" s="41"/>
      <c r="L734" s="468"/>
      <c r="M734" s="468"/>
      <c r="N734" s="468"/>
      <c r="O734" s="468"/>
      <c r="P734" s="468"/>
      <c r="Q734" s="468"/>
      <c r="R734" s="468"/>
      <c r="S734" s="468"/>
      <c r="T734" s="468"/>
      <c r="U734" s="468"/>
      <c r="V734" s="468"/>
      <c r="W734" s="468"/>
      <c r="X734" s="468"/>
      <c r="Y734" s="468"/>
      <c r="Z734" s="468"/>
    </row>
    <row r="735">
      <c r="A735" s="468"/>
      <c r="B735" s="468"/>
      <c r="C735" s="468"/>
      <c r="D735" s="468"/>
      <c r="E735" s="468"/>
      <c r="F735" s="468"/>
      <c r="G735" s="468"/>
      <c r="H735" s="468"/>
      <c r="I735" s="468"/>
      <c r="J735" s="468"/>
      <c r="K735" s="41"/>
      <c r="L735" s="468"/>
      <c r="M735" s="468"/>
      <c r="N735" s="468"/>
      <c r="O735" s="468"/>
      <c r="P735" s="468"/>
      <c r="Q735" s="468"/>
      <c r="R735" s="468"/>
      <c r="S735" s="468"/>
      <c r="T735" s="468"/>
      <c r="U735" s="468"/>
      <c r="V735" s="468"/>
      <c r="W735" s="468"/>
      <c r="X735" s="468"/>
      <c r="Y735" s="468"/>
      <c r="Z735" s="468"/>
    </row>
    <row r="736">
      <c r="A736" s="468"/>
      <c r="B736" s="468"/>
      <c r="C736" s="468"/>
      <c r="D736" s="468"/>
      <c r="E736" s="468"/>
      <c r="F736" s="468"/>
      <c r="G736" s="468"/>
      <c r="H736" s="468"/>
      <c r="I736" s="468"/>
      <c r="J736" s="468"/>
      <c r="K736" s="41"/>
      <c r="L736" s="468"/>
      <c r="M736" s="468"/>
      <c r="N736" s="468"/>
      <c r="O736" s="468"/>
      <c r="P736" s="468"/>
      <c r="Q736" s="468"/>
      <c r="R736" s="468"/>
      <c r="S736" s="468"/>
      <c r="T736" s="468"/>
      <c r="U736" s="468"/>
      <c r="V736" s="468"/>
      <c r="W736" s="468"/>
      <c r="X736" s="468"/>
      <c r="Y736" s="468"/>
      <c r="Z736" s="468"/>
    </row>
    <row r="737">
      <c r="A737" s="468"/>
      <c r="B737" s="468"/>
      <c r="C737" s="468"/>
      <c r="D737" s="468"/>
      <c r="E737" s="468"/>
      <c r="F737" s="468"/>
      <c r="G737" s="468"/>
      <c r="H737" s="468"/>
      <c r="I737" s="468"/>
      <c r="J737" s="468"/>
      <c r="K737" s="41"/>
      <c r="L737" s="468"/>
      <c r="M737" s="468"/>
      <c r="N737" s="468"/>
      <c r="O737" s="468"/>
      <c r="P737" s="468"/>
      <c r="Q737" s="468"/>
      <c r="R737" s="468"/>
      <c r="S737" s="468"/>
      <c r="T737" s="468"/>
      <c r="U737" s="468"/>
      <c r="V737" s="468"/>
      <c r="W737" s="468"/>
      <c r="X737" s="468"/>
      <c r="Y737" s="468"/>
      <c r="Z737" s="468"/>
    </row>
    <row r="738">
      <c r="A738" s="468"/>
      <c r="B738" s="468"/>
      <c r="C738" s="468"/>
      <c r="D738" s="468"/>
      <c r="E738" s="468"/>
      <c r="F738" s="468"/>
      <c r="G738" s="468"/>
      <c r="H738" s="468"/>
      <c r="I738" s="468"/>
      <c r="J738" s="468"/>
      <c r="K738" s="41"/>
      <c r="L738" s="468"/>
      <c r="M738" s="468"/>
      <c r="N738" s="468"/>
      <c r="O738" s="468"/>
      <c r="P738" s="468"/>
      <c r="Q738" s="468"/>
      <c r="R738" s="468"/>
      <c r="S738" s="468"/>
      <c r="T738" s="468"/>
      <c r="U738" s="468"/>
      <c r="V738" s="468"/>
      <c r="W738" s="468"/>
      <c r="X738" s="468"/>
      <c r="Y738" s="468"/>
      <c r="Z738" s="468"/>
    </row>
    <row r="739">
      <c r="A739" s="468"/>
      <c r="B739" s="468"/>
      <c r="C739" s="468"/>
      <c r="D739" s="468"/>
      <c r="E739" s="468"/>
      <c r="F739" s="468"/>
      <c r="G739" s="468"/>
      <c r="H739" s="468"/>
      <c r="I739" s="468"/>
      <c r="J739" s="468"/>
      <c r="K739" s="41"/>
      <c r="L739" s="468"/>
      <c r="M739" s="468"/>
      <c r="N739" s="468"/>
      <c r="O739" s="468"/>
      <c r="P739" s="468"/>
      <c r="Q739" s="468"/>
      <c r="R739" s="468"/>
      <c r="S739" s="468"/>
      <c r="T739" s="468"/>
      <c r="U739" s="468"/>
      <c r="V739" s="468"/>
      <c r="W739" s="468"/>
      <c r="X739" s="468"/>
      <c r="Y739" s="468"/>
      <c r="Z739" s="468"/>
    </row>
    <row r="740">
      <c r="A740" s="468"/>
      <c r="B740" s="468"/>
      <c r="C740" s="468"/>
      <c r="D740" s="468"/>
      <c r="E740" s="468"/>
      <c r="F740" s="468"/>
      <c r="G740" s="468"/>
      <c r="H740" s="468"/>
      <c r="I740" s="468"/>
      <c r="J740" s="468"/>
      <c r="K740" s="41"/>
      <c r="L740" s="468"/>
      <c r="M740" s="468"/>
      <c r="N740" s="468"/>
      <c r="O740" s="468"/>
      <c r="P740" s="468"/>
      <c r="Q740" s="468"/>
      <c r="R740" s="468"/>
      <c r="S740" s="468"/>
      <c r="T740" s="468"/>
      <c r="U740" s="468"/>
      <c r="V740" s="468"/>
      <c r="W740" s="468"/>
      <c r="X740" s="468"/>
      <c r="Y740" s="468"/>
      <c r="Z740" s="468"/>
    </row>
    <row r="741">
      <c r="A741" s="468"/>
      <c r="B741" s="468"/>
      <c r="C741" s="468"/>
      <c r="D741" s="468"/>
      <c r="E741" s="468"/>
      <c r="F741" s="468"/>
      <c r="G741" s="468"/>
      <c r="H741" s="468"/>
      <c r="I741" s="468"/>
      <c r="J741" s="468"/>
      <c r="K741" s="41"/>
      <c r="L741" s="468"/>
      <c r="M741" s="468"/>
      <c r="N741" s="468"/>
      <c r="O741" s="468"/>
      <c r="P741" s="468"/>
      <c r="Q741" s="468"/>
      <c r="R741" s="468"/>
      <c r="S741" s="468"/>
      <c r="T741" s="468"/>
      <c r="U741" s="468"/>
      <c r="V741" s="468"/>
      <c r="W741" s="468"/>
      <c r="X741" s="468"/>
      <c r="Y741" s="468"/>
      <c r="Z741" s="468"/>
    </row>
    <row r="742">
      <c r="A742" s="468"/>
      <c r="B742" s="468"/>
      <c r="C742" s="468"/>
      <c r="D742" s="468"/>
      <c r="E742" s="468"/>
      <c r="F742" s="468"/>
      <c r="G742" s="468"/>
      <c r="H742" s="468"/>
      <c r="I742" s="468"/>
      <c r="J742" s="468"/>
      <c r="K742" s="41"/>
      <c r="L742" s="468"/>
      <c r="M742" s="468"/>
      <c r="N742" s="468"/>
      <c r="O742" s="468"/>
      <c r="P742" s="468"/>
      <c r="Q742" s="468"/>
      <c r="R742" s="468"/>
      <c r="S742" s="468"/>
      <c r="T742" s="468"/>
      <c r="U742" s="468"/>
      <c r="V742" s="468"/>
      <c r="W742" s="468"/>
      <c r="X742" s="468"/>
      <c r="Y742" s="468"/>
      <c r="Z742" s="468"/>
    </row>
    <row r="743">
      <c r="A743" s="468"/>
      <c r="B743" s="468"/>
      <c r="C743" s="468"/>
      <c r="D743" s="468"/>
      <c r="E743" s="468"/>
      <c r="F743" s="468"/>
      <c r="G743" s="468"/>
      <c r="H743" s="468"/>
      <c r="I743" s="468"/>
      <c r="J743" s="468"/>
      <c r="K743" s="41"/>
      <c r="L743" s="468"/>
      <c r="M743" s="468"/>
      <c r="N743" s="468"/>
      <c r="O743" s="468"/>
      <c r="P743" s="468"/>
      <c r="Q743" s="468"/>
      <c r="R743" s="468"/>
      <c r="S743" s="468"/>
      <c r="T743" s="468"/>
      <c r="U743" s="468"/>
      <c r="V743" s="468"/>
      <c r="W743" s="468"/>
      <c r="X743" s="468"/>
      <c r="Y743" s="468"/>
      <c r="Z743" s="468"/>
    </row>
    <row r="744">
      <c r="A744" s="468"/>
      <c r="B744" s="468"/>
      <c r="C744" s="468"/>
      <c r="D744" s="468"/>
      <c r="E744" s="468"/>
      <c r="F744" s="468"/>
      <c r="G744" s="468"/>
      <c r="H744" s="468"/>
      <c r="I744" s="468"/>
      <c r="J744" s="468"/>
      <c r="K744" s="41"/>
      <c r="L744" s="468"/>
      <c r="M744" s="468"/>
      <c r="N744" s="468"/>
      <c r="O744" s="468"/>
      <c r="P744" s="468"/>
      <c r="Q744" s="468"/>
      <c r="R744" s="468"/>
      <c r="S744" s="468"/>
      <c r="T744" s="468"/>
      <c r="U744" s="468"/>
      <c r="V744" s="468"/>
      <c r="W744" s="468"/>
      <c r="X744" s="468"/>
      <c r="Y744" s="468"/>
      <c r="Z744" s="468"/>
    </row>
    <row r="745">
      <c r="A745" s="468"/>
      <c r="B745" s="468"/>
      <c r="C745" s="468"/>
      <c r="D745" s="468"/>
      <c r="E745" s="468"/>
      <c r="F745" s="468"/>
      <c r="G745" s="468"/>
      <c r="H745" s="468"/>
      <c r="I745" s="468"/>
      <c r="J745" s="468"/>
      <c r="K745" s="41"/>
      <c r="L745" s="468"/>
      <c r="M745" s="468"/>
      <c r="N745" s="468"/>
      <c r="O745" s="468"/>
      <c r="P745" s="468"/>
      <c r="Q745" s="468"/>
      <c r="R745" s="468"/>
      <c r="S745" s="468"/>
      <c r="T745" s="468"/>
      <c r="U745" s="468"/>
      <c r="V745" s="468"/>
      <c r="W745" s="468"/>
      <c r="X745" s="468"/>
      <c r="Y745" s="468"/>
      <c r="Z745" s="468"/>
    </row>
    <row r="746">
      <c r="A746" s="468"/>
      <c r="B746" s="468"/>
      <c r="C746" s="468"/>
      <c r="D746" s="468"/>
      <c r="E746" s="468"/>
      <c r="F746" s="468"/>
      <c r="G746" s="468"/>
      <c r="H746" s="468"/>
      <c r="I746" s="468"/>
      <c r="J746" s="468"/>
      <c r="K746" s="41"/>
      <c r="L746" s="468"/>
      <c r="M746" s="468"/>
      <c r="N746" s="468"/>
      <c r="O746" s="468"/>
      <c r="P746" s="468"/>
      <c r="Q746" s="468"/>
      <c r="R746" s="468"/>
      <c r="S746" s="468"/>
      <c r="T746" s="468"/>
      <c r="U746" s="468"/>
      <c r="V746" s="468"/>
      <c r="W746" s="468"/>
      <c r="X746" s="468"/>
      <c r="Y746" s="468"/>
      <c r="Z746" s="468"/>
    </row>
    <row r="747">
      <c r="A747" s="468"/>
      <c r="B747" s="468"/>
      <c r="C747" s="468"/>
      <c r="D747" s="468"/>
      <c r="E747" s="468"/>
      <c r="F747" s="468"/>
      <c r="G747" s="468"/>
      <c r="H747" s="468"/>
      <c r="I747" s="468"/>
      <c r="J747" s="468"/>
      <c r="K747" s="41"/>
      <c r="L747" s="468"/>
      <c r="M747" s="468"/>
      <c r="N747" s="468"/>
      <c r="O747" s="468"/>
      <c r="P747" s="468"/>
      <c r="Q747" s="468"/>
      <c r="R747" s="468"/>
      <c r="S747" s="468"/>
      <c r="T747" s="468"/>
      <c r="U747" s="468"/>
      <c r="V747" s="468"/>
      <c r="W747" s="468"/>
      <c r="X747" s="468"/>
      <c r="Y747" s="468"/>
      <c r="Z747" s="468"/>
    </row>
    <row r="748">
      <c r="A748" s="468"/>
      <c r="B748" s="468"/>
      <c r="C748" s="468"/>
      <c r="D748" s="468"/>
      <c r="E748" s="468"/>
      <c r="F748" s="468"/>
      <c r="G748" s="468"/>
      <c r="H748" s="468"/>
      <c r="I748" s="468"/>
      <c r="J748" s="468"/>
      <c r="K748" s="41"/>
      <c r="L748" s="468"/>
      <c r="M748" s="468"/>
      <c r="N748" s="468"/>
      <c r="O748" s="468"/>
      <c r="P748" s="468"/>
      <c r="Q748" s="468"/>
      <c r="R748" s="468"/>
      <c r="S748" s="468"/>
      <c r="T748" s="468"/>
      <c r="U748" s="468"/>
      <c r="V748" s="468"/>
      <c r="W748" s="468"/>
      <c r="X748" s="468"/>
      <c r="Y748" s="468"/>
      <c r="Z748" s="468"/>
    </row>
    <row r="749">
      <c r="A749" s="468"/>
      <c r="B749" s="468"/>
      <c r="C749" s="468"/>
      <c r="D749" s="468"/>
      <c r="E749" s="468"/>
      <c r="F749" s="468"/>
      <c r="G749" s="468"/>
      <c r="H749" s="468"/>
      <c r="I749" s="468"/>
      <c r="J749" s="468"/>
      <c r="K749" s="41"/>
      <c r="L749" s="468"/>
      <c r="M749" s="468"/>
      <c r="N749" s="468"/>
      <c r="O749" s="468"/>
      <c r="P749" s="468"/>
      <c r="Q749" s="468"/>
      <c r="R749" s="468"/>
      <c r="S749" s="468"/>
      <c r="T749" s="468"/>
      <c r="U749" s="468"/>
      <c r="V749" s="468"/>
      <c r="W749" s="468"/>
      <c r="X749" s="468"/>
      <c r="Y749" s="468"/>
      <c r="Z749" s="468"/>
    </row>
    <row r="750">
      <c r="A750" s="468"/>
      <c r="B750" s="468"/>
      <c r="C750" s="468"/>
      <c r="D750" s="468"/>
      <c r="E750" s="468"/>
      <c r="F750" s="468"/>
      <c r="G750" s="468"/>
      <c r="H750" s="468"/>
      <c r="I750" s="468"/>
      <c r="J750" s="468"/>
      <c r="K750" s="41"/>
      <c r="L750" s="468"/>
      <c r="M750" s="468"/>
      <c r="N750" s="468"/>
      <c r="O750" s="468"/>
      <c r="P750" s="468"/>
      <c r="Q750" s="468"/>
      <c r="R750" s="468"/>
      <c r="S750" s="468"/>
      <c r="T750" s="468"/>
      <c r="U750" s="468"/>
      <c r="V750" s="468"/>
      <c r="W750" s="468"/>
      <c r="X750" s="468"/>
      <c r="Y750" s="468"/>
      <c r="Z750" s="468"/>
    </row>
    <row r="751">
      <c r="A751" s="468"/>
      <c r="B751" s="468"/>
      <c r="C751" s="468"/>
      <c r="D751" s="468"/>
      <c r="E751" s="468"/>
      <c r="F751" s="468"/>
      <c r="G751" s="468"/>
      <c r="H751" s="468"/>
      <c r="I751" s="468"/>
      <c r="J751" s="468"/>
      <c r="K751" s="41"/>
      <c r="L751" s="468"/>
      <c r="M751" s="468"/>
      <c r="N751" s="468"/>
      <c r="O751" s="468"/>
      <c r="P751" s="468"/>
      <c r="Q751" s="468"/>
      <c r="R751" s="468"/>
      <c r="S751" s="468"/>
      <c r="T751" s="468"/>
      <c r="U751" s="468"/>
      <c r="V751" s="468"/>
      <c r="W751" s="468"/>
      <c r="X751" s="468"/>
      <c r="Y751" s="468"/>
      <c r="Z751" s="468"/>
    </row>
    <row r="752">
      <c r="A752" s="468"/>
      <c r="B752" s="468"/>
      <c r="C752" s="468"/>
      <c r="D752" s="468"/>
      <c r="E752" s="468"/>
      <c r="F752" s="468"/>
      <c r="G752" s="468"/>
      <c r="H752" s="468"/>
      <c r="I752" s="468"/>
      <c r="J752" s="468"/>
      <c r="K752" s="41"/>
      <c r="L752" s="468"/>
      <c r="M752" s="468"/>
      <c r="N752" s="468"/>
      <c r="O752" s="468"/>
      <c r="P752" s="468"/>
      <c r="Q752" s="468"/>
      <c r="R752" s="468"/>
      <c r="S752" s="468"/>
      <c r="T752" s="468"/>
      <c r="U752" s="468"/>
      <c r="V752" s="468"/>
      <c r="W752" s="468"/>
      <c r="X752" s="468"/>
      <c r="Y752" s="468"/>
      <c r="Z752" s="468"/>
    </row>
    <row r="753">
      <c r="A753" s="468"/>
      <c r="B753" s="468"/>
      <c r="C753" s="468"/>
      <c r="D753" s="468"/>
      <c r="E753" s="468"/>
      <c r="F753" s="468"/>
      <c r="G753" s="468"/>
      <c r="H753" s="468"/>
      <c r="I753" s="468"/>
      <c r="J753" s="468"/>
      <c r="K753" s="41"/>
      <c r="L753" s="468"/>
      <c r="M753" s="468"/>
      <c r="N753" s="468"/>
      <c r="O753" s="468"/>
      <c r="P753" s="468"/>
      <c r="Q753" s="468"/>
      <c r="R753" s="468"/>
      <c r="S753" s="468"/>
      <c r="T753" s="468"/>
      <c r="U753" s="468"/>
      <c r="V753" s="468"/>
      <c r="W753" s="468"/>
      <c r="X753" s="468"/>
      <c r="Y753" s="468"/>
      <c r="Z753" s="468"/>
    </row>
    <row r="754">
      <c r="A754" s="468"/>
      <c r="B754" s="468"/>
      <c r="C754" s="468"/>
      <c r="D754" s="468"/>
      <c r="E754" s="468"/>
      <c r="F754" s="468"/>
      <c r="G754" s="468"/>
      <c r="H754" s="468"/>
      <c r="I754" s="468"/>
      <c r="J754" s="468"/>
      <c r="K754" s="41"/>
      <c r="L754" s="468"/>
      <c r="M754" s="468"/>
      <c r="N754" s="468"/>
      <c r="O754" s="468"/>
      <c r="P754" s="468"/>
      <c r="Q754" s="468"/>
      <c r="R754" s="468"/>
      <c r="S754" s="468"/>
      <c r="T754" s="468"/>
      <c r="U754" s="468"/>
      <c r="V754" s="468"/>
      <c r="W754" s="468"/>
      <c r="X754" s="468"/>
      <c r="Y754" s="468"/>
      <c r="Z754" s="468"/>
    </row>
    <row r="755">
      <c r="A755" s="468"/>
      <c r="B755" s="468"/>
      <c r="C755" s="468"/>
      <c r="D755" s="468"/>
      <c r="E755" s="468"/>
      <c r="F755" s="468"/>
      <c r="G755" s="468"/>
      <c r="H755" s="468"/>
      <c r="I755" s="468"/>
      <c r="J755" s="468"/>
      <c r="K755" s="41"/>
      <c r="L755" s="468"/>
      <c r="M755" s="468"/>
      <c r="N755" s="468"/>
      <c r="O755" s="468"/>
      <c r="P755" s="468"/>
      <c r="Q755" s="468"/>
      <c r="R755" s="468"/>
      <c r="S755" s="468"/>
      <c r="T755" s="468"/>
      <c r="U755" s="468"/>
      <c r="V755" s="468"/>
      <c r="W755" s="468"/>
      <c r="X755" s="468"/>
      <c r="Y755" s="468"/>
      <c r="Z755" s="468"/>
    </row>
    <row r="756">
      <c r="A756" s="468"/>
      <c r="B756" s="468"/>
      <c r="C756" s="468"/>
      <c r="D756" s="468"/>
      <c r="E756" s="468"/>
      <c r="F756" s="468"/>
      <c r="G756" s="468"/>
      <c r="H756" s="468"/>
      <c r="I756" s="468"/>
      <c r="J756" s="468"/>
      <c r="K756" s="41"/>
      <c r="L756" s="468"/>
      <c r="M756" s="468"/>
      <c r="N756" s="468"/>
      <c r="O756" s="468"/>
      <c r="P756" s="468"/>
      <c r="Q756" s="468"/>
      <c r="R756" s="468"/>
      <c r="S756" s="468"/>
      <c r="T756" s="468"/>
      <c r="U756" s="468"/>
      <c r="V756" s="468"/>
      <c r="W756" s="468"/>
      <c r="X756" s="468"/>
      <c r="Y756" s="468"/>
      <c r="Z756" s="468"/>
    </row>
    <row r="757">
      <c r="A757" s="468"/>
      <c r="B757" s="468"/>
      <c r="C757" s="468"/>
      <c r="D757" s="468"/>
      <c r="E757" s="468"/>
      <c r="F757" s="468"/>
      <c r="G757" s="468"/>
      <c r="H757" s="468"/>
      <c r="I757" s="468"/>
      <c r="J757" s="468"/>
      <c r="K757" s="41"/>
      <c r="L757" s="468"/>
      <c r="M757" s="468"/>
      <c r="N757" s="468"/>
      <c r="O757" s="468"/>
      <c r="P757" s="468"/>
      <c r="Q757" s="468"/>
      <c r="R757" s="468"/>
      <c r="S757" s="468"/>
      <c r="T757" s="468"/>
      <c r="U757" s="468"/>
      <c r="V757" s="468"/>
      <c r="W757" s="468"/>
      <c r="X757" s="468"/>
      <c r="Y757" s="468"/>
      <c r="Z757" s="468"/>
    </row>
    <row r="758">
      <c r="A758" s="468"/>
      <c r="B758" s="468"/>
      <c r="C758" s="468"/>
      <c r="D758" s="468"/>
      <c r="E758" s="468"/>
      <c r="F758" s="468"/>
      <c r="G758" s="468"/>
      <c r="H758" s="468"/>
      <c r="I758" s="468"/>
      <c r="J758" s="468"/>
      <c r="K758" s="41"/>
      <c r="L758" s="468"/>
      <c r="M758" s="468"/>
      <c r="N758" s="468"/>
      <c r="O758" s="468"/>
      <c r="P758" s="468"/>
      <c r="Q758" s="468"/>
      <c r="R758" s="468"/>
      <c r="S758" s="468"/>
      <c r="T758" s="468"/>
      <c r="U758" s="468"/>
      <c r="V758" s="468"/>
      <c r="W758" s="468"/>
      <c r="X758" s="468"/>
      <c r="Y758" s="468"/>
      <c r="Z758" s="468"/>
    </row>
    <row r="759">
      <c r="A759" s="468"/>
      <c r="B759" s="468"/>
      <c r="C759" s="468"/>
      <c r="D759" s="468"/>
      <c r="E759" s="468"/>
      <c r="F759" s="468"/>
      <c r="G759" s="468"/>
      <c r="H759" s="468"/>
      <c r="I759" s="468"/>
      <c r="J759" s="468"/>
      <c r="K759" s="41"/>
      <c r="L759" s="468"/>
      <c r="M759" s="468"/>
      <c r="N759" s="468"/>
      <c r="O759" s="468"/>
      <c r="P759" s="468"/>
      <c r="Q759" s="468"/>
      <c r="R759" s="468"/>
      <c r="S759" s="468"/>
      <c r="T759" s="468"/>
      <c r="U759" s="468"/>
      <c r="V759" s="468"/>
      <c r="W759" s="468"/>
      <c r="X759" s="468"/>
      <c r="Y759" s="468"/>
      <c r="Z759" s="468"/>
    </row>
    <row r="760">
      <c r="A760" s="468"/>
      <c r="B760" s="468"/>
      <c r="C760" s="468"/>
      <c r="D760" s="468"/>
      <c r="E760" s="468"/>
      <c r="F760" s="468"/>
      <c r="G760" s="468"/>
      <c r="H760" s="468"/>
      <c r="I760" s="468"/>
      <c r="J760" s="468"/>
      <c r="K760" s="41"/>
      <c r="L760" s="468"/>
      <c r="M760" s="468"/>
      <c r="N760" s="468"/>
      <c r="O760" s="468"/>
      <c r="P760" s="468"/>
      <c r="Q760" s="468"/>
      <c r="R760" s="468"/>
      <c r="S760" s="468"/>
      <c r="T760" s="468"/>
      <c r="U760" s="468"/>
      <c r="V760" s="468"/>
      <c r="W760" s="468"/>
      <c r="X760" s="468"/>
      <c r="Y760" s="468"/>
      <c r="Z760" s="468"/>
    </row>
    <row r="761">
      <c r="A761" s="468"/>
      <c r="B761" s="468"/>
      <c r="C761" s="468"/>
      <c r="D761" s="468"/>
      <c r="E761" s="468"/>
      <c r="F761" s="468"/>
      <c r="G761" s="468"/>
      <c r="H761" s="468"/>
      <c r="I761" s="468"/>
      <c r="J761" s="468"/>
      <c r="K761" s="41"/>
      <c r="L761" s="468"/>
      <c r="M761" s="468"/>
      <c r="N761" s="468"/>
      <c r="O761" s="468"/>
      <c r="P761" s="468"/>
      <c r="Q761" s="468"/>
      <c r="R761" s="468"/>
      <c r="S761" s="468"/>
      <c r="T761" s="468"/>
      <c r="U761" s="468"/>
      <c r="V761" s="468"/>
      <c r="W761" s="468"/>
      <c r="X761" s="468"/>
      <c r="Y761" s="468"/>
      <c r="Z761" s="468"/>
    </row>
    <row r="762">
      <c r="A762" s="468"/>
      <c r="B762" s="468"/>
      <c r="C762" s="468"/>
      <c r="D762" s="468"/>
      <c r="E762" s="468"/>
      <c r="F762" s="468"/>
      <c r="G762" s="468"/>
      <c r="H762" s="468"/>
      <c r="I762" s="468"/>
      <c r="J762" s="468"/>
      <c r="K762" s="41"/>
      <c r="L762" s="468"/>
      <c r="M762" s="468"/>
      <c r="N762" s="468"/>
      <c r="O762" s="468"/>
      <c r="P762" s="468"/>
      <c r="Q762" s="468"/>
      <c r="R762" s="468"/>
      <c r="S762" s="468"/>
      <c r="T762" s="468"/>
      <c r="U762" s="468"/>
      <c r="V762" s="468"/>
      <c r="W762" s="468"/>
      <c r="X762" s="468"/>
      <c r="Y762" s="468"/>
      <c r="Z762" s="468"/>
    </row>
    <row r="763">
      <c r="A763" s="468"/>
      <c r="B763" s="468"/>
      <c r="C763" s="468"/>
      <c r="D763" s="468"/>
      <c r="E763" s="468"/>
      <c r="F763" s="468"/>
      <c r="G763" s="468"/>
      <c r="H763" s="468"/>
      <c r="I763" s="468"/>
      <c r="J763" s="468"/>
      <c r="K763" s="41"/>
      <c r="L763" s="468"/>
      <c r="M763" s="468"/>
      <c r="N763" s="468"/>
      <c r="O763" s="468"/>
      <c r="P763" s="468"/>
      <c r="Q763" s="468"/>
      <c r="R763" s="468"/>
      <c r="S763" s="468"/>
      <c r="T763" s="468"/>
      <c r="U763" s="468"/>
      <c r="V763" s="468"/>
      <c r="W763" s="468"/>
      <c r="X763" s="468"/>
      <c r="Y763" s="468"/>
      <c r="Z763" s="468"/>
    </row>
    <row r="764">
      <c r="A764" s="468"/>
      <c r="B764" s="468"/>
      <c r="C764" s="468"/>
      <c r="D764" s="468"/>
      <c r="E764" s="468"/>
      <c r="F764" s="468"/>
      <c r="G764" s="468"/>
      <c r="H764" s="468"/>
      <c r="I764" s="468"/>
      <c r="J764" s="468"/>
      <c r="K764" s="41"/>
      <c r="L764" s="468"/>
      <c r="M764" s="468"/>
      <c r="N764" s="468"/>
      <c r="O764" s="468"/>
      <c r="P764" s="468"/>
      <c r="Q764" s="468"/>
      <c r="R764" s="468"/>
      <c r="S764" s="468"/>
      <c r="T764" s="468"/>
      <c r="U764" s="468"/>
      <c r="V764" s="468"/>
      <c r="W764" s="468"/>
      <c r="X764" s="468"/>
      <c r="Y764" s="468"/>
      <c r="Z764" s="468"/>
    </row>
    <row r="765">
      <c r="A765" s="468"/>
      <c r="B765" s="468"/>
      <c r="C765" s="468"/>
      <c r="D765" s="468"/>
      <c r="E765" s="468"/>
      <c r="F765" s="468"/>
      <c r="G765" s="468"/>
      <c r="H765" s="468"/>
      <c r="I765" s="468"/>
      <c r="J765" s="468"/>
      <c r="K765" s="41"/>
      <c r="L765" s="468"/>
      <c r="M765" s="468"/>
      <c r="N765" s="468"/>
      <c r="O765" s="468"/>
      <c r="P765" s="468"/>
      <c r="Q765" s="468"/>
      <c r="R765" s="468"/>
      <c r="S765" s="468"/>
      <c r="T765" s="468"/>
      <c r="U765" s="468"/>
      <c r="V765" s="468"/>
      <c r="W765" s="468"/>
      <c r="X765" s="468"/>
      <c r="Y765" s="468"/>
      <c r="Z765" s="468"/>
    </row>
    <row r="766">
      <c r="A766" s="468"/>
      <c r="B766" s="468"/>
      <c r="C766" s="468"/>
      <c r="D766" s="468"/>
      <c r="E766" s="468"/>
      <c r="F766" s="468"/>
      <c r="G766" s="468"/>
      <c r="H766" s="468"/>
      <c r="I766" s="468"/>
      <c r="J766" s="468"/>
      <c r="K766" s="41"/>
      <c r="L766" s="468"/>
      <c r="M766" s="468"/>
      <c r="N766" s="468"/>
      <c r="O766" s="468"/>
      <c r="P766" s="468"/>
      <c r="Q766" s="468"/>
      <c r="R766" s="468"/>
      <c r="S766" s="468"/>
      <c r="T766" s="468"/>
      <c r="U766" s="468"/>
      <c r="V766" s="468"/>
      <c r="W766" s="468"/>
      <c r="X766" s="468"/>
      <c r="Y766" s="468"/>
      <c r="Z766" s="468"/>
    </row>
    <row r="767">
      <c r="A767" s="468"/>
      <c r="B767" s="468"/>
      <c r="C767" s="468"/>
      <c r="D767" s="468"/>
      <c r="E767" s="468"/>
      <c r="F767" s="468"/>
      <c r="G767" s="468"/>
      <c r="H767" s="468"/>
      <c r="I767" s="468"/>
      <c r="J767" s="468"/>
      <c r="K767" s="41"/>
      <c r="L767" s="468"/>
      <c r="M767" s="468"/>
      <c r="N767" s="468"/>
      <c r="O767" s="468"/>
      <c r="P767" s="468"/>
      <c r="Q767" s="468"/>
      <c r="R767" s="468"/>
      <c r="S767" s="468"/>
      <c r="T767" s="468"/>
      <c r="U767" s="468"/>
      <c r="V767" s="468"/>
      <c r="W767" s="468"/>
      <c r="X767" s="468"/>
      <c r="Y767" s="468"/>
      <c r="Z767" s="468"/>
    </row>
    <row r="768">
      <c r="A768" s="468"/>
      <c r="B768" s="468"/>
      <c r="C768" s="468"/>
      <c r="D768" s="468"/>
      <c r="E768" s="468"/>
      <c r="F768" s="468"/>
      <c r="G768" s="468"/>
      <c r="H768" s="468"/>
      <c r="I768" s="468"/>
      <c r="J768" s="468"/>
      <c r="K768" s="41"/>
      <c r="L768" s="468"/>
      <c r="M768" s="468"/>
      <c r="N768" s="468"/>
      <c r="O768" s="468"/>
      <c r="P768" s="468"/>
      <c r="Q768" s="468"/>
      <c r="R768" s="468"/>
      <c r="S768" s="468"/>
      <c r="T768" s="468"/>
      <c r="U768" s="468"/>
      <c r="V768" s="468"/>
      <c r="W768" s="468"/>
      <c r="X768" s="468"/>
      <c r="Y768" s="468"/>
      <c r="Z768" s="468"/>
    </row>
    <row r="769">
      <c r="A769" s="468"/>
      <c r="B769" s="468"/>
      <c r="C769" s="468"/>
      <c r="D769" s="468"/>
      <c r="E769" s="468"/>
      <c r="F769" s="468"/>
      <c r="G769" s="468"/>
      <c r="H769" s="468"/>
      <c r="I769" s="468"/>
      <c r="J769" s="468"/>
      <c r="K769" s="41"/>
      <c r="L769" s="468"/>
      <c r="M769" s="468"/>
      <c r="N769" s="468"/>
      <c r="O769" s="468"/>
      <c r="P769" s="468"/>
      <c r="Q769" s="468"/>
      <c r="R769" s="468"/>
      <c r="S769" s="468"/>
      <c r="T769" s="468"/>
      <c r="U769" s="468"/>
      <c r="V769" s="468"/>
      <c r="W769" s="468"/>
      <c r="X769" s="468"/>
      <c r="Y769" s="468"/>
      <c r="Z769" s="468"/>
    </row>
    <row r="770">
      <c r="A770" s="468"/>
      <c r="B770" s="468"/>
      <c r="C770" s="468"/>
      <c r="D770" s="468"/>
      <c r="E770" s="468"/>
      <c r="F770" s="468"/>
      <c r="G770" s="468"/>
      <c r="H770" s="468"/>
      <c r="I770" s="468"/>
      <c r="J770" s="468"/>
      <c r="K770" s="41"/>
      <c r="L770" s="468"/>
      <c r="M770" s="468"/>
      <c r="N770" s="468"/>
      <c r="O770" s="468"/>
      <c r="P770" s="468"/>
      <c r="Q770" s="468"/>
      <c r="R770" s="468"/>
      <c r="S770" s="468"/>
      <c r="T770" s="468"/>
      <c r="U770" s="468"/>
      <c r="V770" s="468"/>
      <c r="W770" s="468"/>
      <c r="X770" s="468"/>
      <c r="Y770" s="468"/>
      <c r="Z770" s="468"/>
    </row>
    <row r="771">
      <c r="A771" s="468"/>
      <c r="B771" s="468"/>
      <c r="C771" s="468"/>
      <c r="D771" s="468"/>
      <c r="E771" s="468"/>
      <c r="F771" s="468"/>
      <c r="G771" s="468"/>
      <c r="H771" s="468"/>
      <c r="I771" s="468"/>
      <c r="J771" s="468"/>
      <c r="K771" s="41"/>
      <c r="L771" s="468"/>
      <c r="M771" s="468"/>
      <c r="N771" s="468"/>
      <c r="O771" s="468"/>
      <c r="P771" s="468"/>
      <c r="Q771" s="468"/>
      <c r="R771" s="468"/>
      <c r="S771" s="468"/>
      <c r="T771" s="468"/>
      <c r="U771" s="468"/>
      <c r="V771" s="468"/>
      <c r="W771" s="468"/>
      <c r="X771" s="468"/>
      <c r="Y771" s="468"/>
      <c r="Z771" s="468"/>
    </row>
    <row r="772">
      <c r="A772" s="468"/>
      <c r="B772" s="468"/>
      <c r="C772" s="468"/>
      <c r="D772" s="468"/>
      <c r="E772" s="468"/>
      <c r="F772" s="468"/>
      <c r="G772" s="468"/>
      <c r="H772" s="468"/>
      <c r="I772" s="468"/>
      <c r="J772" s="468"/>
      <c r="K772" s="41"/>
      <c r="L772" s="468"/>
      <c r="M772" s="468"/>
      <c r="N772" s="468"/>
      <c r="O772" s="468"/>
      <c r="P772" s="468"/>
      <c r="Q772" s="468"/>
      <c r="R772" s="468"/>
      <c r="S772" s="468"/>
      <c r="T772" s="468"/>
      <c r="U772" s="468"/>
      <c r="V772" s="468"/>
      <c r="W772" s="468"/>
      <c r="X772" s="468"/>
      <c r="Y772" s="468"/>
      <c r="Z772" s="468"/>
    </row>
    <row r="773">
      <c r="A773" s="468"/>
      <c r="B773" s="468"/>
      <c r="C773" s="468"/>
      <c r="D773" s="468"/>
      <c r="E773" s="468"/>
      <c r="F773" s="468"/>
      <c r="G773" s="468"/>
      <c r="H773" s="468"/>
      <c r="I773" s="468"/>
      <c r="J773" s="468"/>
      <c r="K773" s="41"/>
      <c r="L773" s="468"/>
      <c r="M773" s="468"/>
      <c r="N773" s="468"/>
      <c r="O773" s="468"/>
      <c r="P773" s="468"/>
      <c r="Q773" s="468"/>
      <c r="R773" s="468"/>
      <c r="S773" s="468"/>
      <c r="T773" s="468"/>
      <c r="U773" s="468"/>
      <c r="V773" s="468"/>
      <c r="W773" s="468"/>
      <c r="X773" s="468"/>
      <c r="Y773" s="468"/>
      <c r="Z773" s="468"/>
    </row>
    <row r="774">
      <c r="A774" s="468"/>
      <c r="B774" s="468"/>
      <c r="C774" s="468"/>
      <c r="D774" s="468"/>
      <c r="E774" s="468"/>
      <c r="F774" s="468"/>
      <c r="G774" s="468"/>
      <c r="H774" s="468"/>
      <c r="I774" s="468"/>
      <c r="J774" s="468"/>
      <c r="K774" s="41"/>
      <c r="L774" s="468"/>
      <c r="M774" s="468"/>
      <c r="N774" s="468"/>
      <c r="O774" s="468"/>
      <c r="P774" s="468"/>
      <c r="Q774" s="468"/>
      <c r="R774" s="468"/>
      <c r="S774" s="468"/>
      <c r="T774" s="468"/>
      <c r="U774" s="468"/>
      <c r="V774" s="468"/>
      <c r="W774" s="468"/>
      <c r="X774" s="468"/>
      <c r="Y774" s="468"/>
      <c r="Z774" s="468"/>
    </row>
    <row r="775">
      <c r="A775" s="468"/>
      <c r="B775" s="468"/>
      <c r="C775" s="468"/>
      <c r="D775" s="468"/>
      <c r="E775" s="468"/>
      <c r="F775" s="468"/>
      <c r="G775" s="468"/>
      <c r="H775" s="468"/>
      <c r="I775" s="468"/>
      <c r="J775" s="468"/>
      <c r="K775" s="41"/>
      <c r="L775" s="468"/>
      <c r="M775" s="468"/>
      <c r="N775" s="468"/>
      <c r="O775" s="468"/>
      <c r="P775" s="468"/>
      <c r="Q775" s="468"/>
      <c r="R775" s="468"/>
      <c r="S775" s="468"/>
      <c r="T775" s="468"/>
      <c r="U775" s="468"/>
      <c r="V775" s="468"/>
      <c r="W775" s="468"/>
      <c r="X775" s="468"/>
      <c r="Y775" s="468"/>
      <c r="Z775" s="468"/>
    </row>
    <row r="776">
      <c r="A776" s="468"/>
      <c r="B776" s="468"/>
      <c r="C776" s="468"/>
      <c r="D776" s="468"/>
      <c r="E776" s="468"/>
      <c r="F776" s="468"/>
      <c r="G776" s="468"/>
      <c r="H776" s="468"/>
      <c r="I776" s="468"/>
      <c r="J776" s="468"/>
      <c r="K776" s="41"/>
      <c r="L776" s="468"/>
      <c r="M776" s="468"/>
      <c r="N776" s="468"/>
      <c r="O776" s="468"/>
      <c r="P776" s="468"/>
      <c r="Q776" s="468"/>
      <c r="R776" s="468"/>
      <c r="S776" s="468"/>
      <c r="T776" s="468"/>
      <c r="U776" s="468"/>
      <c r="V776" s="468"/>
      <c r="W776" s="468"/>
      <c r="X776" s="468"/>
      <c r="Y776" s="468"/>
      <c r="Z776" s="468"/>
    </row>
    <row r="777">
      <c r="A777" s="468"/>
      <c r="B777" s="468"/>
      <c r="C777" s="468"/>
      <c r="D777" s="468"/>
      <c r="E777" s="468"/>
      <c r="F777" s="468"/>
      <c r="G777" s="468"/>
      <c r="H777" s="468"/>
      <c r="I777" s="468"/>
      <c r="J777" s="468"/>
      <c r="K777" s="41"/>
      <c r="L777" s="468"/>
      <c r="M777" s="468"/>
      <c r="N777" s="468"/>
      <c r="O777" s="468"/>
      <c r="P777" s="468"/>
      <c r="Q777" s="468"/>
      <c r="R777" s="468"/>
      <c r="S777" s="468"/>
      <c r="T777" s="468"/>
      <c r="U777" s="468"/>
      <c r="V777" s="468"/>
      <c r="W777" s="468"/>
      <c r="X777" s="468"/>
      <c r="Y777" s="468"/>
      <c r="Z777" s="468"/>
    </row>
    <row r="778">
      <c r="A778" s="468"/>
      <c r="B778" s="468"/>
      <c r="C778" s="468"/>
      <c r="D778" s="468"/>
      <c r="E778" s="468"/>
      <c r="F778" s="468"/>
      <c r="G778" s="468"/>
      <c r="H778" s="468"/>
      <c r="I778" s="468"/>
      <c r="J778" s="468"/>
      <c r="K778" s="41"/>
      <c r="L778" s="468"/>
      <c r="M778" s="468"/>
      <c r="N778" s="468"/>
      <c r="O778" s="468"/>
      <c r="P778" s="468"/>
      <c r="Q778" s="468"/>
      <c r="R778" s="468"/>
      <c r="S778" s="468"/>
      <c r="T778" s="468"/>
      <c r="U778" s="468"/>
      <c r="V778" s="468"/>
      <c r="W778" s="468"/>
      <c r="X778" s="468"/>
      <c r="Y778" s="468"/>
      <c r="Z778" s="468"/>
    </row>
    <row r="779">
      <c r="A779" s="468"/>
      <c r="B779" s="468"/>
      <c r="C779" s="468"/>
      <c r="D779" s="468"/>
      <c r="E779" s="468"/>
      <c r="F779" s="468"/>
      <c r="G779" s="468"/>
      <c r="H779" s="468"/>
      <c r="I779" s="468"/>
      <c r="J779" s="468"/>
      <c r="K779" s="41"/>
      <c r="L779" s="468"/>
      <c r="M779" s="468"/>
      <c r="N779" s="468"/>
      <c r="O779" s="468"/>
      <c r="P779" s="468"/>
      <c r="Q779" s="468"/>
      <c r="R779" s="468"/>
      <c r="S779" s="468"/>
      <c r="T779" s="468"/>
      <c r="U779" s="468"/>
      <c r="V779" s="468"/>
      <c r="W779" s="468"/>
      <c r="X779" s="468"/>
      <c r="Y779" s="468"/>
      <c r="Z779" s="468"/>
    </row>
    <row r="780">
      <c r="A780" s="468"/>
      <c r="B780" s="468"/>
      <c r="C780" s="468"/>
      <c r="D780" s="468"/>
      <c r="E780" s="468"/>
      <c r="F780" s="468"/>
      <c r="G780" s="468"/>
      <c r="H780" s="468"/>
      <c r="I780" s="468"/>
      <c r="J780" s="468"/>
      <c r="K780" s="41"/>
      <c r="L780" s="468"/>
      <c r="M780" s="468"/>
      <c r="N780" s="468"/>
      <c r="O780" s="468"/>
      <c r="P780" s="468"/>
      <c r="Q780" s="468"/>
      <c r="R780" s="468"/>
      <c r="S780" s="468"/>
      <c r="T780" s="468"/>
      <c r="U780" s="468"/>
      <c r="V780" s="468"/>
      <c r="W780" s="468"/>
      <c r="X780" s="468"/>
      <c r="Y780" s="468"/>
      <c r="Z780" s="468"/>
    </row>
    <row r="781">
      <c r="A781" s="468"/>
      <c r="B781" s="468"/>
      <c r="C781" s="468"/>
      <c r="D781" s="468"/>
      <c r="E781" s="468"/>
      <c r="F781" s="468"/>
      <c r="G781" s="468"/>
      <c r="H781" s="468"/>
      <c r="I781" s="468"/>
      <c r="J781" s="468"/>
      <c r="K781" s="41"/>
      <c r="L781" s="468"/>
      <c r="M781" s="468"/>
      <c r="N781" s="468"/>
      <c r="O781" s="468"/>
      <c r="P781" s="468"/>
      <c r="Q781" s="468"/>
      <c r="R781" s="468"/>
      <c r="S781" s="468"/>
      <c r="T781" s="468"/>
      <c r="U781" s="468"/>
      <c r="V781" s="468"/>
      <c r="W781" s="468"/>
      <c r="X781" s="468"/>
      <c r="Y781" s="468"/>
      <c r="Z781" s="468"/>
    </row>
    <row r="782">
      <c r="A782" s="468"/>
      <c r="B782" s="468"/>
      <c r="C782" s="468"/>
      <c r="D782" s="468"/>
      <c r="E782" s="468"/>
      <c r="F782" s="468"/>
      <c r="G782" s="468"/>
      <c r="H782" s="468"/>
      <c r="I782" s="468"/>
      <c r="J782" s="468"/>
      <c r="K782" s="41"/>
      <c r="L782" s="468"/>
      <c r="M782" s="468"/>
      <c r="N782" s="468"/>
      <c r="O782" s="468"/>
      <c r="P782" s="468"/>
      <c r="Q782" s="468"/>
      <c r="R782" s="468"/>
      <c r="S782" s="468"/>
      <c r="T782" s="468"/>
      <c r="U782" s="468"/>
      <c r="V782" s="468"/>
      <c r="W782" s="468"/>
      <c r="X782" s="468"/>
      <c r="Y782" s="468"/>
      <c r="Z782" s="468"/>
    </row>
    <row r="783">
      <c r="A783" s="468"/>
      <c r="B783" s="468"/>
      <c r="C783" s="468"/>
      <c r="D783" s="468"/>
      <c r="E783" s="468"/>
      <c r="F783" s="468"/>
      <c r="G783" s="468"/>
      <c r="H783" s="468"/>
      <c r="I783" s="468"/>
      <c r="J783" s="468"/>
      <c r="K783" s="41"/>
      <c r="L783" s="468"/>
      <c r="M783" s="468"/>
      <c r="N783" s="468"/>
      <c r="O783" s="468"/>
      <c r="P783" s="468"/>
      <c r="Q783" s="468"/>
      <c r="R783" s="468"/>
      <c r="S783" s="468"/>
      <c r="T783" s="468"/>
      <c r="U783" s="468"/>
      <c r="V783" s="468"/>
      <c r="W783" s="468"/>
      <c r="X783" s="468"/>
      <c r="Y783" s="468"/>
      <c r="Z783" s="468"/>
    </row>
    <row r="784">
      <c r="A784" s="468"/>
      <c r="B784" s="468"/>
      <c r="C784" s="468"/>
      <c r="D784" s="468"/>
      <c r="E784" s="468"/>
      <c r="F784" s="468"/>
      <c r="G784" s="468"/>
      <c r="H784" s="468"/>
      <c r="I784" s="468"/>
      <c r="J784" s="468"/>
      <c r="K784" s="41"/>
      <c r="L784" s="468"/>
      <c r="M784" s="468"/>
      <c r="N784" s="468"/>
      <c r="O784" s="468"/>
      <c r="P784" s="468"/>
      <c r="Q784" s="468"/>
      <c r="R784" s="468"/>
      <c r="S784" s="468"/>
      <c r="T784" s="468"/>
      <c r="U784" s="468"/>
      <c r="V784" s="468"/>
      <c r="W784" s="468"/>
      <c r="X784" s="468"/>
      <c r="Y784" s="468"/>
      <c r="Z784" s="468"/>
    </row>
    <row r="785">
      <c r="A785" s="468"/>
      <c r="B785" s="468"/>
      <c r="C785" s="468"/>
      <c r="D785" s="468"/>
      <c r="E785" s="468"/>
      <c r="F785" s="468"/>
      <c r="G785" s="468"/>
      <c r="H785" s="468"/>
      <c r="I785" s="468"/>
      <c r="J785" s="468"/>
      <c r="K785" s="41"/>
      <c r="L785" s="468"/>
      <c r="M785" s="468"/>
      <c r="N785" s="468"/>
      <c r="O785" s="468"/>
      <c r="P785" s="468"/>
      <c r="Q785" s="468"/>
      <c r="R785" s="468"/>
      <c r="S785" s="468"/>
      <c r="T785" s="468"/>
      <c r="U785" s="468"/>
      <c r="V785" s="468"/>
      <c r="W785" s="468"/>
      <c r="X785" s="468"/>
      <c r="Y785" s="468"/>
      <c r="Z785" s="468"/>
    </row>
    <row r="786">
      <c r="A786" s="468"/>
      <c r="B786" s="468"/>
      <c r="C786" s="468"/>
      <c r="D786" s="468"/>
      <c r="E786" s="468"/>
      <c r="F786" s="468"/>
      <c r="G786" s="468"/>
      <c r="H786" s="468"/>
      <c r="I786" s="468"/>
      <c r="J786" s="468"/>
      <c r="K786" s="41"/>
      <c r="L786" s="468"/>
      <c r="M786" s="468"/>
      <c r="N786" s="468"/>
      <c r="O786" s="468"/>
      <c r="P786" s="468"/>
      <c r="Q786" s="468"/>
      <c r="R786" s="468"/>
      <c r="S786" s="468"/>
      <c r="T786" s="468"/>
      <c r="U786" s="468"/>
      <c r="V786" s="468"/>
      <c r="W786" s="468"/>
      <c r="X786" s="468"/>
      <c r="Y786" s="468"/>
      <c r="Z786" s="468"/>
    </row>
    <row r="787">
      <c r="A787" s="468"/>
      <c r="B787" s="468"/>
      <c r="C787" s="468"/>
      <c r="D787" s="468"/>
      <c r="E787" s="468"/>
      <c r="F787" s="468"/>
      <c r="G787" s="468"/>
      <c r="H787" s="468"/>
      <c r="I787" s="468"/>
      <c r="J787" s="468"/>
      <c r="K787" s="41"/>
      <c r="L787" s="468"/>
      <c r="M787" s="468"/>
      <c r="N787" s="468"/>
      <c r="O787" s="468"/>
      <c r="P787" s="468"/>
      <c r="Q787" s="468"/>
      <c r="R787" s="468"/>
      <c r="S787" s="468"/>
      <c r="T787" s="468"/>
      <c r="U787" s="468"/>
      <c r="V787" s="468"/>
      <c r="W787" s="468"/>
      <c r="X787" s="468"/>
      <c r="Y787" s="468"/>
      <c r="Z787" s="468"/>
    </row>
    <row r="788">
      <c r="A788" s="468"/>
      <c r="B788" s="468"/>
      <c r="C788" s="468"/>
      <c r="D788" s="468"/>
      <c r="E788" s="468"/>
      <c r="F788" s="468"/>
      <c r="G788" s="468"/>
      <c r="H788" s="468"/>
      <c r="I788" s="468"/>
      <c r="J788" s="468"/>
      <c r="K788" s="41"/>
      <c r="L788" s="468"/>
      <c r="M788" s="468"/>
      <c r="N788" s="468"/>
      <c r="O788" s="468"/>
      <c r="P788" s="468"/>
      <c r="Q788" s="468"/>
      <c r="R788" s="468"/>
      <c r="S788" s="468"/>
      <c r="T788" s="468"/>
      <c r="U788" s="468"/>
      <c r="V788" s="468"/>
      <c r="W788" s="468"/>
      <c r="X788" s="468"/>
      <c r="Y788" s="468"/>
      <c r="Z788" s="468"/>
    </row>
    <row r="789">
      <c r="A789" s="468"/>
      <c r="B789" s="468"/>
      <c r="C789" s="468"/>
      <c r="D789" s="468"/>
      <c r="E789" s="468"/>
      <c r="F789" s="468"/>
      <c r="G789" s="468"/>
      <c r="H789" s="468"/>
      <c r="I789" s="468"/>
      <c r="J789" s="468"/>
      <c r="K789" s="41"/>
      <c r="L789" s="468"/>
      <c r="M789" s="468"/>
      <c r="N789" s="468"/>
      <c r="O789" s="468"/>
      <c r="P789" s="468"/>
      <c r="Q789" s="468"/>
      <c r="R789" s="468"/>
      <c r="S789" s="468"/>
      <c r="T789" s="468"/>
      <c r="U789" s="468"/>
      <c r="V789" s="468"/>
      <c r="W789" s="468"/>
      <c r="X789" s="468"/>
      <c r="Y789" s="468"/>
      <c r="Z789" s="468"/>
    </row>
    <row r="790">
      <c r="A790" s="468"/>
      <c r="B790" s="468"/>
      <c r="C790" s="468"/>
      <c r="D790" s="468"/>
      <c r="E790" s="468"/>
      <c r="F790" s="468"/>
      <c r="G790" s="468"/>
      <c r="H790" s="468"/>
      <c r="I790" s="468"/>
      <c r="J790" s="468"/>
      <c r="K790" s="41"/>
      <c r="L790" s="468"/>
      <c r="M790" s="468"/>
      <c r="N790" s="468"/>
      <c r="O790" s="468"/>
      <c r="P790" s="468"/>
      <c r="Q790" s="468"/>
      <c r="R790" s="468"/>
      <c r="S790" s="468"/>
      <c r="T790" s="468"/>
      <c r="U790" s="468"/>
      <c r="V790" s="468"/>
      <c r="W790" s="468"/>
      <c r="X790" s="468"/>
      <c r="Y790" s="468"/>
      <c r="Z790" s="468"/>
    </row>
    <row r="791">
      <c r="A791" s="468"/>
      <c r="B791" s="468"/>
      <c r="C791" s="468"/>
      <c r="D791" s="468"/>
      <c r="E791" s="468"/>
      <c r="F791" s="468"/>
      <c r="G791" s="468"/>
      <c r="H791" s="468"/>
      <c r="I791" s="468"/>
      <c r="J791" s="468"/>
      <c r="K791" s="41"/>
      <c r="L791" s="468"/>
      <c r="M791" s="468"/>
      <c r="N791" s="468"/>
      <c r="O791" s="468"/>
      <c r="P791" s="468"/>
      <c r="Q791" s="468"/>
      <c r="R791" s="468"/>
      <c r="S791" s="468"/>
      <c r="T791" s="468"/>
      <c r="U791" s="468"/>
      <c r="V791" s="468"/>
      <c r="W791" s="468"/>
      <c r="X791" s="468"/>
      <c r="Y791" s="468"/>
      <c r="Z791" s="468"/>
    </row>
    <row r="792">
      <c r="A792" s="468"/>
      <c r="B792" s="468"/>
      <c r="C792" s="468"/>
      <c r="D792" s="468"/>
      <c r="E792" s="468"/>
      <c r="F792" s="468"/>
      <c r="G792" s="468"/>
      <c r="H792" s="468"/>
      <c r="I792" s="468"/>
      <c r="J792" s="468"/>
      <c r="K792" s="41"/>
      <c r="L792" s="468"/>
      <c r="M792" s="468"/>
      <c r="N792" s="468"/>
      <c r="O792" s="468"/>
      <c r="P792" s="468"/>
      <c r="Q792" s="468"/>
      <c r="R792" s="468"/>
      <c r="S792" s="468"/>
      <c r="T792" s="468"/>
      <c r="U792" s="468"/>
      <c r="V792" s="468"/>
      <c r="W792" s="468"/>
      <c r="X792" s="468"/>
      <c r="Y792" s="468"/>
      <c r="Z792" s="468"/>
    </row>
    <row r="793">
      <c r="A793" s="468"/>
      <c r="B793" s="468"/>
      <c r="C793" s="468"/>
      <c r="D793" s="468"/>
      <c r="E793" s="468"/>
      <c r="F793" s="468"/>
      <c r="G793" s="468"/>
      <c r="H793" s="468"/>
      <c r="I793" s="468"/>
      <c r="J793" s="468"/>
      <c r="K793" s="41"/>
      <c r="L793" s="468"/>
      <c r="M793" s="468"/>
      <c r="N793" s="468"/>
      <c r="O793" s="468"/>
      <c r="P793" s="468"/>
      <c r="Q793" s="468"/>
      <c r="R793" s="468"/>
      <c r="S793" s="468"/>
      <c r="T793" s="468"/>
      <c r="U793" s="468"/>
      <c r="V793" s="468"/>
      <c r="W793" s="468"/>
      <c r="X793" s="468"/>
      <c r="Y793" s="468"/>
      <c r="Z793" s="468"/>
    </row>
    <row r="794">
      <c r="A794" s="468"/>
      <c r="B794" s="468"/>
      <c r="C794" s="468"/>
      <c r="D794" s="468"/>
      <c r="E794" s="468"/>
      <c r="F794" s="468"/>
      <c r="G794" s="468"/>
      <c r="H794" s="468"/>
      <c r="I794" s="468"/>
      <c r="J794" s="468"/>
      <c r="K794" s="41"/>
      <c r="L794" s="468"/>
      <c r="M794" s="468"/>
      <c r="N794" s="468"/>
      <c r="O794" s="468"/>
      <c r="P794" s="468"/>
      <c r="Q794" s="468"/>
      <c r="R794" s="468"/>
      <c r="S794" s="468"/>
      <c r="T794" s="468"/>
      <c r="U794" s="468"/>
      <c r="V794" s="468"/>
      <c r="W794" s="468"/>
      <c r="X794" s="468"/>
      <c r="Y794" s="468"/>
      <c r="Z794" s="468"/>
    </row>
    <row r="795">
      <c r="A795" s="468"/>
      <c r="B795" s="468"/>
      <c r="C795" s="468"/>
      <c r="D795" s="468"/>
      <c r="E795" s="468"/>
      <c r="F795" s="468"/>
      <c r="G795" s="468"/>
      <c r="H795" s="468"/>
      <c r="I795" s="468"/>
      <c r="J795" s="468"/>
      <c r="K795" s="41"/>
      <c r="L795" s="468"/>
      <c r="M795" s="468"/>
      <c r="N795" s="468"/>
      <c r="O795" s="468"/>
      <c r="P795" s="468"/>
      <c r="Q795" s="468"/>
      <c r="R795" s="468"/>
      <c r="S795" s="468"/>
      <c r="T795" s="468"/>
      <c r="U795" s="468"/>
      <c r="V795" s="468"/>
      <c r="W795" s="468"/>
      <c r="X795" s="468"/>
      <c r="Y795" s="468"/>
      <c r="Z795" s="468"/>
    </row>
    <row r="796">
      <c r="A796" s="468"/>
      <c r="B796" s="468"/>
      <c r="C796" s="468"/>
      <c r="D796" s="468"/>
      <c r="E796" s="468"/>
      <c r="F796" s="468"/>
      <c r="G796" s="468"/>
      <c r="H796" s="468"/>
      <c r="I796" s="468"/>
      <c r="J796" s="468"/>
      <c r="K796" s="41"/>
      <c r="L796" s="468"/>
      <c r="M796" s="468"/>
      <c r="N796" s="468"/>
      <c r="O796" s="468"/>
      <c r="P796" s="468"/>
      <c r="Q796" s="468"/>
      <c r="R796" s="468"/>
      <c r="S796" s="468"/>
      <c r="T796" s="468"/>
      <c r="U796" s="468"/>
      <c r="V796" s="468"/>
      <c r="W796" s="468"/>
      <c r="X796" s="468"/>
      <c r="Y796" s="468"/>
      <c r="Z796" s="468"/>
    </row>
    <row r="797">
      <c r="A797" s="468"/>
      <c r="B797" s="468"/>
      <c r="C797" s="468"/>
      <c r="D797" s="468"/>
      <c r="E797" s="468"/>
      <c r="F797" s="468"/>
      <c r="G797" s="468"/>
      <c r="H797" s="468"/>
      <c r="I797" s="468"/>
      <c r="J797" s="468"/>
      <c r="K797" s="41"/>
      <c r="L797" s="468"/>
      <c r="M797" s="468"/>
      <c r="N797" s="468"/>
      <c r="O797" s="468"/>
      <c r="P797" s="468"/>
      <c r="Q797" s="468"/>
      <c r="R797" s="468"/>
      <c r="S797" s="468"/>
      <c r="T797" s="468"/>
      <c r="U797" s="468"/>
      <c r="V797" s="468"/>
      <c r="W797" s="468"/>
      <c r="X797" s="468"/>
      <c r="Y797" s="468"/>
      <c r="Z797" s="468"/>
    </row>
    <row r="798">
      <c r="A798" s="468"/>
      <c r="B798" s="468"/>
      <c r="C798" s="468"/>
      <c r="D798" s="468"/>
      <c r="E798" s="468"/>
      <c r="F798" s="468"/>
      <c r="G798" s="468"/>
      <c r="H798" s="468"/>
      <c r="I798" s="468"/>
      <c r="J798" s="468"/>
      <c r="K798" s="41"/>
      <c r="L798" s="468"/>
      <c r="M798" s="468"/>
      <c r="N798" s="468"/>
      <c r="O798" s="468"/>
      <c r="P798" s="468"/>
      <c r="Q798" s="468"/>
      <c r="R798" s="468"/>
      <c r="S798" s="468"/>
      <c r="T798" s="468"/>
      <c r="U798" s="468"/>
      <c r="V798" s="468"/>
      <c r="W798" s="468"/>
      <c r="X798" s="468"/>
      <c r="Y798" s="468"/>
      <c r="Z798" s="468"/>
    </row>
    <row r="799">
      <c r="A799" s="468"/>
      <c r="B799" s="468"/>
      <c r="C799" s="468"/>
      <c r="D799" s="468"/>
      <c r="E799" s="468"/>
      <c r="F799" s="468"/>
      <c r="G799" s="468"/>
      <c r="H799" s="468"/>
      <c r="I799" s="468"/>
      <c r="J799" s="468"/>
      <c r="K799" s="41"/>
      <c r="L799" s="468"/>
      <c r="M799" s="468"/>
      <c r="N799" s="468"/>
      <c r="O799" s="468"/>
      <c r="P799" s="468"/>
      <c r="Q799" s="468"/>
      <c r="R799" s="468"/>
      <c r="S799" s="468"/>
      <c r="T799" s="468"/>
      <c r="U799" s="468"/>
      <c r="V799" s="468"/>
      <c r="W799" s="468"/>
      <c r="X799" s="468"/>
      <c r="Y799" s="468"/>
      <c r="Z799" s="468"/>
    </row>
    <row r="800">
      <c r="A800" s="468"/>
      <c r="B800" s="468"/>
      <c r="C800" s="468"/>
      <c r="D800" s="468"/>
      <c r="E800" s="468"/>
      <c r="F800" s="468"/>
      <c r="G800" s="468"/>
      <c r="H800" s="468"/>
      <c r="I800" s="468"/>
      <c r="J800" s="468"/>
      <c r="K800" s="41"/>
      <c r="L800" s="468"/>
      <c r="M800" s="468"/>
      <c r="N800" s="468"/>
      <c r="O800" s="468"/>
      <c r="P800" s="468"/>
      <c r="Q800" s="468"/>
      <c r="R800" s="468"/>
      <c r="S800" s="468"/>
      <c r="T800" s="468"/>
      <c r="U800" s="468"/>
      <c r="V800" s="468"/>
      <c r="W800" s="468"/>
      <c r="X800" s="468"/>
      <c r="Y800" s="468"/>
      <c r="Z800" s="468"/>
    </row>
    <row r="801">
      <c r="A801" s="468"/>
      <c r="B801" s="468"/>
      <c r="C801" s="468"/>
      <c r="D801" s="468"/>
      <c r="E801" s="468"/>
      <c r="F801" s="468"/>
      <c r="G801" s="468"/>
      <c r="H801" s="468"/>
      <c r="I801" s="468"/>
      <c r="J801" s="468"/>
      <c r="K801" s="41"/>
      <c r="L801" s="468"/>
      <c r="M801" s="468"/>
      <c r="N801" s="468"/>
      <c r="O801" s="468"/>
      <c r="P801" s="468"/>
      <c r="Q801" s="468"/>
      <c r="R801" s="468"/>
      <c r="S801" s="468"/>
      <c r="T801" s="468"/>
      <c r="U801" s="468"/>
      <c r="V801" s="468"/>
      <c r="W801" s="468"/>
      <c r="X801" s="468"/>
      <c r="Y801" s="468"/>
      <c r="Z801" s="468"/>
    </row>
    <row r="802">
      <c r="A802" s="468"/>
      <c r="B802" s="468"/>
      <c r="C802" s="468"/>
      <c r="D802" s="468"/>
      <c r="E802" s="468"/>
      <c r="F802" s="468"/>
      <c r="G802" s="468"/>
      <c r="H802" s="468"/>
      <c r="I802" s="468"/>
      <c r="J802" s="468"/>
      <c r="K802" s="41"/>
      <c r="L802" s="468"/>
      <c r="M802" s="468"/>
      <c r="N802" s="468"/>
      <c r="O802" s="468"/>
      <c r="P802" s="468"/>
      <c r="Q802" s="468"/>
      <c r="R802" s="468"/>
      <c r="S802" s="468"/>
      <c r="T802" s="468"/>
      <c r="U802" s="468"/>
      <c r="V802" s="468"/>
      <c r="W802" s="468"/>
      <c r="X802" s="468"/>
      <c r="Y802" s="468"/>
      <c r="Z802" s="468"/>
    </row>
    <row r="803">
      <c r="A803" s="468"/>
      <c r="B803" s="468"/>
      <c r="C803" s="468"/>
      <c r="D803" s="468"/>
      <c r="E803" s="468"/>
      <c r="F803" s="468"/>
      <c r="G803" s="468"/>
      <c r="H803" s="468"/>
      <c r="I803" s="468"/>
      <c r="J803" s="468"/>
      <c r="K803" s="41"/>
      <c r="L803" s="468"/>
      <c r="M803" s="468"/>
      <c r="N803" s="468"/>
      <c r="O803" s="468"/>
      <c r="P803" s="468"/>
      <c r="Q803" s="468"/>
      <c r="R803" s="468"/>
      <c r="S803" s="468"/>
      <c r="T803" s="468"/>
      <c r="U803" s="468"/>
      <c r="V803" s="468"/>
      <c r="W803" s="468"/>
      <c r="X803" s="468"/>
      <c r="Y803" s="468"/>
      <c r="Z803" s="468"/>
    </row>
    <row r="804">
      <c r="A804" s="468"/>
      <c r="B804" s="468"/>
      <c r="C804" s="468"/>
      <c r="D804" s="468"/>
      <c r="E804" s="468"/>
      <c r="F804" s="468"/>
      <c r="G804" s="468"/>
      <c r="H804" s="468"/>
      <c r="I804" s="468"/>
      <c r="J804" s="468"/>
      <c r="K804" s="41"/>
      <c r="L804" s="468"/>
      <c r="M804" s="468"/>
      <c r="N804" s="468"/>
      <c r="O804" s="468"/>
      <c r="P804" s="468"/>
      <c r="Q804" s="468"/>
      <c r="R804" s="468"/>
      <c r="S804" s="468"/>
      <c r="T804" s="468"/>
      <c r="U804" s="468"/>
      <c r="V804" s="468"/>
      <c r="W804" s="468"/>
      <c r="X804" s="468"/>
      <c r="Y804" s="468"/>
      <c r="Z804" s="468"/>
    </row>
    <row r="805">
      <c r="A805" s="468"/>
      <c r="B805" s="468"/>
      <c r="C805" s="468"/>
      <c r="D805" s="468"/>
      <c r="E805" s="468"/>
      <c r="F805" s="468"/>
      <c r="G805" s="468"/>
      <c r="H805" s="468"/>
      <c r="I805" s="468"/>
      <c r="J805" s="468"/>
      <c r="K805" s="41"/>
      <c r="L805" s="468"/>
      <c r="M805" s="468"/>
      <c r="N805" s="468"/>
      <c r="O805" s="468"/>
      <c r="P805" s="468"/>
      <c r="Q805" s="468"/>
      <c r="R805" s="468"/>
      <c r="S805" s="468"/>
      <c r="T805" s="468"/>
      <c r="U805" s="468"/>
      <c r="V805" s="468"/>
      <c r="W805" s="468"/>
      <c r="X805" s="468"/>
      <c r="Y805" s="468"/>
      <c r="Z805" s="468"/>
    </row>
    <row r="806">
      <c r="A806" s="468"/>
      <c r="B806" s="468"/>
      <c r="C806" s="468"/>
      <c r="D806" s="468"/>
      <c r="E806" s="468"/>
      <c r="F806" s="468"/>
      <c r="G806" s="468"/>
      <c r="H806" s="468"/>
      <c r="I806" s="468"/>
      <c r="J806" s="468"/>
      <c r="K806" s="41"/>
      <c r="L806" s="468"/>
      <c r="M806" s="468"/>
      <c r="N806" s="468"/>
      <c r="O806" s="468"/>
      <c r="P806" s="468"/>
      <c r="Q806" s="468"/>
      <c r="R806" s="468"/>
      <c r="S806" s="468"/>
      <c r="T806" s="468"/>
      <c r="U806" s="468"/>
      <c r="V806" s="468"/>
      <c r="W806" s="468"/>
      <c r="X806" s="468"/>
      <c r="Y806" s="468"/>
      <c r="Z806" s="468"/>
    </row>
    <row r="807">
      <c r="A807" s="468"/>
      <c r="B807" s="468"/>
      <c r="C807" s="468"/>
      <c r="D807" s="468"/>
      <c r="E807" s="468"/>
      <c r="F807" s="468"/>
      <c r="G807" s="468"/>
      <c r="H807" s="468"/>
      <c r="I807" s="468"/>
      <c r="J807" s="468"/>
      <c r="K807" s="41"/>
      <c r="L807" s="468"/>
      <c r="M807" s="468"/>
      <c r="N807" s="468"/>
      <c r="O807" s="468"/>
      <c r="P807" s="468"/>
      <c r="Q807" s="468"/>
      <c r="R807" s="468"/>
      <c r="S807" s="468"/>
      <c r="T807" s="468"/>
      <c r="U807" s="468"/>
      <c r="V807" s="468"/>
      <c r="W807" s="468"/>
      <c r="X807" s="468"/>
      <c r="Y807" s="468"/>
      <c r="Z807" s="468"/>
    </row>
    <row r="808">
      <c r="A808" s="468"/>
      <c r="B808" s="468"/>
      <c r="C808" s="468"/>
      <c r="D808" s="468"/>
      <c r="E808" s="468"/>
      <c r="F808" s="468"/>
      <c r="G808" s="468"/>
      <c r="H808" s="468"/>
      <c r="I808" s="468"/>
      <c r="J808" s="468"/>
      <c r="K808" s="41"/>
      <c r="L808" s="468"/>
      <c r="M808" s="468"/>
      <c r="N808" s="468"/>
      <c r="O808" s="468"/>
      <c r="P808" s="468"/>
      <c r="Q808" s="468"/>
      <c r="R808" s="468"/>
      <c r="S808" s="468"/>
      <c r="T808" s="468"/>
      <c r="U808" s="468"/>
      <c r="V808" s="468"/>
      <c r="W808" s="468"/>
      <c r="X808" s="468"/>
      <c r="Y808" s="468"/>
      <c r="Z808" s="468"/>
    </row>
    <row r="809">
      <c r="A809" s="468"/>
      <c r="B809" s="468"/>
      <c r="C809" s="468"/>
      <c r="D809" s="468"/>
      <c r="E809" s="468"/>
      <c r="F809" s="468"/>
      <c r="G809" s="468"/>
      <c r="H809" s="468"/>
      <c r="I809" s="468"/>
      <c r="J809" s="468"/>
      <c r="K809" s="41"/>
      <c r="L809" s="468"/>
      <c r="M809" s="468"/>
      <c r="N809" s="468"/>
      <c r="O809" s="468"/>
      <c r="P809" s="468"/>
      <c r="Q809" s="468"/>
      <c r="R809" s="468"/>
      <c r="S809" s="468"/>
      <c r="T809" s="468"/>
      <c r="U809" s="468"/>
      <c r="V809" s="468"/>
      <c r="W809" s="468"/>
      <c r="X809" s="468"/>
      <c r="Y809" s="468"/>
      <c r="Z809" s="468"/>
    </row>
    <row r="810">
      <c r="A810" s="468"/>
      <c r="B810" s="468"/>
      <c r="C810" s="468"/>
      <c r="D810" s="468"/>
      <c r="E810" s="468"/>
      <c r="F810" s="468"/>
      <c r="G810" s="468"/>
      <c r="H810" s="468"/>
      <c r="I810" s="468"/>
      <c r="J810" s="468"/>
      <c r="K810" s="41"/>
      <c r="L810" s="468"/>
      <c r="M810" s="468"/>
      <c r="N810" s="468"/>
      <c r="O810" s="468"/>
      <c r="P810" s="468"/>
      <c r="Q810" s="468"/>
      <c r="R810" s="468"/>
      <c r="S810" s="468"/>
      <c r="T810" s="468"/>
      <c r="U810" s="468"/>
      <c r="V810" s="468"/>
      <c r="W810" s="468"/>
      <c r="X810" s="468"/>
      <c r="Y810" s="468"/>
      <c r="Z810" s="468"/>
    </row>
    <row r="811">
      <c r="A811" s="468"/>
      <c r="B811" s="468"/>
      <c r="C811" s="468"/>
      <c r="D811" s="468"/>
      <c r="E811" s="468"/>
      <c r="F811" s="468"/>
      <c r="G811" s="468"/>
      <c r="H811" s="468"/>
      <c r="I811" s="468"/>
      <c r="J811" s="468"/>
      <c r="K811" s="41"/>
      <c r="L811" s="468"/>
      <c r="M811" s="468"/>
      <c r="N811" s="468"/>
      <c r="O811" s="468"/>
      <c r="P811" s="468"/>
      <c r="Q811" s="468"/>
      <c r="R811" s="468"/>
      <c r="S811" s="468"/>
      <c r="T811" s="468"/>
      <c r="U811" s="468"/>
      <c r="V811" s="468"/>
      <c r="W811" s="468"/>
      <c r="X811" s="468"/>
      <c r="Y811" s="468"/>
      <c r="Z811" s="468"/>
    </row>
    <row r="812">
      <c r="A812" s="468"/>
      <c r="B812" s="468"/>
      <c r="C812" s="468"/>
      <c r="D812" s="468"/>
      <c r="E812" s="468"/>
      <c r="F812" s="468"/>
      <c r="G812" s="468"/>
      <c r="H812" s="468"/>
      <c r="I812" s="468"/>
      <c r="J812" s="468"/>
      <c r="K812" s="41"/>
      <c r="L812" s="468"/>
      <c r="M812" s="468"/>
      <c r="N812" s="468"/>
      <c r="O812" s="468"/>
      <c r="P812" s="468"/>
      <c r="Q812" s="468"/>
      <c r="R812" s="468"/>
      <c r="S812" s="468"/>
      <c r="T812" s="468"/>
      <c r="U812" s="468"/>
      <c r="V812" s="468"/>
      <c r="W812" s="468"/>
      <c r="X812" s="468"/>
      <c r="Y812" s="468"/>
      <c r="Z812" s="468"/>
    </row>
    <row r="813">
      <c r="A813" s="468"/>
      <c r="B813" s="468"/>
      <c r="C813" s="468"/>
      <c r="D813" s="468"/>
      <c r="E813" s="468"/>
      <c r="F813" s="468"/>
      <c r="G813" s="468"/>
      <c r="H813" s="468"/>
      <c r="I813" s="468"/>
      <c r="J813" s="468"/>
      <c r="K813" s="41"/>
      <c r="L813" s="468"/>
      <c r="M813" s="468"/>
      <c r="N813" s="468"/>
      <c r="O813" s="468"/>
      <c r="P813" s="468"/>
      <c r="Q813" s="468"/>
      <c r="R813" s="468"/>
      <c r="S813" s="468"/>
      <c r="T813" s="468"/>
      <c r="U813" s="468"/>
      <c r="V813" s="468"/>
      <c r="W813" s="468"/>
      <c r="X813" s="468"/>
      <c r="Y813" s="468"/>
      <c r="Z813" s="468"/>
    </row>
    <row r="814">
      <c r="A814" s="468"/>
      <c r="B814" s="468"/>
      <c r="C814" s="468"/>
      <c r="D814" s="468"/>
      <c r="E814" s="468"/>
      <c r="F814" s="468"/>
      <c r="G814" s="468"/>
      <c r="H814" s="468"/>
      <c r="I814" s="468"/>
      <c r="J814" s="468"/>
      <c r="K814" s="41"/>
      <c r="L814" s="468"/>
      <c r="M814" s="468"/>
      <c r="N814" s="468"/>
      <c r="O814" s="468"/>
      <c r="P814" s="468"/>
      <c r="Q814" s="468"/>
      <c r="R814" s="468"/>
      <c r="S814" s="468"/>
      <c r="T814" s="468"/>
      <c r="U814" s="468"/>
      <c r="V814" s="468"/>
      <c r="W814" s="468"/>
      <c r="X814" s="468"/>
      <c r="Y814" s="468"/>
      <c r="Z814" s="468"/>
    </row>
    <row r="815">
      <c r="A815" s="468"/>
      <c r="B815" s="468"/>
      <c r="C815" s="468"/>
      <c r="D815" s="468"/>
      <c r="E815" s="468"/>
      <c r="F815" s="468"/>
      <c r="G815" s="468"/>
      <c r="H815" s="468"/>
      <c r="I815" s="468"/>
      <c r="J815" s="468"/>
      <c r="K815" s="41"/>
      <c r="L815" s="468"/>
      <c r="M815" s="468"/>
      <c r="N815" s="468"/>
      <c r="O815" s="468"/>
      <c r="P815" s="468"/>
      <c r="Q815" s="468"/>
      <c r="R815" s="468"/>
      <c r="S815" s="468"/>
      <c r="T815" s="468"/>
      <c r="U815" s="468"/>
      <c r="V815" s="468"/>
      <c r="W815" s="468"/>
      <c r="X815" s="468"/>
      <c r="Y815" s="468"/>
      <c r="Z815" s="468"/>
    </row>
    <row r="816">
      <c r="A816" s="468"/>
      <c r="B816" s="468"/>
      <c r="C816" s="468"/>
      <c r="D816" s="468"/>
      <c r="E816" s="468"/>
      <c r="F816" s="468"/>
      <c r="G816" s="468"/>
      <c r="H816" s="468"/>
      <c r="I816" s="468"/>
      <c r="J816" s="468"/>
      <c r="K816" s="41"/>
      <c r="L816" s="468"/>
      <c r="M816" s="468"/>
      <c r="N816" s="468"/>
      <c r="O816" s="468"/>
      <c r="P816" s="468"/>
      <c r="Q816" s="468"/>
      <c r="R816" s="468"/>
      <c r="S816" s="468"/>
      <c r="T816" s="468"/>
      <c r="U816" s="468"/>
      <c r="V816" s="468"/>
      <c r="W816" s="468"/>
      <c r="X816" s="468"/>
      <c r="Y816" s="468"/>
      <c r="Z816" s="468"/>
    </row>
    <row r="817">
      <c r="A817" s="468"/>
      <c r="B817" s="468"/>
      <c r="C817" s="468"/>
      <c r="D817" s="468"/>
      <c r="E817" s="468"/>
      <c r="F817" s="468"/>
      <c r="G817" s="468"/>
      <c r="H817" s="468"/>
      <c r="I817" s="468"/>
      <c r="J817" s="468"/>
      <c r="K817" s="41"/>
      <c r="L817" s="468"/>
      <c r="M817" s="468"/>
      <c r="N817" s="468"/>
      <c r="O817" s="468"/>
      <c r="P817" s="468"/>
      <c r="Q817" s="468"/>
      <c r="R817" s="468"/>
      <c r="S817" s="468"/>
      <c r="T817" s="468"/>
      <c r="U817" s="468"/>
      <c r="V817" s="468"/>
      <c r="W817" s="468"/>
      <c r="X817" s="468"/>
      <c r="Y817" s="468"/>
      <c r="Z817" s="468"/>
    </row>
    <row r="818">
      <c r="A818" s="468"/>
      <c r="B818" s="468"/>
      <c r="C818" s="468"/>
      <c r="D818" s="468"/>
      <c r="E818" s="468"/>
      <c r="F818" s="468"/>
      <c r="G818" s="468"/>
      <c r="H818" s="468"/>
      <c r="I818" s="468"/>
      <c r="J818" s="468"/>
      <c r="K818" s="41"/>
      <c r="L818" s="468"/>
      <c r="M818" s="468"/>
      <c r="N818" s="468"/>
      <c r="O818" s="468"/>
      <c r="P818" s="468"/>
      <c r="Q818" s="468"/>
      <c r="R818" s="468"/>
      <c r="S818" s="468"/>
      <c r="T818" s="468"/>
      <c r="U818" s="468"/>
      <c r="V818" s="468"/>
      <c r="W818" s="468"/>
      <c r="X818" s="468"/>
      <c r="Y818" s="468"/>
      <c r="Z818" s="468"/>
    </row>
    <row r="819">
      <c r="A819" s="468"/>
      <c r="B819" s="468"/>
      <c r="C819" s="468"/>
      <c r="D819" s="468"/>
      <c r="E819" s="468"/>
      <c r="F819" s="468"/>
      <c r="G819" s="468"/>
      <c r="H819" s="468"/>
      <c r="I819" s="468"/>
      <c r="J819" s="468"/>
      <c r="K819" s="41"/>
      <c r="L819" s="468"/>
      <c r="M819" s="468"/>
      <c r="N819" s="468"/>
      <c r="O819" s="468"/>
      <c r="P819" s="468"/>
      <c r="Q819" s="468"/>
      <c r="R819" s="468"/>
      <c r="S819" s="468"/>
      <c r="T819" s="468"/>
      <c r="U819" s="468"/>
      <c r="V819" s="468"/>
      <c r="W819" s="468"/>
      <c r="X819" s="468"/>
      <c r="Y819" s="468"/>
      <c r="Z819" s="468"/>
    </row>
    <row r="820">
      <c r="A820" s="468"/>
      <c r="B820" s="468"/>
      <c r="C820" s="468"/>
      <c r="D820" s="468"/>
      <c r="E820" s="468"/>
      <c r="F820" s="468"/>
      <c r="G820" s="468"/>
      <c r="H820" s="468"/>
      <c r="I820" s="468"/>
      <c r="J820" s="468"/>
      <c r="K820" s="41"/>
      <c r="L820" s="468"/>
      <c r="M820" s="468"/>
      <c r="N820" s="468"/>
      <c r="O820" s="468"/>
      <c r="P820" s="468"/>
      <c r="Q820" s="468"/>
      <c r="R820" s="468"/>
      <c r="S820" s="468"/>
      <c r="T820" s="468"/>
      <c r="U820" s="468"/>
      <c r="V820" s="468"/>
      <c r="W820" s="468"/>
      <c r="X820" s="468"/>
      <c r="Y820" s="468"/>
      <c r="Z820" s="468"/>
    </row>
    <row r="821">
      <c r="A821" s="468"/>
      <c r="B821" s="468"/>
      <c r="C821" s="468"/>
      <c r="D821" s="468"/>
      <c r="E821" s="468"/>
      <c r="F821" s="468"/>
      <c r="G821" s="468"/>
      <c r="H821" s="468"/>
      <c r="I821" s="468"/>
      <c r="J821" s="468"/>
      <c r="K821" s="41"/>
      <c r="L821" s="468"/>
      <c r="M821" s="468"/>
      <c r="N821" s="468"/>
      <c r="O821" s="468"/>
      <c r="P821" s="468"/>
      <c r="Q821" s="468"/>
      <c r="R821" s="468"/>
      <c r="S821" s="468"/>
      <c r="T821" s="468"/>
      <c r="U821" s="468"/>
      <c r="V821" s="468"/>
      <c r="W821" s="468"/>
      <c r="X821" s="468"/>
      <c r="Y821" s="468"/>
      <c r="Z821" s="468"/>
    </row>
    <row r="822">
      <c r="A822" s="468"/>
      <c r="B822" s="468"/>
      <c r="C822" s="468"/>
      <c r="D822" s="468"/>
      <c r="E822" s="468"/>
      <c r="F822" s="468"/>
      <c r="G822" s="468"/>
      <c r="H822" s="468"/>
      <c r="I822" s="468"/>
      <c r="J822" s="468"/>
      <c r="K822" s="41"/>
      <c r="L822" s="468"/>
      <c r="M822" s="468"/>
      <c r="N822" s="468"/>
      <c r="O822" s="468"/>
      <c r="P822" s="468"/>
      <c r="Q822" s="468"/>
      <c r="R822" s="468"/>
      <c r="S822" s="468"/>
      <c r="T822" s="468"/>
      <c r="U822" s="468"/>
      <c r="V822" s="468"/>
      <c r="W822" s="468"/>
      <c r="X822" s="468"/>
      <c r="Y822" s="468"/>
      <c r="Z822" s="468"/>
    </row>
    <row r="823">
      <c r="A823" s="468"/>
      <c r="B823" s="468"/>
      <c r="C823" s="468"/>
      <c r="D823" s="468"/>
      <c r="E823" s="468"/>
      <c r="F823" s="468"/>
      <c r="G823" s="468"/>
      <c r="H823" s="468"/>
      <c r="I823" s="468"/>
      <c r="J823" s="468"/>
      <c r="K823" s="41"/>
      <c r="L823" s="468"/>
      <c r="M823" s="468"/>
      <c r="N823" s="468"/>
      <c r="O823" s="468"/>
      <c r="P823" s="468"/>
      <c r="Q823" s="468"/>
      <c r="R823" s="468"/>
      <c r="S823" s="468"/>
      <c r="T823" s="468"/>
      <c r="U823" s="468"/>
      <c r="V823" s="468"/>
      <c r="W823" s="468"/>
      <c r="X823" s="468"/>
      <c r="Y823" s="468"/>
      <c r="Z823" s="468"/>
    </row>
    <row r="824">
      <c r="A824" s="468"/>
      <c r="B824" s="468"/>
      <c r="C824" s="468"/>
      <c r="D824" s="468"/>
      <c r="E824" s="468"/>
      <c r="F824" s="468"/>
      <c r="G824" s="468"/>
      <c r="H824" s="468"/>
      <c r="I824" s="468"/>
      <c r="J824" s="468"/>
      <c r="K824" s="41"/>
      <c r="L824" s="468"/>
      <c r="M824" s="468"/>
      <c r="N824" s="468"/>
      <c r="O824" s="468"/>
      <c r="P824" s="468"/>
      <c r="Q824" s="468"/>
      <c r="R824" s="468"/>
      <c r="S824" s="468"/>
      <c r="T824" s="468"/>
      <c r="U824" s="468"/>
      <c r="V824" s="468"/>
      <c r="W824" s="468"/>
      <c r="X824" s="468"/>
      <c r="Y824" s="468"/>
      <c r="Z824" s="468"/>
    </row>
    <row r="825">
      <c r="A825" s="468"/>
      <c r="B825" s="468"/>
      <c r="C825" s="468"/>
      <c r="D825" s="468"/>
      <c r="E825" s="468"/>
      <c r="F825" s="468"/>
      <c r="G825" s="468"/>
      <c r="H825" s="468"/>
      <c r="I825" s="468"/>
      <c r="J825" s="468"/>
      <c r="K825" s="41"/>
      <c r="L825" s="468"/>
      <c r="M825" s="468"/>
      <c r="N825" s="468"/>
      <c r="O825" s="468"/>
      <c r="P825" s="468"/>
      <c r="Q825" s="468"/>
      <c r="R825" s="468"/>
      <c r="S825" s="468"/>
      <c r="T825" s="468"/>
      <c r="U825" s="468"/>
      <c r="V825" s="468"/>
      <c r="W825" s="468"/>
      <c r="X825" s="468"/>
      <c r="Y825" s="468"/>
      <c r="Z825" s="468"/>
    </row>
    <row r="826">
      <c r="A826" s="468"/>
      <c r="B826" s="468"/>
      <c r="C826" s="468"/>
      <c r="D826" s="468"/>
      <c r="E826" s="468"/>
      <c r="F826" s="468"/>
      <c r="G826" s="468"/>
      <c r="H826" s="468"/>
      <c r="I826" s="468"/>
      <c r="J826" s="468"/>
      <c r="K826" s="41"/>
      <c r="L826" s="468"/>
      <c r="M826" s="468"/>
      <c r="N826" s="468"/>
      <c r="O826" s="468"/>
      <c r="P826" s="468"/>
      <c r="Q826" s="468"/>
      <c r="R826" s="468"/>
      <c r="S826" s="468"/>
      <c r="T826" s="468"/>
      <c r="U826" s="468"/>
      <c r="V826" s="468"/>
      <c r="W826" s="468"/>
      <c r="X826" s="468"/>
      <c r="Y826" s="468"/>
      <c r="Z826" s="468"/>
    </row>
    <row r="827">
      <c r="A827" s="468"/>
      <c r="B827" s="468"/>
      <c r="C827" s="468"/>
      <c r="D827" s="468"/>
      <c r="E827" s="468"/>
      <c r="F827" s="468"/>
      <c r="G827" s="468"/>
      <c r="H827" s="468"/>
      <c r="I827" s="468"/>
      <c r="J827" s="468"/>
      <c r="K827" s="41"/>
      <c r="L827" s="468"/>
      <c r="M827" s="468"/>
      <c r="N827" s="468"/>
      <c r="O827" s="468"/>
      <c r="P827" s="468"/>
      <c r="Q827" s="468"/>
      <c r="R827" s="468"/>
      <c r="S827" s="468"/>
      <c r="T827" s="468"/>
      <c r="U827" s="468"/>
      <c r="V827" s="468"/>
      <c r="W827" s="468"/>
      <c r="X827" s="468"/>
      <c r="Y827" s="468"/>
      <c r="Z827" s="468"/>
    </row>
    <row r="828">
      <c r="A828" s="468"/>
      <c r="B828" s="468"/>
      <c r="C828" s="468"/>
      <c r="D828" s="468"/>
      <c r="E828" s="468"/>
      <c r="F828" s="468"/>
      <c r="G828" s="468"/>
      <c r="H828" s="468"/>
      <c r="I828" s="468"/>
      <c r="J828" s="468"/>
      <c r="K828" s="41"/>
      <c r="L828" s="468"/>
      <c r="M828" s="468"/>
      <c r="N828" s="468"/>
      <c r="O828" s="468"/>
      <c r="P828" s="468"/>
      <c r="Q828" s="468"/>
      <c r="R828" s="468"/>
      <c r="S828" s="468"/>
      <c r="T828" s="468"/>
      <c r="U828" s="468"/>
      <c r="V828" s="468"/>
      <c r="W828" s="468"/>
      <c r="X828" s="468"/>
      <c r="Y828" s="468"/>
      <c r="Z828" s="468"/>
    </row>
    <row r="829">
      <c r="A829" s="468"/>
      <c r="B829" s="468"/>
      <c r="C829" s="468"/>
      <c r="D829" s="468"/>
      <c r="E829" s="468"/>
      <c r="F829" s="468"/>
      <c r="G829" s="468"/>
      <c r="H829" s="468"/>
      <c r="I829" s="468"/>
      <c r="J829" s="468"/>
      <c r="K829" s="41"/>
      <c r="L829" s="468"/>
      <c r="M829" s="468"/>
      <c r="N829" s="468"/>
      <c r="O829" s="468"/>
      <c r="P829" s="468"/>
      <c r="Q829" s="468"/>
      <c r="R829" s="468"/>
      <c r="S829" s="468"/>
      <c r="T829" s="468"/>
      <c r="U829" s="468"/>
      <c r="V829" s="468"/>
      <c r="W829" s="468"/>
      <c r="X829" s="468"/>
      <c r="Y829" s="468"/>
      <c r="Z829" s="468"/>
    </row>
    <row r="830">
      <c r="A830" s="468"/>
      <c r="B830" s="468"/>
      <c r="C830" s="468"/>
      <c r="D830" s="468"/>
      <c r="E830" s="468"/>
      <c r="F830" s="468"/>
      <c r="G830" s="468"/>
      <c r="H830" s="468"/>
      <c r="I830" s="468"/>
      <c r="J830" s="468"/>
      <c r="K830" s="41"/>
      <c r="L830" s="468"/>
      <c r="M830" s="468"/>
      <c r="N830" s="468"/>
      <c r="O830" s="468"/>
      <c r="P830" s="468"/>
      <c r="Q830" s="468"/>
      <c r="R830" s="468"/>
      <c r="S830" s="468"/>
      <c r="T830" s="468"/>
      <c r="U830" s="468"/>
      <c r="V830" s="468"/>
      <c r="W830" s="468"/>
      <c r="X830" s="468"/>
      <c r="Y830" s="468"/>
      <c r="Z830" s="468"/>
    </row>
    <row r="831">
      <c r="A831" s="468"/>
      <c r="B831" s="468"/>
      <c r="C831" s="468"/>
      <c r="D831" s="468"/>
      <c r="E831" s="468"/>
      <c r="F831" s="468"/>
      <c r="G831" s="468"/>
      <c r="H831" s="468"/>
      <c r="I831" s="468"/>
      <c r="J831" s="468"/>
      <c r="K831" s="41"/>
      <c r="L831" s="468"/>
      <c r="M831" s="468"/>
      <c r="N831" s="468"/>
      <c r="O831" s="468"/>
      <c r="P831" s="468"/>
      <c r="Q831" s="468"/>
      <c r="R831" s="468"/>
      <c r="S831" s="468"/>
      <c r="T831" s="468"/>
      <c r="U831" s="468"/>
      <c r="V831" s="468"/>
      <c r="W831" s="468"/>
      <c r="X831" s="468"/>
      <c r="Y831" s="468"/>
      <c r="Z831" s="468"/>
    </row>
    <row r="832">
      <c r="A832" s="468"/>
      <c r="B832" s="468"/>
      <c r="C832" s="468"/>
      <c r="D832" s="468"/>
      <c r="E832" s="468"/>
      <c r="F832" s="468"/>
      <c r="G832" s="468"/>
      <c r="H832" s="468"/>
      <c r="I832" s="468"/>
      <c r="J832" s="468"/>
      <c r="K832" s="41"/>
      <c r="L832" s="468"/>
      <c r="M832" s="468"/>
      <c r="N832" s="468"/>
      <c r="O832" s="468"/>
      <c r="P832" s="468"/>
      <c r="Q832" s="468"/>
      <c r="R832" s="468"/>
      <c r="S832" s="468"/>
      <c r="T832" s="468"/>
      <c r="U832" s="468"/>
      <c r="V832" s="468"/>
      <c r="W832" s="468"/>
      <c r="X832" s="468"/>
      <c r="Y832" s="468"/>
      <c r="Z832" s="468"/>
    </row>
    <row r="833">
      <c r="A833" s="468"/>
      <c r="B833" s="468"/>
      <c r="C833" s="468"/>
      <c r="D833" s="468"/>
      <c r="E833" s="468"/>
      <c r="F833" s="468"/>
      <c r="G833" s="468"/>
      <c r="H833" s="468"/>
      <c r="I833" s="468"/>
      <c r="J833" s="468"/>
      <c r="K833" s="41"/>
      <c r="L833" s="468"/>
      <c r="M833" s="468"/>
      <c r="N833" s="468"/>
      <c r="O833" s="468"/>
      <c r="P833" s="468"/>
      <c r="Q833" s="468"/>
      <c r="R833" s="468"/>
      <c r="S833" s="468"/>
      <c r="T833" s="468"/>
      <c r="U833" s="468"/>
      <c r="V833" s="468"/>
      <c r="W833" s="468"/>
      <c r="X833" s="468"/>
      <c r="Y833" s="468"/>
      <c r="Z833" s="468"/>
    </row>
    <row r="834">
      <c r="A834" s="468"/>
      <c r="B834" s="468"/>
      <c r="C834" s="468"/>
      <c r="D834" s="468"/>
      <c r="E834" s="468"/>
      <c r="F834" s="468"/>
      <c r="G834" s="468"/>
      <c r="H834" s="468"/>
      <c r="I834" s="468"/>
      <c r="J834" s="468"/>
      <c r="K834" s="41"/>
      <c r="L834" s="468"/>
      <c r="M834" s="468"/>
      <c r="N834" s="468"/>
      <c r="O834" s="468"/>
      <c r="P834" s="468"/>
      <c r="Q834" s="468"/>
      <c r="R834" s="468"/>
      <c r="S834" s="468"/>
      <c r="T834" s="468"/>
      <c r="U834" s="468"/>
      <c r="V834" s="468"/>
      <c r="W834" s="468"/>
      <c r="X834" s="468"/>
      <c r="Y834" s="468"/>
      <c r="Z834" s="468"/>
    </row>
    <row r="835">
      <c r="A835" s="468"/>
      <c r="B835" s="468"/>
      <c r="C835" s="468"/>
      <c r="D835" s="468"/>
      <c r="E835" s="468"/>
      <c r="F835" s="468"/>
      <c r="G835" s="468"/>
      <c r="H835" s="468"/>
      <c r="I835" s="468"/>
      <c r="J835" s="468"/>
      <c r="K835" s="41"/>
      <c r="L835" s="468"/>
      <c r="M835" s="468"/>
      <c r="N835" s="468"/>
      <c r="O835" s="468"/>
      <c r="P835" s="468"/>
      <c r="Q835" s="468"/>
      <c r="R835" s="468"/>
      <c r="S835" s="468"/>
      <c r="T835" s="468"/>
      <c r="U835" s="468"/>
      <c r="V835" s="468"/>
      <c r="W835" s="468"/>
      <c r="X835" s="468"/>
      <c r="Y835" s="468"/>
      <c r="Z835" s="468"/>
    </row>
    <row r="836">
      <c r="A836" s="468"/>
      <c r="B836" s="468"/>
      <c r="C836" s="468"/>
      <c r="D836" s="468"/>
      <c r="E836" s="468"/>
      <c r="F836" s="468"/>
      <c r="G836" s="468"/>
      <c r="H836" s="468"/>
      <c r="I836" s="468"/>
      <c r="J836" s="468"/>
      <c r="K836" s="41"/>
      <c r="L836" s="468"/>
      <c r="M836" s="468"/>
      <c r="N836" s="468"/>
      <c r="O836" s="468"/>
      <c r="P836" s="468"/>
      <c r="Q836" s="468"/>
      <c r="R836" s="468"/>
      <c r="S836" s="468"/>
      <c r="T836" s="468"/>
      <c r="U836" s="468"/>
      <c r="V836" s="468"/>
      <c r="W836" s="468"/>
      <c r="X836" s="468"/>
      <c r="Y836" s="468"/>
      <c r="Z836" s="468"/>
    </row>
    <row r="837">
      <c r="A837" s="468"/>
      <c r="B837" s="468"/>
      <c r="C837" s="468"/>
      <c r="D837" s="468"/>
      <c r="E837" s="468"/>
      <c r="F837" s="468"/>
      <c r="G837" s="468"/>
      <c r="H837" s="468"/>
      <c r="I837" s="468"/>
      <c r="J837" s="468"/>
      <c r="K837" s="41"/>
      <c r="L837" s="468"/>
      <c r="M837" s="468"/>
      <c r="N837" s="468"/>
      <c r="O837" s="468"/>
      <c r="P837" s="468"/>
      <c r="Q837" s="468"/>
      <c r="R837" s="468"/>
      <c r="S837" s="468"/>
      <c r="T837" s="468"/>
      <c r="U837" s="468"/>
      <c r="V837" s="468"/>
      <c r="W837" s="468"/>
      <c r="X837" s="468"/>
      <c r="Y837" s="468"/>
      <c r="Z837" s="468"/>
    </row>
    <row r="838">
      <c r="A838" s="468"/>
      <c r="B838" s="468"/>
      <c r="C838" s="468"/>
      <c r="D838" s="468"/>
      <c r="E838" s="468"/>
      <c r="F838" s="468"/>
      <c r="G838" s="468"/>
      <c r="H838" s="468"/>
      <c r="I838" s="468"/>
      <c r="J838" s="468"/>
      <c r="K838" s="41"/>
      <c r="L838" s="468"/>
      <c r="M838" s="468"/>
      <c r="N838" s="468"/>
      <c r="O838" s="468"/>
      <c r="P838" s="468"/>
      <c r="Q838" s="468"/>
      <c r="R838" s="468"/>
      <c r="S838" s="468"/>
      <c r="T838" s="468"/>
      <c r="U838" s="468"/>
      <c r="V838" s="468"/>
      <c r="W838" s="468"/>
      <c r="X838" s="468"/>
      <c r="Y838" s="468"/>
      <c r="Z838" s="468"/>
    </row>
    <row r="839">
      <c r="A839" s="468"/>
      <c r="B839" s="468"/>
      <c r="C839" s="468"/>
      <c r="D839" s="468"/>
      <c r="E839" s="468"/>
      <c r="F839" s="468"/>
      <c r="G839" s="468"/>
      <c r="H839" s="468"/>
      <c r="I839" s="468"/>
      <c r="J839" s="468"/>
      <c r="K839" s="41"/>
      <c r="L839" s="468"/>
      <c r="M839" s="468"/>
      <c r="N839" s="468"/>
      <c r="O839" s="468"/>
      <c r="P839" s="468"/>
      <c r="Q839" s="468"/>
      <c r="R839" s="468"/>
      <c r="S839" s="468"/>
      <c r="T839" s="468"/>
      <c r="U839" s="468"/>
      <c r="V839" s="468"/>
      <c r="W839" s="468"/>
      <c r="X839" s="468"/>
      <c r="Y839" s="468"/>
      <c r="Z839" s="468"/>
    </row>
    <row r="840">
      <c r="A840" s="468"/>
      <c r="B840" s="468"/>
      <c r="C840" s="468"/>
      <c r="D840" s="468"/>
      <c r="E840" s="468"/>
      <c r="F840" s="468"/>
      <c r="G840" s="468"/>
      <c r="H840" s="468"/>
      <c r="I840" s="468"/>
      <c r="J840" s="468"/>
      <c r="K840" s="41"/>
      <c r="L840" s="468"/>
      <c r="M840" s="468"/>
      <c r="N840" s="468"/>
      <c r="O840" s="468"/>
      <c r="P840" s="468"/>
      <c r="Q840" s="468"/>
      <c r="R840" s="468"/>
      <c r="S840" s="468"/>
      <c r="T840" s="468"/>
      <c r="U840" s="468"/>
      <c r="V840" s="468"/>
      <c r="W840" s="468"/>
      <c r="X840" s="468"/>
      <c r="Y840" s="468"/>
      <c r="Z840" s="468"/>
    </row>
    <row r="841">
      <c r="A841" s="468"/>
      <c r="B841" s="468"/>
      <c r="C841" s="468"/>
      <c r="D841" s="468"/>
      <c r="E841" s="468"/>
      <c r="F841" s="468"/>
      <c r="G841" s="468"/>
      <c r="H841" s="468"/>
      <c r="I841" s="468"/>
      <c r="J841" s="468"/>
      <c r="K841" s="41"/>
      <c r="L841" s="468"/>
      <c r="M841" s="468"/>
      <c r="N841" s="468"/>
      <c r="O841" s="468"/>
      <c r="P841" s="468"/>
      <c r="Q841" s="468"/>
      <c r="R841" s="468"/>
      <c r="S841" s="468"/>
      <c r="T841" s="468"/>
      <c r="U841" s="468"/>
      <c r="V841" s="468"/>
      <c r="W841" s="468"/>
      <c r="X841" s="468"/>
      <c r="Y841" s="468"/>
      <c r="Z841" s="468"/>
    </row>
    <row r="842">
      <c r="A842" s="468"/>
      <c r="B842" s="468"/>
      <c r="C842" s="468"/>
      <c r="D842" s="468"/>
      <c r="E842" s="468"/>
      <c r="F842" s="468"/>
      <c r="G842" s="468"/>
      <c r="H842" s="468"/>
      <c r="I842" s="468"/>
      <c r="J842" s="468"/>
      <c r="K842" s="41"/>
      <c r="L842" s="468"/>
      <c r="M842" s="468"/>
      <c r="N842" s="468"/>
      <c r="O842" s="468"/>
      <c r="P842" s="468"/>
      <c r="Q842" s="468"/>
      <c r="R842" s="468"/>
      <c r="S842" s="468"/>
      <c r="T842" s="468"/>
      <c r="U842" s="468"/>
      <c r="V842" s="468"/>
      <c r="W842" s="468"/>
      <c r="X842" s="468"/>
      <c r="Y842" s="468"/>
      <c r="Z842" s="468"/>
    </row>
    <row r="843">
      <c r="A843" s="468"/>
      <c r="B843" s="468"/>
      <c r="C843" s="468"/>
      <c r="D843" s="468"/>
      <c r="E843" s="468"/>
      <c r="F843" s="468"/>
      <c r="G843" s="468"/>
      <c r="H843" s="468"/>
      <c r="I843" s="468"/>
      <c r="J843" s="468"/>
      <c r="K843" s="41"/>
      <c r="L843" s="468"/>
      <c r="M843" s="468"/>
      <c r="N843" s="468"/>
      <c r="O843" s="468"/>
      <c r="P843" s="468"/>
      <c r="Q843" s="468"/>
      <c r="R843" s="468"/>
      <c r="S843" s="468"/>
      <c r="T843" s="468"/>
      <c r="U843" s="468"/>
      <c r="V843" s="468"/>
      <c r="W843" s="468"/>
      <c r="X843" s="468"/>
      <c r="Y843" s="468"/>
      <c r="Z843" s="468"/>
    </row>
    <row r="844">
      <c r="A844" s="468"/>
      <c r="B844" s="468"/>
      <c r="C844" s="468"/>
      <c r="D844" s="468"/>
      <c r="E844" s="468"/>
      <c r="F844" s="468"/>
      <c r="G844" s="468"/>
      <c r="H844" s="468"/>
      <c r="I844" s="468"/>
      <c r="J844" s="468"/>
      <c r="K844" s="41"/>
      <c r="L844" s="468"/>
      <c r="M844" s="468"/>
      <c r="N844" s="468"/>
      <c r="O844" s="468"/>
      <c r="P844" s="468"/>
      <c r="Q844" s="468"/>
      <c r="R844" s="468"/>
      <c r="S844" s="468"/>
      <c r="T844" s="468"/>
      <c r="U844" s="468"/>
      <c r="V844" s="468"/>
      <c r="W844" s="468"/>
      <c r="X844" s="468"/>
      <c r="Y844" s="468"/>
      <c r="Z844" s="468"/>
    </row>
    <row r="845">
      <c r="A845" s="468"/>
      <c r="B845" s="468"/>
      <c r="C845" s="468"/>
      <c r="D845" s="468"/>
      <c r="E845" s="468"/>
      <c r="F845" s="468"/>
      <c r="G845" s="468"/>
      <c r="H845" s="468"/>
      <c r="I845" s="468"/>
      <c r="J845" s="468"/>
      <c r="K845" s="41"/>
      <c r="L845" s="468"/>
      <c r="M845" s="468"/>
      <c r="N845" s="468"/>
      <c r="O845" s="468"/>
      <c r="P845" s="468"/>
      <c r="Q845" s="468"/>
      <c r="R845" s="468"/>
      <c r="S845" s="468"/>
      <c r="T845" s="468"/>
      <c r="U845" s="468"/>
      <c r="V845" s="468"/>
      <c r="W845" s="468"/>
      <c r="X845" s="468"/>
      <c r="Y845" s="468"/>
      <c r="Z845" s="468"/>
    </row>
    <row r="846">
      <c r="A846" s="468"/>
      <c r="B846" s="468"/>
      <c r="C846" s="468"/>
      <c r="D846" s="468"/>
      <c r="E846" s="468"/>
      <c r="F846" s="468"/>
      <c r="G846" s="468"/>
      <c r="H846" s="468"/>
      <c r="I846" s="468"/>
      <c r="J846" s="468"/>
      <c r="K846" s="41"/>
      <c r="L846" s="468"/>
      <c r="M846" s="468"/>
      <c r="N846" s="468"/>
      <c r="O846" s="468"/>
      <c r="P846" s="468"/>
      <c r="Q846" s="468"/>
      <c r="R846" s="468"/>
      <c r="S846" s="468"/>
      <c r="T846" s="468"/>
      <c r="U846" s="468"/>
      <c r="V846" s="468"/>
      <c r="W846" s="468"/>
      <c r="X846" s="468"/>
      <c r="Y846" s="468"/>
      <c r="Z846" s="468"/>
    </row>
    <row r="847">
      <c r="A847" s="468"/>
      <c r="B847" s="468"/>
      <c r="C847" s="468"/>
      <c r="D847" s="468"/>
      <c r="E847" s="468"/>
      <c r="F847" s="468"/>
      <c r="G847" s="468"/>
      <c r="H847" s="468"/>
      <c r="I847" s="468"/>
      <c r="J847" s="468"/>
      <c r="K847" s="41"/>
      <c r="L847" s="468"/>
      <c r="M847" s="468"/>
      <c r="N847" s="468"/>
      <c r="O847" s="468"/>
      <c r="P847" s="468"/>
      <c r="Q847" s="468"/>
      <c r="R847" s="468"/>
      <c r="S847" s="468"/>
      <c r="T847" s="468"/>
      <c r="U847" s="468"/>
      <c r="V847" s="468"/>
      <c r="W847" s="468"/>
      <c r="X847" s="468"/>
      <c r="Y847" s="468"/>
      <c r="Z847" s="468"/>
    </row>
    <row r="848">
      <c r="A848" s="468"/>
      <c r="B848" s="468"/>
      <c r="C848" s="468"/>
      <c r="D848" s="468"/>
      <c r="E848" s="468"/>
      <c r="F848" s="468"/>
      <c r="G848" s="468"/>
      <c r="H848" s="468"/>
      <c r="I848" s="468"/>
      <c r="J848" s="468"/>
      <c r="K848" s="41"/>
      <c r="L848" s="468"/>
      <c r="M848" s="468"/>
      <c r="N848" s="468"/>
      <c r="O848" s="468"/>
      <c r="P848" s="468"/>
      <c r="Q848" s="468"/>
      <c r="R848" s="468"/>
      <c r="S848" s="468"/>
      <c r="T848" s="468"/>
      <c r="U848" s="468"/>
      <c r="V848" s="468"/>
      <c r="W848" s="468"/>
      <c r="X848" s="468"/>
      <c r="Y848" s="468"/>
      <c r="Z848" s="468"/>
    </row>
    <row r="849">
      <c r="A849" s="468"/>
      <c r="B849" s="468"/>
      <c r="C849" s="468"/>
      <c r="D849" s="468"/>
      <c r="E849" s="468"/>
      <c r="F849" s="468"/>
      <c r="G849" s="468"/>
      <c r="H849" s="468"/>
      <c r="I849" s="468"/>
      <c r="J849" s="468"/>
      <c r="K849" s="41"/>
      <c r="L849" s="468"/>
      <c r="M849" s="468"/>
      <c r="N849" s="468"/>
      <c r="O849" s="468"/>
      <c r="P849" s="468"/>
      <c r="Q849" s="468"/>
      <c r="R849" s="468"/>
      <c r="S849" s="468"/>
      <c r="T849" s="468"/>
      <c r="U849" s="468"/>
      <c r="V849" s="468"/>
      <c r="W849" s="468"/>
      <c r="X849" s="468"/>
      <c r="Y849" s="468"/>
      <c r="Z849" s="468"/>
    </row>
    <row r="850">
      <c r="A850" s="468"/>
      <c r="B850" s="468"/>
      <c r="C850" s="468"/>
      <c r="D850" s="468"/>
      <c r="E850" s="468"/>
      <c r="F850" s="468"/>
      <c r="G850" s="468"/>
      <c r="H850" s="468"/>
      <c r="I850" s="468"/>
      <c r="J850" s="468"/>
      <c r="K850" s="41"/>
      <c r="L850" s="468"/>
      <c r="M850" s="468"/>
      <c r="N850" s="468"/>
      <c r="O850" s="468"/>
      <c r="P850" s="468"/>
      <c r="Q850" s="468"/>
      <c r="R850" s="468"/>
      <c r="S850" s="468"/>
      <c r="T850" s="468"/>
      <c r="U850" s="468"/>
      <c r="V850" s="468"/>
      <c r="W850" s="468"/>
      <c r="X850" s="468"/>
      <c r="Y850" s="468"/>
      <c r="Z850" s="468"/>
    </row>
    <row r="851">
      <c r="A851" s="468"/>
      <c r="B851" s="468"/>
      <c r="C851" s="468"/>
      <c r="D851" s="468"/>
      <c r="E851" s="468"/>
      <c r="F851" s="468"/>
      <c r="G851" s="468"/>
      <c r="H851" s="468"/>
      <c r="I851" s="468"/>
      <c r="J851" s="468"/>
      <c r="K851" s="41"/>
      <c r="L851" s="468"/>
      <c r="M851" s="468"/>
      <c r="N851" s="468"/>
      <c r="O851" s="468"/>
      <c r="P851" s="468"/>
      <c r="Q851" s="468"/>
      <c r="R851" s="468"/>
      <c r="S851" s="468"/>
      <c r="T851" s="468"/>
      <c r="U851" s="468"/>
      <c r="V851" s="468"/>
      <c r="W851" s="468"/>
      <c r="X851" s="468"/>
      <c r="Y851" s="468"/>
      <c r="Z851" s="468"/>
    </row>
    <row r="852">
      <c r="A852" s="468"/>
      <c r="B852" s="468"/>
      <c r="C852" s="468"/>
      <c r="D852" s="468"/>
      <c r="E852" s="468"/>
      <c r="F852" s="468"/>
      <c r="G852" s="468"/>
      <c r="H852" s="468"/>
      <c r="I852" s="468"/>
      <c r="J852" s="468"/>
      <c r="K852" s="41"/>
      <c r="L852" s="468"/>
      <c r="M852" s="468"/>
      <c r="N852" s="468"/>
      <c r="O852" s="468"/>
      <c r="P852" s="468"/>
      <c r="Q852" s="468"/>
      <c r="R852" s="468"/>
      <c r="S852" s="468"/>
      <c r="T852" s="468"/>
      <c r="U852" s="468"/>
      <c r="V852" s="468"/>
      <c r="W852" s="468"/>
      <c r="X852" s="468"/>
      <c r="Y852" s="468"/>
      <c r="Z852" s="468"/>
    </row>
    <row r="853">
      <c r="A853" s="468"/>
      <c r="B853" s="468"/>
      <c r="C853" s="468"/>
      <c r="D853" s="468"/>
      <c r="E853" s="468"/>
      <c r="F853" s="468"/>
      <c r="G853" s="468"/>
      <c r="H853" s="468"/>
      <c r="I853" s="468"/>
      <c r="J853" s="468"/>
      <c r="K853" s="41"/>
      <c r="L853" s="468"/>
      <c r="M853" s="468"/>
      <c r="N853" s="468"/>
      <c r="O853" s="468"/>
      <c r="P853" s="468"/>
      <c r="Q853" s="468"/>
      <c r="R853" s="468"/>
      <c r="S853" s="468"/>
      <c r="T853" s="468"/>
      <c r="U853" s="468"/>
      <c r="V853" s="468"/>
      <c r="W853" s="468"/>
      <c r="X853" s="468"/>
      <c r="Y853" s="468"/>
      <c r="Z853" s="468"/>
    </row>
    <row r="854">
      <c r="A854" s="468"/>
      <c r="B854" s="468"/>
      <c r="C854" s="468"/>
      <c r="D854" s="468"/>
      <c r="E854" s="468"/>
      <c r="F854" s="468"/>
      <c r="G854" s="468"/>
      <c r="H854" s="468"/>
      <c r="I854" s="468"/>
      <c r="J854" s="468"/>
      <c r="K854" s="41"/>
      <c r="L854" s="468"/>
      <c r="M854" s="468"/>
      <c r="N854" s="468"/>
      <c r="O854" s="468"/>
      <c r="P854" s="468"/>
      <c r="Q854" s="468"/>
      <c r="R854" s="468"/>
      <c r="S854" s="468"/>
      <c r="T854" s="468"/>
      <c r="U854" s="468"/>
      <c r="V854" s="468"/>
      <c r="W854" s="468"/>
      <c r="X854" s="468"/>
      <c r="Y854" s="468"/>
      <c r="Z854" s="468"/>
    </row>
    <row r="855">
      <c r="A855" s="468"/>
      <c r="B855" s="468"/>
      <c r="C855" s="468"/>
      <c r="D855" s="468"/>
      <c r="E855" s="468"/>
      <c r="F855" s="468"/>
      <c r="G855" s="468"/>
      <c r="H855" s="468"/>
      <c r="I855" s="468"/>
      <c r="J855" s="468"/>
      <c r="K855" s="41"/>
      <c r="L855" s="468"/>
      <c r="M855" s="468"/>
      <c r="N855" s="468"/>
      <c r="O855" s="468"/>
      <c r="P855" s="468"/>
      <c r="Q855" s="468"/>
      <c r="R855" s="468"/>
      <c r="S855" s="468"/>
      <c r="T855" s="468"/>
      <c r="U855" s="468"/>
      <c r="V855" s="468"/>
      <c r="W855" s="468"/>
      <c r="X855" s="468"/>
      <c r="Y855" s="468"/>
      <c r="Z855" s="468"/>
    </row>
    <row r="856">
      <c r="A856" s="468"/>
      <c r="B856" s="468"/>
      <c r="C856" s="468"/>
      <c r="D856" s="468"/>
      <c r="E856" s="468"/>
      <c r="F856" s="468"/>
      <c r="G856" s="468"/>
      <c r="H856" s="468"/>
      <c r="I856" s="468"/>
      <c r="J856" s="468"/>
      <c r="K856" s="41"/>
      <c r="L856" s="468"/>
      <c r="M856" s="468"/>
      <c r="N856" s="468"/>
      <c r="O856" s="468"/>
      <c r="P856" s="468"/>
      <c r="Q856" s="468"/>
      <c r="R856" s="468"/>
      <c r="S856" s="468"/>
      <c r="T856" s="468"/>
      <c r="U856" s="468"/>
      <c r="V856" s="468"/>
      <c r="W856" s="468"/>
      <c r="X856" s="468"/>
      <c r="Y856" s="468"/>
      <c r="Z856" s="468"/>
    </row>
    <row r="857">
      <c r="A857" s="468"/>
      <c r="B857" s="468"/>
      <c r="C857" s="468"/>
      <c r="D857" s="468"/>
      <c r="E857" s="468"/>
      <c r="F857" s="468"/>
      <c r="G857" s="468"/>
      <c r="H857" s="468"/>
      <c r="I857" s="468"/>
      <c r="J857" s="468"/>
      <c r="K857" s="41"/>
      <c r="L857" s="468"/>
      <c r="M857" s="468"/>
      <c r="N857" s="468"/>
      <c r="O857" s="468"/>
      <c r="P857" s="468"/>
      <c r="Q857" s="468"/>
      <c r="R857" s="468"/>
      <c r="S857" s="468"/>
      <c r="T857" s="468"/>
      <c r="U857" s="468"/>
      <c r="V857" s="468"/>
      <c r="W857" s="468"/>
      <c r="X857" s="468"/>
      <c r="Y857" s="468"/>
      <c r="Z857" s="468"/>
    </row>
    <row r="858">
      <c r="A858" s="468"/>
      <c r="B858" s="468"/>
      <c r="C858" s="468"/>
      <c r="D858" s="468"/>
      <c r="E858" s="468"/>
      <c r="F858" s="468"/>
      <c r="G858" s="468"/>
      <c r="H858" s="468"/>
      <c r="I858" s="468"/>
      <c r="J858" s="468"/>
      <c r="K858" s="41"/>
      <c r="L858" s="468"/>
      <c r="M858" s="468"/>
      <c r="N858" s="468"/>
      <c r="O858" s="468"/>
      <c r="P858" s="468"/>
      <c r="Q858" s="468"/>
      <c r="R858" s="468"/>
      <c r="S858" s="468"/>
      <c r="T858" s="468"/>
      <c r="U858" s="468"/>
      <c r="V858" s="468"/>
      <c r="W858" s="468"/>
      <c r="X858" s="468"/>
      <c r="Y858" s="468"/>
      <c r="Z858" s="468"/>
    </row>
    <row r="859">
      <c r="A859" s="468"/>
      <c r="B859" s="468"/>
      <c r="C859" s="468"/>
      <c r="D859" s="468"/>
      <c r="E859" s="468"/>
      <c r="F859" s="468"/>
      <c r="G859" s="468"/>
      <c r="H859" s="468"/>
      <c r="I859" s="468"/>
      <c r="J859" s="468"/>
      <c r="K859" s="41"/>
      <c r="L859" s="468"/>
      <c r="M859" s="468"/>
      <c r="N859" s="468"/>
      <c r="O859" s="468"/>
      <c r="P859" s="468"/>
      <c r="Q859" s="468"/>
      <c r="R859" s="468"/>
      <c r="S859" s="468"/>
      <c r="T859" s="468"/>
      <c r="U859" s="468"/>
      <c r="V859" s="468"/>
      <c r="W859" s="468"/>
      <c r="X859" s="468"/>
      <c r="Y859" s="468"/>
      <c r="Z859" s="468"/>
    </row>
    <row r="860">
      <c r="A860" s="468"/>
      <c r="B860" s="468"/>
      <c r="C860" s="468"/>
      <c r="D860" s="468"/>
      <c r="E860" s="468"/>
      <c r="F860" s="468"/>
      <c r="G860" s="468"/>
      <c r="H860" s="468"/>
      <c r="I860" s="468"/>
      <c r="J860" s="468"/>
      <c r="K860" s="41"/>
      <c r="L860" s="468"/>
      <c r="M860" s="468"/>
      <c r="N860" s="468"/>
      <c r="O860" s="468"/>
      <c r="P860" s="468"/>
      <c r="Q860" s="468"/>
      <c r="R860" s="468"/>
      <c r="S860" s="468"/>
      <c r="T860" s="468"/>
      <c r="U860" s="468"/>
      <c r="V860" s="468"/>
      <c r="W860" s="468"/>
      <c r="X860" s="468"/>
      <c r="Y860" s="468"/>
      <c r="Z860" s="468"/>
    </row>
    <row r="861">
      <c r="A861" s="468"/>
      <c r="B861" s="468"/>
      <c r="C861" s="468"/>
      <c r="D861" s="468"/>
      <c r="E861" s="468"/>
      <c r="F861" s="468"/>
      <c r="G861" s="468"/>
      <c r="H861" s="468"/>
      <c r="I861" s="468"/>
      <c r="J861" s="468"/>
      <c r="K861" s="41"/>
      <c r="L861" s="468"/>
      <c r="M861" s="468"/>
      <c r="N861" s="468"/>
      <c r="O861" s="468"/>
      <c r="P861" s="468"/>
      <c r="Q861" s="468"/>
      <c r="R861" s="468"/>
      <c r="S861" s="468"/>
      <c r="T861" s="468"/>
      <c r="U861" s="468"/>
      <c r="V861" s="468"/>
      <c r="W861" s="468"/>
      <c r="X861" s="468"/>
      <c r="Y861" s="468"/>
      <c r="Z861" s="468"/>
    </row>
    <row r="862">
      <c r="A862" s="468"/>
      <c r="B862" s="468"/>
      <c r="C862" s="468"/>
      <c r="D862" s="468"/>
      <c r="E862" s="468"/>
      <c r="F862" s="468"/>
      <c r="G862" s="468"/>
      <c r="H862" s="468"/>
      <c r="I862" s="468"/>
      <c r="J862" s="468"/>
      <c r="K862" s="41"/>
      <c r="L862" s="468"/>
      <c r="M862" s="468"/>
      <c r="N862" s="468"/>
      <c r="O862" s="468"/>
      <c r="P862" s="468"/>
      <c r="Q862" s="468"/>
      <c r="R862" s="468"/>
      <c r="S862" s="468"/>
      <c r="T862" s="468"/>
      <c r="U862" s="468"/>
      <c r="V862" s="468"/>
      <c r="W862" s="468"/>
      <c r="X862" s="468"/>
      <c r="Y862" s="468"/>
      <c r="Z862" s="468"/>
    </row>
    <row r="863">
      <c r="A863" s="468"/>
      <c r="B863" s="468"/>
      <c r="C863" s="468"/>
      <c r="D863" s="468"/>
      <c r="E863" s="468"/>
      <c r="F863" s="468"/>
      <c r="G863" s="468"/>
      <c r="H863" s="468"/>
      <c r="I863" s="468"/>
      <c r="J863" s="468"/>
      <c r="K863" s="41"/>
      <c r="L863" s="468"/>
      <c r="M863" s="468"/>
      <c r="N863" s="468"/>
      <c r="O863" s="468"/>
      <c r="P863" s="468"/>
      <c r="Q863" s="468"/>
      <c r="R863" s="468"/>
      <c r="S863" s="468"/>
      <c r="T863" s="468"/>
      <c r="U863" s="468"/>
      <c r="V863" s="468"/>
      <c r="W863" s="468"/>
      <c r="X863" s="468"/>
      <c r="Y863" s="468"/>
      <c r="Z863" s="468"/>
    </row>
    <row r="864">
      <c r="A864" s="468"/>
      <c r="B864" s="468"/>
      <c r="C864" s="468"/>
      <c r="D864" s="468"/>
      <c r="E864" s="468"/>
      <c r="F864" s="468"/>
      <c r="G864" s="468"/>
      <c r="H864" s="468"/>
      <c r="I864" s="468"/>
      <c r="J864" s="468"/>
      <c r="K864" s="41"/>
      <c r="L864" s="468"/>
      <c r="M864" s="468"/>
      <c r="N864" s="468"/>
      <c r="O864" s="468"/>
      <c r="P864" s="468"/>
      <c r="Q864" s="468"/>
      <c r="R864" s="468"/>
      <c r="S864" s="468"/>
      <c r="T864" s="468"/>
      <c r="U864" s="468"/>
      <c r="V864" s="468"/>
      <c r="W864" s="468"/>
      <c r="X864" s="468"/>
      <c r="Y864" s="468"/>
      <c r="Z864" s="468"/>
    </row>
    <row r="865">
      <c r="A865" s="468"/>
      <c r="B865" s="468"/>
      <c r="C865" s="468"/>
      <c r="D865" s="468"/>
      <c r="E865" s="468"/>
      <c r="F865" s="468"/>
      <c r="G865" s="468"/>
      <c r="H865" s="468"/>
      <c r="I865" s="468"/>
      <c r="J865" s="468"/>
      <c r="K865" s="41"/>
      <c r="L865" s="468"/>
      <c r="M865" s="468"/>
      <c r="N865" s="468"/>
      <c r="O865" s="468"/>
      <c r="P865" s="468"/>
      <c r="Q865" s="468"/>
      <c r="R865" s="468"/>
      <c r="S865" s="468"/>
      <c r="T865" s="468"/>
      <c r="U865" s="468"/>
      <c r="V865" s="468"/>
      <c r="W865" s="468"/>
      <c r="X865" s="468"/>
      <c r="Y865" s="468"/>
      <c r="Z865" s="468"/>
    </row>
    <row r="866">
      <c r="A866" s="468"/>
      <c r="B866" s="468"/>
      <c r="C866" s="468"/>
      <c r="D866" s="468"/>
      <c r="E866" s="468"/>
      <c r="F866" s="468"/>
      <c r="G866" s="468"/>
      <c r="H866" s="468"/>
      <c r="I866" s="468"/>
      <c r="J866" s="468"/>
      <c r="K866" s="41"/>
      <c r="L866" s="468"/>
      <c r="M866" s="468"/>
      <c r="N866" s="468"/>
      <c r="O866" s="468"/>
      <c r="P866" s="468"/>
      <c r="Q866" s="468"/>
      <c r="R866" s="468"/>
      <c r="S866" s="468"/>
      <c r="T866" s="468"/>
      <c r="U866" s="468"/>
      <c r="V866" s="468"/>
      <c r="W866" s="468"/>
      <c r="X866" s="468"/>
      <c r="Y866" s="468"/>
      <c r="Z866" s="468"/>
    </row>
    <row r="867">
      <c r="A867" s="468"/>
      <c r="B867" s="468"/>
      <c r="C867" s="468"/>
      <c r="D867" s="468"/>
      <c r="E867" s="468"/>
      <c r="F867" s="468"/>
      <c r="G867" s="468"/>
      <c r="H867" s="468"/>
      <c r="I867" s="468"/>
      <c r="J867" s="468"/>
      <c r="K867" s="41"/>
      <c r="L867" s="468"/>
      <c r="M867" s="468"/>
      <c r="N867" s="468"/>
      <c r="O867" s="468"/>
      <c r="P867" s="468"/>
      <c r="Q867" s="468"/>
      <c r="R867" s="468"/>
      <c r="S867" s="468"/>
      <c r="T867" s="468"/>
      <c r="U867" s="468"/>
      <c r="V867" s="468"/>
      <c r="W867" s="468"/>
      <c r="X867" s="468"/>
      <c r="Y867" s="468"/>
      <c r="Z867" s="468"/>
    </row>
    <row r="868">
      <c r="A868" s="468"/>
      <c r="B868" s="468"/>
      <c r="C868" s="468"/>
      <c r="D868" s="468"/>
      <c r="E868" s="468"/>
      <c r="F868" s="468"/>
      <c r="G868" s="468"/>
      <c r="H868" s="468"/>
      <c r="I868" s="468"/>
      <c r="J868" s="468"/>
      <c r="K868" s="41"/>
      <c r="L868" s="468"/>
      <c r="M868" s="468"/>
      <c r="N868" s="468"/>
      <c r="O868" s="468"/>
      <c r="P868" s="468"/>
      <c r="Q868" s="468"/>
      <c r="R868" s="468"/>
      <c r="S868" s="468"/>
      <c r="T868" s="468"/>
      <c r="U868" s="468"/>
      <c r="V868" s="468"/>
      <c r="W868" s="468"/>
      <c r="X868" s="468"/>
      <c r="Y868" s="468"/>
      <c r="Z868" s="468"/>
    </row>
    <row r="869">
      <c r="A869" s="468"/>
      <c r="B869" s="468"/>
      <c r="C869" s="468"/>
      <c r="D869" s="468"/>
      <c r="E869" s="468"/>
      <c r="F869" s="468"/>
      <c r="G869" s="468"/>
      <c r="H869" s="468"/>
      <c r="I869" s="468"/>
      <c r="J869" s="468"/>
      <c r="K869" s="41"/>
      <c r="L869" s="468"/>
      <c r="M869" s="468"/>
      <c r="N869" s="468"/>
      <c r="O869" s="468"/>
      <c r="P869" s="468"/>
      <c r="Q869" s="468"/>
      <c r="R869" s="468"/>
      <c r="S869" s="468"/>
      <c r="T869" s="468"/>
      <c r="U869" s="468"/>
      <c r="V869" s="468"/>
      <c r="W869" s="468"/>
      <c r="X869" s="468"/>
      <c r="Y869" s="468"/>
      <c r="Z869" s="468"/>
    </row>
    <row r="870">
      <c r="A870" s="468"/>
      <c r="B870" s="468"/>
      <c r="C870" s="468"/>
      <c r="D870" s="468"/>
      <c r="E870" s="468"/>
      <c r="F870" s="468"/>
      <c r="G870" s="468"/>
      <c r="H870" s="468"/>
      <c r="I870" s="468"/>
      <c r="J870" s="468"/>
      <c r="K870" s="41"/>
      <c r="L870" s="468"/>
      <c r="M870" s="468"/>
      <c r="N870" s="468"/>
      <c r="O870" s="468"/>
      <c r="P870" s="468"/>
      <c r="Q870" s="468"/>
      <c r="R870" s="468"/>
      <c r="S870" s="468"/>
      <c r="T870" s="468"/>
      <c r="U870" s="468"/>
      <c r="V870" s="468"/>
      <c r="W870" s="468"/>
      <c r="X870" s="468"/>
      <c r="Y870" s="468"/>
      <c r="Z870" s="468"/>
    </row>
    <row r="871">
      <c r="A871" s="468"/>
      <c r="B871" s="468"/>
      <c r="C871" s="468"/>
      <c r="D871" s="468"/>
      <c r="E871" s="468"/>
      <c r="F871" s="468"/>
      <c r="G871" s="468"/>
      <c r="H871" s="468"/>
      <c r="I871" s="468"/>
      <c r="J871" s="468"/>
      <c r="K871" s="41"/>
      <c r="L871" s="468"/>
      <c r="M871" s="468"/>
      <c r="N871" s="468"/>
      <c r="O871" s="468"/>
      <c r="P871" s="468"/>
      <c r="Q871" s="468"/>
      <c r="R871" s="468"/>
      <c r="S871" s="468"/>
      <c r="T871" s="468"/>
      <c r="U871" s="468"/>
      <c r="V871" s="468"/>
      <c r="W871" s="468"/>
      <c r="X871" s="468"/>
      <c r="Y871" s="468"/>
      <c r="Z871" s="468"/>
    </row>
    <row r="872">
      <c r="A872" s="468"/>
      <c r="B872" s="468"/>
      <c r="C872" s="468"/>
      <c r="D872" s="468"/>
      <c r="E872" s="468"/>
      <c r="F872" s="468"/>
      <c r="G872" s="468"/>
      <c r="H872" s="468"/>
      <c r="I872" s="468"/>
      <c r="J872" s="468"/>
      <c r="K872" s="41"/>
      <c r="L872" s="468"/>
      <c r="M872" s="468"/>
      <c r="N872" s="468"/>
      <c r="O872" s="468"/>
      <c r="P872" s="468"/>
      <c r="Q872" s="468"/>
      <c r="R872" s="468"/>
      <c r="S872" s="468"/>
      <c r="T872" s="468"/>
      <c r="U872" s="468"/>
      <c r="V872" s="468"/>
      <c r="W872" s="468"/>
      <c r="X872" s="468"/>
      <c r="Y872" s="468"/>
      <c r="Z872" s="468"/>
    </row>
    <row r="873">
      <c r="A873" s="468"/>
      <c r="B873" s="468"/>
      <c r="C873" s="468"/>
      <c r="D873" s="468"/>
      <c r="E873" s="468"/>
      <c r="F873" s="468"/>
      <c r="G873" s="468"/>
      <c r="H873" s="468"/>
      <c r="I873" s="468"/>
      <c r="J873" s="468"/>
      <c r="K873" s="41"/>
      <c r="L873" s="468"/>
      <c r="M873" s="468"/>
      <c r="N873" s="468"/>
      <c r="O873" s="468"/>
      <c r="P873" s="468"/>
      <c r="Q873" s="468"/>
      <c r="R873" s="468"/>
      <c r="S873" s="468"/>
      <c r="T873" s="468"/>
      <c r="U873" s="468"/>
      <c r="V873" s="468"/>
      <c r="W873" s="468"/>
      <c r="X873" s="468"/>
      <c r="Y873" s="468"/>
      <c r="Z873" s="468"/>
    </row>
    <row r="874">
      <c r="A874" s="468"/>
      <c r="B874" s="468"/>
      <c r="C874" s="468"/>
      <c r="D874" s="468"/>
      <c r="E874" s="468"/>
      <c r="F874" s="468"/>
      <c r="G874" s="468"/>
      <c r="H874" s="468"/>
      <c r="I874" s="468"/>
      <c r="J874" s="468"/>
      <c r="K874" s="41"/>
      <c r="L874" s="468"/>
      <c r="M874" s="468"/>
      <c r="N874" s="468"/>
      <c r="O874" s="468"/>
      <c r="P874" s="468"/>
      <c r="Q874" s="468"/>
      <c r="R874" s="468"/>
      <c r="S874" s="468"/>
      <c r="T874" s="468"/>
      <c r="U874" s="468"/>
      <c r="V874" s="468"/>
      <c r="W874" s="468"/>
      <c r="X874" s="468"/>
      <c r="Y874" s="468"/>
      <c r="Z874" s="468"/>
    </row>
    <row r="875">
      <c r="A875" s="468"/>
      <c r="B875" s="468"/>
      <c r="C875" s="468"/>
      <c r="D875" s="468"/>
      <c r="E875" s="468"/>
      <c r="F875" s="468"/>
      <c r="G875" s="468"/>
      <c r="H875" s="468"/>
      <c r="I875" s="468"/>
      <c r="J875" s="468"/>
      <c r="K875" s="41"/>
      <c r="L875" s="468"/>
      <c r="M875" s="468"/>
      <c r="N875" s="468"/>
      <c r="O875" s="468"/>
      <c r="P875" s="468"/>
      <c r="Q875" s="468"/>
      <c r="R875" s="468"/>
      <c r="S875" s="468"/>
      <c r="T875" s="468"/>
      <c r="U875" s="468"/>
      <c r="V875" s="468"/>
      <c r="W875" s="468"/>
      <c r="X875" s="468"/>
      <c r="Y875" s="468"/>
      <c r="Z875" s="468"/>
    </row>
    <row r="876">
      <c r="A876" s="468"/>
      <c r="B876" s="468"/>
      <c r="C876" s="468"/>
      <c r="D876" s="468"/>
      <c r="E876" s="468"/>
      <c r="F876" s="468"/>
      <c r="G876" s="468"/>
      <c r="H876" s="468"/>
      <c r="I876" s="468"/>
      <c r="J876" s="468"/>
      <c r="K876" s="41"/>
      <c r="L876" s="468"/>
      <c r="M876" s="468"/>
      <c r="N876" s="468"/>
      <c r="O876" s="468"/>
      <c r="P876" s="468"/>
      <c r="Q876" s="468"/>
      <c r="R876" s="468"/>
      <c r="S876" s="468"/>
      <c r="T876" s="468"/>
      <c r="U876" s="468"/>
      <c r="V876" s="468"/>
      <c r="W876" s="468"/>
      <c r="X876" s="468"/>
      <c r="Y876" s="468"/>
      <c r="Z876" s="468"/>
    </row>
    <row r="877">
      <c r="A877" s="468"/>
      <c r="B877" s="468"/>
      <c r="C877" s="468"/>
      <c r="D877" s="468"/>
      <c r="E877" s="468"/>
      <c r="F877" s="468"/>
      <c r="G877" s="468"/>
      <c r="H877" s="468"/>
      <c r="I877" s="468"/>
      <c r="J877" s="468"/>
      <c r="K877" s="41"/>
      <c r="L877" s="468"/>
      <c r="M877" s="468"/>
      <c r="N877" s="468"/>
      <c r="O877" s="468"/>
      <c r="P877" s="468"/>
      <c r="Q877" s="468"/>
      <c r="R877" s="468"/>
      <c r="S877" s="468"/>
      <c r="T877" s="468"/>
      <c r="U877" s="468"/>
      <c r="V877" s="468"/>
      <c r="W877" s="468"/>
      <c r="X877" s="468"/>
      <c r="Y877" s="468"/>
      <c r="Z877" s="468"/>
    </row>
    <row r="878">
      <c r="A878" s="468"/>
      <c r="B878" s="468"/>
      <c r="C878" s="468"/>
      <c r="D878" s="468"/>
      <c r="E878" s="468"/>
      <c r="F878" s="468"/>
      <c r="G878" s="468"/>
      <c r="H878" s="468"/>
      <c r="I878" s="468"/>
      <c r="J878" s="468"/>
      <c r="K878" s="41"/>
      <c r="L878" s="468"/>
      <c r="M878" s="468"/>
      <c r="N878" s="468"/>
      <c r="O878" s="468"/>
      <c r="P878" s="468"/>
      <c r="Q878" s="468"/>
      <c r="R878" s="468"/>
      <c r="S878" s="468"/>
      <c r="T878" s="468"/>
      <c r="U878" s="468"/>
      <c r="V878" s="468"/>
      <c r="W878" s="468"/>
      <c r="X878" s="468"/>
      <c r="Y878" s="468"/>
      <c r="Z878" s="468"/>
    </row>
    <row r="879">
      <c r="A879" s="468"/>
      <c r="B879" s="468"/>
      <c r="C879" s="468"/>
      <c r="D879" s="468"/>
      <c r="E879" s="468"/>
      <c r="F879" s="468"/>
      <c r="G879" s="468"/>
      <c r="H879" s="468"/>
      <c r="I879" s="468"/>
      <c r="J879" s="468"/>
      <c r="K879" s="41"/>
      <c r="L879" s="468"/>
      <c r="M879" s="468"/>
      <c r="N879" s="468"/>
      <c r="O879" s="468"/>
      <c r="P879" s="468"/>
      <c r="Q879" s="468"/>
      <c r="R879" s="468"/>
      <c r="S879" s="468"/>
      <c r="T879" s="468"/>
      <c r="U879" s="468"/>
      <c r="V879" s="468"/>
      <c r="W879" s="468"/>
      <c r="X879" s="468"/>
      <c r="Y879" s="468"/>
      <c r="Z879" s="468"/>
    </row>
    <row r="880">
      <c r="A880" s="468"/>
      <c r="B880" s="468"/>
      <c r="C880" s="468"/>
      <c r="D880" s="468"/>
      <c r="E880" s="468"/>
      <c r="F880" s="468"/>
      <c r="G880" s="468"/>
      <c r="H880" s="468"/>
      <c r="I880" s="468"/>
      <c r="J880" s="468"/>
      <c r="K880" s="41"/>
      <c r="L880" s="468"/>
      <c r="M880" s="468"/>
      <c r="N880" s="468"/>
      <c r="O880" s="468"/>
      <c r="P880" s="468"/>
      <c r="Q880" s="468"/>
      <c r="R880" s="468"/>
      <c r="S880" s="468"/>
      <c r="T880" s="468"/>
      <c r="U880" s="468"/>
      <c r="V880" s="468"/>
      <c r="W880" s="468"/>
      <c r="X880" s="468"/>
      <c r="Y880" s="468"/>
      <c r="Z880" s="468"/>
    </row>
    <row r="881">
      <c r="A881" s="468"/>
      <c r="B881" s="468"/>
      <c r="C881" s="468"/>
      <c r="D881" s="468"/>
      <c r="E881" s="468"/>
      <c r="F881" s="468"/>
      <c r="G881" s="468"/>
      <c r="H881" s="468"/>
      <c r="I881" s="468"/>
      <c r="J881" s="468"/>
      <c r="K881" s="41"/>
      <c r="L881" s="468"/>
      <c r="M881" s="468"/>
      <c r="N881" s="468"/>
      <c r="O881" s="468"/>
      <c r="P881" s="468"/>
      <c r="Q881" s="468"/>
      <c r="R881" s="468"/>
      <c r="S881" s="468"/>
      <c r="T881" s="468"/>
      <c r="U881" s="468"/>
      <c r="V881" s="468"/>
      <c r="W881" s="468"/>
      <c r="X881" s="468"/>
      <c r="Y881" s="468"/>
      <c r="Z881" s="468"/>
    </row>
    <row r="882">
      <c r="A882" s="468"/>
      <c r="B882" s="468"/>
      <c r="C882" s="468"/>
      <c r="D882" s="468"/>
      <c r="E882" s="468"/>
      <c r="F882" s="468"/>
      <c r="G882" s="468"/>
      <c r="H882" s="468"/>
      <c r="I882" s="468"/>
      <c r="J882" s="468"/>
      <c r="K882" s="41"/>
      <c r="L882" s="468"/>
      <c r="M882" s="468"/>
      <c r="N882" s="468"/>
      <c r="O882" s="468"/>
      <c r="P882" s="468"/>
      <c r="Q882" s="468"/>
      <c r="R882" s="468"/>
      <c r="S882" s="468"/>
      <c r="T882" s="468"/>
      <c r="U882" s="468"/>
      <c r="V882" s="468"/>
      <c r="W882" s="468"/>
      <c r="X882" s="468"/>
      <c r="Y882" s="468"/>
      <c r="Z882" s="468"/>
    </row>
    <row r="883">
      <c r="A883" s="468"/>
      <c r="B883" s="468"/>
      <c r="C883" s="468"/>
      <c r="D883" s="468"/>
      <c r="E883" s="468"/>
      <c r="F883" s="468"/>
      <c r="G883" s="468"/>
      <c r="H883" s="468"/>
      <c r="I883" s="468"/>
      <c r="J883" s="468"/>
      <c r="K883" s="41"/>
      <c r="L883" s="468"/>
      <c r="M883" s="468"/>
      <c r="N883" s="468"/>
      <c r="O883" s="468"/>
      <c r="P883" s="468"/>
      <c r="Q883" s="468"/>
      <c r="R883" s="468"/>
      <c r="S883" s="468"/>
      <c r="T883" s="468"/>
      <c r="U883" s="468"/>
      <c r="V883" s="468"/>
      <c r="W883" s="468"/>
      <c r="X883" s="468"/>
      <c r="Y883" s="468"/>
      <c r="Z883" s="468"/>
    </row>
    <row r="884">
      <c r="A884" s="468"/>
      <c r="B884" s="468"/>
      <c r="C884" s="468"/>
      <c r="D884" s="468"/>
      <c r="E884" s="468"/>
      <c r="F884" s="468"/>
      <c r="G884" s="468"/>
      <c r="H884" s="468"/>
      <c r="I884" s="468"/>
      <c r="J884" s="468"/>
      <c r="K884" s="41"/>
      <c r="L884" s="468"/>
      <c r="M884" s="468"/>
      <c r="N884" s="468"/>
      <c r="O884" s="468"/>
      <c r="P884" s="468"/>
      <c r="Q884" s="468"/>
      <c r="R884" s="468"/>
      <c r="S884" s="468"/>
      <c r="T884" s="468"/>
      <c r="U884" s="468"/>
      <c r="V884" s="468"/>
      <c r="W884" s="468"/>
      <c r="X884" s="468"/>
      <c r="Y884" s="468"/>
      <c r="Z884" s="468"/>
    </row>
    <row r="885">
      <c r="A885" s="468"/>
      <c r="B885" s="468"/>
      <c r="C885" s="468"/>
      <c r="D885" s="468"/>
      <c r="E885" s="468"/>
      <c r="F885" s="468"/>
      <c r="G885" s="468"/>
      <c r="H885" s="468"/>
      <c r="I885" s="468"/>
      <c r="J885" s="468"/>
      <c r="K885" s="41"/>
      <c r="L885" s="468"/>
      <c r="M885" s="468"/>
      <c r="N885" s="468"/>
      <c r="O885" s="468"/>
      <c r="P885" s="468"/>
      <c r="Q885" s="468"/>
      <c r="R885" s="468"/>
      <c r="S885" s="468"/>
      <c r="T885" s="468"/>
      <c r="U885" s="468"/>
      <c r="V885" s="468"/>
      <c r="W885" s="468"/>
      <c r="X885" s="468"/>
      <c r="Y885" s="468"/>
      <c r="Z885" s="468"/>
    </row>
    <row r="886">
      <c r="A886" s="468"/>
      <c r="B886" s="468"/>
      <c r="C886" s="468"/>
      <c r="D886" s="468"/>
      <c r="E886" s="468"/>
      <c r="F886" s="468"/>
      <c r="G886" s="468"/>
      <c r="H886" s="468"/>
      <c r="I886" s="468"/>
      <c r="J886" s="468"/>
      <c r="K886" s="41"/>
      <c r="L886" s="468"/>
      <c r="M886" s="468"/>
      <c r="N886" s="468"/>
      <c r="O886" s="468"/>
      <c r="P886" s="468"/>
      <c r="Q886" s="468"/>
      <c r="R886" s="468"/>
      <c r="S886" s="468"/>
      <c r="T886" s="468"/>
      <c r="U886" s="468"/>
      <c r="V886" s="468"/>
      <c r="W886" s="468"/>
      <c r="X886" s="468"/>
      <c r="Y886" s="468"/>
      <c r="Z886" s="468"/>
    </row>
    <row r="887">
      <c r="A887" s="468"/>
      <c r="B887" s="468"/>
      <c r="C887" s="468"/>
      <c r="D887" s="468"/>
      <c r="E887" s="468"/>
      <c r="F887" s="468"/>
      <c r="G887" s="468"/>
      <c r="H887" s="468"/>
      <c r="I887" s="468"/>
      <c r="J887" s="468"/>
      <c r="K887" s="41"/>
      <c r="L887" s="468"/>
      <c r="M887" s="468"/>
      <c r="N887" s="468"/>
      <c r="O887" s="468"/>
      <c r="P887" s="468"/>
      <c r="Q887" s="468"/>
      <c r="R887" s="468"/>
      <c r="S887" s="468"/>
      <c r="T887" s="468"/>
      <c r="U887" s="468"/>
      <c r="V887" s="468"/>
      <c r="W887" s="468"/>
      <c r="X887" s="468"/>
      <c r="Y887" s="468"/>
      <c r="Z887" s="468"/>
    </row>
    <row r="888">
      <c r="A888" s="468"/>
      <c r="B888" s="468"/>
      <c r="C888" s="468"/>
      <c r="D888" s="468"/>
      <c r="E888" s="468"/>
      <c r="F888" s="468"/>
      <c r="G888" s="468"/>
      <c r="H888" s="468"/>
      <c r="I888" s="468"/>
      <c r="J888" s="468"/>
      <c r="K888" s="41"/>
      <c r="L888" s="468"/>
      <c r="M888" s="468"/>
      <c r="N888" s="468"/>
      <c r="O888" s="468"/>
      <c r="P888" s="468"/>
      <c r="Q888" s="468"/>
      <c r="R888" s="468"/>
      <c r="S888" s="468"/>
      <c r="T888" s="468"/>
      <c r="U888" s="468"/>
      <c r="V888" s="468"/>
      <c r="W888" s="468"/>
      <c r="X888" s="468"/>
      <c r="Y888" s="468"/>
      <c r="Z888" s="468"/>
    </row>
    <row r="889">
      <c r="A889" s="468"/>
      <c r="B889" s="468"/>
      <c r="C889" s="468"/>
      <c r="D889" s="468"/>
      <c r="E889" s="468"/>
      <c r="F889" s="468"/>
      <c r="G889" s="468"/>
      <c r="H889" s="468"/>
      <c r="I889" s="468"/>
      <c r="J889" s="468"/>
      <c r="K889" s="41"/>
      <c r="L889" s="468"/>
      <c r="M889" s="468"/>
      <c r="N889" s="468"/>
      <c r="O889" s="468"/>
      <c r="P889" s="468"/>
      <c r="Q889" s="468"/>
      <c r="R889" s="468"/>
      <c r="S889" s="468"/>
      <c r="T889" s="468"/>
      <c r="U889" s="468"/>
      <c r="V889" s="468"/>
      <c r="W889" s="468"/>
      <c r="X889" s="468"/>
      <c r="Y889" s="468"/>
      <c r="Z889" s="468"/>
    </row>
    <row r="890">
      <c r="A890" s="468"/>
      <c r="B890" s="468"/>
      <c r="C890" s="468"/>
      <c r="D890" s="468"/>
      <c r="E890" s="468"/>
      <c r="F890" s="468"/>
      <c r="G890" s="468"/>
      <c r="H890" s="468"/>
      <c r="I890" s="468"/>
      <c r="J890" s="468"/>
      <c r="K890" s="41"/>
      <c r="L890" s="468"/>
      <c r="M890" s="468"/>
      <c r="N890" s="468"/>
      <c r="O890" s="468"/>
      <c r="P890" s="468"/>
      <c r="Q890" s="468"/>
      <c r="R890" s="468"/>
      <c r="S890" s="468"/>
      <c r="T890" s="468"/>
      <c r="U890" s="468"/>
      <c r="V890" s="468"/>
      <c r="W890" s="468"/>
      <c r="X890" s="468"/>
      <c r="Y890" s="468"/>
      <c r="Z890" s="468"/>
    </row>
    <row r="891">
      <c r="A891" s="468"/>
      <c r="B891" s="468"/>
      <c r="C891" s="468"/>
      <c r="D891" s="468"/>
      <c r="E891" s="468"/>
      <c r="F891" s="468"/>
      <c r="G891" s="468"/>
      <c r="H891" s="468"/>
      <c r="I891" s="468"/>
      <c r="J891" s="468"/>
      <c r="K891" s="41"/>
      <c r="L891" s="468"/>
      <c r="M891" s="468"/>
      <c r="N891" s="468"/>
      <c r="O891" s="468"/>
      <c r="P891" s="468"/>
      <c r="Q891" s="468"/>
      <c r="R891" s="468"/>
      <c r="S891" s="468"/>
      <c r="T891" s="468"/>
      <c r="U891" s="468"/>
      <c r="V891" s="468"/>
      <c r="W891" s="468"/>
      <c r="X891" s="468"/>
      <c r="Y891" s="468"/>
      <c r="Z891" s="468"/>
    </row>
    <row r="892">
      <c r="A892" s="468"/>
      <c r="B892" s="468"/>
      <c r="C892" s="468"/>
      <c r="D892" s="468"/>
      <c r="E892" s="468"/>
      <c r="F892" s="468"/>
      <c r="G892" s="468"/>
      <c r="H892" s="468"/>
      <c r="I892" s="468"/>
      <c r="J892" s="468"/>
      <c r="K892" s="41"/>
      <c r="L892" s="468"/>
      <c r="M892" s="468"/>
      <c r="N892" s="468"/>
      <c r="O892" s="468"/>
      <c r="P892" s="468"/>
      <c r="Q892" s="468"/>
      <c r="R892" s="468"/>
      <c r="S892" s="468"/>
      <c r="T892" s="468"/>
      <c r="U892" s="468"/>
      <c r="V892" s="468"/>
      <c r="W892" s="468"/>
      <c r="X892" s="468"/>
      <c r="Y892" s="468"/>
      <c r="Z892" s="468"/>
    </row>
    <row r="893">
      <c r="A893" s="468"/>
      <c r="B893" s="468"/>
      <c r="C893" s="468"/>
      <c r="D893" s="468"/>
      <c r="E893" s="468"/>
      <c r="F893" s="468"/>
      <c r="G893" s="468"/>
      <c r="H893" s="468"/>
      <c r="I893" s="468"/>
      <c r="J893" s="468"/>
      <c r="K893" s="41"/>
      <c r="L893" s="468"/>
      <c r="M893" s="468"/>
      <c r="N893" s="468"/>
      <c r="O893" s="468"/>
      <c r="P893" s="468"/>
      <c r="Q893" s="468"/>
      <c r="R893" s="468"/>
      <c r="S893" s="468"/>
      <c r="T893" s="468"/>
      <c r="U893" s="468"/>
      <c r="V893" s="468"/>
      <c r="W893" s="468"/>
      <c r="X893" s="468"/>
      <c r="Y893" s="468"/>
      <c r="Z893" s="468"/>
    </row>
    <row r="894">
      <c r="A894" s="468"/>
      <c r="B894" s="468"/>
      <c r="C894" s="468"/>
      <c r="D894" s="468"/>
      <c r="E894" s="468"/>
      <c r="F894" s="468"/>
      <c r="G894" s="468"/>
      <c r="H894" s="468"/>
      <c r="I894" s="468"/>
      <c r="J894" s="468"/>
      <c r="K894" s="41"/>
      <c r="L894" s="468"/>
      <c r="M894" s="468"/>
      <c r="N894" s="468"/>
      <c r="O894" s="468"/>
      <c r="P894" s="468"/>
      <c r="Q894" s="468"/>
      <c r="R894" s="468"/>
      <c r="S894" s="468"/>
      <c r="T894" s="468"/>
      <c r="U894" s="468"/>
      <c r="V894" s="468"/>
      <c r="W894" s="468"/>
      <c r="X894" s="468"/>
      <c r="Y894" s="468"/>
      <c r="Z894" s="468"/>
    </row>
    <row r="895">
      <c r="A895" s="468"/>
      <c r="B895" s="468"/>
      <c r="C895" s="468"/>
      <c r="D895" s="468"/>
      <c r="E895" s="468"/>
      <c r="F895" s="468"/>
      <c r="G895" s="468"/>
      <c r="H895" s="468"/>
      <c r="I895" s="468"/>
      <c r="J895" s="468"/>
      <c r="K895" s="41"/>
      <c r="L895" s="468"/>
      <c r="M895" s="468"/>
      <c r="N895" s="468"/>
      <c r="O895" s="468"/>
      <c r="P895" s="468"/>
      <c r="Q895" s="468"/>
      <c r="R895" s="468"/>
      <c r="S895" s="468"/>
      <c r="T895" s="468"/>
      <c r="U895" s="468"/>
      <c r="V895" s="468"/>
      <c r="W895" s="468"/>
      <c r="X895" s="468"/>
      <c r="Y895" s="468"/>
      <c r="Z895" s="468"/>
    </row>
    <row r="896">
      <c r="A896" s="468"/>
      <c r="B896" s="468"/>
      <c r="C896" s="468"/>
      <c r="D896" s="468"/>
      <c r="E896" s="468"/>
      <c r="F896" s="468"/>
      <c r="G896" s="468"/>
      <c r="H896" s="468"/>
      <c r="I896" s="468"/>
      <c r="J896" s="468"/>
      <c r="K896" s="41"/>
      <c r="L896" s="468"/>
      <c r="M896" s="468"/>
      <c r="N896" s="468"/>
      <c r="O896" s="468"/>
      <c r="P896" s="468"/>
      <c r="Q896" s="468"/>
      <c r="R896" s="468"/>
      <c r="S896" s="468"/>
      <c r="T896" s="468"/>
      <c r="U896" s="468"/>
      <c r="V896" s="468"/>
      <c r="W896" s="468"/>
      <c r="X896" s="468"/>
      <c r="Y896" s="468"/>
      <c r="Z896" s="468"/>
    </row>
    <row r="897">
      <c r="A897" s="468"/>
      <c r="B897" s="468"/>
      <c r="C897" s="468"/>
      <c r="D897" s="468"/>
      <c r="E897" s="468"/>
      <c r="F897" s="468"/>
      <c r="G897" s="468"/>
      <c r="H897" s="468"/>
      <c r="I897" s="468"/>
      <c r="J897" s="468"/>
      <c r="K897" s="41"/>
      <c r="L897" s="468"/>
      <c r="M897" s="468"/>
      <c r="N897" s="468"/>
      <c r="O897" s="468"/>
      <c r="P897" s="468"/>
      <c r="Q897" s="468"/>
      <c r="R897" s="468"/>
      <c r="S897" s="468"/>
      <c r="T897" s="468"/>
      <c r="U897" s="468"/>
      <c r="V897" s="468"/>
      <c r="W897" s="468"/>
      <c r="X897" s="468"/>
      <c r="Y897" s="468"/>
      <c r="Z897" s="468"/>
    </row>
    <row r="898">
      <c r="A898" s="468"/>
      <c r="B898" s="468"/>
      <c r="C898" s="468"/>
      <c r="D898" s="468"/>
      <c r="E898" s="468"/>
      <c r="F898" s="468"/>
      <c r="G898" s="468"/>
      <c r="H898" s="468"/>
      <c r="I898" s="468"/>
      <c r="J898" s="468"/>
      <c r="K898" s="41"/>
      <c r="L898" s="468"/>
      <c r="M898" s="468"/>
      <c r="N898" s="468"/>
      <c r="O898" s="468"/>
      <c r="P898" s="468"/>
      <c r="Q898" s="468"/>
      <c r="R898" s="468"/>
      <c r="S898" s="468"/>
      <c r="T898" s="468"/>
      <c r="U898" s="468"/>
      <c r="V898" s="468"/>
      <c r="W898" s="468"/>
      <c r="X898" s="468"/>
      <c r="Y898" s="468"/>
      <c r="Z898" s="468"/>
    </row>
    <row r="899">
      <c r="A899" s="468"/>
      <c r="B899" s="468"/>
      <c r="C899" s="468"/>
      <c r="D899" s="468"/>
      <c r="E899" s="468"/>
      <c r="F899" s="468"/>
      <c r="G899" s="468"/>
      <c r="H899" s="468"/>
      <c r="I899" s="468"/>
      <c r="J899" s="468"/>
      <c r="K899" s="41"/>
      <c r="L899" s="468"/>
      <c r="M899" s="468"/>
      <c r="N899" s="468"/>
      <c r="O899" s="468"/>
      <c r="P899" s="468"/>
      <c r="Q899" s="468"/>
      <c r="R899" s="468"/>
      <c r="S899" s="468"/>
      <c r="T899" s="468"/>
      <c r="U899" s="468"/>
      <c r="V899" s="468"/>
      <c r="W899" s="468"/>
      <c r="X899" s="468"/>
      <c r="Y899" s="468"/>
      <c r="Z899" s="468"/>
    </row>
    <row r="900">
      <c r="A900" s="468"/>
      <c r="B900" s="468"/>
      <c r="C900" s="468"/>
      <c r="D900" s="468"/>
      <c r="E900" s="468"/>
      <c r="F900" s="468"/>
      <c r="G900" s="468"/>
      <c r="H900" s="468"/>
      <c r="I900" s="468"/>
      <c r="J900" s="468"/>
      <c r="K900" s="41"/>
      <c r="L900" s="468"/>
      <c r="M900" s="468"/>
      <c r="N900" s="468"/>
      <c r="O900" s="468"/>
      <c r="P900" s="468"/>
      <c r="Q900" s="468"/>
      <c r="R900" s="468"/>
      <c r="S900" s="468"/>
      <c r="T900" s="468"/>
      <c r="U900" s="468"/>
      <c r="V900" s="468"/>
      <c r="W900" s="468"/>
      <c r="X900" s="468"/>
      <c r="Y900" s="468"/>
      <c r="Z900" s="468"/>
    </row>
    <row r="901">
      <c r="A901" s="468"/>
      <c r="B901" s="468"/>
      <c r="C901" s="468"/>
      <c r="D901" s="468"/>
      <c r="E901" s="468"/>
      <c r="F901" s="468"/>
      <c r="G901" s="468"/>
      <c r="H901" s="468"/>
      <c r="I901" s="468"/>
      <c r="J901" s="468"/>
      <c r="K901" s="41"/>
      <c r="L901" s="468"/>
      <c r="M901" s="468"/>
      <c r="N901" s="468"/>
      <c r="O901" s="468"/>
      <c r="P901" s="468"/>
      <c r="Q901" s="468"/>
      <c r="R901" s="468"/>
      <c r="S901" s="468"/>
      <c r="T901" s="468"/>
      <c r="U901" s="468"/>
      <c r="V901" s="468"/>
      <c r="W901" s="468"/>
      <c r="X901" s="468"/>
      <c r="Y901" s="468"/>
      <c r="Z901" s="468"/>
    </row>
    <row r="902">
      <c r="A902" s="468"/>
      <c r="B902" s="468"/>
      <c r="C902" s="468"/>
      <c r="D902" s="468"/>
      <c r="E902" s="468"/>
      <c r="F902" s="468"/>
      <c r="G902" s="468"/>
      <c r="H902" s="468"/>
      <c r="I902" s="468"/>
      <c r="J902" s="468"/>
      <c r="K902" s="41"/>
      <c r="L902" s="468"/>
      <c r="M902" s="468"/>
      <c r="N902" s="468"/>
      <c r="O902" s="468"/>
      <c r="P902" s="468"/>
      <c r="Q902" s="468"/>
      <c r="R902" s="468"/>
      <c r="S902" s="468"/>
      <c r="T902" s="468"/>
      <c r="U902" s="468"/>
      <c r="V902" s="468"/>
      <c r="W902" s="468"/>
      <c r="X902" s="468"/>
      <c r="Y902" s="468"/>
      <c r="Z902" s="468"/>
    </row>
    <row r="903">
      <c r="A903" s="468"/>
      <c r="B903" s="468"/>
      <c r="C903" s="468"/>
      <c r="D903" s="468"/>
      <c r="E903" s="468"/>
      <c r="F903" s="468"/>
      <c r="G903" s="468"/>
      <c r="H903" s="468"/>
      <c r="I903" s="468"/>
      <c r="J903" s="468"/>
      <c r="K903" s="41"/>
      <c r="L903" s="468"/>
      <c r="M903" s="468"/>
      <c r="N903" s="468"/>
      <c r="O903" s="468"/>
      <c r="P903" s="468"/>
      <c r="Q903" s="468"/>
      <c r="R903" s="468"/>
      <c r="S903" s="468"/>
      <c r="T903" s="468"/>
      <c r="U903" s="468"/>
      <c r="V903" s="468"/>
      <c r="W903" s="468"/>
      <c r="X903" s="468"/>
      <c r="Y903" s="468"/>
      <c r="Z903" s="468"/>
    </row>
    <row r="904">
      <c r="A904" s="468"/>
      <c r="B904" s="468"/>
      <c r="C904" s="468"/>
      <c r="D904" s="468"/>
      <c r="E904" s="468"/>
      <c r="F904" s="468"/>
      <c r="G904" s="468"/>
      <c r="H904" s="468"/>
      <c r="I904" s="468"/>
      <c r="J904" s="468"/>
      <c r="K904" s="41"/>
      <c r="L904" s="468"/>
      <c r="M904" s="468"/>
      <c r="N904" s="468"/>
      <c r="O904" s="468"/>
      <c r="P904" s="468"/>
      <c r="Q904" s="468"/>
      <c r="R904" s="468"/>
      <c r="S904" s="468"/>
      <c r="T904" s="468"/>
      <c r="U904" s="468"/>
      <c r="V904" s="468"/>
      <c r="W904" s="468"/>
      <c r="X904" s="468"/>
      <c r="Y904" s="468"/>
      <c r="Z904" s="468"/>
    </row>
    <row r="905">
      <c r="A905" s="468"/>
      <c r="B905" s="468"/>
      <c r="C905" s="468"/>
      <c r="D905" s="468"/>
      <c r="E905" s="468"/>
      <c r="F905" s="468"/>
      <c r="G905" s="468"/>
      <c r="H905" s="468"/>
      <c r="I905" s="468"/>
      <c r="J905" s="468"/>
      <c r="K905" s="41"/>
      <c r="L905" s="468"/>
      <c r="M905" s="468"/>
      <c r="N905" s="468"/>
      <c r="O905" s="468"/>
      <c r="P905" s="468"/>
      <c r="Q905" s="468"/>
      <c r="R905" s="468"/>
      <c r="S905" s="468"/>
      <c r="T905" s="468"/>
      <c r="U905" s="468"/>
      <c r="V905" s="468"/>
      <c r="W905" s="468"/>
      <c r="X905" s="468"/>
      <c r="Y905" s="468"/>
      <c r="Z905" s="468"/>
    </row>
    <row r="906">
      <c r="A906" s="468"/>
      <c r="B906" s="468"/>
      <c r="C906" s="468"/>
      <c r="D906" s="468"/>
      <c r="E906" s="468"/>
      <c r="F906" s="468"/>
      <c r="G906" s="468"/>
      <c r="H906" s="468"/>
      <c r="I906" s="468"/>
      <c r="J906" s="468"/>
      <c r="K906" s="41"/>
      <c r="L906" s="468"/>
      <c r="M906" s="468"/>
      <c r="N906" s="468"/>
      <c r="O906" s="468"/>
      <c r="P906" s="468"/>
      <c r="Q906" s="468"/>
      <c r="R906" s="468"/>
      <c r="S906" s="468"/>
      <c r="T906" s="468"/>
      <c r="U906" s="468"/>
      <c r="V906" s="468"/>
      <c r="W906" s="468"/>
      <c r="X906" s="468"/>
      <c r="Y906" s="468"/>
      <c r="Z906" s="468"/>
    </row>
    <row r="907">
      <c r="A907" s="468"/>
      <c r="B907" s="468"/>
      <c r="C907" s="468"/>
      <c r="D907" s="468"/>
      <c r="E907" s="468"/>
      <c r="F907" s="468"/>
      <c r="G907" s="468"/>
      <c r="H907" s="468"/>
      <c r="I907" s="468"/>
      <c r="J907" s="468"/>
      <c r="K907" s="41"/>
      <c r="L907" s="468"/>
      <c r="M907" s="468"/>
      <c r="N907" s="468"/>
      <c r="O907" s="468"/>
      <c r="P907" s="468"/>
      <c r="Q907" s="468"/>
      <c r="R907" s="468"/>
      <c r="S907" s="468"/>
      <c r="T907" s="468"/>
      <c r="U907" s="468"/>
      <c r="V907" s="468"/>
      <c r="W907" s="468"/>
      <c r="X907" s="468"/>
      <c r="Y907" s="468"/>
      <c r="Z907" s="468"/>
    </row>
    <row r="908">
      <c r="A908" s="468"/>
      <c r="B908" s="468"/>
      <c r="C908" s="468"/>
      <c r="D908" s="468"/>
      <c r="E908" s="468"/>
      <c r="F908" s="468"/>
      <c r="G908" s="468"/>
      <c r="H908" s="468"/>
      <c r="I908" s="468"/>
      <c r="J908" s="468"/>
      <c r="K908" s="41"/>
      <c r="L908" s="468"/>
      <c r="M908" s="468"/>
      <c r="N908" s="468"/>
      <c r="O908" s="468"/>
      <c r="P908" s="468"/>
      <c r="Q908" s="468"/>
      <c r="R908" s="468"/>
      <c r="S908" s="468"/>
      <c r="T908" s="468"/>
      <c r="U908" s="468"/>
      <c r="V908" s="468"/>
      <c r="W908" s="468"/>
      <c r="X908" s="468"/>
      <c r="Y908" s="468"/>
      <c r="Z908" s="468"/>
    </row>
    <row r="909">
      <c r="A909" s="468"/>
      <c r="B909" s="468"/>
      <c r="C909" s="468"/>
      <c r="D909" s="468"/>
      <c r="E909" s="468"/>
      <c r="F909" s="468"/>
      <c r="G909" s="468"/>
      <c r="H909" s="468"/>
      <c r="I909" s="468"/>
      <c r="J909" s="468"/>
      <c r="K909" s="41"/>
      <c r="L909" s="468"/>
      <c r="M909" s="468"/>
      <c r="N909" s="468"/>
      <c r="O909" s="468"/>
      <c r="P909" s="468"/>
      <c r="Q909" s="468"/>
      <c r="R909" s="468"/>
      <c r="S909" s="468"/>
      <c r="T909" s="468"/>
      <c r="U909" s="468"/>
      <c r="V909" s="468"/>
      <c r="W909" s="468"/>
      <c r="X909" s="468"/>
      <c r="Y909" s="468"/>
      <c r="Z909" s="468"/>
    </row>
    <row r="910">
      <c r="A910" s="468"/>
      <c r="B910" s="468"/>
      <c r="C910" s="468"/>
      <c r="D910" s="468"/>
      <c r="E910" s="468"/>
      <c r="F910" s="468"/>
      <c r="G910" s="468"/>
      <c r="H910" s="468"/>
      <c r="I910" s="468"/>
      <c r="J910" s="468"/>
      <c r="K910" s="41"/>
      <c r="L910" s="468"/>
      <c r="M910" s="468"/>
      <c r="N910" s="468"/>
      <c r="O910" s="468"/>
      <c r="P910" s="468"/>
      <c r="Q910" s="468"/>
      <c r="R910" s="468"/>
      <c r="S910" s="468"/>
      <c r="T910" s="468"/>
      <c r="U910" s="468"/>
      <c r="V910" s="468"/>
      <c r="W910" s="468"/>
      <c r="X910" s="468"/>
      <c r="Y910" s="468"/>
      <c r="Z910" s="468"/>
    </row>
    <row r="911">
      <c r="A911" s="468"/>
      <c r="B911" s="468"/>
      <c r="C911" s="468"/>
      <c r="D911" s="468"/>
      <c r="E911" s="468"/>
      <c r="F911" s="468"/>
      <c r="G911" s="468"/>
      <c r="H911" s="468"/>
      <c r="I911" s="468"/>
      <c r="J911" s="468"/>
      <c r="K911" s="41"/>
      <c r="L911" s="468"/>
      <c r="M911" s="468"/>
      <c r="N911" s="468"/>
      <c r="O911" s="468"/>
      <c r="P911" s="468"/>
      <c r="Q911" s="468"/>
      <c r="R911" s="468"/>
      <c r="S911" s="468"/>
      <c r="T911" s="468"/>
      <c r="U911" s="468"/>
      <c r="V911" s="468"/>
      <c r="W911" s="468"/>
      <c r="X911" s="468"/>
      <c r="Y911" s="468"/>
      <c r="Z911" s="468"/>
    </row>
    <row r="912">
      <c r="A912" s="468"/>
      <c r="B912" s="468"/>
      <c r="C912" s="468"/>
      <c r="D912" s="468"/>
      <c r="E912" s="468"/>
      <c r="F912" s="468"/>
      <c r="G912" s="468"/>
      <c r="H912" s="468"/>
      <c r="I912" s="468"/>
      <c r="J912" s="468"/>
      <c r="K912" s="41"/>
      <c r="L912" s="468"/>
      <c r="M912" s="468"/>
      <c r="N912" s="468"/>
      <c r="O912" s="468"/>
      <c r="P912" s="468"/>
      <c r="Q912" s="468"/>
      <c r="R912" s="468"/>
      <c r="S912" s="468"/>
      <c r="T912" s="468"/>
      <c r="U912" s="468"/>
      <c r="V912" s="468"/>
      <c r="W912" s="468"/>
      <c r="X912" s="468"/>
      <c r="Y912" s="468"/>
      <c r="Z912" s="468"/>
    </row>
    <row r="913">
      <c r="A913" s="468"/>
      <c r="B913" s="468"/>
      <c r="C913" s="468"/>
      <c r="D913" s="468"/>
      <c r="E913" s="468"/>
      <c r="F913" s="468"/>
      <c r="G913" s="468"/>
      <c r="H913" s="468"/>
      <c r="I913" s="468"/>
      <c r="J913" s="468"/>
      <c r="K913" s="41"/>
      <c r="L913" s="468"/>
      <c r="M913" s="468"/>
      <c r="N913" s="468"/>
      <c r="O913" s="468"/>
      <c r="P913" s="468"/>
      <c r="Q913" s="468"/>
      <c r="R913" s="468"/>
      <c r="S913" s="468"/>
      <c r="T913" s="468"/>
      <c r="U913" s="468"/>
      <c r="V913" s="468"/>
      <c r="W913" s="468"/>
      <c r="X913" s="468"/>
      <c r="Y913" s="468"/>
      <c r="Z913" s="468"/>
    </row>
    <row r="914">
      <c r="A914" s="468"/>
      <c r="B914" s="468"/>
      <c r="C914" s="468"/>
      <c r="D914" s="468"/>
      <c r="E914" s="468"/>
      <c r="F914" s="468"/>
      <c r="G914" s="468"/>
      <c r="H914" s="468"/>
      <c r="I914" s="468"/>
      <c r="J914" s="468"/>
      <c r="K914" s="41"/>
      <c r="L914" s="468"/>
      <c r="M914" s="468"/>
      <c r="N914" s="468"/>
      <c r="O914" s="468"/>
      <c r="P914" s="468"/>
      <c r="Q914" s="468"/>
      <c r="R914" s="468"/>
      <c r="S914" s="468"/>
      <c r="T914" s="468"/>
      <c r="U914" s="468"/>
      <c r="V914" s="468"/>
      <c r="W914" s="468"/>
      <c r="X914" s="468"/>
      <c r="Y914" s="468"/>
      <c r="Z914" s="468"/>
    </row>
    <row r="915">
      <c r="A915" s="468"/>
      <c r="B915" s="468"/>
      <c r="C915" s="468"/>
      <c r="D915" s="468"/>
      <c r="E915" s="468"/>
      <c r="F915" s="468"/>
      <c r="G915" s="468"/>
      <c r="H915" s="468"/>
      <c r="I915" s="468"/>
      <c r="J915" s="468"/>
      <c r="K915" s="41"/>
      <c r="L915" s="468"/>
      <c r="M915" s="468"/>
      <c r="N915" s="468"/>
      <c r="O915" s="468"/>
      <c r="P915" s="468"/>
      <c r="Q915" s="468"/>
      <c r="R915" s="468"/>
      <c r="S915" s="468"/>
      <c r="T915" s="468"/>
      <c r="U915" s="468"/>
      <c r="V915" s="468"/>
      <c r="W915" s="468"/>
      <c r="X915" s="468"/>
      <c r="Y915" s="468"/>
      <c r="Z915" s="468"/>
    </row>
    <row r="916">
      <c r="A916" s="468"/>
      <c r="B916" s="468"/>
      <c r="C916" s="468"/>
      <c r="D916" s="468"/>
      <c r="E916" s="468"/>
      <c r="F916" s="468"/>
      <c r="G916" s="468"/>
      <c r="H916" s="468"/>
      <c r="I916" s="468"/>
      <c r="J916" s="468"/>
      <c r="K916" s="41"/>
      <c r="L916" s="468"/>
      <c r="M916" s="468"/>
      <c r="N916" s="468"/>
      <c r="O916" s="468"/>
      <c r="P916" s="468"/>
      <c r="Q916" s="468"/>
      <c r="R916" s="468"/>
      <c r="S916" s="468"/>
      <c r="T916" s="468"/>
      <c r="U916" s="468"/>
      <c r="V916" s="468"/>
      <c r="W916" s="468"/>
      <c r="X916" s="468"/>
      <c r="Y916" s="468"/>
      <c r="Z916" s="468"/>
    </row>
    <row r="917">
      <c r="A917" s="468"/>
      <c r="B917" s="468"/>
      <c r="C917" s="468"/>
      <c r="D917" s="468"/>
      <c r="E917" s="468"/>
      <c r="F917" s="468"/>
      <c r="G917" s="468"/>
      <c r="H917" s="468"/>
      <c r="I917" s="468"/>
      <c r="J917" s="468"/>
      <c r="K917" s="41"/>
      <c r="L917" s="468"/>
      <c r="M917" s="468"/>
      <c r="N917" s="468"/>
      <c r="O917" s="468"/>
      <c r="P917" s="468"/>
      <c r="Q917" s="468"/>
      <c r="R917" s="468"/>
      <c r="S917" s="468"/>
      <c r="T917" s="468"/>
      <c r="U917" s="468"/>
      <c r="V917" s="468"/>
      <c r="W917" s="468"/>
      <c r="X917" s="468"/>
      <c r="Y917" s="468"/>
      <c r="Z917" s="468"/>
    </row>
    <row r="918">
      <c r="A918" s="468"/>
      <c r="B918" s="468"/>
      <c r="C918" s="468"/>
      <c r="D918" s="468"/>
      <c r="E918" s="468"/>
      <c r="F918" s="468"/>
      <c r="G918" s="468"/>
      <c r="H918" s="468"/>
      <c r="I918" s="468"/>
      <c r="J918" s="468"/>
      <c r="K918" s="41"/>
      <c r="L918" s="468"/>
      <c r="M918" s="468"/>
      <c r="N918" s="468"/>
      <c r="O918" s="468"/>
      <c r="P918" s="468"/>
      <c r="Q918" s="468"/>
      <c r="R918" s="468"/>
      <c r="S918" s="468"/>
      <c r="T918" s="468"/>
      <c r="U918" s="468"/>
      <c r="V918" s="468"/>
      <c r="W918" s="468"/>
      <c r="X918" s="468"/>
      <c r="Y918" s="468"/>
      <c r="Z918" s="468"/>
    </row>
    <row r="919">
      <c r="A919" s="468"/>
      <c r="B919" s="468"/>
      <c r="C919" s="468"/>
      <c r="D919" s="468"/>
      <c r="E919" s="468"/>
      <c r="F919" s="468"/>
      <c r="G919" s="468"/>
      <c r="H919" s="468"/>
      <c r="I919" s="468"/>
      <c r="J919" s="468"/>
      <c r="K919" s="41"/>
      <c r="L919" s="468"/>
      <c r="M919" s="468"/>
      <c r="N919" s="468"/>
      <c r="O919" s="468"/>
      <c r="P919" s="468"/>
      <c r="Q919" s="468"/>
      <c r="R919" s="468"/>
      <c r="S919" s="468"/>
      <c r="T919" s="468"/>
      <c r="U919" s="468"/>
      <c r="V919" s="468"/>
      <c r="W919" s="468"/>
      <c r="X919" s="468"/>
      <c r="Y919" s="468"/>
      <c r="Z919" s="468"/>
    </row>
    <row r="920">
      <c r="A920" s="468"/>
      <c r="B920" s="468"/>
      <c r="C920" s="468"/>
      <c r="D920" s="468"/>
      <c r="E920" s="468"/>
      <c r="F920" s="468"/>
      <c r="G920" s="468"/>
      <c r="H920" s="468"/>
      <c r="I920" s="468"/>
      <c r="J920" s="468"/>
      <c r="K920" s="41"/>
      <c r="L920" s="468"/>
      <c r="M920" s="468"/>
      <c r="N920" s="468"/>
      <c r="O920" s="468"/>
      <c r="P920" s="468"/>
      <c r="Q920" s="468"/>
      <c r="R920" s="468"/>
      <c r="S920" s="468"/>
      <c r="T920" s="468"/>
      <c r="U920" s="468"/>
      <c r="V920" s="468"/>
      <c r="W920" s="468"/>
      <c r="X920" s="468"/>
      <c r="Y920" s="468"/>
      <c r="Z920" s="468"/>
    </row>
    <row r="921">
      <c r="A921" s="468"/>
      <c r="B921" s="468"/>
      <c r="C921" s="468"/>
      <c r="D921" s="468"/>
      <c r="E921" s="468"/>
      <c r="F921" s="468"/>
      <c r="G921" s="468"/>
      <c r="H921" s="468"/>
      <c r="I921" s="468"/>
      <c r="J921" s="468"/>
      <c r="K921" s="41"/>
      <c r="L921" s="468"/>
      <c r="M921" s="468"/>
      <c r="N921" s="468"/>
      <c r="O921" s="468"/>
      <c r="P921" s="468"/>
      <c r="Q921" s="468"/>
      <c r="R921" s="468"/>
      <c r="S921" s="468"/>
      <c r="T921" s="468"/>
      <c r="U921" s="468"/>
      <c r="V921" s="468"/>
      <c r="W921" s="468"/>
      <c r="X921" s="468"/>
      <c r="Y921" s="468"/>
      <c r="Z921" s="468"/>
    </row>
    <row r="922">
      <c r="A922" s="468"/>
      <c r="B922" s="468"/>
      <c r="C922" s="468"/>
      <c r="D922" s="468"/>
      <c r="E922" s="468"/>
      <c r="F922" s="468"/>
      <c r="G922" s="468"/>
      <c r="H922" s="468"/>
      <c r="I922" s="468"/>
      <c r="J922" s="468"/>
      <c r="K922" s="41"/>
      <c r="L922" s="468"/>
      <c r="M922" s="468"/>
      <c r="N922" s="468"/>
      <c r="O922" s="468"/>
      <c r="P922" s="468"/>
      <c r="Q922" s="468"/>
      <c r="R922" s="468"/>
      <c r="S922" s="468"/>
      <c r="T922" s="468"/>
      <c r="U922" s="468"/>
      <c r="V922" s="468"/>
      <c r="W922" s="468"/>
      <c r="X922" s="468"/>
      <c r="Y922" s="468"/>
      <c r="Z922" s="468"/>
    </row>
    <row r="923">
      <c r="A923" s="468"/>
      <c r="B923" s="468"/>
      <c r="C923" s="468"/>
      <c r="D923" s="468"/>
      <c r="E923" s="468"/>
      <c r="F923" s="468"/>
      <c r="G923" s="468"/>
      <c r="H923" s="468"/>
      <c r="I923" s="468"/>
      <c r="J923" s="468"/>
      <c r="K923" s="41"/>
      <c r="L923" s="468"/>
      <c r="M923" s="468"/>
      <c r="N923" s="468"/>
      <c r="O923" s="468"/>
      <c r="P923" s="468"/>
      <c r="Q923" s="468"/>
      <c r="R923" s="468"/>
      <c r="S923" s="468"/>
      <c r="T923" s="468"/>
      <c r="U923" s="468"/>
      <c r="V923" s="468"/>
      <c r="W923" s="468"/>
      <c r="X923" s="468"/>
      <c r="Y923" s="468"/>
      <c r="Z923" s="468"/>
    </row>
    <row r="924">
      <c r="A924" s="468"/>
      <c r="B924" s="468"/>
      <c r="C924" s="468"/>
      <c r="D924" s="468"/>
      <c r="E924" s="468"/>
      <c r="F924" s="468"/>
      <c r="G924" s="468"/>
      <c r="H924" s="468"/>
      <c r="I924" s="468"/>
      <c r="J924" s="468"/>
      <c r="K924" s="41"/>
      <c r="L924" s="468"/>
      <c r="M924" s="468"/>
      <c r="N924" s="468"/>
      <c r="O924" s="468"/>
      <c r="P924" s="468"/>
      <c r="Q924" s="468"/>
      <c r="R924" s="468"/>
      <c r="S924" s="468"/>
      <c r="T924" s="468"/>
      <c r="U924" s="468"/>
      <c r="V924" s="468"/>
      <c r="W924" s="468"/>
      <c r="X924" s="468"/>
      <c r="Y924" s="468"/>
      <c r="Z924" s="468"/>
    </row>
    <row r="925">
      <c r="A925" s="468"/>
      <c r="B925" s="468"/>
      <c r="C925" s="468"/>
      <c r="D925" s="468"/>
      <c r="E925" s="468"/>
      <c r="F925" s="468"/>
      <c r="G925" s="468"/>
      <c r="H925" s="468"/>
      <c r="I925" s="468"/>
      <c r="J925" s="468"/>
      <c r="K925" s="41"/>
      <c r="L925" s="468"/>
      <c r="M925" s="468"/>
      <c r="N925" s="468"/>
      <c r="O925" s="468"/>
      <c r="P925" s="468"/>
      <c r="Q925" s="468"/>
      <c r="R925" s="468"/>
      <c r="S925" s="468"/>
      <c r="T925" s="468"/>
      <c r="U925" s="468"/>
      <c r="V925" s="468"/>
      <c r="W925" s="468"/>
      <c r="X925" s="468"/>
      <c r="Y925" s="468"/>
      <c r="Z925" s="468"/>
    </row>
    <row r="926">
      <c r="A926" s="468"/>
      <c r="B926" s="468"/>
      <c r="C926" s="468"/>
      <c r="D926" s="468"/>
      <c r="E926" s="468"/>
      <c r="F926" s="468"/>
      <c r="G926" s="468"/>
      <c r="H926" s="468"/>
      <c r="I926" s="468"/>
      <c r="J926" s="468"/>
      <c r="K926" s="41"/>
      <c r="L926" s="468"/>
      <c r="M926" s="468"/>
      <c r="N926" s="468"/>
      <c r="O926" s="468"/>
      <c r="P926" s="468"/>
      <c r="Q926" s="468"/>
      <c r="R926" s="468"/>
      <c r="S926" s="468"/>
      <c r="T926" s="468"/>
      <c r="U926" s="468"/>
      <c r="V926" s="468"/>
      <c r="W926" s="468"/>
      <c r="X926" s="468"/>
      <c r="Y926" s="468"/>
      <c r="Z926" s="468"/>
    </row>
    <row r="927">
      <c r="A927" s="468"/>
      <c r="B927" s="468"/>
      <c r="C927" s="468"/>
      <c r="D927" s="468"/>
      <c r="E927" s="468"/>
      <c r="F927" s="468"/>
      <c r="G927" s="468"/>
      <c r="H927" s="468"/>
      <c r="I927" s="468"/>
      <c r="J927" s="468"/>
      <c r="K927" s="41"/>
      <c r="L927" s="468"/>
      <c r="M927" s="468"/>
      <c r="N927" s="468"/>
      <c r="O927" s="468"/>
      <c r="P927" s="468"/>
      <c r="Q927" s="468"/>
      <c r="R927" s="468"/>
      <c r="S927" s="468"/>
      <c r="T927" s="468"/>
      <c r="U927" s="468"/>
      <c r="V927" s="468"/>
      <c r="W927" s="468"/>
      <c r="X927" s="468"/>
      <c r="Y927" s="468"/>
      <c r="Z927" s="468"/>
    </row>
    <row r="928">
      <c r="A928" s="468"/>
      <c r="B928" s="468"/>
      <c r="C928" s="468"/>
      <c r="D928" s="468"/>
      <c r="E928" s="468"/>
      <c r="F928" s="468"/>
      <c r="G928" s="468"/>
      <c r="H928" s="468"/>
      <c r="I928" s="468"/>
      <c r="J928" s="468"/>
      <c r="K928" s="41"/>
      <c r="L928" s="468"/>
      <c r="M928" s="468"/>
      <c r="N928" s="468"/>
      <c r="O928" s="468"/>
      <c r="P928" s="468"/>
      <c r="Q928" s="468"/>
      <c r="R928" s="468"/>
      <c r="S928" s="468"/>
      <c r="T928" s="468"/>
      <c r="U928" s="468"/>
      <c r="V928" s="468"/>
      <c r="W928" s="468"/>
      <c r="X928" s="468"/>
      <c r="Y928" s="468"/>
      <c r="Z928" s="468"/>
    </row>
    <row r="929">
      <c r="A929" s="468"/>
      <c r="B929" s="468"/>
      <c r="C929" s="468"/>
      <c r="D929" s="468"/>
      <c r="E929" s="468"/>
      <c r="F929" s="468"/>
      <c r="G929" s="468"/>
      <c r="H929" s="468"/>
      <c r="I929" s="468"/>
      <c r="J929" s="468"/>
      <c r="K929" s="41"/>
      <c r="L929" s="468"/>
      <c r="M929" s="468"/>
      <c r="N929" s="468"/>
      <c r="O929" s="468"/>
      <c r="P929" s="468"/>
      <c r="Q929" s="468"/>
      <c r="R929" s="468"/>
      <c r="S929" s="468"/>
      <c r="T929" s="468"/>
      <c r="U929" s="468"/>
      <c r="V929" s="468"/>
      <c r="W929" s="468"/>
      <c r="X929" s="468"/>
      <c r="Y929" s="468"/>
      <c r="Z929" s="468"/>
    </row>
    <row r="930">
      <c r="A930" s="468"/>
      <c r="B930" s="468"/>
      <c r="C930" s="468"/>
      <c r="D930" s="468"/>
      <c r="E930" s="468"/>
      <c r="F930" s="468"/>
      <c r="G930" s="468"/>
      <c r="H930" s="468"/>
      <c r="I930" s="468"/>
      <c r="J930" s="468"/>
      <c r="K930" s="41"/>
      <c r="L930" s="468"/>
      <c r="M930" s="468"/>
      <c r="N930" s="468"/>
      <c r="O930" s="468"/>
      <c r="P930" s="468"/>
      <c r="Q930" s="468"/>
      <c r="R930" s="468"/>
      <c r="S930" s="468"/>
      <c r="T930" s="468"/>
      <c r="U930" s="468"/>
      <c r="V930" s="468"/>
      <c r="W930" s="468"/>
      <c r="X930" s="468"/>
      <c r="Y930" s="468"/>
      <c r="Z930" s="468"/>
    </row>
    <row r="931">
      <c r="A931" s="468"/>
      <c r="B931" s="468"/>
      <c r="C931" s="468"/>
      <c r="D931" s="468"/>
      <c r="E931" s="468"/>
      <c r="F931" s="468"/>
      <c r="G931" s="468"/>
      <c r="H931" s="468"/>
      <c r="I931" s="468"/>
      <c r="J931" s="468"/>
      <c r="K931" s="41"/>
      <c r="L931" s="468"/>
      <c r="M931" s="468"/>
      <c r="N931" s="468"/>
      <c r="O931" s="468"/>
      <c r="P931" s="468"/>
      <c r="Q931" s="468"/>
      <c r="R931" s="468"/>
      <c r="S931" s="468"/>
      <c r="T931" s="468"/>
      <c r="U931" s="468"/>
      <c r="V931" s="468"/>
      <c r="W931" s="468"/>
      <c r="X931" s="468"/>
      <c r="Y931" s="468"/>
      <c r="Z931" s="468"/>
    </row>
    <row r="932">
      <c r="A932" s="468"/>
      <c r="B932" s="468"/>
      <c r="C932" s="468"/>
      <c r="D932" s="468"/>
      <c r="E932" s="468"/>
      <c r="F932" s="468"/>
      <c r="G932" s="468"/>
      <c r="H932" s="468"/>
      <c r="I932" s="468"/>
      <c r="J932" s="468"/>
      <c r="K932" s="41"/>
      <c r="L932" s="468"/>
      <c r="M932" s="468"/>
      <c r="N932" s="468"/>
      <c r="O932" s="468"/>
      <c r="P932" s="468"/>
      <c r="Q932" s="468"/>
      <c r="R932" s="468"/>
      <c r="S932" s="468"/>
      <c r="T932" s="468"/>
      <c r="U932" s="468"/>
      <c r="V932" s="468"/>
      <c r="W932" s="468"/>
      <c r="X932" s="468"/>
      <c r="Y932" s="468"/>
      <c r="Z932" s="468"/>
    </row>
    <row r="933">
      <c r="A933" s="468"/>
      <c r="B933" s="468"/>
      <c r="C933" s="468"/>
      <c r="D933" s="468"/>
      <c r="E933" s="468"/>
      <c r="F933" s="468"/>
      <c r="G933" s="468"/>
      <c r="H933" s="468"/>
      <c r="I933" s="468"/>
      <c r="J933" s="468"/>
      <c r="K933" s="41"/>
      <c r="L933" s="468"/>
      <c r="M933" s="468"/>
      <c r="N933" s="468"/>
      <c r="O933" s="468"/>
      <c r="P933" s="468"/>
      <c r="Q933" s="468"/>
      <c r="R933" s="468"/>
      <c r="S933" s="468"/>
      <c r="T933" s="468"/>
      <c r="U933" s="468"/>
      <c r="V933" s="468"/>
      <c r="W933" s="468"/>
      <c r="X933" s="468"/>
      <c r="Y933" s="468"/>
      <c r="Z933" s="468"/>
    </row>
    <row r="934">
      <c r="A934" s="468"/>
      <c r="B934" s="468"/>
      <c r="C934" s="468"/>
      <c r="D934" s="468"/>
      <c r="E934" s="468"/>
      <c r="F934" s="468"/>
      <c r="G934" s="468"/>
      <c r="H934" s="468"/>
      <c r="I934" s="468"/>
      <c r="J934" s="468"/>
      <c r="K934" s="41"/>
      <c r="L934" s="468"/>
      <c r="M934" s="468"/>
      <c r="N934" s="468"/>
      <c r="O934" s="468"/>
      <c r="P934" s="468"/>
      <c r="Q934" s="468"/>
      <c r="R934" s="468"/>
      <c r="S934" s="468"/>
      <c r="T934" s="468"/>
      <c r="U934" s="468"/>
      <c r="V934" s="468"/>
      <c r="W934" s="468"/>
      <c r="X934" s="468"/>
      <c r="Y934" s="468"/>
      <c r="Z934" s="468"/>
    </row>
    <row r="935">
      <c r="A935" s="468"/>
      <c r="B935" s="468"/>
      <c r="C935" s="468"/>
      <c r="D935" s="468"/>
      <c r="E935" s="468"/>
      <c r="F935" s="468"/>
      <c r="G935" s="468"/>
      <c r="H935" s="468"/>
      <c r="I935" s="468"/>
      <c r="J935" s="468"/>
      <c r="K935" s="41"/>
      <c r="L935" s="468"/>
      <c r="M935" s="468"/>
      <c r="N935" s="468"/>
      <c r="O935" s="468"/>
      <c r="P935" s="468"/>
      <c r="Q935" s="468"/>
      <c r="R935" s="468"/>
      <c r="S935" s="468"/>
      <c r="T935" s="468"/>
      <c r="U935" s="468"/>
      <c r="V935" s="468"/>
      <c r="W935" s="468"/>
      <c r="X935" s="468"/>
      <c r="Y935" s="468"/>
      <c r="Z935" s="468"/>
    </row>
    <row r="936">
      <c r="A936" s="468"/>
      <c r="B936" s="468"/>
      <c r="C936" s="468"/>
      <c r="D936" s="468"/>
      <c r="E936" s="468"/>
      <c r="F936" s="468"/>
      <c r="G936" s="468"/>
      <c r="H936" s="468"/>
      <c r="I936" s="468"/>
      <c r="J936" s="468"/>
      <c r="K936" s="41"/>
      <c r="L936" s="468"/>
      <c r="M936" s="468"/>
      <c r="N936" s="468"/>
      <c r="O936" s="468"/>
      <c r="P936" s="468"/>
      <c r="Q936" s="468"/>
      <c r="R936" s="468"/>
      <c r="S936" s="468"/>
      <c r="T936" s="468"/>
      <c r="U936" s="468"/>
      <c r="V936" s="468"/>
      <c r="W936" s="468"/>
      <c r="X936" s="468"/>
      <c r="Y936" s="468"/>
      <c r="Z936" s="468"/>
    </row>
    <row r="937">
      <c r="A937" s="468"/>
      <c r="B937" s="468"/>
      <c r="C937" s="468"/>
      <c r="D937" s="468"/>
      <c r="E937" s="468"/>
      <c r="F937" s="468"/>
      <c r="G937" s="468"/>
      <c r="H937" s="468"/>
      <c r="I937" s="468"/>
      <c r="J937" s="468"/>
      <c r="K937" s="41"/>
      <c r="L937" s="468"/>
      <c r="M937" s="468"/>
      <c r="N937" s="468"/>
      <c r="O937" s="468"/>
      <c r="P937" s="468"/>
      <c r="Q937" s="468"/>
      <c r="R937" s="468"/>
      <c r="S937" s="468"/>
      <c r="T937" s="468"/>
      <c r="U937" s="468"/>
      <c r="V937" s="468"/>
      <c r="W937" s="468"/>
      <c r="X937" s="468"/>
      <c r="Y937" s="468"/>
      <c r="Z937" s="468"/>
    </row>
    <row r="938">
      <c r="A938" s="468"/>
      <c r="B938" s="468"/>
      <c r="C938" s="468"/>
      <c r="D938" s="468"/>
      <c r="E938" s="468"/>
      <c r="F938" s="468"/>
      <c r="G938" s="468"/>
      <c r="H938" s="468"/>
      <c r="I938" s="468"/>
      <c r="J938" s="468"/>
      <c r="K938" s="41"/>
      <c r="L938" s="468"/>
      <c r="M938" s="468"/>
      <c r="N938" s="468"/>
      <c r="O938" s="468"/>
      <c r="P938" s="468"/>
      <c r="Q938" s="468"/>
      <c r="R938" s="468"/>
      <c r="S938" s="468"/>
      <c r="T938" s="468"/>
      <c r="U938" s="468"/>
      <c r="V938" s="468"/>
      <c r="W938" s="468"/>
      <c r="X938" s="468"/>
      <c r="Y938" s="468"/>
      <c r="Z938" s="468"/>
    </row>
    <row r="939">
      <c r="A939" s="468"/>
      <c r="B939" s="468"/>
      <c r="C939" s="468"/>
      <c r="D939" s="468"/>
      <c r="E939" s="468"/>
      <c r="F939" s="468"/>
      <c r="G939" s="468"/>
      <c r="H939" s="468"/>
      <c r="I939" s="468"/>
      <c r="J939" s="468"/>
      <c r="K939" s="41"/>
      <c r="L939" s="468"/>
      <c r="M939" s="468"/>
      <c r="N939" s="468"/>
      <c r="O939" s="468"/>
      <c r="P939" s="468"/>
      <c r="Q939" s="468"/>
      <c r="R939" s="468"/>
      <c r="S939" s="468"/>
      <c r="T939" s="468"/>
      <c r="U939" s="468"/>
      <c r="V939" s="468"/>
      <c r="W939" s="468"/>
      <c r="X939" s="468"/>
      <c r="Y939" s="468"/>
      <c r="Z939" s="468"/>
    </row>
    <row r="940">
      <c r="A940" s="468"/>
      <c r="B940" s="468"/>
      <c r="C940" s="468"/>
      <c r="D940" s="468"/>
      <c r="E940" s="468"/>
      <c r="F940" s="468"/>
      <c r="G940" s="468"/>
      <c r="H940" s="468"/>
      <c r="I940" s="468"/>
      <c r="J940" s="468"/>
      <c r="K940" s="41"/>
      <c r="L940" s="468"/>
      <c r="M940" s="468"/>
      <c r="N940" s="468"/>
      <c r="O940" s="468"/>
      <c r="P940" s="468"/>
      <c r="Q940" s="468"/>
      <c r="R940" s="468"/>
      <c r="S940" s="468"/>
      <c r="T940" s="468"/>
      <c r="U940" s="468"/>
      <c r="V940" s="468"/>
      <c r="W940" s="468"/>
      <c r="X940" s="468"/>
      <c r="Y940" s="468"/>
      <c r="Z940" s="468"/>
    </row>
    <row r="941">
      <c r="A941" s="468"/>
      <c r="B941" s="468"/>
      <c r="C941" s="468"/>
      <c r="D941" s="468"/>
      <c r="E941" s="468"/>
      <c r="F941" s="468"/>
      <c r="G941" s="468"/>
      <c r="H941" s="468"/>
      <c r="I941" s="468"/>
      <c r="J941" s="468"/>
      <c r="K941" s="41"/>
      <c r="L941" s="468"/>
      <c r="M941" s="468"/>
      <c r="N941" s="468"/>
      <c r="O941" s="468"/>
      <c r="P941" s="468"/>
      <c r="Q941" s="468"/>
      <c r="R941" s="468"/>
      <c r="S941" s="468"/>
      <c r="T941" s="468"/>
      <c r="U941" s="468"/>
      <c r="V941" s="468"/>
      <c r="W941" s="468"/>
      <c r="X941" s="468"/>
      <c r="Y941" s="468"/>
      <c r="Z941" s="468"/>
    </row>
    <row r="942">
      <c r="A942" s="468"/>
      <c r="B942" s="468"/>
      <c r="C942" s="468"/>
      <c r="D942" s="468"/>
      <c r="E942" s="468"/>
      <c r="F942" s="468"/>
      <c r="G942" s="468"/>
      <c r="H942" s="468"/>
      <c r="I942" s="468"/>
      <c r="J942" s="468"/>
      <c r="K942" s="41"/>
      <c r="L942" s="468"/>
      <c r="M942" s="468"/>
      <c r="N942" s="468"/>
      <c r="O942" s="468"/>
      <c r="P942" s="468"/>
      <c r="Q942" s="468"/>
      <c r="R942" s="468"/>
      <c r="S942" s="468"/>
      <c r="T942" s="468"/>
      <c r="U942" s="468"/>
      <c r="V942" s="468"/>
      <c r="W942" s="468"/>
      <c r="X942" s="468"/>
      <c r="Y942" s="468"/>
      <c r="Z942" s="468"/>
    </row>
    <row r="943">
      <c r="A943" s="468"/>
      <c r="B943" s="468"/>
      <c r="C943" s="468"/>
      <c r="D943" s="468"/>
      <c r="E943" s="468"/>
      <c r="F943" s="468"/>
      <c r="G943" s="468"/>
      <c r="H943" s="468"/>
      <c r="I943" s="468"/>
      <c r="J943" s="468"/>
      <c r="K943" s="41"/>
      <c r="L943" s="468"/>
      <c r="M943" s="468"/>
      <c r="N943" s="468"/>
      <c r="O943" s="468"/>
      <c r="P943" s="468"/>
      <c r="Q943" s="468"/>
      <c r="R943" s="468"/>
      <c r="S943" s="468"/>
      <c r="T943" s="468"/>
      <c r="U943" s="468"/>
      <c r="V943" s="468"/>
      <c r="W943" s="468"/>
      <c r="X943" s="468"/>
      <c r="Y943" s="468"/>
      <c r="Z943" s="468"/>
    </row>
    <row r="944">
      <c r="A944" s="468"/>
      <c r="B944" s="468"/>
      <c r="C944" s="468"/>
      <c r="D944" s="468"/>
      <c r="E944" s="468"/>
      <c r="F944" s="468"/>
      <c r="G944" s="468"/>
      <c r="H944" s="468"/>
      <c r="I944" s="468"/>
      <c r="J944" s="468"/>
      <c r="K944" s="41"/>
      <c r="L944" s="468"/>
      <c r="M944" s="468"/>
      <c r="N944" s="468"/>
      <c r="O944" s="468"/>
      <c r="P944" s="468"/>
      <c r="Q944" s="468"/>
      <c r="R944" s="468"/>
      <c r="S944" s="468"/>
      <c r="T944" s="468"/>
      <c r="U944" s="468"/>
      <c r="V944" s="468"/>
      <c r="W944" s="468"/>
      <c r="X944" s="468"/>
      <c r="Y944" s="468"/>
      <c r="Z944" s="468"/>
    </row>
    <row r="945">
      <c r="A945" s="468"/>
      <c r="B945" s="468"/>
      <c r="C945" s="468"/>
      <c r="D945" s="468"/>
      <c r="E945" s="468"/>
      <c r="F945" s="468"/>
      <c r="G945" s="468"/>
      <c r="H945" s="468"/>
      <c r="I945" s="468"/>
      <c r="J945" s="468"/>
      <c r="K945" s="41"/>
      <c r="L945" s="468"/>
      <c r="M945" s="468"/>
      <c r="N945" s="468"/>
      <c r="O945" s="468"/>
      <c r="P945" s="468"/>
      <c r="Q945" s="468"/>
      <c r="R945" s="468"/>
      <c r="S945" s="468"/>
      <c r="T945" s="468"/>
      <c r="U945" s="468"/>
      <c r="V945" s="468"/>
      <c r="W945" s="468"/>
      <c r="X945" s="468"/>
      <c r="Y945" s="468"/>
      <c r="Z945" s="468"/>
    </row>
    <row r="946">
      <c r="A946" s="468"/>
      <c r="B946" s="468"/>
      <c r="C946" s="468"/>
      <c r="D946" s="468"/>
      <c r="E946" s="468"/>
      <c r="F946" s="468"/>
      <c r="G946" s="468"/>
      <c r="H946" s="468"/>
      <c r="I946" s="468"/>
      <c r="J946" s="468"/>
      <c r="K946" s="41"/>
      <c r="L946" s="468"/>
      <c r="M946" s="468"/>
      <c r="N946" s="468"/>
      <c r="O946" s="468"/>
      <c r="P946" s="468"/>
      <c r="Q946" s="468"/>
      <c r="R946" s="468"/>
      <c r="S946" s="468"/>
      <c r="T946" s="468"/>
      <c r="U946" s="468"/>
      <c r="V946" s="468"/>
      <c r="W946" s="468"/>
      <c r="X946" s="468"/>
      <c r="Y946" s="468"/>
      <c r="Z946" s="468"/>
    </row>
    <row r="947">
      <c r="A947" s="468"/>
      <c r="B947" s="468"/>
      <c r="C947" s="468"/>
      <c r="D947" s="468"/>
      <c r="E947" s="468"/>
      <c r="F947" s="468"/>
      <c r="G947" s="468"/>
      <c r="H947" s="468"/>
      <c r="I947" s="468"/>
      <c r="J947" s="468"/>
      <c r="K947" s="41"/>
      <c r="L947" s="468"/>
      <c r="M947" s="468"/>
      <c r="N947" s="468"/>
      <c r="O947" s="468"/>
      <c r="P947" s="468"/>
      <c r="Q947" s="468"/>
      <c r="R947" s="468"/>
      <c r="S947" s="468"/>
      <c r="T947" s="468"/>
      <c r="U947" s="468"/>
      <c r="V947" s="468"/>
      <c r="W947" s="468"/>
      <c r="X947" s="468"/>
      <c r="Y947" s="468"/>
      <c r="Z947" s="468"/>
    </row>
    <row r="948">
      <c r="A948" s="468"/>
      <c r="B948" s="468"/>
      <c r="C948" s="468"/>
      <c r="D948" s="468"/>
      <c r="E948" s="468"/>
      <c r="F948" s="468"/>
      <c r="G948" s="468"/>
      <c r="H948" s="468"/>
      <c r="I948" s="468"/>
      <c r="J948" s="468"/>
      <c r="K948" s="41"/>
      <c r="L948" s="468"/>
      <c r="M948" s="468"/>
      <c r="N948" s="468"/>
      <c r="O948" s="468"/>
      <c r="P948" s="468"/>
      <c r="Q948" s="468"/>
      <c r="R948" s="468"/>
      <c r="S948" s="468"/>
      <c r="T948" s="468"/>
      <c r="U948" s="468"/>
      <c r="V948" s="468"/>
      <c r="W948" s="468"/>
      <c r="X948" s="468"/>
      <c r="Y948" s="468"/>
      <c r="Z948" s="468"/>
    </row>
    <row r="949">
      <c r="A949" s="468"/>
      <c r="B949" s="468"/>
      <c r="C949" s="468"/>
      <c r="D949" s="468"/>
      <c r="E949" s="468"/>
      <c r="F949" s="468"/>
      <c r="G949" s="468"/>
      <c r="H949" s="468"/>
      <c r="I949" s="468"/>
      <c r="J949" s="468"/>
      <c r="K949" s="41"/>
      <c r="L949" s="468"/>
      <c r="M949" s="468"/>
      <c r="N949" s="468"/>
      <c r="O949" s="468"/>
      <c r="P949" s="468"/>
      <c r="Q949" s="468"/>
      <c r="R949" s="468"/>
      <c r="S949" s="468"/>
      <c r="T949" s="468"/>
      <c r="U949" s="468"/>
      <c r="V949" s="468"/>
      <c r="W949" s="468"/>
      <c r="X949" s="468"/>
      <c r="Y949" s="468"/>
      <c r="Z949" s="468"/>
    </row>
    <row r="950">
      <c r="A950" s="468"/>
      <c r="B950" s="468"/>
      <c r="C950" s="468"/>
      <c r="D950" s="468"/>
      <c r="E950" s="468"/>
      <c r="F950" s="468"/>
      <c r="G950" s="468"/>
      <c r="H950" s="468"/>
      <c r="I950" s="468"/>
      <c r="J950" s="468"/>
      <c r="K950" s="41"/>
      <c r="L950" s="468"/>
      <c r="M950" s="468"/>
      <c r="N950" s="468"/>
      <c r="O950" s="468"/>
      <c r="P950" s="468"/>
      <c r="Q950" s="468"/>
      <c r="R950" s="468"/>
      <c r="S950" s="468"/>
      <c r="T950" s="468"/>
      <c r="U950" s="468"/>
      <c r="V950" s="468"/>
      <c r="W950" s="468"/>
      <c r="X950" s="468"/>
      <c r="Y950" s="468"/>
      <c r="Z950" s="468"/>
    </row>
    <row r="951">
      <c r="A951" s="468"/>
      <c r="B951" s="468"/>
      <c r="C951" s="468"/>
      <c r="D951" s="468"/>
      <c r="E951" s="468"/>
      <c r="F951" s="468"/>
      <c r="G951" s="468"/>
      <c r="H951" s="468"/>
      <c r="I951" s="468"/>
      <c r="J951" s="468"/>
      <c r="K951" s="41"/>
      <c r="L951" s="468"/>
      <c r="M951" s="468"/>
      <c r="N951" s="468"/>
      <c r="O951" s="468"/>
      <c r="P951" s="468"/>
      <c r="Q951" s="468"/>
      <c r="R951" s="468"/>
      <c r="S951" s="468"/>
      <c r="T951" s="468"/>
      <c r="U951" s="468"/>
      <c r="V951" s="468"/>
      <c r="W951" s="468"/>
      <c r="X951" s="468"/>
      <c r="Y951" s="468"/>
      <c r="Z951" s="468"/>
    </row>
    <row r="952">
      <c r="A952" s="468"/>
      <c r="B952" s="468"/>
      <c r="C952" s="468"/>
      <c r="D952" s="468"/>
      <c r="E952" s="468"/>
      <c r="F952" s="468"/>
      <c r="G952" s="468"/>
      <c r="H952" s="468"/>
      <c r="I952" s="468"/>
      <c r="J952" s="468"/>
      <c r="K952" s="41"/>
      <c r="L952" s="468"/>
      <c r="M952" s="468"/>
      <c r="N952" s="468"/>
      <c r="O952" s="468"/>
      <c r="P952" s="468"/>
      <c r="Q952" s="468"/>
      <c r="R952" s="468"/>
      <c r="S952" s="468"/>
      <c r="T952" s="468"/>
      <c r="U952" s="468"/>
      <c r="V952" s="468"/>
      <c r="W952" s="468"/>
      <c r="X952" s="468"/>
      <c r="Y952" s="468"/>
      <c r="Z952" s="468"/>
    </row>
    <row r="953">
      <c r="A953" s="468"/>
      <c r="B953" s="468"/>
      <c r="C953" s="468"/>
      <c r="D953" s="468"/>
      <c r="E953" s="468"/>
      <c r="F953" s="468"/>
      <c r="G953" s="468"/>
      <c r="H953" s="468"/>
      <c r="I953" s="468"/>
      <c r="J953" s="468"/>
      <c r="K953" s="41"/>
      <c r="L953" s="468"/>
      <c r="M953" s="468"/>
      <c r="N953" s="468"/>
      <c r="O953" s="468"/>
      <c r="P953" s="468"/>
      <c r="Q953" s="468"/>
      <c r="R953" s="468"/>
      <c r="S953" s="468"/>
      <c r="T953" s="468"/>
      <c r="U953" s="468"/>
      <c r="V953" s="468"/>
      <c r="W953" s="468"/>
      <c r="X953" s="468"/>
      <c r="Y953" s="468"/>
      <c r="Z953" s="468"/>
    </row>
    <row r="954">
      <c r="A954" s="468"/>
      <c r="B954" s="468"/>
      <c r="C954" s="468"/>
      <c r="D954" s="468"/>
      <c r="E954" s="468"/>
      <c r="F954" s="468"/>
      <c r="G954" s="468"/>
      <c r="H954" s="468"/>
      <c r="I954" s="468"/>
      <c r="J954" s="468"/>
      <c r="K954" s="41"/>
      <c r="L954" s="468"/>
      <c r="M954" s="468"/>
      <c r="N954" s="468"/>
      <c r="O954" s="468"/>
      <c r="P954" s="468"/>
      <c r="Q954" s="468"/>
      <c r="R954" s="468"/>
      <c r="S954" s="468"/>
      <c r="T954" s="468"/>
      <c r="U954" s="468"/>
      <c r="V954" s="468"/>
      <c r="W954" s="468"/>
      <c r="X954" s="468"/>
      <c r="Y954" s="468"/>
      <c r="Z954" s="468"/>
    </row>
    <row r="955">
      <c r="A955" s="468"/>
      <c r="B955" s="468"/>
      <c r="C955" s="468"/>
      <c r="D955" s="468"/>
      <c r="E955" s="468"/>
      <c r="F955" s="468"/>
      <c r="G955" s="468"/>
      <c r="H955" s="468"/>
      <c r="I955" s="468"/>
      <c r="J955" s="468"/>
      <c r="K955" s="41"/>
      <c r="L955" s="468"/>
      <c r="M955" s="468"/>
      <c r="N955" s="468"/>
      <c r="O955" s="468"/>
      <c r="P955" s="468"/>
      <c r="Q955" s="468"/>
      <c r="R955" s="468"/>
      <c r="S955" s="468"/>
      <c r="T955" s="468"/>
      <c r="U955" s="468"/>
      <c r="V955" s="468"/>
      <c r="W955" s="468"/>
      <c r="X955" s="468"/>
      <c r="Y955" s="468"/>
      <c r="Z955" s="468"/>
    </row>
    <row r="956">
      <c r="A956" s="468"/>
      <c r="B956" s="468"/>
      <c r="C956" s="468"/>
      <c r="D956" s="468"/>
      <c r="E956" s="468"/>
      <c r="F956" s="468"/>
      <c r="G956" s="468"/>
      <c r="H956" s="468"/>
      <c r="I956" s="468"/>
      <c r="J956" s="468"/>
      <c r="K956" s="41"/>
      <c r="L956" s="468"/>
      <c r="M956" s="468"/>
      <c r="N956" s="468"/>
      <c r="O956" s="468"/>
      <c r="P956" s="468"/>
      <c r="Q956" s="468"/>
      <c r="R956" s="468"/>
      <c r="S956" s="468"/>
      <c r="T956" s="468"/>
      <c r="U956" s="468"/>
      <c r="V956" s="468"/>
      <c r="W956" s="468"/>
      <c r="X956" s="468"/>
      <c r="Y956" s="468"/>
      <c r="Z956" s="468"/>
    </row>
    <row r="957">
      <c r="A957" s="468"/>
      <c r="B957" s="468"/>
      <c r="C957" s="468"/>
      <c r="D957" s="468"/>
      <c r="E957" s="468"/>
      <c r="F957" s="468"/>
      <c r="G957" s="468"/>
      <c r="H957" s="468"/>
      <c r="I957" s="468"/>
      <c r="J957" s="468"/>
      <c r="K957" s="41"/>
      <c r="L957" s="468"/>
      <c r="M957" s="468"/>
      <c r="N957" s="468"/>
      <c r="O957" s="468"/>
      <c r="P957" s="468"/>
      <c r="Q957" s="468"/>
      <c r="R957" s="468"/>
      <c r="S957" s="468"/>
      <c r="T957" s="468"/>
      <c r="U957" s="468"/>
      <c r="V957" s="468"/>
      <c r="W957" s="468"/>
      <c r="X957" s="468"/>
      <c r="Y957" s="468"/>
      <c r="Z957" s="468"/>
    </row>
    <row r="958">
      <c r="A958" s="468"/>
      <c r="B958" s="468"/>
      <c r="C958" s="468"/>
      <c r="D958" s="468"/>
      <c r="E958" s="468"/>
      <c r="F958" s="468"/>
      <c r="G958" s="468"/>
      <c r="H958" s="468"/>
      <c r="I958" s="468"/>
      <c r="J958" s="468"/>
      <c r="K958" s="41"/>
      <c r="L958" s="468"/>
      <c r="M958" s="468"/>
      <c r="N958" s="468"/>
      <c r="O958" s="468"/>
      <c r="P958" s="468"/>
      <c r="Q958" s="468"/>
      <c r="R958" s="468"/>
      <c r="S958" s="468"/>
      <c r="T958" s="468"/>
      <c r="U958" s="468"/>
      <c r="V958" s="468"/>
      <c r="W958" s="468"/>
      <c r="X958" s="468"/>
      <c r="Y958" s="468"/>
      <c r="Z958" s="468"/>
    </row>
    <row r="959">
      <c r="A959" s="468"/>
      <c r="B959" s="468"/>
      <c r="C959" s="468"/>
      <c r="D959" s="468"/>
      <c r="E959" s="468"/>
      <c r="F959" s="468"/>
      <c r="G959" s="468"/>
      <c r="H959" s="468"/>
      <c r="I959" s="468"/>
      <c r="J959" s="468"/>
      <c r="K959" s="41"/>
      <c r="L959" s="468"/>
      <c r="M959" s="468"/>
      <c r="N959" s="468"/>
      <c r="O959" s="468"/>
      <c r="P959" s="468"/>
      <c r="Q959" s="468"/>
      <c r="R959" s="468"/>
      <c r="S959" s="468"/>
      <c r="T959" s="468"/>
      <c r="U959" s="468"/>
      <c r="V959" s="468"/>
      <c r="W959" s="468"/>
      <c r="X959" s="468"/>
      <c r="Y959" s="468"/>
      <c r="Z959" s="468"/>
    </row>
    <row r="960">
      <c r="A960" s="468"/>
      <c r="B960" s="468"/>
      <c r="C960" s="468"/>
      <c r="D960" s="468"/>
      <c r="E960" s="468"/>
      <c r="F960" s="468"/>
      <c r="G960" s="468"/>
      <c r="H960" s="468"/>
      <c r="I960" s="468"/>
      <c r="J960" s="468"/>
      <c r="K960" s="41"/>
      <c r="L960" s="468"/>
      <c r="M960" s="468"/>
      <c r="N960" s="468"/>
      <c r="O960" s="468"/>
      <c r="P960" s="468"/>
      <c r="Q960" s="468"/>
      <c r="R960" s="468"/>
      <c r="S960" s="468"/>
      <c r="T960" s="468"/>
      <c r="U960" s="468"/>
      <c r="V960" s="468"/>
      <c r="W960" s="468"/>
      <c r="X960" s="468"/>
      <c r="Y960" s="468"/>
      <c r="Z960" s="468"/>
    </row>
    <row r="961">
      <c r="A961" s="468"/>
      <c r="B961" s="468"/>
      <c r="C961" s="468"/>
      <c r="D961" s="468"/>
      <c r="E961" s="468"/>
      <c r="F961" s="468"/>
      <c r="G961" s="468"/>
      <c r="H961" s="468"/>
      <c r="I961" s="468"/>
      <c r="J961" s="468"/>
      <c r="K961" s="41"/>
      <c r="L961" s="468"/>
      <c r="M961" s="468"/>
      <c r="N961" s="468"/>
      <c r="O961" s="468"/>
      <c r="P961" s="468"/>
      <c r="Q961" s="468"/>
      <c r="R961" s="468"/>
      <c r="S961" s="468"/>
      <c r="T961" s="468"/>
      <c r="U961" s="468"/>
      <c r="V961" s="468"/>
      <c r="W961" s="468"/>
      <c r="X961" s="468"/>
      <c r="Y961" s="468"/>
      <c r="Z961" s="468"/>
    </row>
    <row r="962">
      <c r="A962" s="468"/>
      <c r="B962" s="468"/>
      <c r="C962" s="468"/>
      <c r="D962" s="468"/>
      <c r="E962" s="468"/>
      <c r="F962" s="468"/>
      <c r="G962" s="468"/>
      <c r="H962" s="468"/>
      <c r="I962" s="468"/>
      <c r="J962" s="468"/>
      <c r="K962" s="41"/>
      <c r="L962" s="468"/>
      <c r="M962" s="468"/>
      <c r="N962" s="468"/>
      <c r="O962" s="468"/>
      <c r="P962" s="468"/>
      <c r="Q962" s="468"/>
      <c r="R962" s="468"/>
      <c r="S962" s="468"/>
      <c r="T962" s="468"/>
      <c r="U962" s="468"/>
      <c r="V962" s="468"/>
      <c r="W962" s="468"/>
      <c r="X962" s="468"/>
      <c r="Y962" s="468"/>
      <c r="Z962" s="468"/>
    </row>
    <row r="963">
      <c r="A963" s="468"/>
      <c r="B963" s="468"/>
      <c r="C963" s="468"/>
      <c r="D963" s="468"/>
      <c r="E963" s="468"/>
      <c r="F963" s="468"/>
      <c r="G963" s="468"/>
      <c r="H963" s="468"/>
      <c r="I963" s="468"/>
      <c r="J963" s="468"/>
      <c r="K963" s="41"/>
      <c r="L963" s="468"/>
      <c r="M963" s="468"/>
      <c r="N963" s="468"/>
      <c r="O963" s="468"/>
      <c r="P963" s="468"/>
      <c r="Q963" s="468"/>
      <c r="R963" s="468"/>
      <c r="S963" s="468"/>
      <c r="T963" s="468"/>
      <c r="U963" s="468"/>
      <c r="V963" s="468"/>
      <c r="W963" s="468"/>
      <c r="X963" s="468"/>
      <c r="Y963" s="468"/>
      <c r="Z963" s="468"/>
    </row>
    <row r="964">
      <c r="A964" s="468"/>
      <c r="B964" s="468"/>
      <c r="C964" s="468"/>
      <c r="D964" s="468"/>
      <c r="E964" s="468"/>
      <c r="F964" s="468"/>
      <c r="G964" s="468"/>
      <c r="H964" s="468"/>
      <c r="I964" s="468"/>
      <c r="J964" s="468"/>
      <c r="K964" s="41"/>
      <c r="L964" s="468"/>
      <c r="M964" s="468"/>
      <c r="N964" s="468"/>
      <c r="O964" s="468"/>
      <c r="P964" s="468"/>
      <c r="Q964" s="468"/>
      <c r="R964" s="468"/>
      <c r="S964" s="468"/>
      <c r="T964" s="468"/>
      <c r="U964" s="468"/>
      <c r="V964" s="468"/>
      <c r="W964" s="468"/>
      <c r="X964" s="468"/>
      <c r="Y964" s="468"/>
      <c r="Z964" s="468"/>
    </row>
    <row r="965">
      <c r="A965" s="468"/>
      <c r="B965" s="468"/>
      <c r="C965" s="468"/>
      <c r="D965" s="468"/>
      <c r="E965" s="468"/>
      <c r="F965" s="468"/>
      <c r="G965" s="468"/>
      <c r="H965" s="468"/>
      <c r="I965" s="468"/>
      <c r="J965" s="468"/>
      <c r="K965" s="41"/>
      <c r="L965" s="468"/>
      <c r="M965" s="468"/>
      <c r="N965" s="468"/>
      <c r="O965" s="468"/>
      <c r="P965" s="468"/>
      <c r="Q965" s="468"/>
      <c r="R965" s="468"/>
      <c r="S965" s="468"/>
      <c r="T965" s="468"/>
      <c r="U965" s="468"/>
      <c r="V965" s="468"/>
      <c r="W965" s="468"/>
      <c r="X965" s="468"/>
      <c r="Y965" s="468"/>
      <c r="Z965" s="468"/>
    </row>
    <row r="966">
      <c r="A966" s="468"/>
      <c r="B966" s="468"/>
      <c r="C966" s="468"/>
      <c r="D966" s="468"/>
      <c r="E966" s="468"/>
      <c r="F966" s="468"/>
      <c r="G966" s="468"/>
      <c r="H966" s="468"/>
      <c r="I966" s="468"/>
      <c r="J966" s="468"/>
      <c r="K966" s="41"/>
      <c r="L966" s="468"/>
      <c r="M966" s="468"/>
      <c r="N966" s="468"/>
      <c r="O966" s="468"/>
      <c r="P966" s="468"/>
      <c r="Q966" s="468"/>
      <c r="R966" s="468"/>
      <c r="S966" s="468"/>
      <c r="T966" s="468"/>
      <c r="U966" s="468"/>
      <c r="V966" s="468"/>
      <c r="W966" s="468"/>
      <c r="X966" s="468"/>
      <c r="Y966" s="468"/>
      <c r="Z966" s="468"/>
    </row>
    <row r="967">
      <c r="A967" s="468"/>
      <c r="B967" s="468"/>
      <c r="C967" s="468"/>
      <c r="D967" s="468"/>
      <c r="E967" s="468"/>
      <c r="F967" s="468"/>
      <c r="G967" s="468"/>
      <c r="H967" s="468"/>
      <c r="I967" s="468"/>
      <c r="J967" s="468"/>
      <c r="K967" s="41"/>
      <c r="L967" s="468"/>
      <c r="M967" s="468"/>
      <c r="N967" s="468"/>
      <c r="O967" s="468"/>
      <c r="P967" s="468"/>
      <c r="Q967" s="468"/>
      <c r="R967" s="468"/>
      <c r="S967" s="468"/>
      <c r="T967" s="468"/>
      <c r="U967" s="468"/>
      <c r="V967" s="468"/>
      <c r="W967" s="468"/>
      <c r="X967" s="468"/>
      <c r="Y967" s="468"/>
      <c r="Z967" s="468"/>
    </row>
    <row r="968">
      <c r="A968" s="468"/>
      <c r="B968" s="468"/>
      <c r="C968" s="468"/>
      <c r="D968" s="468"/>
      <c r="E968" s="468"/>
      <c r="F968" s="468"/>
      <c r="G968" s="468"/>
      <c r="H968" s="468"/>
      <c r="I968" s="468"/>
      <c r="J968" s="468"/>
      <c r="K968" s="41"/>
      <c r="L968" s="468"/>
      <c r="M968" s="468"/>
      <c r="N968" s="468"/>
      <c r="O968" s="468"/>
      <c r="P968" s="468"/>
      <c r="Q968" s="468"/>
      <c r="R968" s="468"/>
      <c r="S968" s="468"/>
      <c r="T968" s="468"/>
      <c r="U968" s="468"/>
      <c r="V968" s="468"/>
      <c r="W968" s="468"/>
      <c r="X968" s="468"/>
      <c r="Y968" s="468"/>
      <c r="Z968" s="468"/>
    </row>
    <row r="969">
      <c r="A969" s="468"/>
      <c r="B969" s="468"/>
      <c r="C969" s="468"/>
      <c r="D969" s="468"/>
      <c r="E969" s="468"/>
      <c r="F969" s="468"/>
      <c r="G969" s="468"/>
      <c r="H969" s="468"/>
      <c r="I969" s="468"/>
      <c r="J969" s="468"/>
      <c r="K969" s="41"/>
      <c r="L969" s="468"/>
      <c r="M969" s="468"/>
      <c r="N969" s="468"/>
      <c r="O969" s="468"/>
      <c r="P969" s="468"/>
      <c r="Q969" s="468"/>
      <c r="R969" s="468"/>
      <c r="S969" s="468"/>
      <c r="T969" s="468"/>
      <c r="U969" s="468"/>
      <c r="V969" s="468"/>
      <c r="W969" s="468"/>
      <c r="X969" s="468"/>
      <c r="Y969" s="468"/>
      <c r="Z969" s="468"/>
    </row>
    <row r="970">
      <c r="A970" s="468"/>
      <c r="B970" s="468"/>
      <c r="C970" s="468"/>
      <c r="D970" s="468"/>
      <c r="E970" s="468"/>
      <c r="F970" s="468"/>
      <c r="G970" s="468"/>
      <c r="H970" s="468"/>
      <c r="I970" s="468"/>
      <c r="J970" s="468"/>
      <c r="K970" s="41"/>
      <c r="L970" s="468"/>
      <c r="M970" s="468"/>
      <c r="N970" s="468"/>
      <c r="O970" s="468"/>
      <c r="P970" s="468"/>
      <c r="Q970" s="468"/>
      <c r="R970" s="468"/>
      <c r="S970" s="468"/>
      <c r="T970" s="468"/>
      <c r="U970" s="468"/>
      <c r="V970" s="468"/>
      <c r="W970" s="468"/>
      <c r="X970" s="468"/>
      <c r="Y970" s="468"/>
      <c r="Z970" s="468"/>
    </row>
    <row r="971">
      <c r="A971" s="468"/>
      <c r="B971" s="468"/>
      <c r="C971" s="468"/>
      <c r="D971" s="468"/>
      <c r="E971" s="468"/>
      <c r="F971" s="468"/>
      <c r="G971" s="468"/>
      <c r="H971" s="468"/>
      <c r="I971" s="468"/>
      <c r="J971" s="468"/>
      <c r="K971" s="41"/>
      <c r="L971" s="468"/>
      <c r="M971" s="468"/>
      <c r="N971" s="468"/>
      <c r="O971" s="468"/>
      <c r="P971" s="468"/>
      <c r="Q971" s="468"/>
      <c r="R971" s="468"/>
      <c r="S971" s="468"/>
      <c r="T971" s="468"/>
      <c r="U971" s="468"/>
      <c r="V971" s="468"/>
      <c r="W971" s="468"/>
      <c r="X971" s="468"/>
      <c r="Y971" s="468"/>
      <c r="Z971" s="468"/>
    </row>
    <row r="972">
      <c r="A972" s="468"/>
      <c r="B972" s="468"/>
      <c r="C972" s="468"/>
      <c r="D972" s="468"/>
      <c r="E972" s="468"/>
      <c r="F972" s="468"/>
      <c r="G972" s="468"/>
      <c r="H972" s="468"/>
      <c r="I972" s="468"/>
      <c r="J972" s="468"/>
      <c r="K972" s="41"/>
      <c r="L972" s="468"/>
      <c r="M972" s="468"/>
      <c r="N972" s="468"/>
      <c r="O972" s="468"/>
      <c r="P972" s="468"/>
      <c r="Q972" s="468"/>
      <c r="R972" s="468"/>
      <c r="S972" s="468"/>
      <c r="T972" s="468"/>
      <c r="U972" s="468"/>
      <c r="V972" s="468"/>
      <c r="W972" s="468"/>
      <c r="X972" s="468"/>
      <c r="Y972" s="468"/>
      <c r="Z972" s="468"/>
    </row>
    <row r="973">
      <c r="A973" s="468"/>
      <c r="B973" s="468"/>
      <c r="C973" s="468"/>
      <c r="D973" s="468"/>
      <c r="E973" s="468"/>
      <c r="F973" s="468"/>
      <c r="G973" s="468"/>
      <c r="H973" s="468"/>
      <c r="I973" s="468"/>
      <c r="J973" s="468"/>
      <c r="K973" s="41"/>
      <c r="L973" s="468"/>
      <c r="M973" s="468"/>
      <c r="N973" s="468"/>
      <c r="O973" s="468"/>
      <c r="P973" s="468"/>
      <c r="Q973" s="468"/>
      <c r="R973" s="468"/>
      <c r="S973" s="468"/>
      <c r="T973" s="468"/>
      <c r="U973" s="468"/>
      <c r="V973" s="468"/>
      <c r="W973" s="468"/>
      <c r="X973" s="468"/>
      <c r="Y973" s="468"/>
      <c r="Z973" s="468"/>
    </row>
    <row r="974">
      <c r="A974" s="468"/>
      <c r="B974" s="468"/>
      <c r="C974" s="468"/>
      <c r="D974" s="468"/>
      <c r="E974" s="468"/>
      <c r="F974" s="468"/>
      <c r="G974" s="468"/>
      <c r="H974" s="468"/>
      <c r="I974" s="468"/>
      <c r="J974" s="468"/>
      <c r="K974" s="41"/>
      <c r="L974" s="468"/>
      <c r="M974" s="468"/>
      <c r="N974" s="468"/>
      <c r="O974" s="468"/>
      <c r="P974" s="468"/>
      <c r="Q974" s="468"/>
      <c r="R974" s="468"/>
      <c r="S974" s="468"/>
      <c r="T974" s="468"/>
      <c r="U974" s="468"/>
      <c r="V974" s="468"/>
      <c r="W974" s="468"/>
      <c r="X974" s="468"/>
      <c r="Y974" s="468"/>
      <c r="Z974" s="468"/>
    </row>
    <row r="975">
      <c r="A975" s="468"/>
      <c r="B975" s="468"/>
      <c r="C975" s="468"/>
      <c r="D975" s="468"/>
      <c r="E975" s="468"/>
      <c r="F975" s="468"/>
      <c r="G975" s="468"/>
      <c r="H975" s="468"/>
      <c r="I975" s="468"/>
      <c r="J975" s="468"/>
      <c r="K975" s="41"/>
      <c r="L975" s="468"/>
      <c r="M975" s="468"/>
      <c r="N975" s="468"/>
      <c r="O975" s="468"/>
      <c r="P975" s="468"/>
      <c r="Q975" s="468"/>
      <c r="R975" s="468"/>
      <c r="S975" s="468"/>
      <c r="T975" s="468"/>
      <c r="U975" s="468"/>
      <c r="V975" s="468"/>
      <c r="W975" s="468"/>
      <c r="X975" s="468"/>
      <c r="Y975" s="468"/>
      <c r="Z975" s="468"/>
    </row>
    <row r="976">
      <c r="A976" s="468"/>
      <c r="B976" s="468"/>
      <c r="C976" s="468"/>
      <c r="D976" s="468"/>
      <c r="E976" s="468"/>
      <c r="F976" s="468"/>
      <c r="G976" s="468"/>
      <c r="H976" s="468"/>
      <c r="I976" s="468"/>
      <c r="J976" s="468"/>
      <c r="K976" s="41"/>
      <c r="L976" s="468"/>
      <c r="M976" s="468"/>
      <c r="N976" s="468"/>
      <c r="O976" s="468"/>
      <c r="P976" s="468"/>
      <c r="Q976" s="468"/>
      <c r="R976" s="468"/>
      <c r="S976" s="468"/>
      <c r="T976" s="468"/>
      <c r="U976" s="468"/>
      <c r="V976" s="468"/>
      <c r="W976" s="468"/>
      <c r="X976" s="468"/>
      <c r="Y976" s="468"/>
      <c r="Z976" s="468"/>
    </row>
    <row r="977">
      <c r="A977" s="468"/>
      <c r="B977" s="468"/>
      <c r="C977" s="468"/>
      <c r="D977" s="468"/>
      <c r="E977" s="468"/>
      <c r="F977" s="468"/>
      <c r="G977" s="468"/>
      <c r="H977" s="468"/>
      <c r="I977" s="468"/>
      <c r="J977" s="468"/>
      <c r="K977" s="41"/>
      <c r="L977" s="468"/>
      <c r="M977" s="468"/>
      <c r="N977" s="468"/>
      <c r="O977" s="468"/>
      <c r="P977" s="468"/>
      <c r="Q977" s="468"/>
      <c r="R977" s="468"/>
      <c r="S977" s="468"/>
      <c r="T977" s="468"/>
      <c r="U977" s="468"/>
      <c r="V977" s="468"/>
      <c r="W977" s="468"/>
      <c r="X977" s="468"/>
      <c r="Y977" s="468"/>
      <c r="Z977" s="468"/>
    </row>
    <row r="978">
      <c r="A978" s="468"/>
      <c r="B978" s="468"/>
      <c r="C978" s="468"/>
      <c r="D978" s="468"/>
      <c r="E978" s="468"/>
      <c r="F978" s="468"/>
      <c r="G978" s="468"/>
      <c r="H978" s="468"/>
      <c r="I978" s="468"/>
      <c r="J978" s="468"/>
      <c r="K978" s="41"/>
      <c r="L978" s="468"/>
      <c r="M978" s="468"/>
      <c r="N978" s="468"/>
      <c r="O978" s="468"/>
      <c r="P978" s="468"/>
      <c r="Q978" s="468"/>
      <c r="R978" s="468"/>
      <c r="S978" s="468"/>
      <c r="T978" s="468"/>
      <c r="U978" s="468"/>
      <c r="V978" s="468"/>
      <c r="W978" s="468"/>
      <c r="X978" s="468"/>
      <c r="Y978" s="468"/>
      <c r="Z978" s="468"/>
    </row>
    <row r="979">
      <c r="A979" s="468"/>
      <c r="B979" s="468"/>
      <c r="C979" s="468"/>
      <c r="D979" s="468"/>
      <c r="E979" s="468"/>
      <c r="F979" s="468"/>
      <c r="G979" s="468"/>
      <c r="H979" s="468"/>
      <c r="I979" s="468"/>
      <c r="J979" s="468"/>
      <c r="K979" s="41"/>
      <c r="L979" s="468"/>
      <c r="M979" s="468"/>
      <c r="N979" s="468"/>
      <c r="O979" s="468"/>
      <c r="P979" s="468"/>
      <c r="Q979" s="468"/>
      <c r="R979" s="468"/>
      <c r="S979" s="468"/>
      <c r="T979" s="468"/>
      <c r="U979" s="468"/>
      <c r="V979" s="468"/>
      <c r="W979" s="468"/>
      <c r="X979" s="468"/>
      <c r="Y979" s="468"/>
      <c r="Z979" s="468"/>
    </row>
    <row r="980">
      <c r="A980" s="468"/>
      <c r="B980" s="468"/>
      <c r="C980" s="468"/>
      <c r="D980" s="468"/>
      <c r="E980" s="468"/>
      <c r="F980" s="468"/>
      <c r="G980" s="468"/>
      <c r="H980" s="468"/>
      <c r="I980" s="468"/>
      <c r="J980" s="468"/>
      <c r="K980" s="41"/>
      <c r="L980" s="468"/>
      <c r="M980" s="468"/>
      <c r="N980" s="468"/>
      <c r="O980" s="468"/>
      <c r="P980" s="468"/>
      <c r="Q980" s="468"/>
      <c r="R980" s="468"/>
      <c r="S980" s="468"/>
      <c r="T980" s="468"/>
      <c r="U980" s="468"/>
      <c r="V980" s="468"/>
      <c r="W980" s="468"/>
      <c r="X980" s="468"/>
      <c r="Y980" s="468"/>
      <c r="Z980" s="468"/>
    </row>
    <row r="981">
      <c r="A981" s="468"/>
      <c r="B981" s="468"/>
      <c r="C981" s="468"/>
      <c r="D981" s="468"/>
      <c r="E981" s="468"/>
      <c r="F981" s="468"/>
      <c r="G981" s="468"/>
      <c r="H981" s="468"/>
      <c r="I981" s="468"/>
      <c r="J981" s="468"/>
      <c r="K981" s="41"/>
      <c r="L981" s="468"/>
      <c r="M981" s="468"/>
      <c r="N981" s="468"/>
      <c r="O981" s="468"/>
      <c r="P981" s="468"/>
      <c r="Q981" s="468"/>
      <c r="R981" s="468"/>
      <c r="S981" s="468"/>
      <c r="T981" s="468"/>
      <c r="U981" s="468"/>
      <c r="V981" s="468"/>
      <c r="W981" s="468"/>
      <c r="X981" s="468"/>
      <c r="Y981" s="468"/>
      <c r="Z981" s="468"/>
    </row>
    <row r="982">
      <c r="A982" s="468"/>
      <c r="B982" s="468"/>
      <c r="C982" s="468"/>
      <c r="D982" s="468"/>
      <c r="E982" s="468"/>
      <c r="F982" s="468"/>
      <c r="G982" s="468"/>
      <c r="H982" s="468"/>
      <c r="I982" s="468"/>
      <c r="J982" s="468"/>
      <c r="K982" s="41"/>
      <c r="L982" s="468"/>
      <c r="M982" s="468"/>
      <c r="N982" s="468"/>
      <c r="O982" s="468"/>
      <c r="P982" s="468"/>
      <c r="Q982" s="468"/>
      <c r="R982" s="468"/>
      <c r="S982" s="468"/>
      <c r="T982" s="468"/>
      <c r="U982" s="468"/>
      <c r="V982" s="468"/>
      <c r="W982" s="468"/>
      <c r="X982" s="468"/>
      <c r="Y982" s="468"/>
      <c r="Z982" s="468"/>
    </row>
    <row r="983">
      <c r="A983" s="468"/>
      <c r="B983" s="468"/>
      <c r="C983" s="468"/>
      <c r="D983" s="468"/>
      <c r="E983" s="468"/>
      <c r="F983" s="468"/>
      <c r="G983" s="468"/>
      <c r="H983" s="468"/>
      <c r="I983" s="468"/>
      <c r="J983" s="468"/>
      <c r="K983" s="41"/>
      <c r="L983" s="468"/>
      <c r="M983" s="468"/>
      <c r="N983" s="468"/>
      <c r="O983" s="468"/>
      <c r="P983" s="468"/>
      <c r="Q983" s="468"/>
      <c r="R983" s="468"/>
      <c r="S983" s="468"/>
      <c r="T983" s="468"/>
      <c r="U983" s="468"/>
      <c r="V983" s="468"/>
      <c r="W983" s="468"/>
      <c r="X983" s="468"/>
      <c r="Y983" s="468"/>
      <c r="Z983" s="468"/>
    </row>
    <row r="984">
      <c r="A984" s="468"/>
      <c r="B984" s="468"/>
      <c r="C984" s="468"/>
      <c r="D984" s="468"/>
      <c r="E984" s="468"/>
      <c r="F984" s="468"/>
      <c r="G984" s="468"/>
      <c r="H984" s="468"/>
      <c r="I984" s="468"/>
      <c r="J984" s="468"/>
      <c r="K984" s="41"/>
      <c r="L984" s="468"/>
      <c r="M984" s="468"/>
      <c r="N984" s="468"/>
      <c r="O984" s="468"/>
      <c r="P984" s="468"/>
      <c r="Q984" s="468"/>
      <c r="R984" s="468"/>
      <c r="S984" s="468"/>
      <c r="T984" s="468"/>
      <c r="U984" s="468"/>
      <c r="V984" s="468"/>
      <c r="W984" s="468"/>
      <c r="X984" s="468"/>
      <c r="Y984" s="468"/>
      <c r="Z984" s="468"/>
    </row>
    <row r="985">
      <c r="A985" s="468"/>
      <c r="B985" s="468"/>
      <c r="C985" s="468"/>
      <c r="D985" s="468"/>
      <c r="E985" s="468"/>
      <c r="F985" s="468"/>
      <c r="G985" s="468"/>
      <c r="H985" s="468"/>
      <c r="I985" s="468"/>
      <c r="J985" s="468"/>
      <c r="K985" s="41"/>
      <c r="L985" s="468"/>
      <c r="M985" s="468"/>
      <c r="N985" s="468"/>
      <c r="O985" s="468"/>
      <c r="P985" s="468"/>
      <c r="Q985" s="468"/>
      <c r="R985" s="468"/>
      <c r="S985" s="468"/>
      <c r="T985" s="468"/>
      <c r="U985" s="468"/>
      <c r="V985" s="468"/>
      <c r="W985" s="468"/>
      <c r="X985" s="468"/>
      <c r="Y985" s="468"/>
      <c r="Z985" s="468"/>
    </row>
    <row r="986">
      <c r="A986" s="468"/>
      <c r="B986" s="468"/>
      <c r="C986" s="468"/>
      <c r="D986" s="468"/>
      <c r="E986" s="468"/>
      <c r="F986" s="468"/>
      <c r="G986" s="468"/>
      <c r="H986" s="468"/>
      <c r="I986" s="468"/>
      <c r="J986" s="468"/>
      <c r="K986" s="41"/>
      <c r="L986" s="468"/>
      <c r="M986" s="468"/>
      <c r="N986" s="468"/>
      <c r="O986" s="468"/>
      <c r="P986" s="468"/>
      <c r="Q986" s="468"/>
      <c r="R986" s="468"/>
      <c r="S986" s="468"/>
      <c r="T986" s="468"/>
      <c r="U986" s="468"/>
      <c r="V986" s="468"/>
      <c r="W986" s="468"/>
      <c r="X986" s="468"/>
      <c r="Y986" s="468"/>
      <c r="Z986" s="468"/>
    </row>
    <row r="987">
      <c r="A987" s="468"/>
      <c r="B987" s="468"/>
      <c r="C987" s="468"/>
      <c r="D987" s="468"/>
      <c r="E987" s="468"/>
      <c r="F987" s="468"/>
      <c r="G987" s="468"/>
      <c r="H987" s="468"/>
      <c r="I987" s="468"/>
      <c r="J987" s="468"/>
      <c r="K987" s="41"/>
      <c r="L987" s="468"/>
      <c r="M987" s="468"/>
      <c r="N987" s="468"/>
      <c r="O987" s="468"/>
      <c r="P987" s="468"/>
      <c r="Q987" s="468"/>
      <c r="R987" s="468"/>
      <c r="S987" s="468"/>
      <c r="T987" s="468"/>
      <c r="U987" s="468"/>
      <c r="V987" s="468"/>
      <c r="W987" s="468"/>
      <c r="X987" s="468"/>
      <c r="Y987" s="468"/>
      <c r="Z987" s="468"/>
    </row>
    <row r="988">
      <c r="A988" s="468"/>
      <c r="B988" s="468"/>
      <c r="C988" s="468"/>
      <c r="D988" s="468"/>
      <c r="E988" s="468"/>
      <c r="F988" s="468"/>
      <c r="G988" s="468"/>
      <c r="H988" s="468"/>
      <c r="I988" s="468"/>
      <c r="J988" s="468"/>
      <c r="K988" s="41"/>
      <c r="L988" s="468"/>
      <c r="M988" s="468"/>
      <c r="N988" s="468"/>
      <c r="O988" s="468"/>
      <c r="P988" s="468"/>
      <c r="Q988" s="468"/>
      <c r="R988" s="468"/>
      <c r="S988" s="468"/>
      <c r="T988" s="468"/>
      <c r="U988" s="468"/>
      <c r="V988" s="468"/>
      <c r="W988" s="468"/>
      <c r="X988" s="468"/>
      <c r="Y988" s="468"/>
      <c r="Z988" s="468"/>
    </row>
    <row r="989">
      <c r="A989" s="468"/>
      <c r="B989" s="468"/>
      <c r="C989" s="468"/>
      <c r="D989" s="468"/>
      <c r="E989" s="468"/>
      <c r="F989" s="468"/>
      <c r="G989" s="468"/>
      <c r="H989" s="468"/>
      <c r="I989" s="468"/>
      <c r="J989" s="468"/>
      <c r="K989" s="41"/>
      <c r="L989" s="468"/>
      <c r="M989" s="468"/>
      <c r="N989" s="468"/>
      <c r="O989" s="468"/>
      <c r="P989" s="468"/>
      <c r="Q989" s="468"/>
      <c r="R989" s="468"/>
      <c r="S989" s="468"/>
      <c r="T989" s="468"/>
      <c r="U989" s="468"/>
      <c r="V989" s="468"/>
      <c r="W989" s="468"/>
      <c r="X989" s="468"/>
      <c r="Y989" s="468"/>
      <c r="Z989" s="468"/>
    </row>
    <row r="990">
      <c r="A990" s="468"/>
      <c r="B990" s="468"/>
      <c r="C990" s="468"/>
      <c r="D990" s="468"/>
      <c r="E990" s="468"/>
      <c r="F990" s="468"/>
      <c r="G990" s="468"/>
      <c r="H990" s="468"/>
      <c r="I990" s="468"/>
      <c r="J990" s="468"/>
      <c r="K990" s="41"/>
      <c r="L990" s="468"/>
      <c r="M990" s="468"/>
      <c r="N990" s="468"/>
      <c r="O990" s="468"/>
      <c r="P990" s="468"/>
      <c r="Q990" s="468"/>
      <c r="R990" s="468"/>
      <c r="S990" s="468"/>
      <c r="T990" s="468"/>
      <c r="U990" s="468"/>
      <c r="V990" s="468"/>
      <c r="W990" s="468"/>
      <c r="X990" s="468"/>
      <c r="Y990" s="468"/>
      <c r="Z990" s="468"/>
    </row>
    <row r="991">
      <c r="A991" s="468"/>
      <c r="B991" s="468"/>
      <c r="C991" s="468"/>
      <c r="D991" s="468"/>
      <c r="E991" s="468"/>
      <c r="F991" s="468"/>
      <c r="G991" s="468"/>
      <c r="H991" s="468"/>
      <c r="I991" s="468"/>
      <c r="J991" s="468"/>
      <c r="K991" s="41"/>
      <c r="L991" s="468"/>
      <c r="M991" s="468"/>
      <c r="N991" s="468"/>
      <c r="O991" s="468"/>
      <c r="P991" s="468"/>
      <c r="Q991" s="468"/>
      <c r="R991" s="468"/>
      <c r="S991" s="468"/>
      <c r="T991" s="468"/>
      <c r="U991" s="468"/>
      <c r="V991" s="468"/>
      <c r="W991" s="468"/>
      <c r="X991" s="468"/>
      <c r="Y991" s="468"/>
      <c r="Z991" s="468"/>
    </row>
    <row r="992">
      <c r="A992" s="468"/>
      <c r="B992" s="468"/>
      <c r="C992" s="468"/>
      <c r="D992" s="468"/>
      <c r="E992" s="468"/>
      <c r="F992" s="468"/>
      <c r="G992" s="468"/>
      <c r="H992" s="468"/>
      <c r="I992" s="468"/>
      <c r="J992" s="468"/>
      <c r="K992" s="41"/>
      <c r="L992" s="468"/>
      <c r="M992" s="468"/>
      <c r="N992" s="468"/>
      <c r="O992" s="468"/>
      <c r="P992" s="468"/>
      <c r="Q992" s="468"/>
      <c r="R992" s="468"/>
      <c r="S992" s="468"/>
      <c r="T992" s="468"/>
      <c r="U992" s="468"/>
      <c r="V992" s="468"/>
      <c r="W992" s="468"/>
      <c r="X992" s="468"/>
      <c r="Y992" s="468"/>
      <c r="Z992" s="468"/>
    </row>
    <row r="993">
      <c r="A993" s="468"/>
      <c r="B993" s="468"/>
      <c r="C993" s="468"/>
      <c r="D993" s="468"/>
      <c r="E993" s="468"/>
      <c r="F993" s="468"/>
      <c r="G993" s="468"/>
      <c r="H993" s="468"/>
      <c r="I993" s="468"/>
      <c r="J993" s="468"/>
      <c r="K993" s="41"/>
      <c r="L993" s="468"/>
      <c r="M993" s="468"/>
      <c r="N993" s="468"/>
      <c r="O993" s="468"/>
      <c r="P993" s="468"/>
      <c r="Q993" s="468"/>
      <c r="R993" s="468"/>
      <c r="S993" s="468"/>
      <c r="T993" s="468"/>
      <c r="U993" s="468"/>
      <c r="V993" s="468"/>
      <c r="W993" s="468"/>
      <c r="X993" s="468"/>
      <c r="Y993" s="468"/>
      <c r="Z993" s="468"/>
    </row>
    <row r="994">
      <c r="A994" s="468"/>
      <c r="B994" s="468"/>
      <c r="C994" s="468"/>
      <c r="D994" s="468"/>
      <c r="E994" s="468"/>
      <c r="F994" s="468"/>
      <c r="G994" s="468"/>
      <c r="H994" s="468"/>
      <c r="I994" s="468"/>
      <c r="J994" s="468"/>
      <c r="K994" s="41"/>
      <c r="L994" s="468"/>
      <c r="M994" s="468"/>
      <c r="N994" s="468"/>
      <c r="O994" s="468"/>
      <c r="P994" s="468"/>
      <c r="Q994" s="468"/>
      <c r="R994" s="468"/>
      <c r="S994" s="468"/>
      <c r="T994" s="468"/>
      <c r="U994" s="468"/>
      <c r="V994" s="468"/>
      <c r="W994" s="468"/>
      <c r="X994" s="468"/>
      <c r="Y994" s="468"/>
      <c r="Z994" s="468"/>
    </row>
    <row r="995">
      <c r="A995" s="468"/>
      <c r="B995" s="468"/>
      <c r="C995" s="468"/>
      <c r="D995" s="468"/>
      <c r="E995" s="468"/>
      <c r="F995" s="468"/>
      <c r="G995" s="468"/>
      <c r="H995" s="468"/>
      <c r="I995" s="468"/>
      <c r="J995" s="468"/>
      <c r="K995" s="41"/>
      <c r="L995" s="468"/>
      <c r="M995" s="468"/>
      <c r="N995" s="468"/>
      <c r="O995" s="468"/>
      <c r="P995" s="468"/>
      <c r="Q995" s="468"/>
      <c r="R995" s="468"/>
      <c r="S995" s="468"/>
      <c r="T995" s="468"/>
      <c r="U995" s="468"/>
      <c r="V995" s="468"/>
      <c r="W995" s="468"/>
      <c r="X995" s="468"/>
      <c r="Y995" s="468"/>
      <c r="Z995" s="468"/>
    </row>
    <row r="996">
      <c r="A996" s="468"/>
      <c r="B996" s="468"/>
      <c r="C996" s="468"/>
      <c r="D996" s="468"/>
      <c r="E996" s="468"/>
      <c r="F996" s="468"/>
      <c r="G996" s="468"/>
      <c r="H996" s="468"/>
      <c r="I996" s="468"/>
      <c r="J996" s="468"/>
      <c r="K996" s="41"/>
      <c r="L996" s="468"/>
      <c r="M996" s="468"/>
      <c r="N996" s="468"/>
      <c r="O996" s="468"/>
      <c r="P996" s="468"/>
      <c r="Q996" s="468"/>
      <c r="R996" s="468"/>
      <c r="S996" s="468"/>
      <c r="T996" s="468"/>
      <c r="U996" s="468"/>
      <c r="V996" s="468"/>
      <c r="W996" s="468"/>
      <c r="X996" s="468"/>
      <c r="Y996" s="468"/>
      <c r="Z996" s="468"/>
    </row>
    <row r="997">
      <c r="A997" s="468"/>
      <c r="B997" s="468"/>
      <c r="C997" s="468"/>
      <c r="D997" s="468"/>
      <c r="E997" s="468"/>
      <c r="F997" s="468"/>
      <c r="G997" s="468"/>
      <c r="H997" s="468"/>
      <c r="I997" s="468"/>
      <c r="J997" s="468"/>
      <c r="K997" s="41"/>
      <c r="L997" s="468"/>
      <c r="M997" s="468"/>
      <c r="N997" s="468"/>
      <c r="O997" s="468"/>
      <c r="P997" s="468"/>
      <c r="Q997" s="468"/>
      <c r="R997" s="468"/>
      <c r="S997" s="468"/>
      <c r="T997" s="468"/>
      <c r="U997" s="468"/>
      <c r="V997" s="468"/>
      <c r="W997" s="468"/>
      <c r="X997" s="468"/>
      <c r="Y997" s="468"/>
      <c r="Z997" s="468"/>
    </row>
    <row r="998">
      <c r="A998" s="468"/>
      <c r="B998" s="468"/>
      <c r="C998" s="468"/>
      <c r="D998" s="468"/>
      <c r="E998" s="468"/>
      <c r="F998" s="468"/>
      <c r="G998" s="468"/>
      <c r="H998" s="468"/>
      <c r="I998" s="468"/>
      <c r="J998" s="468"/>
      <c r="K998" s="41"/>
      <c r="L998" s="468"/>
      <c r="M998" s="468"/>
      <c r="N998" s="468"/>
      <c r="O998" s="468"/>
      <c r="P998" s="468"/>
      <c r="Q998" s="468"/>
      <c r="R998" s="468"/>
      <c r="S998" s="468"/>
      <c r="T998" s="468"/>
      <c r="U998" s="468"/>
      <c r="V998" s="468"/>
      <c r="W998" s="468"/>
      <c r="X998" s="468"/>
      <c r="Y998" s="468"/>
      <c r="Z998" s="468"/>
    </row>
    <row r="999">
      <c r="A999" s="468"/>
      <c r="B999" s="468"/>
      <c r="C999" s="468"/>
      <c r="D999" s="468"/>
      <c r="E999" s="468"/>
      <c r="F999" s="468"/>
      <c r="G999" s="468"/>
      <c r="H999" s="468"/>
      <c r="I999" s="468"/>
      <c r="J999" s="468"/>
      <c r="K999" s="41"/>
      <c r="L999" s="468"/>
      <c r="M999" s="468"/>
      <c r="N999" s="468"/>
      <c r="O999" s="468"/>
      <c r="P999" s="468"/>
      <c r="Q999" s="468"/>
      <c r="R999" s="468"/>
      <c r="S999" s="468"/>
      <c r="T999" s="468"/>
      <c r="U999" s="468"/>
      <c r="V999" s="468"/>
      <c r="W999" s="468"/>
      <c r="X999" s="468"/>
      <c r="Y999" s="468"/>
      <c r="Z999" s="468"/>
    </row>
    <row r="1000">
      <c r="A1000" s="468"/>
      <c r="B1000" s="468"/>
      <c r="C1000" s="468"/>
      <c r="D1000" s="468"/>
      <c r="E1000" s="468"/>
      <c r="F1000" s="468"/>
      <c r="G1000" s="468"/>
      <c r="H1000" s="468"/>
      <c r="I1000" s="468"/>
      <c r="J1000" s="468"/>
      <c r="K1000" s="41"/>
      <c r="L1000" s="468"/>
      <c r="M1000" s="468"/>
      <c r="N1000" s="468"/>
      <c r="O1000" s="468"/>
      <c r="P1000" s="468"/>
      <c r="Q1000" s="468"/>
      <c r="R1000" s="468"/>
      <c r="S1000" s="468"/>
      <c r="T1000" s="468"/>
      <c r="U1000" s="468"/>
      <c r="V1000" s="468"/>
      <c r="W1000" s="468"/>
      <c r="X1000" s="468"/>
      <c r="Y1000" s="468"/>
      <c r="Z1000" s="468"/>
    </row>
  </sheetData>
  <dataValidations>
    <dataValidation type="list" allowBlank="1" showErrorMessage="1" sqref="L2:L18">
      <formula1>"Convert,NE,Will,Lost,Cold,HOT"</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s>
  <drawing r:id="rId1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5.75"/>
    <col customWidth="1" min="2" max="2" width="19.0"/>
    <col customWidth="1" min="13" max="13" width="8.88"/>
    <col customWidth="1" min="14" max="14" width="9.0"/>
    <col customWidth="1" min="15" max="16" width="9.25"/>
    <col customWidth="1" min="17" max="17" width="9.13"/>
  </cols>
  <sheetData>
    <row r="1">
      <c r="A1" s="746"/>
      <c r="B1" s="749" t="s">
        <v>817</v>
      </c>
      <c r="C1" s="746"/>
      <c r="D1" s="746"/>
      <c r="E1" s="750"/>
      <c r="F1" s="750"/>
      <c r="G1" s="751"/>
      <c r="H1" s="750"/>
      <c r="I1" s="750"/>
      <c r="J1" s="752"/>
      <c r="K1" s="753"/>
      <c r="L1" s="746"/>
      <c r="M1" s="746"/>
      <c r="N1" s="746"/>
      <c r="O1" s="746"/>
      <c r="P1" s="746"/>
      <c r="Q1" s="746"/>
      <c r="R1" s="746"/>
      <c r="S1" s="3"/>
      <c r="T1" s="3"/>
    </row>
    <row r="2">
      <c r="A2" s="754" t="s">
        <v>0</v>
      </c>
      <c r="B2" s="755" t="s">
        <v>4274</v>
      </c>
      <c r="C2" s="756" t="s">
        <v>4278</v>
      </c>
      <c r="D2" s="756" t="s">
        <v>40</v>
      </c>
      <c r="E2" s="756" t="s">
        <v>315</v>
      </c>
      <c r="F2" s="757" t="s">
        <v>4279</v>
      </c>
      <c r="G2" s="758" t="s">
        <v>4283</v>
      </c>
      <c r="H2" s="759" t="s">
        <v>4284</v>
      </c>
      <c r="I2" s="756" t="s">
        <v>4286</v>
      </c>
      <c r="J2" s="760" t="s">
        <v>4288</v>
      </c>
      <c r="K2" s="761" t="s">
        <v>4289</v>
      </c>
      <c r="L2" s="756" t="s">
        <v>4292</v>
      </c>
      <c r="M2" s="762" t="s">
        <v>4293</v>
      </c>
      <c r="N2" s="23"/>
      <c r="O2" s="763" t="s">
        <v>40</v>
      </c>
      <c r="P2" s="23"/>
      <c r="Q2" s="764" t="s">
        <v>4294</v>
      </c>
      <c r="R2" s="756" t="s">
        <v>4295</v>
      </c>
      <c r="S2" s="3"/>
      <c r="T2" s="3"/>
    </row>
    <row r="3">
      <c r="A3" s="765"/>
      <c r="B3" s="766" t="s">
        <v>4297</v>
      </c>
      <c r="C3" s="767"/>
      <c r="D3" s="768" t="s">
        <v>4306</v>
      </c>
      <c r="E3" s="768" t="s">
        <v>4308</v>
      </c>
      <c r="F3" s="769"/>
      <c r="G3" s="770" t="s">
        <v>4309</v>
      </c>
      <c r="H3" s="771"/>
      <c r="I3" s="767"/>
      <c r="J3" s="772"/>
      <c r="K3" s="773"/>
      <c r="L3" s="773"/>
      <c r="M3" s="774" t="s">
        <v>4312</v>
      </c>
      <c r="N3" s="774" t="s">
        <v>4313</v>
      </c>
      <c r="O3" s="774" t="s">
        <v>4312</v>
      </c>
      <c r="P3" s="774" t="s">
        <v>4313</v>
      </c>
      <c r="Q3" s="774" t="s">
        <v>4312</v>
      </c>
      <c r="R3" s="774"/>
      <c r="S3" s="3"/>
      <c r="T3" s="3"/>
    </row>
    <row r="4">
      <c r="A4" s="775"/>
      <c r="B4" s="776" t="s">
        <v>97</v>
      </c>
      <c r="C4" s="777">
        <v>200.0</v>
      </c>
      <c r="D4" s="777">
        <f t="shared" ref="D4:E4" si="1">SUM(D5:D6)</f>
        <v>21</v>
      </c>
      <c r="E4" s="777">
        <f t="shared" si="1"/>
        <v>1</v>
      </c>
      <c r="F4" s="778">
        <f t="shared" ref="F4:F5" si="3">sum(D4,E4)</f>
        <v>22</v>
      </c>
      <c r="G4" s="779">
        <f t="shared" ref="G4:G6" si="4">F4/C4</f>
        <v>0.11</v>
      </c>
      <c r="H4" s="780"/>
      <c r="I4" s="777">
        <v>10.0</v>
      </c>
      <c r="J4" s="781">
        <f>sum(J5,J6)</f>
        <v>8</v>
      </c>
      <c r="K4" s="782">
        <f t="shared" ref="K4:K6" si="5">J4/I4</f>
        <v>0.8</v>
      </c>
      <c r="L4" s="783">
        <f>L5+L6</f>
        <v>37</v>
      </c>
      <c r="M4" s="784">
        <f>SUM(M5,M6)</f>
        <v>5</v>
      </c>
      <c r="N4" s="784">
        <f t="shared" ref="N4:P4" si="2">SUM(N5:N6)</f>
        <v>3</v>
      </c>
      <c r="O4" s="785">
        <f t="shared" si="2"/>
        <v>0</v>
      </c>
      <c r="P4" s="785">
        <f t="shared" si="2"/>
        <v>8</v>
      </c>
      <c r="Q4" s="787">
        <f t="shared" ref="Q4:Q6" si="6">O4/M4</f>
        <v>0</v>
      </c>
      <c r="R4" s="777">
        <f>SUM(R5:R6)</f>
        <v>350</v>
      </c>
    </row>
    <row r="5">
      <c r="A5" s="788">
        <v>1.0</v>
      </c>
      <c r="B5" s="789" t="s">
        <v>2844</v>
      </c>
      <c r="C5" s="791">
        <v>100.0</v>
      </c>
      <c r="D5" s="791">
        <v>9.0</v>
      </c>
      <c r="E5" s="791">
        <v>0.0</v>
      </c>
      <c r="F5" s="794">
        <f t="shared" si="3"/>
        <v>9</v>
      </c>
      <c r="G5" s="797">
        <f t="shared" si="4"/>
        <v>0.09</v>
      </c>
      <c r="H5" s="791">
        <f t="shared" ref="H5:H6" si="7">C5-D5</f>
        <v>91</v>
      </c>
      <c r="I5" s="791">
        <v>5.0</v>
      </c>
      <c r="J5" s="799">
        <v>1.0</v>
      </c>
      <c r="K5" s="801">
        <f t="shared" si="5"/>
        <v>0.2</v>
      </c>
      <c r="L5" s="802" t="s">
        <v>4342</v>
      </c>
      <c r="M5" s="791">
        <v>1.0</v>
      </c>
      <c r="N5" s="791">
        <v>1.0</v>
      </c>
      <c r="O5" s="803">
        <v>0.0</v>
      </c>
      <c r="P5" s="803">
        <v>1.0</v>
      </c>
      <c r="Q5" s="804">
        <f t="shared" si="6"/>
        <v>0</v>
      </c>
      <c r="R5" s="791">
        <v>100.0</v>
      </c>
    </row>
    <row r="6">
      <c r="A6" s="805">
        <v>2.0</v>
      </c>
      <c r="B6" s="776" t="s">
        <v>38</v>
      </c>
      <c r="C6" s="806">
        <v>100.0</v>
      </c>
      <c r="D6" s="806">
        <v>12.0</v>
      </c>
      <c r="E6" s="806">
        <v>1.0</v>
      </c>
      <c r="F6" s="778">
        <f>D6+E6+J6</f>
        <v>20</v>
      </c>
      <c r="G6" s="807">
        <f t="shared" si="4"/>
        <v>0.2</v>
      </c>
      <c r="H6" s="808">
        <f t="shared" si="7"/>
        <v>88</v>
      </c>
      <c r="I6" s="806">
        <v>5.0</v>
      </c>
      <c r="J6" s="781">
        <v>7.0</v>
      </c>
      <c r="K6" s="809">
        <f t="shared" si="5"/>
        <v>1.4</v>
      </c>
      <c r="L6" s="810" t="s">
        <v>4345</v>
      </c>
      <c r="M6" s="806">
        <v>4.0</v>
      </c>
      <c r="N6" s="806">
        <v>2.0</v>
      </c>
      <c r="O6" s="811">
        <v>0.0</v>
      </c>
      <c r="P6" s="811">
        <v>7.0</v>
      </c>
      <c r="Q6" s="812">
        <f t="shared" si="6"/>
        <v>0</v>
      </c>
      <c r="R6" s="806">
        <v>250.0</v>
      </c>
    </row>
    <row r="7">
      <c r="D7" s="1"/>
      <c r="J7" s="1"/>
      <c r="K7" s="813"/>
      <c r="L7" s="1"/>
      <c r="M7" s="1"/>
      <c r="N7" s="1"/>
      <c r="O7" s="814"/>
      <c r="P7" s="814"/>
      <c r="Q7" s="815"/>
      <c r="R7" s="815"/>
    </row>
    <row r="8">
      <c r="D8" s="1"/>
      <c r="J8" s="1"/>
      <c r="K8" s="813"/>
      <c r="L8" s="1"/>
      <c r="M8" s="1"/>
      <c r="N8" s="1"/>
      <c r="O8" s="814"/>
      <c r="P8" s="814"/>
      <c r="Q8" s="815"/>
      <c r="R8" s="815"/>
    </row>
    <row r="9">
      <c r="B9" s="749" t="s">
        <v>4349</v>
      </c>
      <c r="D9" s="1"/>
      <c r="J9" s="1"/>
      <c r="K9" s="813"/>
      <c r="L9" s="1"/>
      <c r="M9" s="1"/>
      <c r="N9" s="1"/>
      <c r="O9" s="814"/>
      <c r="P9" s="814"/>
      <c r="Q9" s="815"/>
      <c r="R9" s="815"/>
    </row>
    <row r="10">
      <c r="A10" s="816" t="s">
        <v>0</v>
      </c>
      <c r="B10" s="817" t="s">
        <v>4274</v>
      </c>
      <c r="C10" s="818" t="s">
        <v>4278</v>
      </c>
      <c r="D10" s="818" t="s">
        <v>40</v>
      </c>
      <c r="E10" s="818" t="s">
        <v>315</v>
      </c>
      <c r="F10" s="819" t="s">
        <v>4279</v>
      </c>
      <c r="G10" s="818" t="s">
        <v>4283</v>
      </c>
      <c r="H10" s="820" t="s">
        <v>4284</v>
      </c>
      <c r="I10" s="818" t="s">
        <v>4352</v>
      </c>
      <c r="J10" s="760" t="s">
        <v>4353</v>
      </c>
      <c r="K10" s="821" t="s">
        <v>4289</v>
      </c>
      <c r="L10" s="818" t="s">
        <v>4292</v>
      </c>
      <c r="M10" s="762" t="s">
        <v>4293</v>
      </c>
      <c r="N10" s="23"/>
      <c r="O10" s="763" t="s">
        <v>40</v>
      </c>
      <c r="P10" s="23"/>
      <c r="Q10" s="764" t="s">
        <v>4294</v>
      </c>
      <c r="R10" s="756" t="s">
        <v>4295</v>
      </c>
    </row>
    <row r="11">
      <c r="A11" s="822"/>
      <c r="B11" s="823" t="s">
        <v>4297</v>
      </c>
      <c r="C11" s="824"/>
      <c r="D11" s="825" t="s">
        <v>4306</v>
      </c>
      <c r="E11" s="825" t="s">
        <v>4308</v>
      </c>
      <c r="F11" s="826"/>
      <c r="G11" s="827" t="s">
        <v>4309</v>
      </c>
      <c r="H11" s="828"/>
      <c r="I11" s="824"/>
      <c r="J11" s="829"/>
      <c r="K11" s="830"/>
      <c r="L11" s="831"/>
      <c r="M11" s="774" t="s">
        <v>4312</v>
      </c>
      <c r="N11" s="774" t="s">
        <v>4313</v>
      </c>
      <c r="O11" s="774" t="s">
        <v>4312</v>
      </c>
      <c r="P11" s="774" t="s">
        <v>4313</v>
      </c>
      <c r="Q11" s="774" t="s">
        <v>4312</v>
      </c>
      <c r="R11" s="832"/>
    </row>
    <row r="12">
      <c r="A12" s="822"/>
      <c r="B12" s="833" t="s">
        <v>97</v>
      </c>
      <c r="C12" s="834">
        <v>200.0</v>
      </c>
      <c r="D12" s="834">
        <f>SUM(D13:D14)</f>
        <v>28</v>
      </c>
      <c r="E12" s="834">
        <f>SUM(E13)</f>
        <v>1</v>
      </c>
      <c r="F12" s="835">
        <f>sum(D12,E12)</f>
        <v>29</v>
      </c>
      <c r="G12" s="779">
        <f t="shared" ref="G12:G14" si="9">F12/C12</f>
        <v>0.145</v>
      </c>
      <c r="H12" s="839">
        <f t="shared" ref="H12:H14" si="10">C12-D12</f>
        <v>172</v>
      </c>
      <c r="I12" s="834">
        <f>SUM(I13:I14)</f>
        <v>3</v>
      </c>
      <c r="J12" s="842">
        <f>sum(J13:J14)</f>
        <v>0</v>
      </c>
      <c r="K12" s="843">
        <f t="shared" ref="K12:K14" si="11">J12/I12</f>
        <v>0</v>
      </c>
      <c r="L12" s="844">
        <f>L13+L14</f>
        <v>43</v>
      </c>
      <c r="M12" s="845">
        <f t="shared" ref="M12:P12" si="8">SUM(M13:M14)</f>
        <v>0</v>
      </c>
      <c r="N12" s="845">
        <f t="shared" si="8"/>
        <v>0</v>
      </c>
      <c r="O12" s="845">
        <f t="shared" si="8"/>
        <v>0</v>
      </c>
      <c r="P12" s="845">
        <f t="shared" si="8"/>
        <v>0</v>
      </c>
      <c r="Q12" s="846">
        <v>0.0</v>
      </c>
      <c r="R12" s="847">
        <f>SUM(R13:R14)</f>
        <v>200</v>
      </c>
    </row>
    <row r="13">
      <c r="A13" s="848">
        <v>1.0</v>
      </c>
      <c r="B13" s="833" t="s">
        <v>38</v>
      </c>
      <c r="C13" s="849">
        <v>100.0</v>
      </c>
      <c r="D13" s="849">
        <f>D6+J6</f>
        <v>19</v>
      </c>
      <c r="E13" s="849">
        <v>1.0</v>
      </c>
      <c r="F13" s="835">
        <f>D13+E13+J13</f>
        <v>20</v>
      </c>
      <c r="G13" s="779">
        <f t="shared" si="9"/>
        <v>0.2</v>
      </c>
      <c r="H13" s="850">
        <f t="shared" si="10"/>
        <v>81</v>
      </c>
      <c r="I13" s="851">
        <v>2.0</v>
      </c>
      <c r="J13" s="842">
        <v>0.0</v>
      </c>
      <c r="K13" s="852">
        <f t="shared" si="11"/>
        <v>0</v>
      </c>
      <c r="L13" s="853" t="s">
        <v>4369</v>
      </c>
      <c r="M13" s="851">
        <v>0.0</v>
      </c>
      <c r="N13" s="851">
        <v>0.0</v>
      </c>
      <c r="O13" s="854">
        <v>0.0</v>
      </c>
      <c r="P13" s="854">
        <v>0.0</v>
      </c>
      <c r="Q13" s="851">
        <v>0.0</v>
      </c>
      <c r="R13" s="851">
        <v>150.0</v>
      </c>
    </row>
    <row r="14">
      <c r="A14" s="61">
        <v>2.0</v>
      </c>
      <c r="B14" s="855" t="s">
        <v>4370</v>
      </c>
      <c r="C14" s="856">
        <v>100.0</v>
      </c>
      <c r="D14" s="857">
        <v>9.0</v>
      </c>
      <c r="E14" s="856">
        <v>0.0</v>
      </c>
      <c r="F14" s="835">
        <f>sum(D14,E14)</f>
        <v>9</v>
      </c>
      <c r="G14" s="807">
        <f t="shared" si="9"/>
        <v>0.09</v>
      </c>
      <c r="H14" s="859">
        <f t="shared" si="10"/>
        <v>91</v>
      </c>
      <c r="I14" s="218">
        <v>1.0</v>
      </c>
      <c r="J14" s="860">
        <v>0.0</v>
      </c>
      <c r="K14" s="852">
        <f t="shared" si="11"/>
        <v>0</v>
      </c>
      <c r="L14" s="861">
        <v>0.0</v>
      </c>
      <c r="M14" s="861">
        <v>0.0</v>
      </c>
      <c r="N14" s="862">
        <v>0.0</v>
      </c>
      <c r="O14" s="811">
        <v>0.0</v>
      </c>
      <c r="P14" s="811">
        <v>0.0</v>
      </c>
      <c r="Q14" s="851">
        <v>0.0</v>
      </c>
      <c r="R14" s="218">
        <v>50.0</v>
      </c>
      <c r="S14" s="863"/>
      <c r="T14" s="863"/>
    </row>
    <row r="15">
      <c r="D15" s="1"/>
      <c r="J15" s="1"/>
      <c r="K15" s="813"/>
      <c r="L15" s="1"/>
      <c r="M15" s="1"/>
      <c r="N15" s="1"/>
      <c r="O15" s="814"/>
      <c r="P15" s="814"/>
      <c r="Q15" s="815"/>
      <c r="R15" s="815"/>
    </row>
    <row r="16">
      <c r="D16" s="1"/>
      <c r="J16" s="1"/>
      <c r="K16" s="813"/>
      <c r="L16" s="1"/>
      <c r="M16" s="1"/>
      <c r="N16" s="1"/>
      <c r="O16" s="814"/>
      <c r="P16" s="814"/>
      <c r="Q16" s="815"/>
      <c r="R16" s="815"/>
    </row>
    <row r="17">
      <c r="B17" s="749" t="s">
        <v>4373</v>
      </c>
      <c r="D17" s="1"/>
      <c r="J17" s="1"/>
      <c r="K17" s="813"/>
      <c r="L17" s="1"/>
      <c r="M17" s="1"/>
      <c r="N17" s="1"/>
      <c r="O17" s="814"/>
      <c r="P17" s="814"/>
      <c r="Q17" s="815"/>
      <c r="R17" s="815"/>
    </row>
    <row r="18">
      <c r="A18" s="864" t="s">
        <v>0</v>
      </c>
      <c r="B18" s="865" t="s">
        <v>4274</v>
      </c>
      <c r="C18" s="867" t="s">
        <v>4278</v>
      </c>
      <c r="D18" s="867" t="s">
        <v>40</v>
      </c>
      <c r="E18" s="867" t="s">
        <v>315</v>
      </c>
      <c r="F18" s="868" t="s">
        <v>4279</v>
      </c>
      <c r="G18" s="869" t="s">
        <v>4283</v>
      </c>
      <c r="H18" s="870" t="s">
        <v>4284</v>
      </c>
      <c r="I18" s="867" t="s">
        <v>4352</v>
      </c>
      <c r="J18" s="871" t="s">
        <v>4376</v>
      </c>
      <c r="K18" s="872" t="s">
        <v>4379</v>
      </c>
      <c r="L18" s="867" t="s">
        <v>4292</v>
      </c>
      <c r="M18" s="762" t="s">
        <v>4293</v>
      </c>
      <c r="N18" s="23"/>
      <c r="O18" s="763" t="s">
        <v>40</v>
      </c>
      <c r="P18" s="23"/>
      <c r="Q18" s="764" t="s">
        <v>4294</v>
      </c>
      <c r="R18" s="756" t="s">
        <v>4382</v>
      </c>
    </row>
    <row r="19">
      <c r="A19" s="873"/>
      <c r="B19" s="874" t="s">
        <v>4297</v>
      </c>
      <c r="C19" s="875"/>
      <c r="D19" s="876" t="s">
        <v>4306</v>
      </c>
      <c r="E19" s="876" t="s">
        <v>4308</v>
      </c>
      <c r="F19" s="877"/>
      <c r="G19" s="878" t="s">
        <v>4309</v>
      </c>
      <c r="H19" s="879"/>
      <c r="I19" s="875"/>
      <c r="J19" s="880"/>
      <c r="K19" s="881"/>
      <c r="L19" s="881"/>
      <c r="M19" s="774" t="s">
        <v>4312</v>
      </c>
      <c r="N19" s="774" t="s">
        <v>4313</v>
      </c>
      <c r="O19" s="774" t="s">
        <v>4312</v>
      </c>
      <c r="P19" s="774" t="s">
        <v>4313</v>
      </c>
      <c r="Q19" s="774" t="s">
        <v>4312</v>
      </c>
      <c r="R19" s="774"/>
    </row>
    <row r="20">
      <c r="A20" s="882"/>
      <c r="B20" s="883" t="s">
        <v>97</v>
      </c>
      <c r="C20" s="884">
        <v>200.0</v>
      </c>
      <c r="D20" s="884">
        <f>SUM(D21:D22)</f>
        <v>28</v>
      </c>
      <c r="E20" s="884">
        <f>SUM(E21)</f>
        <v>1</v>
      </c>
      <c r="F20" s="886">
        <f>sum(D20,E20)</f>
        <v>29</v>
      </c>
      <c r="G20" s="779">
        <f t="shared" ref="G20:G22" si="13">F20/C20</f>
        <v>0.145</v>
      </c>
      <c r="H20" s="887">
        <f t="shared" ref="H20:H22" si="14">C20-D20</f>
        <v>172</v>
      </c>
      <c r="I20" s="884">
        <f>SUM(I21:I22)</f>
        <v>3</v>
      </c>
      <c r="J20" s="888">
        <f>sum(J21:J22)</f>
        <v>0</v>
      </c>
      <c r="K20" s="889">
        <f t="shared" ref="K20:K22" si="15">J20/I20</f>
        <v>0</v>
      </c>
      <c r="L20" s="884">
        <v>51.0</v>
      </c>
      <c r="M20" s="890">
        <f t="shared" ref="M20:R20" si="12">SUM(M21:M22)</f>
        <v>0</v>
      </c>
      <c r="N20" s="890">
        <f t="shared" si="12"/>
        <v>0</v>
      </c>
      <c r="O20" s="890">
        <f t="shared" si="12"/>
        <v>0</v>
      </c>
      <c r="P20" s="890">
        <f t="shared" si="12"/>
        <v>0</v>
      </c>
      <c r="Q20" s="890">
        <f t="shared" si="12"/>
        <v>0</v>
      </c>
      <c r="R20" s="890">
        <f t="shared" si="12"/>
        <v>200</v>
      </c>
    </row>
    <row r="21">
      <c r="A21" s="891">
        <v>1.0</v>
      </c>
      <c r="B21" s="883" t="s">
        <v>38</v>
      </c>
      <c r="C21" s="892">
        <v>100.0</v>
      </c>
      <c r="D21" s="892">
        <f>D13+J13</f>
        <v>19</v>
      </c>
      <c r="E21" s="892">
        <v>1.0</v>
      </c>
      <c r="F21" s="886">
        <f>D21+E21+J21</f>
        <v>20</v>
      </c>
      <c r="G21" s="779">
        <f t="shared" si="13"/>
        <v>0.2</v>
      </c>
      <c r="H21" s="893">
        <f t="shared" si="14"/>
        <v>81</v>
      </c>
      <c r="I21" s="892">
        <v>2.0</v>
      </c>
      <c r="J21" s="888">
        <v>0.0</v>
      </c>
      <c r="K21" s="894">
        <f t="shared" si="15"/>
        <v>0</v>
      </c>
      <c r="L21" s="895" t="s">
        <v>4393</v>
      </c>
      <c r="M21" s="892">
        <v>0.0</v>
      </c>
      <c r="N21" s="892">
        <v>0.0</v>
      </c>
      <c r="O21" s="854">
        <v>0.0</v>
      </c>
      <c r="P21" s="854">
        <v>0.0</v>
      </c>
      <c r="Q21" s="806">
        <v>0.0</v>
      </c>
      <c r="R21" s="806">
        <v>150.0</v>
      </c>
    </row>
    <row r="22">
      <c r="A22" s="896">
        <v>2.0</v>
      </c>
      <c r="B22" s="855" t="s">
        <v>4370</v>
      </c>
      <c r="C22" s="897">
        <v>100.0</v>
      </c>
      <c r="D22" s="897">
        <v>9.0</v>
      </c>
      <c r="E22" s="897">
        <v>0.0</v>
      </c>
      <c r="F22" s="778">
        <f>sum(D22,E22)</f>
        <v>9</v>
      </c>
      <c r="G22" s="807">
        <f t="shared" si="13"/>
        <v>0.09</v>
      </c>
      <c r="H22" s="898">
        <f t="shared" si="14"/>
        <v>91</v>
      </c>
      <c r="I22" s="896">
        <v>1.0</v>
      </c>
      <c r="J22" s="899">
        <v>0.0</v>
      </c>
      <c r="K22" s="894">
        <f t="shared" si="15"/>
        <v>0</v>
      </c>
      <c r="L22" s="896">
        <v>0.0</v>
      </c>
      <c r="M22" s="896">
        <v>0.0</v>
      </c>
      <c r="N22" s="811">
        <v>0.0</v>
      </c>
      <c r="O22" s="811">
        <v>0.0</v>
      </c>
      <c r="P22" s="811">
        <v>0.0</v>
      </c>
      <c r="Q22" s="811">
        <v>0.0</v>
      </c>
      <c r="R22" s="896">
        <v>50.0</v>
      </c>
      <c r="S22" s="437"/>
      <c r="T22" s="437"/>
    </row>
    <row r="23">
      <c r="D23" s="1"/>
      <c r="J23" s="1"/>
      <c r="K23" s="813"/>
      <c r="L23" s="1"/>
      <c r="M23" s="1"/>
      <c r="N23" s="1"/>
      <c r="O23" s="814"/>
      <c r="P23" s="814"/>
      <c r="Q23" s="815"/>
      <c r="R23" s="815"/>
    </row>
    <row r="24">
      <c r="D24" s="1"/>
      <c r="J24" s="1"/>
      <c r="K24" s="813"/>
      <c r="L24" s="1"/>
      <c r="M24" s="1"/>
      <c r="N24" s="1"/>
      <c r="O24" s="814"/>
      <c r="P24" s="814"/>
      <c r="Q24" s="815"/>
      <c r="R24" s="815"/>
    </row>
    <row r="25">
      <c r="B25" s="749" t="s">
        <v>4401</v>
      </c>
      <c r="D25" s="1"/>
      <c r="J25" s="1"/>
      <c r="K25" s="813"/>
      <c r="L25" s="1"/>
      <c r="M25" s="1"/>
      <c r="N25" s="1"/>
      <c r="O25" s="814"/>
      <c r="P25" s="814"/>
      <c r="Q25" s="815"/>
      <c r="R25" s="815"/>
    </row>
    <row r="26">
      <c r="A26" s="864" t="s">
        <v>0</v>
      </c>
      <c r="B26" s="865" t="s">
        <v>4274</v>
      </c>
      <c r="C26" s="867" t="s">
        <v>4278</v>
      </c>
      <c r="D26" s="867" t="s">
        <v>40</v>
      </c>
      <c r="E26" s="867" t="s">
        <v>315</v>
      </c>
      <c r="F26" s="868" t="s">
        <v>4279</v>
      </c>
      <c r="G26" s="869" t="s">
        <v>4283</v>
      </c>
      <c r="H26" s="870" t="s">
        <v>4284</v>
      </c>
      <c r="I26" s="867" t="s">
        <v>4352</v>
      </c>
      <c r="J26" s="871" t="s">
        <v>4403</v>
      </c>
      <c r="K26" s="872" t="s">
        <v>4379</v>
      </c>
      <c r="L26" s="867" t="s">
        <v>4292</v>
      </c>
      <c r="M26" s="762" t="s">
        <v>4293</v>
      </c>
      <c r="N26" s="23"/>
      <c r="O26" s="763" t="s">
        <v>40</v>
      </c>
      <c r="P26" s="23"/>
      <c r="Q26" s="764" t="s">
        <v>4294</v>
      </c>
      <c r="R26" s="756" t="s">
        <v>4404</v>
      </c>
    </row>
    <row r="27">
      <c r="A27" s="873"/>
      <c r="B27" s="874" t="s">
        <v>4297</v>
      </c>
      <c r="C27" s="875"/>
      <c r="D27" s="876" t="s">
        <v>4306</v>
      </c>
      <c r="E27" s="876" t="s">
        <v>4308</v>
      </c>
      <c r="F27" s="877"/>
      <c r="G27" s="878" t="s">
        <v>4309</v>
      </c>
      <c r="H27" s="879"/>
      <c r="I27" s="875"/>
      <c r="J27" s="880"/>
      <c r="K27" s="881"/>
      <c r="L27" s="881"/>
      <c r="M27" s="774" t="s">
        <v>4312</v>
      </c>
      <c r="N27" s="774" t="s">
        <v>4313</v>
      </c>
      <c r="O27" s="774" t="s">
        <v>4312</v>
      </c>
      <c r="P27" s="774" t="s">
        <v>4313</v>
      </c>
      <c r="Q27" s="774" t="s">
        <v>4312</v>
      </c>
      <c r="R27" s="774"/>
    </row>
    <row r="28">
      <c r="A28" s="882"/>
      <c r="B28" s="883" t="s">
        <v>97</v>
      </c>
      <c r="C28" s="884">
        <v>200.0</v>
      </c>
      <c r="D28" s="884">
        <f>SUM(D29:D30)</f>
        <v>28</v>
      </c>
      <c r="E28" s="884">
        <f>SUM(E29)</f>
        <v>1</v>
      </c>
      <c r="F28" s="778">
        <f t="shared" ref="F28:F30" si="17">D28+E28+J28</f>
        <v>30</v>
      </c>
      <c r="G28" s="779">
        <f t="shared" ref="G28:G30" si="18">F28/C28</f>
        <v>0.15</v>
      </c>
      <c r="H28" s="887">
        <f t="shared" ref="H28:H30" si="19">C28-D28</f>
        <v>172</v>
      </c>
      <c r="I28" s="884">
        <f>SUM(I29:I30)</f>
        <v>3</v>
      </c>
      <c r="J28" s="888">
        <f>sum(J29:J30)</f>
        <v>1</v>
      </c>
      <c r="K28" s="889">
        <f t="shared" ref="K28:K30" si="20">J28/I28</f>
        <v>0.3333333333</v>
      </c>
      <c r="L28" s="884">
        <v>51.0</v>
      </c>
      <c r="M28" s="890">
        <f t="shared" ref="M28:R28" si="16">SUM(M29:M30)</f>
        <v>0</v>
      </c>
      <c r="N28" s="890">
        <f t="shared" si="16"/>
        <v>0</v>
      </c>
      <c r="O28" s="890">
        <f t="shared" si="16"/>
        <v>0</v>
      </c>
      <c r="P28" s="890">
        <f t="shared" si="16"/>
        <v>1</v>
      </c>
      <c r="Q28" s="890">
        <f t="shared" si="16"/>
        <v>0</v>
      </c>
      <c r="R28" s="890">
        <f t="shared" si="16"/>
        <v>150</v>
      </c>
    </row>
    <row r="29">
      <c r="A29" s="891">
        <v>1.0</v>
      </c>
      <c r="B29" s="883" t="s">
        <v>38</v>
      </c>
      <c r="C29" s="892">
        <v>100.0</v>
      </c>
      <c r="D29" s="892">
        <f>D21+J21</f>
        <v>19</v>
      </c>
      <c r="E29" s="892">
        <v>1.0</v>
      </c>
      <c r="F29" s="778">
        <f t="shared" si="17"/>
        <v>21</v>
      </c>
      <c r="G29" s="779">
        <f t="shared" si="18"/>
        <v>0.21</v>
      </c>
      <c r="H29" s="893">
        <f t="shared" si="19"/>
        <v>81</v>
      </c>
      <c r="I29" s="892">
        <v>2.0</v>
      </c>
      <c r="J29" s="888">
        <f>O29+P29</f>
        <v>1</v>
      </c>
      <c r="K29" s="894">
        <f t="shared" si="20"/>
        <v>0.5</v>
      </c>
      <c r="L29" s="895" t="s">
        <v>4393</v>
      </c>
      <c r="M29" s="892">
        <v>0.0</v>
      </c>
      <c r="N29" s="892">
        <v>0.0</v>
      </c>
      <c r="O29" s="854">
        <v>0.0</v>
      </c>
      <c r="P29" s="854">
        <v>1.0</v>
      </c>
      <c r="Q29" s="806">
        <v>0.0</v>
      </c>
      <c r="R29" s="806">
        <v>150.0</v>
      </c>
    </row>
    <row r="30">
      <c r="A30" s="896">
        <v>2.0</v>
      </c>
      <c r="B30" s="855" t="s">
        <v>4370</v>
      </c>
      <c r="C30" s="897">
        <v>100.0</v>
      </c>
      <c r="D30" s="897">
        <v>9.0</v>
      </c>
      <c r="E30" s="897">
        <v>0.0</v>
      </c>
      <c r="F30" s="778">
        <f t="shared" si="17"/>
        <v>9</v>
      </c>
      <c r="G30" s="807">
        <f t="shared" si="18"/>
        <v>0.09</v>
      </c>
      <c r="H30" s="898">
        <f t="shared" si="19"/>
        <v>91</v>
      </c>
      <c r="I30" s="896">
        <v>1.0</v>
      </c>
      <c r="J30" s="888">
        <f>sum(O30+P30)</f>
        <v>0</v>
      </c>
      <c r="K30" s="894">
        <f t="shared" si="20"/>
        <v>0</v>
      </c>
      <c r="L30" s="896">
        <v>0.0</v>
      </c>
      <c r="M30" s="896">
        <v>0.0</v>
      </c>
      <c r="N30" s="811">
        <v>0.0</v>
      </c>
      <c r="O30" s="811">
        <v>0.0</v>
      </c>
      <c r="P30" s="811">
        <v>0.0</v>
      </c>
      <c r="Q30" s="811">
        <v>0.0</v>
      </c>
      <c r="R30" s="896"/>
    </row>
    <row r="31">
      <c r="D31" s="1"/>
      <c r="J31" s="1"/>
      <c r="K31" s="813"/>
      <c r="L31" s="1"/>
      <c r="M31" s="1"/>
      <c r="N31" s="1"/>
      <c r="O31" s="814"/>
      <c r="P31" s="814"/>
      <c r="Q31" s="815"/>
      <c r="R31" s="815"/>
    </row>
    <row r="32">
      <c r="D32" s="1"/>
      <c r="J32" s="1"/>
      <c r="K32" s="813"/>
      <c r="L32" s="1"/>
      <c r="M32" s="1"/>
      <c r="N32" s="1"/>
      <c r="O32" s="814"/>
      <c r="P32" s="814"/>
      <c r="Q32" s="815"/>
      <c r="R32" s="815"/>
    </row>
    <row r="33">
      <c r="B33" s="749" t="s">
        <v>4421</v>
      </c>
      <c r="D33" s="1"/>
      <c r="J33" s="1"/>
      <c r="K33" s="813"/>
      <c r="L33" s="1"/>
      <c r="M33" s="1"/>
      <c r="N33" s="1"/>
      <c r="O33" s="814"/>
      <c r="P33" s="814"/>
      <c r="Q33" s="815"/>
      <c r="R33" s="815"/>
    </row>
    <row r="34">
      <c r="A34" s="864" t="s">
        <v>0</v>
      </c>
      <c r="B34" s="865" t="s">
        <v>4274</v>
      </c>
      <c r="C34" s="867" t="s">
        <v>4278</v>
      </c>
      <c r="D34" s="867" t="s">
        <v>40</v>
      </c>
      <c r="E34" s="867" t="s">
        <v>315</v>
      </c>
      <c r="F34" s="868" t="s">
        <v>4279</v>
      </c>
      <c r="G34" s="869" t="s">
        <v>4283</v>
      </c>
      <c r="H34" s="870" t="s">
        <v>4284</v>
      </c>
      <c r="I34" s="867" t="s">
        <v>4352</v>
      </c>
      <c r="J34" s="871" t="s">
        <v>4403</v>
      </c>
      <c r="K34" s="872" t="s">
        <v>4379</v>
      </c>
      <c r="L34" s="867" t="s">
        <v>4292</v>
      </c>
      <c r="M34" s="762" t="s">
        <v>4293</v>
      </c>
      <c r="N34" s="23"/>
      <c r="O34" s="763" t="s">
        <v>40</v>
      </c>
      <c r="P34" s="23"/>
      <c r="Q34" s="764" t="s">
        <v>4294</v>
      </c>
      <c r="R34" s="756" t="s">
        <v>4404</v>
      </c>
    </row>
    <row r="35">
      <c r="A35" s="873"/>
      <c r="B35" s="874" t="s">
        <v>4297</v>
      </c>
      <c r="C35" s="875"/>
      <c r="D35" s="876" t="s">
        <v>4306</v>
      </c>
      <c r="E35" s="876" t="s">
        <v>4308</v>
      </c>
      <c r="F35" s="877"/>
      <c r="G35" s="878" t="s">
        <v>4309</v>
      </c>
      <c r="H35" s="879"/>
      <c r="I35" s="875"/>
      <c r="J35" s="880"/>
      <c r="K35" s="881"/>
      <c r="L35" s="881"/>
      <c r="M35" s="774" t="s">
        <v>4312</v>
      </c>
      <c r="N35" s="774" t="s">
        <v>4313</v>
      </c>
      <c r="O35" s="774" t="s">
        <v>4312</v>
      </c>
      <c r="P35" s="774" t="s">
        <v>4313</v>
      </c>
      <c r="Q35" s="774" t="s">
        <v>4312</v>
      </c>
      <c r="R35" s="774"/>
    </row>
    <row r="36">
      <c r="A36" s="882"/>
      <c r="B36" s="883" t="s">
        <v>97</v>
      </c>
      <c r="C36" s="884">
        <v>200.0</v>
      </c>
      <c r="D36" s="884">
        <f>SUM(D37:D38)</f>
        <v>29</v>
      </c>
      <c r="E36" s="884">
        <f>SUM(E37)</f>
        <v>2</v>
      </c>
      <c r="F36" s="886">
        <f t="shared" ref="F36:F38" si="22">D36+E36+J36</f>
        <v>31</v>
      </c>
      <c r="G36" s="779">
        <f t="shared" ref="G36:G38" si="23">F36/C36</f>
        <v>0.155</v>
      </c>
      <c r="H36" s="887">
        <f t="shared" ref="H36:H38" si="24">C36-D36</f>
        <v>171</v>
      </c>
      <c r="I36" s="884">
        <f>SUM(I37:I38)</f>
        <v>5</v>
      </c>
      <c r="J36" s="888">
        <f>sum(J37:J38)</f>
        <v>0</v>
      </c>
      <c r="K36" s="889">
        <f t="shared" ref="K36:K38" si="25">J36/I36</f>
        <v>0</v>
      </c>
      <c r="L36" s="884">
        <v>51.0</v>
      </c>
      <c r="M36" s="890">
        <f t="shared" ref="M36:R36" si="21">SUM(M37:M38)</f>
        <v>0</v>
      </c>
      <c r="N36" s="890">
        <f t="shared" si="21"/>
        <v>0</v>
      </c>
      <c r="O36" s="890">
        <f t="shared" si="21"/>
        <v>0</v>
      </c>
      <c r="P36" s="890">
        <f t="shared" si="21"/>
        <v>0</v>
      </c>
      <c r="Q36" s="890">
        <f t="shared" si="21"/>
        <v>0</v>
      </c>
      <c r="R36" s="890">
        <f t="shared" si="21"/>
        <v>300</v>
      </c>
    </row>
    <row r="37">
      <c r="A37" s="891">
        <v>1.0</v>
      </c>
      <c r="B37" s="883" t="s">
        <v>38</v>
      </c>
      <c r="C37" s="892">
        <v>100.0</v>
      </c>
      <c r="D37" s="892">
        <f>D29+J29</f>
        <v>20</v>
      </c>
      <c r="E37" s="892">
        <v>2.0</v>
      </c>
      <c r="F37" s="886">
        <f t="shared" si="22"/>
        <v>22</v>
      </c>
      <c r="G37" s="779">
        <f t="shared" si="23"/>
        <v>0.22</v>
      </c>
      <c r="H37" s="893">
        <f t="shared" si="24"/>
        <v>80</v>
      </c>
      <c r="I37" s="892">
        <v>3.0</v>
      </c>
      <c r="J37" s="888">
        <f t="shared" ref="J37:J38" si="26">O37+P37</f>
        <v>0</v>
      </c>
      <c r="K37" s="894">
        <f t="shared" si="25"/>
        <v>0</v>
      </c>
      <c r="L37" s="895" t="s">
        <v>4393</v>
      </c>
      <c r="M37" s="892">
        <v>0.0</v>
      </c>
      <c r="N37" s="892">
        <v>0.0</v>
      </c>
      <c r="O37" s="854">
        <v>0.0</v>
      </c>
      <c r="P37" s="854">
        <v>0.0</v>
      </c>
      <c r="Q37" s="806">
        <v>0.0</v>
      </c>
      <c r="R37" s="806">
        <v>300.0</v>
      </c>
    </row>
    <row r="38">
      <c r="A38" s="896">
        <v>2.0</v>
      </c>
      <c r="B38" s="855" t="s">
        <v>4430</v>
      </c>
      <c r="C38" s="897">
        <v>100.0</v>
      </c>
      <c r="D38" s="897">
        <v>9.0</v>
      </c>
      <c r="E38" s="897">
        <v>0.0</v>
      </c>
      <c r="F38" s="886">
        <f t="shared" si="22"/>
        <v>9</v>
      </c>
      <c r="G38" s="807">
        <f t="shared" si="23"/>
        <v>0.09</v>
      </c>
      <c r="H38" s="898">
        <f t="shared" si="24"/>
        <v>91</v>
      </c>
      <c r="I38" s="896">
        <v>2.0</v>
      </c>
      <c r="J38" s="888">
        <f t="shared" si="26"/>
        <v>0</v>
      </c>
      <c r="K38" s="894">
        <f t="shared" si="25"/>
        <v>0</v>
      </c>
      <c r="L38" s="896">
        <v>0.0</v>
      </c>
      <c r="M38" s="896">
        <v>0.0</v>
      </c>
      <c r="N38" s="811">
        <v>0.0</v>
      </c>
      <c r="O38" s="811">
        <v>0.0</v>
      </c>
      <c r="P38" s="811">
        <v>0.0</v>
      </c>
      <c r="Q38" s="811">
        <v>0.0</v>
      </c>
      <c r="R38" s="896">
        <v>0.0</v>
      </c>
    </row>
    <row r="39">
      <c r="D39" s="1"/>
      <c r="J39" s="1"/>
      <c r="K39" s="813"/>
      <c r="L39" s="1"/>
      <c r="M39" s="1"/>
      <c r="N39" s="1"/>
      <c r="O39" s="814"/>
      <c r="P39" s="814"/>
      <c r="Q39" s="815"/>
      <c r="R39" s="815"/>
    </row>
    <row r="40">
      <c r="D40" s="1"/>
      <c r="J40" s="1"/>
      <c r="K40" s="813"/>
      <c r="L40" s="1"/>
      <c r="M40" s="1"/>
      <c r="N40" s="1"/>
      <c r="O40" s="814"/>
      <c r="P40" s="814"/>
      <c r="Q40" s="815"/>
      <c r="R40" s="815"/>
    </row>
    <row r="41">
      <c r="B41" s="749" t="s">
        <v>4432</v>
      </c>
      <c r="D41" s="1"/>
      <c r="J41" s="1"/>
      <c r="K41" s="813"/>
      <c r="L41" s="1"/>
      <c r="M41" s="1"/>
      <c r="N41" s="1"/>
      <c r="O41" s="814"/>
      <c r="P41" s="814"/>
      <c r="Q41" s="815"/>
      <c r="R41" s="815"/>
    </row>
    <row r="42">
      <c r="A42" s="864" t="s">
        <v>0</v>
      </c>
      <c r="B42" s="865" t="s">
        <v>4274</v>
      </c>
      <c r="C42" s="867" t="s">
        <v>4278</v>
      </c>
      <c r="D42" s="867" t="s">
        <v>40</v>
      </c>
      <c r="E42" s="867" t="s">
        <v>315</v>
      </c>
      <c r="F42" s="868" t="s">
        <v>4279</v>
      </c>
      <c r="G42" s="869" t="s">
        <v>4283</v>
      </c>
      <c r="H42" s="870" t="s">
        <v>4284</v>
      </c>
      <c r="I42" s="867" t="s">
        <v>4435</v>
      </c>
      <c r="J42" s="871" t="s">
        <v>4436</v>
      </c>
      <c r="K42" s="867" t="s">
        <v>4437</v>
      </c>
      <c r="L42" s="867" t="s">
        <v>4292</v>
      </c>
      <c r="M42" s="762" t="s">
        <v>4293</v>
      </c>
      <c r="N42" s="23"/>
      <c r="O42" s="763" t="s">
        <v>40</v>
      </c>
      <c r="P42" s="23"/>
      <c r="Q42" s="764" t="s">
        <v>4294</v>
      </c>
      <c r="R42" s="756" t="s">
        <v>4382</v>
      </c>
    </row>
    <row r="43">
      <c r="A43" s="873"/>
      <c r="B43" s="874" t="s">
        <v>4297</v>
      </c>
      <c r="C43" s="875"/>
      <c r="D43" s="876" t="s">
        <v>4306</v>
      </c>
      <c r="E43" s="876" t="s">
        <v>4308</v>
      </c>
      <c r="F43" s="877"/>
      <c r="G43" s="878" t="s">
        <v>4309</v>
      </c>
      <c r="H43" s="879"/>
      <c r="I43" s="875"/>
      <c r="J43" s="880"/>
      <c r="K43" s="881"/>
      <c r="L43" s="881"/>
      <c r="M43" s="774" t="s">
        <v>4312</v>
      </c>
      <c r="N43" s="774" t="s">
        <v>4313</v>
      </c>
      <c r="O43" s="774" t="s">
        <v>4312</v>
      </c>
      <c r="P43" s="774" t="s">
        <v>4313</v>
      </c>
      <c r="Q43" s="774" t="s">
        <v>4312</v>
      </c>
      <c r="R43" s="774"/>
    </row>
    <row r="44">
      <c r="A44" s="882"/>
      <c r="B44" s="883" t="s">
        <v>97</v>
      </c>
      <c r="C44" s="884">
        <v>200.0</v>
      </c>
      <c r="D44" s="884">
        <f>SUM(D45:D46)</f>
        <v>29</v>
      </c>
      <c r="E44" s="884">
        <f>SUM(E45)</f>
        <v>2</v>
      </c>
      <c r="F44" s="886">
        <f t="shared" ref="F44:F46" si="28">D44+E44+J44</f>
        <v>37</v>
      </c>
      <c r="G44" s="779">
        <f t="shared" ref="G44:G46" si="29">F44/C44</f>
        <v>0.185</v>
      </c>
      <c r="H44" s="887">
        <f t="shared" ref="H44:H46" si="30">C44-D44</f>
        <v>171</v>
      </c>
      <c r="I44" s="884">
        <f>SUM(I45:I46)</f>
        <v>15</v>
      </c>
      <c r="J44" s="888">
        <f>sum(J45:J46)</f>
        <v>6</v>
      </c>
      <c r="K44" s="889">
        <f t="shared" ref="K44:K46" si="31">J44/I44</f>
        <v>0.4</v>
      </c>
      <c r="L44" s="884">
        <v>51.0</v>
      </c>
      <c r="M44" s="890">
        <f t="shared" ref="M44:R44" si="27">SUM(M45:M46)</f>
        <v>2</v>
      </c>
      <c r="N44" s="890">
        <f t="shared" si="27"/>
        <v>2</v>
      </c>
      <c r="O44" s="890">
        <f t="shared" si="27"/>
        <v>2</v>
      </c>
      <c r="P44" s="890">
        <f t="shared" si="27"/>
        <v>4</v>
      </c>
      <c r="Q44" s="890">
        <f t="shared" si="27"/>
        <v>0</v>
      </c>
      <c r="R44" s="890">
        <f t="shared" si="27"/>
        <v>900</v>
      </c>
    </row>
    <row r="45">
      <c r="A45" s="891">
        <v>1.0</v>
      </c>
      <c r="B45" s="883" t="s">
        <v>38</v>
      </c>
      <c r="C45" s="892">
        <v>100.0</v>
      </c>
      <c r="D45" s="892">
        <f>D37+J37</f>
        <v>20</v>
      </c>
      <c r="E45" s="892">
        <v>2.0</v>
      </c>
      <c r="F45" s="886">
        <f t="shared" si="28"/>
        <v>28</v>
      </c>
      <c r="G45" s="779">
        <f t="shared" si="29"/>
        <v>0.28</v>
      </c>
      <c r="H45" s="893">
        <f t="shared" si="30"/>
        <v>80</v>
      </c>
      <c r="I45" s="892">
        <v>10.0</v>
      </c>
      <c r="J45" s="888">
        <f t="shared" ref="J45:J46" si="32">O45+P45</f>
        <v>6</v>
      </c>
      <c r="K45" s="894">
        <f t="shared" si="31"/>
        <v>0.6</v>
      </c>
      <c r="L45" s="895" t="s">
        <v>4393</v>
      </c>
      <c r="M45" s="892">
        <v>2.0</v>
      </c>
      <c r="N45" s="892">
        <v>2.0</v>
      </c>
      <c r="O45" s="854">
        <v>2.0</v>
      </c>
      <c r="P45" s="854">
        <v>4.0</v>
      </c>
      <c r="Q45" s="806">
        <v>0.0</v>
      </c>
      <c r="R45" s="806">
        <v>600.0</v>
      </c>
    </row>
    <row r="46">
      <c r="A46" s="896">
        <v>2.0</v>
      </c>
      <c r="B46" s="855" t="s">
        <v>92</v>
      </c>
      <c r="C46" s="897">
        <v>100.0</v>
      </c>
      <c r="D46" s="897">
        <v>9.0</v>
      </c>
      <c r="E46" s="897">
        <v>0.0</v>
      </c>
      <c r="F46" s="886">
        <f t="shared" si="28"/>
        <v>9</v>
      </c>
      <c r="G46" s="807">
        <f t="shared" si="29"/>
        <v>0.09</v>
      </c>
      <c r="H46" s="898">
        <f t="shared" si="30"/>
        <v>91</v>
      </c>
      <c r="I46" s="896">
        <v>5.0</v>
      </c>
      <c r="J46" s="888">
        <f t="shared" si="32"/>
        <v>0</v>
      </c>
      <c r="K46" s="894">
        <f t="shared" si="31"/>
        <v>0</v>
      </c>
      <c r="L46" s="896">
        <v>0.0</v>
      </c>
      <c r="M46" s="896">
        <v>0.0</v>
      </c>
      <c r="N46" s="811">
        <v>0.0</v>
      </c>
      <c r="O46" s="811">
        <v>0.0</v>
      </c>
      <c r="P46" s="811">
        <v>0.0</v>
      </c>
      <c r="Q46" s="811">
        <v>0.0</v>
      </c>
      <c r="R46" s="896">
        <v>300.0</v>
      </c>
    </row>
    <row r="47">
      <c r="D47" s="1"/>
      <c r="J47" s="1"/>
      <c r="K47" s="813"/>
      <c r="L47" s="1"/>
      <c r="M47" s="1"/>
      <c r="N47" s="1"/>
      <c r="O47" s="814"/>
      <c r="P47" s="814"/>
      <c r="Q47" s="815"/>
      <c r="R47" s="815"/>
    </row>
    <row r="48">
      <c r="D48" s="1"/>
      <c r="J48" s="1"/>
      <c r="K48" s="813"/>
      <c r="L48" s="1"/>
      <c r="M48" s="1"/>
      <c r="N48" s="1"/>
      <c r="O48" s="814"/>
      <c r="P48" s="814"/>
      <c r="Q48" s="815"/>
      <c r="R48" s="815"/>
    </row>
    <row r="49">
      <c r="B49" s="749" t="s">
        <v>4447</v>
      </c>
      <c r="D49" s="1"/>
      <c r="J49" s="1"/>
      <c r="K49" s="813"/>
      <c r="L49" s="1"/>
      <c r="M49" s="1"/>
      <c r="N49" s="1"/>
      <c r="O49" s="814"/>
      <c r="P49" s="814"/>
      <c r="Q49" s="815"/>
      <c r="R49" s="815"/>
    </row>
    <row r="50">
      <c r="A50" s="864" t="s">
        <v>0</v>
      </c>
      <c r="B50" s="865" t="s">
        <v>4274</v>
      </c>
      <c r="C50" s="867" t="s">
        <v>4278</v>
      </c>
      <c r="D50" s="867" t="s">
        <v>40</v>
      </c>
      <c r="E50" s="867" t="s">
        <v>315</v>
      </c>
      <c r="F50" s="868" t="s">
        <v>4279</v>
      </c>
      <c r="G50" s="869" t="s">
        <v>4283</v>
      </c>
      <c r="H50" s="870" t="s">
        <v>4284</v>
      </c>
      <c r="I50" s="867" t="s">
        <v>4449</v>
      </c>
      <c r="J50" s="871" t="s">
        <v>4450</v>
      </c>
      <c r="K50" s="867" t="s">
        <v>4451</v>
      </c>
      <c r="L50" s="867" t="s">
        <v>4292</v>
      </c>
      <c r="M50" s="762" t="s">
        <v>4293</v>
      </c>
      <c r="N50" s="23"/>
      <c r="O50" s="763" t="s">
        <v>40</v>
      </c>
      <c r="P50" s="23"/>
      <c r="Q50" s="764" t="s">
        <v>4294</v>
      </c>
      <c r="R50" s="756" t="s">
        <v>4382</v>
      </c>
    </row>
    <row r="51">
      <c r="A51" s="873"/>
      <c r="B51" s="874" t="s">
        <v>4297</v>
      </c>
      <c r="C51" s="875"/>
      <c r="D51" s="876" t="s">
        <v>4306</v>
      </c>
      <c r="E51" s="876" t="s">
        <v>4308</v>
      </c>
      <c r="F51" s="877"/>
      <c r="G51" s="878" t="s">
        <v>4309</v>
      </c>
      <c r="H51" s="879"/>
      <c r="I51" s="875"/>
      <c r="J51" s="880"/>
      <c r="K51" s="881"/>
      <c r="L51" s="881"/>
      <c r="M51" s="774" t="s">
        <v>4312</v>
      </c>
      <c r="N51" s="774" t="s">
        <v>4313</v>
      </c>
      <c r="O51" s="774" t="s">
        <v>4312</v>
      </c>
      <c r="P51" s="774" t="s">
        <v>4313</v>
      </c>
      <c r="Q51" s="774" t="s">
        <v>4312</v>
      </c>
      <c r="R51" s="774"/>
    </row>
    <row r="52">
      <c r="A52" s="882"/>
      <c r="B52" s="883" t="s">
        <v>97</v>
      </c>
      <c r="C52" s="884">
        <v>200.0</v>
      </c>
      <c r="D52" s="884">
        <f>SUM(D53:D54)</f>
        <v>35</v>
      </c>
      <c r="E52" s="884">
        <f>SUM(E53)</f>
        <v>1</v>
      </c>
      <c r="F52" s="886">
        <f t="shared" ref="F52:F54" si="34">D52+E52+J52</f>
        <v>41</v>
      </c>
      <c r="G52" s="779">
        <f t="shared" ref="G52:G54" si="35">F52/C52</f>
        <v>0.205</v>
      </c>
      <c r="H52" s="887">
        <f t="shared" ref="H52:H54" si="36">C52-D52</f>
        <v>165</v>
      </c>
      <c r="I52" s="884">
        <f>SUM(I53:I54)</f>
        <v>15</v>
      </c>
      <c r="J52" s="888">
        <f>sum(J53:J54)</f>
        <v>5</v>
      </c>
      <c r="K52" s="889">
        <f t="shared" ref="K52:K54" si="37">J52/I52</f>
        <v>0.3333333333</v>
      </c>
      <c r="L52" s="884">
        <v>51.0</v>
      </c>
      <c r="M52" s="890">
        <f t="shared" ref="M52:R52" si="33">SUM(M53:M54)</f>
        <v>3</v>
      </c>
      <c r="N52" s="890">
        <f t="shared" si="33"/>
        <v>1</v>
      </c>
      <c r="O52" s="890">
        <f t="shared" si="33"/>
        <v>3</v>
      </c>
      <c r="P52" s="890">
        <f t="shared" si="33"/>
        <v>2</v>
      </c>
      <c r="Q52" s="890">
        <f t="shared" si="33"/>
        <v>0</v>
      </c>
      <c r="R52" s="890">
        <f t="shared" si="33"/>
        <v>600</v>
      </c>
    </row>
    <row r="53">
      <c r="A53" s="891">
        <v>1.0</v>
      </c>
      <c r="B53" s="883" t="s">
        <v>38</v>
      </c>
      <c r="C53" s="892">
        <v>100.0</v>
      </c>
      <c r="D53" s="892">
        <f>D45+J45</f>
        <v>26</v>
      </c>
      <c r="E53" s="892">
        <v>1.0</v>
      </c>
      <c r="F53" s="886">
        <f t="shared" si="34"/>
        <v>32</v>
      </c>
      <c r="G53" s="779">
        <f t="shared" si="35"/>
        <v>0.32</v>
      </c>
      <c r="H53" s="893">
        <f t="shared" si="36"/>
        <v>74</v>
      </c>
      <c r="I53" s="892">
        <v>10.0</v>
      </c>
      <c r="J53" s="888">
        <f t="shared" ref="J53:J54" si="38">O53+P53</f>
        <v>5</v>
      </c>
      <c r="K53" s="894">
        <f t="shared" si="37"/>
        <v>0.5</v>
      </c>
      <c r="L53" s="895" t="s">
        <v>4393</v>
      </c>
      <c r="M53" s="892">
        <v>3.0</v>
      </c>
      <c r="N53" s="892">
        <v>1.0</v>
      </c>
      <c r="O53" s="854">
        <v>3.0</v>
      </c>
      <c r="P53" s="854">
        <v>2.0</v>
      </c>
      <c r="Q53" s="806">
        <v>0.0</v>
      </c>
      <c r="R53" s="806">
        <v>300.0</v>
      </c>
    </row>
    <row r="54">
      <c r="A54" s="896">
        <v>2.0</v>
      </c>
      <c r="B54" s="855" t="s">
        <v>92</v>
      </c>
      <c r="C54" s="897">
        <v>100.0</v>
      </c>
      <c r="D54" s="897">
        <v>9.0</v>
      </c>
      <c r="E54" s="897">
        <v>0.0</v>
      </c>
      <c r="F54" s="886">
        <f t="shared" si="34"/>
        <v>9</v>
      </c>
      <c r="G54" s="807">
        <f t="shared" si="35"/>
        <v>0.09</v>
      </c>
      <c r="H54" s="898">
        <f t="shared" si="36"/>
        <v>91</v>
      </c>
      <c r="I54" s="896">
        <v>5.0</v>
      </c>
      <c r="J54" s="888">
        <f t="shared" si="38"/>
        <v>0</v>
      </c>
      <c r="K54" s="894">
        <f t="shared" si="37"/>
        <v>0</v>
      </c>
      <c r="L54" s="896">
        <v>0.0</v>
      </c>
      <c r="M54" s="896">
        <v>0.0</v>
      </c>
      <c r="N54" s="811">
        <v>0.0</v>
      </c>
      <c r="O54" s="811">
        <v>0.0</v>
      </c>
      <c r="P54" s="811">
        <v>0.0</v>
      </c>
      <c r="Q54" s="811">
        <v>0.0</v>
      </c>
      <c r="R54" s="896">
        <v>300.0</v>
      </c>
    </row>
    <row r="55">
      <c r="D55" s="1"/>
      <c r="J55" s="1"/>
      <c r="K55" s="813"/>
      <c r="L55" s="1"/>
      <c r="M55" s="1"/>
      <c r="N55" s="1"/>
      <c r="O55" s="814"/>
      <c r="P55" s="814"/>
      <c r="Q55" s="815"/>
      <c r="R55" s="815"/>
    </row>
    <row r="56">
      <c r="D56" s="1"/>
      <c r="J56" s="1"/>
      <c r="K56" s="813"/>
      <c r="L56" s="1"/>
      <c r="M56" s="1"/>
      <c r="N56" s="1"/>
      <c r="O56" s="814"/>
      <c r="P56" s="814"/>
      <c r="Q56" s="815"/>
      <c r="R56" s="815"/>
    </row>
    <row r="57">
      <c r="D57" s="1"/>
      <c r="J57" s="1"/>
      <c r="K57" s="813"/>
      <c r="L57" s="1"/>
      <c r="M57" s="1"/>
      <c r="N57" s="1"/>
      <c r="O57" s="814"/>
      <c r="P57" s="814"/>
      <c r="Q57" s="815"/>
      <c r="R57" s="815"/>
    </row>
    <row r="58">
      <c r="D58" s="1"/>
      <c r="J58" s="1"/>
      <c r="K58" s="813"/>
      <c r="L58" s="1"/>
      <c r="M58" s="1"/>
      <c r="N58" s="1"/>
      <c r="O58" s="814"/>
      <c r="P58" s="814"/>
      <c r="Q58" s="815"/>
      <c r="R58" s="815"/>
    </row>
    <row r="59">
      <c r="D59" s="1"/>
      <c r="J59" s="1"/>
      <c r="K59" s="813"/>
      <c r="L59" s="1"/>
      <c r="M59" s="1"/>
      <c r="N59" s="1"/>
      <c r="O59" s="814"/>
      <c r="P59" s="814"/>
      <c r="Q59" s="815"/>
      <c r="R59" s="815"/>
    </row>
    <row r="60">
      <c r="D60" s="1"/>
      <c r="J60" s="1"/>
      <c r="K60" s="813"/>
      <c r="L60" s="1"/>
      <c r="M60" s="1"/>
      <c r="N60" s="1"/>
      <c r="O60" s="814"/>
      <c r="P60" s="814"/>
      <c r="Q60" s="815"/>
      <c r="R60" s="815"/>
    </row>
    <row r="61">
      <c r="D61" s="1"/>
      <c r="J61" s="1"/>
      <c r="K61" s="813"/>
      <c r="L61" s="1"/>
      <c r="M61" s="1"/>
      <c r="N61" s="1"/>
      <c r="O61" s="814"/>
      <c r="P61" s="814"/>
      <c r="Q61" s="815"/>
      <c r="R61" s="815"/>
    </row>
    <row r="62">
      <c r="D62" s="1"/>
      <c r="J62" s="1"/>
      <c r="K62" s="813"/>
      <c r="L62" s="1"/>
      <c r="M62" s="1"/>
      <c r="N62" s="1"/>
      <c r="O62" s="814"/>
      <c r="P62" s="814"/>
      <c r="Q62" s="815"/>
      <c r="R62" s="815"/>
    </row>
    <row r="63">
      <c r="D63" s="1"/>
      <c r="J63" s="1"/>
      <c r="K63" s="813"/>
      <c r="L63" s="1"/>
      <c r="M63" s="1"/>
      <c r="N63" s="1"/>
      <c r="O63" s="814"/>
      <c r="P63" s="814"/>
      <c r="Q63" s="815"/>
      <c r="R63" s="815"/>
    </row>
    <row r="64">
      <c r="D64" s="1"/>
      <c r="J64" s="1"/>
      <c r="K64" s="813"/>
      <c r="L64" s="1"/>
      <c r="M64" s="1"/>
      <c r="N64" s="1"/>
      <c r="O64" s="814"/>
      <c r="P64" s="814"/>
      <c r="Q64" s="815"/>
      <c r="R64" s="815"/>
    </row>
    <row r="65">
      <c r="D65" s="1"/>
      <c r="J65" s="1"/>
      <c r="K65" s="813"/>
      <c r="L65" s="1"/>
      <c r="M65" s="1"/>
      <c r="N65" s="1"/>
      <c r="O65" s="814"/>
      <c r="P65" s="814"/>
      <c r="Q65" s="815"/>
      <c r="R65" s="815"/>
    </row>
    <row r="66">
      <c r="D66" s="1"/>
      <c r="J66" s="1"/>
      <c r="K66" s="813"/>
      <c r="L66" s="1"/>
      <c r="M66" s="1"/>
      <c r="N66" s="1"/>
      <c r="O66" s="814"/>
      <c r="P66" s="814"/>
      <c r="Q66" s="815"/>
      <c r="R66" s="815"/>
    </row>
    <row r="67">
      <c r="D67" s="1"/>
      <c r="J67" s="1"/>
      <c r="K67" s="813"/>
      <c r="L67" s="1"/>
      <c r="M67" s="1"/>
      <c r="N67" s="1"/>
      <c r="O67" s="814"/>
      <c r="P67" s="814"/>
      <c r="Q67" s="815"/>
      <c r="R67" s="815"/>
    </row>
    <row r="68">
      <c r="D68" s="1"/>
      <c r="J68" s="1"/>
      <c r="K68" s="813"/>
      <c r="L68" s="1"/>
      <c r="M68" s="1"/>
      <c r="N68" s="1"/>
      <c r="O68" s="814"/>
      <c r="P68" s="814"/>
      <c r="Q68" s="815"/>
      <c r="R68" s="815"/>
    </row>
    <row r="69">
      <c r="D69" s="1"/>
      <c r="J69" s="1"/>
      <c r="K69" s="813"/>
      <c r="L69" s="1"/>
      <c r="M69" s="1"/>
      <c r="N69" s="1"/>
      <c r="O69" s="814"/>
      <c r="P69" s="814"/>
      <c r="Q69" s="815"/>
      <c r="R69" s="815"/>
    </row>
    <row r="70">
      <c r="D70" s="1"/>
      <c r="J70" s="1"/>
      <c r="K70" s="813"/>
      <c r="L70" s="1"/>
      <c r="M70" s="1"/>
      <c r="N70" s="1"/>
      <c r="O70" s="814"/>
      <c r="P70" s="814"/>
      <c r="Q70" s="815"/>
      <c r="R70" s="815"/>
    </row>
    <row r="71">
      <c r="D71" s="1"/>
      <c r="J71" s="1"/>
      <c r="K71" s="813"/>
      <c r="L71" s="1"/>
      <c r="M71" s="1"/>
      <c r="N71" s="1"/>
      <c r="O71" s="814"/>
      <c r="P71" s="814"/>
      <c r="Q71" s="815"/>
      <c r="R71" s="815"/>
    </row>
    <row r="72">
      <c r="D72" s="1"/>
      <c r="J72" s="1"/>
      <c r="K72" s="813"/>
      <c r="L72" s="1"/>
      <c r="M72" s="1"/>
      <c r="N72" s="1"/>
      <c r="O72" s="814"/>
      <c r="P72" s="814"/>
      <c r="Q72" s="815"/>
      <c r="R72" s="815"/>
    </row>
    <row r="73">
      <c r="D73" s="1"/>
      <c r="J73" s="1"/>
      <c r="K73" s="813"/>
      <c r="L73" s="1"/>
      <c r="M73" s="1"/>
      <c r="N73" s="1"/>
      <c r="O73" s="814"/>
      <c r="P73" s="814"/>
      <c r="Q73" s="815"/>
      <c r="R73" s="815"/>
    </row>
    <row r="74">
      <c r="D74" s="1"/>
      <c r="J74" s="1"/>
      <c r="K74" s="813"/>
      <c r="L74" s="1"/>
      <c r="M74" s="1"/>
      <c r="N74" s="1"/>
      <c r="O74" s="814"/>
      <c r="P74" s="814"/>
      <c r="Q74" s="815"/>
      <c r="R74" s="815"/>
    </row>
    <row r="75">
      <c r="D75" s="1"/>
      <c r="J75" s="1"/>
      <c r="K75" s="813"/>
      <c r="L75" s="1"/>
      <c r="M75" s="1"/>
      <c r="N75" s="1"/>
      <c r="O75" s="814"/>
      <c r="P75" s="814"/>
      <c r="Q75" s="815"/>
      <c r="R75" s="815"/>
    </row>
    <row r="76">
      <c r="D76" s="1"/>
      <c r="J76" s="1"/>
      <c r="K76" s="813"/>
      <c r="L76" s="1"/>
      <c r="M76" s="1"/>
      <c r="N76" s="1"/>
      <c r="O76" s="814"/>
      <c r="P76" s="814"/>
      <c r="Q76" s="815"/>
      <c r="R76" s="815"/>
    </row>
    <row r="77">
      <c r="D77" s="1"/>
      <c r="J77" s="1"/>
      <c r="K77" s="813"/>
      <c r="L77" s="1"/>
      <c r="M77" s="1"/>
      <c r="N77" s="1"/>
      <c r="O77" s="814"/>
      <c r="P77" s="814"/>
      <c r="Q77" s="815"/>
      <c r="R77" s="815"/>
    </row>
    <row r="78">
      <c r="D78" s="1"/>
      <c r="J78" s="1"/>
      <c r="K78" s="813"/>
      <c r="L78" s="1"/>
      <c r="M78" s="1"/>
      <c r="N78" s="1"/>
      <c r="O78" s="814"/>
      <c r="P78" s="814"/>
      <c r="Q78" s="815"/>
      <c r="R78" s="815"/>
    </row>
    <row r="79">
      <c r="D79" s="1"/>
      <c r="J79" s="1"/>
      <c r="K79" s="813"/>
      <c r="L79" s="1"/>
      <c r="M79" s="1"/>
      <c r="N79" s="1"/>
      <c r="O79" s="814"/>
      <c r="P79" s="814"/>
      <c r="Q79" s="815"/>
      <c r="R79" s="815"/>
    </row>
    <row r="80">
      <c r="D80" s="1"/>
      <c r="J80" s="1"/>
      <c r="K80" s="813"/>
      <c r="L80" s="1"/>
      <c r="M80" s="1"/>
      <c r="N80" s="1"/>
      <c r="O80" s="814"/>
      <c r="P80" s="814"/>
      <c r="Q80" s="815"/>
      <c r="R80" s="815"/>
    </row>
    <row r="81">
      <c r="D81" s="1"/>
      <c r="J81" s="1"/>
      <c r="K81" s="813"/>
      <c r="L81" s="1"/>
      <c r="M81" s="1"/>
      <c r="N81" s="1"/>
      <c r="O81" s="814"/>
      <c r="P81" s="814"/>
      <c r="Q81" s="815"/>
      <c r="R81" s="815"/>
    </row>
    <row r="82">
      <c r="D82" s="1"/>
      <c r="J82" s="1"/>
      <c r="K82" s="813"/>
      <c r="L82" s="1"/>
      <c r="M82" s="1"/>
      <c r="N82" s="1"/>
      <c r="O82" s="814"/>
      <c r="P82" s="814"/>
      <c r="Q82" s="815"/>
      <c r="R82" s="815"/>
    </row>
    <row r="83">
      <c r="D83" s="1"/>
      <c r="J83" s="1"/>
      <c r="K83" s="813"/>
      <c r="L83" s="1"/>
      <c r="M83" s="1"/>
      <c r="N83" s="1"/>
      <c r="O83" s="814"/>
      <c r="P83" s="814"/>
      <c r="Q83" s="815"/>
      <c r="R83" s="815"/>
    </row>
    <row r="84">
      <c r="D84" s="1"/>
      <c r="J84" s="1"/>
      <c r="K84" s="813"/>
      <c r="L84" s="1"/>
      <c r="M84" s="1"/>
      <c r="N84" s="1"/>
      <c r="O84" s="814"/>
      <c r="P84" s="814"/>
      <c r="Q84" s="815"/>
      <c r="R84" s="815"/>
    </row>
    <row r="85">
      <c r="D85" s="1"/>
      <c r="J85" s="1"/>
      <c r="K85" s="813"/>
      <c r="L85" s="1"/>
      <c r="M85" s="1"/>
      <c r="N85" s="1"/>
      <c r="O85" s="814"/>
      <c r="P85" s="814"/>
      <c r="Q85" s="815"/>
      <c r="R85" s="815"/>
    </row>
    <row r="86">
      <c r="D86" s="1"/>
      <c r="J86" s="1"/>
      <c r="K86" s="813"/>
      <c r="L86" s="1"/>
      <c r="M86" s="1"/>
      <c r="N86" s="1"/>
      <c r="O86" s="814"/>
      <c r="P86" s="814"/>
      <c r="Q86" s="815"/>
      <c r="R86" s="815"/>
    </row>
    <row r="87">
      <c r="D87" s="1"/>
      <c r="J87" s="1"/>
      <c r="K87" s="813"/>
      <c r="L87" s="1"/>
      <c r="M87" s="1"/>
      <c r="N87" s="1"/>
      <c r="O87" s="814"/>
      <c r="P87" s="814"/>
      <c r="Q87" s="815"/>
      <c r="R87" s="815"/>
    </row>
    <row r="88">
      <c r="D88" s="1"/>
      <c r="J88" s="1"/>
      <c r="K88" s="813"/>
      <c r="L88" s="1"/>
      <c r="M88" s="1"/>
      <c r="N88" s="1"/>
      <c r="O88" s="814"/>
      <c r="P88" s="814"/>
      <c r="Q88" s="815"/>
      <c r="R88" s="815"/>
    </row>
    <row r="89">
      <c r="D89" s="1"/>
      <c r="J89" s="1"/>
      <c r="K89" s="813"/>
      <c r="L89" s="1"/>
      <c r="M89" s="1"/>
      <c r="N89" s="1"/>
      <c r="O89" s="814"/>
      <c r="P89" s="814"/>
      <c r="Q89" s="815"/>
      <c r="R89" s="815"/>
    </row>
    <row r="90">
      <c r="D90" s="1"/>
      <c r="J90" s="1"/>
      <c r="K90" s="813"/>
      <c r="L90" s="1"/>
      <c r="M90" s="1"/>
      <c r="N90" s="1"/>
      <c r="O90" s="814"/>
      <c r="P90" s="814"/>
      <c r="Q90" s="815"/>
      <c r="R90" s="815"/>
    </row>
    <row r="91">
      <c r="D91" s="1"/>
      <c r="J91" s="1"/>
      <c r="K91" s="813"/>
      <c r="L91" s="1"/>
      <c r="M91" s="1"/>
      <c r="N91" s="1"/>
      <c r="O91" s="814"/>
      <c r="P91" s="814"/>
      <c r="Q91" s="815"/>
      <c r="R91" s="815"/>
    </row>
    <row r="92">
      <c r="D92" s="1"/>
      <c r="J92" s="1"/>
      <c r="K92" s="813"/>
      <c r="L92" s="1"/>
      <c r="M92" s="1"/>
      <c r="N92" s="1"/>
      <c r="O92" s="814"/>
      <c r="P92" s="814"/>
      <c r="Q92" s="815"/>
      <c r="R92" s="815"/>
    </row>
    <row r="93">
      <c r="D93" s="1"/>
      <c r="J93" s="1"/>
      <c r="K93" s="813"/>
      <c r="L93" s="1"/>
      <c r="M93" s="1"/>
      <c r="N93" s="1"/>
      <c r="O93" s="814"/>
      <c r="P93" s="814"/>
      <c r="Q93" s="815"/>
      <c r="R93" s="815"/>
    </row>
    <row r="94">
      <c r="D94" s="1"/>
      <c r="J94" s="1"/>
      <c r="K94" s="813"/>
      <c r="L94" s="1"/>
      <c r="M94" s="1"/>
      <c r="N94" s="1"/>
      <c r="O94" s="814"/>
      <c r="P94" s="814"/>
      <c r="Q94" s="815"/>
      <c r="R94" s="815"/>
    </row>
    <row r="95">
      <c r="D95" s="1"/>
      <c r="J95" s="1"/>
      <c r="K95" s="813"/>
      <c r="L95" s="1"/>
      <c r="M95" s="1"/>
      <c r="N95" s="1"/>
      <c r="O95" s="814"/>
      <c r="P95" s="814"/>
      <c r="Q95" s="815"/>
      <c r="R95" s="815"/>
    </row>
    <row r="96">
      <c r="D96" s="1"/>
      <c r="J96" s="1"/>
      <c r="K96" s="813"/>
      <c r="L96" s="1"/>
      <c r="M96" s="1"/>
      <c r="N96" s="1"/>
      <c r="O96" s="814"/>
      <c r="P96" s="814"/>
      <c r="Q96" s="815"/>
      <c r="R96" s="815"/>
    </row>
    <row r="97">
      <c r="D97" s="1"/>
      <c r="J97" s="1"/>
      <c r="K97" s="813"/>
      <c r="L97" s="1"/>
      <c r="M97" s="1"/>
      <c r="N97" s="1"/>
      <c r="O97" s="814"/>
      <c r="P97" s="814"/>
      <c r="Q97" s="815"/>
      <c r="R97" s="815"/>
    </row>
    <row r="98">
      <c r="D98" s="1"/>
      <c r="J98" s="1"/>
      <c r="K98" s="813"/>
      <c r="L98" s="1"/>
      <c r="M98" s="1"/>
      <c r="N98" s="1"/>
      <c r="O98" s="814"/>
      <c r="P98" s="814"/>
      <c r="Q98" s="815"/>
      <c r="R98" s="815"/>
    </row>
    <row r="99">
      <c r="D99" s="1"/>
      <c r="J99" s="1"/>
      <c r="K99" s="813"/>
      <c r="L99" s="1"/>
      <c r="M99" s="1"/>
      <c r="N99" s="1"/>
      <c r="O99" s="814"/>
      <c r="P99" s="814"/>
      <c r="Q99" s="815"/>
      <c r="R99" s="815"/>
    </row>
    <row r="100">
      <c r="D100" s="1"/>
      <c r="J100" s="1"/>
      <c r="K100" s="813"/>
      <c r="L100" s="1"/>
      <c r="M100" s="1"/>
      <c r="N100" s="1"/>
      <c r="O100" s="814"/>
      <c r="P100" s="814"/>
      <c r="Q100" s="815"/>
      <c r="R100" s="815"/>
    </row>
    <row r="101">
      <c r="D101" s="1"/>
      <c r="J101" s="1"/>
      <c r="K101" s="813"/>
      <c r="L101" s="1"/>
      <c r="M101" s="1"/>
      <c r="N101" s="1"/>
      <c r="O101" s="814"/>
      <c r="P101" s="814"/>
      <c r="Q101" s="815"/>
      <c r="R101" s="815"/>
    </row>
    <row r="102">
      <c r="D102" s="1"/>
      <c r="J102" s="1"/>
      <c r="K102" s="813"/>
      <c r="L102" s="1"/>
      <c r="M102" s="1"/>
      <c r="N102" s="1"/>
      <c r="O102" s="814"/>
      <c r="P102" s="814"/>
      <c r="Q102" s="815"/>
      <c r="R102" s="815"/>
    </row>
    <row r="103">
      <c r="D103" s="1"/>
      <c r="J103" s="1"/>
      <c r="K103" s="813"/>
      <c r="L103" s="1"/>
      <c r="M103" s="1"/>
      <c r="N103" s="1"/>
      <c r="O103" s="814"/>
      <c r="P103" s="814"/>
      <c r="Q103" s="815"/>
      <c r="R103" s="815"/>
    </row>
    <row r="104">
      <c r="D104" s="1"/>
      <c r="J104" s="1"/>
      <c r="K104" s="813"/>
      <c r="L104" s="1"/>
      <c r="M104" s="1"/>
      <c r="N104" s="1"/>
      <c r="O104" s="814"/>
      <c r="P104" s="814"/>
      <c r="Q104" s="815"/>
      <c r="R104" s="815"/>
    </row>
    <row r="105">
      <c r="D105" s="1"/>
      <c r="J105" s="1"/>
      <c r="K105" s="813"/>
      <c r="L105" s="1"/>
      <c r="M105" s="1"/>
      <c r="N105" s="1"/>
      <c r="O105" s="814"/>
      <c r="P105" s="814"/>
      <c r="Q105" s="815"/>
      <c r="R105" s="815"/>
    </row>
    <row r="106">
      <c r="D106" s="1"/>
      <c r="J106" s="1"/>
      <c r="K106" s="813"/>
      <c r="L106" s="1"/>
      <c r="M106" s="1"/>
      <c r="N106" s="1"/>
      <c r="O106" s="814"/>
      <c r="P106" s="814"/>
      <c r="Q106" s="815"/>
      <c r="R106" s="815"/>
    </row>
    <row r="107">
      <c r="D107" s="1"/>
      <c r="J107" s="1"/>
      <c r="K107" s="813"/>
      <c r="L107" s="1"/>
      <c r="M107" s="1"/>
      <c r="N107" s="1"/>
      <c r="O107" s="814"/>
      <c r="P107" s="814"/>
      <c r="Q107" s="815"/>
      <c r="R107" s="815"/>
    </row>
    <row r="108">
      <c r="D108" s="1"/>
      <c r="J108" s="1"/>
      <c r="K108" s="813"/>
      <c r="L108" s="1"/>
      <c r="M108" s="1"/>
      <c r="N108" s="1"/>
      <c r="O108" s="814"/>
      <c r="P108" s="814"/>
      <c r="Q108" s="815"/>
      <c r="R108" s="815"/>
    </row>
    <row r="109">
      <c r="D109" s="1"/>
      <c r="J109" s="1"/>
      <c r="K109" s="813"/>
      <c r="L109" s="1"/>
      <c r="M109" s="1"/>
      <c r="N109" s="1"/>
      <c r="O109" s="814"/>
      <c r="P109" s="814"/>
      <c r="Q109" s="815"/>
      <c r="R109" s="815"/>
    </row>
    <row r="110">
      <c r="D110" s="1"/>
      <c r="J110" s="1"/>
      <c r="K110" s="813"/>
      <c r="L110" s="1"/>
      <c r="M110" s="1"/>
      <c r="N110" s="1"/>
      <c r="O110" s="814"/>
      <c r="P110" s="814"/>
      <c r="Q110" s="815"/>
      <c r="R110" s="815"/>
    </row>
    <row r="111">
      <c r="D111" s="1"/>
      <c r="J111" s="1"/>
      <c r="K111" s="813"/>
      <c r="L111" s="1"/>
      <c r="M111" s="1"/>
      <c r="N111" s="1"/>
      <c r="O111" s="814"/>
      <c r="P111" s="814"/>
      <c r="Q111" s="815"/>
      <c r="R111" s="815"/>
    </row>
    <row r="112">
      <c r="D112" s="1"/>
      <c r="J112" s="1"/>
      <c r="K112" s="813"/>
      <c r="L112" s="1"/>
      <c r="M112" s="1"/>
      <c r="N112" s="1"/>
      <c r="O112" s="814"/>
      <c r="P112" s="814"/>
      <c r="Q112" s="815"/>
      <c r="R112" s="815"/>
    </row>
    <row r="113">
      <c r="D113" s="1"/>
      <c r="J113" s="1"/>
      <c r="K113" s="813"/>
      <c r="L113" s="1"/>
      <c r="M113" s="1"/>
      <c r="N113" s="1"/>
      <c r="O113" s="814"/>
      <c r="P113" s="814"/>
      <c r="Q113" s="815"/>
      <c r="R113" s="815"/>
    </row>
    <row r="114">
      <c r="D114" s="1"/>
      <c r="J114" s="1"/>
      <c r="K114" s="813"/>
      <c r="L114" s="1"/>
      <c r="M114" s="1"/>
      <c r="N114" s="1"/>
      <c r="O114" s="814"/>
      <c r="P114" s="814"/>
      <c r="Q114" s="815"/>
      <c r="R114" s="815"/>
    </row>
    <row r="115">
      <c r="D115" s="1"/>
      <c r="J115" s="1"/>
      <c r="K115" s="813"/>
      <c r="L115" s="1"/>
      <c r="M115" s="1"/>
      <c r="N115" s="1"/>
      <c r="O115" s="814"/>
      <c r="P115" s="814"/>
      <c r="Q115" s="815"/>
      <c r="R115" s="815"/>
    </row>
    <row r="116">
      <c r="D116" s="1"/>
      <c r="J116" s="1"/>
      <c r="K116" s="813"/>
      <c r="L116" s="1"/>
      <c r="M116" s="1"/>
      <c r="N116" s="1"/>
      <c r="O116" s="814"/>
      <c r="P116" s="814"/>
      <c r="Q116" s="815"/>
      <c r="R116" s="815"/>
    </row>
    <row r="117">
      <c r="D117" s="1"/>
      <c r="J117" s="1"/>
      <c r="K117" s="813"/>
      <c r="L117" s="1"/>
      <c r="M117" s="1"/>
      <c r="N117" s="1"/>
      <c r="O117" s="814"/>
      <c r="P117" s="814"/>
      <c r="Q117" s="815"/>
      <c r="R117" s="815"/>
    </row>
    <row r="118">
      <c r="D118" s="1"/>
      <c r="J118" s="1"/>
      <c r="K118" s="813"/>
      <c r="L118" s="1"/>
      <c r="M118" s="1"/>
      <c r="N118" s="1"/>
      <c r="O118" s="814"/>
      <c r="P118" s="814"/>
      <c r="Q118" s="815"/>
      <c r="R118" s="815"/>
    </row>
    <row r="119">
      <c r="D119" s="1"/>
      <c r="J119" s="1"/>
      <c r="K119" s="813"/>
      <c r="L119" s="1"/>
      <c r="M119" s="1"/>
      <c r="N119" s="1"/>
      <c r="O119" s="814"/>
      <c r="P119" s="814"/>
      <c r="Q119" s="815"/>
      <c r="R119" s="815"/>
    </row>
    <row r="120">
      <c r="D120" s="1"/>
      <c r="J120" s="1"/>
      <c r="K120" s="813"/>
      <c r="L120" s="1"/>
      <c r="M120" s="1"/>
      <c r="N120" s="1"/>
      <c r="O120" s="814"/>
      <c r="P120" s="814"/>
      <c r="Q120" s="815"/>
      <c r="R120" s="815"/>
    </row>
    <row r="121">
      <c r="D121" s="1"/>
      <c r="J121" s="1"/>
      <c r="K121" s="813"/>
      <c r="L121" s="1"/>
      <c r="M121" s="1"/>
      <c r="N121" s="1"/>
      <c r="O121" s="814"/>
      <c r="P121" s="814"/>
      <c r="Q121" s="815"/>
      <c r="R121" s="815"/>
    </row>
    <row r="122">
      <c r="D122" s="1"/>
      <c r="J122" s="1"/>
      <c r="K122" s="813"/>
      <c r="L122" s="1"/>
      <c r="M122" s="1"/>
      <c r="N122" s="1"/>
      <c r="O122" s="814"/>
      <c r="P122" s="814"/>
      <c r="Q122" s="815"/>
      <c r="R122" s="815"/>
    </row>
    <row r="123">
      <c r="D123" s="1"/>
      <c r="J123" s="1"/>
      <c r="K123" s="813"/>
      <c r="L123" s="1"/>
      <c r="M123" s="1"/>
      <c r="N123" s="1"/>
      <c r="O123" s="814"/>
      <c r="P123" s="814"/>
      <c r="Q123" s="815"/>
      <c r="R123" s="815"/>
    </row>
    <row r="124">
      <c r="D124" s="1"/>
      <c r="J124" s="1"/>
      <c r="K124" s="813"/>
      <c r="L124" s="1"/>
      <c r="M124" s="1"/>
      <c r="N124" s="1"/>
      <c r="O124" s="814"/>
      <c r="P124" s="814"/>
      <c r="Q124" s="815"/>
      <c r="R124" s="815"/>
    </row>
    <row r="125">
      <c r="D125" s="1"/>
      <c r="J125" s="1"/>
      <c r="K125" s="813"/>
      <c r="L125" s="1"/>
      <c r="M125" s="1"/>
      <c r="N125" s="1"/>
      <c r="O125" s="814"/>
      <c r="P125" s="814"/>
      <c r="Q125" s="815"/>
      <c r="R125" s="815"/>
    </row>
    <row r="126">
      <c r="D126" s="1"/>
      <c r="J126" s="1"/>
      <c r="K126" s="813"/>
      <c r="L126" s="1"/>
      <c r="M126" s="1"/>
      <c r="N126" s="1"/>
      <c r="O126" s="814"/>
      <c r="P126" s="814"/>
      <c r="Q126" s="815"/>
      <c r="R126" s="815"/>
    </row>
    <row r="127">
      <c r="D127" s="1"/>
      <c r="J127" s="1"/>
      <c r="K127" s="813"/>
      <c r="L127" s="1"/>
      <c r="M127" s="1"/>
      <c r="N127" s="1"/>
      <c r="O127" s="814"/>
      <c r="P127" s="814"/>
      <c r="Q127" s="815"/>
      <c r="R127" s="815"/>
    </row>
    <row r="128">
      <c r="D128" s="1"/>
      <c r="J128" s="1"/>
      <c r="K128" s="813"/>
      <c r="L128" s="1"/>
      <c r="M128" s="1"/>
      <c r="N128" s="1"/>
      <c r="O128" s="814"/>
      <c r="P128" s="814"/>
      <c r="Q128" s="815"/>
      <c r="R128" s="815"/>
    </row>
    <row r="129">
      <c r="D129" s="1"/>
      <c r="J129" s="1"/>
      <c r="K129" s="813"/>
      <c r="L129" s="1"/>
      <c r="M129" s="1"/>
      <c r="N129" s="1"/>
      <c r="O129" s="814"/>
      <c r="P129" s="814"/>
      <c r="Q129" s="815"/>
      <c r="R129" s="815"/>
    </row>
    <row r="130">
      <c r="D130" s="1"/>
      <c r="J130" s="1"/>
      <c r="K130" s="813"/>
      <c r="L130" s="1"/>
      <c r="M130" s="1"/>
      <c r="N130" s="1"/>
      <c r="O130" s="814"/>
      <c r="P130" s="814"/>
      <c r="Q130" s="815"/>
      <c r="R130" s="815"/>
    </row>
    <row r="131">
      <c r="D131" s="1"/>
      <c r="J131" s="1"/>
      <c r="K131" s="813"/>
      <c r="L131" s="1"/>
      <c r="M131" s="1"/>
      <c r="N131" s="1"/>
      <c r="O131" s="814"/>
      <c r="P131" s="814"/>
      <c r="Q131" s="815"/>
      <c r="R131" s="815"/>
    </row>
    <row r="132">
      <c r="D132" s="1"/>
      <c r="J132" s="1"/>
      <c r="K132" s="813"/>
      <c r="L132" s="1"/>
      <c r="M132" s="1"/>
      <c r="N132" s="1"/>
      <c r="O132" s="814"/>
      <c r="P132" s="814"/>
      <c r="Q132" s="815"/>
      <c r="R132" s="815"/>
    </row>
    <row r="133">
      <c r="D133" s="1"/>
      <c r="J133" s="1"/>
      <c r="K133" s="813"/>
      <c r="L133" s="1"/>
      <c r="M133" s="1"/>
      <c r="N133" s="1"/>
      <c r="O133" s="814"/>
      <c r="P133" s="814"/>
      <c r="Q133" s="815"/>
      <c r="R133" s="815"/>
    </row>
    <row r="134">
      <c r="D134" s="1"/>
      <c r="J134" s="1"/>
      <c r="K134" s="813"/>
      <c r="L134" s="1"/>
      <c r="M134" s="1"/>
      <c r="N134" s="1"/>
      <c r="O134" s="814"/>
      <c r="P134" s="814"/>
      <c r="Q134" s="815"/>
      <c r="R134" s="815"/>
    </row>
    <row r="135">
      <c r="D135" s="1"/>
      <c r="J135" s="1"/>
      <c r="K135" s="813"/>
      <c r="L135" s="1"/>
      <c r="M135" s="1"/>
      <c r="N135" s="1"/>
      <c r="O135" s="814"/>
      <c r="P135" s="814"/>
      <c r="Q135" s="815"/>
      <c r="R135" s="815"/>
    </row>
    <row r="136">
      <c r="D136" s="1"/>
      <c r="J136" s="1"/>
      <c r="K136" s="813"/>
      <c r="L136" s="1"/>
      <c r="M136" s="1"/>
      <c r="N136" s="1"/>
      <c r="O136" s="814"/>
      <c r="P136" s="814"/>
      <c r="Q136" s="815"/>
      <c r="R136" s="815"/>
    </row>
    <row r="137">
      <c r="D137" s="1"/>
      <c r="J137" s="1"/>
      <c r="K137" s="813"/>
      <c r="L137" s="1"/>
      <c r="M137" s="1"/>
      <c r="N137" s="1"/>
      <c r="O137" s="814"/>
      <c r="P137" s="814"/>
      <c r="Q137" s="815"/>
      <c r="R137" s="815"/>
    </row>
    <row r="138">
      <c r="D138" s="1"/>
      <c r="J138" s="1"/>
      <c r="K138" s="813"/>
      <c r="L138" s="1"/>
      <c r="M138" s="1"/>
      <c r="N138" s="1"/>
      <c r="O138" s="814"/>
      <c r="P138" s="814"/>
      <c r="Q138" s="815"/>
      <c r="R138" s="815"/>
    </row>
    <row r="139">
      <c r="D139" s="1"/>
      <c r="J139" s="1"/>
      <c r="K139" s="813"/>
      <c r="L139" s="1"/>
      <c r="M139" s="1"/>
      <c r="N139" s="1"/>
      <c r="O139" s="814"/>
      <c r="P139" s="814"/>
      <c r="Q139" s="815"/>
      <c r="R139" s="815"/>
    </row>
    <row r="140">
      <c r="D140" s="1"/>
      <c r="J140" s="1"/>
      <c r="K140" s="813"/>
      <c r="L140" s="1"/>
      <c r="M140" s="1"/>
      <c r="N140" s="1"/>
      <c r="O140" s="814"/>
      <c r="P140" s="814"/>
      <c r="Q140" s="815"/>
      <c r="R140" s="815"/>
    </row>
    <row r="141">
      <c r="D141" s="1"/>
      <c r="J141" s="1"/>
      <c r="K141" s="813"/>
      <c r="L141" s="1"/>
      <c r="M141" s="1"/>
      <c r="N141" s="1"/>
      <c r="O141" s="814"/>
      <c r="P141" s="814"/>
      <c r="Q141" s="815"/>
      <c r="R141" s="815"/>
    </row>
    <row r="142">
      <c r="D142" s="1"/>
      <c r="J142" s="1"/>
      <c r="K142" s="813"/>
      <c r="L142" s="1"/>
      <c r="M142" s="1"/>
      <c r="N142" s="1"/>
      <c r="O142" s="814"/>
      <c r="P142" s="814"/>
      <c r="Q142" s="815"/>
      <c r="R142" s="815"/>
    </row>
    <row r="143">
      <c r="D143" s="1"/>
      <c r="J143" s="1"/>
      <c r="K143" s="813"/>
      <c r="L143" s="1"/>
      <c r="M143" s="1"/>
      <c r="N143" s="1"/>
      <c r="O143" s="814"/>
      <c r="P143" s="814"/>
      <c r="Q143" s="815"/>
      <c r="R143" s="815"/>
    </row>
    <row r="144">
      <c r="D144" s="1"/>
      <c r="J144" s="1"/>
      <c r="K144" s="813"/>
      <c r="L144" s="1"/>
      <c r="M144" s="1"/>
      <c r="N144" s="1"/>
      <c r="O144" s="814"/>
      <c r="P144" s="814"/>
      <c r="Q144" s="815"/>
      <c r="R144" s="815"/>
    </row>
    <row r="145">
      <c r="D145" s="1"/>
      <c r="J145" s="1"/>
      <c r="K145" s="813"/>
      <c r="L145" s="1"/>
      <c r="M145" s="1"/>
      <c r="N145" s="1"/>
      <c r="O145" s="814"/>
      <c r="P145" s="814"/>
      <c r="Q145" s="815"/>
      <c r="R145" s="815"/>
    </row>
    <row r="146">
      <c r="D146" s="1"/>
      <c r="J146" s="1"/>
      <c r="K146" s="813"/>
      <c r="L146" s="1"/>
      <c r="M146" s="1"/>
      <c r="N146" s="1"/>
      <c r="O146" s="814"/>
      <c r="P146" s="814"/>
      <c r="Q146" s="815"/>
      <c r="R146" s="815"/>
    </row>
    <row r="147">
      <c r="D147" s="1"/>
      <c r="J147" s="1"/>
      <c r="K147" s="813"/>
      <c r="L147" s="1"/>
      <c r="M147" s="1"/>
      <c r="N147" s="1"/>
      <c r="O147" s="814"/>
      <c r="P147" s="814"/>
      <c r="Q147" s="815"/>
      <c r="R147" s="815"/>
    </row>
    <row r="148">
      <c r="D148" s="1"/>
      <c r="J148" s="1"/>
      <c r="K148" s="813"/>
      <c r="L148" s="1"/>
      <c r="M148" s="1"/>
      <c r="N148" s="1"/>
      <c r="O148" s="814"/>
      <c r="P148" s="814"/>
      <c r="Q148" s="815"/>
      <c r="R148" s="815"/>
    </row>
    <row r="149">
      <c r="D149" s="1"/>
      <c r="J149" s="1"/>
      <c r="K149" s="813"/>
      <c r="L149" s="1"/>
      <c r="M149" s="1"/>
      <c r="N149" s="1"/>
      <c r="O149" s="814"/>
      <c r="P149" s="814"/>
      <c r="Q149" s="815"/>
      <c r="R149" s="815"/>
    </row>
    <row r="150">
      <c r="D150" s="1"/>
      <c r="J150" s="1"/>
      <c r="K150" s="813"/>
      <c r="L150" s="1"/>
      <c r="M150" s="1"/>
      <c r="N150" s="1"/>
      <c r="O150" s="814"/>
      <c r="P150" s="814"/>
      <c r="Q150" s="815"/>
      <c r="R150" s="815"/>
    </row>
    <row r="151">
      <c r="D151" s="1"/>
      <c r="J151" s="1"/>
      <c r="K151" s="813"/>
      <c r="L151" s="1"/>
      <c r="M151" s="1"/>
      <c r="N151" s="1"/>
      <c r="O151" s="814"/>
      <c r="P151" s="814"/>
      <c r="Q151" s="815"/>
      <c r="R151" s="815"/>
    </row>
    <row r="152">
      <c r="D152" s="1"/>
      <c r="J152" s="1"/>
      <c r="K152" s="813"/>
      <c r="L152" s="1"/>
      <c r="M152" s="1"/>
      <c r="N152" s="1"/>
      <c r="O152" s="814"/>
      <c r="P152" s="814"/>
      <c r="Q152" s="815"/>
      <c r="R152" s="815"/>
    </row>
    <row r="153">
      <c r="D153" s="1"/>
      <c r="J153" s="1"/>
      <c r="K153" s="813"/>
      <c r="L153" s="1"/>
      <c r="M153" s="1"/>
      <c r="N153" s="1"/>
      <c r="O153" s="814"/>
      <c r="P153" s="814"/>
      <c r="Q153" s="815"/>
      <c r="R153" s="815"/>
    </row>
    <row r="154">
      <c r="D154" s="1"/>
      <c r="J154" s="1"/>
      <c r="K154" s="813"/>
      <c r="L154" s="1"/>
      <c r="M154" s="1"/>
      <c r="N154" s="1"/>
      <c r="O154" s="814"/>
      <c r="P154" s="814"/>
      <c r="Q154" s="815"/>
      <c r="R154" s="815"/>
    </row>
    <row r="155">
      <c r="D155" s="1"/>
      <c r="J155" s="1"/>
      <c r="K155" s="813"/>
      <c r="L155" s="1"/>
      <c r="M155" s="1"/>
      <c r="N155" s="1"/>
      <c r="O155" s="814"/>
      <c r="P155" s="814"/>
      <c r="Q155" s="815"/>
      <c r="R155" s="815"/>
    </row>
    <row r="156">
      <c r="D156" s="1"/>
      <c r="J156" s="1"/>
      <c r="K156" s="813"/>
      <c r="L156" s="1"/>
      <c r="M156" s="1"/>
      <c r="N156" s="1"/>
      <c r="O156" s="814"/>
      <c r="P156" s="814"/>
      <c r="Q156" s="815"/>
      <c r="R156" s="815"/>
    </row>
    <row r="157">
      <c r="D157" s="1"/>
      <c r="J157" s="1"/>
      <c r="K157" s="813"/>
      <c r="L157" s="1"/>
      <c r="M157" s="1"/>
      <c r="N157" s="1"/>
      <c r="O157" s="814"/>
      <c r="P157" s="814"/>
      <c r="Q157" s="815"/>
      <c r="R157" s="815"/>
    </row>
    <row r="158">
      <c r="D158" s="1"/>
      <c r="J158" s="1"/>
      <c r="K158" s="813"/>
      <c r="L158" s="1"/>
      <c r="M158" s="1"/>
      <c r="N158" s="1"/>
      <c r="O158" s="814"/>
      <c r="P158" s="814"/>
      <c r="Q158" s="815"/>
      <c r="R158" s="815"/>
    </row>
    <row r="159">
      <c r="D159" s="1"/>
      <c r="J159" s="1"/>
      <c r="K159" s="813"/>
      <c r="L159" s="1"/>
      <c r="M159" s="1"/>
      <c r="N159" s="1"/>
      <c r="O159" s="814"/>
      <c r="P159" s="814"/>
      <c r="Q159" s="815"/>
      <c r="R159" s="815"/>
    </row>
    <row r="160">
      <c r="D160" s="1"/>
      <c r="J160" s="1"/>
      <c r="K160" s="813"/>
      <c r="L160" s="1"/>
      <c r="M160" s="1"/>
      <c r="N160" s="1"/>
      <c r="O160" s="814"/>
      <c r="P160" s="814"/>
      <c r="Q160" s="815"/>
      <c r="R160" s="815"/>
    </row>
    <row r="161">
      <c r="D161" s="1"/>
      <c r="J161" s="1"/>
      <c r="K161" s="813"/>
      <c r="L161" s="1"/>
      <c r="M161" s="1"/>
      <c r="N161" s="1"/>
      <c r="O161" s="814"/>
      <c r="P161" s="814"/>
      <c r="Q161" s="815"/>
      <c r="R161" s="815"/>
    </row>
    <row r="162">
      <c r="D162" s="1"/>
      <c r="J162" s="1"/>
      <c r="K162" s="813"/>
      <c r="L162" s="1"/>
      <c r="M162" s="1"/>
      <c r="N162" s="1"/>
      <c r="O162" s="814"/>
      <c r="P162" s="814"/>
      <c r="Q162" s="815"/>
      <c r="R162" s="815"/>
    </row>
    <row r="163">
      <c r="D163" s="1"/>
      <c r="J163" s="1"/>
      <c r="K163" s="813"/>
      <c r="L163" s="1"/>
      <c r="M163" s="1"/>
      <c r="N163" s="1"/>
      <c r="O163" s="814"/>
      <c r="P163" s="814"/>
      <c r="Q163" s="815"/>
      <c r="R163" s="815"/>
    </row>
    <row r="164">
      <c r="D164" s="1"/>
      <c r="J164" s="1"/>
      <c r="K164" s="813"/>
      <c r="L164" s="1"/>
      <c r="M164" s="1"/>
      <c r="N164" s="1"/>
      <c r="O164" s="814"/>
      <c r="P164" s="814"/>
      <c r="Q164" s="815"/>
      <c r="R164" s="815"/>
    </row>
    <row r="165">
      <c r="D165" s="1"/>
      <c r="J165" s="1"/>
      <c r="K165" s="813"/>
      <c r="L165" s="1"/>
      <c r="M165" s="1"/>
      <c r="N165" s="1"/>
      <c r="O165" s="814"/>
      <c r="P165" s="814"/>
      <c r="Q165" s="815"/>
      <c r="R165" s="815"/>
    </row>
    <row r="166">
      <c r="D166" s="1"/>
      <c r="J166" s="1"/>
      <c r="K166" s="813"/>
      <c r="L166" s="1"/>
      <c r="M166" s="1"/>
      <c r="N166" s="1"/>
      <c r="O166" s="814"/>
      <c r="P166" s="814"/>
      <c r="Q166" s="815"/>
      <c r="R166" s="815"/>
    </row>
    <row r="167">
      <c r="D167" s="1"/>
      <c r="J167" s="1"/>
      <c r="K167" s="813"/>
      <c r="L167" s="1"/>
      <c r="M167" s="1"/>
      <c r="N167" s="1"/>
      <c r="O167" s="814"/>
      <c r="P167" s="814"/>
      <c r="Q167" s="815"/>
      <c r="R167" s="815"/>
    </row>
    <row r="168">
      <c r="D168" s="1"/>
      <c r="J168" s="1"/>
      <c r="K168" s="813"/>
      <c r="L168" s="1"/>
      <c r="M168" s="1"/>
      <c r="N168" s="1"/>
      <c r="O168" s="814"/>
      <c r="P168" s="814"/>
      <c r="Q168" s="815"/>
      <c r="R168" s="815"/>
    </row>
    <row r="169">
      <c r="D169" s="1"/>
      <c r="J169" s="1"/>
      <c r="K169" s="813"/>
      <c r="L169" s="1"/>
      <c r="M169" s="1"/>
      <c r="N169" s="1"/>
      <c r="O169" s="814"/>
      <c r="P169" s="814"/>
      <c r="Q169" s="815"/>
      <c r="R169" s="815"/>
    </row>
    <row r="170">
      <c r="D170" s="1"/>
      <c r="J170" s="1"/>
      <c r="K170" s="813"/>
      <c r="L170" s="1"/>
      <c r="M170" s="1"/>
      <c r="N170" s="1"/>
      <c r="O170" s="814"/>
      <c r="P170" s="814"/>
      <c r="Q170" s="815"/>
      <c r="R170" s="815"/>
    </row>
    <row r="171">
      <c r="D171" s="1"/>
      <c r="J171" s="1"/>
      <c r="K171" s="813"/>
      <c r="L171" s="1"/>
      <c r="M171" s="1"/>
      <c r="N171" s="1"/>
      <c r="O171" s="814"/>
      <c r="P171" s="814"/>
      <c r="Q171" s="815"/>
      <c r="R171" s="815"/>
    </row>
    <row r="172">
      <c r="D172" s="1"/>
      <c r="J172" s="1"/>
      <c r="K172" s="813"/>
      <c r="L172" s="1"/>
      <c r="M172" s="1"/>
      <c r="N172" s="1"/>
      <c r="O172" s="814"/>
      <c r="P172" s="814"/>
      <c r="Q172" s="815"/>
      <c r="R172" s="815"/>
    </row>
    <row r="173">
      <c r="D173" s="1"/>
      <c r="J173" s="1"/>
      <c r="K173" s="813"/>
      <c r="L173" s="1"/>
      <c r="M173" s="1"/>
      <c r="N173" s="1"/>
      <c r="O173" s="814"/>
      <c r="P173" s="814"/>
      <c r="Q173" s="815"/>
      <c r="R173" s="815"/>
    </row>
    <row r="174">
      <c r="D174" s="1"/>
      <c r="J174" s="1"/>
      <c r="K174" s="813"/>
      <c r="L174" s="1"/>
      <c r="M174" s="1"/>
      <c r="N174" s="1"/>
      <c r="O174" s="814"/>
      <c r="P174" s="814"/>
      <c r="Q174" s="815"/>
      <c r="R174" s="815"/>
    </row>
    <row r="175">
      <c r="D175" s="1"/>
      <c r="J175" s="1"/>
      <c r="K175" s="813"/>
      <c r="L175" s="1"/>
      <c r="M175" s="1"/>
      <c r="N175" s="1"/>
      <c r="O175" s="814"/>
      <c r="P175" s="814"/>
      <c r="Q175" s="815"/>
      <c r="R175" s="815"/>
    </row>
    <row r="176">
      <c r="D176" s="1"/>
      <c r="J176" s="1"/>
      <c r="K176" s="813"/>
      <c r="L176" s="1"/>
      <c r="M176" s="1"/>
      <c r="N176" s="1"/>
      <c r="O176" s="814"/>
      <c r="P176" s="814"/>
      <c r="Q176" s="815"/>
      <c r="R176" s="815"/>
    </row>
    <row r="177">
      <c r="D177" s="1"/>
      <c r="J177" s="1"/>
      <c r="K177" s="813"/>
      <c r="L177" s="1"/>
      <c r="M177" s="1"/>
      <c r="N177" s="1"/>
      <c r="O177" s="814"/>
      <c r="P177" s="814"/>
      <c r="Q177" s="815"/>
      <c r="R177" s="815"/>
    </row>
    <row r="178">
      <c r="D178" s="1"/>
      <c r="J178" s="1"/>
      <c r="K178" s="813"/>
      <c r="L178" s="1"/>
      <c r="M178" s="1"/>
      <c r="N178" s="1"/>
      <c r="O178" s="814"/>
      <c r="P178" s="814"/>
      <c r="Q178" s="815"/>
      <c r="R178" s="815"/>
    </row>
    <row r="179">
      <c r="D179" s="1"/>
      <c r="J179" s="1"/>
      <c r="K179" s="813"/>
      <c r="L179" s="1"/>
      <c r="M179" s="1"/>
      <c r="N179" s="1"/>
      <c r="O179" s="814"/>
      <c r="P179" s="814"/>
      <c r="Q179" s="815"/>
      <c r="R179" s="815"/>
    </row>
    <row r="180">
      <c r="D180" s="1"/>
      <c r="J180" s="1"/>
      <c r="K180" s="813"/>
      <c r="L180" s="1"/>
      <c r="M180" s="1"/>
      <c r="N180" s="1"/>
      <c r="O180" s="814"/>
      <c r="P180" s="814"/>
      <c r="Q180" s="815"/>
      <c r="R180" s="815"/>
    </row>
    <row r="181">
      <c r="D181" s="1"/>
      <c r="J181" s="1"/>
      <c r="K181" s="813"/>
      <c r="L181" s="1"/>
      <c r="M181" s="1"/>
      <c r="N181" s="1"/>
      <c r="O181" s="814"/>
      <c r="P181" s="814"/>
      <c r="Q181" s="815"/>
      <c r="R181" s="815"/>
    </row>
    <row r="182">
      <c r="D182" s="1"/>
      <c r="J182" s="1"/>
      <c r="K182" s="813"/>
      <c r="L182" s="1"/>
      <c r="M182" s="1"/>
      <c r="N182" s="1"/>
      <c r="O182" s="814"/>
      <c r="P182" s="814"/>
      <c r="Q182" s="815"/>
      <c r="R182" s="815"/>
    </row>
    <row r="183">
      <c r="D183" s="1"/>
      <c r="J183" s="1"/>
      <c r="K183" s="813"/>
      <c r="L183" s="1"/>
      <c r="M183" s="1"/>
      <c r="N183" s="1"/>
      <c r="O183" s="814"/>
      <c r="P183" s="814"/>
      <c r="Q183" s="815"/>
      <c r="R183" s="815"/>
    </row>
    <row r="184">
      <c r="D184" s="1"/>
      <c r="J184" s="1"/>
      <c r="K184" s="813"/>
      <c r="L184" s="1"/>
      <c r="M184" s="1"/>
      <c r="N184" s="1"/>
      <c r="O184" s="814"/>
      <c r="P184" s="814"/>
      <c r="Q184" s="815"/>
      <c r="R184" s="815"/>
    </row>
    <row r="185">
      <c r="D185" s="1"/>
      <c r="J185" s="1"/>
      <c r="K185" s="813"/>
      <c r="L185" s="1"/>
      <c r="M185" s="1"/>
      <c r="N185" s="1"/>
      <c r="O185" s="814"/>
      <c r="P185" s="814"/>
      <c r="Q185" s="815"/>
      <c r="R185" s="815"/>
    </row>
    <row r="186">
      <c r="D186" s="1"/>
      <c r="J186" s="1"/>
      <c r="K186" s="813"/>
      <c r="L186" s="1"/>
      <c r="M186" s="1"/>
      <c r="N186" s="1"/>
      <c r="O186" s="814"/>
      <c r="P186" s="814"/>
      <c r="Q186" s="815"/>
      <c r="R186" s="815"/>
    </row>
    <row r="187">
      <c r="D187" s="1"/>
      <c r="J187" s="1"/>
      <c r="K187" s="813"/>
      <c r="L187" s="1"/>
      <c r="M187" s="1"/>
      <c r="N187" s="1"/>
      <c r="O187" s="814"/>
      <c r="P187" s="814"/>
      <c r="Q187" s="815"/>
      <c r="R187" s="815"/>
    </row>
    <row r="188">
      <c r="D188" s="1"/>
      <c r="J188" s="1"/>
      <c r="K188" s="813"/>
      <c r="L188" s="1"/>
      <c r="M188" s="1"/>
      <c r="N188" s="1"/>
      <c r="O188" s="814"/>
      <c r="P188" s="814"/>
      <c r="Q188" s="815"/>
      <c r="R188" s="815"/>
    </row>
    <row r="189">
      <c r="D189" s="1"/>
      <c r="J189" s="1"/>
      <c r="K189" s="813"/>
      <c r="L189" s="1"/>
      <c r="M189" s="1"/>
      <c r="N189" s="1"/>
      <c r="O189" s="814"/>
      <c r="P189" s="814"/>
      <c r="Q189" s="815"/>
      <c r="R189" s="815"/>
    </row>
    <row r="190">
      <c r="D190" s="1"/>
      <c r="J190" s="1"/>
      <c r="K190" s="813"/>
      <c r="L190" s="1"/>
      <c r="M190" s="1"/>
      <c r="N190" s="1"/>
      <c r="O190" s="814"/>
      <c r="P190" s="814"/>
      <c r="Q190" s="815"/>
      <c r="R190" s="815"/>
    </row>
    <row r="191">
      <c r="D191" s="1"/>
      <c r="J191" s="1"/>
      <c r="K191" s="813"/>
      <c r="L191" s="1"/>
      <c r="M191" s="1"/>
      <c r="N191" s="1"/>
      <c r="O191" s="814"/>
      <c r="P191" s="814"/>
      <c r="Q191" s="815"/>
      <c r="R191" s="815"/>
    </row>
    <row r="192">
      <c r="D192" s="1"/>
      <c r="J192" s="1"/>
      <c r="K192" s="813"/>
      <c r="L192" s="1"/>
      <c r="M192" s="1"/>
      <c r="N192" s="1"/>
      <c r="O192" s="814"/>
      <c r="P192" s="814"/>
      <c r="Q192" s="815"/>
      <c r="R192" s="815"/>
    </row>
    <row r="193">
      <c r="D193" s="1"/>
      <c r="J193" s="1"/>
      <c r="K193" s="813"/>
      <c r="L193" s="1"/>
      <c r="M193" s="1"/>
      <c r="N193" s="1"/>
      <c r="O193" s="814"/>
      <c r="P193" s="814"/>
      <c r="Q193" s="815"/>
      <c r="R193" s="815"/>
    </row>
    <row r="194">
      <c r="D194" s="1"/>
      <c r="J194" s="1"/>
      <c r="K194" s="813"/>
      <c r="L194" s="1"/>
      <c r="M194" s="1"/>
      <c r="N194" s="1"/>
      <c r="O194" s="814"/>
      <c r="P194" s="814"/>
      <c r="Q194" s="815"/>
      <c r="R194" s="815"/>
    </row>
    <row r="195">
      <c r="D195" s="1"/>
      <c r="J195" s="1"/>
      <c r="K195" s="813"/>
      <c r="L195" s="1"/>
      <c r="M195" s="1"/>
      <c r="N195" s="1"/>
      <c r="O195" s="814"/>
      <c r="P195" s="814"/>
      <c r="Q195" s="815"/>
      <c r="R195" s="815"/>
    </row>
    <row r="196">
      <c r="D196" s="1"/>
      <c r="J196" s="1"/>
      <c r="K196" s="813"/>
      <c r="L196" s="1"/>
      <c r="M196" s="1"/>
      <c r="N196" s="1"/>
      <c r="O196" s="814"/>
      <c r="P196" s="814"/>
      <c r="Q196" s="815"/>
      <c r="R196" s="815"/>
    </row>
    <row r="197">
      <c r="D197" s="1"/>
      <c r="J197" s="1"/>
      <c r="K197" s="813"/>
      <c r="L197" s="1"/>
      <c r="M197" s="1"/>
      <c r="N197" s="1"/>
      <c r="O197" s="814"/>
      <c r="P197" s="814"/>
      <c r="Q197" s="815"/>
      <c r="R197" s="815"/>
    </row>
    <row r="198">
      <c r="D198" s="1"/>
      <c r="J198" s="1"/>
      <c r="K198" s="813"/>
      <c r="L198" s="1"/>
      <c r="M198" s="1"/>
      <c r="N198" s="1"/>
      <c r="O198" s="814"/>
      <c r="P198" s="814"/>
      <c r="Q198" s="815"/>
      <c r="R198" s="815"/>
    </row>
    <row r="199">
      <c r="D199" s="1"/>
      <c r="J199" s="1"/>
      <c r="K199" s="813"/>
      <c r="L199" s="1"/>
      <c r="M199" s="1"/>
      <c r="N199" s="1"/>
      <c r="O199" s="814"/>
      <c r="P199" s="814"/>
      <c r="Q199" s="815"/>
      <c r="R199" s="815"/>
    </row>
    <row r="200">
      <c r="D200" s="1"/>
      <c r="J200" s="1"/>
      <c r="K200" s="813"/>
      <c r="L200" s="1"/>
      <c r="M200" s="1"/>
      <c r="N200" s="1"/>
      <c r="O200" s="814"/>
      <c r="P200" s="814"/>
      <c r="Q200" s="815"/>
      <c r="R200" s="815"/>
    </row>
    <row r="201">
      <c r="D201" s="1"/>
      <c r="J201" s="1"/>
      <c r="K201" s="813"/>
      <c r="L201" s="1"/>
      <c r="M201" s="1"/>
      <c r="N201" s="1"/>
      <c r="O201" s="814"/>
      <c r="P201" s="814"/>
      <c r="Q201" s="815"/>
      <c r="R201" s="815"/>
    </row>
    <row r="202">
      <c r="D202" s="1"/>
      <c r="J202" s="1"/>
      <c r="K202" s="813"/>
      <c r="L202" s="1"/>
      <c r="M202" s="1"/>
      <c r="N202" s="1"/>
      <c r="O202" s="814"/>
      <c r="P202" s="814"/>
      <c r="Q202" s="815"/>
      <c r="R202" s="815"/>
    </row>
    <row r="203">
      <c r="D203" s="1"/>
      <c r="J203" s="1"/>
      <c r="K203" s="813"/>
      <c r="L203" s="1"/>
      <c r="M203" s="1"/>
      <c r="N203" s="1"/>
      <c r="O203" s="814"/>
      <c r="P203" s="814"/>
      <c r="Q203" s="815"/>
      <c r="R203" s="815"/>
    </row>
    <row r="204">
      <c r="D204" s="1"/>
      <c r="J204" s="1"/>
      <c r="K204" s="813"/>
      <c r="L204" s="1"/>
      <c r="M204" s="1"/>
      <c r="N204" s="1"/>
      <c r="O204" s="814"/>
      <c r="P204" s="814"/>
      <c r="Q204" s="815"/>
      <c r="R204" s="815"/>
    </row>
    <row r="205">
      <c r="D205" s="1"/>
      <c r="J205" s="1"/>
      <c r="K205" s="813"/>
      <c r="L205" s="1"/>
      <c r="M205" s="1"/>
      <c r="N205" s="1"/>
      <c r="O205" s="814"/>
      <c r="P205" s="814"/>
      <c r="Q205" s="815"/>
      <c r="R205" s="815"/>
    </row>
    <row r="206">
      <c r="D206" s="1"/>
      <c r="J206" s="1"/>
      <c r="K206" s="813"/>
      <c r="L206" s="1"/>
      <c r="M206" s="1"/>
      <c r="N206" s="1"/>
      <c r="O206" s="814"/>
      <c r="P206" s="814"/>
      <c r="Q206" s="815"/>
      <c r="R206" s="815"/>
    </row>
    <row r="207">
      <c r="D207" s="1"/>
      <c r="J207" s="1"/>
      <c r="K207" s="813"/>
      <c r="L207" s="1"/>
      <c r="M207" s="1"/>
      <c r="N207" s="1"/>
      <c r="O207" s="814"/>
      <c r="P207" s="814"/>
      <c r="Q207" s="815"/>
      <c r="R207" s="815"/>
    </row>
    <row r="208">
      <c r="D208" s="1"/>
      <c r="J208" s="1"/>
      <c r="K208" s="813"/>
      <c r="L208" s="1"/>
      <c r="M208" s="1"/>
      <c r="N208" s="1"/>
      <c r="O208" s="814"/>
      <c r="P208" s="814"/>
      <c r="Q208" s="815"/>
      <c r="R208" s="815"/>
    </row>
    <row r="209">
      <c r="D209" s="1"/>
      <c r="J209" s="1"/>
      <c r="K209" s="813"/>
      <c r="L209" s="1"/>
      <c r="M209" s="1"/>
      <c r="N209" s="1"/>
      <c r="O209" s="814"/>
      <c r="P209" s="814"/>
      <c r="Q209" s="815"/>
      <c r="R209" s="815"/>
    </row>
    <row r="210">
      <c r="D210" s="1"/>
      <c r="J210" s="1"/>
      <c r="K210" s="813"/>
      <c r="L210" s="1"/>
      <c r="M210" s="1"/>
      <c r="N210" s="1"/>
      <c r="O210" s="814"/>
      <c r="P210" s="814"/>
      <c r="Q210" s="815"/>
      <c r="R210" s="815"/>
    </row>
    <row r="211">
      <c r="D211" s="1"/>
      <c r="J211" s="1"/>
      <c r="K211" s="813"/>
      <c r="L211" s="1"/>
      <c r="M211" s="1"/>
      <c r="N211" s="1"/>
      <c r="O211" s="814"/>
      <c r="P211" s="814"/>
      <c r="Q211" s="815"/>
      <c r="R211" s="815"/>
    </row>
    <row r="212">
      <c r="D212" s="1"/>
      <c r="J212" s="1"/>
      <c r="K212" s="813"/>
      <c r="L212" s="1"/>
      <c r="M212" s="1"/>
      <c r="N212" s="1"/>
      <c r="O212" s="814"/>
      <c r="P212" s="814"/>
      <c r="Q212" s="815"/>
      <c r="R212" s="815"/>
    </row>
    <row r="213">
      <c r="D213" s="1"/>
      <c r="J213" s="1"/>
      <c r="K213" s="813"/>
      <c r="L213" s="1"/>
      <c r="M213" s="1"/>
      <c r="N213" s="1"/>
      <c r="O213" s="814"/>
      <c r="P213" s="814"/>
      <c r="Q213" s="815"/>
      <c r="R213" s="815"/>
    </row>
    <row r="214">
      <c r="D214" s="1"/>
      <c r="J214" s="1"/>
      <c r="K214" s="813"/>
      <c r="L214" s="1"/>
      <c r="M214" s="1"/>
      <c r="N214" s="1"/>
      <c r="O214" s="814"/>
      <c r="P214" s="814"/>
      <c r="Q214" s="815"/>
      <c r="R214" s="815"/>
    </row>
    <row r="215">
      <c r="D215" s="1"/>
      <c r="J215" s="1"/>
      <c r="K215" s="813"/>
      <c r="L215" s="1"/>
      <c r="M215" s="1"/>
      <c r="N215" s="1"/>
      <c r="O215" s="814"/>
      <c r="P215" s="814"/>
      <c r="Q215" s="815"/>
      <c r="R215" s="815"/>
    </row>
    <row r="216">
      <c r="D216" s="1"/>
      <c r="J216" s="1"/>
      <c r="K216" s="813"/>
      <c r="L216" s="1"/>
      <c r="M216" s="1"/>
      <c r="N216" s="1"/>
      <c r="O216" s="814"/>
      <c r="P216" s="814"/>
      <c r="Q216" s="815"/>
      <c r="R216" s="815"/>
    </row>
    <row r="217">
      <c r="D217" s="1"/>
      <c r="J217" s="1"/>
      <c r="K217" s="813"/>
      <c r="L217" s="1"/>
      <c r="M217" s="1"/>
      <c r="N217" s="1"/>
      <c r="O217" s="814"/>
      <c r="P217" s="814"/>
      <c r="Q217" s="815"/>
      <c r="R217" s="815"/>
    </row>
    <row r="218">
      <c r="D218" s="1"/>
      <c r="J218" s="1"/>
      <c r="K218" s="813"/>
      <c r="L218" s="1"/>
      <c r="M218" s="1"/>
      <c r="N218" s="1"/>
      <c r="O218" s="814"/>
      <c r="P218" s="814"/>
      <c r="Q218" s="815"/>
      <c r="R218" s="815"/>
    </row>
    <row r="219">
      <c r="D219" s="1"/>
      <c r="J219" s="1"/>
      <c r="K219" s="813"/>
      <c r="L219" s="1"/>
      <c r="M219" s="1"/>
      <c r="N219" s="1"/>
      <c r="O219" s="814"/>
      <c r="P219" s="814"/>
      <c r="Q219" s="815"/>
      <c r="R219" s="815"/>
    </row>
    <row r="220">
      <c r="D220" s="1"/>
      <c r="J220" s="1"/>
      <c r="K220" s="813"/>
      <c r="L220" s="1"/>
      <c r="M220" s="1"/>
      <c r="N220" s="1"/>
      <c r="O220" s="814"/>
      <c r="P220" s="814"/>
      <c r="Q220" s="815"/>
      <c r="R220" s="815"/>
    </row>
    <row r="221">
      <c r="D221" s="1"/>
      <c r="J221" s="1"/>
      <c r="K221" s="813"/>
      <c r="L221" s="1"/>
      <c r="M221" s="1"/>
      <c r="N221" s="1"/>
      <c r="O221" s="814"/>
      <c r="P221" s="814"/>
      <c r="Q221" s="815"/>
      <c r="R221" s="815"/>
    </row>
    <row r="222">
      <c r="D222" s="1"/>
      <c r="J222" s="1"/>
      <c r="K222" s="813"/>
      <c r="L222" s="1"/>
      <c r="M222" s="1"/>
      <c r="N222" s="1"/>
      <c r="O222" s="814"/>
      <c r="P222" s="814"/>
      <c r="Q222" s="815"/>
      <c r="R222" s="815"/>
    </row>
    <row r="223">
      <c r="D223" s="1"/>
      <c r="J223" s="1"/>
      <c r="K223" s="813"/>
      <c r="L223" s="1"/>
      <c r="M223" s="1"/>
      <c r="N223" s="1"/>
      <c r="O223" s="814"/>
      <c r="P223" s="814"/>
      <c r="Q223" s="815"/>
      <c r="R223" s="815"/>
    </row>
    <row r="224">
      <c r="D224" s="1"/>
      <c r="J224" s="1"/>
      <c r="K224" s="813"/>
      <c r="L224" s="1"/>
      <c r="M224" s="1"/>
      <c r="N224" s="1"/>
      <c r="O224" s="814"/>
      <c r="P224" s="814"/>
      <c r="Q224" s="815"/>
      <c r="R224" s="815"/>
    </row>
    <row r="225">
      <c r="D225" s="1"/>
      <c r="J225" s="1"/>
      <c r="K225" s="813"/>
      <c r="L225" s="1"/>
      <c r="M225" s="1"/>
      <c r="N225" s="1"/>
      <c r="O225" s="814"/>
      <c r="P225" s="814"/>
      <c r="Q225" s="815"/>
      <c r="R225" s="815"/>
    </row>
    <row r="226">
      <c r="D226" s="1"/>
      <c r="J226" s="1"/>
      <c r="K226" s="813"/>
      <c r="L226" s="1"/>
      <c r="M226" s="1"/>
      <c r="N226" s="1"/>
      <c r="O226" s="814"/>
      <c r="P226" s="814"/>
      <c r="Q226" s="815"/>
      <c r="R226" s="815"/>
    </row>
    <row r="227">
      <c r="D227" s="1"/>
      <c r="J227" s="1"/>
      <c r="K227" s="813"/>
      <c r="L227" s="1"/>
      <c r="M227" s="1"/>
      <c r="N227" s="1"/>
      <c r="O227" s="814"/>
      <c r="P227" s="814"/>
      <c r="Q227" s="815"/>
      <c r="R227" s="815"/>
    </row>
    <row r="228">
      <c r="D228" s="1"/>
      <c r="J228" s="1"/>
      <c r="K228" s="813"/>
      <c r="L228" s="1"/>
      <c r="M228" s="1"/>
      <c r="N228" s="1"/>
      <c r="O228" s="814"/>
      <c r="P228" s="814"/>
      <c r="Q228" s="815"/>
      <c r="R228" s="815"/>
    </row>
    <row r="229">
      <c r="D229" s="1"/>
      <c r="J229" s="1"/>
      <c r="K229" s="813"/>
      <c r="L229" s="1"/>
      <c r="M229" s="1"/>
      <c r="N229" s="1"/>
      <c r="O229" s="814"/>
      <c r="P229" s="814"/>
      <c r="Q229" s="815"/>
      <c r="R229" s="815"/>
    </row>
    <row r="230">
      <c r="D230" s="1"/>
      <c r="J230" s="1"/>
      <c r="K230" s="813"/>
      <c r="L230" s="1"/>
      <c r="M230" s="1"/>
      <c r="N230" s="1"/>
      <c r="O230" s="814"/>
      <c r="P230" s="814"/>
      <c r="Q230" s="815"/>
      <c r="R230" s="815"/>
    </row>
    <row r="231">
      <c r="D231" s="1"/>
      <c r="J231" s="1"/>
      <c r="K231" s="813"/>
      <c r="L231" s="1"/>
      <c r="M231" s="1"/>
      <c r="N231" s="1"/>
      <c r="O231" s="814"/>
      <c r="P231" s="814"/>
      <c r="Q231" s="815"/>
      <c r="R231" s="815"/>
    </row>
    <row r="232">
      <c r="D232" s="1"/>
      <c r="J232" s="1"/>
      <c r="K232" s="813"/>
      <c r="L232" s="1"/>
      <c r="M232" s="1"/>
      <c r="N232" s="1"/>
      <c r="O232" s="814"/>
      <c r="P232" s="814"/>
      <c r="Q232" s="815"/>
      <c r="R232" s="815"/>
    </row>
    <row r="233">
      <c r="D233" s="1"/>
      <c r="J233" s="1"/>
      <c r="K233" s="813"/>
      <c r="L233" s="1"/>
      <c r="M233" s="1"/>
      <c r="N233" s="1"/>
      <c r="O233" s="814"/>
      <c r="P233" s="814"/>
      <c r="Q233" s="815"/>
      <c r="R233" s="815"/>
    </row>
    <row r="234">
      <c r="D234" s="1"/>
      <c r="J234" s="1"/>
      <c r="K234" s="813"/>
      <c r="L234" s="1"/>
      <c r="M234" s="1"/>
      <c r="N234" s="1"/>
      <c r="O234" s="814"/>
      <c r="P234" s="814"/>
      <c r="Q234" s="815"/>
      <c r="R234" s="815"/>
    </row>
    <row r="235">
      <c r="D235" s="1"/>
      <c r="J235" s="1"/>
      <c r="K235" s="813"/>
      <c r="L235" s="1"/>
      <c r="M235" s="1"/>
      <c r="N235" s="1"/>
      <c r="O235" s="814"/>
      <c r="P235" s="814"/>
      <c r="Q235" s="815"/>
      <c r="R235" s="815"/>
    </row>
    <row r="236">
      <c r="D236" s="1"/>
      <c r="J236" s="1"/>
      <c r="K236" s="813"/>
      <c r="L236" s="1"/>
      <c r="M236" s="1"/>
      <c r="N236" s="1"/>
      <c r="O236" s="814"/>
      <c r="P236" s="814"/>
      <c r="Q236" s="815"/>
      <c r="R236" s="815"/>
    </row>
    <row r="237">
      <c r="D237" s="1"/>
      <c r="J237" s="1"/>
      <c r="K237" s="813"/>
      <c r="L237" s="1"/>
      <c r="M237" s="1"/>
      <c r="N237" s="1"/>
      <c r="O237" s="814"/>
      <c r="P237" s="814"/>
      <c r="Q237" s="815"/>
      <c r="R237" s="815"/>
    </row>
    <row r="238">
      <c r="D238" s="1"/>
      <c r="J238" s="1"/>
      <c r="K238" s="813"/>
      <c r="L238" s="1"/>
      <c r="M238" s="1"/>
      <c r="N238" s="1"/>
      <c r="O238" s="814"/>
      <c r="P238" s="814"/>
      <c r="Q238" s="815"/>
      <c r="R238" s="815"/>
    </row>
    <row r="239">
      <c r="D239" s="1"/>
      <c r="J239" s="1"/>
      <c r="K239" s="813"/>
      <c r="L239" s="1"/>
      <c r="M239" s="1"/>
      <c r="N239" s="1"/>
      <c r="O239" s="814"/>
      <c r="P239" s="814"/>
      <c r="Q239" s="815"/>
      <c r="R239" s="815"/>
    </row>
    <row r="240">
      <c r="D240" s="1"/>
      <c r="J240" s="1"/>
      <c r="K240" s="813"/>
      <c r="L240" s="1"/>
      <c r="M240" s="1"/>
      <c r="N240" s="1"/>
      <c r="O240" s="814"/>
      <c r="P240" s="814"/>
      <c r="Q240" s="815"/>
      <c r="R240" s="815"/>
    </row>
    <row r="241">
      <c r="D241" s="1"/>
      <c r="J241" s="1"/>
      <c r="K241" s="813"/>
      <c r="L241" s="1"/>
      <c r="M241" s="1"/>
      <c r="N241" s="1"/>
      <c r="O241" s="814"/>
      <c r="P241" s="814"/>
      <c r="Q241" s="815"/>
      <c r="R241" s="815"/>
    </row>
    <row r="242">
      <c r="D242" s="1"/>
      <c r="J242" s="1"/>
      <c r="K242" s="813"/>
      <c r="L242" s="1"/>
      <c r="M242" s="1"/>
      <c r="N242" s="1"/>
      <c r="O242" s="814"/>
      <c r="P242" s="814"/>
      <c r="Q242" s="815"/>
      <c r="R242" s="815"/>
    </row>
    <row r="243">
      <c r="D243" s="1"/>
      <c r="J243" s="1"/>
      <c r="K243" s="813"/>
      <c r="L243" s="1"/>
      <c r="M243" s="1"/>
      <c r="N243" s="1"/>
      <c r="O243" s="814"/>
      <c r="P243" s="814"/>
      <c r="Q243" s="815"/>
      <c r="R243" s="815"/>
    </row>
    <row r="244">
      <c r="D244" s="1"/>
      <c r="J244" s="1"/>
      <c r="K244" s="813"/>
      <c r="L244" s="1"/>
      <c r="M244" s="1"/>
      <c r="N244" s="1"/>
      <c r="O244" s="814"/>
      <c r="P244" s="814"/>
      <c r="Q244" s="815"/>
      <c r="R244" s="815"/>
    </row>
    <row r="245">
      <c r="D245" s="1"/>
      <c r="J245" s="1"/>
      <c r="K245" s="813"/>
      <c r="L245" s="1"/>
      <c r="M245" s="1"/>
      <c r="N245" s="1"/>
      <c r="O245" s="814"/>
      <c r="P245" s="814"/>
      <c r="Q245" s="815"/>
      <c r="R245" s="815"/>
    </row>
    <row r="246">
      <c r="D246" s="1"/>
      <c r="J246" s="1"/>
      <c r="K246" s="813"/>
      <c r="L246" s="1"/>
      <c r="M246" s="1"/>
      <c r="N246" s="1"/>
      <c r="O246" s="814"/>
      <c r="P246" s="814"/>
      <c r="Q246" s="815"/>
      <c r="R246" s="815"/>
    </row>
    <row r="247">
      <c r="D247" s="1"/>
      <c r="J247" s="1"/>
      <c r="K247" s="813"/>
      <c r="L247" s="1"/>
      <c r="M247" s="1"/>
      <c r="N247" s="1"/>
      <c r="O247" s="814"/>
      <c r="P247" s="814"/>
      <c r="Q247" s="815"/>
      <c r="R247" s="815"/>
    </row>
    <row r="248">
      <c r="D248" s="1"/>
      <c r="J248" s="1"/>
      <c r="K248" s="813"/>
      <c r="L248" s="1"/>
      <c r="M248" s="1"/>
      <c r="N248" s="1"/>
      <c r="O248" s="814"/>
      <c r="P248" s="814"/>
      <c r="Q248" s="815"/>
      <c r="R248" s="815"/>
    </row>
    <row r="249">
      <c r="D249" s="1"/>
      <c r="J249" s="1"/>
      <c r="K249" s="813"/>
      <c r="L249" s="1"/>
      <c r="M249" s="1"/>
      <c r="N249" s="1"/>
      <c r="O249" s="814"/>
      <c r="P249" s="814"/>
      <c r="Q249" s="815"/>
      <c r="R249" s="815"/>
    </row>
    <row r="250">
      <c r="D250" s="1"/>
      <c r="J250" s="1"/>
      <c r="K250" s="813"/>
      <c r="L250" s="1"/>
      <c r="M250" s="1"/>
      <c r="N250" s="1"/>
      <c r="O250" s="814"/>
      <c r="P250" s="814"/>
      <c r="Q250" s="815"/>
      <c r="R250" s="815"/>
    </row>
    <row r="251">
      <c r="D251" s="1"/>
      <c r="J251" s="1"/>
      <c r="K251" s="813"/>
      <c r="L251" s="1"/>
      <c r="M251" s="1"/>
      <c r="N251" s="1"/>
      <c r="O251" s="814"/>
      <c r="P251" s="814"/>
      <c r="Q251" s="815"/>
      <c r="R251" s="815"/>
    </row>
    <row r="252">
      <c r="D252" s="1"/>
      <c r="J252" s="1"/>
      <c r="K252" s="813"/>
      <c r="L252" s="1"/>
      <c r="M252" s="1"/>
      <c r="N252" s="1"/>
      <c r="O252" s="814"/>
      <c r="P252" s="814"/>
      <c r="Q252" s="815"/>
      <c r="R252" s="815"/>
    </row>
    <row r="253">
      <c r="D253" s="1"/>
      <c r="J253" s="1"/>
      <c r="K253" s="813"/>
      <c r="L253" s="1"/>
      <c r="M253" s="1"/>
      <c r="N253" s="1"/>
      <c r="O253" s="814"/>
      <c r="P253" s="814"/>
      <c r="Q253" s="815"/>
      <c r="R253" s="815"/>
    </row>
    <row r="254">
      <c r="D254" s="1"/>
      <c r="J254" s="1"/>
      <c r="K254" s="813"/>
      <c r="L254" s="1"/>
      <c r="M254" s="1"/>
      <c r="N254" s="1"/>
      <c r="O254" s="814"/>
      <c r="P254" s="814"/>
      <c r="Q254" s="815"/>
      <c r="R254" s="815"/>
    </row>
    <row r="255">
      <c r="D255" s="1"/>
      <c r="J255" s="1"/>
      <c r="K255" s="813"/>
      <c r="L255" s="1"/>
      <c r="M255" s="1"/>
      <c r="N255" s="1"/>
      <c r="O255" s="814"/>
      <c r="P255" s="814"/>
      <c r="Q255" s="815"/>
      <c r="R255" s="815"/>
    </row>
    <row r="256">
      <c r="D256" s="1"/>
      <c r="J256" s="1"/>
      <c r="K256" s="813"/>
      <c r="L256" s="1"/>
      <c r="M256" s="1"/>
      <c r="N256" s="1"/>
      <c r="O256" s="814"/>
      <c r="P256" s="814"/>
      <c r="Q256" s="815"/>
      <c r="R256" s="815"/>
    </row>
    <row r="257">
      <c r="D257" s="1"/>
      <c r="J257" s="1"/>
      <c r="K257" s="813"/>
      <c r="L257" s="1"/>
      <c r="M257" s="1"/>
      <c r="N257" s="1"/>
      <c r="O257" s="814"/>
      <c r="P257" s="814"/>
      <c r="Q257" s="815"/>
      <c r="R257" s="815"/>
    </row>
    <row r="258">
      <c r="D258" s="1"/>
      <c r="J258" s="1"/>
      <c r="K258" s="813"/>
      <c r="L258" s="1"/>
      <c r="M258" s="1"/>
      <c r="N258" s="1"/>
      <c r="O258" s="814"/>
      <c r="P258" s="814"/>
      <c r="Q258" s="815"/>
      <c r="R258" s="815"/>
    </row>
    <row r="259">
      <c r="D259" s="1"/>
      <c r="J259" s="1"/>
      <c r="K259" s="813"/>
      <c r="L259" s="1"/>
      <c r="M259" s="1"/>
      <c r="N259" s="1"/>
      <c r="O259" s="814"/>
      <c r="P259" s="814"/>
      <c r="Q259" s="815"/>
      <c r="R259" s="815"/>
    </row>
    <row r="260">
      <c r="D260" s="1"/>
      <c r="J260" s="1"/>
      <c r="K260" s="813"/>
      <c r="L260" s="1"/>
      <c r="M260" s="1"/>
      <c r="N260" s="1"/>
      <c r="O260" s="814"/>
      <c r="P260" s="814"/>
      <c r="Q260" s="815"/>
      <c r="R260" s="815"/>
    </row>
    <row r="261">
      <c r="D261" s="1"/>
      <c r="J261" s="1"/>
      <c r="K261" s="813"/>
      <c r="L261" s="1"/>
      <c r="M261" s="1"/>
      <c r="N261" s="1"/>
      <c r="O261" s="814"/>
      <c r="P261" s="814"/>
      <c r="Q261" s="815"/>
      <c r="R261" s="815"/>
    </row>
    <row r="262">
      <c r="D262" s="1"/>
      <c r="J262" s="1"/>
      <c r="K262" s="813"/>
      <c r="L262" s="1"/>
      <c r="M262" s="1"/>
      <c r="N262" s="1"/>
      <c r="O262" s="814"/>
      <c r="P262" s="814"/>
      <c r="Q262" s="815"/>
      <c r="R262" s="815"/>
    </row>
    <row r="263">
      <c r="D263" s="1"/>
      <c r="J263" s="1"/>
      <c r="K263" s="813"/>
      <c r="L263" s="1"/>
      <c r="M263" s="1"/>
      <c r="N263" s="1"/>
      <c r="O263" s="814"/>
      <c r="P263" s="814"/>
      <c r="Q263" s="815"/>
      <c r="R263" s="815"/>
    </row>
    <row r="264">
      <c r="D264" s="1"/>
      <c r="J264" s="1"/>
      <c r="K264" s="813"/>
      <c r="L264" s="1"/>
      <c r="M264" s="1"/>
      <c r="N264" s="1"/>
      <c r="O264" s="814"/>
      <c r="P264" s="814"/>
      <c r="Q264" s="815"/>
      <c r="R264" s="815"/>
    </row>
    <row r="265">
      <c r="D265" s="1"/>
      <c r="J265" s="1"/>
      <c r="K265" s="813"/>
      <c r="L265" s="1"/>
      <c r="M265" s="1"/>
      <c r="N265" s="1"/>
      <c r="O265" s="814"/>
      <c r="P265" s="814"/>
      <c r="Q265" s="815"/>
      <c r="R265" s="815"/>
    </row>
    <row r="266">
      <c r="D266" s="1"/>
      <c r="J266" s="1"/>
      <c r="K266" s="813"/>
      <c r="L266" s="1"/>
      <c r="M266" s="1"/>
      <c r="N266" s="1"/>
      <c r="O266" s="814"/>
      <c r="P266" s="814"/>
      <c r="Q266" s="815"/>
      <c r="R266" s="815"/>
    </row>
    <row r="267">
      <c r="D267" s="1"/>
      <c r="J267" s="1"/>
      <c r="K267" s="813"/>
      <c r="L267" s="1"/>
      <c r="M267" s="1"/>
      <c r="N267" s="1"/>
      <c r="O267" s="814"/>
      <c r="P267" s="814"/>
      <c r="Q267" s="815"/>
      <c r="R267" s="815"/>
    </row>
    <row r="268">
      <c r="D268" s="1"/>
      <c r="J268" s="1"/>
      <c r="K268" s="813"/>
      <c r="L268" s="1"/>
      <c r="M268" s="1"/>
      <c r="N268" s="1"/>
      <c r="O268" s="814"/>
      <c r="P268" s="814"/>
      <c r="Q268" s="815"/>
      <c r="R268" s="815"/>
    </row>
    <row r="269">
      <c r="D269" s="1"/>
      <c r="J269" s="1"/>
      <c r="K269" s="813"/>
      <c r="L269" s="1"/>
      <c r="M269" s="1"/>
      <c r="N269" s="1"/>
      <c r="O269" s="814"/>
      <c r="P269" s="814"/>
      <c r="Q269" s="815"/>
      <c r="R269" s="815"/>
    </row>
    <row r="270">
      <c r="D270" s="1"/>
      <c r="J270" s="1"/>
      <c r="K270" s="813"/>
      <c r="L270" s="1"/>
      <c r="M270" s="1"/>
      <c r="N270" s="1"/>
      <c r="O270" s="814"/>
      <c r="P270" s="814"/>
      <c r="Q270" s="815"/>
      <c r="R270" s="815"/>
    </row>
    <row r="271">
      <c r="D271" s="1"/>
      <c r="J271" s="1"/>
      <c r="K271" s="813"/>
      <c r="L271" s="1"/>
      <c r="M271" s="1"/>
      <c r="N271" s="1"/>
      <c r="O271" s="814"/>
      <c r="P271" s="814"/>
      <c r="Q271" s="815"/>
      <c r="R271" s="815"/>
    </row>
    <row r="272">
      <c r="D272" s="1"/>
      <c r="J272" s="1"/>
      <c r="K272" s="813"/>
      <c r="L272" s="1"/>
      <c r="M272" s="1"/>
      <c r="N272" s="1"/>
      <c r="O272" s="814"/>
      <c r="P272" s="814"/>
      <c r="Q272" s="815"/>
      <c r="R272" s="815"/>
    </row>
    <row r="273">
      <c r="D273" s="1"/>
      <c r="J273" s="1"/>
      <c r="K273" s="813"/>
      <c r="L273" s="1"/>
      <c r="M273" s="1"/>
      <c r="N273" s="1"/>
      <c r="O273" s="814"/>
      <c r="P273" s="814"/>
      <c r="Q273" s="815"/>
      <c r="R273" s="815"/>
    </row>
    <row r="274">
      <c r="D274" s="1"/>
      <c r="J274" s="1"/>
      <c r="K274" s="813"/>
      <c r="L274" s="1"/>
      <c r="M274" s="1"/>
      <c r="N274" s="1"/>
      <c r="O274" s="814"/>
      <c r="P274" s="814"/>
      <c r="Q274" s="815"/>
      <c r="R274" s="815"/>
    </row>
    <row r="275">
      <c r="D275" s="1"/>
      <c r="J275" s="1"/>
      <c r="K275" s="813"/>
      <c r="L275" s="1"/>
      <c r="M275" s="1"/>
      <c r="N275" s="1"/>
      <c r="O275" s="814"/>
      <c r="P275" s="814"/>
      <c r="Q275" s="815"/>
      <c r="R275" s="815"/>
    </row>
    <row r="276">
      <c r="D276" s="1"/>
      <c r="J276" s="1"/>
      <c r="K276" s="813"/>
      <c r="L276" s="1"/>
      <c r="M276" s="1"/>
      <c r="N276" s="1"/>
      <c r="O276" s="814"/>
      <c r="P276" s="814"/>
      <c r="Q276" s="815"/>
      <c r="R276" s="815"/>
    </row>
    <row r="277">
      <c r="D277" s="1"/>
      <c r="J277" s="1"/>
      <c r="K277" s="813"/>
      <c r="L277" s="1"/>
      <c r="M277" s="1"/>
      <c r="N277" s="1"/>
      <c r="O277" s="814"/>
      <c r="P277" s="814"/>
      <c r="Q277" s="815"/>
      <c r="R277" s="815"/>
    </row>
    <row r="278">
      <c r="D278" s="1"/>
      <c r="J278" s="1"/>
      <c r="K278" s="813"/>
      <c r="L278" s="1"/>
      <c r="M278" s="1"/>
      <c r="N278" s="1"/>
      <c r="O278" s="814"/>
      <c r="P278" s="814"/>
      <c r="Q278" s="815"/>
      <c r="R278" s="815"/>
    </row>
    <row r="279">
      <c r="D279" s="1"/>
      <c r="J279" s="1"/>
      <c r="K279" s="813"/>
      <c r="L279" s="1"/>
      <c r="M279" s="1"/>
      <c r="N279" s="1"/>
      <c r="O279" s="814"/>
      <c r="P279" s="814"/>
      <c r="Q279" s="815"/>
      <c r="R279" s="815"/>
    </row>
    <row r="280">
      <c r="D280" s="1"/>
      <c r="J280" s="1"/>
      <c r="K280" s="813"/>
      <c r="L280" s="1"/>
      <c r="M280" s="1"/>
      <c r="N280" s="1"/>
      <c r="O280" s="814"/>
      <c r="P280" s="814"/>
      <c r="Q280" s="815"/>
      <c r="R280" s="815"/>
    </row>
    <row r="281">
      <c r="D281" s="1"/>
      <c r="J281" s="1"/>
      <c r="K281" s="813"/>
      <c r="L281" s="1"/>
      <c r="M281" s="1"/>
      <c r="N281" s="1"/>
      <c r="O281" s="814"/>
      <c r="P281" s="814"/>
      <c r="Q281" s="815"/>
      <c r="R281" s="815"/>
    </row>
    <row r="282">
      <c r="D282" s="1"/>
      <c r="J282" s="1"/>
      <c r="K282" s="813"/>
      <c r="L282" s="1"/>
      <c r="M282" s="1"/>
      <c r="N282" s="1"/>
      <c r="O282" s="814"/>
      <c r="P282" s="814"/>
      <c r="Q282" s="815"/>
      <c r="R282" s="815"/>
    </row>
    <row r="283">
      <c r="D283" s="1"/>
      <c r="J283" s="1"/>
      <c r="K283" s="813"/>
      <c r="L283" s="1"/>
      <c r="M283" s="1"/>
      <c r="N283" s="1"/>
      <c r="O283" s="814"/>
      <c r="P283" s="814"/>
      <c r="Q283" s="815"/>
      <c r="R283" s="815"/>
    </row>
    <row r="284">
      <c r="D284" s="1"/>
      <c r="J284" s="1"/>
      <c r="K284" s="813"/>
      <c r="L284" s="1"/>
      <c r="M284" s="1"/>
      <c r="N284" s="1"/>
      <c r="O284" s="814"/>
      <c r="P284" s="814"/>
      <c r="Q284" s="815"/>
      <c r="R284" s="815"/>
    </row>
    <row r="285">
      <c r="D285" s="1"/>
      <c r="J285" s="1"/>
      <c r="K285" s="813"/>
      <c r="L285" s="1"/>
      <c r="M285" s="1"/>
      <c r="N285" s="1"/>
      <c r="O285" s="814"/>
      <c r="P285" s="814"/>
      <c r="Q285" s="815"/>
      <c r="R285" s="815"/>
    </row>
    <row r="286">
      <c r="D286" s="1"/>
      <c r="J286" s="1"/>
      <c r="K286" s="813"/>
      <c r="L286" s="1"/>
      <c r="M286" s="1"/>
      <c r="N286" s="1"/>
      <c r="O286" s="814"/>
      <c r="P286" s="814"/>
      <c r="Q286" s="815"/>
      <c r="R286" s="815"/>
    </row>
    <row r="287">
      <c r="D287" s="1"/>
      <c r="J287" s="1"/>
      <c r="K287" s="813"/>
      <c r="L287" s="1"/>
      <c r="M287" s="1"/>
      <c r="N287" s="1"/>
      <c r="O287" s="814"/>
      <c r="P287" s="814"/>
      <c r="Q287" s="815"/>
      <c r="R287" s="815"/>
    </row>
    <row r="288">
      <c r="D288" s="1"/>
      <c r="J288" s="1"/>
      <c r="K288" s="813"/>
      <c r="L288" s="1"/>
      <c r="M288" s="1"/>
      <c r="N288" s="1"/>
      <c r="O288" s="814"/>
      <c r="P288" s="814"/>
      <c r="Q288" s="815"/>
      <c r="R288" s="815"/>
    </row>
    <row r="289">
      <c r="D289" s="1"/>
      <c r="J289" s="1"/>
      <c r="K289" s="813"/>
      <c r="L289" s="1"/>
      <c r="M289" s="1"/>
      <c r="N289" s="1"/>
      <c r="O289" s="814"/>
      <c r="P289" s="814"/>
      <c r="Q289" s="815"/>
      <c r="R289" s="815"/>
    </row>
    <row r="290">
      <c r="D290" s="1"/>
      <c r="J290" s="1"/>
      <c r="K290" s="813"/>
      <c r="L290" s="1"/>
      <c r="M290" s="1"/>
      <c r="N290" s="1"/>
      <c r="O290" s="814"/>
      <c r="P290" s="814"/>
      <c r="Q290" s="815"/>
      <c r="R290" s="815"/>
    </row>
    <row r="291">
      <c r="D291" s="1"/>
      <c r="J291" s="1"/>
      <c r="K291" s="813"/>
      <c r="L291" s="1"/>
      <c r="M291" s="1"/>
      <c r="N291" s="1"/>
      <c r="O291" s="814"/>
      <c r="P291" s="814"/>
      <c r="Q291" s="815"/>
      <c r="R291" s="815"/>
    </row>
    <row r="292">
      <c r="D292" s="1"/>
      <c r="J292" s="1"/>
      <c r="K292" s="813"/>
      <c r="L292" s="1"/>
      <c r="M292" s="1"/>
      <c r="N292" s="1"/>
      <c r="O292" s="814"/>
      <c r="P292" s="814"/>
      <c r="Q292" s="815"/>
      <c r="R292" s="815"/>
    </row>
    <row r="293">
      <c r="D293" s="1"/>
      <c r="J293" s="1"/>
      <c r="K293" s="813"/>
      <c r="L293" s="1"/>
      <c r="M293" s="1"/>
      <c r="N293" s="1"/>
      <c r="O293" s="814"/>
      <c r="P293" s="814"/>
      <c r="Q293" s="815"/>
      <c r="R293" s="815"/>
    </row>
    <row r="294">
      <c r="D294" s="1"/>
      <c r="J294" s="1"/>
      <c r="K294" s="813"/>
      <c r="L294" s="1"/>
      <c r="M294" s="1"/>
      <c r="N294" s="1"/>
      <c r="O294" s="814"/>
      <c r="P294" s="814"/>
      <c r="Q294" s="815"/>
      <c r="R294" s="815"/>
    </row>
    <row r="295">
      <c r="D295" s="1"/>
      <c r="J295" s="1"/>
      <c r="K295" s="813"/>
      <c r="L295" s="1"/>
      <c r="M295" s="1"/>
      <c r="N295" s="1"/>
      <c r="O295" s="814"/>
      <c r="P295" s="814"/>
      <c r="Q295" s="815"/>
      <c r="R295" s="815"/>
    </row>
    <row r="296">
      <c r="D296" s="1"/>
      <c r="J296" s="1"/>
      <c r="K296" s="813"/>
      <c r="L296" s="1"/>
      <c r="M296" s="1"/>
      <c r="N296" s="1"/>
      <c r="O296" s="814"/>
      <c r="P296" s="814"/>
      <c r="Q296" s="815"/>
      <c r="R296" s="815"/>
    </row>
    <row r="297">
      <c r="D297" s="1"/>
      <c r="J297" s="1"/>
      <c r="K297" s="813"/>
      <c r="L297" s="1"/>
      <c r="M297" s="1"/>
      <c r="N297" s="1"/>
      <c r="O297" s="814"/>
      <c r="P297" s="814"/>
      <c r="Q297" s="815"/>
      <c r="R297" s="815"/>
    </row>
    <row r="298">
      <c r="D298" s="1"/>
      <c r="J298" s="1"/>
      <c r="K298" s="813"/>
      <c r="L298" s="1"/>
      <c r="M298" s="1"/>
      <c r="N298" s="1"/>
      <c r="O298" s="814"/>
      <c r="P298" s="814"/>
      <c r="Q298" s="815"/>
      <c r="R298" s="815"/>
    </row>
    <row r="299">
      <c r="D299" s="1"/>
      <c r="J299" s="1"/>
      <c r="K299" s="813"/>
      <c r="L299" s="1"/>
      <c r="M299" s="1"/>
      <c r="N299" s="1"/>
      <c r="O299" s="814"/>
      <c r="P299" s="814"/>
      <c r="Q299" s="815"/>
      <c r="R299" s="815"/>
    </row>
    <row r="300">
      <c r="D300" s="1"/>
      <c r="J300" s="1"/>
      <c r="K300" s="813"/>
      <c r="L300" s="1"/>
      <c r="M300" s="1"/>
      <c r="N300" s="1"/>
      <c r="O300" s="814"/>
      <c r="P300" s="814"/>
      <c r="Q300" s="815"/>
      <c r="R300" s="815"/>
    </row>
    <row r="301">
      <c r="D301" s="1"/>
      <c r="J301" s="1"/>
      <c r="K301" s="813"/>
      <c r="L301" s="1"/>
      <c r="M301" s="1"/>
      <c r="N301" s="1"/>
      <c r="O301" s="814"/>
      <c r="P301" s="814"/>
      <c r="Q301" s="815"/>
      <c r="R301" s="815"/>
    </row>
    <row r="302">
      <c r="D302" s="1"/>
      <c r="J302" s="1"/>
      <c r="K302" s="813"/>
      <c r="L302" s="1"/>
      <c r="M302" s="1"/>
      <c r="N302" s="1"/>
      <c r="O302" s="814"/>
      <c r="P302" s="814"/>
      <c r="Q302" s="815"/>
      <c r="R302" s="815"/>
    </row>
    <row r="303">
      <c r="D303" s="1"/>
      <c r="J303" s="1"/>
      <c r="K303" s="813"/>
      <c r="L303" s="1"/>
      <c r="M303" s="1"/>
      <c r="N303" s="1"/>
      <c r="O303" s="814"/>
      <c r="P303" s="814"/>
      <c r="Q303" s="815"/>
      <c r="R303" s="815"/>
    </row>
    <row r="304">
      <c r="D304" s="1"/>
      <c r="J304" s="1"/>
      <c r="K304" s="813"/>
      <c r="L304" s="1"/>
      <c r="M304" s="1"/>
      <c r="N304" s="1"/>
      <c r="O304" s="814"/>
      <c r="P304" s="814"/>
      <c r="Q304" s="815"/>
      <c r="R304" s="815"/>
    </row>
    <row r="305">
      <c r="D305" s="1"/>
      <c r="J305" s="1"/>
      <c r="K305" s="813"/>
      <c r="L305" s="1"/>
      <c r="M305" s="1"/>
      <c r="N305" s="1"/>
      <c r="O305" s="814"/>
      <c r="P305" s="814"/>
      <c r="Q305" s="815"/>
      <c r="R305" s="815"/>
    </row>
    <row r="306">
      <c r="D306" s="1"/>
      <c r="J306" s="1"/>
      <c r="K306" s="813"/>
      <c r="L306" s="1"/>
      <c r="M306" s="1"/>
      <c r="N306" s="1"/>
      <c r="O306" s="814"/>
      <c r="P306" s="814"/>
      <c r="Q306" s="815"/>
      <c r="R306" s="815"/>
    </row>
    <row r="307">
      <c r="D307" s="1"/>
      <c r="J307" s="1"/>
      <c r="K307" s="813"/>
      <c r="L307" s="1"/>
      <c r="M307" s="1"/>
      <c r="N307" s="1"/>
      <c r="O307" s="814"/>
      <c r="P307" s="814"/>
      <c r="Q307" s="815"/>
      <c r="R307" s="815"/>
    </row>
    <row r="308">
      <c r="D308" s="1"/>
      <c r="J308" s="1"/>
      <c r="K308" s="813"/>
      <c r="L308" s="1"/>
      <c r="M308" s="1"/>
      <c r="N308" s="1"/>
      <c r="O308" s="814"/>
      <c r="P308" s="814"/>
      <c r="Q308" s="815"/>
      <c r="R308" s="815"/>
    </row>
    <row r="309">
      <c r="D309" s="1"/>
      <c r="J309" s="1"/>
      <c r="K309" s="813"/>
      <c r="L309" s="1"/>
      <c r="M309" s="1"/>
      <c r="N309" s="1"/>
      <c r="O309" s="814"/>
      <c r="P309" s="814"/>
      <c r="Q309" s="815"/>
      <c r="R309" s="815"/>
    </row>
    <row r="310">
      <c r="D310" s="1"/>
      <c r="J310" s="1"/>
      <c r="K310" s="813"/>
      <c r="L310" s="1"/>
      <c r="M310" s="1"/>
      <c r="N310" s="1"/>
      <c r="O310" s="814"/>
      <c r="P310" s="814"/>
      <c r="Q310" s="815"/>
      <c r="R310" s="815"/>
    </row>
    <row r="311">
      <c r="D311" s="1"/>
      <c r="J311" s="1"/>
      <c r="K311" s="813"/>
      <c r="L311" s="1"/>
      <c r="M311" s="1"/>
      <c r="N311" s="1"/>
      <c r="O311" s="814"/>
      <c r="P311" s="814"/>
      <c r="Q311" s="815"/>
      <c r="R311" s="815"/>
    </row>
    <row r="312">
      <c r="D312" s="1"/>
      <c r="J312" s="1"/>
      <c r="K312" s="813"/>
      <c r="L312" s="1"/>
      <c r="M312" s="1"/>
      <c r="N312" s="1"/>
      <c r="O312" s="814"/>
      <c r="P312" s="814"/>
      <c r="Q312" s="815"/>
      <c r="R312" s="815"/>
    </row>
    <row r="313">
      <c r="D313" s="1"/>
      <c r="J313" s="1"/>
      <c r="K313" s="813"/>
      <c r="L313" s="1"/>
      <c r="M313" s="1"/>
      <c r="N313" s="1"/>
      <c r="O313" s="814"/>
      <c r="P313" s="814"/>
      <c r="Q313" s="815"/>
      <c r="R313" s="815"/>
    </row>
    <row r="314">
      <c r="D314" s="1"/>
      <c r="J314" s="1"/>
      <c r="K314" s="813"/>
      <c r="L314" s="1"/>
      <c r="M314" s="1"/>
      <c r="N314" s="1"/>
      <c r="O314" s="814"/>
      <c r="P314" s="814"/>
      <c r="Q314" s="815"/>
      <c r="R314" s="815"/>
    </row>
    <row r="315">
      <c r="D315" s="1"/>
      <c r="J315" s="1"/>
      <c r="K315" s="813"/>
      <c r="L315" s="1"/>
      <c r="M315" s="1"/>
      <c r="N315" s="1"/>
      <c r="O315" s="814"/>
      <c r="P315" s="814"/>
      <c r="Q315" s="815"/>
      <c r="R315" s="815"/>
    </row>
    <row r="316">
      <c r="D316" s="1"/>
      <c r="J316" s="1"/>
      <c r="K316" s="813"/>
      <c r="L316" s="1"/>
      <c r="M316" s="1"/>
      <c r="N316" s="1"/>
      <c r="O316" s="814"/>
      <c r="P316" s="814"/>
      <c r="Q316" s="815"/>
      <c r="R316" s="815"/>
    </row>
    <row r="317">
      <c r="D317" s="1"/>
      <c r="J317" s="1"/>
      <c r="K317" s="813"/>
      <c r="L317" s="1"/>
      <c r="M317" s="1"/>
      <c r="N317" s="1"/>
      <c r="O317" s="814"/>
      <c r="P317" s="814"/>
      <c r="Q317" s="815"/>
      <c r="R317" s="815"/>
    </row>
    <row r="318">
      <c r="D318" s="1"/>
      <c r="J318" s="1"/>
      <c r="K318" s="813"/>
      <c r="L318" s="1"/>
      <c r="M318" s="1"/>
      <c r="N318" s="1"/>
      <c r="O318" s="814"/>
      <c r="P318" s="814"/>
      <c r="Q318" s="815"/>
      <c r="R318" s="815"/>
    </row>
    <row r="319">
      <c r="D319" s="1"/>
      <c r="J319" s="1"/>
      <c r="K319" s="813"/>
      <c r="L319" s="1"/>
      <c r="M319" s="1"/>
      <c r="N319" s="1"/>
      <c r="O319" s="814"/>
      <c r="P319" s="814"/>
      <c r="Q319" s="815"/>
      <c r="R319" s="815"/>
    </row>
    <row r="320">
      <c r="D320" s="1"/>
      <c r="J320" s="1"/>
      <c r="K320" s="813"/>
      <c r="L320" s="1"/>
      <c r="M320" s="1"/>
      <c r="N320" s="1"/>
      <c r="O320" s="814"/>
      <c r="P320" s="814"/>
      <c r="Q320" s="815"/>
      <c r="R320" s="815"/>
    </row>
    <row r="321">
      <c r="D321" s="1"/>
      <c r="J321" s="1"/>
      <c r="K321" s="813"/>
      <c r="L321" s="1"/>
      <c r="M321" s="1"/>
      <c r="N321" s="1"/>
      <c r="O321" s="814"/>
      <c r="P321" s="814"/>
      <c r="Q321" s="815"/>
      <c r="R321" s="815"/>
    </row>
    <row r="322">
      <c r="D322" s="1"/>
      <c r="J322" s="1"/>
      <c r="K322" s="813"/>
      <c r="L322" s="1"/>
      <c r="M322" s="1"/>
      <c r="N322" s="1"/>
      <c r="O322" s="814"/>
      <c r="P322" s="814"/>
      <c r="Q322" s="815"/>
      <c r="R322" s="815"/>
    </row>
    <row r="323">
      <c r="D323" s="1"/>
      <c r="J323" s="1"/>
      <c r="K323" s="813"/>
      <c r="L323" s="1"/>
      <c r="M323" s="1"/>
      <c r="N323" s="1"/>
      <c r="O323" s="814"/>
      <c r="P323" s="814"/>
      <c r="Q323" s="815"/>
      <c r="R323" s="815"/>
    </row>
    <row r="324">
      <c r="D324" s="1"/>
      <c r="J324" s="1"/>
      <c r="K324" s="813"/>
      <c r="L324" s="1"/>
      <c r="M324" s="1"/>
      <c r="N324" s="1"/>
      <c r="O324" s="814"/>
      <c r="P324" s="814"/>
      <c r="Q324" s="815"/>
      <c r="R324" s="815"/>
    </row>
    <row r="325">
      <c r="D325" s="1"/>
      <c r="J325" s="1"/>
      <c r="K325" s="813"/>
      <c r="L325" s="1"/>
      <c r="M325" s="1"/>
      <c r="N325" s="1"/>
      <c r="O325" s="814"/>
      <c r="P325" s="814"/>
      <c r="Q325" s="815"/>
      <c r="R325" s="815"/>
    </row>
    <row r="326">
      <c r="D326" s="1"/>
      <c r="J326" s="1"/>
      <c r="K326" s="813"/>
      <c r="L326" s="1"/>
      <c r="M326" s="1"/>
      <c r="N326" s="1"/>
      <c r="O326" s="814"/>
      <c r="P326" s="814"/>
      <c r="Q326" s="815"/>
      <c r="R326" s="815"/>
    </row>
    <row r="327">
      <c r="D327" s="1"/>
      <c r="J327" s="1"/>
      <c r="K327" s="813"/>
      <c r="L327" s="1"/>
      <c r="M327" s="1"/>
      <c r="N327" s="1"/>
      <c r="O327" s="814"/>
      <c r="P327" s="814"/>
      <c r="Q327" s="815"/>
      <c r="R327" s="815"/>
    </row>
    <row r="328">
      <c r="D328" s="1"/>
      <c r="J328" s="1"/>
      <c r="K328" s="813"/>
      <c r="L328" s="1"/>
      <c r="M328" s="1"/>
      <c r="N328" s="1"/>
      <c r="O328" s="814"/>
      <c r="P328" s="814"/>
      <c r="Q328" s="815"/>
      <c r="R328" s="815"/>
    </row>
    <row r="329">
      <c r="D329" s="1"/>
      <c r="J329" s="1"/>
      <c r="K329" s="813"/>
      <c r="L329" s="1"/>
      <c r="M329" s="1"/>
      <c r="N329" s="1"/>
      <c r="O329" s="814"/>
      <c r="P329" s="814"/>
      <c r="Q329" s="815"/>
      <c r="R329" s="815"/>
    </row>
    <row r="330">
      <c r="D330" s="1"/>
      <c r="J330" s="1"/>
      <c r="K330" s="813"/>
      <c r="L330" s="1"/>
      <c r="M330" s="1"/>
      <c r="N330" s="1"/>
      <c r="O330" s="814"/>
      <c r="P330" s="814"/>
      <c r="Q330" s="815"/>
      <c r="R330" s="815"/>
    </row>
    <row r="331">
      <c r="D331" s="1"/>
      <c r="J331" s="1"/>
      <c r="K331" s="813"/>
      <c r="L331" s="1"/>
      <c r="M331" s="1"/>
      <c r="N331" s="1"/>
      <c r="O331" s="814"/>
      <c r="P331" s="814"/>
      <c r="Q331" s="815"/>
      <c r="R331" s="815"/>
    </row>
    <row r="332">
      <c r="D332" s="1"/>
      <c r="J332" s="1"/>
      <c r="K332" s="813"/>
      <c r="L332" s="1"/>
      <c r="M332" s="1"/>
      <c r="N332" s="1"/>
      <c r="O332" s="814"/>
      <c r="P332" s="814"/>
      <c r="Q332" s="815"/>
      <c r="R332" s="815"/>
    </row>
    <row r="333">
      <c r="D333" s="1"/>
      <c r="J333" s="1"/>
      <c r="K333" s="813"/>
      <c r="L333" s="1"/>
      <c r="M333" s="1"/>
      <c r="N333" s="1"/>
      <c r="O333" s="814"/>
      <c r="P333" s="814"/>
      <c r="Q333" s="815"/>
      <c r="R333" s="815"/>
    </row>
    <row r="334">
      <c r="D334" s="1"/>
      <c r="J334" s="1"/>
      <c r="K334" s="813"/>
      <c r="L334" s="1"/>
      <c r="M334" s="1"/>
      <c r="N334" s="1"/>
      <c r="O334" s="814"/>
      <c r="P334" s="814"/>
      <c r="Q334" s="815"/>
      <c r="R334" s="815"/>
    </row>
    <row r="335">
      <c r="D335" s="1"/>
      <c r="J335" s="1"/>
      <c r="K335" s="813"/>
      <c r="L335" s="1"/>
      <c r="M335" s="1"/>
      <c r="N335" s="1"/>
      <c r="O335" s="814"/>
      <c r="P335" s="814"/>
      <c r="Q335" s="815"/>
      <c r="R335" s="815"/>
    </row>
    <row r="336">
      <c r="D336" s="1"/>
      <c r="J336" s="1"/>
      <c r="K336" s="813"/>
      <c r="L336" s="1"/>
      <c r="M336" s="1"/>
      <c r="N336" s="1"/>
      <c r="O336" s="814"/>
      <c r="P336" s="814"/>
      <c r="Q336" s="815"/>
      <c r="R336" s="815"/>
    </row>
    <row r="337">
      <c r="D337" s="1"/>
      <c r="J337" s="1"/>
      <c r="K337" s="813"/>
      <c r="L337" s="1"/>
      <c r="M337" s="1"/>
      <c r="N337" s="1"/>
      <c r="O337" s="814"/>
      <c r="P337" s="814"/>
      <c r="Q337" s="815"/>
      <c r="R337" s="815"/>
    </row>
    <row r="338">
      <c r="D338" s="1"/>
      <c r="J338" s="1"/>
      <c r="K338" s="813"/>
      <c r="L338" s="1"/>
      <c r="M338" s="1"/>
      <c r="N338" s="1"/>
      <c r="O338" s="814"/>
      <c r="P338" s="814"/>
      <c r="Q338" s="815"/>
      <c r="R338" s="815"/>
    </row>
    <row r="339">
      <c r="D339" s="1"/>
      <c r="J339" s="1"/>
      <c r="K339" s="813"/>
      <c r="L339" s="1"/>
      <c r="M339" s="1"/>
      <c r="N339" s="1"/>
      <c r="O339" s="814"/>
      <c r="P339" s="814"/>
      <c r="Q339" s="815"/>
      <c r="R339" s="815"/>
    </row>
    <row r="340">
      <c r="D340" s="1"/>
      <c r="J340" s="1"/>
      <c r="K340" s="813"/>
      <c r="L340" s="1"/>
      <c r="M340" s="1"/>
      <c r="N340" s="1"/>
      <c r="O340" s="814"/>
      <c r="P340" s="814"/>
      <c r="Q340" s="815"/>
      <c r="R340" s="815"/>
    </row>
    <row r="341">
      <c r="D341" s="1"/>
      <c r="J341" s="1"/>
      <c r="K341" s="813"/>
      <c r="L341" s="1"/>
      <c r="M341" s="1"/>
      <c r="N341" s="1"/>
      <c r="O341" s="814"/>
      <c r="P341" s="814"/>
      <c r="Q341" s="815"/>
      <c r="R341" s="815"/>
    </row>
    <row r="342">
      <c r="D342" s="1"/>
      <c r="J342" s="1"/>
      <c r="K342" s="813"/>
      <c r="L342" s="1"/>
      <c r="M342" s="1"/>
      <c r="N342" s="1"/>
      <c r="O342" s="814"/>
      <c r="P342" s="814"/>
      <c r="Q342" s="815"/>
      <c r="R342" s="815"/>
    </row>
    <row r="343">
      <c r="D343" s="1"/>
      <c r="J343" s="1"/>
      <c r="K343" s="813"/>
      <c r="L343" s="1"/>
      <c r="M343" s="1"/>
      <c r="N343" s="1"/>
      <c r="O343" s="814"/>
      <c r="P343" s="814"/>
      <c r="Q343" s="815"/>
      <c r="R343" s="815"/>
    </row>
    <row r="344">
      <c r="D344" s="1"/>
      <c r="J344" s="1"/>
      <c r="K344" s="813"/>
      <c r="L344" s="1"/>
      <c r="M344" s="1"/>
      <c r="N344" s="1"/>
      <c r="O344" s="814"/>
      <c r="P344" s="814"/>
      <c r="Q344" s="815"/>
      <c r="R344" s="815"/>
    </row>
    <row r="345">
      <c r="D345" s="1"/>
      <c r="J345" s="1"/>
      <c r="K345" s="813"/>
      <c r="L345" s="1"/>
      <c r="M345" s="1"/>
      <c r="N345" s="1"/>
      <c r="O345" s="814"/>
      <c r="P345" s="814"/>
      <c r="Q345" s="815"/>
      <c r="R345" s="815"/>
    </row>
    <row r="346">
      <c r="D346" s="1"/>
      <c r="J346" s="1"/>
      <c r="K346" s="813"/>
      <c r="L346" s="1"/>
      <c r="M346" s="1"/>
      <c r="N346" s="1"/>
      <c r="O346" s="814"/>
      <c r="P346" s="814"/>
      <c r="Q346" s="815"/>
      <c r="R346" s="815"/>
    </row>
    <row r="347">
      <c r="D347" s="1"/>
      <c r="J347" s="1"/>
      <c r="K347" s="813"/>
      <c r="L347" s="1"/>
      <c r="M347" s="1"/>
      <c r="N347" s="1"/>
      <c r="O347" s="814"/>
      <c r="P347" s="814"/>
      <c r="Q347" s="815"/>
      <c r="R347" s="815"/>
    </row>
    <row r="348">
      <c r="D348" s="1"/>
      <c r="J348" s="1"/>
      <c r="K348" s="813"/>
      <c r="L348" s="1"/>
      <c r="M348" s="1"/>
      <c r="N348" s="1"/>
      <c r="O348" s="814"/>
      <c r="P348" s="814"/>
      <c r="Q348" s="815"/>
      <c r="R348" s="815"/>
    </row>
    <row r="349">
      <c r="D349" s="1"/>
      <c r="J349" s="1"/>
      <c r="K349" s="813"/>
      <c r="L349" s="1"/>
      <c r="M349" s="1"/>
      <c r="N349" s="1"/>
      <c r="O349" s="814"/>
      <c r="P349" s="814"/>
      <c r="Q349" s="815"/>
      <c r="R349" s="815"/>
    </row>
    <row r="350">
      <c r="D350" s="1"/>
      <c r="J350" s="1"/>
      <c r="K350" s="813"/>
      <c r="L350" s="1"/>
      <c r="M350" s="1"/>
      <c r="N350" s="1"/>
      <c r="O350" s="814"/>
      <c r="P350" s="814"/>
      <c r="Q350" s="815"/>
      <c r="R350" s="815"/>
    </row>
    <row r="351">
      <c r="D351" s="1"/>
      <c r="J351" s="1"/>
      <c r="K351" s="813"/>
      <c r="L351" s="1"/>
      <c r="M351" s="1"/>
      <c r="N351" s="1"/>
      <c r="O351" s="814"/>
      <c r="P351" s="814"/>
      <c r="Q351" s="815"/>
      <c r="R351" s="815"/>
    </row>
    <row r="352">
      <c r="D352" s="1"/>
      <c r="J352" s="1"/>
      <c r="K352" s="813"/>
      <c r="L352" s="1"/>
      <c r="M352" s="1"/>
      <c r="N352" s="1"/>
      <c r="O352" s="814"/>
      <c r="P352" s="814"/>
      <c r="Q352" s="815"/>
      <c r="R352" s="815"/>
    </row>
    <row r="353">
      <c r="D353" s="1"/>
      <c r="J353" s="1"/>
      <c r="K353" s="813"/>
      <c r="L353" s="1"/>
      <c r="M353" s="1"/>
      <c r="N353" s="1"/>
      <c r="O353" s="814"/>
      <c r="P353" s="814"/>
      <c r="Q353" s="815"/>
      <c r="R353" s="815"/>
    </row>
    <row r="354">
      <c r="D354" s="1"/>
      <c r="J354" s="1"/>
      <c r="K354" s="813"/>
      <c r="L354" s="1"/>
      <c r="M354" s="1"/>
      <c r="N354" s="1"/>
      <c r="O354" s="814"/>
      <c r="P354" s="814"/>
      <c r="Q354" s="815"/>
      <c r="R354" s="815"/>
    </row>
    <row r="355">
      <c r="D355" s="1"/>
      <c r="J355" s="1"/>
      <c r="K355" s="813"/>
      <c r="L355" s="1"/>
      <c r="M355" s="1"/>
      <c r="N355" s="1"/>
      <c r="O355" s="814"/>
      <c r="P355" s="814"/>
      <c r="Q355" s="815"/>
      <c r="R355" s="815"/>
    </row>
    <row r="356">
      <c r="D356" s="1"/>
      <c r="J356" s="1"/>
      <c r="K356" s="813"/>
      <c r="L356" s="1"/>
      <c r="M356" s="1"/>
      <c r="N356" s="1"/>
      <c r="O356" s="814"/>
      <c r="P356" s="814"/>
      <c r="Q356" s="815"/>
      <c r="R356" s="815"/>
    </row>
    <row r="357">
      <c r="D357" s="1"/>
      <c r="J357" s="1"/>
      <c r="K357" s="813"/>
      <c r="L357" s="1"/>
      <c r="M357" s="1"/>
      <c r="N357" s="1"/>
      <c r="O357" s="814"/>
      <c r="P357" s="814"/>
      <c r="Q357" s="815"/>
      <c r="R357" s="815"/>
    </row>
    <row r="358">
      <c r="D358" s="1"/>
      <c r="J358" s="1"/>
      <c r="K358" s="813"/>
      <c r="L358" s="1"/>
      <c r="M358" s="1"/>
      <c r="N358" s="1"/>
      <c r="O358" s="814"/>
      <c r="P358" s="814"/>
      <c r="Q358" s="815"/>
      <c r="R358" s="815"/>
    </row>
    <row r="359">
      <c r="D359" s="1"/>
      <c r="J359" s="1"/>
      <c r="K359" s="813"/>
      <c r="L359" s="1"/>
      <c r="M359" s="1"/>
      <c r="N359" s="1"/>
      <c r="O359" s="814"/>
      <c r="P359" s="814"/>
      <c r="Q359" s="815"/>
      <c r="R359" s="815"/>
    </row>
    <row r="360">
      <c r="D360" s="1"/>
      <c r="J360" s="1"/>
      <c r="K360" s="813"/>
      <c r="L360" s="1"/>
      <c r="M360" s="1"/>
      <c r="N360" s="1"/>
      <c r="O360" s="814"/>
      <c r="P360" s="814"/>
      <c r="Q360" s="815"/>
      <c r="R360" s="815"/>
    </row>
    <row r="361">
      <c r="D361" s="1"/>
      <c r="J361" s="1"/>
      <c r="K361" s="813"/>
      <c r="L361" s="1"/>
      <c r="M361" s="1"/>
      <c r="N361" s="1"/>
      <c r="O361" s="814"/>
      <c r="P361" s="814"/>
      <c r="Q361" s="815"/>
      <c r="R361" s="815"/>
    </row>
    <row r="362">
      <c r="D362" s="1"/>
      <c r="J362" s="1"/>
      <c r="K362" s="813"/>
      <c r="L362" s="1"/>
      <c r="M362" s="1"/>
      <c r="N362" s="1"/>
      <c r="O362" s="814"/>
      <c r="P362" s="814"/>
      <c r="Q362" s="815"/>
      <c r="R362" s="815"/>
    </row>
    <row r="363">
      <c r="D363" s="1"/>
      <c r="J363" s="1"/>
      <c r="K363" s="813"/>
      <c r="L363" s="1"/>
      <c r="M363" s="1"/>
      <c r="N363" s="1"/>
      <c r="O363" s="814"/>
      <c r="P363" s="814"/>
      <c r="Q363" s="815"/>
      <c r="R363" s="815"/>
    </row>
    <row r="364">
      <c r="D364" s="1"/>
      <c r="J364" s="1"/>
      <c r="K364" s="813"/>
      <c r="L364" s="1"/>
      <c r="M364" s="1"/>
      <c r="N364" s="1"/>
      <c r="O364" s="814"/>
      <c r="P364" s="814"/>
      <c r="Q364" s="815"/>
      <c r="R364" s="815"/>
    </row>
    <row r="365">
      <c r="D365" s="1"/>
      <c r="J365" s="1"/>
      <c r="K365" s="813"/>
      <c r="L365" s="1"/>
      <c r="M365" s="1"/>
      <c r="N365" s="1"/>
      <c r="O365" s="814"/>
      <c r="P365" s="814"/>
      <c r="Q365" s="815"/>
      <c r="R365" s="815"/>
    </row>
    <row r="366">
      <c r="D366" s="1"/>
      <c r="J366" s="1"/>
      <c r="K366" s="813"/>
      <c r="L366" s="1"/>
      <c r="M366" s="1"/>
      <c r="N366" s="1"/>
      <c r="O366" s="814"/>
      <c r="P366" s="814"/>
      <c r="Q366" s="815"/>
      <c r="R366" s="815"/>
    </row>
    <row r="367">
      <c r="D367" s="1"/>
      <c r="J367" s="1"/>
      <c r="K367" s="813"/>
      <c r="L367" s="1"/>
      <c r="M367" s="1"/>
      <c r="N367" s="1"/>
      <c r="O367" s="814"/>
      <c r="P367" s="814"/>
      <c r="Q367" s="815"/>
      <c r="R367" s="815"/>
    </row>
    <row r="368">
      <c r="D368" s="1"/>
      <c r="J368" s="1"/>
      <c r="K368" s="813"/>
      <c r="L368" s="1"/>
      <c r="M368" s="1"/>
      <c r="N368" s="1"/>
      <c r="O368" s="814"/>
      <c r="P368" s="814"/>
      <c r="Q368" s="815"/>
      <c r="R368" s="815"/>
    </row>
    <row r="369">
      <c r="D369" s="1"/>
      <c r="J369" s="1"/>
      <c r="K369" s="813"/>
      <c r="L369" s="1"/>
      <c r="M369" s="1"/>
      <c r="N369" s="1"/>
      <c r="O369" s="814"/>
      <c r="P369" s="814"/>
      <c r="Q369" s="815"/>
      <c r="R369" s="815"/>
    </row>
    <row r="370">
      <c r="D370" s="1"/>
      <c r="J370" s="1"/>
      <c r="K370" s="813"/>
      <c r="L370" s="1"/>
      <c r="M370" s="1"/>
      <c r="N370" s="1"/>
      <c r="O370" s="814"/>
      <c r="P370" s="814"/>
      <c r="Q370" s="815"/>
      <c r="R370" s="815"/>
    </row>
    <row r="371">
      <c r="D371" s="1"/>
      <c r="J371" s="1"/>
      <c r="K371" s="813"/>
      <c r="L371" s="1"/>
      <c r="M371" s="1"/>
      <c r="N371" s="1"/>
      <c r="O371" s="814"/>
      <c r="P371" s="814"/>
      <c r="Q371" s="815"/>
      <c r="R371" s="815"/>
    </row>
    <row r="372">
      <c r="D372" s="1"/>
      <c r="J372" s="1"/>
      <c r="K372" s="813"/>
      <c r="L372" s="1"/>
      <c r="M372" s="1"/>
      <c r="N372" s="1"/>
      <c r="O372" s="814"/>
      <c r="P372" s="814"/>
      <c r="Q372" s="815"/>
      <c r="R372" s="815"/>
    </row>
    <row r="373">
      <c r="D373" s="1"/>
      <c r="J373" s="1"/>
      <c r="K373" s="813"/>
      <c r="L373" s="1"/>
      <c r="M373" s="1"/>
      <c r="N373" s="1"/>
      <c r="O373" s="814"/>
      <c r="P373" s="814"/>
      <c r="Q373" s="815"/>
      <c r="R373" s="815"/>
    </row>
    <row r="374">
      <c r="D374" s="1"/>
      <c r="J374" s="1"/>
      <c r="K374" s="813"/>
      <c r="L374" s="1"/>
      <c r="M374" s="1"/>
      <c r="N374" s="1"/>
      <c r="O374" s="814"/>
      <c r="P374" s="814"/>
      <c r="Q374" s="815"/>
      <c r="R374" s="815"/>
    </row>
    <row r="375">
      <c r="D375" s="1"/>
      <c r="J375" s="1"/>
      <c r="K375" s="813"/>
      <c r="L375" s="1"/>
      <c r="M375" s="1"/>
      <c r="N375" s="1"/>
      <c r="O375" s="814"/>
      <c r="P375" s="814"/>
      <c r="Q375" s="815"/>
      <c r="R375" s="815"/>
    </row>
    <row r="376">
      <c r="D376" s="1"/>
      <c r="J376" s="1"/>
      <c r="K376" s="813"/>
      <c r="L376" s="1"/>
      <c r="M376" s="1"/>
      <c r="N376" s="1"/>
      <c r="O376" s="814"/>
      <c r="P376" s="814"/>
      <c r="Q376" s="815"/>
      <c r="R376" s="815"/>
    </row>
    <row r="377">
      <c r="D377" s="1"/>
      <c r="J377" s="1"/>
      <c r="K377" s="813"/>
      <c r="L377" s="1"/>
      <c r="M377" s="1"/>
      <c r="N377" s="1"/>
      <c r="O377" s="814"/>
      <c r="P377" s="814"/>
      <c r="Q377" s="815"/>
      <c r="R377" s="815"/>
    </row>
    <row r="378">
      <c r="D378" s="1"/>
      <c r="J378" s="1"/>
      <c r="K378" s="813"/>
      <c r="L378" s="1"/>
      <c r="M378" s="1"/>
      <c r="N378" s="1"/>
      <c r="O378" s="814"/>
      <c r="P378" s="814"/>
      <c r="Q378" s="815"/>
      <c r="R378" s="815"/>
    </row>
    <row r="379">
      <c r="D379" s="1"/>
      <c r="J379" s="1"/>
      <c r="K379" s="813"/>
      <c r="L379" s="1"/>
      <c r="M379" s="1"/>
      <c r="N379" s="1"/>
      <c r="O379" s="814"/>
      <c r="P379" s="814"/>
      <c r="Q379" s="815"/>
      <c r="R379" s="815"/>
    </row>
    <row r="380">
      <c r="D380" s="1"/>
      <c r="J380" s="1"/>
      <c r="K380" s="813"/>
      <c r="L380" s="1"/>
      <c r="M380" s="1"/>
      <c r="N380" s="1"/>
      <c r="O380" s="814"/>
      <c r="P380" s="814"/>
      <c r="Q380" s="815"/>
      <c r="R380" s="815"/>
    </row>
    <row r="381">
      <c r="D381" s="1"/>
      <c r="J381" s="1"/>
      <c r="K381" s="813"/>
      <c r="L381" s="1"/>
      <c r="M381" s="1"/>
      <c r="N381" s="1"/>
      <c r="O381" s="814"/>
      <c r="P381" s="814"/>
      <c r="Q381" s="815"/>
      <c r="R381" s="815"/>
    </row>
    <row r="382">
      <c r="D382" s="1"/>
      <c r="J382" s="1"/>
      <c r="K382" s="813"/>
      <c r="L382" s="1"/>
      <c r="M382" s="1"/>
      <c r="N382" s="1"/>
      <c r="O382" s="814"/>
      <c r="P382" s="814"/>
      <c r="Q382" s="815"/>
      <c r="R382" s="815"/>
    </row>
    <row r="383">
      <c r="D383" s="1"/>
      <c r="J383" s="1"/>
      <c r="K383" s="813"/>
      <c r="L383" s="1"/>
      <c r="M383" s="1"/>
      <c r="N383" s="1"/>
      <c r="O383" s="814"/>
      <c r="P383" s="814"/>
      <c r="Q383" s="815"/>
      <c r="R383" s="815"/>
    </row>
    <row r="384">
      <c r="D384" s="1"/>
      <c r="J384" s="1"/>
      <c r="K384" s="813"/>
      <c r="L384" s="1"/>
      <c r="M384" s="1"/>
      <c r="N384" s="1"/>
      <c r="O384" s="814"/>
      <c r="P384" s="814"/>
      <c r="Q384" s="815"/>
      <c r="R384" s="815"/>
    </row>
    <row r="385">
      <c r="D385" s="1"/>
      <c r="J385" s="1"/>
      <c r="K385" s="813"/>
      <c r="L385" s="1"/>
      <c r="M385" s="1"/>
      <c r="N385" s="1"/>
      <c r="O385" s="814"/>
      <c r="P385" s="814"/>
      <c r="Q385" s="815"/>
      <c r="R385" s="815"/>
    </row>
    <row r="386">
      <c r="D386" s="1"/>
      <c r="J386" s="1"/>
      <c r="K386" s="813"/>
      <c r="L386" s="1"/>
      <c r="M386" s="1"/>
      <c r="N386" s="1"/>
      <c r="O386" s="814"/>
      <c r="P386" s="814"/>
      <c r="Q386" s="815"/>
      <c r="R386" s="815"/>
    </row>
    <row r="387">
      <c r="D387" s="1"/>
      <c r="J387" s="1"/>
      <c r="K387" s="813"/>
      <c r="L387" s="1"/>
      <c r="M387" s="1"/>
      <c r="N387" s="1"/>
      <c r="O387" s="814"/>
      <c r="P387" s="814"/>
      <c r="Q387" s="815"/>
      <c r="R387" s="815"/>
    </row>
    <row r="388">
      <c r="D388" s="1"/>
      <c r="J388" s="1"/>
      <c r="K388" s="813"/>
      <c r="L388" s="1"/>
      <c r="M388" s="1"/>
      <c r="N388" s="1"/>
      <c r="O388" s="814"/>
      <c r="P388" s="814"/>
      <c r="Q388" s="815"/>
      <c r="R388" s="815"/>
    </row>
    <row r="389">
      <c r="D389" s="1"/>
      <c r="J389" s="1"/>
      <c r="K389" s="813"/>
      <c r="L389" s="1"/>
      <c r="M389" s="1"/>
      <c r="N389" s="1"/>
      <c r="O389" s="814"/>
      <c r="P389" s="814"/>
      <c r="Q389" s="815"/>
      <c r="R389" s="815"/>
    </row>
    <row r="390">
      <c r="D390" s="1"/>
      <c r="J390" s="1"/>
      <c r="K390" s="813"/>
      <c r="L390" s="1"/>
      <c r="M390" s="1"/>
      <c r="N390" s="1"/>
      <c r="O390" s="814"/>
      <c r="P390" s="814"/>
      <c r="Q390" s="815"/>
      <c r="R390" s="815"/>
    </row>
    <row r="391">
      <c r="D391" s="1"/>
      <c r="J391" s="1"/>
      <c r="K391" s="813"/>
      <c r="L391" s="1"/>
      <c r="M391" s="1"/>
      <c r="N391" s="1"/>
      <c r="O391" s="814"/>
      <c r="P391" s="814"/>
      <c r="Q391" s="815"/>
      <c r="R391" s="815"/>
    </row>
    <row r="392">
      <c r="D392" s="1"/>
      <c r="J392" s="1"/>
      <c r="K392" s="813"/>
      <c r="L392" s="1"/>
      <c r="M392" s="1"/>
      <c r="N392" s="1"/>
      <c r="O392" s="814"/>
      <c r="P392" s="814"/>
      <c r="Q392" s="815"/>
      <c r="R392" s="815"/>
    </row>
    <row r="393">
      <c r="D393" s="1"/>
      <c r="J393" s="1"/>
      <c r="K393" s="813"/>
      <c r="L393" s="1"/>
      <c r="M393" s="1"/>
      <c r="N393" s="1"/>
      <c r="O393" s="814"/>
      <c r="P393" s="814"/>
      <c r="Q393" s="815"/>
      <c r="R393" s="815"/>
    </row>
    <row r="394">
      <c r="D394" s="1"/>
      <c r="J394" s="1"/>
      <c r="K394" s="813"/>
      <c r="L394" s="1"/>
      <c r="M394" s="1"/>
      <c r="N394" s="1"/>
      <c r="O394" s="814"/>
      <c r="P394" s="814"/>
      <c r="Q394" s="815"/>
      <c r="R394" s="815"/>
    </row>
    <row r="395">
      <c r="D395" s="1"/>
      <c r="J395" s="1"/>
      <c r="K395" s="813"/>
      <c r="L395" s="1"/>
      <c r="M395" s="1"/>
      <c r="N395" s="1"/>
      <c r="O395" s="814"/>
      <c r="P395" s="814"/>
      <c r="Q395" s="815"/>
      <c r="R395" s="815"/>
    </row>
    <row r="396">
      <c r="D396" s="1"/>
      <c r="J396" s="1"/>
      <c r="K396" s="813"/>
      <c r="L396" s="1"/>
      <c r="M396" s="1"/>
      <c r="N396" s="1"/>
      <c r="O396" s="814"/>
      <c r="P396" s="814"/>
      <c r="Q396" s="815"/>
      <c r="R396" s="815"/>
    </row>
    <row r="397">
      <c r="D397" s="1"/>
      <c r="J397" s="1"/>
      <c r="K397" s="813"/>
      <c r="L397" s="1"/>
      <c r="M397" s="1"/>
      <c r="N397" s="1"/>
      <c r="O397" s="814"/>
      <c r="P397" s="814"/>
      <c r="Q397" s="815"/>
      <c r="R397" s="815"/>
    </row>
    <row r="398">
      <c r="D398" s="1"/>
      <c r="J398" s="1"/>
      <c r="K398" s="813"/>
      <c r="L398" s="1"/>
      <c r="M398" s="1"/>
      <c r="N398" s="1"/>
      <c r="O398" s="814"/>
      <c r="P398" s="814"/>
      <c r="Q398" s="815"/>
      <c r="R398" s="815"/>
    </row>
    <row r="399">
      <c r="D399" s="1"/>
      <c r="J399" s="1"/>
      <c r="K399" s="813"/>
      <c r="L399" s="1"/>
      <c r="M399" s="1"/>
      <c r="N399" s="1"/>
      <c r="O399" s="814"/>
      <c r="P399" s="814"/>
      <c r="Q399" s="815"/>
      <c r="R399" s="815"/>
    </row>
    <row r="400">
      <c r="D400" s="1"/>
      <c r="J400" s="1"/>
      <c r="K400" s="813"/>
      <c r="L400" s="1"/>
      <c r="M400" s="1"/>
      <c r="N400" s="1"/>
      <c r="O400" s="814"/>
      <c r="P400" s="814"/>
      <c r="Q400" s="815"/>
      <c r="R400" s="815"/>
    </row>
    <row r="401">
      <c r="D401" s="1"/>
      <c r="J401" s="1"/>
      <c r="K401" s="813"/>
      <c r="L401" s="1"/>
      <c r="M401" s="1"/>
      <c r="N401" s="1"/>
      <c r="O401" s="814"/>
      <c r="P401" s="814"/>
      <c r="Q401" s="815"/>
      <c r="R401" s="815"/>
    </row>
    <row r="402">
      <c r="D402" s="1"/>
      <c r="J402" s="1"/>
      <c r="K402" s="813"/>
      <c r="L402" s="1"/>
      <c r="M402" s="1"/>
      <c r="N402" s="1"/>
      <c r="O402" s="814"/>
      <c r="P402" s="814"/>
      <c r="Q402" s="815"/>
      <c r="R402" s="815"/>
    </row>
    <row r="403">
      <c r="D403" s="1"/>
      <c r="J403" s="1"/>
      <c r="K403" s="813"/>
      <c r="L403" s="1"/>
      <c r="M403" s="1"/>
      <c r="N403" s="1"/>
      <c r="O403" s="814"/>
      <c r="P403" s="814"/>
      <c r="Q403" s="815"/>
      <c r="R403" s="815"/>
    </row>
    <row r="404">
      <c r="D404" s="1"/>
      <c r="J404" s="1"/>
      <c r="K404" s="813"/>
      <c r="L404" s="1"/>
      <c r="M404" s="1"/>
      <c r="N404" s="1"/>
      <c r="O404" s="814"/>
      <c r="P404" s="814"/>
      <c r="Q404" s="815"/>
      <c r="R404" s="815"/>
    </row>
    <row r="405">
      <c r="D405" s="1"/>
      <c r="J405" s="1"/>
      <c r="K405" s="813"/>
      <c r="L405" s="1"/>
      <c r="M405" s="1"/>
      <c r="N405" s="1"/>
      <c r="O405" s="814"/>
      <c r="P405" s="814"/>
      <c r="Q405" s="815"/>
      <c r="R405" s="815"/>
    </row>
    <row r="406">
      <c r="D406" s="1"/>
      <c r="J406" s="1"/>
      <c r="K406" s="813"/>
      <c r="L406" s="1"/>
      <c r="M406" s="1"/>
      <c r="N406" s="1"/>
      <c r="O406" s="814"/>
      <c r="P406" s="814"/>
      <c r="Q406" s="815"/>
      <c r="R406" s="815"/>
    </row>
    <row r="407">
      <c r="D407" s="1"/>
      <c r="J407" s="1"/>
      <c r="K407" s="813"/>
      <c r="L407" s="1"/>
      <c r="M407" s="1"/>
      <c r="N407" s="1"/>
      <c r="O407" s="814"/>
      <c r="P407" s="814"/>
      <c r="Q407" s="815"/>
      <c r="R407" s="815"/>
    </row>
    <row r="408">
      <c r="D408" s="1"/>
      <c r="J408" s="1"/>
      <c r="K408" s="813"/>
      <c r="L408" s="1"/>
      <c r="M408" s="1"/>
      <c r="N408" s="1"/>
      <c r="O408" s="814"/>
      <c r="P408" s="814"/>
      <c r="Q408" s="815"/>
      <c r="R408" s="815"/>
    </row>
    <row r="409">
      <c r="D409" s="1"/>
      <c r="J409" s="1"/>
      <c r="K409" s="813"/>
      <c r="L409" s="1"/>
      <c r="M409" s="1"/>
      <c r="N409" s="1"/>
      <c r="O409" s="814"/>
      <c r="P409" s="814"/>
      <c r="Q409" s="815"/>
      <c r="R409" s="815"/>
    </row>
    <row r="410">
      <c r="D410" s="1"/>
      <c r="J410" s="1"/>
      <c r="K410" s="813"/>
      <c r="L410" s="1"/>
      <c r="M410" s="1"/>
      <c r="N410" s="1"/>
      <c r="O410" s="814"/>
      <c r="P410" s="814"/>
      <c r="Q410" s="815"/>
      <c r="R410" s="815"/>
    </row>
    <row r="411">
      <c r="D411" s="1"/>
      <c r="J411" s="1"/>
      <c r="K411" s="813"/>
      <c r="L411" s="1"/>
      <c r="M411" s="1"/>
      <c r="N411" s="1"/>
      <c r="O411" s="814"/>
      <c r="P411" s="814"/>
      <c r="Q411" s="815"/>
      <c r="R411" s="815"/>
    </row>
    <row r="412">
      <c r="D412" s="1"/>
      <c r="J412" s="1"/>
      <c r="K412" s="813"/>
      <c r="L412" s="1"/>
      <c r="M412" s="1"/>
      <c r="N412" s="1"/>
      <c r="O412" s="814"/>
      <c r="P412" s="814"/>
      <c r="Q412" s="815"/>
      <c r="R412" s="815"/>
    </row>
    <row r="413">
      <c r="D413" s="1"/>
      <c r="J413" s="1"/>
      <c r="K413" s="813"/>
      <c r="L413" s="1"/>
      <c r="M413" s="1"/>
      <c r="N413" s="1"/>
      <c r="O413" s="814"/>
      <c r="P413" s="814"/>
      <c r="Q413" s="815"/>
      <c r="R413" s="815"/>
    </row>
    <row r="414">
      <c r="D414" s="1"/>
      <c r="J414" s="1"/>
      <c r="K414" s="813"/>
      <c r="L414" s="1"/>
      <c r="M414" s="1"/>
      <c r="N414" s="1"/>
      <c r="O414" s="814"/>
      <c r="P414" s="814"/>
      <c r="Q414" s="815"/>
      <c r="R414" s="815"/>
    </row>
    <row r="415">
      <c r="D415" s="1"/>
      <c r="J415" s="1"/>
      <c r="K415" s="813"/>
      <c r="L415" s="1"/>
      <c r="M415" s="1"/>
      <c r="N415" s="1"/>
      <c r="O415" s="814"/>
      <c r="P415" s="814"/>
      <c r="Q415" s="815"/>
      <c r="R415" s="815"/>
    </row>
    <row r="416">
      <c r="D416" s="1"/>
      <c r="J416" s="1"/>
      <c r="K416" s="813"/>
      <c r="L416" s="1"/>
      <c r="M416" s="1"/>
      <c r="N416" s="1"/>
      <c r="O416" s="814"/>
      <c r="P416" s="814"/>
      <c r="Q416" s="815"/>
      <c r="R416" s="815"/>
    </row>
    <row r="417">
      <c r="D417" s="1"/>
      <c r="J417" s="1"/>
      <c r="K417" s="813"/>
      <c r="L417" s="1"/>
      <c r="M417" s="1"/>
      <c r="N417" s="1"/>
      <c r="O417" s="814"/>
      <c r="P417" s="814"/>
      <c r="Q417" s="815"/>
      <c r="R417" s="815"/>
    </row>
    <row r="418">
      <c r="D418" s="1"/>
      <c r="J418" s="1"/>
      <c r="K418" s="813"/>
      <c r="L418" s="1"/>
      <c r="M418" s="1"/>
      <c r="N418" s="1"/>
      <c r="O418" s="814"/>
      <c r="P418" s="814"/>
      <c r="Q418" s="815"/>
      <c r="R418" s="815"/>
    </row>
    <row r="419">
      <c r="D419" s="1"/>
      <c r="J419" s="1"/>
      <c r="K419" s="813"/>
      <c r="L419" s="1"/>
      <c r="M419" s="1"/>
      <c r="N419" s="1"/>
      <c r="O419" s="814"/>
      <c r="P419" s="814"/>
      <c r="Q419" s="815"/>
      <c r="R419" s="815"/>
    </row>
    <row r="420">
      <c r="D420" s="1"/>
      <c r="J420" s="1"/>
      <c r="K420" s="813"/>
      <c r="L420" s="1"/>
      <c r="M420" s="1"/>
      <c r="N420" s="1"/>
      <c r="O420" s="814"/>
      <c r="P420" s="814"/>
      <c r="Q420" s="815"/>
      <c r="R420" s="815"/>
    </row>
    <row r="421">
      <c r="D421" s="1"/>
      <c r="J421" s="1"/>
      <c r="K421" s="813"/>
      <c r="L421" s="1"/>
      <c r="M421" s="1"/>
      <c r="N421" s="1"/>
      <c r="O421" s="814"/>
      <c r="P421" s="814"/>
      <c r="Q421" s="815"/>
      <c r="R421" s="815"/>
    </row>
    <row r="422">
      <c r="D422" s="1"/>
      <c r="J422" s="1"/>
      <c r="K422" s="813"/>
      <c r="L422" s="1"/>
      <c r="M422" s="1"/>
      <c r="N422" s="1"/>
      <c r="O422" s="814"/>
      <c r="P422" s="814"/>
      <c r="Q422" s="815"/>
      <c r="R422" s="815"/>
    </row>
    <row r="423">
      <c r="D423" s="1"/>
      <c r="J423" s="1"/>
      <c r="K423" s="813"/>
      <c r="L423" s="1"/>
      <c r="M423" s="1"/>
      <c r="N423" s="1"/>
      <c r="O423" s="814"/>
      <c r="P423" s="814"/>
      <c r="Q423" s="815"/>
      <c r="R423" s="815"/>
    </row>
    <row r="424">
      <c r="D424" s="1"/>
      <c r="J424" s="1"/>
      <c r="K424" s="813"/>
      <c r="L424" s="1"/>
      <c r="M424" s="1"/>
      <c r="N424" s="1"/>
      <c r="O424" s="814"/>
      <c r="P424" s="814"/>
      <c r="Q424" s="815"/>
      <c r="R424" s="815"/>
    </row>
    <row r="425">
      <c r="D425" s="1"/>
      <c r="J425" s="1"/>
      <c r="K425" s="813"/>
      <c r="L425" s="1"/>
      <c r="M425" s="1"/>
      <c r="N425" s="1"/>
      <c r="O425" s="814"/>
      <c r="P425" s="814"/>
      <c r="Q425" s="815"/>
      <c r="R425" s="815"/>
    </row>
    <row r="426">
      <c r="D426" s="1"/>
      <c r="J426" s="1"/>
      <c r="K426" s="813"/>
      <c r="L426" s="1"/>
      <c r="M426" s="1"/>
      <c r="N426" s="1"/>
      <c r="O426" s="814"/>
      <c r="P426" s="814"/>
      <c r="Q426" s="815"/>
      <c r="R426" s="815"/>
    </row>
    <row r="427">
      <c r="D427" s="1"/>
      <c r="J427" s="1"/>
      <c r="K427" s="813"/>
      <c r="L427" s="1"/>
      <c r="M427" s="1"/>
      <c r="N427" s="1"/>
      <c r="O427" s="814"/>
      <c r="P427" s="814"/>
      <c r="Q427" s="815"/>
      <c r="R427" s="815"/>
    </row>
    <row r="428">
      <c r="D428" s="1"/>
      <c r="J428" s="1"/>
      <c r="K428" s="813"/>
      <c r="L428" s="1"/>
      <c r="M428" s="1"/>
      <c r="N428" s="1"/>
      <c r="O428" s="814"/>
      <c r="P428" s="814"/>
      <c r="Q428" s="815"/>
      <c r="R428" s="815"/>
    </row>
    <row r="429">
      <c r="D429" s="1"/>
      <c r="J429" s="1"/>
      <c r="K429" s="813"/>
      <c r="L429" s="1"/>
      <c r="M429" s="1"/>
      <c r="N429" s="1"/>
      <c r="O429" s="814"/>
      <c r="P429" s="814"/>
      <c r="Q429" s="815"/>
      <c r="R429" s="815"/>
    </row>
    <row r="430">
      <c r="D430" s="1"/>
      <c r="J430" s="1"/>
      <c r="K430" s="813"/>
      <c r="L430" s="1"/>
      <c r="M430" s="1"/>
      <c r="N430" s="1"/>
      <c r="O430" s="814"/>
      <c r="P430" s="814"/>
      <c r="Q430" s="815"/>
      <c r="R430" s="815"/>
    </row>
    <row r="431">
      <c r="D431" s="1"/>
      <c r="J431" s="1"/>
      <c r="K431" s="813"/>
      <c r="L431" s="1"/>
      <c r="M431" s="1"/>
      <c r="N431" s="1"/>
      <c r="O431" s="814"/>
      <c r="P431" s="814"/>
      <c r="Q431" s="815"/>
      <c r="R431" s="815"/>
    </row>
    <row r="432">
      <c r="D432" s="1"/>
      <c r="J432" s="1"/>
      <c r="K432" s="813"/>
      <c r="L432" s="1"/>
      <c r="M432" s="1"/>
      <c r="N432" s="1"/>
      <c r="O432" s="814"/>
      <c r="P432" s="814"/>
      <c r="Q432" s="815"/>
      <c r="R432" s="815"/>
    </row>
    <row r="433">
      <c r="D433" s="1"/>
      <c r="J433" s="1"/>
      <c r="K433" s="813"/>
      <c r="L433" s="1"/>
      <c r="M433" s="1"/>
      <c r="N433" s="1"/>
      <c r="O433" s="814"/>
      <c r="P433" s="814"/>
      <c r="Q433" s="815"/>
      <c r="R433" s="815"/>
    </row>
    <row r="434">
      <c r="D434" s="1"/>
      <c r="J434" s="1"/>
      <c r="K434" s="813"/>
      <c r="L434" s="1"/>
      <c r="M434" s="1"/>
      <c r="N434" s="1"/>
      <c r="O434" s="814"/>
      <c r="P434" s="814"/>
      <c r="Q434" s="815"/>
      <c r="R434" s="815"/>
    </row>
    <row r="435">
      <c r="D435" s="1"/>
      <c r="J435" s="1"/>
      <c r="K435" s="813"/>
      <c r="L435" s="1"/>
      <c r="M435" s="1"/>
      <c r="N435" s="1"/>
      <c r="O435" s="814"/>
      <c r="P435" s="814"/>
      <c r="Q435" s="815"/>
      <c r="R435" s="815"/>
    </row>
    <row r="436">
      <c r="D436" s="1"/>
      <c r="J436" s="1"/>
      <c r="K436" s="813"/>
      <c r="L436" s="1"/>
      <c r="M436" s="1"/>
      <c r="N436" s="1"/>
      <c r="O436" s="814"/>
      <c r="P436" s="814"/>
      <c r="Q436" s="815"/>
      <c r="R436" s="815"/>
    </row>
    <row r="437">
      <c r="D437" s="1"/>
      <c r="J437" s="1"/>
      <c r="K437" s="813"/>
      <c r="L437" s="1"/>
      <c r="M437" s="1"/>
      <c r="N437" s="1"/>
      <c r="O437" s="814"/>
      <c r="P437" s="814"/>
      <c r="Q437" s="815"/>
      <c r="R437" s="815"/>
    </row>
    <row r="438">
      <c r="D438" s="1"/>
      <c r="J438" s="1"/>
      <c r="K438" s="813"/>
      <c r="L438" s="1"/>
      <c r="M438" s="1"/>
      <c r="N438" s="1"/>
      <c r="O438" s="814"/>
      <c r="P438" s="814"/>
      <c r="Q438" s="815"/>
      <c r="R438" s="815"/>
    </row>
    <row r="439">
      <c r="D439" s="1"/>
      <c r="J439" s="1"/>
      <c r="K439" s="813"/>
      <c r="L439" s="1"/>
      <c r="M439" s="1"/>
      <c r="N439" s="1"/>
      <c r="O439" s="814"/>
      <c r="P439" s="814"/>
      <c r="Q439" s="815"/>
      <c r="R439" s="815"/>
    </row>
    <row r="440">
      <c r="D440" s="1"/>
      <c r="J440" s="1"/>
      <c r="K440" s="813"/>
      <c r="L440" s="1"/>
      <c r="M440" s="1"/>
      <c r="N440" s="1"/>
      <c r="O440" s="814"/>
      <c r="P440" s="814"/>
      <c r="Q440" s="815"/>
      <c r="R440" s="815"/>
    </row>
    <row r="441">
      <c r="D441" s="1"/>
      <c r="J441" s="1"/>
      <c r="K441" s="813"/>
      <c r="L441" s="1"/>
      <c r="M441" s="1"/>
      <c r="N441" s="1"/>
      <c r="O441" s="814"/>
      <c r="P441" s="814"/>
      <c r="Q441" s="815"/>
      <c r="R441" s="815"/>
    </row>
    <row r="442">
      <c r="D442" s="1"/>
      <c r="J442" s="1"/>
      <c r="K442" s="813"/>
      <c r="L442" s="1"/>
      <c r="M442" s="1"/>
      <c r="N442" s="1"/>
      <c r="O442" s="814"/>
      <c r="P442" s="814"/>
      <c r="Q442" s="815"/>
      <c r="R442" s="815"/>
    </row>
    <row r="443">
      <c r="D443" s="1"/>
      <c r="J443" s="1"/>
      <c r="K443" s="813"/>
      <c r="L443" s="1"/>
      <c r="M443" s="1"/>
      <c r="N443" s="1"/>
      <c r="O443" s="814"/>
      <c r="P443" s="814"/>
      <c r="Q443" s="815"/>
      <c r="R443" s="815"/>
    </row>
    <row r="444">
      <c r="D444" s="1"/>
      <c r="J444" s="1"/>
      <c r="K444" s="813"/>
      <c r="L444" s="1"/>
      <c r="M444" s="1"/>
      <c r="N444" s="1"/>
      <c r="O444" s="814"/>
      <c r="P444" s="814"/>
      <c r="Q444" s="815"/>
      <c r="R444" s="815"/>
    </row>
    <row r="445">
      <c r="D445" s="1"/>
      <c r="J445" s="1"/>
      <c r="K445" s="813"/>
      <c r="L445" s="1"/>
      <c r="M445" s="1"/>
      <c r="N445" s="1"/>
      <c r="O445" s="814"/>
      <c r="P445" s="814"/>
      <c r="Q445" s="815"/>
      <c r="R445" s="815"/>
    </row>
    <row r="446">
      <c r="D446" s="1"/>
      <c r="J446" s="1"/>
      <c r="K446" s="813"/>
      <c r="L446" s="1"/>
      <c r="M446" s="1"/>
      <c r="N446" s="1"/>
      <c r="O446" s="814"/>
      <c r="P446" s="814"/>
      <c r="Q446" s="815"/>
      <c r="R446" s="815"/>
    </row>
    <row r="447">
      <c r="D447" s="1"/>
      <c r="J447" s="1"/>
      <c r="K447" s="813"/>
      <c r="L447" s="1"/>
      <c r="M447" s="1"/>
      <c r="N447" s="1"/>
      <c r="O447" s="814"/>
      <c r="P447" s="814"/>
      <c r="Q447" s="815"/>
      <c r="R447" s="815"/>
    </row>
    <row r="448">
      <c r="D448" s="1"/>
      <c r="J448" s="1"/>
      <c r="K448" s="813"/>
      <c r="L448" s="1"/>
      <c r="M448" s="1"/>
      <c r="N448" s="1"/>
      <c r="O448" s="814"/>
      <c r="P448" s="814"/>
      <c r="Q448" s="815"/>
      <c r="R448" s="815"/>
    </row>
    <row r="449">
      <c r="D449" s="1"/>
      <c r="J449" s="1"/>
      <c r="K449" s="813"/>
      <c r="L449" s="1"/>
      <c r="M449" s="1"/>
      <c r="N449" s="1"/>
      <c r="O449" s="814"/>
      <c r="P449" s="814"/>
      <c r="Q449" s="815"/>
      <c r="R449" s="815"/>
    </row>
    <row r="450">
      <c r="D450" s="1"/>
      <c r="J450" s="1"/>
      <c r="K450" s="813"/>
      <c r="L450" s="1"/>
      <c r="M450" s="1"/>
      <c r="N450" s="1"/>
      <c r="O450" s="814"/>
      <c r="P450" s="814"/>
      <c r="Q450" s="815"/>
      <c r="R450" s="815"/>
    </row>
    <row r="451">
      <c r="D451" s="1"/>
      <c r="J451" s="1"/>
      <c r="K451" s="813"/>
      <c r="L451" s="1"/>
      <c r="M451" s="1"/>
      <c r="N451" s="1"/>
      <c r="O451" s="814"/>
      <c r="P451" s="814"/>
      <c r="Q451" s="815"/>
      <c r="R451" s="815"/>
    </row>
    <row r="452">
      <c r="D452" s="1"/>
      <c r="J452" s="1"/>
      <c r="K452" s="813"/>
      <c r="L452" s="1"/>
      <c r="M452" s="1"/>
      <c r="N452" s="1"/>
      <c r="O452" s="814"/>
      <c r="P452" s="814"/>
      <c r="Q452" s="815"/>
      <c r="R452" s="815"/>
    </row>
    <row r="453">
      <c r="D453" s="1"/>
      <c r="J453" s="1"/>
      <c r="K453" s="813"/>
      <c r="L453" s="1"/>
      <c r="M453" s="1"/>
      <c r="N453" s="1"/>
      <c r="O453" s="814"/>
      <c r="P453" s="814"/>
      <c r="Q453" s="815"/>
      <c r="R453" s="815"/>
    </row>
    <row r="454">
      <c r="D454" s="1"/>
      <c r="J454" s="1"/>
      <c r="K454" s="813"/>
      <c r="L454" s="1"/>
      <c r="M454" s="1"/>
      <c r="N454" s="1"/>
      <c r="O454" s="814"/>
      <c r="P454" s="814"/>
      <c r="Q454" s="815"/>
      <c r="R454" s="815"/>
    </row>
    <row r="455">
      <c r="D455" s="1"/>
      <c r="J455" s="1"/>
      <c r="K455" s="813"/>
      <c r="L455" s="1"/>
      <c r="M455" s="1"/>
      <c r="N455" s="1"/>
      <c r="O455" s="814"/>
      <c r="P455" s="814"/>
      <c r="Q455" s="815"/>
      <c r="R455" s="815"/>
    </row>
    <row r="456">
      <c r="D456" s="1"/>
      <c r="J456" s="1"/>
      <c r="K456" s="813"/>
      <c r="L456" s="1"/>
      <c r="M456" s="1"/>
      <c r="N456" s="1"/>
      <c r="O456" s="814"/>
      <c r="P456" s="814"/>
      <c r="Q456" s="815"/>
      <c r="R456" s="815"/>
    </row>
    <row r="457">
      <c r="D457" s="1"/>
      <c r="J457" s="1"/>
      <c r="K457" s="813"/>
      <c r="L457" s="1"/>
      <c r="M457" s="1"/>
      <c r="N457" s="1"/>
      <c r="O457" s="814"/>
      <c r="P457" s="814"/>
      <c r="Q457" s="815"/>
      <c r="R457" s="815"/>
    </row>
    <row r="458">
      <c r="D458" s="1"/>
      <c r="J458" s="1"/>
      <c r="K458" s="813"/>
      <c r="L458" s="1"/>
      <c r="M458" s="1"/>
      <c r="N458" s="1"/>
      <c r="O458" s="814"/>
      <c r="P458" s="814"/>
      <c r="Q458" s="815"/>
      <c r="R458" s="815"/>
    </row>
    <row r="459">
      <c r="D459" s="1"/>
      <c r="J459" s="1"/>
      <c r="K459" s="813"/>
      <c r="L459" s="1"/>
      <c r="M459" s="1"/>
      <c r="N459" s="1"/>
      <c r="O459" s="814"/>
      <c r="P459" s="814"/>
      <c r="Q459" s="815"/>
      <c r="R459" s="815"/>
    </row>
    <row r="460">
      <c r="D460" s="1"/>
      <c r="J460" s="1"/>
      <c r="K460" s="813"/>
      <c r="L460" s="1"/>
      <c r="M460" s="1"/>
      <c r="N460" s="1"/>
      <c r="O460" s="814"/>
      <c r="P460" s="814"/>
      <c r="Q460" s="815"/>
      <c r="R460" s="815"/>
    </row>
    <row r="461">
      <c r="D461" s="1"/>
      <c r="J461" s="1"/>
      <c r="K461" s="813"/>
      <c r="L461" s="1"/>
      <c r="M461" s="1"/>
      <c r="N461" s="1"/>
      <c r="O461" s="814"/>
      <c r="P461" s="814"/>
      <c r="Q461" s="815"/>
      <c r="R461" s="815"/>
    </row>
    <row r="462">
      <c r="D462" s="1"/>
      <c r="J462" s="1"/>
      <c r="K462" s="813"/>
      <c r="L462" s="1"/>
      <c r="M462" s="1"/>
      <c r="N462" s="1"/>
      <c r="O462" s="814"/>
      <c r="P462" s="814"/>
      <c r="Q462" s="815"/>
      <c r="R462" s="815"/>
    </row>
    <row r="463">
      <c r="D463" s="1"/>
      <c r="J463" s="1"/>
      <c r="K463" s="813"/>
      <c r="L463" s="1"/>
      <c r="M463" s="1"/>
      <c r="N463" s="1"/>
      <c r="O463" s="814"/>
      <c r="P463" s="814"/>
      <c r="Q463" s="815"/>
      <c r="R463" s="815"/>
    </row>
    <row r="464">
      <c r="D464" s="1"/>
      <c r="J464" s="1"/>
      <c r="K464" s="813"/>
      <c r="L464" s="1"/>
      <c r="M464" s="1"/>
      <c r="N464" s="1"/>
      <c r="O464" s="814"/>
      <c r="P464" s="814"/>
      <c r="Q464" s="815"/>
      <c r="R464" s="815"/>
    </row>
    <row r="465">
      <c r="D465" s="1"/>
      <c r="J465" s="1"/>
      <c r="K465" s="813"/>
      <c r="L465" s="1"/>
      <c r="M465" s="1"/>
      <c r="N465" s="1"/>
      <c r="O465" s="814"/>
      <c r="P465" s="814"/>
      <c r="Q465" s="815"/>
      <c r="R465" s="815"/>
    </row>
    <row r="466">
      <c r="D466" s="1"/>
      <c r="J466" s="1"/>
      <c r="K466" s="813"/>
      <c r="L466" s="1"/>
      <c r="M466" s="1"/>
      <c r="N466" s="1"/>
      <c r="O466" s="814"/>
      <c r="P466" s="814"/>
      <c r="Q466" s="815"/>
      <c r="R466" s="815"/>
    </row>
    <row r="467">
      <c r="D467" s="1"/>
      <c r="J467" s="1"/>
      <c r="K467" s="813"/>
      <c r="L467" s="1"/>
      <c r="M467" s="1"/>
      <c r="N467" s="1"/>
      <c r="O467" s="814"/>
      <c r="P467" s="814"/>
      <c r="Q467" s="815"/>
      <c r="R467" s="815"/>
    </row>
    <row r="468">
      <c r="D468" s="1"/>
      <c r="J468" s="1"/>
      <c r="K468" s="813"/>
      <c r="L468" s="1"/>
      <c r="M468" s="1"/>
      <c r="N468" s="1"/>
      <c r="O468" s="814"/>
      <c r="P468" s="814"/>
      <c r="Q468" s="815"/>
      <c r="R468" s="815"/>
    </row>
    <row r="469">
      <c r="D469" s="1"/>
      <c r="J469" s="1"/>
      <c r="K469" s="813"/>
      <c r="L469" s="1"/>
      <c r="M469" s="1"/>
      <c r="N469" s="1"/>
      <c r="O469" s="814"/>
      <c r="P469" s="814"/>
      <c r="Q469" s="815"/>
      <c r="R469" s="815"/>
    </row>
    <row r="470">
      <c r="D470" s="1"/>
      <c r="J470" s="1"/>
      <c r="K470" s="813"/>
      <c r="L470" s="1"/>
      <c r="M470" s="1"/>
      <c r="N470" s="1"/>
      <c r="O470" s="814"/>
      <c r="P470" s="814"/>
      <c r="Q470" s="815"/>
      <c r="R470" s="815"/>
    </row>
    <row r="471">
      <c r="D471" s="1"/>
      <c r="J471" s="1"/>
      <c r="K471" s="813"/>
      <c r="L471" s="1"/>
      <c r="M471" s="1"/>
      <c r="N471" s="1"/>
      <c r="O471" s="814"/>
      <c r="P471" s="814"/>
      <c r="Q471" s="815"/>
      <c r="R471" s="815"/>
    </row>
    <row r="472">
      <c r="D472" s="1"/>
      <c r="J472" s="1"/>
      <c r="K472" s="813"/>
      <c r="L472" s="1"/>
      <c r="M472" s="1"/>
      <c r="N472" s="1"/>
      <c r="O472" s="814"/>
      <c r="P472" s="814"/>
      <c r="Q472" s="815"/>
      <c r="R472" s="815"/>
    </row>
    <row r="473">
      <c r="D473" s="1"/>
      <c r="J473" s="1"/>
      <c r="K473" s="813"/>
      <c r="L473" s="1"/>
      <c r="M473" s="1"/>
      <c r="N473" s="1"/>
      <c r="O473" s="814"/>
      <c r="P473" s="814"/>
      <c r="Q473" s="815"/>
      <c r="R473" s="815"/>
    </row>
    <row r="474">
      <c r="D474" s="1"/>
      <c r="J474" s="1"/>
      <c r="K474" s="813"/>
      <c r="L474" s="1"/>
      <c r="M474" s="1"/>
      <c r="N474" s="1"/>
      <c r="O474" s="814"/>
      <c r="P474" s="814"/>
      <c r="Q474" s="815"/>
      <c r="R474" s="815"/>
    </row>
    <row r="475">
      <c r="D475" s="1"/>
      <c r="J475" s="1"/>
      <c r="K475" s="813"/>
      <c r="L475" s="1"/>
      <c r="M475" s="1"/>
      <c r="N475" s="1"/>
      <c r="O475" s="814"/>
      <c r="P475" s="814"/>
      <c r="Q475" s="815"/>
      <c r="R475" s="815"/>
    </row>
    <row r="476">
      <c r="D476" s="1"/>
      <c r="J476" s="1"/>
      <c r="K476" s="813"/>
      <c r="L476" s="1"/>
      <c r="M476" s="1"/>
      <c r="N476" s="1"/>
      <c r="O476" s="814"/>
      <c r="P476" s="814"/>
      <c r="Q476" s="815"/>
      <c r="R476" s="815"/>
    </row>
    <row r="477">
      <c r="D477" s="1"/>
      <c r="J477" s="1"/>
      <c r="K477" s="813"/>
      <c r="L477" s="1"/>
      <c r="M477" s="1"/>
      <c r="N477" s="1"/>
      <c r="O477" s="814"/>
      <c r="P477" s="814"/>
      <c r="Q477" s="815"/>
      <c r="R477" s="815"/>
    </row>
    <row r="478">
      <c r="D478" s="1"/>
      <c r="J478" s="1"/>
      <c r="K478" s="813"/>
      <c r="L478" s="1"/>
      <c r="M478" s="1"/>
      <c r="N478" s="1"/>
      <c r="O478" s="814"/>
      <c r="P478" s="814"/>
      <c r="Q478" s="815"/>
      <c r="R478" s="815"/>
    </row>
    <row r="479">
      <c r="D479" s="1"/>
      <c r="J479" s="1"/>
      <c r="K479" s="813"/>
      <c r="L479" s="1"/>
      <c r="M479" s="1"/>
      <c r="N479" s="1"/>
      <c r="O479" s="814"/>
      <c r="P479" s="814"/>
      <c r="Q479" s="815"/>
      <c r="R479" s="815"/>
    </row>
    <row r="480">
      <c r="D480" s="1"/>
      <c r="J480" s="1"/>
      <c r="K480" s="813"/>
      <c r="L480" s="1"/>
      <c r="M480" s="1"/>
      <c r="N480" s="1"/>
      <c r="O480" s="814"/>
      <c r="P480" s="814"/>
      <c r="Q480" s="815"/>
      <c r="R480" s="815"/>
    </row>
    <row r="481">
      <c r="D481" s="1"/>
      <c r="J481" s="1"/>
      <c r="K481" s="813"/>
      <c r="L481" s="1"/>
      <c r="M481" s="1"/>
      <c r="N481" s="1"/>
      <c r="O481" s="814"/>
      <c r="P481" s="814"/>
      <c r="Q481" s="815"/>
      <c r="R481" s="815"/>
    </row>
    <row r="482">
      <c r="D482" s="1"/>
      <c r="J482" s="1"/>
      <c r="K482" s="813"/>
      <c r="L482" s="1"/>
      <c r="M482" s="1"/>
      <c r="N482" s="1"/>
      <c r="O482" s="814"/>
      <c r="P482" s="814"/>
      <c r="Q482" s="815"/>
      <c r="R482" s="815"/>
    </row>
    <row r="483">
      <c r="D483" s="1"/>
      <c r="J483" s="1"/>
      <c r="K483" s="813"/>
      <c r="L483" s="1"/>
      <c r="M483" s="1"/>
      <c r="N483" s="1"/>
      <c r="O483" s="814"/>
      <c r="P483" s="814"/>
      <c r="Q483" s="815"/>
      <c r="R483" s="815"/>
    </row>
    <row r="484">
      <c r="D484" s="1"/>
      <c r="J484" s="1"/>
      <c r="K484" s="813"/>
      <c r="L484" s="1"/>
      <c r="M484" s="1"/>
      <c r="N484" s="1"/>
      <c r="O484" s="814"/>
      <c r="P484" s="814"/>
      <c r="Q484" s="815"/>
      <c r="R484" s="815"/>
    </row>
    <row r="485">
      <c r="D485" s="1"/>
      <c r="J485" s="1"/>
      <c r="K485" s="813"/>
      <c r="L485" s="1"/>
      <c r="M485" s="1"/>
      <c r="N485" s="1"/>
      <c r="O485" s="814"/>
      <c r="P485" s="814"/>
      <c r="Q485" s="815"/>
      <c r="R485" s="815"/>
    </row>
    <row r="486">
      <c r="D486" s="1"/>
      <c r="J486" s="1"/>
      <c r="K486" s="813"/>
      <c r="L486" s="1"/>
      <c r="M486" s="1"/>
      <c r="N486" s="1"/>
      <c r="O486" s="814"/>
      <c r="P486" s="814"/>
      <c r="Q486" s="815"/>
      <c r="R486" s="815"/>
    </row>
    <row r="487">
      <c r="D487" s="1"/>
      <c r="J487" s="1"/>
      <c r="K487" s="813"/>
      <c r="L487" s="1"/>
      <c r="M487" s="1"/>
      <c r="N487" s="1"/>
      <c r="O487" s="814"/>
      <c r="P487" s="814"/>
      <c r="Q487" s="815"/>
      <c r="R487" s="815"/>
    </row>
    <row r="488">
      <c r="D488" s="1"/>
      <c r="J488" s="1"/>
      <c r="K488" s="813"/>
      <c r="L488" s="1"/>
      <c r="M488" s="1"/>
      <c r="N488" s="1"/>
      <c r="O488" s="814"/>
      <c r="P488" s="814"/>
      <c r="Q488" s="815"/>
      <c r="R488" s="815"/>
    </row>
    <row r="489">
      <c r="D489" s="1"/>
      <c r="J489" s="1"/>
      <c r="K489" s="813"/>
      <c r="L489" s="1"/>
      <c r="M489" s="1"/>
      <c r="N489" s="1"/>
      <c r="O489" s="814"/>
      <c r="P489" s="814"/>
      <c r="Q489" s="815"/>
      <c r="R489" s="815"/>
    </row>
    <row r="490">
      <c r="D490" s="1"/>
      <c r="J490" s="1"/>
      <c r="K490" s="813"/>
      <c r="L490" s="1"/>
      <c r="M490" s="1"/>
      <c r="N490" s="1"/>
      <c r="O490" s="814"/>
      <c r="P490" s="814"/>
      <c r="Q490" s="815"/>
      <c r="R490" s="815"/>
    </row>
    <row r="491">
      <c r="D491" s="1"/>
      <c r="J491" s="1"/>
      <c r="K491" s="813"/>
      <c r="L491" s="1"/>
      <c r="M491" s="1"/>
      <c r="N491" s="1"/>
      <c r="O491" s="814"/>
      <c r="P491" s="814"/>
      <c r="Q491" s="815"/>
      <c r="R491" s="815"/>
    </row>
    <row r="492">
      <c r="D492" s="1"/>
      <c r="J492" s="1"/>
      <c r="K492" s="813"/>
      <c r="L492" s="1"/>
      <c r="M492" s="1"/>
      <c r="N492" s="1"/>
      <c r="O492" s="814"/>
      <c r="P492" s="814"/>
      <c r="Q492" s="815"/>
      <c r="R492" s="815"/>
    </row>
    <row r="493">
      <c r="D493" s="1"/>
      <c r="J493" s="1"/>
      <c r="K493" s="813"/>
      <c r="L493" s="1"/>
      <c r="M493" s="1"/>
      <c r="N493" s="1"/>
      <c r="O493" s="814"/>
      <c r="P493" s="814"/>
      <c r="Q493" s="815"/>
      <c r="R493" s="815"/>
    </row>
    <row r="494">
      <c r="D494" s="1"/>
      <c r="J494" s="1"/>
      <c r="K494" s="813"/>
      <c r="L494" s="1"/>
      <c r="M494" s="1"/>
      <c r="N494" s="1"/>
      <c r="O494" s="814"/>
      <c r="P494" s="814"/>
      <c r="Q494" s="815"/>
      <c r="R494" s="815"/>
    </row>
    <row r="495">
      <c r="D495" s="1"/>
      <c r="J495" s="1"/>
      <c r="K495" s="813"/>
      <c r="L495" s="1"/>
      <c r="M495" s="1"/>
      <c r="N495" s="1"/>
      <c r="O495" s="814"/>
      <c r="P495" s="814"/>
      <c r="Q495" s="815"/>
      <c r="R495" s="815"/>
    </row>
    <row r="496">
      <c r="D496" s="1"/>
      <c r="J496" s="1"/>
      <c r="K496" s="813"/>
      <c r="L496" s="1"/>
      <c r="M496" s="1"/>
      <c r="N496" s="1"/>
      <c r="O496" s="814"/>
      <c r="P496" s="814"/>
      <c r="Q496" s="815"/>
      <c r="R496" s="815"/>
    </row>
    <row r="497">
      <c r="D497" s="1"/>
      <c r="J497" s="1"/>
      <c r="K497" s="813"/>
      <c r="L497" s="1"/>
      <c r="M497" s="1"/>
      <c r="N497" s="1"/>
      <c r="O497" s="814"/>
      <c r="P497" s="814"/>
      <c r="Q497" s="815"/>
      <c r="R497" s="815"/>
    </row>
    <row r="498">
      <c r="D498" s="1"/>
      <c r="J498" s="1"/>
      <c r="K498" s="813"/>
      <c r="L498" s="1"/>
      <c r="M498" s="1"/>
      <c r="N498" s="1"/>
      <c r="O498" s="814"/>
      <c r="P498" s="814"/>
      <c r="Q498" s="815"/>
      <c r="R498" s="815"/>
    </row>
    <row r="499">
      <c r="D499" s="1"/>
      <c r="J499" s="1"/>
      <c r="K499" s="813"/>
      <c r="L499" s="1"/>
      <c r="M499" s="1"/>
      <c r="N499" s="1"/>
      <c r="O499" s="814"/>
      <c r="P499" s="814"/>
      <c r="Q499" s="815"/>
      <c r="R499" s="815"/>
    </row>
    <row r="500">
      <c r="D500" s="1"/>
      <c r="J500" s="1"/>
      <c r="K500" s="813"/>
      <c r="L500" s="1"/>
      <c r="M500" s="1"/>
      <c r="N500" s="1"/>
      <c r="O500" s="814"/>
      <c r="P500" s="814"/>
      <c r="Q500" s="815"/>
      <c r="R500" s="815"/>
    </row>
    <row r="501">
      <c r="D501" s="1"/>
      <c r="J501" s="1"/>
      <c r="K501" s="813"/>
      <c r="L501" s="1"/>
      <c r="M501" s="1"/>
      <c r="N501" s="1"/>
      <c r="O501" s="814"/>
      <c r="P501" s="814"/>
      <c r="Q501" s="815"/>
      <c r="R501" s="815"/>
    </row>
    <row r="502">
      <c r="D502" s="1"/>
      <c r="J502" s="1"/>
      <c r="K502" s="813"/>
      <c r="L502" s="1"/>
      <c r="M502" s="1"/>
      <c r="N502" s="1"/>
      <c r="O502" s="814"/>
      <c r="P502" s="814"/>
      <c r="Q502" s="815"/>
      <c r="R502" s="815"/>
    </row>
    <row r="503">
      <c r="D503" s="1"/>
      <c r="J503" s="1"/>
      <c r="K503" s="813"/>
      <c r="L503" s="1"/>
      <c r="M503" s="1"/>
      <c r="N503" s="1"/>
      <c r="O503" s="814"/>
      <c r="P503" s="814"/>
      <c r="Q503" s="815"/>
      <c r="R503" s="815"/>
    </row>
    <row r="504">
      <c r="D504" s="1"/>
      <c r="J504" s="1"/>
      <c r="K504" s="813"/>
      <c r="L504" s="1"/>
      <c r="M504" s="1"/>
      <c r="N504" s="1"/>
      <c r="O504" s="814"/>
      <c r="P504" s="814"/>
      <c r="Q504" s="815"/>
      <c r="R504" s="815"/>
    </row>
    <row r="505">
      <c r="D505" s="1"/>
      <c r="J505" s="1"/>
      <c r="K505" s="813"/>
      <c r="L505" s="1"/>
      <c r="M505" s="1"/>
      <c r="N505" s="1"/>
      <c r="O505" s="814"/>
      <c r="P505" s="814"/>
      <c r="Q505" s="815"/>
      <c r="R505" s="815"/>
    </row>
    <row r="506">
      <c r="D506" s="1"/>
      <c r="J506" s="1"/>
      <c r="K506" s="813"/>
      <c r="L506" s="1"/>
      <c r="M506" s="1"/>
      <c r="N506" s="1"/>
      <c r="O506" s="814"/>
      <c r="P506" s="814"/>
      <c r="Q506" s="815"/>
      <c r="R506" s="815"/>
    </row>
    <row r="507">
      <c r="D507" s="1"/>
      <c r="J507" s="1"/>
      <c r="K507" s="813"/>
      <c r="L507" s="1"/>
      <c r="M507" s="1"/>
      <c r="N507" s="1"/>
      <c r="O507" s="814"/>
      <c r="P507" s="814"/>
      <c r="Q507" s="815"/>
      <c r="R507" s="815"/>
    </row>
    <row r="508">
      <c r="D508" s="1"/>
      <c r="J508" s="1"/>
      <c r="K508" s="813"/>
      <c r="L508" s="1"/>
      <c r="M508" s="1"/>
      <c r="N508" s="1"/>
      <c r="O508" s="814"/>
      <c r="P508" s="814"/>
      <c r="Q508" s="815"/>
      <c r="R508" s="815"/>
    </row>
    <row r="509">
      <c r="D509" s="1"/>
      <c r="J509" s="1"/>
      <c r="K509" s="813"/>
      <c r="L509" s="1"/>
      <c r="M509" s="1"/>
      <c r="N509" s="1"/>
      <c r="O509" s="814"/>
      <c r="P509" s="814"/>
      <c r="Q509" s="815"/>
      <c r="R509" s="815"/>
    </row>
    <row r="510">
      <c r="D510" s="1"/>
      <c r="J510" s="1"/>
      <c r="K510" s="813"/>
      <c r="L510" s="1"/>
      <c r="M510" s="1"/>
      <c r="N510" s="1"/>
      <c r="O510" s="814"/>
      <c r="P510" s="814"/>
      <c r="Q510" s="815"/>
      <c r="R510" s="815"/>
    </row>
    <row r="511">
      <c r="D511" s="1"/>
      <c r="J511" s="1"/>
      <c r="K511" s="813"/>
      <c r="L511" s="1"/>
      <c r="M511" s="1"/>
      <c r="N511" s="1"/>
      <c r="O511" s="814"/>
      <c r="P511" s="814"/>
      <c r="Q511" s="815"/>
      <c r="R511" s="815"/>
    </row>
    <row r="512">
      <c r="D512" s="1"/>
      <c r="J512" s="1"/>
      <c r="K512" s="813"/>
      <c r="L512" s="1"/>
      <c r="M512" s="1"/>
      <c r="N512" s="1"/>
      <c r="O512" s="814"/>
      <c r="P512" s="814"/>
      <c r="Q512" s="815"/>
      <c r="R512" s="815"/>
    </row>
    <row r="513">
      <c r="D513" s="1"/>
      <c r="J513" s="1"/>
      <c r="K513" s="813"/>
      <c r="L513" s="1"/>
      <c r="M513" s="1"/>
      <c r="N513" s="1"/>
      <c r="O513" s="814"/>
      <c r="P513" s="814"/>
      <c r="Q513" s="815"/>
      <c r="R513" s="815"/>
    </row>
    <row r="514">
      <c r="D514" s="1"/>
      <c r="J514" s="1"/>
      <c r="K514" s="813"/>
      <c r="L514" s="1"/>
      <c r="M514" s="1"/>
      <c r="N514" s="1"/>
      <c r="O514" s="814"/>
      <c r="P514" s="814"/>
      <c r="Q514" s="815"/>
      <c r="R514" s="815"/>
    </row>
    <row r="515">
      <c r="D515" s="1"/>
      <c r="J515" s="1"/>
      <c r="K515" s="813"/>
      <c r="L515" s="1"/>
      <c r="M515" s="1"/>
      <c r="N515" s="1"/>
      <c r="O515" s="814"/>
      <c r="P515" s="814"/>
      <c r="Q515" s="815"/>
      <c r="R515" s="815"/>
    </row>
    <row r="516">
      <c r="D516" s="1"/>
      <c r="J516" s="1"/>
      <c r="K516" s="813"/>
      <c r="L516" s="1"/>
      <c r="M516" s="1"/>
      <c r="N516" s="1"/>
      <c r="O516" s="814"/>
      <c r="P516" s="814"/>
      <c r="Q516" s="815"/>
      <c r="R516" s="815"/>
    </row>
    <row r="517">
      <c r="D517" s="1"/>
      <c r="J517" s="1"/>
      <c r="K517" s="813"/>
      <c r="L517" s="1"/>
      <c r="M517" s="1"/>
      <c r="N517" s="1"/>
      <c r="O517" s="814"/>
      <c r="P517" s="814"/>
      <c r="Q517" s="815"/>
      <c r="R517" s="815"/>
    </row>
    <row r="518">
      <c r="D518" s="1"/>
      <c r="J518" s="1"/>
      <c r="K518" s="813"/>
      <c r="L518" s="1"/>
      <c r="M518" s="1"/>
      <c r="N518" s="1"/>
      <c r="O518" s="814"/>
      <c r="P518" s="814"/>
      <c r="Q518" s="815"/>
      <c r="R518" s="815"/>
    </row>
    <row r="519">
      <c r="D519" s="1"/>
      <c r="J519" s="1"/>
      <c r="K519" s="813"/>
      <c r="L519" s="1"/>
      <c r="M519" s="1"/>
      <c r="N519" s="1"/>
      <c r="O519" s="814"/>
      <c r="P519" s="814"/>
      <c r="Q519" s="815"/>
      <c r="R519" s="815"/>
    </row>
    <row r="520">
      <c r="D520" s="1"/>
      <c r="J520" s="1"/>
      <c r="K520" s="813"/>
      <c r="L520" s="1"/>
      <c r="M520" s="1"/>
      <c r="N520" s="1"/>
      <c r="O520" s="814"/>
      <c r="P520" s="814"/>
      <c r="Q520" s="815"/>
      <c r="R520" s="815"/>
    </row>
    <row r="521">
      <c r="D521" s="1"/>
      <c r="J521" s="1"/>
      <c r="K521" s="813"/>
      <c r="L521" s="1"/>
      <c r="M521" s="1"/>
      <c r="N521" s="1"/>
      <c r="O521" s="814"/>
      <c r="P521" s="814"/>
      <c r="Q521" s="815"/>
      <c r="R521" s="815"/>
    </row>
    <row r="522">
      <c r="D522" s="1"/>
      <c r="J522" s="1"/>
      <c r="K522" s="813"/>
      <c r="L522" s="1"/>
      <c r="M522" s="1"/>
      <c r="N522" s="1"/>
      <c r="O522" s="814"/>
      <c r="P522" s="814"/>
      <c r="Q522" s="815"/>
      <c r="R522" s="815"/>
    </row>
    <row r="523">
      <c r="D523" s="1"/>
      <c r="J523" s="1"/>
      <c r="K523" s="813"/>
      <c r="L523" s="1"/>
      <c r="M523" s="1"/>
      <c r="N523" s="1"/>
      <c r="O523" s="814"/>
      <c r="P523" s="814"/>
      <c r="Q523" s="815"/>
      <c r="R523" s="815"/>
    </row>
    <row r="524">
      <c r="D524" s="1"/>
      <c r="J524" s="1"/>
      <c r="K524" s="813"/>
      <c r="L524" s="1"/>
      <c r="M524" s="1"/>
      <c r="N524" s="1"/>
      <c r="O524" s="814"/>
      <c r="P524" s="814"/>
      <c r="Q524" s="815"/>
      <c r="R524" s="815"/>
    </row>
    <row r="525">
      <c r="D525" s="1"/>
      <c r="J525" s="1"/>
      <c r="K525" s="813"/>
      <c r="L525" s="1"/>
      <c r="M525" s="1"/>
      <c r="N525" s="1"/>
      <c r="O525" s="814"/>
      <c r="P525" s="814"/>
      <c r="Q525" s="815"/>
      <c r="R525" s="815"/>
    </row>
    <row r="526">
      <c r="D526" s="1"/>
      <c r="J526" s="1"/>
      <c r="K526" s="813"/>
      <c r="L526" s="1"/>
      <c r="M526" s="1"/>
      <c r="N526" s="1"/>
      <c r="O526" s="814"/>
      <c r="P526" s="814"/>
      <c r="Q526" s="815"/>
      <c r="R526" s="815"/>
    </row>
    <row r="527">
      <c r="D527" s="1"/>
      <c r="J527" s="1"/>
      <c r="K527" s="813"/>
      <c r="L527" s="1"/>
      <c r="M527" s="1"/>
      <c r="N527" s="1"/>
      <c r="O527" s="814"/>
      <c r="P527" s="814"/>
      <c r="Q527" s="815"/>
      <c r="R527" s="815"/>
    </row>
    <row r="528">
      <c r="D528" s="1"/>
      <c r="J528" s="1"/>
      <c r="K528" s="813"/>
      <c r="L528" s="1"/>
      <c r="M528" s="1"/>
      <c r="N528" s="1"/>
      <c r="O528" s="814"/>
      <c r="P528" s="814"/>
      <c r="Q528" s="815"/>
      <c r="R528" s="815"/>
    </row>
    <row r="529">
      <c r="D529" s="1"/>
      <c r="J529" s="1"/>
      <c r="K529" s="813"/>
      <c r="L529" s="1"/>
      <c r="M529" s="1"/>
      <c r="N529" s="1"/>
      <c r="O529" s="814"/>
      <c r="P529" s="814"/>
      <c r="Q529" s="815"/>
      <c r="R529" s="815"/>
    </row>
    <row r="530">
      <c r="D530" s="1"/>
      <c r="J530" s="1"/>
      <c r="K530" s="813"/>
      <c r="L530" s="1"/>
      <c r="M530" s="1"/>
      <c r="N530" s="1"/>
      <c r="O530" s="814"/>
      <c r="P530" s="814"/>
      <c r="Q530" s="815"/>
      <c r="R530" s="815"/>
    </row>
    <row r="531">
      <c r="D531" s="1"/>
      <c r="J531" s="1"/>
      <c r="K531" s="813"/>
      <c r="L531" s="1"/>
      <c r="M531" s="1"/>
      <c r="N531" s="1"/>
      <c r="O531" s="814"/>
      <c r="P531" s="814"/>
      <c r="Q531" s="815"/>
      <c r="R531" s="815"/>
    </row>
    <row r="532">
      <c r="D532" s="1"/>
      <c r="J532" s="1"/>
      <c r="K532" s="813"/>
      <c r="L532" s="1"/>
      <c r="M532" s="1"/>
      <c r="N532" s="1"/>
      <c r="O532" s="814"/>
      <c r="P532" s="814"/>
      <c r="Q532" s="815"/>
      <c r="R532" s="815"/>
    </row>
    <row r="533">
      <c r="D533" s="1"/>
      <c r="J533" s="1"/>
      <c r="K533" s="813"/>
      <c r="L533" s="1"/>
      <c r="M533" s="1"/>
      <c r="N533" s="1"/>
      <c r="O533" s="814"/>
      <c r="P533" s="814"/>
      <c r="Q533" s="815"/>
      <c r="R533" s="815"/>
    </row>
    <row r="534">
      <c r="D534" s="1"/>
      <c r="J534" s="1"/>
      <c r="K534" s="813"/>
      <c r="L534" s="1"/>
      <c r="M534" s="1"/>
      <c r="N534" s="1"/>
      <c r="O534" s="814"/>
      <c r="P534" s="814"/>
      <c r="Q534" s="815"/>
      <c r="R534" s="815"/>
    </row>
    <row r="535">
      <c r="D535" s="1"/>
      <c r="J535" s="1"/>
      <c r="K535" s="813"/>
      <c r="L535" s="1"/>
      <c r="M535" s="1"/>
      <c r="N535" s="1"/>
      <c r="O535" s="814"/>
      <c r="P535" s="814"/>
      <c r="Q535" s="815"/>
      <c r="R535" s="815"/>
    </row>
    <row r="536">
      <c r="D536" s="1"/>
      <c r="J536" s="1"/>
      <c r="K536" s="813"/>
      <c r="L536" s="1"/>
      <c r="M536" s="1"/>
      <c r="N536" s="1"/>
      <c r="O536" s="814"/>
      <c r="P536" s="814"/>
      <c r="Q536" s="815"/>
      <c r="R536" s="815"/>
    </row>
    <row r="537">
      <c r="D537" s="1"/>
      <c r="J537" s="1"/>
      <c r="K537" s="813"/>
      <c r="L537" s="1"/>
      <c r="M537" s="1"/>
      <c r="N537" s="1"/>
      <c r="O537" s="814"/>
      <c r="P537" s="814"/>
      <c r="Q537" s="815"/>
      <c r="R537" s="815"/>
    </row>
    <row r="538">
      <c r="D538" s="1"/>
      <c r="J538" s="1"/>
      <c r="K538" s="813"/>
      <c r="L538" s="1"/>
      <c r="M538" s="1"/>
      <c r="N538" s="1"/>
      <c r="O538" s="814"/>
      <c r="P538" s="814"/>
      <c r="Q538" s="815"/>
      <c r="R538" s="815"/>
    </row>
    <row r="539">
      <c r="D539" s="1"/>
      <c r="J539" s="1"/>
      <c r="K539" s="813"/>
      <c r="L539" s="1"/>
      <c r="M539" s="1"/>
      <c r="N539" s="1"/>
      <c r="O539" s="814"/>
      <c r="P539" s="814"/>
      <c r="Q539" s="815"/>
      <c r="R539" s="815"/>
    </row>
    <row r="540">
      <c r="D540" s="1"/>
      <c r="J540" s="1"/>
      <c r="K540" s="813"/>
      <c r="L540" s="1"/>
      <c r="M540" s="1"/>
      <c r="N540" s="1"/>
      <c r="O540" s="814"/>
      <c r="P540" s="814"/>
      <c r="Q540" s="815"/>
      <c r="R540" s="815"/>
    </row>
    <row r="541">
      <c r="D541" s="1"/>
      <c r="J541" s="1"/>
      <c r="K541" s="813"/>
      <c r="L541" s="1"/>
      <c r="M541" s="1"/>
      <c r="N541" s="1"/>
      <c r="O541" s="814"/>
      <c r="P541" s="814"/>
      <c r="Q541" s="815"/>
      <c r="R541" s="815"/>
    </row>
    <row r="542">
      <c r="D542" s="1"/>
      <c r="J542" s="1"/>
      <c r="K542" s="813"/>
      <c r="L542" s="1"/>
      <c r="M542" s="1"/>
      <c r="N542" s="1"/>
      <c r="O542" s="814"/>
      <c r="P542" s="814"/>
      <c r="Q542" s="815"/>
      <c r="R542" s="815"/>
    </row>
    <row r="543">
      <c r="D543" s="1"/>
      <c r="J543" s="1"/>
      <c r="K543" s="813"/>
      <c r="L543" s="1"/>
      <c r="M543" s="1"/>
      <c r="N543" s="1"/>
      <c r="O543" s="814"/>
      <c r="P543" s="814"/>
      <c r="Q543" s="815"/>
      <c r="R543" s="815"/>
    </row>
    <row r="544">
      <c r="D544" s="1"/>
      <c r="J544" s="1"/>
      <c r="K544" s="813"/>
      <c r="L544" s="1"/>
      <c r="M544" s="1"/>
      <c r="N544" s="1"/>
      <c r="O544" s="814"/>
      <c r="P544" s="814"/>
      <c r="Q544" s="815"/>
      <c r="R544" s="815"/>
    </row>
    <row r="545">
      <c r="D545" s="1"/>
      <c r="J545" s="1"/>
      <c r="K545" s="813"/>
      <c r="L545" s="1"/>
      <c r="M545" s="1"/>
      <c r="N545" s="1"/>
      <c r="O545" s="814"/>
      <c r="P545" s="814"/>
      <c r="Q545" s="815"/>
      <c r="R545" s="815"/>
    </row>
    <row r="546">
      <c r="D546" s="1"/>
      <c r="J546" s="1"/>
      <c r="K546" s="813"/>
      <c r="L546" s="1"/>
      <c r="M546" s="1"/>
      <c r="N546" s="1"/>
      <c r="O546" s="814"/>
      <c r="P546" s="814"/>
      <c r="Q546" s="815"/>
      <c r="R546" s="815"/>
    </row>
    <row r="547">
      <c r="D547" s="1"/>
      <c r="J547" s="1"/>
      <c r="K547" s="813"/>
      <c r="L547" s="1"/>
      <c r="M547" s="1"/>
      <c r="N547" s="1"/>
      <c r="O547" s="814"/>
      <c r="P547" s="814"/>
      <c r="Q547" s="815"/>
      <c r="R547" s="815"/>
    </row>
    <row r="548">
      <c r="D548" s="1"/>
      <c r="J548" s="1"/>
      <c r="K548" s="813"/>
      <c r="L548" s="1"/>
      <c r="M548" s="1"/>
      <c r="N548" s="1"/>
      <c r="O548" s="814"/>
      <c r="P548" s="814"/>
      <c r="Q548" s="815"/>
      <c r="R548" s="815"/>
    </row>
    <row r="549">
      <c r="D549" s="1"/>
      <c r="J549" s="1"/>
      <c r="K549" s="813"/>
      <c r="L549" s="1"/>
      <c r="M549" s="1"/>
      <c r="N549" s="1"/>
      <c r="O549" s="814"/>
      <c r="P549" s="814"/>
      <c r="Q549" s="815"/>
      <c r="R549" s="815"/>
    </row>
    <row r="550">
      <c r="D550" s="1"/>
      <c r="J550" s="1"/>
      <c r="K550" s="813"/>
      <c r="L550" s="1"/>
      <c r="M550" s="1"/>
      <c r="N550" s="1"/>
      <c r="O550" s="814"/>
      <c r="P550" s="814"/>
      <c r="Q550" s="815"/>
      <c r="R550" s="815"/>
    </row>
    <row r="551">
      <c r="D551" s="1"/>
      <c r="J551" s="1"/>
      <c r="K551" s="813"/>
      <c r="L551" s="1"/>
      <c r="M551" s="1"/>
      <c r="N551" s="1"/>
      <c r="O551" s="814"/>
      <c r="P551" s="814"/>
      <c r="Q551" s="815"/>
      <c r="R551" s="815"/>
    </row>
    <row r="552">
      <c r="D552" s="1"/>
      <c r="J552" s="1"/>
      <c r="K552" s="813"/>
      <c r="L552" s="1"/>
      <c r="M552" s="1"/>
      <c r="N552" s="1"/>
      <c r="O552" s="814"/>
      <c r="P552" s="814"/>
      <c r="Q552" s="815"/>
      <c r="R552" s="815"/>
    </row>
    <row r="553">
      <c r="D553" s="1"/>
      <c r="J553" s="1"/>
      <c r="K553" s="813"/>
      <c r="L553" s="1"/>
      <c r="M553" s="1"/>
      <c r="N553" s="1"/>
      <c r="O553" s="814"/>
      <c r="P553" s="814"/>
      <c r="Q553" s="815"/>
      <c r="R553" s="815"/>
    </row>
    <row r="554">
      <c r="D554" s="1"/>
      <c r="J554" s="1"/>
      <c r="K554" s="813"/>
      <c r="L554" s="1"/>
      <c r="M554" s="1"/>
      <c r="N554" s="1"/>
      <c r="O554" s="814"/>
      <c r="P554" s="814"/>
      <c r="Q554" s="815"/>
      <c r="R554" s="815"/>
    </row>
    <row r="555">
      <c r="D555" s="1"/>
      <c r="J555" s="1"/>
      <c r="K555" s="813"/>
      <c r="L555" s="1"/>
      <c r="M555" s="1"/>
      <c r="N555" s="1"/>
      <c r="O555" s="814"/>
      <c r="P555" s="814"/>
      <c r="Q555" s="815"/>
      <c r="R555" s="815"/>
    </row>
    <row r="556">
      <c r="D556" s="1"/>
      <c r="J556" s="1"/>
      <c r="K556" s="813"/>
      <c r="L556" s="1"/>
      <c r="M556" s="1"/>
      <c r="N556" s="1"/>
      <c r="O556" s="814"/>
      <c r="P556" s="814"/>
      <c r="Q556" s="815"/>
      <c r="R556" s="815"/>
    </row>
    <row r="557">
      <c r="D557" s="1"/>
      <c r="J557" s="1"/>
      <c r="K557" s="813"/>
      <c r="L557" s="1"/>
      <c r="M557" s="1"/>
      <c r="N557" s="1"/>
      <c r="O557" s="814"/>
      <c r="P557" s="814"/>
      <c r="Q557" s="815"/>
      <c r="R557" s="815"/>
    </row>
    <row r="558">
      <c r="D558" s="1"/>
      <c r="J558" s="1"/>
      <c r="K558" s="813"/>
      <c r="L558" s="1"/>
      <c r="M558" s="1"/>
      <c r="N558" s="1"/>
      <c r="O558" s="814"/>
      <c r="P558" s="814"/>
      <c r="Q558" s="815"/>
      <c r="R558" s="815"/>
    </row>
    <row r="559">
      <c r="D559" s="1"/>
      <c r="J559" s="1"/>
      <c r="K559" s="813"/>
      <c r="L559" s="1"/>
      <c r="M559" s="1"/>
      <c r="N559" s="1"/>
      <c r="O559" s="814"/>
      <c r="P559" s="814"/>
      <c r="Q559" s="815"/>
      <c r="R559" s="815"/>
    </row>
    <row r="560">
      <c r="D560" s="1"/>
      <c r="J560" s="1"/>
      <c r="K560" s="813"/>
      <c r="L560" s="1"/>
      <c r="M560" s="1"/>
      <c r="N560" s="1"/>
      <c r="O560" s="814"/>
      <c r="P560" s="814"/>
      <c r="Q560" s="815"/>
      <c r="R560" s="815"/>
    </row>
    <row r="561">
      <c r="D561" s="1"/>
      <c r="J561" s="1"/>
      <c r="K561" s="813"/>
      <c r="L561" s="1"/>
      <c r="M561" s="1"/>
      <c r="N561" s="1"/>
      <c r="O561" s="814"/>
      <c r="P561" s="814"/>
      <c r="Q561" s="815"/>
      <c r="R561" s="815"/>
    </row>
    <row r="562">
      <c r="D562" s="1"/>
      <c r="J562" s="1"/>
      <c r="K562" s="813"/>
      <c r="L562" s="1"/>
      <c r="M562" s="1"/>
      <c r="N562" s="1"/>
      <c r="O562" s="814"/>
      <c r="P562" s="814"/>
      <c r="Q562" s="815"/>
      <c r="R562" s="815"/>
    </row>
    <row r="563">
      <c r="D563" s="1"/>
      <c r="J563" s="1"/>
      <c r="K563" s="813"/>
      <c r="L563" s="1"/>
      <c r="M563" s="1"/>
      <c r="N563" s="1"/>
      <c r="O563" s="814"/>
      <c r="P563" s="814"/>
      <c r="Q563" s="815"/>
      <c r="R563" s="815"/>
    </row>
    <row r="564">
      <c r="D564" s="1"/>
      <c r="J564" s="1"/>
      <c r="K564" s="813"/>
      <c r="L564" s="1"/>
      <c r="M564" s="1"/>
      <c r="N564" s="1"/>
      <c r="O564" s="814"/>
      <c r="P564" s="814"/>
      <c r="Q564" s="815"/>
      <c r="R564" s="815"/>
    </row>
    <row r="565">
      <c r="D565" s="1"/>
      <c r="J565" s="1"/>
      <c r="K565" s="813"/>
      <c r="L565" s="1"/>
      <c r="M565" s="1"/>
      <c r="N565" s="1"/>
      <c r="O565" s="814"/>
      <c r="P565" s="814"/>
      <c r="Q565" s="815"/>
      <c r="R565" s="815"/>
    </row>
    <row r="566">
      <c r="D566" s="1"/>
      <c r="J566" s="1"/>
      <c r="K566" s="813"/>
      <c r="L566" s="1"/>
      <c r="M566" s="1"/>
      <c r="N566" s="1"/>
      <c r="O566" s="814"/>
      <c r="P566" s="814"/>
      <c r="Q566" s="815"/>
      <c r="R566" s="815"/>
    </row>
    <row r="567">
      <c r="D567" s="1"/>
      <c r="J567" s="1"/>
      <c r="K567" s="813"/>
      <c r="L567" s="1"/>
      <c r="M567" s="1"/>
      <c r="N567" s="1"/>
      <c r="O567" s="814"/>
      <c r="P567" s="814"/>
      <c r="Q567" s="815"/>
      <c r="R567" s="815"/>
    </row>
    <row r="568">
      <c r="D568" s="1"/>
      <c r="J568" s="1"/>
      <c r="K568" s="813"/>
      <c r="L568" s="1"/>
      <c r="M568" s="1"/>
      <c r="N568" s="1"/>
      <c r="O568" s="814"/>
      <c r="P568" s="814"/>
      <c r="Q568" s="815"/>
      <c r="R568" s="815"/>
    </row>
    <row r="569">
      <c r="D569" s="1"/>
      <c r="J569" s="1"/>
      <c r="K569" s="813"/>
      <c r="L569" s="1"/>
      <c r="M569" s="1"/>
      <c r="N569" s="1"/>
      <c r="O569" s="814"/>
      <c r="P569" s="814"/>
      <c r="Q569" s="815"/>
      <c r="R569" s="815"/>
    </row>
    <row r="570">
      <c r="D570" s="1"/>
      <c r="J570" s="1"/>
      <c r="K570" s="813"/>
      <c r="L570" s="1"/>
      <c r="M570" s="1"/>
      <c r="N570" s="1"/>
      <c r="O570" s="814"/>
      <c r="P570" s="814"/>
      <c r="Q570" s="815"/>
      <c r="R570" s="815"/>
    </row>
    <row r="571">
      <c r="D571" s="1"/>
      <c r="J571" s="1"/>
      <c r="K571" s="813"/>
      <c r="L571" s="1"/>
      <c r="M571" s="1"/>
      <c r="N571" s="1"/>
      <c r="O571" s="814"/>
      <c r="P571" s="814"/>
      <c r="Q571" s="815"/>
      <c r="R571" s="815"/>
    </row>
    <row r="572">
      <c r="D572" s="1"/>
      <c r="J572" s="1"/>
      <c r="K572" s="813"/>
      <c r="L572" s="1"/>
      <c r="M572" s="1"/>
      <c r="N572" s="1"/>
      <c r="O572" s="814"/>
      <c r="P572" s="814"/>
      <c r="Q572" s="815"/>
      <c r="R572" s="815"/>
    </row>
    <row r="573">
      <c r="D573" s="1"/>
      <c r="J573" s="1"/>
      <c r="K573" s="813"/>
      <c r="L573" s="1"/>
      <c r="M573" s="1"/>
      <c r="N573" s="1"/>
      <c r="O573" s="814"/>
      <c r="P573" s="814"/>
      <c r="Q573" s="815"/>
      <c r="R573" s="815"/>
    </row>
    <row r="574">
      <c r="D574" s="1"/>
      <c r="J574" s="1"/>
      <c r="K574" s="813"/>
      <c r="L574" s="1"/>
      <c r="M574" s="1"/>
      <c r="N574" s="1"/>
      <c r="O574" s="814"/>
      <c r="P574" s="814"/>
      <c r="Q574" s="815"/>
      <c r="R574" s="815"/>
    </row>
    <row r="575">
      <c r="D575" s="1"/>
      <c r="J575" s="1"/>
      <c r="K575" s="813"/>
      <c r="L575" s="1"/>
      <c r="M575" s="1"/>
      <c r="N575" s="1"/>
      <c r="O575" s="814"/>
      <c r="P575" s="814"/>
      <c r="Q575" s="815"/>
      <c r="R575" s="815"/>
    </row>
    <row r="576">
      <c r="D576" s="1"/>
      <c r="J576" s="1"/>
      <c r="K576" s="813"/>
      <c r="L576" s="1"/>
      <c r="M576" s="1"/>
      <c r="N576" s="1"/>
      <c r="O576" s="814"/>
      <c r="P576" s="814"/>
      <c r="Q576" s="815"/>
      <c r="R576" s="815"/>
    </row>
    <row r="577">
      <c r="D577" s="1"/>
      <c r="J577" s="1"/>
      <c r="K577" s="813"/>
      <c r="L577" s="1"/>
      <c r="M577" s="1"/>
      <c r="N577" s="1"/>
      <c r="O577" s="814"/>
      <c r="P577" s="814"/>
      <c r="Q577" s="815"/>
      <c r="R577" s="815"/>
    </row>
    <row r="578">
      <c r="D578" s="1"/>
      <c r="J578" s="1"/>
      <c r="K578" s="813"/>
      <c r="L578" s="1"/>
      <c r="M578" s="1"/>
      <c r="N578" s="1"/>
      <c r="O578" s="814"/>
      <c r="P578" s="814"/>
      <c r="Q578" s="815"/>
      <c r="R578" s="815"/>
    </row>
    <row r="579">
      <c r="D579" s="1"/>
      <c r="J579" s="1"/>
      <c r="K579" s="813"/>
      <c r="L579" s="1"/>
      <c r="M579" s="1"/>
      <c r="N579" s="1"/>
      <c r="O579" s="814"/>
      <c r="P579" s="814"/>
      <c r="Q579" s="815"/>
      <c r="R579" s="815"/>
    </row>
    <row r="580">
      <c r="D580" s="1"/>
      <c r="J580" s="1"/>
      <c r="K580" s="813"/>
      <c r="L580" s="1"/>
      <c r="M580" s="1"/>
      <c r="N580" s="1"/>
      <c r="O580" s="814"/>
      <c r="P580" s="814"/>
      <c r="Q580" s="815"/>
      <c r="R580" s="815"/>
    </row>
    <row r="581">
      <c r="D581" s="1"/>
      <c r="J581" s="1"/>
      <c r="K581" s="813"/>
      <c r="L581" s="1"/>
      <c r="M581" s="1"/>
      <c r="N581" s="1"/>
      <c r="O581" s="814"/>
      <c r="P581" s="814"/>
      <c r="Q581" s="815"/>
      <c r="R581" s="815"/>
    </row>
    <row r="582">
      <c r="D582" s="1"/>
      <c r="J582" s="1"/>
      <c r="K582" s="813"/>
      <c r="L582" s="1"/>
      <c r="M582" s="1"/>
      <c r="N582" s="1"/>
      <c r="O582" s="814"/>
      <c r="P582" s="814"/>
      <c r="Q582" s="815"/>
      <c r="R582" s="815"/>
    </row>
    <row r="583">
      <c r="D583" s="1"/>
      <c r="J583" s="1"/>
      <c r="K583" s="813"/>
      <c r="L583" s="1"/>
      <c r="M583" s="1"/>
      <c r="N583" s="1"/>
      <c r="O583" s="814"/>
      <c r="P583" s="814"/>
      <c r="Q583" s="815"/>
      <c r="R583" s="815"/>
    </row>
    <row r="584">
      <c r="D584" s="1"/>
      <c r="J584" s="1"/>
      <c r="K584" s="813"/>
      <c r="L584" s="1"/>
      <c r="M584" s="1"/>
      <c r="N584" s="1"/>
      <c r="O584" s="814"/>
      <c r="P584" s="814"/>
      <c r="Q584" s="815"/>
      <c r="R584" s="815"/>
    </row>
    <row r="585">
      <c r="D585" s="1"/>
      <c r="J585" s="1"/>
      <c r="K585" s="813"/>
      <c r="L585" s="1"/>
      <c r="M585" s="1"/>
      <c r="N585" s="1"/>
      <c r="O585" s="814"/>
      <c r="P585" s="814"/>
      <c r="Q585" s="815"/>
      <c r="R585" s="815"/>
    </row>
    <row r="586">
      <c r="D586" s="1"/>
      <c r="J586" s="1"/>
      <c r="K586" s="813"/>
      <c r="L586" s="1"/>
      <c r="M586" s="1"/>
      <c r="N586" s="1"/>
      <c r="O586" s="814"/>
      <c r="P586" s="814"/>
      <c r="Q586" s="815"/>
      <c r="R586" s="815"/>
    </row>
    <row r="587">
      <c r="D587" s="1"/>
      <c r="J587" s="1"/>
      <c r="K587" s="813"/>
      <c r="L587" s="1"/>
      <c r="M587" s="1"/>
      <c r="N587" s="1"/>
      <c r="O587" s="814"/>
      <c r="P587" s="814"/>
      <c r="Q587" s="815"/>
      <c r="R587" s="815"/>
    </row>
    <row r="588">
      <c r="D588" s="1"/>
      <c r="J588" s="1"/>
      <c r="K588" s="813"/>
      <c r="L588" s="1"/>
      <c r="M588" s="1"/>
      <c r="N588" s="1"/>
      <c r="O588" s="814"/>
      <c r="P588" s="814"/>
      <c r="Q588" s="815"/>
      <c r="R588" s="815"/>
    </row>
    <row r="589">
      <c r="D589" s="1"/>
      <c r="J589" s="1"/>
      <c r="K589" s="813"/>
      <c r="L589" s="1"/>
      <c r="M589" s="1"/>
      <c r="N589" s="1"/>
      <c r="O589" s="814"/>
      <c r="P589" s="814"/>
      <c r="Q589" s="815"/>
      <c r="R589" s="815"/>
    </row>
    <row r="590">
      <c r="D590" s="1"/>
      <c r="J590" s="1"/>
      <c r="K590" s="813"/>
      <c r="L590" s="1"/>
      <c r="M590" s="1"/>
      <c r="N590" s="1"/>
      <c r="O590" s="814"/>
      <c r="P590" s="814"/>
      <c r="Q590" s="815"/>
      <c r="R590" s="815"/>
    </row>
    <row r="591">
      <c r="D591" s="1"/>
      <c r="J591" s="1"/>
      <c r="K591" s="813"/>
      <c r="L591" s="1"/>
      <c r="M591" s="1"/>
      <c r="N591" s="1"/>
      <c r="O591" s="814"/>
      <c r="P591" s="814"/>
      <c r="Q591" s="815"/>
      <c r="R591" s="815"/>
    </row>
    <row r="592">
      <c r="D592" s="1"/>
      <c r="J592" s="1"/>
      <c r="K592" s="813"/>
      <c r="L592" s="1"/>
      <c r="M592" s="1"/>
      <c r="N592" s="1"/>
      <c r="O592" s="814"/>
      <c r="P592" s="814"/>
      <c r="Q592" s="815"/>
      <c r="R592" s="815"/>
    </row>
    <row r="593">
      <c r="D593" s="1"/>
      <c r="J593" s="1"/>
      <c r="K593" s="813"/>
      <c r="L593" s="1"/>
      <c r="M593" s="1"/>
      <c r="N593" s="1"/>
      <c r="O593" s="814"/>
      <c r="P593" s="814"/>
      <c r="Q593" s="815"/>
      <c r="R593" s="815"/>
    </row>
    <row r="594">
      <c r="D594" s="1"/>
      <c r="J594" s="1"/>
      <c r="K594" s="813"/>
      <c r="L594" s="1"/>
      <c r="M594" s="1"/>
      <c r="N594" s="1"/>
      <c r="O594" s="814"/>
      <c r="P594" s="814"/>
      <c r="Q594" s="815"/>
      <c r="R594" s="815"/>
    </row>
    <row r="595">
      <c r="D595" s="1"/>
      <c r="J595" s="1"/>
      <c r="K595" s="813"/>
      <c r="L595" s="1"/>
      <c r="M595" s="1"/>
      <c r="N595" s="1"/>
      <c r="O595" s="814"/>
      <c r="P595" s="814"/>
      <c r="Q595" s="815"/>
      <c r="R595" s="815"/>
    </row>
    <row r="596">
      <c r="D596" s="1"/>
      <c r="J596" s="1"/>
      <c r="K596" s="813"/>
      <c r="L596" s="1"/>
      <c r="M596" s="1"/>
      <c r="N596" s="1"/>
      <c r="O596" s="814"/>
      <c r="P596" s="814"/>
      <c r="Q596" s="815"/>
      <c r="R596" s="815"/>
    </row>
    <row r="597">
      <c r="D597" s="1"/>
      <c r="J597" s="1"/>
      <c r="K597" s="813"/>
      <c r="L597" s="1"/>
      <c r="M597" s="1"/>
      <c r="N597" s="1"/>
      <c r="O597" s="814"/>
      <c r="P597" s="814"/>
      <c r="Q597" s="815"/>
      <c r="R597" s="815"/>
    </row>
    <row r="598">
      <c r="D598" s="1"/>
      <c r="J598" s="1"/>
      <c r="K598" s="813"/>
      <c r="L598" s="1"/>
      <c r="M598" s="1"/>
      <c r="N598" s="1"/>
      <c r="O598" s="814"/>
      <c r="P598" s="814"/>
      <c r="Q598" s="815"/>
      <c r="R598" s="815"/>
    </row>
    <row r="599">
      <c r="D599" s="1"/>
      <c r="J599" s="1"/>
      <c r="K599" s="813"/>
      <c r="L599" s="1"/>
      <c r="M599" s="1"/>
      <c r="N599" s="1"/>
      <c r="O599" s="814"/>
      <c r="P599" s="814"/>
      <c r="Q599" s="815"/>
      <c r="R599" s="815"/>
    </row>
    <row r="600">
      <c r="D600" s="1"/>
      <c r="J600" s="1"/>
      <c r="K600" s="813"/>
      <c r="L600" s="1"/>
      <c r="M600" s="1"/>
      <c r="N600" s="1"/>
      <c r="O600" s="814"/>
      <c r="P600" s="814"/>
      <c r="Q600" s="815"/>
      <c r="R600" s="815"/>
    </row>
    <row r="601">
      <c r="D601" s="1"/>
      <c r="J601" s="1"/>
      <c r="K601" s="813"/>
      <c r="L601" s="1"/>
      <c r="M601" s="1"/>
      <c r="N601" s="1"/>
      <c r="O601" s="814"/>
      <c r="P601" s="814"/>
      <c r="Q601" s="815"/>
      <c r="R601" s="815"/>
    </row>
    <row r="602">
      <c r="D602" s="1"/>
      <c r="J602" s="1"/>
      <c r="K602" s="813"/>
      <c r="L602" s="1"/>
      <c r="M602" s="1"/>
      <c r="N602" s="1"/>
      <c r="O602" s="814"/>
      <c r="P602" s="814"/>
      <c r="Q602" s="815"/>
      <c r="R602" s="815"/>
    </row>
    <row r="603">
      <c r="D603" s="1"/>
      <c r="J603" s="1"/>
      <c r="K603" s="813"/>
      <c r="L603" s="1"/>
      <c r="M603" s="1"/>
      <c r="N603" s="1"/>
      <c r="O603" s="814"/>
      <c r="P603" s="814"/>
      <c r="Q603" s="815"/>
      <c r="R603" s="815"/>
    </row>
    <row r="604">
      <c r="D604" s="1"/>
      <c r="J604" s="1"/>
      <c r="K604" s="813"/>
      <c r="L604" s="1"/>
      <c r="M604" s="1"/>
      <c r="N604" s="1"/>
      <c r="O604" s="814"/>
      <c r="P604" s="814"/>
      <c r="Q604" s="815"/>
      <c r="R604" s="815"/>
    </row>
    <row r="605">
      <c r="D605" s="1"/>
      <c r="J605" s="1"/>
      <c r="K605" s="813"/>
      <c r="L605" s="1"/>
      <c r="M605" s="1"/>
      <c r="N605" s="1"/>
      <c r="O605" s="814"/>
      <c r="P605" s="814"/>
      <c r="Q605" s="815"/>
      <c r="R605" s="815"/>
    </row>
    <row r="606">
      <c r="D606" s="1"/>
      <c r="J606" s="1"/>
      <c r="K606" s="813"/>
      <c r="L606" s="1"/>
      <c r="M606" s="1"/>
      <c r="N606" s="1"/>
      <c r="O606" s="814"/>
      <c r="P606" s="814"/>
      <c r="Q606" s="815"/>
      <c r="R606" s="815"/>
    </row>
    <row r="607">
      <c r="D607" s="1"/>
      <c r="J607" s="1"/>
      <c r="K607" s="813"/>
      <c r="L607" s="1"/>
      <c r="M607" s="1"/>
      <c r="N607" s="1"/>
      <c r="O607" s="814"/>
      <c r="P607" s="814"/>
      <c r="Q607" s="815"/>
      <c r="R607" s="815"/>
    </row>
    <row r="608">
      <c r="D608" s="1"/>
      <c r="J608" s="1"/>
      <c r="K608" s="813"/>
      <c r="L608" s="1"/>
      <c r="M608" s="1"/>
      <c r="N608" s="1"/>
      <c r="O608" s="814"/>
      <c r="P608" s="814"/>
      <c r="Q608" s="815"/>
      <c r="R608" s="815"/>
    </row>
    <row r="609">
      <c r="D609" s="1"/>
      <c r="J609" s="1"/>
      <c r="K609" s="813"/>
      <c r="L609" s="1"/>
      <c r="M609" s="1"/>
      <c r="N609" s="1"/>
      <c r="O609" s="814"/>
      <c r="P609" s="814"/>
      <c r="Q609" s="815"/>
      <c r="R609" s="815"/>
    </row>
    <row r="610">
      <c r="D610" s="1"/>
      <c r="J610" s="1"/>
      <c r="K610" s="813"/>
      <c r="L610" s="1"/>
      <c r="M610" s="1"/>
      <c r="N610" s="1"/>
      <c r="O610" s="814"/>
      <c r="P610" s="814"/>
      <c r="Q610" s="815"/>
      <c r="R610" s="815"/>
    </row>
    <row r="611">
      <c r="D611" s="1"/>
      <c r="J611" s="1"/>
      <c r="K611" s="813"/>
      <c r="L611" s="1"/>
      <c r="M611" s="1"/>
      <c r="N611" s="1"/>
      <c r="O611" s="814"/>
      <c r="P611" s="814"/>
      <c r="Q611" s="815"/>
      <c r="R611" s="815"/>
    </row>
    <row r="612">
      <c r="D612" s="1"/>
      <c r="J612" s="1"/>
      <c r="K612" s="813"/>
      <c r="L612" s="1"/>
      <c r="M612" s="1"/>
      <c r="N612" s="1"/>
      <c r="O612" s="814"/>
      <c r="P612" s="814"/>
      <c r="Q612" s="815"/>
      <c r="R612" s="815"/>
    </row>
    <row r="613">
      <c r="D613" s="1"/>
      <c r="J613" s="1"/>
      <c r="K613" s="813"/>
      <c r="L613" s="1"/>
      <c r="M613" s="1"/>
      <c r="N613" s="1"/>
      <c r="O613" s="814"/>
      <c r="P613" s="814"/>
      <c r="Q613" s="815"/>
      <c r="R613" s="815"/>
    </row>
    <row r="614">
      <c r="D614" s="1"/>
      <c r="J614" s="1"/>
      <c r="K614" s="813"/>
      <c r="L614" s="1"/>
      <c r="M614" s="1"/>
      <c r="N614" s="1"/>
      <c r="O614" s="814"/>
      <c r="P614" s="814"/>
      <c r="Q614" s="815"/>
      <c r="R614" s="815"/>
    </row>
    <row r="615">
      <c r="D615" s="1"/>
      <c r="J615" s="1"/>
      <c r="K615" s="813"/>
      <c r="L615" s="1"/>
      <c r="M615" s="1"/>
      <c r="N615" s="1"/>
      <c r="O615" s="814"/>
      <c r="P615" s="814"/>
      <c r="Q615" s="815"/>
      <c r="R615" s="815"/>
    </row>
    <row r="616">
      <c r="D616" s="1"/>
      <c r="J616" s="1"/>
      <c r="K616" s="813"/>
      <c r="L616" s="1"/>
      <c r="M616" s="1"/>
      <c r="N616" s="1"/>
      <c r="O616" s="814"/>
      <c r="P616" s="814"/>
      <c r="Q616" s="815"/>
      <c r="R616" s="815"/>
    </row>
    <row r="617">
      <c r="D617" s="1"/>
      <c r="J617" s="1"/>
      <c r="K617" s="813"/>
      <c r="L617" s="1"/>
      <c r="M617" s="1"/>
      <c r="N617" s="1"/>
      <c r="O617" s="814"/>
      <c r="P617" s="814"/>
      <c r="Q617" s="815"/>
      <c r="R617" s="815"/>
    </row>
    <row r="618">
      <c r="D618" s="1"/>
      <c r="J618" s="1"/>
      <c r="K618" s="813"/>
      <c r="L618" s="1"/>
      <c r="M618" s="1"/>
      <c r="N618" s="1"/>
      <c r="O618" s="814"/>
      <c r="P618" s="814"/>
      <c r="Q618" s="815"/>
      <c r="R618" s="815"/>
    </row>
    <row r="619">
      <c r="D619" s="1"/>
      <c r="J619" s="1"/>
      <c r="K619" s="813"/>
      <c r="L619" s="1"/>
      <c r="M619" s="1"/>
      <c r="N619" s="1"/>
      <c r="O619" s="814"/>
      <c r="P619" s="814"/>
      <c r="Q619" s="815"/>
      <c r="R619" s="815"/>
    </row>
    <row r="620">
      <c r="D620" s="1"/>
      <c r="J620" s="1"/>
      <c r="K620" s="813"/>
      <c r="L620" s="1"/>
      <c r="M620" s="1"/>
      <c r="N620" s="1"/>
      <c r="O620" s="814"/>
      <c r="P620" s="814"/>
      <c r="Q620" s="815"/>
      <c r="R620" s="815"/>
    </row>
    <row r="621">
      <c r="D621" s="1"/>
      <c r="J621" s="1"/>
      <c r="K621" s="813"/>
      <c r="L621" s="1"/>
      <c r="M621" s="1"/>
      <c r="N621" s="1"/>
      <c r="O621" s="814"/>
      <c r="P621" s="814"/>
      <c r="Q621" s="815"/>
      <c r="R621" s="815"/>
    </row>
    <row r="622">
      <c r="D622" s="1"/>
      <c r="J622" s="1"/>
      <c r="K622" s="813"/>
      <c r="L622" s="1"/>
      <c r="M622" s="1"/>
      <c r="N622" s="1"/>
      <c r="O622" s="814"/>
      <c r="P622" s="814"/>
      <c r="Q622" s="815"/>
      <c r="R622" s="815"/>
    </row>
    <row r="623">
      <c r="D623" s="1"/>
      <c r="J623" s="1"/>
      <c r="K623" s="813"/>
      <c r="L623" s="1"/>
      <c r="M623" s="1"/>
      <c r="N623" s="1"/>
      <c r="O623" s="814"/>
      <c r="P623" s="814"/>
      <c r="Q623" s="815"/>
      <c r="R623" s="815"/>
    </row>
    <row r="624">
      <c r="D624" s="1"/>
      <c r="J624" s="1"/>
      <c r="K624" s="813"/>
      <c r="L624" s="1"/>
      <c r="M624" s="1"/>
      <c r="N624" s="1"/>
      <c r="O624" s="814"/>
      <c r="P624" s="814"/>
      <c r="Q624" s="815"/>
      <c r="R624" s="815"/>
    </row>
    <row r="625">
      <c r="D625" s="1"/>
      <c r="J625" s="1"/>
      <c r="K625" s="813"/>
      <c r="L625" s="1"/>
      <c r="M625" s="1"/>
      <c r="N625" s="1"/>
      <c r="O625" s="814"/>
      <c r="P625" s="814"/>
      <c r="Q625" s="815"/>
      <c r="R625" s="815"/>
    </row>
    <row r="626">
      <c r="D626" s="1"/>
      <c r="J626" s="1"/>
      <c r="K626" s="813"/>
      <c r="L626" s="1"/>
      <c r="M626" s="1"/>
      <c r="N626" s="1"/>
      <c r="O626" s="814"/>
      <c r="P626" s="814"/>
      <c r="Q626" s="815"/>
      <c r="R626" s="815"/>
    </row>
    <row r="627">
      <c r="D627" s="1"/>
      <c r="J627" s="1"/>
      <c r="K627" s="813"/>
      <c r="L627" s="1"/>
      <c r="M627" s="1"/>
      <c r="N627" s="1"/>
      <c r="O627" s="814"/>
      <c r="P627" s="814"/>
      <c r="Q627" s="815"/>
      <c r="R627" s="815"/>
    </row>
    <row r="628">
      <c r="D628" s="1"/>
      <c r="J628" s="1"/>
      <c r="K628" s="813"/>
      <c r="L628" s="1"/>
      <c r="M628" s="1"/>
      <c r="N628" s="1"/>
      <c r="O628" s="814"/>
      <c r="P628" s="814"/>
      <c r="Q628" s="815"/>
      <c r="R628" s="815"/>
    </row>
    <row r="629">
      <c r="D629" s="1"/>
      <c r="J629" s="1"/>
      <c r="K629" s="813"/>
      <c r="L629" s="1"/>
      <c r="M629" s="1"/>
      <c r="N629" s="1"/>
      <c r="O629" s="814"/>
      <c r="P629" s="814"/>
      <c r="Q629" s="815"/>
      <c r="R629" s="815"/>
    </row>
    <row r="630">
      <c r="D630" s="1"/>
      <c r="J630" s="1"/>
      <c r="K630" s="813"/>
      <c r="L630" s="1"/>
      <c r="M630" s="1"/>
      <c r="N630" s="1"/>
      <c r="O630" s="814"/>
      <c r="P630" s="814"/>
      <c r="Q630" s="815"/>
      <c r="R630" s="815"/>
    </row>
    <row r="631">
      <c r="D631" s="1"/>
      <c r="J631" s="1"/>
      <c r="K631" s="813"/>
      <c r="L631" s="1"/>
      <c r="M631" s="1"/>
      <c r="N631" s="1"/>
      <c r="O631" s="814"/>
      <c r="P631" s="814"/>
      <c r="Q631" s="815"/>
      <c r="R631" s="815"/>
    </row>
    <row r="632">
      <c r="D632" s="1"/>
      <c r="J632" s="1"/>
      <c r="K632" s="813"/>
      <c r="L632" s="1"/>
      <c r="M632" s="1"/>
      <c r="N632" s="1"/>
      <c r="O632" s="814"/>
      <c r="P632" s="814"/>
      <c r="Q632" s="815"/>
      <c r="R632" s="815"/>
    </row>
    <row r="633">
      <c r="D633" s="1"/>
      <c r="J633" s="1"/>
      <c r="K633" s="813"/>
      <c r="L633" s="1"/>
      <c r="M633" s="1"/>
      <c r="N633" s="1"/>
      <c r="O633" s="814"/>
      <c r="P633" s="814"/>
      <c r="Q633" s="815"/>
      <c r="R633" s="815"/>
    </row>
    <row r="634">
      <c r="D634" s="1"/>
      <c r="J634" s="1"/>
      <c r="K634" s="813"/>
      <c r="L634" s="1"/>
      <c r="M634" s="1"/>
      <c r="N634" s="1"/>
      <c r="O634" s="814"/>
      <c r="P634" s="814"/>
      <c r="Q634" s="815"/>
      <c r="R634" s="815"/>
    </row>
    <row r="635">
      <c r="D635" s="1"/>
      <c r="J635" s="1"/>
      <c r="K635" s="813"/>
      <c r="L635" s="1"/>
      <c r="M635" s="1"/>
      <c r="N635" s="1"/>
      <c r="O635" s="814"/>
      <c r="P635" s="814"/>
      <c r="Q635" s="815"/>
      <c r="R635" s="815"/>
    </row>
    <row r="636">
      <c r="D636" s="1"/>
      <c r="J636" s="1"/>
      <c r="K636" s="813"/>
      <c r="L636" s="1"/>
      <c r="M636" s="1"/>
      <c r="N636" s="1"/>
      <c r="O636" s="814"/>
      <c r="P636" s="814"/>
      <c r="Q636" s="815"/>
      <c r="R636" s="815"/>
    </row>
    <row r="637">
      <c r="D637" s="1"/>
      <c r="J637" s="1"/>
      <c r="K637" s="813"/>
      <c r="L637" s="1"/>
      <c r="M637" s="1"/>
      <c r="N637" s="1"/>
      <c r="O637" s="814"/>
      <c r="P637" s="814"/>
      <c r="Q637" s="815"/>
      <c r="R637" s="815"/>
    </row>
    <row r="638">
      <c r="D638" s="1"/>
      <c r="J638" s="1"/>
      <c r="K638" s="813"/>
      <c r="L638" s="1"/>
      <c r="M638" s="1"/>
      <c r="N638" s="1"/>
      <c r="O638" s="814"/>
      <c r="P638" s="814"/>
      <c r="Q638" s="815"/>
      <c r="R638" s="815"/>
    </row>
    <row r="639">
      <c r="D639" s="1"/>
      <c r="J639" s="1"/>
      <c r="K639" s="813"/>
      <c r="L639" s="1"/>
      <c r="M639" s="1"/>
      <c r="N639" s="1"/>
      <c r="O639" s="814"/>
      <c r="P639" s="814"/>
      <c r="Q639" s="815"/>
      <c r="R639" s="815"/>
    </row>
    <row r="640">
      <c r="D640" s="1"/>
      <c r="J640" s="1"/>
      <c r="K640" s="813"/>
      <c r="L640" s="1"/>
      <c r="M640" s="1"/>
      <c r="N640" s="1"/>
      <c r="O640" s="814"/>
      <c r="P640" s="814"/>
      <c r="Q640" s="815"/>
      <c r="R640" s="815"/>
    </row>
    <row r="641">
      <c r="D641" s="1"/>
      <c r="J641" s="1"/>
      <c r="K641" s="813"/>
      <c r="L641" s="1"/>
      <c r="M641" s="1"/>
      <c r="N641" s="1"/>
      <c r="O641" s="814"/>
      <c r="P641" s="814"/>
      <c r="Q641" s="815"/>
      <c r="R641" s="815"/>
    </row>
    <row r="642">
      <c r="D642" s="1"/>
      <c r="J642" s="1"/>
      <c r="K642" s="813"/>
      <c r="L642" s="1"/>
      <c r="M642" s="1"/>
      <c r="N642" s="1"/>
      <c r="O642" s="814"/>
      <c r="P642" s="814"/>
      <c r="Q642" s="815"/>
      <c r="R642" s="815"/>
    </row>
    <row r="643">
      <c r="D643" s="1"/>
      <c r="J643" s="1"/>
      <c r="K643" s="813"/>
      <c r="L643" s="1"/>
      <c r="M643" s="1"/>
      <c r="N643" s="1"/>
      <c r="O643" s="814"/>
      <c r="P643" s="814"/>
      <c r="Q643" s="815"/>
      <c r="R643" s="815"/>
    </row>
    <row r="644">
      <c r="D644" s="1"/>
      <c r="J644" s="1"/>
      <c r="K644" s="813"/>
      <c r="L644" s="1"/>
      <c r="M644" s="1"/>
      <c r="N644" s="1"/>
      <c r="O644" s="814"/>
      <c r="P644" s="814"/>
      <c r="Q644" s="815"/>
      <c r="R644" s="815"/>
    </row>
    <row r="645">
      <c r="D645" s="1"/>
      <c r="J645" s="1"/>
      <c r="K645" s="813"/>
      <c r="L645" s="1"/>
      <c r="M645" s="1"/>
      <c r="N645" s="1"/>
      <c r="O645" s="814"/>
      <c r="P645" s="814"/>
      <c r="Q645" s="815"/>
      <c r="R645" s="815"/>
    </row>
    <row r="646">
      <c r="D646" s="1"/>
      <c r="J646" s="1"/>
      <c r="K646" s="813"/>
      <c r="L646" s="1"/>
      <c r="M646" s="1"/>
      <c r="N646" s="1"/>
      <c r="O646" s="814"/>
      <c r="P646" s="814"/>
      <c r="Q646" s="815"/>
      <c r="R646" s="815"/>
    </row>
    <row r="647">
      <c r="D647" s="1"/>
      <c r="J647" s="1"/>
      <c r="K647" s="813"/>
      <c r="L647" s="1"/>
      <c r="M647" s="1"/>
      <c r="N647" s="1"/>
      <c r="O647" s="814"/>
      <c r="P647" s="814"/>
      <c r="Q647" s="815"/>
      <c r="R647" s="815"/>
    </row>
    <row r="648">
      <c r="D648" s="1"/>
      <c r="J648" s="1"/>
      <c r="K648" s="813"/>
      <c r="L648" s="1"/>
      <c r="M648" s="1"/>
      <c r="N648" s="1"/>
      <c r="O648" s="814"/>
      <c r="P648" s="814"/>
      <c r="Q648" s="815"/>
      <c r="R648" s="815"/>
    </row>
    <row r="649">
      <c r="D649" s="1"/>
      <c r="J649" s="1"/>
      <c r="K649" s="813"/>
      <c r="L649" s="1"/>
      <c r="M649" s="1"/>
      <c r="N649" s="1"/>
      <c r="O649" s="814"/>
      <c r="P649" s="814"/>
      <c r="Q649" s="815"/>
      <c r="R649" s="815"/>
    </row>
    <row r="650">
      <c r="D650" s="1"/>
      <c r="J650" s="1"/>
      <c r="K650" s="813"/>
      <c r="L650" s="1"/>
      <c r="M650" s="1"/>
      <c r="N650" s="1"/>
      <c r="O650" s="814"/>
      <c r="P650" s="814"/>
      <c r="Q650" s="815"/>
      <c r="R650" s="815"/>
    </row>
    <row r="651">
      <c r="D651" s="1"/>
      <c r="J651" s="1"/>
      <c r="K651" s="813"/>
      <c r="L651" s="1"/>
      <c r="M651" s="1"/>
      <c r="N651" s="1"/>
      <c r="O651" s="814"/>
      <c r="P651" s="814"/>
      <c r="Q651" s="815"/>
      <c r="R651" s="815"/>
    </row>
    <row r="652">
      <c r="D652" s="1"/>
      <c r="J652" s="1"/>
      <c r="K652" s="813"/>
      <c r="L652" s="1"/>
      <c r="M652" s="1"/>
      <c r="N652" s="1"/>
      <c r="O652" s="814"/>
      <c r="P652" s="814"/>
      <c r="Q652" s="815"/>
      <c r="R652" s="815"/>
    </row>
    <row r="653">
      <c r="D653" s="1"/>
      <c r="J653" s="1"/>
      <c r="K653" s="813"/>
      <c r="L653" s="1"/>
      <c r="M653" s="1"/>
      <c r="N653" s="1"/>
      <c r="O653" s="814"/>
      <c r="P653" s="814"/>
      <c r="Q653" s="815"/>
      <c r="R653" s="815"/>
    </row>
    <row r="654">
      <c r="D654" s="1"/>
      <c r="J654" s="1"/>
      <c r="K654" s="813"/>
      <c r="L654" s="1"/>
      <c r="M654" s="1"/>
      <c r="N654" s="1"/>
      <c r="O654" s="814"/>
      <c r="P654" s="814"/>
      <c r="Q654" s="815"/>
      <c r="R654" s="815"/>
    </row>
    <row r="655">
      <c r="D655" s="1"/>
      <c r="J655" s="1"/>
      <c r="K655" s="813"/>
      <c r="L655" s="1"/>
      <c r="M655" s="1"/>
      <c r="N655" s="1"/>
      <c r="O655" s="814"/>
      <c r="P655" s="814"/>
      <c r="Q655" s="815"/>
      <c r="R655" s="815"/>
    </row>
    <row r="656">
      <c r="D656" s="1"/>
      <c r="J656" s="1"/>
      <c r="K656" s="813"/>
      <c r="L656" s="1"/>
      <c r="M656" s="1"/>
      <c r="N656" s="1"/>
      <c r="O656" s="814"/>
      <c r="P656" s="814"/>
      <c r="Q656" s="815"/>
      <c r="R656" s="815"/>
    </row>
    <row r="657">
      <c r="D657" s="1"/>
      <c r="J657" s="1"/>
      <c r="K657" s="813"/>
      <c r="L657" s="1"/>
      <c r="M657" s="1"/>
      <c r="N657" s="1"/>
      <c r="O657" s="814"/>
      <c r="P657" s="814"/>
      <c r="Q657" s="815"/>
      <c r="R657" s="815"/>
    </row>
    <row r="658">
      <c r="D658" s="1"/>
      <c r="J658" s="1"/>
      <c r="K658" s="813"/>
      <c r="L658" s="1"/>
      <c r="M658" s="1"/>
      <c r="N658" s="1"/>
      <c r="O658" s="814"/>
      <c r="P658" s="814"/>
      <c r="Q658" s="815"/>
      <c r="R658" s="815"/>
    </row>
    <row r="659">
      <c r="D659" s="1"/>
      <c r="J659" s="1"/>
      <c r="K659" s="813"/>
      <c r="L659" s="1"/>
      <c r="M659" s="1"/>
      <c r="N659" s="1"/>
      <c r="O659" s="814"/>
      <c r="P659" s="814"/>
      <c r="Q659" s="815"/>
      <c r="R659" s="815"/>
    </row>
    <row r="660">
      <c r="D660" s="1"/>
      <c r="J660" s="1"/>
      <c r="K660" s="813"/>
      <c r="L660" s="1"/>
      <c r="M660" s="1"/>
      <c r="N660" s="1"/>
      <c r="O660" s="814"/>
      <c r="P660" s="814"/>
      <c r="Q660" s="815"/>
      <c r="R660" s="815"/>
    </row>
    <row r="661">
      <c r="D661" s="1"/>
      <c r="J661" s="1"/>
      <c r="K661" s="813"/>
      <c r="L661" s="1"/>
      <c r="M661" s="1"/>
      <c r="N661" s="1"/>
      <c r="O661" s="814"/>
      <c r="P661" s="814"/>
      <c r="Q661" s="815"/>
      <c r="R661" s="815"/>
    </row>
    <row r="662">
      <c r="D662" s="1"/>
      <c r="J662" s="1"/>
      <c r="K662" s="813"/>
      <c r="L662" s="1"/>
      <c r="M662" s="1"/>
      <c r="N662" s="1"/>
      <c r="O662" s="814"/>
      <c r="P662" s="814"/>
      <c r="Q662" s="815"/>
      <c r="R662" s="815"/>
    </row>
    <row r="663">
      <c r="D663" s="1"/>
      <c r="J663" s="1"/>
      <c r="K663" s="813"/>
      <c r="L663" s="1"/>
      <c r="M663" s="1"/>
      <c r="N663" s="1"/>
      <c r="O663" s="814"/>
      <c r="P663" s="814"/>
      <c r="Q663" s="815"/>
      <c r="R663" s="815"/>
    </row>
    <row r="664">
      <c r="D664" s="1"/>
      <c r="J664" s="1"/>
      <c r="K664" s="813"/>
      <c r="L664" s="1"/>
      <c r="M664" s="1"/>
      <c r="N664" s="1"/>
      <c r="O664" s="814"/>
      <c r="P664" s="814"/>
      <c r="Q664" s="815"/>
      <c r="R664" s="815"/>
    </row>
    <row r="665">
      <c r="D665" s="1"/>
      <c r="J665" s="1"/>
      <c r="K665" s="813"/>
      <c r="L665" s="1"/>
      <c r="M665" s="1"/>
      <c r="N665" s="1"/>
      <c r="O665" s="814"/>
      <c r="P665" s="814"/>
      <c r="Q665" s="815"/>
      <c r="R665" s="815"/>
    </row>
    <row r="666">
      <c r="D666" s="1"/>
      <c r="J666" s="1"/>
      <c r="K666" s="813"/>
      <c r="L666" s="1"/>
      <c r="M666" s="1"/>
      <c r="N666" s="1"/>
      <c r="O666" s="814"/>
      <c r="P666" s="814"/>
      <c r="Q666" s="815"/>
      <c r="R666" s="815"/>
    </row>
    <row r="667">
      <c r="D667" s="1"/>
      <c r="J667" s="1"/>
      <c r="K667" s="813"/>
      <c r="L667" s="1"/>
      <c r="M667" s="1"/>
      <c r="N667" s="1"/>
      <c r="O667" s="814"/>
      <c r="P667" s="814"/>
      <c r="Q667" s="815"/>
      <c r="R667" s="815"/>
    </row>
    <row r="668">
      <c r="D668" s="1"/>
      <c r="J668" s="1"/>
      <c r="K668" s="813"/>
      <c r="L668" s="1"/>
      <c r="M668" s="1"/>
      <c r="N668" s="1"/>
      <c r="O668" s="814"/>
      <c r="P668" s="814"/>
      <c r="Q668" s="815"/>
      <c r="R668" s="815"/>
    </row>
    <row r="669">
      <c r="D669" s="1"/>
      <c r="J669" s="1"/>
      <c r="K669" s="813"/>
      <c r="L669" s="1"/>
      <c r="M669" s="1"/>
      <c r="N669" s="1"/>
      <c r="O669" s="814"/>
      <c r="P669" s="814"/>
      <c r="Q669" s="815"/>
      <c r="R669" s="815"/>
    </row>
    <row r="670">
      <c r="D670" s="1"/>
      <c r="J670" s="1"/>
      <c r="K670" s="813"/>
      <c r="L670" s="1"/>
      <c r="M670" s="1"/>
      <c r="N670" s="1"/>
      <c r="O670" s="814"/>
      <c r="P670" s="814"/>
      <c r="Q670" s="815"/>
      <c r="R670" s="815"/>
    </row>
    <row r="671">
      <c r="D671" s="1"/>
      <c r="J671" s="1"/>
      <c r="K671" s="813"/>
      <c r="L671" s="1"/>
      <c r="M671" s="1"/>
      <c r="N671" s="1"/>
      <c r="O671" s="814"/>
      <c r="P671" s="814"/>
      <c r="Q671" s="815"/>
      <c r="R671" s="815"/>
    </row>
    <row r="672">
      <c r="D672" s="1"/>
      <c r="J672" s="1"/>
      <c r="K672" s="813"/>
      <c r="L672" s="1"/>
      <c r="M672" s="1"/>
      <c r="N672" s="1"/>
      <c r="O672" s="814"/>
      <c r="P672" s="814"/>
      <c r="Q672" s="815"/>
      <c r="R672" s="815"/>
    </row>
    <row r="673">
      <c r="D673" s="1"/>
      <c r="J673" s="1"/>
      <c r="K673" s="813"/>
      <c r="L673" s="1"/>
      <c r="M673" s="1"/>
      <c r="N673" s="1"/>
      <c r="O673" s="814"/>
      <c r="P673" s="814"/>
      <c r="Q673" s="815"/>
      <c r="R673" s="815"/>
    </row>
    <row r="674">
      <c r="D674" s="1"/>
      <c r="J674" s="1"/>
      <c r="K674" s="813"/>
      <c r="L674" s="1"/>
      <c r="M674" s="1"/>
      <c r="N674" s="1"/>
      <c r="O674" s="814"/>
      <c r="P674" s="814"/>
      <c r="Q674" s="815"/>
      <c r="R674" s="815"/>
    </row>
    <row r="675">
      <c r="D675" s="1"/>
      <c r="J675" s="1"/>
      <c r="K675" s="813"/>
      <c r="L675" s="1"/>
      <c r="M675" s="1"/>
      <c r="N675" s="1"/>
      <c r="O675" s="814"/>
      <c r="P675" s="814"/>
      <c r="Q675" s="815"/>
      <c r="R675" s="815"/>
    </row>
    <row r="676">
      <c r="D676" s="1"/>
      <c r="J676" s="1"/>
      <c r="K676" s="813"/>
      <c r="L676" s="1"/>
      <c r="M676" s="1"/>
      <c r="N676" s="1"/>
      <c r="O676" s="814"/>
      <c r="P676" s="814"/>
      <c r="Q676" s="815"/>
      <c r="R676" s="815"/>
    </row>
    <row r="677">
      <c r="D677" s="1"/>
      <c r="J677" s="1"/>
      <c r="K677" s="813"/>
      <c r="L677" s="1"/>
      <c r="M677" s="1"/>
      <c r="N677" s="1"/>
      <c r="O677" s="814"/>
      <c r="P677" s="814"/>
      <c r="Q677" s="815"/>
      <c r="R677" s="815"/>
    </row>
    <row r="678">
      <c r="D678" s="1"/>
      <c r="J678" s="1"/>
      <c r="K678" s="813"/>
      <c r="L678" s="1"/>
      <c r="M678" s="1"/>
      <c r="N678" s="1"/>
      <c r="O678" s="814"/>
      <c r="P678" s="814"/>
      <c r="Q678" s="815"/>
      <c r="R678" s="815"/>
    </row>
    <row r="679">
      <c r="D679" s="1"/>
      <c r="J679" s="1"/>
      <c r="K679" s="813"/>
      <c r="L679" s="1"/>
      <c r="M679" s="1"/>
      <c r="N679" s="1"/>
      <c r="O679" s="814"/>
      <c r="P679" s="814"/>
      <c r="Q679" s="815"/>
      <c r="R679" s="815"/>
    </row>
    <row r="680">
      <c r="D680" s="1"/>
      <c r="J680" s="1"/>
      <c r="K680" s="813"/>
      <c r="L680" s="1"/>
      <c r="M680" s="1"/>
      <c r="N680" s="1"/>
      <c r="O680" s="814"/>
      <c r="P680" s="814"/>
      <c r="Q680" s="815"/>
      <c r="R680" s="815"/>
    </row>
    <row r="681">
      <c r="D681" s="1"/>
      <c r="J681" s="1"/>
      <c r="K681" s="813"/>
      <c r="L681" s="1"/>
      <c r="M681" s="1"/>
      <c r="N681" s="1"/>
      <c r="O681" s="814"/>
      <c r="P681" s="814"/>
      <c r="Q681" s="815"/>
      <c r="R681" s="815"/>
    </row>
    <row r="682">
      <c r="D682" s="1"/>
      <c r="J682" s="1"/>
      <c r="K682" s="813"/>
      <c r="L682" s="1"/>
      <c r="M682" s="1"/>
      <c r="N682" s="1"/>
      <c r="O682" s="814"/>
      <c r="P682" s="814"/>
      <c r="Q682" s="815"/>
      <c r="R682" s="815"/>
    </row>
    <row r="683">
      <c r="D683" s="1"/>
      <c r="J683" s="1"/>
      <c r="K683" s="813"/>
      <c r="L683" s="1"/>
      <c r="M683" s="1"/>
      <c r="N683" s="1"/>
      <c r="O683" s="814"/>
      <c r="P683" s="814"/>
      <c r="Q683" s="815"/>
      <c r="R683" s="815"/>
    </row>
    <row r="684">
      <c r="D684" s="1"/>
      <c r="J684" s="1"/>
      <c r="K684" s="813"/>
      <c r="L684" s="1"/>
      <c r="M684" s="1"/>
      <c r="N684" s="1"/>
      <c r="O684" s="814"/>
      <c r="P684" s="814"/>
      <c r="Q684" s="815"/>
      <c r="R684" s="815"/>
    </row>
    <row r="685">
      <c r="D685" s="1"/>
      <c r="J685" s="1"/>
      <c r="K685" s="813"/>
      <c r="L685" s="1"/>
      <c r="M685" s="1"/>
      <c r="N685" s="1"/>
      <c r="O685" s="814"/>
      <c r="P685" s="814"/>
      <c r="Q685" s="815"/>
      <c r="R685" s="815"/>
    </row>
    <row r="686">
      <c r="D686" s="1"/>
      <c r="J686" s="1"/>
      <c r="K686" s="813"/>
      <c r="L686" s="1"/>
      <c r="M686" s="1"/>
      <c r="N686" s="1"/>
      <c r="O686" s="814"/>
      <c r="P686" s="814"/>
      <c r="Q686" s="815"/>
      <c r="R686" s="815"/>
    </row>
    <row r="687">
      <c r="D687" s="1"/>
      <c r="J687" s="1"/>
      <c r="K687" s="813"/>
      <c r="L687" s="1"/>
      <c r="M687" s="1"/>
      <c r="N687" s="1"/>
      <c r="O687" s="814"/>
      <c r="P687" s="814"/>
      <c r="Q687" s="815"/>
      <c r="R687" s="815"/>
    </row>
    <row r="688">
      <c r="D688" s="1"/>
      <c r="J688" s="1"/>
      <c r="K688" s="813"/>
      <c r="L688" s="1"/>
      <c r="M688" s="1"/>
      <c r="N688" s="1"/>
      <c r="O688" s="814"/>
      <c r="P688" s="814"/>
      <c r="Q688" s="815"/>
      <c r="R688" s="815"/>
    </row>
    <row r="689">
      <c r="D689" s="1"/>
      <c r="J689" s="1"/>
      <c r="K689" s="813"/>
      <c r="L689" s="1"/>
      <c r="M689" s="1"/>
      <c r="N689" s="1"/>
      <c r="O689" s="814"/>
      <c r="P689" s="814"/>
      <c r="Q689" s="815"/>
      <c r="R689" s="815"/>
    </row>
    <row r="690">
      <c r="D690" s="1"/>
      <c r="J690" s="1"/>
      <c r="K690" s="813"/>
      <c r="L690" s="1"/>
      <c r="M690" s="1"/>
      <c r="N690" s="1"/>
      <c r="O690" s="814"/>
      <c r="P690" s="814"/>
      <c r="Q690" s="815"/>
      <c r="R690" s="815"/>
    </row>
    <row r="691">
      <c r="D691" s="1"/>
      <c r="J691" s="1"/>
      <c r="K691" s="813"/>
      <c r="L691" s="1"/>
      <c r="M691" s="1"/>
      <c r="N691" s="1"/>
      <c r="O691" s="814"/>
      <c r="P691" s="814"/>
      <c r="Q691" s="815"/>
      <c r="R691" s="815"/>
    </row>
    <row r="692">
      <c r="D692" s="1"/>
      <c r="J692" s="1"/>
      <c r="K692" s="813"/>
      <c r="L692" s="1"/>
      <c r="M692" s="1"/>
      <c r="N692" s="1"/>
      <c r="O692" s="814"/>
      <c r="P692" s="814"/>
      <c r="Q692" s="815"/>
      <c r="R692" s="815"/>
    </row>
    <row r="693">
      <c r="D693" s="1"/>
      <c r="J693" s="1"/>
      <c r="K693" s="813"/>
      <c r="L693" s="1"/>
      <c r="M693" s="1"/>
      <c r="N693" s="1"/>
      <c r="O693" s="814"/>
      <c r="P693" s="814"/>
      <c r="Q693" s="815"/>
      <c r="R693" s="815"/>
    </row>
    <row r="694">
      <c r="D694" s="1"/>
      <c r="J694" s="1"/>
      <c r="K694" s="813"/>
      <c r="L694" s="1"/>
      <c r="M694" s="1"/>
      <c r="N694" s="1"/>
      <c r="O694" s="814"/>
      <c r="P694" s="814"/>
      <c r="Q694" s="815"/>
      <c r="R694" s="815"/>
    </row>
    <row r="695">
      <c r="D695" s="1"/>
      <c r="J695" s="1"/>
      <c r="K695" s="813"/>
      <c r="L695" s="1"/>
      <c r="M695" s="1"/>
      <c r="N695" s="1"/>
      <c r="O695" s="814"/>
      <c r="P695" s="814"/>
      <c r="Q695" s="815"/>
      <c r="R695" s="815"/>
    </row>
    <row r="696">
      <c r="D696" s="1"/>
      <c r="J696" s="1"/>
      <c r="K696" s="813"/>
      <c r="L696" s="1"/>
      <c r="M696" s="1"/>
      <c r="N696" s="1"/>
      <c r="O696" s="814"/>
      <c r="P696" s="814"/>
      <c r="Q696" s="815"/>
      <c r="R696" s="815"/>
    </row>
    <row r="697">
      <c r="D697" s="1"/>
      <c r="J697" s="1"/>
      <c r="K697" s="813"/>
      <c r="L697" s="1"/>
      <c r="M697" s="1"/>
      <c r="N697" s="1"/>
      <c r="O697" s="814"/>
      <c r="P697" s="814"/>
      <c r="Q697" s="815"/>
      <c r="R697" s="815"/>
    </row>
    <row r="698">
      <c r="D698" s="1"/>
      <c r="J698" s="1"/>
      <c r="K698" s="813"/>
      <c r="L698" s="1"/>
      <c r="M698" s="1"/>
      <c r="N698" s="1"/>
      <c r="O698" s="814"/>
      <c r="P698" s="814"/>
      <c r="Q698" s="815"/>
      <c r="R698" s="815"/>
    </row>
    <row r="699">
      <c r="D699" s="1"/>
      <c r="J699" s="1"/>
      <c r="K699" s="813"/>
      <c r="L699" s="1"/>
      <c r="M699" s="1"/>
      <c r="N699" s="1"/>
      <c r="O699" s="814"/>
      <c r="P699" s="814"/>
      <c r="Q699" s="815"/>
      <c r="R699" s="815"/>
    </row>
    <row r="700">
      <c r="D700" s="1"/>
      <c r="J700" s="1"/>
      <c r="K700" s="813"/>
      <c r="L700" s="1"/>
      <c r="M700" s="1"/>
      <c r="N700" s="1"/>
      <c r="O700" s="814"/>
      <c r="P700" s="814"/>
      <c r="Q700" s="815"/>
      <c r="R700" s="815"/>
    </row>
    <row r="701">
      <c r="D701" s="1"/>
      <c r="J701" s="1"/>
      <c r="K701" s="813"/>
      <c r="L701" s="1"/>
      <c r="M701" s="1"/>
      <c r="N701" s="1"/>
      <c r="O701" s="814"/>
      <c r="P701" s="814"/>
      <c r="Q701" s="815"/>
      <c r="R701" s="815"/>
    </row>
    <row r="702">
      <c r="D702" s="1"/>
      <c r="J702" s="1"/>
      <c r="K702" s="813"/>
      <c r="L702" s="1"/>
      <c r="M702" s="1"/>
      <c r="N702" s="1"/>
      <c r="O702" s="814"/>
      <c r="P702" s="814"/>
      <c r="Q702" s="815"/>
      <c r="R702" s="815"/>
    </row>
    <row r="703">
      <c r="D703" s="1"/>
      <c r="J703" s="1"/>
      <c r="K703" s="813"/>
      <c r="L703" s="1"/>
      <c r="M703" s="1"/>
      <c r="N703" s="1"/>
      <c r="O703" s="814"/>
      <c r="P703" s="814"/>
      <c r="Q703" s="815"/>
      <c r="R703" s="815"/>
    </row>
    <row r="704">
      <c r="D704" s="1"/>
      <c r="J704" s="1"/>
      <c r="K704" s="813"/>
      <c r="L704" s="1"/>
      <c r="M704" s="1"/>
      <c r="N704" s="1"/>
      <c r="O704" s="814"/>
      <c r="P704" s="814"/>
      <c r="Q704" s="815"/>
      <c r="R704" s="815"/>
    </row>
    <row r="705">
      <c r="D705" s="1"/>
      <c r="J705" s="1"/>
      <c r="K705" s="813"/>
      <c r="L705" s="1"/>
      <c r="M705" s="1"/>
      <c r="N705" s="1"/>
      <c r="O705" s="814"/>
      <c r="P705" s="814"/>
      <c r="Q705" s="815"/>
      <c r="R705" s="815"/>
    </row>
    <row r="706">
      <c r="D706" s="1"/>
      <c r="J706" s="1"/>
      <c r="K706" s="813"/>
      <c r="L706" s="1"/>
      <c r="M706" s="1"/>
      <c r="N706" s="1"/>
      <c r="O706" s="814"/>
      <c r="P706" s="814"/>
      <c r="Q706" s="815"/>
      <c r="R706" s="815"/>
    </row>
    <row r="707">
      <c r="D707" s="1"/>
      <c r="J707" s="1"/>
      <c r="K707" s="813"/>
      <c r="L707" s="1"/>
      <c r="M707" s="1"/>
      <c r="N707" s="1"/>
      <c r="O707" s="814"/>
      <c r="P707" s="814"/>
      <c r="Q707" s="815"/>
      <c r="R707" s="815"/>
    </row>
    <row r="708">
      <c r="D708" s="1"/>
      <c r="J708" s="1"/>
      <c r="K708" s="813"/>
      <c r="L708" s="1"/>
      <c r="M708" s="1"/>
      <c r="N708" s="1"/>
      <c r="O708" s="814"/>
      <c r="P708" s="814"/>
      <c r="Q708" s="815"/>
      <c r="R708" s="815"/>
    </row>
    <row r="709">
      <c r="D709" s="1"/>
      <c r="J709" s="1"/>
      <c r="K709" s="813"/>
      <c r="L709" s="1"/>
      <c r="M709" s="1"/>
      <c r="N709" s="1"/>
      <c r="O709" s="814"/>
      <c r="P709" s="814"/>
      <c r="Q709" s="815"/>
      <c r="R709" s="815"/>
    </row>
    <row r="710">
      <c r="D710" s="1"/>
      <c r="J710" s="1"/>
      <c r="K710" s="813"/>
      <c r="L710" s="1"/>
      <c r="M710" s="1"/>
      <c r="N710" s="1"/>
      <c r="O710" s="814"/>
      <c r="P710" s="814"/>
      <c r="Q710" s="815"/>
      <c r="R710" s="815"/>
    </row>
    <row r="711">
      <c r="D711" s="1"/>
      <c r="J711" s="1"/>
      <c r="K711" s="813"/>
      <c r="L711" s="1"/>
      <c r="M711" s="1"/>
      <c r="N711" s="1"/>
      <c r="O711" s="814"/>
      <c r="P711" s="814"/>
      <c r="Q711" s="815"/>
      <c r="R711" s="815"/>
    </row>
    <row r="712">
      <c r="D712" s="1"/>
      <c r="J712" s="1"/>
      <c r="K712" s="813"/>
      <c r="L712" s="1"/>
      <c r="M712" s="1"/>
      <c r="N712" s="1"/>
      <c r="O712" s="814"/>
      <c r="P712" s="814"/>
      <c r="Q712" s="815"/>
      <c r="R712" s="815"/>
    </row>
    <row r="713">
      <c r="D713" s="1"/>
      <c r="J713" s="1"/>
      <c r="K713" s="813"/>
      <c r="L713" s="1"/>
      <c r="M713" s="1"/>
      <c r="N713" s="1"/>
      <c r="O713" s="814"/>
      <c r="P713" s="814"/>
      <c r="Q713" s="815"/>
      <c r="R713" s="815"/>
    </row>
    <row r="714">
      <c r="D714" s="1"/>
      <c r="J714" s="1"/>
      <c r="K714" s="813"/>
      <c r="L714" s="1"/>
      <c r="M714" s="1"/>
      <c r="N714" s="1"/>
      <c r="O714" s="814"/>
      <c r="P714" s="814"/>
      <c r="Q714" s="815"/>
      <c r="R714" s="815"/>
    </row>
    <row r="715">
      <c r="D715" s="1"/>
      <c r="J715" s="1"/>
      <c r="K715" s="813"/>
      <c r="L715" s="1"/>
      <c r="M715" s="1"/>
      <c r="N715" s="1"/>
      <c r="O715" s="814"/>
      <c r="P715" s="814"/>
      <c r="Q715" s="815"/>
      <c r="R715" s="815"/>
    </row>
    <row r="716">
      <c r="D716" s="1"/>
      <c r="J716" s="1"/>
      <c r="K716" s="813"/>
      <c r="L716" s="1"/>
      <c r="M716" s="1"/>
      <c r="N716" s="1"/>
      <c r="O716" s="814"/>
      <c r="P716" s="814"/>
      <c r="Q716" s="815"/>
      <c r="R716" s="815"/>
    </row>
    <row r="717">
      <c r="D717" s="1"/>
      <c r="J717" s="1"/>
      <c r="K717" s="813"/>
      <c r="L717" s="1"/>
      <c r="M717" s="1"/>
      <c r="N717" s="1"/>
      <c r="O717" s="814"/>
      <c r="P717" s="814"/>
      <c r="Q717" s="815"/>
      <c r="R717" s="815"/>
    </row>
    <row r="718">
      <c r="D718" s="1"/>
      <c r="J718" s="1"/>
      <c r="K718" s="813"/>
      <c r="L718" s="1"/>
      <c r="M718" s="1"/>
      <c r="N718" s="1"/>
      <c r="O718" s="814"/>
      <c r="P718" s="814"/>
      <c r="Q718" s="815"/>
      <c r="R718" s="815"/>
    </row>
    <row r="719">
      <c r="D719" s="1"/>
      <c r="J719" s="1"/>
      <c r="K719" s="813"/>
      <c r="L719" s="1"/>
      <c r="M719" s="1"/>
      <c r="N719" s="1"/>
      <c r="O719" s="814"/>
      <c r="P719" s="814"/>
      <c r="Q719" s="815"/>
      <c r="R719" s="815"/>
    </row>
    <row r="720">
      <c r="D720" s="1"/>
      <c r="J720" s="1"/>
      <c r="K720" s="813"/>
      <c r="L720" s="1"/>
      <c r="M720" s="1"/>
      <c r="N720" s="1"/>
      <c r="O720" s="814"/>
      <c r="P720" s="814"/>
      <c r="Q720" s="815"/>
      <c r="R720" s="815"/>
    </row>
    <row r="721">
      <c r="D721" s="1"/>
      <c r="J721" s="1"/>
      <c r="K721" s="813"/>
      <c r="L721" s="1"/>
      <c r="M721" s="1"/>
      <c r="N721" s="1"/>
      <c r="O721" s="814"/>
      <c r="P721" s="814"/>
      <c r="Q721" s="815"/>
      <c r="R721" s="815"/>
    </row>
    <row r="722">
      <c r="D722" s="1"/>
      <c r="J722" s="1"/>
      <c r="K722" s="813"/>
      <c r="L722" s="1"/>
      <c r="M722" s="1"/>
      <c r="N722" s="1"/>
      <c r="O722" s="814"/>
      <c r="P722" s="814"/>
      <c r="Q722" s="815"/>
      <c r="R722" s="815"/>
    </row>
    <row r="723">
      <c r="D723" s="1"/>
      <c r="J723" s="1"/>
      <c r="K723" s="813"/>
      <c r="L723" s="1"/>
      <c r="M723" s="1"/>
      <c r="N723" s="1"/>
      <c r="O723" s="814"/>
      <c r="P723" s="814"/>
      <c r="Q723" s="815"/>
      <c r="R723" s="815"/>
    </row>
    <row r="724">
      <c r="D724" s="1"/>
      <c r="J724" s="1"/>
      <c r="K724" s="813"/>
      <c r="L724" s="1"/>
      <c r="M724" s="1"/>
      <c r="N724" s="1"/>
      <c r="O724" s="814"/>
      <c r="P724" s="814"/>
      <c r="Q724" s="815"/>
      <c r="R724" s="815"/>
    </row>
    <row r="725">
      <c r="D725" s="1"/>
      <c r="J725" s="1"/>
      <c r="K725" s="813"/>
      <c r="L725" s="1"/>
      <c r="M725" s="1"/>
      <c r="N725" s="1"/>
      <c r="O725" s="814"/>
      <c r="P725" s="814"/>
      <c r="Q725" s="815"/>
      <c r="R725" s="815"/>
    </row>
    <row r="726">
      <c r="D726" s="1"/>
      <c r="J726" s="1"/>
      <c r="K726" s="813"/>
      <c r="L726" s="1"/>
      <c r="M726" s="1"/>
      <c r="N726" s="1"/>
      <c r="O726" s="814"/>
      <c r="P726" s="814"/>
      <c r="Q726" s="815"/>
      <c r="R726" s="815"/>
    </row>
    <row r="727">
      <c r="D727" s="1"/>
      <c r="J727" s="1"/>
      <c r="K727" s="813"/>
      <c r="L727" s="1"/>
      <c r="M727" s="1"/>
      <c r="N727" s="1"/>
      <c r="O727" s="814"/>
      <c r="P727" s="814"/>
      <c r="Q727" s="815"/>
      <c r="R727" s="815"/>
    </row>
    <row r="728">
      <c r="D728" s="1"/>
      <c r="J728" s="1"/>
      <c r="K728" s="813"/>
      <c r="L728" s="1"/>
      <c r="M728" s="1"/>
      <c r="N728" s="1"/>
      <c r="O728" s="814"/>
      <c r="P728" s="814"/>
      <c r="Q728" s="815"/>
      <c r="R728" s="815"/>
    </row>
    <row r="729">
      <c r="D729" s="1"/>
      <c r="J729" s="1"/>
      <c r="K729" s="813"/>
      <c r="L729" s="1"/>
      <c r="M729" s="1"/>
      <c r="N729" s="1"/>
      <c r="O729" s="814"/>
      <c r="P729" s="814"/>
      <c r="Q729" s="815"/>
      <c r="R729" s="815"/>
    </row>
    <row r="730">
      <c r="D730" s="1"/>
      <c r="J730" s="1"/>
      <c r="K730" s="813"/>
      <c r="L730" s="1"/>
      <c r="M730" s="1"/>
      <c r="N730" s="1"/>
      <c r="O730" s="814"/>
      <c r="P730" s="814"/>
      <c r="Q730" s="815"/>
      <c r="R730" s="815"/>
    </row>
    <row r="731">
      <c r="D731" s="1"/>
      <c r="J731" s="1"/>
      <c r="K731" s="813"/>
      <c r="L731" s="1"/>
      <c r="M731" s="1"/>
      <c r="N731" s="1"/>
      <c r="O731" s="814"/>
      <c r="P731" s="814"/>
      <c r="Q731" s="815"/>
      <c r="R731" s="815"/>
    </row>
    <row r="732">
      <c r="D732" s="1"/>
      <c r="J732" s="1"/>
      <c r="K732" s="813"/>
      <c r="L732" s="1"/>
      <c r="M732" s="1"/>
      <c r="N732" s="1"/>
      <c r="O732" s="814"/>
      <c r="P732" s="814"/>
      <c r="Q732" s="815"/>
      <c r="R732" s="815"/>
    </row>
    <row r="733">
      <c r="D733" s="1"/>
      <c r="J733" s="1"/>
      <c r="K733" s="813"/>
      <c r="L733" s="1"/>
      <c r="M733" s="1"/>
      <c r="N733" s="1"/>
      <c r="O733" s="814"/>
      <c r="P733" s="814"/>
      <c r="Q733" s="815"/>
      <c r="R733" s="815"/>
    </row>
    <row r="734">
      <c r="D734" s="1"/>
      <c r="J734" s="1"/>
      <c r="K734" s="813"/>
      <c r="L734" s="1"/>
      <c r="M734" s="1"/>
      <c r="N734" s="1"/>
      <c r="O734" s="814"/>
      <c r="P734" s="814"/>
      <c r="Q734" s="815"/>
      <c r="R734" s="815"/>
    </row>
    <row r="735">
      <c r="D735" s="1"/>
      <c r="J735" s="1"/>
      <c r="K735" s="813"/>
      <c r="L735" s="1"/>
      <c r="M735" s="1"/>
      <c r="N735" s="1"/>
      <c r="O735" s="814"/>
      <c r="P735" s="814"/>
      <c r="Q735" s="815"/>
      <c r="R735" s="815"/>
    </row>
    <row r="736">
      <c r="D736" s="1"/>
      <c r="J736" s="1"/>
      <c r="K736" s="813"/>
      <c r="L736" s="1"/>
      <c r="M736" s="1"/>
      <c r="N736" s="1"/>
      <c r="O736" s="814"/>
      <c r="P736" s="814"/>
      <c r="Q736" s="815"/>
      <c r="R736" s="815"/>
    </row>
    <row r="737">
      <c r="D737" s="1"/>
      <c r="J737" s="1"/>
      <c r="K737" s="813"/>
      <c r="L737" s="1"/>
      <c r="M737" s="1"/>
      <c r="N737" s="1"/>
      <c r="O737" s="814"/>
      <c r="P737" s="814"/>
      <c r="Q737" s="815"/>
      <c r="R737" s="815"/>
    </row>
    <row r="738">
      <c r="D738" s="1"/>
      <c r="J738" s="1"/>
      <c r="K738" s="813"/>
      <c r="L738" s="1"/>
      <c r="M738" s="1"/>
      <c r="N738" s="1"/>
      <c r="O738" s="814"/>
      <c r="P738" s="814"/>
      <c r="Q738" s="815"/>
      <c r="R738" s="815"/>
    </row>
    <row r="739">
      <c r="D739" s="1"/>
      <c r="J739" s="1"/>
      <c r="K739" s="813"/>
      <c r="L739" s="1"/>
      <c r="M739" s="1"/>
      <c r="N739" s="1"/>
      <c r="O739" s="814"/>
      <c r="P739" s="814"/>
      <c r="Q739" s="815"/>
      <c r="R739" s="815"/>
    </row>
    <row r="740">
      <c r="D740" s="1"/>
      <c r="J740" s="1"/>
      <c r="K740" s="813"/>
      <c r="L740" s="1"/>
      <c r="M740" s="1"/>
      <c r="N740" s="1"/>
      <c r="O740" s="814"/>
      <c r="P740" s="814"/>
      <c r="Q740" s="815"/>
      <c r="R740" s="815"/>
    </row>
    <row r="741">
      <c r="D741" s="1"/>
      <c r="J741" s="1"/>
      <c r="K741" s="813"/>
      <c r="L741" s="1"/>
      <c r="M741" s="1"/>
      <c r="N741" s="1"/>
      <c r="O741" s="814"/>
      <c r="P741" s="814"/>
      <c r="Q741" s="815"/>
      <c r="R741" s="815"/>
    </row>
    <row r="742">
      <c r="D742" s="1"/>
      <c r="J742" s="1"/>
      <c r="K742" s="813"/>
      <c r="L742" s="1"/>
      <c r="M742" s="1"/>
      <c r="N742" s="1"/>
      <c r="O742" s="814"/>
      <c r="P742" s="814"/>
      <c r="Q742" s="815"/>
      <c r="R742" s="815"/>
    </row>
    <row r="743">
      <c r="D743" s="1"/>
      <c r="J743" s="1"/>
      <c r="K743" s="813"/>
      <c r="L743" s="1"/>
      <c r="M743" s="1"/>
      <c r="N743" s="1"/>
      <c r="O743" s="814"/>
      <c r="P743" s="814"/>
      <c r="Q743" s="815"/>
      <c r="R743" s="815"/>
    </row>
    <row r="744">
      <c r="D744" s="1"/>
      <c r="J744" s="1"/>
      <c r="K744" s="813"/>
      <c r="L744" s="1"/>
      <c r="M744" s="1"/>
      <c r="N744" s="1"/>
      <c r="O744" s="814"/>
      <c r="P744" s="814"/>
      <c r="Q744" s="815"/>
      <c r="R744" s="815"/>
    </row>
    <row r="745">
      <c r="D745" s="1"/>
      <c r="J745" s="1"/>
      <c r="K745" s="813"/>
      <c r="L745" s="1"/>
      <c r="M745" s="1"/>
      <c r="N745" s="1"/>
      <c r="O745" s="814"/>
      <c r="P745" s="814"/>
      <c r="Q745" s="815"/>
      <c r="R745" s="815"/>
    </row>
    <row r="746">
      <c r="D746" s="1"/>
      <c r="J746" s="1"/>
      <c r="K746" s="813"/>
      <c r="L746" s="1"/>
      <c r="M746" s="1"/>
      <c r="N746" s="1"/>
      <c r="O746" s="814"/>
      <c r="P746" s="814"/>
      <c r="Q746" s="815"/>
      <c r="R746" s="815"/>
    </row>
    <row r="747">
      <c r="D747" s="1"/>
      <c r="J747" s="1"/>
      <c r="K747" s="813"/>
      <c r="L747" s="1"/>
      <c r="M747" s="1"/>
      <c r="N747" s="1"/>
      <c r="O747" s="814"/>
      <c r="P747" s="814"/>
      <c r="Q747" s="815"/>
      <c r="R747" s="815"/>
    </row>
    <row r="748">
      <c r="D748" s="1"/>
      <c r="J748" s="1"/>
      <c r="K748" s="813"/>
      <c r="L748" s="1"/>
      <c r="M748" s="1"/>
      <c r="N748" s="1"/>
      <c r="O748" s="814"/>
      <c r="P748" s="814"/>
      <c r="Q748" s="815"/>
      <c r="R748" s="815"/>
    </row>
    <row r="749">
      <c r="D749" s="1"/>
      <c r="J749" s="1"/>
      <c r="K749" s="813"/>
      <c r="L749" s="1"/>
      <c r="M749" s="1"/>
      <c r="N749" s="1"/>
      <c r="O749" s="814"/>
      <c r="P749" s="814"/>
      <c r="Q749" s="815"/>
      <c r="R749" s="815"/>
    </row>
    <row r="750">
      <c r="D750" s="1"/>
      <c r="J750" s="1"/>
      <c r="K750" s="813"/>
      <c r="L750" s="1"/>
      <c r="M750" s="1"/>
      <c r="N750" s="1"/>
      <c r="O750" s="814"/>
      <c r="P750" s="814"/>
      <c r="Q750" s="815"/>
      <c r="R750" s="815"/>
    </row>
    <row r="751">
      <c r="D751" s="1"/>
      <c r="J751" s="1"/>
      <c r="K751" s="813"/>
      <c r="L751" s="1"/>
      <c r="M751" s="1"/>
      <c r="N751" s="1"/>
      <c r="O751" s="814"/>
      <c r="P751" s="814"/>
      <c r="Q751" s="815"/>
      <c r="R751" s="815"/>
    </row>
    <row r="752">
      <c r="D752" s="1"/>
      <c r="J752" s="1"/>
      <c r="K752" s="813"/>
      <c r="L752" s="1"/>
      <c r="M752" s="1"/>
      <c r="N752" s="1"/>
      <c r="O752" s="814"/>
      <c r="P752" s="814"/>
      <c r="Q752" s="815"/>
      <c r="R752" s="815"/>
    </row>
    <row r="753">
      <c r="D753" s="1"/>
      <c r="J753" s="1"/>
      <c r="K753" s="813"/>
      <c r="L753" s="1"/>
      <c r="M753" s="1"/>
      <c r="N753" s="1"/>
      <c r="O753" s="814"/>
      <c r="P753" s="814"/>
      <c r="Q753" s="815"/>
      <c r="R753" s="815"/>
    </row>
    <row r="754">
      <c r="D754" s="1"/>
      <c r="J754" s="1"/>
      <c r="K754" s="813"/>
      <c r="L754" s="1"/>
      <c r="M754" s="1"/>
      <c r="N754" s="1"/>
      <c r="O754" s="814"/>
      <c r="P754" s="814"/>
      <c r="Q754" s="815"/>
      <c r="R754" s="815"/>
    </row>
    <row r="755">
      <c r="D755" s="1"/>
      <c r="J755" s="1"/>
      <c r="K755" s="813"/>
      <c r="L755" s="1"/>
      <c r="M755" s="1"/>
      <c r="N755" s="1"/>
      <c r="O755" s="814"/>
      <c r="P755" s="814"/>
      <c r="Q755" s="815"/>
      <c r="R755" s="815"/>
    </row>
    <row r="756">
      <c r="D756" s="1"/>
      <c r="J756" s="1"/>
      <c r="K756" s="813"/>
      <c r="L756" s="1"/>
      <c r="M756" s="1"/>
      <c r="N756" s="1"/>
      <c r="O756" s="814"/>
      <c r="P756" s="814"/>
      <c r="Q756" s="815"/>
      <c r="R756" s="815"/>
    </row>
    <row r="757">
      <c r="D757" s="1"/>
      <c r="J757" s="1"/>
      <c r="K757" s="813"/>
      <c r="L757" s="1"/>
      <c r="M757" s="1"/>
      <c r="N757" s="1"/>
      <c r="O757" s="814"/>
      <c r="P757" s="814"/>
      <c r="Q757" s="815"/>
      <c r="R757" s="815"/>
    </row>
    <row r="758">
      <c r="D758" s="1"/>
      <c r="J758" s="1"/>
      <c r="K758" s="813"/>
      <c r="L758" s="1"/>
      <c r="M758" s="1"/>
      <c r="N758" s="1"/>
      <c r="O758" s="814"/>
      <c r="P758" s="814"/>
      <c r="Q758" s="815"/>
      <c r="R758" s="815"/>
    </row>
    <row r="759">
      <c r="D759" s="1"/>
      <c r="J759" s="1"/>
      <c r="K759" s="813"/>
      <c r="L759" s="1"/>
      <c r="M759" s="1"/>
      <c r="N759" s="1"/>
      <c r="O759" s="814"/>
      <c r="P759" s="814"/>
      <c r="Q759" s="815"/>
      <c r="R759" s="815"/>
    </row>
    <row r="760">
      <c r="D760" s="1"/>
      <c r="J760" s="1"/>
      <c r="K760" s="813"/>
      <c r="L760" s="1"/>
      <c r="M760" s="1"/>
      <c r="N760" s="1"/>
      <c r="O760" s="814"/>
      <c r="P760" s="814"/>
      <c r="Q760" s="815"/>
      <c r="R760" s="815"/>
    </row>
    <row r="761">
      <c r="D761" s="1"/>
      <c r="J761" s="1"/>
      <c r="K761" s="813"/>
      <c r="L761" s="1"/>
      <c r="M761" s="1"/>
      <c r="N761" s="1"/>
      <c r="O761" s="814"/>
      <c r="P761" s="814"/>
      <c r="Q761" s="815"/>
      <c r="R761" s="815"/>
    </row>
    <row r="762">
      <c r="D762" s="1"/>
      <c r="J762" s="1"/>
      <c r="K762" s="813"/>
      <c r="L762" s="1"/>
      <c r="M762" s="1"/>
      <c r="N762" s="1"/>
      <c r="O762" s="814"/>
      <c r="P762" s="814"/>
      <c r="Q762" s="815"/>
      <c r="R762" s="815"/>
    </row>
    <row r="763">
      <c r="D763" s="1"/>
      <c r="J763" s="1"/>
      <c r="K763" s="813"/>
      <c r="L763" s="1"/>
      <c r="M763" s="1"/>
      <c r="N763" s="1"/>
      <c r="O763" s="814"/>
      <c r="P763" s="814"/>
      <c r="Q763" s="815"/>
      <c r="R763" s="815"/>
    </row>
    <row r="764">
      <c r="D764" s="1"/>
      <c r="J764" s="1"/>
      <c r="K764" s="813"/>
      <c r="L764" s="1"/>
      <c r="M764" s="1"/>
      <c r="N764" s="1"/>
      <c r="O764" s="814"/>
      <c r="P764" s="814"/>
      <c r="Q764" s="815"/>
      <c r="R764" s="815"/>
    </row>
    <row r="765">
      <c r="D765" s="1"/>
      <c r="J765" s="1"/>
      <c r="K765" s="813"/>
      <c r="L765" s="1"/>
      <c r="M765" s="1"/>
      <c r="N765" s="1"/>
      <c r="O765" s="814"/>
      <c r="P765" s="814"/>
      <c r="Q765" s="815"/>
      <c r="R765" s="815"/>
    </row>
    <row r="766">
      <c r="D766" s="1"/>
      <c r="J766" s="1"/>
      <c r="K766" s="813"/>
      <c r="L766" s="1"/>
      <c r="M766" s="1"/>
      <c r="N766" s="1"/>
      <c r="O766" s="814"/>
      <c r="P766" s="814"/>
      <c r="Q766" s="815"/>
      <c r="R766" s="815"/>
    </row>
    <row r="767">
      <c r="D767" s="1"/>
      <c r="J767" s="1"/>
      <c r="K767" s="813"/>
      <c r="L767" s="1"/>
      <c r="M767" s="1"/>
      <c r="N767" s="1"/>
      <c r="O767" s="814"/>
      <c r="P767" s="814"/>
      <c r="Q767" s="815"/>
      <c r="R767" s="815"/>
    </row>
    <row r="768">
      <c r="D768" s="1"/>
      <c r="J768" s="1"/>
      <c r="K768" s="813"/>
      <c r="L768" s="1"/>
      <c r="M768" s="1"/>
      <c r="N768" s="1"/>
      <c r="O768" s="814"/>
      <c r="P768" s="814"/>
      <c r="Q768" s="815"/>
      <c r="R768" s="815"/>
    </row>
    <row r="769">
      <c r="D769" s="1"/>
      <c r="J769" s="1"/>
      <c r="K769" s="813"/>
      <c r="L769" s="1"/>
      <c r="M769" s="1"/>
      <c r="N769" s="1"/>
      <c r="O769" s="814"/>
      <c r="P769" s="814"/>
      <c r="Q769" s="815"/>
      <c r="R769" s="815"/>
    </row>
    <row r="770">
      <c r="D770" s="1"/>
      <c r="J770" s="1"/>
      <c r="K770" s="813"/>
      <c r="L770" s="1"/>
      <c r="M770" s="1"/>
      <c r="N770" s="1"/>
      <c r="O770" s="814"/>
      <c r="P770" s="814"/>
      <c r="Q770" s="815"/>
      <c r="R770" s="815"/>
    </row>
    <row r="771">
      <c r="D771" s="1"/>
      <c r="J771" s="1"/>
      <c r="K771" s="813"/>
      <c r="L771" s="1"/>
      <c r="M771" s="1"/>
      <c r="N771" s="1"/>
      <c r="O771" s="814"/>
      <c r="P771" s="814"/>
      <c r="Q771" s="815"/>
      <c r="R771" s="815"/>
    </row>
    <row r="772">
      <c r="D772" s="1"/>
      <c r="J772" s="1"/>
      <c r="K772" s="813"/>
      <c r="L772" s="1"/>
      <c r="M772" s="1"/>
      <c r="N772" s="1"/>
      <c r="O772" s="814"/>
      <c r="P772" s="814"/>
      <c r="Q772" s="815"/>
      <c r="R772" s="815"/>
    </row>
    <row r="773">
      <c r="D773" s="1"/>
      <c r="J773" s="1"/>
      <c r="K773" s="813"/>
      <c r="L773" s="1"/>
      <c r="M773" s="1"/>
      <c r="N773" s="1"/>
      <c r="O773" s="814"/>
      <c r="P773" s="814"/>
      <c r="Q773" s="815"/>
      <c r="R773" s="815"/>
    </row>
    <row r="774">
      <c r="D774" s="1"/>
      <c r="J774" s="1"/>
      <c r="K774" s="813"/>
      <c r="L774" s="1"/>
      <c r="M774" s="1"/>
      <c r="N774" s="1"/>
      <c r="O774" s="814"/>
      <c r="P774" s="814"/>
      <c r="Q774" s="815"/>
      <c r="R774" s="815"/>
    </row>
    <row r="775">
      <c r="D775" s="1"/>
      <c r="J775" s="1"/>
      <c r="K775" s="813"/>
      <c r="L775" s="1"/>
      <c r="M775" s="1"/>
      <c r="N775" s="1"/>
      <c r="O775" s="814"/>
      <c r="P775" s="814"/>
      <c r="Q775" s="815"/>
      <c r="R775" s="815"/>
    </row>
    <row r="776">
      <c r="D776" s="1"/>
      <c r="J776" s="1"/>
      <c r="K776" s="813"/>
      <c r="L776" s="1"/>
      <c r="M776" s="1"/>
      <c r="N776" s="1"/>
      <c r="O776" s="814"/>
      <c r="P776" s="814"/>
      <c r="Q776" s="815"/>
      <c r="R776" s="815"/>
    </row>
    <row r="777">
      <c r="D777" s="1"/>
      <c r="J777" s="1"/>
      <c r="K777" s="813"/>
      <c r="L777" s="1"/>
      <c r="M777" s="1"/>
      <c r="N777" s="1"/>
      <c r="O777" s="814"/>
      <c r="P777" s="814"/>
      <c r="Q777" s="815"/>
      <c r="R777" s="815"/>
    </row>
    <row r="778">
      <c r="D778" s="1"/>
      <c r="J778" s="1"/>
      <c r="K778" s="813"/>
      <c r="L778" s="1"/>
      <c r="M778" s="1"/>
      <c r="N778" s="1"/>
      <c r="O778" s="814"/>
      <c r="P778" s="814"/>
      <c r="Q778" s="815"/>
      <c r="R778" s="815"/>
    </row>
    <row r="779">
      <c r="D779" s="1"/>
      <c r="J779" s="1"/>
      <c r="K779" s="813"/>
      <c r="L779" s="1"/>
      <c r="M779" s="1"/>
      <c r="N779" s="1"/>
      <c r="O779" s="814"/>
      <c r="P779" s="814"/>
      <c r="Q779" s="815"/>
      <c r="R779" s="815"/>
    </row>
    <row r="780">
      <c r="D780" s="1"/>
      <c r="J780" s="1"/>
      <c r="K780" s="813"/>
      <c r="L780" s="1"/>
      <c r="M780" s="1"/>
      <c r="N780" s="1"/>
      <c r="O780" s="814"/>
      <c r="P780" s="814"/>
      <c r="Q780" s="815"/>
      <c r="R780" s="815"/>
    </row>
    <row r="781">
      <c r="D781" s="1"/>
      <c r="J781" s="1"/>
      <c r="K781" s="813"/>
      <c r="L781" s="1"/>
      <c r="M781" s="1"/>
      <c r="N781" s="1"/>
      <c r="O781" s="814"/>
      <c r="P781" s="814"/>
      <c r="Q781" s="815"/>
      <c r="R781" s="815"/>
    </row>
    <row r="782">
      <c r="D782" s="1"/>
      <c r="J782" s="1"/>
      <c r="K782" s="813"/>
      <c r="L782" s="1"/>
      <c r="M782" s="1"/>
      <c r="N782" s="1"/>
      <c r="O782" s="814"/>
      <c r="P782" s="814"/>
      <c r="Q782" s="815"/>
      <c r="R782" s="815"/>
    </row>
    <row r="783">
      <c r="D783" s="1"/>
      <c r="J783" s="1"/>
      <c r="K783" s="813"/>
      <c r="L783" s="1"/>
      <c r="M783" s="1"/>
      <c r="N783" s="1"/>
      <c r="O783" s="814"/>
      <c r="P783" s="814"/>
      <c r="Q783" s="815"/>
      <c r="R783" s="815"/>
    </row>
    <row r="784">
      <c r="D784" s="1"/>
      <c r="J784" s="1"/>
      <c r="K784" s="813"/>
      <c r="L784" s="1"/>
      <c r="M784" s="1"/>
      <c r="N784" s="1"/>
      <c r="O784" s="814"/>
      <c r="P784" s="814"/>
      <c r="Q784" s="815"/>
      <c r="R784" s="815"/>
    </row>
    <row r="785">
      <c r="D785" s="1"/>
      <c r="J785" s="1"/>
      <c r="K785" s="813"/>
      <c r="L785" s="1"/>
      <c r="M785" s="1"/>
      <c r="N785" s="1"/>
      <c r="O785" s="814"/>
      <c r="P785" s="814"/>
      <c r="Q785" s="815"/>
      <c r="R785" s="815"/>
    </row>
    <row r="786">
      <c r="D786" s="1"/>
      <c r="J786" s="1"/>
      <c r="K786" s="813"/>
      <c r="L786" s="1"/>
      <c r="M786" s="1"/>
      <c r="N786" s="1"/>
      <c r="O786" s="814"/>
      <c r="P786" s="814"/>
      <c r="Q786" s="815"/>
      <c r="R786" s="815"/>
    </row>
    <row r="787">
      <c r="D787" s="1"/>
      <c r="J787" s="1"/>
      <c r="K787" s="813"/>
      <c r="L787" s="1"/>
      <c r="M787" s="1"/>
      <c r="N787" s="1"/>
      <c r="O787" s="814"/>
      <c r="P787" s="814"/>
      <c r="Q787" s="815"/>
      <c r="R787" s="815"/>
    </row>
    <row r="788">
      <c r="D788" s="1"/>
      <c r="J788" s="1"/>
      <c r="K788" s="813"/>
      <c r="L788" s="1"/>
      <c r="M788" s="1"/>
      <c r="N788" s="1"/>
      <c r="O788" s="814"/>
      <c r="P788" s="814"/>
      <c r="Q788" s="815"/>
      <c r="R788" s="815"/>
    </row>
    <row r="789">
      <c r="D789" s="1"/>
      <c r="J789" s="1"/>
      <c r="K789" s="813"/>
      <c r="L789" s="1"/>
      <c r="M789" s="1"/>
      <c r="N789" s="1"/>
      <c r="O789" s="814"/>
      <c r="P789" s="814"/>
      <c r="Q789" s="815"/>
      <c r="R789" s="815"/>
    </row>
    <row r="790">
      <c r="D790" s="1"/>
      <c r="J790" s="1"/>
      <c r="K790" s="813"/>
      <c r="L790" s="1"/>
      <c r="M790" s="1"/>
      <c r="N790" s="1"/>
      <c r="O790" s="814"/>
      <c r="P790" s="814"/>
      <c r="Q790" s="815"/>
      <c r="R790" s="815"/>
    </row>
    <row r="791">
      <c r="D791" s="1"/>
      <c r="J791" s="1"/>
      <c r="K791" s="813"/>
      <c r="L791" s="1"/>
      <c r="M791" s="1"/>
      <c r="N791" s="1"/>
      <c r="O791" s="814"/>
      <c r="P791" s="814"/>
      <c r="Q791" s="815"/>
      <c r="R791" s="815"/>
    </row>
    <row r="792">
      <c r="D792" s="1"/>
      <c r="J792" s="1"/>
      <c r="K792" s="813"/>
      <c r="L792" s="1"/>
      <c r="M792" s="1"/>
      <c r="N792" s="1"/>
      <c r="O792" s="814"/>
      <c r="P792" s="814"/>
      <c r="Q792" s="815"/>
      <c r="R792" s="815"/>
    </row>
    <row r="793">
      <c r="D793" s="1"/>
      <c r="J793" s="1"/>
      <c r="K793" s="813"/>
      <c r="L793" s="1"/>
      <c r="M793" s="1"/>
      <c r="N793" s="1"/>
      <c r="O793" s="814"/>
      <c r="P793" s="814"/>
      <c r="Q793" s="815"/>
      <c r="R793" s="815"/>
    </row>
    <row r="794">
      <c r="D794" s="1"/>
      <c r="J794" s="1"/>
      <c r="K794" s="813"/>
      <c r="L794" s="1"/>
      <c r="M794" s="1"/>
      <c r="N794" s="1"/>
      <c r="O794" s="814"/>
      <c r="P794" s="814"/>
      <c r="Q794" s="815"/>
      <c r="R794" s="815"/>
    </row>
    <row r="795">
      <c r="D795" s="1"/>
      <c r="J795" s="1"/>
      <c r="K795" s="813"/>
      <c r="L795" s="1"/>
      <c r="M795" s="1"/>
      <c r="N795" s="1"/>
      <c r="O795" s="814"/>
      <c r="P795" s="814"/>
      <c r="Q795" s="815"/>
      <c r="R795" s="815"/>
    </row>
    <row r="796">
      <c r="D796" s="1"/>
      <c r="J796" s="1"/>
      <c r="K796" s="813"/>
      <c r="L796" s="1"/>
      <c r="M796" s="1"/>
      <c r="N796" s="1"/>
      <c r="O796" s="814"/>
      <c r="P796" s="814"/>
      <c r="Q796" s="815"/>
      <c r="R796" s="815"/>
    </row>
    <row r="797">
      <c r="D797" s="1"/>
      <c r="J797" s="1"/>
      <c r="K797" s="813"/>
      <c r="L797" s="1"/>
      <c r="M797" s="1"/>
      <c r="N797" s="1"/>
      <c r="O797" s="814"/>
      <c r="P797" s="814"/>
      <c r="Q797" s="815"/>
      <c r="R797" s="815"/>
    </row>
    <row r="798">
      <c r="D798" s="1"/>
      <c r="J798" s="1"/>
      <c r="K798" s="813"/>
      <c r="L798" s="1"/>
      <c r="M798" s="1"/>
      <c r="N798" s="1"/>
      <c r="O798" s="814"/>
      <c r="P798" s="814"/>
      <c r="Q798" s="815"/>
      <c r="R798" s="815"/>
    </row>
    <row r="799">
      <c r="D799" s="1"/>
      <c r="J799" s="1"/>
      <c r="K799" s="813"/>
      <c r="L799" s="1"/>
      <c r="M799" s="1"/>
      <c r="N799" s="1"/>
      <c r="O799" s="814"/>
      <c r="P799" s="814"/>
      <c r="Q799" s="815"/>
      <c r="R799" s="815"/>
    </row>
    <row r="800">
      <c r="D800" s="1"/>
      <c r="J800" s="1"/>
      <c r="K800" s="813"/>
      <c r="L800" s="1"/>
      <c r="M800" s="1"/>
      <c r="N800" s="1"/>
      <c r="O800" s="814"/>
      <c r="P800" s="814"/>
      <c r="Q800" s="815"/>
      <c r="R800" s="815"/>
    </row>
    <row r="801">
      <c r="D801" s="1"/>
      <c r="J801" s="1"/>
      <c r="K801" s="813"/>
      <c r="L801" s="1"/>
      <c r="M801" s="1"/>
      <c r="N801" s="1"/>
      <c r="O801" s="814"/>
      <c r="P801" s="814"/>
      <c r="Q801" s="815"/>
      <c r="R801" s="815"/>
    </row>
    <row r="802">
      <c r="D802" s="1"/>
      <c r="J802" s="1"/>
      <c r="K802" s="813"/>
      <c r="L802" s="1"/>
      <c r="M802" s="1"/>
      <c r="N802" s="1"/>
      <c r="O802" s="814"/>
      <c r="P802" s="814"/>
      <c r="Q802" s="815"/>
      <c r="R802" s="815"/>
    </row>
    <row r="803">
      <c r="D803" s="1"/>
      <c r="J803" s="1"/>
      <c r="K803" s="813"/>
      <c r="L803" s="1"/>
      <c r="M803" s="1"/>
      <c r="N803" s="1"/>
      <c r="O803" s="814"/>
      <c r="P803" s="814"/>
      <c r="Q803" s="815"/>
      <c r="R803" s="815"/>
    </row>
    <row r="804">
      <c r="D804" s="1"/>
      <c r="J804" s="1"/>
      <c r="K804" s="813"/>
      <c r="L804" s="1"/>
      <c r="M804" s="1"/>
      <c r="N804" s="1"/>
      <c r="O804" s="814"/>
      <c r="P804" s="814"/>
      <c r="Q804" s="815"/>
      <c r="R804" s="815"/>
    </row>
    <row r="805">
      <c r="D805" s="1"/>
      <c r="J805" s="1"/>
      <c r="K805" s="813"/>
      <c r="L805" s="1"/>
      <c r="M805" s="1"/>
      <c r="N805" s="1"/>
      <c r="O805" s="814"/>
      <c r="P805" s="814"/>
      <c r="Q805" s="815"/>
      <c r="R805" s="815"/>
    </row>
    <row r="806">
      <c r="D806" s="1"/>
      <c r="J806" s="1"/>
      <c r="K806" s="813"/>
      <c r="L806" s="1"/>
      <c r="M806" s="1"/>
      <c r="N806" s="1"/>
      <c r="O806" s="814"/>
      <c r="P806" s="814"/>
      <c r="Q806" s="815"/>
      <c r="R806" s="815"/>
    </row>
    <row r="807">
      <c r="D807" s="1"/>
      <c r="J807" s="1"/>
      <c r="K807" s="813"/>
      <c r="L807" s="1"/>
      <c r="M807" s="1"/>
      <c r="N807" s="1"/>
      <c r="O807" s="814"/>
      <c r="P807" s="814"/>
      <c r="Q807" s="815"/>
      <c r="R807" s="815"/>
    </row>
    <row r="808">
      <c r="D808" s="1"/>
      <c r="J808" s="1"/>
      <c r="K808" s="813"/>
      <c r="L808" s="1"/>
      <c r="M808" s="1"/>
      <c r="N808" s="1"/>
      <c r="O808" s="814"/>
      <c r="P808" s="814"/>
      <c r="Q808" s="815"/>
      <c r="R808" s="815"/>
    </row>
    <row r="809">
      <c r="D809" s="1"/>
      <c r="J809" s="1"/>
      <c r="K809" s="813"/>
      <c r="L809" s="1"/>
      <c r="M809" s="1"/>
      <c r="N809" s="1"/>
      <c r="O809" s="814"/>
      <c r="P809" s="814"/>
      <c r="Q809" s="815"/>
      <c r="R809" s="815"/>
    </row>
    <row r="810">
      <c r="D810" s="1"/>
      <c r="J810" s="1"/>
      <c r="K810" s="813"/>
      <c r="L810" s="1"/>
      <c r="M810" s="1"/>
      <c r="N810" s="1"/>
      <c r="O810" s="814"/>
      <c r="P810" s="814"/>
      <c r="Q810" s="815"/>
      <c r="R810" s="815"/>
    </row>
    <row r="811">
      <c r="D811" s="1"/>
      <c r="J811" s="1"/>
      <c r="K811" s="813"/>
      <c r="L811" s="1"/>
      <c r="M811" s="1"/>
      <c r="N811" s="1"/>
      <c r="O811" s="814"/>
      <c r="P811" s="814"/>
      <c r="Q811" s="815"/>
      <c r="R811" s="815"/>
    </row>
    <row r="812">
      <c r="D812" s="1"/>
      <c r="J812" s="1"/>
      <c r="K812" s="813"/>
      <c r="L812" s="1"/>
      <c r="M812" s="1"/>
      <c r="N812" s="1"/>
      <c r="O812" s="814"/>
      <c r="P812" s="814"/>
      <c r="Q812" s="815"/>
      <c r="R812" s="815"/>
    </row>
    <row r="813">
      <c r="D813" s="1"/>
      <c r="J813" s="1"/>
      <c r="K813" s="813"/>
      <c r="L813" s="1"/>
      <c r="M813" s="1"/>
      <c r="N813" s="1"/>
      <c r="O813" s="814"/>
      <c r="P813" s="814"/>
      <c r="Q813" s="815"/>
      <c r="R813" s="815"/>
    </row>
    <row r="814">
      <c r="D814" s="1"/>
      <c r="J814" s="1"/>
      <c r="K814" s="813"/>
      <c r="L814" s="1"/>
      <c r="M814" s="1"/>
      <c r="N814" s="1"/>
      <c r="O814" s="814"/>
      <c r="P814" s="814"/>
      <c r="Q814" s="815"/>
      <c r="R814" s="815"/>
    </row>
    <row r="815">
      <c r="D815" s="1"/>
      <c r="J815" s="1"/>
      <c r="K815" s="813"/>
      <c r="L815" s="1"/>
      <c r="M815" s="1"/>
      <c r="N815" s="1"/>
      <c r="O815" s="814"/>
      <c r="P815" s="814"/>
      <c r="Q815" s="815"/>
      <c r="R815" s="815"/>
    </row>
    <row r="816">
      <c r="D816" s="1"/>
      <c r="J816" s="1"/>
      <c r="K816" s="813"/>
      <c r="L816" s="1"/>
      <c r="M816" s="1"/>
      <c r="N816" s="1"/>
      <c r="O816" s="814"/>
      <c r="P816" s="814"/>
      <c r="Q816" s="815"/>
      <c r="R816" s="815"/>
    </row>
    <row r="817">
      <c r="D817" s="1"/>
      <c r="J817" s="1"/>
      <c r="K817" s="813"/>
      <c r="L817" s="1"/>
      <c r="M817" s="1"/>
      <c r="N817" s="1"/>
      <c r="O817" s="814"/>
      <c r="P817" s="814"/>
      <c r="Q817" s="815"/>
      <c r="R817" s="815"/>
    </row>
    <row r="818">
      <c r="D818" s="1"/>
      <c r="J818" s="1"/>
      <c r="K818" s="813"/>
      <c r="L818" s="1"/>
      <c r="M818" s="1"/>
      <c r="N818" s="1"/>
      <c r="O818" s="814"/>
      <c r="P818" s="814"/>
      <c r="Q818" s="815"/>
      <c r="R818" s="815"/>
    </row>
    <row r="819">
      <c r="D819" s="1"/>
      <c r="J819" s="1"/>
      <c r="K819" s="813"/>
      <c r="L819" s="1"/>
      <c r="M819" s="1"/>
      <c r="N819" s="1"/>
      <c r="O819" s="814"/>
      <c r="P819" s="814"/>
      <c r="Q819" s="815"/>
      <c r="R819" s="815"/>
    </row>
    <row r="820">
      <c r="D820" s="1"/>
      <c r="J820" s="1"/>
      <c r="K820" s="813"/>
      <c r="L820" s="1"/>
      <c r="M820" s="1"/>
      <c r="N820" s="1"/>
      <c r="O820" s="814"/>
      <c r="P820" s="814"/>
      <c r="Q820" s="815"/>
      <c r="R820" s="815"/>
    </row>
    <row r="821">
      <c r="D821" s="1"/>
      <c r="J821" s="1"/>
      <c r="K821" s="813"/>
      <c r="L821" s="1"/>
      <c r="M821" s="1"/>
      <c r="N821" s="1"/>
      <c r="O821" s="814"/>
      <c r="P821" s="814"/>
      <c r="Q821" s="815"/>
      <c r="R821" s="815"/>
    </row>
    <row r="822">
      <c r="D822" s="1"/>
      <c r="J822" s="1"/>
      <c r="K822" s="813"/>
      <c r="L822" s="1"/>
      <c r="M822" s="1"/>
      <c r="N822" s="1"/>
      <c r="O822" s="814"/>
      <c r="P822" s="814"/>
      <c r="Q822" s="815"/>
      <c r="R822" s="815"/>
    </row>
    <row r="823">
      <c r="D823" s="1"/>
      <c r="J823" s="1"/>
      <c r="K823" s="813"/>
      <c r="L823" s="1"/>
      <c r="M823" s="1"/>
      <c r="N823" s="1"/>
      <c r="O823" s="814"/>
      <c r="P823" s="814"/>
      <c r="Q823" s="815"/>
      <c r="R823" s="815"/>
    </row>
    <row r="824">
      <c r="D824" s="1"/>
      <c r="J824" s="1"/>
      <c r="K824" s="813"/>
      <c r="L824" s="1"/>
      <c r="M824" s="1"/>
      <c r="N824" s="1"/>
      <c r="O824" s="814"/>
      <c r="P824" s="814"/>
      <c r="Q824" s="815"/>
      <c r="R824" s="815"/>
    </row>
    <row r="825">
      <c r="D825" s="1"/>
      <c r="J825" s="1"/>
      <c r="K825" s="813"/>
      <c r="L825" s="1"/>
      <c r="M825" s="1"/>
      <c r="N825" s="1"/>
      <c r="O825" s="814"/>
      <c r="P825" s="814"/>
      <c r="Q825" s="815"/>
      <c r="R825" s="815"/>
    </row>
    <row r="826">
      <c r="D826" s="1"/>
      <c r="J826" s="1"/>
      <c r="K826" s="813"/>
      <c r="L826" s="1"/>
      <c r="M826" s="1"/>
      <c r="N826" s="1"/>
      <c r="O826" s="814"/>
      <c r="P826" s="814"/>
      <c r="Q826" s="815"/>
      <c r="R826" s="815"/>
    </row>
    <row r="827">
      <c r="D827" s="1"/>
      <c r="J827" s="1"/>
      <c r="K827" s="813"/>
      <c r="L827" s="1"/>
      <c r="M827" s="1"/>
      <c r="N827" s="1"/>
      <c r="O827" s="814"/>
      <c r="P827" s="814"/>
      <c r="Q827" s="815"/>
      <c r="R827" s="815"/>
    </row>
    <row r="828">
      <c r="D828" s="1"/>
      <c r="J828" s="1"/>
      <c r="K828" s="813"/>
      <c r="L828" s="1"/>
      <c r="M828" s="1"/>
      <c r="N828" s="1"/>
      <c r="O828" s="814"/>
      <c r="P828" s="814"/>
      <c r="Q828" s="815"/>
      <c r="R828" s="815"/>
    </row>
    <row r="829">
      <c r="D829" s="1"/>
      <c r="J829" s="1"/>
      <c r="K829" s="813"/>
      <c r="L829" s="1"/>
      <c r="M829" s="1"/>
      <c r="N829" s="1"/>
      <c r="O829" s="814"/>
      <c r="P829" s="814"/>
      <c r="Q829" s="815"/>
      <c r="R829" s="815"/>
    </row>
    <row r="830">
      <c r="D830" s="1"/>
      <c r="J830" s="1"/>
      <c r="K830" s="813"/>
      <c r="L830" s="1"/>
      <c r="M830" s="1"/>
      <c r="N830" s="1"/>
      <c r="O830" s="814"/>
      <c r="P830" s="814"/>
      <c r="Q830" s="815"/>
      <c r="R830" s="815"/>
    </row>
    <row r="831">
      <c r="D831" s="1"/>
      <c r="J831" s="1"/>
      <c r="K831" s="813"/>
      <c r="L831" s="1"/>
      <c r="M831" s="1"/>
      <c r="N831" s="1"/>
      <c r="O831" s="814"/>
      <c r="P831" s="814"/>
      <c r="Q831" s="815"/>
      <c r="R831" s="815"/>
    </row>
    <row r="832">
      <c r="D832" s="1"/>
      <c r="J832" s="1"/>
      <c r="K832" s="813"/>
      <c r="L832" s="1"/>
      <c r="M832" s="1"/>
      <c r="N832" s="1"/>
      <c r="O832" s="814"/>
      <c r="P832" s="814"/>
      <c r="Q832" s="815"/>
      <c r="R832" s="815"/>
    </row>
    <row r="833">
      <c r="D833" s="1"/>
      <c r="J833" s="1"/>
      <c r="K833" s="813"/>
      <c r="L833" s="1"/>
      <c r="M833" s="1"/>
      <c r="N833" s="1"/>
      <c r="O833" s="814"/>
      <c r="P833" s="814"/>
      <c r="Q833" s="815"/>
      <c r="R833" s="815"/>
    </row>
    <row r="834">
      <c r="D834" s="1"/>
      <c r="J834" s="1"/>
      <c r="K834" s="813"/>
      <c r="L834" s="1"/>
      <c r="M834" s="1"/>
      <c r="N834" s="1"/>
      <c r="O834" s="814"/>
      <c r="P834" s="814"/>
      <c r="Q834" s="815"/>
      <c r="R834" s="815"/>
    </row>
    <row r="835">
      <c r="D835" s="1"/>
      <c r="J835" s="1"/>
      <c r="K835" s="813"/>
      <c r="L835" s="1"/>
      <c r="M835" s="1"/>
      <c r="N835" s="1"/>
      <c r="O835" s="814"/>
      <c r="P835" s="814"/>
      <c r="Q835" s="815"/>
      <c r="R835" s="815"/>
    </row>
    <row r="836">
      <c r="D836" s="1"/>
      <c r="J836" s="1"/>
      <c r="K836" s="813"/>
      <c r="L836" s="1"/>
      <c r="M836" s="1"/>
      <c r="N836" s="1"/>
      <c r="O836" s="814"/>
      <c r="P836" s="814"/>
      <c r="Q836" s="815"/>
      <c r="R836" s="815"/>
    </row>
    <row r="837">
      <c r="D837" s="1"/>
      <c r="J837" s="1"/>
      <c r="K837" s="813"/>
      <c r="L837" s="1"/>
      <c r="M837" s="1"/>
      <c r="N837" s="1"/>
      <c r="O837" s="814"/>
      <c r="P837" s="814"/>
      <c r="Q837" s="815"/>
      <c r="R837" s="815"/>
    </row>
    <row r="838">
      <c r="D838" s="1"/>
      <c r="J838" s="1"/>
      <c r="K838" s="813"/>
      <c r="L838" s="1"/>
      <c r="M838" s="1"/>
      <c r="N838" s="1"/>
      <c r="O838" s="814"/>
      <c r="P838" s="814"/>
      <c r="Q838" s="815"/>
      <c r="R838" s="815"/>
    </row>
    <row r="839">
      <c r="D839" s="1"/>
      <c r="J839" s="1"/>
      <c r="K839" s="813"/>
      <c r="L839" s="1"/>
      <c r="M839" s="1"/>
      <c r="N839" s="1"/>
      <c r="O839" s="814"/>
      <c r="P839" s="814"/>
      <c r="Q839" s="815"/>
      <c r="R839" s="815"/>
    </row>
    <row r="840">
      <c r="D840" s="1"/>
      <c r="J840" s="1"/>
      <c r="K840" s="813"/>
      <c r="L840" s="1"/>
      <c r="M840" s="1"/>
      <c r="N840" s="1"/>
      <c r="O840" s="814"/>
      <c r="P840" s="814"/>
      <c r="Q840" s="815"/>
      <c r="R840" s="815"/>
    </row>
    <row r="841">
      <c r="D841" s="1"/>
      <c r="J841" s="1"/>
      <c r="K841" s="813"/>
      <c r="L841" s="1"/>
      <c r="M841" s="1"/>
      <c r="N841" s="1"/>
      <c r="O841" s="814"/>
      <c r="P841" s="814"/>
      <c r="Q841" s="815"/>
      <c r="R841" s="815"/>
    </row>
    <row r="842">
      <c r="D842" s="1"/>
      <c r="J842" s="1"/>
      <c r="K842" s="813"/>
      <c r="L842" s="1"/>
      <c r="M842" s="1"/>
      <c r="N842" s="1"/>
      <c r="O842" s="814"/>
      <c r="P842" s="814"/>
      <c r="Q842" s="815"/>
      <c r="R842" s="815"/>
    </row>
    <row r="843">
      <c r="D843" s="1"/>
      <c r="J843" s="1"/>
      <c r="K843" s="813"/>
      <c r="L843" s="1"/>
      <c r="M843" s="1"/>
      <c r="N843" s="1"/>
      <c r="O843" s="814"/>
      <c r="P843" s="814"/>
      <c r="Q843" s="815"/>
      <c r="R843" s="815"/>
    </row>
    <row r="844">
      <c r="D844" s="1"/>
      <c r="J844" s="1"/>
      <c r="K844" s="813"/>
      <c r="L844" s="1"/>
      <c r="M844" s="1"/>
      <c r="N844" s="1"/>
      <c r="O844" s="814"/>
      <c r="P844" s="814"/>
      <c r="Q844" s="815"/>
      <c r="R844" s="815"/>
    </row>
    <row r="845">
      <c r="D845" s="1"/>
      <c r="J845" s="1"/>
      <c r="K845" s="813"/>
      <c r="L845" s="1"/>
      <c r="M845" s="1"/>
      <c r="N845" s="1"/>
      <c r="O845" s="814"/>
      <c r="P845" s="814"/>
      <c r="Q845" s="815"/>
      <c r="R845" s="815"/>
    </row>
    <row r="846">
      <c r="D846" s="1"/>
      <c r="J846" s="1"/>
      <c r="K846" s="813"/>
      <c r="L846" s="1"/>
      <c r="M846" s="1"/>
      <c r="N846" s="1"/>
      <c r="O846" s="814"/>
      <c r="P846" s="814"/>
      <c r="Q846" s="815"/>
      <c r="R846" s="815"/>
    </row>
    <row r="847">
      <c r="D847" s="1"/>
      <c r="J847" s="1"/>
      <c r="K847" s="813"/>
      <c r="L847" s="1"/>
      <c r="M847" s="1"/>
      <c r="N847" s="1"/>
      <c r="O847" s="814"/>
      <c r="P847" s="814"/>
      <c r="Q847" s="815"/>
      <c r="R847" s="815"/>
    </row>
    <row r="848">
      <c r="D848" s="1"/>
      <c r="J848" s="1"/>
      <c r="K848" s="813"/>
      <c r="L848" s="1"/>
      <c r="M848" s="1"/>
      <c r="N848" s="1"/>
      <c r="O848" s="814"/>
      <c r="P848" s="814"/>
      <c r="Q848" s="815"/>
      <c r="R848" s="815"/>
    </row>
    <row r="849">
      <c r="D849" s="1"/>
      <c r="J849" s="1"/>
      <c r="K849" s="813"/>
      <c r="L849" s="1"/>
      <c r="M849" s="1"/>
      <c r="N849" s="1"/>
      <c r="O849" s="814"/>
      <c r="P849" s="814"/>
      <c r="Q849" s="815"/>
      <c r="R849" s="815"/>
    </row>
    <row r="850">
      <c r="D850" s="1"/>
      <c r="J850" s="1"/>
      <c r="K850" s="813"/>
      <c r="L850" s="1"/>
      <c r="M850" s="1"/>
      <c r="N850" s="1"/>
      <c r="O850" s="814"/>
      <c r="P850" s="814"/>
      <c r="Q850" s="815"/>
      <c r="R850" s="815"/>
    </row>
    <row r="851">
      <c r="D851" s="1"/>
      <c r="J851" s="1"/>
      <c r="K851" s="813"/>
      <c r="L851" s="1"/>
      <c r="M851" s="1"/>
      <c r="N851" s="1"/>
      <c r="O851" s="814"/>
      <c r="P851" s="814"/>
      <c r="Q851" s="815"/>
      <c r="R851" s="815"/>
    </row>
    <row r="852">
      <c r="D852" s="1"/>
      <c r="J852" s="1"/>
      <c r="K852" s="813"/>
      <c r="L852" s="1"/>
      <c r="M852" s="1"/>
      <c r="N852" s="1"/>
      <c r="O852" s="814"/>
      <c r="P852" s="814"/>
      <c r="Q852" s="815"/>
      <c r="R852" s="815"/>
    </row>
    <row r="853">
      <c r="D853" s="1"/>
      <c r="J853" s="1"/>
      <c r="K853" s="813"/>
      <c r="L853" s="1"/>
      <c r="M853" s="1"/>
      <c r="N853" s="1"/>
      <c r="O853" s="814"/>
      <c r="P853" s="814"/>
      <c r="Q853" s="815"/>
      <c r="R853" s="815"/>
    </row>
    <row r="854">
      <c r="D854" s="1"/>
      <c r="J854" s="1"/>
      <c r="K854" s="813"/>
      <c r="L854" s="1"/>
      <c r="M854" s="1"/>
      <c r="N854" s="1"/>
      <c r="O854" s="814"/>
      <c r="P854" s="814"/>
      <c r="Q854" s="815"/>
      <c r="R854" s="815"/>
    </row>
    <row r="855">
      <c r="D855" s="1"/>
      <c r="J855" s="1"/>
      <c r="K855" s="813"/>
      <c r="L855" s="1"/>
      <c r="M855" s="1"/>
      <c r="N855" s="1"/>
      <c r="O855" s="814"/>
      <c r="P855" s="814"/>
      <c r="Q855" s="815"/>
      <c r="R855" s="815"/>
    </row>
    <row r="856">
      <c r="D856" s="1"/>
      <c r="J856" s="1"/>
      <c r="K856" s="813"/>
      <c r="L856" s="1"/>
      <c r="M856" s="1"/>
      <c r="N856" s="1"/>
      <c r="O856" s="814"/>
      <c r="P856" s="814"/>
      <c r="Q856" s="815"/>
      <c r="R856" s="815"/>
    </row>
    <row r="857">
      <c r="D857" s="1"/>
      <c r="J857" s="1"/>
      <c r="K857" s="813"/>
      <c r="L857" s="1"/>
      <c r="M857" s="1"/>
      <c r="N857" s="1"/>
      <c r="O857" s="814"/>
      <c r="P857" s="814"/>
      <c r="Q857" s="815"/>
      <c r="R857" s="815"/>
    </row>
    <row r="858">
      <c r="D858" s="1"/>
      <c r="J858" s="1"/>
      <c r="K858" s="813"/>
      <c r="L858" s="1"/>
      <c r="M858" s="1"/>
      <c r="N858" s="1"/>
      <c r="O858" s="814"/>
      <c r="P858" s="814"/>
      <c r="Q858" s="815"/>
      <c r="R858" s="815"/>
    </row>
    <row r="859">
      <c r="D859" s="1"/>
      <c r="J859" s="1"/>
      <c r="K859" s="813"/>
      <c r="L859" s="1"/>
      <c r="M859" s="1"/>
      <c r="N859" s="1"/>
      <c r="O859" s="814"/>
      <c r="P859" s="814"/>
      <c r="Q859" s="815"/>
      <c r="R859" s="815"/>
    </row>
    <row r="860">
      <c r="D860" s="1"/>
      <c r="J860" s="1"/>
      <c r="K860" s="813"/>
      <c r="L860" s="1"/>
      <c r="M860" s="1"/>
      <c r="N860" s="1"/>
      <c r="O860" s="814"/>
      <c r="P860" s="814"/>
      <c r="Q860" s="815"/>
      <c r="R860" s="815"/>
    </row>
    <row r="861">
      <c r="D861" s="1"/>
      <c r="J861" s="1"/>
      <c r="K861" s="813"/>
      <c r="L861" s="1"/>
      <c r="M861" s="1"/>
      <c r="N861" s="1"/>
      <c r="O861" s="814"/>
      <c r="P861" s="814"/>
      <c r="Q861" s="815"/>
      <c r="R861" s="815"/>
    </row>
    <row r="862">
      <c r="D862" s="1"/>
      <c r="J862" s="1"/>
      <c r="K862" s="813"/>
      <c r="L862" s="1"/>
      <c r="M862" s="1"/>
      <c r="N862" s="1"/>
      <c r="O862" s="814"/>
      <c r="P862" s="814"/>
      <c r="Q862" s="815"/>
      <c r="R862" s="815"/>
    </row>
    <row r="863">
      <c r="D863" s="1"/>
      <c r="J863" s="1"/>
      <c r="K863" s="813"/>
      <c r="L863" s="1"/>
      <c r="M863" s="1"/>
      <c r="N863" s="1"/>
      <c r="O863" s="814"/>
      <c r="P863" s="814"/>
      <c r="Q863" s="815"/>
      <c r="R863" s="815"/>
    </row>
    <row r="864">
      <c r="D864" s="1"/>
      <c r="J864" s="1"/>
      <c r="K864" s="813"/>
      <c r="L864" s="1"/>
      <c r="M864" s="1"/>
      <c r="N864" s="1"/>
      <c r="O864" s="814"/>
      <c r="P864" s="814"/>
      <c r="Q864" s="815"/>
      <c r="R864" s="815"/>
    </row>
    <row r="865">
      <c r="D865" s="1"/>
      <c r="J865" s="1"/>
      <c r="K865" s="813"/>
      <c r="L865" s="1"/>
      <c r="M865" s="1"/>
      <c r="N865" s="1"/>
      <c r="O865" s="814"/>
      <c r="P865" s="814"/>
      <c r="Q865" s="815"/>
      <c r="R865" s="815"/>
    </row>
    <row r="866">
      <c r="D866" s="1"/>
      <c r="J866" s="1"/>
      <c r="K866" s="813"/>
      <c r="L866" s="1"/>
      <c r="M866" s="1"/>
      <c r="N866" s="1"/>
      <c r="O866" s="814"/>
      <c r="P866" s="814"/>
      <c r="Q866" s="815"/>
      <c r="R866" s="815"/>
    </row>
    <row r="867">
      <c r="D867" s="1"/>
      <c r="J867" s="1"/>
      <c r="K867" s="813"/>
      <c r="L867" s="1"/>
      <c r="M867" s="1"/>
      <c r="N867" s="1"/>
      <c r="O867" s="814"/>
      <c r="P867" s="814"/>
      <c r="Q867" s="815"/>
      <c r="R867" s="815"/>
    </row>
    <row r="868">
      <c r="D868" s="1"/>
      <c r="J868" s="1"/>
      <c r="K868" s="813"/>
      <c r="L868" s="1"/>
      <c r="M868" s="1"/>
      <c r="N868" s="1"/>
      <c r="O868" s="814"/>
      <c r="P868" s="814"/>
      <c r="Q868" s="815"/>
      <c r="R868" s="815"/>
    </row>
    <row r="869">
      <c r="D869" s="1"/>
      <c r="J869" s="1"/>
      <c r="K869" s="813"/>
      <c r="L869" s="1"/>
      <c r="M869" s="1"/>
      <c r="N869" s="1"/>
      <c r="O869" s="814"/>
      <c r="P869" s="814"/>
      <c r="Q869" s="815"/>
      <c r="R869" s="815"/>
    </row>
    <row r="870">
      <c r="D870" s="1"/>
      <c r="J870" s="1"/>
      <c r="K870" s="813"/>
      <c r="L870" s="1"/>
      <c r="M870" s="1"/>
      <c r="N870" s="1"/>
      <c r="O870" s="814"/>
      <c r="P870" s="814"/>
      <c r="Q870" s="815"/>
      <c r="R870" s="815"/>
    </row>
    <row r="871">
      <c r="D871" s="1"/>
      <c r="J871" s="1"/>
      <c r="K871" s="813"/>
      <c r="L871" s="1"/>
      <c r="M871" s="1"/>
      <c r="N871" s="1"/>
      <c r="O871" s="814"/>
      <c r="P871" s="814"/>
      <c r="Q871" s="815"/>
      <c r="R871" s="815"/>
    </row>
    <row r="872">
      <c r="D872" s="1"/>
      <c r="J872" s="1"/>
      <c r="K872" s="813"/>
      <c r="L872" s="1"/>
      <c r="M872" s="1"/>
      <c r="N872" s="1"/>
      <c r="O872" s="814"/>
      <c r="P872" s="814"/>
      <c r="Q872" s="815"/>
      <c r="R872" s="815"/>
    </row>
    <row r="873">
      <c r="D873" s="1"/>
      <c r="J873" s="1"/>
      <c r="K873" s="813"/>
      <c r="L873" s="1"/>
      <c r="M873" s="1"/>
      <c r="N873" s="1"/>
      <c r="O873" s="814"/>
      <c r="P873" s="814"/>
      <c r="Q873" s="815"/>
      <c r="R873" s="815"/>
    </row>
    <row r="874">
      <c r="D874" s="1"/>
      <c r="J874" s="1"/>
      <c r="K874" s="813"/>
      <c r="L874" s="1"/>
      <c r="M874" s="1"/>
      <c r="N874" s="1"/>
      <c r="O874" s="814"/>
      <c r="P874" s="814"/>
      <c r="Q874" s="815"/>
      <c r="R874" s="815"/>
    </row>
    <row r="875">
      <c r="D875" s="1"/>
      <c r="J875" s="1"/>
      <c r="K875" s="813"/>
      <c r="L875" s="1"/>
      <c r="M875" s="1"/>
      <c r="N875" s="1"/>
      <c r="O875" s="814"/>
      <c r="P875" s="814"/>
      <c r="Q875" s="815"/>
      <c r="R875" s="815"/>
    </row>
    <row r="876">
      <c r="D876" s="1"/>
      <c r="J876" s="1"/>
      <c r="K876" s="813"/>
      <c r="L876" s="1"/>
      <c r="M876" s="1"/>
      <c r="N876" s="1"/>
      <c r="O876" s="814"/>
      <c r="P876" s="814"/>
      <c r="Q876" s="815"/>
      <c r="R876" s="815"/>
    </row>
    <row r="877">
      <c r="D877" s="1"/>
      <c r="J877" s="1"/>
      <c r="K877" s="813"/>
      <c r="L877" s="1"/>
      <c r="M877" s="1"/>
      <c r="N877" s="1"/>
      <c r="O877" s="814"/>
      <c r="P877" s="814"/>
      <c r="Q877" s="815"/>
      <c r="R877" s="815"/>
    </row>
    <row r="878">
      <c r="D878" s="1"/>
      <c r="J878" s="1"/>
      <c r="K878" s="813"/>
      <c r="L878" s="1"/>
      <c r="M878" s="1"/>
      <c r="N878" s="1"/>
      <c r="O878" s="814"/>
      <c r="P878" s="814"/>
      <c r="Q878" s="815"/>
      <c r="R878" s="815"/>
    </row>
    <row r="879">
      <c r="D879" s="1"/>
      <c r="J879" s="1"/>
      <c r="K879" s="813"/>
      <c r="L879" s="1"/>
      <c r="M879" s="1"/>
      <c r="N879" s="1"/>
      <c r="O879" s="814"/>
      <c r="P879" s="814"/>
      <c r="Q879" s="815"/>
      <c r="R879" s="815"/>
    </row>
    <row r="880">
      <c r="D880" s="1"/>
      <c r="J880" s="1"/>
      <c r="K880" s="813"/>
      <c r="L880" s="1"/>
      <c r="M880" s="1"/>
      <c r="N880" s="1"/>
      <c r="O880" s="814"/>
      <c r="P880" s="814"/>
      <c r="Q880" s="815"/>
      <c r="R880" s="815"/>
    </row>
    <row r="881">
      <c r="D881" s="1"/>
      <c r="J881" s="1"/>
      <c r="K881" s="813"/>
      <c r="L881" s="1"/>
      <c r="M881" s="1"/>
      <c r="N881" s="1"/>
      <c r="O881" s="814"/>
      <c r="P881" s="814"/>
      <c r="Q881" s="815"/>
      <c r="R881" s="815"/>
    </row>
    <row r="882">
      <c r="D882" s="1"/>
      <c r="J882" s="1"/>
      <c r="K882" s="813"/>
      <c r="L882" s="1"/>
      <c r="M882" s="1"/>
      <c r="N882" s="1"/>
      <c r="O882" s="814"/>
      <c r="P882" s="814"/>
      <c r="Q882" s="815"/>
      <c r="R882" s="815"/>
    </row>
    <row r="883">
      <c r="D883" s="1"/>
      <c r="J883" s="1"/>
      <c r="K883" s="813"/>
      <c r="L883" s="1"/>
      <c r="M883" s="1"/>
      <c r="N883" s="1"/>
      <c r="O883" s="814"/>
      <c r="P883" s="814"/>
      <c r="Q883" s="815"/>
      <c r="R883" s="815"/>
    </row>
    <row r="884">
      <c r="D884" s="1"/>
      <c r="J884" s="1"/>
      <c r="K884" s="813"/>
      <c r="L884" s="1"/>
      <c r="M884" s="1"/>
      <c r="N884" s="1"/>
      <c r="O884" s="814"/>
      <c r="P884" s="814"/>
      <c r="Q884" s="815"/>
      <c r="R884" s="815"/>
    </row>
    <row r="885">
      <c r="D885" s="1"/>
      <c r="J885" s="1"/>
      <c r="K885" s="813"/>
      <c r="L885" s="1"/>
      <c r="M885" s="1"/>
      <c r="N885" s="1"/>
      <c r="O885" s="814"/>
      <c r="P885" s="814"/>
      <c r="Q885" s="815"/>
      <c r="R885" s="815"/>
    </row>
    <row r="886">
      <c r="D886" s="1"/>
      <c r="J886" s="1"/>
      <c r="K886" s="813"/>
      <c r="L886" s="1"/>
      <c r="M886" s="1"/>
      <c r="N886" s="1"/>
      <c r="O886" s="814"/>
      <c r="P886" s="814"/>
      <c r="Q886" s="815"/>
      <c r="R886" s="815"/>
    </row>
    <row r="887">
      <c r="D887" s="1"/>
      <c r="J887" s="1"/>
      <c r="K887" s="813"/>
      <c r="L887" s="1"/>
      <c r="M887" s="1"/>
      <c r="N887" s="1"/>
      <c r="O887" s="814"/>
      <c r="P887" s="814"/>
      <c r="Q887" s="815"/>
      <c r="R887" s="815"/>
    </row>
    <row r="888">
      <c r="D888" s="1"/>
      <c r="J888" s="1"/>
      <c r="K888" s="813"/>
      <c r="L888" s="1"/>
      <c r="M888" s="1"/>
      <c r="N888" s="1"/>
      <c r="O888" s="814"/>
      <c r="P888" s="814"/>
      <c r="Q888" s="815"/>
      <c r="R888" s="815"/>
    </row>
    <row r="889">
      <c r="D889" s="1"/>
      <c r="J889" s="1"/>
      <c r="K889" s="813"/>
      <c r="L889" s="1"/>
      <c r="M889" s="1"/>
      <c r="N889" s="1"/>
      <c r="O889" s="814"/>
      <c r="P889" s="814"/>
      <c r="Q889" s="815"/>
      <c r="R889" s="815"/>
    </row>
    <row r="890">
      <c r="D890" s="1"/>
      <c r="J890" s="1"/>
      <c r="K890" s="813"/>
      <c r="L890" s="1"/>
      <c r="M890" s="1"/>
      <c r="N890" s="1"/>
      <c r="O890" s="814"/>
      <c r="P890" s="814"/>
      <c r="Q890" s="815"/>
      <c r="R890" s="815"/>
    </row>
    <row r="891">
      <c r="D891" s="1"/>
      <c r="J891" s="1"/>
      <c r="K891" s="813"/>
      <c r="L891" s="1"/>
      <c r="M891" s="1"/>
      <c r="N891" s="1"/>
      <c r="O891" s="814"/>
      <c r="P891" s="814"/>
      <c r="Q891" s="815"/>
      <c r="R891" s="815"/>
    </row>
    <row r="892">
      <c r="D892" s="1"/>
      <c r="J892" s="1"/>
      <c r="K892" s="813"/>
      <c r="L892" s="1"/>
      <c r="M892" s="1"/>
      <c r="N892" s="1"/>
      <c r="O892" s="814"/>
      <c r="P892" s="814"/>
      <c r="Q892" s="815"/>
      <c r="R892" s="815"/>
    </row>
    <row r="893">
      <c r="D893" s="1"/>
      <c r="J893" s="1"/>
      <c r="K893" s="813"/>
      <c r="L893" s="1"/>
      <c r="M893" s="1"/>
      <c r="N893" s="1"/>
      <c r="O893" s="814"/>
      <c r="P893" s="814"/>
      <c r="Q893" s="815"/>
      <c r="R893" s="815"/>
    </row>
    <row r="894">
      <c r="D894" s="1"/>
      <c r="J894" s="1"/>
      <c r="K894" s="813"/>
      <c r="L894" s="1"/>
      <c r="M894" s="1"/>
      <c r="N894" s="1"/>
      <c r="O894" s="814"/>
      <c r="P894" s="814"/>
      <c r="Q894" s="815"/>
      <c r="R894" s="815"/>
    </row>
    <row r="895">
      <c r="D895" s="1"/>
      <c r="J895" s="1"/>
      <c r="K895" s="813"/>
      <c r="L895" s="1"/>
      <c r="M895" s="1"/>
      <c r="N895" s="1"/>
      <c r="O895" s="814"/>
      <c r="P895" s="814"/>
      <c r="Q895" s="815"/>
      <c r="R895" s="815"/>
    </row>
    <row r="896">
      <c r="D896" s="1"/>
      <c r="J896" s="1"/>
      <c r="K896" s="813"/>
      <c r="L896" s="1"/>
      <c r="M896" s="1"/>
      <c r="N896" s="1"/>
      <c r="O896" s="814"/>
      <c r="P896" s="814"/>
      <c r="Q896" s="815"/>
      <c r="R896" s="815"/>
    </row>
    <row r="897">
      <c r="D897" s="1"/>
      <c r="J897" s="1"/>
      <c r="K897" s="813"/>
      <c r="L897" s="1"/>
      <c r="M897" s="1"/>
      <c r="N897" s="1"/>
      <c r="O897" s="814"/>
      <c r="P897" s="814"/>
      <c r="Q897" s="815"/>
      <c r="R897" s="815"/>
    </row>
    <row r="898">
      <c r="D898" s="1"/>
      <c r="J898" s="1"/>
      <c r="K898" s="813"/>
      <c r="L898" s="1"/>
      <c r="M898" s="1"/>
      <c r="N898" s="1"/>
      <c r="O898" s="814"/>
      <c r="P898" s="814"/>
      <c r="Q898" s="815"/>
      <c r="R898" s="815"/>
    </row>
    <row r="899">
      <c r="D899" s="1"/>
      <c r="J899" s="1"/>
      <c r="K899" s="813"/>
      <c r="L899" s="1"/>
      <c r="M899" s="1"/>
      <c r="N899" s="1"/>
      <c r="O899" s="814"/>
      <c r="P899" s="814"/>
      <c r="Q899" s="815"/>
      <c r="R899" s="815"/>
    </row>
    <row r="900">
      <c r="D900" s="1"/>
      <c r="J900" s="1"/>
      <c r="K900" s="813"/>
      <c r="L900" s="1"/>
      <c r="M900" s="1"/>
      <c r="N900" s="1"/>
      <c r="O900" s="814"/>
      <c r="P900" s="814"/>
      <c r="Q900" s="815"/>
      <c r="R900" s="815"/>
    </row>
    <row r="901">
      <c r="D901" s="1"/>
      <c r="J901" s="1"/>
      <c r="K901" s="813"/>
      <c r="L901" s="1"/>
      <c r="M901" s="1"/>
      <c r="N901" s="1"/>
      <c r="O901" s="814"/>
      <c r="P901" s="814"/>
      <c r="Q901" s="815"/>
      <c r="R901" s="815"/>
    </row>
    <row r="902">
      <c r="D902" s="1"/>
      <c r="J902" s="1"/>
      <c r="K902" s="813"/>
      <c r="L902" s="1"/>
      <c r="M902" s="1"/>
      <c r="N902" s="1"/>
      <c r="O902" s="814"/>
      <c r="P902" s="814"/>
      <c r="Q902" s="815"/>
      <c r="R902" s="815"/>
    </row>
    <row r="903">
      <c r="D903" s="1"/>
      <c r="J903" s="1"/>
      <c r="K903" s="813"/>
      <c r="L903" s="1"/>
      <c r="M903" s="1"/>
      <c r="N903" s="1"/>
      <c r="O903" s="814"/>
      <c r="P903" s="814"/>
      <c r="Q903" s="815"/>
      <c r="R903" s="815"/>
    </row>
    <row r="904">
      <c r="D904" s="1"/>
      <c r="J904" s="1"/>
      <c r="K904" s="813"/>
      <c r="L904" s="1"/>
      <c r="M904" s="1"/>
      <c r="N904" s="1"/>
      <c r="O904" s="814"/>
      <c r="P904" s="814"/>
      <c r="Q904" s="815"/>
      <c r="R904" s="815"/>
    </row>
    <row r="905">
      <c r="D905" s="1"/>
      <c r="J905" s="1"/>
      <c r="K905" s="813"/>
      <c r="L905" s="1"/>
      <c r="M905" s="1"/>
      <c r="N905" s="1"/>
      <c r="O905" s="814"/>
      <c r="P905" s="814"/>
      <c r="Q905" s="815"/>
      <c r="R905" s="815"/>
    </row>
    <row r="906">
      <c r="D906" s="1"/>
      <c r="J906" s="1"/>
      <c r="K906" s="813"/>
      <c r="L906" s="1"/>
      <c r="M906" s="1"/>
      <c r="N906" s="1"/>
      <c r="O906" s="814"/>
      <c r="P906" s="814"/>
      <c r="Q906" s="815"/>
      <c r="R906" s="815"/>
    </row>
    <row r="907">
      <c r="D907" s="1"/>
      <c r="J907" s="1"/>
      <c r="K907" s="813"/>
      <c r="L907" s="1"/>
      <c r="M907" s="1"/>
      <c r="N907" s="1"/>
      <c r="O907" s="814"/>
      <c r="P907" s="814"/>
      <c r="Q907" s="815"/>
      <c r="R907" s="815"/>
    </row>
    <row r="908">
      <c r="D908" s="1"/>
      <c r="J908" s="1"/>
      <c r="K908" s="813"/>
      <c r="L908" s="1"/>
      <c r="M908" s="1"/>
      <c r="N908" s="1"/>
      <c r="O908" s="814"/>
      <c r="P908" s="814"/>
      <c r="Q908" s="815"/>
      <c r="R908" s="815"/>
    </row>
    <row r="909">
      <c r="D909" s="1"/>
      <c r="J909" s="1"/>
      <c r="K909" s="813"/>
      <c r="L909" s="1"/>
      <c r="M909" s="1"/>
      <c r="N909" s="1"/>
      <c r="O909" s="814"/>
      <c r="P909" s="814"/>
      <c r="Q909" s="815"/>
      <c r="R909" s="815"/>
    </row>
    <row r="910">
      <c r="D910" s="1"/>
      <c r="J910" s="1"/>
      <c r="K910" s="813"/>
      <c r="L910" s="1"/>
      <c r="M910" s="1"/>
      <c r="N910" s="1"/>
      <c r="O910" s="814"/>
      <c r="P910" s="814"/>
      <c r="Q910" s="815"/>
      <c r="R910" s="815"/>
    </row>
    <row r="911">
      <c r="D911" s="1"/>
      <c r="J911" s="1"/>
      <c r="K911" s="813"/>
      <c r="L911" s="1"/>
      <c r="M911" s="1"/>
      <c r="N911" s="1"/>
      <c r="O911" s="814"/>
      <c r="P911" s="814"/>
      <c r="Q911" s="815"/>
      <c r="R911" s="815"/>
    </row>
    <row r="912">
      <c r="D912" s="1"/>
      <c r="J912" s="1"/>
      <c r="K912" s="813"/>
      <c r="L912" s="1"/>
      <c r="M912" s="1"/>
      <c r="N912" s="1"/>
      <c r="O912" s="814"/>
      <c r="P912" s="814"/>
      <c r="Q912" s="815"/>
      <c r="R912" s="815"/>
    </row>
    <row r="913">
      <c r="D913" s="1"/>
      <c r="J913" s="1"/>
      <c r="K913" s="813"/>
      <c r="L913" s="1"/>
      <c r="M913" s="1"/>
      <c r="N913" s="1"/>
      <c r="O913" s="814"/>
      <c r="P913" s="814"/>
      <c r="Q913" s="815"/>
      <c r="R913" s="815"/>
    </row>
    <row r="914">
      <c r="D914" s="1"/>
      <c r="J914" s="1"/>
      <c r="K914" s="813"/>
      <c r="L914" s="1"/>
      <c r="M914" s="1"/>
      <c r="N914" s="1"/>
      <c r="O914" s="814"/>
      <c r="P914" s="814"/>
      <c r="Q914" s="815"/>
      <c r="R914" s="815"/>
    </row>
    <row r="915">
      <c r="D915" s="1"/>
      <c r="J915" s="1"/>
      <c r="K915" s="813"/>
      <c r="L915" s="1"/>
      <c r="M915" s="1"/>
      <c r="N915" s="1"/>
      <c r="O915" s="814"/>
      <c r="P915" s="814"/>
      <c r="Q915" s="815"/>
      <c r="R915" s="815"/>
    </row>
    <row r="916">
      <c r="D916" s="1"/>
      <c r="J916" s="1"/>
      <c r="K916" s="813"/>
      <c r="L916" s="1"/>
      <c r="M916" s="1"/>
      <c r="N916" s="1"/>
      <c r="O916" s="814"/>
      <c r="P916" s="814"/>
      <c r="Q916" s="815"/>
      <c r="R916" s="815"/>
    </row>
    <row r="917">
      <c r="D917" s="1"/>
      <c r="J917" s="1"/>
      <c r="K917" s="813"/>
      <c r="L917" s="1"/>
      <c r="M917" s="1"/>
      <c r="N917" s="1"/>
      <c r="O917" s="814"/>
      <c r="P917" s="814"/>
      <c r="Q917" s="815"/>
      <c r="R917" s="815"/>
    </row>
    <row r="918">
      <c r="D918" s="1"/>
      <c r="J918" s="1"/>
      <c r="K918" s="813"/>
      <c r="L918" s="1"/>
      <c r="M918" s="1"/>
      <c r="N918" s="1"/>
      <c r="O918" s="814"/>
      <c r="P918" s="814"/>
      <c r="Q918" s="815"/>
      <c r="R918" s="815"/>
    </row>
    <row r="919">
      <c r="D919" s="1"/>
      <c r="J919" s="1"/>
      <c r="K919" s="813"/>
      <c r="L919" s="1"/>
      <c r="M919" s="1"/>
      <c r="N919" s="1"/>
      <c r="O919" s="814"/>
      <c r="P919" s="814"/>
      <c r="Q919" s="815"/>
      <c r="R919" s="815"/>
    </row>
    <row r="920">
      <c r="D920" s="1"/>
      <c r="J920" s="1"/>
      <c r="K920" s="813"/>
      <c r="L920" s="1"/>
      <c r="M920" s="1"/>
      <c r="N920" s="1"/>
      <c r="O920" s="814"/>
      <c r="P920" s="814"/>
      <c r="Q920" s="815"/>
      <c r="R920" s="815"/>
    </row>
    <row r="921">
      <c r="D921" s="1"/>
      <c r="J921" s="1"/>
      <c r="K921" s="813"/>
      <c r="L921" s="1"/>
      <c r="M921" s="1"/>
      <c r="N921" s="1"/>
      <c r="O921" s="814"/>
      <c r="P921" s="814"/>
      <c r="Q921" s="815"/>
      <c r="R921" s="815"/>
    </row>
    <row r="922">
      <c r="D922" s="1"/>
      <c r="J922" s="1"/>
      <c r="K922" s="813"/>
      <c r="L922" s="1"/>
      <c r="M922" s="1"/>
      <c r="N922" s="1"/>
      <c r="O922" s="814"/>
      <c r="P922" s="814"/>
      <c r="Q922" s="815"/>
      <c r="R922" s="815"/>
    </row>
    <row r="923">
      <c r="D923" s="1"/>
      <c r="J923" s="1"/>
      <c r="K923" s="813"/>
      <c r="L923" s="1"/>
      <c r="M923" s="1"/>
      <c r="N923" s="1"/>
      <c r="O923" s="814"/>
      <c r="P923" s="814"/>
      <c r="Q923" s="815"/>
      <c r="R923" s="815"/>
    </row>
    <row r="924">
      <c r="D924" s="1"/>
      <c r="J924" s="1"/>
      <c r="K924" s="813"/>
      <c r="L924" s="1"/>
      <c r="M924" s="1"/>
      <c r="N924" s="1"/>
      <c r="O924" s="814"/>
      <c r="P924" s="814"/>
      <c r="Q924" s="815"/>
      <c r="R924" s="815"/>
    </row>
    <row r="925">
      <c r="D925" s="1"/>
      <c r="J925" s="1"/>
      <c r="K925" s="813"/>
      <c r="L925" s="1"/>
      <c r="M925" s="1"/>
      <c r="N925" s="1"/>
      <c r="O925" s="814"/>
      <c r="P925" s="814"/>
      <c r="Q925" s="815"/>
      <c r="R925" s="815"/>
    </row>
    <row r="926">
      <c r="D926" s="1"/>
      <c r="J926" s="1"/>
      <c r="K926" s="813"/>
      <c r="L926" s="1"/>
      <c r="M926" s="1"/>
      <c r="N926" s="1"/>
      <c r="O926" s="814"/>
      <c r="P926" s="814"/>
      <c r="Q926" s="815"/>
      <c r="R926" s="815"/>
    </row>
    <row r="927">
      <c r="D927" s="1"/>
      <c r="J927" s="1"/>
      <c r="K927" s="813"/>
      <c r="L927" s="1"/>
      <c r="M927" s="1"/>
      <c r="N927" s="1"/>
      <c r="O927" s="814"/>
      <c r="P927" s="814"/>
      <c r="Q927" s="815"/>
      <c r="R927" s="815"/>
    </row>
    <row r="928">
      <c r="D928" s="1"/>
      <c r="J928" s="1"/>
      <c r="K928" s="813"/>
      <c r="L928" s="1"/>
      <c r="M928" s="1"/>
      <c r="N928" s="1"/>
      <c r="O928" s="814"/>
      <c r="P928" s="814"/>
      <c r="Q928" s="815"/>
      <c r="R928" s="815"/>
    </row>
    <row r="929">
      <c r="D929" s="1"/>
      <c r="J929" s="1"/>
      <c r="K929" s="813"/>
      <c r="L929" s="1"/>
      <c r="M929" s="1"/>
      <c r="N929" s="1"/>
      <c r="O929" s="814"/>
      <c r="P929" s="814"/>
      <c r="Q929" s="815"/>
      <c r="R929" s="815"/>
    </row>
    <row r="930">
      <c r="D930" s="1"/>
      <c r="J930" s="1"/>
      <c r="K930" s="813"/>
      <c r="L930" s="1"/>
      <c r="M930" s="1"/>
      <c r="N930" s="1"/>
      <c r="O930" s="814"/>
      <c r="P930" s="814"/>
      <c r="Q930" s="815"/>
      <c r="R930" s="815"/>
    </row>
    <row r="931">
      <c r="D931" s="1"/>
      <c r="J931" s="1"/>
      <c r="K931" s="813"/>
      <c r="L931" s="1"/>
      <c r="M931" s="1"/>
      <c r="N931" s="1"/>
      <c r="O931" s="814"/>
      <c r="P931" s="814"/>
      <c r="Q931" s="815"/>
      <c r="R931" s="815"/>
    </row>
    <row r="932">
      <c r="D932" s="1"/>
      <c r="J932" s="1"/>
      <c r="K932" s="813"/>
      <c r="L932" s="1"/>
      <c r="M932" s="1"/>
      <c r="N932" s="1"/>
      <c r="O932" s="814"/>
      <c r="P932" s="814"/>
      <c r="Q932" s="815"/>
      <c r="R932" s="815"/>
    </row>
    <row r="933">
      <c r="D933" s="1"/>
      <c r="J933" s="1"/>
      <c r="K933" s="813"/>
      <c r="L933" s="1"/>
      <c r="M933" s="1"/>
      <c r="N933" s="1"/>
      <c r="O933" s="814"/>
      <c r="P933" s="814"/>
      <c r="Q933" s="815"/>
      <c r="R933" s="815"/>
    </row>
    <row r="934">
      <c r="D934" s="1"/>
      <c r="J934" s="1"/>
      <c r="K934" s="813"/>
      <c r="L934" s="1"/>
      <c r="M934" s="1"/>
      <c r="N934" s="1"/>
      <c r="O934" s="814"/>
      <c r="P934" s="814"/>
      <c r="Q934" s="815"/>
      <c r="R934" s="815"/>
    </row>
    <row r="935">
      <c r="D935" s="1"/>
      <c r="J935" s="1"/>
      <c r="K935" s="813"/>
      <c r="L935" s="1"/>
      <c r="M935" s="1"/>
      <c r="N935" s="1"/>
      <c r="O935" s="814"/>
      <c r="P935" s="814"/>
      <c r="Q935" s="815"/>
      <c r="R935" s="815"/>
    </row>
    <row r="936">
      <c r="D936" s="1"/>
      <c r="J936" s="1"/>
      <c r="K936" s="813"/>
      <c r="L936" s="1"/>
      <c r="M936" s="1"/>
      <c r="N936" s="1"/>
      <c r="O936" s="814"/>
      <c r="P936" s="814"/>
      <c r="Q936" s="815"/>
      <c r="R936" s="815"/>
    </row>
    <row r="937">
      <c r="D937" s="1"/>
      <c r="J937" s="1"/>
      <c r="K937" s="813"/>
      <c r="L937" s="1"/>
      <c r="M937" s="1"/>
      <c r="N937" s="1"/>
      <c r="O937" s="814"/>
      <c r="P937" s="814"/>
      <c r="Q937" s="815"/>
      <c r="R937" s="815"/>
    </row>
    <row r="938">
      <c r="D938" s="1"/>
      <c r="J938" s="1"/>
      <c r="K938" s="813"/>
      <c r="L938" s="1"/>
      <c r="M938" s="1"/>
      <c r="N938" s="1"/>
      <c r="O938" s="814"/>
      <c r="P938" s="814"/>
      <c r="Q938" s="815"/>
      <c r="R938" s="815"/>
    </row>
    <row r="939">
      <c r="D939" s="1"/>
      <c r="J939" s="1"/>
      <c r="K939" s="813"/>
      <c r="L939" s="1"/>
      <c r="M939" s="1"/>
      <c r="N939" s="1"/>
      <c r="O939" s="814"/>
      <c r="P939" s="814"/>
      <c r="Q939" s="815"/>
      <c r="R939" s="815"/>
    </row>
    <row r="940">
      <c r="D940" s="1"/>
      <c r="J940" s="1"/>
      <c r="K940" s="813"/>
      <c r="L940" s="1"/>
      <c r="M940" s="1"/>
      <c r="N940" s="1"/>
      <c r="O940" s="814"/>
      <c r="P940" s="814"/>
      <c r="Q940" s="815"/>
      <c r="R940" s="815"/>
    </row>
    <row r="941">
      <c r="D941" s="1"/>
      <c r="J941" s="1"/>
      <c r="K941" s="813"/>
      <c r="L941" s="1"/>
      <c r="M941" s="1"/>
      <c r="N941" s="1"/>
      <c r="O941" s="814"/>
      <c r="P941" s="814"/>
      <c r="Q941" s="815"/>
      <c r="R941" s="815"/>
    </row>
    <row r="942">
      <c r="D942" s="1"/>
      <c r="J942" s="1"/>
      <c r="K942" s="813"/>
      <c r="L942" s="1"/>
      <c r="M942" s="1"/>
      <c r="N942" s="1"/>
      <c r="O942" s="814"/>
      <c r="P942" s="814"/>
      <c r="Q942" s="815"/>
      <c r="R942" s="815"/>
    </row>
    <row r="943">
      <c r="D943" s="1"/>
      <c r="J943" s="1"/>
      <c r="K943" s="813"/>
      <c r="L943" s="1"/>
      <c r="M943" s="1"/>
      <c r="N943" s="1"/>
      <c r="O943" s="814"/>
      <c r="P943" s="814"/>
      <c r="Q943" s="815"/>
      <c r="R943" s="815"/>
    </row>
    <row r="944">
      <c r="D944" s="1"/>
      <c r="J944" s="1"/>
      <c r="K944" s="813"/>
      <c r="L944" s="1"/>
      <c r="M944" s="1"/>
      <c r="N944" s="1"/>
      <c r="O944" s="814"/>
      <c r="P944" s="814"/>
      <c r="Q944" s="815"/>
      <c r="R944" s="815"/>
    </row>
    <row r="945">
      <c r="D945" s="1"/>
      <c r="J945" s="1"/>
      <c r="K945" s="813"/>
      <c r="L945" s="1"/>
      <c r="M945" s="1"/>
      <c r="N945" s="1"/>
      <c r="O945" s="814"/>
      <c r="P945" s="814"/>
      <c r="Q945" s="815"/>
      <c r="R945" s="815"/>
    </row>
    <row r="946">
      <c r="D946" s="1"/>
      <c r="J946" s="1"/>
      <c r="K946" s="813"/>
      <c r="L946" s="1"/>
      <c r="M946" s="1"/>
      <c r="N946" s="1"/>
      <c r="O946" s="814"/>
      <c r="P946" s="814"/>
      <c r="Q946" s="815"/>
      <c r="R946" s="815"/>
    </row>
    <row r="947">
      <c r="D947" s="1"/>
      <c r="J947" s="1"/>
      <c r="K947" s="813"/>
      <c r="L947" s="1"/>
      <c r="M947" s="1"/>
      <c r="N947" s="1"/>
      <c r="O947" s="814"/>
      <c r="P947" s="814"/>
      <c r="Q947" s="815"/>
      <c r="R947" s="815"/>
    </row>
    <row r="948">
      <c r="D948" s="1"/>
      <c r="J948" s="1"/>
      <c r="K948" s="813"/>
      <c r="L948" s="1"/>
      <c r="M948" s="1"/>
      <c r="N948" s="1"/>
      <c r="O948" s="814"/>
      <c r="P948" s="814"/>
      <c r="Q948" s="815"/>
      <c r="R948" s="815"/>
    </row>
    <row r="949">
      <c r="D949" s="1"/>
      <c r="J949" s="1"/>
      <c r="K949" s="813"/>
      <c r="L949" s="1"/>
      <c r="M949" s="1"/>
      <c r="N949" s="1"/>
      <c r="O949" s="814"/>
      <c r="P949" s="814"/>
      <c r="Q949" s="815"/>
      <c r="R949" s="815"/>
    </row>
    <row r="950">
      <c r="D950" s="1"/>
      <c r="J950" s="1"/>
      <c r="K950" s="813"/>
      <c r="L950" s="1"/>
      <c r="M950" s="1"/>
      <c r="N950" s="1"/>
      <c r="O950" s="814"/>
      <c r="P950" s="814"/>
      <c r="Q950" s="815"/>
      <c r="R950" s="815"/>
    </row>
    <row r="951">
      <c r="D951" s="1"/>
      <c r="J951" s="1"/>
      <c r="K951" s="813"/>
      <c r="L951" s="1"/>
      <c r="M951" s="1"/>
      <c r="N951" s="1"/>
      <c r="O951" s="814"/>
      <c r="P951" s="814"/>
      <c r="Q951" s="815"/>
      <c r="R951" s="815"/>
    </row>
    <row r="952">
      <c r="D952" s="1"/>
      <c r="J952" s="1"/>
      <c r="K952" s="813"/>
      <c r="L952" s="1"/>
      <c r="M952" s="1"/>
      <c r="N952" s="1"/>
      <c r="O952" s="814"/>
      <c r="P952" s="814"/>
      <c r="Q952" s="815"/>
      <c r="R952" s="815"/>
    </row>
    <row r="953">
      <c r="D953" s="1"/>
      <c r="J953" s="1"/>
      <c r="K953" s="813"/>
      <c r="L953" s="1"/>
      <c r="M953" s="1"/>
      <c r="N953" s="1"/>
      <c r="O953" s="814"/>
      <c r="P953" s="814"/>
      <c r="Q953" s="815"/>
      <c r="R953" s="815"/>
    </row>
    <row r="954">
      <c r="D954" s="1"/>
      <c r="J954" s="1"/>
      <c r="K954" s="813"/>
      <c r="L954" s="1"/>
      <c r="M954" s="1"/>
      <c r="N954" s="1"/>
      <c r="O954" s="814"/>
      <c r="P954" s="814"/>
      <c r="Q954" s="815"/>
      <c r="R954" s="815"/>
    </row>
    <row r="955">
      <c r="D955" s="1"/>
      <c r="J955" s="1"/>
      <c r="K955" s="813"/>
      <c r="L955" s="1"/>
      <c r="M955" s="1"/>
      <c r="N955" s="1"/>
      <c r="O955" s="814"/>
      <c r="P955" s="814"/>
      <c r="Q955" s="815"/>
      <c r="R955" s="815"/>
    </row>
    <row r="956">
      <c r="D956" s="1"/>
      <c r="J956" s="1"/>
      <c r="K956" s="813"/>
      <c r="L956" s="1"/>
      <c r="M956" s="1"/>
      <c r="N956" s="1"/>
      <c r="O956" s="814"/>
      <c r="P956" s="814"/>
      <c r="Q956" s="815"/>
      <c r="R956" s="815"/>
    </row>
    <row r="957">
      <c r="D957" s="1"/>
      <c r="J957" s="1"/>
      <c r="K957" s="813"/>
      <c r="L957" s="1"/>
      <c r="M957" s="1"/>
      <c r="N957" s="1"/>
      <c r="O957" s="814"/>
      <c r="P957" s="814"/>
      <c r="Q957" s="815"/>
      <c r="R957" s="815"/>
    </row>
    <row r="958">
      <c r="D958" s="1"/>
      <c r="J958" s="1"/>
      <c r="K958" s="813"/>
      <c r="L958" s="1"/>
      <c r="M958" s="1"/>
      <c r="N958" s="1"/>
      <c r="O958" s="814"/>
      <c r="P958" s="814"/>
      <c r="Q958" s="815"/>
      <c r="R958" s="815"/>
    </row>
    <row r="959">
      <c r="D959" s="1"/>
      <c r="J959" s="1"/>
      <c r="K959" s="813"/>
      <c r="L959" s="1"/>
      <c r="M959" s="1"/>
      <c r="N959" s="1"/>
      <c r="O959" s="814"/>
      <c r="P959" s="814"/>
      <c r="Q959" s="815"/>
      <c r="R959" s="815"/>
    </row>
    <row r="960">
      <c r="D960" s="1"/>
      <c r="J960" s="1"/>
      <c r="K960" s="813"/>
      <c r="L960" s="1"/>
      <c r="M960" s="1"/>
      <c r="N960" s="1"/>
      <c r="O960" s="814"/>
      <c r="P960" s="814"/>
      <c r="Q960" s="815"/>
      <c r="R960" s="815"/>
    </row>
    <row r="961">
      <c r="D961" s="1"/>
      <c r="J961" s="1"/>
      <c r="K961" s="813"/>
      <c r="L961" s="1"/>
      <c r="M961" s="1"/>
      <c r="N961" s="1"/>
      <c r="O961" s="814"/>
      <c r="P961" s="814"/>
      <c r="Q961" s="815"/>
      <c r="R961" s="815"/>
    </row>
    <row r="962">
      <c r="D962" s="1"/>
      <c r="J962" s="1"/>
      <c r="K962" s="813"/>
      <c r="L962" s="1"/>
      <c r="M962" s="1"/>
      <c r="N962" s="1"/>
      <c r="O962" s="814"/>
      <c r="P962" s="814"/>
      <c r="Q962" s="815"/>
      <c r="R962" s="815"/>
    </row>
    <row r="963">
      <c r="D963" s="1"/>
      <c r="J963" s="1"/>
      <c r="K963" s="813"/>
      <c r="L963" s="1"/>
      <c r="M963" s="1"/>
      <c r="N963" s="1"/>
      <c r="O963" s="814"/>
      <c r="P963" s="814"/>
      <c r="Q963" s="815"/>
      <c r="R963" s="815"/>
    </row>
    <row r="964">
      <c r="D964" s="1"/>
      <c r="J964" s="1"/>
      <c r="K964" s="813"/>
      <c r="L964" s="1"/>
      <c r="M964" s="1"/>
      <c r="N964" s="1"/>
      <c r="O964" s="814"/>
      <c r="P964" s="814"/>
      <c r="Q964" s="815"/>
      <c r="R964" s="815"/>
    </row>
    <row r="965">
      <c r="D965" s="1"/>
      <c r="J965" s="1"/>
      <c r="K965" s="813"/>
      <c r="L965" s="1"/>
      <c r="M965" s="1"/>
      <c r="N965" s="1"/>
      <c r="O965" s="814"/>
      <c r="P965" s="814"/>
      <c r="Q965" s="815"/>
      <c r="R965" s="815"/>
    </row>
    <row r="966">
      <c r="D966" s="1"/>
      <c r="J966" s="1"/>
      <c r="K966" s="813"/>
      <c r="L966" s="1"/>
      <c r="M966" s="1"/>
      <c r="N966" s="1"/>
      <c r="O966" s="814"/>
      <c r="P966" s="814"/>
      <c r="Q966" s="815"/>
      <c r="R966" s="815"/>
    </row>
    <row r="967">
      <c r="D967" s="1"/>
      <c r="J967" s="1"/>
      <c r="K967" s="813"/>
      <c r="L967" s="1"/>
      <c r="M967" s="1"/>
      <c r="N967" s="1"/>
      <c r="O967" s="814"/>
      <c r="P967" s="814"/>
      <c r="Q967" s="815"/>
      <c r="R967" s="815"/>
    </row>
    <row r="968">
      <c r="D968" s="1"/>
      <c r="J968" s="1"/>
      <c r="K968" s="813"/>
      <c r="L968" s="1"/>
      <c r="M968" s="1"/>
      <c r="N968" s="1"/>
      <c r="O968" s="814"/>
      <c r="P968" s="814"/>
      <c r="Q968" s="815"/>
      <c r="R968" s="815"/>
    </row>
    <row r="969">
      <c r="D969" s="1"/>
      <c r="J969" s="1"/>
      <c r="K969" s="813"/>
      <c r="L969" s="1"/>
      <c r="M969" s="1"/>
      <c r="N969" s="1"/>
      <c r="O969" s="814"/>
      <c r="P969" s="814"/>
      <c r="Q969" s="815"/>
      <c r="R969" s="815"/>
    </row>
    <row r="970">
      <c r="D970" s="1"/>
      <c r="J970" s="1"/>
      <c r="K970" s="813"/>
      <c r="L970" s="1"/>
      <c r="M970" s="1"/>
      <c r="N970" s="1"/>
      <c r="O970" s="814"/>
      <c r="P970" s="814"/>
      <c r="Q970" s="815"/>
      <c r="R970" s="815"/>
    </row>
    <row r="971">
      <c r="D971" s="1"/>
      <c r="J971" s="1"/>
      <c r="K971" s="813"/>
      <c r="L971" s="1"/>
      <c r="M971" s="1"/>
      <c r="N971" s="1"/>
      <c r="O971" s="814"/>
      <c r="P971" s="814"/>
      <c r="Q971" s="815"/>
      <c r="R971" s="815"/>
    </row>
    <row r="972">
      <c r="D972" s="1"/>
      <c r="J972" s="1"/>
      <c r="K972" s="813"/>
      <c r="L972" s="1"/>
      <c r="M972" s="1"/>
      <c r="N972" s="1"/>
      <c r="O972" s="814"/>
      <c r="P972" s="814"/>
      <c r="Q972" s="815"/>
      <c r="R972" s="815"/>
    </row>
    <row r="973">
      <c r="D973" s="1"/>
      <c r="J973" s="1"/>
      <c r="K973" s="813"/>
      <c r="L973" s="1"/>
      <c r="M973" s="1"/>
      <c r="N973" s="1"/>
      <c r="O973" s="814"/>
      <c r="P973" s="814"/>
      <c r="Q973" s="815"/>
      <c r="R973" s="815"/>
    </row>
    <row r="974">
      <c r="D974" s="1"/>
      <c r="J974" s="1"/>
      <c r="K974" s="813"/>
      <c r="L974" s="1"/>
      <c r="M974" s="1"/>
      <c r="N974" s="1"/>
      <c r="O974" s="814"/>
      <c r="P974" s="814"/>
      <c r="Q974" s="815"/>
      <c r="R974" s="815"/>
    </row>
    <row r="975">
      <c r="D975" s="1"/>
      <c r="J975" s="1"/>
      <c r="K975" s="813"/>
      <c r="L975" s="1"/>
      <c r="M975" s="1"/>
      <c r="N975" s="1"/>
      <c r="O975" s="814"/>
      <c r="P975" s="814"/>
      <c r="Q975" s="815"/>
      <c r="R975" s="815"/>
    </row>
    <row r="976">
      <c r="D976" s="1"/>
      <c r="J976" s="1"/>
      <c r="K976" s="813"/>
      <c r="L976" s="1"/>
      <c r="M976" s="1"/>
      <c r="N976" s="1"/>
      <c r="O976" s="814"/>
      <c r="P976" s="814"/>
      <c r="Q976" s="815"/>
      <c r="R976" s="815"/>
    </row>
    <row r="977">
      <c r="D977" s="1"/>
      <c r="J977" s="1"/>
      <c r="K977" s="813"/>
      <c r="L977" s="1"/>
      <c r="M977" s="1"/>
      <c r="N977" s="1"/>
      <c r="O977" s="814"/>
      <c r="P977" s="814"/>
      <c r="Q977" s="815"/>
      <c r="R977" s="815"/>
    </row>
    <row r="978">
      <c r="D978" s="1"/>
      <c r="J978" s="1"/>
      <c r="K978" s="813"/>
      <c r="L978" s="1"/>
      <c r="M978" s="1"/>
      <c r="N978" s="1"/>
      <c r="O978" s="814"/>
      <c r="P978" s="814"/>
      <c r="Q978" s="815"/>
      <c r="R978" s="815"/>
    </row>
    <row r="979">
      <c r="D979" s="1"/>
      <c r="J979" s="1"/>
      <c r="K979" s="813"/>
      <c r="L979" s="1"/>
      <c r="M979" s="1"/>
      <c r="N979" s="1"/>
      <c r="O979" s="814"/>
      <c r="P979" s="814"/>
      <c r="Q979" s="815"/>
      <c r="R979" s="815"/>
    </row>
    <row r="980">
      <c r="D980" s="1"/>
      <c r="J980" s="1"/>
      <c r="K980" s="813"/>
      <c r="L980" s="1"/>
      <c r="M980" s="1"/>
      <c r="N980" s="1"/>
      <c r="O980" s="814"/>
      <c r="P980" s="814"/>
      <c r="Q980" s="815"/>
      <c r="R980" s="815"/>
    </row>
    <row r="981">
      <c r="D981" s="1"/>
      <c r="J981" s="1"/>
      <c r="K981" s="813"/>
      <c r="L981" s="1"/>
      <c r="M981" s="1"/>
      <c r="N981" s="1"/>
      <c r="O981" s="814"/>
      <c r="P981" s="814"/>
      <c r="Q981" s="815"/>
      <c r="R981" s="815"/>
    </row>
    <row r="982">
      <c r="D982" s="1"/>
      <c r="J982" s="1"/>
      <c r="K982" s="813"/>
      <c r="L982" s="1"/>
      <c r="M982" s="1"/>
      <c r="N982" s="1"/>
      <c r="O982" s="814"/>
      <c r="P982" s="814"/>
      <c r="Q982" s="815"/>
      <c r="R982" s="815"/>
    </row>
    <row r="983">
      <c r="D983" s="1"/>
      <c r="J983" s="1"/>
      <c r="K983" s="813"/>
      <c r="L983" s="1"/>
      <c r="M983" s="1"/>
      <c r="N983" s="1"/>
      <c r="O983" s="814"/>
      <c r="P983" s="814"/>
      <c r="Q983" s="815"/>
      <c r="R983" s="815"/>
    </row>
    <row r="984">
      <c r="D984" s="1"/>
      <c r="J984" s="1"/>
      <c r="K984" s="813"/>
      <c r="L984" s="1"/>
      <c r="M984" s="1"/>
      <c r="N984" s="1"/>
      <c r="O984" s="814"/>
      <c r="P984" s="814"/>
      <c r="Q984" s="815"/>
      <c r="R984" s="815"/>
    </row>
    <row r="985">
      <c r="D985" s="1"/>
      <c r="J985" s="1"/>
      <c r="K985" s="813"/>
      <c r="L985" s="1"/>
      <c r="M985" s="1"/>
      <c r="N985" s="1"/>
      <c r="O985" s="814"/>
      <c r="P985" s="814"/>
      <c r="Q985" s="815"/>
      <c r="R985" s="815"/>
    </row>
    <row r="986">
      <c r="D986" s="1"/>
      <c r="J986" s="1"/>
      <c r="K986" s="813"/>
      <c r="L986" s="1"/>
      <c r="M986" s="1"/>
      <c r="N986" s="1"/>
      <c r="O986" s="814"/>
      <c r="P986" s="814"/>
      <c r="Q986" s="815"/>
      <c r="R986" s="815"/>
    </row>
    <row r="987">
      <c r="D987" s="1"/>
      <c r="J987" s="1"/>
      <c r="K987" s="813"/>
      <c r="L987" s="1"/>
      <c r="M987" s="1"/>
      <c r="N987" s="1"/>
      <c r="O987" s="814"/>
      <c r="P987" s="814"/>
      <c r="Q987" s="815"/>
      <c r="R987" s="815"/>
    </row>
    <row r="988">
      <c r="D988" s="1"/>
      <c r="J988" s="1"/>
      <c r="K988" s="813"/>
      <c r="L988" s="1"/>
      <c r="M988" s="1"/>
      <c r="N988" s="1"/>
      <c r="O988" s="814"/>
      <c r="P988" s="814"/>
      <c r="Q988" s="815"/>
      <c r="R988" s="815"/>
    </row>
  </sheetData>
  <mergeCells count="14">
    <mergeCell ref="M26:N26"/>
    <mergeCell ref="M34:N34"/>
    <mergeCell ref="O34:P34"/>
    <mergeCell ref="M42:N42"/>
    <mergeCell ref="O42:P42"/>
    <mergeCell ref="M50:N50"/>
    <mergeCell ref="O50:P50"/>
    <mergeCell ref="M2:N2"/>
    <mergeCell ref="O2:P2"/>
    <mergeCell ref="M10:N10"/>
    <mergeCell ref="O10:P10"/>
    <mergeCell ref="M18:N18"/>
    <mergeCell ref="O18:P18"/>
    <mergeCell ref="O26:P26"/>
  </mergeCell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2" max="2" width="20.5"/>
  </cols>
  <sheetData>
    <row r="3">
      <c r="A3" s="900" t="s">
        <v>0</v>
      </c>
      <c r="B3" s="901" t="s">
        <v>775</v>
      </c>
      <c r="C3" s="23"/>
      <c r="D3" s="135">
        <v>1.0</v>
      </c>
      <c r="E3" s="23"/>
      <c r="F3" s="135">
        <v>2.0</v>
      </c>
      <c r="G3" s="23"/>
      <c r="H3" s="135">
        <v>3.0</v>
      </c>
      <c r="I3" s="23"/>
      <c r="J3" s="135">
        <v>4.0</v>
      </c>
      <c r="K3" s="23"/>
      <c r="L3" s="135">
        <v>5.0</v>
      </c>
      <c r="M3" s="23"/>
      <c r="N3" s="135">
        <v>6.0</v>
      </c>
      <c r="O3" s="23"/>
      <c r="P3" s="135">
        <v>7.0</v>
      </c>
      <c r="Q3" s="23"/>
      <c r="R3" s="135">
        <v>8.0</v>
      </c>
      <c r="S3" s="23"/>
      <c r="T3" s="135">
        <v>9.0</v>
      </c>
      <c r="U3" s="23"/>
      <c r="V3" s="135">
        <v>10.0</v>
      </c>
      <c r="W3" s="23"/>
      <c r="X3" s="135">
        <v>11.0</v>
      </c>
      <c r="Y3" s="23"/>
      <c r="Z3" s="135">
        <v>12.0</v>
      </c>
      <c r="AA3" s="23"/>
      <c r="AB3" s="135">
        <v>13.0</v>
      </c>
      <c r="AC3" s="23"/>
      <c r="AD3" s="135">
        <v>14.0</v>
      </c>
      <c r="AE3" s="23"/>
      <c r="AF3" s="135">
        <v>15.0</v>
      </c>
      <c r="AG3" s="23"/>
      <c r="AH3" s="135">
        <v>16.0</v>
      </c>
      <c r="AI3" s="23"/>
      <c r="AJ3" s="135">
        <v>17.0</v>
      </c>
      <c r="AK3" s="23"/>
      <c r="AL3" s="135">
        <v>18.0</v>
      </c>
      <c r="AM3" s="23"/>
      <c r="AN3" s="135">
        <v>19.0</v>
      </c>
      <c r="AO3" s="23"/>
      <c r="AP3" s="135">
        <v>20.0</v>
      </c>
      <c r="AQ3" s="23"/>
      <c r="AR3" s="135">
        <v>21.0</v>
      </c>
      <c r="AS3" s="23"/>
      <c r="AT3" s="135">
        <v>22.0</v>
      </c>
      <c r="AU3" s="23"/>
      <c r="AV3" s="135">
        <v>23.0</v>
      </c>
      <c r="AW3" s="23"/>
      <c r="AX3" s="135">
        <v>24.0</v>
      </c>
      <c r="AY3" s="23"/>
      <c r="AZ3" s="135">
        <v>25.0</v>
      </c>
      <c r="BA3" s="23"/>
      <c r="BB3" s="135">
        <v>26.0</v>
      </c>
      <c r="BC3" s="23"/>
      <c r="BD3" s="135">
        <v>27.0</v>
      </c>
      <c r="BE3" s="23"/>
      <c r="BF3" s="135">
        <v>28.0</v>
      </c>
      <c r="BG3" s="23"/>
      <c r="BH3" s="135">
        <v>29.0</v>
      </c>
      <c r="BI3" s="23"/>
      <c r="BJ3" s="135">
        <v>30.0</v>
      </c>
      <c r="BK3" s="23"/>
      <c r="BL3" s="135">
        <v>31.0</v>
      </c>
      <c r="BM3" s="23"/>
    </row>
    <row r="4">
      <c r="A4" s="562"/>
      <c r="B4" s="489" t="s">
        <v>9</v>
      </c>
      <c r="C4" s="903" t="s">
        <v>419</v>
      </c>
      <c r="D4" s="137" t="s">
        <v>4418</v>
      </c>
      <c r="E4" s="137" t="s">
        <v>4419</v>
      </c>
      <c r="F4" s="137" t="s">
        <v>4418</v>
      </c>
      <c r="G4" s="137" t="s">
        <v>4419</v>
      </c>
      <c r="H4" s="137" t="s">
        <v>4418</v>
      </c>
      <c r="I4" s="137" t="s">
        <v>4419</v>
      </c>
      <c r="J4" s="137" t="s">
        <v>4418</v>
      </c>
      <c r="K4" s="137" t="s">
        <v>4419</v>
      </c>
      <c r="L4" s="137" t="s">
        <v>4418</v>
      </c>
      <c r="M4" s="137" t="s">
        <v>4419</v>
      </c>
      <c r="N4" s="137" t="s">
        <v>4418</v>
      </c>
      <c r="O4" s="137" t="s">
        <v>4419</v>
      </c>
      <c r="P4" s="137" t="s">
        <v>4418</v>
      </c>
      <c r="Q4" s="137" t="s">
        <v>4419</v>
      </c>
      <c r="R4" s="137" t="s">
        <v>4418</v>
      </c>
      <c r="S4" s="137" t="s">
        <v>4419</v>
      </c>
      <c r="T4" s="137" t="s">
        <v>4418</v>
      </c>
      <c r="U4" s="137" t="s">
        <v>4419</v>
      </c>
      <c r="V4" s="137" t="s">
        <v>4418</v>
      </c>
      <c r="W4" s="137" t="s">
        <v>4419</v>
      </c>
      <c r="X4" s="137" t="s">
        <v>4418</v>
      </c>
      <c r="Y4" s="137" t="s">
        <v>4419</v>
      </c>
      <c r="Z4" s="137" t="s">
        <v>4418</v>
      </c>
      <c r="AA4" s="137" t="s">
        <v>4419</v>
      </c>
      <c r="AB4" s="137" t="s">
        <v>4418</v>
      </c>
      <c r="AC4" s="137" t="s">
        <v>4419</v>
      </c>
      <c r="AD4" s="137" t="s">
        <v>4418</v>
      </c>
      <c r="AE4" s="137" t="s">
        <v>4419</v>
      </c>
      <c r="AF4" s="137" t="s">
        <v>4418</v>
      </c>
      <c r="AG4" s="137" t="s">
        <v>4419</v>
      </c>
      <c r="AH4" s="137" t="s">
        <v>4418</v>
      </c>
      <c r="AI4" s="137" t="s">
        <v>4419</v>
      </c>
      <c r="AJ4" s="137" t="s">
        <v>4418</v>
      </c>
      <c r="AK4" s="137" t="s">
        <v>4419</v>
      </c>
      <c r="AL4" s="137" t="s">
        <v>4418</v>
      </c>
      <c r="AM4" s="137" t="s">
        <v>4419</v>
      </c>
      <c r="AN4" s="137" t="s">
        <v>4418</v>
      </c>
      <c r="AO4" s="137" t="s">
        <v>4419</v>
      </c>
      <c r="AP4" s="137" t="s">
        <v>4418</v>
      </c>
      <c r="AQ4" s="137" t="s">
        <v>4419</v>
      </c>
      <c r="AR4" s="137" t="s">
        <v>4418</v>
      </c>
      <c r="AS4" s="137" t="s">
        <v>4419</v>
      </c>
      <c r="AT4" s="137" t="s">
        <v>4418</v>
      </c>
      <c r="AU4" s="137" t="s">
        <v>4419</v>
      </c>
      <c r="AV4" s="137" t="s">
        <v>4418</v>
      </c>
      <c r="AW4" s="137" t="s">
        <v>4419</v>
      </c>
      <c r="AX4" s="137" t="s">
        <v>4418</v>
      </c>
      <c r="AY4" s="137" t="s">
        <v>4419</v>
      </c>
      <c r="AZ4" s="137" t="s">
        <v>4418</v>
      </c>
      <c r="BA4" s="137" t="s">
        <v>4419</v>
      </c>
      <c r="BB4" s="137" t="s">
        <v>4418</v>
      </c>
      <c r="BC4" s="137" t="s">
        <v>4419</v>
      </c>
      <c r="BD4" s="137" t="s">
        <v>4418</v>
      </c>
      <c r="BE4" s="137" t="s">
        <v>4419</v>
      </c>
      <c r="BF4" s="137" t="s">
        <v>4418</v>
      </c>
      <c r="BG4" s="137" t="s">
        <v>4419</v>
      </c>
      <c r="BH4" s="137" t="s">
        <v>4418</v>
      </c>
      <c r="BI4" s="137" t="s">
        <v>4419</v>
      </c>
      <c r="BJ4" s="137" t="s">
        <v>4418</v>
      </c>
      <c r="BK4" s="137" t="s">
        <v>4419</v>
      </c>
      <c r="BL4" s="137" t="s">
        <v>4418</v>
      </c>
      <c r="BM4" s="137" t="s">
        <v>4419</v>
      </c>
    </row>
    <row r="5">
      <c r="A5" s="138">
        <v>1.0</v>
      </c>
      <c r="B5" s="139" t="s">
        <v>2844</v>
      </c>
      <c r="C5" s="141">
        <f t="shared" ref="C5:C6" si="1">sum(D5,H5,J5,F5,L5,N5,P5,R5,T5,V5,X5,Z5,AB5,AD5,AF5,AH5,AJ5,AL5,AN5,AP5,AR5,AT5,AV5,AX5,AZ5,BB5,BD5,BF5,BH5,BJ5,BL5)</f>
        <v>1</v>
      </c>
      <c r="D5" s="244"/>
      <c r="E5" s="244"/>
      <c r="F5" s="244"/>
      <c r="G5" s="244"/>
      <c r="H5" s="244"/>
      <c r="I5" s="244"/>
      <c r="J5" s="244"/>
      <c r="K5" s="244"/>
      <c r="L5" s="244"/>
      <c r="M5" s="244"/>
      <c r="N5" s="244"/>
      <c r="O5" s="244"/>
      <c r="P5" s="244"/>
      <c r="Q5" s="244"/>
      <c r="R5" s="244"/>
      <c r="S5" s="244"/>
      <c r="T5" s="244"/>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62">
        <v>1.0</v>
      </c>
      <c r="BE5" s="244"/>
      <c r="BF5" s="244"/>
      <c r="BG5" s="244"/>
      <c r="BH5" s="244"/>
      <c r="BI5" s="244"/>
      <c r="BJ5" s="244"/>
      <c r="BK5" s="244"/>
      <c r="BL5" s="244"/>
      <c r="BM5" s="244"/>
    </row>
    <row r="6">
      <c r="A6" s="138">
        <v>2.0</v>
      </c>
      <c r="B6" s="139" t="s">
        <v>38</v>
      </c>
      <c r="C6" s="141">
        <f t="shared" si="1"/>
        <v>0</v>
      </c>
      <c r="D6" s="244"/>
      <c r="E6" s="244"/>
      <c r="F6" s="244"/>
      <c r="G6" s="244"/>
      <c r="H6" s="244"/>
      <c r="I6" s="244"/>
      <c r="J6" s="244"/>
      <c r="K6" s="244"/>
      <c r="L6" s="244"/>
      <c r="M6" s="244"/>
      <c r="N6" s="244"/>
      <c r="O6" s="244"/>
      <c r="P6" s="244"/>
      <c r="Q6" s="244"/>
      <c r="R6" s="244"/>
      <c r="S6" s="244"/>
      <c r="T6" s="244"/>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9">
      <c r="A9" s="900" t="s">
        <v>0</v>
      </c>
      <c r="B9" s="906" t="s">
        <v>817</v>
      </c>
      <c r="C9" s="23"/>
      <c r="D9" s="135">
        <v>1.0</v>
      </c>
      <c r="E9" s="23"/>
      <c r="F9" s="135">
        <v>2.0</v>
      </c>
      <c r="G9" s="23"/>
      <c r="H9" s="135">
        <v>3.0</v>
      </c>
      <c r="I9" s="23"/>
      <c r="J9" s="135">
        <v>4.0</v>
      </c>
      <c r="K9" s="23"/>
      <c r="L9" s="135">
        <v>5.0</v>
      </c>
      <c r="M9" s="23"/>
      <c r="N9" s="135">
        <v>6.0</v>
      </c>
      <c r="O9" s="23"/>
      <c r="P9" s="135">
        <v>7.0</v>
      </c>
      <c r="Q9" s="23"/>
      <c r="R9" s="135">
        <v>8.0</v>
      </c>
      <c r="S9" s="23"/>
      <c r="T9" s="135">
        <v>9.0</v>
      </c>
      <c r="U9" s="23"/>
      <c r="V9" s="135">
        <v>10.0</v>
      </c>
      <c r="W9" s="23"/>
      <c r="X9" s="135">
        <v>11.0</v>
      </c>
      <c r="Y9" s="23"/>
      <c r="Z9" s="135">
        <v>12.0</v>
      </c>
      <c r="AA9" s="23"/>
      <c r="AB9" s="135">
        <v>13.0</v>
      </c>
      <c r="AC9" s="23"/>
      <c r="AD9" s="135">
        <v>14.0</v>
      </c>
      <c r="AE9" s="23"/>
      <c r="AF9" s="135">
        <v>15.0</v>
      </c>
      <c r="AG9" s="23"/>
      <c r="AH9" s="135">
        <v>16.0</v>
      </c>
      <c r="AI9" s="23"/>
      <c r="AJ9" s="135">
        <v>17.0</v>
      </c>
      <c r="AK9" s="23"/>
      <c r="AL9" s="135">
        <v>18.0</v>
      </c>
      <c r="AM9" s="23"/>
      <c r="AN9" s="135">
        <v>19.0</v>
      </c>
      <c r="AO9" s="23"/>
      <c r="AP9" s="135">
        <v>20.0</v>
      </c>
      <c r="AQ9" s="23"/>
      <c r="AR9" s="135">
        <v>21.0</v>
      </c>
      <c r="AS9" s="23"/>
      <c r="AT9" s="135">
        <v>22.0</v>
      </c>
      <c r="AU9" s="23"/>
      <c r="AV9" s="135">
        <v>23.0</v>
      </c>
      <c r="AW9" s="23"/>
      <c r="AX9" s="135">
        <v>24.0</v>
      </c>
      <c r="AY9" s="23"/>
      <c r="AZ9" s="135">
        <v>25.0</v>
      </c>
      <c r="BA9" s="23"/>
      <c r="BB9" s="135">
        <v>26.0</v>
      </c>
      <c r="BC9" s="23"/>
      <c r="BD9" s="135">
        <v>27.0</v>
      </c>
      <c r="BE9" s="23"/>
      <c r="BF9" s="135">
        <v>28.0</v>
      </c>
      <c r="BG9" s="23"/>
      <c r="BH9" s="135">
        <v>29.0</v>
      </c>
      <c r="BI9" s="23"/>
      <c r="BJ9" s="135">
        <v>30.0</v>
      </c>
      <c r="BK9" s="23"/>
      <c r="BL9" s="135">
        <v>31.0</v>
      </c>
      <c r="BM9" s="23"/>
    </row>
    <row r="10">
      <c r="A10" s="562"/>
      <c r="B10" s="489" t="s">
        <v>9</v>
      </c>
      <c r="C10" s="903" t="s">
        <v>419</v>
      </c>
      <c r="D10" s="137" t="s">
        <v>4418</v>
      </c>
      <c r="E10" s="137" t="s">
        <v>4419</v>
      </c>
      <c r="F10" s="137" t="s">
        <v>4418</v>
      </c>
      <c r="G10" s="137" t="s">
        <v>4419</v>
      </c>
      <c r="H10" s="137" t="s">
        <v>4418</v>
      </c>
      <c r="I10" s="137" t="s">
        <v>4419</v>
      </c>
      <c r="J10" s="137" t="s">
        <v>4418</v>
      </c>
      <c r="K10" s="137" t="s">
        <v>4419</v>
      </c>
      <c r="L10" s="137" t="s">
        <v>4418</v>
      </c>
      <c r="M10" s="137" t="s">
        <v>4419</v>
      </c>
      <c r="N10" s="137" t="s">
        <v>4418</v>
      </c>
      <c r="O10" s="137" t="s">
        <v>4419</v>
      </c>
      <c r="P10" s="137" t="s">
        <v>4418</v>
      </c>
      <c r="Q10" s="137" t="s">
        <v>4419</v>
      </c>
      <c r="R10" s="137" t="s">
        <v>4418</v>
      </c>
      <c r="S10" s="137" t="s">
        <v>4419</v>
      </c>
      <c r="T10" s="137" t="s">
        <v>4418</v>
      </c>
      <c r="U10" s="137" t="s">
        <v>4419</v>
      </c>
      <c r="V10" s="137" t="s">
        <v>4418</v>
      </c>
      <c r="W10" s="137" t="s">
        <v>4419</v>
      </c>
      <c r="X10" s="137" t="s">
        <v>4418</v>
      </c>
      <c r="Y10" s="137" t="s">
        <v>4419</v>
      </c>
      <c r="Z10" s="137" t="s">
        <v>4418</v>
      </c>
      <c r="AA10" s="137" t="s">
        <v>4419</v>
      </c>
      <c r="AB10" s="137" t="s">
        <v>4418</v>
      </c>
      <c r="AC10" s="137" t="s">
        <v>4419</v>
      </c>
      <c r="AD10" s="137" t="s">
        <v>4418</v>
      </c>
      <c r="AE10" s="137" t="s">
        <v>4419</v>
      </c>
      <c r="AF10" s="137" t="s">
        <v>4418</v>
      </c>
      <c r="AG10" s="137" t="s">
        <v>4419</v>
      </c>
      <c r="AH10" s="137" t="s">
        <v>4418</v>
      </c>
      <c r="AI10" s="137" t="s">
        <v>4419</v>
      </c>
      <c r="AJ10" s="137" t="s">
        <v>4418</v>
      </c>
      <c r="AK10" s="137" t="s">
        <v>4419</v>
      </c>
      <c r="AL10" s="137" t="s">
        <v>4418</v>
      </c>
      <c r="AM10" s="137" t="s">
        <v>4419</v>
      </c>
      <c r="AN10" s="137" t="s">
        <v>4418</v>
      </c>
      <c r="AO10" s="137" t="s">
        <v>4419</v>
      </c>
      <c r="AP10" s="137" t="s">
        <v>4418</v>
      </c>
      <c r="AQ10" s="137" t="s">
        <v>4419</v>
      </c>
      <c r="AR10" s="137" t="s">
        <v>4418</v>
      </c>
      <c r="AS10" s="137" t="s">
        <v>4419</v>
      </c>
      <c r="AT10" s="137" t="s">
        <v>4418</v>
      </c>
      <c r="AU10" s="137" t="s">
        <v>4419</v>
      </c>
      <c r="AV10" s="137" t="s">
        <v>4418</v>
      </c>
      <c r="AW10" s="137" t="s">
        <v>4419</v>
      </c>
      <c r="AX10" s="137" t="s">
        <v>4418</v>
      </c>
      <c r="AY10" s="137" t="s">
        <v>4419</v>
      </c>
      <c r="AZ10" s="137" t="s">
        <v>4418</v>
      </c>
      <c r="BA10" s="137" t="s">
        <v>4419</v>
      </c>
      <c r="BB10" s="137" t="s">
        <v>4418</v>
      </c>
      <c r="BC10" s="137" t="s">
        <v>4419</v>
      </c>
      <c r="BD10" s="137" t="s">
        <v>4418</v>
      </c>
      <c r="BE10" s="137" t="s">
        <v>4419</v>
      </c>
      <c r="BF10" s="137" t="s">
        <v>4418</v>
      </c>
      <c r="BG10" s="137" t="s">
        <v>4419</v>
      </c>
      <c r="BH10" s="137" t="s">
        <v>4418</v>
      </c>
      <c r="BI10" s="137" t="s">
        <v>4419</v>
      </c>
      <c r="BJ10" s="137" t="s">
        <v>4418</v>
      </c>
      <c r="BK10" s="137" t="s">
        <v>4419</v>
      </c>
      <c r="BL10" s="137" t="s">
        <v>4418</v>
      </c>
      <c r="BM10" s="137" t="s">
        <v>4419</v>
      </c>
    </row>
    <row r="11">
      <c r="A11" s="138">
        <v>1.0</v>
      </c>
      <c r="B11" s="139" t="s">
        <v>2844</v>
      </c>
      <c r="C11" s="141">
        <f t="shared" ref="C11:C12" si="2">sum(D11,H11,J11,F11,L11,N11,P11,R11,T11,V11,X11,Z11,AB11,AD11,AF11,AH11,AJ11,AL11,AN11,AP11,AR11,AT11,AV11,AX11,AZ11,BB11,BD11,BF11,BH11,BJ11,BL11)</f>
        <v>0</v>
      </c>
      <c r="D11" s="244"/>
      <c r="E11" s="244"/>
      <c r="F11" s="244"/>
      <c r="G11" s="244"/>
      <c r="H11" s="244"/>
      <c r="I11" s="244"/>
      <c r="J11" s="244"/>
      <c r="K11" s="244"/>
      <c r="L11" s="244"/>
      <c r="M11" s="244"/>
      <c r="N11" s="244"/>
      <c r="O11" s="244"/>
      <c r="P11" s="244"/>
      <c r="Q11" s="244"/>
      <c r="R11" s="244"/>
      <c r="S11" s="244"/>
      <c r="T11" s="244"/>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c r="A12" s="138">
        <v>2.0</v>
      </c>
      <c r="B12" s="139" t="s">
        <v>38</v>
      </c>
      <c r="C12" s="141">
        <f t="shared" si="2"/>
        <v>3</v>
      </c>
      <c r="D12" s="244"/>
      <c r="E12" s="244"/>
      <c r="F12" s="262">
        <v>1.0</v>
      </c>
      <c r="G12" s="244"/>
      <c r="H12" s="244"/>
      <c r="I12" s="244"/>
      <c r="J12" s="244"/>
      <c r="K12" s="244"/>
      <c r="L12" s="244"/>
      <c r="M12" s="244"/>
      <c r="N12" s="244"/>
      <c r="O12" s="244"/>
      <c r="P12" s="244"/>
      <c r="Q12" s="244"/>
      <c r="R12" s="244"/>
      <c r="S12" s="244"/>
      <c r="T12" s="262">
        <v>1.0</v>
      </c>
      <c r="U12" s="244"/>
      <c r="V12" s="244"/>
      <c r="W12" s="244"/>
      <c r="X12" s="244"/>
      <c r="Y12" s="244"/>
      <c r="Z12" s="244"/>
      <c r="AA12" s="244"/>
      <c r="AB12" s="244"/>
      <c r="AC12" s="244"/>
      <c r="AD12" s="244"/>
      <c r="AE12" s="244"/>
      <c r="AF12" s="244"/>
      <c r="AG12" s="244"/>
      <c r="AH12" s="244"/>
      <c r="AI12" s="244"/>
      <c r="AJ12" s="244"/>
      <c r="AK12" s="244"/>
      <c r="AL12" s="244"/>
      <c r="AM12" s="244"/>
      <c r="AN12" s="244"/>
      <c r="AO12" s="244"/>
      <c r="AP12" s="262">
        <v>1.0</v>
      </c>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5">
      <c r="A15" s="900" t="s">
        <v>0</v>
      </c>
      <c r="B15" s="906" t="s">
        <v>844</v>
      </c>
      <c r="C15" s="23"/>
      <c r="D15" s="135">
        <v>1.0</v>
      </c>
      <c r="E15" s="23"/>
      <c r="F15" s="135">
        <v>2.0</v>
      </c>
      <c r="G15" s="23"/>
      <c r="H15" s="135">
        <v>3.0</v>
      </c>
      <c r="I15" s="23"/>
      <c r="J15" s="135">
        <v>4.0</v>
      </c>
      <c r="K15" s="23"/>
      <c r="L15" s="135">
        <v>5.0</v>
      </c>
      <c r="M15" s="23"/>
      <c r="N15" s="135">
        <v>6.0</v>
      </c>
      <c r="O15" s="23"/>
      <c r="P15" s="135">
        <v>7.0</v>
      </c>
      <c r="Q15" s="23"/>
      <c r="R15" s="135">
        <v>8.0</v>
      </c>
      <c r="S15" s="23"/>
      <c r="T15" s="135">
        <v>9.0</v>
      </c>
      <c r="U15" s="23"/>
      <c r="V15" s="135">
        <v>10.0</v>
      </c>
      <c r="W15" s="23"/>
      <c r="X15" s="135">
        <v>11.0</v>
      </c>
      <c r="Y15" s="23"/>
      <c r="Z15" s="135">
        <v>12.0</v>
      </c>
      <c r="AA15" s="23"/>
      <c r="AB15" s="135">
        <v>13.0</v>
      </c>
      <c r="AC15" s="23"/>
      <c r="AD15" s="135">
        <v>14.0</v>
      </c>
      <c r="AE15" s="23"/>
      <c r="AF15" s="135">
        <v>15.0</v>
      </c>
      <c r="AG15" s="23"/>
      <c r="AH15" s="135">
        <v>16.0</v>
      </c>
      <c r="AI15" s="23"/>
      <c r="AJ15" s="135">
        <v>17.0</v>
      </c>
      <c r="AK15" s="23"/>
      <c r="AL15" s="135">
        <v>18.0</v>
      </c>
      <c r="AM15" s="23"/>
      <c r="AN15" s="135">
        <v>19.0</v>
      </c>
      <c r="AO15" s="23"/>
      <c r="AP15" s="135">
        <v>20.0</v>
      </c>
      <c r="AQ15" s="23"/>
      <c r="AR15" s="135">
        <v>21.0</v>
      </c>
      <c r="AS15" s="23"/>
      <c r="AT15" s="135">
        <v>22.0</v>
      </c>
      <c r="AU15" s="23"/>
      <c r="AV15" s="135">
        <v>23.0</v>
      </c>
      <c r="AW15" s="23"/>
      <c r="AX15" s="135">
        <v>24.0</v>
      </c>
      <c r="AY15" s="23"/>
      <c r="AZ15" s="135">
        <v>25.0</v>
      </c>
      <c r="BA15" s="23"/>
      <c r="BB15" s="135">
        <v>26.0</v>
      </c>
      <c r="BC15" s="23"/>
      <c r="BD15" s="135">
        <v>27.0</v>
      </c>
      <c r="BE15" s="23"/>
      <c r="BF15" s="135">
        <v>28.0</v>
      </c>
      <c r="BG15" s="23"/>
      <c r="BH15" s="135">
        <v>29.0</v>
      </c>
      <c r="BI15" s="23"/>
      <c r="BJ15" s="135">
        <v>30.0</v>
      </c>
      <c r="BK15" s="23"/>
      <c r="BL15" s="135">
        <v>31.0</v>
      </c>
      <c r="BM15" s="23"/>
    </row>
    <row r="16">
      <c r="A16" s="562"/>
      <c r="B16" s="489" t="s">
        <v>9</v>
      </c>
      <c r="C16" s="903" t="s">
        <v>419</v>
      </c>
      <c r="D16" s="137" t="s">
        <v>4418</v>
      </c>
      <c r="E16" s="137" t="s">
        <v>4419</v>
      </c>
      <c r="F16" s="137" t="s">
        <v>4418</v>
      </c>
      <c r="G16" s="137" t="s">
        <v>4419</v>
      </c>
      <c r="H16" s="137" t="s">
        <v>4418</v>
      </c>
      <c r="I16" s="137" t="s">
        <v>4419</v>
      </c>
      <c r="J16" s="137" t="s">
        <v>4418</v>
      </c>
      <c r="K16" s="137" t="s">
        <v>4419</v>
      </c>
      <c r="L16" s="137" t="s">
        <v>4418</v>
      </c>
      <c r="M16" s="137" t="s">
        <v>4419</v>
      </c>
      <c r="N16" s="137" t="s">
        <v>4418</v>
      </c>
      <c r="O16" s="137" t="s">
        <v>4419</v>
      </c>
      <c r="P16" s="137" t="s">
        <v>4418</v>
      </c>
      <c r="Q16" s="137" t="s">
        <v>4419</v>
      </c>
      <c r="R16" s="137" t="s">
        <v>4418</v>
      </c>
      <c r="S16" s="137" t="s">
        <v>4419</v>
      </c>
      <c r="T16" s="137" t="s">
        <v>4418</v>
      </c>
      <c r="U16" s="137" t="s">
        <v>4419</v>
      </c>
      <c r="V16" s="137" t="s">
        <v>4418</v>
      </c>
      <c r="W16" s="137" t="s">
        <v>4419</v>
      </c>
      <c r="X16" s="137" t="s">
        <v>4418</v>
      </c>
      <c r="Y16" s="137" t="s">
        <v>4419</v>
      </c>
      <c r="Z16" s="137" t="s">
        <v>4418</v>
      </c>
      <c r="AA16" s="137" t="s">
        <v>4419</v>
      </c>
      <c r="AB16" s="137" t="s">
        <v>4418</v>
      </c>
      <c r="AC16" s="137" t="s">
        <v>4419</v>
      </c>
      <c r="AD16" s="137" t="s">
        <v>4418</v>
      </c>
      <c r="AE16" s="137" t="s">
        <v>4419</v>
      </c>
      <c r="AF16" s="137" t="s">
        <v>4418</v>
      </c>
      <c r="AG16" s="137" t="s">
        <v>4419</v>
      </c>
      <c r="AH16" s="137" t="s">
        <v>4418</v>
      </c>
      <c r="AI16" s="137" t="s">
        <v>4419</v>
      </c>
      <c r="AJ16" s="137" t="s">
        <v>4418</v>
      </c>
      <c r="AK16" s="137" t="s">
        <v>4419</v>
      </c>
      <c r="AL16" s="137" t="s">
        <v>4418</v>
      </c>
      <c r="AM16" s="137" t="s">
        <v>4419</v>
      </c>
      <c r="AN16" s="137" t="s">
        <v>4418</v>
      </c>
      <c r="AO16" s="137" t="s">
        <v>4419</v>
      </c>
      <c r="AP16" s="137" t="s">
        <v>4418</v>
      </c>
      <c r="AQ16" s="137" t="s">
        <v>4419</v>
      </c>
      <c r="AR16" s="137" t="s">
        <v>4418</v>
      </c>
      <c r="AS16" s="137" t="s">
        <v>4419</v>
      </c>
      <c r="AT16" s="137" t="s">
        <v>4418</v>
      </c>
      <c r="AU16" s="137" t="s">
        <v>4419</v>
      </c>
      <c r="AV16" s="137" t="s">
        <v>4418</v>
      </c>
      <c r="AW16" s="137" t="s">
        <v>4419</v>
      </c>
      <c r="AX16" s="137" t="s">
        <v>4418</v>
      </c>
      <c r="AY16" s="137" t="s">
        <v>4419</v>
      </c>
      <c r="AZ16" s="137" t="s">
        <v>4418</v>
      </c>
      <c r="BA16" s="137" t="s">
        <v>4419</v>
      </c>
      <c r="BB16" s="137" t="s">
        <v>4418</v>
      </c>
      <c r="BC16" s="137" t="s">
        <v>4419</v>
      </c>
      <c r="BD16" s="137" t="s">
        <v>4418</v>
      </c>
      <c r="BE16" s="137" t="s">
        <v>4419</v>
      </c>
      <c r="BF16" s="137" t="s">
        <v>4418</v>
      </c>
      <c r="BG16" s="137" t="s">
        <v>4419</v>
      </c>
      <c r="BH16" s="137" t="s">
        <v>4418</v>
      </c>
      <c r="BI16" s="137" t="s">
        <v>4419</v>
      </c>
      <c r="BJ16" s="137" t="s">
        <v>4418</v>
      </c>
      <c r="BK16" s="137" t="s">
        <v>4419</v>
      </c>
      <c r="BL16" s="137" t="s">
        <v>4418</v>
      </c>
      <c r="BM16" s="137" t="s">
        <v>4419</v>
      </c>
    </row>
    <row r="17">
      <c r="A17" s="138">
        <v>1.0</v>
      </c>
      <c r="B17" s="139" t="s">
        <v>2844</v>
      </c>
      <c r="C17" s="141">
        <f t="shared" ref="C17:C18" si="3">sum(D17,H17,J17,F17,L17,N17,P17,R17,T17,V17,X17,Z17,AB17,AD17,AF17,AH17,AJ17,AL17,AN17,AP17,AR17,AT17,AV17,AX17,AZ17,BB17,BD17,BF17,BH17,BJ17,BL17)</f>
        <v>0</v>
      </c>
      <c r="D17" s="244"/>
      <c r="E17" s="244"/>
      <c r="F17" s="244"/>
      <c r="G17" s="244"/>
      <c r="H17" s="244"/>
      <c r="I17" s="244"/>
      <c r="J17" s="244"/>
      <c r="K17" s="244"/>
      <c r="L17" s="244"/>
      <c r="M17" s="244"/>
      <c r="N17" s="244"/>
      <c r="O17" s="244"/>
      <c r="P17" s="244"/>
      <c r="Q17" s="244"/>
      <c r="R17" s="244"/>
      <c r="S17" s="244"/>
      <c r="T17" s="244"/>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c r="A18" s="138">
        <v>2.0</v>
      </c>
      <c r="B18" s="139" t="s">
        <v>38</v>
      </c>
      <c r="C18" s="141">
        <f t="shared" si="3"/>
        <v>0</v>
      </c>
      <c r="D18" s="244"/>
      <c r="E18" s="244"/>
      <c r="F18" s="244"/>
      <c r="G18" s="244"/>
      <c r="H18" s="244"/>
      <c r="I18" s="244"/>
      <c r="J18" s="244"/>
      <c r="K18" s="244"/>
      <c r="L18" s="244"/>
      <c r="M18" s="244"/>
      <c r="N18" s="244"/>
      <c r="O18" s="244"/>
      <c r="P18" s="244"/>
      <c r="Q18" s="244"/>
      <c r="R18" s="244"/>
      <c r="S18" s="244"/>
      <c r="T18" s="244"/>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21">
      <c r="A21" s="900" t="s">
        <v>0</v>
      </c>
      <c r="B21" s="906" t="s">
        <v>881</v>
      </c>
      <c r="C21" s="23"/>
      <c r="D21" s="135">
        <v>1.0</v>
      </c>
      <c r="E21" s="23"/>
      <c r="F21" s="135">
        <v>2.0</v>
      </c>
      <c r="G21" s="23"/>
      <c r="H21" s="135">
        <v>3.0</v>
      </c>
      <c r="I21" s="23"/>
      <c r="J21" s="135">
        <v>4.0</v>
      </c>
      <c r="K21" s="23"/>
      <c r="L21" s="135">
        <v>5.0</v>
      </c>
      <c r="M21" s="23"/>
      <c r="N21" s="135">
        <v>6.0</v>
      </c>
      <c r="O21" s="23"/>
      <c r="P21" s="135">
        <v>7.0</v>
      </c>
      <c r="Q21" s="23"/>
      <c r="R21" s="135">
        <v>8.0</v>
      </c>
      <c r="S21" s="23"/>
      <c r="T21" s="135">
        <v>9.0</v>
      </c>
      <c r="U21" s="23"/>
      <c r="V21" s="135">
        <v>10.0</v>
      </c>
      <c r="W21" s="23"/>
      <c r="X21" s="135">
        <v>11.0</v>
      </c>
      <c r="Y21" s="23"/>
      <c r="Z21" s="135">
        <v>12.0</v>
      </c>
      <c r="AA21" s="23"/>
      <c r="AB21" s="135">
        <v>13.0</v>
      </c>
      <c r="AC21" s="23"/>
      <c r="AD21" s="135">
        <v>14.0</v>
      </c>
      <c r="AE21" s="23"/>
      <c r="AF21" s="135">
        <v>15.0</v>
      </c>
      <c r="AG21" s="23"/>
      <c r="AH21" s="135">
        <v>16.0</v>
      </c>
      <c r="AI21" s="23"/>
      <c r="AJ21" s="135">
        <v>17.0</v>
      </c>
      <c r="AK21" s="23"/>
      <c r="AL21" s="135">
        <v>18.0</v>
      </c>
      <c r="AM21" s="23"/>
      <c r="AN21" s="135">
        <v>19.0</v>
      </c>
      <c r="AO21" s="23"/>
      <c r="AP21" s="135">
        <v>20.0</v>
      </c>
      <c r="AQ21" s="23"/>
      <c r="AR21" s="135">
        <v>21.0</v>
      </c>
      <c r="AS21" s="23"/>
      <c r="AT21" s="135">
        <v>22.0</v>
      </c>
      <c r="AU21" s="23"/>
      <c r="AV21" s="135">
        <v>23.0</v>
      </c>
      <c r="AW21" s="23"/>
      <c r="AX21" s="135">
        <v>24.0</v>
      </c>
      <c r="AY21" s="23"/>
      <c r="AZ21" s="135">
        <v>25.0</v>
      </c>
      <c r="BA21" s="23"/>
      <c r="BB21" s="135">
        <v>26.0</v>
      </c>
      <c r="BC21" s="23"/>
      <c r="BD21" s="135">
        <v>27.0</v>
      </c>
      <c r="BE21" s="23"/>
      <c r="BF21" s="135">
        <v>28.0</v>
      </c>
      <c r="BG21" s="23"/>
      <c r="BH21" s="135">
        <v>29.0</v>
      </c>
      <c r="BI21" s="23"/>
      <c r="BJ21" s="135">
        <v>30.0</v>
      </c>
      <c r="BK21" s="23"/>
      <c r="BL21" s="135">
        <v>31.0</v>
      </c>
      <c r="BM21" s="23"/>
    </row>
    <row r="22">
      <c r="A22" s="562"/>
      <c r="B22" s="489" t="s">
        <v>9</v>
      </c>
      <c r="C22" s="903" t="s">
        <v>419</v>
      </c>
      <c r="D22" s="137" t="s">
        <v>4418</v>
      </c>
      <c r="E22" s="137" t="s">
        <v>4419</v>
      </c>
      <c r="F22" s="137" t="s">
        <v>4418</v>
      </c>
      <c r="G22" s="137" t="s">
        <v>4419</v>
      </c>
      <c r="H22" s="137" t="s">
        <v>4418</v>
      </c>
      <c r="I22" s="137" t="s">
        <v>4419</v>
      </c>
      <c r="J22" s="137" t="s">
        <v>4418</v>
      </c>
      <c r="K22" s="137" t="s">
        <v>4419</v>
      </c>
      <c r="L22" s="137" t="s">
        <v>4418</v>
      </c>
      <c r="M22" s="137" t="s">
        <v>4419</v>
      </c>
      <c r="N22" s="137" t="s">
        <v>4418</v>
      </c>
      <c r="O22" s="137" t="s">
        <v>4419</v>
      </c>
      <c r="P22" s="137" t="s">
        <v>4418</v>
      </c>
      <c r="Q22" s="137" t="s">
        <v>4419</v>
      </c>
      <c r="R22" s="137" t="s">
        <v>4418</v>
      </c>
      <c r="S22" s="137" t="s">
        <v>4419</v>
      </c>
      <c r="T22" s="137" t="s">
        <v>4418</v>
      </c>
      <c r="U22" s="137" t="s">
        <v>4419</v>
      </c>
      <c r="V22" s="137" t="s">
        <v>4418</v>
      </c>
      <c r="W22" s="137" t="s">
        <v>4419</v>
      </c>
      <c r="X22" s="137" t="s">
        <v>4418</v>
      </c>
      <c r="Y22" s="137" t="s">
        <v>4419</v>
      </c>
      <c r="Z22" s="137" t="s">
        <v>4418</v>
      </c>
      <c r="AA22" s="137" t="s">
        <v>4419</v>
      </c>
      <c r="AB22" s="137" t="s">
        <v>4418</v>
      </c>
      <c r="AC22" s="137" t="s">
        <v>4419</v>
      </c>
      <c r="AD22" s="137" t="s">
        <v>4418</v>
      </c>
      <c r="AE22" s="137" t="s">
        <v>4419</v>
      </c>
      <c r="AF22" s="137" t="s">
        <v>4418</v>
      </c>
      <c r="AG22" s="137" t="s">
        <v>4419</v>
      </c>
      <c r="AH22" s="137" t="s">
        <v>4418</v>
      </c>
      <c r="AI22" s="137" t="s">
        <v>4419</v>
      </c>
      <c r="AJ22" s="137" t="s">
        <v>4418</v>
      </c>
      <c r="AK22" s="137" t="s">
        <v>4419</v>
      </c>
      <c r="AL22" s="137" t="s">
        <v>4418</v>
      </c>
      <c r="AM22" s="137" t="s">
        <v>4419</v>
      </c>
      <c r="AN22" s="137" t="s">
        <v>4418</v>
      </c>
      <c r="AO22" s="137" t="s">
        <v>4419</v>
      </c>
      <c r="AP22" s="137" t="s">
        <v>4418</v>
      </c>
      <c r="AQ22" s="137" t="s">
        <v>4419</v>
      </c>
      <c r="AR22" s="137" t="s">
        <v>4418</v>
      </c>
      <c r="AS22" s="137" t="s">
        <v>4419</v>
      </c>
      <c r="AT22" s="137" t="s">
        <v>4418</v>
      </c>
      <c r="AU22" s="137" t="s">
        <v>4419</v>
      </c>
      <c r="AV22" s="137" t="s">
        <v>4418</v>
      </c>
      <c r="AW22" s="137" t="s">
        <v>4419</v>
      </c>
      <c r="AX22" s="137" t="s">
        <v>4418</v>
      </c>
      <c r="AY22" s="137" t="s">
        <v>4419</v>
      </c>
      <c r="AZ22" s="137" t="s">
        <v>4418</v>
      </c>
      <c r="BA22" s="137" t="s">
        <v>4419</v>
      </c>
      <c r="BB22" s="137" t="s">
        <v>4418</v>
      </c>
      <c r="BC22" s="137" t="s">
        <v>4419</v>
      </c>
      <c r="BD22" s="137" t="s">
        <v>4418</v>
      </c>
      <c r="BE22" s="137" t="s">
        <v>4419</v>
      </c>
      <c r="BF22" s="137" t="s">
        <v>4418</v>
      </c>
      <c r="BG22" s="137" t="s">
        <v>4419</v>
      </c>
      <c r="BH22" s="137" t="s">
        <v>4418</v>
      </c>
      <c r="BI22" s="137" t="s">
        <v>4419</v>
      </c>
      <c r="BJ22" s="137" t="s">
        <v>4418</v>
      </c>
      <c r="BK22" s="137" t="s">
        <v>4419</v>
      </c>
      <c r="BL22" s="137" t="s">
        <v>4418</v>
      </c>
      <c r="BM22" s="137" t="s">
        <v>4419</v>
      </c>
    </row>
    <row r="23">
      <c r="A23" s="138">
        <v>1.0</v>
      </c>
      <c r="B23" s="139" t="s">
        <v>2844</v>
      </c>
      <c r="C23" s="141">
        <f t="shared" ref="C23:C24" si="4">sum(D23,H23,J23,F23,L23,N23,P23,R23,T23,V23,X23,Z23,AB23,AD23,AF23,AH23,AJ23,AL23,AN23,AP23,AR23,AT23,AV23,AX23,AZ23,BB23,BD23,BF23,BH23,BJ23,BL23)</f>
        <v>0</v>
      </c>
      <c r="D23" s="244"/>
      <c r="E23" s="244"/>
      <c r="F23" s="244"/>
      <c r="G23" s="244"/>
      <c r="H23" s="244"/>
      <c r="I23" s="244"/>
      <c r="J23" s="244"/>
      <c r="K23" s="244"/>
      <c r="L23" s="244"/>
      <c r="M23" s="244"/>
      <c r="N23" s="244"/>
      <c r="O23" s="244"/>
      <c r="P23" s="244"/>
      <c r="Q23" s="244"/>
      <c r="R23" s="244"/>
      <c r="S23" s="244"/>
      <c r="T23" s="244"/>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c r="BH23" s="244"/>
      <c r="BI23" s="244"/>
      <c r="BJ23" s="244"/>
      <c r="BK23" s="244"/>
      <c r="BL23" s="244"/>
      <c r="BM23" s="244"/>
    </row>
    <row r="24">
      <c r="A24" s="138">
        <v>2.0</v>
      </c>
      <c r="B24" s="139" t="s">
        <v>38</v>
      </c>
      <c r="C24" s="141">
        <f t="shared" si="4"/>
        <v>0</v>
      </c>
      <c r="D24" s="244"/>
      <c r="E24" s="244"/>
      <c r="F24" s="244"/>
      <c r="G24" s="244"/>
      <c r="H24" s="244"/>
      <c r="I24" s="244"/>
      <c r="J24" s="244"/>
      <c r="K24" s="244"/>
      <c r="L24" s="244"/>
      <c r="M24" s="244"/>
      <c r="N24" s="244"/>
      <c r="O24" s="244"/>
      <c r="P24" s="244"/>
      <c r="Q24" s="244"/>
      <c r="R24" s="244"/>
      <c r="S24" s="244"/>
      <c r="T24" s="244"/>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c r="BH24" s="244"/>
      <c r="BI24" s="244"/>
      <c r="BJ24" s="244"/>
      <c r="BK24" s="244"/>
      <c r="BL24" s="244"/>
      <c r="BM24" s="244"/>
    </row>
  </sheetData>
  <mergeCells count="132">
    <mergeCell ref="BH9:BI9"/>
    <mergeCell ref="BJ9:BK9"/>
    <mergeCell ref="AT9:AU9"/>
    <mergeCell ref="AV9:AW9"/>
    <mergeCell ref="AX9:AY9"/>
    <mergeCell ref="AZ9:BA9"/>
    <mergeCell ref="BB9:BC9"/>
    <mergeCell ref="BD9:BE9"/>
    <mergeCell ref="BF9:BG9"/>
    <mergeCell ref="N3:O3"/>
    <mergeCell ref="P3:Q3"/>
    <mergeCell ref="R3:S3"/>
    <mergeCell ref="T3:U3"/>
    <mergeCell ref="V3:W3"/>
    <mergeCell ref="X3:Y3"/>
    <mergeCell ref="Z3:AA3"/>
    <mergeCell ref="AB3:AC3"/>
    <mergeCell ref="AD3:AE3"/>
    <mergeCell ref="AF3:AG3"/>
    <mergeCell ref="AH3:AI3"/>
    <mergeCell ref="AJ3:AK3"/>
    <mergeCell ref="AL3:AM3"/>
    <mergeCell ref="AN3:AO3"/>
    <mergeCell ref="BD3:BE3"/>
    <mergeCell ref="BF3:BG3"/>
    <mergeCell ref="BH3:BI3"/>
    <mergeCell ref="BJ3:BK3"/>
    <mergeCell ref="BL3:BM3"/>
    <mergeCell ref="AP3:AQ3"/>
    <mergeCell ref="AR3:AS3"/>
    <mergeCell ref="AT3:AU3"/>
    <mergeCell ref="AV3:AW3"/>
    <mergeCell ref="AX3:AY3"/>
    <mergeCell ref="AZ3:BA3"/>
    <mergeCell ref="BB3:BC3"/>
    <mergeCell ref="A3:A4"/>
    <mergeCell ref="B3:C3"/>
    <mergeCell ref="D3:E3"/>
    <mergeCell ref="F3:G3"/>
    <mergeCell ref="H3:I3"/>
    <mergeCell ref="J3:K3"/>
    <mergeCell ref="L3:M3"/>
    <mergeCell ref="A9:A10"/>
    <mergeCell ref="B9:C9"/>
    <mergeCell ref="D9:E9"/>
    <mergeCell ref="F9:G9"/>
    <mergeCell ref="H9:I9"/>
    <mergeCell ref="J9:K9"/>
    <mergeCell ref="L9:M9"/>
    <mergeCell ref="N9:O9"/>
    <mergeCell ref="P9:Q9"/>
    <mergeCell ref="R9:S9"/>
    <mergeCell ref="T9:U9"/>
    <mergeCell ref="V9:W9"/>
    <mergeCell ref="X9:Y9"/>
    <mergeCell ref="Z9:AA9"/>
    <mergeCell ref="BL9:BM9"/>
    <mergeCell ref="A21:A22"/>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C21"/>
    <mergeCell ref="AD21:AE21"/>
    <mergeCell ref="AF21:AG21"/>
    <mergeCell ref="AH21:AI21"/>
    <mergeCell ref="AJ21:AK21"/>
    <mergeCell ref="AL21:AM21"/>
    <mergeCell ref="AN21:AO21"/>
    <mergeCell ref="BD21:BE21"/>
    <mergeCell ref="BF21:BG21"/>
    <mergeCell ref="BH21:BI21"/>
    <mergeCell ref="BJ21:BK21"/>
    <mergeCell ref="BL21:BM21"/>
    <mergeCell ref="AP21:AQ21"/>
    <mergeCell ref="AR21:AS21"/>
    <mergeCell ref="AT21:AU21"/>
    <mergeCell ref="AV21:AW21"/>
    <mergeCell ref="AX21:AY21"/>
    <mergeCell ref="AZ21:BA21"/>
    <mergeCell ref="BB21:BC21"/>
    <mergeCell ref="AP9:AQ9"/>
    <mergeCell ref="AR9:AS9"/>
    <mergeCell ref="AB9:AC9"/>
    <mergeCell ref="AD9:AE9"/>
    <mergeCell ref="AF9:AG9"/>
    <mergeCell ref="AH9:AI9"/>
    <mergeCell ref="AJ9:AK9"/>
    <mergeCell ref="AL9:AM9"/>
    <mergeCell ref="AN9:AO9"/>
    <mergeCell ref="N15:O15"/>
    <mergeCell ref="P15:Q15"/>
    <mergeCell ref="R15:S15"/>
    <mergeCell ref="T15:U15"/>
    <mergeCell ref="V15:W15"/>
    <mergeCell ref="X15:Y15"/>
    <mergeCell ref="Z15:AA15"/>
    <mergeCell ref="AB15:AC15"/>
    <mergeCell ref="AD15:AE15"/>
    <mergeCell ref="AF15:AG15"/>
    <mergeCell ref="AH15:AI15"/>
    <mergeCell ref="AJ15:AK15"/>
    <mergeCell ref="AL15:AM15"/>
    <mergeCell ref="AN15:AO15"/>
    <mergeCell ref="BD15:BE15"/>
    <mergeCell ref="BF15:BG15"/>
    <mergeCell ref="BH15:BI15"/>
    <mergeCell ref="BJ15:BK15"/>
    <mergeCell ref="BL15:BM15"/>
    <mergeCell ref="AP15:AQ15"/>
    <mergeCell ref="AR15:AS15"/>
    <mergeCell ref="AT15:AU15"/>
    <mergeCell ref="AV15:AW15"/>
    <mergeCell ref="AX15:AY15"/>
    <mergeCell ref="AZ15:BA15"/>
    <mergeCell ref="BB15:BC15"/>
    <mergeCell ref="A15:A16"/>
    <mergeCell ref="B15:C15"/>
    <mergeCell ref="D15:E15"/>
    <mergeCell ref="F15:G15"/>
    <mergeCell ref="H15:I15"/>
    <mergeCell ref="J15:K15"/>
    <mergeCell ref="L15:M15"/>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6.25"/>
    <col customWidth="1" min="3" max="3" width="13.25"/>
    <col customWidth="1" min="4" max="4" width="15.38"/>
    <col customWidth="1" min="5" max="5" width="23.0"/>
    <col customWidth="1" min="6" max="6" width="56.75"/>
    <col customWidth="1" min="7" max="7" width="27.38"/>
    <col customWidth="1" min="8" max="8" width="29.63"/>
    <col customWidth="1" min="9" max="9" width="32.5"/>
  </cols>
  <sheetData>
    <row r="1">
      <c r="A1" s="922"/>
      <c r="B1" s="934">
        <f>sum(C1:E1)</f>
        <v>136</v>
      </c>
      <c r="C1" s="937">
        <f t="shared" ref="C1:E1" si="1">SUM(C3:C20)</f>
        <v>53</v>
      </c>
      <c r="D1" s="937">
        <f t="shared" si="1"/>
        <v>45</v>
      </c>
      <c r="E1" s="937">
        <f t="shared" si="1"/>
        <v>38</v>
      </c>
      <c r="F1" s="938"/>
      <c r="G1" s="938"/>
      <c r="H1" s="938"/>
      <c r="I1" s="940"/>
      <c r="J1" s="942"/>
      <c r="K1" s="942"/>
      <c r="L1" s="942"/>
      <c r="M1" s="942"/>
      <c r="N1" s="942"/>
      <c r="O1" s="942"/>
      <c r="P1" s="942"/>
      <c r="Q1" s="942"/>
      <c r="R1" s="942"/>
      <c r="S1" s="942"/>
      <c r="T1" s="942"/>
      <c r="U1" s="942"/>
      <c r="V1" s="942"/>
      <c r="W1" s="942"/>
    </row>
    <row r="2">
      <c r="A2" s="922"/>
      <c r="B2" s="934"/>
      <c r="C2" s="937" t="s">
        <v>4496</v>
      </c>
      <c r="D2" s="937" t="s">
        <v>4497</v>
      </c>
      <c r="E2" s="940" t="s">
        <v>4498</v>
      </c>
      <c r="F2" s="938"/>
      <c r="G2" s="938"/>
      <c r="H2" s="938"/>
      <c r="I2" s="940"/>
      <c r="J2" s="942"/>
      <c r="K2" s="942"/>
      <c r="L2" s="942"/>
      <c r="M2" s="942"/>
      <c r="N2" s="942"/>
      <c r="O2" s="942"/>
      <c r="P2" s="942"/>
      <c r="Q2" s="942"/>
      <c r="R2" s="942"/>
      <c r="S2" s="942"/>
      <c r="T2" s="942"/>
      <c r="U2" s="942"/>
      <c r="V2" s="942"/>
      <c r="W2" s="942"/>
    </row>
    <row r="3">
      <c r="A3" s="922"/>
      <c r="B3" s="946" t="str">
        <f t="array" ref="B3:B21">unique(B23:B910)</f>
        <v>Cần Thơ</v>
      </c>
      <c r="C3" s="951">
        <f t="shared" ref="C3:C20" si="2">countifs($B$23:$B910,B3,$D$23:$D910,$C$2)</f>
        <v>9</v>
      </c>
      <c r="D3" s="951">
        <f t="shared" ref="D3:D20" si="3">countifs($B$23:$B910,B3,$D$23:$D910,$D$2)</f>
        <v>8</v>
      </c>
      <c r="E3" s="953">
        <f t="shared" ref="E3:E20" si="4">countifs($B$23:$B910,B3,$D$23:$D910,$E$2)</f>
        <v>4</v>
      </c>
      <c r="F3" s="938"/>
      <c r="G3" s="938"/>
      <c r="H3" s="938"/>
      <c r="I3" s="940"/>
      <c r="J3" s="942"/>
      <c r="K3" s="942"/>
      <c r="L3" s="942"/>
      <c r="M3" s="942"/>
      <c r="N3" s="942"/>
      <c r="O3" s="942"/>
      <c r="P3" s="942"/>
      <c r="Q3" s="942"/>
      <c r="R3" s="942"/>
      <c r="S3" s="942"/>
      <c r="T3" s="942"/>
      <c r="U3" s="942"/>
      <c r="V3" s="942"/>
      <c r="W3" s="942"/>
    </row>
    <row r="4">
      <c r="A4" s="922"/>
      <c r="B4" s="946" t="s">
        <v>4504</v>
      </c>
      <c r="C4" s="951">
        <f t="shared" si="2"/>
        <v>2</v>
      </c>
      <c r="D4" s="951">
        <f t="shared" si="3"/>
        <v>4</v>
      </c>
      <c r="E4" s="953">
        <f t="shared" si="4"/>
        <v>2</v>
      </c>
      <c r="F4" s="938"/>
      <c r="G4" s="938"/>
      <c r="H4" s="938"/>
      <c r="I4" s="940"/>
      <c r="J4" s="942"/>
      <c r="K4" s="942"/>
      <c r="L4" s="942"/>
      <c r="M4" s="942"/>
      <c r="N4" s="942"/>
      <c r="O4" s="942"/>
      <c r="P4" s="942"/>
      <c r="Q4" s="942"/>
      <c r="R4" s="942"/>
      <c r="S4" s="942"/>
      <c r="T4" s="942"/>
      <c r="U4" s="942"/>
      <c r="V4" s="942"/>
      <c r="W4" s="942"/>
    </row>
    <row r="5">
      <c r="A5" s="922"/>
      <c r="B5" s="946" t="s">
        <v>4505</v>
      </c>
      <c r="C5" s="951">
        <f t="shared" si="2"/>
        <v>1</v>
      </c>
      <c r="D5" s="951">
        <f t="shared" si="3"/>
        <v>4</v>
      </c>
      <c r="E5" s="953">
        <f t="shared" si="4"/>
        <v>1</v>
      </c>
      <c r="F5" s="938"/>
      <c r="G5" s="938"/>
      <c r="H5" s="938"/>
      <c r="I5" s="940"/>
      <c r="J5" s="942"/>
      <c r="K5" s="942"/>
      <c r="L5" s="942"/>
      <c r="M5" s="942"/>
      <c r="N5" s="942"/>
      <c r="O5" s="942"/>
      <c r="P5" s="942"/>
      <c r="Q5" s="942"/>
      <c r="R5" s="942"/>
      <c r="S5" s="942"/>
      <c r="T5" s="942"/>
      <c r="U5" s="942"/>
      <c r="V5" s="942"/>
      <c r="W5" s="942"/>
    </row>
    <row r="6">
      <c r="A6" s="922"/>
      <c r="B6" s="946" t="s">
        <v>4508</v>
      </c>
      <c r="C6" s="951">
        <f t="shared" si="2"/>
        <v>2</v>
      </c>
      <c r="D6" s="951">
        <f t="shared" si="3"/>
        <v>1</v>
      </c>
      <c r="E6" s="953">
        <f t="shared" si="4"/>
        <v>1</v>
      </c>
      <c r="F6" s="938"/>
      <c r="G6" s="938"/>
      <c r="H6" s="938"/>
      <c r="I6" s="940"/>
      <c r="J6" s="942"/>
      <c r="K6" s="942"/>
      <c r="L6" s="942"/>
      <c r="M6" s="942"/>
      <c r="N6" s="942"/>
      <c r="O6" s="942"/>
      <c r="P6" s="942"/>
      <c r="Q6" s="942"/>
      <c r="R6" s="942"/>
      <c r="S6" s="942"/>
      <c r="T6" s="942"/>
      <c r="U6" s="942"/>
      <c r="V6" s="942"/>
      <c r="W6" s="942"/>
    </row>
    <row r="7">
      <c r="A7" s="922"/>
      <c r="B7" s="946" t="s">
        <v>4510</v>
      </c>
      <c r="C7" s="951">
        <f t="shared" si="2"/>
        <v>1</v>
      </c>
      <c r="D7" s="951">
        <f t="shared" si="3"/>
        <v>3</v>
      </c>
      <c r="E7" s="953">
        <f t="shared" si="4"/>
        <v>1</v>
      </c>
      <c r="F7" s="938"/>
      <c r="G7" s="938"/>
      <c r="H7" s="938"/>
      <c r="I7" s="940"/>
      <c r="J7" s="942"/>
      <c r="K7" s="942"/>
      <c r="L7" s="942"/>
      <c r="M7" s="942"/>
      <c r="N7" s="942"/>
      <c r="O7" s="942"/>
      <c r="P7" s="942"/>
      <c r="Q7" s="942"/>
      <c r="R7" s="942"/>
      <c r="S7" s="942"/>
      <c r="T7" s="942"/>
      <c r="U7" s="942"/>
      <c r="V7" s="942"/>
      <c r="W7" s="942"/>
    </row>
    <row r="8">
      <c r="A8" s="922"/>
      <c r="B8" s="946" t="s">
        <v>4513</v>
      </c>
      <c r="C8" s="951">
        <f t="shared" si="2"/>
        <v>3</v>
      </c>
      <c r="D8" s="951">
        <f t="shared" si="3"/>
        <v>0</v>
      </c>
      <c r="E8" s="953">
        <f t="shared" si="4"/>
        <v>1</v>
      </c>
      <c r="F8" s="938"/>
      <c r="G8" s="938"/>
      <c r="H8" s="938"/>
      <c r="I8" s="940"/>
      <c r="J8" s="942"/>
      <c r="K8" s="942"/>
      <c r="L8" s="942"/>
      <c r="M8" s="942"/>
      <c r="N8" s="942"/>
      <c r="O8" s="942"/>
      <c r="P8" s="942"/>
      <c r="Q8" s="942"/>
      <c r="R8" s="942"/>
      <c r="S8" s="942"/>
      <c r="T8" s="942"/>
      <c r="U8" s="942"/>
      <c r="V8" s="942"/>
      <c r="W8" s="942"/>
    </row>
    <row r="9">
      <c r="A9" s="922"/>
      <c r="B9" s="946" t="s">
        <v>4516</v>
      </c>
      <c r="C9" s="951">
        <f t="shared" si="2"/>
        <v>2</v>
      </c>
      <c r="D9" s="951">
        <f t="shared" si="3"/>
        <v>0</v>
      </c>
      <c r="E9" s="953">
        <f t="shared" si="4"/>
        <v>1</v>
      </c>
      <c r="F9" s="938"/>
      <c r="G9" s="938"/>
      <c r="H9" s="938"/>
      <c r="I9" s="940"/>
      <c r="J9" s="942"/>
      <c r="K9" s="942"/>
      <c r="L9" s="942"/>
      <c r="M9" s="942"/>
      <c r="N9" s="942"/>
      <c r="O9" s="942"/>
      <c r="P9" s="942"/>
      <c r="Q9" s="942"/>
      <c r="R9" s="942"/>
      <c r="S9" s="942"/>
      <c r="T9" s="942"/>
      <c r="U9" s="942"/>
      <c r="V9" s="942"/>
      <c r="W9" s="942"/>
    </row>
    <row r="10">
      <c r="A10" s="922"/>
      <c r="B10" s="946" t="s">
        <v>4519</v>
      </c>
      <c r="C10" s="951">
        <f t="shared" si="2"/>
        <v>3</v>
      </c>
      <c r="D10" s="951">
        <f t="shared" si="3"/>
        <v>0</v>
      </c>
      <c r="E10" s="953">
        <f t="shared" si="4"/>
        <v>1</v>
      </c>
      <c r="F10" s="938"/>
      <c r="G10" s="938"/>
      <c r="H10" s="938"/>
      <c r="I10" s="940"/>
      <c r="J10" s="942"/>
      <c r="K10" s="942"/>
      <c r="L10" s="942"/>
      <c r="M10" s="942"/>
      <c r="N10" s="942"/>
      <c r="O10" s="942"/>
      <c r="P10" s="942"/>
      <c r="Q10" s="942"/>
      <c r="R10" s="942"/>
      <c r="S10" s="942"/>
      <c r="T10" s="942"/>
      <c r="U10" s="942"/>
      <c r="V10" s="942"/>
      <c r="W10" s="942"/>
    </row>
    <row r="11">
      <c r="A11" s="922"/>
      <c r="B11" s="946" t="s">
        <v>4522</v>
      </c>
      <c r="C11" s="951">
        <f t="shared" si="2"/>
        <v>2</v>
      </c>
      <c r="D11" s="951">
        <f t="shared" si="3"/>
        <v>2</v>
      </c>
      <c r="E11" s="953">
        <f t="shared" si="4"/>
        <v>1</v>
      </c>
      <c r="F11" s="938"/>
      <c r="G11" s="938"/>
      <c r="H11" s="938"/>
      <c r="I11" s="940"/>
      <c r="J11" s="942"/>
      <c r="K11" s="942"/>
      <c r="L11" s="942"/>
      <c r="M11" s="942"/>
      <c r="N11" s="942"/>
      <c r="O11" s="942"/>
      <c r="P11" s="942"/>
      <c r="Q11" s="942"/>
      <c r="R11" s="942"/>
      <c r="S11" s="942"/>
      <c r="T11" s="942"/>
      <c r="U11" s="942"/>
      <c r="V11" s="942"/>
      <c r="W11" s="942"/>
    </row>
    <row r="12">
      <c r="A12" s="922"/>
      <c r="B12" s="946" t="s">
        <v>4525</v>
      </c>
      <c r="C12" s="951">
        <f t="shared" si="2"/>
        <v>2</v>
      </c>
      <c r="D12" s="951">
        <f t="shared" si="3"/>
        <v>1</v>
      </c>
      <c r="E12" s="953">
        <f t="shared" si="4"/>
        <v>1</v>
      </c>
      <c r="F12" s="938"/>
      <c r="G12" s="938"/>
      <c r="H12" s="938"/>
      <c r="I12" s="940"/>
      <c r="J12" s="942"/>
      <c r="K12" s="942"/>
      <c r="L12" s="942"/>
      <c r="M12" s="942"/>
      <c r="N12" s="942"/>
      <c r="O12" s="942"/>
      <c r="P12" s="942"/>
      <c r="Q12" s="942"/>
      <c r="R12" s="942"/>
      <c r="S12" s="942"/>
      <c r="T12" s="942"/>
      <c r="U12" s="942"/>
      <c r="V12" s="942"/>
      <c r="W12" s="942"/>
    </row>
    <row r="13">
      <c r="A13" s="922"/>
      <c r="B13" s="946" t="s">
        <v>4527</v>
      </c>
      <c r="C13" s="951">
        <f t="shared" si="2"/>
        <v>4</v>
      </c>
      <c r="D13" s="951">
        <f t="shared" si="3"/>
        <v>6</v>
      </c>
      <c r="E13" s="953">
        <f t="shared" si="4"/>
        <v>1</v>
      </c>
      <c r="F13" s="938"/>
      <c r="G13" s="938"/>
      <c r="H13" s="938"/>
      <c r="I13" s="940"/>
      <c r="J13" s="942"/>
      <c r="K13" s="942"/>
      <c r="L13" s="942"/>
      <c r="M13" s="942"/>
      <c r="N13" s="942"/>
      <c r="O13" s="942"/>
      <c r="P13" s="942"/>
      <c r="Q13" s="942"/>
      <c r="R13" s="942"/>
      <c r="S13" s="942"/>
      <c r="T13" s="942"/>
      <c r="U13" s="942"/>
      <c r="V13" s="942"/>
      <c r="W13" s="942"/>
    </row>
    <row r="14">
      <c r="A14" s="922"/>
      <c r="B14" s="946" t="s">
        <v>4530</v>
      </c>
      <c r="C14" s="951">
        <f t="shared" si="2"/>
        <v>2</v>
      </c>
      <c r="D14" s="951">
        <f t="shared" si="3"/>
        <v>0</v>
      </c>
      <c r="E14" s="953">
        <f t="shared" si="4"/>
        <v>2</v>
      </c>
      <c r="F14" s="938"/>
      <c r="G14" s="938"/>
      <c r="H14" s="938"/>
      <c r="I14" s="940"/>
      <c r="J14" s="942"/>
      <c r="K14" s="942"/>
      <c r="L14" s="942"/>
      <c r="M14" s="942"/>
      <c r="N14" s="942"/>
      <c r="O14" s="942"/>
      <c r="P14" s="942"/>
      <c r="Q14" s="942"/>
      <c r="R14" s="942"/>
      <c r="S14" s="942"/>
      <c r="T14" s="942"/>
      <c r="U14" s="942"/>
      <c r="V14" s="942"/>
      <c r="W14" s="942"/>
    </row>
    <row r="15">
      <c r="A15" s="922"/>
      <c r="B15" s="946" t="s">
        <v>4532</v>
      </c>
      <c r="C15" s="951">
        <f t="shared" si="2"/>
        <v>2</v>
      </c>
      <c r="D15" s="951">
        <f t="shared" si="3"/>
        <v>0</v>
      </c>
      <c r="E15" s="953">
        <f t="shared" si="4"/>
        <v>2</v>
      </c>
      <c r="F15" s="938"/>
      <c r="G15" s="938"/>
      <c r="H15" s="938"/>
      <c r="I15" s="940"/>
      <c r="J15" s="942"/>
      <c r="K15" s="942"/>
      <c r="L15" s="942"/>
      <c r="M15" s="942"/>
      <c r="N15" s="942"/>
      <c r="O15" s="942"/>
      <c r="P15" s="942"/>
      <c r="Q15" s="942"/>
      <c r="R15" s="942"/>
      <c r="S15" s="942"/>
      <c r="T15" s="942"/>
      <c r="U15" s="942"/>
      <c r="V15" s="942"/>
      <c r="W15" s="942"/>
    </row>
    <row r="16">
      <c r="A16" s="922"/>
      <c r="B16" s="946" t="s">
        <v>4534</v>
      </c>
      <c r="C16" s="951">
        <f t="shared" si="2"/>
        <v>4</v>
      </c>
      <c r="D16" s="951">
        <f t="shared" si="3"/>
        <v>4</v>
      </c>
      <c r="E16" s="953">
        <f t="shared" si="4"/>
        <v>1</v>
      </c>
      <c r="F16" s="938"/>
      <c r="G16" s="938"/>
      <c r="H16" s="938"/>
      <c r="I16" s="940"/>
      <c r="J16" s="942"/>
      <c r="K16" s="942"/>
      <c r="L16" s="942"/>
      <c r="M16" s="942"/>
      <c r="N16" s="942"/>
      <c r="O16" s="942"/>
      <c r="P16" s="942"/>
      <c r="Q16" s="942"/>
      <c r="R16" s="942"/>
      <c r="S16" s="942"/>
      <c r="T16" s="942"/>
      <c r="U16" s="942"/>
      <c r="V16" s="942"/>
      <c r="W16" s="942"/>
    </row>
    <row r="17">
      <c r="A17" s="922"/>
      <c r="B17" s="946" t="s">
        <v>4537</v>
      </c>
      <c r="C17" s="951">
        <f t="shared" si="2"/>
        <v>6</v>
      </c>
      <c r="D17" s="951">
        <f t="shared" si="3"/>
        <v>5</v>
      </c>
      <c r="E17" s="953">
        <f t="shared" si="4"/>
        <v>3</v>
      </c>
      <c r="F17" s="938"/>
      <c r="G17" s="938"/>
      <c r="H17" s="938"/>
      <c r="I17" s="940"/>
      <c r="J17" s="942"/>
      <c r="K17" s="942"/>
      <c r="L17" s="942"/>
      <c r="M17" s="942"/>
      <c r="N17" s="942"/>
      <c r="O17" s="942"/>
      <c r="P17" s="942"/>
      <c r="Q17" s="942"/>
      <c r="R17" s="942"/>
      <c r="S17" s="942"/>
      <c r="T17" s="942"/>
      <c r="U17" s="942"/>
      <c r="V17" s="942"/>
      <c r="W17" s="942"/>
    </row>
    <row r="18">
      <c r="A18" s="922"/>
      <c r="B18" s="946" t="s">
        <v>4539</v>
      </c>
      <c r="C18" s="951">
        <f t="shared" si="2"/>
        <v>5</v>
      </c>
      <c r="D18" s="951">
        <f t="shared" si="3"/>
        <v>4</v>
      </c>
      <c r="E18" s="953">
        <f t="shared" si="4"/>
        <v>9</v>
      </c>
      <c r="F18" s="938"/>
      <c r="G18" s="938"/>
      <c r="H18" s="938"/>
      <c r="I18" s="940"/>
      <c r="J18" s="942"/>
      <c r="K18" s="942"/>
      <c r="L18" s="942"/>
      <c r="M18" s="942"/>
      <c r="N18" s="942"/>
      <c r="O18" s="942"/>
      <c r="P18" s="942"/>
      <c r="Q18" s="942"/>
      <c r="R18" s="942"/>
      <c r="S18" s="942"/>
      <c r="T18" s="942"/>
      <c r="U18" s="942"/>
      <c r="V18" s="942"/>
      <c r="W18" s="942"/>
    </row>
    <row r="19">
      <c r="A19" s="922"/>
      <c r="B19" s="946" t="s">
        <v>4540</v>
      </c>
      <c r="C19" s="951">
        <f t="shared" si="2"/>
        <v>1</v>
      </c>
      <c r="D19" s="951">
        <f t="shared" si="3"/>
        <v>3</v>
      </c>
      <c r="E19" s="953">
        <f t="shared" si="4"/>
        <v>4</v>
      </c>
      <c r="F19" s="938"/>
      <c r="G19" s="938"/>
      <c r="H19" s="938"/>
      <c r="I19" s="940"/>
      <c r="J19" s="942"/>
      <c r="K19" s="942"/>
      <c r="L19" s="942"/>
      <c r="M19" s="942"/>
      <c r="N19" s="942"/>
      <c r="O19" s="942"/>
      <c r="P19" s="942"/>
      <c r="Q19" s="942"/>
      <c r="R19" s="942"/>
      <c r="S19" s="942"/>
      <c r="T19" s="942"/>
      <c r="U19" s="942"/>
      <c r="V19" s="942"/>
      <c r="W19" s="942"/>
    </row>
    <row r="20">
      <c r="A20" s="922"/>
      <c r="B20" s="946" t="s">
        <v>4543</v>
      </c>
      <c r="C20" s="951">
        <f t="shared" si="2"/>
        <v>2</v>
      </c>
      <c r="D20" s="951">
        <f t="shared" si="3"/>
        <v>0</v>
      </c>
      <c r="E20" s="953">
        <f t="shared" si="4"/>
        <v>2</v>
      </c>
      <c r="F20" s="938"/>
      <c r="G20" s="938"/>
      <c r="H20" s="938"/>
      <c r="I20" s="940"/>
      <c r="J20" s="942"/>
      <c r="K20" s="942"/>
      <c r="L20" s="942"/>
      <c r="M20" s="942"/>
      <c r="N20" s="942"/>
      <c r="O20" s="942"/>
      <c r="P20" s="942"/>
      <c r="Q20" s="942"/>
      <c r="R20" s="942"/>
      <c r="S20" s="942"/>
      <c r="T20" s="942"/>
      <c r="U20" s="942"/>
      <c r="V20" s="942"/>
      <c r="W20" s="942"/>
    </row>
    <row r="21">
      <c r="A21" s="922"/>
      <c r="B21" s="934"/>
      <c r="C21" s="934"/>
      <c r="D21" s="934"/>
      <c r="E21" s="959"/>
      <c r="F21" s="938"/>
      <c r="G21" s="938"/>
      <c r="H21" s="938"/>
      <c r="I21" s="940"/>
      <c r="J21" s="942"/>
      <c r="K21" s="942"/>
      <c r="L21" s="942"/>
      <c r="M21" s="942"/>
      <c r="N21" s="942"/>
      <c r="O21" s="942"/>
      <c r="P21" s="942"/>
      <c r="Q21" s="942"/>
      <c r="R21" s="942"/>
      <c r="S21" s="942"/>
      <c r="T21" s="942"/>
      <c r="U21" s="942"/>
      <c r="V21" s="942"/>
      <c r="W21" s="942"/>
    </row>
    <row r="22">
      <c r="A22" s="961" t="s">
        <v>0</v>
      </c>
      <c r="B22" s="963" t="s">
        <v>4544</v>
      </c>
      <c r="C22" s="965" t="s">
        <v>4547</v>
      </c>
      <c r="D22" s="963" t="s">
        <v>4546</v>
      </c>
      <c r="E22" s="967" t="s">
        <v>4548</v>
      </c>
      <c r="F22" s="965" t="s">
        <v>4549</v>
      </c>
      <c r="G22" s="965" t="s">
        <v>4550</v>
      </c>
      <c r="H22" s="965" t="s">
        <v>4551</v>
      </c>
      <c r="I22" s="969" t="s">
        <v>2170</v>
      </c>
      <c r="J22" s="971"/>
      <c r="K22" s="971"/>
      <c r="L22" s="971"/>
      <c r="M22" s="971"/>
      <c r="N22" s="971"/>
      <c r="O22" s="971"/>
      <c r="P22" s="971"/>
      <c r="Q22" s="971"/>
      <c r="R22" s="971"/>
      <c r="S22" s="971"/>
      <c r="T22" s="971"/>
      <c r="U22" s="971"/>
      <c r="V22" s="971"/>
      <c r="W22" s="971"/>
    </row>
    <row r="23">
      <c r="A23" s="973">
        <v>1.0</v>
      </c>
      <c r="B23" s="973" t="s">
        <v>4552</v>
      </c>
      <c r="C23" s="973" t="s">
        <v>4553</v>
      </c>
      <c r="D23" s="973" t="s">
        <v>4496</v>
      </c>
      <c r="E23" s="729" t="s">
        <v>4554</v>
      </c>
      <c r="F23" s="729" t="s">
        <v>4555</v>
      </c>
      <c r="G23" s="976" t="s">
        <v>4556</v>
      </c>
      <c r="H23" s="977" t="s">
        <v>4560</v>
      </c>
      <c r="I23" s="979"/>
      <c r="J23" s="979"/>
      <c r="K23" s="979"/>
      <c r="L23" s="979"/>
      <c r="M23" s="979"/>
      <c r="N23" s="979"/>
      <c r="O23" s="979"/>
      <c r="P23" s="979"/>
      <c r="Q23" s="979"/>
      <c r="R23" s="979"/>
      <c r="S23" s="979"/>
      <c r="T23" s="979"/>
      <c r="U23" s="979"/>
      <c r="V23" s="979"/>
      <c r="W23" s="979"/>
    </row>
    <row r="24">
      <c r="A24" s="973">
        <v>2.0</v>
      </c>
      <c r="B24" s="973" t="s">
        <v>4552</v>
      </c>
      <c r="C24" s="973" t="s">
        <v>4553</v>
      </c>
      <c r="D24" s="973" t="s">
        <v>4496</v>
      </c>
      <c r="E24" s="729" t="s">
        <v>4562</v>
      </c>
      <c r="F24" s="729" t="s">
        <v>4563</v>
      </c>
      <c r="G24" s="976" t="s">
        <v>4564</v>
      </c>
      <c r="H24" s="977" t="s">
        <v>4568</v>
      </c>
      <c r="I24" s="979"/>
      <c r="J24" s="979"/>
      <c r="K24" s="979"/>
      <c r="L24" s="979"/>
      <c r="M24" s="979"/>
      <c r="N24" s="979"/>
      <c r="O24" s="979"/>
      <c r="P24" s="979"/>
      <c r="Q24" s="979"/>
      <c r="R24" s="979"/>
      <c r="S24" s="979"/>
      <c r="T24" s="979"/>
      <c r="U24" s="979"/>
      <c r="V24" s="979"/>
      <c r="W24" s="979"/>
    </row>
    <row r="25">
      <c r="A25" s="973">
        <v>3.0</v>
      </c>
      <c r="B25" s="973" t="s">
        <v>4552</v>
      </c>
      <c r="C25" s="973" t="s">
        <v>4553</v>
      </c>
      <c r="D25" s="973" t="s">
        <v>4496</v>
      </c>
      <c r="E25" s="729" t="s">
        <v>4572</v>
      </c>
      <c r="F25" s="729" t="s">
        <v>4573</v>
      </c>
      <c r="G25" s="984" t="s">
        <v>4574</v>
      </c>
      <c r="H25" s="977" t="s">
        <v>4579</v>
      </c>
      <c r="I25" s="979"/>
      <c r="J25" s="979"/>
      <c r="K25" s="979"/>
      <c r="L25" s="979"/>
      <c r="M25" s="979"/>
      <c r="N25" s="979"/>
      <c r="O25" s="979"/>
      <c r="P25" s="979"/>
      <c r="Q25" s="979"/>
      <c r="R25" s="979"/>
      <c r="S25" s="979"/>
      <c r="T25" s="979"/>
      <c r="U25" s="979"/>
      <c r="V25" s="979"/>
      <c r="W25" s="979"/>
    </row>
    <row r="26">
      <c r="A26" s="973">
        <v>4.0</v>
      </c>
      <c r="B26" s="973" t="s">
        <v>4552</v>
      </c>
      <c r="C26" s="973" t="s">
        <v>4553</v>
      </c>
      <c r="D26" s="973" t="s">
        <v>4496</v>
      </c>
      <c r="E26" s="729" t="s">
        <v>4580</v>
      </c>
      <c r="F26" s="729" t="s">
        <v>4581</v>
      </c>
      <c r="G26" s="976" t="s">
        <v>4582</v>
      </c>
      <c r="H26" s="977" t="s">
        <v>4587</v>
      </c>
      <c r="I26" s="979"/>
      <c r="J26" s="979"/>
      <c r="K26" s="979"/>
      <c r="L26" s="979"/>
      <c r="M26" s="979"/>
      <c r="N26" s="979"/>
      <c r="O26" s="979"/>
      <c r="P26" s="979"/>
      <c r="Q26" s="979"/>
      <c r="R26" s="979"/>
      <c r="S26" s="979"/>
      <c r="T26" s="979"/>
      <c r="U26" s="979"/>
      <c r="V26" s="979"/>
      <c r="W26" s="979"/>
    </row>
    <row r="27">
      <c r="A27" s="973">
        <v>5.0</v>
      </c>
      <c r="B27" s="973" t="s">
        <v>4552</v>
      </c>
      <c r="C27" s="973" t="s">
        <v>4553</v>
      </c>
      <c r="D27" s="973" t="s">
        <v>4496</v>
      </c>
      <c r="E27" s="729" t="s">
        <v>4588</v>
      </c>
      <c r="F27" s="729" t="s">
        <v>4589</v>
      </c>
      <c r="G27" s="976" t="s">
        <v>4590</v>
      </c>
      <c r="H27" s="729" t="s">
        <v>4595</v>
      </c>
      <c r="I27" s="979"/>
      <c r="J27" s="979"/>
      <c r="K27" s="979"/>
      <c r="L27" s="979"/>
      <c r="M27" s="979"/>
      <c r="N27" s="979"/>
      <c r="O27" s="979"/>
      <c r="P27" s="979"/>
      <c r="Q27" s="979"/>
      <c r="R27" s="979"/>
      <c r="S27" s="979"/>
      <c r="T27" s="979"/>
      <c r="U27" s="979"/>
      <c r="V27" s="979"/>
      <c r="W27" s="979"/>
    </row>
    <row r="28">
      <c r="A28" s="973">
        <v>6.0</v>
      </c>
      <c r="B28" s="973" t="s">
        <v>4552</v>
      </c>
      <c r="C28" s="973" t="s">
        <v>4553</v>
      </c>
      <c r="D28" s="973" t="s">
        <v>4498</v>
      </c>
      <c r="E28" s="729" t="s">
        <v>4596</v>
      </c>
      <c r="F28" s="729" t="s">
        <v>4597</v>
      </c>
      <c r="G28" s="985"/>
      <c r="H28" s="729"/>
      <c r="I28" s="979"/>
      <c r="J28" s="979"/>
      <c r="K28" s="979"/>
      <c r="L28" s="979"/>
      <c r="M28" s="979"/>
      <c r="N28" s="979"/>
      <c r="O28" s="979"/>
      <c r="P28" s="979"/>
      <c r="Q28" s="979"/>
      <c r="R28" s="979"/>
      <c r="S28" s="979"/>
      <c r="T28" s="979"/>
      <c r="U28" s="979"/>
      <c r="V28" s="979"/>
      <c r="W28" s="979"/>
    </row>
    <row r="29">
      <c r="A29" s="973">
        <v>7.0</v>
      </c>
      <c r="B29" s="973" t="s">
        <v>4552</v>
      </c>
      <c r="C29" s="973" t="s">
        <v>4553</v>
      </c>
      <c r="D29" s="973" t="s">
        <v>4498</v>
      </c>
      <c r="E29" s="729" t="s">
        <v>4599</v>
      </c>
      <c r="F29" s="729" t="s">
        <v>4600</v>
      </c>
      <c r="G29" s="976" t="s">
        <v>4601</v>
      </c>
      <c r="H29" s="729" t="s">
        <v>4606</v>
      </c>
      <c r="I29" s="979"/>
      <c r="J29" s="979"/>
      <c r="K29" s="979"/>
      <c r="L29" s="979"/>
      <c r="M29" s="979"/>
      <c r="N29" s="979"/>
      <c r="O29" s="979"/>
      <c r="P29" s="979"/>
      <c r="Q29" s="979"/>
      <c r="R29" s="979"/>
      <c r="S29" s="979"/>
      <c r="T29" s="979"/>
      <c r="U29" s="979"/>
      <c r="V29" s="979"/>
      <c r="W29" s="979"/>
    </row>
    <row r="30">
      <c r="A30" s="973">
        <v>8.0</v>
      </c>
      <c r="B30" s="973" t="s">
        <v>4552</v>
      </c>
      <c r="C30" s="973" t="s">
        <v>4607</v>
      </c>
      <c r="D30" s="973" t="s">
        <v>4496</v>
      </c>
      <c r="E30" s="729" t="s">
        <v>4608</v>
      </c>
      <c r="F30" s="729" t="s">
        <v>4609</v>
      </c>
      <c r="G30" s="984" t="s">
        <v>4611</v>
      </c>
      <c r="H30" s="977" t="s">
        <v>4617</v>
      </c>
      <c r="I30" s="979"/>
      <c r="J30" s="979"/>
      <c r="K30" s="979"/>
      <c r="L30" s="979"/>
      <c r="M30" s="979"/>
      <c r="N30" s="979"/>
      <c r="O30" s="979"/>
      <c r="P30" s="979"/>
      <c r="Q30" s="979"/>
      <c r="R30" s="979"/>
      <c r="S30" s="979"/>
      <c r="T30" s="979"/>
      <c r="U30" s="979"/>
      <c r="V30" s="979"/>
      <c r="W30" s="979"/>
    </row>
    <row r="31">
      <c r="A31" s="973">
        <v>9.0</v>
      </c>
      <c r="B31" s="973" t="s">
        <v>4552</v>
      </c>
      <c r="C31" s="973" t="s">
        <v>4607</v>
      </c>
      <c r="D31" s="973" t="s">
        <v>4496</v>
      </c>
      <c r="E31" s="729" t="s">
        <v>4618</v>
      </c>
      <c r="F31" s="729" t="s">
        <v>4619</v>
      </c>
      <c r="G31" s="984" t="s">
        <v>4620</v>
      </c>
      <c r="H31" s="729" t="s">
        <v>4628</v>
      </c>
      <c r="I31" s="979"/>
      <c r="J31" s="979"/>
      <c r="K31" s="979"/>
      <c r="L31" s="979"/>
      <c r="M31" s="979"/>
      <c r="N31" s="979"/>
      <c r="O31" s="979"/>
      <c r="P31" s="979"/>
      <c r="Q31" s="979"/>
      <c r="R31" s="979"/>
      <c r="S31" s="979"/>
      <c r="T31" s="979"/>
      <c r="U31" s="979"/>
      <c r="V31" s="979"/>
      <c r="W31" s="979"/>
    </row>
    <row r="32">
      <c r="A32" s="973">
        <v>10.0</v>
      </c>
      <c r="B32" s="973" t="s">
        <v>4552</v>
      </c>
      <c r="C32" s="973" t="s">
        <v>4607</v>
      </c>
      <c r="D32" s="973" t="s">
        <v>4498</v>
      </c>
      <c r="E32" s="729" t="s">
        <v>4635</v>
      </c>
      <c r="F32" s="729" t="s">
        <v>4637</v>
      </c>
      <c r="G32" s="729"/>
      <c r="H32" s="729"/>
      <c r="I32" s="979"/>
      <c r="J32" s="979"/>
      <c r="K32" s="979"/>
      <c r="L32" s="979"/>
      <c r="M32" s="979"/>
      <c r="N32" s="979"/>
      <c r="O32" s="979"/>
      <c r="P32" s="979"/>
      <c r="Q32" s="979"/>
      <c r="R32" s="979"/>
      <c r="S32" s="979"/>
      <c r="T32" s="979"/>
      <c r="U32" s="979"/>
      <c r="V32" s="979"/>
      <c r="W32" s="979"/>
    </row>
    <row r="33">
      <c r="A33" s="973">
        <v>11.0</v>
      </c>
      <c r="B33" s="973" t="s">
        <v>4552</v>
      </c>
      <c r="C33" s="973" t="s">
        <v>4640</v>
      </c>
      <c r="D33" s="973" t="s">
        <v>4496</v>
      </c>
      <c r="E33" s="729" t="s">
        <v>4641</v>
      </c>
      <c r="F33" s="729" t="s">
        <v>4642</v>
      </c>
      <c r="G33" s="976" t="s">
        <v>4645</v>
      </c>
      <c r="H33" s="977" t="s">
        <v>4651</v>
      </c>
      <c r="I33" s="979"/>
      <c r="J33" s="979"/>
      <c r="K33" s="979"/>
      <c r="L33" s="979"/>
      <c r="M33" s="979"/>
      <c r="N33" s="979"/>
      <c r="O33" s="979"/>
      <c r="P33" s="979"/>
      <c r="Q33" s="979"/>
      <c r="R33" s="979"/>
      <c r="S33" s="979"/>
      <c r="T33" s="979"/>
      <c r="U33" s="979"/>
      <c r="V33" s="979"/>
      <c r="W33" s="979"/>
    </row>
    <row r="34">
      <c r="A34" s="973">
        <v>12.0</v>
      </c>
      <c r="B34" s="973" t="s">
        <v>4552</v>
      </c>
      <c r="C34" s="973" t="s">
        <v>4640</v>
      </c>
      <c r="D34" s="973" t="s">
        <v>4496</v>
      </c>
      <c r="E34" s="729" t="s">
        <v>4659</v>
      </c>
      <c r="F34" s="729" t="s">
        <v>4660</v>
      </c>
      <c r="G34" s="976" t="s">
        <v>4661</v>
      </c>
      <c r="H34" s="729" t="s">
        <v>4671</v>
      </c>
      <c r="I34" s="979"/>
      <c r="J34" s="979"/>
      <c r="K34" s="979"/>
      <c r="L34" s="979"/>
      <c r="M34" s="979"/>
      <c r="N34" s="979"/>
      <c r="O34" s="979"/>
      <c r="P34" s="979"/>
      <c r="Q34" s="979"/>
      <c r="R34" s="979"/>
      <c r="S34" s="979"/>
      <c r="T34" s="979"/>
      <c r="U34" s="979"/>
      <c r="V34" s="979"/>
      <c r="W34" s="979"/>
    </row>
    <row r="35">
      <c r="A35" s="973">
        <v>13.0</v>
      </c>
      <c r="B35" s="973" t="s">
        <v>4552</v>
      </c>
      <c r="C35" s="973" t="s">
        <v>4640</v>
      </c>
      <c r="D35" s="973" t="s">
        <v>4498</v>
      </c>
      <c r="E35" s="729" t="s">
        <v>4676</v>
      </c>
      <c r="F35" s="729" t="s">
        <v>4679</v>
      </c>
      <c r="G35" s="985"/>
      <c r="H35" s="729">
        <v>2.923846259E9</v>
      </c>
      <c r="I35" s="979"/>
      <c r="J35" s="979"/>
      <c r="K35" s="979"/>
      <c r="L35" s="979"/>
      <c r="M35" s="979"/>
      <c r="N35" s="979"/>
      <c r="O35" s="979"/>
      <c r="P35" s="979"/>
      <c r="Q35" s="979"/>
      <c r="R35" s="979"/>
      <c r="S35" s="979"/>
      <c r="T35" s="979"/>
      <c r="U35" s="979"/>
      <c r="V35" s="979"/>
      <c r="W35" s="979"/>
    </row>
    <row r="36">
      <c r="A36" s="973">
        <v>14.0</v>
      </c>
      <c r="B36" s="973" t="s">
        <v>4552</v>
      </c>
      <c r="C36" s="973" t="s">
        <v>4553</v>
      </c>
      <c r="D36" s="973" t="s">
        <v>4674</v>
      </c>
      <c r="E36" s="729" t="s">
        <v>4685</v>
      </c>
      <c r="F36" s="729" t="s">
        <v>4687</v>
      </c>
      <c r="G36" s="976" t="s">
        <v>4688</v>
      </c>
      <c r="H36" s="729" t="s">
        <v>4693</v>
      </c>
      <c r="I36" s="979"/>
      <c r="J36" s="979"/>
      <c r="K36" s="979"/>
      <c r="L36" s="979"/>
      <c r="M36" s="979"/>
      <c r="N36" s="979"/>
      <c r="O36" s="979"/>
      <c r="P36" s="979"/>
      <c r="Q36" s="979"/>
      <c r="R36" s="979"/>
      <c r="S36" s="979"/>
      <c r="T36" s="979"/>
      <c r="U36" s="979"/>
      <c r="V36" s="979"/>
      <c r="W36" s="979"/>
    </row>
    <row r="37">
      <c r="A37" s="973">
        <v>15.0</v>
      </c>
      <c r="B37" s="973" t="s">
        <v>4552</v>
      </c>
      <c r="C37" s="973" t="s">
        <v>4553</v>
      </c>
      <c r="D37" s="973" t="s">
        <v>4674</v>
      </c>
      <c r="E37" s="729" t="s">
        <v>4697</v>
      </c>
      <c r="F37" s="729" t="s">
        <v>4698</v>
      </c>
      <c r="G37" s="985" t="s">
        <v>819</v>
      </c>
      <c r="H37" s="729" t="s">
        <v>4699</v>
      </c>
      <c r="I37" s="979"/>
      <c r="J37" s="979"/>
      <c r="K37" s="979"/>
      <c r="L37" s="979"/>
      <c r="M37" s="979"/>
      <c r="N37" s="979"/>
      <c r="O37" s="979"/>
      <c r="P37" s="979"/>
      <c r="Q37" s="979"/>
      <c r="R37" s="979"/>
      <c r="S37" s="979"/>
      <c r="T37" s="979"/>
      <c r="U37" s="979"/>
      <c r="V37" s="979"/>
      <c r="W37" s="979"/>
    </row>
    <row r="38">
      <c r="A38" s="973">
        <v>16.0</v>
      </c>
      <c r="B38" s="973" t="s">
        <v>4552</v>
      </c>
      <c r="C38" s="729" t="s">
        <v>4700</v>
      </c>
      <c r="D38" s="973" t="s">
        <v>4674</v>
      </c>
      <c r="E38" s="729" t="s">
        <v>4701</v>
      </c>
      <c r="F38" s="729" t="s">
        <v>4702</v>
      </c>
      <c r="G38" s="976" t="s">
        <v>4703</v>
      </c>
      <c r="H38" s="729" t="s">
        <v>4708</v>
      </c>
      <c r="I38" s="979"/>
      <c r="J38" s="979"/>
      <c r="K38" s="979"/>
      <c r="L38" s="979"/>
      <c r="M38" s="979"/>
      <c r="N38" s="979"/>
      <c r="O38" s="979"/>
      <c r="P38" s="979"/>
      <c r="Q38" s="979"/>
      <c r="R38" s="979"/>
      <c r="S38" s="979"/>
      <c r="T38" s="979"/>
      <c r="U38" s="979"/>
      <c r="V38" s="979"/>
      <c r="W38" s="979"/>
    </row>
    <row r="39">
      <c r="A39" s="973">
        <v>17.0</v>
      </c>
      <c r="B39" s="973" t="s">
        <v>4552</v>
      </c>
      <c r="C39" s="973" t="s">
        <v>4607</v>
      </c>
      <c r="D39" s="973" t="s">
        <v>4674</v>
      </c>
      <c r="E39" s="729" t="s">
        <v>4709</v>
      </c>
      <c r="F39" s="729" t="s">
        <v>4710</v>
      </c>
      <c r="G39" s="976" t="s">
        <v>4711</v>
      </c>
      <c r="H39" s="729" t="s">
        <v>4716</v>
      </c>
      <c r="I39" s="979"/>
      <c r="J39" s="979"/>
      <c r="K39" s="979"/>
      <c r="L39" s="979"/>
      <c r="M39" s="979"/>
      <c r="N39" s="979"/>
      <c r="O39" s="979"/>
      <c r="P39" s="979"/>
      <c r="Q39" s="979"/>
      <c r="R39" s="979"/>
      <c r="S39" s="979"/>
      <c r="T39" s="979"/>
      <c r="U39" s="979"/>
      <c r="V39" s="979"/>
      <c r="W39" s="979"/>
    </row>
    <row r="40">
      <c r="A40" s="973">
        <v>18.0</v>
      </c>
      <c r="B40" s="973" t="s">
        <v>4552</v>
      </c>
      <c r="C40" s="973" t="s">
        <v>4607</v>
      </c>
      <c r="D40" s="973" t="s">
        <v>4674</v>
      </c>
      <c r="E40" s="729" t="s">
        <v>4717</v>
      </c>
      <c r="F40" s="729" t="s">
        <v>4718</v>
      </c>
      <c r="G40" s="976" t="s">
        <v>4719</v>
      </c>
      <c r="H40" s="977" t="s">
        <v>4721</v>
      </c>
      <c r="I40" s="979"/>
      <c r="J40" s="979"/>
      <c r="K40" s="979"/>
      <c r="L40" s="979"/>
      <c r="M40" s="979"/>
      <c r="N40" s="979"/>
      <c r="O40" s="979"/>
      <c r="P40" s="979"/>
      <c r="Q40" s="979"/>
      <c r="R40" s="979"/>
      <c r="S40" s="979"/>
      <c r="T40" s="979"/>
      <c r="U40" s="979"/>
      <c r="V40" s="979"/>
      <c r="W40" s="979"/>
    </row>
    <row r="41">
      <c r="A41" s="973">
        <v>19.0</v>
      </c>
      <c r="B41" s="973" t="s">
        <v>4552</v>
      </c>
      <c r="C41" s="973" t="s">
        <v>4607</v>
      </c>
      <c r="D41" s="973" t="s">
        <v>4674</v>
      </c>
      <c r="E41" s="729" t="s">
        <v>4724</v>
      </c>
      <c r="F41" s="729" t="s">
        <v>4726</v>
      </c>
      <c r="G41" s="976" t="s">
        <v>4727</v>
      </c>
      <c r="H41" s="729" t="s">
        <v>4728</v>
      </c>
      <c r="I41" s="979"/>
      <c r="J41" s="979"/>
      <c r="K41" s="979"/>
      <c r="L41" s="979"/>
      <c r="M41" s="979"/>
      <c r="N41" s="979"/>
      <c r="O41" s="979"/>
      <c r="P41" s="979"/>
      <c r="Q41" s="979"/>
      <c r="R41" s="979"/>
      <c r="S41" s="979"/>
      <c r="T41" s="979"/>
      <c r="U41" s="979"/>
      <c r="V41" s="979"/>
      <c r="W41" s="979"/>
    </row>
    <row r="42">
      <c r="A42" s="973">
        <v>20.0</v>
      </c>
      <c r="B42" s="973" t="s">
        <v>4552</v>
      </c>
      <c r="C42" s="973" t="s">
        <v>4640</v>
      </c>
      <c r="D42" s="973" t="s">
        <v>4674</v>
      </c>
      <c r="E42" s="729" t="s">
        <v>4729</v>
      </c>
      <c r="F42" s="729" t="s">
        <v>4730</v>
      </c>
      <c r="G42" s="976" t="s">
        <v>4731</v>
      </c>
      <c r="H42" s="977" t="s">
        <v>4741</v>
      </c>
      <c r="I42" s="979"/>
      <c r="J42" s="979"/>
      <c r="K42" s="979"/>
      <c r="L42" s="979"/>
      <c r="M42" s="979"/>
      <c r="N42" s="979"/>
      <c r="O42" s="979"/>
      <c r="P42" s="979"/>
      <c r="Q42" s="979"/>
      <c r="R42" s="979"/>
      <c r="S42" s="979"/>
      <c r="T42" s="979"/>
      <c r="U42" s="979"/>
      <c r="V42" s="979"/>
      <c r="W42" s="979"/>
    </row>
    <row r="43">
      <c r="A43" s="973">
        <v>21.0</v>
      </c>
      <c r="B43" s="973" t="s">
        <v>4552</v>
      </c>
      <c r="C43" s="973" t="s">
        <v>4743</v>
      </c>
      <c r="D43" s="973" t="s">
        <v>4674</v>
      </c>
      <c r="E43" s="729" t="s">
        <v>4746</v>
      </c>
      <c r="F43" s="729" t="s">
        <v>4748</v>
      </c>
      <c r="G43" s="729" t="s">
        <v>819</v>
      </c>
      <c r="H43" s="729" t="s">
        <v>4749</v>
      </c>
      <c r="I43" s="979"/>
      <c r="J43" s="979"/>
      <c r="K43" s="979"/>
      <c r="L43" s="979"/>
      <c r="M43" s="979"/>
      <c r="N43" s="979"/>
      <c r="O43" s="979"/>
      <c r="P43" s="979"/>
      <c r="Q43" s="979"/>
      <c r="R43" s="979"/>
      <c r="S43" s="979"/>
      <c r="T43" s="979"/>
      <c r="U43" s="979"/>
      <c r="V43" s="979"/>
      <c r="W43" s="979"/>
    </row>
    <row r="44">
      <c r="A44" s="973">
        <v>22.0</v>
      </c>
      <c r="B44" s="973" t="s">
        <v>4504</v>
      </c>
      <c r="C44" s="973" t="s">
        <v>4753</v>
      </c>
      <c r="D44" s="973" t="s">
        <v>4496</v>
      </c>
      <c r="E44" s="729" t="s">
        <v>4754</v>
      </c>
      <c r="F44" s="729" t="s">
        <v>4756</v>
      </c>
      <c r="G44" s="984" t="s">
        <v>4757</v>
      </c>
      <c r="H44" s="729" t="s">
        <v>4765</v>
      </c>
      <c r="I44" s="979"/>
      <c r="J44" s="979"/>
      <c r="K44" s="979"/>
      <c r="L44" s="979"/>
      <c r="M44" s="979"/>
      <c r="N44" s="979"/>
      <c r="O44" s="979"/>
      <c r="P44" s="979"/>
      <c r="Q44" s="979"/>
      <c r="R44" s="979"/>
      <c r="S44" s="979"/>
      <c r="T44" s="979"/>
      <c r="U44" s="979"/>
      <c r="V44" s="979"/>
      <c r="W44" s="979"/>
    </row>
    <row r="45">
      <c r="A45" s="973">
        <v>23.0</v>
      </c>
      <c r="B45" s="973" t="s">
        <v>4504</v>
      </c>
      <c r="C45" s="973" t="s">
        <v>4753</v>
      </c>
      <c r="D45" s="973" t="s">
        <v>4496</v>
      </c>
      <c r="E45" s="729" t="s">
        <v>4766</v>
      </c>
      <c r="F45" s="729" t="s">
        <v>4767</v>
      </c>
      <c r="G45" s="985" t="s">
        <v>819</v>
      </c>
      <c r="H45" s="729" t="s">
        <v>4768</v>
      </c>
      <c r="I45" s="979"/>
      <c r="J45" s="979"/>
      <c r="K45" s="979"/>
      <c r="L45" s="979"/>
      <c r="M45" s="979"/>
      <c r="N45" s="979"/>
      <c r="O45" s="979"/>
      <c r="P45" s="979"/>
      <c r="Q45" s="979"/>
      <c r="R45" s="979"/>
      <c r="S45" s="979"/>
      <c r="T45" s="979"/>
      <c r="U45" s="979"/>
      <c r="V45" s="979"/>
      <c r="W45" s="979"/>
    </row>
    <row r="46">
      <c r="A46" s="973">
        <v>24.0</v>
      </c>
      <c r="B46" s="973" t="s">
        <v>4504</v>
      </c>
      <c r="C46" s="973" t="s">
        <v>4753</v>
      </c>
      <c r="D46" s="973" t="s">
        <v>4498</v>
      </c>
      <c r="E46" s="729" t="s">
        <v>4772</v>
      </c>
      <c r="F46" s="729" t="s">
        <v>4773</v>
      </c>
      <c r="G46" s="985"/>
      <c r="H46" s="977" t="s">
        <v>4774</v>
      </c>
      <c r="I46" s="979"/>
      <c r="J46" s="979"/>
      <c r="K46" s="979"/>
      <c r="L46" s="979"/>
      <c r="M46" s="979"/>
      <c r="N46" s="979"/>
      <c r="O46" s="979"/>
      <c r="P46" s="979"/>
      <c r="Q46" s="979"/>
      <c r="R46" s="979"/>
      <c r="S46" s="979"/>
      <c r="T46" s="979"/>
      <c r="U46" s="979"/>
      <c r="V46" s="979"/>
      <c r="W46" s="979"/>
    </row>
    <row r="47">
      <c r="A47" s="973">
        <v>25.0</v>
      </c>
      <c r="B47" s="973" t="s">
        <v>4504</v>
      </c>
      <c r="C47" s="973" t="s">
        <v>4753</v>
      </c>
      <c r="D47" s="973" t="s">
        <v>4498</v>
      </c>
      <c r="E47" s="729" t="s">
        <v>4775</v>
      </c>
      <c r="F47" s="729" t="s">
        <v>4776</v>
      </c>
      <c r="G47" s="985"/>
      <c r="H47" s="977" t="s">
        <v>4777</v>
      </c>
      <c r="I47" s="979"/>
      <c r="J47" s="979"/>
      <c r="K47" s="979"/>
      <c r="L47" s="979"/>
      <c r="M47" s="979"/>
      <c r="N47" s="979"/>
      <c r="O47" s="979"/>
      <c r="P47" s="979"/>
      <c r="Q47" s="979"/>
      <c r="R47" s="979"/>
      <c r="S47" s="979"/>
      <c r="T47" s="979"/>
      <c r="U47" s="979"/>
      <c r="V47" s="979"/>
      <c r="W47" s="979"/>
    </row>
    <row r="48">
      <c r="A48" s="973">
        <v>26.0</v>
      </c>
      <c r="B48" s="973" t="s">
        <v>4504</v>
      </c>
      <c r="C48" s="973" t="s">
        <v>4778</v>
      </c>
      <c r="D48" s="973" t="s">
        <v>4674</v>
      </c>
      <c r="E48" s="729" t="s">
        <v>4779</v>
      </c>
      <c r="F48" s="729" t="s">
        <v>4780</v>
      </c>
      <c r="G48" s="984" t="s">
        <v>4781</v>
      </c>
      <c r="H48" s="977" t="s">
        <v>4785</v>
      </c>
      <c r="I48" s="979"/>
      <c r="J48" s="979"/>
      <c r="K48" s="979"/>
      <c r="L48" s="979"/>
      <c r="M48" s="979"/>
      <c r="N48" s="979"/>
      <c r="O48" s="979"/>
      <c r="P48" s="979"/>
      <c r="Q48" s="979"/>
      <c r="R48" s="979"/>
      <c r="S48" s="979"/>
      <c r="T48" s="979"/>
      <c r="U48" s="979"/>
      <c r="V48" s="979"/>
      <c r="W48" s="979"/>
    </row>
    <row r="49">
      <c r="A49" s="973">
        <v>27.0</v>
      </c>
      <c r="B49" s="973" t="s">
        <v>4504</v>
      </c>
      <c r="C49" s="973" t="s">
        <v>4778</v>
      </c>
      <c r="D49" s="973" t="s">
        <v>4674</v>
      </c>
      <c r="E49" s="729" t="s">
        <v>4789</v>
      </c>
      <c r="F49" s="729" t="s">
        <v>4790</v>
      </c>
      <c r="G49" s="976" t="s">
        <v>4791</v>
      </c>
      <c r="H49" s="977" t="s">
        <v>4792</v>
      </c>
      <c r="I49" s="979"/>
      <c r="J49" s="979"/>
      <c r="K49" s="979"/>
      <c r="L49" s="979"/>
      <c r="M49" s="979"/>
      <c r="N49" s="979"/>
      <c r="O49" s="979"/>
      <c r="P49" s="979"/>
      <c r="Q49" s="979"/>
      <c r="R49" s="979"/>
      <c r="S49" s="979"/>
      <c r="T49" s="979"/>
      <c r="U49" s="979"/>
      <c r="V49" s="979"/>
      <c r="W49" s="979"/>
    </row>
    <row r="50">
      <c r="A50" s="973">
        <v>28.0</v>
      </c>
      <c r="B50" s="973" t="s">
        <v>4504</v>
      </c>
      <c r="C50" s="973" t="s">
        <v>4778</v>
      </c>
      <c r="D50" s="973" t="s">
        <v>4674</v>
      </c>
      <c r="E50" s="729" t="s">
        <v>4796</v>
      </c>
      <c r="F50" s="729" t="s">
        <v>4797</v>
      </c>
      <c r="G50" s="976" t="s">
        <v>4798</v>
      </c>
      <c r="H50" s="977" t="s">
        <v>4799</v>
      </c>
      <c r="I50" s="979"/>
      <c r="J50" s="979"/>
      <c r="K50" s="979"/>
      <c r="L50" s="979"/>
      <c r="M50" s="979"/>
      <c r="N50" s="979"/>
      <c r="O50" s="979"/>
      <c r="P50" s="979"/>
      <c r="Q50" s="979"/>
      <c r="R50" s="979"/>
      <c r="S50" s="979"/>
      <c r="T50" s="979"/>
      <c r="U50" s="979"/>
      <c r="V50" s="979"/>
      <c r="W50" s="979"/>
    </row>
    <row r="51">
      <c r="A51" s="973">
        <v>29.0</v>
      </c>
      <c r="B51" s="973" t="s">
        <v>4504</v>
      </c>
      <c r="C51" s="973" t="s">
        <v>4801</v>
      </c>
      <c r="D51" s="973" t="s">
        <v>4674</v>
      </c>
      <c r="E51" s="729" t="s">
        <v>4804</v>
      </c>
      <c r="F51" s="729" t="s">
        <v>4805</v>
      </c>
      <c r="G51" s="985" t="s">
        <v>819</v>
      </c>
      <c r="H51" s="1005" t="s">
        <v>4806</v>
      </c>
      <c r="I51" s="979"/>
      <c r="J51" s="979"/>
      <c r="K51" s="979"/>
      <c r="L51" s="979"/>
      <c r="M51" s="979"/>
      <c r="N51" s="979"/>
      <c r="O51" s="979"/>
      <c r="P51" s="979"/>
      <c r="Q51" s="979"/>
      <c r="R51" s="979"/>
      <c r="S51" s="979"/>
      <c r="T51" s="979"/>
      <c r="U51" s="979"/>
      <c r="V51" s="979"/>
      <c r="W51" s="979"/>
    </row>
    <row r="52">
      <c r="A52" s="973">
        <v>30.0</v>
      </c>
      <c r="B52" s="973" t="s">
        <v>4505</v>
      </c>
      <c r="C52" s="973" t="s">
        <v>4807</v>
      </c>
      <c r="D52" s="973" t="s">
        <v>4496</v>
      </c>
      <c r="E52" s="729" t="s">
        <v>4808</v>
      </c>
      <c r="F52" s="729" t="s">
        <v>4809</v>
      </c>
      <c r="G52" s="984" t="s">
        <v>4810</v>
      </c>
      <c r="H52" s="977" t="s">
        <v>4814</v>
      </c>
      <c r="I52" s="979"/>
      <c r="J52" s="979"/>
      <c r="K52" s="979"/>
      <c r="L52" s="979"/>
      <c r="M52" s="979"/>
      <c r="N52" s="979"/>
      <c r="O52" s="979"/>
      <c r="P52" s="979"/>
      <c r="Q52" s="979"/>
      <c r="R52" s="979"/>
      <c r="S52" s="979"/>
      <c r="T52" s="979"/>
      <c r="U52" s="979"/>
      <c r="V52" s="979"/>
      <c r="W52" s="979"/>
    </row>
    <row r="53">
      <c r="A53" s="973">
        <v>31.0</v>
      </c>
      <c r="B53" s="973" t="s">
        <v>4505</v>
      </c>
      <c r="C53" s="973" t="s">
        <v>4807</v>
      </c>
      <c r="D53" s="973" t="s">
        <v>4674</v>
      </c>
      <c r="E53" s="729" t="s">
        <v>4815</v>
      </c>
      <c r="F53" s="729" t="s">
        <v>4817</v>
      </c>
      <c r="G53" s="976" t="s">
        <v>4818</v>
      </c>
      <c r="H53" s="977" t="s">
        <v>4822</v>
      </c>
      <c r="I53" s="979"/>
      <c r="J53" s="979"/>
      <c r="K53" s="979"/>
      <c r="L53" s="979"/>
      <c r="M53" s="979"/>
      <c r="N53" s="979"/>
      <c r="O53" s="979"/>
      <c r="P53" s="979"/>
      <c r="Q53" s="979"/>
      <c r="R53" s="979"/>
      <c r="S53" s="979"/>
      <c r="T53" s="979"/>
      <c r="U53" s="979"/>
      <c r="V53" s="979"/>
      <c r="W53" s="979"/>
    </row>
    <row r="54">
      <c r="A54" s="973">
        <v>32.0</v>
      </c>
      <c r="B54" s="973" t="s">
        <v>4505</v>
      </c>
      <c r="C54" s="973" t="s">
        <v>4807</v>
      </c>
      <c r="D54" s="973" t="s">
        <v>4498</v>
      </c>
      <c r="E54" s="729" t="s">
        <v>4823</v>
      </c>
      <c r="F54" s="729" t="s">
        <v>4824</v>
      </c>
      <c r="G54" s="985"/>
      <c r="H54" s="977" t="s">
        <v>4828</v>
      </c>
      <c r="I54" s="979"/>
      <c r="J54" s="979"/>
      <c r="K54" s="979"/>
      <c r="L54" s="979"/>
      <c r="M54" s="979"/>
      <c r="N54" s="979"/>
      <c r="O54" s="979"/>
      <c r="P54" s="979"/>
      <c r="Q54" s="979"/>
      <c r="R54" s="979"/>
      <c r="S54" s="979"/>
      <c r="T54" s="979"/>
      <c r="U54" s="979"/>
      <c r="V54" s="979"/>
      <c r="W54" s="979"/>
    </row>
    <row r="55">
      <c r="A55" s="973">
        <v>33.0</v>
      </c>
      <c r="B55" s="973" t="s">
        <v>4505</v>
      </c>
      <c r="C55" s="973" t="s">
        <v>4832</v>
      </c>
      <c r="D55" s="973" t="s">
        <v>4674</v>
      </c>
      <c r="E55" s="729" t="s">
        <v>4834</v>
      </c>
      <c r="F55" s="729" t="s">
        <v>4835</v>
      </c>
      <c r="G55" s="984" t="s">
        <v>4837</v>
      </c>
      <c r="H55" s="729" t="s">
        <v>4847</v>
      </c>
      <c r="I55" s="979"/>
      <c r="J55" s="979"/>
      <c r="K55" s="979"/>
      <c r="L55" s="979"/>
      <c r="M55" s="979"/>
      <c r="N55" s="979"/>
      <c r="O55" s="979"/>
      <c r="P55" s="979"/>
      <c r="Q55" s="979"/>
      <c r="R55" s="979"/>
      <c r="S55" s="979"/>
      <c r="T55" s="979"/>
      <c r="U55" s="979"/>
      <c r="V55" s="979"/>
      <c r="W55" s="979"/>
    </row>
    <row r="56">
      <c r="A56" s="973">
        <v>34.0</v>
      </c>
      <c r="B56" s="973" t="s">
        <v>4505</v>
      </c>
      <c r="C56" s="973" t="s">
        <v>4848</v>
      </c>
      <c r="D56" s="973" t="s">
        <v>4674</v>
      </c>
      <c r="E56" s="729" t="s">
        <v>4849</v>
      </c>
      <c r="F56" s="729" t="s">
        <v>4850</v>
      </c>
      <c r="G56" s="976" t="s">
        <v>4851</v>
      </c>
      <c r="H56" s="729" t="s">
        <v>4852</v>
      </c>
      <c r="I56" s="979"/>
      <c r="J56" s="1007"/>
      <c r="K56" s="1007"/>
      <c r="L56" s="1007"/>
      <c r="M56" s="1007"/>
      <c r="N56" s="1007"/>
      <c r="O56" s="1007"/>
      <c r="P56" s="1007"/>
      <c r="Q56" s="1007"/>
      <c r="R56" s="1007"/>
      <c r="S56" s="1007"/>
      <c r="T56" s="1007"/>
      <c r="U56" s="1007"/>
      <c r="V56" s="1007"/>
      <c r="W56" s="1007"/>
    </row>
    <row r="57">
      <c r="A57" s="973">
        <v>35.0</v>
      </c>
      <c r="B57" s="973" t="s">
        <v>4505</v>
      </c>
      <c r="C57" s="973" t="s">
        <v>4856</v>
      </c>
      <c r="D57" s="973" t="s">
        <v>4674</v>
      </c>
      <c r="E57" s="729" t="s">
        <v>4857</v>
      </c>
      <c r="F57" s="729" t="s">
        <v>4858</v>
      </c>
      <c r="G57" s="976" t="s">
        <v>4859</v>
      </c>
      <c r="H57" s="729"/>
      <c r="I57" s="979"/>
      <c r="J57" s="1007"/>
      <c r="K57" s="1007"/>
      <c r="L57" s="1007"/>
      <c r="M57" s="1007"/>
      <c r="N57" s="1007"/>
      <c r="O57" s="1007"/>
      <c r="P57" s="1007"/>
      <c r="Q57" s="1007"/>
      <c r="R57" s="1007"/>
      <c r="S57" s="1007"/>
      <c r="T57" s="1007"/>
      <c r="U57" s="1007"/>
      <c r="V57" s="1007"/>
      <c r="W57" s="1007"/>
    </row>
    <row r="58">
      <c r="A58" s="973">
        <v>36.0</v>
      </c>
      <c r="B58" s="973" t="s">
        <v>4508</v>
      </c>
      <c r="C58" s="973" t="s">
        <v>4864</v>
      </c>
      <c r="D58" s="973" t="s">
        <v>4496</v>
      </c>
      <c r="E58" s="729" t="s">
        <v>4865</v>
      </c>
      <c r="F58" s="729" t="s">
        <v>4866</v>
      </c>
      <c r="G58" s="976" t="s">
        <v>4867</v>
      </c>
      <c r="H58" s="729" t="s">
        <v>4871</v>
      </c>
      <c r="I58" s="979"/>
    </row>
    <row r="59">
      <c r="A59" s="973">
        <v>37.0</v>
      </c>
      <c r="B59" s="973" t="s">
        <v>4508</v>
      </c>
      <c r="C59" s="973" t="s">
        <v>4872</v>
      </c>
      <c r="D59" s="973" t="s">
        <v>4496</v>
      </c>
      <c r="E59" s="729" t="s">
        <v>4873</v>
      </c>
      <c r="F59" s="729" t="s">
        <v>4874</v>
      </c>
      <c r="G59" s="976" t="s">
        <v>4875</v>
      </c>
      <c r="H59" s="729" t="s">
        <v>4879</v>
      </c>
      <c r="I59" s="979"/>
    </row>
    <row r="60">
      <c r="A60" s="973">
        <v>38.0</v>
      </c>
      <c r="B60" s="973" t="s">
        <v>4508</v>
      </c>
      <c r="C60" s="973" t="s">
        <v>4864</v>
      </c>
      <c r="D60" s="973" t="s">
        <v>4674</v>
      </c>
      <c r="E60" s="729" t="s">
        <v>4880</v>
      </c>
      <c r="F60" s="729" t="s">
        <v>4881</v>
      </c>
      <c r="G60" s="976" t="s">
        <v>4882</v>
      </c>
      <c r="H60" s="729" t="s">
        <v>4887</v>
      </c>
      <c r="I60" s="979"/>
    </row>
    <row r="61">
      <c r="A61" s="973">
        <v>39.0</v>
      </c>
      <c r="B61" s="973" t="s">
        <v>4508</v>
      </c>
      <c r="C61" s="973" t="s">
        <v>4864</v>
      </c>
      <c r="D61" s="973" t="s">
        <v>4498</v>
      </c>
      <c r="E61" s="729" t="s">
        <v>4888</v>
      </c>
      <c r="F61" s="729" t="s">
        <v>4889</v>
      </c>
      <c r="G61" s="976" t="s">
        <v>4891</v>
      </c>
      <c r="H61" s="977" t="s">
        <v>4895</v>
      </c>
      <c r="I61" s="979"/>
    </row>
    <row r="62">
      <c r="A62" s="973">
        <v>40.0</v>
      </c>
      <c r="B62" s="973" t="s">
        <v>4510</v>
      </c>
      <c r="C62" s="729" t="s">
        <v>4896</v>
      </c>
      <c r="D62" s="973" t="s">
        <v>4496</v>
      </c>
      <c r="E62" s="729" t="s">
        <v>4897</v>
      </c>
      <c r="F62" s="729" t="s">
        <v>4898</v>
      </c>
      <c r="G62" s="976" t="s">
        <v>4899</v>
      </c>
      <c r="H62" s="729" t="s">
        <v>4903</v>
      </c>
      <c r="I62" s="979"/>
    </row>
    <row r="63">
      <c r="A63" s="973">
        <v>41.0</v>
      </c>
      <c r="B63" s="973" t="s">
        <v>4510</v>
      </c>
      <c r="C63" s="973" t="s">
        <v>4904</v>
      </c>
      <c r="D63" s="973" t="s">
        <v>4674</v>
      </c>
      <c r="E63" s="729" t="s">
        <v>4905</v>
      </c>
      <c r="F63" s="729" t="s">
        <v>4906</v>
      </c>
      <c r="G63" s="984" t="s">
        <v>4907</v>
      </c>
      <c r="H63" s="729" t="s">
        <v>4910</v>
      </c>
      <c r="I63" s="979"/>
    </row>
    <row r="64">
      <c r="A64" s="973">
        <v>42.0</v>
      </c>
      <c r="B64" s="973" t="s">
        <v>4510</v>
      </c>
      <c r="C64" s="973" t="s">
        <v>4912</v>
      </c>
      <c r="D64" s="973" t="s">
        <v>4674</v>
      </c>
      <c r="E64" s="729" t="s">
        <v>4913</v>
      </c>
      <c r="F64" s="729" t="s">
        <v>4914</v>
      </c>
      <c r="G64" s="976" t="s">
        <v>4915</v>
      </c>
      <c r="H64" s="977" t="s">
        <v>4919</v>
      </c>
      <c r="I64" s="979"/>
    </row>
    <row r="65">
      <c r="A65" s="973">
        <v>43.0</v>
      </c>
      <c r="B65" s="973" t="s">
        <v>4510</v>
      </c>
      <c r="C65" s="973" t="s">
        <v>4920</v>
      </c>
      <c r="D65" s="973" t="s">
        <v>4674</v>
      </c>
      <c r="E65" s="729" t="s">
        <v>4921</v>
      </c>
      <c r="F65" s="729" t="s">
        <v>4922</v>
      </c>
      <c r="G65" s="976" t="s">
        <v>4923</v>
      </c>
      <c r="H65" s="977" t="s">
        <v>4925</v>
      </c>
      <c r="I65" s="979"/>
    </row>
    <row r="66">
      <c r="A66" s="973">
        <v>44.0</v>
      </c>
      <c r="B66" s="973" t="s">
        <v>4510</v>
      </c>
      <c r="C66" s="973" t="s">
        <v>4926</v>
      </c>
      <c r="D66" s="973" t="s">
        <v>4498</v>
      </c>
      <c r="E66" s="729" t="s">
        <v>4927</v>
      </c>
      <c r="F66" s="729" t="s">
        <v>4929</v>
      </c>
      <c r="G66" s="976" t="s">
        <v>4931</v>
      </c>
      <c r="H66" s="729">
        <v>2.773851135E9</v>
      </c>
      <c r="I66" s="979"/>
    </row>
    <row r="67">
      <c r="A67" s="973">
        <v>45.0</v>
      </c>
      <c r="B67" s="973" t="s">
        <v>4513</v>
      </c>
      <c r="C67" s="973" t="s">
        <v>4937</v>
      </c>
      <c r="D67" s="973" t="s">
        <v>4496</v>
      </c>
      <c r="E67" s="729" t="s">
        <v>4938</v>
      </c>
      <c r="F67" s="729" t="s">
        <v>4940</v>
      </c>
      <c r="G67" s="976" t="s">
        <v>4942</v>
      </c>
      <c r="H67" s="729" t="s">
        <v>4947</v>
      </c>
      <c r="I67" s="979"/>
    </row>
    <row r="68">
      <c r="A68" s="973">
        <v>46.0</v>
      </c>
      <c r="B68" s="973" t="s">
        <v>4513</v>
      </c>
      <c r="C68" s="973" t="s">
        <v>4937</v>
      </c>
      <c r="D68" s="973" t="s">
        <v>4496</v>
      </c>
      <c r="E68" s="729" t="s">
        <v>4948</v>
      </c>
      <c r="F68" s="729" t="s">
        <v>4949</v>
      </c>
      <c r="G68" s="976" t="s">
        <v>4950</v>
      </c>
      <c r="H68" s="729" t="s">
        <v>4951</v>
      </c>
      <c r="I68" s="979"/>
    </row>
    <row r="69">
      <c r="A69" s="973">
        <v>47.0</v>
      </c>
      <c r="B69" s="973" t="s">
        <v>4513</v>
      </c>
      <c r="C69" s="973" t="s">
        <v>4937</v>
      </c>
      <c r="D69" s="973" t="s">
        <v>4496</v>
      </c>
      <c r="E69" s="729" t="s">
        <v>4952</v>
      </c>
      <c r="F69" s="729" t="s">
        <v>4953</v>
      </c>
      <c r="G69" s="729" t="s">
        <v>819</v>
      </c>
      <c r="H69" s="729" t="s">
        <v>4954</v>
      </c>
      <c r="I69" s="979"/>
    </row>
    <row r="70">
      <c r="A70" s="973">
        <v>48.0</v>
      </c>
      <c r="B70" s="973" t="s">
        <v>4513</v>
      </c>
      <c r="C70" s="973" t="s">
        <v>4937</v>
      </c>
      <c r="D70" s="973" t="s">
        <v>4498</v>
      </c>
      <c r="E70" s="729" t="s">
        <v>4956</v>
      </c>
      <c r="F70" s="729" t="s">
        <v>4957</v>
      </c>
      <c r="G70" s="976" t="s">
        <v>4958</v>
      </c>
      <c r="H70" s="729">
        <v>2.703822462E9</v>
      </c>
      <c r="I70" s="979"/>
    </row>
    <row r="71">
      <c r="A71" s="973">
        <v>49.0</v>
      </c>
      <c r="B71" s="973" t="s">
        <v>4516</v>
      </c>
      <c r="C71" s="973" t="s">
        <v>4963</v>
      </c>
      <c r="D71" s="973" t="s">
        <v>4496</v>
      </c>
      <c r="E71" s="729" t="s">
        <v>4964</v>
      </c>
      <c r="F71" s="729" t="s">
        <v>4965</v>
      </c>
      <c r="G71" s="976" t="s">
        <v>4968</v>
      </c>
      <c r="H71" s="729" t="s">
        <v>4972</v>
      </c>
      <c r="I71" s="979"/>
    </row>
    <row r="72">
      <c r="A72" s="973">
        <v>50.0</v>
      </c>
      <c r="B72" s="973" t="s">
        <v>4516</v>
      </c>
      <c r="C72" s="973" t="s">
        <v>4963</v>
      </c>
      <c r="D72" s="973" t="s">
        <v>4496</v>
      </c>
      <c r="E72" s="729" t="s">
        <v>4973</v>
      </c>
      <c r="F72" s="729" t="s">
        <v>4974</v>
      </c>
      <c r="G72" s="976" t="s">
        <v>4975</v>
      </c>
      <c r="H72" s="729" t="s">
        <v>4982</v>
      </c>
      <c r="I72" s="979"/>
      <c r="J72" s="1007"/>
      <c r="K72" s="1007"/>
      <c r="L72" s="1007"/>
      <c r="M72" s="1007"/>
      <c r="N72" s="1007"/>
      <c r="O72" s="1007"/>
      <c r="P72" s="1007"/>
      <c r="Q72" s="1007"/>
      <c r="R72" s="1007"/>
      <c r="S72" s="1007"/>
      <c r="T72" s="1007"/>
      <c r="U72" s="1007"/>
      <c r="V72" s="1007"/>
      <c r="W72" s="1007"/>
    </row>
    <row r="73">
      <c r="A73" s="973">
        <v>51.0</v>
      </c>
      <c r="B73" s="973" t="s">
        <v>4516</v>
      </c>
      <c r="C73" s="973" t="s">
        <v>4963</v>
      </c>
      <c r="D73" s="973" t="s">
        <v>4498</v>
      </c>
      <c r="E73" s="729" t="s">
        <v>4985</v>
      </c>
      <c r="F73" s="729" t="s">
        <v>4986</v>
      </c>
      <c r="G73" s="976" t="s">
        <v>4988</v>
      </c>
      <c r="H73" s="1031" t="s">
        <v>4992</v>
      </c>
      <c r="I73" s="979"/>
      <c r="J73" s="1007"/>
      <c r="K73" s="1007"/>
      <c r="L73" s="1007"/>
      <c r="M73" s="1007"/>
      <c r="N73" s="1007"/>
      <c r="O73" s="1007"/>
      <c r="P73" s="1007"/>
      <c r="Q73" s="1007"/>
      <c r="R73" s="1007"/>
      <c r="S73" s="1007"/>
      <c r="T73" s="1007"/>
      <c r="U73" s="1007"/>
      <c r="V73" s="1007"/>
      <c r="W73" s="1007"/>
    </row>
    <row r="74">
      <c r="A74" s="973">
        <v>52.0</v>
      </c>
      <c r="B74" s="973" t="s">
        <v>4519</v>
      </c>
      <c r="C74" s="973" t="s">
        <v>4995</v>
      </c>
      <c r="D74" s="973" t="s">
        <v>4496</v>
      </c>
      <c r="E74" s="729" t="s">
        <v>4996</v>
      </c>
      <c r="F74" s="729" t="s">
        <v>4997</v>
      </c>
      <c r="G74" s="976" t="s">
        <v>4999</v>
      </c>
      <c r="H74" s="729" t="s">
        <v>5003</v>
      </c>
      <c r="I74" s="979"/>
    </row>
    <row r="75">
      <c r="A75" s="973">
        <v>53.0</v>
      </c>
      <c r="B75" s="973" t="s">
        <v>4519</v>
      </c>
      <c r="C75" s="973" t="s">
        <v>5005</v>
      </c>
      <c r="D75" s="973" t="s">
        <v>4496</v>
      </c>
      <c r="E75" s="729" t="s">
        <v>5006</v>
      </c>
      <c r="F75" s="729" t="s">
        <v>5007</v>
      </c>
      <c r="G75" s="729" t="s">
        <v>819</v>
      </c>
      <c r="H75" s="729" t="s">
        <v>5008</v>
      </c>
      <c r="I75" s="979"/>
    </row>
    <row r="76">
      <c r="A76" s="973">
        <v>54.0</v>
      </c>
      <c r="B76" s="973" t="s">
        <v>4519</v>
      </c>
      <c r="C76" s="973" t="s">
        <v>5009</v>
      </c>
      <c r="D76" s="973" t="s">
        <v>4496</v>
      </c>
      <c r="E76" s="729" t="s">
        <v>5012</v>
      </c>
      <c r="F76" s="729" t="s">
        <v>5014</v>
      </c>
      <c r="G76" s="976" t="s">
        <v>5015</v>
      </c>
      <c r="H76" s="729" t="s">
        <v>5018</v>
      </c>
      <c r="I76" s="979"/>
    </row>
    <row r="77">
      <c r="A77" s="973">
        <v>55.0</v>
      </c>
      <c r="B77" s="973" t="s">
        <v>4519</v>
      </c>
      <c r="C77" s="973" t="s">
        <v>4995</v>
      </c>
      <c r="D77" s="973" t="s">
        <v>4498</v>
      </c>
      <c r="E77" s="729" t="s">
        <v>5021</v>
      </c>
      <c r="F77" s="729" t="s">
        <v>5022</v>
      </c>
      <c r="G77" s="976" t="s">
        <v>5023</v>
      </c>
      <c r="H77" s="977" t="s">
        <v>5027</v>
      </c>
      <c r="I77" s="979"/>
    </row>
    <row r="78">
      <c r="A78" s="973">
        <v>56.0</v>
      </c>
      <c r="B78" s="973" t="s">
        <v>4522</v>
      </c>
      <c r="C78" s="973" t="s">
        <v>5028</v>
      </c>
      <c r="D78" s="973" t="s">
        <v>4496</v>
      </c>
      <c r="E78" s="729" t="s">
        <v>5029</v>
      </c>
      <c r="F78" s="729" t="s">
        <v>5030</v>
      </c>
      <c r="G78" s="984" t="s">
        <v>5031</v>
      </c>
      <c r="H78" s="973" t="s">
        <v>5032</v>
      </c>
      <c r="I78" s="979"/>
    </row>
    <row r="79">
      <c r="A79" s="973">
        <v>57.0</v>
      </c>
      <c r="B79" s="973" t="s">
        <v>4522</v>
      </c>
      <c r="C79" s="973" t="s">
        <v>5028</v>
      </c>
      <c r="D79" s="973" t="s">
        <v>4496</v>
      </c>
      <c r="E79" s="729" t="s">
        <v>5033</v>
      </c>
      <c r="F79" s="729" t="s">
        <v>5035</v>
      </c>
      <c r="G79" s="976" t="s">
        <v>5037</v>
      </c>
      <c r="H79" s="977" t="s">
        <v>5039</v>
      </c>
      <c r="I79" s="979"/>
    </row>
    <row r="80">
      <c r="A80" s="973">
        <v>58.0</v>
      </c>
      <c r="B80" s="973" t="s">
        <v>4522</v>
      </c>
      <c r="C80" s="973" t="s">
        <v>5040</v>
      </c>
      <c r="D80" s="973" t="s">
        <v>4674</v>
      </c>
      <c r="E80" s="729" t="s">
        <v>5042</v>
      </c>
      <c r="F80" s="729" t="s">
        <v>5043</v>
      </c>
      <c r="G80" s="976" t="s">
        <v>5044</v>
      </c>
      <c r="H80" s="729" t="s">
        <v>5048</v>
      </c>
      <c r="I80" s="979"/>
    </row>
    <row r="81">
      <c r="A81" s="973">
        <v>59.0</v>
      </c>
      <c r="B81" s="973" t="s">
        <v>4522</v>
      </c>
      <c r="C81" s="973" t="s">
        <v>5028</v>
      </c>
      <c r="D81" s="973" t="s">
        <v>4674</v>
      </c>
      <c r="E81" s="729" t="s">
        <v>5049</v>
      </c>
      <c r="F81" s="729" t="s">
        <v>5050</v>
      </c>
      <c r="G81" s="984" t="s">
        <v>5051</v>
      </c>
      <c r="H81" s="729" t="s">
        <v>5056</v>
      </c>
      <c r="I81" s="979"/>
    </row>
    <row r="82">
      <c r="A82" s="973">
        <v>60.0</v>
      </c>
      <c r="B82" s="973" t="s">
        <v>4522</v>
      </c>
      <c r="C82" s="973" t="s">
        <v>5028</v>
      </c>
      <c r="D82" s="973" t="s">
        <v>4498</v>
      </c>
      <c r="E82" s="729" t="s">
        <v>5057</v>
      </c>
      <c r="F82" s="729" t="s">
        <v>5058</v>
      </c>
      <c r="G82" s="976" t="s">
        <v>5059</v>
      </c>
      <c r="H82" s="977" t="s">
        <v>5060</v>
      </c>
      <c r="I82" s="979"/>
    </row>
    <row r="83">
      <c r="A83" s="973">
        <v>61.0</v>
      </c>
      <c r="B83" s="973" t="s">
        <v>4525</v>
      </c>
      <c r="C83" s="973" t="s">
        <v>5061</v>
      </c>
      <c r="D83" s="973" t="s">
        <v>4496</v>
      </c>
      <c r="E83" s="729" t="s">
        <v>5063</v>
      </c>
      <c r="F83" s="729" t="s">
        <v>5065</v>
      </c>
      <c r="G83" s="984" t="s">
        <v>5067</v>
      </c>
      <c r="H83" s="977" t="s">
        <v>5068</v>
      </c>
      <c r="I83" s="979"/>
    </row>
    <row r="84">
      <c r="A84" s="973">
        <v>62.0</v>
      </c>
      <c r="B84" s="973" t="s">
        <v>4525</v>
      </c>
      <c r="C84" s="973" t="s">
        <v>5071</v>
      </c>
      <c r="D84" s="973" t="s">
        <v>4496</v>
      </c>
      <c r="E84" s="729" t="s">
        <v>5073</v>
      </c>
      <c r="F84" s="729" t="s">
        <v>5074</v>
      </c>
      <c r="G84" s="984" t="s">
        <v>5075</v>
      </c>
      <c r="H84" s="729" t="s">
        <v>5077</v>
      </c>
      <c r="I84" s="979"/>
    </row>
    <row r="85">
      <c r="A85" s="973">
        <v>63.0</v>
      </c>
      <c r="B85" s="973" t="s">
        <v>4525</v>
      </c>
      <c r="C85" s="973" t="s">
        <v>5071</v>
      </c>
      <c r="D85" s="973" t="s">
        <v>4674</v>
      </c>
      <c r="E85" s="729" t="s">
        <v>5080</v>
      </c>
      <c r="F85" s="729" t="s">
        <v>5081</v>
      </c>
      <c r="G85" s="976" t="s">
        <v>5082</v>
      </c>
      <c r="H85" s="977" t="s">
        <v>5086</v>
      </c>
      <c r="I85" s="979"/>
    </row>
    <row r="86">
      <c r="A86" s="973">
        <v>64.0</v>
      </c>
      <c r="B86" s="973" t="s">
        <v>4525</v>
      </c>
      <c r="C86" s="973" t="s">
        <v>5071</v>
      </c>
      <c r="D86" s="973" t="s">
        <v>4498</v>
      </c>
      <c r="E86" s="729" t="s">
        <v>5087</v>
      </c>
      <c r="F86" s="729" t="s">
        <v>5088</v>
      </c>
      <c r="G86" s="976" t="s">
        <v>5089</v>
      </c>
      <c r="H86" s="977" t="s">
        <v>5097</v>
      </c>
      <c r="I86" s="979"/>
    </row>
    <row r="87">
      <c r="A87" s="973">
        <v>65.0</v>
      </c>
      <c r="B87" s="973" t="s">
        <v>4527</v>
      </c>
      <c r="C87" s="973" t="s">
        <v>5098</v>
      </c>
      <c r="D87" s="973" t="s">
        <v>4496</v>
      </c>
      <c r="E87" s="729" t="s">
        <v>5099</v>
      </c>
      <c r="F87" s="729" t="s">
        <v>5100</v>
      </c>
      <c r="G87" s="976" t="s">
        <v>5101</v>
      </c>
      <c r="H87" s="729" t="s">
        <v>5106</v>
      </c>
      <c r="I87" s="979"/>
    </row>
    <row r="88">
      <c r="A88" s="973">
        <v>66.0</v>
      </c>
      <c r="B88" s="973" t="s">
        <v>4527</v>
      </c>
      <c r="C88" s="973" t="s">
        <v>5098</v>
      </c>
      <c r="D88" s="973" t="s">
        <v>4496</v>
      </c>
      <c r="E88" s="729" t="s">
        <v>5108</v>
      </c>
      <c r="F88" s="729" t="s">
        <v>5109</v>
      </c>
      <c r="G88" s="984" t="s">
        <v>5110</v>
      </c>
      <c r="H88" s="977" t="s">
        <v>5112</v>
      </c>
      <c r="I88" s="979"/>
    </row>
    <row r="89">
      <c r="A89" s="973">
        <v>67.0</v>
      </c>
      <c r="B89" s="973" t="s">
        <v>4527</v>
      </c>
      <c r="C89" s="973" t="s">
        <v>5098</v>
      </c>
      <c r="D89" s="973" t="s">
        <v>4496</v>
      </c>
      <c r="E89" s="729" t="s">
        <v>5113</v>
      </c>
      <c r="F89" s="729" t="s">
        <v>5115</v>
      </c>
      <c r="G89" s="976" t="s">
        <v>5119</v>
      </c>
      <c r="H89" s="729" t="s">
        <v>5124</v>
      </c>
      <c r="I89" s="979"/>
    </row>
    <row r="90">
      <c r="A90" s="973">
        <v>68.0</v>
      </c>
      <c r="B90" s="973" t="s">
        <v>4527</v>
      </c>
      <c r="C90" s="973" t="s">
        <v>5098</v>
      </c>
      <c r="D90" s="973" t="s">
        <v>4496</v>
      </c>
      <c r="E90" s="729" t="s">
        <v>5125</v>
      </c>
      <c r="F90" s="729" t="s">
        <v>5127</v>
      </c>
      <c r="G90" s="984" t="s">
        <v>5130</v>
      </c>
      <c r="H90" s="729" t="s">
        <v>5132</v>
      </c>
      <c r="I90" s="979"/>
    </row>
    <row r="91">
      <c r="A91" s="973">
        <v>69.0</v>
      </c>
      <c r="B91" s="973" t="s">
        <v>4527</v>
      </c>
      <c r="C91" s="973" t="s">
        <v>5098</v>
      </c>
      <c r="D91" s="973" t="s">
        <v>4674</v>
      </c>
      <c r="E91" s="729" t="s">
        <v>5133</v>
      </c>
      <c r="F91" s="729" t="s">
        <v>5134</v>
      </c>
      <c r="G91" s="984" t="s">
        <v>5135</v>
      </c>
      <c r="H91" s="729" t="s">
        <v>5142</v>
      </c>
      <c r="I91" s="979"/>
    </row>
    <row r="92">
      <c r="A92" s="973">
        <v>70.0</v>
      </c>
      <c r="B92" s="973" t="s">
        <v>4527</v>
      </c>
      <c r="C92" s="973" t="s">
        <v>5143</v>
      </c>
      <c r="D92" s="973" t="s">
        <v>4674</v>
      </c>
      <c r="E92" s="729" t="s">
        <v>5144</v>
      </c>
      <c r="F92" s="729" t="s">
        <v>5145</v>
      </c>
      <c r="G92" s="984" t="s">
        <v>5147</v>
      </c>
      <c r="H92" s="729" t="s">
        <v>5148</v>
      </c>
      <c r="I92" s="979"/>
    </row>
    <row r="93">
      <c r="A93" s="973">
        <v>71.0</v>
      </c>
      <c r="B93" s="973" t="s">
        <v>4527</v>
      </c>
      <c r="C93" s="973" t="s">
        <v>5152</v>
      </c>
      <c r="D93" s="973" t="s">
        <v>4674</v>
      </c>
      <c r="E93" s="729" t="s">
        <v>5153</v>
      </c>
      <c r="F93" s="729" t="s">
        <v>5154</v>
      </c>
      <c r="G93" s="976" t="s">
        <v>5155</v>
      </c>
      <c r="H93" s="729" t="s">
        <v>5157</v>
      </c>
      <c r="I93" s="979"/>
    </row>
    <row r="94">
      <c r="A94" s="973">
        <v>72.0</v>
      </c>
      <c r="B94" s="973" t="s">
        <v>4527</v>
      </c>
      <c r="C94" s="973" t="s">
        <v>5158</v>
      </c>
      <c r="D94" s="973" t="s">
        <v>4674</v>
      </c>
      <c r="E94" s="729" t="s">
        <v>5160</v>
      </c>
      <c r="F94" s="729" t="s">
        <v>5162</v>
      </c>
      <c r="G94" s="976" t="s">
        <v>5164</v>
      </c>
      <c r="H94" s="977" t="s">
        <v>5167</v>
      </c>
      <c r="I94" s="979"/>
    </row>
    <row r="95">
      <c r="A95" s="973">
        <v>73.0</v>
      </c>
      <c r="B95" s="973" t="s">
        <v>4527</v>
      </c>
      <c r="C95" s="973" t="s">
        <v>5158</v>
      </c>
      <c r="D95" s="973" t="s">
        <v>4498</v>
      </c>
      <c r="E95" s="729" t="s">
        <v>5168</v>
      </c>
      <c r="F95" s="985" t="s">
        <v>5169</v>
      </c>
      <c r="G95" s="976" t="s">
        <v>3658</v>
      </c>
      <c r="H95" s="977" t="s">
        <v>5173</v>
      </c>
      <c r="I95" s="979"/>
    </row>
    <row r="96">
      <c r="A96" s="973">
        <v>74.0</v>
      </c>
      <c r="B96" s="973" t="s">
        <v>4527</v>
      </c>
      <c r="C96" s="973" t="s">
        <v>5174</v>
      </c>
      <c r="D96" s="973" t="s">
        <v>4674</v>
      </c>
      <c r="E96" s="729" t="s">
        <v>5175</v>
      </c>
      <c r="F96" s="729" t="s">
        <v>5177</v>
      </c>
      <c r="G96" s="984" t="s">
        <v>5178</v>
      </c>
      <c r="H96" s="977" t="s">
        <v>5180</v>
      </c>
      <c r="I96" s="979"/>
    </row>
    <row r="97">
      <c r="A97" s="973">
        <v>75.0</v>
      </c>
      <c r="B97" s="973" t="s">
        <v>4527</v>
      </c>
      <c r="C97" s="973" t="s">
        <v>5181</v>
      </c>
      <c r="D97" s="973" t="s">
        <v>4674</v>
      </c>
      <c r="E97" s="729" t="s">
        <v>5182</v>
      </c>
      <c r="F97" s="729" t="s">
        <v>5183</v>
      </c>
      <c r="G97" s="984" t="s">
        <v>5185</v>
      </c>
      <c r="H97" s="977" t="s">
        <v>5189</v>
      </c>
      <c r="I97" s="979"/>
    </row>
    <row r="98">
      <c r="A98" s="973">
        <v>76.0</v>
      </c>
      <c r="B98" s="973" t="s">
        <v>4530</v>
      </c>
      <c r="C98" s="973" t="s">
        <v>5190</v>
      </c>
      <c r="D98" s="973" t="s">
        <v>4496</v>
      </c>
      <c r="E98" s="729" t="s">
        <v>5191</v>
      </c>
      <c r="F98" s="729" t="s">
        <v>5192</v>
      </c>
      <c r="G98" s="984" t="s">
        <v>5193</v>
      </c>
      <c r="H98" s="977" t="s">
        <v>5195</v>
      </c>
      <c r="I98" s="979"/>
    </row>
    <row r="99">
      <c r="A99" s="973">
        <v>77.0</v>
      </c>
      <c r="B99" s="973" t="s">
        <v>4530</v>
      </c>
      <c r="C99" s="973" t="s">
        <v>5190</v>
      </c>
      <c r="D99" s="973" t="s">
        <v>4496</v>
      </c>
      <c r="E99" s="729" t="s">
        <v>5197</v>
      </c>
      <c r="F99" s="729" t="s">
        <v>5199</v>
      </c>
      <c r="G99" s="976" t="s">
        <v>5201</v>
      </c>
      <c r="H99" s="729" t="s">
        <v>5202</v>
      </c>
      <c r="I99" s="979"/>
    </row>
    <row r="100">
      <c r="A100" s="973">
        <v>78.0</v>
      </c>
      <c r="B100" s="973" t="s">
        <v>4530</v>
      </c>
      <c r="C100" s="973" t="s">
        <v>5190</v>
      </c>
      <c r="D100" s="973" t="s">
        <v>4498</v>
      </c>
      <c r="E100" s="729" t="s">
        <v>5203</v>
      </c>
      <c r="F100" s="729" t="s">
        <v>5204</v>
      </c>
      <c r="G100" s="984" t="s">
        <v>5205</v>
      </c>
      <c r="H100" s="977" t="s">
        <v>5207</v>
      </c>
      <c r="I100" s="979"/>
    </row>
    <row r="101">
      <c r="A101" s="973">
        <v>79.0</v>
      </c>
      <c r="B101" s="973" t="s">
        <v>4530</v>
      </c>
      <c r="C101" s="973" t="s">
        <v>5208</v>
      </c>
      <c r="D101" s="973" t="s">
        <v>4498</v>
      </c>
      <c r="E101" s="729" t="s">
        <v>5210</v>
      </c>
      <c r="F101" s="729" t="s">
        <v>5212</v>
      </c>
      <c r="G101" s="984" t="s">
        <v>5214</v>
      </c>
      <c r="H101" s="977" t="s">
        <v>5215</v>
      </c>
      <c r="I101" s="979"/>
    </row>
    <row r="102">
      <c r="A102" s="973">
        <v>80.0</v>
      </c>
      <c r="B102" s="973" t="s">
        <v>4532</v>
      </c>
      <c r="C102" s="973" t="s">
        <v>5216</v>
      </c>
      <c r="D102" s="973" t="s">
        <v>4496</v>
      </c>
      <c r="E102" s="729" t="s">
        <v>5217</v>
      </c>
      <c r="F102" s="729" t="s">
        <v>5218</v>
      </c>
      <c r="G102" s="984" t="s">
        <v>5219</v>
      </c>
      <c r="H102" s="729" t="s">
        <v>5223</v>
      </c>
      <c r="I102" s="979"/>
    </row>
    <row r="103">
      <c r="A103" s="973">
        <v>81.0</v>
      </c>
      <c r="B103" s="973" t="s">
        <v>4532</v>
      </c>
      <c r="C103" s="973" t="s">
        <v>5216</v>
      </c>
      <c r="D103" s="973" t="s">
        <v>4496</v>
      </c>
      <c r="E103" s="729" t="s">
        <v>5224</v>
      </c>
      <c r="F103" s="729" t="s">
        <v>5225</v>
      </c>
      <c r="G103" s="984" t="s">
        <v>5226</v>
      </c>
      <c r="H103" s="729" t="s">
        <v>5230</v>
      </c>
      <c r="I103" s="979"/>
    </row>
    <row r="104">
      <c r="A104" s="973">
        <v>82.0</v>
      </c>
      <c r="B104" s="973" t="s">
        <v>4532</v>
      </c>
      <c r="C104" s="973" t="s">
        <v>5216</v>
      </c>
      <c r="D104" s="973" t="s">
        <v>4498</v>
      </c>
      <c r="E104" s="729" t="s">
        <v>5231</v>
      </c>
      <c r="F104" s="729" t="s">
        <v>5232</v>
      </c>
      <c r="G104" s="984" t="s">
        <v>5233</v>
      </c>
      <c r="H104" s="729" t="s">
        <v>5234</v>
      </c>
      <c r="I104" s="979"/>
    </row>
    <row r="105">
      <c r="A105" s="973">
        <v>83.0</v>
      </c>
      <c r="B105" s="973" t="s">
        <v>4532</v>
      </c>
      <c r="C105" s="973" t="s">
        <v>5237</v>
      </c>
      <c r="D105" s="973" t="s">
        <v>4498</v>
      </c>
      <c r="E105" s="729" t="s">
        <v>5238</v>
      </c>
      <c r="F105" s="729" t="s">
        <v>5239</v>
      </c>
      <c r="G105" s="729" t="s">
        <v>819</v>
      </c>
      <c r="H105" s="729" t="s">
        <v>5240</v>
      </c>
      <c r="I105" s="979"/>
    </row>
    <row r="106">
      <c r="A106" s="973">
        <v>84.0</v>
      </c>
      <c r="B106" s="973" t="s">
        <v>4534</v>
      </c>
      <c r="C106" s="973" t="s">
        <v>5241</v>
      </c>
      <c r="D106" s="973" t="s">
        <v>4496</v>
      </c>
      <c r="E106" s="729" t="s">
        <v>5242</v>
      </c>
      <c r="F106" s="729" t="s">
        <v>5243</v>
      </c>
      <c r="G106" s="976" t="s">
        <v>5244</v>
      </c>
      <c r="H106" s="729" t="s">
        <v>5248</v>
      </c>
      <c r="I106" s="979"/>
      <c r="J106" s="1007"/>
      <c r="K106" s="1007"/>
      <c r="L106" s="1007"/>
      <c r="M106" s="1007"/>
      <c r="N106" s="1007"/>
      <c r="O106" s="1007"/>
      <c r="P106" s="1007"/>
      <c r="Q106" s="1007"/>
      <c r="R106" s="1007"/>
      <c r="S106" s="1007"/>
      <c r="T106" s="1007"/>
      <c r="U106" s="1007"/>
      <c r="V106" s="1007"/>
      <c r="W106" s="1007"/>
    </row>
    <row r="107">
      <c r="A107" s="973">
        <v>85.0</v>
      </c>
      <c r="B107" s="973" t="s">
        <v>4534</v>
      </c>
      <c r="C107" s="973" t="s">
        <v>5241</v>
      </c>
      <c r="D107" s="973" t="s">
        <v>4496</v>
      </c>
      <c r="E107" s="729" t="s">
        <v>5249</v>
      </c>
      <c r="F107" s="729" t="s">
        <v>5250</v>
      </c>
      <c r="G107" s="976" t="s">
        <v>5251</v>
      </c>
      <c r="H107" s="729" t="s">
        <v>5255</v>
      </c>
      <c r="I107" s="194"/>
    </row>
    <row r="108">
      <c r="A108" s="973">
        <v>86.0</v>
      </c>
      <c r="B108" s="973" t="s">
        <v>4534</v>
      </c>
      <c r="C108" s="973" t="s">
        <v>5256</v>
      </c>
      <c r="D108" s="973" t="s">
        <v>4496</v>
      </c>
      <c r="E108" s="729" t="s">
        <v>5257</v>
      </c>
      <c r="F108" s="729" t="s">
        <v>5258</v>
      </c>
      <c r="G108" s="976" t="s">
        <v>5259</v>
      </c>
      <c r="H108" s="977" t="s">
        <v>5263</v>
      </c>
      <c r="I108" s="194"/>
    </row>
    <row r="109">
      <c r="A109" s="973">
        <v>87.0</v>
      </c>
      <c r="B109" s="973" t="s">
        <v>4534</v>
      </c>
      <c r="C109" s="973" t="s">
        <v>5241</v>
      </c>
      <c r="D109" s="973" t="s">
        <v>4496</v>
      </c>
      <c r="E109" s="729" t="s">
        <v>5264</v>
      </c>
      <c r="F109" s="729" t="s">
        <v>5265</v>
      </c>
      <c r="G109" s="976" t="s">
        <v>5266</v>
      </c>
      <c r="H109" s="977" t="s">
        <v>5270</v>
      </c>
      <c r="I109" s="194"/>
    </row>
    <row r="110">
      <c r="A110" s="973">
        <v>88.0</v>
      </c>
      <c r="B110" s="973" t="s">
        <v>4534</v>
      </c>
      <c r="C110" s="973" t="s">
        <v>5256</v>
      </c>
      <c r="D110" s="973" t="s">
        <v>4674</v>
      </c>
      <c r="E110" s="729" t="s">
        <v>5271</v>
      </c>
      <c r="F110" s="729" t="s">
        <v>5272</v>
      </c>
      <c r="G110" s="984" t="s">
        <v>5273</v>
      </c>
      <c r="H110" s="729" t="s">
        <v>5277</v>
      </c>
      <c r="I110" s="194"/>
    </row>
    <row r="111">
      <c r="A111" s="973">
        <v>89.0</v>
      </c>
      <c r="B111" s="973" t="s">
        <v>4534</v>
      </c>
      <c r="C111" s="973" t="s">
        <v>5256</v>
      </c>
      <c r="D111" s="973" t="s">
        <v>4674</v>
      </c>
      <c r="E111" s="729" t="s">
        <v>5278</v>
      </c>
      <c r="F111" s="729" t="s">
        <v>5279</v>
      </c>
      <c r="G111" s="976" t="s">
        <v>5280</v>
      </c>
      <c r="H111" s="729" t="s">
        <v>5285</v>
      </c>
      <c r="I111" s="194"/>
    </row>
    <row r="112">
      <c r="A112" s="973">
        <v>90.0</v>
      </c>
      <c r="B112" s="973" t="s">
        <v>4534</v>
      </c>
      <c r="C112" s="973" t="s">
        <v>5256</v>
      </c>
      <c r="D112" s="973" t="s">
        <v>4674</v>
      </c>
      <c r="E112" s="729" t="s">
        <v>5286</v>
      </c>
      <c r="F112" s="729" t="s">
        <v>5287</v>
      </c>
      <c r="G112" s="984" t="s">
        <v>5288</v>
      </c>
      <c r="H112" s="977" t="s">
        <v>5296</v>
      </c>
      <c r="I112" s="194"/>
    </row>
    <row r="113">
      <c r="A113" s="973">
        <v>91.0</v>
      </c>
      <c r="B113" s="973" t="s">
        <v>4534</v>
      </c>
      <c r="C113" s="973" t="s">
        <v>5256</v>
      </c>
      <c r="D113" s="973" t="s">
        <v>4674</v>
      </c>
      <c r="E113" s="729" t="s">
        <v>5297</v>
      </c>
      <c r="F113" s="729" t="s">
        <v>5298</v>
      </c>
      <c r="G113" s="976" t="s">
        <v>5299</v>
      </c>
      <c r="H113" s="1059" t="s">
        <v>5303</v>
      </c>
      <c r="I113" s="194"/>
    </row>
    <row r="114">
      <c r="A114" s="973">
        <v>92.0</v>
      </c>
      <c r="B114" s="973" t="s">
        <v>4534</v>
      </c>
      <c r="C114" s="973" t="s">
        <v>5256</v>
      </c>
      <c r="D114" s="973" t="s">
        <v>4498</v>
      </c>
      <c r="E114" s="729" t="s">
        <v>5304</v>
      </c>
      <c r="F114" s="729" t="s">
        <v>5305</v>
      </c>
      <c r="G114" s="984" t="s">
        <v>5306</v>
      </c>
      <c r="H114" s="977" t="s">
        <v>5310</v>
      </c>
      <c r="I114" s="194"/>
    </row>
    <row r="115">
      <c r="A115" s="973">
        <v>93.0</v>
      </c>
      <c r="B115" s="973" t="s">
        <v>4537</v>
      </c>
      <c r="C115" s="973" t="s">
        <v>5313</v>
      </c>
      <c r="D115" s="973" t="s">
        <v>4496</v>
      </c>
      <c r="E115" s="729" t="s">
        <v>5314</v>
      </c>
      <c r="F115" s="729" t="s">
        <v>5315</v>
      </c>
      <c r="G115" s="984" t="s">
        <v>5317</v>
      </c>
      <c r="H115" s="977" t="s">
        <v>5318</v>
      </c>
      <c r="I115" s="194"/>
    </row>
    <row r="116">
      <c r="A116" s="973">
        <v>94.0</v>
      </c>
      <c r="B116" s="973" t="s">
        <v>4537</v>
      </c>
      <c r="C116" s="973" t="s">
        <v>5319</v>
      </c>
      <c r="D116" s="973" t="s">
        <v>4496</v>
      </c>
      <c r="E116" s="729" t="s">
        <v>5320</v>
      </c>
      <c r="F116" s="729" t="s">
        <v>5321</v>
      </c>
      <c r="G116" s="984" t="s">
        <v>5322</v>
      </c>
      <c r="H116" s="729" t="s">
        <v>5323</v>
      </c>
      <c r="I116" s="194"/>
    </row>
    <row r="117">
      <c r="A117" s="973">
        <v>95.0</v>
      </c>
      <c r="B117" s="973" t="s">
        <v>4537</v>
      </c>
      <c r="C117" s="973" t="s">
        <v>5324</v>
      </c>
      <c r="D117" s="973" t="s">
        <v>4496</v>
      </c>
      <c r="E117" s="729" t="s">
        <v>5325</v>
      </c>
      <c r="F117" s="729" t="s">
        <v>5328</v>
      </c>
      <c r="G117" s="984" t="s">
        <v>5329</v>
      </c>
      <c r="H117" s="729" t="s">
        <v>5331</v>
      </c>
      <c r="I117" s="194"/>
    </row>
    <row r="118">
      <c r="A118" s="973">
        <v>96.0</v>
      </c>
      <c r="B118" s="973" t="s">
        <v>4537</v>
      </c>
      <c r="C118" s="973" t="s">
        <v>5324</v>
      </c>
      <c r="D118" s="973" t="s">
        <v>4496</v>
      </c>
      <c r="E118" s="729" t="s">
        <v>5332</v>
      </c>
      <c r="F118" s="729" t="s">
        <v>5333</v>
      </c>
      <c r="G118" s="976" t="s">
        <v>5334</v>
      </c>
      <c r="H118" s="977" t="s">
        <v>5336</v>
      </c>
      <c r="I118" s="194"/>
    </row>
    <row r="119">
      <c r="A119" s="973">
        <v>97.0</v>
      </c>
      <c r="B119" s="973" t="s">
        <v>4537</v>
      </c>
      <c r="C119" s="973" t="s">
        <v>5324</v>
      </c>
      <c r="D119" s="973" t="s">
        <v>4496</v>
      </c>
      <c r="E119" s="729" t="s">
        <v>5340</v>
      </c>
      <c r="F119" s="729" t="s">
        <v>5341</v>
      </c>
      <c r="G119" s="984" t="s">
        <v>5342</v>
      </c>
      <c r="H119" s="977" t="s">
        <v>5343</v>
      </c>
      <c r="I119" s="194"/>
    </row>
    <row r="120">
      <c r="A120" s="973">
        <v>98.0</v>
      </c>
      <c r="B120" s="973" t="s">
        <v>4537</v>
      </c>
      <c r="C120" s="973" t="s">
        <v>5324</v>
      </c>
      <c r="D120" s="973" t="s">
        <v>4496</v>
      </c>
      <c r="E120" s="985" t="s">
        <v>5345</v>
      </c>
      <c r="F120" s="729" t="s">
        <v>5347</v>
      </c>
      <c r="G120" s="729" t="s">
        <v>819</v>
      </c>
      <c r="H120" s="1061"/>
      <c r="I120" s="194"/>
    </row>
    <row r="121">
      <c r="A121" s="973">
        <v>99.0</v>
      </c>
      <c r="B121" s="973" t="s">
        <v>4537</v>
      </c>
      <c r="C121" s="973" t="s">
        <v>5313</v>
      </c>
      <c r="D121" s="973" t="s">
        <v>4674</v>
      </c>
      <c r="E121" s="729" t="s">
        <v>5348</v>
      </c>
      <c r="F121" s="729" t="s">
        <v>5349</v>
      </c>
      <c r="G121" s="976" t="s">
        <v>5350</v>
      </c>
      <c r="H121" s="729" t="s">
        <v>5354</v>
      </c>
      <c r="I121" s="979"/>
      <c r="J121" s="1007"/>
      <c r="K121" s="1007"/>
      <c r="L121" s="1007"/>
      <c r="M121" s="1007"/>
      <c r="N121" s="1007"/>
      <c r="O121" s="1007"/>
      <c r="P121" s="1007"/>
      <c r="Q121" s="1007"/>
      <c r="R121" s="1007"/>
      <c r="S121" s="1007"/>
      <c r="T121" s="1007"/>
      <c r="U121" s="1007"/>
      <c r="V121" s="1007"/>
      <c r="W121" s="1007"/>
    </row>
    <row r="122">
      <c r="A122" s="973">
        <v>100.0</v>
      </c>
      <c r="B122" s="973" t="s">
        <v>4537</v>
      </c>
      <c r="C122" s="973" t="s">
        <v>5355</v>
      </c>
      <c r="D122" s="973" t="s">
        <v>4674</v>
      </c>
      <c r="E122" s="729" t="s">
        <v>5356</v>
      </c>
      <c r="F122" s="729" t="s">
        <v>5357</v>
      </c>
      <c r="G122" s="984" t="s">
        <v>5358</v>
      </c>
      <c r="H122" s="729" t="s">
        <v>5362</v>
      </c>
      <c r="I122" s="979"/>
    </row>
    <row r="123">
      <c r="A123" s="973">
        <v>101.0</v>
      </c>
      <c r="B123" s="973" t="s">
        <v>4537</v>
      </c>
      <c r="C123" s="973" t="s">
        <v>5363</v>
      </c>
      <c r="D123" s="973" t="s">
        <v>4674</v>
      </c>
      <c r="E123" s="729" t="s">
        <v>5364</v>
      </c>
      <c r="F123" s="729" t="s">
        <v>5365</v>
      </c>
      <c r="G123" s="976" t="s">
        <v>5366</v>
      </c>
      <c r="H123" s="729" t="s">
        <v>5382</v>
      </c>
      <c r="I123" s="979"/>
    </row>
    <row r="124">
      <c r="A124" s="973">
        <v>102.0</v>
      </c>
      <c r="B124" s="973" t="s">
        <v>4537</v>
      </c>
      <c r="C124" s="973" t="s">
        <v>5319</v>
      </c>
      <c r="D124" s="973" t="s">
        <v>4674</v>
      </c>
      <c r="E124" s="729" t="s">
        <v>5384</v>
      </c>
      <c r="F124" s="729" t="s">
        <v>5387</v>
      </c>
      <c r="G124" s="984" t="s">
        <v>5388</v>
      </c>
      <c r="H124" s="729" t="s">
        <v>5389</v>
      </c>
      <c r="I124" s="979"/>
    </row>
    <row r="125">
      <c r="A125" s="973">
        <v>103.0</v>
      </c>
      <c r="B125" s="973" t="s">
        <v>4537</v>
      </c>
      <c r="C125" s="973" t="s">
        <v>5319</v>
      </c>
      <c r="D125" s="973" t="s">
        <v>4674</v>
      </c>
      <c r="E125" s="729" t="s">
        <v>5391</v>
      </c>
      <c r="F125" s="729" t="s">
        <v>5392</v>
      </c>
      <c r="G125" s="984" t="s">
        <v>5393</v>
      </c>
      <c r="H125" s="977" t="s">
        <v>5397</v>
      </c>
      <c r="I125" s="979"/>
    </row>
    <row r="126">
      <c r="A126" s="973">
        <v>104.0</v>
      </c>
      <c r="B126" s="973" t="s">
        <v>4537</v>
      </c>
      <c r="C126" s="973" t="s">
        <v>5313</v>
      </c>
      <c r="D126" s="973" t="s">
        <v>4498</v>
      </c>
      <c r="E126" s="729" t="s">
        <v>5399</v>
      </c>
      <c r="F126" s="729" t="s">
        <v>5401</v>
      </c>
      <c r="G126" s="984" t="s">
        <v>5403</v>
      </c>
      <c r="H126" s="977" t="s">
        <v>5406</v>
      </c>
      <c r="I126" s="979"/>
    </row>
    <row r="127">
      <c r="A127" s="973">
        <v>105.0</v>
      </c>
      <c r="B127" s="973" t="s">
        <v>4537</v>
      </c>
      <c r="C127" s="973" t="s">
        <v>5355</v>
      </c>
      <c r="D127" s="973" t="s">
        <v>4498</v>
      </c>
      <c r="E127" s="729" t="s">
        <v>5409</v>
      </c>
      <c r="F127" s="729" t="s">
        <v>5410</v>
      </c>
      <c r="G127" s="976" t="s">
        <v>5411</v>
      </c>
      <c r="H127" s="977" t="s">
        <v>5416</v>
      </c>
      <c r="I127" s="979"/>
    </row>
    <row r="128">
      <c r="A128" s="973">
        <v>106.0</v>
      </c>
      <c r="B128" s="973" t="s">
        <v>4537</v>
      </c>
      <c r="C128" s="973" t="s">
        <v>5417</v>
      </c>
      <c r="D128" s="973" t="s">
        <v>4498</v>
      </c>
      <c r="E128" s="729" t="s">
        <v>5420</v>
      </c>
      <c r="F128" s="729" t="s">
        <v>5422</v>
      </c>
      <c r="G128" s="976" t="s">
        <v>5423</v>
      </c>
      <c r="H128" s="977" t="s">
        <v>5426</v>
      </c>
      <c r="I128" s="979"/>
    </row>
    <row r="129">
      <c r="A129" s="973">
        <v>107.0</v>
      </c>
      <c r="B129" s="973" t="s">
        <v>4539</v>
      </c>
      <c r="C129" s="973" t="s">
        <v>4000</v>
      </c>
      <c r="D129" s="973" t="s">
        <v>4496</v>
      </c>
      <c r="E129" s="729" t="s">
        <v>5427</v>
      </c>
      <c r="F129" s="729" t="s">
        <v>5428</v>
      </c>
      <c r="G129" s="976" t="s">
        <v>5429</v>
      </c>
      <c r="H129" s="1076" t="s">
        <v>5433</v>
      </c>
      <c r="I129" s="979"/>
    </row>
    <row r="130">
      <c r="A130" s="973">
        <v>108.0</v>
      </c>
      <c r="B130" s="973" t="s">
        <v>4539</v>
      </c>
      <c r="C130" s="973" t="s">
        <v>5434</v>
      </c>
      <c r="D130" s="973" t="s">
        <v>4496</v>
      </c>
      <c r="E130" s="729" t="s">
        <v>5435</v>
      </c>
      <c r="F130" s="729" t="s">
        <v>5436</v>
      </c>
      <c r="G130" s="984" t="s">
        <v>5437</v>
      </c>
      <c r="H130" s="729" t="s">
        <v>5442</v>
      </c>
      <c r="I130" s="979"/>
    </row>
    <row r="131">
      <c r="A131" s="973">
        <v>109.0</v>
      </c>
      <c r="B131" s="973" t="s">
        <v>4539</v>
      </c>
      <c r="C131" s="973" t="s">
        <v>5434</v>
      </c>
      <c r="D131" s="973" t="s">
        <v>4496</v>
      </c>
      <c r="E131" s="729" t="s">
        <v>5443</v>
      </c>
      <c r="F131" s="729" t="s">
        <v>5444</v>
      </c>
      <c r="G131" s="976" t="s">
        <v>5445</v>
      </c>
      <c r="H131" s="977" t="s">
        <v>5450</v>
      </c>
      <c r="I131" s="979"/>
    </row>
    <row r="132">
      <c r="A132" s="973">
        <v>110.0</v>
      </c>
      <c r="B132" s="973" t="s">
        <v>4539</v>
      </c>
      <c r="C132" s="973" t="s">
        <v>5434</v>
      </c>
      <c r="D132" s="973" t="s">
        <v>4496</v>
      </c>
      <c r="E132" s="729" t="s">
        <v>5451</v>
      </c>
      <c r="F132" s="729" t="s">
        <v>5452</v>
      </c>
      <c r="G132" s="984" t="s">
        <v>5453</v>
      </c>
      <c r="H132" s="729" t="s">
        <v>5463</v>
      </c>
      <c r="I132" s="194"/>
    </row>
    <row r="133">
      <c r="A133" s="973">
        <v>111.0</v>
      </c>
      <c r="B133" s="973" t="s">
        <v>4539</v>
      </c>
      <c r="C133" s="973" t="s">
        <v>5434</v>
      </c>
      <c r="D133" s="973" t="s">
        <v>4496</v>
      </c>
      <c r="E133" s="729" t="s">
        <v>5464</v>
      </c>
      <c r="F133" s="729" t="s">
        <v>5465</v>
      </c>
      <c r="G133" s="976" t="s">
        <v>5466</v>
      </c>
      <c r="H133" s="977" t="s">
        <v>5470</v>
      </c>
      <c r="I133" s="194"/>
    </row>
    <row r="134">
      <c r="A134" s="973">
        <v>112.0</v>
      </c>
      <c r="B134" s="973" t="s">
        <v>4539</v>
      </c>
      <c r="C134" s="973" t="s">
        <v>5474</v>
      </c>
      <c r="D134" s="973" t="s">
        <v>4674</v>
      </c>
      <c r="E134" s="729" t="s">
        <v>5476</v>
      </c>
      <c r="F134" s="729" t="s">
        <v>5477</v>
      </c>
      <c r="G134" s="984" t="s">
        <v>5478</v>
      </c>
      <c r="H134" s="729" t="s">
        <v>5483</v>
      </c>
      <c r="I134" s="194"/>
    </row>
    <row r="135">
      <c r="A135" s="973">
        <v>113.0</v>
      </c>
      <c r="B135" s="973" t="s">
        <v>4539</v>
      </c>
      <c r="C135" s="973" t="s">
        <v>5434</v>
      </c>
      <c r="D135" s="973" t="s">
        <v>4674</v>
      </c>
      <c r="E135" s="729" t="s">
        <v>5486</v>
      </c>
      <c r="F135" s="729" t="s">
        <v>5487</v>
      </c>
      <c r="G135" s="984" t="s">
        <v>5488</v>
      </c>
      <c r="H135" s="977" t="s">
        <v>5492</v>
      </c>
      <c r="I135" s="194"/>
    </row>
    <row r="136">
      <c r="A136" s="973">
        <v>114.0</v>
      </c>
      <c r="B136" s="973" t="s">
        <v>4539</v>
      </c>
      <c r="C136" s="973" t="s">
        <v>5434</v>
      </c>
      <c r="D136" s="973" t="s">
        <v>4674</v>
      </c>
      <c r="E136" s="729" t="s">
        <v>4883</v>
      </c>
      <c r="F136" s="729" t="s">
        <v>5494</v>
      </c>
      <c r="G136" s="984" t="s">
        <v>5496</v>
      </c>
      <c r="H136" s="729" t="s">
        <v>5502</v>
      </c>
      <c r="I136" s="194"/>
    </row>
    <row r="137">
      <c r="A137" s="973">
        <v>115.0</v>
      </c>
      <c r="B137" s="973" t="s">
        <v>4539</v>
      </c>
      <c r="C137" s="973" t="s">
        <v>5434</v>
      </c>
      <c r="D137" s="973" t="s">
        <v>4674</v>
      </c>
      <c r="E137" s="729" t="s">
        <v>5507</v>
      </c>
      <c r="F137" s="729" t="s">
        <v>5509</v>
      </c>
      <c r="G137" s="984" t="s">
        <v>5510</v>
      </c>
      <c r="H137" s="977" t="s">
        <v>5518</v>
      </c>
      <c r="I137" s="194"/>
    </row>
    <row r="138">
      <c r="A138" s="973">
        <v>116.0</v>
      </c>
      <c r="B138" s="973" t="s">
        <v>4539</v>
      </c>
      <c r="C138" s="973" t="s">
        <v>5434</v>
      </c>
      <c r="D138" s="973" t="s">
        <v>4498</v>
      </c>
      <c r="E138" s="729" t="s">
        <v>5520</v>
      </c>
      <c r="F138" s="729" t="s">
        <v>5521</v>
      </c>
      <c r="G138" s="976" t="s">
        <v>5522</v>
      </c>
      <c r="H138" s="729" t="s">
        <v>5530</v>
      </c>
      <c r="I138" s="194"/>
    </row>
    <row r="139">
      <c r="A139" s="973">
        <v>117.0</v>
      </c>
      <c r="B139" s="973" t="s">
        <v>4539</v>
      </c>
      <c r="C139" s="973" t="s">
        <v>5531</v>
      </c>
      <c r="D139" s="973" t="s">
        <v>4498</v>
      </c>
      <c r="E139" s="729" t="s">
        <v>5532</v>
      </c>
      <c r="F139" s="729" t="s">
        <v>5534</v>
      </c>
      <c r="G139" s="976" t="s">
        <v>5532</v>
      </c>
      <c r="H139" s="977" t="s">
        <v>5541</v>
      </c>
      <c r="I139" s="194"/>
    </row>
    <row r="140">
      <c r="A140" s="973">
        <v>118.0</v>
      </c>
      <c r="B140" s="973" t="s">
        <v>4539</v>
      </c>
      <c r="C140" s="973" t="s">
        <v>5543</v>
      </c>
      <c r="D140" s="973" t="s">
        <v>4498</v>
      </c>
      <c r="E140" s="729" t="s">
        <v>5544</v>
      </c>
      <c r="F140" s="729" t="s">
        <v>5545</v>
      </c>
      <c r="G140" s="729" t="s">
        <v>819</v>
      </c>
      <c r="H140" s="977" t="s">
        <v>5546</v>
      </c>
      <c r="I140" s="194"/>
    </row>
    <row r="141">
      <c r="A141" s="973">
        <v>119.0</v>
      </c>
      <c r="B141" s="973" t="s">
        <v>4539</v>
      </c>
      <c r="C141" s="973" t="s">
        <v>5548</v>
      </c>
      <c r="D141" s="973" t="s">
        <v>4498</v>
      </c>
      <c r="E141" s="729" t="s">
        <v>5549</v>
      </c>
      <c r="F141" s="448" t="s">
        <v>5550</v>
      </c>
      <c r="G141" s="1061"/>
      <c r="H141" s="977" t="s">
        <v>5551</v>
      </c>
      <c r="I141" s="194"/>
    </row>
    <row r="142">
      <c r="A142" s="973">
        <v>120.0</v>
      </c>
      <c r="B142" s="973" t="s">
        <v>4539</v>
      </c>
      <c r="C142" s="973" t="s">
        <v>5553</v>
      </c>
      <c r="D142" s="973" t="s">
        <v>4498</v>
      </c>
      <c r="E142" s="729" t="s">
        <v>5554</v>
      </c>
      <c r="F142" s="729" t="s">
        <v>5555</v>
      </c>
      <c r="G142" s="976" t="s">
        <v>5556</v>
      </c>
      <c r="H142" s="977" t="s">
        <v>5546</v>
      </c>
      <c r="I142" s="194"/>
    </row>
    <row r="143">
      <c r="A143" s="973">
        <v>121.0</v>
      </c>
      <c r="B143" s="973" t="s">
        <v>4539</v>
      </c>
      <c r="C143" s="973" t="s">
        <v>5564</v>
      </c>
      <c r="D143" s="973" t="s">
        <v>4498</v>
      </c>
      <c r="E143" s="729" t="s">
        <v>5565</v>
      </c>
      <c r="F143" s="729" t="s">
        <v>5566</v>
      </c>
      <c r="G143" s="984" t="s">
        <v>5568</v>
      </c>
      <c r="H143" s="977" t="s">
        <v>5577</v>
      </c>
      <c r="I143" s="194"/>
    </row>
    <row r="144">
      <c r="A144" s="973">
        <v>122.0</v>
      </c>
      <c r="B144" s="973" t="s">
        <v>4539</v>
      </c>
      <c r="C144" s="973" t="s">
        <v>5579</v>
      </c>
      <c r="D144" s="973" t="s">
        <v>4498</v>
      </c>
      <c r="E144" s="729" t="s">
        <v>5581</v>
      </c>
      <c r="F144" s="729" t="s">
        <v>5582</v>
      </c>
      <c r="G144" s="976" t="s">
        <v>5583</v>
      </c>
      <c r="H144" s="977" t="s">
        <v>5589</v>
      </c>
      <c r="I144" s="194"/>
    </row>
    <row r="145">
      <c r="A145" s="973">
        <v>123.0</v>
      </c>
      <c r="B145" s="973" t="s">
        <v>4539</v>
      </c>
      <c r="C145" s="973" t="s">
        <v>5474</v>
      </c>
      <c r="D145" s="973" t="s">
        <v>4498</v>
      </c>
      <c r="E145" s="729" t="s">
        <v>5592</v>
      </c>
      <c r="F145" s="729" t="s">
        <v>5594</v>
      </c>
      <c r="G145" s="729" t="s">
        <v>819</v>
      </c>
      <c r="H145" s="977" t="s">
        <v>5595</v>
      </c>
      <c r="I145" s="194"/>
    </row>
    <row r="146">
      <c r="A146" s="973">
        <v>124.0</v>
      </c>
      <c r="B146" s="973" t="s">
        <v>4539</v>
      </c>
      <c r="C146" s="973" t="s">
        <v>5596</v>
      </c>
      <c r="D146" s="973" t="s">
        <v>4498</v>
      </c>
      <c r="E146" s="729" t="s">
        <v>5597</v>
      </c>
      <c r="F146" s="729" t="s">
        <v>5598</v>
      </c>
      <c r="G146" s="729" t="s">
        <v>819</v>
      </c>
      <c r="H146" s="977" t="s">
        <v>5599</v>
      </c>
      <c r="I146" s="194"/>
    </row>
    <row r="147">
      <c r="A147" s="973">
        <v>125.0</v>
      </c>
      <c r="B147" s="973" t="s">
        <v>4540</v>
      </c>
      <c r="C147" s="973" t="s">
        <v>4540</v>
      </c>
      <c r="D147" s="973" t="s">
        <v>4496</v>
      </c>
      <c r="E147" s="729" t="s">
        <v>5600</v>
      </c>
      <c r="F147" s="729" t="s">
        <v>5602</v>
      </c>
      <c r="G147" s="976" t="s">
        <v>5603</v>
      </c>
      <c r="H147" s="729" t="s">
        <v>5609</v>
      </c>
      <c r="I147" s="194"/>
    </row>
    <row r="148">
      <c r="A148" s="973">
        <v>126.0</v>
      </c>
      <c r="B148" s="973" t="s">
        <v>4540</v>
      </c>
      <c r="C148" s="973" t="s">
        <v>5610</v>
      </c>
      <c r="D148" s="973" t="s">
        <v>4674</v>
      </c>
      <c r="E148" s="729" t="s">
        <v>5611</v>
      </c>
      <c r="F148" s="729" t="s">
        <v>5612</v>
      </c>
      <c r="G148" s="984" t="s">
        <v>5613</v>
      </c>
      <c r="H148" s="729" t="s">
        <v>5615</v>
      </c>
      <c r="I148" s="194"/>
    </row>
    <row r="149">
      <c r="A149" s="973">
        <v>127.0</v>
      </c>
      <c r="B149" s="973" t="s">
        <v>4540</v>
      </c>
      <c r="C149" s="973" t="s">
        <v>5618</v>
      </c>
      <c r="D149" s="973" t="s">
        <v>4674</v>
      </c>
      <c r="E149" s="729" t="s">
        <v>5620</v>
      </c>
      <c r="F149" s="1124" t="s">
        <v>5621</v>
      </c>
      <c r="G149" s="1128" t="s">
        <v>5623</v>
      </c>
      <c r="H149" s="1124" t="s">
        <v>5627</v>
      </c>
      <c r="I149" s="194"/>
    </row>
    <row r="150">
      <c r="A150" s="973">
        <v>128.0</v>
      </c>
      <c r="B150" s="973" t="s">
        <v>4540</v>
      </c>
      <c r="C150" s="973" t="s">
        <v>4540</v>
      </c>
      <c r="D150" s="973" t="s">
        <v>4674</v>
      </c>
      <c r="E150" s="729" t="s">
        <v>5628</v>
      </c>
      <c r="F150" s="729" t="s">
        <v>5629</v>
      </c>
      <c r="G150" s="729" t="s">
        <v>819</v>
      </c>
      <c r="H150" s="977" t="s">
        <v>5630</v>
      </c>
      <c r="I150" s="194"/>
    </row>
    <row r="151">
      <c r="A151" s="973">
        <v>129.0</v>
      </c>
      <c r="B151" s="973" t="s">
        <v>4540</v>
      </c>
      <c r="C151" s="973" t="s">
        <v>4540</v>
      </c>
      <c r="D151" s="973" t="s">
        <v>4498</v>
      </c>
      <c r="E151" s="729" t="s">
        <v>5631</v>
      </c>
      <c r="F151" s="729" t="s">
        <v>5632</v>
      </c>
      <c r="G151" s="976" t="s">
        <v>5633</v>
      </c>
      <c r="H151" s="729" t="s">
        <v>5634</v>
      </c>
      <c r="I151" s="194"/>
    </row>
    <row r="152">
      <c r="A152" s="973">
        <v>130.0</v>
      </c>
      <c r="B152" s="973" t="s">
        <v>4540</v>
      </c>
      <c r="C152" s="973" t="s">
        <v>5635</v>
      </c>
      <c r="D152" s="973" t="s">
        <v>4498</v>
      </c>
      <c r="E152" s="729" t="s">
        <v>5636</v>
      </c>
      <c r="F152" s="729" t="s">
        <v>5637</v>
      </c>
      <c r="G152" s="976" t="s">
        <v>5638</v>
      </c>
      <c r="H152" s="729" t="s">
        <v>819</v>
      </c>
      <c r="I152" s="194"/>
    </row>
    <row r="153">
      <c r="A153" s="973">
        <v>131.0</v>
      </c>
      <c r="B153" s="973" t="s">
        <v>4540</v>
      </c>
      <c r="C153" s="973" t="s">
        <v>5639</v>
      </c>
      <c r="D153" s="973" t="s">
        <v>4498</v>
      </c>
      <c r="E153" s="729" t="s">
        <v>5640</v>
      </c>
      <c r="F153" s="729" t="s">
        <v>5641</v>
      </c>
      <c r="G153" s="984" t="s">
        <v>5642</v>
      </c>
      <c r="H153" s="729" t="s">
        <v>5643</v>
      </c>
      <c r="I153" s="194"/>
    </row>
    <row r="154">
      <c r="A154" s="973">
        <v>132.0</v>
      </c>
      <c r="B154" s="973" t="s">
        <v>4540</v>
      </c>
      <c r="C154" s="973" t="s">
        <v>5610</v>
      </c>
      <c r="D154" s="973" t="s">
        <v>4498</v>
      </c>
      <c r="E154" s="729" t="s">
        <v>5644</v>
      </c>
      <c r="F154" s="729" t="s">
        <v>5645</v>
      </c>
      <c r="G154" s="976" t="s">
        <v>5646</v>
      </c>
      <c r="H154" s="977" t="s">
        <v>5647</v>
      </c>
      <c r="I154" s="194"/>
    </row>
    <row r="155">
      <c r="A155" s="973">
        <v>133.0</v>
      </c>
      <c r="B155" s="973" t="s">
        <v>4543</v>
      </c>
      <c r="C155" s="973" t="s">
        <v>5648</v>
      </c>
      <c r="D155" s="973" t="s">
        <v>4496</v>
      </c>
      <c r="E155" s="729" t="s">
        <v>5649</v>
      </c>
      <c r="F155" s="729" t="s">
        <v>5650</v>
      </c>
      <c r="G155" s="984" t="s">
        <v>5651</v>
      </c>
      <c r="H155" s="977" t="s">
        <v>5652</v>
      </c>
      <c r="I155" s="194"/>
    </row>
    <row r="156">
      <c r="A156" s="973">
        <v>134.0</v>
      </c>
      <c r="B156" s="973" t="s">
        <v>4543</v>
      </c>
      <c r="C156" s="973" t="s">
        <v>5648</v>
      </c>
      <c r="D156" s="973" t="s">
        <v>4496</v>
      </c>
      <c r="E156" s="729" t="s">
        <v>5653</v>
      </c>
      <c r="F156" s="729" t="s">
        <v>5654</v>
      </c>
      <c r="G156" s="976" t="s">
        <v>5655</v>
      </c>
      <c r="H156" s="729" t="s">
        <v>5656</v>
      </c>
      <c r="I156" s="194"/>
    </row>
    <row r="157">
      <c r="A157" s="973">
        <v>135.0</v>
      </c>
      <c r="B157" s="973" t="s">
        <v>4543</v>
      </c>
      <c r="C157" s="973" t="s">
        <v>5648</v>
      </c>
      <c r="D157" s="973" t="s">
        <v>4498</v>
      </c>
      <c r="E157" s="729" t="s">
        <v>5657</v>
      </c>
      <c r="F157" s="729" t="s">
        <v>5658</v>
      </c>
      <c r="G157" s="984" t="s">
        <v>5659</v>
      </c>
      <c r="H157" s="977" t="s">
        <v>5660</v>
      </c>
      <c r="I157" s="194"/>
    </row>
    <row r="158">
      <c r="A158" s="973">
        <v>136.0</v>
      </c>
      <c r="B158" s="973" t="s">
        <v>4543</v>
      </c>
      <c r="C158" s="973" t="s">
        <v>5661</v>
      </c>
      <c r="D158" s="973" t="s">
        <v>4498</v>
      </c>
      <c r="E158" s="729" t="s">
        <v>5662</v>
      </c>
      <c r="F158" s="729" t="s">
        <v>5663</v>
      </c>
      <c r="G158" s="976" t="s">
        <v>5664</v>
      </c>
      <c r="H158" s="977" t="s">
        <v>5665</v>
      </c>
      <c r="I158" s="194"/>
    </row>
    <row r="159">
      <c r="A159" s="979"/>
      <c r="B159" s="973"/>
      <c r="C159" s="979"/>
      <c r="D159" s="973"/>
      <c r="E159" s="1061"/>
      <c r="F159" s="1061"/>
      <c r="G159" s="1061"/>
      <c r="H159" s="1061"/>
      <c r="I159" s="194"/>
    </row>
    <row r="160">
      <c r="A160" s="979"/>
      <c r="B160" s="973"/>
      <c r="C160" s="979"/>
      <c r="D160" s="973"/>
      <c r="E160" s="1061"/>
      <c r="F160" s="1061"/>
      <c r="G160" s="1061"/>
      <c r="H160" s="1061"/>
      <c r="I160" s="194"/>
    </row>
    <row r="161">
      <c r="A161" s="979"/>
      <c r="B161" s="973"/>
      <c r="C161" s="979"/>
      <c r="D161" s="973"/>
      <c r="E161" s="1061"/>
      <c r="F161" s="1061"/>
      <c r="G161" s="1061"/>
      <c r="H161" s="1061"/>
      <c r="I161" s="194"/>
    </row>
    <row r="162">
      <c r="A162" s="194"/>
      <c r="B162" s="194"/>
      <c r="C162" s="194"/>
      <c r="D162" s="973"/>
      <c r="E162" s="990"/>
      <c r="F162" s="990"/>
      <c r="G162" s="990"/>
      <c r="H162" s="990"/>
      <c r="I162" s="194"/>
    </row>
    <row r="163">
      <c r="A163" s="194"/>
      <c r="B163" s="194"/>
      <c r="C163" s="194"/>
      <c r="D163" s="194"/>
      <c r="E163" s="990"/>
      <c r="F163" s="990"/>
      <c r="G163" s="990"/>
      <c r="H163" s="990"/>
      <c r="I163" s="194"/>
    </row>
    <row r="164">
      <c r="A164" s="194"/>
      <c r="B164" s="194"/>
      <c r="C164" s="194"/>
      <c r="D164" s="194"/>
      <c r="E164" s="990"/>
      <c r="F164" s="990"/>
      <c r="G164" s="990"/>
      <c r="H164" s="990"/>
      <c r="I164" s="194"/>
    </row>
    <row r="165">
      <c r="A165" s="194"/>
      <c r="B165" s="194"/>
      <c r="C165" s="194"/>
      <c r="D165" s="194"/>
      <c r="E165" s="990"/>
      <c r="F165" s="990"/>
      <c r="G165" s="990"/>
      <c r="H165" s="990"/>
      <c r="I165" s="194"/>
    </row>
    <row r="166">
      <c r="A166" s="194"/>
      <c r="B166" s="194"/>
      <c r="C166" s="194"/>
      <c r="D166" s="194"/>
      <c r="E166" s="990"/>
      <c r="F166" s="990"/>
      <c r="G166" s="990"/>
      <c r="H166" s="990"/>
      <c r="I166" s="194"/>
    </row>
    <row r="167">
      <c r="A167" s="194"/>
      <c r="B167" s="194"/>
      <c r="C167" s="194"/>
      <c r="D167" s="194"/>
      <c r="E167" s="990"/>
      <c r="F167" s="990"/>
      <c r="G167" s="990"/>
      <c r="H167" s="990"/>
      <c r="I167" s="194"/>
    </row>
    <row r="168">
      <c r="A168" s="194"/>
      <c r="B168" s="194"/>
      <c r="C168" s="194"/>
      <c r="D168" s="194"/>
      <c r="E168" s="990"/>
      <c r="F168" s="990"/>
      <c r="G168" s="990"/>
      <c r="H168" s="990"/>
      <c r="I168" s="194"/>
    </row>
    <row r="169">
      <c r="A169" s="194"/>
      <c r="B169" s="194"/>
      <c r="C169" s="194"/>
      <c r="D169" s="194"/>
      <c r="E169" s="990"/>
      <c r="F169" s="990"/>
      <c r="G169" s="990"/>
      <c r="H169" s="990"/>
      <c r="I169" s="194"/>
    </row>
    <row r="170">
      <c r="A170" s="194"/>
      <c r="B170" s="194"/>
      <c r="C170" s="194"/>
      <c r="D170" s="194"/>
      <c r="E170" s="990"/>
      <c r="F170" s="990"/>
      <c r="G170" s="990"/>
      <c r="H170" s="990"/>
      <c r="I170" s="194"/>
    </row>
    <row r="171">
      <c r="A171" s="194"/>
      <c r="B171" s="194"/>
      <c r="C171" s="194"/>
      <c r="D171" s="194"/>
      <c r="E171" s="990"/>
      <c r="F171" s="990"/>
      <c r="G171" s="990"/>
      <c r="H171" s="990"/>
      <c r="I171" s="194"/>
    </row>
    <row r="172">
      <c r="A172" s="194"/>
      <c r="B172" s="194"/>
      <c r="C172" s="194"/>
      <c r="D172" s="194"/>
      <c r="E172" s="990"/>
      <c r="F172" s="990"/>
      <c r="G172" s="990"/>
      <c r="H172" s="990"/>
      <c r="I172" s="194"/>
    </row>
    <row r="173">
      <c r="A173" s="194"/>
      <c r="B173" s="194"/>
      <c r="C173" s="194"/>
      <c r="D173" s="194"/>
      <c r="E173" s="990"/>
      <c r="F173" s="990"/>
      <c r="G173" s="990"/>
      <c r="H173" s="990"/>
      <c r="I173" s="194"/>
    </row>
    <row r="174">
      <c r="A174" s="194"/>
      <c r="B174" s="194"/>
      <c r="C174" s="194"/>
      <c r="D174" s="194"/>
      <c r="E174" s="990"/>
      <c r="F174" s="990"/>
      <c r="G174" s="990"/>
      <c r="H174" s="990"/>
      <c r="I174" s="194"/>
    </row>
    <row r="175">
      <c r="A175" s="194"/>
      <c r="B175" s="194"/>
      <c r="C175" s="194"/>
      <c r="D175" s="194"/>
      <c r="E175" s="990"/>
      <c r="F175" s="990"/>
      <c r="G175" s="990"/>
      <c r="H175" s="990"/>
      <c r="I175" s="194"/>
    </row>
    <row r="176">
      <c r="A176" s="194"/>
      <c r="B176" s="194"/>
      <c r="C176" s="194"/>
      <c r="D176" s="194"/>
      <c r="E176" s="990"/>
      <c r="F176" s="990"/>
      <c r="G176" s="990"/>
      <c r="H176" s="990"/>
      <c r="I176" s="194"/>
    </row>
    <row r="177">
      <c r="A177" s="194"/>
      <c r="B177" s="194"/>
      <c r="C177" s="194"/>
      <c r="D177" s="194"/>
      <c r="E177" s="990"/>
      <c r="F177" s="990"/>
      <c r="G177" s="990"/>
      <c r="H177" s="990"/>
      <c r="I177" s="194"/>
    </row>
    <row r="178">
      <c r="A178" s="194"/>
      <c r="B178" s="194"/>
      <c r="C178" s="194"/>
      <c r="D178" s="194"/>
      <c r="E178" s="990"/>
      <c r="F178" s="990"/>
      <c r="G178" s="990"/>
      <c r="H178" s="990"/>
      <c r="I178" s="194"/>
    </row>
    <row r="179">
      <c r="A179" s="194"/>
      <c r="B179" s="194"/>
      <c r="C179" s="194"/>
      <c r="D179" s="194"/>
      <c r="E179" s="990"/>
      <c r="F179" s="990"/>
      <c r="G179" s="990"/>
      <c r="H179" s="990"/>
      <c r="I179" s="194"/>
    </row>
    <row r="180">
      <c r="A180" s="194"/>
      <c r="B180" s="194"/>
      <c r="C180" s="194"/>
      <c r="D180" s="194"/>
      <c r="E180" s="990"/>
      <c r="F180" s="990"/>
      <c r="G180" s="990"/>
      <c r="H180" s="990"/>
      <c r="I180" s="194"/>
    </row>
    <row r="181">
      <c r="A181" s="194"/>
      <c r="B181" s="194"/>
      <c r="C181" s="194"/>
      <c r="D181" s="194"/>
      <c r="E181" s="990"/>
      <c r="F181" s="990"/>
      <c r="G181" s="990"/>
      <c r="H181" s="990"/>
      <c r="I181" s="194"/>
    </row>
    <row r="182">
      <c r="A182" s="194"/>
      <c r="B182" s="194"/>
      <c r="C182" s="194"/>
      <c r="D182" s="194"/>
      <c r="E182" s="990"/>
      <c r="F182" s="990"/>
      <c r="G182" s="990"/>
      <c r="H182" s="990"/>
      <c r="I182" s="194"/>
    </row>
    <row r="183">
      <c r="A183" s="194"/>
      <c r="B183" s="194"/>
      <c r="C183" s="194"/>
      <c r="D183" s="194"/>
      <c r="E183" s="990"/>
      <c r="F183" s="990"/>
      <c r="G183" s="990"/>
      <c r="H183" s="990"/>
      <c r="I183" s="194"/>
    </row>
    <row r="184">
      <c r="A184" s="194"/>
      <c r="B184" s="194"/>
      <c r="C184" s="194"/>
      <c r="D184" s="194"/>
      <c r="E184" s="990"/>
      <c r="F184" s="990"/>
      <c r="G184" s="990"/>
      <c r="H184" s="990"/>
      <c r="I184" s="194"/>
    </row>
    <row r="185">
      <c r="A185" s="194"/>
      <c r="B185" s="194"/>
      <c r="C185" s="194"/>
      <c r="D185" s="194"/>
      <c r="E185" s="990"/>
      <c r="F185" s="990"/>
      <c r="G185" s="990"/>
      <c r="H185" s="990"/>
      <c r="I185" s="194"/>
    </row>
    <row r="186">
      <c r="A186" s="194"/>
      <c r="B186" s="194"/>
      <c r="C186" s="194"/>
      <c r="D186" s="194"/>
      <c r="E186" s="990"/>
      <c r="F186" s="990"/>
      <c r="G186" s="990"/>
      <c r="H186" s="990"/>
      <c r="I186" s="194"/>
    </row>
    <row r="187">
      <c r="A187" s="194"/>
      <c r="B187" s="194"/>
      <c r="C187" s="194"/>
      <c r="D187" s="194"/>
      <c r="E187" s="990"/>
      <c r="F187" s="990"/>
      <c r="G187" s="990"/>
      <c r="H187" s="990"/>
      <c r="I187" s="194"/>
    </row>
    <row r="188">
      <c r="A188" s="194"/>
      <c r="B188" s="194"/>
      <c r="C188" s="194"/>
      <c r="D188" s="194"/>
      <c r="E188" s="990"/>
      <c r="F188" s="990"/>
      <c r="G188" s="990"/>
      <c r="H188" s="990"/>
      <c r="I188" s="194"/>
    </row>
    <row r="189">
      <c r="A189" s="194"/>
      <c r="B189" s="194"/>
      <c r="C189" s="194"/>
      <c r="D189" s="194"/>
      <c r="E189" s="990"/>
      <c r="F189" s="990"/>
      <c r="G189" s="990"/>
      <c r="H189" s="990"/>
      <c r="I189" s="194"/>
    </row>
    <row r="190">
      <c r="A190" s="194"/>
      <c r="B190" s="194"/>
      <c r="C190" s="194"/>
      <c r="D190" s="194"/>
      <c r="E190" s="990"/>
      <c r="F190" s="990"/>
      <c r="G190" s="990"/>
      <c r="H190" s="990"/>
      <c r="I190" s="194"/>
    </row>
    <row r="191">
      <c r="A191" s="194"/>
      <c r="B191" s="194"/>
      <c r="C191" s="194"/>
      <c r="D191" s="194"/>
      <c r="E191" s="990"/>
      <c r="F191" s="990"/>
      <c r="G191" s="990"/>
      <c r="H191" s="990"/>
      <c r="I191" s="194"/>
    </row>
    <row r="192">
      <c r="A192" s="194"/>
      <c r="B192" s="194"/>
      <c r="C192" s="194"/>
      <c r="D192" s="194"/>
      <c r="E192" s="990"/>
      <c r="F192" s="990"/>
      <c r="G192" s="990"/>
      <c r="H192" s="990"/>
      <c r="I192" s="194"/>
    </row>
    <row r="193">
      <c r="A193" s="194"/>
      <c r="B193" s="194"/>
      <c r="C193" s="194"/>
      <c r="D193" s="194"/>
      <c r="E193" s="990"/>
      <c r="F193" s="990"/>
      <c r="G193" s="990"/>
      <c r="H193" s="990"/>
      <c r="I193" s="194"/>
    </row>
    <row r="194">
      <c r="A194" s="194"/>
      <c r="B194" s="194"/>
      <c r="C194" s="194"/>
      <c r="D194" s="194"/>
      <c r="E194" s="990"/>
      <c r="F194" s="990"/>
      <c r="G194" s="990"/>
      <c r="H194" s="990"/>
      <c r="I194" s="194"/>
    </row>
    <row r="195">
      <c r="A195" s="194"/>
      <c r="B195" s="194"/>
      <c r="C195" s="194"/>
      <c r="D195" s="194"/>
      <c r="E195" s="990"/>
      <c r="F195" s="990"/>
      <c r="G195" s="990"/>
      <c r="H195" s="990"/>
      <c r="I195" s="194"/>
    </row>
    <row r="196">
      <c r="A196" s="194"/>
      <c r="B196" s="194"/>
      <c r="C196" s="194"/>
      <c r="D196" s="194"/>
      <c r="E196" s="990"/>
      <c r="F196" s="990"/>
      <c r="G196" s="990"/>
      <c r="H196" s="990"/>
      <c r="I196" s="194"/>
    </row>
    <row r="197">
      <c r="A197" s="194"/>
      <c r="B197" s="194"/>
      <c r="C197" s="194"/>
      <c r="D197" s="194"/>
      <c r="E197" s="990"/>
      <c r="F197" s="990"/>
      <c r="G197" s="990"/>
      <c r="H197" s="990"/>
      <c r="I197" s="194"/>
    </row>
    <row r="198">
      <c r="A198" s="194"/>
      <c r="B198" s="194"/>
      <c r="C198" s="194"/>
      <c r="D198" s="194"/>
      <c r="E198" s="990"/>
      <c r="F198" s="990"/>
      <c r="G198" s="990"/>
      <c r="H198" s="990"/>
      <c r="I198" s="194"/>
    </row>
    <row r="199">
      <c r="A199" s="194"/>
      <c r="B199" s="194"/>
      <c r="C199" s="194"/>
      <c r="D199" s="194"/>
      <c r="E199" s="990"/>
      <c r="F199" s="990"/>
      <c r="G199" s="990"/>
      <c r="H199" s="990"/>
      <c r="I199" s="194"/>
    </row>
    <row r="200">
      <c r="A200" s="194"/>
      <c r="B200" s="194"/>
      <c r="C200" s="194"/>
      <c r="D200" s="194"/>
      <c r="E200" s="990"/>
      <c r="F200" s="990"/>
      <c r="G200" s="990"/>
      <c r="H200" s="990"/>
      <c r="I200" s="194"/>
    </row>
    <row r="201">
      <c r="A201" s="194"/>
      <c r="B201" s="194"/>
      <c r="C201" s="194"/>
      <c r="D201" s="194"/>
      <c r="E201" s="990"/>
      <c r="F201" s="990"/>
      <c r="G201" s="990"/>
      <c r="H201" s="990"/>
      <c r="I201" s="194"/>
    </row>
    <row r="202">
      <c r="A202" s="194"/>
      <c r="B202" s="194"/>
      <c r="C202" s="194"/>
      <c r="D202" s="194"/>
      <c r="E202" s="990"/>
      <c r="F202" s="990"/>
      <c r="G202" s="990"/>
      <c r="H202" s="990"/>
      <c r="I202" s="194"/>
    </row>
    <row r="203">
      <c r="A203" s="194"/>
      <c r="B203" s="194"/>
      <c r="C203" s="194"/>
      <c r="D203" s="194"/>
      <c r="E203" s="990"/>
      <c r="F203" s="990"/>
      <c r="G203" s="990"/>
      <c r="H203" s="990"/>
      <c r="I203" s="194"/>
    </row>
    <row r="204">
      <c r="A204" s="194"/>
      <c r="B204" s="194"/>
      <c r="C204" s="194"/>
      <c r="D204" s="194"/>
      <c r="E204" s="990"/>
      <c r="F204" s="990"/>
      <c r="G204" s="990"/>
      <c r="H204" s="990"/>
      <c r="I204" s="194"/>
    </row>
    <row r="205">
      <c r="A205" s="194"/>
      <c r="B205" s="194"/>
      <c r="C205" s="194"/>
      <c r="D205" s="194"/>
      <c r="E205" s="990"/>
      <c r="F205" s="990"/>
      <c r="G205" s="990"/>
      <c r="H205" s="990"/>
      <c r="I205" s="194"/>
    </row>
    <row r="206">
      <c r="A206" s="194"/>
      <c r="B206" s="194"/>
      <c r="C206" s="194"/>
      <c r="D206" s="194"/>
      <c r="E206" s="990"/>
      <c r="F206" s="990"/>
      <c r="G206" s="990"/>
      <c r="H206" s="990"/>
      <c r="I206" s="194"/>
    </row>
    <row r="207">
      <c r="A207" s="194"/>
      <c r="B207" s="194"/>
      <c r="C207" s="194"/>
      <c r="D207" s="194"/>
      <c r="E207" s="990"/>
      <c r="F207" s="990"/>
      <c r="G207" s="990"/>
      <c r="H207" s="990"/>
      <c r="I207" s="194"/>
    </row>
    <row r="208">
      <c r="A208" s="194"/>
      <c r="B208" s="194"/>
      <c r="C208" s="194"/>
      <c r="D208" s="194"/>
      <c r="E208" s="990"/>
      <c r="F208" s="990"/>
      <c r="G208" s="990"/>
      <c r="H208" s="990"/>
      <c r="I208" s="194"/>
    </row>
    <row r="209">
      <c r="A209" s="194"/>
      <c r="B209" s="194"/>
      <c r="C209" s="194"/>
      <c r="D209" s="194"/>
      <c r="E209" s="990"/>
      <c r="F209" s="990"/>
      <c r="G209" s="990"/>
      <c r="H209" s="990"/>
      <c r="I209" s="194"/>
    </row>
    <row r="210">
      <c r="A210" s="194"/>
      <c r="B210" s="194"/>
      <c r="C210" s="194"/>
      <c r="D210" s="194"/>
      <c r="E210" s="990"/>
      <c r="F210" s="990"/>
      <c r="G210" s="990"/>
      <c r="H210" s="990"/>
      <c r="I210" s="194"/>
    </row>
    <row r="211">
      <c r="A211" s="194"/>
      <c r="B211" s="194"/>
      <c r="C211" s="194"/>
      <c r="D211" s="194"/>
      <c r="E211" s="990"/>
      <c r="F211" s="990"/>
      <c r="G211" s="990"/>
      <c r="H211" s="990"/>
      <c r="I211" s="194"/>
    </row>
    <row r="212">
      <c r="A212" s="194"/>
      <c r="B212" s="194"/>
      <c r="C212" s="194"/>
      <c r="D212" s="194"/>
      <c r="E212" s="990"/>
      <c r="F212" s="990"/>
      <c r="G212" s="990"/>
      <c r="H212" s="990"/>
      <c r="I212" s="194"/>
    </row>
    <row r="213">
      <c r="A213" s="194"/>
      <c r="B213" s="194"/>
      <c r="C213" s="194"/>
      <c r="D213" s="194"/>
      <c r="E213" s="990"/>
      <c r="F213" s="990"/>
      <c r="G213" s="990"/>
      <c r="H213" s="990"/>
      <c r="I213" s="194"/>
    </row>
    <row r="214">
      <c r="A214" s="194"/>
      <c r="B214" s="194"/>
      <c r="C214" s="194"/>
      <c r="D214" s="194"/>
      <c r="E214" s="990"/>
      <c r="F214" s="990"/>
      <c r="G214" s="990"/>
      <c r="H214" s="990"/>
      <c r="I214" s="194"/>
    </row>
    <row r="215">
      <c r="A215" s="194"/>
      <c r="B215" s="194"/>
      <c r="C215" s="194"/>
      <c r="D215" s="194"/>
      <c r="E215" s="990"/>
      <c r="F215" s="990"/>
      <c r="G215" s="990"/>
      <c r="H215" s="990"/>
      <c r="I215" s="194"/>
    </row>
    <row r="216">
      <c r="A216" s="194"/>
      <c r="B216" s="194"/>
      <c r="C216" s="194"/>
      <c r="D216" s="194"/>
      <c r="E216" s="990"/>
      <c r="F216" s="990"/>
      <c r="G216" s="990"/>
      <c r="H216" s="990"/>
      <c r="I216" s="194"/>
    </row>
    <row r="217">
      <c r="A217" s="194"/>
      <c r="B217" s="194"/>
      <c r="C217" s="194"/>
      <c r="D217" s="194"/>
      <c r="E217" s="990"/>
      <c r="F217" s="990"/>
      <c r="G217" s="990"/>
      <c r="H217" s="990"/>
      <c r="I217" s="194"/>
    </row>
    <row r="218">
      <c r="A218" s="194"/>
      <c r="B218" s="194"/>
      <c r="C218" s="194"/>
      <c r="D218" s="194"/>
      <c r="E218" s="990"/>
      <c r="F218" s="990"/>
      <c r="G218" s="990"/>
      <c r="H218" s="990"/>
      <c r="I218" s="194"/>
    </row>
    <row r="219">
      <c r="A219" s="194"/>
      <c r="B219" s="194"/>
      <c r="C219" s="194"/>
      <c r="D219" s="194"/>
      <c r="E219" s="990"/>
      <c r="F219" s="990"/>
      <c r="G219" s="990"/>
      <c r="H219" s="990"/>
      <c r="I219" s="194"/>
    </row>
    <row r="220">
      <c r="A220" s="194"/>
      <c r="B220" s="194"/>
      <c r="C220" s="194"/>
      <c r="D220" s="194"/>
      <c r="E220" s="990"/>
      <c r="F220" s="990"/>
      <c r="G220" s="990"/>
      <c r="H220" s="990"/>
      <c r="I220" s="194"/>
    </row>
    <row r="221">
      <c r="A221" s="194"/>
      <c r="B221" s="194"/>
      <c r="C221" s="194"/>
      <c r="D221" s="194"/>
      <c r="E221" s="990"/>
      <c r="F221" s="990"/>
      <c r="G221" s="990"/>
      <c r="H221" s="990"/>
      <c r="I221" s="194"/>
    </row>
    <row r="222">
      <c r="A222" s="194"/>
      <c r="B222" s="194"/>
      <c r="C222" s="194"/>
      <c r="D222" s="194"/>
      <c r="E222" s="990"/>
      <c r="F222" s="990"/>
      <c r="G222" s="990"/>
      <c r="H222" s="990"/>
      <c r="I222" s="194"/>
    </row>
    <row r="223">
      <c r="A223" s="194"/>
      <c r="B223" s="194"/>
      <c r="C223" s="194"/>
      <c r="D223" s="194"/>
      <c r="E223" s="990"/>
      <c r="F223" s="990"/>
      <c r="G223" s="990"/>
      <c r="H223" s="990"/>
      <c r="I223" s="194"/>
    </row>
    <row r="224">
      <c r="A224" s="194"/>
      <c r="B224" s="194"/>
      <c r="C224" s="194"/>
      <c r="D224" s="194"/>
      <c r="E224" s="990"/>
      <c r="F224" s="990"/>
      <c r="G224" s="990"/>
      <c r="H224" s="990"/>
      <c r="I224" s="194"/>
    </row>
    <row r="225">
      <c r="A225" s="194"/>
      <c r="B225" s="194"/>
      <c r="C225" s="194"/>
      <c r="D225" s="194"/>
      <c r="E225" s="990"/>
      <c r="F225" s="990"/>
      <c r="G225" s="990"/>
      <c r="H225" s="990"/>
      <c r="I225" s="194"/>
    </row>
    <row r="226">
      <c r="A226" s="194"/>
      <c r="B226" s="194"/>
      <c r="C226" s="194"/>
      <c r="D226" s="194"/>
      <c r="E226" s="990"/>
      <c r="F226" s="990"/>
      <c r="G226" s="990"/>
      <c r="H226" s="990"/>
      <c r="I226" s="194"/>
    </row>
    <row r="227">
      <c r="A227" s="194"/>
      <c r="B227" s="194"/>
      <c r="C227" s="194"/>
      <c r="D227" s="194"/>
      <c r="E227" s="990"/>
      <c r="F227" s="990"/>
      <c r="G227" s="990"/>
      <c r="H227" s="990"/>
      <c r="I227" s="194"/>
    </row>
    <row r="228">
      <c r="A228" s="194"/>
      <c r="B228" s="194"/>
      <c r="C228" s="194"/>
      <c r="D228" s="194"/>
      <c r="E228" s="990"/>
      <c r="F228" s="990"/>
      <c r="G228" s="990"/>
      <c r="H228" s="990"/>
      <c r="I228" s="194"/>
    </row>
    <row r="229">
      <c r="A229" s="194"/>
      <c r="B229" s="194"/>
      <c r="C229" s="194"/>
      <c r="D229" s="194"/>
      <c r="E229" s="990"/>
      <c r="F229" s="990"/>
      <c r="G229" s="990"/>
      <c r="H229" s="990"/>
      <c r="I229" s="194"/>
    </row>
    <row r="230">
      <c r="A230" s="194"/>
      <c r="B230" s="194"/>
      <c r="C230" s="194"/>
      <c r="D230" s="194"/>
      <c r="E230" s="990"/>
      <c r="F230" s="990"/>
      <c r="G230" s="990"/>
      <c r="H230" s="990"/>
      <c r="I230" s="194"/>
    </row>
    <row r="231">
      <c r="A231" s="194"/>
      <c r="B231" s="194"/>
      <c r="C231" s="194"/>
      <c r="D231" s="194"/>
      <c r="E231" s="990"/>
      <c r="F231" s="990"/>
      <c r="G231" s="990"/>
      <c r="H231" s="990"/>
      <c r="I231" s="194"/>
    </row>
    <row r="232">
      <c r="A232" s="194"/>
      <c r="B232" s="194"/>
      <c r="C232" s="194"/>
      <c r="D232" s="194"/>
      <c r="E232" s="990"/>
      <c r="F232" s="990"/>
      <c r="G232" s="990"/>
      <c r="H232" s="990"/>
      <c r="I232" s="194"/>
    </row>
    <row r="233">
      <c r="A233" s="194"/>
      <c r="B233" s="194"/>
      <c r="C233" s="194"/>
      <c r="D233" s="194"/>
      <c r="E233" s="990"/>
      <c r="F233" s="990"/>
      <c r="G233" s="990"/>
      <c r="H233" s="990"/>
      <c r="I233" s="194"/>
    </row>
    <row r="234">
      <c r="A234" s="194"/>
      <c r="B234" s="194"/>
      <c r="C234" s="194"/>
      <c r="D234" s="194"/>
      <c r="E234" s="990"/>
      <c r="F234" s="990"/>
      <c r="G234" s="990"/>
      <c r="H234" s="990"/>
      <c r="I234" s="194"/>
    </row>
    <row r="235">
      <c r="A235" s="194"/>
      <c r="B235" s="194"/>
      <c r="C235" s="194"/>
      <c r="D235" s="194"/>
      <c r="E235" s="990"/>
      <c r="F235" s="990"/>
      <c r="G235" s="990"/>
      <c r="H235" s="990"/>
      <c r="I235" s="194"/>
    </row>
    <row r="236">
      <c r="A236" s="194"/>
      <c r="B236" s="194"/>
      <c r="C236" s="194"/>
      <c r="D236" s="194"/>
      <c r="E236" s="990"/>
      <c r="F236" s="990"/>
      <c r="G236" s="990"/>
      <c r="H236" s="990"/>
      <c r="I236" s="194"/>
    </row>
    <row r="237">
      <c r="A237" s="194"/>
      <c r="B237" s="194"/>
      <c r="C237" s="194"/>
      <c r="D237" s="194"/>
      <c r="E237" s="990"/>
      <c r="F237" s="990"/>
      <c r="G237" s="990"/>
      <c r="H237" s="990"/>
      <c r="I237" s="194"/>
    </row>
    <row r="238">
      <c r="A238" s="194"/>
      <c r="B238" s="194"/>
      <c r="C238" s="194"/>
      <c r="D238" s="194"/>
      <c r="E238" s="990"/>
      <c r="F238" s="990"/>
      <c r="G238" s="990"/>
      <c r="H238" s="990"/>
      <c r="I238" s="194"/>
    </row>
    <row r="239">
      <c r="A239" s="194"/>
      <c r="B239" s="194"/>
      <c r="C239" s="194"/>
      <c r="D239" s="194"/>
      <c r="E239" s="990"/>
      <c r="F239" s="990"/>
      <c r="G239" s="990"/>
      <c r="H239" s="990"/>
      <c r="I239" s="194"/>
    </row>
    <row r="240">
      <c r="A240" s="194"/>
      <c r="B240" s="194"/>
      <c r="C240" s="194"/>
      <c r="D240" s="194"/>
      <c r="E240" s="990"/>
      <c r="F240" s="990"/>
      <c r="G240" s="990"/>
      <c r="H240" s="990"/>
      <c r="I240" s="194"/>
    </row>
    <row r="241">
      <c r="A241" s="194"/>
      <c r="B241" s="194"/>
      <c r="C241" s="194"/>
      <c r="D241" s="194"/>
      <c r="E241" s="990"/>
      <c r="F241" s="990"/>
      <c r="G241" s="990"/>
      <c r="H241" s="990"/>
      <c r="I241" s="194"/>
    </row>
    <row r="242">
      <c r="A242" s="194"/>
      <c r="B242" s="194"/>
      <c r="C242" s="194"/>
      <c r="D242" s="194"/>
      <c r="E242" s="990"/>
      <c r="F242" s="990"/>
      <c r="G242" s="990"/>
      <c r="H242" s="990"/>
      <c r="I242" s="194"/>
    </row>
    <row r="243">
      <c r="A243" s="194"/>
      <c r="B243" s="194"/>
      <c r="C243" s="194"/>
      <c r="D243" s="194"/>
      <c r="E243" s="990"/>
      <c r="F243" s="990"/>
      <c r="G243" s="990"/>
      <c r="H243" s="990"/>
      <c r="I243" s="194"/>
    </row>
    <row r="244">
      <c r="A244" s="194"/>
      <c r="B244" s="194"/>
      <c r="C244" s="194"/>
      <c r="D244" s="194"/>
      <c r="E244" s="990"/>
      <c r="F244" s="990"/>
      <c r="G244" s="990"/>
      <c r="H244" s="990"/>
      <c r="I244" s="194"/>
    </row>
    <row r="245">
      <c r="A245" s="194"/>
      <c r="B245" s="194"/>
      <c r="C245" s="194"/>
      <c r="D245" s="194"/>
      <c r="E245" s="990"/>
      <c r="F245" s="990"/>
      <c r="G245" s="990"/>
      <c r="H245" s="990"/>
      <c r="I245" s="194"/>
    </row>
    <row r="246">
      <c r="A246" s="194"/>
      <c r="B246" s="194"/>
      <c r="C246" s="194"/>
      <c r="D246" s="194"/>
      <c r="E246" s="990"/>
      <c r="F246" s="990"/>
      <c r="G246" s="990"/>
      <c r="H246" s="990"/>
      <c r="I246" s="194"/>
    </row>
    <row r="247">
      <c r="A247" s="194"/>
      <c r="B247" s="194"/>
      <c r="C247" s="194"/>
      <c r="D247" s="194"/>
      <c r="E247" s="990"/>
      <c r="F247" s="990"/>
      <c r="G247" s="990"/>
      <c r="H247" s="990"/>
      <c r="I247" s="194"/>
    </row>
    <row r="248">
      <c r="A248" s="194"/>
      <c r="B248" s="194"/>
      <c r="C248" s="194"/>
      <c r="D248" s="194"/>
      <c r="E248" s="990"/>
      <c r="F248" s="990"/>
      <c r="G248" s="990"/>
      <c r="H248" s="990"/>
      <c r="I248" s="194"/>
    </row>
    <row r="249">
      <c r="A249" s="194"/>
      <c r="B249" s="194"/>
      <c r="C249" s="194"/>
      <c r="D249" s="194"/>
      <c r="E249" s="990"/>
      <c r="F249" s="990"/>
      <c r="G249" s="990"/>
      <c r="H249" s="990"/>
      <c r="I249" s="194"/>
    </row>
    <row r="250">
      <c r="A250" s="194"/>
      <c r="B250" s="194"/>
      <c r="C250" s="194"/>
      <c r="D250" s="194"/>
      <c r="E250" s="990"/>
      <c r="F250" s="990"/>
      <c r="G250" s="990"/>
      <c r="H250" s="990"/>
      <c r="I250" s="194"/>
    </row>
    <row r="251">
      <c r="A251" s="194"/>
      <c r="B251" s="194"/>
      <c r="C251" s="194"/>
      <c r="D251" s="194"/>
      <c r="E251" s="990"/>
      <c r="F251" s="990"/>
      <c r="G251" s="990"/>
      <c r="H251" s="990"/>
      <c r="I251" s="194"/>
    </row>
    <row r="252">
      <c r="A252" s="194"/>
      <c r="B252" s="194"/>
      <c r="C252" s="194"/>
      <c r="D252" s="194"/>
      <c r="E252" s="990"/>
      <c r="F252" s="990"/>
      <c r="G252" s="990"/>
      <c r="H252" s="990"/>
      <c r="I252" s="194"/>
    </row>
    <row r="253">
      <c r="A253" s="194"/>
      <c r="B253" s="194"/>
      <c r="C253" s="194"/>
      <c r="D253" s="194"/>
      <c r="E253" s="990"/>
      <c r="F253" s="990"/>
      <c r="G253" s="990"/>
      <c r="H253" s="990"/>
      <c r="I253" s="194"/>
    </row>
    <row r="254">
      <c r="A254" s="194"/>
      <c r="B254" s="194"/>
      <c r="C254" s="194"/>
      <c r="D254" s="194"/>
      <c r="E254" s="990"/>
      <c r="F254" s="990"/>
      <c r="G254" s="990"/>
      <c r="H254" s="990"/>
      <c r="I254" s="194"/>
    </row>
    <row r="255">
      <c r="A255" s="194"/>
      <c r="B255" s="194"/>
      <c r="C255" s="194"/>
      <c r="D255" s="194"/>
      <c r="E255" s="990"/>
      <c r="F255" s="990"/>
      <c r="G255" s="990"/>
      <c r="H255" s="990"/>
      <c r="I255" s="194"/>
    </row>
    <row r="256">
      <c r="A256" s="194"/>
      <c r="B256" s="194"/>
      <c r="C256" s="194"/>
      <c r="D256" s="194"/>
      <c r="E256" s="990"/>
      <c r="F256" s="990"/>
      <c r="G256" s="990"/>
      <c r="H256" s="990"/>
      <c r="I256" s="194"/>
    </row>
    <row r="257">
      <c r="A257" s="194"/>
      <c r="B257" s="194"/>
      <c r="C257" s="194"/>
      <c r="D257" s="194"/>
      <c r="E257" s="990"/>
      <c r="F257" s="990"/>
      <c r="G257" s="990"/>
      <c r="H257" s="990"/>
      <c r="I257" s="194"/>
    </row>
    <row r="258">
      <c r="A258" s="194"/>
      <c r="B258" s="194"/>
      <c r="C258" s="194"/>
      <c r="D258" s="194"/>
      <c r="E258" s="990"/>
      <c r="F258" s="990"/>
      <c r="G258" s="990"/>
      <c r="H258" s="990"/>
      <c r="I258" s="194"/>
    </row>
    <row r="259">
      <c r="A259" s="194"/>
      <c r="B259" s="194"/>
      <c r="C259" s="194"/>
      <c r="D259" s="194"/>
      <c r="E259" s="990"/>
      <c r="F259" s="990"/>
      <c r="G259" s="990"/>
      <c r="H259" s="990"/>
      <c r="I259" s="194"/>
    </row>
    <row r="260">
      <c r="A260" s="194"/>
      <c r="B260" s="194"/>
      <c r="C260" s="194"/>
      <c r="D260" s="194"/>
      <c r="E260" s="990"/>
      <c r="F260" s="990"/>
      <c r="G260" s="990"/>
      <c r="H260" s="990"/>
      <c r="I260" s="194"/>
    </row>
    <row r="261">
      <c r="A261" s="194"/>
      <c r="B261" s="194"/>
      <c r="C261" s="194"/>
      <c r="D261" s="194"/>
      <c r="E261" s="990"/>
      <c r="F261" s="990"/>
      <c r="G261" s="990"/>
      <c r="H261" s="990"/>
      <c r="I261" s="194"/>
    </row>
    <row r="262">
      <c r="A262" s="194"/>
      <c r="B262" s="194"/>
      <c r="C262" s="194"/>
      <c r="D262" s="194"/>
      <c r="E262" s="990"/>
      <c r="F262" s="990"/>
      <c r="G262" s="990"/>
      <c r="H262" s="990"/>
      <c r="I262" s="194"/>
    </row>
    <row r="263">
      <c r="A263" s="194"/>
      <c r="B263" s="194"/>
      <c r="C263" s="194"/>
      <c r="D263" s="194"/>
      <c r="E263" s="990"/>
      <c r="F263" s="990"/>
      <c r="G263" s="990"/>
      <c r="H263" s="990"/>
      <c r="I263" s="194"/>
    </row>
    <row r="264">
      <c r="A264" s="194"/>
      <c r="B264" s="194"/>
      <c r="C264" s="194"/>
      <c r="D264" s="194"/>
      <c r="E264" s="990"/>
      <c r="F264" s="990"/>
      <c r="G264" s="990"/>
      <c r="H264" s="990"/>
      <c r="I264" s="194"/>
    </row>
    <row r="265">
      <c r="A265" s="194"/>
      <c r="B265" s="194"/>
      <c r="C265" s="194"/>
      <c r="D265" s="194"/>
      <c r="E265" s="990"/>
      <c r="F265" s="990"/>
      <c r="G265" s="990"/>
      <c r="H265" s="990"/>
      <c r="I265" s="194"/>
    </row>
    <row r="266">
      <c r="A266" s="194"/>
      <c r="B266" s="194"/>
      <c r="C266" s="194"/>
      <c r="D266" s="194"/>
      <c r="E266" s="990"/>
      <c r="F266" s="990"/>
      <c r="G266" s="990"/>
      <c r="H266" s="990"/>
      <c r="I266" s="194"/>
    </row>
    <row r="267">
      <c r="A267" s="194"/>
      <c r="B267" s="194"/>
      <c r="C267" s="194"/>
      <c r="D267" s="194"/>
      <c r="E267" s="990"/>
      <c r="F267" s="990"/>
      <c r="G267" s="990"/>
      <c r="H267" s="990"/>
      <c r="I267" s="194"/>
    </row>
    <row r="268">
      <c r="A268" s="194"/>
      <c r="B268" s="194"/>
      <c r="C268" s="194"/>
      <c r="D268" s="194"/>
      <c r="E268" s="990"/>
      <c r="F268" s="990"/>
      <c r="G268" s="990"/>
      <c r="H268" s="990"/>
      <c r="I268" s="194"/>
    </row>
    <row r="269">
      <c r="A269" s="194"/>
      <c r="B269" s="194"/>
      <c r="C269" s="194"/>
      <c r="D269" s="194"/>
      <c r="E269" s="990"/>
      <c r="F269" s="990"/>
      <c r="G269" s="990"/>
      <c r="H269" s="990"/>
      <c r="I269" s="194"/>
    </row>
    <row r="270">
      <c r="A270" s="194"/>
      <c r="B270" s="194"/>
      <c r="C270" s="194"/>
      <c r="D270" s="194"/>
      <c r="E270" s="990"/>
      <c r="F270" s="990"/>
      <c r="G270" s="990"/>
      <c r="H270" s="990"/>
      <c r="I270" s="194"/>
    </row>
    <row r="271">
      <c r="A271" s="194"/>
      <c r="B271" s="194"/>
      <c r="C271" s="194"/>
      <c r="D271" s="194"/>
      <c r="E271" s="990"/>
      <c r="F271" s="990"/>
      <c r="G271" s="990"/>
      <c r="H271" s="990"/>
      <c r="I271" s="194"/>
    </row>
    <row r="272">
      <c r="A272" s="194"/>
      <c r="B272" s="194"/>
      <c r="C272" s="194"/>
      <c r="D272" s="194"/>
      <c r="E272" s="990"/>
      <c r="F272" s="990"/>
      <c r="G272" s="990"/>
      <c r="H272" s="990"/>
      <c r="I272" s="194"/>
    </row>
    <row r="273">
      <c r="A273" s="194"/>
      <c r="B273" s="194"/>
      <c r="C273" s="194"/>
      <c r="D273" s="194"/>
      <c r="E273" s="990"/>
      <c r="F273" s="990"/>
      <c r="G273" s="990"/>
      <c r="H273" s="990"/>
      <c r="I273" s="194"/>
    </row>
    <row r="274">
      <c r="A274" s="194"/>
      <c r="B274" s="194"/>
      <c r="C274" s="194"/>
      <c r="D274" s="194"/>
      <c r="E274" s="990"/>
      <c r="F274" s="990"/>
      <c r="G274" s="990"/>
      <c r="H274" s="990"/>
      <c r="I274" s="194"/>
    </row>
    <row r="275">
      <c r="A275" s="194"/>
      <c r="B275" s="194"/>
      <c r="C275" s="194"/>
      <c r="D275" s="194"/>
      <c r="E275" s="990"/>
      <c r="F275" s="990"/>
      <c r="G275" s="990"/>
      <c r="H275" s="990"/>
      <c r="I275" s="194"/>
    </row>
    <row r="276">
      <c r="A276" s="194"/>
      <c r="B276" s="194"/>
      <c r="C276" s="194"/>
      <c r="D276" s="194"/>
      <c r="E276" s="990"/>
      <c r="F276" s="990"/>
      <c r="G276" s="990"/>
      <c r="H276" s="990"/>
      <c r="I276" s="194"/>
    </row>
    <row r="277">
      <c r="A277" s="194"/>
      <c r="B277" s="194"/>
      <c r="C277" s="194"/>
      <c r="D277" s="194"/>
      <c r="E277" s="990"/>
      <c r="F277" s="990"/>
      <c r="G277" s="990"/>
      <c r="H277" s="990"/>
      <c r="I277" s="194"/>
    </row>
    <row r="278">
      <c r="A278" s="194"/>
      <c r="B278" s="194"/>
      <c r="C278" s="194"/>
      <c r="D278" s="194"/>
      <c r="E278" s="990"/>
      <c r="F278" s="990"/>
      <c r="G278" s="990"/>
      <c r="H278" s="990"/>
      <c r="I278" s="194"/>
    </row>
    <row r="279">
      <c r="A279" s="194"/>
      <c r="B279" s="194"/>
      <c r="C279" s="194"/>
      <c r="D279" s="194"/>
      <c r="E279" s="990"/>
      <c r="F279" s="990"/>
      <c r="G279" s="990"/>
      <c r="H279" s="990"/>
      <c r="I279" s="194"/>
    </row>
    <row r="280">
      <c r="A280" s="194"/>
      <c r="B280" s="194"/>
      <c r="C280" s="194"/>
      <c r="D280" s="194"/>
      <c r="E280" s="990"/>
      <c r="F280" s="990"/>
      <c r="G280" s="990"/>
      <c r="H280" s="990"/>
      <c r="I280" s="194"/>
    </row>
    <row r="281">
      <c r="A281" s="194"/>
      <c r="B281" s="194"/>
      <c r="C281" s="194"/>
      <c r="D281" s="194"/>
      <c r="E281" s="990"/>
      <c r="F281" s="990"/>
      <c r="G281" s="990"/>
      <c r="H281" s="990"/>
      <c r="I281" s="194"/>
    </row>
    <row r="282">
      <c r="A282" s="194"/>
      <c r="B282" s="194"/>
      <c r="C282" s="194"/>
      <c r="D282" s="194"/>
      <c r="E282" s="990"/>
      <c r="F282" s="990"/>
      <c r="G282" s="990"/>
      <c r="H282" s="990"/>
      <c r="I282" s="194"/>
    </row>
    <row r="283">
      <c r="A283" s="194"/>
      <c r="B283" s="194"/>
      <c r="C283" s="194"/>
      <c r="D283" s="194"/>
      <c r="E283" s="990"/>
      <c r="F283" s="990"/>
      <c r="G283" s="990"/>
      <c r="H283" s="990"/>
      <c r="I283" s="194"/>
    </row>
    <row r="284">
      <c r="A284" s="194"/>
      <c r="B284" s="194"/>
      <c r="C284" s="194"/>
      <c r="D284" s="194"/>
      <c r="E284" s="990"/>
      <c r="F284" s="990"/>
      <c r="G284" s="990"/>
      <c r="H284" s="990"/>
      <c r="I284" s="194"/>
    </row>
    <row r="285">
      <c r="A285" s="194"/>
      <c r="B285" s="194"/>
      <c r="C285" s="194"/>
      <c r="D285" s="194"/>
      <c r="E285" s="990"/>
      <c r="F285" s="990"/>
      <c r="G285" s="990"/>
      <c r="H285" s="990"/>
      <c r="I285" s="194"/>
    </row>
    <row r="286">
      <c r="A286" s="194"/>
      <c r="B286" s="194"/>
      <c r="C286" s="194"/>
      <c r="D286" s="194"/>
      <c r="E286" s="990"/>
      <c r="F286" s="990"/>
      <c r="G286" s="990"/>
      <c r="H286" s="990"/>
      <c r="I286" s="194"/>
    </row>
    <row r="287">
      <c r="A287" s="194"/>
      <c r="B287" s="194"/>
      <c r="C287" s="194"/>
      <c r="D287" s="194"/>
      <c r="E287" s="990"/>
      <c r="F287" s="990"/>
      <c r="G287" s="990"/>
      <c r="H287" s="990"/>
      <c r="I287" s="194"/>
    </row>
    <row r="288">
      <c r="A288" s="194"/>
      <c r="B288" s="194"/>
      <c r="C288" s="194"/>
      <c r="D288" s="194"/>
      <c r="E288" s="990"/>
      <c r="F288" s="990"/>
      <c r="G288" s="990"/>
      <c r="H288" s="990"/>
      <c r="I288" s="194"/>
    </row>
    <row r="289">
      <c r="A289" s="194"/>
      <c r="B289" s="194"/>
      <c r="C289" s="194"/>
      <c r="D289" s="194"/>
      <c r="E289" s="990"/>
      <c r="F289" s="990"/>
      <c r="G289" s="990"/>
      <c r="H289" s="990"/>
      <c r="I289" s="194"/>
    </row>
    <row r="290">
      <c r="A290" s="194"/>
      <c r="B290" s="194"/>
      <c r="C290" s="194"/>
      <c r="D290" s="194"/>
      <c r="E290" s="990"/>
      <c r="F290" s="990"/>
      <c r="G290" s="990"/>
      <c r="H290" s="990"/>
      <c r="I290" s="194"/>
    </row>
    <row r="291">
      <c r="A291" s="194"/>
      <c r="B291" s="194"/>
      <c r="C291" s="194"/>
      <c r="D291" s="194"/>
      <c r="E291" s="990"/>
      <c r="F291" s="990"/>
      <c r="G291" s="990"/>
      <c r="H291" s="990"/>
      <c r="I291" s="194"/>
    </row>
    <row r="292">
      <c r="A292" s="194"/>
      <c r="B292" s="194"/>
      <c r="C292" s="194"/>
      <c r="D292" s="194"/>
      <c r="E292" s="990"/>
      <c r="F292" s="990"/>
      <c r="G292" s="990"/>
      <c r="H292" s="990"/>
      <c r="I292" s="194"/>
    </row>
    <row r="293">
      <c r="A293" s="194"/>
      <c r="B293" s="194"/>
      <c r="C293" s="194"/>
      <c r="D293" s="194"/>
      <c r="E293" s="990"/>
      <c r="F293" s="990"/>
      <c r="G293" s="990"/>
      <c r="H293" s="990"/>
      <c r="I293" s="194"/>
    </row>
    <row r="294">
      <c r="A294" s="194"/>
      <c r="B294" s="194"/>
      <c r="C294" s="194"/>
      <c r="D294" s="194"/>
      <c r="E294" s="990"/>
      <c r="F294" s="990"/>
      <c r="G294" s="990"/>
      <c r="H294" s="990"/>
      <c r="I294" s="194"/>
    </row>
    <row r="295">
      <c r="A295" s="194"/>
      <c r="B295" s="194"/>
      <c r="C295" s="194"/>
      <c r="D295" s="194"/>
      <c r="E295" s="990"/>
      <c r="F295" s="990"/>
      <c r="G295" s="990"/>
      <c r="H295" s="990"/>
      <c r="I295" s="194"/>
    </row>
    <row r="296">
      <c r="A296" s="194"/>
      <c r="B296" s="194"/>
      <c r="C296" s="194"/>
      <c r="D296" s="194"/>
      <c r="E296" s="990"/>
      <c r="F296" s="990"/>
      <c r="G296" s="990"/>
      <c r="H296" s="990"/>
      <c r="I296" s="194"/>
    </row>
    <row r="297">
      <c r="A297" s="194"/>
      <c r="B297" s="194"/>
      <c r="C297" s="194"/>
      <c r="D297" s="194"/>
      <c r="E297" s="990"/>
      <c r="F297" s="990"/>
      <c r="G297" s="990"/>
      <c r="H297" s="990"/>
      <c r="I297" s="194"/>
    </row>
    <row r="298">
      <c r="A298" s="194"/>
      <c r="B298" s="194"/>
      <c r="C298" s="194"/>
      <c r="D298" s="194"/>
      <c r="E298" s="990"/>
      <c r="F298" s="990"/>
      <c r="G298" s="990"/>
      <c r="H298" s="990"/>
      <c r="I298" s="194"/>
    </row>
    <row r="299">
      <c r="A299" s="194"/>
      <c r="B299" s="194"/>
      <c r="C299" s="194"/>
      <c r="D299" s="194"/>
      <c r="E299" s="990"/>
      <c r="F299" s="990"/>
      <c r="G299" s="990"/>
      <c r="H299" s="990"/>
      <c r="I299" s="194"/>
    </row>
    <row r="300">
      <c r="A300" s="194"/>
      <c r="B300" s="194"/>
      <c r="C300" s="194"/>
      <c r="D300" s="194"/>
      <c r="E300" s="990"/>
      <c r="F300" s="990"/>
      <c r="G300" s="990"/>
      <c r="H300" s="990"/>
      <c r="I300" s="194"/>
    </row>
    <row r="301">
      <c r="A301" s="194"/>
      <c r="B301" s="194"/>
      <c r="C301" s="194"/>
      <c r="D301" s="194"/>
      <c r="E301" s="990"/>
      <c r="F301" s="990"/>
      <c r="G301" s="990"/>
      <c r="H301" s="990"/>
      <c r="I301" s="194"/>
    </row>
    <row r="302">
      <c r="A302" s="194"/>
      <c r="B302" s="194"/>
      <c r="C302" s="194"/>
      <c r="D302" s="194"/>
      <c r="E302" s="990"/>
      <c r="F302" s="990"/>
      <c r="G302" s="990"/>
      <c r="H302" s="990"/>
      <c r="I302" s="194"/>
    </row>
    <row r="303">
      <c r="A303" s="194"/>
      <c r="B303" s="194"/>
      <c r="C303" s="194"/>
      <c r="D303" s="194"/>
      <c r="E303" s="990"/>
      <c r="F303" s="990"/>
      <c r="G303" s="990"/>
      <c r="H303" s="990"/>
      <c r="I303" s="194"/>
    </row>
    <row r="304">
      <c r="A304" s="194"/>
      <c r="B304" s="194"/>
      <c r="C304" s="194"/>
      <c r="D304" s="194"/>
      <c r="E304" s="990"/>
      <c r="F304" s="990"/>
      <c r="G304" s="990"/>
      <c r="H304" s="990"/>
      <c r="I304" s="194"/>
    </row>
    <row r="305">
      <c r="A305" s="194"/>
      <c r="B305" s="194"/>
      <c r="C305" s="194"/>
      <c r="D305" s="194"/>
      <c r="E305" s="990"/>
      <c r="F305" s="990"/>
      <c r="G305" s="990"/>
      <c r="H305" s="990"/>
      <c r="I305" s="194"/>
    </row>
    <row r="306">
      <c r="A306" s="194"/>
      <c r="B306" s="194"/>
      <c r="C306" s="194"/>
      <c r="D306" s="194"/>
      <c r="E306" s="990"/>
      <c r="F306" s="990"/>
      <c r="G306" s="990"/>
      <c r="H306" s="990"/>
      <c r="I306" s="194"/>
    </row>
    <row r="307">
      <c r="A307" s="194"/>
      <c r="B307" s="194"/>
      <c r="C307" s="194"/>
      <c r="D307" s="194"/>
      <c r="E307" s="990"/>
      <c r="F307" s="990"/>
      <c r="G307" s="990"/>
      <c r="H307" s="990"/>
      <c r="I307" s="194"/>
    </row>
    <row r="308">
      <c r="A308" s="194"/>
      <c r="B308" s="194"/>
      <c r="C308" s="194"/>
      <c r="D308" s="194"/>
      <c r="E308" s="990"/>
      <c r="F308" s="990"/>
      <c r="G308" s="990"/>
      <c r="H308" s="990"/>
      <c r="I308" s="194"/>
    </row>
    <row r="309">
      <c r="A309" s="194"/>
      <c r="B309" s="194"/>
      <c r="C309" s="194"/>
      <c r="D309" s="194"/>
      <c r="E309" s="990"/>
      <c r="F309" s="990"/>
      <c r="G309" s="990"/>
      <c r="H309" s="990"/>
      <c r="I309" s="194"/>
    </row>
    <row r="310">
      <c r="A310" s="194"/>
      <c r="B310" s="194"/>
      <c r="C310" s="194"/>
      <c r="D310" s="194"/>
      <c r="E310" s="990"/>
      <c r="F310" s="990"/>
      <c r="G310" s="990"/>
      <c r="H310" s="990"/>
      <c r="I310" s="194"/>
    </row>
    <row r="311">
      <c r="A311" s="194"/>
      <c r="B311" s="194"/>
      <c r="C311" s="194"/>
      <c r="D311" s="194"/>
      <c r="E311" s="990"/>
      <c r="F311" s="990"/>
      <c r="G311" s="990"/>
      <c r="H311" s="990"/>
      <c r="I311" s="194"/>
    </row>
    <row r="312">
      <c r="A312" s="194"/>
      <c r="B312" s="194"/>
      <c r="C312" s="194"/>
      <c r="D312" s="194"/>
      <c r="E312" s="990"/>
      <c r="F312" s="990"/>
      <c r="G312" s="990"/>
      <c r="H312" s="990"/>
      <c r="I312" s="194"/>
    </row>
    <row r="313">
      <c r="A313" s="194"/>
      <c r="B313" s="194"/>
      <c r="C313" s="194"/>
      <c r="D313" s="194"/>
      <c r="E313" s="990"/>
      <c r="F313" s="990"/>
      <c r="G313" s="990"/>
      <c r="H313" s="990"/>
      <c r="I313" s="194"/>
    </row>
    <row r="314">
      <c r="A314" s="194"/>
      <c r="B314" s="194"/>
      <c r="C314" s="194"/>
      <c r="D314" s="194"/>
      <c r="E314" s="990"/>
      <c r="F314" s="990"/>
      <c r="G314" s="990"/>
      <c r="H314" s="990"/>
      <c r="I314" s="194"/>
    </row>
    <row r="315">
      <c r="A315" s="194"/>
      <c r="B315" s="194"/>
      <c r="C315" s="194"/>
      <c r="D315" s="194"/>
      <c r="E315" s="990"/>
      <c r="F315" s="990"/>
      <c r="G315" s="990"/>
      <c r="H315" s="990"/>
      <c r="I315" s="194"/>
    </row>
    <row r="316">
      <c r="A316" s="194"/>
      <c r="B316" s="194"/>
      <c r="C316" s="194"/>
      <c r="D316" s="194"/>
      <c r="E316" s="990"/>
      <c r="F316" s="990"/>
      <c r="G316" s="990"/>
      <c r="H316" s="990"/>
      <c r="I316" s="194"/>
    </row>
    <row r="317">
      <c r="A317" s="194"/>
      <c r="B317" s="194"/>
      <c r="C317" s="194"/>
      <c r="D317" s="194"/>
      <c r="E317" s="990"/>
      <c r="F317" s="990"/>
      <c r="G317" s="990"/>
      <c r="H317" s="990"/>
      <c r="I317" s="194"/>
    </row>
    <row r="318">
      <c r="A318" s="194"/>
      <c r="B318" s="194"/>
      <c r="C318" s="194"/>
      <c r="D318" s="194"/>
      <c r="E318" s="990"/>
      <c r="F318" s="990"/>
      <c r="G318" s="990"/>
      <c r="H318" s="990"/>
      <c r="I318" s="194"/>
    </row>
    <row r="319">
      <c r="A319" s="194"/>
      <c r="B319" s="194"/>
      <c r="C319" s="194"/>
      <c r="D319" s="194"/>
      <c r="E319" s="990"/>
      <c r="F319" s="990"/>
      <c r="G319" s="990"/>
      <c r="H319" s="990"/>
      <c r="I319" s="194"/>
    </row>
    <row r="320">
      <c r="A320" s="194"/>
      <c r="B320" s="194"/>
      <c r="C320" s="194"/>
      <c r="D320" s="194"/>
      <c r="E320" s="990"/>
      <c r="F320" s="990"/>
      <c r="G320" s="990"/>
      <c r="H320" s="990"/>
      <c r="I320" s="194"/>
    </row>
    <row r="321">
      <c r="A321" s="194"/>
      <c r="B321" s="194"/>
      <c r="C321" s="194"/>
      <c r="D321" s="194"/>
      <c r="E321" s="990"/>
      <c r="F321" s="990"/>
      <c r="G321" s="990"/>
      <c r="H321" s="990"/>
      <c r="I321" s="194"/>
    </row>
    <row r="322">
      <c r="A322" s="194"/>
      <c r="B322" s="194"/>
      <c r="C322" s="194"/>
      <c r="D322" s="194"/>
      <c r="E322" s="990"/>
      <c r="F322" s="990"/>
      <c r="G322" s="990"/>
      <c r="H322" s="990"/>
      <c r="I322" s="194"/>
    </row>
    <row r="323">
      <c r="A323" s="194"/>
      <c r="B323" s="194"/>
      <c r="C323" s="194"/>
      <c r="D323" s="194"/>
      <c r="E323" s="990"/>
      <c r="F323" s="990"/>
      <c r="G323" s="990"/>
      <c r="H323" s="990"/>
      <c r="I323" s="194"/>
    </row>
    <row r="324">
      <c r="A324" s="194"/>
      <c r="B324" s="194"/>
      <c r="C324" s="194"/>
      <c r="D324" s="194"/>
      <c r="E324" s="990"/>
      <c r="F324" s="990"/>
      <c r="G324" s="990"/>
      <c r="H324" s="990"/>
      <c r="I324" s="194"/>
    </row>
    <row r="325">
      <c r="A325" s="194"/>
      <c r="B325" s="194"/>
      <c r="C325" s="194"/>
      <c r="D325" s="194"/>
      <c r="E325" s="990"/>
      <c r="F325" s="990"/>
      <c r="G325" s="990"/>
      <c r="H325" s="990"/>
      <c r="I325" s="194"/>
    </row>
    <row r="326">
      <c r="A326" s="194"/>
      <c r="B326" s="194"/>
      <c r="C326" s="194"/>
      <c r="D326" s="194"/>
      <c r="E326" s="990"/>
      <c r="F326" s="990"/>
      <c r="G326" s="990"/>
      <c r="H326" s="990"/>
      <c r="I326" s="194"/>
    </row>
    <row r="327">
      <c r="A327" s="194"/>
      <c r="B327" s="194"/>
      <c r="C327" s="194"/>
      <c r="D327" s="194"/>
      <c r="E327" s="990"/>
      <c r="F327" s="990"/>
      <c r="G327" s="990"/>
      <c r="H327" s="990"/>
      <c r="I327" s="194"/>
    </row>
    <row r="328">
      <c r="A328" s="194"/>
      <c r="B328" s="194"/>
      <c r="C328" s="194"/>
      <c r="D328" s="194"/>
      <c r="E328" s="990"/>
      <c r="F328" s="990"/>
      <c r="G328" s="990"/>
      <c r="H328" s="990"/>
      <c r="I328" s="194"/>
    </row>
    <row r="329">
      <c r="A329" s="194"/>
      <c r="B329" s="194"/>
      <c r="C329" s="194"/>
      <c r="D329" s="194"/>
      <c r="E329" s="990"/>
      <c r="F329" s="990"/>
      <c r="G329" s="990"/>
      <c r="H329" s="990"/>
      <c r="I329" s="194"/>
    </row>
    <row r="330">
      <c r="A330" s="194"/>
      <c r="B330" s="194"/>
      <c r="C330" s="194"/>
      <c r="D330" s="194"/>
      <c r="E330" s="990"/>
      <c r="F330" s="990"/>
      <c r="G330" s="990"/>
      <c r="H330" s="990"/>
      <c r="I330" s="194"/>
    </row>
    <row r="331">
      <c r="A331" s="194"/>
      <c r="B331" s="194"/>
      <c r="C331" s="194"/>
      <c r="D331" s="194"/>
      <c r="E331" s="990"/>
      <c r="F331" s="990"/>
      <c r="G331" s="990"/>
      <c r="H331" s="990"/>
      <c r="I331" s="194"/>
    </row>
    <row r="332">
      <c r="A332" s="194"/>
      <c r="B332" s="194"/>
      <c r="C332" s="194"/>
      <c r="D332" s="194"/>
      <c r="E332" s="990"/>
      <c r="F332" s="990"/>
      <c r="G332" s="990"/>
      <c r="H332" s="990"/>
      <c r="I332" s="194"/>
    </row>
    <row r="333">
      <c r="A333" s="194"/>
      <c r="B333" s="194"/>
      <c r="C333" s="194"/>
      <c r="D333" s="194"/>
      <c r="E333" s="990"/>
      <c r="F333" s="990"/>
      <c r="G333" s="990"/>
      <c r="H333" s="990"/>
      <c r="I333" s="194"/>
    </row>
    <row r="334">
      <c r="A334" s="194"/>
      <c r="B334" s="194"/>
      <c r="C334" s="194"/>
      <c r="D334" s="194"/>
      <c r="E334" s="990"/>
      <c r="F334" s="990"/>
      <c r="G334" s="990"/>
      <c r="H334" s="990"/>
      <c r="I334" s="194"/>
    </row>
    <row r="335">
      <c r="A335" s="194"/>
      <c r="B335" s="194"/>
      <c r="C335" s="194"/>
      <c r="D335" s="194"/>
      <c r="E335" s="990"/>
      <c r="F335" s="990"/>
      <c r="G335" s="990"/>
      <c r="H335" s="990"/>
      <c r="I335" s="194"/>
    </row>
    <row r="336">
      <c r="A336" s="194"/>
      <c r="B336" s="194"/>
      <c r="C336" s="194"/>
      <c r="D336" s="194"/>
      <c r="E336" s="990"/>
      <c r="F336" s="990"/>
      <c r="G336" s="990"/>
      <c r="H336" s="990"/>
      <c r="I336" s="194"/>
    </row>
    <row r="337">
      <c r="A337" s="194"/>
      <c r="B337" s="194"/>
      <c r="C337" s="194"/>
      <c r="D337" s="194"/>
      <c r="E337" s="990"/>
      <c r="F337" s="990"/>
      <c r="G337" s="990"/>
      <c r="H337" s="990"/>
      <c r="I337" s="194"/>
    </row>
    <row r="338">
      <c r="A338" s="194"/>
      <c r="B338" s="194"/>
      <c r="C338" s="194"/>
      <c r="D338" s="194"/>
      <c r="E338" s="990"/>
      <c r="F338" s="990"/>
      <c r="G338" s="990"/>
      <c r="H338" s="990"/>
      <c r="I338" s="194"/>
    </row>
    <row r="339">
      <c r="A339" s="194"/>
      <c r="B339" s="194"/>
      <c r="C339" s="194"/>
      <c r="D339" s="194"/>
      <c r="E339" s="990"/>
      <c r="F339" s="990"/>
      <c r="G339" s="990"/>
      <c r="H339" s="990"/>
      <c r="I339" s="194"/>
    </row>
    <row r="340">
      <c r="A340" s="194"/>
      <c r="B340" s="194"/>
      <c r="C340" s="194"/>
      <c r="D340" s="194"/>
      <c r="E340" s="990"/>
      <c r="F340" s="990"/>
      <c r="G340" s="990"/>
      <c r="H340" s="990"/>
      <c r="I340" s="194"/>
    </row>
    <row r="341">
      <c r="A341" s="194"/>
      <c r="B341" s="194"/>
      <c r="C341" s="194"/>
      <c r="D341" s="194"/>
      <c r="E341" s="990"/>
      <c r="F341" s="990"/>
      <c r="G341" s="990"/>
      <c r="H341" s="990"/>
      <c r="I341" s="194"/>
    </row>
    <row r="342">
      <c r="A342" s="194"/>
      <c r="B342" s="194"/>
      <c r="C342" s="194"/>
      <c r="D342" s="194"/>
      <c r="E342" s="990"/>
      <c r="F342" s="990"/>
      <c r="G342" s="990"/>
      <c r="H342" s="990"/>
      <c r="I342" s="194"/>
    </row>
    <row r="343">
      <c r="A343" s="194"/>
      <c r="B343" s="194"/>
      <c r="C343" s="194"/>
      <c r="D343" s="194"/>
      <c r="E343" s="990"/>
      <c r="F343" s="990"/>
      <c r="G343" s="990"/>
      <c r="H343" s="990"/>
      <c r="I343" s="194"/>
    </row>
    <row r="344">
      <c r="A344" s="194"/>
      <c r="B344" s="194"/>
      <c r="C344" s="194"/>
      <c r="D344" s="194"/>
      <c r="E344" s="990"/>
      <c r="F344" s="990"/>
      <c r="G344" s="990"/>
      <c r="H344" s="990"/>
      <c r="I344" s="194"/>
    </row>
    <row r="345">
      <c r="A345" s="194"/>
      <c r="B345" s="194"/>
      <c r="C345" s="194"/>
      <c r="D345" s="194"/>
      <c r="E345" s="990"/>
      <c r="F345" s="990"/>
      <c r="G345" s="990"/>
      <c r="H345" s="990"/>
      <c r="I345" s="194"/>
    </row>
    <row r="346">
      <c r="A346" s="194"/>
      <c r="B346" s="194"/>
      <c r="C346" s="194"/>
      <c r="D346" s="194"/>
      <c r="E346" s="990"/>
      <c r="F346" s="990"/>
      <c r="G346" s="990"/>
      <c r="H346" s="990"/>
      <c r="I346" s="194"/>
    </row>
    <row r="347">
      <c r="A347" s="194"/>
      <c r="B347" s="194"/>
      <c r="C347" s="194"/>
      <c r="D347" s="194"/>
      <c r="E347" s="990"/>
      <c r="F347" s="990"/>
      <c r="G347" s="990"/>
      <c r="H347" s="990"/>
      <c r="I347" s="194"/>
    </row>
    <row r="348">
      <c r="A348" s="194"/>
      <c r="B348" s="194"/>
      <c r="C348" s="194"/>
      <c r="D348" s="194"/>
      <c r="E348" s="990"/>
      <c r="F348" s="990"/>
      <c r="G348" s="990"/>
      <c r="H348" s="990"/>
      <c r="I348" s="194"/>
    </row>
    <row r="349">
      <c r="A349" s="194"/>
      <c r="B349" s="194"/>
      <c r="C349" s="194"/>
      <c r="D349" s="194"/>
      <c r="E349" s="990"/>
      <c r="F349" s="990"/>
      <c r="G349" s="990"/>
      <c r="H349" s="990"/>
      <c r="I349" s="194"/>
    </row>
    <row r="350">
      <c r="A350" s="194"/>
      <c r="B350" s="194"/>
      <c r="C350" s="194"/>
      <c r="D350" s="194"/>
      <c r="E350" s="990"/>
      <c r="F350" s="990"/>
      <c r="G350" s="990"/>
      <c r="H350" s="990"/>
      <c r="I350" s="194"/>
    </row>
    <row r="351">
      <c r="A351" s="194"/>
      <c r="B351" s="194"/>
      <c r="C351" s="194"/>
      <c r="D351" s="194"/>
      <c r="E351" s="990"/>
      <c r="F351" s="990"/>
      <c r="G351" s="990"/>
      <c r="H351" s="990"/>
      <c r="I351" s="194"/>
    </row>
    <row r="352">
      <c r="A352" s="194"/>
      <c r="B352" s="194"/>
      <c r="C352" s="194"/>
      <c r="D352" s="194"/>
      <c r="E352" s="990"/>
      <c r="F352" s="990"/>
      <c r="G352" s="990"/>
      <c r="H352" s="990"/>
      <c r="I352" s="194"/>
    </row>
    <row r="353">
      <c r="A353" s="194"/>
      <c r="B353" s="194"/>
      <c r="C353" s="194"/>
      <c r="D353" s="194"/>
      <c r="E353" s="990"/>
      <c r="F353" s="990"/>
      <c r="G353" s="990"/>
      <c r="H353" s="990"/>
      <c r="I353" s="194"/>
    </row>
    <row r="354">
      <c r="A354" s="194"/>
      <c r="B354" s="194"/>
      <c r="C354" s="194"/>
      <c r="D354" s="194"/>
      <c r="E354" s="990"/>
      <c r="F354" s="990"/>
      <c r="G354" s="990"/>
      <c r="H354" s="990"/>
      <c r="I354" s="194"/>
    </row>
    <row r="355">
      <c r="A355" s="194"/>
      <c r="B355" s="194"/>
      <c r="C355" s="194"/>
      <c r="D355" s="194"/>
      <c r="E355" s="990"/>
      <c r="F355" s="990"/>
      <c r="G355" s="990"/>
      <c r="H355" s="990"/>
      <c r="I355" s="194"/>
    </row>
    <row r="356">
      <c r="A356" s="194"/>
      <c r="B356" s="194"/>
      <c r="C356" s="194"/>
      <c r="D356" s="194"/>
      <c r="E356" s="990"/>
      <c r="F356" s="990"/>
      <c r="G356" s="990"/>
      <c r="H356" s="990"/>
      <c r="I356" s="194"/>
    </row>
    <row r="357">
      <c r="A357" s="194"/>
      <c r="B357" s="194"/>
      <c r="C357" s="194"/>
      <c r="D357" s="194"/>
      <c r="E357" s="990"/>
      <c r="F357" s="990"/>
      <c r="G357" s="990"/>
      <c r="H357" s="990"/>
      <c r="I357" s="194"/>
    </row>
    <row r="358">
      <c r="A358" s="194"/>
      <c r="B358" s="194"/>
      <c r="C358" s="194"/>
      <c r="D358" s="194"/>
      <c r="E358" s="990"/>
      <c r="F358" s="990"/>
      <c r="G358" s="990"/>
      <c r="H358" s="990"/>
      <c r="I358" s="194"/>
    </row>
    <row r="359">
      <c r="A359" s="194"/>
      <c r="B359" s="194"/>
      <c r="C359" s="194"/>
      <c r="D359" s="194"/>
      <c r="E359" s="990"/>
      <c r="F359" s="990"/>
      <c r="G359" s="990"/>
      <c r="H359" s="990"/>
      <c r="I359" s="194"/>
    </row>
    <row r="360">
      <c r="A360" s="194"/>
      <c r="B360" s="194"/>
      <c r="C360" s="194"/>
      <c r="D360" s="194"/>
      <c r="E360" s="990"/>
      <c r="F360" s="990"/>
      <c r="G360" s="990"/>
      <c r="H360" s="990"/>
      <c r="I360" s="194"/>
    </row>
    <row r="361">
      <c r="A361" s="194"/>
      <c r="B361" s="194"/>
      <c r="C361" s="194"/>
      <c r="D361" s="194"/>
      <c r="E361" s="990"/>
      <c r="F361" s="990"/>
      <c r="G361" s="990"/>
      <c r="H361" s="990"/>
      <c r="I361" s="194"/>
    </row>
    <row r="362">
      <c r="A362" s="194"/>
      <c r="B362" s="194"/>
      <c r="C362" s="194"/>
      <c r="D362" s="194"/>
      <c r="E362" s="990"/>
      <c r="F362" s="990"/>
      <c r="G362" s="990"/>
      <c r="H362" s="990"/>
      <c r="I362" s="194"/>
    </row>
    <row r="363">
      <c r="A363" s="194"/>
      <c r="B363" s="194"/>
      <c r="C363" s="194"/>
      <c r="D363" s="194"/>
      <c r="E363" s="990"/>
      <c r="F363" s="990"/>
      <c r="G363" s="990"/>
      <c r="H363" s="990"/>
      <c r="I363" s="194"/>
    </row>
    <row r="364">
      <c r="A364" s="194"/>
      <c r="B364" s="194"/>
      <c r="C364" s="194"/>
      <c r="D364" s="194"/>
      <c r="E364" s="990"/>
      <c r="F364" s="990"/>
      <c r="G364" s="990"/>
      <c r="H364" s="990"/>
      <c r="I364" s="194"/>
    </row>
    <row r="365">
      <c r="A365" s="194"/>
      <c r="B365" s="194"/>
      <c r="C365" s="194"/>
      <c r="D365" s="194"/>
      <c r="E365" s="990"/>
      <c r="F365" s="990"/>
      <c r="G365" s="990"/>
      <c r="H365" s="990"/>
      <c r="I365" s="194"/>
    </row>
    <row r="366">
      <c r="A366" s="194"/>
      <c r="B366" s="194"/>
      <c r="C366" s="194"/>
      <c r="D366" s="194"/>
      <c r="E366" s="990"/>
      <c r="F366" s="990"/>
      <c r="G366" s="990"/>
      <c r="H366" s="990"/>
      <c r="I366" s="194"/>
    </row>
    <row r="367">
      <c r="A367" s="194"/>
      <c r="B367" s="194"/>
      <c r="C367" s="194"/>
      <c r="D367" s="194"/>
      <c r="E367" s="990"/>
      <c r="F367" s="990"/>
      <c r="G367" s="990"/>
      <c r="H367" s="990"/>
      <c r="I367" s="194"/>
    </row>
    <row r="368">
      <c r="A368" s="194"/>
      <c r="B368" s="194"/>
      <c r="C368" s="194"/>
      <c r="D368" s="194"/>
      <c r="E368" s="990"/>
      <c r="F368" s="990"/>
      <c r="G368" s="990"/>
      <c r="H368" s="990"/>
      <c r="I368" s="194"/>
    </row>
    <row r="369">
      <c r="A369" s="194"/>
      <c r="B369" s="194"/>
      <c r="C369" s="194"/>
      <c r="D369" s="194"/>
      <c r="E369" s="990"/>
      <c r="F369" s="990"/>
      <c r="G369" s="990"/>
      <c r="H369" s="990"/>
      <c r="I369" s="194"/>
    </row>
    <row r="370">
      <c r="A370" s="194"/>
      <c r="B370" s="194"/>
      <c r="C370" s="194"/>
      <c r="D370" s="194"/>
      <c r="E370" s="990"/>
      <c r="F370" s="990"/>
      <c r="G370" s="990"/>
      <c r="H370" s="990"/>
      <c r="I370" s="194"/>
    </row>
    <row r="371">
      <c r="A371" s="194"/>
      <c r="B371" s="194"/>
      <c r="C371" s="194"/>
      <c r="D371" s="194"/>
      <c r="E371" s="990"/>
      <c r="F371" s="990"/>
      <c r="G371" s="990"/>
      <c r="H371" s="990"/>
      <c r="I371" s="194"/>
    </row>
    <row r="372">
      <c r="A372" s="194"/>
      <c r="B372" s="194"/>
      <c r="C372" s="194"/>
      <c r="D372" s="194"/>
      <c r="E372" s="990"/>
      <c r="F372" s="990"/>
      <c r="G372" s="990"/>
      <c r="H372" s="990"/>
      <c r="I372" s="194"/>
    </row>
    <row r="373">
      <c r="A373" s="194"/>
      <c r="B373" s="194"/>
      <c r="C373" s="194"/>
      <c r="D373" s="194"/>
      <c r="E373" s="990"/>
      <c r="F373" s="990"/>
      <c r="G373" s="990"/>
      <c r="H373" s="990"/>
      <c r="I373" s="194"/>
    </row>
    <row r="374">
      <c r="A374" s="194"/>
      <c r="B374" s="194"/>
      <c r="C374" s="194"/>
      <c r="D374" s="194"/>
      <c r="E374" s="990"/>
      <c r="F374" s="990"/>
      <c r="G374" s="990"/>
      <c r="H374" s="990"/>
      <c r="I374" s="194"/>
    </row>
    <row r="375">
      <c r="A375" s="194"/>
      <c r="B375" s="194"/>
      <c r="C375" s="194"/>
      <c r="D375" s="194"/>
      <c r="E375" s="990"/>
      <c r="F375" s="990"/>
      <c r="G375" s="990"/>
      <c r="H375" s="990"/>
      <c r="I375" s="194"/>
    </row>
    <row r="376">
      <c r="A376" s="194"/>
      <c r="B376" s="194"/>
      <c r="C376" s="194"/>
      <c r="D376" s="194"/>
      <c r="E376" s="990"/>
      <c r="F376" s="990"/>
      <c r="G376" s="990"/>
      <c r="H376" s="990"/>
      <c r="I376" s="194"/>
    </row>
    <row r="377">
      <c r="A377" s="194"/>
      <c r="B377" s="194"/>
      <c r="C377" s="194"/>
      <c r="D377" s="194"/>
      <c r="E377" s="990"/>
      <c r="F377" s="990"/>
      <c r="G377" s="990"/>
      <c r="H377" s="990"/>
      <c r="I377" s="194"/>
    </row>
    <row r="378">
      <c r="A378" s="194"/>
      <c r="B378" s="194"/>
      <c r="C378" s="194"/>
      <c r="D378" s="194"/>
      <c r="E378" s="990"/>
      <c r="F378" s="990"/>
      <c r="G378" s="990"/>
      <c r="H378" s="990"/>
      <c r="I378" s="194"/>
    </row>
    <row r="379">
      <c r="A379" s="194"/>
      <c r="B379" s="194"/>
      <c r="C379" s="194"/>
      <c r="D379" s="194"/>
      <c r="E379" s="990"/>
      <c r="F379" s="990"/>
      <c r="G379" s="990"/>
      <c r="H379" s="990"/>
      <c r="I379" s="194"/>
    </row>
    <row r="380">
      <c r="A380" s="194"/>
      <c r="B380" s="194"/>
      <c r="C380" s="194"/>
      <c r="D380" s="194"/>
      <c r="E380" s="990"/>
      <c r="F380" s="990"/>
      <c r="G380" s="990"/>
      <c r="H380" s="990"/>
      <c r="I380" s="194"/>
    </row>
    <row r="381">
      <c r="A381" s="194"/>
      <c r="B381" s="194"/>
      <c r="C381" s="194"/>
      <c r="D381" s="194"/>
      <c r="E381" s="990"/>
      <c r="F381" s="990"/>
      <c r="G381" s="990"/>
      <c r="H381" s="990"/>
      <c r="I381" s="194"/>
    </row>
    <row r="382">
      <c r="A382" s="194"/>
      <c r="B382" s="194"/>
      <c r="C382" s="194"/>
      <c r="D382" s="194"/>
      <c r="E382" s="990"/>
      <c r="F382" s="990"/>
      <c r="G382" s="990"/>
      <c r="H382" s="990"/>
      <c r="I382" s="194"/>
    </row>
    <row r="383">
      <c r="A383" s="194"/>
      <c r="B383" s="194"/>
      <c r="C383" s="194"/>
      <c r="D383" s="194"/>
      <c r="E383" s="990"/>
      <c r="F383" s="990"/>
      <c r="G383" s="990"/>
      <c r="H383" s="990"/>
      <c r="I383" s="194"/>
    </row>
    <row r="384">
      <c r="A384" s="194"/>
      <c r="B384" s="194"/>
      <c r="C384" s="194"/>
      <c r="D384" s="194"/>
      <c r="E384" s="990"/>
      <c r="F384" s="990"/>
      <c r="G384" s="990"/>
      <c r="H384" s="990"/>
      <c r="I384" s="194"/>
    </row>
    <row r="385">
      <c r="A385" s="194"/>
      <c r="B385" s="194"/>
      <c r="C385" s="194"/>
      <c r="D385" s="194"/>
      <c r="E385" s="990"/>
      <c r="F385" s="990"/>
      <c r="G385" s="990"/>
      <c r="H385" s="990"/>
      <c r="I385" s="194"/>
    </row>
    <row r="386">
      <c r="A386" s="194"/>
      <c r="B386" s="194"/>
      <c r="C386" s="194"/>
      <c r="D386" s="194"/>
      <c r="E386" s="990"/>
      <c r="F386" s="990"/>
      <c r="G386" s="990"/>
      <c r="H386" s="990"/>
      <c r="I386" s="194"/>
    </row>
    <row r="387">
      <c r="A387" s="194"/>
      <c r="B387" s="194"/>
      <c r="C387" s="194"/>
      <c r="D387" s="194"/>
      <c r="E387" s="990"/>
      <c r="F387" s="990"/>
      <c r="G387" s="990"/>
      <c r="H387" s="990"/>
      <c r="I387" s="194"/>
    </row>
    <row r="388">
      <c r="A388" s="194"/>
      <c r="B388" s="194"/>
      <c r="C388" s="194"/>
      <c r="D388" s="194"/>
      <c r="E388" s="990"/>
      <c r="F388" s="990"/>
      <c r="G388" s="990"/>
      <c r="H388" s="990"/>
      <c r="I388" s="194"/>
    </row>
    <row r="389">
      <c r="A389" s="194"/>
      <c r="B389" s="194"/>
      <c r="C389" s="194"/>
      <c r="D389" s="194"/>
      <c r="E389" s="990"/>
      <c r="F389" s="990"/>
      <c r="G389" s="990"/>
      <c r="H389" s="990"/>
      <c r="I389" s="194"/>
    </row>
    <row r="390">
      <c r="A390" s="194"/>
      <c r="B390" s="194"/>
      <c r="C390" s="194"/>
      <c r="D390" s="194"/>
      <c r="E390" s="990"/>
      <c r="F390" s="990"/>
      <c r="G390" s="990"/>
      <c r="H390" s="990"/>
      <c r="I390" s="194"/>
    </row>
    <row r="391">
      <c r="A391" s="194"/>
      <c r="B391" s="194"/>
      <c r="C391" s="194"/>
      <c r="D391" s="194"/>
      <c r="E391" s="990"/>
      <c r="F391" s="990"/>
      <c r="G391" s="990"/>
      <c r="H391" s="990"/>
      <c r="I391" s="194"/>
    </row>
    <row r="392">
      <c r="A392" s="194"/>
      <c r="B392" s="194"/>
      <c r="C392" s="194"/>
      <c r="D392" s="194"/>
      <c r="E392" s="990"/>
      <c r="F392" s="990"/>
      <c r="G392" s="990"/>
      <c r="H392" s="990"/>
      <c r="I392" s="194"/>
    </row>
    <row r="393">
      <c r="A393" s="194"/>
      <c r="B393" s="194"/>
      <c r="C393" s="194"/>
      <c r="D393" s="194"/>
      <c r="E393" s="990"/>
      <c r="F393" s="990"/>
      <c r="G393" s="990"/>
      <c r="H393" s="990"/>
      <c r="I393" s="194"/>
    </row>
    <row r="394">
      <c r="A394" s="194"/>
      <c r="B394" s="194"/>
      <c r="C394" s="194"/>
      <c r="D394" s="194"/>
      <c r="E394" s="990"/>
      <c r="F394" s="990"/>
      <c r="G394" s="990"/>
      <c r="H394" s="990"/>
      <c r="I394" s="194"/>
    </row>
    <row r="395">
      <c r="A395" s="194"/>
      <c r="B395" s="194"/>
      <c r="C395" s="194"/>
      <c r="D395" s="194"/>
      <c r="E395" s="990"/>
      <c r="F395" s="990"/>
      <c r="G395" s="990"/>
      <c r="H395" s="990"/>
      <c r="I395" s="194"/>
    </row>
    <row r="396">
      <c r="A396" s="194"/>
      <c r="B396" s="194"/>
      <c r="C396" s="194"/>
      <c r="D396" s="194"/>
      <c r="E396" s="990"/>
      <c r="F396" s="990"/>
      <c r="G396" s="990"/>
      <c r="H396" s="990"/>
      <c r="I396" s="194"/>
    </row>
    <row r="397">
      <c r="A397" s="194"/>
      <c r="B397" s="194"/>
      <c r="C397" s="194"/>
      <c r="D397" s="194"/>
      <c r="E397" s="990"/>
      <c r="F397" s="990"/>
      <c r="G397" s="990"/>
      <c r="H397" s="990"/>
      <c r="I397" s="194"/>
    </row>
    <row r="398">
      <c r="A398" s="194"/>
      <c r="B398" s="194"/>
      <c r="C398" s="194"/>
      <c r="D398" s="194"/>
      <c r="E398" s="990"/>
      <c r="F398" s="990"/>
      <c r="G398" s="990"/>
      <c r="H398" s="990"/>
      <c r="I398" s="194"/>
    </row>
    <row r="399">
      <c r="A399" s="194"/>
      <c r="B399" s="194"/>
      <c r="C399" s="194"/>
      <c r="D399" s="194"/>
      <c r="E399" s="990"/>
      <c r="F399" s="990"/>
      <c r="G399" s="990"/>
      <c r="H399" s="990"/>
      <c r="I399" s="194"/>
    </row>
    <row r="400">
      <c r="A400" s="194"/>
      <c r="B400" s="194"/>
      <c r="C400" s="194"/>
      <c r="D400" s="194"/>
      <c r="E400" s="990"/>
      <c r="F400" s="990"/>
      <c r="G400" s="990"/>
      <c r="H400" s="990"/>
      <c r="I400" s="194"/>
    </row>
    <row r="401">
      <c r="A401" s="194"/>
      <c r="B401" s="194"/>
      <c r="C401" s="194"/>
      <c r="D401" s="194"/>
      <c r="E401" s="990"/>
      <c r="F401" s="990"/>
      <c r="G401" s="990"/>
      <c r="H401" s="990"/>
      <c r="I401" s="194"/>
    </row>
    <row r="402">
      <c r="A402" s="194"/>
      <c r="B402" s="194"/>
      <c r="C402" s="194"/>
      <c r="D402" s="194"/>
      <c r="E402" s="990"/>
      <c r="F402" s="990"/>
      <c r="G402" s="990"/>
      <c r="H402" s="990"/>
      <c r="I402" s="194"/>
    </row>
    <row r="403">
      <c r="A403" s="194"/>
      <c r="B403" s="194"/>
      <c r="C403" s="194"/>
      <c r="D403" s="194"/>
      <c r="E403" s="990"/>
      <c r="F403" s="990"/>
      <c r="G403" s="990"/>
      <c r="H403" s="990"/>
      <c r="I403" s="194"/>
    </row>
    <row r="404">
      <c r="A404" s="194"/>
      <c r="B404" s="194"/>
      <c r="C404" s="194"/>
      <c r="D404" s="194"/>
      <c r="E404" s="990"/>
      <c r="F404" s="990"/>
      <c r="G404" s="990"/>
      <c r="H404" s="990"/>
      <c r="I404" s="194"/>
    </row>
    <row r="405">
      <c r="A405" s="194"/>
      <c r="B405" s="194"/>
      <c r="C405" s="194"/>
      <c r="D405" s="194"/>
      <c r="E405" s="990"/>
      <c r="F405" s="990"/>
      <c r="G405" s="990"/>
      <c r="H405" s="990"/>
      <c r="I405" s="194"/>
    </row>
    <row r="406">
      <c r="A406" s="194"/>
      <c r="B406" s="194"/>
      <c r="C406" s="194"/>
      <c r="D406" s="194"/>
      <c r="E406" s="990"/>
      <c r="F406" s="990"/>
      <c r="G406" s="990"/>
      <c r="H406" s="990"/>
      <c r="I406" s="194"/>
    </row>
    <row r="407">
      <c r="A407" s="194"/>
      <c r="B407" s="194"/>
      <c r="C407" s="194"/>
      <c r="D407" s="194"/>
      <c r="E407" s="990"/>
      <c r="F407" s="990"/>
      <c r="G407" s="990"/>
      <c r="H407" s="990"/>
      <c r="I407" s="194"/>
    </row>
    <row r="408">
      <c r="A408" s="194"/>
      <c r="B408" s="194"/>
      <c r="C408" s="194"/>
      <c r="D408" s="194"/>
      <c r="E408" s="990"/>
      <c r="F408" s="990"/>
      <c r="G408" s="990"/>
      <c r="H408" s="990"/>
      <c r="I408" s="194"/>
    </row>
    <row r="409">
      <c r="A409" s="194"/>
      <c r="B409" s="194"/>
      <c r="C409" s="194"/>
      <c r="D409" s="194"/>
      <c r="E409" s="990"/>
      <c r="F409" s="990"/>
      <c r="G409" s="990"/>
      <c r="H409" s="990"/>
      <c r="I409" s="194"/>
    </row>
    <row r="410">
      <c r="A410" s="194"/>
      <c r="B410" s="194"/>
      <c r="C410" s="194"/>
      <c r="D410" s="194"/>
      <c r="E410" s="990"/>
      <c r="F410" s="990"/>
      <c r="G410" s="990"/>
      <c r="H410" s="990"/>
      <c r="I410" s="194"/>
    </row>
    <row r="411">
      <c r="A411" s="194"/>
      <c r="B411" s="194"/>
      <c r="C411" s="194"/>
      <c r="D411" s="194"/>
      <c r="E411" s="990"/>
      <c r="F411" s="990"/>
      <c r="G411" s="990"/>
      <c r="H411" s="990"/>
      <c r="I411" s="194"/>
    </row>
    <row r="412">
      <c r="A412" s="194"/>
      <c r="B412" s="194"/>
      <c r="C412" s="194"/>
      <c r="D412" s="194"/>
      <c r="E412" s="990"/>
      <c r="F412" s="990"/>
      <c r="G412" s="990"/>
      <c r="H412" s="990"/>
      <c r="I412" s="194"/>
    </row>
    <row r="413">
      <c r="A413" s="194"/>
      <c r="B413" s="194"/>
      <c r="C413" s="194"/>
      <c r="D413" s="194"/>
      <c r="E413" s="990"/>
      <c r="F413" s="990"/>
      <c r="G413" s="990"/>
      <c r="H413" s="990"/>
      <c r="I413" s="194"/>
    </row>
    <row r="414">
      <c r="A414" s="194"/>
      <c r="B414" s="194"/>
      <c r="C414" s="194"/>
      <c r="D414" s="194"/>
      <c r="E414" s="990"/>
      <c r="F414" s="990"/>
      <c r="G414" s="990"/>
      <c r="H414" s="990"/>
      <c r="I414" s="194"/>
    </row>
    <row r="415">
      <c r="A415" s="194"/>
      <c r="B415" s="194"/>
      <c r="C415" s="194"/>
      <c r="D415" s="194"/>
      <c r="E415" s="990"/>
      <c r="F415" s="990"/>
      <c r="G415" s="990"/>
      <c r="H415" s="990"/>
      <c r="I415" s="194"/>
    </row>
    <row r="416">
      <c r="A416" s="194"/>
      <c r="B416" s="194"/>
      <c r="C416" s="194"/>
      <c r="D416" s="194"/>
      <c r="E416" s="990"/>
      <c r="F416" s="990"/>
      <c r="G416" s="990"/>
      <c r="H416" s="990"/>
      <c r="I416" s="194"/>
    </row>
    <row r="417">
      <c r="A417" s="194"/>
      <c r="B417" s="194"/>
      <c r="C417" s="194"/>
      <c r="D417" s="194"/>
      <c r="E417" s="990"/>
      <c r="F417" s="990"/>
      <c r="G417" s="990"/>
      <c r="H417" s="990"/>
      <c r="I417" s="194"/>
    </row>
    <row r="418">
      <c r="A418" s="194"/>
      <c r="B418" s="194"/>
      <c r="C418" s="194"/>
      <c r="D418" s="194"/>
      <c r="E418" s="990"/>
      <c r="F418" s="990"/>
      <c r="G418" s="990"/>
      <c r="H418" s="990"/>
      <c r="I418" s="194"/>
    </row>
    <row r="419">
      <c r="A419" s="194"/>
      <c r="B419" s="194"/>
      <c r="C419" s="194"/>
      <c r="D419" s="194"/>
      <c r="E419" s="990"/>
      <c r="F419" s="990"/>
      <c r="G419" s="990"/>
      <c r="H419" s="990"/>
      <c r="I419" s="194"/>
    </row>
    <row r="420">
      <c r="A420" s="194"/>
      <c r="B420" s="194"/>
      <c r="C420" s="194"/>
      <c r="D420" s="194"/>
      <c r="E420" s="990"/>
      <c r="F420" s="990"/>
      <c r="G420" s="990"/>
      <c r="H420" s="990"/>
      <c r="I420" s="194"/>
    </row>
    <row r="421">
      <c r="A421" s="194"/>
      <c r="B421" s="194"/>
      <c r="C421" s="194"/>
      <c r="D421" s="194"/>
      <c r="E421" s="990"/>
      <c r="F421" s="990"/>
      <c r="G421" s="990"/>
      <c r="H421" s="990"/>
      <c r="I421" s="194"/>
    </row>
    <row r="422">
      <c r="A422" s="194"/>
      <c r="B422" s="194"/>
      <c r="C422" s="194"/>
      <c r="D422" s="194"/>
      <c r="E422" s="990"/>
      <c r="F422" s="990"/>
      <c r="G422" s="990"/>
      <c r="H422" s="990"/>
      <c r="I422" s="194"/>
    </row>
    <row r="423">
      <c r="A423" s="194"/>
      <c r="B423" s="194"/>
      <c r="C423" s="194"/>
      <c r="D423" s="194"/>
      <c r="E423" s="990"/>
      <c r="F423" s="990"/>
      <c r="G423" s="990"/>
      <c r="H423" s="990"/>
      <c r="I423" s="194"/>
    </row>
    <row r="424">
      <c r="A424" s="194"/>
      <c r="B424" s="194"/>
      <c r="C424" s="194"/>
      <c r="D424" s="194"/>
      <c r="E424" s="990"/>
      <c r="F424" s="990"/>
      <c r="G424" s="990"/>
      <c r="H424" s="990"/>
      <c r="I424" s="194"/>
    </row>
    <row r="425">
      <c r="A425" s="194"/>
      <c r="B425" s="194"/>
      <c r="C425" s="194"/>
      <c r="D425" s="194"/>
      <c r="E425" s="990"/>
      <c r="F425" s="990"/>
      <c r="G425" s="990"/>
      <c r="H425" s="990"/>
      <c r="I425" s="194"/>
    </row>
    <row r="426">
      <c r="A426" s="194"/>
      <c r="B426" s="194"/>
      <c r="C426" s="194"/>
      <c r="D426" s="194"/>
      <c r="E426" s="990"/>
      <c r="F426" s="990"/>
      <c r="G426" s="990"/>
      <c r="H426" s="990"/>
      <c r="I426" s="194"/>
    </row>
    <row r="427">
      <c r="A427" s="194"/>
      <c r="B427" s="194"/>
      <c r="C427" s="194"/>
      <c r="D427" s="194"/>
      <c r="E427" s="990"/>
      <c r="F427" s="990"/>
      <c r="G427" s="990"/>
      <c r="H427" s="990"/>
      <c r="I427" s="194"/>
    </row>
    <row r="428">
      <c r="A428" s="194"/>
      <c r="B428" s="194"/>
      <c r="C428" s="194"/>
      <c r="D428" s="194"/>
      <c r="E428" s="990"/>
      <c r="F428" s="990"/>
      <c r="G428" s="990"/>
      <c r="H428" s="990"/>
      <c r="I428" s="194"/>
    </row>
    <row r="429">
      <c r="A429" s="194"/>
      <c r="B429" s="194"/>
      <c r="C429" s="194"/>
      <c r="D429" s="194"/>
      <c r="E429" s="990"/>
      <c r="F429" s="990"/>
      <c r="G429" s="990"/>
      <c r="H429" s="990"/>
      <c r="I429" s="194"/>
    </row>
    <row r="430">
      <c r="A430" s="194"/>
      <c r="B430" s="194"/>
      <c r="C430" s="194"/>
      <c r="D430" s="194"/>
      <c r="E430" s="990"/>
      <c r="F430" s="990"/>
      <c r="G430" s="990"/>
      <c r="H430" s="990"/>
      <c r="I430" s="194"/>
    </row>
    <row r="431">
      <c r="A431" s="194"/>
      <c r="B431" s="194"/>
      <c r="C431" s="194"/>
      <c r="D431" s="194"/>
      <c r="E431" s="990"/>
      <c r="F431" s="990"/>
      <c r="G431" s="990"/>
      <c r="H431" s="990"/>
      <c r="I431" s="194"/>
    </row>
    <row r="432">
      <c r="A432" s="194"/>
      <c r="B432" s="194"/>
      <c r="C432" s="194"/>
      <c r="D432" s="194"/>
      <c r="E432" s="990"/>
      <c r="F432" s="990"/>
      <c r="G432" s="990"/>
      <c r="H432" s="990"/>
      <c r="I432" s="194"/>
    </row>
    <row r="433">
      <c r="A433" s="194"/>
      <c r="B433" s="194"/>
      <c r="C433" s="194"/>
      <c r="D433" s="194"/>
      <c r="E433" s="990"/>
      <c r="F433" s="990"/>
      <c r="G433" s="990"/>
      <c r="H433" s="990"/>
      <c r="I433" s="194"/>
    </row>
    <row r="434">
      <c r="A434" s="194"/>
      <c r="B434" s="194"/>
      <c r="C434" s="194"/>
      <c r="D434" s="194"/>
      <c r="E434" s="990"/>
      <c r="F434" s="990"/>
      <c r="G434" s="990"/>
      <c r="H434" s="990"/>
      <c r="I434" s="194"/>
    </row>
    <row r="435">
      <c r="A435" s="194"/>
      <c r="B435" s="194"/>
      <c r="C435" s="194"/>
      <c r="D435" s="194"/>
      <c r="E435" s="990"/>
      <c r="F435" s="990"/>
      <c r="G435" s="990"/>
      <c r="H435" s="990"/>
      <c r="I435" s="194"/>
    </row>
    <row r="436">
      <c r="A436" s="194"/>
      <c r="B436" s="194"/>
      <c r="C436" s="194"/>
      <c r="D436" s="194"/>
      <c r="E436" s="990"/>
      <c r="F436" s="990"/>
      <c r="G436" s="990"/>
      <c r="H436" s="990"/>
      <c r="I436" s="194"/>
    </row>
    <row r="437">
      <c r="A437" s="194"/>
      <c r="B437" s="194"/>
      <c r="C437" s="194"/>
      <c r="D437" s="194"/>
      <c r="E437" s="990"/>
      <c r="F437" s="990"/>
      <c r="G437" s="990"/>
      <c r="H437" s="990"/>
      <c r="I437" s="194"/>
    </row>
    <row r="438">
      <c r="A438" s="194"/>
      <c r="B438" s="194"/>
      <c r="C438" s="194"/>
      <c r="D438" s="194"/>
      <c r="E438" s="990"/>
      <c r="F438" s="990"/>
      <c r="G438" s="990"/>
      <c r="H438" s="990"/>
      <c r="I438" s="194"/>
    </row>
    <row r="439">
      <c r="A439" s="194"/>
      <c r="B439" s="194"/>
      <c r="C439" s="194"/>
      <c r="D439" s="194"/>
      <c r="E439" s="990"/>
      <c r="F439" s="990"/>
      <c r="G439" s="990"/>
      <c r="H439" s="990"/>
      <c r="I439" s="194"/>
    </row>
    <row r="440">
      <c r="A440" s="194"/>
      <c r="B440" s="194"/>
      <c r="C440" s="194"/>
      <c r="D440" s="194"/>
      <c r="E440" s="990"/>
      <c r="F440" s="990"/>
      <c r="G440" s="990"/>
      <c r="H440" s="990"/>
      <c r="I440" s="194"/>
    </row>
    <row r="441">
      <c r="A441" s="194"/>
      <c r="B441" s="194"/>
      <c r="C441" s="194"/>
      <c r="D441" s="194"/>
      <c r="E441" s="990"/>
      <c r="F441" s="990"/>
      <c r="G441" s="990"/>
      <c r="H441" s="990"/>
      <c r="I441" s="194"/>
    </row>
    <row r="442">
      <c r="A442" s="194"/>
      <c r="B442" s="194"/>
      <c r="C442" s="194"/>
      <c r="D442" s="194"/>
      <c r="E442" s="990"/>
      <c r="F442" s="990"/>
      <c r="G442" s="990"/>
      <c r="H442" s="990"/>
      <c r="I442" s="194"/>
    </row>
    <row r="443">
      <c r="A443" s="194"/>
      <c r="B443" s="194"/>
      <c r="C443" s="194"/>
      <c r="D443" s="194"/>
      <c r="E443" s="990"/>
      <c r="F443" s="990"/>
      <c r="G443" s="990"/>
      <c r="H443" s="990"/>
      <c r="I443" s="194"/>
    </row>
    <row r="444">
      <c r="A444" s="194"/>
      <c r="B444" s="194"/>
      <c r="C444" s="194"/>
      <c r="D444" s="194"/>
      <c r="E444" s="990"/>
      <c r="F444" s="990"/>
      <c r="G444" s="990"/>
      <c r="H444" s="990"/>
      <c r="I444" s="194"/>
    </row>
    <row r="445">
      <c r="A445" s="194"/>
      <c r="B445" s="194"/>
      <c r="C445" s="194"/>
      <c r="D445" s="194"/>
      <c r="E445" s="990"/>
      <c r="F445" s="990"/>
      <c r="G445" s="990"/>
      <c r="H445" s="990"/>
      <c r="I445" s="194"/>
    </row>
    <row r="446">
      <c r="A446" s="194"/>
      <c r="B446" s="194"/>
      <c r="C446" s="194"/>
      <c r="D446" s="194"/>
      <c r="E446" s="990"/>
      <c r="F446" s="990"/>
      <c r="G446" s="990"/>
      <c r="H446" s="990"/>
      <c r="I446" s="194"/>
    </row>
    <row r="447">
      <c r="A447" s="194"/>
      <c r="B447" s="194"/>
      <c r="C447" s="194"/>
      <c r="D447" s="194"/>
      <c r="E447" s="990"/>
      <c r="F447" s="990"/>
      <c r="G447" s="990"/>
      <c r="H447" s="990"/>
      <c r="I447" s="194"/>
    </row>
    <row r="448">
      <c r="A448" s="194"/>
      <c r="B448" s="194"/>
      <c r="C448" s="194"/>
      <c r="D448" s="194"/>
      <c r="E448" s="990"/>
      <c r="F448" s="990"/>
      <c r="G448" s="990"/>
      <c r="H448" s="990"/>
      <c r="I448" s="194"/>
    </row>
    <row r="449">
      <c r="A449" s="194"/>
      <c r="B449" s="194"/>
      <c r="C449" s="194"/>
      <c r="D449" s="194"/>
      <c r="E449" s="990"/>
      <c r="F449" s="990"/>
      <c r="G449" s="990"/>
      <c r="H449" s="990"/>
      <c r="I449" s="194"/>
    </row>
    <row r="450">
      <c r="A450" s="194"/>
      <c r="B450" s="194"/>
      <c r="C450" s="194"/>
      <c r="D450" s="194"/>
      <c r="E450" s="990"/>
      <c r="F450" s="990"/>
      <c r="G450" s="990"/>
      <c r="H450" s="990"/>
      <c r="I450" s="194"/>
    </row>
    <row r="451">
      <c r="A451" s="194"/>
      <c r="B451" s="194"/>
      <c r="C451" s="194"/>
      <c r="D451" s="194"/>
      <c r="E451" s="990"/>
      <c r="F451" s="990"/>
      <c r="G451" s="990"/>
      <c r="H451" s="990"/>
      <c r="I451" s="194"/>
    </row>
    <row r="452">
      <c r="A452" s="194"/>
      <c r="B452" s="194"/>
      <c r="C452" s="194"/>
      <c r="D452" s="194"/>
      <c r="E452" s="990"/>
      <c r="F452" s="990"/>
      <c r="G452" s="990"/>
      <c r="H452" s="990"/>
      <c r="I452" s="194"/>
    </row>
    <row r="453">
      <c r="A453" s="194"/>
      <c r="B453" s="194"/>
      <c r="C453" s="194"/>
      <c r="D453" s="194"/>
      <c r="E453" s="990"/>
      <c r="F453" s="990"/>
      <c r="G453" s="990"/>
      <c r="H453" s="990"/>
      <c r="I453" s="194"/>
    </row>
    <row r="454">
      <c r="A454" s="194"/>
      <c r="B454" s="194"/>
      <c r="C454" s="194"/>
      <c r="D454" s="194"/>
      <c r="E454" s="990"/>
      <c r="F454" s="990"/>
      <c r="G454" s="990"/>
      <c r="H454" s="990"/>
      <c r="I454" s="194"/>
    </row>
    <row r="455">
      <c r="A455" s="194"/>
      <c r="B455" s="194"/>
      <c r="C455" s="194"/>
      <c r="D455" s="194"/>
      <c r="E455" s="990"/>
      <c r="F455" s="990"/>
      <c r="G455" s="990"/>
      <c r="H455" s="990"/>
      <c r="I455" s="194"/>
    </row>
    <row r="456">
      <c r="A456" s="194"/>
      <c r="B456" s="194"/>
      <c r="C456" s="194"/>
      <c r="D456" s="194"/>
      <c r="E456" s="990"/>
      <c r="F456" s="990"/>
      <c r="G456" s="990"/>
      <c r="H456" s="990"/>
      <c r="I456" s="194"/>
    </row>
    <row r="457">
      <c r="A457" s="194"/>
      <c r="B457" s="194"/>
      <c r="C457" s="194"/>
      <c r="D457" s="194"/>
      <c r="E457" s="990"/>
      <c r="F457" s="990"/>
      <c r="G457" s="990"/>
      <c r="H457" s="990"/>
      <c r="I457" s="194"/>
    </row>
    <row r="458">
      <c r="A458" s="194"/>
      <c r="B458" s="194"/>
      <c r="C458" s="194"/>
      <c r="D458" s="194"/>
      <c r="E458" s="990"/>
      <c r="F458" s="990"/>
      <c r="G458" s="990"/>
      <c r="H458" s="990"/>
      <c r="I458" s="194"/>
    </row>
    <row r="459">
      <c r="A459" s="194"/>
      <c r="B459" s="194"/>
      <c r="C459" s="194"/>
      <c r="D459" s="194"/>
      <c r="E459" s="990"/>
      <c r="F459" s="990"/>
      <c r="G459" s="990"/>
      <c r="H459" s="990"/>
      <c r="I459" s="194"/>
    </row>
    <row r="460">
      <c r="A460" s="194"/>
      <c r="B460" s="194"/>
      <c r="C460" s="194"/>
      <c r="D460" s="194"/>
      <c r="E460" s="990"/>
      <c r="F460" s="990"/>
      <c r="G460" s="990"/>
      <c r="H460" s="990"/>
      <c r="I460" s="194"/>
    </row>
    <row r="461">
      <c r="A461" s="194"/>
      <c r="B461" s="194"/>
      <c r="C461" s="194"/>
      <c r="D461" s="194"/>
      <c r="E461" s="990"/>
      <c r="F461" s="990"/>
      <c r="G461" s="990"/>
      <c r="H461" s="990"/>
      <c r="I461" s="194"/>
    </row>
    <row r="462">
      <c r="A462" s="194"/>
      <c r="B462" s="194"/>
      <c r="C462" s="194"/>
      <c r="D462" s="194"/>
      <c r="E462" s="990"/>
      <c r="F462" s="990"/>
      <c r="G462" s="990"/>
      <c r="H462" s="990"/>
      <c r="I462" s="194"/>
    </row>
    <row r="463">
      <c r="A463" s="194"/>
      <c r="B463" s="194"/>
      <c r="C463" s="194"/>
      <c r="D463" s="194"/>
      <c r="E463" s="990"/>
      <c r="F463" s="990"/>
      <c r="G463" s="990"/>
      <c r="H463" s="990"/>
      <c r="I463" s="194"/>
    </row>
    <row r="464">
      <c r="A464" s="194"/>
      <c r="B464" s="194"/>
      <c r="C464" s="194"/>
      <c r="D464" s="194"/>
      <c r="E464" s="990"/>
      <c r="F464" s="990"/>
      <c r="G464" s="990"/>
      <c r="H464" s="990"/>
      <c r="I464" s="194"/>
    </row>
    <row r="465">
      <c r="A465" s="194"/>
      <c r="B465" s="194"/>
      <c r="C465" s="194"/>
      <c r="D465" s="194"/>
      <c r="E465" s="990"/>
      <c r="F465" s="990"/>
      <c r="G465" s="990"/>
      <c r="H465" s="990"/>
      <c r="I465" s="194"/>
    </row>
    <row r="466">
      <c r="A466" s="194"/>
      <c r="B466" s="194"/>
      <c r="C466" s="194"/>
      <c r="D466" s="194"/>
      <c r="E466" s="990"/>
      <c r="F466" s="990"/>
      <c r="G466" s="990"/>
      <c r="H466" s="990"/>
      <c r="I466" s="194"/>
    </row>
    <row r="467">
      <c r="A467" s="194"/>
      <c r="B467" s="194"/>
      <c r="C467" s="194"/>
      <c r="D467" s="194"/>
      <c r="E467" s="990"/>
      <c r="F467" s="990"/>
      <c r="G467" s="990"/>
      <c r="H467" s="990"/>
      <c r="I467" s="194"/>
    </row>
    <row r="468">
      <c r="A468" s="194"/>
      <c r="B468" s="194"/>
      <c r="C468" s="194"/>
      <c r="D468" s="194"/>
      <c r="E468" s="990"/>
      <c r="F468" s="990"/>
      <c r="G468" s="990"/>
      <c r="H468" s="990"/>
      <c r="I468" s="194"/>
    </row>
    <row r="469">
      <c r="A469" s="194"/>
      <c r="B469" s="194"/>
      <c r="C469" s="194"/>
      <c r="D469" s="194"/>
      <c r="E469" s="990"/>
      <c r="F469" s="990"/>
      <c r="G469" s="990"/>
      <c r="H469" s="990"/>
      <c r="I469" s="194"/>
    </row>
    <row r="470">
      <c r="A470" s="194"/>
      <c r="B470" s="194"/>
      <c r="C470" s="194"/>
      <c r="D470" s="194"/>
      <c r="E470" s="990"/>
      <c r="F470" s="990"/>
      <c r="G470" s="990"/>
      <c r="H470" s="990"/>
      <c r="I470" s="194"/>
    </row>
    <row r="471">
      <c r="A471" s="194"/>
      <c r="B471" s="194"/>
      <c r="C471" s="194"/>
      <c r="D471" s="194"/>
      <c r="E471" s="990"/>
      <c r="F471" s="990"/>
      <c r="G471" s="990"/>
      <c r="H471" s="990"/>
      <c r="I471" s="194"/>
    </row>
    <row r="472">
      <c r="A472" s="194"/>
      <c r="B472" s="194"/>
      <c r="C472" s="194"/>
      <c r="D472" s="194"/>
      <c r="E472" s="990"/>
      <c r="F472" s="990"/>
      <c r="G472" s="990"/>
      <c r="H472" s="990"/>
      <c r="I472" s="194"/>
    </row>
    <row r="473">
      <c r="A473" s="194"/>
      <c r="B473" s="194"/>
      <c r="C473" s="194"/>
      <c r="D473" s="194"/>
      <c r="E473" s="990"/>
      <c r="F473" s="990"/>
      <c r="G473" s="990"/>
      <c r="H473" s="990"/>
      <c r="I473" s="194"/>
    </row>
    <row r="474">
      <c r="A474" s="194"/>
      <c r="B474" s="194"/>
      <c r="C474" s="194"/>
      <c r="D474" s="194"/>
      <c r="E474" s="990"/>
      <c r="F474" s="990"/>
      <c r="G474" s="990"/>
      <c r="H474" s="990"/>
      <c r="I474" s="194"/>
    </row>
    <row r="475">
      <c r="A475" s="194"/>
      <c r="B475" s="194"/>
      <c r="C475" s="194"/>
      <c r="D475" s="194"/>
      <c r="E475" s="990"/>
      <c r="F475" s="990"/>
      <c r="G475" s="990"/>
      <c r="H475" s="990"/>
      <c r="I475" s="194"/>
    </row>
    <row r="476">
      <c r="A476" s="194"/>
      <c r="B476" s="194"/>
      <c r="C476" s="194"/>
      <c r="D476" s="194"/>
      <c r="E476" s="990"/>
      <c r="F476" s="990"/>
      <c r="G476" s="990"/>
      <c r="H476" s="990"/>
      <c r="I476" s="194"/>
    </row>
    <row r="477">
      <c r="A477" s="194"/>
      <c r="B477" s="194"/>
      <c r="C477" s="194"/>
      <c r="D477" s="194"/>
      <c r="E477" s="990"/>
      <c r="F477" s="990"/>
      <c r="G477" s="990"/>
      <c r="H477" s="990"/>
      <c r="I477" s="194"/>
    </row>
    <row r="478">
      <c r="A478" s="194"/>
      <c r="B478" s="194"/>
      <c r="C478" s="194"/>
      <c r="D478" s="194"/>
      <c r="E478" s="990"/>
      <c r="F478" s="990"/>
      <c r="G478" s="990"/>
      <c r="H478" s="990"/>
      <c r="I478" s="194"/>
    </row>
    <row r="479">
      <c r="A479" s="194"/>
      <c r="B479" s="194"/>
      <c r="C479" s="194"/>
      <c r="D479" s="194"/>
      <c r="E479" s="990"/>
      <c r="F479" s="990"/>
      <c r="G479" s="990"/>
      <c r="H479" s="990"/>
      <c r="I479" s="194"/>
    </row>
    <row r="480">
      <c r="A480" s="194"/>
      <c r="B480" s="194"/>
      <c r="C480" s="194"/>
      <c r="D480" s="194"/>
      <c r="E480" s="990"/>
      <c r="F480" s="990"/>
      <c r="G480" s="990"/>
      <c r="H480" s="990"/>
      <c r="I480" s="194"/>
    </row>
    <row r="481">
      <c r="A481" s="194"/>
      <c r="B481" s="194"/>
      <c r="C481" s="194"/>
      <c r="D481" s="194"/>
      <c r="E481" s="990"/>
      <c r="F481" s="990"/>
      <c r="G481" s="990"/>
      <c r="H481" s="990"/>
      <c r="I481" s="194"/>
    </row>
    <row r="482">
      <c r="A482" s="194"/>
      <c r="B482" s="194"/>
      <c r="C482" s="194"/>
      <c r="D482" s="194"/>
      <c r="E482" s="990"/>
      <c r="F482" s="990"/>
      <c r="G482" s="990"/>
      <c r="H482" s="990"/>
      <c r="I482" s="194"/>
    </row>
    <row r="483">
      <c r="A483" s="194"/>
      <c r="B483" s="194"/>
      <c r="C483" s="194"/>
      <c r="D483" s="194"/>
      <c r="E483" s="990"/>
      <c r="F483" s="990"/>
      <c r="G483" s="990"/>
      <c r="H483" s="990"/>
      <c r="I483" s="194"/>
    </row>
    <row r="484">
      <c r="A484" s="194"/>
      <c r="B484" s="194"/>
      <c r="C484" s="194"/>
      <c r="D484" s="194"/>
      <c r="E484" s="990"/>
      <c r="F484" s="990"/>
      <c r="G484" s="990"/>
      <c r="H484" s="990"/>
      <c r="I484" s="194"/>
    </row>
    <row r="485">
      <c r="A485" s="194"/>
      <c r="B485" s="194"/>
      <c r="C485" s="194"/>
      <c r="D485" s="194"/>
      <c r="E485" s="990"/>
      <c r="F485" s="990"/>
      <c r="G485" s="990"/>
      <c r="H485" s="990"/>
      <c r="I485" s="194"/>
    </row>
    <row r="486">
      <c r="A486" s="194"/>
      <c r="B486" s="194"/>
      <c r="C486" s="194"/>
      <c r="D486" s="194"/>
      <c r="E486" s="990"/>
      <c r="F486" s="990"/>
      <c r="G486" s="990"/>
      <c r="H486" s="990"/>
      <c r="I486" s="194"/>
    </row>
    <row r="487">
      <c r="A487" s="194"/>
      <c r="B487" s="194"/>
      <c r="C487" s="194"/>
      <c r="D487" s="194"/>
      <c r="E487" s="990"/>
      <c r="F487" s="990"/>
      <c r="G487" s="990"/>
      <c r="H487" s="990"/>
      <c r="I487" s="194"/>
    </row>
    <row r="488">
      <c r="A488" s="194"/>
      <c r="B488" s="194"/>
      <c r="C488" s="194"/>
      <c r="D488" s="194"/>
      <c r="E488" s="990"/>
      <c r="F488" s="990"/>
      <c r="G488" s="990"/>
      <c r="H488" s="990"/>
      <c r="I488" s="194"/>
    </row>
    <row r="489">
      <c r="A489" s="194"/>
      <c r="B489" s="194"/>
      <c r="C489" s="194"/>
      <c r="D489" s="194"/>
      <c r="E489" s="990"/>
      <c r="F489" s="990"/>
      <c r="G489" s="990"/>
      <c r="H489" s="990"/>
      <c r="I489" s="194"/>
    </row>
    <row r="490">
      <c r="A490" s="194"/>
      <c r="B490" s="194"/>
      <c r="C490" s="194"/>
      <c r="D490" s="194"/>
      <c r="E490" s="990"/>
      <c r="F490" s="990"/>
      <c r="G490" s="990"/>
      <c r="H490" s="990"/>
      <c r="I490" s="194"/>
    </row>
    <row r="491">
      <c r="A491" s="194"/>
      <c r="B491" s="194"/>
      <c r="C491" s="194"/>
      <c r="D491" s="194"/>
      <c r="E491" s="990"/>
      <c r="F491" s="990"/>
      <c r="G491" s="990"/>
      <c r="H491" s="990"/>
      <c r="I491" s="194"/>
    </row>
    <row r="492">
      <c r="A492" s="194"/>
      <c r="B492" s="194"/>
      <c r="C492" s="194"/>
      <c r="D492" s="194"/>
      <c r="E492" s="990"/>
      <c r="F492" s="990"/>
      <c r="G492" s="990"/>
      <c r="H492" s="990"/>
      <c r="I492" s="194"/>
    </row>
    <row r="493">
      <c r="A493" s="194"/>
      <c r="B493" s="194"/>
      <c r="C493" s="194"/>
      <c r="D493" s="194"/>
      <c r="E493" s="990"/>
      <c r="F493" s="990"/>
      <c r="G493" s="990"/>
      <c r="H493" s="990"/>
      <c r="I493" s="194"/>
    </row>
    <row r="494">
      <c r="A494" s="194"/>
      <c r="B494" s="194"/>
      <c r="C494" s="194"/>
      <c r="D494" s="194"/>
      <c r="E494" s="990"/>
      <c r="F494" s="990"/>
      <c r="G494" s="990"/>
      <c r="H494" s="990"/>
      <c r="I494" s="194"/>
    </row>
    <row r="495">
      <c r="A495" s="194"/>
      <c r="B495" s="194"/>
      <c r="C495" s="194"/>
      <c r="D495" s="194"/>
      <c r="E495" s="990"/>
      <c r="F495" s="990"/>
      <c r="G495" s="990"/>
      <c r="H495" s="990"/>
      <c r="I495" s="194"/>
    </row>
    <row r="496">
      <c r="A496" s="194"/>
      <c r="B496" s="194"/>
      <c r="C496" s="194"/>
      <c r="D496" s="194"/>
      <c r="E496" s="990"/>
      <c r="F496" s="990"/>
      <c r="G496" s="990"/>
      <c r="H496" s="990"/>
      <c r="I496" s="194"/>
    </row>
    <row r="497">
      <c r="A497" s="194"/>
      <c r="B497" s="194"/>
      <c r="C497" s="194"/>
      <c r="D497" s="194"/>
      <c r="E497" s="990"/>
      <c r="F497" s="990"/>
      <c r="G497" s="990"/>
      <c r="H497" s="990"/>
      <c r="I497" s="194"/>
    </row>
    <row r="498">
      <c r="A498" s="194"/>
      <c r="B498" s="194"/>
      <c r="C498" s="194"/>
      <c r="D498" s="194"/>
      <c r="E498" s="990"/>
      <c r="F498" s="990"/>
      <c r="G498" s="990"/>
      <c r="H498" s="990"/>
      <c r="I498" s="194"/>
    </row>
    <row r="499">
      <c r="A499" s="194"/>
      <c r="B499" s="194"/>
      <c r="C499" s="194"/>
      <c r="D499" s="194"/>
      <c r="E499" s="990"/>
      <c r="F499" s="990"/>
      <c r="G499" s="990"/>
      <c r="H499" s="990"/>
      <c r="I499" s="194"/>
    </row>
    <row r="500">
      <c r="A500" s="194"/>
      <c r="B500" s="194"/>
      <c r="C500" s="194"/>
      <c r="D500" s="194"/>
      <c r="E500" s="990"/>
      <c r="F500" s="990"/>
      <c r="G500" s="990"/>
      <c r="H500" s="990"/>
      <c r="I500" s="194"/>
    </row>
    <row r="501">
      <c r="A501" s="194"/>
      <c r="B501" s="194"/>
      <c r="C501" s="194"/>
      <c r="D501" s="194"/>
      <c r="E501" s="990"/>
      <c r="F501" s="990"/>
      <c r="G501" s="990"/>
      <c r="H501" s="990"/>
      <c r="I501" s="194"/>
    </row>
    <row r="502">
      <c r="A502" s="194"/>
      <c r="B502" s="194"/>
      <c r="C502" s="194"/>
      <c r="D502" s="194"/>
      <c r="E502" s="990"/>
      <c r="F502" s="990"/>
      <c r="G502" s="990"/>
      <c r="H502" s="990"/>
      <c r="I502" s="194"/>
    </row>
    <row r="503">
      <c r="A503" s="194"/>
      <c r="B503" s="194"/>
      <c r="C503" s="194"/>
      <c r="D503" s="194"/>
      <c r="E503" s="990"/>
      <c r="F503" s="990"/>
      <c r="G503" s="990"/>
      <c r="H503" s="990"/>
      <c r="I503" s="194"/>
    </row>
    <row r="504">
      <c r="A504" s="194"/>
      <c r="B504" s="194"/>
      <c r="C504" s="194"/>
      <c r="D504" s="194"/>
      <c r="E504" s="990"/>
      <c r="F504" s="990"/>
      <c r="G504" s="990"/>
      <c r="H504" s="990"/>
      <c r="I504" s="194"/>
    </row>
    <row r="505">
      <c r="A505" s="194"/>
      <c r="B505" s="194"/>
      <c r="C505" s="194"/>
      <c r="D505" s="194"/>
      <c r="E505" s="990"/>
      <c r="F505" s="990"/>
      <c r="G505" s="990"/>
      <c r="H505" s="990"/>
      <c r="I505" s="194"/>
    </row>
    <row r="506">
      <c r="A506" s="194"/>
      <c r="B506" s="194"/>
      <c r="C506" s="194"/>
      <c r="D506" s="194"/>
      <c r="E506" s="990"/>
      <c r="F506" s="990"/>
      <c r="G506" s="990"/>
      <c r="H506" s="990"/>
      <c r="I506" s="194"/>
    </row>
    <row r="507">
      <c r="A507" s="194"/>
      <c r="B507" s="194"/>
      <c r="C507" s="194"/>
      <c r="D507" s="194"/>
      <c r="E507" s="990"/>
      <c r="F507" s="990"/>
      <c r="G507" s="990"/>
      <c r="H507" s="990"/>
      <c r="I507" s="194"/>
    </row>
    <row r="508">
      <c r="A508" s="194"/>
      <c r="B508" s="194"/>
      <c r="C508" s="194"/>
      <c r="D508" s="194"/>
      <c r="E508" s="990"/>
      <c r="F508" s="990"/>
      <c r="G508" s="990"/>
      <c r="H508" s="990"/>
      <c r="I508" s="194"/>
    </row>
    <row r="509">
      <c r="A509" s="194"/>
      <c r="B509" s="194"/>
      <c r="C509" s="194"/>
      <c r="D509" s="194"/>
      <c r="E509" s="990"/>
      <c r="F509" s="990"/>
      <c r="G509" s="990"/>
      <c r="H509" s="990"/>
      <c r="I509" s="194"/>
    </row>
    <row r="510">
      <c r="A510" s="194"/>
      <c r="B510" s="194"/>
      <c r="C510" s="194"/>
      <c r="D510" s="194"/>
      <c r="E510" s="990"/>
      <c r="F510" s="990"/>
      <c r="G510" s="990"/>
      <c r="H510" s="990"/>
      <c r="I510" s="194"/>
    </row>
    <row r="511">
      <c r="A511" s="194"/>
      <c r="B511" s="194"/>
      <c r="C511" s="194"/>
      <c r="D511" s="194"/>
      <c r="E511" s="990"/>
      <c r="F511" s="990"/>
      <c r="G511" s="990"/>
      <c r="H511" s="990"/>
      <c r="I511" s="194"/>
    </row>
    <row r="512">
      <c r="A512" s="194"/>
      <c r="B512" s="194"/>
      <c r="C512" s="194"/>
      <c r="D512" s="194"/>
      <c r="E512" s="990"/>
      <c r="F512" s="990"/>
      <c r="G512" s="990"/>
      <c r="H512" s="990"/>
      <c r="I512" s="194"/>
    </row>
    <row r="513">
      <c r="A513" s="194"/>
      <c r="B513" s="194"/>
      <c r="C513" s="194"/>
      <c r="D513" s="194"/>
      <c r="E513" s="990"/>
      <c r="F513" s="990"/>
      <c r="G513" s="990"/>
      <c r="H513" s="990"/>
      <c r="I513" s="194"/>
    </row>
    <row r="514">
      <c r="A514" s="194"/>
      <c r="B514" s="194"/>
      <c r="C514" s="194"/>
      <c r="D514" s="194"/>
      <c r="E514" s="990"/>
      <c r="F514" s="990"/>
      <c r="G514" s="990"/>
      <c r="H514" s="990"/>
      <c r="I514" s="194"/>
    </row>
    <row r="515">
      <c r="A515" s="194"/>
      <c r="B515" s="194"/>
      <c r="C515" s="194"/>
      <c r="D515" s="194"/>
      <c r="E515" s="990"/>
      <c r="F515" s="990"/>
      <c r="G515" s="990"/>
      <c r="H515" s="990"/>
      <c r="I515" s="194"/>
    </row>
    <row r="516">
      <c r="A516" s="194"/>
      <c r="B516" s="194"/>
      <c r="C516" s="194"/>
      <c r="D516" s="194"/>
      <c r="E516" s="990"/>
      <c r="F516" s="990"/>
      <c r="G516" s="990"/>
      <c r="H516" s="990"/>
      <c r="I516" s="194"/>
    </row>
    <row r="517">
      <c r="A517" s="194"/>
      <c r="B517" s="194"/>
      <c r="C517" s="194"/>
      <c r="D517" s="194"/>
      <c r="E517" s="990"/>
      <c r="F517" s="990"/>
      <c r="G517" s="990"/>
      <c r="H517" s="990"/>
      <c r="I517" s="194"/>
    </row>
    <row r="518">
      <c r="A518" s="194"/>
      <c r="B518" s="194"/>
      <c r="C518" s="194"/>
      <c r="D518" s="194"/>
      <c r="E518" s="990"/>
      <c r="F518" s="990"/>
      <c r="G518" s="990"/>
      <c r="H518" s="990"/>
      <c r="I518" s="194"/>
    </row>
    <row r="519">
      <c r="A519" s="194"/>
      <c r="B519" s="194"/>
      <c r="C519" s="194"/>
      <c r="D519" s="194"/>
      <c r="E519" s="990"/>
      <c r="F519" s="990"/>
      <c r="G519" s="990"/>
      <c r="H519" s="990"/>
      <c r="I519" s="194"/>
    </row>
    <row r="520">
      <c r="A520" s="194"/>
      <c r="B520" s="194"/>
      <c r="C520" s="194"/>
      <c r="D520" s="194"/>
      <c r="E520" s="990"/>
      <c r="F520" s="990"/>
      <c r="G520" s="990"/>
      <c r="H520" s="990"/>
      <c r="I520" s="194"/>
    </row>
    <row r="521">
      <c r="A521" s="194"/>
      <c r="B521" s="194"/>
      <c r="C521" s="194"/>
      <c r="D521" s="194"/>
      <c r="E521" s="990"/>
      <c r="F521" s="990"/>
      <c r="G521" s="990"/>
      <c r="H521" s="990"/>
      <c r="I521" s="194"/>
    </row>
    <row r="522">
      <c r="A522" s="194"/>
      <c r="B522" s="194"/>
      <c r="C522" s="194"/>
      <c r="D522" s="194"/>
      <c r="E522" s="990"/>
      <c r="F522" s="990"/>
      <c r="G522" s="990"/>
      <c r="H522" s="990"/>
      <c r="I522" s="194"/>
    </row>
    <row r="523">
      <c r="A523" s="194"/>
      <c r="B523" s="194"/>
      <c r="C523" s="194"/>
      <c r="D523" s="194"/>
      <c r="E523" s="990"/>
      <c r="F523" s="990"/>
      <c r="G523" s="990"/>
      <c r="H523" s="990"/>
      <c r="I523" s="194"/>
    </row>
    <row r="524">
      <c r="A524" s="194"/>
      <c r="B524" s="194"/>
      <c r="C524" s="194"/>
      <c r="D524" s="194"/>
      <c r="E524" s="990"/>
      <c r="F524" s="990"/>
      <c r="G524" s="990"/>
      <c r="H524" s="990"/>
      <c r="I524" s="194"/>
    </row>
    <row r="525">
      <c r="A525" s="194"/>
      <c r="B525" s="194"/>
      <c r="C525" s="194"/>
      <c r="D525" s="194"/>
      <c r="E525" s="990"/>
      <c r="F525" s="990"/>
      <c r="G525" s="990"/>
      <c r="H525" s="990"/>
      <c r="I525" s="194"/>
    </row>
    <row r="526">
      <c r="A526" s="194"/>
      <c r="B526" s="194"/>
      <c r="C526" s="194"/>
      <c r="D526" s="194"/>
      <c r="E526" s="990"/>
      <c r="F526" s="990"/>
      <c r="G526" s="990"/>
      <c r="H526" s="990"/>
      <c r="I526" s="194"/>
    </row>
    <row r="527">
      <c r="A527" s="194"/>
      <c r="B527" s="194"/>
      <c r="C527" s="194"/>
      <c r="D527" s="194"/>
      <c r="E527" s="990"/>
      <c r="F527" s="990"/>
      <c r="G527" s="990"/>
      <c r="H527" s="990"/>
      <c r="I527" s="194"/>
    </row>
    <row r="528">
      <c r="A528" s="194"/>
      <c r="B528" s="194"/>
      <c r="C528" s="194"/>
      <c r="D528" s="194"/>
      <c r="E528" s="990"/>
      <c r="F528" s="990"/>
      <c r="G528" s="990"/>
      <c r="H528" s="990"/>
      <c r="I528" s="194"/>
    </row>
    <row r="529">
      <c r="A529" s="194"/>
      <c r="B529" s="194"/>
      <c r="C529" s="194"/>
      <c r="D529" s="194"/>
      <c r="E529" s="990"/>
      <c r="F529" s="990"/>
      <c r="G529" s="990"/>
      <c r="H529" s="990"/>
      <c r="I529" s="194"/>
    </row>
    <row r="530">
      <c r="A530" s="194"/>
      <c r="B530" s="194"/>
      <c r="C530" s="194"/>
      <c r="D530" s="194"/>
      <c r="E530" s="990"/>
      <c r="F530" s="990"/>
      <c r="G530" s="990"/>
      <c r="H530" s="990"/>
      <c r="I530" s="194"/>
    </row>
    <row r="531">
      <c r="A531" s="194"/>
      <c r="B531" s="194"/>
      <c r="C531" s="194"/>
      <c r="D531" s="194"/>
      <c r="E531" s="990"/>
      <c r="F531" s="990"/>
      <c r="G531" s="990"/>
      <c r="H531" s="990"/>
      <c r="I531" s="194"/>
    </row>
    <row r="532">
      <c r="A532" s="194"/>
      <c r="B532" s="194"/>
      <c r="C532" s="194"/>
      <c r="D532" s="194"/>
      <c r="E532" s="990"/>
      <c r="F532" s="990"/>
      <c r="G532" s="990"/>
      <c r="H532" s="990"/>
      <c r="I532" s="194"/>
    </row>
    <row r="533">
      <c r="A533" s="194"/>
      <c r="B533" s="194"/>
      <c r="C533" s="194"/>
      <c r="D533" s="194"/>
      <c r="E533" s="990"/>
      <c r="F533" s="990"/>
      <c r="G533" s="990"/>
      <c r="H533" s="990"/>
      <c r="I533" s="194"/>
    </row>
    <row r="534">
      <c r="A534" s="194"/>
      <c r="B534" s="194"/>
      <c r="C534" s="194"/>
      <c r="D534" s="194"/>
      <c r="E534" s="990"/>
      <c r="F534" s="990"/>
      <c r="G534" s="990"/>
      <c r="H534" s="990"/>
      <c r="I534" s="194"/>
    </row>
    <row r="535">
      <c r="A535" s="194"/>
      <c r="B535" s="194"/>
      <c r="C535" s="194"/>
      <c r="D535" s="194"/>
      <c r="E535" s="990"/>
      <c r="F535" s="990"/>
      <c r="G535" s="990"/>
      <c r="H535" s="990"/>
      <c r="I535" s="194"/>
    </row>
    <row r="536">
      <c r="A536" s="194"/>
      <c r="B536" s="194"/>
      <c r="C536" s="194"/>
      <c r="D536" s="194"/>
      <c r="E536" s="990"/>
      <c r="F536" s="990"/>
      <c r="G536" s="990"/>
      <c r="H536" s="990"/>
      <c r="I536" s="194"/>
    </row>
    <row r="537">
      <c r="A537" s="194"/>
      <c r="B537" s="194"/>
      <c r="C537" s="194"/>
      <c r="D537" s="194"/>
      <c r="E537" s="990"/>
      <c r="F537" s="990"/>
      <c r="G537" s="990"/>
      <c r="H537" s="990"/>
      <c r="I537" s="194"/>
    </row>
    <row r="538">
      <c r="A538" s="194"/>
      <c r="B538" s="194"/>
      <c r="C538" s="194"/>
      <c r="D538" s="194"/>
      <c r="E538" s="990"/>
      <c r="F538" s="990"/>
      <c r="G538" s="990"/>
      <c r="H538" s="990"/>
      <c r="I538" s="194"/>
    </row>
    <row r="539">
      <c r="A539" s="194"/>
      <c r="B539" s="194"/>
      <c r="C539" s="194"/>
      <c r="D539" s="194"/>
      <c r="E539" s="990"/>
      <c r="F539" s="990"/>
      <c r="G539" s="990"/>
      <c r="H539" s="990"/>
      <c r="I539" s="194"/>
    </row>
    <row r="540">
      <c r="A540" s="194"/>
      <c r="B540" s="194"/>
      <c r="C540" s="194"/>
      <c r="D540" s="194"/>
      <c r="E540" s="990"/>
      <c r="F540" s="990"/>
      <c r="G540" s="990"/>
      <c r="H540" s="990"/>
      <c r="I540" s="194"/>
    </row>
    <row r="541">
      <c r="A541" s="194"/>
      <c r="B541" s="194"/>
      <c r="C541" s="194"/>
      <c r="D541" s="194"/>
      <c r="E541" s="990"/>
      <c r="F541" s="990"/>
      <c r="G541" s="990"/>
      <c r="H541" s="990"/>
      <c r="I541" s="194"/>
    </row>
    <row r="542">
      <c r="A542" s="194"/>
      <c r="B542" s="194"/>
      <c r="C542" s="194"/>
      <c r="D542" s="194"/>
      <c r="E542" s="990"/>
      <c r="F542" s="990"/>
      <c r="G542" s="990"/>
      <c r="H542" s="990"/>
      <c r="I542" s="194"/>
    </row>
    <row r="543">
      <c r="A543" s="194"/>
      <c r="B543" s="194"/>
      <c r="C543" s="194"/>
      <c r="D543" s="194"/>
      <c r="E543" s="990"/>
      <c r="F543" s="990"/>
      <c r="G543" s="990"/>
      <c r="H543" s="990"/>
      <c r="I543" s="194"/>
    </row>
    <row r="544">
      <c r="A544" s="194"/>
      <c r="B544" s="194"/>
      <c r="C544" s="194"/>
      <c r="D544" s="194"/>
      <c r="E544" s="990"/>
      <c r="F544" s="990"/>
      <c r="G544" s="990"/>
      <c r="H544" s="990"/>
      <c r="I544" s="194"/>
    </row>
    <row r="545">
      <c r="A545" s="194"/>
      <c r="B545" s="194"/>
      <c r="C545" s="194"/>
      <c r="D545" s="194"/>
      <c r="E545" s="990"/>
      <c r="F545" s="990"/>
      <c r="G545" s="990"/>
      <c r="H545" s="990"/>
      <c r="I545" s="194"/>
    </row>
    <row r="546">
      <c r="A546" s="194"/>
      <c r="B546" s="194"/>
      <c r="C546" s="194"/>
      <c r="D546" s="194"/>
      <c r="E546" s="990"/>
      <c r="F546" s="990"/>
      <c r="G546" s="990"/>
      <c r="H546" s="990"/>
      <c r="I546" s="194"/>
    </row>
    <row r="547">
      <c r="A547" s="194"/>
      <c r="B547" s="194"/>
      <c r="C547" s="194"/>
      <c r="D547" s="194"/>
      <c r="E547" s="990"/>
      <c r="F547" s="990"/>
      <c r="G547" s="990"/>
      <c r="H547" s="990"/>
      <c r="I547" s="194"/>
    </row>
    <row r="548">
      <c r="A548" s="194"/>
      <c r="B548" s="194"/>
      <c r="C548" s="194"/>
      <c r="D548" s="194"/>
      <c r="E548" s="990"/>
      <c r="F548" s="990"/>
      <c r="G548" s="990"/>
      <c r="H548" s="990"/>
      <c r="I548" s="194"/>
    </row>
    <row r="549">
      <c r="A549" s="194"/>
      <c r="B549" s="194"/>
      <c r="C549" s="194"/>
      <c r="D549" s="194"/>
      <c r="E549" s="990"/>
      <c r="F549" s="990"/>
      <c r="G549" s="990"/>
      <c r="H549" s="990"/>
      <c r="I549" s="194"/>
    </row>
    <row r="550">
      <c r="A550" s="194"/>
      <c r="B550" s="194"/>
      <c r="C550" s="194"/>
      <c r="D550" s="194"/>
      <c r="E550" s="990"/>
      <c r="F550" s="990"/>
      <c r="G550" s="990"/>
      <c r="H550" s="990"/>
      <c r="I550" s="194"/>
    </row>
    <row r="551">
      <c r="A551" s="194"/>
      <c r="B551" s="194"/>
      <c r="C551" s="194"/>
      <c r="D551" s="194"/>
      <c r="E551" s="990"/>
      <c r="F551" s="990"/>
      <c r="G551" s="990"/>
      <c r="H551" s="990"/>
      <c r="I551" s="194"/>
    </row>
    <row r="552">
      <c r="A552" s="194"/>
      <c r="B552" s="194"/>
      <c r="C552" s="194"/>
      <c r="D552" s="194"/>
      <c r="E552" s="990"/>
      <c r="F552" s="990"/>
      <c r="G552" s="990"/>
      <c r="H552" s="990"/>
      <c r="I552" s="194"/>
    </row>
    <row r="553">
      <c r="A553" s="194"/>
      <c r="B553" s="194"/>
      <c r="C553" s="194"/>
      <c r="D553" s="194"/>
      <c r="E553" s="990"/>
      <c r="F553" s="990"/>
      <c r="G553" s="990"/>
      <c r="H553" s="990"/>
      <c r="I553" s="194"/>
    </row>
    <row r="554">
      <c r="A554" s="194"/>
      <c r="B554" s="194"/>
      <c r="C554" s="194"/>
      <c r="D554" s="194"/>
      <c r="E554" s="990"/>
      <c r="F554" s="990"/>
      <c r="G554" s="990"/>
      <c r="H554" s="990"/>
      <c r="I554" s="194"/>
    </row>
    <row r="555">
      <c r="A555" s="194"/>
      <c r="B555" s="194"/>
      <c r="C555" s="194"/>
      <c r="D555" s="194"/>
      <c r="E555" s="990"/>
      <c r="F555" s="990"/>
      <c r="G555" s="990"/>
      <c r="H555" s="990"/>
      <c r="I555" s="194"/>
    </row>
    <row r="556">
      <c r="A556" s="194"/>
      <c r="B556" s="194"/>
      <c r="C556" s="194"/>
      <c r="D556" s="194"/>
      <c r="E556" s="990"/>
      <c r="F556" s="990"/>
      <c r="G556" s="990"/>
      <c r="H556" s="990"/>
      <c r="I556" s="194"/>
    </row>
    <row r="557">
      <c r="A557" s="194"/>
      <c r="B557" s="194"/>
      <c r="C557" s="194"/>
      <c r="D557" s="194"/>
      <c r="E557" s="990"/>
      <c r="F557" s="990"/>
      <c r="G557" s="990"/>
      <c r="H557" s="990"/>
      <c r="I557" s="194"/>
    </row>
    <row r="558">
      <c r="A558" s="194"/>
      <c r="B558" s="194"/>
      <c r="C558" s="194"/>
      <c r="D558" s="194"/>
      <c r="E558" s="990"/>
      <c r="F558" s="990"/>
      <c r="G558" s="990"/>
      <c r="H558" s="990"/>
      <c r="I558" s="194"/>
    </row>
    <row r="559">
      <c r="A559" s="194"/>
      <c r="B559" s="194"/>
      <c r="C559" s="194"/>
      <c r="D559" s="194"/>
      <c r="E559" s="990"/>
      <c r="F559" s="990"/>
      <c r="G559" s="990"/>
      <c r="H559" s="990"/>
      <c r="I559" s="194"/>
    </row>
    <row r="560">
      <c r="A560" s="194"/>
      <c r="B560" s="194"/>
      <c r="C560" s="194"/>
      <c r="D560" s="194"/>
      <c r="E560" s="990"/>
      <c r="F560" s="990"/>
      <c r="G560" s="990"/>
      <c r="H560" s="990"/>
      <c r="I560" s="194"/>
    </row>
    <row r="561">
      <c r="A561" s="194"/>
      <c r="B561" s="194"/>
      <c r="C561" s="194"/>
      <c r="D561" s="194"/>
      <c r="E561" s="990"/>
      <c r="F561" s="990"/>
      <c r="G561" s="990"/>
      <c r="H561" s="990"/>
      <c r="I561" s="194"/>
    </row>
    <row r="562">
      <c r="A562" s="194"/>
      <c r="B562" s="194"/>
      <c r="C562" s="194"/>
      <c r="D562" s="194"/>
      <c r="E562" s="990"/>
      <c r="F562" s="990"/>
      <c r="G562" s="990"/>
      <c r="H562" s="990"/>
      <c r="I562" s="194"/>
    </row>
    <row r="563">
      <c r="A563" s="194"/>
      <c r="B563" s="194"/>
      <c r="C563" s="194"/>
      <c r="D563" s="194"/>
      <c r="E563" s="990"/>
      <c r="F563" s="990"/>
      <c r="G563" s="990"/>
      <c r="H563" s="990"/>
      <c r="I563" s="194"/>
    </row>
    <row r="564">
      <c r="A564" s="194"/>
      <c r="B564" s="194"/>
      <c r="C564" s="194"/>
      <c r="D564" s="194"/>
      <c r="E564" s="990"/>
      <c r="F564" s="990"/>
      <c r="G564" s="990"/>
      <c r="H564" s="990"/>
      <c r="I564" s="194"/>
    </row>
    <row r="565">
      <c r="A565" s="194"/>
      <c r="B565" s="194"/>
      <c r="C565" s="194"/>
      <c r="D565" s="194"/>
      <c r="E565" s="990"/>
      <c r="F565" s="990"/>
      <c r="G565" s="990"/>
      <c r="H565" s="990"/>
      <c r="I565" s="194"/>
    </row>
    <row r="566">
      <c r="A566" s="194"/>
      <c r="B566" s="194"/>
      <c r="C566" s="194"/>
      <c r="D566" s="194"/>
      <c r="E566" s="990"/>
      <c r="F566" s="990"/>
      <c r="G566" s="990"/>
      <c r="H566" s="990"/>
      <c r="I566" s="194"/>
    </row>
    <row r="567">
      <c r="A567" s="194"/>
      <c r="B567" s="194"/>
      <c r="C567" s="194"/>
      <c r="D567" s="194"/>
      <c r="E567" s="990"/>
      <c r="F567" s="990"/>
      <c r="G567" s="990"/>
      <c r="H567" s="990"/>
      <c r="I567" s="194"/>
    </row>
    <row r="568">
      <c r="A568" s="194"/>
      <c r="B568" s="194"/>
      <c r="C568" s="194"/>
      <c r="D568" s="194"/>
      <c r="E568" s="990"/>
      <c r="F568" s="990"/>
      <c r="G568" s="990"/>
      <c r="H568" s="990"/>
      <c r="I568" s="194"/>
    </row>
    <row r="569">
      <c r="A569" s="194"/>
      <c r="B569" s="194"/>
      <c r="C569" s="194"/>
      <c r="D569" s="194"/>
      <c r="E569" s="990"/>
      <c r="F569" s="990"/>
      <c r="G569" s="990"/>
      <c r="H569" s="990"/>
      <c r="I569" s="194"/>
    </row>
    <row r="570">
      <c r="A570" s="194"/>
      <c r="B570" s="194"/>
      <c r="C570" s="194"/>
      <c r="D570" s="194"/>
      <c r="E570" s="990"/>
      <c r="F570" s="990"/>
      <c r="G570" s="990"/>
      <c r="H570" s="990"/>
      <c r="I570" s="194"/>
    </row>
    <row r="571">
      <c r="A571" s="194"/>
      <c r="B571" s="194"/>
      <c r="C571" s="194"/>
      <c r="D571" s="194"/>
      <c r="E571" s="990"/>
      <c r="F571" s="990"/>
      <c r="G571" s="990"/>
      <c r="H571" s="990"/>
      <c r="I571" s="194"/>
    </row>
    <row r="572">
      <c r="A572" s="194"/>
      <c r="B572" s="194"/>
      <c r="C572" s="194"/>
      <c r="D572" s="194"/>
      <c r="E572" s="990"/>
      <c r="F572" s="990"/>
      <c r="G572" s="990"/>
      <c r="H572" s="990"/>
      <c r="I572" s="194"/>
    </row>
    <row r="573">
      <c r="A573" s="194"/>
      <c r="B573" s="194"/>
      <c r="C573" s="194"/>
      <c r="D573" s="194"/>
      <c r="E573" s="990"/>
      <c r="F573" s="990"/>
      <c r="G573" s="990"/>
      <c r="H573" s="990"/>
      <c r="I573" s="194"/>
    </row>
    <row r="574">
      <c r="A574" s="194"/>
      <c r="B574" s="194"/>
      <c r="C574" s="194"/>
      <c r="D574" s="194"/>
      <c r="E574" s="990"/>
      <c r="F574" s="990"/>
      <c r="G574" s="990"/>
      <c r="H574" s="990"/>
      <c r="I574" s="194"/>
    </row>
    <row r="575">
      <c r="A575" s="194"/>
      <c r="B575" s="194"/>
      <c r="C575" s="194"/>
      <c r="D575" s="194"/>
      <c r="E575" s="990"/>
      <c r="F575" s="990"/>
      <c r="G575" s="990"/>
      <c r="H575" s="990"/>
      <c r="I575" s="194"/>
    </row>
    <row r="576">
      <c r="A576" s="194"/>
      <c r="B576" s="194"/>
      <c r="C576" s="194"/>
      <c r="D576" s="194"/>
      <c r="E576" s="990"/>
      <c r="F576" s="990"/>
      <c r="G576" s="990"/>
      <c r="H576" s="990"/>
      <c r="I576" s="194"/>
    </row>
    <row r="577">
      <c r="A577" s="194"/>
      <c r="B577" s="194"/>
      <c r="C577" s="194"/>
      <c r="D577" s="194"/>
      <c r="E577" s="990"/>
      <c r="F577" s="990"/>
      <c r="G577" s="990"/>
      <c r="H577" s="990"/>
      <c r="I577" s="194"/>
    </row>
    <row r="578">
      <c r="A578" s="194"/>
      <c r="B578" s="194"/>
      <c r="C578" s="194"/>
      <c r="D578" s="194"/>
      <c r="E578" s="990"/>
      <c r="F578" s="990"/>
      <c r="G578" s="990"/>
      <c r="H578" s="990"/>
      <c r="I578" s="194"/>
    </row>
    <row r="579">
      <c r="A579" s="194"/>
      <c r="B579" s="194"/>
      <c r="C579" s="194"/>
      <c r="D579" s="194"/>
      <c r="E579" s="990"/>
      <c r="F579" s="990"/>
      <c r="G579" s="990"/>
      <c r="H579" s="990"/>
      <c r="I579" s="194"/>
    </row>
    <row r="580">
      <c r="A580" s="194"/>
      <c r="B580" s="194"/>
      <c r="C580" s="194"/>
      <c r="D580" s="194"/>
      <c r="E580" s="990"/>
      <c r="F580" s="990"/>
      <c r="G580" s="990"/>
      <c r="H580" s="990"/>
      <c r="I580" s="194"/>
    </row>
    <row r="581">
      <c r="A581" s="194"/>
      <c r="B581" s="194"/>
      <c r="C581" s="194"/>
      <c r="D581" s="194"/>
      <c r="E581" s="990"/>
      <c r="F581" s="990"/>
      <c r="G581" s="990"/>
      <c r="H581" s="990"/>
      <c r="I581" s="194"/>
    </row>
    <row r="582">
      <c r="A582" s="194"/>
      <c r="B582" s="194"/>
      <c r="C582" s="194"/>
      <c r="D582" s="194"/>
      <c r="E582" s="990"/>
      <c r="F582" s="990"/>
      <c r="G582" s="990"/>
      <c r="H582" s="990"/>
      <c r="I582" s="194"/>
    </row>
    <row r="583">
      <c r="A583" s="194"/>
      <c r="B583" s="194"/>
      <c r="C583" s="194"/>
      <c r="D583" s="194"/>
      <c r="E583" s="990"/>
      <c r="F583" s="990"/>
      <c r="G583" s="990"/>
      <c r="H583" s="990"/>
      <c r="I583" s="194"/>
    </row>
    <row r="584">
      <c r="A584" s="194"/>
      <c r="B584" s="194"/>
      <c r="C584" s="194"/>
      <c r="D584" s="194"/>
      <c r="E584" s="990"/>
      <c r="F584" s="990"/>
      <c r="G584" s="990"/>
      <c r="H584" s="990"/>
      <c r="I584" s="194"/>
    </row>
    <row r="585">
      <c r="A585" s="194"/>
      <c r="B585" s="194"/>
      <c r="C585" s="194"/>
      <c r="D585" s="194"/>
      <c r="E585" s="990"/>
      <c r="F585" s="990"/>
      <c r="G585" s="990"/>
      <c r="H585" s="990"/>
      <c r="I585" s="194"/>
    </row>
    <row r="586">
      <c r="A586" s="194"/>
      <c r="B586" s="194"/>
      <c r="C586" s="194"/>
      <c r="D586" s="194"/>
      <c r="E586" s="990"/>
      <c r="F586" s="990"/>
      <c r="G586" s="990"/>
      <c r="H586" s="990"/>
      <c r="I586" s="194"/>
    </row>
    <row r="587">
      <c r="A587" s="194"/>
      <c r="B587" s="194"/>
      <c r="C587" s="194"/>
      <c r="D587" s="194"/>
      <c r="E587" s="990"/>
      <c r="F587" s="990"/>
      <c r="G587" s="990"/>
      <c r="H587" s="990"/>
      <c r="I587" s="194"/>
    </row>
    <row r="588">
      <c r="A588" s="194"/>
      <c r="B588" s="194"/>
      <c r="C588" s="194"/>
      <c r="D588" s="194"/>
      <c r="E588" s="990"/>
      <c r="F588" s="990"/>
      <c r="G588" s="990"/>
      <c r="H588" s="990"/>
      <c r="I588" s="194"/>
    </row>
    <row r="589">
      <c r="A589" s="194"/>
      <c r="B589" s="194"/>
      <c r="C589" s="194"/>
      <c r="D589" s="194"/>
      <c r="E589" s="990"/>
      <c r="F589" s="990"/>
      <c r="G589" s="990"/>
      <c r="H589" s="990"/>
      <c r="I589" s="194"/>
    </row>
    <row r="590">
      <c r="A590" s="194"/>
      <c r="B590" s="194"/>
      <c r="C590" s="194"/>
      <c r="D590" s="194"/>
      <c r="E590" s="990"/>
      <c r="F590" s="990"/>
      <c r="G590" s="990"/>
      <c r="H590" s="990"/>
      <c r="I590" s="194"/>
    </row>
    <row r="591">
      <c r="A591" s="194"/>
      <c r="B591" s="194"/>
      <c r="C591" s="194"/>
      <c r="D591" s="194"/>
      <c r="E591" s="990"/>
      <c r="F591" s="990"/>
      <c r="G591" s="990"/>
      <c r="H591" s="990"/>
      <c r="I591" s="194"/>
    </row>
    <row r="592">
      <c r="A592" s="194"/>
      <c r="B592" s="194"/>
      <c r="C592" s="194"/>
      <c r="D592" s="194"/>
      <c r="E592" s="990"/>
      <c r="F592" s="990"/>
      <c r="G592" s="990"/>
      <c r="H592" s="990"/>
      <c r="I592" s="194"/>
    </row>
    <row r="593">
      <c r="A593" s="194"/>
      <c r="B593" s="194"/>
      <c r="C593" s="194"/>
      <c r="D593" s="194"/>
      <c r="E593" s="990"/>
      <c r="F593" s="990"/>
      <c r="G593" s="990"/>
      <c r="H593" s="990"/>
      <c r="I593" s="194"/>
    </row>
    <row r="594">
      <c r="A594" s="194"/>
      <c r="B594" s="194"/>
      <c r="C594" s="194"/>
      <c r="D594" s="194"/>
      <c r="E594" s="990"/>
      <c r="F594" s="990"/>
      <c r="G594" s="990"/>
      <c r="H594" s="990"/>
      <c r="I594" s="194"/>
    </row>
    <row r="595">
      <c r="A595" s="194"/>
      <c r="B595" s="194"/>
      <c r="C595" s="194"/>
      <c r="D595" s="194"/>
      <c r="E595" s="990"/>
      <c r="F595" s="990"/>
      <c r="G595" s="990"/>
      <c r="H595" s="990"/>
      <c r="I595" s="194"/>
    </row>
    <row r="596">
      <c r="A596" s="194"/>
      <c r="B596" s="194"/>
      <c r="C596" s="194"/>
      <c r="D596" s="194"/>
      <c r="E596" s="990"/>
      <c r="F596" s="990"/>
      <c r="G596" s="990"/>
      <c r="H596" s="990"/>
      <c r="I596" s="194"/>
    </row>
    <row r="597">
      <c r="A597" s="194"/>
      <c r="B597" s="194"/>
      <c r="C597" s="194"/>
      <c r="D597" s="194"/>
      <c r="E597" s="990"/>
      <c r="F597" s="990"/>
      <c r="G597" s="990"/>
      <c r="H597" s="990"/>
      <c r="I597" s="194"/>
    </row>
    <row r="598">
      <c r="A598" s="194"/>
      <c r="B598" s="194"/>
      <c r="C598" s="194"/>
      <c r="D598" s="194"/>
      <c r="E598" s="990"/>
      <c r="F598" s="990"/>
      <c r="G598" s="990"/>
      <c r="H598" s="990"/>
      <c r="I598" s="194"/>
    </row>
    <row r="599">
      <c r="A599" s="194"/>
      <c r="B599" s="194"/>
      <c r="C599" s="194"/>
      <c r="D599" s="194"/>
      <c r="E599" s="990"/>
      <c r="F599" s="990"/>
      <c r="G599" s="990"/>
      <c r="H599" s="990"/>
      <c r="I599" s="194"/>
    </row>
    <row r="600">
      <c r="A600" s="194"/>
      <c r="B600" s="194"/>
      <c r="C600" s="194"/>
      <c r="D600" s="194"/>
      <c r="E600" s="990"/>
      <c r="F600" s="990"/>
      <c r="G600" s="990"/>
      <c r="H600" s="990"/>
      <c r="I600" s="194"/>
    </row>
    <row r="601">
      <c r="A601" s="194"/>
      <c r="B601" s="194"/>
      <c r="C601" s="194"/>
      <c r="D601" s="194"/>
      <c r="E601" s="990"/>
      <c r="F601" s="990"/>
      <c r="G601" s="990"/>
      <c r="H601" s="990"/>
      <c r="I601" s="194"/>
    </row>
    <row r="602">
      <c r="A602" s="194"/>
      <c r="B602" s="194"/>
      <c r="C602" s="194"/>
      <c r="D602" s="194"/>
      <c r="E602" s="990"/>
      <c r="F602" s="990"/>
      <c r="G602" s="990"/>
      <c r="H602" s="990"/>
      <c r="I602" s="194"/>
    </row>
    <row r="603">
      <c r="A603" s="194"/>
      <c r="B603" s="194"/>
      <c r="C603" s="194"/>
      <c r="D603" s="194"/>
      <c r="E603" s="990"/>
      <c r="F603" s="990"/>
      <c r="G603" s="990"/>
      <c r="H603" s="990"/>
      <c r="I603" s="194"/>
    </row>
    <row r="604">
      <c r="A604" s="194"/>
      <c r="B604" s="194"/>
      <c r="C604" s="194"/>
      <c r="D604" s="194"/>
      <c r="E604" s="990"/>
      <c r="F604" s="990"/>
      <c r="G604" s="990"/>
      <c r="H604" s="990"/>
      <c r="I604" s="194"/>
    </row>
    <row r="605">
      <c r="A605" s="194"/>
      <c r="B605" s="194"/>
      <c r="C605" s="194"/>
      <c r="D605" s="194"/>
      <c r="E605" s="990"/>
      <c r="F605" s="990"/>
      <c r="G605" s="990"/>
      <c r="H605" s="990"/>
      <c r="I605" s="194"/>
    </row>
    <row r="606">
      <c r="A606" s="194"/>
      <c r="B606" s="194"/>
      <c r="C606" s="194"/>
      <c r="D606" s="194"/>
      <c r="E606" s="990"/>
      <c r="F606" s="990"/>
      <c r="G606" s="990"/>
      <c r="H606" s="990"/>
      <c r="I606" s="194"/>
    </row>
    <row r="607">
      <c r="A607" s="194"/>
      <c r="B607" s="194"/>
      <c r="C607" s="194"/>
      <c r="D607" s="194"/>
      <c r="E607" s="990"/>
      <c r="F607" s="990"/>
      <c r="G607" s="990"/>
      <c r="H607" s="990"/>
      <c r="I607" s="194"/>
    </row>
    <row r="608">
      <c r="A608" s="194"/>
      <c r="B608" s="194"/>
      <c r="C608" s="194"/>
      <c r="D608" s="194"/>
      <c r="E608" s="990"/>
      <c r="F608" s="990"/>
      <c r="G608" s="990"/>
      <c r="H608" s="990"/>
      <c r="I608" s="194"/>
    </row>
    <row r="609">
      <c r="A609" s="194"/>
      <c r="B609" s="194"/>
      <c r="C609" s="194"/>
      <c r="D609" s="194"/>
      <c r="E609" s="990"/>
      <c r="F609" s="990"/>
      <c r="G609" s="990"/>
      <c r="H609" s="990"/>
      <c r="I609" s="194"/>
    </row>
    <row r="610">
      <c r="A610" s="194"/>
      <c r="B610" s="194"/>
      <c r="C610" s="194"/>
      <c r="D610" s="194"/>
      <c r="E610" s="990"/>
      <c r="F610" s="990"/>
      <c r="G610" s="990"/>
      <c r="H610" s="990"/>
      <c r="I610" s="194"/>
    </row>
    <row r="611">
      <c r="A611" s="194"/>
      <c r="B611" s="194"/>
      <c r="C611" s="194"/>
      <c r="D611" s="194"/>
      <c r="E611" s="990"/>
      <c r="F611" s="990"/>
      <c r="G611" s="990"/>
      <c r="H611" s="990"/>
      <c r="I611" s="194"/>
    </row>
    <row r="612">
      <c r="A612" s="194"/>
      <c r="B612" s="194"/>
      <c r="C612" s="194"/>
      <c r="D612" s="194"/>
      <c r="E612" s="990"/>
      <c r="F612" s="990"/>
      <c r="G612" s="990"/>
      <c r="H612" s="990"/>
      <c r="I612" s="194"/>
    </row>
    <row r="613">
      <c r="A613" s="194"/>
      <c r="B613" s="194"/>
      <c r="C613" s="194"/>
      <c r="D613" s="194"/>
      <c r="E613" s="990"/>
      <c r="F613" s="990"/>
      <c r="G613" s="990"/>
      <c r="H613" s="990"/>
      <c r="I613" s="194"/>
    </row>
    <row r="614">
      <c r="A614" s="194"/>
      <c r="B614" s="194"/>
      <c r="C614" s="194"/>
      <c r="D614" s="194"/>
      <c r="E614" s="990"/>
      <c r="F614" s="990"/>
      <c r="G614" s="990"/>
      <c r="H614" s="990"/>
      <c r="I614" s="194"/>
    </row>
    <row r="615">
      <c r="A615" s="194"/>
      <c r="B615" s="194"/>
      <c r="C615" s="194"/>
      <c r="D615" s="194"/>
      <c r="E615" s="990"/>
      <c r="F615" s="990"/>
      <c r="G615" s="990"/>
      <c r="H615" s="990"/>
      <c r="I615" s="194"/>
    </row>
    <row r="616">
      <c r="A616" s="194"/>
      <c r="B616" s="194"/>
      <c r="C616" s="194"/>
      <c r="D616" s="194"/>
      <c r="E616" s="990"/>
      <c r="F616" s="990"/>
      <c r="G616" s="990"/>
      <c r="H616" s="990"/>
      <c r="I616" s="194"/>
    </row>
    <row r="617">
      <c r="A617" s="194"/>
      <c r="B617" s="194"/>
      <c r="C617" s="194"/>
      <c r="D617" s="194"/>
      <c r="E617" s="990"/>
      <c r="F617" s="990"/>
      <c r="G617" s="990"/>
      <c r="H617" s="990"/>
      <c r="I617" s="194"/>
    </row>
    <row r="618">
      <c r="A618" s="194"/>
      <c r="B618" s="194"/>
      <c r="C618" s="194"/>
      <c r="D618" s="194"/>
      <c r="E618" s="990"/>
      <c r="F618" s="990"/>
      <c r="G618" s="990"/>
      <c r="H618" s="990"/>
      <c r="I618" s="194"/>
    </row>
    <row r="619">
      <c r="A619" s="194"/>
      <c r="B619" s="194"/>
      <c r="C619" s="194"/>
      <c r="D619" s="194"/>
      <c r="E619" s="990"/>
      <c r="F619" s="990"/>
      <c r="G619" s="990"/>
      <c r="H619" s="990"/>
      <c r="I619" s="194"/>
    </row>
    <row r="620">
      <c r="A620" s="194"/>
      <c r="B620" s="194"/>
      <c r="C620" s="194"/>
      <c r="D620" s="194"/>
      <c r="E620" s="990"/>
      <c r="F620" s="990"/>
      <c r="G620" s="990"/>
      <c r="H620" s="990"/>
      <c r="I620" s="194"/>
    </row>
    <row r="621">
      <c r="A621" s="194"/>
      <c r="B621" s="194"/>
      <c r="C621" s="194"/>
      <c r="D621" s="194"/>
      <c r="E621" s="990"/>
      <c r="F621" s="990"/>
      <c r="G621" s="990"/>
      <c r="H621" s="990"/>
      <c r="I621" s="194"/>
    </row>
    <row r="622">
      <c r="A622" s="194"/>
      <c r="B622" s="194"/>
      <c r="C622" s="194"/>
      <c r="D622" s="194"/>
      <c r="E622" s="990"/>
      <c r="F622" s="990"/>
      <c r="G622" s="990"/>
      <c r="H622" s="990"/>
      <c r="I622" s="194"/>
    </row>
    <row r="623">
      <c r="A623" s="194"/>
      <c r="B623" s="194"/>
      <c r="C623" s="194"/>
      <c r="D623" s="194"/>
      <c r="E623" s="990"/>
      <c r="F623" s="990"/>
      <c r="G623" s="990"/>
      <c r="H623" s="990"/>
      <c r="I623" s="194"/>
    </row>
    <row r="624">
      <c r="A624" s="194"/>
      <c r="B624" s="194"/>
      <c r="C624" s="194"/>
      <c r="D624" s="194"/>
      <c r="E624" s="990"/>
      <c r="F624" s="990"/>
      <c r="G624" s="990"/>
      <c r="H624" s="990"/>
      <c r="I624" s="194"/>
    </row>
    <row r="625">
      <c r="A625" s="194"/>
      <c r="B625" s="194"/>
      <c r="C625" s="194"/>
      <c r="D625" s="194"/>
      <c r="E625" s="990"/>
      <c r="F625" s="990"/>
      <c r="G625" s="990"/>
      <c r="H625" s="990"/>
      <c r="I625" s="194"/>
    </row>
    <row r="626">
      <c r="A626" s="194"/>
      <c r="B626" s="194"/>
      <c r="C626" s="194"/>
      <c r="D626" s="194"/>
      <c r="E626" s="990"/>
      <c r="F626" s="990"/>
      <c r="G626" s="990"/>
      <c r="H626" s="990"/>
      <c r="I626" s="194"/>
    </row>
    <row r="627">
      <c r="A627" s="194"/>
      <c r="B627" s="194"/>
      <c r="C627" s="194"/>
      <c r="D627" s="194"/>
      <c r="E627" s="990"/>
      <c r="F627" s="990"/>
      <c r="G627" s="990"/>
      <c r="H627" s="990"/>
      <c r="I627" s="194"/>
    </row>
    <row r="628">
      <c r="A628" s="194"/>
      <c r="B628" s="194"/>
      <c r="C628" s="194"/>
      <c r="D628" s="194"/>
      <c r="E628" s="990"/>
      <c r="F628" s="990"/>
      <c r="G628" s="990"/>
      <c r="H628" s="990"/>
      <c r="I628" s="194"/>
    </row>
    <row r="629">
      <c r="A629" s="194"/>
      <c r="B629" s="194"/>
      <c r="C629" s="194"/>
      <c r="D629" s="194"/>
      <c r="E629" s="990"/>
      <c r="F629" s="990"/>
      <c r="G629" s="990"/>
      <c r="H629" s="990"/>
      <c r="I629" s="194"/>
    </row>
    <row r="630">
      <c r="A630" s="194"/>
      <c r="B630" s="194"/>
      <c r="C630" s="194"/>
      <c r="D630" s="194"/>
      <c r="E630" s="990"/>
      <c r="F630" s="990"/>
      <c r="G630" s="990"/>
      <c r="H630" s="990"/>
      <c r="I630" s="194"/>
    </row>
    <row r="631">
      <c r="A631" s="194"/>
      <c r="B631" s="194"/>
      <c r="C631" s="194"/>
      <c r="D631" s="194"/>
      <c r="E631" s="990"/>
      <c r="F631" s="990"/>
      <c r="G631" s="990"/>
      <c r="H631" s="990"/>
      <c r="I631" s="194"/>
    </row>
    <row r="632">
      <c r="A632" s="194"/>
      <c r="B632" s="194"/>
      <c r="C632" s="194"/>
      <c r="D632" s="194"/>
      <c r="E632" s="990"/>
      <c r="F632" s="990"/>
      <c r="G632" s="990"/>
      <c r="H632" s="990"/>
      <c r="I632" s="194"/>
    </row>
    <row r="633">
      <c r="A633" s="194"/>
      <c r="B633" s="194"/>
      <c r="C633" s="194"/>
      <c r="D633" s="194"/>
      <c r="E633" s="990"/>
      <c r="F633" s="990"/>
      <c r="G633" s="990"/>
      <c r="H633" s="990"/>
      <c r="I633" s="194"/>
    </row>
    <row r="634">
      <c r="A634" s="194"/>
      <c r="B634" s="194"/>
      <c r="C634" s="194"/>
      <c r="D634" s="194"/>
      <c r="E634" s="990"/>
      <c r="F634" s="990"/>
      <c r="G634" s="990"/>
      <c r="H634" s="990"/>
      <c r="I634" s="194"/>
    </row>
    <row r="635">
      <c r="A635" s="194"/>
      <c r="B635" s="194"/>
      <c r="C635" s="194"/>
      <c r="D635" s="194"/>
      <c r="E635" s="990"/>
      <c r="F635" s="990"/>
      <c r="G635" s="990"/>
      <c r="H635" s="990"/>
      <c r="I635" s="194"/>
    </row>
    <row r="636">
      <c r="A636" s="194"/>
      <c r="B636" s="194"/>
      <c r="C636" s="194"/>
      <c r="D636" s="194"/>
      <c r="E636" s="990"/>
      <c r="F636" s="990"/>
      <c r="G636" s="990"/>
      <c r="H636" s="990"/>
      <c r="I636" s="194"/>
    </row>
    <row r="637">
      <c r="A637" s="194"/>
      <c r="B637" s="194"/>
      <c r="C637" s="194"/>
      <c r="D637" s="194"/>
      <c r="E637" s="990"/>
      <c r="F637" s="990"/>
      <c r="G637" s="990"/>
      <c r="H637" s="990"/>
      <c r="I637" s="194"/>
    </row>
    <row r="638">
      <c r="A638" s="194"/>
      <c r="B638" s="194"/>
      <c r="C638" s="194"/>
      <c r="D638" s="194"/>
      <c r="E638" s="990"/>
      <c r="F638" s="990"/>
      <c r="G638" s="990"/>
      <c r="H638" s="990"/>
      <c r="I638" s="194"/>
    </row>
    <row r="639">
      <c r="A639" s="194"/>
      <c r="B639" s="194"/>
      <c r="C639" s="194"/>
      <c r="D639" s="194"/>
      <c r="E639" s="990"/>
      <c r="F639" s="990"/>
      <c r="G639" s="990"/>
      <c r="H639" s="990"/>
      <c r="I639" s="194"/>
    </row>
    <row r="640">
      <c r="A640" s="194"/>
      <c r="B640" s="194"/>
      <c r="C640" s="194"/>
      <c r="D640" s="194"/>
      <c r="E640" s="990"/>
      <c r="F640" s="990"/>
      <c r="G640" s="990"/>
      <c r="H640" s="990"/>
      <c r="I640" s="194"/>
    </row>
    <row r="641">
      <c r="A641" s="194"/>
      <c r="B641" s="194"/>
      <c r="C641" s="194"/>
      <c r="D641" s="194"/>
      <c r="E641" s="990"/>
      <c r="F641" s="990"/>
      <c r="G641" s="990"/>
      <c r="H641" s="990"/>
      <c r="I641" s="194"/>
    </row>
    <row r="642">
      <c r="A642" s="194"/>
      <c r="B642" s="194"/>
      <c r="C642" s="194"/>
      <c r="D642" s="194"/>
      <c r="E642" s="990"/>
      <c r="F642" s="990"/>
      <c r="G642" s="990"/>
      <c r="H642" s="990"/>
      <c r="I642" s="194"/>
    </row>
    <row r="643">
      <c r="A643" s="194"/>
      <c r="B643" s="194"/>
      <c r="C643" s="194"/>
      <c r="D643" s="194"/>
      <c r="E643" s="990"/>
      <c r="F643" s="990"/>
      <c r="G643" s="990"/>
      <c r="H643" s="990"/>
      <c r="I643" s="194"/>
    </row>
    <row r="644">
      <c r="A644" s="194"/>
      <c r="B644" s="194"/>
      <c r="C644" s="194"/>
      <c r="D644" s="194"/>
      <c r="E644" s="990"/>
      <c r="F644" s="990"/>
      <c r="G644" s="990"/>
      <c r="H644" s="990"/>
      <c r="I644" s="194"/>
    </row>
    <row r="645">
      <c r="A645" s="194"/>
      <c r="B645" s="194"/>
      <c r="C645" s="194"/>
      <c r="D645" s="194"/>
      <c r="E645" s="990"/>
      <c r="F645" s="990"/>
      <c r="G645" s="990"/>
      <c r="H645" s="990"/>
      <c r="I645" s="194"/>
    </row>
    <row r="646">
      <c r="A646" s="194"/>
      <c r="B646" s="194"/>
      <c r="C646" s="194"/>
      <c r="D646" s="194"/>
      <c r="E646" s="990"/>
      <c r="F646" s="990"/>
      <c r="G646" s="990"/>
      <c r="H646" s="990"/>
      <c r="I646" s="194"/>
    </row>
    <row r="647">
      <c r="A647" s="194"/>
      <c r="B647" s="194"/>
      <c r="C647" s="194"/>
      <c r="D647" s="194"/>
      <c r="E647" s="990"/>
      <c r="F647" s="990"/>
      <c r="G647" s="990"/>
      <c r="H647" s="990"/>
      <c r="I647" s="194"/>
    </row>
    <row r="648">
      <c r="A648" s="194"/>
      <c r="B648" s="194"/>
      <c r="C648" s="194"/>
      <c r="D648" s="194"/>
      <c r="E648" s="990"/>
      <c r="F648" s="990"/>
      <c r="G648" s="990"/>
      <c r="H648" s="990"/>
      <c r="I648" s="194"/>
    </row>
    <row r="649">
      <c r="A649" s="194"/>
      <c r="B649" s="194"/>
      <c r="C649" s="194"/>
      <c r="D649" s="194"/>
      <c r="E649" s="990"/>
      <c r="F649" s="990"/>
      <c r="G649" s="990"/>
      <c r="H649" s="990"/>
      <c r="I649" s="194"/>
    </row>
    <row r="650">
      <c r="A650" s="194"/>
      <c r="B650" s="194"/>
      <c r="C650" s="194"/>
      <c r="D650" s="194"/>
      <c r="E650" s="990"/>
      <c r="F650" s="990"/>
      <c r="G650" s="990"/>
      <c r="H650" s="990"/>
      <c r="I650" s="194"/>
    </row>
    <row r="651">
      <c r="A651" s="194"/>
      <c r="B651" s="194"/>
      <c r="C651" s="194"/>
      <c r="D651" s="194"/>
      <c r="E651" s="990"/>
      <c r="F651" s="990"/>
      <c r="G651" s="990"/>
      <c r="H651" s="990"/>
      <c r="I651" s="194"/>
    </row>
    <row r="652">
      <c r="A652" s="194"/>
      <c r="B652" s="194"/>
      <c r="C652" s="194"/>
      <c r="D652" s="194"/>
      <c r="E652" s="990"/>
      <c r="F652" s="990"/>
      <c r="G652" s="990"/>
      <c r="H652" s="990"/>
      <c r="I652" s="194"/>
    </row>
    <row r="653">
      <c r="A653" s="194"/>
      <c r="B653" s="194"/>
      <c r="C653" s="194"/>
      <c r="D653" s="194"/>
      <c r="E653" s="990"/>
      <c r="F653" s="990"/>
      <c r="G653" s="990"/>
      <c r="H653" s="990"/>
      <c r="I653" s="194"/>
    </row>
    <row r="654">
      <c r="A654" s="194"/>
      <c r="B654" s="194"/>
      <c r="C654" s="194"/>
      <c r="D654" s="194"/>
      <c r="E654" s="990"/>
      <c r="F654" s="990"/>
      <c r="G654" s="990"/>
      <c r="H654" s="990"/>
      <c r="I654" s="194"/>
    </row>
    <row r="655">
      <c r="A655" s="194"/>
      <c r="B655" s="194"/>
      <c r="C655" s="194"/>
      <c r="D655" s="194"/>
      <c r="E655" s="990"/>
      <c r="F655" s="990"/>
      <c r="G655" s="990"/>
      <c r="H655" s="990"/>
      <c r="I655" s="194"/>
    </row>
    <row r="656">
      <c r="A656" s="194"/>
      <c r="B656" s="194"/>
      <c r="C656" s="194"/>
      <c r="D656" s="194"/>
      <c r="E656" s="990"/>
      <c r="F656" s="990"/>
      <c r="G656" s="990"/>
      <c r="H656" s="990"/>
      <c r="I656" s="194"/>
    </row>
    <row r="657">
      <c r="A657" s="194"/>
      <c r="B657" s="194"/>
      <c r="C657" s="194"/>
      <c r="D657" s="194"/>
      <c r="E657" s="990"/>
      <c r="F657" s="990"/>
      <c r="G657" s="990"/>
      <c r="H657" s="990"/>
      <c r="I657" s="194"/>
    </row>
    <row r="658">
      <c r="A658" s="194"/>
      <c r="B658" s="194"/>
      <c r="C658" s="194"/>
      <c r="D658" s="194"/>
      <c r="E658" s="990"/>
      <c r="F658" s="990"/>
      <c r="G658" s="990"/>
      <c r="H658" s="990"/>
      <c r="I658" s="194"/>
    </row>
    <row r="659">
      <c r="A659" s="194"/>
      <c r="B659" s="194"/>
      <c r="C659" s="194"/>
      <c r="D659" s="194"/>
      <c r="E659" s="990"/>
      <c r="F659" s="990"/>
      <c r="G659" s="990"/>
      <c r="H659" s="990"/>
      <c r="I659" s="194"/>
    </row>
    <row r="660">
      <c r="A660" s="194"/>
      <c r="B660" s="194"/>
      <c r="C660" s="194"/>
      <c r="D660" s="194"/>
      <c r="E660" s="990"/>
      <c r="F660" s="990"/>
      <c r="G660" s="990"/>
      <c r="H660" s="990"/>
      <c r="I660" s="194"/>
    </row>
    <row r="661">
      <c r="A661" s="194"/>
      <c r="B661" s="194"/>
      <c r="C661" s="194"/>
      <c r="D661" s="194"/>
      <c r="E661" s="990"/>
      <c r="F661" s="990"/>
      <c r="G661" s="990"/>
      <c r="H661" s="990"/>
      <c r="I661" s="194"/>
    </row>
    <row r="662">
      <c r="A662" s="194"/>
      <c r="B662" s="194"/>
      <c r="C662" s="194"/>
      <c r="D662" s="194"/>
      <c r="E662" s="990"/>
      <c r="F662" s="990"/>
      <c r="G662" s="990"/>
      <c r="H662" s="990"/>
      <c r="I662" s="194"/>
    </row>
    <row r="663">
      <c r="A663" s="194"/>
      <c r="B663" s="194"/>
      <c r="C663" s="194"/>
      <c r="D663" s="194"/>
      <c r="E663" s="990"/>
      <c r="F663" s="990"/>
      <c r="G663" s="990"/>
      <c r="H663" s="990"/>
      <c r="I663" s="194"/>
    </row>
    <row r="664">
      <c r="A664" s="194"/>
      <c r="B664" s="194"/>
      <c r="C664" s="194"/>
      <c r="D664" s="194"/>
      <c r="E664" s="990"/>
      <c r="F664" s="990"/>
      <c r="G664" s="990"/>
      <c r="H664" s="990"/>
      <c r="I664" s="194"/>
    </row>
    <row r="665">
      <c r="A665" s="194"/>
      <c r="B665" s="194"/>
      <c r="C665" s="194"/>
      <c r="D665" s="194"/>
      <c r="E665" s="990"/>
      <c r="F665" s="990"/>
      <c r="G665" s="990"/>
      <c r="H665" s="990"/>
      <c r="I665" s="194"/>
    </row>
    <row r="666">
      <c r="A666" s="194"/>
      <c r="B666" s="194"/>
      <c r="C666" s="194"/>
      <c r="D666" s="194"/>
      <c r="E666" s="990"/>
      <c r="F666" s="990"/>
      <c r="G666" s="990"/>
      <c r="H666" s="990"/>
      <c r="I666" s="194"/>
    </row>
    <row r="667">
      <c r="A667" s="194"/>
      <c r="B667" s="194"/>
      <c r="C667" s="194"/>
      <c r="D667" s="194"/>
      <c r="E667" s="990"/>
      <c r="F667" s="990"/>
      <c r="G667" s="990"/>
      <c r="H667" s="990"/>
      <c r="I667" s="194"/>
    </row>
    <row r="668">
      <c r="A668" s="194"/>
      <c r="B668" s="194"/>
      <c r="C668" s="194"/>
      <c r="D668" s="194"/>
      <c r="E668" s="990"/>
      <c r="F668" s="990"/>
      <c r="G668" s="990"/>
      <c r="H668" s="990"/>
      <c r="I668" s="194"/>
    </row>
    <row r="669">
      <c r="A669" s="194"/>
      <c r="B669" s="194"/>
      <c r="C669" s="194"/>
      <c r="D669" s="194"/>
      <c r="E669" s="990"/>
      <c r="F669" s="990"/>
      <c r="G669" s="990"/>
      <c r="H669" s="990"/>
      <c r="I669" s="194"/>
    </row>
    <row r="670">
      <c r="A670" s="194"/>
      <c r="B670" s="194"/>
      <c r="C670" s="194"/>
      <c r="D670" s="194"/>
      <c r="E670" s="990"/>
      <c r="F670" s="990"/>
      <c r="G670" s="990"/>
      <c r="H670" s="990"/>
      <c r="I670" s="194"/>
    </row>
    <row r="671">
      <c r="A671" s="194"/>
      <c r="B671" s="194"/>
      <c r="C671" s="194"/>
      <c r="D671" s="194"/>
      <c r="E671" s="990"/>
      <c r="F671" s="990"/>
      <c r="G671" s="990"/>
      <c r="H671" s="990"/>
      <c r="I671" s="194"/>
    </row>
    <row r="672">
      <c r="A672" s="194"/>
      <c r="B672" s="194"/>
      <c r="C672" s="194"/>
      <c r="D672" s="194"/>
      <c r="E672" s="990"/>
      <c r="F672" s="990"/>
      <c r="G672" s="990"/>
      <c r="H672" s="990"/>
      <c r="I672" s="194"/>
    </row>
    <row r="673">
      <c r="A673" s="194"/>
      <c r="B673" s="194"/>
      <c r="C673" s="194"/>
      <c r="D673" s="194"/>
      <c r="E673" s="990"/>
      <c r="F673" s="990"/>
      <c r="G673" s="990"/>
      <c r="H673" s="990"/>
      <c r="I673" s="194"/>
    </row>
    <row r="674">
      <c r="A674" s="194"/>
      <c r="B674" s="194"/>
      <c r="C674" s="194"/>
      <c r="D674" s="194"/>
      <c r="E674" s="990"/>
      <c r="F674" s="990"/>
      <c r="G674" s="990"/>
      <c r="H674" s="990"/>
      <c r="I674" s="194"/>
    </row>
    <row r="675">
      <c r="A675" s="194"/>
      <c r="B675" s="194"/>
      <c r="C675" s="194"/>
      <c r="D675" s="194"/>
      <c r="E675" s="990"/>
      <c r="F675" s="990"/>
      <c r="G675" s="990"/>
      <c r="H675" s="990"/>
      <c r="I675" s="194"/>
    </row>
    <row r="676">
      <c r="A676" s="194"/>
      <c r="B676" s="194"/>
      <c r="C676" s="194"/>
      <c r="D676" s="194"/>
      <c r="E676" s="990"/>
      <c r="F676" s="990"/>
      <c r="G676" s="990"/>
      <c r="H676" s="990"/>
      <c r="I676" s="194"/>
    </row>
    <row r="677">
      <c r="A677" s="194"/>
      <c r="B677" s="194"/>
      <c r="C677" s="194"/>
      <c r="D677" s="194"/>
      <c r="E677" s="990"/>
      <c r="F677" s="990"/>
      <c r="G677" s="990"/>
      <c r="H677" s="990"/>
      <c r="I677" s="194"/>
    </row>
    <row r="678">
      <c r="A678" s="194"/>
      <c r="B678" s="194"/>
      <c r="C678" s="194"/>
      <c r="D678" s="194"/>
      <c r="E678" s="990"/>
      <c r="F678" s="990"/>
      <c r="G678" s="990"/>
      <c r="H678" s="990"/>
      <c r="I678" s="194"/>
    </row>
    <row r="679">
      <c r="A679" s="194"/>
      <c r="B679" s="194"/>
      <c r="C679" s="194"/>
      <c r="D679" s="194"/>
      <c r="E679" s="990"/>
      <c r="F679" s="990"/>
      <c r="G679" s="990"/>
      <c r="H679" s="990"/>
      <c r="I679" s="194"/>
    </row>
    <row r="680">
      <c r="A680" s="194"/>
      <c r="B680" s="194"/>
      <c r="C680" s="194"/>
      <c r="D680" s="194"/>
      <c r="E680" s="990"/>
      <c r="F680" s="990"/>
      <c r="G680" s="990"/>
      <c r="H680" s="990"/>
      <c r="I680" s="194"/>
    </row>
    <row r="681">
      <c r="A681" s="194"/>
      <c r="B681" s="194"/>
      <c r="C681" s="194"/>
      <c r="D681" s="194"/>
      <c r="E681" s="990"/>
      <c r="F681" s="990"/>
      <c r="G681" s="990"/>
      <c r="H681" s="990"/>
      <c r="I681" s="194"/>
    </row>
    <row r="682">
      <c r="A682" s="194"/>
      <c r="B682" s="194"/>
      <c r="C682" s="194"/>
      <c r="D682" s="194"/>
      <c r="E682" s="990"/>
      <c r="F682" s="990"/>
      <c r="G682" s="990"/>
      <c r="H682" s="990"/>
      <c r="I682" s="194"/>
    </row>
    <row r="683">
      <c r="A683" s="194"/>
      <c r="B683" s="194"/>
      <c r="C683" s="194"/>
      <c r="D683" s="194"/>
      <c r="E683" s="990"/>
      <c r="F683" s="990"/>
      <c r="G683" s="990"/>
      <c r="H683" s="990"/>
      <c r="I683" s="194"/>
    </row>
    <row r="684">
      <c r="A684" s="194"/>
      <c r="B684" s="194"/>
      <c r="C684" s="194"/>
      <c r="D684" s="194"/>
      <c r="E684" s="990"/>
      <c r="F684" s="990"/>
      <c r="G684" s="990"/>
      <c r="H684" s="990"/>
      <c r="I684" s="194"/>
    </row>
    <row r="685">
      <c r="A685" s="194"/>
      <c r="B685" s="194"/>
      <c r="C685" s="194"/>
      <c r="D685" s="194"/>
      <c r="E685" s="990"/>
      <c r="F685" s="990"/>
      <c r="G685" s="990"/>
      <c r="H685" s="990"/>
      <c r="I685" s="194"/>
    </row>
    <row r="686">
      <c r="A686" s="194"/>
      <c r="B686" s="194"/>
      <c r="C686" s="194"/>
      <c r="D686" s="194"/>
      <c r="E686" s="990"/>
      <c r="F686" s="990"/>
      <c r="G686" s="990"/>
      <c r="H686" s="990"/>
      <c r="I686" s="194"/>
    </row>
    <row r="687">
      <c r="A687" s="194"/>
      <c r="B687" s="194"/>
      <c r="C687" s="194"/>
      <c r="D687" s="194"/>
      <c r="E687" s="990"/>
      <c r="F687" s="990"/>
      <c r="G687" s="990"/>
      <c r="H687" s="990"/>
      <c r="I687" s="194"/>
    </row>
    <row r="688">
      <c r="A688" s="194"/>
      <c r="B688" s="194"/>
      <c r="C688" s="194"/>
      <c r="D688" s="194"/>
      <c r="E688" s="990"/>
      <c r="F688" s="990"/>
      <c r="G688" s="990"/>
      <c r="H688" s="990"/>
      <c r="I688" s="194"/>
    </row>
    <row r="689">
      <c r="A689" s="194"/>
      <c r="B689" s="194"/>
      <c r="C689" s="194"/>
      <c r="D689" s="194"/>
      <c r="E689" s="990"/>
      <c r="F689" s="990"/>
      <c r="G689" s="990"/>
      <c r="H689" s="990"/>
      <c r="I689" s="194"/>
    </row>
    <row r="690">
      <c r="A690" s="194"/>
      <c r="B690" s="194"/>
      <c r="C690" s="194"/>
      <c r="D690" s="194"/>
      <c r="E690" s="990"/>
      <c r="F690" s="990"/>
      <c r="G690" s="990"/>
      <c r="H690" s="990"/>
      <c r="I690" s="194"/>
    </row>
    <row r="691">
      <c r="A691" s="194"/>
      <c r="B691" s="194"/>
      <c r="C691" s="194"/>
      <c r="D691" s="194"/>
      <c r="E691" s="990"/>
      <c r="F691" s="990"/>
      <c r="G691" s="990"/>
      <c r="H691" s="990"/>
      <c r="I691" s="194"/>
    </row>
    <row r="692">
      <c r="A692" s="194"/>
      <c r="B692" s="194"/>
      <c r="C692" s="194"/>
      <c r="D692" s="194"/>
      <c r="E692" s="990"/>
      <c r="F692" s="990"/>
      <c r="G692" s="990"/>
      <c r="H692" s="990"/>
      <c r="I692" s="194"/>
    </row>
    <row r="693">
      <c r="A693" s="194"/>
      <c r="B693" s="194"/>
      <c r="C693" s="194"/>
      <c r="D693" s="194"/>
      <c r="E693" s="990"/>
      <c r="F693" s="990"/>
      <c r="G693" s="990"/>
      <c r="H693" s="990"/>
      <c r="I693" s="194"/>
    </row>
    <row r="694">
      <c r="A694" s="194"/>
      <c r="B694" s="194"/>
      <c r="C694" s="194"/>
      <c r="D694" s="194"/>
      <c r="E694" s="990"/>
      <c r="F694" s="990"/>
      <c r="G694" s="990"/>
      <c r="H694" s="990"/>
      <c r="I694" s="194"/>
    </row>
    <row r="695">
      <c r="A695" s="194"/>
      <c r="B695" s="194"/>
      <c r="C695" s="194"/>
      <c r="D695" s="194"/>
      <c r="E695" s="990"/>
      <c r="F695" s="990"/>
      <c r="G695" s="990"/>
      <c r="H695" s="990"/>
      <c r="I695" s="194"/>
    </row>
    <row r="696">
      <c r="A696" s="194"/>
      <c r="B696" s="194"/>
      <c r="C696" s="194"/>
      <c r="D696" s="194"/>
      <c r="E696" s="990"/>
      <c r="F696" s="990"/>
      <c r="G696" s="990"/>
      <c r="H696" s="990"/>
      <c r="I696" s="194"/>
    </row>
    <row r="697">
      <c r="A697" s="194"/>
      <c r="B697" s="194"/>
      <c r="C697" s="194"/>
      <c r="D697" s="194"/>
      <c r="E697" s="990"/>
      <c r="F697" s="990"/>
      <c r="G697" s="990"/>
      <c r="H697" s="990"/>
      <c r="I697" s="194"/>
    </row>
    <row r="698">
      <c r="A698" s="194"/>
      <c r="B698" s="194"/>
      <c r="C698" s="194"/>
      <c r="D698" s="194"/>
      <c r="E698" s="990"/>
      <c r="F698" s="990"/>
      <c r="G698" s="990"/>
      <c r="H698" s="990"/>
      <c r="I698" s="194"/>
    </row>
    <row r="699">
      <c r="A699" s="194"/>
      <c r="B699" s="194"/>
      <c r="C699" s="194"/>
      <c r="D699" s="194"/>
      <c r="E699" s="990"/>
      <c r="F699" s="990"/>
      <c r="G699" s="990"/>
      <c r="H699" s="990"/>
      <c r="I699" s="194"/>
    </row>
    <row r="700">
      <c r="A700" s="194"/>
      <c r="B700" s="194"/>
      <c r="C700" s="194"/>
      <c r="D700" s="194"/>
      <c r="E700" s="990"/>
      <c r="F700" s="990"/>
      <c r="G700" s="990"/>
      <c r="H700" s="990"/>
      <c r="I700" s="194"/>
    </row>
    <row r="701">
      <c r="A701" s="194"/>
      <c r="B701" s="194"/>
      <c r="C701" s="194"/>
      <c r="D701" s="194"/>
      <c r="E701" s="990"/>
      <c r="F701" s="990"/>
      <c r="G701" s="990"/>
      <c r="H701" s="990"/>
      <c r="I701" s="194"/>
    </row>
    <row r="702">
      <c r="A702" s="194"/>
      <c r="B702" s="194"/>
      <c r="C702" s="194"/>
      <c r="D702" s="194"/>
      <c r="E702" s="990"/>
      <c r="F702" s="990"/>
      <c r="G702" s="990"/>
      <c r="H702" s="990"/>
      <c r="I702" s="194"/>
    </row>
    <row r="703">
      <c r="A703" s="194"/>
      <c r="B703" s="194"/>
      <c r="C703" s="194"/>
      <c r="D703" s="194"/>
      <c r="E703" s="990"/>
      <c r="F703" s="990"/>
      <c r="G703" s="990"/>
      <c r="H703" s="990"/>
      <c r="I703" s="194"/>
    </row>
    <row r="704">
      <c r="A704" s="194"/>
      <c r="B704" s="194"/>
      <c r="C704" s="194"/>
      <c r="D704" s="194"/>
      <c r="E704" s="990"/>
      <c r="F704" s="990"/>
      <c r="G704" s="990"/>
      <c r="H704" s="990"/>
      <c r="I704" s="194"/>
    </row>
    <row r="705">
      <c r="A705" s="194"/>
      <c r="B705" s="194"/>
      <c r="C705" s="194"/>
      <c r="D705" s="194"/>
      <c r="E705" s="990"/>
      <c r="F705" s="990"/>
      <c r="G705" s="990"/>
      <c r="H705" s="990"/>
      <c r="I705" s="194"/>
    </row>
    <row r="706">
      <c r="A706" s="194"/>
      <c r="B706" s="194"/>
      <c r="C706" s="194"/>
      <c r="D706" s="194"/>
      <c r="E706" s="990"/>
      <c r="F706" s="990"/>
      <c r="G706" s="990"/>
      <c r="H706" s="990"/>
      <c r="I706" s="194"/>
    </row>
    <row r="707">
      <c r="A707" s="194"/>
      <c r="B707" s="194"/>
      <c r="C707" s="194"/>
      <c r="D707" s="194"/>
      <c r="E707" s="990"/>
      <c r="F707" s="990"/>
      <c r="G707" s="990"/>
      <c r="H707" s="990"/>
      <c r="I707" s="194"/>
    </row>
    <row r="708">
      <c r="A708" s="194"/>
      <c r="B708" s="194"/>
      <c r="C708" s="194"/>
      <c r="D708" s="194"/>
      <c r="E708" s="990"/>
      <c r="F708" s="990"/>
      <c r="G708" s="990"/>
      <c r="H708" s="990"/>
      <c r="I708" s="194"/>
    </row>
    <row r="709">
      <c r="A709" s="194"/>
      <c r="B709" s="194"/>
      <c r="C709" s="194"/>
      <c r="D709" s="194"/>
      <c r="E709" s="990"/>
      <c r="F709" s="990"/>
      <c r="G709" s="990"/>
      <c r="H709" s="990"/>
      <c r="I709" s="194"/>
    </row>
    <row r="710">
      <c r="A710" s="194"/>
      <c r="B710" s="194"/>
      <c r="C710" s="194"/>
      <c r="D710" s="194"/>
      <c r="E710" s="990"/>
      <c r="F710" s="990"/>
      <c r="G710" s="990"/>
      <c r="H710" s="990"/>
      <c r="I710" s="194"/>
    </row>
    <row r="711">
      <c r="A711" s="194"/>
      <c r="B711" s="194"/>
      <c r="C711" s="194"/>
      <c r="D711" s="194"/>
      <c r="E711" s="990"/>
      <c r="F711" s="990"/>
      <c r="G711" s="990"/>
      <c r="H711" s="990"/>
      <c r="I711" s="194"/>
    </row>
    <row r="712">
      <c r="A712" s="194"/>
      <c r="B712" s="194"/>
      <c r="C712" s="194"/>
      <c r="D712" s="194"/>
      <c r="E712" s="990"/>
      <c r="F712" s="990"/>
      <c r="G712" s="990"/>
      <c r="H712" s="990"/>
      <c r="I712" s="194"/>
    </row>
    <row r="713">
      <c r="A713" s="194"/>
      <c r="B713" s="194"/>
      <c r="C713" s="194"/>
      <c r="D713" s="194"/>
      <c r="E713" s="990"/>
      <c r="F713" s="990"/>
      <c r="G713" s="990"/>
      <c r="H713" s="990"/>
      <c r="I713" s="194"/>
    </row>
    <row r="714">
      <c r="A714" s="194"/>
      <c r="B714" s="194"/>
      <c r="C714" s="194"/>
      <c r="D714" s="194"/>
      <c r="E714" s="990"/>
      <c r="F714" s="990"/>
      <c r="G714" s="990"/>
      <c r="H714" s="990"/>
      <c r="I714" s="194"/>
    </row>
    <row r="715">
      <c r="A715" s="194"/>
      <c r="B715" s="194"/>
      <c r="C715" s="194"/>
      <c r="D715" s="194"/>
      <c r="E715" s="990"/>
      <c r="F715" s="990"/>
      <c r="G715" s="990"/>
      <c r="H715" s="990"/>
      <c r="I715" s="194"/>
    </row>
    <row r="716">
      <c r="A716" s="194"/>
      <c r="B716" s="194"/>
      <c r="C716" s="194"/>
      <c r="D716" s="194"/>
      <c r="E716" s="990"/>
      <c r="F716" s="990"/>
      <c r="G716" s="990"/>
      <c r="H716" s="990"/>
      <c r="I716" s="194"/>
    </row>
    <row r="717">
      <c r="A717" s="194"/>
      <c r="B717" s="194"/>
      <c r="C717" s="194"/>
      <c r="D717" s="194"/>
      <c r="E717" s="990"/>
      <c r="F717" s="990"/>
      <c r="G717" s="990"/>
      <c r="H717" s="990"/>
      <c r="I717" s="194"/>
    </row>
    <row r="718">
      <c r="A718" s="194"/>
      <c r="B718" s="194"/>
      <c r="C718" s="194"/>
      <c r="D718" s="194"/>
      <c r="E718" s="990"/>
      <c r="F718" s="990"/>
      <c r="G718" s="990"/>
      <c r="H718" s="990"/>
      <c r="I718" s="194"/>
    </row>
    <row r="719">
      <c r="A719" s="194"/>
      <c r="B719" s="194"/>
      <c r="C719" s="194"/>
      <c r="D719" s="194"/>
      <c r="E719" s="990"/>
      <c r="F719" s="990"/>
      <c r="G719" s="990"/>
      <c r="H719" s="990"/>
      <c r="I719" s="194"/>
    </row>
    <row r="720">
      <c r="A720" s="194"/>
      <c r="B720" s="194"/>
      <c r="C720" s="194"/>
      <c r="D720" s="194"/>
      <c r="E720" s="990"/>
      <c r="F720" s="990"/>
      <c r="G720" s="990"/>
      <c r="H720" s="990"/>
      <c r="I720" s="194"/>
    </row>
    <row r="721">
      <c r="A721" s="194"/>
      <c r="B721" s="194"/>
      <c r="C721" s="194"/>
      <c r="D721" s="194"/>
      <c r="E721" s="990"/>
      <c r="F721" s="990"/>
      <c r="G721" s="990"/>
      <c r="H721" s="990"/>
      <c r="I721" s="194"/>
    </row>
    <row r="722">
      <c r="A722" s="194"/>
      <c r="B722" s="194"/>
      <c r="C722" s="194"/>
      <c r="D722" s="194"/>
      <c r="E722" s="990"/>
      <c r="F722" s="990"/>
      <c r="G722" s="990"/>
      <c r="H722" s="990"/>
      <c r="I722" s="194"/>
    </row>
    <row r="723">
      <c r="A723" s="194"/>
      <c r="B723" s="194"/>
      <c r="C723" s="194"/>
      <c r="D723" s="194"/>
      <c r="E723" s="990"/>
      <c r="F723" s="990"/>
      <c r="G723" s="990"/>
      <c r="H723" s="990"/>
      <c r="I723" s="194"/>
    </row>
    <row r="724">
      <c r="A724" s="194"/>
      <c r="B724" s="194"/>
      <c r="C724" s="194"/>
      <c r="D724" s="194"/>
      <c r="E724" s="990"/>
      <c r="F724" s="990"/>
      <c r="G724" s="990"/>
      <c r="H724" s="990"/>
      <c r="I724" s="194"/>
    </row>
    <row r="725">
      <c r="A725" s="194"/>
      <c r="B725" s="194"/>
      <c r="C725" s="194"/>
      <c r="D725" s="194"/>
      <c r="E725" s="990"/>
      <c r="F725" s="990"/>
      <c r="G725" s="990"/>
      <c r="H725" s="990"/>
      <c r="I725" s="194"/>
    </row>
    <row r="726">
      <c r="A726" s="194"/>
      <c r="B726" s="194"/>
      <c r="C726" s="194"/>
      <c r="D726" s="194"/>
      <c r="E726" s="990"/>
      <c r="F726" s="990"/>
      <c r="G726" s="990"/>
      <c r="H726" s="990"/>
      <c r="I726" s="194"/>
    </row>
    <row r="727">
      <c r="A727" s="194"/>
      <c r="B727" s="194"/>
      <c r="C727" s="194"/>
      <c r="D727" s="194"/>
      <c r="E727" s="990"/>
      <c r="F727" s="990"/>
      <c r="G727" s="990"/>
      <c r="H727" s="990"/>
      <c r="I727" s="194"/>
    </row>
    <row r="728">
      <c r="A728" s="194"/>
      <c r="B728" s="194"/>
      <c r="C728" s="194"/>
      <c r="D728" s="194"/>
      <c r="E728" s="990"/>
      <c r="F728" s="990"/>
      <c r="G728" s="990"/>
      <c r="H728" s="990"/>
      <c r="I728" s="194"/>
    </row>
    <row r="729">
      <c r="A729" s="194"/>
      <c r="B729" s="194"/>
      <c r="C729" s="194"/>
      <c r="D729" s="194"/>
      <c r="E729" s="990"/>
      <c r="F729" s="990"/>
      <c r="G729" s="990"/>
      <c r="H729" s="990"/>
      <c r="I729" s="194"/>
    </row>
    <row r="730">
      <c r="A730" s="194"/>
      <c r="B730" s="194"/>
      <c r="C730" s="194"/>
      <c r="D730" s="194"/>
      <c r="E730" s="990"/>
      <c r="F730" s="990"/>
      <c r="G730" s="990"/>
      <c r="H730" s="990"/>
      <c r="I730" s="194"/>
    </row>
    <row r="731">
      <c r="A731" s="194"/>
      <c r="B731" s="194"/>
      <c r="C731" s="194"/>
      <c r="D731" s="194"/>
      <c r="E731" s="990"/>
      <c r="F731" s="990"/>
      <c r="G731" s="990"/>
      <c r="H731" s="990"/>
      <c r="I731" s="194"/>
    </row>
    <row r="732">
      <c r="A732" s="194"/>
      <c r="B732" s="194"/>
      <c r="C732" s="194"/>
      <c r="D732" s="194"/>
      <c r="E732" s="990"/>
      <c r="F732" s="990"/>
      <c r="G732" s="990"/>
      <c r="H732" s="990"/>
      <c r="I732" s="194"/>
    </row>
    <row r="733">
      <c r="A733" s="194"/>
      <c r="B733" s="194"/>
      <c r="C733" s="194"/>
      <c r="D733" s="194"/>
      <c r="E733" s="990"/>
      <c r="F733" s="990"/>
      <c r="G733" s="990"/>
      <c r="H733" s="990"/>
      <c r="I733" s="194"/>
    </row>
    <row r="734">
      <c r="A734" s="194"/>
      <c r="B734" s="194"/>
      <c r="C734" s="194"/>
      <c r="D734" s="194"/>
      <c r="E734" s="990"/>
      <c r="F734" s="990"/>
      <c r="G734" s="990"/>
      <c r="H734" s="990"/>
      <c r="I734" s="194"/>
    </row>
    <row r="735">
      <c r="A735" s="194"/>
      <c r="B735" s="194"/>
      <c r="C735" s="194"/>
      <c r="D735" s="194"/>
      <c r="E735" s="990"/>
      <c r="F735" s="990"/>
      <c r="G735" s="990"/>
      <c r="H735" s="990"/>
      <c r="I735" s="194"/>
    </row>
    <row r="736">
      <c r="A736" s="194"/>
      <c r="B736" s="194"/>
      <c r="C736" s="194"/>
      <c r="D736" s="194"/>
      <c r="E736" s="990"/>
      <c r="F736" s="990"/>
      <c r="G736" s="990"/>
      <c r="H736" s="990"/>
      <c r="I736" s="194"/>
    </row>
    <row r="737">
      <c r="A737" s="194"/>
      <c r="B737" s="194"/>
      <c r="C737" s="194"/>
      <c r="D737" s="194"/>
      <c r="E737" s="990"/>
      <c r="F737" s="990"/>
      <c r="G737" s="990"/>
      <c r="H737" s="990"/>
      <c r="I737" s="194"/>
    </row>
    <row r="738">
      <c r="A738" s="194"/>
      <c r="B738" s="194"/>
      <c r="C738" s="194"/>
      <c r="D738" s="194"/>
      <c r="E738" s="990"/>
      <c r="F738" s="990"/>
      <c r="G738" s="990"/>
      <c r="H738" s="990"/>
      <c r="I738" s="194"/>
    </row>
    <row r="739">
      <c r="A739" s="194"/>
      <c r="B739" s="194"/>
      <c r="C739" s="194"/>
      <c r="D739" s="194"/>
      <c r="E739" s="990"/>
      <c r="F739" s="990"/>
      <c r="G739" s="990"/>
      <c r="H739" s="990"/>
      <c r="I739" s="194"/>
    </row>
    <row r="740">
      <c r="A740" s="194"/>
      <c r="B740" s="194"/>
      <c r="C740" s="194"/>
      <c r="D740" s="194"/>
      <c r="E740" s="990"/>
      <c r="F740" s="990"/>
      <c r="G740" s="990"/>
      <c r="H740" s="990"/>
      <c r="I740" s="194"/>
    </row>
    <row r="741">
      <c r="A741" s="194"/>
      <c r="B741" s="194"/>
      <c r="C741" s="194"/>
      <c r="D741" s="194"/>
      <c r="E741" s="990"/>
      <c r="F741" s="990"/>
      <c r="G741" s="990"/>
      <c r="H741" s="990"/>
      <c r="I741" s="194"/>
    </row>
    <row r="742">
      <c r="A742" s="194"/>
      <c r="B742" s="194"/>
      <c r="C742" s="194"/>
      <c r="D742" s="194"/>
      <c r="E742" s="990"/>
      <c r="F742" s="990"/>
      <c r="G742" s="990"/>
      <c r="H742" s="990"/>
      <c r="I742" s="194"/>
    </row>
    <row r="743">
      <c r="A743" s="194"/>
      <c r="B743" s="194"/>
      <c r="C743" s="194"/>
      <c r="D743" s="194"/>
      <c r="E743" s="990"/>
      <c r="F743" s="990"/>
      <c r="G743" s="990"/>
      <c r="H743" s="990"/>
      <c r="I743" s="194"/>
    </row>
    <row r="744">
      <c r="A744" s="194"/>
      <c r="B744" s="194"/>
      <c r="C744" s="194"/>
      <c r="D744" s="194"/>
      <c r="E744" s="990"/>
      <c r="F744" s="990"/>
      <c r="G744" s="990"/>
      <c r="H744" s="990"/>
      <c r="I744" s="194"/>
    </row>
    <row r="745">
      <c r="A745" s="194"/>
      <c r="B745" s="194"/>
      <c r="C745" s="194"/>
      <c r="D745" s="194"/>
      <c r="E745" s="990"/>
      <c r="F745" s="990"/>
      <c r="G745" s="990"/>
      <c r="H745" s="990"/>
      <c r="I745" s="194"/>
    </row>
    <row r="746">
      <c r="A746" s="194"/>
      <c r="B746" s="194"/>
      <c r="C746" s="194"/>
      <c r="D746" s="194"/>
      <c r="E746" s="990"/>
      <c r="F746" s="990"/>
      <c r="G746" s="990"/>
      <c r="H746" s="990"/>
      <c r="I746" s="194"/>
    </row>
    <row r="747">
      <c r="A747" s="194"/>
      <c r="B747" s="194"/>
      <c r="C747" s="194"/>
      <c r="D747" s="194"/>
      <c r="E747" s="990"/>
      <c r="F747" s="990"/>
      <c r="G747" s="990"/>
      <c r="H747" s="990"/>
      <c r="I747" s="194"/>
    </row>
    <row r="748">
      <c r="A748" s="194"/>
      <c r="B748" s="194"/>
      <c r="C748" s="194"/>
      <c r="D748" s="194"/>
      <c r="E748" s="990"/>
      <c r="F748" s="990"/>
      <c r="G748" s="990"/>
      <c r="H748" s="990"/>
      <c r="I748" s="194"/>
    </row>
    <row r="749">
      <c r="A749" s="194"/>
      <c r="B749" s="194"/>
      <c r="C749" s="194"/>
      <c r="D749" s="194"/>
      <c r="E749" s="990"/>
      <c r="F749" s="990"/>
      <c r="G749" s="990"/>
      <c r="H749" s="990"/>
      <c r="I749" s="194"/>
    </row>
    <row r="750">
      <c r="A750" s="194"/>
      <c r="B750" s="194"/>
      <c r="C750" s="194"/>
      <c r="D750" s="194"/>
      <c r="E750" s="990"/>
      <c r="F750" s="990"/>
      <c r="G750" s="990"/>
      <c r="H750" s="990"/>
      <c r="I750" s="194"/>
    </row>
    <row r="751">
      <c r="A751" s="194"/>
      <c r="B751" s="194"/>
      <c r="C751" s="194"/>
      <c r="D751" s="194"/>
      <c r="E751" s="990"/>
      <c r="F751" s="990"/>
      <c r="G751" s="990"/>
      <c r="H751" s="990"/>
      <c r="I751" s="194"/>
    </row>
    <row r="752">
      <c r="A752" s="194"/>
      <c r="B752" s="194"/>
      <c r="C752" s="194"/>
      <c r="D752" s="194"/>
      <c r="E752" s="990"/>
      <c r="F752" s="990"/>
      <c r="G752" s="990"/>
      <c r="H752" s="990"/>
      <c r="I752" s="194"/>
    </row>
    <row r="753">
      <c r="A753" s="194"/>
      <c r="B753" s="194"/>
      <c r="C753" s="194"/>
      <c r="D753" s="194"/>
      <c r="E753" s="990"/>
      <c r="F753" s="990"/>
      <c r="G753" s="990"/>
      <c r="H753" s="990"/>
      <c r="I753" s="194"/>
    </row>
    <row r="754">
      <c r="A754" s="194"/>
      <c r="B754" s="194"/>
      <c r="C754" s="194"/>
      <c r="D754" s="194"/>
      <c r="E754" s="990"/>
      <c r="F754" s="990"/>
      <c r="G754" s="990"/>
      <c r="H754" s="990"/>
      <c r="I754" s="194"/>
    </row>
    <row r="755">
      <c r="A755" s="194"/>
      <c r="B755" s="194"/>
      <c r="C755" s="194"/>
      <c r="D755" s="194"/>
      <c r="E755" s="990"/>
      <c r="F755" s="990"/>
      <c r="G755" s="990"/>
      <c r="H755" s="990"/>
      <c r="I755" s="194"/>
    </row>
    <row r="756">
      <c r="A756" s="194"/>
      <c r="B756" s="194"/>
      <c r="C756" s="194"/>
      <c r="D756" s="194"/>
      <c r="E756" s="990"/>
      <c r="F756" s="990"/>
      <c r="G756" s="990"/>
      <c r="H756" s="990"/>
      <c r="I756" s="194"/>
    </row>
    <row r="757">
      <c r="A757" s="194"/>
      <c r="B757" s="194"/>
      <c r="C757" s="194"/>
      <c r="D757" s="194"/>
      <c r="E757" s="990"/>
      <c r="F757" s="990"/>
      <c r="G757" s="990"/>
      <c r="H757" s="990"/>
      <c r="I757" s="194"/>
    </row>
    <row r="758">
      <c r="A758" s="194"/>
      <c r="B758" s="194"/>
      <c r="C758" s="194"/>
      <c r="D758" s="194"/>
      <c r="E758" s="990"/>
      <c r="F758" s="990"/>
      <c r="G758" s="990"/>
      <c r="H758" s="990"/>
      <c r="I758" s="194"/>
    </row>
    <row r="759">
      <c r="A759" s="194"/>
      <c r="B759" s="194"/>
      <c r="C759" s="194"/>
      <c r="D759" s="194"/>
      <c r="E759" s="990"/>
      <c r="F759" s="990"/>
      <c r="G759" s="990"/>
      <c r="H759" s="990"/>
      <c r="I759" s="194"/>
    </row>
    <row r="760">
      <c r="A760" s="194"/>
      <c r="B760" s="194"/>
      <c r="C760" s="194"/>
      <c r="D760" s="194"/>
      <c r="E760" s="990"/>
      <c r="F760" s="990"/>
      <c r="G760" s="990"/>
      <c r="H760" s="990"/>
      <c r="I760" s="194"/>
    </row>
    <row r="761">
      <c r="A761" s="194"/>
      <c r="B761" s="194"/>
      <c r="C761" s="194"/>
      <c r="D761" s="194"/>
      <c r="E761" s="990"/>
      <c r="F761" s="990"/>
      <c r="G761" s="990"/>
      <c r="H761" s="990"/>
      <c r="I761" s="194"/>
    </row>
    <row r="762">
      <c r="A762" s="194"/>
      <c r="B762" s="194"/>
      <c r="C762" s="194"/>
      <c r="D762" s="194"/>
      <c r="E762" s="990"/>
      <c r="F762" s="990"/>
      <c r="G762" s="990"/>
      <c r="H762" s="990"/>
      <c r="I762" s="194"/>
    </row>
    <row r="763">
      <c r="A763" s="194"/>
      <c r="B763" s="194"/>
      <c r="C763" s="194"/>
      <c r="D763" s="194"/>
      <c r="E763" s="990"/>
      <c r="F763" s="990"/>
      <c r="G763" s="990"/>
      <c r="H763" s="990"/>
      <c r="I763" s="194"/>
    </row>
    <row r="764">
      <c r="A764" s="194"/>
      <c r="B764" s="194"/>
      <c r="C764" s="194"/>
      <c r="D764" s="194"/>
      <c r="E764" s="990"/>
      <c r="F764" s="990"/>
      <c r="G764" s="990"/>
      <c r="H764" s="990"/>
      <c r="I764" s="194"/>
    </row>
    <row r="765">
      <c r="A765" s="194"/>
      <c r="B765" s="194"/>
      <c r="C765" s="194"/>
      <c r="D765" s="194"/>
      <c r="E765" s="990"/>
      <c r="F765" s="990"/>
      <c r="G765" s="990"/>
      <c r="H765" s="990"/>
      <c r="I765" s="194"/>
    </row>
    <row r="766">
      <c r="A766" s="194"/>
      <c r="B766" s="194"/>
      <c r="C766" s="194"/>
      <c r="D766" s="194"/>
      <c r="E766" s="990"/>
      <c r="F766" s="990"/>
      <c r="G766" s="990"/>
      <c r="H766" s="990"/>
      <c r="I766" s="194"/>
    </row>
    <row r="767">
      <c r="A767" s="194"/>
      <c r="B767" s="194"/>
      <c r="C767" s="194"/>
      <c r="D767" s="194"/>
      <c r="E767" s="990"/>
      <c r="F767" s="990"/>
      <c r="G767" s="990"/>
      <c r="H767" s="990"/>
      <c r="I767" s="194"/>
    </row>
    <row r="768">
      <c r="A768" s="194"/>
      <c r="B768" s="194"/>
      <c r="C768" s="194"/>
      <c r="D768" s="194"/>
      <c r="E768" s="990"/>
      <c r="F768" s="990"/>
      <c r="G768" s="990"/>
      <c r="H768" s="990"/>
      <c r="I768" s="194"/>
    </row>
    <row r="769">
      <c r="A769" s="194"/>
      <c r="B769" s="194"/>
      <c r="C769" s="194"/>
      <c r="D769" s="194"/>
      <c r="E769" s="990"/>
      <c r="F769" s="990"/>
      <c r="G769" s="990"/>
      <c r="H769" s="990"/>
      <c r="I769" s="194"/>
    </row>
    <row r="770">
      <c r="A770" s="194"/>
      <c r="B770" s="194"/>
      <c r="C770" s="194"/>
      <c r="D770" s="194"/>
      <c r="E770" s="990"/>
      <c r="F770" s="990"/>
      <c r="G770" s="990"/>
      <c r="H770" s="990"/>
      <c r="I770" s="194"/>
    </row>
    <row r="771">
      <c r="A771" s="194"/>
      <c r="B771" s="194"/>
      <c r="C771" s="194"/>
      <c r="D771" s="194"/>
      <c r="E771" s="990"/>
      <c r="F771" s="990"/>
      <c r="G771" s="990"/>
      <c r="H771" s="990"/>
      <c r="I771" s="194"/>
    </row>
    <row r="772">
      <c r="A772" s="194"/>
      <c r="B772" s="194"/>
      <c r="C772" s="194"/>
      <c r="D772" s="194"/>
      <c r="E772" s="990"/>
      <c r="F772" s="990"/>
      <c r="G772" s="990"/>
      <c r="H772" s="990"/>
      <c r="I772" s="194"/>
    </row>
    <row r="773">
      <c r="A773" s="194"/>
      <c r="B773" s="194"/>
      <c r="C773" s="194"/>
      <c r="D773" s="194"/>
      <c r="E773" s="990"/>
      <c r="F773" s="990"/>
      <c r="G773" s="990"/>
      <c r="H773" s="990"/>
      <c r="I773" s="194"/>
    </row>
    <row r="774">
      <c r="A774" s="194"/>
      <c r="B774" s="194"/>
      <c r="C774" s="194"/>
      <c r="D774" s="194"/>
      <c r="E774" s="990"/>
      <c r="F774" s="990"/>
      <c r="G774" s="990"/>
      <c r="H774" s="990"/>
      <c r="I774" s="194"/>
    </row>
    <row r="775">
      <c r="A775" s="194"/>
      <c r="B775" s="194"/>
      <c r="C775" s="194"/>
      <c r="D775" s="194"/>
      <c r="E775" s="990"/>
      <c r="F775" s="990"/>
      <c r="G775" s="990"/>
      <c r="H775" s="990"/>
      <c r="I775" s="194"/>
    </row>
    <row r="776">
      <c r="A776" s="194"/>
      <c r="B776" s="194"/>
      <c r="C776" s="194"/>
      <c r="D776" s="194"/>
      <c r="E776" s="990"/>
      <c r="F776" s="990"/>
      <c r="G776" s="990"/>
      <c r="H776" s="990"/>
      <c r="I776" s="194"/>
    </row>
    <row r="777">
      <c r="A777" s="194"/>
      <c r="B777" s="194"/>
      <c r="C777" s="194"/>
      <c r="D777" s="194"/>
      <c r="E777" s="990"/>
      <c r="F777" s="990"/>
      <c r="G777" s="990"/>
      <c r="H777" s="990"/>
      <c r="I777" s="194"/>
    </row>
    <row r="778">
      <c r="A778" s="194"/>
      <c r="B778" s="194"/>
      <c r="C778" s="194"/>
      <c r="D778" s="194"/>
      <c r="E778" s="990"/>
      <c r="F778" s="990"/>
      <c r="G778" s="990"/>
      <c r="H778" s="990"/>
      <c r="I778" s="194"/>
    </row>
    <row r="779">
      <c r="A779" s="194"/>
      <c r="B779" s="194"/>
      <c r="C779" s="194"/>
      <c r="D779" s="194"/>
      <c r="E779" s="990"/>
      <c r="F779" s="990"/>
      <c r="G779" s="990"/>
      <c r="H779" s="990"/>
      <c r="I779" s="194"/>
    </row>
    <row r="780">
      <c r="A780" s="194"/>
      <c r="B780" s="194"/>
      <c r="C780" s="194"/>
      <c r="D780" s="194"/>
      <c r="E780" s="990"/>
      <c r="F780" s="990"/>
      <c r="G780" s="990"/>
      <c r="H780" s="990"/>
      <c r="I780" s="194"/>
    </row>
    <row r="781">
      <c r="A781" s="194"/>
      <c r="B781" s="194"/>
      <c r="C781" s="194"/>
      <c r="D781" s="194"/>
      <c r="E781" s="990"/>
      <c r="F781" s="990"/>
      <c r="G781" s="990"/>
      <c r="H781" s="990"/>
      <c r="I781" s="194"/>
    </row>
    <row r="782">
      <c r="A782" s="194"/>
      <c r="B782" s="194"/>
      <c r="C782" s="194"/>
      <c r="D782" s="194"/>
      <c r="E782" s="990"/>
      <c r="F782" s="990"/>
      <c r="G782" s="990"/>
      <c r="H782" s="990"/>
      <c r="I782" s="194"/>
    </row>
    <row r="783">
      <c r="A783" s="194"/>
      <c r="B783" s="194"/>
      <c r="C783" s="194"/>
      <c r="D783" s="194"/>
      <c r="E783" s="990"/>
      <c r="F783" s="990"/>
      <c r="G783" s="990"/>
      <c r="H783" s="990"/>
      <c r="I783" s="194"/>
    </row>
    <row r="784">
      <c r="A784" s="194"/>
      <c r="B784" s="194"/>
      <c r="C784" s="194"/>
      <c r="D784" s="194"/>
      <c r="E784" s="990"/>
      <c r="F784" s="990"/>
      <c r="G784" s="990"/>
      <c r="H784" s="990"/>
      <c r="I784" s="194"/>
    </row>
    <row r="785">
      <c r="A785" s="194"/>
      <c r="B785" s="194"/>
      <c r="C785" s="194"/>
      <c r="D785" s="194"/>
      <c r="E785" s="990"/>
      <c r="F785" s="990"/>
      <c r="G785" s="990"/>
      <c r="H785" s="990"/>
      <c r="I785" s="194"/>
    </row>
    <row r="786">
      <c r="A786" s="194"/>
      <c r="B786" s="194"/>
      <c r="C786" s="194"/>
      <c r="D786" s="194"/>
      <c r="E786" s="990"/>
      <c r="F786" s="990"/>
      <c r="G786" s="990"/>
      <c r="H786" s="990"/>
      <c r="I786" s="194"/>
    </row>
    <row r="787">
      <c r="A787" s="194"/>
      <c r="B787" s="194"/>
      <c r="C787" s="194"/>
      <c r="D787" s="194"/>
      <c r="E787" s="990"/>
      <c r="F787" s="990"/>
      <c r="G787" s="990"/>
      <c r="H787" s="990"/>
      <c r="I787" s="194"/>
    </row>
    <row r="788">
      <c r="A788" s="194"/>
      <c r="B788" s="194"/>
      <c r="C788" s="194"/>
      <c r="D788" s="194"/>
      <c r="E788" s="990"/>
      <c r="F788" s="990"/>
      <c r="G788" s="990"/>
      <c r="H788" s="990"/>
      <c r="I788" s="194"/>
    </row>
    <row r="789">
      <c r="A789" s="194"/>
      <c r="B789" s="194"/>
      <c r="C789" s="194"/>
      <c r="D789" s="194"/>
      <c r="E789" s="990"/>
      <c r="F789" s="990"/>
      <c r="G789" s="990"/>
      <c r="H789" s="990"/>
      <c r="I789" s="194"/>
    </row>
    <row r="790">
      <c r="A790" s="194"/>
      <c r="B790" s="194"/>
      <c r="C790" s="194"/>
      <c r="D790" s="194"/>
      <c r="E790" s="990"/>
      <c r="F790" s="990"/>
      <c r="G790" s="990"/>
      <c r="H790" s="990"/>
      <c r="I790" s="194"/>
    </row>
    <row r="791">
      <c r="A791" s="194"/>
      <c r="B791" s="194"/>
      <c r="C791" s="194"/>
      <c r="D791" s="194"/>
      <c r="E791" s="990"/>
      <c r="F791" s="990"/>
      <c r="G791" s="990"/>
      <c r="H791" s="990"/>
      <c r="I791" s="194"/>
    </row>
    <row r="792">
      <c r="A792" s="194"/>
      <c r="B792" s="194"/>
      <c r="C792" s="194"/>
      <c r="D792" s="194"/>
      <c r="E792" s="990"/>
      <c r="F792" s="990"/>
      <c r="G792" s="990"/>
      <c r="H792" s="990"/>
      <c r="I792" s="194"/>
    </row>
    <row r="793">
      <c r="A793" s="194"/>
      <c r="B793" s="194"/>
      <c r="C793" s="194"/>
      <c r="D793" s="194"/>
      <c r="E793" s="990"/>
      <c r="F793" s="990"/>
      <c r="G793" s="990"/>
      <c r="H793" s="990"/>
      <c r="I793" s="194"/>
    </row>
    <row r="794">
      <c r="A794" s="194"/>
      <c r="B794" s="194"/>
      <c r="C794" s="194"/>
      <c r="D794" s="194"/>
      <c r="E794" s="990"/>
      <c r="F794" s="990"/>
      <c r="G794" s="990"/>
      <c r="H794" s="990"/>
      <c r="I794" s="194"/>
    </row>
    <row r="795">
      <c r="A795" s="194"/>
      <c r="B795" s="194"/>
      <c r="C795" s="194"/>
      <c r="D795" s="194"/>
      <c r="E795" s="990"/>
      <c r="F795" s="990"/>
      <c r="G795" s="990"/>
      <c r="H795" s="990"/>
      <c r="I795" s="194"/>
    </row>
    <row r="796">
      <c r="A796" s="194"/>
      <c r="B796" s="194"/>
      <c r="C796" s="194"/>
      <c r="D796" s="194"/>
      <c r="E796" s="990"/>
      <c r="F796" s="990"/>
      <c r="G796" s="990"/>
      <c r="H796" s="990"/>
      <c r="I796" s="194"/>
    </row>
    <row r="797">
      <c r="A797" s="194"/>
      <c r="B797" s="194"/>
      <c r="C797" s="194"/>
      <c r="D797" s="194"/>
      <c r="E797" s="990"/>
      <c r="F797" s="990"/>
      <c r="G797" s="990"/>
      <c r="H797" s="990"/>
      <c r="I797" s="194"/>
    </row>
    <row r="798">
      <c r="A798" s="194"/>
      <c r="B798" s="194"/>
      <c r="C798" s="194"/>
      <c r="D798" s="194"/>
      <c r="E798" s="990"/>
      <c r="F798" s="990"/>
      <c r="G798" s="990"/>
      <c r="H798" s="990"/>
      <c r="I798" s="194"/>
    </row>
    <row r="799">
      <c r="A799" s="194"/>
      <c r="B799" s="194"/>
      <c r="C799" s="194"/>
      <c r="D799" s="194"/>
      <c r="E799" s="990"/>
      <c r="F799" s="990"/>
      <c r="G799" s="990"/>
      <c r="H799" s="990"/>
      <c r="I799" s="194"/>
    </row>
    <row r="800">
      <c r="A800" s="194"/>
      <c r="B800" s="194"/>
      <c r="C800" s="194"/>
      <c r="D800" s="194"/>
      <c r="E800" s="990"/>
      <c r="F800" s="990"/>
      <c r="G800" s="990"/>
      <c r="H800" s="990"/>
      <c r="I800" s="194"/>
    </row>
    <row r="801">
      <c r="A801" s="194"/>
      <c r="B801" s="194"/>
      <c r="C801" s="194"/>
      <c r="D801" s="194"/>
      <c r="E801" s="990"/>
      <c r="F801" s="990"/>
      <c r="G801" s="990"/>
      <c r="H801" s="990"/>
      <c r="I801" s="194"/>
    </row>
    <row r="802">
      <c r="A802" s="194"/>
      <c r="B802" s="194"/>
      <c r="C802" s="194"/>
      <c r="D802" s="194"/>
      <c r="E802" s="990"/>
      <c r="F802" s="990"/>
      <c r="G802" s="990"/>
      <c r="H802" s="990"/>
      <c r="I802" s="194"/>
    </row>
    <row r="803">
      <c r="A803" s="194"/>
      <c r="B803" s="194"/>
      <c r="C803" s="194"/>
      <c r="D803" s="194"/>
      <c r="E803" s="990"/>
      <c r="F803" s="990"/>
      <c r="G803" s="990"/>
      <c r="H803" s="990"/>
      <c r="I803" s="194"/>
    </row>
    <row r="804">
      <c r="A804" s="194"/>
      <c r="B804" s="194"/>
      <c r="C804" s="194"/>
      <c r="D804" s="194"/>
      <c r="E804" s="990"/>
      <c r="F804" s="990"/>
      <c r="G804" s="990"/>
      <c r="H804" s="990"/>
      <c r="I804" s="194"/>
    </row>
    <row r="805">
      <c r="A805" s="194"/>
      <c r="B805" s="194"/>
      <c r="C805" s="194"/>
      <c r="D805" s="194"/>
      <c r="E805" s="990"/>
      <c r="F805" s="990"/>
      <c r="G805" s="990"/>
      <c r="H805" s="990"/>
      <c r="I805" s="194"/>
    </row>
    <row r="806">
      <c r="A806" s="194"/>
      <c r="B806" s="194"/>
      <c r="C806" s="194"/>
      <c r="D806" s="194"/>
      <c r="E806" s="990"/>
      <c r="F806" s="990"/>
      <c r="G806" s="990"/>
      <c r="H806" s="990"/>
      <c r="I806" s="194"/>
    </row>
    <row r="807">
      <c r="A807" s="194"/>
      <c r="B807" s="194"/>
      <c r="C807" s="194"/>
      <c r="D807" s="194"/>
      <c r="E807" s="990"/>
      <c r="F807" s="990"/>
      <c r="G807" s="990"/>
      <c r="H807" s="990"/>
      <c r="I807" s="194"/>
    </row>
    <row r="808">
      <c r="A808" s="194"/>
      <c r="B808" s="194"/>
      <c r="C808" s="194"/>
      <c r="D808" s="194"/>
      <c r="E808" s="990"/>
      <c r="F808" s="990"/>
      <c r="G808" s="990"/>
      <c r="H808" s="990"/>
      <c r="I808" s="194"/>
    </row>
    <row r="809">
      <c r="A809" s="194"/>
      <c r="B809" s="194"/>
      <c r="C809" s="194"/>
      <c r="D809" s="194"/>
      <c r="E809" s="990"/>
      <c r="F809" s="990"/>
      <c r="G809" s="990"/>
      <c r="H809" s="990"/>
      <c r="I809" s="194"/>
    </row>
    <row r="810">
      <c r="A810" s="194"/>
      <c r="B810" s="194"/>
      <c r="C810" s="194"/>
      <c r="D810" s="194"/>
      <c r="E810" s="990"/>
      <c r="F810" s="990"/>
      <c r="G810" s="990"/>
      <c r="H810" s="990"/>
      <c r="I810" s="194"/>
    </row>
    <row r="811">
      <c r="A811" s="194"/>
      <c r="B811" s="194"/>
      <c r="C811" s="194"/>
      <c r="D811" s="194"/>
      <c r="E811" s="990"/>
      <c r="F811" s="990"/>
      <c r="G811" s="990"/>
      <c r="H811" s="990"/>
      <c r="I811" s="194"/>
    </row>
    <row r="812">
      <c r="A812" s="194"/>
      <c r="B812" s="194"/>
      <c r="C812" s="194"/>
      <c r="D812" s="194"/>
      <c r="E812" s="990"/>
      <c r="F812" s="990"/>
      <c r="G812" s="990"/>
      <c r="H812" s="990"/>
      <c r="I812" s="194"/>
    </row>
    <row r="813">
      <c r="A813" s="194"/>
      <c r="B813" s="194"/>
      <c r="C813" s="194"/>
      <c r="D813" s="194"/>
      <c r="E813" s="990"/>
      <c r="F813" s="990"/>
      <c r="G813" s="990"/>
      <c r="H813" s="990"/>
      <c r="I813" s="194"/>
    </row>
    <row r="814">
      <c r="A814" s="194"/>
      <c r="B814" s="194"/>
      <c r="C814" s="194"/>
      <c r="D814" s="194"/>
      <c r="E814" s="990"/>
      <c r="F814" s="990"/>
      <c r="G814" s="990"/>
      <c r="H814" s="990"/>
      <c r="I814" s="194"/>
    </row>
    <row r="815">
      <c r="A815" s="194"/>
      <c r="B815" s="194"/>
      <c r="C815" s="194"/>
      <c r="D815" s="194"/>
      <c r="E815" s="990"/>
      <c r="F815" s="990"/>
      <c r="G815" s="990"/>
      <c r="H815" s="990"/>
      <c r="I815" s="194"/>
    </row>
    <row r="816">
      <c r="A816" s="194"/>
      <c r="B816" s="194"/>
      <c r="C816" s="194"/>
      <c r="D816" s="194"/>
      <c r="E816" s="990"/>
      <c r="F816" s="990"/>
      <c r="G816" s="990"/>
      <c r="H816" s="990"/>
      <c r="I816" s="194"/>
    </row>
    <row r="817">
      <c r="A817" s="194"/>
      <c r="B817" s="194"/>
      <c r="C817" s="194"/>
      <c r="D817" s="194"/>
      <c r="E817" s="990"/>
      <c r="F817" s="990"/>
      <c r="G817" s="990"/>
      <c r="H817" s="990"/>
      <c r="I817" s="194"/>
    </row>
    <row r="818">
      <c r="A818" s="194"/>
      <c r="B818" s="194"/>
      <c r="C818" s="194"/>
      <c r="D818" s="194"/>
      <c r="E818" s="990"/>
      <c r="F818" s="990"/>
      <c r="G818" s="990"/>
      <c r="H818" s="990"/>
      <c r="I818" s="194"/>
    </row>
    <row r="819">
      <c r="A819" s="194"/>
      <c r="B819" s="194"/>
      <c r="C819" s="194"/>
      <c r="D819" s="194"/>
      <c r="E819" s="990"/>
      <c r="F819" s="990"/>
      <c r="G819" s="990"/>
      <c r="H819" s="990"/>
      <c r="I819" s="194"/>
    </row>
    <row r="820">
      <c r="A820" s="194"/>
      <c r="B820" s="194"/>
      <c r="C820" s="194"/>
      <c r="D820" s="194"/>
      <c r="E820" s="990"/>
      <c r="F820" s="990"/>
      <c r="G820" s="990"/>
      <c r="H820" s="990"/>
      <c r="I820" s="194"/>
    </row>
    <row r="821">
      <c r="A821" s="194"/>
      <c r="B821" s="194"/>
      <c r="C821" s="194"/>
      <c r="D821" s="194"/>
      <c r="E821" s="990"/>
      <c r="F821" s="990"/>
      <c r="G821" s="990"/>
      <c r="H821" s="990"/>
      <c r="I821" s="194"/>
    </row>
    <row r="822">
      <c r="A822" s="194"/>
      <c r="B822" s="194"/>
      <c r="C822" s="194"/>
      <c r="D822" s="194"/>
      <c r="E822" s="990"/>
      <c r="F822" s="990"/>
      <c r="G822" s="990"/>
      <c r="H822" s="990"/>
      <c r="I822" s="194"/>
    </row>
    <row r="823">
      <c r="A823" s="194"/>
      <c r="B823" s="194"/>
      <c r="C823" s="194"/>
      <c r="D823" s="194"/>
      <c r="E823" s="990"/>
      <c r="F823" s="990"/>
      <c r="G823" s="990"/>
      <c r="H823" s="990"/>
      <c r="I823" s="194"/>
    </row>
    <row r="824">
      <c r="A824" s="194"/>
      <c r="B824" s="194"/>
      <c r="C824" s="194"/>
      <c r="D824" s="194"/>
      <c r="E824" s="990"/>
      <c r="F824" s="990"/>
      <c r="G824" s="990"/>
      <c r="H824" s="990"/>
      <c r="I824" s="194"/>
    </row>
    <row r="825">
      <c r="A825" s="194"/>
      <c r="B825" s="194"/>
      <c r="C825" s="194"/>
      <c r="D825" s="194"/>
      <c r="E825" s="990"/>
      <c r="F825" s="990"/>
      <c r="G825" s="990"/>
      <c r="H825" s="990"/>
      <c r="I825" s="194"/>
    </row>
    <row r="826">
      <c r="A826" s="194"/>
      <c r="B826" s="194"/>
      <c r="C826" s="194"/>
      <c r="D826" s="194"/>
      <c r="E826" s="990"/>
      <c r="F826" s="990"/>
      <c r="G826" s="990"/>
      <c r="H826" s="990"/>
      <c r="I826" s="194"/>
    </row>
    <row r="827">
      <c r="A827" s="194"/>
      <c r="B827" s="194"/>
      <c r="C827" s="194"/>
      <c r="D827" s="194"/>
      <c r="E827" s="990"/>
      <c r="F827" s="990"/>
      <c r="G827" s="990"/>
      <c r="H827" s="990"/>
      <c r="I827" s="194"/>
    </row>
    <row r="828">
      <c r="A828" s="194"/>
      <c r="B828" s="194"/>
      <c r="C828" s="194"/>
      <c r="D828" s="194"/>
      <c r="E828" s="990"/>
      <c r="F828" s="990"/>
      <c r="G828" s="990"/>
      <c r="H828" s="990"/>
      <c r="I828" s="194"/>
    </row>
    <row r="829">
      <c r="A829" s="194"/>
      <c r="B829" s="194"/>
      <c r="C829" s="194"/>
      <c r="D829" s="194"/>
      <c r="E829" s="990"/>
      <c r="F829" s="990"/>
      <c r="G829" s="990"/>
      <c r="H829" s="990"/>
      <c r="I829" s="194"/>
    </row>
    <row r="830">
      <c r="A830" s="194"/>
      <c r="B830" s="194"/>
      <c r="C830" s="194"/>
      <c r="D830" s="194"/>
      <c r="E830" s="990"/>
      <c r="F830" s="990"/>
      <c r="G830" s="990"/>
      <c r="H830" s="990"/>
      <c r="I830" s="194"/>
    </row>
    <row r="831">
      <c r="A831" s="194"/>
      <c r="B831" s="194"/>
      <c r="C831" s="194"/>
      <c r="D831" s="194"/>
      <c r="E831" s="990"/>
      <c r="F831" s="990"/>
      <c r="G831" s="990"/>
      <c r="H831" s="990"/>
      <c r="I831" s="194"/>
    </row>
    <row r="832">
      <c r="A832" s="194"/>
      <c r="B832" s="194"/>
      <c r="C832" s="194"/>
      <c r="D832" s="194"/>
      <c r="E832" s="990"/>
      <c r="F832" s="990"/>
      <c r="G832" s="990"/>
      <c r="H832" s="990"/>
      <c r="I832" s="194"/>
    </row>
    <row r="833">
      <c r="A833" s="194"/>
      <c r="B833" s="194"/>
      <c r="C833" s="194"/>
      <c r="D833" s="194"/>
      <c r="E833" s="990"/>
      <c r="F833" s="990"/>
      <c r="G833" s="990"/>
      <c r="H833" s="990"/>
      <c r="I833" s="194"/>
    </row>
    <row r="834">
      <c r="A834" s="194"/>
      <c r="B834" s="194"/>
      <c r="C834" s="194"/>
      <c r="D834" s="194"/>
      <c r="E834" s="990"/>
      <c r="F834" s="990"/>
      <c r="G834" s="990"/>
      <c r="H834" s="990"/>
      <c r="I834" s="194"/>
    </row>
    <row r="835">
      <c r="A835" s="194"/>
      <c r="B835" s="194"/>
      <c r="C835" s="194"/>
      <c r="D835" s="194"/>
      <c r="E835" s="990"/>
      <c r="F835" s="990"/>
      <c r="G835" s="990"/>
      <c r="H835" s="990"/>
      <c r="I835" s="194"/>
    </row>
    <row r="836">
      <c r="A836" s="194"/>
      <c r="B836" s="194"/>
      <c r="C836" s="194"/>
      <c r="D836" s="194"/>
      <c r="E836" s="990"/>
      <c r="F836" s="990"/>
      <c r="G836" s="990"/>
      <c r="H836" s="990"/>
      <c r="I836" s="194"/>
    </row>
    <row r="837">
      <c r="A837" s="194"/>
      <c r="B837" s="194"/>
      <c r="C837" s="194"/>
      <c r="D837" s="194"/>
      <c r="E837" s="990"/>
      <c r="F837" s="990"/>
      <c r="G837" s="990"/>
      <c r="H837" s="990"/>
      <c r="I837" s="194"/>
    </row>
    <row r="838">
      <c r="A838" s="194"/>
      <c r="B838" s="194"/>
      <c r="C838" s="194"/>
      <c r="D838" s="194"/>
      <c r="E838" s="990"/>
      <c r="F838" s="990"/>
      <c r="G838" s="990"/>
      <c r="H838" s="990"/>
      <c r="I838" s="194"/>
    </row>
    <row r="839">
      <c r="A839" s="194"/>
      <c r="B839" s="194"/>
      <c r="C839" s="194"/>
      <c r="D839" s="194"/>
      <c r="E839" s="990"/>
      <c r="F839" s="990"/>
      <c r="G839" s="990"/>
      <c r="H839" s="990"/>
      <c r="I839" s="194"/>
    </row>
    <row r="840">
      <c r="A840" s="194"/>
      <c r="B840" s="194"/>
      <c r="C840" s="194"/>
      <c r="D840" s="194"/>
      <c r="E840" s="990"/>
      <c r="F840" s="990"/>
      <c r="G840" s="990"/>
      <c r="H840" s="990"/>
      <c r="I840" s="194"/>
    </row>
    <row r="841">
      <c r="A841" s="194"/>
      <c r="B841" s="194"/>
      <c r="C841" s="194"/>
      <c r="D841" s="194"/>
      <c r="E841" s="990"/>
      <c r="F841" s="990"/>
      <c r="G841" s="990"/>
      <c r="H841" s="990"/>
      <c r="I841" s="194"/>
    </row>
    <row r="842">
      <c r="A842" s="194"/>
      <c r="B842" s="194"/>
      <c r="C842" s="194"/>
      <c r="D842" s="194"/>
      <c r="E842" s="990"/>
      <c r="F842" s="990"/>
      <c r="G842" s="990"/>
      <c r="H842" s="990"/>
      <c r="I842" s="194"/>
    </row>
    <row r="843">
      <c r="A843" s="194"/>
      <c r="B843" s="194"/>
      <c r="C843" s="194"/>
      <c r="D843" s="194"/>
      <c r="E843" s="990"/>
      <c r="F843" s="990"/>
      <c r="G843" s="990"/>
      <c r="H843" s="990"/>
      <c r="I843" s="194"/>
    </row>
    <row r="844">
      <c r="A844" s="194"/>
      <c r="B844" s="194"/>
      <c r="C844" s="194"/>
      <c r="D844" s="194"/>
      <c r="E844" s="990"/>
      <c r="F844" s="990"/>
      <c r="G844" s="990"/>
      <c r="H844" s="990"/>
      <c r="I844" s="194"/>
    </row>
    <row r="845">
      <c r="A845" s="194"/>
      <c r="B845" s="194"/>
      <c r="C845" s="194"/>
      <c r="D845" s="194"/>
      <c r="E845" s="990"/>
      <c r="F845" s="990"/>
      <c r="G845" s="990"/>
      <c r="H845" s="990"/>
      <c r="I845" s="194"/>
    </row>
    <row r="846">
      <c r="A846" s="194"/>
      <c r="B846" s="194"/>
      <c r="C846" s="194"/>
      <c r="D846" s="194"/>
      <c r="E846" s="990"/>
      <c r="F846" s="990"/>
      <c r="G846" s="990"/>
      <c r="H846" s="990"/>
      <c r="I846" s="194"/>
    </row>
    <row r="847">
      <c r="A847" s="194"/>
      <c r="B847" s="194"/>
      <c r="C847" s="194"/>
      <c r="D847" s="194"/>
      <c r="E847" s="990"/>
      <c r="F847" s="990"/>
      <c r="G847" s="990"/>
      <c r="H847" s="990"/>
      <c r="I847" s="194"/>
    </row>
    <row r="848">
      <c r="A848" s="194"/>
      <c r="B848" s="194"/>
      <c r="C848" s="194"/>
      <c r="D848" s="194"/>
      <c r="E848" s="990"/>
      <c r="F848" s="990"/>
      <c r="G848" s="990"/>
      <c r="H848" s="990"/>
      <c r="I848" s="194"/>
    </row>
    <row r="849">
      <c r="A849" s="194"/>
      <c r="B849" s="194"/>
      <c r="C849" s="194"/>
      <c r="D849" s="194"/>
      <c r="E849" s="990"/>
      <c r="F849" s="990"/>
      <c r="G849" s="990"/>
      <c r="H849" s="990"/>
      <c r="I849" s="194"/>
    </row>
    <row r="850">
      <c r="A850" s="194"/>
      <c r="B850" s="194"/>
      <c r="C850" s="194"/>
      <c r="D850" s="194"/>
      <c r="E850" s="990"/>
      <c r="F850" s="990"/>
      <c r="G850" s="990"/>
      <c r="H850" s="990"/>
      <c r="I850" s="194"/>
    </row>
    <row r="851">
      <c r="A851" s="194"/>
      <c r="B851" s="194"/>
      <c r="C851" s="194"/>
      <c r="D851" s="194"/>
      <c r="E851" s="990"/>
      <c r="F851" s="990"/>
      <c r="G851" s="990"/>
      <c r="H851" s="990"/>
      <c r="I851" s="194"/>
    </row>
    <row r="852">
      <c r="A852" s="194"/>
      <c r="B852" s="194"/>
      <c r="C852" s="194"/>
      <c r="D852" s="194"/>
      <c r="E852" s="990"/>
      <c r="F852" s="990"/>
      <c r="G852" s="990"/>
      <c r="H852" s="990"/>
      <c r="I852" s="194"/>
    </row>
    <row r="853">
      <c r="A853" s="194"/>
      <c r="B853" s="194"/>
      <c r="C853" s="194"/>
      <c r="D853" s="194"/>
      <c r="E853" s="990"/>
      <c r="F853" s="990"/>
      <c r="G853" s="990"/>
      <c r="H853" s="990"/>
      <c r="I853" s="194"/>
    </row>
    <row r="854">
      <c r="A854" s="194"/>
      <c r="B854" s="194"/>
      <c r="C854" s="194"/>
      <c r="D854" s="194"/>
      <c r="E854" s="990"/>
      <c r="F854" s="990"/>
      <c r="G854" s="990"/>
      <c r="H854" s="990"/>
      <c r="I854" s="194"/>
    </row>
    <row r="855">
      <c r="A855" s="194"/>
      <c r="B855" s="194"/>
      <c r="C855" s="194"/>
      <c r="D855" s="194"/>
      <c r="E855" s="990"/>
      <c r="F855" s="990"/>
      <c r="G855" s="990"/>
      <c r="H855" s="990"/>
      <c r="I855" s="194"/>
    </row>
    <row r="856">
      <c r="A856" s="194"/>
      <c r="B856" s="194"/>
      <c r="C856" s="194"/>
      <c r="D856" s="194"/>
      <c r="E856" s="990"/>
      <c r="F856" s="990"/>
      <c r="G856" s="990"/>
      <c r="H856" s="990"/>
      <c r="I856" s="194"/>
    </row>
    <row r="857">
      <c r="A857" s="194"/>
      <c r="B857" s="194"/>
      <c r="C857" s="194"/>
      <c r="D857" s="194"/>
      <c r="E857" s="990"/>
      <c r="F857" s="990"/>
      <c r="G857" s="990"/>
      <c r="H857" s="990"/>
      <c r="I857" s="194"/>
    </row>
    <row r="858">
      <c r="A858" s="194"/>
      <c r="B858" s="194"/>
      <c r="C858" s="194"/>
      <c r="D858" s="194"/>
      <c r="E858" s="990"/>
      <c r="F858" s="990"/>
      <c r="G858" s="990"/>
      <c r="H858" s="990"/>
      <c r="I858" s="194"/>
    </row>
    <row r="859">
      <c r="A859" s="194"/>
      <c r="B859" s="194"/>
      <c r="C859" s="194"/>
      <c r="D859" s="194"/>
      <c r="E859" s="990"/>
      <c r="F859" s="990"/>
      <c r="G859" s="990"/>
      <c r="H859" s="990"/>
      <c r="I859" s="194"/>
    </row>
    <row r="860">
      <c r="A860" s="194"/>
      <c r="B860" s="194"/>
      <c r="C860" s="194"/>
      <c r="D860" s="194"/>
      <c r="E860" s="990"/>
      <c r="F860" s="990"/>
      <c r="G860" s="990"/>
      <c r="H860" s="990"/>
      <c r="I860" s="194"/>
    </row>
    <row r="861">
      <c r="A861" s="194"/>
      <c r="B861" s="194"/>
      <c r="C861" s="194"/>
      <c r="D861" s="194"/>
      <c r="E861" s="990"/>
      <c r="F861" s="990"/>
      <c r="G861" s="990"/>
      <c r="H861" s="990"/>
      <c r="I861" s="194"/>
    </row>
    <row r="862">
      <c r="A862" s="194"/>
      <c r="B862" s="194"/>
      <c r="C862" s="194"/>
      <c r="D862" s="194"/>
      <c r="E862" s="990"/>
      <c r="F862" s="990"/>
      <c r="G862" s="990"/>
      <c r="H862" s="990"/>
      <c r="I862" s="194"/>
    </row>
    <row r="863">
      <c r="A863" s="194"/>
      <c r="B863" s="194"/>
      <c r="C863" s="194"/>
      <c r="D863" s="194"/>
      <c r="E863" s="990"/>
      <c r="F863" s="990"/>
      <c r="G863" s="990"/>
      <c r="H863" s="990"/>
      <c r="I863" s="194"/>
    </row>
    <row r="864">
      <c r="A864" s="194"/>
      <c r="B864" s="194"/>
      <c r="C864" s="194"/>
      <c r="D864" s="194"/>
      <c r="E864" s="990"/>
      <c r="F864" s="990"/>
      <c r="G864" s="990"/>
      <c r="H864" s="990"/>
      <c r="I864" s="194"/>
    </row>
    <row r="865">
      <c r="A865" s="194"/>
      <c r="B865" s="194"/>
      <c r="C865" s="194"/>
      <c r="D865" s="194"/>
      <c r="E865" s="990"/>
      <c r="F865" s="990"/>
      <c r="G865" s="990"/>
      <c r="H865" s="990"/>
      <c r="I865" s="194"/>
    </row>
    <row r="866">
      <c r="A866" s="194"/>
      <c r="B866" s="194"/>
      <c r="C866" s="194"/>
      <c r="D866" s="194"/>
      <c r="E866" s="990"/>
      <c r="F866" s="990"/>
      <c r="G866" s="990"/>
      <c r="H866" s="990"/>
      <c r="I866" s="194"/>
    </row>
    <row r="867">
      <c r="A867" s="194"/>
      <c r="B867" s="194"/>
      <c r="C867" s="194"/>
      <c r="D867" s="194"/>
      <c r="E867" s="990"/>
      <c r="F867" s="990"/>
      <c r="G867" s="990"/>
      <c r="H867" s="990"/>
      <c r="I867" s="194"/>
    </row>
    <row r="868">
      <c r="A868" s="194"/>
      <c r="B868" s="194"/>
      <c r="C868" s="194"/>
      <c r="D868" s="194"/>
      <c r="E868" s="990"/>
      <c r="F868" s="990"/>
      <c r="G868" s="990"/>
      <c r="H868" s="990"/>
      <c r="I868" s="194"/>
    </row>
    <row r="869">
      <c r="A869" s="194"/>
      <c r="B869" s="194"/>
      <c r="C869" s="194"/>
      <c r="D869" s="194"/>
      <c r="E869" s="990"/>
      <c r="F869" s="990"/>
      <c r="G869" s="990"/>
      <c r="H869" s="990"/>
      <c r="I869" s="194"/>
    </row>
    <row r="870">
      <c r="A870" s="194"/>
      <c r="B870" s="194"/>
      <c r="C870" s="194"/>
      <c r="D870" s="194"/>
      <c r="E870" s="990"/>
      <c r="F870" s="990"/>
      <c r="G870" s="990"/>
      <c r="H870" s="990"/>
      <c r="I870" s="194"/>
    </row>
    <row r="871">
      <c r="A871" s="194"/>
      <c r="B871" s="194"/>
      <c r="C871" s="194"/>
      <c r="D871" s="194"/>
      <c r="E871" s="990"/>
      <c r="F871" s="990"/>
      <c r="G871" s="990"/>
      <c r="H871" s="990"/>
      <c r="I871" s="194"/>
    </row>
    <row r="872">
      <c r="A872" s="194"/>
      <c r="B872" s="194"/>
      <c r="C872" s="194"/>
      <c r="D872" s="194"/>
      <c r="E872" s="990"/>
      <c r="F872" s="990"/>
      <c r="G872" s="990"/>
      <c r="H872" s="990"/>
      <c r="I872" s="194"/>
    </row>
    <row r="873">
      <c r="A873" s="194"/>
      <c r="B873" s="194"/>
      <c r="C873" s="194"/>
      <c r="D873" s="194"/>
      <c r="E873" s="990"/>
      <c r="F873" s="990"/>
      <c r="G873" s="990"/>
      <c r="H873" s="990"/>
      <c r="I873" s="194"/>
    </row>
    <row r="874">
      <c r="A874" s="194"/>
      <c r="B874" s="194"/>
      <c r="C874" s="194"/>
      <c r="D874" s="194"/>
      <c r="E874" s="990"/>
      <c r="F874" s="990"/>
      <c r="G874" s="990"/>
      <c r="H874" s="990"/>
      <c r="I874" s="194"/>
    </row>
    <row r="875">
      <c r="A875" s="194"/>
      <c r="B875" s="194"/>
      <c r="C875" s="194"/>
      <c r="D875" s="194"/>
      <c r="E875" s="990"/>
      <c r="F875" s="990"/>
      <c r="G875" s="990"/>
      <c r="H875" s="990"/>
      <c r="I875" s="194"/>
    </row>
    <row r="876">
      <c r="A876" s="194"/>
      <c r="B876" s="194"/>
      <c r="C876" s="194"/>
      <c r="D876" s="194"/>
      <c r="E876" s="990"/>
      <c r="F876" s="990"/>
      <c r="G876" s="990"/>
      <c r="H876" s="990"/>
      <c r="I876" s="194"/>
    </row>
    <row r="877">
      <c r="A877" s="194"/>
      <c r="B877" s="194"/>
      <c r="C877" s="194"/>
      <c r="D877" s="194"/>
      <c r="E877" s="990"/>
      <c r="F877" s="990"/>
      <c r="G877" s="990"/>
      <c r="H877" s="990"/>
      <c r="I877" s="194"/>
    </row>
    <row r="878">
      <c r="A878" s="194"/>
      <c r="B878" s="194"/>
      <c r="C878" s="194"/>
      <c r="D878" s="194"/>
      <c r="E878" s="990"/>
      <c r="F878" s="990"/>
      <c r="G878" s="990"/>
      <c r="H878" s="990"/>
      <c r="I878" s="194"/>
    </row>
    <row r="879">
      <c r="A879" s="194"/>
      <c r="B879" s="194"/>
      <c r="C879" s="194"/>
      <c r="D879" s="194"/>
      <c r="E879" s="990"/>
      <c r="F879" s="990"/>
      <c r="G879" s="990"/>
      <c r="H879" s="990"/>
      <c r="I879" s="194"/>
    </row>
    <row r="880">
      <c r="A880" s="194"/>
      <c r="B880" s="194"/>
      <c r="C880" s="194"/>
      <c r="D880" s="194"/>
      <c r="E880" s="990"/>
      <c r="F880" s="990"/>
      <c r="G880" s="990"/>
      <c r="H880" s="990"/>
      <c r="I880" s="194"/>
    </row>
    <row r="881">
      <c r="A881" s="194"/>
      <c r="B881" s="194"/>
      <c r="C881" s="194"/>
      <c r="D881" s="194"/>
      <c r="E881" s="990"/>
      <c r="F881" s="990"/>
      <c r="G881" s="990"/>
      <c r="H881" s="990"/>
      <c r="I881" s="194"/>
    </row>
    <row r="882">
      <c r="A882" s="194"/>
      <c r="B882" s="194"/>
      <c r="C882" s="194"/>
      <c r="D882" s="194"/>
      <c r="E882" s="990"/>
      <c r="F882" s="990"/>
      <c r="G882" s="990"/>
      <c r="H882" s="990"/>
      <c r="I882" s="194"/>
    </row>
    <row r="883">
      <c r="A883" s="194"/>
      <c r="B883" s="194"/>
      <c r="C883" s="194"/>
      <c r="D883" s="194"/>
      <c r="E883" s="990"/>
      <c r="F883" s="990"/>
      <c r="G883" s="990"/>
      <c r="H883" s="990"/>
      <c r="I883" s="194"/>
    </row>
    <row r="884">
      <c r="A884" s="194"/>
      <c r="B884" s="194"/>
      <c r="C884" s="194"/>
      <c r="D884" s="194"/>
      <c r="E884" s="990"/>
      <c r="F884" s="990"/>
      <c r="G884" s="990"/>
      <c r="H884" s="990"/>
      <c r="I884" s="194"/>
    </row>
    <row r="885">
      <c r="A885" s="194"/>
      <c r="B885" s="194"/>
      <c r="C885" s="194"/>
      <c r="D885" s="194"/>
      <c r="E885" s="990"/>
      <c r="F885" s="990"/>
      <c r="G885" s="990"/>
      <c r="H885" s="990"/>
      <c r="I885" s="194"/>
    </row>
    <row r="886">
      <c r="A886" s="194"/>
      <c r="B886" s="194"/>
      <c r="C886" s="194"/>
      <c r="D886" s="194"/>
      <c r="E886" s="990"/>
      <c r="F886" s="990"/>
      <c r="G886" s="990"/>
      <c r="H886" s="990"/>
      <c r="I886" s="194"/>
    </row>
    <row r="887">
      <c r="A887" s="194"/>
      <c r="B887" s="194"/>
      <c r="C887" s="194"/>
      <c r="D887" s="194"/>
      <c r="E887" s="990"/>
      <c r="F887" s="990"/>
      <c r="G887" s="990"/>
      <c r="H887" s="990"/>
      <c r="I887" s="194"/>
    </row>
    <row r="888">
      <c r="A888" s="194"/>
      <c r="B888" s="194"/>
      <c r="C888" s="194"/>
      <c r="D888" s="194"/>
      <c r="E888" s="990"/>
      <c r="F888" s="990"/>
      <c r="G888" s="990"/>
      <c r="H888" s="990"/>
      <c r="I888" s="194"/>
    </row>
    <row r="889">
      <c r="A889" s="194"/>
      <c r="B889" s="194"/>
      <c r="C889" s="194"/>
      <c r="D889" s="194"/>
      <c r="E889" s="990"/>
      <c r="F889" s="990"/>
      <c r="G889" s="990"/>
      <c r="H889" s="990"/>
      <c r="I889" s="194"/>
    </row>
    <row r="890">
      <c r="A890" s="194"/>
      <c r="B890" s="194"/>
      <c r="C890" s="194"/>
      <c r="D890" s="194"/>
      <c r="E890" s="990"/>
      <c r="F890" s="990"/>
      <c r="G890" s="990"/>
      <c r="H890" s="990"/>
      <c r="I890" s="194"/>
    </row>
    <row r="891">
      <c r="A891" s="194"/>
      <c r="B891" s="194"/>
      <c r="C891" s="194"/>
      <c r="D891" s="194"/>
      <c r="E891" s="990"/>
      <c r="F891" s="990"/>
      <c r="G891" s="990"/>
      <c r="H891" s="990"/>
      <c r="I891" s="194"/>
    </row>
    <row r="892">
      <c r="A892" s="194"/>
      <c r="B892" s="194"/>
      <c r="C892" s="194"/>
      <c r="D892" s="194"/>
      <c r="E892" s="990"/>
      <c r="F892" s="990"/>
      <c r="G892" s="990"/>
      <c r="H892" s="990"/>
      <c r="I892" s="194"/>
    </row>
    <row r="893">
      <c r="A893" s="194"/>
      <c r="B893" s="194"/>
      <c r="C893" s="194"/>
      <c r="D893" s="194"/>
      <c r="E893" s="990"/>
      <c r="F893" s="990"/>
      <c r="G893" s="990"/>
      <c r="H893" s="990"/>
      <c r="I893" s="194"/>
    </row>
    <row r="894">
      <c r="A894" s="194"/>
      <c r="B894" s="194"/>
      <c r="C894" s="194"/>
      <c r="D894" s="194"/>
      <c r="E894" s="990"/>
      <c r="F894" s="990"/>
      <c r="G894" s="990"/>
      <c r="H894" s="990"/>
      <c r="I894" s="194"/>
    </row>
    <row r="895">
      <c r="A895" s="194"/>
      <c r="B895" s="194"/>
      <c r="C895" s="194"/>
      <c r="D895" s="194"/>
      <c r="E895" s="990"/>
      <c r="F895" s="990"/>
      <c r="G895" s="990"/>
      <c r="H895" s="990"/>
      <c r="I895" s="194"/>
    </row>
    <row r="896">
      <c r="A896" s="194"/>
      <c r="B896" s="194"/>
      <c r="C896" s="194"/>
      <c r="D896" s="194"/>
      <c r="E896" s="990"/>
      <c r="F896" s="990"/>
      <c r="G896" s="990"/>
      <c r="H896" s="990"/>
      <c r="I896" s="194"/>
    </row>
    <row r="897">
      <c r="A897" s="194"/>
      <c r="B897" s="194"/>
      <c r="C897" s="194"/>
      <c r="D897" s="194"/>
      <c r="E897" s="990"/>
      <c r="F897" s="990"/>
      <c r="G897" s="990"/>
      <c r="H897" s="990"/>
      <c r="I897" s="194"/>
    </row>
    <row r="898">
      <c r="A898" s="194"/>
      <c r="B898" s="194"/>
      <c r="C898" s="194"/>
      <c r="D898" s="194"/>
      <c r="E898" s="990"/>
      <c r="F898" s="990"/>
      <c r="G898" s="990"/>
      <c r="H898" s="990"/>
      <c r="I898" s="194"/>
    </row>
    <row r="899">
      <c r="A899" s="194"/>
      <c r="B899" s="194"/>
      <c r="C899" s="194"/>
      <c r="D899" s="194"/>
      <c r="E899" s="990"/>
      <c r="F899" s="990"/>
      <c r="G899" s="990"/>
      <c r="H899" s="990"/>
      <c r="I899" s="194"/>
    </row>
    <row r="900">
      <c r="A900" s="194"/>
      <c r="B900" s="194"/>
      <c r="C900" s="194"/>
      <c r="D900" s="194"/>
      <c r="E900" s="990"/>
      <c r="F900" s="990"/>
      <c r="G900" s="990"/>
      <c r="H900" s="990"/>
      <c r="I900" s="194"/>
    </row>
    <row r="901">
      <c r="A901" s="194"/>
      <c r="B901" s="194"/>
      <c r="C901" s="194"/>
      <c r="D901" s="194"/>
      <c r="E901" s="990"/>
      <c r="F901" s="990"/>
      <c r="G901" s="990"/>
      <c r="H901" s="990"/>
      <c r="I901" s="194"/>
    </row>
    <row r="902">
      <c r="A902" s="194"/>
      <c r="B902" s="194"/>
      <c r="C902" s="194"/>
      <c r="D902" s="194"/>
      <c r="E902" s="990"/>
      <c r="F902" s="990"/>
      <c r="G902" s="990"/>
      <c r="H902" s="990"/>
      <c r="I902" s="194"/>
    </row>
    <row r="903">
      <c r="A903" s="194"/>
      <c r="B903" s="194"/>
      <c r="C903" s="194"/>
      <c r="D903" s="194"/>
      <c r="E903" s="990"/>
      <c r="F903" s="990"/>
      <c r="G903" s="990"/>
      <c r="H903" s="990"/>
      <c r="I903" s="194"/>
    </row>
    <row r="904">
      <c r="A904" s="194"/>
      <c r="B904" s="194"/>
      <c r="C904" s="194"/>
      <c r="D904" s="194"/>
      <c r="E904" s="990"/>
      <c r="F904" s="990"/>
      <c r="G904" s="990"/>
      <c r="H904" s="990"/>
      <c r="I904" s="194"/>
    </row>
    <row r="905">
      <c r="A905" s="194"/>
      <c r="B905" s="194"/>
      <c r="C905" s="194"/>
      <c r="D905" s="194"/>
      <c r="E905" s="990"/>
      <c r="F905" s="990"/>
      <c r="G905" s="990"/>
      <c r="H905" s="990"/>
      <c r="I905" s="194"/>
    </row>
    <row r="906">
      <c r="A906" s="194"/>
      <c r="B906" s="194"/>
      <c r="C906" s="194"/>
      <c r="D906" s="194"/>
      <c r="E906" s="990"/>
      <c r="F906" s="990"/>
      <c r="G906" s="990"/>
      <c r="H906" s="990"/>
      <c r="I906" s="194"/>
    </row>
    <row r="907">
      <c r="A907" s="194"/>
      <c r="B907" s="194"/>
      <c r="C907" s="194"/>
      <c r="D907" s="194"/>
      <c r="E907" s="990"/>
      <c r="F907" s="990"/>
      <c r="G907" s="990"/>
      <c r="H907" s="990"/>
      <c r="I907" s="194"/>
    </row>
    <row r="908">
      <c r="A908" s="194"/>
      <c r="B908" s="194"/>
      <c r="C908" s="194"/>
      <c r="D908" s="194"/>
      <c r="E908" s="990"/>
      <c r="F908" s="990"/>
      <c r="G908" s="990"/>
      <c r="H908" s="990"/>
      <c r="I908" s="194"/>
    </row>
    <row r="909">
      <c r="A909" s="194"/>
      <c r="B909" s="194"/>
      <c r="C909" s="194"/>
      <c r="D909" s="194"/>
      <c r="E909" s="990"/>
      <c r="F909" s="990"/>
      <c r="G909" s="990"/>
      <c r="H909" s="990"/>
      <c r="I909" s="194"/>
    </row>
    <row r="910">
      <c r="A910" s="194"/>
      <c r="B910" s="194"/>
      <c r="C910" s="194"/>
      <c r="D910" s="194"/>
      <c r="E910" s="990"/>
      <c r="F910" s="990"/>
      <c r="G910" s="990"/>
      <c r="H910" s="990"/>
      <c r="I910" s="194"/>
    </row>
  </sheetData>
  <autoFilter ref="$A$22:$I$106"/>
  <dataValidations>
    <dataValidation type="list" allowBlank="1" showErrorMessage="1" sqref="D23:D158">
      <formula1>"Cao Đẳng,Trung Cấp,TT GDTX"</formula1>
    </dataValidation>
  </dataValidations>
  <hyperlinks>
    <hyperlink r:id="rId1" ref="G23"/>
    <hyperlink r:id="rId2" ref="G24"/>
    <hyperlink r:id="rId3" ref="G25"/>
    <hyperlink r:id="rId4" ref="G26"/>
    <hyperlink r:id="rId5" ref="G27"/>
    <hyperlink r:id="rId6" ref="G29"/>
    <hyperlink r:id="rId7" ref="G30"/>
    <hyperlink r:id="rId8" ref="G31"/>
    <hyperlink r:id="rId9" ref="G33"/>
    <hyperlink r:id="rId10" ref="G34"/>
    <hyperlink r:id="rId11" ref="G36"/>
    <hyperlink r:id="rId12" ref="G38"/>
    <hyperlink r:id="rId13" ref="G39"/>
    <hyperlink r:id="rId14" ref="G40"/>
    <hyperlink r:id="rId15" ref="G41"/>
    <hyperlink r:id="rId16" ref="G42"/>
    <hyperlink r:id="rId17" ref="G44"/>
    <hyperlink r:id="rId18" ref="G48"/>
    <hyperlink r:id="rId19" ref="G49"/>
    <hyperlink r:id="rId20" ref="G50"/>
    <hyperlink r:id="rId21" ref="G52"/>
    <hyperlink r:id="rId22" ref="G53"/>
    <hyperlink r:id="rId23" ref="G55"/>
    <hyperlink r:id="rId24" ref="G56"/>
    <hyperlink r:id="rId25" ref="G57"/>
    <hyperlink r:id="rId26" ref="G58"/>
    <hyperlink r:id="rId27" ref="G59"/>
    <hyperlink r:id="rId28" ref="G60"/>
    <hyperlink r:id="rId29" ref="G61"/>
    <hyperlink r:id="rId30" ref="G62"/>
    <hyperlink r:id="rId31" ref="G63"/>
    <hyperlink r:id="rId32" ref="G64"/>
    <hyperlink r:id="rId33" ref="G65"/>
    <hyperlink r:id="rId34" ref="G66"/>
    <hyperlink r:id="rId35" ref="G67"/>
    <hyperlink r:id="rId36" ref="G68"/>
    <hyperlink r:id="rId37" ref="G70"/>
    <hyperlink r:id="rId38" ref="G71"/>
    <hyperlink r:id="rId39" ref="G72"/>
    <hyperlink r:id="rId40" ref="G73"/>
    <hyperlink r:id="rId41" ref="G74"/>
    <hyperlink r:id="rId42" ref="G76"/>
    <hyperlink r:id="rId43" ref="G77"/>
    <hyperlink r:id="rId44" ref="G78"/>
    <hyperlink r:id="rId45" ref="G79"/>
    <hyperlink r:id="rId46" ref="G80"/>
    <hyperlink r:id="rId47" ref="G81"/>
    <hyperlink r:id="rId48" ref="G82"/>
    <hyperlink r:id="rId49" ref="G83"/>
    <hyperlink r:id="rId50" ref="G84"/>
    <hyperlink r:id="rId51" ref="G85"/>
    <hyperlink r:id="rId52" ref="G86"/>
    <hyperlink r:id="rId53" ref="G87"/>
    <hyperlink r:id="rId54" ref="G88"/>
    <hyperlink r:id="rId55" ref="G89"/>
    <hyperlink r:id="rId56" ref="G90"/>
    <hyperlink r:id="rId57" ref="G91"/>
    <hyperlink r:id="rId58" ref="G92"/>
    <hyperlink r:id="rId59" ref="G93"/>
    <hyperlink r:id="rId60" ref="G94"/>
    <hyperlink r:id="rId61" ref="G95"/>
    <hyperlink r:id="rId62" ref="G96"/>
    <hyperlink r:id="rId63" ref="G97"/>
    <hyperlink r:id="rId64" ref="G98"/>
    <hyperlink r:id="rId65" ref="G99"/>
    <hyperlink r:id="rId66" ref="G100"/>
    <hyperlink r:id="rId67" ref="G101"/>
    <hyperlink r:id="rId68" ref="G102"/>
    <hyperlink r:id="rId69" ref="G103"/>
    <hyperlink r:id="rId70" ref="G104"/>
    <hyperlink r:id="rId71" ref="G106"/>
    <hyperlink r:id="rId72" ref="G107"/>
    <hyperlink r:id="rId73" ref="G108"/>
    <hyperlink r:id="rId74" ref="G109"/>
    <hyperlink r:id="rId75" ref="G110"/>
    <hyperlink r:id="rId76" ref="G111"/>
    <hyperlink r:id="rId77" ref="G112"/>
    <hyperlink r:id="rId78" ref="G113"/>
    <hyperlink r:id="rId79" ref="G114"/>
    <hyperlink r:id="rId80" ref="G115"/>
    <hyperlink r:id="rId81" ref="G116"/>
    <hyperlink r:id="rId82" ref="G117"/>
    <hyperlink r:id="rId83" ref="G118"/>
    <hyperlink r:id="rId84" ref="G119"/>
    <hyperlink r:id="rId85" ref="G121"/>
    <hyperlink r:id="rId86" ref="G122"/>
    <hyperlink r:id="rId87" ref="G123"/>
    <hyperlink r:id="rId88" ref="G124"/>
    <hyperlink r:id="rId89" ref="G125"/>
    <hyperlink r:id="rId90" ref="G126"/>
    <hyperlink r:id="rId91" ref="G127"/>
    <hyperlink r:id="rId92" ref="G128"/>
    <hyperlink r:id="rId93" ref="G129"/>
    <hyperlink r:id="rId94" ref="G130"/>
    <hyperlink r:id="rId95" ref="G131"/>
    <hyperlink r:id="rId96" ref="G132"/>
    <hyperlink r:id="rId97" ref="G133"/>
    <hyperlink r:id="rId98" ref="G134"/>
    <hyperlink r:id="rId99" ref="G135"/>
    <hyperlink r:id="rId100" ref="G136"/>
    <hyperlink r:id="rId101" ref="G137"/>
    <hyperlink r:id="rId102" ref="G138"/>
    <hyperlink r:id="rId103" ref="G139"/>
    <hyperlink r:id="rId104" ref="G142"/>
    <hyperlink r:id="rId105" ref="G143"/>
    <hyperlink r:id="rId106" ref="G144"/>
    <hyperlink r:id="rId107" ref="G147"/>
    <hyperlink r:id="rId108" ref="G148"/>
    <hyperlink r:id="rId109" ref="G149"/>
    <hyperlink r:id="rId110" ref="G151"/>
    <hyperlink r:id="rId111" ref="G152"/>
    <hyperlink r:id="rId112" ref="G153"/>
    <hyperlink r:id="rId113" ref="G154"/>
    <hyperlink r:id="rId114" ref="G155"/>
    <hyperlink r:id="rId115" ref="G156"/>
    <hyperlink r:id="rId116" ref="G157"/>
    <hyperlink r:id="rId117" ref="G158"/>
  </hyperlinks>
  <drawing r:id="rId118"/>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20.88"/>
    <col customWidth="1" min="3" max="4" width="16.88"/>
    <col customWidth="1" min="5" max="5" width="33.38"/>
    <col customWidth="1" min="6" max="6" width="40.75"/>
    <col customWidth="1" min="7" max="7" width="24.0"/>
    <col customWidth="1" min="8" max="8" width="22.38"/>
    <col customWidth="1" min="9" max="9" width="43.75"/>
  </cols>
  <sheetData>
    <row r="1">
      <c r="A1" s="920"/>
      <c r="B1" s="920"/>
      <c r="C1" s="920"/>
      <c r="D1" s="926"/>
      <c r="E1" s="928"/>
      <c r="F1" s="929"/>
      <c r="G1" s="931"/>
      <c r="H1" s="932"/>
      <c r="I1" s="935"/>
    </row>
    <row r="2">
      <c r="A2" s="920"/>
      <c r="B2" s="920">
        <f>sum(C2:E2)</f>
        <v>104</v>
      </c>
      <c r="C2" s="928">
        <f t="shared" ref="C2:E2" si="1">SUM(C4:C25)</f>
        <v>45</v>
      </c>
      <c r="D2" s="928">
        <f t="shared" si="1"/>
        <v>35</v>
      </c>
      <c r="E2" s="928">
        <f t="shared" si="1"/>
        <v>24</v>
      </c>
      <c r="F2" s="929"/>
      <c r="G2" s="931"/>
      <c r="H2" s="932"/>
      <c r="I2" s="935"/>
    </row>
    <row r="3">
      <c r="A3" s="920"/>
      <c r="B3" s="947" t="s">
        <v>4500</v>
      </c>
      <c r="C3" s="948" t="s">
        <v>4496</v>
      </c>
      <c r="D3" s="948" t="s">
        <v>4497</v>
      </c>
      <c r="E3" s="949" t="s">
        <v>4498</v>
      </c>
      <c r="F3" s="929"/>
      <c r="G3" s="931"/>
      <c r="H3" s="932"/>
      <c r="I3" s="935"/>
    </row>
    <row r="4">
      <c r="A4" s="920"/>
      <c r="B4" s="950" t="s">
        <v>4502</v>
      </c>
      <c r="C4" s="952">
        <f t="shared" ref="C4:C25" si="2">countifs($C$28:$C1041,B4,$D$28:$D1041,$C$3)</f>
        <v>13</v>
      </c>
      <c r="D4" s="952">
        <f t="shared" ref="D4:D25" si="3">countifs($C$28:$C1041,B4,$D$28:$D1041,$D$3)</f>
        <v>8</v>
      </c>
      <c r="E4" s="952">
        <f t="shared" ref="E4:E25" si="4">countifs($C$28:$C1041,B4,$D$28:$D1041,$E$3)</f>
        <v>1</v>
      </c>
      <c r="F4" s="929"/>
      <c r="G4" s="931"/>
      <c r="H4" s="932"/>
      <c r="I4" s="935"/>
    </row>
    <row r="5">
      <c r="A5" s="920"/>
      <c r="B5" s="950" t="s">
        <v>4506</v>
      </c>
      <c r="C5" s="952">
        <f t="shared" si="2"/>
        <v>7</v>
      </c>
      <c r="D5" s="952">
        <f t="shared" si="3"/>
        <v>7</v>
      </c>
      <c r="E5" s="952">
        <f t="shared" si="4"/>
        <v>1</v>
      </c>
      <c r="F5" s="929"/>
      <c r="G5" s="931"/>
      <c r="H5" s="932"/>
      <c r="I5" s="935"/>
    </row>
    <row r="6">
      <c r="A6" s="920"/>
      <c r="B6" s="950" t="s">
        <v>4507</v>
      </c>
      <c r="C6" s="952">
        <f t="shared" si="2"/>
        <v>1</v>
      </c>
      <c r="D6" s="952">
        <f t="shared" si="3"/>
        <v>0</v>
      </c>
      <c r="E6" s="952">
        <f t="shared" si="4"/>
        <v>1</v>
      </c>
      <c r="F6" s="929"/>
      <c r="G6" s="931"/>
      <c r="H6" s="932"/>
      <c r="I6" s="935"/>
    </row>
    <row r="7">
      <c r="A7" s="920"/>
      <c r="B7" s="950" t="s">
        <v>4509</v>
      </c>
      <c r="C7" s="952">
        <f t="shared" si="2"/>
        <v>4</v>
      </c>
      <c r="D7" s="952">
        <f t="shared" si="3"/>
        <v>2</v>
      </c>
      <c r="E7" s="952">
        <f t="shared" si="4"/>
        <v>1</v>
      </c>
      <c r="F7" s="929"/>
      <c r="G7" s="931"/>
      <c r="H7" s="932"/>
      <c r="I7" s="935"/>
    </row>
    <row r="8">
      <c r="A8" s="920"/>
      <c r="B8" s="950" t="s">
        <v>4511</v>
      </c>
      <c r="C8" s="952">
        <f t="shared" si="2"/>
        <v>2</v>
      </c>
      <c r="D8" s="952">
        <f t="shared" si="3"/>
        <v>0</v>
      </c>
      <c r="E8" s="952">
        <f t="shared" si="4"/>
        <v>1</v>
      </c>
      <c r="F8" s="929"/>
      <c r="G8" s="931"/>
      <c r="H8" s="932"/>
      <c r="I8" s="935"/>
    </row>
    <row r="9">
      <c r="A9" s="920"/>
      <c r="B9" s="950" t="s">
        <v>4514</v>
      </c>
      <c r="C9" s="952">
        <f t="shared" si="2"/>
        <v>7</v>
      </c>
      <c r="D9" s="952">
        <f t="shared" si="3"/>
        <v>1</v>
      </c>
      <c r="E9" s="952">
        <f t="shared" si="4"/>
        <v>1</v>
      </c>
      <c r="F9" s="929"/>
      <c r="G9" s="931"/>
      <c r="H9" s="932"/>
      <c r="I9" s="935"/>
    </row>
    <row r="10">
      <c r="A10" s="920"/>
      <c r="B10" s="950" t="s">
        <v>4515</v>
      </c>
      <c r="C10" s="952">
        <f t="shared" si="2"/>
        <v>1</v>
      </c>
      <c r="D10" s="952">
        <f t="shared" si="3"/>
        <v>2</v>
      </c>
      <c r="E10" s="952">
        <f t="shared" si="4"/>
        <v>1</v>
      </c>
      <c r="F10" s="929"/>
      <c r="G10" s="931"/>
      <c r="H10" s="932"/>
      <c r="I10" s="935"/>
    </row>
    <row r="11">
      <c r="A11" s="920"/>
      <c r="B11" s="950" t="s">
        <v>4517</v>
      </c>
      <c r="C11" s="952">
        <f t="shared" si="2"/>
        <v>0</v>
      </c>
      <c r="D11" s="952">
        <f t="shared" si="3"/>
        <v>1</v>
      </c>
      <c r="E11" s="952">
        <f t="shared" si="4"/>
        <v>1</v>
      </c>
      <c r="F11" s="929"/>
      <c r="G11" s="931"/>
      <c r="H11" s="932"/>
      <c r="I11" s="935"/>
    </row>
    <row r="12">
      <c r="A12" s="920"/>
      <c r="B12" s="950" t="s">
        <v>4518</v>
      </c>
      <c r="C12" s="952">
        <f t="shared" si="2"/>
        <v>2</v>
      </c>
      <c r="D12" s="952">
        <f t="shared" si="3"/>
        <v>0</v>
      </c>
      <c r="E12" s="952">
        <f t="shared" si="4"/>
        <v>2</v>
      </c>
      <c r="F12" s="929"/>
      <c r="G12" s="931"/>
      <c r="H12" s="932"/>
      <c r="I12" s="935"/>
    </row>
    <row r="13">
      <c r="A13" s="920"/>
      <c r="B13" s="950" t="s">
        <v>4521</v>
      </c>
      <c r="C13" s="952">
        <f t="shared" si="2"/>
        <v>1</v>
      </c>
      <c r="D13" s="952">
        <f t="shared" si="3"/>
        <v>1</v>
      </c>
      <c r="E13" s="952">
        <f t="shared" si="4"/>
        <v>1</v>
      </c>
      <c r="F13" s="929"/>
      <c r="G13" s="931"/>
      <c r="H13" s="932"/>
      <c r="I13" s="935"/>
    </row>
    <row r="14">
      <c r="A14" s="920"/>
      <c r="B14" s="950" t="s">
        <v>4523</v>
      </c>
      <c r="C14" s="952">
        <f t="shared" si="2"/>
        <v>0</v>
      </c>
      <c r="D14" s="952">
        <f t="shared" si="3"/>
        <v>2</v>
      </c>
      <c r="E14" s="952">
        <f t="shared" si="4"/>
        <v>1</v>
      </c>
      <c r="F14" s="929"/>
      <c r="G14" s="931"/>
      <c r="H14" s="932"/>
      <c r="I14" s="935"/>
    </row>
    <row r="15">
      <c r="A15" s="920"/>
      <c r="B15" s="950" t="s">
        <v>4524</v>
      </c>
      <c r="C15" s="952">
        <f t="shared" si="2"/>
        <v>1</v>
      </c>
      <c r="D15" s="952">
        <f t="shared" si="3"/>
        <v>2</v>
      </c>
      <c r="E15" s="952">
        <f t="shared" si="4"/>
        <v>2</v>
      </c>
      <c r="F15" s="929"/>
      <c r="G15" s="931"/>
      <c r="H15" s="932"/>
      <c r="I15" s="935"/>
    </row>
    <row r="16">
      <c r="A16" s="920"/>
      <c r="B16" s="950" t="s">
        <v>4526</v>
      </c>
      <c r="C16" s="952">
        <f t="shared" si="2"/>
        <v>0</v>
      </c>
      <c r="D16" s="952">
        <f t="shared" si="3"/>
        <v>0</v>
      </c>
      <c r="E16" s="952">
        <f t="shared" si="4"/>
        <v>1</v>
      </c>
      <c r="F16" s="929"/>
      <c r="G16" s="931"/>
      <c r="H16" s="932"/>
      <c r="I16" s="935"/>
    </row>
    <row r="17">
      <c r="A17" s="920"/>
      <c r="B17" s="950" t="s">
        <v>4528</v>
      </c>
      <c r="C17" s="952">
        <f t="shared" si="2"/>
        <v>1</v>
      </c>
      <c r="D17" s="952">
        <f t="shared" si="3"/>
        <v>2</v>
      </c>
      <c r="E17" s="952">
        <f t="shared" si="4"/>
        <v>1</v>
      </c>
      <c r="F17" s="929"/>
      <c r="G17" s="931"/>
      <c r="H17" s="932"/>
      <c r="I17" s="935"/>
    </row>
    <row r="18">
      <c r="A18" s="920"/>
      <c r="B18" s="950" t="s">
        <v>4529</v>
      </c>
      <c r="C18" s="952">
        <f t="shared" si="2"/>
        <v>1</v>
      </c>
      <c r="D18" s="952">
        <f t="shared" si="3"/>
        <v>1</v>
      </c>
      <c r="E18" s="952">
        <f t="shared" si="4"/>
        <v>1</v>
      </c>
      <c r="F18" s="929"/>
      <c r="G18" s="931"/>
      <c r="H18" s="932"/>
      <c r="I18" s="935"/>
    </row>
    <row r="19">
      <c r="A19" s="920"/>
      <c r="B19" s="950" t="s">
        <v>4531</v>
      </c>
      <c r="C19" s="952">
        <f t="shared" si="2"/>
        <v>2</v>
      </c>
      <c r="D19" s="952">
        <f t="shared" si="3"/>
        <v>0</v>
      </c>
      <c r="E19" s="952">
        <f t="shared" si="4"/>
        <v>1</v>
      </c>
      <c r="F19" s="929"/>
      <c r="G19" s="931"/>
      <c r="H19" s="932"/>
      <c r="I19" s="935"/>
    </row>
    <row r="20">
      <c r="A20" s="920"/>
      <c r="B20" s="950" t="s">
        <v>4533</v>
      </c>
      <c r="C20" s="952">
        <f t="shared" si="2"/>
        <v>0</v>
      </c>
      <c r="D20" s="952">
        <f t="shared" si="3"/>
        <v>0</v>
      </c>
      <c r="E20" s="952">
        <f t="shared" si="4"/>
        <v>1</v>
      </c>
      <c r="F20" s="929"/>
      <c r="G20" s="931"/>
      <c r="H20" s="932"/>
      <c r="I20" s="935"/>
    </row>
    <row r="21">
      <c r="A21" s="920"/>
      <c r="B21" s="950" t="s">
        <v>4535</v>
      </c>
      <c r="C21" s="952">
        <f t="shared" si="2"/>
        <v>0</v>
      </c>
      <c r="D21" s="952">
        <f t="shared" si="3"/>
        <v>2</v>
      </c>
      <c r="E21" s="952">
        <f t="shared" si="4"/>
        <v>1</v>
      </c>
      <c r="F21" s="929"/>
      <c r="G21" s="931"/>
      <c r="H21" s="932"/>
      <c r="I21" s="935"/>
    </row>
    <row r="22">
      <c r="A22" s="920"/>
      <c r="B22" s="950" t="s">
        <v>4536</v>
      </c>
      <c r="C22" s="952">
        <f t="shared" si="2"/>
        <v>0</v>
      </c>
      <c r="D22" s="952">
        <f t="shared" si="3"/>
        <v>0</v>
      </c>
      <c r="E22" s="952">
        <f t="shared" si="4"/>
        <v>1</v>
      </c>
      <c r="F22" s="929"/>
      <c r="G22" s="931"/>
      <c r="H22" s="932"/>
      <c r="I22" s="935"/>
    </row>
    <row r="23">
      <c r="A23" s="920"/>
      <c r="B23" s="950" t="s">
        <v>4538</v>
      </c>
      <c r="C23" s="952">
        <f t="shared" si="2"/>
        <v>0</v>
      </c>
      <c r="D23" s="952">
        <f t="shared" si="3"/>
        <v>2</v>
      </c>
      <c r="E23" s="952">
        <f t="shared" si="4"/>
        <v>1</v>
      </c>
      <c r="F23" s="929"/>
      <c r="G23" s="931"/>
      <c r="H23" s="932"/>
      <c r="I23" s="935"/>
    </row>
    <row r="24">
      <c r="A24" s="920"/>
      <c r="B24" s="950" t="s">
        <v>4541</v>
      </c>
      <c r="C24" s="952">
        <f t="shared" si="2"/>
        <v>0</v>
      </c>
      <c r="D24" s="952">
        <f t="shared" si="3"/>
        <v>0</v>
      </c>
      <c r="E24" s="952">
        <f t="shared" si="4"/>
        <v>1</v>
      </c>
      <c r="F24" s="929"/>
      <c r="G24" s="931"/>
      <c r="H24" s="932"/>
      <c r="I24" s="935"/>
    </row>
    <row r="25">
      <c r="A25" s="920"/>
      <c r="B25" s="950" t="s">
        <v>4542</v>
      </c>
      <c r="C25" s="952">
        <f t="shared" si="2"/>
        <v>2</v>
      </c>
      <c r="D25" s="952">
        <f t="shared" si="3"/>
        <v>2</v>
      </c>
      <c r="E25" s="952">
        <f t="shared" si="4"/>
        <v>1</v>
      </c>
      <c r="F25" s="929"/>
      <c r="G25" s="931"/>
      <c r="H25" s="932"/>
      <c r="I25" s="935"/>
    </row>
    <row r="26">
      <c r="A26" s="920"/>
      <c r="B26" s="920"/>
      <c r="C26" s="920"/>
      <c r="D26" s="926"/>
      <c r="E26" s="928"/>
      <c r="F26" s="929"/>
      <c r="G26" s="931"/>
      <c r="H26" s="932"/>
      <c r="I26" s="935"/>
    </row>
    <row r="27">
      <c r="A27" s="960" t="s">
        <v>0</v>
      </c>
      <c r="B27" s="960" t="s">
        <v>4544</v>
      </c>
      <c r="C27" s="962" t="s">
        <v>4545</v>
      </c>
      <c r="D27" s="964" t="s">
        <v>4546</v>
      </c>
      <c r="E27" s="966" t="s">
        <v>4548</v>
      </c>
      <c r="F27" s="968" t="s">
        <v>4549</v>
      </c>
      <c r="G27" s="8" t="s">
        <v>2388</v>
      </c>
      <c r="H27" s="970" t="s">
        <v>4551</v>
      </c>
      <c r="I27" s="972" t="s">
        <v>2170</v>
      </c>
    </row>
    <row r="28">
      <c r="A28" s="974">
        <v>1.0</v>
      </c>
      <c r="B28" s="974"/>
      <c r="C28" s="974" t="s">
        <v>4502</v>
      </c>
      <c r="D28" s="973" t="s">
        <v>4496</v>
      </c>
      <c r="E28" s="975" t="s">
        <v>4557</v>
      </c>
      <c r="F28" s="975" t="s">
        <v>4558</v>
      </c>
      <c r="G28" s="978" t="s">
        <v>4559</v>
      </c>
      <c r="H28" s="980" t="s">
        <v>4561</v>
      </c>
      <c r="I28" s="981"/>
      <c r="J28" s="146"/>
      <c r="K28" s="146"/>
      <c r="L28" s="146"/>
      <c r="M28" s="146"/>
      <c r="N28" s="146"/>
      <c r="O28" s="146"/>
      <c r="P28" s="146"/>
      <c r="Q28" s="146"/>
      <c r="R28" s="146"/>
      <c r="S28" s="146"/>
      <c r="T28" s="146"/>
      <c r="U28" s="146"/>
      <c r="V28" s="146"/>
      <c r="W28" s="146"/>
      <c r="X28" s="146"/>
      <c r="Y28" s="146"/>
      <c r="Z28" s="146"/>
      <c r="AA28" s="146"/>
      <c r="AB28" s="146"/>
    </row>
    <row r="29">
      <c r="A29" s="974">
        <v>2.0</v>
      </c>
      <c r="B29" s="982"/>
      <c r="C29" s="974" t="s">
        <v>4502</v>
      </c>
      <c r="D29" s="973" t="s">
        <v>4496</v>
      </c>
      <c r="E29" s="975" t="s">
        <v>4565</v>
      </c>
      <c r="F29" s="975" t="s">
        <v>4566</v>
      </c>
      <c r="G29" s="981"/>
      <c r="H29" s="980" t="s">
        <v>4567</v>
      </c>
      <c r="I29" s="981"/>
      <c r="J29" s="146"/>
      <c r="K29" s="146"/>
      <c r="L29" s="146"/>
      <c r="M29" s="146"/>
      <c r="N29" s="146"/>
      <c r="O29" s="146"/>
      <c r="P29" s="146"/>
      <c r="Q29" s="146"/>
      <c r="R29" s="146"/>
      <c r="S29" s="146"/>
      <c r="T29" s="146"/>
      <c r="U29" s="146"/>
      <c r="V29" s="146"/>
      <c r="W29" s="146"/>
      <c r="X29" s="146"/>
      <c r="Y29" s="146"/>
      <c r="Z29" s="146"/>
      <c r="AA29" s="146"/>
      <c r="AB29" s="146"/>
    </row>
    <row r="30">
      <c r="A30" s="974">
        <v>3.0</v>
      </c>
      <c r="B30" s="982"/>
      <c r="C30" s="974" t="s">
        <v>4502</v>
      </c>
      <c r="D30" s="973" t="s">
        <v>4496</v>
      </c>
      <c r="E30" s="975" t="s">
        <v>4569</v>
      </c>
      <c r="F30" s="975" t="s">
        <v>4570</v>
      </c>
      <c r="G30" s="983" t="s">
        <v>4571</v>
      </c>
      <c r="H30" s="980" t="s">
        <v>4575</v>
      </c>
      <c r="I30" s="981"/>
      <c r="J30" s="146"/>
      <c r="K30" s="146"/>
      <c r="L30" s="146"/>
      <c r="M30" s="146"/>
      <c r="N30" s="146"/>
      <c r="O30" s="146"/>
      <c r="P30" s="146"/>
      <c r="Q30" s="146"/>
      <c r="R30" s="146"/>
      <c r="S30" s="146"/>
      <c r="T30" s="146"/>
      <c r="U30" s="146"/>
      <c r="V30" s="146"/>
      <c r="W30" s="146"/>
      <c r="X30" s="146"/>
      <c r="Y30" s="146"/>
      <c r="Z30" s="146"/>
      <c r="AA30" s="146"/>
      <c r="AB30" s="146"/>
    </row>
    <row r="31">
      <c r="A31" s="974">
        <v>4.0</v>
      </c>
      <c r="B31" s="982"/>
      <c r="C31" s="974" t="s">
        <v>4502</v>
      </c>
      <c r="D31" s="973" t="s">
        <v>4496</v>
      </c>
      <c r="E31" s="975" t="s">
        <v>4576</v>
      </c>
      <c r="F31" s="975" t="s">
        <v>4577</v>
      </c>
      <c r="G31" s="983" t="s">
        <v>4578</v>
      </c>
      <c r="H31" s="980" t="s">
        <v>4583</v>
      </c>
      <c r="I31" s="981"/>
      <c r="J31" s="146"/>
      <c r="K31" s="146"/>
      <c r="L31" s="146"/>
      <c r="M31" s="146"/>
      <c r="N31" s="146"/>
      <c r="O31" s="146"/>
      <c r="P31" s="146"/>
      <c r="Q31" s="146"/>
      <c r="R31" s="146"/>
      <c r="S31" s="146"/>
      <c r="T31" s="146"/>
      <c r="U31" s="146"/>
      <c r="V31" s="146"/>
      <c r="W31" s="146"/>
      <c r="X31" s="146"/>
      <c r="Y31" s="146"/>
      <c r="Z31" s="146"/>
      <c r="AA31" s="146"/>
      <c r="AB31" s="146"/>
    </row>
    <row r="32">
      <c r="A32" s="974">
        <v>5.0</v>
      </c>
      <c r="B32" s="982"/>
      <c r="C32" s="974" t="s">
        <v>4502</v>
      </c>
      <c r="D32" s="973" t="s">
        <v>4496</v>
      </c>
      <c r="E32" s="975" t="s">
        <v>4584</v>
      </c>
      <c r="F32" s="975" t="s">
        <v>4585</v>
      </c>
      <c r="G32" s="983" t="s">
        <v>4586</v>
      </c>
      <c r="H32" s="980" t="s">
        <v>4591</v>
      </c>
      <c r="I32" s="981"/>
      <c r="J32" s="146"/>
      <c r="K32" s="146"/>
      <c r="L32" s="146"/>
      <c r="M32" s="146"/>
      <c r="N32" s="146"/>
      <c r="O32" s="146"/>
      <c r="P32" s="146"/>
      <c r="Q32" s="146"/>
      <c r="R32" s="146"/>
      <c r="S32" s="146"/>
      <c r="T32" s="146"/>
      <c r="U32" s="146"/>
      <c r="V32" s="146"/>
      <c r="W32" s="146"/>
      <c r="X32" s="146"/>
      <c r="Y32" s="146"/>
      <c r="Z32" s="146"/>
      <c r="AA32" s="146"/>
      <c r="AB32" s="146"/>
    </row>
    <row r="33">
      <c r="A33" s="974">
        <v>6.0</v>
      </c>
      <c r="B33" s="982"/>
      <c r="C33" s="974" t="s">
        <v>4502</v>
      </c>
      <c r="D33" s="973" t="s">
        <v>4496</v>
      </c>
      <c r="E33" s="975" t="s">
        <v>4592</v>
      </c>
      <c r="F33" s="975" t="s">
        <v>4593</v>
      </c>
      <c r="G33" s="983" t="s">
        <v>4594</v>
      </c>
      <c r="H33" s="980" t="s">
        <v>4598</v>
      </c>
      <c r="I33" s="981"/>
      <c r="J33" s="146"/>
      <c r="K33" s="146"/>
      <c r="L33" s="146"/>
      <c r="M33" s="146"/>
      <c r="N33" s="146"/>
      <c r="O33" s="146"/>
      <c r="P33" s="146"/>
      <c r="Q33" s="146"/>
      <c r="R33" s="146"/>
      <c r="S33" s="146"/>
      <c r="T33" s="146"/>
      <c r="U33" s="146"/>
      <c r="V33" s="146"/>
      <c r="W33" s="146"/>
      <c r="X33" s="146"/>
      <c r="Y33" s="146"/>
      <c r="Z33" s="146"/>
      <c r="AA33" s="146"/>
      <c r="AB33" s="146"/>
    </row>
    <row r="34">
      <c r="A34" s="974">
        <v>7.0</v>
      </c>
      <c r="B34" s="982"/>
      <c r="C34" s="974" t="s">
        <v>4502</v>
      </c>
      <c r="D34" s="973" t="s">
        <v>4496</v>
      </c>
      <c r="E34" s="975" t="s">
        <v>4602</v>
      </c>
      <c r="F34" s="975" t="s">
        <v>4603</v>
      </c>
      <c r="G34" s="983" t="s">
        <v>4604</v>
      </c>
      <c r="H34" s="980" t="s">
        <v>4605</v>
      </c>
      <c r="I34" s="986"/>
      <c r="J34" s="146"/>
      <c r="K34" s="146"/>
      <c r="L34" s="146"/>
      <c r="M34" s="146"/>
      <c r="N34" s="146"/>
      <c r="O34" s="146"/>
      <c r="P34" s="146"/>
      <c r="Q34" s="146"/>
      <c r="R34" s="146"/>
      <c r="S34" s="146"/>
      <c r="T34" s="146"/>
      <c r="U34" s="146"/>
      <c r="V34" s="146"/>
      <c r="W34" s="146"/>
      <c r="X34" s="146"/>
      <c r="Y34" s="146"/>
      <c r="Z34" s="146"/>
      <c r="AA34" s="146"/>
      <c r="AB34" s="146"/>
    </row>
    <row r="35">
      <c r="A35" s="974">
        <v>8.0</v>
      </c>
      <c r="B35" s="982"/>
      <c r="C35" s="974" t="s">
        <v>4502</v>
      </c>
      <c r="D35" s="973" t="s">
        <v>4496</v>
      </c>
      <c r="E35" s="975" t="s">
        <v>4610</v>
      </c>
      <c r="F35" s="975" t="s">
        <v>4612</v>
      </c>
      <c r="G35" s="981"/>
      <c r="H35" s="980" t="s">
        <v>4613</v>
      </c>
      <c r="I35" s="975" t="s">
        <v>2801</v>
      </c>
      <c r="J35" s="146"/>
      <c r="K35" s="146"/>
      <c r="L35" s="146"/>
      <c r="M35" s="146"/>
      <c r="N35" s="146"/>
      <c r="O35" s="146"/>
      <c r="P35" s="146"/>
      <c r="Q35" s="146"/>
      <c r="R35" s="146"/>
      <c r="S35" s="146"/>
      <c r="T35" s="146"/>
      <c r="U35" s="146"/>
      <c r="V35" s="146"/>
      <c r="W35" s="146"/>
      <c r="X35" s="146"/>
      <c r="Y35" s="146"/>
      <c r="Z35" s="146"/>
      <c r="AA35" s="146"/>
      <c r="AB35" s="146"/>
    </row>
    <row r="36">
      <c r="A36" s="974">
        <v>9.0</v>
      </c>
      <c r="B36" s="982"/>
      <c r="C36" s="974" t="s">
        <v>4502</v>
      </c>
      <c r="D36" s="973" t="s">
        <v>4496</v>
      </c>
      <c r="E36" s="975" t="s">
        <v>4614</v>
      </c>
      <c r="F36" s="975" t="s">
        <v>4615</v>
      </c>
      <c r="G36" s="983" t="s">
        <v>4616</v>
      </c>
      <c r="H36" s="980" t="s">
        <v>4621</v>
      </c>
      <c r="I36" s="981"/>
      <c r="J36" s="146"/>
      <c r="K36" s="146"/>
      <c r="L36" s="146"/>
      <c r="M36" s="146"/>
      <c r="N36" s="146"/>
      <c r="O36" s="146"/>
      <c r="P36" s="146"/>
      <c r="Q36" s="146"/>
      <c r="R36" s="146"/>
      <c r="S36" s="146"/>
      <c r="T36" s="146"/>
      <c r="U36" s="146"/>
      <c r="V36" s="146"/>
      <c r="W36" s="146"/>
      <c r="X36" s="146"/>
      <c r="Y36" s="146"/>
      <c r="Z36" s="146"/>
      <c r="AA36" s="146"/>
      <c r="AB36" s="146"/>
    </row>
    <row r="37">
      <c r="A37" s="974">
        <v>10.0</v>
      </c>
      <c r="B37" s="982"/>
      <c r="C37" s="974" t="s">
        <v>4502</v>
      </c>
      <c r="D37" s="973" t="s">
        <v>4496</v>
      </c>
      <c r="E37" s="975" t="s">
        <v>4625</v>
      </c>
      <c r="F37" s="975" t="s">
        <v>4626</v>
      </c>
      <c r="G37" s="981"/>
      <c r="H37" s="986"/>
      <c r="I37" s="975" t="s">
        <v>2801</v>
      </c>
      <c r="J37" s="146"/>
      <c r="K37" s="146"/>
      <c r="L37" s="146"/>
      <c r="M37" s="146"/>
      <c r="N37" s="146"/>
      <c r="O37" s="146"/>
      <c r="P37" s="146"/>
      <c r="Q37" s="146"/>
      <c r="R37" s="146"/>
      <c r="S37" s="146"/>
      <c r="T37" s="146"/>
      <c r="U37" s="146"/>
      <c r="V37" s="146"/>
      <c r="W37" s="146"/>
      <c r="X37" s="146"/>
      <c r="Y37" s="146"/>
      <c r="Z37" s="146"/>
      <c r="AA37" s="146"/>
      <c r="AB37" s="146"/>
    </row>
    <row r="38">
      <c r="A38" s="974">
        <v>11.0</v>
      </c>
      <c r="B38" s="982"/>
      <c r="C38" s="974" t="s">
        <v>4502</v>
      </c>
      <c r="D38" s="973" t="s">
        <v>4496</v>
      </c>
      <c r="E38" s="975" t="s">
        <v>4636</v>
      </c>
      <c r="F38" s="975" t="s">
        <v>4638</v>
      </c>
      <c r="G38" s="981"/>
      <c r="H38" s="986"/>
      <c r="I38" s="975" t="s">
        <v>2801</v>
      </c>
      <c r="J38" s="146"/>
      <c r="K38" s="146"/>
      <c r="L38" s="146"/>
      <c r="M38" s="146"/>
      <c r="N38" s="146"/>
      <c r="O38" s="146"/>
      <c r="P38" s="146"/>
      <c r="Q38" s="146"/>
      <c r="R38" s="146"/>
      <c r="S38" s="146"/>
      <c r="T38" s="146"/>
      <c r="U38" s="146"/>
      <c r="V38" s="146"/>
      <c r="W38" s="146"/>
      <c r="X38" s="146"/>
      <c r="Y38" s="146"/>
      <c r="Z38" s="146"/>
      <c r="AA38" s="146"/>
      <c r="AB38" s="146"/>
    </row>
    <row r="39">
      <c r="A39" s="974">
        <v>12.0</v>
      </c>
      <c r="B39" s="982"/>
      <c r="C39" s="974" t="s">
        <v>4502</v>
      </c>
      <c r="D39" s="973" t="s">
        <v>4496</v>
      </c>
      <c r="E39" s="975" t="s">
        <v>4643</v>
      </c>
      <c r="F39" s="975" t="s">
        <v>4644</v>
      </c>
      <c r="G39" s="983" t="s">
        <v>4646</v>
      </c>
      <c r="H39" s="980" t="s">
        <v>4648</v>
      </c>
      <c r="I39" s="981"/>
      <c r="J39" s="146"/>
      <c r="K39" s="146"/>
      <c r="L39" s="146"/>
      <c r="M39" s="146"/>
      <c r="N39" s="146"/>
      <c r="O39" s="146"/>
      <c r="P39" s="146"/>
      <c r="Q39" s="146"/>
      <c r="R39" s="146"/>
      <c r="S39" s="146"/>
      <c r="T39" s="146"/>
      <c r="U39" s="146"/>
      <c r="V39" s="146"/>
      <c r="W39" s="146"/>
      <c r="X39" s="146"/>
      <c r="Y39" s="146"/>
      <c r="Z39" s="146"/>
      <c r="AA39" s="146"/>
      <c r="AB39" s="146"/>
    </row>
    <row r="40">
      <c r="A40" s="974">
        <v>13.0</v>
      </c>
      <c r="B40" s="982"/>
      <c r="C40" s="974" t="s">
        <v>4502</v>
      </c>
      <c r="D40" s="973" t="s">
        <v>4496</v>
      </c>
      <c r="E40" s="975" t="s">
        <v>4652</v>
      </c>
      <c r="F40" s="975" t="s">
        <v>4654</v>
      </c>
      <c r="G40" s="983" t="s">
        <v>4656</v>
      </c>
      <c r="H40" s="989" t="s">
        <v>4667</v>
      </c>
      <c r="I40" s="981"/>
      <c r="J40" s="146"/>
      <c r="K40" s="146"/>
      <c r="L40" s="146"/>
      <c r="M40" s="146"/>
      <c r="N40" s="146"/>
      <c r="O40" s="146"/>
      <c r="P40" s="146"/>
      <c r="Q40" s="146"/>
      <c r="R40" s="146"/>
      <c r="S40" s="146"/>
      <c r="T40" s="146"/>
      <c r="U40" s="146"/>
      <c r="V40" s="146"/>
      <c r="W40" s="146"/>
      <c r="X40" s="146"/>
      <c r="Y40" s="146"/>
      <c r="Z40" s="146"/>
      <c r="AA40" s="146"/>
      <c r="AB40" s="146"/>
    </row>
    <row r="41">
      <c r="A41" s="974">
        <v>14.0</v>
      </c>
      <c r="B41" s="982"/>
      <c r="C41" s="974" t="s">
        <v>4502</v>
      </c>
      <c r="D41" s="973" t="s">
        <v>4674</v>
      </c>
      <c r="E41" s="975" t="s">
        <v>4675</v>
      </c>
      <c r="F41" s="975" t="s">
        <v>4678</v>
      </c>
      <c r="G41" s="983" t="s">
        <v>4680</v>
      </c>
      <c r="H41" s="980" t="s">
        <v>4692</v>
      </c>
      <c r="I41" s="981"/>
      <c r="J41" s="146"/>
      <c r="K41" s="146"/>
      <c r="L41" s="146"/>
      <c r="M41" s="146"/>
      <c r="N41" s="146"/>
      <c r="O41" s="146"/>
      <c r="P41" s="146"/>
      <c r="Q41" s="146"/>
      <c r="R41" s="146"/>
      <c r="S41" s="146"/>
      <c r="T41" s="146"/>
      <c r="U41" s="146"/>
      <c r="V41" s="146"/>
      <c r="W41" s="146"/>
      <c r="X41" s="146"/>
      <c r="Y41" s="146"/>
      <c r="Z41" s="146"/>
      <c r="AA41" s="146"/>
      <c r="AB41" s="146"/>
    </row>
    <row r="42">
      <c r="A42" s="974">
        <v>15.0</v>
      </c>
      <c r="B42" s="982"/>
      <c r="C42" s="974" t="s">
        <v>4502</v>
      </c>
      <c r="D42" s="973" t="s">
        <v>4674</v>
      </c>
      <c r="E42" s="975" t="s">
        <v>4694</v>
      </c>
      <c r="F42" s="975" t="s">
        <v>4695</v>
      </c>
      <c r="G42" s="983" t="s">
        <v>4696</v>
      </c>
      <c r="H42" s="989" t="s">
        <v>4704</v>
      </c>
      <c r="I42" s="981"/>
      <c r="J42" s="146"/>
      <c r="K42" s="146"/>
      <c r="L42" s="146"/>
      <c r="M42" s="146"/>
      <c r="N42" s="146"/>
      <c r="O42" s="146"/>
      <c r="P42" s="146"/>
      <c r="Q42" s="146"/>
      <c r="R42" s="146"/>
      <c r="S42" s="146"/>
      <c r="T42" s="146"/>
      <c r="U42" s="146"/>
      <c r="V42" s="146"/>
      <c r="W42" s="146"/>
      <c r="X42" s="146"/>
      <c r="Y42" s="146"/>
      <c r="Z42" s="146"/>
      <c r="AA42" s="146"/>
      <c r="AB42" s="146"/>
    </row>
    <row r="43">
      <c r="A43" s="974">
        <v>16.0</v>
      </c>
      <c r="B43" s="982"/>
      <c r="C43" s="974" t="s">
        <v>4502</v>
      </c>
      <c r="D43" s="973" t="s">
        <v>4674</v>
      </c>
      <c r="E43" s="991" t="s">
        <v>4705</v>
      </c>
      <c r="F43" s="975" t="s">
        <v>4706</v>
      </c>
      <c r="G43" s="983" t="s">
        <v>4707</v>
      </c>
      <c r="H43" s="980" t="s">
        <v>4712</v>
      </c>
      <c r="I43" s="981"/>
      <c r="J43" s="146"/>
      <c r="K43" s="146"/>
      <c r="L43" s="146"/>
      <c r="M43" s="146"/>
      <c r="N43" s="146"/>
      <c r="O43" s="146"/>
      <c r="P43" s="146"/>
      <c r="Q43" s="146"/>
      <c r="R43" s="146"/>
      <c r="S43" s="146"/>
      <c r="T43" s="146"/>
      <c r="U43" s="146"/>
      <c r="V43" s="146"/>
      <c r="W43" s="146"/>
      <c r="X43" s="146"/>
      <c r="Y43" s="146"/>
      <c r="Z43" s="146"/>
      <c r="AA43" s="146"/>
      <c r="AB43" s="146"/>
    </row>
    <row r="44">
      <c r="A44" s="974">
        <v>17.0</v>
      </c>
      <c r="B44" s="982"/>
      <c r="C44" s="974" t="s">
        <v>4502</v>
      </c>
      <c r="D44" s="973" t="s">
        <v>4674</v>
      </c>
      <c r="E44" s="992" t="s">
        <v>4713</v>
      </c>
      <c r="F44" s="975" t="s">
        <v>4714</v>
      </c>
      <c r="G44" s="983" t="s">
        <v>4715</v>
      </c>
      <c r="H44" s="989" t="s">
        <v>4720</v>
      </c>
      <c r="I44" s="981"/>
      <c r="J44" s="146"/>
      <c r="K44" s="146"/>
      <c r="L44" s="146"/>
      <c r="M44" s="146"/>
      <c r="N44" s="146"/>
      <c r="O44" s="146"/>
      <c r="P44" s="146"/>
      <c r="Q44" s="146"/>
      <c r="R44" s="146"/>
      <c r="S44" s="146"/>
      <c r="T44" s="146"/>
      <c r="U44" s="146"/>
      <c r="V44" s="146"/>
      <c r="W44" s="146"/>
      <c r="X44" s="146"/>
      <c r="Y44" s="146"/>
      <c r="Z44" s="146"/>
      <c r="AA44" s="146"/>
      <c r="AB44" s="146"/>
    </row>
    <row r="45">
      <c r="A45" s="974">
        <v>18.0</v>
      </c>
      <c r="B45" s="982"/>
      <c r="C45" s="974" t="s">
        <v>4502</v>
      </c>
      <c r="D45" s="973" t="s">
        <v>4674</v>
      </c>
      <c r="E45" s="992" t="s">
        <v>4722</v>
      </c>
      <c r="F45" s="975" t="s">
        <v>4723</v>
      </c>
      <c r="G45" s="978" t="s">
        <v>4725</v>
      </c>
      <c r="H45" s="989">
        <v>7.87700678E8</v>
      </c>
      <c r="I45" s="981"/>
      <c r="J45" s="146"/>
      <c r="K45" s="146"/>
      <c r="L45" s="146"/>
      <c r="M45" s="146"/>
      <c r="N45" s="146"/>
      <c r="O45" s="146"/>
      <c r="P45" s="146"/>
      <c r="Q45" s="146"/>
      <c r="R45" s="146"/>
      <c r="S45" s="146"/>
      <c r="T45" s="146"/>
      <c r="U45" s="146"/>
      <c r="V45" s="146"/>
      <c r="W45" s="146"/>
      <c r="X45" s="146"/>
      <c r="Y45" s="146"/>
      <c r="Z45" s="146"/>
      <c r="AA45" s="146"/>
      <c r="AB45" s="146"/>
    </row>
    <row r="46">
      <c r="A46" s="974">
        <v>19.0</v>
      </c>
      <c r="B46" s="982"/>
      <c r="C46" s="974" t="s">
        <v>4502</v>
      </c>
      <c r="D46" s="973" t="s">
        <v>4674</v>
      </c>
      <c r="E46" s="992" t="s">
        <v>4732</v>
      </c>
      <c r="F46" s="975" t="s">
        <v>4733</v>
      </c>
      <c r="G46" s="978" t="s">
        <v>4734</v>
      </c>
      <c r="H46" s="989" t="s">
        <v>4735</v>
      </c>
      <c r="I46" s="981"/>
      <c r="J46" s="146"/>
      <c r="K46" s="146"/>
      <c r="L46" s="146"/>
      <c r="M46" s="146"/>
      <c r="N46" s="146"/>
      <c r="O46" s="146"/>
      <c r="P46" s="146"/>
      <c r="Q46" s="146"/>
      <c r="R46" s="146"/>
      <c r="S46" s="146"/>
      <c r="T46" s="146"/>
      <c r="U46" s="146"/>
      <c r="V46" s="146"/>
      <c r="W46" s="146"/>
      <c r="X46" s="146"/>
      <c r="Y46" s="146"/>
      <c r="Z46" s="146"/>
      <c r="AA46" s="146"/>
      <c r="AB46" s="146"/>
    </row>
    <row r="47">
      <c r="A47" s="974">
        <v>20.0</v>
      </c>
      <c r="B47" s="982"/>
      <c r="C47" s="974" t="s">
        <v>4502</v>
      </c>
      <c r="D47" s="973" t="s">
        <v>4674</v>
      </c>
      <c r="E47" s="992" t="s">
        <v>4737</v>
      </c>
      <c r="F47" s="975" t="s">
        <v>4738</v>
      </c>
      <c r="G47" s="978" t="s">
        <v>4739</v>
      </c>
      <c r="H47" s="989">
        <v>9.43113311E8</v>
      </c>
      <c r="I47" s="981"/>
      <c r="J47" s="146"/>
      <c r="K47" s="146"/>
      <c r="L47" s="146"/>
      <c r="M47" s="146"/>
      <c r="N47" s="146"/>
      <c r="O47" s="146"/>
      <c r="P47" s="146"/>
      <c r="Q47" s="146"/>
      <c r="R47" s="146"/>
      <c r="S47" s="146"/>
      <c r="T47" s="146"/>
      <c r="U47" s="146"/>
      <c r="V47" s="146"/>
      <c r="W47" s="146"/>
      <c r="X47" s="146"/>
      <c r="Y47" s="146"/>
      <c r="Z47" s="146"/>
      <c r="AA47" s="146"/>
      <c r="AB47" s="146"/>
    </row>
    <row r="48">
      <c r="A48" s="974">
        <v>21.0</v>
      </c>
      <c r="B48" s="982"/>
      <c r="C48" s="974" t="s">
        <v>4502</v>
      </c>
      <c r="D48" s="973" t="s">
        <v>4674</v>
      </c>
      <c r="E48" s="992" t="s">
        <v>4744</v>
      </c>
      <c r="F48" s="975" t="s">
        <v>4745</v>
      </c>
      <c r="G48" s="978" t="s">
        <v>4747</v>
      </c>
      <c r="H48" s="989">
        <v>9.11253E8</v>
      </c>
      <c r="I48" s="981"/>
      <c r="J48" s="146"/>
      <c r="K48" s="146"/>
      <c r="L48" s="146"/>
      <c r="M48" s="146"/>
      <c r="N48" s="146"/>
      <c r="O48" s="146"/>
      <c r="P48" s="146"/>
      <c r="Q48" s="146"/>
      <c r="R48" s="146"/>
      <c r="S48" s="146"/>
      <c r="T48" s="146"/>
      <c r="U48" s="146"/>
      <c r="V48" s="146"/>
      <c r="W48" s="146"/>
      <c r="X48" s="146"/>
      <c r="Y48" s="146"/>
      <c r="Z48" s="146"/>
      <c r="AA48" s="146"/>
      <c r="AB48" s="146"/>
    </row>
    <row r="49">
      <c r="A49" s="974">
        <v>22.0</v>
      </c>
      <c r="B49" s="982"/>
      <c r="C49" s="974" t="s">
        <v>4502</v>
      </c>
      <c r="D49" s="973" t="s">
        <v>4498</v>
      </c>
      <c r="E49" s="992" t="s">
        <v>4762</v>
      </c>
      <c r="F49" s="975" t="s">
        <v>4764</v>
      </c>
      <c r="G49" s="1001"/>
      <c r="H49" s="989">
        <v>8.38948489E8</v>
      </c>
      <c r="I49" s="981"/>
      <c r="J49" s="146"/>
      <c r="K49" s="146"/>
      <c r="L49" s="146"/>
      <c r="M49" s="146"/>
      <c r="N49" s="146"/>
      <c r="O49" s="146"/>
      <c r="P49" s="146"/>
      <c r="Q49" s="146"/>
      <c r="R49" s="146"/>
      <c r="S49" s="146"/>
      <c r="T49" s="146"/>
      <c r="U49" s="146"/>
      <c r="V49" s="146"/>
      <c r="W49" s="146"/>
      <c r="X49" s="146"/>
      <c r="Y49" s="146"/>
      <c r="Z49" s="146"/>
      <c r="AA49" s="146"/>
      <c r="AB49" s="146"/>
    </row>
    <row r="50">
      <c r="A50" s="974">
        <v>23.0</v>
      </c>
      <c r="B50" s="1002"/>
      <c r="C50" s="1003" t="s">
        <v>4506</v>
      </c>
      <c r="D50" s="973" t="s">
        <v>4496</v>
      </c>
      <c r="E50" s="975" t="s">
        <v>4769</v>
      </c>
      <c r="F50" s="975" t="s">
        <v>4770</v>
      </c>
      <c r="G50" s="983" t="s">
        <v>4771</v>
      </c>
      <c r="H50" s="989">
        <v>9.37044249E8</v>
      </c>
      <c r="I50" s="981"/>
      <c r="J50" s="146"/>
      <c r="K50" s="146"/>
      <c r="L50" s="146"/>
      <c r="M50" s="146"/>
      <c r="N50" s="146"/>
      <c r="O50" s="146"/>
      <c r="P50" s="146"/>
      <c r="Q50" s="146"/>
      <c r="R50" s="146"/>
      <c r="S50" s="146"/>
      <c r="T50" s="146"/>
      <c r="U50" s="146"/>
      <c r="V50" s="146"/>
      <c r="W50" s="146"/>
      <c r="X50" s="146"/>
      <c r="Y50" s="146"/>
      <c r="Z50" s="146"/>
      <c r="AA50" s="146"/>
      <c r="AB50" s="146"/>
    </row>
    <row r="51">
      <c r="A51" s="974">
        <v>24.0</v>
      </c>
      <c r="B51" s="1002"/>
      <c r="C51" s="1003" t="s">
        <v>4506</v>
      </c>
      <c r="D51" s="973" t="s">
        <v>4496</v>
      </c>
      <c r="E51" s="1004" t="s">
        <v>4782</v>
      </c>
      <c r="F51" s="975" t="s">
        <v>4783</v>
      </c>
      <c r="G51" s="983" t="s">
        <v>4784</v>
      </c>
      <c r="H51" s="986"/>
      <c r="I51" s="981"/>
      <c r="J51" s="146"/>
      <c r="K51" s="146"/>
      <c r="L51" s="146"/>
      <c r="M51" s="146"/>
      <c r="N51" s="146"/>
      <c r="O51" s="146"/>
      <c r="P51" s="146"/>
      <c r="Q51" s="146"/>
      <c r="R51" s="146"/>
      <c r="S51" s="146"/>
      <c r="T51" s="146"/>
      <c r="U51" s="146"/>
      <c r="V51" s="146"/>
      <c r="W51" s="146"/>
      <c r="X51" s="146"/>
      <c r="Y51" s="146"/>
      <c r="Z51" s="146"/>
      <c r="AA51" s="146"/>
      <c r="AB51" s="146"/>
    </row>
    <row r="52">
      <c r="A52" s="974">
        <v>25.0</v>
      </c>
      <c r="B52" s="1002"/>
      <c r="C52" s="1003" t="s">
        <v>4506</v>
      </c>
      <c r="D52" s="973" t="s">
        <v>4496</v>
      </c>
      <c r="E52" s="975" t="s">
        <v>4786</v>
      </c>
      <c r="F52" s="975" t="s">
        <v>4787</v>
      </c>
      <c r="G52" s="983" t="s">
        <v>4788</v>
      </c>
      <c r="H52" s="989">
        <v>9.14130013E8</v>
      </c>
      <c r="I52" s="981"/>
      <c r="J52" s="146"/>
      <c r="K52" s="146"/>
      <c r="L52" s="146"/>
      <c r="M52" s="146"/>
      <c r="N52" s="146"/>
      <c r="O52" s="146"/>
      <c r="P52" s="146"/>
      <c r="Q52" s="146"/>
      <c r="R52" s="146"/>
      <c r="S52" s="146"/>
      <c r="T52" s="146"/>
      <c r="U52" s="146"/>
      <c r="V52" s="146"/>
      <c r="W52" s="146"/>
      <c r="X52" s="146"/>
      <c r="Y52" s="146"/>
      <c r="Z52" s="146"/>
      <c r="AA52" s="146"/>
      <c r="AB52" s="146"/>
    </row>
    <row r="53">
      <c r="A53" s="974">
        <v>26.0</v>
      </c>
      <c r="B53" s="1002"/>
      <c r="C53" s="1003" t="s">
        <v>4506</v>
      </c>
      <c r="D53" s="973" t="s">
        <v>4496</v>
      </c>
      <c r="E53" s="975" t="s">
        <v>4793</v>
      </c>
      <c r="F53" s="975" t="s">
        <v>4794</v>
      </c>
      <c r="G53" s="983" t="s">
        <v>4795</v>
      </c>
      <c r="H53" s="989">
        <v>2.838911111E9</v>
      </c>
      <c r="I53" s="981"/>
      <c r="J53" s="146"/>
      <c r="K53" s="146"/>
      <c r="L53" s="146"/>
      <c r="M53" s="146"/>
      <c r="N53" s="146"/>
      <c r="O53" s="146"/>
      <c r="P53" s="146"/>
      <c r="Q53" s="146"/>
      <c r="R53" s="146"/>
      <c r="S53" s="146"/>
      <c r="T53" s="146"/>
      <c r="U53" s="146"/>
      <c r="V53" s="146"/>
      <c r="W53" s="146"/>
      <c r="X53" s="146"/>
      <c r="Y53" s="146"/>
      <c r="Z53" s="146"/>
      <c r="AA53" s="146"/>
      <c r="AB53" s="146"/>
    </row>
    <row r="54">
      <c r="A54" s="974">
        <v>27.0</v>
      </c>
      <c r="B54" s="1002"/>
      <c r="C54" s="1003" t="s">
        <v>4506</v>
      </c>
      <c r="D54" s="973" t="s">
        <v>4496</v>
      </c>
      <c r="E54" s="975" t="s">
        <v>4800</v>
      </c>
      <c r="F54" s="975" t="s">
        <v>4802</v>
      </c>
      <c r="G54" s="983" t="s">
        <v>4803</v>
      </c>
      <c r="H54" s="989">
        <v>9.68253307E8</v>
      </c>
      <c r="I54" s="981"/>
      <c r="J54" s="146"/>
      <c r="K54" s="146"/>
      <c r="L54" s="146"/>
      <c r="M54" s="146"/>
      <c r="N54" s="146"/>
      <c r="O54" s="146"/>
      <c r="P54" s="146"/>
      <c r="Q54" s="146"/>
      <c r="R54" s="146"/>
      <c r="S54" s="146"/>
      <c r="T54" s="146"/>
      <c r="U54" s="146"/>
      <c r="V54" s="146"/>
      <c r="W54" s="146"/>
      <c r="X54" s="146"/>
      <c r="Y54" s="146"/>
      <c r="Z54" s="146"/>
      <c r="AA54" s="146"/>
      <c r="AB54" s="146"/>
    </row>
    <row r="55">
      <c r="A55" s="974">
        <v>28.0</v>
      </c>
      <c r="B55" s="1002"/>
      <c r="C55" s="1003" t="s">
        <v>4506</v>
      </c>
      <c r="D55" s="973" t="s">
        <v>4674</v>
      </c>
      <c r="E55" s="975" t="s">
        <v>4811</v>
      </c>
      <c r="F55" s="975" t="s">
        <v>4812</v>
      </c>
      <c r="G55" s="983" t="s">
        <v>4813</v>
      </c>
      <c r="H55" s="989" t="s">
        <v>4816</v>
      </c>
      <c r="I55" s="981"/>
      <c r="J55" s="146"/>
      <c r="K55" s="146"/>
      <c r="L55" s="146"/>
      <c r="M55" s="146"/>
      <c r="N55" s="146"/>
      <c r="O55" s="146"/>
      <c r="P55" s="146"/>
      <c r="Q55" s="146"/>
      <c r="R55" s="146"/>
      <c r="S55" s="146"/>
      <c r="T55" s="146"/>
      <c r="U55" s="146"/>
      <c r="V55" s="146"/>
      <c r="W55" s="146"/>
      <c r="X55" s="146"/>
      <c r="Y55" s="146"/>
      <c r="Z55" s="146"/>
      <c r="AA55" s="146"/>
      <c r="AB55" s="146"/>
    </row>
    <row r="56">
      <c r="A56" s="974">
        <v>29.0</v>
      </c>
      <c r="B56" s="1002"/>
      <c r="C56" s="1003" t="s">
        <v>4506</v>
      </c>
      <c r="D56" s="973" t="s">
        <v>4496</v>
      </c>
      <c r="E56" s="975" t="s">
        <v>4819</v>
      </c>
      <c r="F56" s="975" t="s">
        <v>4820</v>
      </c>
      <c r="G56" s="983" t="s">
        <v>4821</v>
      </c>
      <c r="H56" s="989">
        <v>9.12429944E8</v>
      </c>
      <c r="I56" s="981"/>
      <c r="J56" s="146"/>
      <c r="K56" s="146"/>
      <c r="L56" s="146"/>
      <c r="M56" s="146"/>
      <c r="N56" s="146"/>
      <c r="O56" s="146"/>
      <c r="P56" s="146"/>
      <c r="Q56" s="146"/>
      <c r="R56" s="146"/>
      <c r="S56" s="146"/>
      <c r="T56" s="146"/>
      <c r="U56" s="146"/>
      <c r="V56" s="146"/>
      <c r="W56" s="146"/>
      <c r="X56" s="146"/>
      <c r="Y56" s="146"/>
      <c r="Z56" s="146"/>
      <c r="AA56" s="146"/>
      <c r="AB56" s="146"/>
    </row>
    <row r="57">
      <c r="A57" s="974">
        <v>30.0</v>
      </c>
      <c r="B57" s="1002"/>
      <c r="C57" s="1003" t="s">
        <v>4506</v>
      </c>
      <c r="D57" s="973" t="s">
        <v>4496</v>
      </c>
      <c r="E57" s="975" t="s">
        <v>4825</v>
      </c>
      <c r="F57" s="975" t="s">
        <v>4826</v>
      </c>
      <c r="G57" s="978" t="s">
        <v>4829</v>
      </c>
      <c r="H57" s="989">
        <v>2.839295988E9</v>
      </c>
      <c r="I57" s="981"/>
      <c r="J57" s="146"/>
      <c r="K57" s="146"/>
      <c r="L57" s="146"/>
      <c r="M57" s="146"/>
      <c r="N57" s="146"/>
      <c r="O57" s="146"/>
      <c r="P57" s="146"/>
      <c r="Q57" s="146"/>
      <c r="R57" s="146"/>
      <c r="S57" s="146"/>
      <c r="T57" s="146"/>
      <c r="U57" s="146"/>
      <c r="V57" s="146"/>
      <c r="W57" s="146"/>
      <c r="X57" s="146"/>
      <c r="Y57" s="146"/>
      <c r="Z57" s="146"/>
      <c r="AA57" s="146"/>
      <c r="AB57" s="146"/>
    </row>
    <row r="58">
      <c r="A58" s="974">
        <v>31.0</v>
      </c>
      <c r="B58" s="1002"/>
      <c r="C58" s="1003" t="s">
        <v>4506</v>
      </c>
      <c r="D58" s="973" t="s">
        <v>4674</v>
      </c>
      <c r="E58" s="975" t="s">
        <v>4744</v>
      </c>
      <c r="F58" s="975" t="s">
        <v>4845</v>
      </c>
      <c r="G58" s="978" t="s">
        <v>4846</v>
      </c>
      <c r="H58" s="989">
        <v>8.42408844E8</v>
      </c>
      <c r="I58" s="981"/>
      <c r="J58" s="146"/>
      <c r="K58" s="146"/>
      <c r="L58" s="146"/>
      <c r="M58" s="146"/>
      <c r="N58" s="146"/>
      <c r="O58" s="146"/>
      <c r="P58" s="146"/>
      <c r="Q58" s="146"/>
      <c r="R58" s="146"/>
      <c r="S58" s="146"/>
      <c r="T58" s="146"/>
      <c r="U58" s="146"/>
      <c r="V58" s="146"/>
      <c r="W58" s="146"/>
      <c r="X58" s="146"/>
      <c r="Y58" s="146"/>
      <c r="Z58" s="146"/>
      <c r="AA58" s="146"/>
      <c r="AB58" s="146"/>
    </row>
    <row r="59">
      <c r="A59" s="974">
        <v>32.0</v>
      </c>
      <c r="B59" s="1002"/>
      <c r="C59" s="1003" t="s">
        <v>4506</v>
      </c>
      <c r="D59" s="973" t="s">
        <v>4674</v>
      </c>
      <c r="E59" s="975" t="s">
        <v>4853</v>
      </c>
      <c r="F59" s="975" t="s">
        <v>4854</v>
      </c>
      <c r="G59" s="978" t="s">
        <v>4855</v>
      </c>
      <c r="H59" s="989" t="s">
        <v>4860</v>
      </c>
      <c r="I59" s="981"/>
      <c r="J59" s="146"/>
      <c r="K59" s="146"/>
      <c r="L59" s="146"/>
      <c r="M59" s="146"/>
      <c r="N59" s="146"/>
      <c r="O59" s="146"/>
      <c r="P59" s="146"/>
      <c r="Q59" s="146"/>
      <c r="R59" s="146"/>
      <c r="S59" s="146"/>
      <c r="T59" s="146"/>
      <c r="U59" s="146"/>
      <c r="V59" s="146"/>
      <c r="W59" s="146"/>
      <c r="X59" s="146"/>
      <c r="Y59" s="146"/>
      <c r="Z59" s="146"/>
      <c r="AA59" s="146"/>
      <c r="AB59" s="146"/>
    </row>
    <row r="60">
      <c r="A60" s="974">
        <v>33.0</v>
      </c>
      <c r="B60" s="1002"/>
      <c r="C60" s="1003" t="s">
        <v>4506</v>
      </c>
      <c r="D60" s="973" t="s">
        <v>4674</v>
      </c>
      <c r="E60" s="975" t="s">
        <v>4861</v>
      </c>
      <c r="F60" s="975" t="s">
        <v>4862</v>
      </c>
      <c r="G60" s="978" t="s">
        <v>4863</v>
      </c>
      <c r="H60" s="989">
        <v>2.83715956E9</v>
      </c>
      <c r="I60" s="981"/>
      <c r="J60" s="146"/>
      <c r="K60" s="146"/>
      <c r="L60" s="146"/>
      <c r="M60" s="146"/>
      <c r="N60" s="146"/>
      <c r="O60" s="146"/>
      <c r="P60" s="146"/>
      <c r="Q60" s="146"/>
      <c r="R60" s="146"/>
      <c r="S60" s="146"/>
      <c r="T60" s="146"/>
      <c r="U60" s="146"/>
      <c r="V60" s="146"/>
      <c r="W60" s="146"/>
      <c r="X60" s="146"/>
      <c r="Y60" s="146"/>
      <c r="Z60" s="146"/>
      <c r="AA60" s="146"/>
      <c r="AB60" s="146"/>
    </row>
    <row r="61">
      <c r="A61" s="974">
        <v>34.0</v>
      </c>
      <c r="B61" s="1002"/>
      <c r="C61" s="1003" t="s">
        <v>4506</v>
      </c>
      <c r="D61" s="973" t="s">
        <v>4674</v>
      </c>
      <c r="E61" s="975" t="s">
        <v>4868</v>
      </c>
      <c r="F61" s="975" t="s">
        <v>4869</v>
      </c>
      <c r="G61" s="978" t="s">
        <v>4870</v>
      </c>
      <c r="H61" s="989">
        <v>9.13971E8</v>
      </c>
      <c r="I61" s="981"/>
      <c r="J61" s="146"/>
      <c r="K61" s="146"/>
      <c r="L61" s="146"/>
      <c r="M61" s="146"/>
      <c r="N61" s="146"/>
      <c r="O61" s="146"/>
      <c r="P61" s="146"/>
      <c r="Q61" s="146"/>
      <c r="R61" s="146"/>
      <c r="S61" s="146"/>
      <c r="T61" s="146"/>
      <c r="U61" s="146"/>
      <c r="V61" s="146"/>
      <c r="W61" s="146"/>
      <c r="X61" s="146"/>
      <c r="Y61" s="146"/>
      <c r="Z61" s="146"/>
      <c r="AA61" s="146"/>
      <c r="AB61" s="146"/>
    </row>
    <row r="62">
      <c r="A62" s="974">
        <v>35.0</v>
      </c>
      <c r="B62" s="1002"/>
      <c r="C62" s="1003" t="s">
        <v>4506</v>
      </c>
      <c r="D62" s="973" t="s">
        <v>4674</v>
      </c>
      <c r="E62" s="975" t="s">
        <v>4876</v>
      </c>
      <c r="F62" s="975" t="s">
        <v>4877</v>
      </c>
      <c r="G62" s="978" t="s">
        <v>4878</v>
      </c>
      <c r="H62" s="989">
        <v>2.838803816E9</v>
      </c>
      <c r="I62" s="981"/>
      <c r="J62" s="146"/>
      <c r="K62" s="146"/>
      <c r="L62" s="146"/>
      <c r="M62" s="146"/>
      <c r="N62" s="146"/>
      <c r="O62" s="146"/>
      <c r="P62" s="146"/>
      <c r="Q62" s="146"/>
      <c r="R62" s="146"/>
      <c r="S62" s="146"/>
      <c r="T62" s="146"/>
      <c r="U62" s="146"/>
      <c r="V62" s="146"/>
      <c r="W62" s="146"/>
      <c r="X62" s="146"/>
      <c r="Y62" s="146"/>
      <c r="Z62" s="146"/>
      <c r="AA62" s="146"/>
      <c r="AB62" s="146"/>
    </row>
    <row r="63">
      <c r="A63" s="974">
        <v>36.0</v>
      </c>
      <c r="B63" s="1002"/>
      <c r="C63" s="1003" t="s">
        <v>4506</v>
      </c>
      <c r="D63" s="973" t="s">
        <v>4674</v>
      </c>
      <c r="E63" s="975" t="s">
        <v>4883</v>
      </c>
      <c r="F63" s="975" t="s">
        <v>4884</v>
      </c>
      <c r="G63" s="978" t="s">
        <v>4885</v>
      </c>
      <c r="H63" s="989" t="s">
        <v>4886</v>
      </c>
      <c r="I63" s="981"/>
      <c r="J63" s="146"/>
      <c r="K63" s="146"/>
      <c r="L63" s="146"/>
      <c r="M63" s="146"/>
      <c r="N63" s="146"/>
      <c r="O63" s="146"/>
      <c r="P63" s="146"/>
      <c r="Q63" s="146"/>
      <c r="R63" s="146"/>
      <c r="S63" s="146"/>
      <c r="T63" s="146"/>
      <c r="U63" s="146"/>
      <c r="V63" s="146"/>
      <c r="W63" s="146"/>
      <c r="X63" s="146"/>
      <c r="Y63" s="146"/>
      <c r="Z63" s="146"/>
      <c r="AA63" s="146"/>
      <c r="AB63" s="146"/>
    </row>
    <row r="64">
      <c r="A64" s="974">
        <v>37.0</v>
      </c>
      <c r="B64" s="1002"/>
      <c r="C64" s="1003" t="s">
        <v>4506</v>
      </c>
      <c r="D64" s="973" t="s">
        <v>4498</v>
      </c>
      <c r="E64" s="975" t="s">
        <v>4890</v>
      </c>
      <c r="F64" s="975" t="s">
        <v>4892</v>
      </c>
      <c r="G64" s="1001"/>
      <c r="H64" s="989">
        <v>2.8388379E9</v>
      </c>
      <c r="I64" s="981"/>
      <c r="J64" s="146"/>
      <c r="K64" s="146"/>
      <c r="L64" s="146"/>
      <c r="M64" s="146"/>
      <c r="N64" s="146"/>
      <c r="O64" s="146"/>
      <c r="P64" s="146"/>
      <c r="Q64" s="146"/>
      <c r="R64" s="146"/>
      <c r="S64" s="146"/>
      <c r="T64" s="146"/>
      <c r="U64" s="146"/>
      <c r="V64" s="146"/>
      <c r="W64" s="146"/>
      <c r="X64" s="146"/>
      <c r="Y64" s="146"/>
      <c r="Z64" s="146"/>
      <c r="AA64" s="146"/>
      <c r="AB64" s="146"/>
    </row>
    <row r="65">
      <c r="A65" s="974">
        <v>38.0</v>
      </c>
      <c r="B65" s="1010"/>
      <c r="C65" s="1011" t="s">
        <v>4507</v>
      </c>
      <c r="D65" s="973" t="s">
        <v>4496</v>
      </c>
      <c r="E65" s="975" t="s">
        <v>4900</v>
      </c>
      <c r="F65" s="975" t="s">
        <v>4901</v>
      </c>
      <c r="G65" s="983" t="s">
        <v>4902</v>
      </c>
      <c r="H65" s="989" t="s">
        <v>4908</v>
      </c>
      <c r="I65" s="981"/>
      <c r="J65" s="146"/>
      <c r="K65" s="146"/>
      <c r="L65" s="146"/>
      <c r="M65" s="146"/>
      <c r="N65" s="146"/>
      <c r="O65" s="146"/>
      <c r="P65" s="146"/>
      <c r="Q65" s="146"/>
      <c r="R65" s="146"/>
      <c r="S65" s="146"/>
      <c r="T65" s="146"/>
      <c r="U65" s="146"/>
      <c r="V65" s="146"/>
      <c r="W65" s="146"/>
      <c r="X65" s="146"/>
      <c r="Y65" s="146"/>
      <c r="Z65" s="146"/>
      <c r="AA65" s="146"/>
      <c r="AB65" s="146"/>
    </row>
    <row r="66">
      <c r="A66" s="974">
        <v>39.0</v>
      </c>
      <c r="B66" s="1010"/>
      <c r="C66" s="1011" t="s">
        <v>4507</v>
      </c>
      <c r="D66" s="973" t="s">
        <v>4498</v>
      </c>
      <c r="E66" s="975" t="s">
        <v>4909</v>
      </c>
      <c r="F66" s="975" t="s">
        <v>4911</v>
      </c>
      <c r="G66" s="975"/>
      <c r="H66" s="989">
        <v>2.835112993E9</v>
      </c>
      <c r="I66" s="981"/>
      <c r="J66" s="146"/>
      <c r="K66" s="146"/>
      <c r="L66" s="146"/>
      <c r="M66" s="146"/>
      <c r="N66" s="146"/>
      <c r="O66" s="146"/>
      <c r="P66" s="146"/>
      <c r="Q66" s="146"/>
      <c r="R66" s="146"/>
      <c r="S66" s="146"/>
      <c r="T66" s="146"/>
      <c r="U66" s="146"/>
      <c r="V66" s="146"/>
      <c r="W66" s="146"/>
      <c r="X66" s="146"/>
      <c r="Y66" s="146"/>
      <c r="Z66" s="146"/>
      <c r="AA66" s="146"/>
      <c r="AB66" s="146"/>
    </row>
    <row r="67">
      <c r="A67" s="974">
        <v>40.0</v>
      </c>
      <c r="B67" s="1013"/>
      <c r="C67" s="1014" t="s">
        <v>4542</v>
      </c>
      <c r="D67" s="973" t="s">
        <v>4496</v>
      </c>
      <c r="E67" s="975" t="s">
        <v>4916</v>
      </c>
      <c r="F67" s="975" t="s">
        <v>4917</v>
      </c>
      <c r="G67" s="983" t="s">
        <v>4918</v>
      </c>
      <c r="H67" s="989">
        <v>2.838110521E9</v>
      </c>
      <c r="I67" s="981"/>
      <c r="J67" s="146"/>
      <c r="K67" s="146"/>
      <c r="L67" s="146"/>
      <c r="M67" s="146"/>
      <c r="N67" s="146"/>
      <c r="O67" s="146"/>
      <c r="P67" s="146"/>
      <c r="Q67" s="146"/>
      <c r="R67" s="146"/>
      <c r="S67" s="146"/>
      <c r="T67" s="146"/>
      <c r="U67" s="146"/>
      <c r="V67" s="146"/>
      <c r="W67" s="146"/>
      <c r="X67" s="146"/>
      <c r="Y67" s="146"/>
      <c r="Z67" s="146"/>
      <c r="AA67" s="146"/>
      <c r="AB67" s="146"/>
    </row>
    <row r="68">
      <c r="A68" s="974">
        <v>41.0</v>
      </c>
      <c r="B68" s="1013"/>
      <c r="C68" s="1014" t="s">
        <v>4542</v>
      </c>
      <c r="D68" s="973" t="s">
        <v>4496</v>
      </c>
      <c r="E68" s="975" t="s">
        <v>4928</v>
      </c>
      <c r="F68" s="975" t="s">
        <v>4930</v>
      </c>
      <c r="G68" s="983" t="s">
        <v>4932</v>
      </c>
      <c r="H68" s="989">
        <v>9.64440333E8</v>
      </c>
      <c r="I68" s="981"/>
      <c r="J68" s="146"/>
      <c r="K68" s="146"/>
      <c r="L68" s="146"/>
      <c r="M68" s="146"/>
      <c r="N68" s="146"/>
      <c r="O68" s="146"/>
      <c r="P68" s="146"/>
      <c r="Q68" s="146"/>
      <c r="R68" s="146"/>
      <c r="S68" s="146"/>
      <c r="T68" s="146"/>
      <c r="U68" s="146"/>
      <c r="V68" s="146"/>
      <c r="W68" s="146"/>
      <c r="X68" s="146"/>
      <c r="Y68" s="146"/>
      <c r="Z68" s="146"/>
      <c r="AA68" s="146"/>
      <c r="AB68" s="146"/>
    </row>
    <row r="69">
      <c r="A69" s="974">
        <v>42.0</v>
      </c>
      <c r="B69" s="1013"/>
      <c r="C69" s="1014" t="s">
        <v>4542</v>
      </c>
      <c r="D69" s="973" t="s">
        <v>4674</v>
      </c>
      <c r="E69" s="975" t="s">
        <v>4944</v>
      </c>
      <c r="F69" s="975" t="s">
        <v>4945</v>
      </c>
      <c r="G69" s="983" t="s">
        <v>4946</v>
      </c>
      <c r="H69" s="989" t="s">
        <v>4955</v>
      </c>
      <c r="I69" s="981"/>
      <c r="J69" s="146"/>
      <c r="K69" s="146"/>
      <c r="L69" s="146"/>
      <c r="M69" s="146"/>
      <c r="N69" s="146"/>
      <c r="O69" s="146"/>
      <c r="P69" s="146"/>
      <c r="Q69" s="146"/>
      <c r="R69" s="146"/>
      <c r="S69" s="146"/>
      <c r="T69" s="146"/>
      <c r="U69" s="146"/>
      <c r="V69" s="146"/>
      <c r="W69" s="146"/>
      <c r="X69" s="146"/>
      <c r="Y69" s="146"/>
      <c r="Z69" s="146"/>
      <c r="AA69" s="146"/>
      <c r="AB69" s="146"/>
    </row>
    <row r="70">
      <c r="A70" s="974">
        <v>43.0</v>
      </c>
      <c r="B70" s="1013"/>
      <c r="C70" s="1014" t="s">
        <v>4542</v>
      </c>
      <c r="D70" s="973" t="s">
        <v>4674</v>
      </c>
      <c r="E70" s="975" t="s">
        <v>4959</v>
      </c>
      <c r="F70" s="975" t="s">
        <v>4945</v>
      </c>
      <c r="G70" s="975"/>
      <c r="H70" s="989">
        <v>2.839480838E9</v>
      </c>
      <c r="I70" s="981"/>
      <c r="J70" s="146"/>
      <c r="K70" s="146"/>
      <c r="L70" s="146"/>
      <c r="M70" s="146"/>
      <c r="N70" s="146"/>
      <c r="O70" s="146"/>
      <c r="P70" s="146"/>
      <c r="Q70" s="146"/>
      <c r="R70" s="146"/>
      <c r="S70" s="146"/>
      <c r="T70" s="146"/>
      <c r="U70" s="146"/>
      <c r="V70" s="146"/>
      <c r="W70" s="146"/>
      <c r="X70" s="146"/>
      <c r="Y70" s="146"/>
      <c r="Z70" s="146"/>
      <c r="AA70" s="146"/>
      <c r="AB70" s="146"/>
    </row>
    <row r="71">
      <c r="A71" s="974">
        <v>44.0</v>
      </c>
      <c r="B71" s="1013"/>
      <c r="C71" s="1014" t="s">
        <v>4542</v>
      </c>
      <c r="D71" s="973" t="s">
        <v>4498</v>
      </c>
      <c r="E71" s="975" t="s">
        <v>4961</v>
      </c>
      <c r="F71" s="975" t="s">
        <v>4962</v>
      </c>
      <c r="G71" s="975"/>
      <c r="H71" s="989">
        <v>2.838490036E9</v>
      </c>
      <c r="I71" s="981"/>
      <c r="J71" s="146"/>
      <c r="K71" s="146"/>
      <c r="L71" s="146"/>
      <c r="M71" s="146"/>
      <c r="N71" s="146"/>
      <c r="O71" s="146"/>
      <c r="P71" s="146"/>
      <c r="Q71" s="146"/>
      <c r="R71" s="146"/>
      <c r="S71" s="146"/>
      <c r="T71" s="146"/>
      <c r="U71" s="146"/>
      <c r="V71" s="146"/>
      <c r="W71" s="146"/>
      <c r="X71" s="146"/>
      <c r="Y71" s="146"/>
      <c r="Z71" s="146"/>
      <c r="AA71" s="146"/>
      <c r="AB71" s="146"/>
    </row>
    <row r="72">
      <c r="A72" s="974">
        <v>45.0</v>
      </c>
      <c r="B72" s="1025"/>
      <c r="C72" s="1026" t="s">
        <v>4509</v>
      </c>
      <c r="D72" s="973" t="s">
        <v>4496</v>
      </c>
      <c r="E72" s="975" t="s">
        <v>4967</v>
      </c>
      <c r="F72" s="975" t="s">
        <v>4969</v>
      </c>
      <c r="G72" s="983" t="s">
        <v>4970</v>
      </c>
      <c r="H72" s="989">
        <v>9.3886108E8</v>
      </c>
      <c r="I72" s="981"/>
      <c r="J72" s="146"/>
      <c r="K72" s="146"/>
      <c r="L72" s="146"/>
      <c r="M72" s="146"/>
      <c r="N72" s="146"/>
      <c r="O72" s="146"/>
      <c r="P72" s="146"/>
      <c r="Q72" s="146"/>
      <c r="R72" s="146"/>
      <c r="S72" s="146"/>
      <c r="T72" s="146"/>
      <c r="U72" s="146"/>
      <c r="V72" s="146"/>
      <c r="W72" s="146"/>
      <c r="X72" s="146"/>
      <c r="Y72" s="146"/>
      <c r="Z72" s="146"/>
      <c r="AA72" s="146"/>
      <c r="AB72" s="146"/>
    </row>
    <row r="73">
      <c r="A73" s="974">
        <v>46.0</v>
      </c>
      <c r="B73" s="1025"/>
      <c r="C73" s="1026" t="s">
        <v>4509</v>
      </c>
      <c r="D73" s="973" t="s">
        <v>4496</v>
      </c>
      <c r="E73" s="975" t="s">
        <v>4977</v>
      </c>
      <c r="F73" s="975" t="s">
        <v>4978</v>
      </c>
      <c r="G73" s="983" t="s">
        <v>4979</v>
      </c>
      <c r="H73" s="989">
        <v>9.61496663E8</v>
      </c>
      <c r="I73" s="981"/>
      <c r="J73" s="146"/>
      <c r="K73" s="146"/>
      <c r="L73" s="146"/>
      <c r="M73" s="146"/>
      <c r="N73" s="146"/>
      <c r="O73" s="146"/>
      <c r="P73" s="146"/>
      <c r="Q73" s="146"/>
      <c r="R73" s="146"/>
      <c r="S73" s="146"/>
      <c r="T73" s="146"/>
      <c r="U73" s="146"/>
      <c r="V73" s="146"/>
      <c r="W73" s="146"/>
      <c r="X73" s="146"/>
      <c r="Y73" s="146"/>
      <c r="Z73" s="146"/>
      <c r="AA73" s="146"/>
      <c r="AB73" s="146"/>
    </row>
    <row r="74">
      <c r="A74" s="974">
        <v>47.0</v>
      </c>
      <c r="B74" s="1025"/>
      <c r="C74" s="1026" t="s">
        <v>4509</v>
      </c>
      <c r="D74" s="973" t="s">
        <v>4496</v>
      </c>
      <c r="E74" s="975" t="s">
        <v>4989</v>
      </c>
      <c r="F74" s="975" t="s">
        <v>4990</v>
      </c>
      <c r="G74" s="983" t="s">
        <v>4991</v>
      </c>
      <c r="H74" s="989" t="s">
        <v>4993</v>
      </c>
      <c r="I74" s="981"/>
      <c r="J74" s="146"/>
      <c r="K74" s="146"/>
      <c r="L74" s="146"/>
      <c r="M74" s="146"/>
      <c r="N74" s="146"/>
      <c r="O74" s="146"/>
      <c r="P74" s="146"/>
      <c r="Q74" s="146"/>
      <c r="R74" s="146"/>
      <c r="S74" s="146"/>
      <c r="T74" s="146"/>
      <c r="U74" s="146"/>
      <c r="V74" s="146"/>
      <c r="W74" s="146"/>
      <c r="X74" s="146"/>
      <c r="Y74" s="146"/>
      <c r="Z74" s="146"/>
      <c r="AA74" s="146"/>
      <c r="AB74" s="146"/>
    </row>
    <row r="75">
      <c r="A75" s="974">
        <v>48.0</v>
      </c>
      <c r="B75" s="1025"/>
      <c r="C75" s="1026" t="s">
        <v>4509</v>
      </c>
      <c r="D75" s="973" t="s">
        <v>4496</v>
      </c>
      <c r="E75" s="975" t="s">
        <v>4998</v>
      </c>
      <c r="F75" s="975" t="s">
        <v>5000</v>
      </c>
      <c r="G75" s="978" t="s">
        <v>5001</v>
      </c>
      <c r="H75" s="989" t="s">
        <v>5004</v>
      </c>
      <c r="I75" s="981"/>
      <c r="J75" s="146"/>
      <c r="K75" s="146"/>
      <c r="L75" s="146"/>
      <c r="M75" s="146"/>
      <c r="N75" s="146"/>
      <c r="O75" s="146"/>
      <c r="P75" s="146"/>
      <c r="Q75" s="146"/>
      <c r="R75" s="146"/>
      <c r="S75" s="146"/>
      <c r="T75" s="146"/>
      <c r="U75" s="146"/>
      <c r="V75" s="146"/>
      <c r="W75" s="146"/>
      <c r="X75" s="146"/>
      <c r="Y75" s="146"/>
      <c r="Z75" s="146"/>
      <c r="AA75" s="146"/>
      <c r="AB75" s="146"/>
    </row>
    <row r="76">
      <c r="A76" s="974">
        <v>49.0</v>
      </c>
      <c r="B76" s="1025"/>
      <c r="C76" s="1026" t="s">
        <v>4509</v>
      </c>
      <c r="D76" s="973" t="s">
        <v>4674</v>
      </c>
      <c r="E76" s="975" t="s">
        <v>5010</v>
      </c>
      <c r="F76" s="975" t="s">
        <v>5011</v>
      </c>
      <c r="G76" s="983" t="s">
        <v>5013</v>
      </c>
      <c r="H76" s="989" t="s">
        <v>5017</v>
      </c>
      <c r="I76" s="981"/>
      <c r="J76" s="146"/>
      <c r="K76" s="146"/>
      <c r="L76" s="146"/>
      <c r="M76" s="146"/>
      <c r="N76" s="146"/>
      <c r="O76" s="146"/>
      <c r="P76" s="146"/>
      <c r="Q76" s="146"/>
      <c r="R76" s="146"/>
      <c r="S76" s="146"/>
      <c r="T76" s="146"/>
      <c r="U76" s="146"/>
      <c r="V76" s="146"/>
      <c r="W76" s="146"/>
      <c r="X76" s="146"/>
      <c r="Y76" s="146"/>
      <c r="Z76" s="146"/>
      <c r="AA76" s="146"/>
      <c r="AB76" s="146"/>
    </row>
    <row r="77">
      <c r="A77" s="974">
        <v>50.0</v>
      </c>
      <c r="B77" s="1025"/>
      <c r="C77" s="1026" t="s">
        <v>4509</v>
      </c>
      <c r="D77" s="973" t="s">
        <v>4674</v>
      </c>
      <c r="E77" s="975" t="s">
        <v>5019</v>
      </c>
      <c r="F77" s="975" t="s">
        <v>5020</v>
      </c>
      <c r="G77" s="975"/>
      <c r="H77" s="989">
        <v>2.838429107E9</v>
      </c>
      <c r="I77" s="981"/>
      <c r="J77" s="146"/>
      <c r="K77" s="146"/>
      <c r="L77" s="146"/>
      <c r="M77" s="146"/>
      <c r="N77" s="146"/>
      <c r="O77" s="146"/>
      <c r="P77" s="146"/>
      <c r="Q77" s="146"/>
      <c r="R77" s="146"/>
      <c r="S77" s="146"/>
      <c r="T77" s="146"/>
      <c r="U77" s="146"/>
      <c r="V77" s="146"/>
      <c r="W77" s="146"/>
      <c r="X77" s="146"/>
      <c r="Y77" s="146"/>
      <c r="Z77" s="146"/>
      <c r="AA77" s="146"/>
      <c r="AB77" s="146"/>
    </row>
    <row r="78">
      <c r="A78" s="974">
        <v>51.0</v>
      </c>
      <c r="B78" s="1025"/>
      <c r="C78" s="1026" t="s">
        <v>4509</v>
      </c>
      <c r="D78" s="973" t="s">
        <v>4498</v>
      </c>
      <c r="E78" s="975" t="s">
        <v>5024</v>
      </c>
      <c r="F78" s="975" t="s">
        <v>5025</v>
      </c>
      <c r="G78" s="983" t="s">
        <v>5026</v>
      </c>
      <c r="H78" s="989">
        <v>8.99002238E8</v>
      </c>
      <c r="I78" s="981"/>
      <c r="J78" s="146"/>
      <c r="K78" s="146"/>
      <c r="L78" s="146"/>
      <c r="M78" s="146"/>
      <c r="N78" s="146"/>
      <c r="O78" s="146"/>
      <c r="P78" s="146"/>
      <c r="Q78" s="146"/>
      <c r="R78" s="146"/>
      <c r="S78" s="146"/>
      <c r="T78" s="146"/>
      <c r="U78" s="146"/>
      <c r="V78" s="146"/>
      <c r="W78" s="146"/>
      <c r="X78" s="146"/>
      <c r="Y78" s="146"/>
      <c r="Z78" s="146"/>
      <c r="AA78" s="146"/>
      <c r="AB78" s="146"/>
    </row>
    <row r="79">
      <c r="A79" s="974">
        <v>52.0</v>
      </c>
      <c r="B79" s="1034"/>
      <c r="C79" s="1035" t="s">
        <v>4511</v>
      </c>
      <c r="D79" s="973" t="s">
        <v>4496</v>
      </c>
      <c r="E79" s="975" t="s">
        <v>5034</v>
      </c>
      <c r="F79" s="975" t="s">
        <v>5036</v>
      </c>
      <c r="G79" s="978" t="s">
        <v>5038</v>
      </c>
      <c r="H79" s="989" t="s">
        <v>5041</v>
      </c>
      <c r="I79" s="981"/>
      <c r="J79" s="146"/>
      <c r="K79" s="146"/>
      <c r="L79" s="146"/>
      <c r="M79" s="146"/>
      <c r="N79" s="146"/>
      <c r="O79" s="146"/>
      <c r="P79" s="146"/>
      <c r="Q79" s="146"/>
      <c r="R79" s="146"/>
      <c r="S79" s="146"/>
      <c r="T79" s="146"/>
      <c r="U79" s="146"/>
      <c r="V79" s="146"/>
      <c r="W79" s="146"/>
      <c r="X79" s="146"/>
      <c r="Y79" s="146"/>
      <c r="Z79" s="146"/>
      <c r="AA79" s="146"/>
      <c r="AB79" s="146"/>
    </row>
    <row r="80">
      <c r="A80" s="974">
        <v>53.0</v>
      </c>
      <c r="B80" s="1034"/>
      <c r="C80" s="1035" t="s">
        <v>4511</v>
      </c>
      <c r="D80" s="973" t="s">
        <v>4496</v>
      </c>
      <c r="E80" s="975" t="s">
        <v>5045</v>
      </c>
      <c r="F80" s="975" t="s">
        <v>5046</v>
      </c>
      <c r="G80" s="983" t="s">
        <v>5047</v>
      </c>
      <c r="H80" s="989" t="s">
        <v>5052</v>
      </c>
      <c r="I80" s="981"/>
      <c r="J80" s="146"/>
      <c r="K80" s="146"/>
      <c r="L80" s="146"/>
      <c r="M80" s="146"/>
      <c r="N80" s="146"/>
      <c r="O80" s="146"/>
      <c r="P80" s="146"/>
      <c r="Q80" s="146"/>
      <c r="R80" s="146"/>
      <c r="S80" s="146"/>
      <c r="T80" s="146"/>
      <c r="U80" s="146"/>
      <c r="V80" s="146"/>
      <c r="W80" s="146"/>
      <c r="X80" s="146"/>
      <c r="Y80" s="146"/>
      <c r="Z80" s="146"/>
      <c r="AA80" s="146"/>
      <c r="AB80" s="146"/>
    </row>
    <row r="81">
      <c r="A81" s="974">
        <v>54.0</v>
      </c>
      <c r="B81" s="1034"/>
      <c r="C81" s="1035" t="s">
        <v>4511</v>
      </c>
      <c r="D81" s="973" t="s">
        <v>4498</v>
      </c>
      <c r="E81" s="975" t="s">
        <v>5053</v>
      </c>
      <c r="F81" s="975" t="s">
        <v>5054</v>
      </c>
      <c r="G81" s="983" t="s">
        <v>5055</v>
      </c>
      <c r="H81" s="989">
        <v>2.838440952E9</v>
      </c>
      <c r="I81" s="981"/>
      <c r="J81" s="146"/>
      <c r="K81" s="146"/>
      <c r="L81" s="146"/>
      <c r="M81" s="146"/>
      <c r="N81" s="146"/>
      <c r="O81" s="146"/>
      <c r="P81" s="146"/>
      <c r="Q81" s="146"/>
      <c r="R81" s="146"/>
      <c r="S81" s="146"/>
      <c r="T81" s="146"/>
      <c r="U81" s="146"/>
      <c r="V81" s="146"/>
      <c r="W81" s="146"/>
      <c r="X81" s="146"/>
      <c r="Y81" s="146"/>
      <c r="Z81" s="146"/>
      <c r="AA81" s="146"/>
      <c r="AB81" s="146"/>
    </row>
    <row r="82">
      <c r="A82" s="974">
        <v>55.0</v>
      </c>
      <c r="B82" s="1036"/>
      <c r="C82" s="1037" t="s">
        <v>4514</v>
      </c>
      <c r="D82" s="973" t="s">
        <v>4496</v>
      </c>
      <c r="E82" s="975" t="s">
        <v>5062</v>
      </c>
      <c r="F82" s="975" t="s">
        <v>5064</v>
      </c>
      <c r="G82" s="983" t="s">
        <v>5066</v>
      </c>
      <c r="H82" s="989">
        <v>2.838970023E9</v>
      </c>
      <c r="I82" s="981"/>
      <c r="J82" s="146"/>
      <c r="K82" s="146"/>
      <c r="L82" s="146"/>
      <c r="M82" s="146"/>
      <c r="N82" s="146"/>
      <c r="O82" s="146"/>
      <c r="P82" s="146"/>
      <c r="Q82" s="146"/>
      <c r="R82" s="146"/>
      <c r="S82" s="146"/>
      <c r="T82" s="146"/>
      <c r="U82" s="146"/>
      <c r="V82" s="146"/>
      <c r="W82" s="146"/>
      <c r="X82" s="146"/>
      <c r="Y82" s="146"/>
      <c r="Z82" s="146"/>
      <c r="AA82" s="146"/>
      <c r="AB82" s="146"/>
    </row>
    <row r="83">
      <c r="A83" s="974">
        <v>56.0</v>
      </c>
      <c r="B83" s="1036"/>
      <c r="C83" s="1037" t="s">
        <v>4514</v>
      </c>
      <c r="D83" s="973" t="s">
        <v>4496</v>
      </c>
      <c r="E83" s="975" t="s">
        <v>5069</v>
      </c>
      <c r="F83" s="975" t="s">
        <v>5070</v>
      </c>
      <c r="G83" s="983" t="s">
        <v>5072</v>
      </c>
      <c r="H83" s="989" t="s">
        <v>5076</v>
      </c>
      <c r="I83" s="981"/>
      <c r="J83" s="146"/>
      <c r="K83" s="146"/>
      <c r="L83" s="146"/>
      <c r="M83" s="146"/>
      <c r="N83" s="146"/>
      <c r="O83" s="146"/>
      <c r="P83" s="146"/>
      <c r="Q83" s="146"/>
      <c r="R83" s="146"/>
      <c r="S83" s="146"/>
      <c r="T83" s="146"/>
      <c r="U83" s="146"/>
      <c r="V83" s="146"/>
      <c r="W83" s="146"/>
      <c r="X83" s="146"/>
      <c r="Y83" s="146"/>
      <c r="Z83" s="146"/>
      <c r="AA83" s="146"/>
      <c r="AB83" s="146"/>
    </row>
    <row r="84">
      <c r="A84" s="974">
        <v>57.0</v>
      </c>
      <c r="B84" s="1036"/>
      <c r="C84" s="1037" t="s">
        <v>4514</v>
      </c>
      <c r="D84" s="973" t="s">
        <v>4496</v>
      </c>
      <c r="E84" s="975" t="s">
        <v>5078</v>
      </c>
      <c r="F84" s="975" t="s">
        <v>5079</v>
      </c>
      <c r="G84" s="981"/>
      <c r="H84" s="989">
        <v>2.838966888E9</v>
      </c>
      <c r="I84" s="981"/>
      <c r="J84" s="146"/>
      <c r="K84" s="146"/>
      <c r="L84" s="146"/>
      <c r="M84" s="146"/>
      <c r="N84" s="146"/>
      <c r="O84" s="146"/>
      <c r="P84" s="146"/>
      <c r="Q84" s="146"/>
      <c r="R84" s="146"/>
      <c r="S84" s="146"/>
      <c r="T84" s="146"/>
      <c r="U84" s="146"/>
      <c r="V84" s="146"/>
      <c r="W84" s="146"/>
      <c r="X84" s="146"/>
      <c r="Y84" s="146"/>
      <c r="Z84" s="146"/>
      <c r="AA84" s="146"/>
      <c r="AB84" s="146"/>
    </row>
    <row r="85">
      <c r="A85" s="974">
        <v>58.0</v>
      </c>
      <c r="B85" s="1036"/>
      <c r="C85" s="1037" t="s">
        <v>4514</v>
      </c>
      <c r="D85" s="973" t="s">
        <v>4496</v>
      </c>
      <c r="E85" s="975" t="s">
        <v>5083</v>
      </c>
      <c r="F85" s="975" t="s">
        <v>5084</v>
      </c>
      <c r="G85" s="983" t="s">
        <v>5085</v>
      </c>
      <c r="H85" s="989" t="s">
        <v>5090</v>
      </c>
      <c r="I85" s="981"/>
      <c r="J85" s="146"/>
      <c r="K85" s="146"/>
      <c r="L85" s="146"/>
      <c r="M85" s="146"/>
      <c r="N85" s="146"/>
      <c r="O85" s="146"/>
      <c r="P85" s="146"/>
      <c r="Q85" s="146"/>
      <c r="R85" s="146"/>
      <c r="S85" s="146"/>
      <c r="T85" s="146"/>
      <c r="U85" s="146"/>
      <c r="V85" s="146"/>
      <c r="W85" s="146"/>
      <c r="X85" s="146"/>
      <c r="Y85" s="146"/>
      <c r="Z85" s="146"/>
      <c r="AA85" s="146"/>
      <c r="AB85" s="146"/>
    </row>
    <row r="86">
      <c r="A86" s="974">
        <v>59.0</v>
      </c>
      <c r="B86" s="1036"/>
      <c r="C86" s="1037" t="s">
        <v>4514</v>
      </c>
      <c r="D86" s="973" t="s">
        <v>4496</v>
      </c>
      <c r="E86" s="975" t="s">
        <v>5091</v>
      </c>
      <c r="F86" s="975" t="s">
        <v>5092</v>
      </c>
      <c r="G86" s="983" t="s">
        <v>5093</v>
      </c>
      <c r="H86" s="989">
        <v>2.83731237E9</v>
      </c>
      <c r="I86" s="981"/>
      <c r="J86" s="146"/>
      <c r="K86" s="146"/>
      <c r="L86" s="146"/>
      <c r="M86" s="146"/>
      <c r="N86" s="146"/>
      <c r="O86" s="146"/>
      <c r="P86" s="146"/>
      <c r="Q86" s="146"/>
      <c r="R86" s="146"/>
      <c r="S86" s="146"/>
      <c r="T86" s="146"/>
      <c r="U86" s="146"/>
      <c r="V86" s="146"/>
      <c r="W86" s="146"/>
      <c r="X86" s="146"/>
      <c r="Y86" s="146"/>
      <c r="Z86" s="146"/>
      <c r="AA86" s="146"/>
      <c r="AB86" s="146"/>
    </row>
    <row r="87">
      <c r="A87" s="974">
        <v>60.0</v>
      </c>
      <c r="B87" s="1036"/>
      <c r="C87" s="1037" t="s">
        <v>4514</v>
      </c>
      <c r="D87" s="973" t="s">
        <v>4496</v>
      </c>
      <c r="E87" s="975" t="s">
        <v>5094</v>
      </c>
      <c r="F87" s="975" t="s">
        <v>5095</v>
      </c>
      <c r="G87" s="978" t="s">
        <v>5096</v>
      </c>
      <c r="H87" s="989" t="s">
        <v>5103</v>
      </c>
      <c r="I87" s="981"/>
      <c r="J87" s="146"/>
      <c r="K87" s="146"/>
      <c r="L87" s="146"/>
      <c r="M87" s="146"/>
      <c r="N87" s="146"/>
      <c r="O87" s="146"/>
      <c r="P87" s="146"/>
      <c r="Q87" s="146"/>
      <c r="R87" s="146"/>
      <c r="S87" s="146"/>
      <c r="T87" s="146"/>
      <c r="U87" s="146"/>
      <c r="V87" s="146"/>
      <c r="W87" s="146"/>
      <c r="X87" s="146"/>
      <c r="Y87" s="146"/>
      <c r="Z87" s="146"/>
      <c r="AA87" s="146"/>
      <c r="AB87" s="146"/>
    </row>
    <row r="88">
      <c r="A88" s="974">
        <v>61.0</v>
      </c>
      <c r="B88" s="1036"/>
      <c r="C88" s="1037" t="s">
        <v>4514</v>
      </c>
      <c r="D88" s="973" t="s">
        <v>4674</v>
      </c>
      <c r="E88" s="975" t="s">
        <v>5104</v>
      </c>
      <c r="F88" s="975" t="s">
        <v>5105</v>
      </c>
      <c r="G88" s="983" t="s">
        <v>5107</v>
      </c>
      <c r="H88" s="989" t="s">
        <v>5111</v>
      </c>
      <c r="I88" s="981"/>
      <c r="J88" s="146"/>
      <c r="K88" s="146"/>
      <c r="L88" s="146"/>
      <c r="M88" s="146"/>
      <c r="N88" s="146"/>
      <c r="O88" s="146"/>
      <c r="P88" s="146"/>
      <c r="Q88" s="146"/>
      <c r="R88" s="146"/>
      <c r="S88" s="146"/>
      <c r="T88" s="146"/>
      <c r="U88" s="146"/>
      <c r="V88" s="146"/>
      <c r="W88" s="146"/>
      <c r="X88" s="146"/>
      <c r="Y88" s="146"/>
      <c r="Z88" s="146"/>
      <c r="AA88" s="146"/>
      <c r="AB88" s="146"/>
    </row>
    <row r="89">
      <c r="A89" s="974">
        <v>62.0</v>
      </c>
      <c r="B89" s="1036"/>
      <c r="C89" s="1037" t="s">
        <v>4514</v>
      </c>
      <c r="D89" s="973" t="s">
        <v>4496</v>
      </c>
      <c r="E89" s="975" t="s">
        <v>5114</v>
      </c>
      <c r="F89" s="975" t="s">
        <v>5116</v>
      </c>
      <c r="G89" s="978" t="s">
        <v>5117</v>
      </c>
      <c r="H89" s="989" t="s">
        <v>5123</v>
      </c>
      <c r="I89" s="981"/>
      <c r="J89" s="146"/>
      <c r="K89" s="146"/>
      <c r="L89" s="146"/>
      <c r="M89" s="146"/>
      <c r="N89" s="146"/>
      <c r="O89" s="146"/>
      <c r="P89" s="146"/>
      <c r="Q89" s="146"/>
      <c r="R89" s="146"/>
      <c r="S89" s="146"/>
      <c r="T89" s="146"/>
      <c r="U89" s="146"/>
      <c r="V89" s="146"/>
      <c r="W89" s="146"/>
      <c r="X89" s="146"/>
      <c r="Y89" s="146"/>
      <c r="Z89" s="146"/>
      <c r="AA89" s="146"/>
      <c r="AB89" s="146"/>
    </row>
    <row r="90">
      <c r="A90" s="974">
        <v>63.0</v>
      </c>
      <c r="B90" s="1036"/>
      <c r="C90" s="1037" t="s">
        <v>4514</v>
      </c>
      <c r="D90" s="973" t="s">
        <v>4498</v>
      </c>
      <c r="E90" s="975" t="s">
        <v>5126</v>
      </c>
      <c r="F90" s="975" t="s">
        <v>5128</v>
      </c>
      <c r="G90" s="978" t="s">
        <v>5129</v>
      </c>
      <c r="H90" s="989">
        <v>9.86608268E8</v>
      </c>
      <c r="I90" s="981"/>
      <c r="J90" s="146"/>
      <c r="K90" s="146"/>
      <c r="L90" s="146"/>
      <c r="M90" s="146"/>
      <c r="N90" s="146"/>
      <c r="O90" s="146"/>
      <c r="P90" s="146"/>
      <c r="Q90" s="146"/>
      <c r="R90" s="146"/>
      <c r="S90" s="146"/>
      <c r="T90" s="146"/>
      <c r="U90" s="146"/>
      <c r="V90" s="146"/>
      <c r="W90" s="146"/>
      <c r="X90" s="146"/>
      <c r="Y90" s="146"/>
      <c r="Z90" s="146"/>
      <c r="AA90" s="146"/>
      <c r="AB90" s="146"/>
    </row>
    <row r="91">
      <c r="A91" s="974">
        <v>64.0</v>
      </c>
      <c r="B91" s="1044"/>
      <c r="C91" s="1045" t="s">
        <v>4515</v>
      </c>
      <c r="D91" s="973" t="s">
        <v>4674</v>
      </c>
      <c r="E91" s="975" t="s">
        <v>5139</v>
      </c>
      <c r="F91" s="975" t="s">
        <v>5140</v>
      </c>
      <c r="G91" s="983" t="s">
        <v>5141</v>
      </c>
      <c r="H91" s="989">
        <v>2.862729547E9</v>
      </c>
      <c r="I91" s="981"/>
      <c r="J91" s="146"/>
      <c r="K91" s="146"/>
      <c r="L91" s="146"/>
      <c r="M91" s="146"/>
      <c r="N91" s="146"/>
      <c r="O91" s="146"/>
      <c r="P91" s="146"/>
      <c r="Q91" s="146"/>
      <c r="R91" s="146"/>
      <c r="S91" s="146"/>
      <c r="T91" s="146"/>
      <c r="U91" s="146"/>
      <c r="V91" s="146"/>
      <c r="W91" s="146"/>
      <c r="X91" s="146"/>
      <c r="Y91" s="146"/>
      <c r="Z91" s="146"/>
      <c r="AA91" s="146"/>
      <c r="AB91" s="146"/>
    </row>
    <row r="92">
      <c r="A92" s="974">
        <v>65.0</v>
      </c>
      <c r="B92" s="1044"/>
      <c r="C92" s="1045" t="s">
        <v>4515</v>
      </c>
      <c r="D92" s="973" t="s">
        <v>4674</v>
      </c>
      <c r="E92" s="975" t="s">
        <v>5149</v>
      </c>
      <c r="F92" s="975" t="s">
        <v>5150</v>
      </c>
      <c r="G92" s="983" t="s">
        <v>5151</v>
      </c>
      <c r="H92" s="989">
        <v>9.43695095E8</v>
      </c>
      <c r="I92" s="981"/>
      <c r="J92" s="146"/>
      <c r="K92" s="146"/>
      <c r="L92" s="146"/>
      <c r="M92" s="146"/>
      <c r="N92" s="146"/>
      <c r="O92" s="146"/>
      <c r="P92" s="146"/>
      <c r="Q92" s="146"/>
      <c r="R92" s="146"/>
      <c r="S92" s="146"/>
      <c r="T92" s="146"/>
      <c r="U92" s="146"/>
      <c r="V92" s="146"/>
      <c r="W92" s="146"/>
      <c r="X92" s="146"/>
      <c r="Y92" s="146"/>
      <c r="Z92" s="146"/>
      <c r="AA92" s="146"/>
      <c r="AB92" s="146"/>
    </row>
    <row r="93">
      <c r="A93" s="974">
        <v>66.0</v>
      </c>
      <c r="B93" s="1044"/>
      <c r="C93" s="1045" t="s">
        <v>4515</v>
      </c>
      <c r="D93" s="973" t="s">
        <v>4496</v>
      </c>
      <c r="E93" s="975" t="s">
        <v>5159</v>
      </c>
      <c r="F93" s="975" t="s">
        <v>5161</v>
      </c>
      <c r="G93" s="983" t="s">
        <v>5163</v>
      </c>
      <c r="H93" s="989">
        <v>9.122441E8</v>
      </c>
      <c r="I93" s="981"/>
      <c r="J93" s="146"/>
      <c r="K93" s="146"/>
      <c r="L93" s="146"/>
      <c r="M93" s="146"/>
      <c r="N93" s="146"/>
      <c r="O93" s="146"/>
      <c r="P93" s="146"/>
      <c r="Q93" s="146"/>
      <c r="R93" s="146"/>
      <c r="S93" s="146"/>
      <c r="T93" s="146"/>
      <c r="U93" s="146"/>
      <c r="V93" s="146"/>
      <c r="W93" s="146"/>
      <c r="X93" s="146"/>
      <c r="Y93" s="146"/>
      <c r="Z93" s="146"/>
      <c r="AA93" s="146"/>
      <c r="AB93" s="146"/>
    </row>
    <row r="94">
      <c r="A94" s="974">
        <v>67.0</v>
      </c>
      <c r="B94" s="1044"/>
      <c r="C94" s="1045" t="s">
        <v>4515</v>
      </c>
      <c r="D94" s="973" t="s">
        <v>4498</v>
      </c>
      <c r="E94" s="975" t="s">
        <v>5170</v>
      </c>
      <c r="F94" s="975" t="s">
        <v>5171</v>
      </c>
      <c r="G94" s="978" t="s">
        <v>5172</v>
      </c>
      <c r="H94" s="989">
        <v>2.822538955E9</v>
      </c>
      <c r="I94" s="981"/>
      <c r="J94" s="146"/>
      <c r="K94" s="146"/>
      <c r="L94" s="146"/>
      <c r="M94" s="146"/>
      <c r="N94" s="146"/>
      <c r="O94" s="146"/>
      <c r="P94" s="146"/>
      <c r="Q94" s="146"/>
      <c r="R94" s="146"/>
      <c r="S94" s="146"/>
      <c r="T94" s="146"/>
      <c r="U94" s="146"/>
      <c r="V94" s="146"/>
      <c r="W94" s="146"/>
      <c r="X94" s="146"/>
      <c r="Y94" s="146"/>
      <c r="Z94" s="146"/>
      <c r="AA94" s="146"/>
      <c r="AB94" s="146"/>
    </row>
    <row r="95">
      <c r="A95" s="974">
        <v>68.0</v>
      </c>
      <c r="B95" s="1047"/>
      <c r="C95" s="1048" t="s">
        <v>4517</v>
      </c>
      <c r="D95" s="973" t="s">
        <v>4674</v>
      </c>
      <c r="E95" s="975" t="s">
        <v>5186</v>
      </c>
      <c r="F95" s="975" t="s">
        <v>5187</v>
      </c>
      <c r="G95" s="983" t="s">
        <v>5188</v>
      </c>
      <c r="H95" s="989" t="s">
        <v>5194</v>
      </c>
      <c r="I95" s="981"/>
      <c r="J95" s="146"/>
      <c r="K95" s="146"/>
      <c r="L95" s="146"/>
      <c r="M95" s="146"/>
      <c r="N95" s="146"/>
      <c r="O95" s="146"/>
      <c r="P95" s="146"/>
      <c r="Q95" s="146"/>
      <c r="R95" s="146"/>
      <c r="S95" s="146"/>
      <c r="T95" s="146"/>
      <c r="U95" s="146"/>
      <c r="V95" s="146"/>
      <c r="W95" s="146"/>
      <c r="X95" s="146"/>
      <c r="Y95" s="146"/>
      <c r="Z95" s="146"/>
      <c r="AA95" s="146"/>
      <c r="AB95" s="146"/>
    </row>
    <row r="96">
      <c r="A96" s="974">
        <v>69.0</v>
      </c>
      <c r="B96" s="1047"/>
      <c r="C96" s="1048" t="s">
        <v>4517</v>
      </c>
      <c r="D96" s="973" t="s">
        <v>4498</v>
      </c>
      <c r="E96" s="975" t="s">
        <v>5196</v>
      </c>
      <c r="F96" s="975" t="s">
        <v>5198</v>
      </c>
      <c r="G96" s="983" t="s">
        <v>5200</v>
      </c>
      <c r="H96" s="989" t="s">
        <v>5206</v>
      </c>
      <c r="I96" s="981"/>
      <c r="J96" s="146"/>
      <c r="K96" s="146"/>
      <c r="L96" s="146"/>
      <c r="M96" s="146"/>
      <c r="N96" s="146"/>
      <c r="O96" s="146"/>
      <c r="P96" s="146"/>
      <c r="Q96" s="146"/>
      <c r="R96" s="146"/>
      <c r="S96" s="146"/>
      <c r="T96" s="146"/>
      <c r="U96" s="146"/>
      <c r="V96" s="146"/>
      <c r="W96" s="146"/>
      <c r="X96" s="146"/>
      <c r="Y96" s="146"/>
      <c r="Z96" s="146"/>
      <c r="AA96" s="146"/>
      <c r="AB96" s="146"/>
    </row>
    <row r="97">
      <c r="A97" s="974">
        <v>70.0</v>
      </c>
      <c r="B97" s="1049"/>
      <c r="C97" s="1050" t="s">
        <v>4518</v>
      </c>
      <c r="D97" s="973" t="s">
        <v>4496</v>
      </c>
      <c r="E97" s="975" t="s">
        <v>5209</v>
      </c>
      <c r="F97" s="975" t="s">
        <v>5211</v>
      </c>
      <c r="G97" s="983" t="s">
        <v>5213</v>
      </c>
      <c r="H97" s="989">
        <v>2.838223758E9</v>
      </c>
      <c r="I97" s="981"/>
      <c r="J97" s="146"/>
      <c r="K97" s="146"/>
      <c r="L97" s="146"/>
      <c r="M97" s="146"/>
      <c r="N97" s="146"/>
      <c r="O97" s="146"/>
      <c r="P97" s="146"/>
      <c r="Q97" s="146"/>
      <c r="R97" s="146"/>
      <c r="S97" s="146"/>
      <c r="T97" s="146"/>
      <c r="U97" s="146"/>
      <c r="V97" s="146"/>
      <c r="W97" s="146"/>
      <c r="X97" s="146"/>
      <c r="Y97" s="146"/>
      <c r="Z97" s="146"/>
      <c r="AA97" s="146"/>
      <c r="AB97" s="146"/>
    </row>
    <row r="98">
      <c r="A98" s="974">
        <v>71.0</v>
      </c>
      <c r="B98" s="1049"/>
      <c r="C98" s="1050" t="s">
        <v>4518</v>
      </c>
      <c r="D98" s="973" t="s">
        <v>4496</v>
      </c>
      <c r="E98" s="975" t="s">
        <v>5220</v>
      </c>
      <c r="F98" s="975" t="s">
        <v>5221</v>
      </c>
      <c r="G98" s="983" t="s">
        <v>5222</v>
      </c>
      <c r="H98" s="989">
        <v>2.83821236E9</v>
      </c>
      <c r="I98" s="981"/>
      <c r="J98" s="146"/>
      <c r="K98" s="146"/>
      <c r="L98" s="146"/>
      <c r="M98" s="146"/>
      <c r="N98" s="146"/>
      <c r="O98" s="146"/>
      <c r="P98" s="146"/>
      <c r="Q98" s="146"/>
      <c r="R98" s="146"/>
      <c r="S98" s="146"/>
      <c r="T98" s="146"/>
      <c r="U98" s="146"/>
      <c r="V98" s="146"/>
      <c r="W98" s="146"/>
      <c r="X98" s="146"/>
      <c r="Y98" s="146"/>
      <c r="Z98" s="146"/>
      <c r="AA98" s="146"/>
      <c r="AB98" s="146"/>
    </row>
    <row r="99">
      <c r="A99" s="974">
        <v>72.0</v>
      </c>
      <c r="B99" s="1049"/>
      <c r="C99" s="1050" t="s">
        <v>4518</v>
      </c>
      <c r="D99" s="973" t="s">
        <v>4498</v>
      </c>
      <c r="E99" s="975" t="s">
        <v>5227</v>
      </c>
      <c r="F99" s="975" t="s">
        <v>5228</v>
      </c>
      <c r="G99" s="978" t="s">
        <v>5229</v>
      </c>
      <c r="H99" s="989">
        <v>2.838243864E9</v>
      </c>
      <c r="I99" s="981"/>
      <c r="J99" s="146"/>
      <c r="K99" s="146"/>
      <c r="L99" s="146"/>
      <c r="M99" s="146"/>
      <c r="N99" s="146"/>
      <c r="O99" s="146"/>
      <c r="P99" s="146"/>
      <c r="Q99" s="146"/>
      <c r="R99" s="146"/>
      <c r="S99" s="146"/>
      <c r="T99" s="146"/>
      <c r="U99" s="146"/>
      <c r="V99" s="146"/>
      <c r="W99" s="146"/>
      <c r="X99" s="146"/>
      <c r="Y99" s="146"/>
      <c r="Z99" s="146"/>
      <c r="AA99" s="146"/>
      <c r="AB99" s="146"/>
    </row>
    <row r="100">
      <c r="A100" s="974">
        <v>73.0</v>
      </c>
      <c r="B100" s="1049"/>
      <c r="C100" s="1050" t="s">
        <v>4518</v>
      </c>
      <c r="D100" s="973" t="s">
        <v>4498</v>
      </c>
      <c r="E100" s="975" t="s">
        <v>5235</v>
      </c>
      <c r="F100" s="975" t="s">
        <v>5236</v>
      </c>
      <c r="G100" s="1001"/>
      <c r="H100" s="989">
        <v>2.839105132E9</v>
      </c>
      <c r="I100" s="981"/>
      <c r="J100" s="146"/>
      <c r="K100" s="146"/>
      <c r="L100" s="146"/>
      <c r="M100" s="146"/>
      <c r="N100" s="146"/>
      <c r="O100" s="146"/>
      <c r="P100" s="146"/>
      <c r="Q100" s="146"/>
      <c r="R100" s="146"/>
      <c r="S100" s="146"/>
      <c r="T100" s="146"/>
      <c r="U100" s="146"/>
      <c r="V100" s="146"/>
      <c r="W100" s="146"/>
      <c r="X100" s="146"/>
      <c r="Y100" s="146"/>
      <c r="Z100" s="146"/>
      <c r="AA100" s="146"/>
      <c r="AB100" s="146"/>
    </row>
    <row r="101">
      <c r="A101" s="974">
        <v>74.0</v>
      </c>
      <c r="B101" s="1051"/>
      <c r="C101" s="1052" t="s">
        <v>4521</v>
      </c>
      <c r="D101" s="973" t="s">
        <v>4674</v>
      </c>
      <c r="E101" s="975" t="s">
        <v>5245</v>
      </c>
      <c r="F101" s="975" t="s">
        <v>5246</v>
      </c>
      <c r="G101" s="983" t="s">
        <v>5247</v>
      </c>
      <c r="H101" s="989">
        <v>2.839931791E9</v>
      </c>
      <c r="I101" s="981"/>
      <c r="J101" s="146"/>
      <c r="K101" s="146"/>
      <c r="L101" s="146"/>
      <c r="M101" s="146"/>
      <c r="N101" s="146"/>
      <c r="O101" s="146"/>
      <c r="P101" s="146"/>
      <c r="Q101" s="146"/>
      <c r="R101" s="146"/>
      <c r="S101" s="146"/>
      <c r="T101" s="146"/>
      <c r="U101" s="146"/>
      <c r="V101" s="146"/>
      <c r="W101" s="146"/>
      <c r="X101" s="146"/>
      <c r="Y101" s="146"/>
      <c r="Z101" s="146"/>
      <c r="AA101" s="146"/>
      <c r="AB101" s="146"/>
    </row>
    <row r="102">
      <c r="A102" s="974">
        <v>75.0</v>
      </c>
      <c r="B102" s="1051"/>
      <c r="C102" s="1052" t="s">
        <v>4521</v>
      </c>
      <c r="D102" s="973" t="s">
        <v>4496</v>
      </c>
      <c r="E102" s="975" t="s">
        <v>5252</v>
      </c>
      <c r="F102" s="975" t="s">
        <v>5253</v>
      </c>
      <c r="G102" s="983" t="s">
        <v>5254</v>
      </c>
      <c r="H102" s="989" t="s">
        <v>5260</v>
      </c>
      <c r="I102" s="981"/>
      <c r="J102" s="146"/>
      <c r="K102" s="146"/>
      <c r="L102" s="146"/>
      <c r="M102" s="146"/>
      <c r="N102" s="146"/>
      <c r="O102" s="146"/>
      <c r="P102" s="146"/>
      <c r="Q102" s="146"/>
      <c r="R102" s="146"/>
      <c r="S102" s="146"/>
      <c r="T102" s="146"/>
      <c r="U102" s="146"/>
      <c r="V102" s="146"/>
      <c r="W102" s="146"/>
      <c r="X102" s="146"/>
      <c r="Y102" s="146"/>
      <c r="Z102" s="146"/>
      <c r="AA102" s="146"/>
      <c r="AB102" s="146"/>
    </row>
    <row r="103">
      <c r="A103" s="974">
        <v>76.0</v>
      </c>
      <c r="B103" s="1051"/>
      <c r="C103" s="1052" t="s">
        <v>4521</v>
      </c>
      <c r="D103" s="973" t="s">
        <v>4498</v>
      </c>
      <c r="E103" s="975" t="s">
        <v>5261</v>
      </c>
      <c r="F103" s="975" t="s">
        <v>5262</v>
      </c>
      <c r="G103" s="975"/>
      <c r="H103" s="989">
        <v>2.835261901E9</v>
      </c>
      <c r="I103" s="981"/>
      <c r="J103" s="146"/>
      <c r="K103" s="146"/>
      <c r="L103" s="146"/>
      <c r="M103" s="146"/>
      <c r="N103" s="146"/>
      <c r="O103" s="146"/>
      <c r="P103" s="146"/>
      <c r="Q103" s="146"/>
      <c r="R103" s="146"/>
      <c r="S103" s="146"/>
      <c r="T103" s="146"/>
      <c r="U103" s="146"/>
      <c r="V103" s="146"/>
      <c r="W103" s="146"/>
      <c r="X103" s="146"/>
      <c r="Y103" s="146"/>
      <c r="Z103" s="146"/>
      <c r="AA103" s="146"/>
      <c r="AB103" s="146"/>
    </row>
    <row r="104">
      <c r="A104" s="974">
        <v>77.0</v>
      </c>
      <c r="B104" s="1053"/>
      <c r="C104" s="1054" t="s">
        <v>4523</v>
      </c>
      <c r="D104" s="973" t="s">
        <v>4674</v>
      </c>
      <c r="E104" s="975" t="s">
        <v>5267</v>
      </c>
      <c r="F104" s="975" t="s">
        <v>5268</v>
      </c>
      <c r="G104" s="983" t="s">
        <v>5269</v>
      </c>
      <c r="H104" s="989">
        <v>2.838534476E9</v>
      </c>
      <c r="I104" s="981"/>
      <c r="J104" s="146"/>
      <c r="K104" s="146"/>
      <c r="L104" s="146"/>
      <c r="M104" s="146"/>
      <c r="N104" s="146"/>
      <c r="O104" s="146"/>
      <c r="P104" s="146"/>
      <c r="Q104" s="146"/>
      <c r="R104" s="146"/>
      <c r="S104" s="146"/>
      <c r="T104" s="146"/>
      <c r="U104" s="146"/>
      <c r="V104" s="146"/>
      <c r="W104" s="146"/>
      <c r="X104" s="146"/>
      <c r="Y104" s="146"/>
      <c r="Z104" s="146"/>
      <c r="AA104" s="146"/>
      <c r="AB104" s="146"/>
    </row>
    <row r="105">
      <c r="A105" s="974">
        <v>78.0</v>
      </c>
      <c r="B105" s="1053"/>
      <c r="C105" s="1054" t="s">
        <v>4523</v>
      </c>
      <c r="D105" s="973" t="s">
        <v>4674</v>
      </c>
      <c r="E105" s="975" t="s">
        <v>5274</v>
      </c>
      <c r="F105" s="975" t="s">
        <v>5275</v>
      </c>
      <c r="G105" s="983" t="s">
        <v>5276</v>
      </c>
      <c r="H105" s="989">
        <v>9.63888712E8</v>
      </c>
      <c r="I105" s="981"/>
      <c r="J105" s="146"/>
      <c r="K105" s="146"/>
      <c r="L105" s="146"/>
      <c r="M105" s="146"/>
      <c r="N105" s="146"/>
      <c r="O105" s="146"/>
      <c r="P105" s="146"/>
      <c r="Q105" s="146"/>
      <c r="R105" s="146"/>
      <c r="S105" s="146"/>
      <c r="T105" s="146"/>
      <c r="U105" s="146"/>
      <c r="V105" s="146"/>
      <c r="W105" s="146"/>
      <c r="X105" s="146"/>
      <c r="Y105" s="146"/>
      <c r="Z105" s="146"/>
      <c r="AA105" s="146"/>
      <c r="AB105" s="146"/>
    </row>
    <row r="106">
      <c r="A106" s="974">
        <v>79.0</v>
      </c>
      <c r="B106" s="1053"/>
      <c r="C106" s="1054" t="s">
        <v>4523</v>
      </c>
      <c r="D106" s="973" t="s">
        <v>4498</v>
      </c>
      <c r="E106" s="975" t="s">
        <v>5281</v>
      </c>
      <c r="F106" s="975" t="s">
        <v>5282</v>
      </c>
      <c r="G106" s="978" t="s">
        <v>5283</v>
      </c>
      <c r="H106" s="989">
        <v>2.8626102E9</v>
      </c>
      <c r="I106" s="981"/>
      <c r="J106" s="146"/>
      <c r="K106" s="146"/>
      <c r="L106" s="146"/>
      <c r="M106" s="146"/>
      <c r="N106" s="146"/>
      <c r="O106" s="146"/>
      <c r="P106" s="146"/>
      <c r="Q106" s="146"/>
      <c r="R106" s="146"/>
      <c r="S106" s="146"/>
      <c r="T106" s="146"/>
      <c r="U106" s="146"/>
      <c r="V106" s="146"/>
      <c r="W106" s="146"/>
      <c r="X106" s="146"/>
      <c r="Y106" s="146"/>
      <c r="Z106" s="146"/>
      <c r="AA106" s="146"/>
      <c r="AB106" s="146"/>
    </row>
    <row r="107">
      <c r="A107" s="974">
        <v>80.0</v>
      </c>
      <c r="B107" s="1056"/>
      <c r="C107" s="1057" t="s">
        <v>4524</v>
      </c>
      <c r="D107" s="973" t="s">
        <v>4496</v>
      </c>
      <c r="E107" s="975" t="s">
        <v>5300</v>
      </c>
      <c r="F107" s="975" t="s">
        <v>5301</v>
      </c>
      <c r="G107" s="983" t="s">
        <v>5302</v>
      </c>
      <c r="H107" s="989">
        <v>2.838330731E9</v>
      </c>
      <c r="I107" s="981"/>
      <c r="J107" s="146"/>
      <c r="K107" s="146"/>
      <c r="L107" s="146"/>
      <c r="M107" s="146"/>
      <c r="N107" s="146"/>
      <c r="O107" s="146"/>
      <c r="P107" s="146"/>
      <c r="Q107" s="146"/>
      <c r="R107" s="146"/>
      <c r="S107" s="146"/>
      <c r="T107" s="146"/>
      <c r="U107" s="146"/>
      <c r="V107" s="146"/>
      <c r="W107" s="146"/>
      <c r="X107" s="146"/>
      <c r="Y107" s="146"/>
      <c r="Z107" s="146"/>
      <c r="AA107" s="146"/>
      <c r="AB107" s="146"/>
    </row>
    <row r="108">
      <c r="A108" s="974">
        <v>81.0</v>
      </c>
      <c r="B108" s="1056"/>
      <c r="C108" s="1057" t="s">
        <v>4524</v>
      </c>
      <c r="D108" s="973" t="s">
        <v>4674</v>
      </c>
      <c r="E108" s="975" t="s">
        <v>5309</v>
      </c>
      <c r="F108" s="975" t="s">
        <v>5311</v>
      </c>
      <c r="G108" s="983" t="s">
        <v>5312</v>
      </c>
      <c r="H108" s="989">
        <v>9.79668868E8</v>
      </c>
      <c r="I108" s="981"/>
      <c r="J108" s="146"/>
      <c r="K108" s="146"/>
      <c r="L108" s="146"/>
      <c r="M108" s="146"/>
      <c r="N108" s="146"/>
      <c r="O108" s="146"/>
      <c r="P108" s="146"/>
      <c r="Q108" s="146"/>
      <c r="R108" s="146"/>
      <c r="S108" s="146"/>
      <c r="T108" s="146"/>
      <c r="U108" s="146"/>
      <c r="V108" s="146"/>
      <c r="W108" s="146"/>
      <c r="X108" s="146"/>
      <c r="Y108" s="146"/>
      <c r="Z108" s="146"/>
      <c r="AA108" s="146"/>
      <c r="AB108" s="146"/>
    </row>
    <row r="109">
      <c r="A109" s="974">
        <v>82.0</v>
      </c>
      <c r="B109" s="1056"/>
      <c r="C109" s="1057" t="s">
        <v>4524</v>
      </c>
      <c r="D109" s="973" t="s">
        <v>4674</v>
      </c>
      <c r="E109" s="975" t="s">
        <v>5326</v>
      </c>
      <c r="F109" s="975" t="s">
        <v>5327</v>
      </c>
      <c r="G109" s="983" t="s">
        <v>5330</v>
      </c>
      <c r="H109" s="989" t="s">
        <v>5335</v>
      </c>
      <c r="I109" s="981"/>
      <c r="J109" s="146"/>
      <c r="K109" s="146"/>
      <c r="L109" s="146"/>
      <c r="M109" s="146"/>
      <c r="N109" s="146"/>
      <c r="O109" s="146"/>
      <c r="P109" s="146"/>
      <c r="Q109" s="146"/>
      <c r="R109" s="146"/>
      <c r="S109" s="146"/>
      <c r="T109" s="146"/>
      <c r="U109" s="146"/>
      <c r="V109" s="146"/>
      <c r="W109" s="146"/>
      <c r="X109" s="146"/>
      <c r="Y109" s="146"/>
      <c r="Z109" s="146"/>
      <c r="AA109" s="146"/>
      <c r="AB109" s="146"/>
    </row>
    <row r="110">
      <c r="A110" s="974">
        <v>83.0</v>
      </c>
      <c r="B110" s="1056"/>
      <c r="C110" s="1057" t="s">
        <v>4524</v>
      </c>
      <c r="D110" s="973" t="s">
        <v>4498</v>
      </c>
      <c r="E110" s="975" t="s">
        <v>5337</v>
      </c>
      <c r="F110" s="975" t="s">
        <v>5338</v>
      </c>
      <c r="G110" s="983" t="s">
        <v>5339</v>
      </c>
      <c r="H110" s="989">
        <v>2.83927198E9</v>
      </c>
      <c r="I110" s="981"/>
      <c r="J110" s="146"/>
      <c r="K110" s="146"/>
      <c r="L110" s="146"/>
      <c r="M110" s="146"/>
      <c r="N110" s="146"/>
      <c r="O110" s="146"/>
      <c r="P110" s="146"/>
      <c r="Q110" s="146"/>
      <c r="R110" s="146"/>
      <c r="S110" s="146"/>
      <c r="T110" s="146"/>
      <c r="U110" s="146"/>
      <c r="V110" s="146"/>
      <c r="W110" s="146"/>
      <c r="X110" s="146"/>
      <c r="Y110" s="146"/>
      <c r="Z110" s="146"/>
      <c r="AA110" s="146"/>
      <c r="AB110" s="146"/>
    </row>
    <row r="111">
      <c r="A111" s="974">
        <v>84.0</v>
      </c>
      <c r="B111" s="1056"/>
      <c r="C111" s="1057" t="s">
        <v>4524</v>
      </c>
      <c r="D111" s="973" t="s">
        <v>4498</v>
      </c>
      <c r="E111" s="975" t="s">
        <v>5344</v>
      </c>
      <c r="F111" s="975" t="s">
        <v>5346</v>
      </c>
      <c r="G111" s="975"/>
      <c r="H111" s="989">
        <v>2.83835261E9</v>
      </c>
      <c r="I111" s="981"/>
      <c r="J111" s="146"/>
      <c r="K111" s="146"/>
      <c r="L111" s="146"/>
      <c r="M111" s="146"/>
      <c r="N111" s="146"/>
      <c r="O111" s="146"/>
      <c r="P111" s="146"/>
      <c r="Q111" s="146"/>
      <c r="R111" s="146"/>
      <c r="S111" s="146"/>
      <c r="T111" s="146"/>
      <c r="U111" s="146"/>
      <c r="V111" s="146"/>
      <c r="W111" s="146"/>
      <c r="X111" s="146"/>
      <c r="Y111" s="146"/>
      <c r="Z111" s="146"/>
      <c r="AA111" s="146"/>
      <c r="AB111" s="146"/>
    </row>
    <row r="112">
      <c r="A112" s="974">
        <v>85.0</v>
      </c>
      <c r="B112" s="1062"/>
      <c r="C112" s="1063" t="s">
        <v>4526</v>
      </c>
      <c r="D112" s="973" t="s">
        <v>4498</v>
      </c>
      <c r="E112" s="975" t="s">
        <v>5351</v>
      </c>
      <c r="F112" s="975" t="s">
        <v>5352</v>
      </c>
      <c r="G112" s="983" t="s">
        <v>5353</v>
      </c>
      <c r="H112" s="989">
        <v>2.8386414E9</v>
      </c>
      <c r="I112" s="981"/>
      <c r="J112" s="146"/>
      <c r="K112" s="146"/>
      <c r="L112" s="146"/>
      <c r="M112" s="146"/>
      <c r="N112" s="146"/>
      <c r="O112" s="146"/>
      <c r="P112" s="146"/>
      <c r="Q112" s="146"/>
      <c r="R112" s="146"/>
      <c r="S112" s="146"/>
      <c r="T112" s="146"/>
      <c r="U112" s="146"/>
      <c r="V112" s="146"/>
      <c r="W112" s="146"/>
      <c r="X112" s="146"/>
      <c r="Y112" s="146"/>
      <c r="Z112" s="146"/>
      <c r="AA112" s="146"/>
      <c r="AB112" s="146"/>
    </row>
    <row r="113">
      <c r="A113" s="974">
        <v>86.0</v>
      </c>
      <c r="B113" s="1064"/>
      <c r="C113" s="1065" t="s">
        <v>4528</v>
      </c>
      <c r="D113" s="973" t="s">
        <v>4496</v>
      </c>
      <c r="E113" s="975" t="s">
        <v>5359</v>
      </c>
      <c r="F113" s="975" t="s">
        <v>5360</v>
      </c>
      <c r="G113" s="983" t="s">
        <v>5361</v>
      </c>
      <c r="H113" s="989">
        <v>9.61300246E8</v>
      </c>
      <c r="I113" s="981"/>
      <c r="J113" s="146"/>
      <c r="K113" s="146"/>
      <c r="L113" s="146"/>
      <c r="M113" s="146"/>
      <c r="N113" s="146"/>
      <c r="O113" s="146"/>
      <c r="P113" s="146"/>
      <c r="Q113" s="146"/>
      <c r="R113" s="146"/>
      <c r="S113" s="146"/>
      <c r="T113" s="146"/>
      <c r="U113" s="146"/>
      <c r="V113" s="146"/>
      <c r="W113" s="146"/>
      <c r="X113" s="146"/>
      <c r="Y113" s="146"/>
      <c r="Z113" s="146"/>
      <c r="AA113" s="146"/>
      <c r="AB113" s="146"/>
    </row>
    <row r="114">
      <c r="A114" s="974">
        <v>87.0</v>
      </c>
      <c r="B114" s="1064"/>
      <c r="C114" s="1065" t="s">
        <v>4528</v>
      </c>
      <c r="D114" s="973" t="s">
        <v>4674</v>
      </c>
      <c r="E114" s="975" t="s">
        <v>5367</v>
      </c>
      <c r="F114" s="975" t="s">
        <v>5368</v>
      </c>
      <c r="G114" s="983" t="s">
        <v>5369</v>
      </c>
      <c r="H114" s="989">
        <v>8.4554909E8</v>
      </c>
      <c r="I114" s="981"/>
      <c r="J114" s="146"/>
      <c r="K114" s="146"/>
      <c r="L114" s="146"/>
      <c r="M114" s="146"/>
      <c r="N114" s="146"/>
      <c r="O114" s="146"/>
      <c r="P114" s="146"/>
      <c r="Q114" s="146"/>
      <c r="R114" s="146"/>
      <c r="S114" s="146"/>
      <c r="T114" s="146"/>
      <c r="U114" s="146"/>
      <c r="V114" s="146"/>
      <c r="W114" s="146"/>
      <c r="X114" s="146"/>
      <c r="Y114" s="146"/>
      <c r="Z114" s="146"/>
      <c r="AA114" s="146"/>
      <c r="AB114" s="146"/>
    </row>
    <row r="115">
      <c r="A115" s="974">
        <v>88.0</v>
      </c>
      <c r="B115" s="1064"/>
      <c r="C115" s="1065" t="s">
        <v>4528</v>
      </c>
      <c r="D115" s="973" t="s">
        <v>4674</v>
      </c>
      <c r="E115" s="975" t="s">
        <v>5370</v>
      </c>
      <c r="F115" s="975" t="s">
        <v>5371</v>
      </c>
      <c r="G115" s="983" t="s">
        <v>5372</v>
      </c>
      <c r="H115" s="989">
        <v>9.36031718E8</v>
      </c>
      <c r="I115" s="981"/>
      <c r="J115" s="146"/>
      <c r="K115" s="146"/>
      <c r="L115" s="146"/>
      <c r="M115" s="146"/>
      <c r="N115" s="146"/>
      <c r="O115" s="146"/>
      <c r="P115" s="146"/>
      <c r="Q115" s="146"/>
      <c r="R115" s="146"/>
      <c r="S115" s="146"/>
      <c r="T115" s="146"/>
      <c r="U115" s="146"/>
      <c r="V115" s="146"/>
      <c r="W115" s="146"/>
      <c r="X115" s="146"/>
      <c r="Y115" s="146"/>
      <c r="Z115" s="146"/>
      <c r="AA115" s="146"/>
      <c r="AB115" s="146"/>
    </row>
    <row r="116">
      <c r="A116" s="974">
        <v>89.0</v>
      </c>
      <c r="B116" s="1064"/>
      <c r="C116" s="1065" t="s">
        <v>4528</v>
      </c>
      <c r="D116" s="973" t="s">
        <v>4498</v>
      </c>
      <c r="E116" s="975" t="s">
        <v>5373</v>
      </c>
      <c r="F116" s="975" t="s">
        <v>5374</v>
      </c>
      <c r="G116" s="983" t="s">
        <v>5375</v>
      </c>
      <c r="H116" s="989" t="s">
        <v>5376</v>
      </c>
      <c r="I116" s="981"/>
      <c r="J116" s="146"/>
      <c r="K116" s="146"/>
      <c r="L116" s="146"/>
      <c r="M116" s="146"/>
      <c r="N116" s="146"/>
      <c r="O116" s="146"/>
      <c r="P116" s="146"/>
      <c r="Q116" s="146"/>
      <c r="R116" s="146"/>
      <c r="S116" s="146"/>
      <c r="T116" s="146"/>
      <c r="U116" s="146"/>
      <c r="V116" s="146"/>
      <c r="W116" s="146"/>
      <c r="X116" s="146"/>
      <c r="Y116" s="146"/>
      <c r="Z116" s="146"/>
      <c r="AA116" s="146"/>
      <c r="AB116" s="146"/>
    </row>
    <row r="117">
      <c r="A117" s="974">
        <v>90.0</v>
      </c>
      <c r="B117" s="1066"/>
      <c r="C117" s="1067" t="s">
        <v>4529</v>
      </c>
      <c r="D117" s="973" t="s">
        <v>4674</v>
      </c>
      <c r="E117" s="975" t="s">
        <v>5377</v>
      </c>
      <c r="F117" s="975" t="s">
        <v>5378</v>
      </c>
      <c r="G117" s="981"/>
      <c r="H117" s="989">
        <v>2.838730194E9</v>
      </c>
      <c r="I117" s="981"/>
      <c r="J117" s="146"/>
      <c r="K117" s="146"/>
      <c r="L117" s="146"/>
      <c r="M117" s="146"/>
      <c r="N117" s="146"/>
      <c r="O117" s="146"/>
      <c r="P117" s="146"/>
      <c r="Q117" s="146"/>
      <c r="R117" s="146"/>
      <c r="S117" s="146"/>
      <c r="T117" s="146"/>
      <c r="U117" s="146"/>
      <c r="V117" s="146"/>
      <c r="W117" s="146"/>
      <c r="X117" s="146"/>
      <c r="Y117" s="146"/>
      <c r="Z117" s="146"/>
      <c r="AA117" s="146"/>
      <c r="AB117" s="146"/>
    </row>
    <row r="118">
      <c r="A118" s="974">
        <v>91.0</v>
      </c>
      <c r="B118" s="1066"/>
      <c r="C118" s="1067" t="s">
        <v>4529</v>
      </c>
      <c r="D118" s="973" t="s">
        <v>4496</v>
      </c>
      <c r="E118" s="975" t="s">
        <v>5379</v>
      </c>
      <c r="F118" s="975" t="s">
        <v>5380</v>
      </c>
      <c r="G118" s="983" t="s">
        <v>5381</v>
      </c>
      <c r="H118" s="989">
        <v>2.837850278E9</v>
      </c>
      <c r="I118" s="981"/>
      <c r="J118" s="146"/>
      <c r="K118" s="146"/>
      <c r="L118" s="146"/>
      <c r="M118" s="146"/>
      <c r="N118" s="146"/>
      <c r="O118" s="146"/>
      <c r="P118" s="146"/>
      <c r="Q118" s="146"/>
      <c r="R118" s="146"/>
      <c r="S118" s="146"/>
      <c r="T118" s="146"/>
      <c r="U118" s="146"/>
      <c r="V118" s="146"/>
      <c r="W118" s="146"/>
      <c r="X118" s="146"/>
      <c r="Y118" s="146"/>
      <c r="Z118" s="146"/>
      <c r="AA118" s="146"/>
      <c r="AB118" s="146"/>
    </row>
    <row r="119">
      <c r="A119" s="974">
        <v>92.0</v>
      </c>
      <c r="B119" s="1066"/>
      <c r="C119" s="1067" t="s">
        <v>4529</v>
      </c>
      <c r="D119" s="973" t="s">
        <v>4498</v>
      </c>
      <c r="E119" s="975" t="s">
        <v>5383</v>
      </c>
      <c r="F119" s="975" t="s">
        <v>5385</v>
      </c>
      <c r="G119" s="983" t="s">
        <v>5386</v>
      </c>
      <c r="H119" s="989">
        <v>3.83335885E8</v>
      </c>
      <c r="I119" s="981"/>
      <c r="J119" s="146"/>
      <c r="K119" s="146"/>
      <c r="L119" s="146"/>
      <c r="M119" s="146"/>
      <c r="N119" s="146"/>
      <c r="O119" s="146"/>
      <c r="P119" s="146"/>
      <c r="Q119" s="146"/>
      <c r="R119" s="146"/>
      <c r="S119" s="146"/>
      <c r="T119" s="146"/>
      <c r="U119" s="146"/>
      <c r="V119" s="146"/>
      <c r="W119" s="146"/>
      <c r="X119" s="146"/>
      <c r="Y119" s="146"/>
      <c r="Z119" s="146"/>
      <c r="AA119" s="146"/>
      <c r="AB119" s="146"/>
    </row>
    <row r="120">
      <c r="A120" s="974">
        <v>93.0</v>
      </c>
      <c r="B120" s="194"/>
      <c r="C120" s="350" t="s">
        <v>4531</v>
      </c>
      <c r="D120" s="973" t="s">
        <v>4496</v>
      </c>
      <c r="E120" s="975" t="s">
        <v>5394</v>
      </c>
      <c r="F120" s="975" t="s">
        <v>5395</v>
      </c>
      <c r="G120" s="983" t="s">
        <v>5396</v>
      </c>
      <c r="H120" s="989">
        <v>2.838776919E9</v>
      </c>
      <c r="I120" s="981"/>
      <c r="J120" s="146"/>
      <c r="K120" s="146"/>
      <c r="L120" s="146"/>
      <c r="M120" s="146"/>
      <c r="N120" s="146"/>
      <c r="O120" s="146"/>
      <c r="P120" s="146"/>
      <c r="Q120" s="146"/>
      <c r="R120" s="146"/>
      <c r="S120" s="146"/>
      <c r="T120" s="146"/>
      <c r="U120" s="146"/>
      <c r="V120" s="146"/>
      <c r="W120" s="146"/>
      <c r="X120" s="146"/>
      <c r="Y120" s="146"/>
      <c r="Z120" s="146"/>
      <c r="AA120" s="146"/>
      <c r="AB120" s="146"/>
    </row>
    <row r="121">
      <c r="A121" s="974">
        <v>94.0</v>
      </c>
      <c r="B121" s="194"/>
      <c r="C121" s="350" t="s">
        <v>4531</v>
      </c>
      <c r="D121" s="973" t="s">
        <v>4496</v>
      </c>
      <c r="E121" s="975" t="s">
        <v>5398</v>
      </c>
      <c r="F121" s="975" t="s">
        <v>5400</v>
      </c>
      <c r="G121" s="983" t="s">
        <v>5402</v>
      </c>
      <c r="H121" s="989">
        <v>9.81146179E8</v>
      </c>
      <c r="I121" s="981"/>
      <c r="J121" s="146"/>
      <c r="K121" s="146"/>
      <c r="L121" s="146"/>
      <c r="M121" s="146"/>
      <c r="N121" s="146"/>
      <c r="O121" s="146"/>
      <c r="P121" s="146"/>
      <c r="Q121" s="146"/>
      <c r="R121" s="146"/>
      <c r="S121" s="146"/>
      <c r="T121" s="146"/>
      <c r="U121" s="146"/>
      <c r="V121" s="146"/>
      <c r="W121" s="146"/>
      <c r="X121" s="146"/>
      <c r="Y121" s="146"/>
      <c r="Z121" s="146"/>
      <c r="AA121" s="146"/>
      <c r="AB121" s="146"/>
    </row>
    <row r="122">
      <c r="A122" s="974">
        <v>95.0</v>
      </c>
      <c r="B122" s="194"/>
      <c r="C122" s="350" t="s">
        <v>4531</v>
      </c>
      <c r="D122" s="973" t="s">
        <v>4498</v>
      </c>
      <c r="E122" s="975" t="s">
        <v>5404</v>
      </c>
      <c r="F122" s="975" t="s">
        <v>5405</v>
      </c>
      <c r="G122" s="981"/>
      <c r="H122" s="989">
        <v>3.66043952E8</v>
      </c>
      <c r="I122" s="981"/>
      <c r="J122" s="146"/>
      <c r="K122" s="146"/>
      <c r="L122" s="146"/>
      <c r="M122" s="146"/>
      <c r="N122" s="146"/>
      <c r="O122" s="146"/>
      <c r="P122" s="146"/>
      <c r="Q122" s="146"/>
      <c r="R122" s="146"/>
      <c r="S122" s="146"/>
      <c r="T122" s="146"/>
      <c r="U122" s="146"/>
      <c r="V122" s="146"/>
      <c r="W122" s="146"/>
      <c r="X122" s="146"/>
      <c r="Y122" s="146"/>
      <c r="Z122" s="146"/>
      <c r="AA122" s="146"/>
      <c r="AB122" s="146"/>
    </row>
    <row r="123">
      <c r="A123" s="974">
        <v>96.0</v>
      </c>
      <c r="B123" s="1053"/>
      <c r="C123" s="1054" t="s">
        <v>4533</v>
      </c>
      <c r="D123" s="973" t="s">
        <v>4498</v>
      </c>
      <c r="E123" s="975" t="s">
        <v>5407</v>
      </c>
      <c r="F123" s="975" t="s">
        <v>5408</v>
      </c>
      <c r="G123" s="975"/>
      <c r="H123" s="989">
        <v>2.866810158E9</v>
      </c>
      <c r="I123" s="981"/>
      <c r="J123" s="146"/>
      <c r="K123" s="146"/>
      <c r="L123" s="146"/>
      <c r="M123" s="146"/>
      <c r="N123" s="146"/>
      <c r="O123" s="146"/>
      <c r="P123" s="146"/>
      <c r="Q123" s="146"/>
      <c r="R123" s="146"/>
      <c r="S123" s="146"/>
      <c r="T123" s="146"/>
      <c r="U123" s="146"/>
      <c r="V123" s="146"/>
      <c r="W123" s="146"/>
      <c r="X123" s="146"/>
      <c r="Y123" s="146"/>
      <c r="Z123" s="146"/>
      <c r="AA123" s="146"/>
      <c r="AB123" s="146"/>
    </row>
    <row r="124">
      <c r="A124" s="974">
        <v>97.0</v>
      </c>
      <c r="B124" s="1070"/>
      <c r="C124" s="1071" t="s">
        <v>4535</v>
      </c>
      <c r="D124" s="973" t="s">
        <v>4674</v>
      </c>
      <c r="E124" s="975" t="s">
        <v>5412</v>
      </c>
      <c r="F124" s="975" t="s">
        <v>5413</v>
      </c>
      <c r="G124" s="983" t="s">
        <v>5414</v>
      </c>
      <c r="H124" s="989">
        <v>2.837907268E9</v>
      </c>
      <c r="I124" s="981"/>
      <c r="J124" s="146"/>
      <c r="K124" s="146"/>
      <c r="L124" s="146"/>
      <c r="M124" s="146"/>
      <c r="N124" s="146"/>
      <c r="O124" s="146"/>
      <c r="P124" s="146"/>
      <c r="Q124" s="146"/>
      <c r="R124" s="146"/>
      <c r="S124" s="146"/>
      <c r="T124" s="146"/>
      <c r="U124" s="146"/>
      <c r="V124" s="146"/>
      <c r="W124" s="146"/>
      <c r="X124" s="146"/>
      <c r="Y124" s="146"/>
      <c r="Z124" s="146"/>
      <c r="AA124" s="146"/>
      <c r="AB124" s="146"/>
    </row>
    <row r="125">
      <c r="A125" s="974">
        <v>98.0</v>
      </c>
      <c r="B125" s="1070"/>
      <c r="C125" s="1071" t="s">
        <v>4535</v>
      </c>
      <c r="D125" s="973" t="s">
        <v>4674</v>
      </c>
      <c r="E125" s="975" t="s">
        <v>5418</v>
      </c>
      <c r="F125" s="975" t="s">
        <v>5419</v>
      </c>
      <c r="G125" s="983" t="s">
        <v>5421</v>
      </c>
      <c r="H125" s="989">
        <v>9.19609489E8</v>
      </c>
      <c r="I125" s="981"/>
      <c r="J125" s="146"/>
      <c r="K125" s="146"/>
      <c r="L125" s="146"/>
      <c r="M125" s="146"/>
      <c r="N125" s="146"/>
      <c r="O125" s="146"/>
      <c r="P125" s="146"/>
      <c r="Q125" s="146"/>
      <c r="R125" s="146"/>
      <c r="S125" s="146"/>
      <c r="T125" s="146"/>
      <c r="U125" s="146"/>
      <c r="V125" s="146"/>
      <c r="W125" s="146"/>
      <c r="X125" s="146"/>
      <c r="Y125" s="146"/>
      <c r="Z125" s="146"/>
      <c r="AA125" s="146"/>
      <c r="AB125" s="146"/>
    </row>
    <row r="126">
      <c r="A126" s="974">
        <v>99.0</v>
      </c>
      <c r="B126" s="1070"/>
      <c r="C126" s="1071" t="s">
        <v>4535</v>
      </c>
      <c r="D126" s="973" t="s">
        <v>4498</v>
      </c>
      <c r="E126" s="975" t="s">
        <v>5424</v>
      </c>
      <c r="F126" s="975" t="s">
        <v>5425</v>
      </c>
      <c r="G126" s="975"/>
      <c r="H126" s="989">
        <v>2.83892021E9</v>
      </c>
      <c r="I126" s="981"/>
      <c r="J126" s="146"/>
      <c r="K126" s="146"/>
      <c r="L126" s="146"/>
      <c r="M126" s="146"/>
      <c r="N126" s="146"/>
      <c r="O126" s="146"/>
      <c r="P126" s="146"/>
      <c r="Q126" s="146"/>
      <c r="R126" s="146"/>
      <c r="S126" s="146"/>
      <c r="T126" s="146"/>
      <c r="U126" s="146"/>
      <c r="V126" s="146"/>
      <c r="W126" s="146"/>
      <c r="X126" s="146"/>
      <c r="Y126" s="146"/>
      <c r="Z126" s="146"/>
      <c r="AA126" s="146"/>
      <c r="AB126" s="146"/>
    </row>
    <row r="127">
      <c r="A127" s="974">
        <v>100.0</v>
      </c>
      <c r="B127" s="1074"/>
      <c r="C127" s="1075" t="s">
        <v>4536</v>
      </c>
      <c r="D127" s="973" t="s">
        <v>4498</v>
      </c>
      <c r="E127" s="975" t="s">
        <v>5430</v>
      </c>
      <c r="F127" s="975" t="s">
        <v>5431</v>
      </c>
      <c r="G127" s="983" t="s">
        <v>5432</v>
      </c>
      <c r="H127" s="989">
        <v>2.837800059E9</v>
      </c>
      <c r="I127" s="981"/>
      <c r="J127" s="146"/>
      <c r="K127" s="146"/>
      <c r="L127" s="146"/>
      <c r="M127" s="146"/>
      <c r="N127" s="146"/>
      <c r="O127" s="146"/>
      <c r="P127" s="146"/>
      <c r="Q127" s="146"/>
      <c r="R127" s="146"/>
      <c r="S127" s="146"/>
      <c r="T127" s="146"/>
      <c r="U127" s="146"/>
      <c r="V127" s="146"/>
      <c r="W127" s="146"/>
      <c r="X127" s="146"/>
      <c r="Y127" s="146"/>
      <c r="Z127" s="146"/>
      <c r="AA127" s="146"/>
      <c r="AB127" s="146"/>
    </row>
    <row r="128">
      <c r="A128" s="974">
        <v>101.0</v>
      </c>
      <c r="B128" s="1077"/>
      <c r="C128" s="1078" t="s">
        <v>4538</v>
      </c>
      <c r="D128" s="973" t="s">
        <v>4674</v>
      </c>
      <c r="E128" s="975" t="s">
        <v>5438</v>
      </c>
      <c r="F128" s="975" t="s">
        <v>5439</v>
      </c>
      <c r="G128" s="983" t="s">
        <v>5440</v>
      </c>
      <c r="H128" s="989">
        <v>2.838758402E9</v>
      </c>
      <c r="I128" s="981"/>
      <c r="J128" s="146"/>
      <c r="K128" s="146"/>
      <c r="L128" s="146"/>
      <c r="M128" s="146"/>
      <c r="N128" s="146"/>
      <c r="O128" s="146"/>
      <c r="P128" s="146"/>
      <c r="Q128" s="146"/>
      <c r="R128" s="146"/>
      <c r="S128" s="146"/>
      <c r="T128" s="146"/>
      <c r="U128" s="146"/>
      <c r="V128" s="146"/>
      <c r="W128" s="146"/>
      <c r="X128" s="146"/>
      <c r="Y128" s="146"/>
      <c r="Z128" s="146"/>
      <c r="AA128" s="146"/>
      <c r="AB128" s="146"/>
    </row>
    <row r="129">
      <c r="A129" s="974">
        <v>102.0</v>
      </c>
      <c r="B129" s="1077"/>
      <c r="C129" s="1078" t="s">
        <v>4538</v>
      </c>
      <c r="D129" s="973" t="s">
        <v>4674</v>
      </c>
      <c r="E129" s="975" t="s">
        <v>5446</v>
      </c>
      <c r="F129" s="975" t="s">
        <v>5447</v>
      </c>
      <c r="G129" s="983" t="s">
        <v>5448</v>
      </c>
      <c r="H129" s="989" t="s">
        <v>5454</v>
      </c>
      <c r="I129" s="981"/>
      <c r="J129" s="146"/>
      <c r="K129" s="146"/>
      <c r="L129" s="146"/>
      <c r="M129" s="146"/>
      <c r="N129" s="146"/>
      <c r="O129" s="146"/>
      <c r="P129" s="146"/>
      <c r="Q129" s="146"/>
      <c r="R129" s="146"/>
      <c r="S129" s="146"/>
      <c r="T129" s="146"/>
      <c r="U129" s="146"/>
      <c r="V129" s="146"/>
      <c r="W129" s="146"/>
      <c r="X129" s="146"/>
      <c r="Y129" s="146"/>
      <c r="Z129" s="146"/>
      <c r="AA129" s="146"/>
      <c r="AB129" s="146"/>
    </row>
    <row r="130">
      <c r="A130" s="974">
        <v>103.0</v>
      </c>
      <c r="B130" s="1077"/>
      <c r="C130" s="1078" t="s">
        <v>4538</v>
      </c>
      <c r="D130" s="973" t="s">
        <v>4498</v>
      </c>
      <c r="E130" s="975" t="s">
        <v>5459</v>
      </c>
      <c r="F130" s="975" t="s">
        <v>5460</v>
      </c>
      <c r="G130" s="983" t="s">
        <v>5461</v>
      </c>
      <c r="H130" s="989">
        <v>2.837602534E9</v>
      </c>
      <c r="I130" s="981"/>
      <c r="J130" s="146"/>
      <c r="K130" s="146"/>
      <c r="L130" s="146"/>
      <c r="M130" s="146"/>
      <c r="N130" s="146"/>
      <c r="O130" s="146"/>
      <c r="P130" s="146"/>
      <c r="Q130" s="146"/>
      <c r="R130" s="146"/>
      <c r="S130" s="146"/>
      <c r="T130" s="146"/>
      <c r="U130" s="146"/>
      <c r="V130" s="146"/>
      <c r="W130" s="146"/>
      <c r="X130" s="146"/>
      <c r="Y130" s="146"/>
      <c r="Z130" s="146"/>
      <c r="AA130" s="146"/>
      <c r="AB130" s="146"/>
    </row>
    <row r="131">
      <c r="A131" s="974">
        <v>104.0</v>
      </c>
      <c r="B131" s="1085"/>
      <c r="C131" s="1087" t="s">
        <v>4541</v>
      </c>
      <c r="D131" s="973" t="s">
        <v>4498</v>
      </c>
      <c r="E131" s="975" t="s">
        <v>5471</v>
      </c>
      <c r="F131" s="975" t="s">
        <v>5472</v>
      </c>
      <c r="G131" s="983" t="s">
        <v>5473</v>
      </c>
      <c r="H131" s="989" t="s">
        <v>5484</v>
      </c>
      <c r="I131" s="981"/>
      <c r="J131" s="146"/>
      <c r="K131" s="146"/>
      <c r="L131" s="146"/>
      <c r="M131" s="146"/>
      <c r="N131" s="146"/>
      <c r="O131" s="146"/>
      <c r="P131" s="146"/>
      <c r="Q131" s="146"/>
      <c r="R131" s="146"/>
      <c r="S131" s="146"/>
      <c r="T131" s="146"/>
      <c r="U131" s="146"/>
      <c r="V131" s="146"/>
      <c r="W131" s="146"/>
      <c r="X131" s="146"/>
      <c r="Y131" s="146"/>
      <c r="Z131" s="146"/>
      <c r="AA131" s="146"/>
      <c r="AB131" s="146"/>
    </row>
    <row r="132">
      <c r="A132" s="974">
        <v>105.0</v>
      </c>
      <c r="B132" s="194"/>
      <c r="C132" s="194"/>
      <c r="D132" s="194"/>
      <c r="E132" s="981"/>
      <c r="F132" s="981"/>
      <c r="G132" s="981"/>
      <c r="H132" s="986"/>
      <c r="I132" s="981"/>
      <c r="J132" s="146"/>
      <c r="K132" s="146"/>
      <c r="L132" s="146"/>
      <c r="M132" s="146"/>
      <c r="N132" s="146"/>
      <c r="O132" s="146"/>
      <c r="P132" s="146"/>
      <c r="Q132" s="146"/>
      <c r="R132" s="146"/>
      <c r="S132" s="146"/>
      <c r="T132" s="146"/>
      <c r="U132" s="146"/>
      <c r="V132" s="146"/>
      <c r="W132" s="146"/>
      <c r="X132" s="146"/>
      <c r="Y132" s="146"/>
      <c r="Z132" s="146"/>
      <c r="AA132" s="146"/>
      <c r="AB132" s="146"/>
    </row>
    <row r="133">
      <c r="A133" s="974">
        <v>106.0</v>
      </c>
      <c r="B133" s="194"/>
      <c r="C133" s="194"/>
      <c r="D133" s="194"/>
      <c r="E133" s="981"/>
      <c r="F133" s="981"/>
      <c r="G133" s="981"/>
      <c r="H133" s="986"/>
      <c r="I133" s="981"/>
      <c r="J133" s="146"/>
      <c r="K133" s="146"/>
      <c r="L133" s="146"/>
      <c r="M133" s="146"/>
      <c r="N133" s="146"/>
      <c r="O133" s="146"/>
      <c r="P133" s="146"/>
      <c r="Q133" s="146"/>
      <c r="R133" s="146"/>
      <c r="S133" s="146"/>
      <c r="T133" s="146"/>
      <c r="U133" s="146"/>
      <c r="V133" s="146"/>
      <c r="W133" s="146"/>
      <c r="X133" s="146"/>
      <c r="Y133" s="146"/>
      <c r="Z133" s="146"/>
      <c r="AA133" s="146"/>
      <c r="AB133" s="146"/>
    </row>
    <row r="134">
      <c r="A134" s="974">
        <v>107.0</v>
      </c>
      <c r="B134" s="194"/>
      <c r="C134" s="194"/>
      <c r="D134" s="194"/>
      <c r="E134" s="981"/>
      <c r="F134" s="981"/>
      <c r="G134" s="981"/>
      <c r="H134" s="986"/>
      <c r="I134" s="981"/>
      <c r="J134" s="146"/>
      <c r="K134" s="146"/>
      <c r="L134" s="146"/>
      <c r="M134" s="146"/>
      <c r="N134" s="146"/>
      <c r="O134" s="146"/>
      <c r="P134" s="146"/>
      <c r="Q134" s="146"/>
      <c r="R134" s="146"/>
      <c r="S134" s="146"/>
      <c r="T134" s="146"/>
      <c r="U134" s="146"/>
      <c r="V134" s="146"/>
      <c r="W134" s="146"/>
      <c r="X134" s="146"/>
      <c r="Y134" s="146"/>
      <c r="Z134" s="146"/>
      <c r="AA134" s="146"/>
      <c r="AB134" s="146"/>
    </row>
    <row r="135">
      <c r="A135" s="974">
        <v>108.0</v>
      </c>
      <c r="B135" s="194"/>
      <c r="C135" s="194"/>
      <c r="D135" s="194"/>
      <c r="E135" s="990"/>
      <c r="F135" s="990"/>
      <c r="G135" s="990"/>
      <c r="H135" s="1097"/>
      <c r="I135" s="990"/>
    </row>
    <row r="136">
      <c r="A136" s="974">
        <v>109.0</v>
      </c>
      <c r="B136" s="194"/>
      <c r="C136" s="194"/>
      <c r="D136" s="194"/>
      <c r="E136" s="990"/>
      <c r="F136" s="990"/>
      <c r="G136" s="990"/>
      <c r="H136" s="1097"/>
      <c r="I136" s="990"/>
    </row>
    <row r="137">
      <c r="A137" s="974">
        <v>110.0</v>
      </c>
      <c r="B137" s="194"/>
      <c r="C137" s="194"/>
      <c r="D137" s="194"/>
      <c r="E137" s="990"/>
      <c r="F137" s="990"/>
      <c r="G137" s="990"/>
      <c r="H137" s="1097"/>
      <c r="I137" s="990"/>
    </row>
    <row r="138">
      <c r="A138" s="974">
        <v>111.0</v>
      </c>
      <c r="B138" s="194"/>
      <c r="C138" s="194"/>
      <c r="D138" s="194"/>
      <c r="E138" s="990"/>
      <c r="F138" s="990"/>
      <c r="G138" s="990"/>
      <c r="H138" s="1097"/>
      <c r="I138" s="990"/>
    </row>
    <row r="139">
      <c r="A139" s="974">
        <v>112.0</v>
      </c>
      <c r="B139" s="194"/>
      <c r="C139" s="194"/>
      <c r="D139" s="194"/>
      <c r="E139" s="990"/>
      <c r="F139" s="990"/>
      <c r="G139" s="990"/>
      <c r="H139" s="1097"/>
      <c r="I139" s="990"/>
    </row>
    <row r="140">
      <c r="A140" s="974">
        <v>113.0</v>
      </c>
      <c r="B140" s="194"/>
      <c r="C140" s="194"/>
      <c r="D140" s="194"/>
      <c r="E140" s="990"/>
      <c r="F140" s="990"/>
      <c r="G140" s="990"/>
      <c r="H140" s="1097"/>
      <c r="I140" s="990"/>
    </row>
    <row r="141">
      <c r="A141" s="974">
        <v>114.0</v>
      </c>
      <c r="B141" s="194"/>
      <c r="C141" s="194"/>
      <c r="D141" s="194"/>
      <c r="E141" s="990"/>
      <c r="F141" s="990"/>
      <c r="G141" s="990"/>
      <c r="H141" s="1097"/>
      <c r="I141" s="990"/>
    </row>
    <row r="142">
      <c r="A142" s="974">
        <v>115.0</v>
      </c>
      <c r="B142" s="194"/>
      <c r="C142" s="194"/>
      <c r="D142" s="194"/>
      <c r="E142" s="990"/>
      <c r="F142" s="990"/>
      <c r="G142" s="990"/>
      <c r="H142" s="1097"/>
      <c r="I142" s="990"/>
    </row>
    <row r="143">
      <c r="A143" s="974">
        <v>116.0</v>
      </c>
      <c r="B143" s="194"/>
      <c r="C143" s="194"/>
      <c r="D143" s="194"/>
      <c r="E143" s="990"/>
      <c r="F143" s="990"/>
      <c r="G143" s="990"/>
      <c r="H143" s="1097"/>
      <c r="I143" s="990"/>
    </row>
    <row r="144">
      <c r="A144" s="974">
        <v>117.0</v>
      </c>
      <c r="B144" s="194"/>
      <c r="C144" s="194"/>
      <c r="D144" s="194"/>
      <c r="E144" s="990"/>
      <c r="F144" s="990"/>
      <c r="G144" s="990"/>
      <c r="H144" s="1097"/>
      <c r="I144" s="990"/>
    </row>
    <row r="145">
      <c r="A145" s="974">
        <v>118.0</v>
      </c>
      <c r="B145" s="194"/>
      <c r="C145" s="194"/>
      <c r="D145" s="194"/>
      <c r="E145" s="990"/>
      <c r="F145" s="990"/>
      <c r="G145" s="990"/>
      <c r="H145" s="1097"/>
      <c r="I145" s="990"/>
    </row>
    <row r="146">
      <c r="A146" s="974">
        <v>119.0</v>
      </c>
      <c r="B146" s="194"/>
      <c r="C146" s="194"/>
      <c r="D146" s="194"/>
      <c r="E146" s="990"/>
      <c r="F146" s="990"/>
      <c r="G146" s="990"/>
      <c r="H146" s="1097"/>
      <c r="I146" s="990"/>
    </row>
    <row r="147">
      <c r="A147" s="974">
        <v>120.0</v>
      </c>
      <c r="B147" s="194"/>
      <c r="C147" s="194"/>
      <c r="D147" s="194"/>
      <c r="E147" s="990"/>
      <c r="F147" s="990"/>
      <c r="G147" s="990"/>
      <c r="H147" s="1097"/>
      <c r="I147" s="990"/>
    </row>
    <row r="148">
      <c r="A148" s="974">
        <v>121.0</v>
      </c>
      <c r="B148" s="194"/>
      <c r="C148" s="194"/>
      <c r="D148" s="194"/>
      <c r="E148" s="990"/>
      <c r="F148" s="990"/>
      <c r="G148" s="990"/>
      <c r="H148" s="1097"/>
      <c r="I148" s="990"/>
    </row>
    <row r="149">
      <c r="A149" s="974">
        <v>122.0</v>
      </c>
      <c r="B149" s="194"/>
      <c r="C149" s="194"/>
      <c r="D149" s="194"/>
      <c r="E149" s="990"/>
      <c r="F149" s="990"/>
      <c r="G149" s="990"/>
      <c r="H149" s="1097"/>
      <c r="I149" s="990"/>
    </row>
    <row r="150">
      <c r="A150" s="974">
        <v>123.0</v>
      </c>
      <c r="B150" s="194"/>
      <c r="C150" s="194"/>
      <c r="D150" s="194"/>
      <c r="E150" s="990"/>
      <c r="F150" s="990"/>
      <c r="G150" s="990"/>
      <c r="H150" s="1097"/>
      <c r="I150" s="990"/>
    </row>
    <row r="151">
      <c r="A151" s="974">
        <v>124.0</v>
      </c>
      <c r="B151" s="194"/>
      <c r="C151" s="194"/>
      <c r="D151" s="194"/>
      <c r="E151" s="990"/>
      <c r="F151" s="990"/>
      <c r="G151" s="990"/>
      <c r="H151" s="1097"/>
      <c r="I151" s="990"/>
    </row>
    <row r="152">
      <c r="A152" s="974">
        <v>125.0</v>
      </c>
      <c r="B152" s="194"/>
      <c r="C152" s="194"/>
      <c r="D152" s="194"/>
      <c r="E152" s="990"/>
      <c r="F152" s="990"/>
      <c r="G152" s="990"/>
      <c r="H152" s="1097"/>
      <c r="I152" s="990"/>
    </row>
    <row r="153">
      <c r="A153" s="974">
        <v>126.0</v>
      </c>
      <c r="B153" s="194"/>
      <c r="C153" s="194"/>
      <c r="D153" s="194"/>
      <c r="E153" s="990"/>
      <c r="F153" s="990"/>
      <c r="G153" s="990"/>
      <c r="H153" s="1097"/>
      <c r="I153" s="990"/>
    </row>
    <row r="154">
      <c r="A154" s="974">
        <v>127.0</v>
      </c>
      <c r="B154" s="194"/>
      <c r="C154" s="194"/>
      <c r="D154" s="194"/>
      <c r="E154" s="990"/>
      <c r="F154" s="990"/>
      <c r="G154" s="990"/>
      <c r="H154" s="1097"/>
      <c r="I154" s="990"/>
    </row>
    <row r="155">
      <c r="A155" s="974">
        <v>128.0</v>
      </c>
      <c r="B155" s="194"/>
      <c r="C155" s="194"/>
      <c r="D155" s="194"/>
      <c r="E155" s="990"/>
      <c r="F155" s="990"/>
      <c r="G155" s="990"/>
      <c r="H155" s="1097"/>
      <c r="I155" s="990"/>
    </row>
    <row r="156">
      <c r="A156" s="974">
        <v>129.0</v>
      </c>
      <c r="B156" s="194"/>
      <c r="C156" s="194"/>
      <c r="D156" s="194"/>
      <c r="E156" s="990"/>
      <c r="F156" s="990"/>
      <c r="G156" s="990"/>
      <c r="H156" s="1097"/>
      <c r="I156" s="990"/>
    </row>
    <row r="157">
      <c r="A157" s="974">
        <v>130.0</v>
      </c>
      <c r="B157" s="194"/>
      <c r="C157" s="194"/>
      <c r="D157" s="194"/>
      <c r="E157" s="990"/>
      <c r="F157" s="990"/>
      <c r="G157" s="990"/>
      <c r="H157" s="1097"/>
      <c r="I157" s="990"/>
    </row>
    <row r="158">
      <c r="A158" s="974">
        <v>131.0</v>
      </c>
      <c r="B158" s="194"/>
      <c r="C158" s="194"/>
      <c r="D158" s="194"/>
      <c r="E158" s="990"/>
      <c r="F158" s="990"/>
      <c r="G158" s="990"/>
      <c r="H158" s="1097"/>
      <c r="I158" s="990"/>
    </row>
    <row r="159">
      <c r="A159" s="974">
        <v>132.0</v>
      </c>
      <c r="B159" s="194"/>
      <c r="C159" s="194"/>
      <c r="D159" s="194"/>
      <c r="E159" s="990"/>
      <c r="F159" s="990"/>
      <c r="G159" s="990"/>
      <c r="H159" s="1097"/>
      <c r="I159" s="990"/>
    </row>
    <row r="160">
      <c r="A160" s="974">
        <v>133.0</v>
      </c>
      <c r="B160" s="194"/>
      <c r="C160" s="194"/>
      <c r="D160" s="194"/>
      <c r="E160" s="990"/>
      <c r="F160" s="990"/>
      <c r="G160" s="990"/>
      <c r="H160" s="1097"/>
      <c r="I160" s="990"/>
    </row>
    <row r="161">
      <c r="A161" s="974">
        <v>134.0</v>
      </c>
      <c r="B161" s="194"/>
      <c r="C161" s="194"/>
      <c r="D161" s="194"/>
      <c r="E161" s="990"/>
      <c r="F161" s="990"/>
      <c r="G161" s="990"/>
      <c r="H161" s="1097"/>
      <c r="I161" s="990"/>
    </row>
    <row r="162">
      <c r="A162" s="974">
        <v>135.0</v>
      </c>
      <c r="B162" s="194"/>
      <c r="C162" s="194"/>
      <c r="D162" s="194"/>
      <c r="E162" s="990"/>
      <c r="F162" s="990"/>
      <c r="G162" s="990"/>
      <c r="H162" s="1097"/>
      <c r="I162" s="990"/>
    </row>
    <row r="163">
      <c r="A163" s="974">
        <v>136.0</v>
      </c>
      <c r="B163" s="194"/>
      <c r="C163" s="194"/>
      <c r="D163" s="194"/>
      <c r="E163" s="990"/>
      <c r="F163" s="990"/>
      <c r="G163" s="990"/>
      <c r="H163" s="1097"/>
      <c r="I163" s="990"/>
    </row>
    <row r="164">
      <c r="A164" s="974">
        <v>137.0</v>
      </c>
      <c r="B164" s="194"/>
      <c r="C164" s="194"/>
      <c r="D164" s="194"/>
      <c r="E164" s="990"/>
      <c r="F164" s="990"/>
      <c r="G164" s="990"/>
      <c r="H164" s="1097"/>
      <c r="I164" s="990"/>
    </row>
    <row r="165">
      <c r="A165" s="974">
        <v>138.0</v>
      </c>
      <c r="B165" s="194"/>
      <c r="C165" s="194"/>
      <c r="D165" s="194"/>
      <c r="E165" s="990"/>
      <c r="F165" s="990"/>
      <c r="G165" s="990"/>
      <c r="H165" s="1097"/>
      <c r="I165" s="990"/>
    </row>
    <row r="166">
      <c r="A166" s="974">
        <v>139.0</v>
      </c>
      <c r="B166" s="194"/>
      <c r="C166" s="194"/>
      <c r="D166" s="194"/>
      <c r="E166" s="990"/>
      <c r="F166" s="990"/>
      <c r="G166" s="990"/>
      <c r="H166" s="1097"/>
      <c r="I166" s="990"/>
    </row>
    <row r="167">
      <c r="A167" s="974">
        <v>140.0</v>
      </c>
      <c r="B167" s="194"/>
      <c r="C167" s="194"/>
      <c r="D167" s="194"/>
      <c r="E167" s="990"/>
      <c r="F167" s="990"/>
      <c r="G167" s="990"/>
      <c r="H167" s="1097"/>
      <c r="I167" s="990"/>
    </row>
    <row r="168">
      <c r="A168" s="974">
        <v>141.0</v>
      </c>
      <c r="B168" s="194"/>
      <c r="C168" s="194"/>
      <c r="D168" s="194"/>
      <c r="E168" s="990"/>
      <c r="F168" s="990"/>
      <c r="G168" s="990"/>
      <c r="H168" s="1097"/>
      <c r="I168" s="990"/>
    </row>
    <row r="169">
      <c r="A169" s="974">
        <v>142.0</v>
      </c>
      <c r="B169" s="194"/>
      <c r="C169" s="194"/>
      <c r="D169" s="194"/>
      <c r="E169" s="990"/>
      <c r="F169" s="990"/>
      <c r="G169" s="990"/>
      <c r="H169" s="1097"/>
      <c r="I169" s="990"/>
    </row>
    <row r="170">
      <c r="A170" s="974">
        <v>143.0</v>
      </c>
      <c r="B170" s="194"/>
      <c r="C170" s="194"/>
      <c r="D170" s="194"/>
      <c r="E170" s="990"/>
      <c r="F170" s="990"/>
      <c r="G170" s="990"/>
      <c r="H170" s="1097"/>
      <c r="I170" s="990"/>
    </row>
    <row r="171">
      <c r="A171" s="974">
        <v>144.0</v>
      </c>
      <c r="B171" s="194"/>
      <c r="C171" s="194"/>
      <c r="D171" s="194"/>
      <c r="E171" s="990"/>
      <c r="F171" s="990"/>
      <c r="G171" s="990"/>
      <c r="H171" s="1097"/>
      <c r="I171" s="990"/>
    </row>
    <row r="172">
      <c r="A172" s="974">
        <v>145.0</v>
      </c>
      <c r="B172" s="194"/>
      <c r="C172" s="194"/>
      <c r="D172" s="194"/>
      <c r="E172" s="990"/>
      <c r="F172" s="990"/>
      <c r="G172" s="990"/>
      <c r="H172" s="1097"/>
      <c r="I172" s="990"/>
    </row>
    <row r="173">
      <c r="A173" s="974">
        <v>146.0</v>
      </c>
      <c r="B173" s="194"/>
      <c r="C173" s="194"/>
      <c r="D173" s="194"/>
      <c r="E173" s="990"/>
      <c r="F173" s="990"/>
      <c r="G173" s="990"/>
      <c r="H173" s="1097"/>
      <c r="I173" s="990"/>
    </row>
    <row r="174">
      <c r="A174" s="974">
        <v>147.0</v>
      </c>
      <c r="B174" s="194"/>
      <c r="C174" s="194"/>
      <c r="D174" s="194"/>
      <c r="E174" s="990"/>
      <c r="F174" s="990"/>
      <c r="G174" s="990"/>
      <c r="H174" s="1097"/>
      <c r="I174" s="990"/>
    </row>
    <row r="175">
      <c r="A175" s="974">
        <v>148.0</v>
      </c>
      <c r="B175" s="194"/>
      <c r="C175" s="194"/>
      <c r="D175" s="194"/>
      <c r="E175" s="990"/>
      <c r="F175" s="990"/>
      <c r="G175" s="990"/>
      <c r="H175" s="1097"/>
      <c r="I175" s="990"/>
    </row>
    <row r="176">
      <c r="A176" s="974">
        <v>149.0</v>
      </c>
      <c r="B176" s="194"/>
      <c r="C176" s="194"/>
      <c r="D176" s="194"/>
      <c r="E176" s="990"/>
      <c r="F176" s="990"/>
      <c r="G176" s="990"/>
      <c r="H176" s="1097"/>
      <c r="I176" s="990"/>
    </row>
    <row r="177">
      <c r="A177" s="974">
        <v>150.0</v>
      </c>
      <c r="B177" s="194"/>
      <c r="C177" s="194"/>
      <c r="D177" s="194"/>
      <c r="E177" s="990"/>
      <c r="F177" s="990"/>
      <c r="G177" s="990"/>
      <c r="H177" s="1097"/>
      <c r="I177" s="990"/>
    </row>
    <row r="178">
      <c r="A178" s="974">
        <v>151.0</v>
      </c>
      <c r="B178" s="194"/>
      <c r="C178" s="194"/>
      <c r="D178" s="194"/>
      <c r="E178" s="990"/>
      <c r="F178" s="990"/>
      <c r="G178" s="990"/>
      <c r="H178" s="1097"/>
      <c r="I178" s="990"/>
    </row>
    <row r="179">
      <c r="A179" s="974">
        <v>152.0</v>
      </c>
      <c r="B179" s="194"/>
      <c r="C179" s="194"/>
      <c r="D179" s="194"/>
      <c r="E179" s="990"/>
      <c r="F179" s="990"/>
      <c r="G179" s="990"/>
      <c r="H179" s="1097"/>
      <c r="I179" s="990"/>
    </row>
    <row r="180">
      <c r="A180" s="974">
        <v>153.0</v>
      </c>
      <c r="B180" s="194"/>
      <c r="C180" s="194"/>
      <c r="D180" s="194"/>
      <c r="E180" s="990"/>
      <c r="F180" s="990"/>
      <c r="G180" s="990"/>
      <c r="H180" s="1097"/>
      <c r="I180" s="990"/>
    </row>
    <row r="181">
      <c r="A181" s="974">
        <v>154.0</v>
      </c>
      <c r="B181" s="194"/>
      <c r="C181" s="194"/>
      <c r="D181" s="194"/>
      <c r="E181" s="990"/>
      <c r="F181" s="990"/>
      <c r="G181" s="990"/>
      <c r="H181" s="1097"/>
      <c r="I181" s="990"/>
    </row>
    <row r="182">
      <c r="A182" s="974">
        <v>155.0</v>
      </c>
      <c r="B182" s="194"/>
      <c r="C182" s="194"/>
      <c r="D182" s="194"/>
      <c r="E182" s="990"/>
      <c r="F182" s="990"/>
      <c r="G182" s="990"/>
      <c r="H182" s="1097"/>
      <c r="I182" s="990"/>
    </row>
    <row r="183">
      <c r="A183" s="974">
        <v>156.0</v>
      </c>
      <c r="B183" s="194"/>
      <c r="C183" s="194"/>
      <c r="D183" s="194"/>
      <c r="E183" s="990"/>
      <c r="F183" s="990"/>
      <c r="G183" s="990"/>
      <c r="H183" s="1097"/>
      <c r="I183" s="990"/>
    </row>
    <row r="184">
      <c r="A184" s="974">
        <v>157.0</v>
      </c>
      <c r="B184" s="194"/>
      <c r="C184" s="194"/>
      <c r="D184" s="194"/>
      <c r="E184" s="990"/>
      <c r="F184" s="990"/>
      <c r="G184" s="990"/>
      <c r="H184" s="1097"/>
      <c r="I184" s="990"/>
    </row>
    <row r="185">
      <c r="A185" s="974">
        <v>158.0</v>
      </c>
      <c r="B185" s="194"/>
      <c r="C185" s="194"/>
      <c r="D185" s="194"/>
      <c r="E185" s="990"/>
      <c r="F185" s="990"/>
      <c r="G185" s="990"/>
      <c r="H185" s="1097"/>
      <c r="I185" s="990"/>
    </row>
    <row r="186">
      <c r="A186" s="974">
        <v>159.0</v>
      </c>
      <c r="B186" s="194"/>
      <c r="C186" s="194"/>
      <c r="D186" s="194"/>
      <c r="E186" s="990"/>
      <c r="F186" s="990"/>
      <c r="G186" s="990"/>
      <c r="H186" s="1097"/>
      <c r="I186" s="990"/>
    </row>
    <row r="187">
      <c r="A187" s="974">
        <v>160.0</v>
      </c>
      <c r="B187" s="194"/>
      <c r="C187" s="194"/>
      <c r="D187" s="194"/>
      <c r="E187" s="990"/>
      <c r="F187" s="990"/>
      <c r="G187" s="990"/>
      <c r="H187" s="1097"/>
      <c r="I187" s="990"/>
    </row>
    <row r="188">
      <c r="A188" s="974">
        <v>161.0</v>
      </c>
      <c r="B188" s="194"/>
      <c r="C188" s="194"/>
      <c r="D188" s="194"/>
      <c r="E188" s="990"/>
      <c r="F188" s="990"/>
      <c r="G188" s="990"/>
      <c r="H188" s="1097"/>
      <c r="I188" s="990"/>
    </row>
    <row r="189">
      <c r="A189" s="974">
        <v>162.0</v>
      </c>
      <c r="B189" s="194"/>
      <c r="C189" s="194"/>
      <c r="D189" s="194"/>
      <c r="E189" s="990"/>
      <c r="F189" s="990"/>
      <c r="G189" s="990"/>
      <c r="H189" s="1097"/>
      <c r="I189" s="990"/>
    </row>
    <row r="190">
      <c r="A190" s="974">
        <v>163.0</v>
      </c>
      <c r="B190" s="194"/>
      <c r="C190" s="194"/>
      <c r="D190" s="194"/>
      <c r="E190" s="990"/>
      <c r="F190" s="990"/>
      <c r="G190" s="990"/>
      <c r="H190" s="1097"/>
      <c r="I190" s="990"/>
    </row>
    <row r="191">
      <c r="A191" s="974">
        <v>164.0</v>
      </c>
      <c r="B191" s="194"/>
      <c r="C191" s="194"/>
      <c r="D191" s="194"/>
      <c r="E191" s="990"/>
      <c r="F191" s="990"/>
      <c r="G191" s="990"/>
      <c r="H191" s="1097"/>
      <c r="I191" s="990"/>
    </row>
    <row r="192">
      <c r="A192" s="974">
        <v>165.0</v>
      </c>
      <c r="B192" s="194"/>
      <c r="C192" s="194"/>
      <c r="D192" s="194"/>
      <c r="E192" s="990"/>
      <c r="F192" s="990"/>
      <c r="G192" s="990"/>
      <c r="H192" s="1097"/>
      <c r="I192" s="990"/>
    </row>
    <row r="193">
      <c r="A193" s="974">
        <v>166.0</v>
      </c>
      <c r="B193" s="194"/>
      <c r="C193" s="194"/>
      <c r="D193" s="194"/>
      <c r="E193" s="990"/>
      <c r="F193" s="990"/>
      <c r="G193" s="990"/>
      <c r="H193" s="1097"/>
      <c r="I193" s="990"/>
    </row>
    <row r="194">
      <c r="A194" s="974">
        <v>167.0</v>
      </c>
      <c r="B194" s="194"/>
      <c r="C194" s="194"/>
      <c r="D194" s="194"/>
      <c r="E194" s="990"/>
      <c r="F194" s="990"/>
      <c r="G194" s="990"/>
      <c r="H194" s="1097"/>
      <c r="I194" s="990"/>
    </row>
    <row r="195">
      <c r="A195" s="974">
        <v>168.0</v>
      </c>
      <c r="B195" s="194"/>
      <c r="C195" s="194"/>
      <c r="D195" s="194"/>
      <c r="E195" s="990"/>
      <c r="F195" s="990"/>
      <c r="G195" s="990"/>
      <c r="H195" s="1097"/>
      <c r="I195" s="990"/>
    </row>
    <row r="196">
      <c r="A196" s="974">
        <v>169.0</v>
      </c>
      <c r="B196" s="194"/>
      <c r="C196" s="194"/>
      <c r="D196" s="194"/>
      <c r="E196" s="990"/>
      <c r="F196" s="990"/>
      <c r="G196" s="990"/>
      <c r="H196" s="1097"/>
      <c r="I196" s="990"/>
    </row>
    <row r="197">
      <c r="A197" s="974">
        <v>170.0</v>
      </c>
      <c r="B197" s="194"/>
      <c r="C197" s="194"/>
      <c r="D197" s="194"/>
      <c r="E197" s="990"/>
      <c r="F197" s="990"/>
      <c r="G197" s="990"/>
      <c r="H197" s="1097"/>
      <c r="I197" s="990"/>
    </row>
    <row r="198">
      <c r="A198" s="974">
        <v>171.0</v>
      </c>
      <c r="B198" s="194"/>
      <c r="C198" s="194"/>
      <c r="D198" s="194"/>
      <c r="E198" s="990"/>
      <c r="F198" s="990"/>
      <c r="G198" s="990"/>
      <c r="H198" s="1097"/>
      <c r="I198" s="990"/>
    </row>
    <row r="199">
      <c r="A199" s="974">
        <v>172.0</v>
      </c>
      <c r="B199" s="194"/>
      <c r="C199" s="194"/>
      <c r="D199" s="194"/>
      <c r="E199" s="990"/>
      <c r="F199" s="990"/>
      <c r="G199" s="990"/>
      <c r="H199" s="1097"/>
      <c r="I199" s="990"/>
    </row>
    <row r="200">
      <c r="A200" s="974">
        <v>173.0</v>
      </c>
      <c r="B200" s="194"/>
      <c r="C200" s="194"/>
      <c r="D200" s="194"/>
      <c r="E200" s="990"/>
      <c r="F200" s="990"/>
      <c r="G200" s="990"/>
      <c r="H200" s="1097"/>
      <c r="I200" s="990"/>
    </row>
    <row r="201">
      <c r="A201" s="974">
        <v>174.0</v>
      </c>
      <c r="B201" s="194"/>
      <c r="C201" s="194"/>
      <c r="D201" s="194"/>
      <c r="E201" s="990"/>
      <c r="F201" s="990"/>
      <c r="G201" s="990"/>
      <c r="H201" s="1097"/>
      <c r="I201" s="990"/>
    </row>
    <row r="202">
      <c r="A202" s="974">
        <v>175.0</v>
      </c>
      <c r="B202" s="194"/>
      <c r="C202" s="194"/>
      <c r="D202" s="194"/>
      <c r="E202" s="990"/>
      <c r="F202" s="990"/>
      <c r="G202" s="990"/>
      <c r="H202" s="1097"/>
      <c r="I202" s="990"/>
    </row>
    <row r="203">
      <c r="A203" s="974">
        <v>176.0</v>
      </c>
      <c r="B203" s="194"/>
      <c r="C203" s="194"/>
      <c r="D203" s="194"/>
      <c r="E203" s="990"/>
      <c r="F203" s="990"/>
      <c r="G203" s="990"/>
      <c r="H203" s="1097"/>
      <c r="I203" s="990"/>
    </row>
    <row r="204">
      <c r="A204" s="974">
        <v>177.0</v>
      </c>
      <c r="B204" s="194"/>
      <c r="C204" s="194"/>
      <c r="D204" s="194"/>
      <c r="E204" s="990"/>
      <c r="F204" s="990"/>
      <c r="G204" s="990"/>
      <c r="H204" s="1097"/>
      <c r="I204" s="990"/>
    </row>
    <row r="205">
      <c r="A205" s="974">
        <v>178.0</v>
      </c>
      <c r="B205" s="194"/>
      <c r="C205" s="194"/>
      <c r="D205" s="194"/>
      <c r="E205" s="990"/>
      <c r="F205" s="990"/>
      <c r="G205" s="990"/>
      <c r="H205" s="1097"/>
      <c r="I205" s="990"/>
    </row>
    <row r="206">
      <c r="A206" s="974">
        <v>200.0</v>
      </c>
      <c r="B206" s="194"/>
      <c r="C206" s="194"/>
      <c r="D206" s="194"/>
      <c r="E206" s="990"/>
      <c r="F206" s="990"/>
      <c r="G206" s="990"/>
      <c r="H206" s="1097"/>
      <c r="I206" s="990"/>
    </row>
    <row r="207">
      <c r="A207" s="974">
        <v>201.0</v>
      </c>
      <c r="B207" s="194"/>
      <c r="C207" s="194"/>
      <c r="D207" s="194"/>
      <c r="E207" s="990"/>
      <c r="F207" s="990"/>
      <c r="G207" s="990"/>
      <c r="H207" s="1097"/>
      <c r="I207" s="990"/>
    </row>
    <row r="208">
      <c r="A208" s="974">
        <v>202.0</v>
      </c>
      <c r="B208" s="194"/>
      <c r="C208" s="194"/>
      <c r="D208" s="194"/>
      <c r="E208" s="990"/>
      <c r="F208" s="990"/>
      <c r="G208" s="990"/>
      <c r="H208" s="1097"/>
      <c r="I208" s="990"/>
    </row>
    <row r="209">
      <c r="A209" s="974">
        <v>203.0</v>
      </c>
      <c r="B209" s="194"/>
      <c r="C209" s="194"/>
      <c r="D209" s="194"/>
      <c r="E209" s="990"/>
      <c r="F209" s="990"/>
      <c r="G209" s="990"/>
      <c r="H209" s="1097"/>
      <c r="I209" s="990"/>
    </row>
    <row r="210">
      <c r="A210" s="974">
        <v>204.0</v>
      </c>
      <c r="B210" s="194"/>
      <c r="C210" s="194"/>
      <c r="D210" s="194"/>
      <c r="E210" s="990"/>
      <c r="F210" s="990"/>
      <c r="G210" s="990"/>
      <c r="H210" s="1097"/>
      <c r="I210" s="990"/>
    </row>
    <row r="211">
      <c r="A211" s="974">
        <v>205.0</v>
      </c>
      <c r="B211" s="194"/>
      <c r="C211" s="194"/>
      <c r="D211" s="194"/>
      <c r="E211" s="990"/>
      <c r="F211" s="990"/>
      <c r="G211" s="990"/>
      <c r="H211" s="1097"/>
      <c r="I211" s="990"/>
    </row>
    <row r="212">
      <c r="A212" s="974">
        <v>206.0</v>
      </c>
      <c r="B212" s="194"/>
      <c r="C212" s="194"/>
      <c r="D212" s="194"/>
      <c r="E212" s="990"/>
      <c r="F212" s="990"/>
      <c r="G212" s="990"/>
      <c r="H212" s="1097"/>
      <c r="I212" s="990"/>
    </row>
    <row r="213">
      <c r="A213" s="974">
        <v>207.0</v>
      </c>
      <c r="B213" s="194"/>
      <c r="C213" s="194"/>
      <c r="D213" s="194"/>
      <c r="E213" s="990"/>
      <c r="F213" s="990"/>
      <c r="G213" s="990"/>
      <c r="H213" s="1097"/>
      <c r="I213" s="990"/>
    </row>
    <row r="214">
      <c r="A214" s="974">
        <v>208.0</v>
      </c>
      <c r="B214" s="194"/>
      <c r="C214" s="194"/>
      <c r="D214" s="194"/>
      <c r="E214" s="990"/>
      <c r="F214" s="990"/>
      <c r="G214" s="990"/>
      <c r="H214" s="1097"/>
      <c r="I214" s="990"/>
    </row>
    <row r="215">
      <c r="A215" s="974">
        <v>209.0</v>
      </c>
      <c r="B215" s="194"/>
      <c r="C215" s="194"/>
      <c r="D215" s="194"/>
      <c r="E215" s="990"/>
      <c r="F215" s="990"/>
      <c r="G215" s="990"/>
      <c r="H215" s="1097"/>
      <c r="I215" s="990"/>
    </row>
    <row r="216">
      <c r="A216" s="974">
        <v>210.0</v>
      </c>
      <c r="B216" s="194"/>
      <c r="C216" s="194"/>
      <c r="D216" s="194"/>
      <c r="E216" s="990"/>
      <c r="F216" s="990"/>
      <c r="G216" s="990"/>
      <c r="H216" s="1097"/>
      <c r="I216" s="990"/>
    </row>
    <row r="217">
      <c r="A217" s="974">
        <v>211.0</v>
      </c>
      <c r="B217" s="194"/>
      <c r="C217" s="194"/>
      <c r="D217" s="194"/>
      <c r="E217" s="990"/>
      <c r="F217" s="990"/>
      <c r="G217" s="990"/>
      <c r="H217" s="1097"/>
      <c r="I217" s="990"/>
    </row>
    <row r="218">
      <c r="A218" s="974">
        <v>212.0</v>
      </c>
      <c r="B218" s="194"/>
      <c r="C218" s="194"/>
      <c r="D218" s="194"/>
      <c r="E218" s="990"/>
      <c r="F218" s="990"/>
      <c r="G218" s="990"/>
      <c r="H218" s="1097"/>
      <c r="I218" s="990"/>
    </row>
    <row r="219">
      <c r="A219" s="974">
        <v>213.0</v>
      </c>
      <c r="B219" s="194"/>
      <c r="C219" s="194"/>
      <c r="D219" s="194"/>
      <c r="E219" s="990"/>
      <c r="F219" s="990"/>
      <c r="G219" s="990"/>
      <c r="H219" s="1097"/>
      <c r="I219" s="990"/>
    </row>
    <row r="220">
      <c r="A220" s="974">
        <v>214.0</v>
      </c>
      <c r="B220" s="194"/>
      <c r="C220" s="194"/>
      <c r="D220" s="194"/>
      <c r="E220" s="990"/>
      <c r="F220" s="990"/>
      <c r="G220" s="990"/>
      <c r="H220" s="1097"/>
      <c r="I220" s="990"/>
    </row>
    <row r="221">
      <c r="A221" s="974">
        <v>215.0</v>
      </c>
      <c r="B221" s="194"/>
      <c r="C221" s="194"/>
      <c r="D221" s="194"/>
      <c r="E221" s="990"/>
      <c r="F221" s="990"/>
      <c r="G221" s="990"/>
      <c r="H221" s="1097"/>
      <c r="I221" s="990"/>
    </row>
    <row r="222">
      <c r="A222" s="974">
        <v>216.0</v>
      </c>
      <c r="B222" s="194"/>
      <c r="C222" s="194"/>
      <c r="D222" s="194"/>
      <c r="E222" s="990"/>
      <c r="F222" s="990"/>
      <c r="G222" s="990"/>
      <c r="H222" s="1097"/>
      <c r="I222" s="990"/>
    </row>
    <row r="223">
      <c r="A223" s="974">
        <v>217.0</v>
      </c>
      <c r="B223" s="194"/>
      <c r="C223" s="194"/>
      <c r="D223" s="194"/>
      <c r="E223" s="990"/>
      <c r="F223" s="990"/>
      <c r="G223" s="990"/>
      <c r="H223" s="1097"/>
      <c r="I223" s="990"/>
    </row>
    <row r="224">
      <c r="A224" s="974">
        <v>218.0</v>
      </c>
      <c r="B224" s="194"/>
      <c r="C224" s="194"/>
      <c r="D224" s="194"/>
      <c r="E224" s="990"/>
      <c r="F224" s="990"/>
      <c r="G224" s="990"/>
      <c r="H224" s="1097"/>
      <c r="I224" s="990"/>
    </row>
    <row r="225">
      <c r="A225" s="974">
        <v>219.0</v>
      </c>
      <c r="B225" s="194"/>
      <c r="C225" s="194"/>
      <c r="D225" s="194"/>
      <c r="E225" s="990"/>
      <c r="F225" s="990"/>
      <c r="G225" s="990"/>
      <c r="H225" s="1097"/>
      <c r="I225" s="990"/>
    </row>
    <row r="226">
      <c r="A226" s="974">
        <v>220.0</v>
      </c>
      <c r="B226" s="194"/>
      <c r="C226" s="194"/>
      <c r="D226" s="194"/>
      <c r="E226" s="990"/>
      <c r="F226" s="990"/>
      <c r="G226" s="990"/>
      <c r="H226" s="1097"/>
      <c r="I226" s="990"/>
    </row>
    <row r="227">
      <c r="A227" s="974">
        <v>221.0</v>
      </c>
      <c r="B227" s="194"/>
      <c r="C227" s="194"/>
      <c r="D227" s="194"/>
      <c r="E227" s="990"/>
      <c r="F227" s="990"/>
      <c r="G227" s="990"/>
      <c r="H227" s="1097"/>
      <c r="I227" s="990"/>
    </row>
    <row r="228">
      <c r="A228" s="974">
        <v>222.0</v>
      </c>
      <c r="B228" s="194"/>
      <c r="C228" s="194"/>
      <c r="D228" s="194"/>
      <c r="E228" s="990"/>
      <c r="F228" s="990"/>
      <c r="G228" s="990"/>
      <c r="H228" s="1097"/>
      <c r="I228" s="990"/>
    </row>
    <row r="229">
      <c r="A229" s="974">
        <v>223.0</v>
      </c>
      <c r="B229" s="194"/>
      <c r="C229" s="194"/>
      <c r="D229" s="194"/>
      <c r="E229" s="990"/>
      <c r="F229" s="990"/>
      <c r="G229" s="990"/>
      <c r="H229" s="1097"/>
      <c r="I229" s="990"/>
    </row>
    <row r="230">
      <c r="A230" s="974">
        <v>224.0</v>
      </c>
      <c r="B230" s="194"/>
      <c r="C230" s="194"/>
      <c r="D230" s="194"/>
      <c r="E230" s="990"/>
      <c r="F230" s="990"/>
      <c r="G230" s="990"/>
      <c r="H230" s="1097"/>
      <c r="I230" s="990"/>
    </row>
    <row r="231">
      <c r="A231" s="974">
        <v>225.0</v>
      </c>
      <c r="B231" s="194"/>
      <c r="C231" s="194"/>
      <c r="D231" s="194"/>
      <c r="E231" s="990"/>
      <c r="F231" s="990"/>
      <c r="G231" s="990"/>
      <c r="H231" s="1097"/>
      <c r="I231" s="990"/>
    </row>
    <row r="232">
      <c r="A232" s="974">
        <v>226.0</v>
      </c>
      <c r="B232" s="194"/>
      <c r="C232" s="194"/>
      <c r="D232" s="194"/>
      <c r="E232" s="990"/>
      <c r="F232" s="990"/>
      <c r="G232" s="990"/>
      <c r="H232" s="1097"/>
      <c r="I232" s="990"/>
    </row>
    <row r="233">
      <c r="A233" s="974">
        <v>227.0</v>
      </c>
      <c r="B233" s="194"/>
      <c r="C233" s="194"/>
      <c r="D233" s="194"/>
      <c r="E233" s="990"/>
      <c r="F233" s="990"/>
      <c r="G233" s="990"/>
      <c r="H233" s="1097"/>
      <c r="I233" s="990"/>
    </row>
    <row r="234">
      <c r="A234" s="974">
        <v>228.0</v>
      </c>
      <c r="B234" s="194"/>
      <c r="C234" s="194"/>
      <c r="D234" s="194"/>
      <c r="E234" s="990"/>
      <c r="F234" s="990"/>
      <c r="G234" s="990"/>
      <c r="H234" s="1097"/>
      <c r="I234" s="990"/>
    </row>
    <row r="235">
      <c r="A235" s="974">
        <v>229.0</v>
      </c>
      <c r="B235" s="194"/>
      <c r="C235" s="194"/>
      <c r="D235" s="194"/>
      <c r="E235" s="990"/>
      <c r="F235" s="990"/>
      <c r="G235" s="990"/>
      <c r="H235" s="1097"/>
      <c r="I235" s="990"/>
    </row>
    <row r="236">
      <c r="A236" s="974">
        <v>230.0</v>
      </c>
      <c r="B236" s="194"/>
      <c r="C236" s="194"/>
      <c r="D236" s="194"/>
      <c r="E236" s="990"/>
      <c r="F236" s="990"/>
      <c r="G236" s="990"/>
      <c r="H236" s="1097"/>
      <c r="I236" s="990"/>
    </row>
    <row r="237">
      <c r="A237" s="974">
        <v>231.0</v>
      </c>
      <c r="B237" s="194"/>
      <c r="C237" s="194"/>
      <c r="D237" s="194"/>
      <c r="E237" s="990"/>
      <c r="F237" s="990"/>
      <c r="G237" s="990"/>
      <c r="H237" s="1097"/>
      <c r="I237" s="990"/>
    </row>
    <row r="238">
      <c r="A238" s="974">
        <v>232.0</v>
      </c>
      <c r="B238" s="194"/>
      <c r="C238" s="194"/>
      <c r="D238" s="194"/>
      <c r="E238" s="990"/>
      <c r="F238" s="990"/>
      <c r="G238" s="990"/>
      <c r="H238" s="1097"/>
      <c r="I238" s="990"/>
    </row>
    <row r="239">
      <c r="A239" s="974">
        <v>233.0</v>
      </c>
      <c r="B239" s="194"/>
      <c r="C239" s="194"/>
      <c r="D239" s="194"/>
      <c r="E239" s="990"/>
      <c r="F239" s="990"/>
      <c r="G239" s="990"/>
      <c r="H239" s="1097"/>
      <c r="I239" s="990"/>
    </row>
    <row r="240">
      <c r="A240" s="974">
        <v>234.0</v>
      </c>
      <c r="B240" s="194"/>
      <c r="C240" s="194"/>
      <c r="D240" s="194"/>
      <c r="E240" s="990"/>
      <c r="F240" s="990"/>
      <c r="G240" s="990"/>
      <c r="H240" s="1097"/>
      <c r="I240" s="990"/>
    </row>
    <row r="241">
      <c r="A241" s="974">
        <v>235.0</v>
      </c>
      <c r="B241" s="194"/>
      <c r="C241" s="194"/>
      <c r="D241" s="194"/>
      <c r="E241" s="990"/>
      <c r="F241" s="990"/>
      <c r="G241" s="990"/>
      <c r="H241" s="1097"/>
      <c r="I241" s="990"/>
    </row>
    <row r="242">
      <c r="A242" s="194"/>
      <c r="B242" s="194"/>
      <c r="C242" s="194"/>
      <c r="D242" s="194"/>
      <c r="E242" s="990"/>
      <c r="F242" s="990"/>
      <c r="G242" s="990"/>
      <c r="H242" s="1097"/>
      <c r="I242" s="990"/>
    </row>
    <row r="243">
      <c r="A243" s="194"/>
      <c r="B243" s="194"/>
      <c r="C243" s="194"/>
      <c r="D243" s="194"/>
      <c r="E243" s="990"/>
      <c r="F243" s="990"/>
      <c r="G243" s="990"/>
      <c r="H243" s="1097"/>
      <c r="I243" s="990"/>
    </row>
    <row r="244">
      <c r="A244" s="194"/>
      <c r="B244" s="194"/>
      <c r="C244" s="194"/>
      <c r="D244" s="194"/>
      <c r="E244" s="990"/>
      <c r="F244" s="990"/>
      <c r="G244" s="990"/>
      <c r="H244" s="1097"/>
      <c r="I244" s="990"/>
    </row>
    <row r="245">
      <c r="A245" s="194"/>
      <c r="B245" s="194"/>
      <c r="C245" s="194"/>
      <c r="D245" s="194"/>
      <c r="E245" s="990"/>
      <c r="F245" s="990"/>
      <c r="G245" s="990"/>
      <c r="H245" s="1097"/>
      <c r="I245" s="990"/>
    </row>
    <row r="246">
      <c r="A246" s="194"/>
      <c r="B246" s="194"/>
      <c r="C246" s="194"/>
      <c r="D246" s="194"/>
      <c r="E246" s="990"/>
      <c r="F246" s="990"/>
      <c r="G246" s="990"/>
      <c r="H246" s="1097"/>
      <c r="I246" s="990"/>
    </row>
    <row r="247">
      <c r="A247" s="194"/>
      <c r="B247" s="194"/>
      <c r="C247" s="194"/>
      <c r="D247" s="194"/>
      <c r="E247" s="990"/>
      <c r="F247" s="990"/>
      <c r="G247" s="990"/>
      <c r="H247" s="1097"/>
      <c r="I247" s="990"/>
    </row>
    <row r="248">
      <c r="A248" s="194"/>
      <c r="B248" s="194"/>
      <c r="C248" s="194"/>
      <c r="D248" s="194"/>
      <c r="E248" s="990"/>
      <c r="F248" s="990"/>
      <c r="G248" s="990"/>
      <c r="H248" s="1097"/>
      <c r="I248" s="990"/>
    </row>
    <row r="249">
      <c r="A249" s="194"/>
      <c r="B249" s="194"/>
      <c r="C249" s="194"/>
      <c r="D249" s="194"/>
      <c r="E249" s="990"/>
      <c r="F249" s="990"/>
      <c r="G249" s="990"/>
      <c r="H249" s="1097"/>
      <c r="I249" s="990"/>
    </row>
    <row r="250">
      <c r="A250" s="194"/>
      <c r="B250" s="194"/>
      <c r="C250" s="194"/>
      <c r="D250" s="194"/>
      <c r="E250" s="990"/>
      <c r="F250" s="990"/>
      <c r="G250" s="990"/>
      <c r="H250" s="1097"/>
      <c r="I250" s="990"/>
    </row>
    <row r="251">
      <c r="A251" s="194"/>
      <c r="B251" s="194"/>
      <c r="C251" s="194"/>
      <c r="D251" s="194"/>
      <c r="E251" s="990"/>
      <c r="F251" s="990"/>
      <c r="G251" s="990"/>
      <c r="H251" s="1097"/>
      <c r="I251" s="990"/>
    </row>
    <row r="252">
      <c r="A252" s="194"/>
      <c r="B252" s="194"/>
      <c r="C252" s="194"/>
      <c r="D252" s="194"/>
      <c r="E252" s="990"/>
      <c r="F252" s="990"/>
      <c r="G252" s="990"/>
      <c r="H252" s="1097"/>
      <c r="I252" s="990"/>
    </row>
    <row r="253">
      <c r="A253" s="194"/>
      <c r="B253" s="194"/>
      <c r="C253" s="194"/>
      <c r="D253" s="194"/>
      <c r="E253" s="990"/>
      <c r="F253" s="990"/>
      <c r="G253" s="990"/>
      <c r="H253" s="1097"/>
      <c r="I253" s="990"/>
    </row>
    <row r="254">
      <c r="A254" s="194"/>
      <c r="B254" s="194"/>
      <c r="C254" s="194"/>
      <c r="D254" s="194"/>
      <c r="E254" s="990"/>
      <c r="F254" s="990"/>
      <c r="G254" s="990"/>
      <c r="H254" s="1097"/>
      <c r="I254" s="990"/>
    </row>
    <row r="255">
      <c r="A255" s="194"/>
      <c r="B255" s="194"/>
      <c r="C255" s="194"/>
      <c r="D255" s="194"/>
      <c r="E255" s="990"/>
      <c r="F255" s="990"/>
      <c r="G255" s="990"/>
      <c r="H255" s="1097"/>
      <c r="I255" s="990"/>
    </row>
    <row r="256">
      <c r="A256" s="194"/>
      <c r="B256" s="194"/>
      <c r="C256" s="194"/>
      <c r="D256" s="194"/>
      <c r="E256" s="990"/>
      <c r="F256" s="990"/>
      <c r="G256" s="990"/>
      <c r="H256" s="1097"/>
      <c r="I256" s="990"/>
    </row>
    <row r="257">
      <c r="A257" s="194"/>
      <c r="B257" s="194"/>
      <c r="C257" s="194"/>
      <c r="D257" s="194"/>
      <c r="E257" s="990"/>
      <c r="F257" s="990"/>
      <c r="G257" s="990"/>
      <c r="H257" s="1097"/>
      <c r="I257" s="990"/>
    </row>
    <row r="258">
      <c r="A258" s="194"/>
      <c r="B258" s="194"/>
      <c r="C258" s="194"/>
      <c r="D258" s="194"/>
      <c r="E258" s="990"/>
      <c r="F258" s="990"/>
      <c r="G258" s="990"/>
      <c r="H258" s="1097"/>
      <c r="I258" s="990"/>
    </row>
    <row r="259">
      <c r="A259" s="194"/>
      <c r="B259" s="194"/>
      <c r="C259" s="194"/>
      <c r="D259" s="194"/>
      <c r="E259" s="990"/>
      <c r="F259" s="990"/>
      <c r="G259" s="990"/>
      <c r="H259" s="1097"/>
      <c r="I259" s="990"/>
    </row>
    <row r="260">
      <c r="A260" s="194"/>
      <c r="B260" s="194"/>
      <c r="C260" s="194"/>
      <c r="D260" s="194"/>
      <c r="E260" s="990"/>
      <c r="F260" s="990"/>
      <c r="G260" s="990"/>
      <c r="H260" s="1097"/>
      <c r="I260" s="990"/>
    </row>
    <row r="261">
      <c r="A261" s="194"/>
      <c r="B261" s="194"/>
      <c r="C261" s="194"/>
      <c r="D261" s="194"/>
      <c r="E261" s="990"/>
      <c r="F261" s="990"/>
      <c r="G261" s="990"/>
      <c r="H261" s="1097"/>
      <c r="I261" s="990"/>
    </row>
    <row r="262">
      <c r="A262" s="194"/>
      <c r="B262" s="194"/>
      <c r="C262" s="194"/>
      <c r="D262" s="194"/>
      <c r="E262" s="990"/>
      <c r="F262" s="990"/>
      <c r="G262" s="990"/>
      <c r="H262" s="1097"/>
      <c r="I262" s="990"/>
    </row>
    <row r="263">
      <c r="A263" s="194"/>
      <c r="B263" s="194"/>
      <c r="C263" s="194"/>
      <c r="D263" s="194"/>
      <c r="E263" s="990"/>
      <c r="F263" s="990"/>
      <c r="G263" s="990"/>
      <c r="H263" s="1097"/>
      <c r="I263" s="990"/>
    </row>
    <row r="264">
      <c r="A264" s="194"/>
      <c r="B264" s="194"/>
      <c r="C264" s="194"/>
      <c r="D264" s="194"/>
      <c r="E264" s="990"/>
      <c r="F264" s="990"/>
      <c r="G264" s="990"/>
      <c r="H264" s="1097"/>
      <c r="I264" s="990"/>
    </row>
    <row r="265">
      <c r="A265" s="194"/>
      <c r="B265" s="194"/>
      <c r="C265" s="194"/>
      <c r="D265" s="194"/>
      <c r="E265" s="990"/>
      <c r="F265" s="990"/>
      <c r="G265" s="990"/>
      <c r="H265" s="1097"/>
      <c r="I265" s="990"/>
    </row>
    <row r="266">
      <c r="A266" s="194"/>
      <c r="B266" s="194"/>
      <c r="C266" s="194"/>
      <c r="D266" s="194"/>
      <c r="E266" s="990"/>
      <c r="F266" s="990"/>
      <c r="G266" s="990"/>
      <c r="H266" s="1097"/>
      <c r="I266" s="990"/>
    </row>
    <row r="267">
      <c r="A267" s="194"/>
      <c r="B267" s="194"/>
      <c r="C267" s="194"/>
      <c r="D267" s="194"/>
      <c r="E267" s="990"/>
      <c r="F267" s="990"/>
      <c r="G267" s="990"/>
      <c r="H267" s="1097"/>
      <c r="I267" s="990"/>
    </row>
    <row r="268">
      <c r="A268" s="194"/>
      <c r="B268" s="194"/>
      <c r="C268" s="194"/>
      <c r="D268" s="194"/>
      <c r="E268" s="990"/>
      <c r="F268" s="990"/>
      <c r="G268" s="990"/>
      <c r="H268" s="1097"/>
      <c r="I268" s="990"/>
    </row>
    <row r="269">
      <c r="A269" s="194"/>
      <c r="B269" s="194"/>
      <c r="C269" s="194"/>
      <c r="D269" s="194"/>
      <c r="E269" s="990"/>
      <c r="F269" s="990"/>
      <c r="G269" s="990"/>
      <c r="H269" s="1097"/>
      <c r="I269" s="990"/>
    </row>
    <row r="270">
      <c r="A270" s="194"/>
      <c r="B270" s="194"/>
      <c r="C270" s="194"/>
      <c r="D270" s="194"/>
      <c r="E270" s="990"/>
      <c r="F270" s="990"/>
      <c r="G270" s="990"/>
      <c r="H270" s="1097"/>
      <c r="I270" s="990"/>
    </row>
    <row r="271">
      <c r="A271" s="194"/>
      <c r="B271" s="194"/>
      <c r="C271" s="194"/>
      <c r="D271" s="194"/>
      <c r="E271" s="990"/>
      <c r="F271" s="990"/>
      <c r="G271" s="990"/>
      <c r="H271" s="1097"/>
      <c r="I271" s="990"/>
    </row>
    <row r="272">
      <c r="A272" s="194"/>
      <c r="B272" s="194"/>
      <c r="C272" s="194"/>
      <c r="D272" s="194"/>
      <c r="E272" s="990"/>
      <c r="F272" s="990"/>
      <c r="G272" s="990"/>
      <c r="H272" s="1097"/>
      <c r="I272" s="990"/>
    </row>
    <row r="273">
      <c r="A273" s="194"/>
      <c r="B273" s="194"/>
      <c r="C273" s="194"/>
      <c r="D273" s="194"/>
      <c r="E273" s="990"/>
      <c r="F273" s="990"/>
      <c r="G273" s="990"/>
      <c r="H273" s="1097"/>
      <c r="I273" s="990"/>
    </row>
    <row r="274">
      <c r="A274" s="194"/>
      <c r="B274" s="194"/>
      <c r="C274" s="194"/>
      <c r="D274" s="194"/>
      <c r="E274" s="990"/>
      <c r="F274" s="990"/>
      <c r="G274" s="990"/>
      <c r="H274" s="1097"/>
      <c r="I274" s="990"/>
    </row>
    <row r="275">
      <c r="A275" s="194"/>
      <c r="B275" s="194"/>
      <c r="C275" s="194"/>
      <c r="D275" s="194"/>
      <c r="E275" s="990"/>
      <c r="F275" s="990"/>
      <c r="G275" s="990"/>
      <c r="H275" s="1097"/>
      <c r="I275" s="990"/>
    </row>
    <row r="276">
      <c r="A276" s="194"/>
      <c r="B276" s="194"/>
      <c r="C276" s="194"/>
      <c r="D276" s="194"/>
      <c r="E276" s="990"/>
      <c r="F276" s="990"/>
      <c r="G276" s="990"/>
      <c r="H276" s="1097"/>
      <c r="I276" s="990"/>
    </row>
    <row r="277">
      <c r="A277" s="194"/>
      <c r="B277" s="194"/>
      <c r="C277" s="194"/>
      <c r="D277" s="194"/>
      <c r="E277" s="990"/>
      <c r="F277" s="990"/>
      <c r="G277" s="990"/>
      <c r="H277" s="1097"/>
      <c r="I277" s="990"/>
    </row>
    <row r="278">
      <c r="A278" s="194"/>
      <c r="B278" s="194"/>
      <c r="C278" s="194"/>
      <c r="D278" s="194"/>
      <c r="E278" s="990"/>
      <c r="F278" s="990"/>
      <c r="G278" s="990"/>
      <c r="H278" s="1097"/>
      <c r="I278" s="990"/>
    </row>
    <row r="279">
      <c r="A279" s="194"/>
      <c r="B279" s="194"/>
      <c r="C279" s="194"/>
      <c r="D279" s="194"/>
      <c r="E279" s="990"/>
      <c r="F279" s="990"/>
      <c r="G279" s="990"/>
      <c r="H279" s="1097"/>
      <c r="I279" s="990"/>
    </row>
    <row r="280">
      <c r="A280" s="194"/>
      <c r="B280" s="194"/>
      <c r="C280" s="194"/>
      <c r="D280" s="194"/>
      <c r="E280" s="990"/>
      <c r="F280" s="990"/>
      <c r="G280" s="990"/>
      <c r="H280" s="1097"/>
      <c r="I280" s="990"/>
    </row>
    <row r="281">
      <c r="A281" s="194"/>
      <c r="B281" s="194"/>
      <c r="C281" s="194"/>
      <c r="D281" s="194"/>
      <c r="E281" s="990"/>
      <c r="F281" s="990"/>
      <c r="G281" s="990"/>
      <c r="H281" s="1097"/>
      <c r="I281" s="990"/>
    </row>
    <row r="282">
      <c r="A282" s="194"/>
      <c r="B282" s="194"/>
      <c r="C282" s="194"/>
      <c r="D282" s="194"/>
      <c r="E282" s="990"/>
      <c r="F282" s="990"/>
      <c r="G282" s="990"/>
      <c r="H282" s="1097"/>
      <c r="I282" s="990"/>
    </row>
    <row r="283">
      <c r="A283" s="194"/>
      <c r="B283" s="194"/>
      <c r="C283" s="194"/>
      <c r="D283" s="194"/>
      <c r="E283" s="990"/>
      <c r="F283" s="990"/>
      <c r="G283" s="990"/>
      <c r="H283" s="1097"/>
      <c r="I283" s="990"/>
    </row>
    <row r="284">
      <c r="A284" s="194"/>
      <c r="B284" s="194"/>
      <c r="C284" s="194"/>
      <c r="D284" s="194"/>
      <c r="E284" s="990"/>
      <c r="F284" s="990"/>
      <c r="G284" s="990"/>
      <c r="H284" s="1097"/>
      <c r="I284" s="990"/>
    </row>
    <row r="285">
      <c r="A285" s="194"/>
      <c r="B285" s="194"/>
      <c r="C285" s="194"/>
      <c r="D285" s="194"/>
      <c r="E285" s="990"/>
      <c r="F285" s="990"/>
      <c r="G285" s="990"/>
      <c r="H285" s="1097"/>
      <c r="I285" s="990"/>
    </row>
    <row r="286">
      <c r="A286" s="194"/>
      <c r="B286" s="194"/>
      <c r="C286" s="194"/>
      <c r="D286" s="194"/>
      <c r="E286" s="990"/>
      <c r="F286" s="990"/>
      <c r="G286" s="990"/>
      <c r="H286" s="1097"/>
      <c r="I286" s="990"/>
    </row>
    <row r="287">
      <c r="A287" s="194"/>
      <c r="B287" s="194"/>
      <c r="C287" s="194"/>
      <c r="D287" s="194"/>
      <c r="E287" s="990"/>
      <c r="F287" s="990"/>
      <c r="G287" s="990"/>
      <c r="H287" s="1097"/>
      <c r="I287" s="990"/>
    </row>
    <row r="288">
      <c r="A288" s="194"/>
      <c r="B288" s="194"/>
      <c r="C288" s="194"/>
      <c r="D288" s="194"/>
      <c r="E288" s="990"/>
      <c r="F288" s="990"/>
      <c r="G288" s="990"/>
      <c r="H288" s="1097"/>
      <c r="I288" s="990"/>
    </row>
    <row r="289">
      <c r="A289" s="194"/>
      <c r="B289" s="194"/>
      <c r="C289" s="194"/>
      <c r="D289" s="194"/>
      <c r="E289" s="990"/>
      <c r="F289" s="990"/>
      <c r="G289" s="990"/>
      <c r="H289" s="1097"/>
      <c r="I289" s="990"/>
    </row>
    <row r="290">
      <c r="A290" s="194"/>
      <c r="B290" s="194"/>
      <c r="C290" s="194"/>
      <c r="D290" s="194"/>
      <c r="E290" s="990"/>
      <c r="F290" s="990"/>
      <c r="G290" s="990"/>
      <c r="H290" s="1097"/>
      <c r="I290" s="990"/>
    </row>
    <row r="291">
      <c r="A291" s="194"/>
      <c r="B291" s="194"/>
      <c r="C291" s="194"/>
      <c r="D291" s="194"/>
      <c r="E291" s="990"/>
      <c r="F291" s="990"/>
      <c r="G291" s="990"/>
      <c r="H291" s="1097"/>
      <c r="I291" s="990"/>
    </row>
    <row r="292">
      <c r="A292" s="194"/>
      <c r="B292" s="194"/>
      <c r="C292" s="194"/>
      <c r="D292" s="194"/>
      <c r="E292" s="990"/>
      <c r="F292" s="990"/>
      <c r="G292" s="990"/>
      <c r="H292" s="1097"/>
      <c r="I292" s="990"/>
    </row>
    <row r="293">
      <c r="A293" s="194"/>
      <c r="B293" s="194"/>
      <c r="C293" s="194"/>
      <c r="D293" s="194"/>
      <c r="E293" s="990"/>
      <c r="F293" s="990"/>
      <c r="G293" s="990"/>
      <c r="H293" s="1097"/>
      <c r="I293" s="990"/>
    </row>
    <row r="294">
      <c r="A294" s="194"/>
      <c r="B294" s="194"/>
      <c r="C294" s="194"/>
      <c r="D294" s="194"/>
      <c r="E294" s="990"/>
      <c r="F294" s="990"/>
      <c r="G294" s="990"/>
      <c r="H294" s="1097"/>
      <c r="I294" s="990"/>
    </row>
    <row r="295">
      <c r="A295" s="194"/>
      <c r="B295" s="194"/>
      <c r="C295" s="194"/>
      <c r="D295" s="194"/>
      <c r="E295" s="990"/>
      <c r="F295" s="990"/>
      <c r="G295" s="990"/>
      <c r="H295" s="1097"/>
      <c r="I295" s="990"/>
    </row>
    <row r="296">
      <c r="A296" s="194"/>
      <c r="B296" s="194"/>
      <c r="C296" s="194"/>
      <c r="D296" s="194"/>
      <c r="E296" s="990"/>
      <c r="F296" s="990"/>
      <c r="G296" s="990"/>
      <c r="H296" s="1097"/>
      <c r="I296" s="990"/>
    </row>
    <row r="297">
      <c r="A297" s="194"/>
      <c r="B297" s="194"/>
      <c r="C297" s="194"/>
      <c r="D297" s="194"/>
      <c r="E297" s="990"/>
      <c r="F297" s="990"/>
      <c r="G297" s="990"/>
      <c r="H297" s="1097"/>
      <c r="I297" s="990"/>
    </row>
    <row r="298">
      <c r="A298" s="194"/>
      <c r="B298" s="194"/>
      <c r="C298" s="194"/>
      <c r="D298" s="194"/>
      <c r="E298" s="990"/>
      <c r="F298" s="990"/>
      <c r="G298" s="990"/>
      <c r="H298" s="1097"/>
      <c r="I298" s="990"/>
    </row>
    <row r="299">
      <c r="A299" s="194"/>
      <c r="B299" s="194"/>
      <c r="C299" s="194"/>
      <c r="D299" s="194"/>
      <c r="E299" s="990"/>
      <c r="F299" s="990"/>
      <c r="G299" s="990"/>
      <c r="H299" s="1097"/>
      <c r="I299" s="990"/>
    </row>
    <row r="300">
      <c r="A300" s="194"/>
      <c r="B300" s="194"/>
      <c r="C300" s="194"/>
      <c r="D300" s="194"/>
      <c r="E300" s="990"/>
      <c r="F300" s="990"/>
      <c r="G300" s="990"/>
      <c r="H300" s="1097"/>
      <c r="I300" s="990"/>
    </row>
    <row r="301">
      <c r="A301" s="194"/>
      <c r="B301" s="194"/>
      <c r="C301" s="194"/>
      <c r="D301" s="194"/>
      <c r="E301" s="990"/>
      <c r="F301" s="990"/>
      <c r="G301" s="990"/>
      <c r="H301" s="1097"/>
      <c r="I301" s="990"/>
    </row>
    <row r="302">
      <c r="A302" s="194"/>
      <c r="B302" s="194"/>
      <c r="C302" s="194"/>
      <c r="D302" s="194"/>
      <c r="E302" s="990"/>
      <c r="F302" s="990"/>
      <c r="G302" s="990"/>
      <c r="H302" s="1097"/>
      <c r="I302" s="990"/>
    </row>
    <row r="303">
      <c r="A303" s="194"/>
      <c r="B303" s="194"/>
      <c r="C303" s="194"/>
      <c r="D303" s="194"/>
      <c r="E303" s="990"/>
      <c r="F303" s="990"/>
      <c r="G303" s="990"/>
      <c r="H303" s="1097"/>
      <c r="I303" s="990"/>
    </row>
    <row r="304">
      <c r="A304" s="194"/>
      <c r="B304" s="194"/>
      <c r="C304" s="194"/>
      <c r="D304" s="194"/>
      <c r="E304" s="990"/>
      <c r="F304" s="990"/>
      <c r="G304" s="990"/>
      <c r="H304" s="1097"/>
      <c r="I304" s="990"/>
    </row>
    <row r="305">
      <c r="A305" s="194"/>
      <c r="B305" s="194"/>
      <c r="C305" s="194"/>
      <c r="D305" s="194"/>
      <c r="E305" s="990"/>
      <c r="F305" s="990"/>
      <c r="G305" s="990"/>
      <c r="H305" s="1097"/>
      <c r="I305" s="990"/>
    </row>
    <row r="306">
      <c r="A306" s="194"/>
      <c r="B306" s="194"/>
      <c r="C306" s="194"/>
      <c r="D306" s="194"/>
      <c r="E306" s="990"/>
      <c r="F306" s="990"/>
      <c r="G306" s="990"/>
      <c r="H306" s="1097"/>
      <c r="I306" s="990"/>
    </row>
    <row r="307">
      <c r="A307" s="194"/>
      <c r="B307" s="194"/>
      <c r="C307" s="194"/>
      <c r="D307" s="194"/>
      <c r="E307" s="990"/>
      <c r="F307" s="990"/>
      <c r="G307" s="990"/>
      <c r="H307" s="1097"/>
      <c r="I307" s="990"/>
    </row>
    <row r="308">
      <c r="A308" s="194"/>
      <c r="B308" s="194"/>
      <c r="C308" s="194"/>
      <c r="D308" s="194"/>
      <c r="E308" s="990"/>
      <c r="F308" s="990"/>
      <c r="G308" s="990"/>
      <c r="H308" s="1097"/>
      <c r="I308" s="990"/>
    </row>
    <row r="309">
      <c r="A309" s="194"/>
      <c r="B309" s="194"/>
      <c r="C309" s="194"/>
      <c r="D309" s="194"/>
      <c r="E309" s="990"/>
      <c r="F309" s="990"/>
      <c r="G309" s="990"/>
      <c r="H309" s="1097"/>
      <c r="I309" s="990"/>
    </row>
    <row r="310">
      <c r="A310" s="194"/>
      <c r="B310" s="194"/>
      <c r="C310" s="194"/>
      <c r="D310" s="194"/>
      <c r="E310" s="990"/>
      <c r="F310" s="990"/>
      <c r="G310" s="990"/>
      <c r="H310" s="1097"/>
      <c r="I310" s="990"/>
    </row>
    <row r="311">
      <c r="A311" s="194"/>
      <c r="B311" s="194"/>
      <c r="C311" s="194"/>
      <c r="D311" s="194"/>
      <c r="E311" s="990"/>
      <c r="F311" s="990"/>
      <c r="G311" s="990"/>
      <c r="H311" s="1097"/>
      <c r="I311" s="990"/>
    </row>
    <row r="312">
      <c r="A312" s="194"/>
      <c r="B312" s="194"/>
      <c r="C312" s="194"/>
      <c r="D312" s="194"/>
      <c r="E312" s="990"/>
      <c r="F312" s="990"/>
      <c r="G312" s="990"/>
      <c r="H312" s="1097"/>
      <c r="I312" s="990"/>
    </row>
    <row r="313">
      <c r="A313" s="194"/>
      <c r="B313" s="194"/>
      <c r="C313" s="194"/>
      <c r="D313" s="194"/>
      <c r="E313" s="990"/>
      <c r="F313" s="990"/>
      <c r="G313" s="990"/>
      <c r="H313" s="1097"/>
      <c r="I313" s="990"/>
    </row>
    <row r="314">
      <c r="A314" s="194"/>
      <c r="B314" s="194"/>
      <c r="C314" s="194"/>
      <c r="D314" s="194"/>
      <c r="E314" s="990"/>
      <c r="F314" s="990"/>
      <c r="G314" s="990"/>
      <c r="H314" s="1097"/>
      <c r="I314" s="990"/>
    </row>
    <row r="315">
      <c r="A315" s="194"/>
      <c r="B315" s="194"/>
      <c r="C315" s="194"/>
      <c r="D315" s="194"/>
      <c r="E315" s="990"/>
      <c r="F315" s="990"/>
      <c r="G315" s="990"/>
      <c r="H315" s="1097"/>
      <c r="I315" s="990"/>
    </row>
    <row r="316">
      <c r="A316" s="194"/>
      <c r="B316" s="194"/>
      <c r="C316" s="194"/>
      <c r="D316" s="194"/>
      <c r="E316" s="990"/>
      <c r="F316" s="990"/>
      <c r="G316" s="990"/>
      <c r="H316" s="1097"/>
      <c r="I316" s="990"/>
    </row>
    <row r="317">
      <c r="A317" s="194"/>
      <c r="B317" s="194"/>
      <c r="C317" s="194"/>
      <c r="D317" s="194"/>
      <c r="E317" s="990"/>
      <c r="F317" s="990"/>
      <c r="G317" s="990"/>
      <c r="H317" s="1097"/>
      <c r="I317" s="990"/>
    </row>
    <row r="318">
      <c r="A318" s="194"/>
      <c r="B318" s="194"/>
      <c r="C318" s="194"/>
      <c r="D318" s="194"/>
      <c r="E318" s="990"/>
      <c r="F318" s="990"/>
      <c r="G318" s="990"/>
      <c r="H318" s="1097"/>
      <c r="I318" s="990"/>
    </row>
    <row r="319">
      <c r="A319" s="194"/>
      <c r="B319" s="194"/>
      <c r="C319" s="194"/>
      <c r="D319" s="194"/>
      <c r="E319" s="990"/>
      <c r="F319" s="990"/>
      <c r="G319" s="990"/>
      <c r="H319" s="1097"/>
      <c r="I319" s="990"/>
    </row>
    <row r="320">
      <c r="A320" s="194"/>
      <c r="B320" s="194"/>
      <c r="C320" s="194"/>
      <c r="D320" s="194"/>
      <c r="E320" s="990"/>
      <c r="F320" s="990"/>
      <c r="G320" s="990"/>
      <c r="H320" s="1097"/>
      <c r="I320" s="990"/>
    </row>
    <row r="321">
      <c r="A321" s="194"/>
      <c r="B321" s="194"/>
      <c r="C321" s="194"/>
      <c r="D321" s="194"/>
      <c r="E321" s="990"/>
      <c r="F321" s="990"/>
      <c r="G321" s="990"/>
      <c r="H321" s="1097"/>
      <c r="I321" s="990"/>
    </row>
    <row r="322">
      <c r="A322" s="194"/>
      <c r="B322" s="194"/>
      <c r="C322" s="194"/>
      <c r="D322" s="194"/>
      <c r="E322" s="990"/>
      <c r="F322" s="990"/>
      <c r="G322" s="990"/>
      <c r="H322" s="1097"/>
      <c r="I322" s="990"/>
    </row>
    <row r="323">
      <c r="A323" s="194"/>
      <c r="B323" s="194"/>
      <c r="C323" s="194"/>
      <c r="D323" s="194"/>
      <c r="E323" s="990"/>
      <c r="F323" s="990"/>
      <c r="G323" s="990"/>
      <c r="H323" s="1097"/>
      <c r="I323" s="990"/>
    </row>
    <row r="324">
      <c r="A324" s="194"/>
      <c r="B324" s="194"/>
      <c r="C324" s="194"/>
      <c r="D324" s="194"/>
      <c r="E324" s="990"/>
      <c r="F324" s="990"/>
      <c r="G324" s="990"/>
      <c r="H324" s="1097"/>
      <c r="I324" s="990"/>
    </row>
    <row r="325">
      <c r="A325" s="194"/>
      <c r="B325" s="194"/>
      <c r="C325" s="194"/>
      <c r="D325" s="194"/>
      <c r="E325" s="990"/>
      <c r="F325" s="990"/>
      <c r="G325" s="990"/>
      <c r="H325" s="1097"/>
      <c r="I325" s="990"/>
    </row>
    <row r="326">
      <c r="A326" s="194"/>
      <c r="B326" s="194"/>
      <c r="C326" s="194"/>
      <c r="D326" s="194"/>
      <c r="E326" s="990"/>
      <c r="F326" s="990"/>
      <c r="G326" s="990"/>
      <c r="H326" s="1097"/>
      <c r="I326" s="990"/>
    </row>
    <row r="327">
      <c r="A327" s="194"/>
      <c r="B327" s="194"/>
      <c r="C327" s="194"/>
      <c r="D327" s="194"/>
      <c r="E327" s="990"/>
      <c r="F327" s="990"/>
      <c r="G327" s="990"/>
      <c r="H327" s="1097"/>
      <c r="I327" s="990"/>
    </row>
    <row r="328">
      <c r="A328" s="194"/>
      <c r="B328" s="194"/>
      <c r="C328" s="194"/>
      <c r="D328" s="194"/>
      <c r="E328" s="990"/>
      <c r="F328" s="990"/>
      <c r="G328" s="990"/>
      <c r="H328" s="1097"/>
      <c r="I328" s="990"/>
    </row>
    <row r="329">
      <c r="A329" s="194"/>
      <c r="B329" s="194"/>
      <c r="C329" s="194"/>
      <c r="D329" s="194"/>
      <c r="E329" s="990"/>
      <c r="F329" s="990"/>
      <c r="G329" s="990"/>
      <c r="H329" s="1097"/>
      <c r="I329" s="990"/>
    </row>
    <row r="330">
      <c r="A330" s="194"/>
      <c r="B330" s="194"/>
      <c r="C330" s="194"/>
      <c r="D330" s="194"/>
      <c r="E330" s="990"/>
      <c r="F330" s="990"/>
      <c r="G330" s="990"/>
      <c r="H330" s="1097"/>
      <c r="I330" s="990"/>
    </row>
    <row r="331">
      <c r="A331" s="194"/>
      <c r="B331" s="194"/>
      <c r="C331" s="194"/>
      <c r="D331" s="194"/>
      <c r="E331" s="990"/>
      <c r="F331" s="990"/>
      <c r="G331" s="990"/>
      <c r="H331" s="1097"/>
      <c r="I331" s="990"/>
    </row>
    <row r="332">
      <c r="A332" s="194"/>
      <c r="B332" s="194"/>
      <c r="C332" s="194"/>
      <c r="D332" s="194"/>
      <c r="E332" s="990"/>
      <c r="F332" s="990"/>
      <c r="G332" s="990"/>
      <c r="H332" s="1097"/>
      <c r="I332" s="990"/>
    </row>
    <row r="333">
      <c r="A333" s="194"/>
      <c r="B333" s="194"/>
      <c r="C333" s="194"/>
      <c r="D333" s="194"/>
      <c r="E333" s="990"/>
      <c r="F333" s="990"/>
      <c r="G333" s="990"/>
      <c r="H333" s="1097"/>
      <c r="I333" s="990"/>
    </row>
    <row r="334">
      <c r="A334" s="194"/>
      <c r="B334" s="194"/>
      <c r="C334" s="194"/>
      <c r="D334" s="194"/>
      <c r="E334" s="990"/>
      <c r="F334" s="990"/>
      <c r="G334" s="990"/>
      <c r="H334" s="1097"/>
      <c r="I334" s="990"/>
    </row>
    <row r="335">
      <c r="A335" s="194"/>
      <c r="B335" s="194"/>
      <c r="C335" s="194"/>
      <c r="D335" s="194"/>
      <c r="E335" s="990"/>
      <c r="F335" s="990"/>
      <c r="G335" s="990"/>
      <c r="H335" s="1097"/>
      <c r="I335" s="990"/>
    </row>
    <row r="336">
      <c r="A336" s="194"/>
      <c r="B336" s="194"/>
      <c r="C336" s="194"/>
      <c r="D336" s="194"/>
      <c r="E336" s="990"/>
      <c r="F336" s="990"/>
      <c r="G336" s="990"/>
      <c r="H336" s="1097"/>
      <c r="I336" s="990"/>
    </row>
    <row r="337">
      <c r="A337" s="194"/>
      <c r="B337" s="194"/>
      <c r="C337" s="194"/>
      <c r="D337" s="194"/>
      <c r="E337" s="990"/>
      <c r="F337" s="990"/>
      <c r="G337" s="990"/>
      <c r="H337" s="1097"/>
      <c r="I337" s="990"/>
    </row>
    <row r="338">
      <c r="A338" s="194"/>
      <c r="B338" s="194"/>
      <c r="C338" s="194"/>
      <c r="D338" s="194"/>
      <c r="E338" s="990"/>
      <c r="F338" s="990"/>
      <c r="G338" s="990"/>
      <c r="H338" s="1097"/>
      <c r="I338" s="990"/>
    </row>
    <row r="339">
      <c r="A339" s="194"/>
      <c r="B339" s="194"/>
      <c r="C339" s="194"/>
      <c r="D339" s="194"/>
      <c r="E339" s="990"/>
      <c r="F339" s="990"/>
      <c r="G339" s="990"/>
      <c r="H339" s="1097"/>
      <c r="I339" s="990"/>
    </row>
    <row r="340">
      <c r="A340" s="194"/>
      <c r="B340" s="194"/>
      <c r="C340" s="194"/>
      <c r="D340" s="194"/>
      <c r="E340" s="990"/>
      <c r="F340" s="990"/>
      <c r="G340" s="990"/>
      <c r="H340" s="1097"/>
      <c r="I340" s="990"/>
    </row>
    <row r="341">
      <c r="A341" s="194"/>
      <c r="B341" s="194"/>
      <c r="C341" s="194"/>
      <c r="D341" s="194"/>
      <c r="E341" s="990"/>
      <c r="F341" s="990"/>
      <c r="G341" s="990"/>
      <c r="H341" s="1097"/>
      <c r="I341" s="990"/>
    </row>
    <row r="342">
      <c r="A342" s="194"/>
      <c r="B342" s="194"/>
      <c r="C342" s="194"/>
      <c r="D342" s="194"/>
      <c r="E342" s="990"/>
      <c r="F342" s="990"/>
      <c r="G342" s="990"/>
      <c r="H342" s="1097"/>
      <c r="I342" s="990"/>
    </row>
    <row r="343">
      <c r="A343" s="194"/>
      <c r="B343" s="194"/>
      <c r="C343" s="194"/>
      <c r="D343" s="194"/>
      <c r="E343" s="990"/>
      <c r="F343" s="990"/>
      <c r="G343" s="990"/>
      <c r="H343" s="1097"/>
      <c r="I343" s="990"/>
    </row>
    <row r="344">
      <c r="A344" s="194"/>
      <c r="B344" s="194"/>
      <c r="C344" s="194"/>
      <c r="D344" s="194"/>
      <c r="E344" s="990"/>
      <c r="F344" s="990"/>
      <c r="G344" s="990"/>
      <c r="H344" s="1097"/>
      <c r="I344" s="990"/>
    </row>
    <row r="345">
      <c r="A345" s="194"/>
      <c r="B345" s="194"/>
      <c r="C345" s="194"/>
      <c r="D345" s="194"/>
      <c r="E345" s="990"/>
      <c r="F345" s="990"/>
      <c r="G345" s="990"/>
      <c r="H345" s="1097"/>
      <c r="I345" s="990"/>
    </row>
    <row r="346">
      <c r="A346" s="194"/>
      <c r="B346" s="194"/>
      <c r="C346" s="194"/>
      <c r="D346" s="194"/>
      <c r="E346" s="990"/>
      <c r="F346" s="990"/>
      <c r="G346" s="990"/>
      <c r="H346" s="1097"/>
      <c r="I346" s="990"/>
    </row>
    <row r="347">
      <c r="A347" s="194"/>
      <c r="B347" s="194"/>
      <c r="C347" s="194"/>
      <c r="D347" s="194"/>
      <c r="E347" s="990"/>
      <c r="F347" s="990"/>
      <c r="G347" s="990"/>
      <c r="H347" s="1097"/>
      <c r="I347" s="990"/>
    </row>
    <row r="348">
      <c r="A348" s="194"/>
      <c r="B348" s="194"/>
      <c r="C348" s="194"/>
      <c r="D348" s="194"/>
      <c r="E348" s="990"/>
      <c r="F348" s="990"/>
      <c r="G348" s="990"/>
      <c r="H348" s="1097"/>
      <c r="I348" s="990"/>
    </row>
    <row r="349">
      <c r="A349" s="194"/>
      <c r="B349" s="194"/>
      <c r="C349" s="194"/>
      <c r="D349" s="194"/>
      <c r="E349" s="990"/>
      <c r="F349" s="990"/>
      <c r="G349" s="990"/>
      <c r="H349" s="1097"/>
      <c r="I349" s="990"/>
    </row>
    <row r="350">
      <c r="A350" s="194"/>
      <c r="B350" s="194"/>
      <c r="C350" s="194"/>
      <c r="D350" s="194"/>
      <c r="E350" s="990"/>
      <c r="F350" s="990"/>
      <c r="G350" s="990"/>
      <c r="H350" s="1097"/>
      <c r="I350" s="990"/>
    </row>
    <row r="351">
      <c r="A351" s="194"/>
      <c r="B351" s="194"/>
      <c r="C351" s="194"/>
      <c r="D351" s="194"/>
      <c r="E351" s="990"/>
      <c r="F351" s="990"/>
      <c r="G351" s="990"/>
      <c r="H351" s="1097"/>
      <c r="I351" s="990"/>
    </row>
    <row r="352">
      <c r="A352" s="194"/>
      <c r="B352" s="194"/>
      <c r="C352" s="194"/>
      <c r="D352" s="194"/>
      <c r="E352" s="990"/>
      <c r="F352" s="990"/>
      <c r="G352" s="990"/>
      <c r="H352" s="1097"/>
      <c r="I352" s="990"/>
    </row>
    <row r="353">
      <c r="A353" s="194"/>
      <c r="B353" s="194"/>
      <c r="C353" s="194"/>
      <c r="D353" s="194"/>
      <c r="E353" s="990"/>
      <c r="F353" s="990"/>
      <c r="G353" s="990"/>
      <c r="H353" s="1097"/>
      <c r="I353" s="990"/>
    </row>
    <row r="354">
      <c r="A354" s="194"/>
      <c r="B354" s="194"/>
      <c r="C354" s="194"/>
      <c r="D354" s="194"/>
      <c r="E354" s="990"/>
      <c r="F354" s="990"/>
      <c r="G354" s="990"/>
      <c r="H354" s="1097"/>
      <c r="I354" s="990"/>
    </row>
    <row r="355">
      <c r="A355" s="194"/>
      <c r="B355" s="194"/>
      <c r="C355" s="194"/>
      <c r="D355" s="194"/>
      <c r="E355" s="990"/>
      <c r="F355" s="990"/>
      <c r="G355" s="990"/>
      <c r="H355" s="1097"/>
      <c r="I355" s="990"/>
    </row>
    <row r="356">
      <c r="A356" s="194"/>
      <c r="B356" s="194"/>
      <c r="C356" s="194"/>
      <c r="D356" s="194"/>
      <c r="E356" s="990"/>
      <c r="F356" s="990"/>
      <c r="G356" s="990"/>
      <c r="H356" s="1097"/>
      <c r="I356" s="990"/>
    </row>
    <row r="357">
      <c r="A357" s="194"/>
      <c r="B357" s="194"/>
      <c r="C357" s="194"/>
      <c r="D357" s="194"/>
      <c r="E357" s="990"/>
      <c r="F357" s="990"/>
      <c r="G357" s="990"/>
      <c r="H357" s="1097"/>
      <c r="I357" s="990"/>
    </row>
    <row r="358">
      <c r="A358" s="194"/>
      <c r="B358" s="194"/>
      <c r="C358" s="194"/>
      <c r="D358" s="194"/>
      <c r="E358" s="990"/>
      <c r="F358" s="990"/>
      <c r="G358" s="990"/>
      <c r="H358" s="1097"/>
      <c r="I358" s="990"/>
    </row>
    <row r="359">
      <c r="A359" s="194"/>
      <c r="B359" s="194"/>
      <c r="C359" s="194"/>
      <c r="D359" s="194"/>
      <c r="E359" s="990"/>
      <c r="F359" s="990"/>
      <c r="G359" s="990"/>
      <c r="H359" s="1097"/>
      <c r="I359" s="990"/>
    </row>
    <row r="360">
      <c r="A360" s="194"/>
      <c r="B360" s="194"/>
      <c r="C360" s="194"/>
      <c r="D360" s="194"/>
      <c r="E360" s="990"/>
      <c r="F360" s="990"/>
      <c r="G360" s="990"/>
      <c r="H360" s="1097"/>
      <c r="I360" s="990"/>
    </row>
    <row r="361">
      <c r="A361" s="194"/>
      <c r="B361" s="194"/>
      <c r="C361" s="194"/>
      <c r="D361" s="194"/>
      <c r="E361" s="990"/>
      <c r="F361" s="990"/>
      <c r="G361" s="990"/>
      <c r="H361" s="1097"/>
      <c r="I361" s="990"/>
    </row>
    <row r="362">
      <c r="A362" s="194"/>
      <c r="B362" s="194"/>
      <c r="C362" s="194"/>
      <c r="D362" s="194"/>
      <c r="E362" s="990"/>
      <c r="F362" s="990"/>
      <c r="G362" s="990"/>
      <c r="H362" s="1097"/>
      <c r="I362" s="990"/>
    </row>
    <row r="363">
      <c r="A363" s="194"/>
      <c r="B363" s="194"/>
      <c r="C363" s="194"/>
      <c r="D363" s="194"/>
      <c r="E363" s="990"/>
      <c r="F363" s="990"/>
      <c r="G363" s="990"/>
      <c r="H363" s="1097"/>
      <c r="I363" s="990"/>
    </row>
    <row r="364">
      <c r="A364" s="194"/>
      <c r="B364" s="194"/>
      <c r="C364" s="194"/>
      <c r="D364" s="194"/>
      <c r="E364" s="990"/>
      <c r="F364" s="990"/>
      <c r="G364" s="990"/>
      <c r="H364" s="1097"/>
      <c r="I364" s="990"/>
    </row>
    <row r="365">
      <c r="A365" s="194"/>
      <c r="B365" s="194"/>
      <c r="C365" s="194"/>
      <c r="D365" s="194"/>
      <c r="E365" s="990"/>
      <c r="F365" s="990"/>
      <c r="G365" s="990"/>
      <c r="H365" s="1097"/>
      <c r="I365" s="990"/>
    </row>
    <row r="366">
      <c r="A366" s="194"/>
      <c r="B366" s="194"/>
      <c r="C366" s="194"/>
      <c r="D366" s="194"/>
      <c r="E366" s="990"/>
      <c r="F366" s="990"/>
      <c r="G366" s="990"/>
      <c r="H366" s="1097"/>
      <c r="I366" s="990"/>
    </row>
    <row r="367">
      <c r="A367" s="194"/>
      <c r="B367" s="194"/>
      <c r="C367" s="194"/>
      <c r="D367" s="194"/>
      <c r="E367" s="990"/>
      <c r="F367" s="990"/>
      <c r="G367" s="990"/>
      <c r="H367" s="1097"/>
      <c r="I367" s="990"/>
    </row>
    <row r="368">
      <c r="A368" s="194"/>
      <c r="B368" s="194"/>
      <c r="C368" s="194"/>
      <c r="D368" s="194"/>
      <c r="E368" s="990"/>
      <c r="F368" s="990"/>
      <c r="G368" s="990"/>
      <c r="H368" s="1097"/>
      <c r="I368" s="990"/>
    </row>
    <row r="369">
      <c r="A369" s="194"/>
      <c r="B369" s="194"/>
      <c r="C369" s="194"/>
      <c r="D369" s="194"/>
      <c r="E369" s="990"/>
      <c r="F369" s="990"/>
      <c r="G369" s="990"/>
      <c r="H369" s="1097"/>
      <c r="I369" s="990"/>
    </row>
    <row r="370">
      <c r="A370" s="194"/>
      <c r="B370" s="194"/>
      <c r="C370" s="194"/>
      <c r="D370" s="194"/>
      <c r="E370" s="990"/>
      <c r="F370" s="990"/>
      <c r="G370" s="990"/>
      <c r="H370" s="1097"/>
      <c r="I370" s="990"/>
    </row>
    <row r="371">
      <c r="A371" s="194"/>
      <c r="B371" s="194"/>
      <c r="C371" s="194"/>
      <c r="D371" s="194"/>
      <c r="E371" s="990"/>
      <c r="F371" s="990"/>
      <c r="G371" s="990"/>
      <c r="H371" s="1097"/>
      <c r="I371" s="990"/>
    </row>
    <row r="372">
      <c r="A372" s="194"/>
      <c r="B372" s="194"/>
      <c r="C372" s="194"/>
      <c r="D372" s="194"/>
      <c r="E372" s="990"/>
      <c r="F372" s="990"/>
      <c r="G372" s="990"/>
      <c r="H372" s="1097"/>
      <c r="I372" s="990"/>
    </row>
    <row r="373">
      <c r="A373" s="194"/>
      <c r="B373" s="194"/>
      <c r="C373" s="194"/>
      <c r="D373" s="194"/>
      <c r="E373" s="990"/>
      <c r="F373" s="990"/>
      <c r="G373" s="990"/>
      <c r="H373" s="1097"/>
      <c r="I373" s="990"/>
    </row>
    <row r="374">
      <c r="A374" s="194"/>
      <c r="B374" s="194"/>
      <c r="C374" s="194"/>
      <c r="D374" s="194"/>
      <c r="E374" s="990"/>
      <c r="F374" s="990"/>
      <c r="G374" s="990"/>
      <c r="H374" s="1097"/>
      <c r="I374" s="990"/>
    </row>
    <row r="375">
      <c r="A375" s="194"/>
      <c r="B375" s="194"/>
      <c r="C375" s="194"/>
      <c r="D375" s="194"/>
      <c r="E375" s="990"/>
      <c r="F375" s="990"/>
      <c r="G375" s="990"/>
      <c r="H375" s="1097"/>
      <c r="I375" s="990"/>
    </row>
    <row r="376">
      <c r="A376" s="194"/>
      <c r="B376" s="194"/>
      <c r="C376" s="194"/>
      <c r="D376" s="194"/>
      <c r="E376" s="990"/>
      <c r="F376" s="990"/>
      <c r="G376" s="990"/>
      <c r="H376" s="1097"/>
      <c r="I376" s="990"/>
    </row>
    <row r="377">
      <c r="A377" s="194"/>
      <c r="B377" s="194"/>
      <c r="C377" s="194"/>
      <c r="D377" s="194"/>
      <c r="E377" s="990"/>
      <c r="F377" s="990"/>
      <c r="G377" s="990"/>
      <c r="H377" s="1097"/>
      <c r="I377" s="990"/>
    </row>
    <row r="378">
      <c r="A378" s="194"/>
      <c r="B378" s="194"/>
      <c r="C378" s="194"/>
      <c r="D378" s="194"/>
      <c r="E378" s="990"/>
      <c r="F378" s="990"/>
      <c r="G378" s="990"/>
      <c r="H378" s="1097"/>
      <c r="I378" s="990"/>
    </row>
    <row r="379">
      <c r="A379" s="194"/>
      <c r="B379" s="194"/>
      <c r="C379" s="194"/>
      <c r="D379" s="194"/>
      <c r="E379" s="990"/>
      <c r="F379" s="990"/>
      <c r="G379" s="990"/>
      <c r="H379" s="1097"/>
      <c r="I379" s="990"/>
    </row>
    <row r="380">
      <c r="A380" s="194"/>
      <c r="B380" s="194"/>
      <c r="C380" s="194"/>
      <c r="D380" s="194"/>
      <c r="E380" s="990"/>
      <c r="F380" s="990"/>
      <c r="G380" s="990"/>
      <c r="H380" s="1097"/>
      <c r="I380" s="990"/>
    </row>
    <row r="381">
      <c r="A381" s="194"/>
      <c r="B381" s="194"/>
      <c r="C381" s="194"/>
      <c r="D381" s="194"/>
      <c r="E381" s="990"/>
      <c r="F381" s="990"/>
      <c r="G381" s="990"/>
      <c r="H381" s="1097"/>
      <c r="I381" s="990"/>
    </row>
    <row r="382">
      <c r="A382" s="194"/>
      <c r="B382" s="194"/>
      <c r="C382" s="194"/>
      <c r="D382" s="194"/>
      <c r="E382" s="990"/>
      <c r="F382" s="990"/>
      <c r="G382" s="990"/>
      <c r="H382" s="1097"/>
      <c r="I382" s="990"/>
    </row>
    <row r="383">
      <c r="A383" s="194"/>
      <c r="B383" s="194"/>
      <c r="C383" s="194"/>
      <c r="D383" s="194"/>
      <c r="E383" s="990"/>
      <c r="F383" s="990"/>
      <c r="G383" s="990"/>
      <c r="H383" s="1097"/>
      <c r="I383" s="990"/>
    </row>
    <row r="384">
      <c r="A384" s="194"/>
      <c r="B384" s="194"/>
      <c r="C384" s="194"/>
      <c r="D384" s="194"/>
      <c r="E384" s="990"/>
      <c r="F384" s="990"/>
      <c r="G384" s="990"/>
      <c r="H384" s="1097"/>
      <c r="I384" s="990"/>
    </row>
    <row r="385">
      <c r="A385" s="194"/>
      <c r="B385" s="194"/>
      <c r="C385" s="194"/>
      <c r="D385" s="194"/>
      <c r="E385" s="990"/>
      <c r="F385" s="990"/>
      <c r="G385" s="990"/>
      <c r="H385" s="1097"/>
      <c r="I385" s="990"/>
    </row>
    <row r="386">
      <c r="A386" s="194"/>
      <c r="B386" s="194"/>
      <c r="C386" s="194"/>
      <c r="D386" s="194"/>
      <c r="E386" s="990"/>
      <c r="F386" s="990"/>
      <c r="G386" s="990"/>
      <c r="H386" s="1097"/>
      <c r="I386" s="990"/>
    </row>
    <row r="387">
      <c r="A387" s="194"/>
      <c r="B387" s="194"/>
      <c r="C387" s="194"/>
      <c r="D387" s="194"/>
      <c r="E387" s="990"/>
      <c r="F387" s="990"/>
      <c r="G387" s="990"/>
      <c r="H387" s="1097"/>
      <c r="I387" s="990"/>
    </row>
    <row r="388">
      <c r="A388" s="194"/>
      <c r="B388" s="194"/>
      <c r="C388" s="194"/>
      <c r="D388" s="194"/>
      <c r="E388" s="990"/>
      <c r="F388" s="990"/>
      <c r="G388" s="990"/>
      <c r="H388" s="1097"/>
      <c r="I388" s="990"/>
    </row>
    <row r="389">
      <c r="A389" s="194"/>
      <c r="B389" s="194"/>
      <c r="C389" s="194"/>
      <c r="D389" s="194"/>
      <c r="E389" s="990"/>
      <c r="F389" s="990"/>
      <c r="G389" s="990"/>
      <c r="H389" s="1097"/>
      <c r="I389" s="990"/>
    </row>
    <row r="390">
      <c r="A390" s="194"/>
      <c r="B390" s="194"/>
      <c r="C390" s="194"/>
      <c r="D390" s="194"/>
      <c r="E390" s="990"/>
      <c r="F390" s="990"/>
      <c r="G390" s="990"/>
      <c r="H390" s="1097"/>
      <c r="I390" s="990"/>
    </row>
    <row r="391">
      <c r="A391" s="194"/>
      <c r="B391" s="194"/>
      <c r="C391" s="194"/>
      <c r="D391" s="194"/>
      <c r="E391" s="990"/>
      <c r="F391" s="990"/>
      <c r="G391" s="990"/>
      <c r="H391" s="1097"/>
      <c r="I391" s="990"/>
    </row>
    <row r="392">
      <c r="A392" s="194"/>
      <c r="B392" s="194"/>
      <c r="C392" s="194"/>
      <c r="D392" s="194"/>
      <c r="E392" s="990"/>
      <c r="F392" s="990"/>
      <c r="G392" s="990"/>
      <c r="H392" s="1097"/>
      <c r="I392" s="990"/>
    </row>
    <row r="393">
      <c r="A393" s="194"/>
      <c r="B393" s="194"/>
      <c r="C393" s="194"/>
      <c r="D393" s="194"/>
      <c r="E393" s="990"/>
      <c r="F393" s="990"/>
      <c r="G393" s="990"/>
      <c r="H393" s="1097"/>
      <c r="I393" s="990"/>
    </row>
    <row r="394">
      <c r="A394" s="194"/>
      <c r="B394" s="194"/>
      <c r="C394" s="194"/>
      <c r="D394" s="194"/>
      <c r="E394" s="990"/>
      <c r="F394" s="990"/>
      <c r="G394" s="990"/>
      <c r="H394" s="1097"/>
      <c r="I394" s="990"/>
    </row>
    <row r="395">
      <c r="A395" s="194"/>
      <c r="B395" s="194"/>
      <c r="C395" s="194"/>
      <c r="D395" s="194"/>
      <c r="E395" s="990"/>
      <c r="F395" s="990"/>
      <c r="G395" s="990"/>
      <c r="H395" s="1097"/>
      <c r="I395" s="990"/>
    </row>
    <row r="396">
      <c r="A396" s="194"/>
      <c r="B396" s="194"/>
      <c r="C396" s="194"/>
      <c r="D396" s="194"/>
      <c r="E396" s="990"/>
      <c r="F396" s="990"/>
      <c r="G396" s="990"/>
      <c r="H396" s="1097"/>
      <c r="I396" s="990"/>
    </row>
    <row r="397">
      <c r="A397" s="194"/>
      <c r="B397" s="194"/>
      <c r="C397" s="194"/>
      <c r="D397" s="194"/>
      <c r="E397" s="990"/>
      <c r="F397" s="990"/>
      <c r="G397" s="990"/>
      <c r="H397" s="1097"/>
      <c r="I397" s="990"/>
    </row>
    <row r="398">
      <c r="A398" s="194"/>
      <c r="B398" s="194"/>
      <c r="C398" s="194"/>
      <c r="D398" s="194"/>
      <c r="E398" s="990"/>
      <c r="F398" s="990"/>
      <c r="G398" s="990"/>
      <c r="H398" s="1097"/>
      <c r="I398" s="990"/>
    </row>
    <row r="399">
      <c r="A399" s="194"/>
      <c r="B399" s="194"/>
      <c r="C399" s="194"/>
      <c r="D399" s="194"/>
      <c r="E399" s="990"/>
      <c r="F399" s="990"/>
      <c r="G399" s="990"/>
      <c r="H399" s="1097"/>
      <c r="I399" s="990"/>
    </row>
    <row r="400">
      <c r="A400" s="194"/>
      <c r="B400" s="194"/>
      <c r="C400" s="194"/>
      <c r="D400" s="194"/>
      <c r="E400" s="990"/>
      <c r="F400" s="990"/>
      <c r="G400" s="990"/>
      <c r="H400" s="1097"/>
      <c r="I400" s="990"/>
    </row>
    <row r="401">
      <c r="A401" s="194"/>
      <c r="B401" s="194"/>
      <c r="C401" s="194"/>
      <c r="D401" s="194"/>
      <c r="E401" s="990"/>
      <c r="F401" s="990"/>
      <c r="G401" s="990"/>
      <c r="H401" s="1097"/>
      <c r="I401" s="990"/>
    </row>
    <row r="402">
      <c r="A402" s="194"/>
      <c r="B402" s="194"/>
      <c r="C402" s="194"/>
      <c r="D402" s="194"/>
      <c r="E402" s="990"/>
      <c r="F402" s="990"/>
      <c r="G402" s="990"/>
      <c r="H402" s="1097"/>
      <c r="I402" s="990"/>
    </row>
    <row r="403">
      <c r="A403" s="194"/>
      <c r="B403" s="194"/>
      <c r="C403" s="194"/>
      <c r="D403" s="194"/>
      <c r="E403" s="990"/>
      <c r="F403" s="990"/>
      <c r="G403" s="990"/>
      <c r="H403" s="1097"/>
      <c r="I403" s="990"/>
    </row>
    <row r="404">
      <c r="A404" s="194"/>
      <c r="B404" s="194"/>
      <c r="C404" s="194"/>
      <c r="D404" s="194"/>
      <c r="E404" s="990"/>
      <c r="F404" s="990"/>
      <c r="G404" s="990"/>
      <c r="H404" s="1097"/>
      <c r="I404" s="990"/>
    </row>
    <row r="405">
      <c r="A405" s="194"/>
      <c r="B405" s="194"/>
      <c r="C405" s="194"/>
      <c r="D405" s="194"/>
      <c r="E405" s="990"/>
      <c r="F405" s="990"/>
      <c r="G405" s="990"/>
      <c r="H405" s="1097"/>
      <c r="I405" s="990"/>
    </row>
    <row r="406">
      <c r="A406" s="194"/>
      <c r="B406" s="194"/>
      <c r="C406" s="194"/>
      <c r="D406" s="194"/>
      <c r="E406" s="990"/>
      <c r="F406" s="990"/>
      <c r="G406" s="990"/>
      <c r="H406" s="1097"/>
      <c r="I406" s="990"/>
    </row>
    <row r="407">
      <c r="A407" s="194"/>
      <c r="B407" s="194"/>
      <c r="C407" s="194"/>
      <c r="D407" s="194"/>
      <c r="E407" s="990"/>
      <c r="F407" s="990"/>
      <c r="G407" s="990"/>
      <c r="H407" s="1097"/>
      <c r="I407" s="990"/>
    </row>
    <row r="408">
      <c r="A408" s="194"/>
      <c r="B408" s="194"/>
      <c r="C408" s="194"/>
      <c r="D408" s="194"/>
      <c r="E408" s="990"/>
      <c r="F408" s="990"/>
      <c r="G408" s="990"/>
      <c r="H408" s="1097"/>
      <c r="I408" s="990"/>
    </row>
    <row r="409">
      <c r="A409" s="194"/>
      <c r="B409" s="194"/>
      <c r="C409" s="194"/>
      <c r="D409" s="194"/>
      <c r="E409" s="990"/>
      <c r="F409" s="990"/>
      <c r="G409" s="990"/>
      <c r="H409" s="1097"/>
      <c r="I409" s="990"/>
    </row>
    <row r="410">
      <c r="A410" s="194"/>
      <c r="B410" s="194"/>
      <c r="C410" s="194"/>
      <c r="D410" s="194"/>
      <c r="E410" s="990"/>
      <c r="F410" s="990"/>
      <c r="G410" s="990"/>
      <c r="H410" s="1097"/>
      <c r="I410" s="990"/>
    </row>
    <row r="411">
      <c r="A411" s="194"/>
      <c r="B411" s="194"/>
      <c r="C411" s="194"/>
      <c r="D411" s="194"/>
      <c r="E411" s="990"/>
      <c r="F411" s="990"/>
      <c r="G411" s="990"/>
      <c r="H411" s="1097"/>
      <c r="I411" s="990"/>
    </row>
    <row r="412">
      <c r="A412" s="194"/>
      <c r="B412" s="194"/>
      <c r="C412" s="194"/>
      <c r="D412" s="194"/>
      <c r="E412" s="990"/>
      <c r="F412" s="990"/>
      <c r="G412" s="990"/>
      <c r="H412" s="1097"/>
      <c r="I412" s="990"/>
    </row>
    <row r="413">
      <c r="A413" s="194"/>
      <c r="B413" s="194"/>
      <c r="C413" s="194"/>
      <c r="D413" s="194"/>
      <c r="E413" s="990"/>
      <c r="F413" s="990"/>
      <c r="G413" s="990"/>
      <c r="H413" s="1097"/>
      <c r="I413" s="990"/>
    </row>
    <row r="414">
      <c r="A414" s="194"/>
      <c r="B414" s="194"/>
      <c r="C414" s="194"/>
      <c r="D414" s="194"/>
      <c r="E414" s="990"/>
      <c r="F414" s="990"/>
      <c r="G414" s="990"/>
      <c r="H414" s="1097"/>
      <c r="I414" s="990"/>
    </row>
    <row r="415">
      <c r="A415" s="194"/>
      <c r="B415" s="194"/>
      <c r="C415" s="194"/>
      <c r="D415" s="194"/>
      <c r="E415" s="990"/>
      <c r="F415" s="990"/>
      <c r="G415" s="990"/>
      <c r="H415" s="1097"/>
      <c r="I415" s="990"/>
    </row>
    <row r="416">
      <c r="A416" s="194"/>
      <c r="B416" s="194"/>
      <c r="C416" s="194"/>
      <c r="D416" s="194"/>
      <c r="E416" s="990"/>
      <c r="F416" s="990"/>
      <c r="G416" s="990"/>
      <c r="H416" s="1097"/>
      <c r="I416" s="990"/>
    </row>
    <row r="417">
      <c r="A417" s="194"/>
      <c r="B417" s="194"/>
      <c r="C417" s="194"/>
      <c r="D417" s="194"/>
      <c r="E417" s="990"/>
      <c r="F417" s="990"/>
      <c r="G417" s="990"/>
      <c r="H417" s="1097"/>
      <c r="I417" s="990"/>
    </row>
    <row r="418">
      <c r="A418" s="194"/>
      <c r="B418" s="194"/>
      <c r="C418" s="194"/>
      <c r="D418" s="194"/>
      <c r="E418" s="990"/>
      <c r="F418" s="990"/>
      <c r="G418" s="990"/>
      <c r="H418" s="1097"/>
      <c r="I418" s="990"/>
    </row>
    <row r="419">
      <c r="A419" s="194"/>
      <c r="B419" s="194"/>
      <c r="C419" s="194"/>
      <c r="D419" s="194"/>
      <c r="E419" s="990"/>
      <c r="F419" s="990"/>
      <c r="G419" s="990"/>
      <c r="H419" s="1097"/>
      <c r="I419" s="990"/>
    </row>
    <row r="420">
      <c r="A420" s="194"/>
      <c r="B420" s="194"/>
      <c r="C420" s="194"/>
      <c r="D420" s="194"/>
      <c r="E420" s="990"/>
      <c r="F420" s="990"/>
      <c r="G420" s="990"/>
      <c r="H420" s="1097"/>
      <c r="I420" s="990"/>
    </row>
    <row r="421">
      <c r="A421" s="194"/>
      <c r="B421" s="194"/>
      <c r="C421" s="194"/>
      <c r="D421" s="194"/>
      <c r="E421" s="990"/>
      <c r="F421" s="990"/>
      <c r="G421" s="990"/>
      <c r="H421" s="1097"/>
      <c r="I421" s="990"/>
    </row>
    <row r="422">
      <c r="A422" s="194"/>
      <c r="B422" s="194"/>
      <c r="C422" s="194"/>
      <c r="D422" s="194"/>
      <c r="E422" s="990"/>
      <c r="F422" s="990"/>
      <c r="G422" s="990"/>
      <c r="H422" s="1097"/>
      <c r="I422" s="990"/>
    </row>
    <row r="423">
      <c r="A423" s="194"/>
      <c r="B423" s="194"/>
      <c r="C423" s="194"/>
      <c r="D423" s="194"/>
      <c r="E423" s="990"/>
      <c r="F423" s="990"/>
      <c r="G423" s="990"/>
      <c r="H423" s="1097"/>
      <c r="I423" s="990"/>
    </row>
    <row r="424">
      <c r="A424" s="194"/>
      <c r="B424" s="194"/>
      <c r="C424" s="194"/>
      <c r="D424" s="194"/>
      <c r="E424" s="990"/>
      <c r="F424" s="990"/>
      <c r="G424" s="990"/>
      <c r="H424" s="1097"/>
      <c r="I424" s="990"/>
    </row>
    <row r="425">
      <c r="A425" s="194"/>
      <c r="B425" s="194"/>
      <c r="C425" s="194"/>
      <c r="D425" s="194"/>
      <c r="E425" s="990"/>
      <c r="F425" s="990"/>
      <c r="G425" s="990"/>
      <c r="H425" s="1097"/>
      <c r="I425" s="990"/>
    </row>
    <row r="426">
      <c r="A426" s="194"/>
      <c r="B426" s="194"/>
      <c r="C426" s="194"/>
      <c r="D426" s="194"/>
      <c r="E426" s="990"/>
      <c r="F426" s="990"/>
      <c r="G426" s="990"/>
      <c r="H426" s="1097"/>
      <c r="I426" s="990"/>
    </row>
    <row r="427">
      <c r="A427" s="194"/>
      <c r="B427" s="194"/>
      <c r="C427" s="194"/>
      <c r="D427" s="194"/>
      <c r="E427" s="990"/>
      <c r="F427" s="990"/>
      <c r="G427" s="990"/>
      <c r="H427" s="1097"/>
      <c r="I427" s="990"/>
    </row>
    <row r="428">
      <c r="A428" s="194"/>
      <c r="B428" s="194"/>
      <c r="C428" s="194"/>
      <c r="D428" s="194"/>
      <c r="E428" s="990"/>
      <c r="F428" s="990"/>
      <c r="G428" s="990"/>
      <c r="H428" s="1097"/>
      <c r="I428" s="990"/>
    </row>
    <row r="429">
      <c r="A429" s="194"/>
      <c r="B429" s="194"/>
      <c r="C429" s="194"/>
      <c r="D429" s="194"/>
      <c r="E429" s="990"/>
      <c r="F429" s="990"/>
      <c r="G429" s="990"/>
      <c r="H429" s="1097"/>
      <c r="I429" s="990"/>
    </row>
    <row r="430">
      <c r="A430" s="194"/>
      <c r="B430" s="194"/>
      <c r="C430" s="194"/>
      <c r="D430" s="194"/>
      <c r="E430" s="990"/>
      <c r="F430" s="990"/>
      <c r="G430" s="990"/>
      <c r="H430" s="1097"/>
      <c r="I430" s="990"/>
    </row>
    <row r="431">
      <c r="A431" s="194"/>
      <c r="B431" s="194"/>
      <c r="C431" s="194"/>
      <c r="D431" s="194"/>
      <c r="E431" s="990"/>
      <c r="F431" s="990"/>
      <c r="G431" s="990"/>
      <c r="H431" s="1097"/>
      <c r="I431" s="990"/>
    </row>
    <row r="432">
      <c r="A432" s="194"/>
      <c r="B432" s="194"/>
      <c r="C432" s="194"/>
      <c r="D432" s="194"/>
      <c r="E432" s="990"/>
      <c r="F432" s="990"/>
      <c r="G432" s="990"/>
      <c r="H432" s="1097"/>
      <c r="I432" s="990"/>
    </row>
    <row r="433">
      <c r="A433" s="194"/>
      <c r="B433" s="194"/>
      <c r="C433" s="194"/>
      <c r="D433" s="194"/>
      <c r="E433" s="990"/>
      <c r="F433" s="990"/>
      <c r="G433" s="990"/>
      <c r="H433" s="1097"/>
      <c r="I433" s="990"/>
    </row>
    <row r="434">
      <c r="A434" s="194"/>
      <c r="B434" s="194"/>
      <c r="C434" s="194"/>
      <c r="D434" s="194"/>
      <c r="E434" s="990"/>
      <c r="F434" s="990"/>
      <c r="G434" s="990"/>
      <c r="H434" s="1097"/>
      <c r="I434" s="990"/>
    </row>
    <row r="435">
      <c r="A435" s="194"/>
      <c r="B435" s="194"/>
      <c r="C435" s="194"/>
      <c r="D435" s="194"/>
      <c r="E435" s="990"/>
      <c r="F435" s="990"/>
      <c r="G435" s="990"/>
      <c r="H435" s="1097"/>
      <c r="I435" s="990"/>
    </row>
    <row r="436">
      <c r="A436" s="194"/>
      <c r="B436" s="194"/>
      <c r="C436" s="194"/>
      <c r="D436" s="194"/>
      <c r="E436" s="990"/>
      <c r="F436" s="990"/>
      <c r="G436" s="990"/>
      <c r="H436" s="1097"/>
      <c r="I436" s="990"/>
    </row>
    <row r="437">
      <c r="A437" s="194"/>
      <c r="B437" s="194"/>
      <c r="C437" s="194"/>
      <c r="D437" s="194"/>
      <c r="E437" s="990"/>
      <c r="F437" s="990"/>
      <c r="G437" s="990"/>
      <c r="H437" s="1097"/>
      <c r="I437" s="990"/>
    </row>
    <row r="438">
      <c r="A438" s="194"/>
      <c r="B438" s="194"/>
      <c r="C438" s="194"/>
      <c r="D438" s="194"/>
      <c r="E438" s="990"/>
      <c r="F438" s="990"/>
      <c r="G438" s="990"/>
      <c r="H438" s="1097"/>
      <c r="I438" s="990"/>
    </row>
    <row r="439">
      <c r="A439" s="194"/>
      <c r="B439" s="194"/>
      <c r="C439" s="194"/>
      <c r="D439" s="194"/>
      <c r="E439" s="990"/>
      <c r="F439" s="990"/>
      <c r="G439" s="990"/>
      <c r="H439" s="1097"/>
      <c r="I439" s="990"/>
    </row>
    <row r="440">
      <c r="A440" s="194"/>
      <c r="B440" s="194"/>
      <c r="C440" s="194"/>
      <c r="D440" s="194"/>
      <c r="E440" s="990"/>
      <c r="F440" s="990"/>
      <c r="G440" s="990"/>
      <c r="H440" s="1097"/>
      <c r="I440" s="990"/>
    </row>
    <row r="441">
      <c r="A441" s="194"/>
      <c r="B441" s="194"/>
      <c r="C441" s="194"/>
      <c r="D441" s="194"/>
      <c r="E441" s="990"/>
      <c r="F441" s="990"/>
      <c r="G441" s="990"/>
      <c r="H441" s="1097"/>
      <c r="I441" s="990"/>
    </row>
    <row r="442">
      <c r="A442" s="194"/>
      <c r="B442" s="194"/>
      <c r="C442" s="194"/>
      <c r="D442" s="194"/>
      <c r="E442" s="990"/>
      <c r="F442" s="990"/>
      <c r="G442" s="990"/>
      <c r="H442" s="1097"/>
      <c r="I442" s="990"/>
    </row>
    <row r="443">
      <c r="A443" s="194"/>
      <c r="B443" s="194"/>
      <c r="C443" s="194"/>
      <c r="D443" s="194"/>
      <c r="E443" s="990"/>
      <c r="F443" s="990"/>
      <c r="G443" s="990"/>
      <c r="H443" s="1097"/>
      <c r="I443" s="990"/>
    </row>
    <row r="444">
      <c r="A444" s="194"/>
      <c r="B444" s="194"/>
      <c r="C444" s="194"/>
      <c r="D444" s="194"/>
      <c r="E444" s="990"/>
      <c r="F444" s="990"/>
      <c r="G444" s="990"/>
      <c r="H444" s="1097"/>
      <c r="I444" s="990"/>
    </row>
    <row r="445">
      <c r="A445" s="194"/>
      <c r="B445" s="194"/>
      <c r="C445" s="194"/>
      <c r="D445" s="194"/>
      <c r="E445" s="990"/>
      <c r="F445" s="990"/>
      <c r="G445" s="990"/>
      <c r="H445" s="1097"/>
      <c r="I445" s="990"/>
    </row>
    <row r="446">
      <c r="A446" s="194"/>
      <c r="B446" s="194"/>
      <c r="C446" s="194"/>
      <c r="D446" s="194"/>
      <c r="E446" s="990"/>
      <c r="F446" s="990"/>
      <c r="G446" s="990"/>
      <c r="H446" s="1097"/>
      <c r="I446" s="990"/>
    </row>
    <row r="447">
      <c r="A447" s="194"/>
      <c r="B447" s="194"/>
      <c r="C447" s="194"/>
      <c r="D447" s="194"/>
      <c r="E447" s="990"/>
      <c r="F447" s="990"/>
      <c r="G447" s="990"/>
      <c r="H447" s="1097"/>
      <c r="I447" s="990"/>
    </row>
    <row r="448">
      <c r="A448" s="194"/>
      <c r="B448" s="194"/>
      <c r="C448" s="194"/>
      <c r="D448" s="194"/>
      <c r="E448" s="990"/>
      <c r="F448" s="990"/>
      <c r="G448" s="990"/>
      <c r="H448" s="1097"/>
      <c r="I448" s="990"/>
    </row>
    <row r="449">
      <c r="A449" s="194"/>
      <c r="B449" s="194"/>
      <c r="C449" s="194"/>
      <c r="D449" s="194"/>
      <c r="E449" s="990"/>
      <c r="F449" s="990"/>
      <c r="G449" s="990"/>
      <c r="H449" s="1097"/>
      <c r="I449" s="990"/>
    </row>
    <row r="450">
      <c r="A450" s="194"/>
      <c r="B450" s="194"/>
      <c r="C450" s="194"/>
      <c r="D450" s="194"/>
      <c r="E450" s="990"/>
      <c r="F450" s="990"/>
      <c r="G450" s="990"/>
      <c r="H450" s="1097"/>
      <c r="I450" s="990"/>
    </row>
    <row r="451">
      <c r="A451" s="194"/>
      <c r="B451" s="194"/>
      <c r="C451" s="194"/>
      <c r="D451" s="194"/>
      <c r="E451" s="990"/>
      <c r="F451" s="990"/>
      <c r="G451" s="990"/>
      <c r="H451" s="1097"/>
      <c r="I451" s="990"/>
    </row>
    <row r="452">
      <c r="A452" s="194"/>
      <c r="B452" s="194"/>
      <c r="C452" s="194"/>
      <c r="D452" s="194"/>
      <c r="E452" s="990"/>
      <c r="F452" s="990"/>
      <c r="G452" s="990"/>
      <c r="H452" s="1097"/>
      <c r="I452" s="990"/>
    </row>
    <row r="453">
      <c r="A453" s="194"/>
      <c r="B453" s="194"/>
      <c r="C453" s="194"/>
      <c r="D453" s="194"/>
      <c r="E453" s="990"/>
      <c r="F453" s="990"/>
      <c r="G453" s="990"/>
      <c r="H453" s="1097"/>
      <c r="I453" s="990"/>
    </row>
    <row r="454">
      <c r="A454" s="194"/>
      <c r="B454" s="194"/>
      <c r="C454" s="194"/>
      <c r="D454" s="194"/>
      <c r="E454" s="990"/>
      <c r="F454" s="990"/>
      <c r="G454" s="990"/>
      <c r="H454" s="1097"/>
      <c r="I454" s="990"/>
    </row>
    <row r="455">
      <c r="A455" s="194"/>
      <c r="B455" s="194"/>
      <c r="C455" s="194"/>
      <c r="D455" s="194"/>
      <c r="E455" s="990"/>
      <c r="F455" s="990"/>
      <c r="G455" s="990"/>
      <c r="H455" s="1097"/>
      <c r="I455" s="990"/>
    </row>
    <row r="456">
      <c r="A456" s="194"/>
      <c r="B456" s="194"/>
      <c r="C456" s="194"/>
      <c r="D456" s="194"/>
      <c r="E456" s="990"/>
      <c r="F456" s="990"/>
      <c r="G456" s="990"/>
      <c r="H456" s="1097"/>
      <c r="I456" s="990"/>
    </row>
    <row r="457">
      <c r="A457" s="194"/>
      <c r="B457" s="194"/>
      <c r="C457" s="194"/>
      <c r="D457" s="194"/>
      <c r="E457" s="990"/>
      <c r="F457" s="990"/>
      <c r="G457" s="990"/>
      <c r="H457" s="1097"/>
      <c r="I457" s="990"/>
    </row>
    <row r="458">
      <c r="A458" s="194"/>
      <c r="B458" s="194"/>
      <c r="C458" s="194"/>
      <c r="D458" s="194"/>
      <c r="E458" s="990"/>
      <c r="F458" s="990"/>
      <c r="G458" s="990"/>
      <c r="H458" s="1097"/>
      <c r="I458" s="990"/>
    </row>
    <row r="459">
      <c r="A459" s="194"/>
      <c r="B459" s="194"/>
      <c r="C459" s="194"/>
      <c r="D459" s="194"/>
      <c r="E459" s="990"/>
      <c r="F459" s="990"/>
      <c r="G459" s="990"/>
      <c r="H459" s="1097"/>
      <c r="I459" s="990"/>
    </row>
    <row r="460">
      <c r="A460" s="194"/>
      <c r="B460" s="194"/>
      <c r="C460" s="194"/>
      <c r="D460" s="194"/>
      <c r="E460" s="990"/>
      <c r="F460" s="990"/>
      <c r="G460" s="990"/>
      <c r="H460" s="1097"/>
      <c r="I460" s="990"/>
    </row>
    <row r="461">
      <c r="A461" s="194"/>
      <c r="B461" s="194"/>
      <c r="C461" s="194"/>
      <c r="D461" s="194"/>
      <c r="E461" s="990"/>
      <c r="F461" s="990"/>
      <c r="G461" s="990"/>
      <c r="H461" s="1097"/>
      <c r="I461" s="990"/>
    </row>
    <row r="462">
      <c r="A462" s="194"/>
      <c r="B462" s="194"/>
      <c r="C462" s="194"/>
      <c r="D462" s="194"/>
      <c r="E462" s="990"/>
      <c r="F462" s="990"/>
      <c r="G462" s="990"/>
      <c r="H462" s="1097"/>
      <c r="I462" s="990"/>
    </row>
    <row r="463">
      <c r="A463" s="194"/>
      <c r="B463" s="194"/>
      <c r="C463" s="194"/>
      <c r="D463" s="194"/>
      <c r="E463" s="990"/>
      <c r="F463" s="990"/>
      <c r="G463" s="990"/>
      <c r="H463" s="1097"/>
      <c r="I463" s="990"/>
    </row>
    <row r="464">
      <c r="A464" s="194"/>
      <c r="B464" s="194"/>
      <c r="C464" s="194"/>
      <c r="D464" s="194"/>
      <c r="E464" s="990"/>
      <c r="F464" s="990"/>
      <c r="G464" s="990"/>
      <c r="H464" s="1097"/>
      <c r="I464" s="990"/>
    </row>
    <row r="465">
      <c r="A465" s="194"/>
      <c r="B465" s="194"/>
      <c r="C465" s="194"/>
      <c r="D465" s="194"/>
      <c r="E465" s="990"/>
      <c r="F465" s="990"/>
      <c r="G465" s="990"/>
      <c r="H465" s="1097"/>
      <c r="I465" s="990"/>
    </row>
    <row r="466">
      <c r="A466" s="194"/>
      <c r="B466" s="194"/>
      <c r="C466" s="194"/>
      <c r="D466" s="194"/>
      <c r="E466" s="990"/>
      <c r="F466" s="990"/>
      <c r="G466" s="990"/>
      <c r="H466" s="1097"/>
      <c r="I466" s="990"/>
    </row>
    <row r="467">
      <c r="A467" s="194"/>
      <c r="B467" s="194"/>
      <c r="C467" s="194"/>
      <c r="D467" s="194"/>
      <c r="E467" s="990"/>
      <c r="F467" s="990"/>
      <c r="G467" s="990"/>
      <c r="H467" s="1097"/>
      <c r="I467" s="990"/>
    </row>
    <row r="468">
      <c r="A468" s="194"/>
      <c r="B468" s="194"/>
      <c r="C468" s="194"/>
      <c r="D468" s="194"/>
      <c r="E468" s="990"/>
      <c r="F468" s="990"/>
      <c r="G468" s="990"/>
      <c r="H468" s="1097"/>
      <c r="I468" s="990"/>
    </row>
    <row r="469">
      <c r="A469" s="194"/>
      <c r="B469" s="194"/>
      <c r="C469" s="194"/>
      <c r="D469" s="194"/>
      <c r="E469" s="990"/>
      <c r="F469" s="990"/>
      <c r="G469" s="990"/>
      <c r="H469" s="1097"/>
      <c r="I469" s="990"/>
    </row>
    <row r="470">
      <c r="A470" s="194"/>
      <c r="B470" s="194"/>
      <c r="C470" s="194"/>
      <c r="D470" s="194"/>
      <c r="E470" s="990"/>
      <c r="F470" s="990"/>
      <c r="G470" s="990"/>
      <c r="H470" s="1097"/>
      <c r="I470" s="990"/>
    </row>
    <row r="471">
      <c r="A471" s="194"/>
      <c r="B471" s="194"/>
      <c r="C471" s="194"/>
      <c r="D471" s="194"/>
      <c r="E471" s="990"/>
      <c r="F471" s="990"/>
      <c r="G471" s="990"/>
      <c r="H471" s="1097"/>
      <c r="I471" s="990"/>
    </row>
    <row r="472">
      <c r="A472" s="194"/>
      <c r="B472" s="194"/>
      <c r="C472" s="194"/>
      <c r="D472" s="194"/>
      <c r="E472" s="990"/>
      <c r="F472" s="990"/>
      <c r="G472" s="990"/>
      <c r="H472" s="1097"/>
      <c r="I472" s="990"/>
    </row>
    <row r="473">
      <c r="A473" s="194"/>
      <c r="B473" s="194"/>
      <c r="C473" s="194"/>
      <c r="D473" s="194"/>
      <c r="E473" s="990"/>
      <c r="F473" s="990"/>
      <c r="G473" s="990"/>
      <c r="H473" s="1097"/>
      <c r="I473" s="990"/>
    </row>
    <row r="474">
      <c r="A474" s="194"/>
      <c r="B474" s="194"/>
      <c r="C474" s="194"/>
      <c r="D474" s="194"/>
      <c r="E474" s="990"/>
      <c r="F474" s="990"/>
      <c r="G474" s="990"/>
      <c r="H474" s="1097"/>
      <c r="I474" s="990"/>
    </row>
    <row r="475">
      <c r="A475" s="194"/>
      <c r="B475" s="194"/>
      <c r="C475" s="194"/>
      <c r="D475" s="194"/>
      <c r="E475" s="990"/>
      <c r="F475" s="990"/>
      <c r="G475" s="990"/>
      <c r="H475" s="1097"/>
      <c r="I475" s="990"/>
    </row>
    <row r="476">
      <c r="A476" s="194"/>
      <c r="B476" s="194"/>
      <c r="C476" s="194"/>
      <c r="D476" s="194"/>
      <c r="E476" s="990"/>
      <c r="F476" s="990"/>
      <c r="G476" s="990"/>
      <c r="H476" s="1097"/>
      <c r="I476" s="990"/>
    </row>
    <row r="477">
      <c r="A477" s="194"/>
      <c r="B477" s="194"/>
      <c r="C477" s="194"/>
      <c r="D477" s="194"/>
      <c r="E477" s="990"/>
      <c r="F477" s="990"/>
      <c r="G477" s="990"/>
      <c r="H477" s="1097"/>
      <c r="I477" s="990"/>
    </row>
    <row r="478">
      <c r="A478" s="194"/>
      <c r="B478" s="194"/>
      <c r="C478" s="194"/>
      <c r="D478" s="194"/>
      <c r="E478" s="990"/>
      <c r="F478" s="990"/>
      <c r="G478" s="990"/>
      <c r="H478" s="1097"/>
      <c r="I478" s="990"/>
    </row>
    <row r="479">
      <c r="A479" s="194"/>
      <c r="B479" s="194"/>
      <c r="C479" s="194"/>
      <c r="D479" s="194"/>
      <c r="E479" s="990"/>
      <c r="F479" s="990"/>
      <c r="G479" s="990"/>
      <c r="H479" s="1097"/>
      <c r="I479" s="990"/>
    </row>
    <row r="480">
      <c r="A480" s="194"/>
      <c r="B480" s="194"/>
      <c r="C480" s="194"/>
      <c r="D480" s="194"/>
      <c r="E480" s="990"/>
      <c r="F480" s="990"/>
      <c r="G480" s="990"/>
      <c r="H480" s="1097"/>
      <c r="I480" s="990"/>
    </row>
    <row r="481">
      <c r="A481" s="194"/>
      <c r="B481" s="194"/>
      <c r="C481" s="194"/>
      <c r="D481" s="194"/>
      <c r="E481" s="990"/>
      <c r="F481" s="990"/>
      <c r="G481" s="990"/>
      <c r="H481" s="1097"/>
      <c r="I481" s="990"/>
    </row>
    <row r="482">
      <c r="A482" s="194"/>
      <c r="B482" s="194"/>
      <c r="C482" s="194"/>
      <c r="D482" s="194"/>
      <c r="E482" s="990"/>
      <c r="F482" s="990"/>
      <c r="G482" s="990"/>
      <c r="H482" s="1097"/>
      <c r="I482" s="990"/>
    </row>
    <row r="483">
      <c r="A483" s="194"/>
      <c r="B483" s="194"/>
      <c r="C483" s="194"/>
      <c r="D483" s="194"/>
      <c r="E483" s="990"/>
      <c r="F483" s="990"/>
      <c r="G483" s="990"/>
      <c r="H483" s="1097"/>
      <c r="I483" s="990"/>
    </row>
    <row r="484">
      <c r="A484" s="194"/>
      <c r="B484" s="194"/>
      <c r="C484" s="194"/>
      <c r="D484" s="194"/>
      <c r="E484" s="990"/>
      <c r="F484" s="990"/>
      <c r="G484" s="990"/>
      <c r="H484" s="1097"/>
      <c r="I484" s="990"/>
    </row>
    <row r="485">
      <c r="A485" s="194"/>
      <c r="B485" s="194"/>
      <c r="C485" s="194"/>
      <c r="D485" s="194"/>
      <c r="E485" s="990"/>
      <c r="F485" s="990"/>
      <c r="G485" s="990"/>
      <c r="H485" s="1097"/>
      <c r="I485" s="990"/>
    </row>
    <row r="486">
      <c r="A486" s="194"/>
      <c r="B486" s="194"/>
      <c r="C486" s="194"/>
      <c r="D486" s="194"/>
      <c r="E486" s="990"/>
      <c r="F486" s="990"/>
      <c r="G486" s="990"/>
      <c r="H486" s="1097"/>
      <c r="I486" s="990"/>
    </row>
    <row r="487">
      <c r="A487" s="194"/>
      <c r="B487" s="194"/>
      <c r="C487" s="194"/>
      <c r="D487" s="194"/>
      <c r="E487" s="990"/>
      <c r="F487" s="990"/>
      <c r="G487" s="990"/>
      <c r="H487" s="1097"/>
      <c r="I487" s="990"/>
    </row>
    <row r="488">
      <c r="A488" s="194"/>
      <c r="B488" s="194"/>
      <c r="C488" s="194"/>
      <c r="D488" s="194"/>
      <c r="E488" s="990"/>
      <c r="F488" s="990"/>
      <c r="G488" s="990"/>
      <c r="H488" s="1097"/>
      <c r="I488" s="990"/>
    </row>
    <row r="489">
      <c r="A489" s="194"/>
      <c r="B489" s="194"/>
      <c r="C489" s="194"/>
      <c r="D489" s="194"/>
      <c r="E489" s="990"/>
      <c r="F489" s="990"/>
      <c r="G489" s="990"/>
      <c r="H489" s="1097"/>
      <c r="I489" s="990"/>
    </row>
    <row r="490">
      <c r="A490" s="194"/>
      <c r="B490" s="194"/>
      <c r="C490" s="194"/>
      <c r="D490" s="194"/>
      <c r="E490" s="990"/>
      <c r="F490" s="990"/>
      <c r="G490" s="990"/>
      <c r="H490" s="1097"/>
      <c r="I490" s="990"/>
    </row>
    <row r="491">
      <c r="A491" s="194"/>
      <c r="B491" s="194"/>
      <c r="C491" s="194"/>
      <c r="D491" s="194"/>
      <c r="E491" s="990"/>
      <c r="F491" s="990"/>
      <c r="G491" s="990"/>
      <c r="H491" s="1097"/>
      <c r="I491" s="990"/>
    </row>
    <row r="492">
      <c r="A492" s="194"/>
      <c r="B492" s="194"/>
      <c r="C492" s="194"/>
      <c r="D492" s="194"/>
      <c r="E492" s="990"/>
      <c r="F492" s="990"/>
      <c r="G492" s="990"/>
      <c r="H492" s="1097"/>
      <c r="I492" s="990"/>
    </row>
    <row r="493">
      <c r="A493" s="194"/>
      <c r="B493" s="194"/>
      <c r="C493" s="194"/>
      <c r="D493" s="194"/>
      <c r="E493" s="990"/>
      <c r="F493" s="990"/>
      <c r="G493" s="990"/>
      <c r="H493" s="1097"/>
      <c r="I493" s="990"/>
    </row>
    <row r="494">
      <c r="A494" s="194"/>
      <c r="B494" s="194"/>
      <c r="C494" s="194"/>
      <c r="D494" s="194"/>
      <c r="E494" s="990"/>
      <c r="F494" s="990"/>
      <c r="G494" s="990"/>
      <c r="H494" s="1097"/>
      <c r="I494" s="990"/>
    </row>
    <row r="495">
      <c r="A495" s="194"/>
      <c r="B495" s="194"/>
      <c r="C495" s="194"/>
      <c r="D495" s="194"/>
      <c r="E495" s="990"/>
      <c r="F495" s="990"/>
      <c r="G495" s="990"/>
      <c r="H495" s="1097"/>
      <c r="I495" s="990"/>
    </row>
    <row r="496">
      <c r="A496" s="194"/>
      <c r="B496" s="194"/>
      <c r="C496" s="194"/>
      <c r="D496" s="194"/>
      <c r="E496" s="990"/>
      <c r="F496" s="990"/>
      <c r="G496" s="990"/>
      <c r="H496" s="1097"/>
      <c r="I496" s="990"/>
    </row>
    <row r="497">
      <c r="A497" s="194"/>
      <c r="B497" s="194"/>
      <c r="C497" s="194"/>
      <c r="D497" s="194"/>
      <c r="E497" s="990"/>
      <c r="F497" s="990"/>
      <c r="G497" s="990"/>
      <c r="H497" s="1097"/>
      <c r="I497" s="990"/>
    </row>
    <row r="498">
      <c r="A498" s="194"/>
      <c r="B498" s="194"/>
      <c r="C498" s="194"/>
      <c r="D498" s="194"/>
      <c r="E498" s="990"/>
      <c r="F498" s="990"/>
      <c r="G498" s="990"/>
      <c r="H498" s="1097"/>
      <c r="I498" s="990"/>
    </row>
    <row r="499">
      <c r="A499" s="194"/>
      <c r="B499" s="194"/>
      <c r="C499" s="194"/>
      <c r="D499" s="194"/>
      <c r="E499" s="990"/>
      <c r="F499" s="990"/>
      <c r="G499" s="990"/>
      <c r="H499" s="1097"/>
      <c r="I499" s="990"/>
    </row>
    <row r="500">
      <c r="A500" s="194"/>
      <c r="B500" s="194"/>
      <c r="C500" s="194"/>
      <c r="D500" s="194"/>
      <c r="E500" s="990"/>
      <c r="F500" s="990"/>
      <c r="G500" s="990"/>
      <c r="H500" s="1097"/>
      <c r="I500" s="990"/>
    </row>
    <row r="501">
      <c r="A501" s="194"/>
      <c r="B501" s="194"/>
      <c r="C501" s="194"/>
      <c r="D501" s="194"/>
      <c r="E501" s="990"/>
      <c r="F501" s="990"/>
      <c r="G501" s="990"/>
      <c r="H501" s="1097"/>
      <c r="I501" s="990"/>
    </row>
    <row r="502">
      <c r="A502" s="194"/>
      <c r="B502" s="194"/>
      <c r="C502" s="194"/>
      <c r="D502" s="194"/>
      <c r="E502" s="990"/>
      <c r="F502" s="990"/>
      <c r="G502" s="990"/>
      <c r="H502" s="1097"/>
      <c r="I502" s="990"/>
    </row>
    <row r="503">
      <c r="A503" s="194"/>
      <c r="B503" s="194"/>
      <c r="C503" s="194"/>
      <c r="D503" s="194"/>
      <c r="E503" s="990"/>
      <c r="F503" s="990"/>
      <c r="G503" s="990"/>
      <c r="H503" s="1097"/>
      <c r="I503" s="990"/>
    </row>
    <row r="504">
      <c r="A504" s="194"/>
      <c r="B504" s="194"/>
      <c r="C504" s="194"/>
      <c r="D504" s="194"/>
      <c r="E504" s="990"/>
      <c r="F504" s="990"/>
      <c r="G504" s="990"/>
      <c r="H504" s="1097"/>
      <c r="I504" s="990"/>
    </row>
    <row r="505">
      <c r="A505" s="194"/>
      <c r="B505" s="194"/>
      <c r="C505" s="194"/>
      <c r="D505" s="194"/>
      <c r="E505" s="990"/>
      <c r="F505" s="990"/>
      <c r="G505" s="990"/>
      <c r="H505" s="1097"/>
      <c r="I505" s="990"/>
    </row>
    <row r="506">
      <c r="A506" s="194"/>
      <c r="B506" s="194"/>
      <c r="C506" s="194"/>
      <c r="D506" s="194"/>
      <c r="E506" s="990"/>
      <c r="F506" s="990"/>
      <c r="G506" s="990"/>
      <c r="H506" s="1097"/>
      <c r="I506" s="990"/>
    </row>
    <row r="507">
      <c r="A507" s="194"/>
      <c r="B507" s="194"/>
      <c r="C507" s="194"/>
      <c r="D507" s="194"/>
      <c r="E507" s="990"/>
      <c r="F507" s="990"/>
      <c r="G507" s="990"/>
      <c r="H507" s="1097"/>
      <c r="I507" s="990"/>
    </row>
    <row r="508">
      <c r="A508" s="194"/>
      <c r="B508" s="194"/>
      <c r="C508" s="194"/>
      <c r="D508" s="194"/>
      <c r="E508" s="990"/>
      <c r="F508" s="990"/>
      <c r="G508" s="990"/>
      <c r="H508" s="1097"/>
      <c r="I508" s="990"/>
    </row>
    <row r="509">
      <c r="A509" s="194"/>
      <c r="B509" s="194"/>
      <c r="C509" s="194"/>
      <c r="D509" s="194"/>
      <c r="E509" s="990"/>
      <c r="F509" s="990"/>
      <c r="G509" s="990"/>
      <c r="H509" s="1097"/>
      <c r="I509" s="990"/>
    </row>
    <row r="510">
      <c r="A510" s="194"/>
      <c r="B510" s="194"/>
      <c r="C510" s="194"/>
      <c r="D510" s="194"/>
      <c r="E510" s="990"/>
      <c r="F510" s="990"/>
      <c r="G510" s="990"/>
      <c r="H510" s="1097"/>
      <c r="I510" s="990"/>
    </row>
    <row r="511">
      <c r="A511" s="194"/>
      <c r="B511" s="194"/>
      <c r="C511" s="194"/>
      <c r="D511" s="194"/>
      <c r="E511" s="990"/>
      <c r="F511" s="990"/>
      <c r="G511" s="990"/>
      <c r="H511" s="1097"/>
      <c r="I511" s="990"/>
    </row>
    <row r="512">
      <c r="A512" s="194"/>
      <c r="B512" s="194"/>
      <c r="C512" s="194"/>
      <c r="D512" s="194"/>
      <c r="E512" s="990"/>
      <c r="F512" s="990"/>
      <c r="G512" s="990"/>
      <c r="H512" s="1097"/>
      <c r="I512" s="990"/>
    </row>
    <row r="513">
      <c r="A513" s="194"/>
      <c r="B513" s="194"/>
      <c r="C513" s="194"/>
      <c r="D513" s="194"/>
      <c r="E513" s="990"/>
      <c r="F513" s="990"/>
      <c r="G513" s="990"/>
      <c r="H513" s="1097"/>
      <c r="I513" s="990"/>
    </row>
    <row r="514">
      <c r="A514" s="194"/>
      <c r="B514" s="194"/>
      <c r="C514" s="194"/>
      <c r="D514" s="194"/>
      <c r="E514" s="990"/>
      <c r="F514" s="990"/>
      <c r="G514" s="990"/>
      <c r="H514" s="1097"/>
      <c r="I514" s="990"/>
    </row>
    <row r="515">
      <c r="A515" s="194"/>
      <c r="B515" s="194"/>
      <c r="C515" s="194"/>
      <c r="D515" s="194"/>
      <c r="E515" s="990"/>
      <c r="F515" s="990"/>
      <c r="G515" s="990"/>
      <c r="H515" s="1097"/>
      <c r="I515" s="990"/>
    </row>
    <row r="516">
      <c r="A516" s="194"/>
      <c r="B516" s="194"/>
      <c r="C516" s="194"/>
      <c r="D516" s="194"/>
      <c r="E516" s="990"/>
      <c r="F516" s="990"/>
      <c r="G516" s="990"/>
      <c r="H516" s="1097"/>
      <c r="I516" s="990"/>
    </row>
    <row r="517">
      <c r="A517" s="194"/>
      <c r="B517" s="194"/>
      <c r="C517" s="194"/>
      <c r="D517" s="194"/>
      <c r="E517" s="990"/>
      <c r="F517" s="990"/>
      <c r="G517" s="990"/>
      <c r="H517" s="1097"/>
      <c r="I517" s="990"/>
    </row>
    <row r="518">
      <c r="A518" s="194"/>
      <c r="B518" s="194"/>
      <c r="C518" s="194"/>
      <c r="D518" s="194"/>
      <c r="E518" s="990"/>
      <c r="F518" s="990"/>
      <c r="G518" s="990"/>
      <c r="H518" s="1097"/>
      <c r="I518" s="990"/>
    </row>
    <row r="519">
      <c r="A519" s="194"/>
      <c r="B519" s="194"/>
      <c r="C519" s="194"/>
      <c r="D519" s="194"/>
      <c r="E519" s="990"/>
      <c r="F519" s="990"/>
      <c r="G519" s="990"/>
      <c r="H519" s="1097"/>
      <c r="I519" s="990"/>
    </row>
    <row r="520">
      <c r="A520" s="194"/>
      <c r="B520" s="194"/>
      <c r="C520" s="194"/>
      <c r="D520" s="194"/>
      <c r="E520" s="990"/>
      <c r="F520" s="990"/>
      <c r="G520" s="990"/>
      <c r="H520" s="1097"/>
      <c r="I520" s="990"/>
    </row>
    <row r="521">
      <c r="A521" s="194"/>
      <c r="B521" s="194"/>
      <c r="C521" s="194"/>
      <c r="D521" s="194"/>
      <c r="E521" s="990"/>
      <c r="F521" s="990"/>
      <c r="G521" s="990"/>
      <c r="H521" s="1097"/>
      <c r="I521" s="990"/>
    </row>
    <row r="522">
      <c r="A522" s="194"/>
      <c r="B522" s="194"/>
      <c r="C522" s="194"/>
      <c r="D522" s="194"/>
      <c r="E522" s="990"/>
      <c r="F522" s="990"/>
      <c r="G522" s="990"/>
      <c r="H522" s="1097"/>
      <c r="I522" s="990"/>
    </row>
    <row r="523">
      <c r="A523" s="194"/>
      <c r="B523" s="194"/>
      <c r="C523" s="194"/>
      <c r="D523" s="194"/>
      <c r="E523" s="990"/>
      <c r="F523" s="990"/>
      <c r="G523" s="990"/>
      <c r="H523" s="1097"/>
      <c r="I523" s="990"/>
    </row>
    <row r="524">
      <c r="A524" s="194"/>
      <c r="B524" s="194"/>
      <c r="C524" s="194"/>
      <c r="D524" s="194"/>
      <c r="E524" s="990"/>
      <c r="F524" s="990"/>
      <c r="G524" s="990"/>
      <c r="H524" s="1097"/>
      <c r="I524" s="990"/>
    </row>
    <row r="525">
      <c r="A525" s="194"/>
      <c r="B525" s="194"/>
      <c r="C525" s="194"/>
      <c r="D525" s="194"/>
      <c r="E525" s="990"/>
      <c r="F525" s="990"/>
      <c r="G525" s="990"/>
      <c r="H525" s="1097"/>
      <c r="I525" s="990"/>
    </row>
    <row r="526">
      <c r="A526" s="194"/>
      <c r="B526" s="194"/>
      <c r="C526" s="194"/>
      <c r="D526" s="194"/>
      <c r="E526" s="990"/>
      <c r="F526" s="990"/>
      <c r="G526" s="990"/>
      <c r="H526" s="1097"/>
      <c r="I526" s="990"/>
    </row>
    <row r="527">
      <c r="A527" s="194"/>
      <c r="B527" s="194"/>
      <c r="C527" s="194"/>
      <c r="D527" s="194"/>
      <c r="E527" s="990"/>
      <c r="F527" s="990"/>
      <c r="G527" s="990"/>
      <c r="H527" s="1097"/>
      <c r="I527" s="990"/>
    </row>
    <row r="528">
      <c r="A528" s="194"/>
      <c r="B528" s="194"/>
      <c r="C528" s="194"/>
      <c r="D528" s="194"/>
      <c r="E528" s="990"/>
      <c r="F528" s="990"/>
      <c r="G528" s="990"/>
      <c r="H528" s="1097"/>
      <c r="I528" s="990"/>
    </row>
    <row r="529">
      <c r="A529" s="194"/>
      <c r="B529" s="194"/>
      <c r="C529" s="194"/>
      <c r="D529" s="194"/>
      <c r="E529" s="990"/>
      <c r="F529" s="990"/>
      <c r="G529" s="990"/>
      <c r="H529" s="1097"/>
      <c r="I529" s="990"/>
    </row>
    <row r="530">
      <c r="A530" s="194"/>
      <c r="B530" s="194"/>
      <c r="C530" s="194"/>
      <c r="D530" s="194"/>
      <c r="E530" s="990"/>
      <c r="F530" s="990"/>
      <c r="G530" s="990"/>
      <c r="H530" s="1097"/>
      <c r="I530" s="990"/>
    </row>
    <row r="531">
      <c r="A531" s="194"/>
      <c r="B531" s="194"/>
      <c r="C531" s="194"/>
      <c r="D531" s="194"/>
      <c r="E531" s="990"/>
      <c r="F531" s="990"/>
      <c r="G531" s="990"/>
      <c r="H531" s="1097"/>
      <c r="I531" s="990"/>
    </row>
    <row r="532">
      <c r="A532" s="194"/>
      <c r="B532" s="194"/>
      <c r="C532" s="194"/>
      <c r="D532" s="194"/>
      <c r="E532" s="990"/>
      <c r="F532" s="990"/>
      <c r="G532" s="990"/>
      <c r="H532" s="1097"/>
      <c r="I532" s="990"/>
    </row>
    <row r="533">
      <c r="A533" s="194"/>
      <c r="B533" s="194"/>
      <c r="C533" s="194"/>
      <c r="D533" s="194"/>
      <c r="E533" s="990"/>
      <c r="F533" s="990"/>
      <c r="G533" s="990"/>
      <c r="H533" s="1097"/>
      <c r="I533" s="990"/>
    </row>
    <row r="534">
      <c r="A534" s="194"/>
      <c r="B534" s="194"/>
      <c r="C534" s="194"/>
      <c r="D534" s="194"/>
      <c r="E534" s="990"/>
      <c r="F534" s="990"/>
      <c r="G534" s="990"/>
      <c r="H534" s="1097"/>
      <c r="I534" s="990"/>
    </row>
    <row r="535">
      <c r="A535" s="194"/>
      <c r="B535" s="194"/>
      <c r="C535" s="194"/>
      <c r="D535" s="194"/>
      <c r="E535" s="990"/>
      <c r="F535" s="990"/>
      <c r="G535" s="990"/>
      <c r="H535" s="1097"/>
      <c r="I535" s="990"/>
    </row>
    <row r="536">
      <c r="A536" s="194"/>
      <c r="B536" s="194"/>
      <c r="C536" s="194"/>
      <c r="D536" s="194"/>
      <c r="E536" s="990"/>
      <c r="F536" s="990"/>
      <c r="G536" s="990"/>
      <c r="H536" s="1097"/>
      <c r="I536" s="990"/>
    </row>
    <row r="537">
      <c r="A537" s="194"/>
      <c r="B537" s="194"/>
      <c r="C537" s="194"/>
      <c r="D537" s="194"/>
      <c r="E537" s="990"/>
      <c r="F537" s="990"/>
      <c r="G537" s="990"/>
      <c r="H537" s="1097"/>
      <c r="I537" s="990"/>
    </row>
    <row r="538">
      <c r="A538" s="194"/>
      <c r="B538" s="194"/>
      <c r="C538" s="194"/>
      <c r="D538" s="194"/>
      <c r="E538" s="990"/>
      <c r="F538" s="990"/>
      <c r="G538" s="990"/>
      <c r="H538" s="1097"/>
      <c r="I538" s="990"/>
    </row>
    <row r="539">
      <c r="A539" s="194"/>
      <c r="B539" s="194"/>
      <c r="C539" s="194"/>
      <c r="D539" s="194"/>
      <c r="E539" s="990"/>
      <c r="F539" s="990"/>
      <c r="G539" s="990"/>
      <c r="H539" s="1097"/>
      <c r="I539" s="990"/>
    </row>
    <row r="540">
      <c r="A540" s="194"/>
      <c r="B540" s="194"/>
      <c r="C540" s="194"/>
      <c r="D540" s="194"/>
      <c r="E540" s="990"/>
      <c r="F540" s="990"/>
      <c r="G540" s="990"/>
      <c r="H540" s="1097"/>
      <c r="I540" s="990"/>
    </row>
    <row r="541">
      <c r="A541" s="194"/>
      <c r="B541" s="194"/>
      <c r="C541" s="194"/>
      <c r="D541" s="194"/>
      <c r="E541" s="990"/>
      <c r="F541" s="990"/>
      <c r="G541" s="990"/>
      <c r="H541" s="1097"/>
      <c r="I541" s="990"/>
    </row>
    <row r="542">
      <c r="A542" s="194"/>
      <c r="B542" s="194"/>
      <c r="C542" s="194"/>
      <c r="D542" s="194"/>
      <c r="E542" s="990"/>
      <c r="F542" s="990"/>
      <c r="G542" s="990"/>
      <c r="H542" s="1097"/>
      <c r="I542" s="990"/>
    </row>
    <row r="543">
      <c r="A543" s="194"/>
      <c r="B543" s="194"/>
      <c r="C543" s="194"/>
      <c r="D543" s="194"/>
      <c r="E543" s="990"/>
      <c r="F543" s="990"/>
      <c r="G543" s="990"/>
      <c r="H543" s="1097"/>
      <c r="I543" s="990"/>
    </row>
    <row r="544">
      <c r="A544" s="194"/>
      <c r="B544" s="194"/>
      <c r="C544" s="194"/>
      <c r="D544" s="194"/>
      <c r="E544" s="990"/>
      <c r="F544" s="990"/>
      <c r="G544" s="990"/>
      <c r="H544" s="1097"/>
      <c r="I544" s="990"/>
    </row>
    <row r="545">
      <c r="A545" s="194"/>
      <c r="B545" s="194"/>
      <c r="C545" s="194"/>
      <c r="D545" s="194"/>
      <c r="E545" s="990"/>
      <c r="F545" s="990"/>
      <c r="G545" s="990"/>
      <c r="H545" s="1097"/>
      <c r="I545" s="990"/>
    </row>
    <row r="546">
      <c r="A546" s="194"/>
      <c r="B546" s="194"/>
      <c r="C546" s="194"/>
      <c r="D546" s="194"/>
      <c r="E546" s="990"/>
      <c r="F546" s="990"/>
      <c r="G546" s="990"/>
      <c r="H546" s="1097"/>
      <c r="I546" s="990"/>
    </row>
    <row r="547">
      <c r="A547" s="194"/>
      <c r="B547" s="194"/>
      <c r="C547" s="194"/>
      <c r="D547" s="194"/>
      <c r="E547" s="990"/>
      <c r="F547" s="990"/>
      <c r="G547" s="990"/>
      <c r="H547" s="1097"/>
      <c r="I547" s="990"/>
    </row>
    <row r="548">
      <c r="A548" s="194"/>
      <c r="B548" s="194"/>
      <c r="C548" s="194"/>
      <c r="D548" s="194"/>
      <c r="E548" s="990"/>
      <c r="F548" s="990"/>
      <c r="G548" s="990"/>
      <c r="H548" s="1097"/>
      <c r="I548" s="990"/>
    </row>
    <row r="549">
      <c r="A549" s="194"/>
      <c r="B549" s="194"/>
      <c r="C549" s="194"/>
      <c r="D549" s="194"/>
      <c r="E549" s="990"/>
      <c r="F549" s="990"/>
      <c r="G549" s="990"/>
      <c r="H549" s="1097"/>
      <c r="I549" s="990"/>
    </row>
    <row r="550">
      <c r="A550" s="194"/>
      <c r="B550" s="194"/>
      <c r="C550" s="194"/>
      <c r="D550" s="194"/>
      <c r="E550" s="990"/>
      <c r="F550" s="990"/>
      <c r="G550" s="990"/>
      <c r="H550" s="1097"/>
      <c r="I550" s="990"/>
    </row>
    <row r="551">
      <c r="A551" s="194"/>
      <c r="B551" s="194"/>
      <c r="C551" s="194"/>
      <c r="D551" s="194"/>
      <c r="E551" s="990"/>
      <c r="F551" s="990"/>
      <c r="G551" s="990"/>
      <c r="H551" s="1097"/>
      <c r="I551" s="990"/>
    </row>
    <row r="552">
      <c r="A552" s="194"/>
      <c r="B552" s="194"/>
      <c r="C552" s="194"/>
      <c r="D552" s="194"/>
      <c r="E552" s="990"/>
      <c r="F552" s="990"/>
      <c r="G552" s="990"/>
      <c r="H552" s="1097"/>
      <c r="I552" s="990"/>
    </row>
    <row r="553">
      <c r="A553" s="194"/>
      <c r="B553" s="194"/>
      <c r="C553" s="194"/>
      <c r="D553" s="194"/>
      <c r="E553" s="990"/>
      <c r="F553" s="990"/>
      <c r="G553" s="990"/>
      <c r="H553" s="1097"/>
      <c r="I553" s="990"/>
    </row>
    <row r="554">
      <c r="A554" s="194"/>
      <c r="B554" s="194"/>
      <c r="C554" s="194"/>
      <c r="D554" s="194"/>
      <c r="E554" s="990"/>
      <c r="F554" s="990"/>
      <c r="G554" s="990"/>
      <c r="H554" s="1097"/>
      <c r="I554" s="990"/>
    </row>
    <row r="555">
      <c r="A555" s="194"/>
      <c r="B555" s="194"/>
      <c r="C555" s="194"/>
      <c r="D555" s="194"/>
      <c r="E555" s="990"/>
      <c r="F555" s="990"/>
      <c r="G555" s="990"/>
      <c r="H555" s="1097"/>
      <c r="I555" s="990"/>
    </row>
    <row r="556">
      <c r="A556" s="194"/>
      <c r="B556" s="194"/>
      <c r="C556" s="194"/>
      <c r="D556" s="194"/>
      <c r="E556" s="990"/>
      <c r="F556" s="990"/>
      <c r="G556" s="990"/>
      <c r="H556" s="1097"/>
      <c r="I556" s="990"/>
    </row>
    <row r="557">
      <c r="A557" s="194"/>
      <c r="B557" s="194"/>
      <c r="C557" s="194"/>
      <c r="D557" s="194"/>
      <c r="E557" s="990"/>
      <c r="F557" s="990"/>
      <c r="G557" s="990"/>
      <c r="H557" s="1097"/>
      <c r="I557" s="990"/>
    </row>
    <row r="558">
      <c r="A558" s="194"/>
      <c r="B558" s="194"/>
      <c r="C558" s="194"/>
      <c r="D558" s="194"/>
      <c r="E558" s="990"/>
      <c r="F558" s="990"/>
      <c r="G558" s="990"/>
      <c r="H558" s="1097"/>
      <c r="I558" s="990"/>
    </row>
    <row r="559">
      <c r="A559" s="194"/>
      <c r="B559" s="194"/>
      <c r="C559" s="194"/>
      <c r="D559" s="194"/>
      <c r="E559" s="990"/>
      <c r="F559" s="990"/>
      <c r="G559" s="990"/>
      <c r="H559" s="1097"/>
      <c r="I559" s="990"/>
    </row>
    <row r="560">
      <c r="A560" s="194"/>
      <c r="B560" s="194"/>
      <c r="C560" s="194"/>
      <c r="D560" s="194"/>
      <c r="E560" s="990"/>
      <c r="F560" s="990"/>
      <c r="G560" s="990"/>
      <c r="H560" s="1097"/>
      <c r="I560" s="990"/>
    </row>
    <row r="561">
      <c r="A561" s="194"/>
      <c r="B561" s="194"/>
      <c r="C561" s="194"/>
      <c r="D561" s="194"/>
      <c r="E561" s="990"/>
      <c r="F561" s="990"/>
      <c r="G561" s="990"/>
      <c r="H561" s="1097"/>
      <c r="I561" s="990"/>
    </row>
    <row r="562">
      <c r="A562" s="194"/>
      <c r="B562" s="194"/>
      <c r="C562" s="194"/>
      <c r="D562" s="194"/>
      <c r="E562" s="990"/>
      <c r="F562" s="990"/>
      <c r="G562" s="990"/>
      <c r="H562" s="1097"/>
      <c r="I562" s="990"/>
    </row>
    <row r="563">
      <c r="A563" s="194"/>
      <c r="B563" s="194"/>
      <c r="C563" s="194"/>
      <c r="D563" s="194"/>
      <c r="E563" s="990"/>
      <c r="F563" s="990"/>
      <c r="G563" s="990"/>
      <c r="H563" s="1097"/>
      <c r="I563" s="990"/>
    </row>
    <row r="564">
      <c r="A564" s="194"/>
      <c r="B564" s="194"/>
      <c r="C564" s="194"/>
      <c r="D564" s="194"/>
      <c r="E564" s="990"/>
      <c r="F564" s="990"/>
      <c r="G564" s="990"/>
      <c r="H564" s="1097"/>
      <c r="I564" s="990"/>
    </row>
    <row r="565">
      <c r="A565" s="194"/>
      <c r="B565" s="194"/>
      <c r="C565" s="194"/>
      <c r="D565" s="194"/>
      <c r="E565" s="990"/>
      <c r="F565" s="990"/>
      <c r="G565" s="990"/>
      <c r="H565" s="1097"/>
      <c r="I565" s="990"/>
    </row>
    <row r="566">
      <c r="A566" s="194"/>
      <c r="B566" s="194"/>
      <c r="C566" s="194"/>
      <c r="D566" s="194"/>
      <c r="E566" s="990"/>
      <c r="F566" s="990"/>
      <c r="G566" s="990"/>
      <c r="H566" s="1097"/>
      <c r="I566" s="990"/>
    </row>
    <row r="567">
      <c r="A567" s="194"/>
      <c r="B567" s="194"/>
      <c r="C567" s="194"/>
      <c r="D567" s="194"/>
      <c r="E567" s="990"/>
      <c r="F567" s="990"/>
      <c r="G567" s="990"/>
      <c r="H567" s="1097"/>
      <c r="I567" s="990"/>
    </row>
    <row r="568">
      <c r="A568" s="194"/>
      <c r="B568" s="194"/>
      <c r="C568" s="194"/>
      <c r="D568" s="194"/>
      <c r="E568" s="990"/>
      <c r="F568" s="990"/>
      <c r="G568" s="990"/>
      <c r="H568" s="1097"/>
      <c r="I568" s="990"/>
    </row>
    <row r="569">
      <c r="A569" s="194"/>
      <c r="B569" s="194"/>
      <c r="C569" s="194"/>
      <c r="D569" s="194"/>
      <c r="E569" s="990"/>
      <c r="F569" s="990"/>
      <c r="G569" s="990"/>
      <c r="H569" s="1097"/>
      <c r="I569" s="990"/>
    </row>
    <row r="570">
      <c r="A570" s="194"/>
      <c r="B570" s="194"/>
      <c r="C570" s="194"/>
      <c r="D570" s="194"/>
      <c r="E570" s="990"/>
      <c r="F570" s="990"/>
      <c r="G570" s="990"/>
      <c r="H570" s="1097"/>
      <c r="I570" s="990"/>
    </row>
    <row r="571">
      <c r="A571" s="194"/>
      <c r="B571" s="194"/>
      <c r="C571" s="194"/>
      <c r="D571" s="194"/>
      <c r="E571" s="990"/>
      <c r="F571" s="990"/>
      <c r="G571" s="990"/>
      <c r="H571" s="1097"/>
      <c r="I571" s="990"/>
    </row>
    <row r="572">
      <c r="A572" s="194"/>
      <c r="B572" s="194"/>
      <c r="C572" s="194"/>
      <c r="D572" s="194"/>
      <c r="E572" s="990"/>
      <c r="F572" s="990"/>
      <c r="G572" s="990"/>
      <c r="H572" s="1097"/>
      <c r="I572" s="990"/>
    </row>
    <row r="573">
      <c r="A573" s="194"/>
      <c r="B573" s="194"/>
      <c r="C573" s="194"/>
      <c r="D573" s="194"/>
      <c r="E573" s="990"/>
      <c r="F573" s="990"/>
      <c r="G573" s="990"/>
      <c r="H573" s="1097"/>
      <c r="I573" s="990"/>
    </row>
    <row r="574">
      <c r="A574" s="194"/>
      <c r="B574" s="194"/>
      <c r="C574" s="194"/>
      <c r="D574" s="194"/>
      <c r="E574" s="990"/>
      <c r="F574" s="990"/>
      <c r="G574" s="990"/>
      <c r="H574" s="1097"/>
      <c r="I574" s="990"/>
    </row>
    <row r="575">
      <c r="A575" s="194"/>
      <c r="B575" s="194"/>
      <c r="C575" s="194"/>
      <c r="D575" s="194"/>
      <c r="E575" s="990"/>
      <c r="F575" s="990"/>
      <c r="G575" s="990"/>
      <c r="H575" s="1097"/>
      <c r="I575" s="990"/>
    </row>
    <row r="576">
      <c r="A576" s="194"/>
      <c r="B576" s="194"/>
      <c r="C576" s="194"/>
      <c r="D576" s="194"/>
      <c r="E576" s="990"/>
      <c r="F576" s="990"/>
      <c r="G576" s="990"/>
      <c r="H576" s="1097"/>
      <c r="I576" s="990"/>
    </row>
    <row r="577">
      <c r="A577" s="194"/>
      <c r="B577" s="194"/>
      <c r="C577" s="194"/>
      <c r="D577" s="194"/>
      <c r="E577" s="990"/>
      <c r="F577" s="990"/>
      <c r="G577" s="990"/>
      <c r="H577" s="1097"/>
      <c r="I577" s="990"/>
    </row>
    <row r="578">
      <c r="A578" s="194"/>
      <c r="B578" s="194"/>
      <c r="C578" s="194"/>
      <c r="D578" s="194"/>
      <c r="E578" s="990"/>
      <c r="F578" s="990"/>
      <c r="G578" s="990"/>
      <c r="H578" s="1097"/>
      <c r="I578" s="990"/>
    </row>
    <row r="579">
      <c r="A579" s="194"/>
      <c r="B579" s="194"/>
      <c r="C579" s="194"/>
      <c r="D579" s="194"/>
      <c r="E579" s="990"/>
      <c r="F579" s="990"/>
      <c r="G579" s="990"/>
      <c r="H579" s="1097"/>
      <c r="I579" s="990"/>
    </row>
    <row r="580">
      <c r="A580" s="194"/>
      <c r="B580" s="194"/>
      <c r="C580" s="194"/>
      <c r="D580" s="194"/>
      <c r="E580" s="990"/>
      <c r="F580" s="990"/>
      <c r="G580" s="990"/>
      <c r="H580" s="1097"/>
      <c r="I580" s="990"/>
    </row>
    <row r="581">
      <c r="A581" s="194"/>
      <c r="B581" s="194"/>
      <c r="C581" s="194"/>
      <c r="D581" s="194"/>
      <c r="E581" s="990"/>
      <c r="F581" s="990"/>
      <c r="G581" s="990"/>
      <c r="H581" s="1097"/>
      <c r="I581" s="990"/>
    </row>
    <row r="582">
      <c r="A582" s="194"/>
      <c r="B582" s="194"/>
      <c r="C582" s="194"/>
      <c r="D582" s="194"/>
      <c r="E582" s="990"/>
      <c r="F582" s="990"/>
      <c r="G582" s="990"/>
      <c r="H582" s="1097"/>
      <c r="I582" s="990"/>
    </row>
    <row r="583">
      <c r="A583" s="194"/>
      <c r="B583" s="194"/>
      <c r="C583" s="194"/>
      <c r="D583" s="194"/>
      <c r="E583" s="990"/>
      <c r="F583" s="990"/>
      <c r="G583" s="990"/>
      <c r="H583" s="1097"/>
      <c r="I583" s="990"/>
    </row>
    <row r="584">
      <c r="A584" s="194"/>
      <c r="B584" s="194"/>
      <c r="C584" s="194"/>
      <c r="D584" s="194"/>
      <c r="E584" s="990"/>
      <c r="F584" s="990"/>
      <c r="G584" s="990"/>
      <c r="H584" s="1097"/>
      <c r="I584" s="990"/>
    </row>
    <row r="585">
      <c r="A585" s="194"/>
      <c r="B585" s="194"/>
      <c r="C585" s="194"/>
      <c r="D585" s="194"/>
      <c r="E585" s="990"/>
      <c r="F585" s="990"/>
      <c r="G585" s="990"/>
      <c r="H585" s="1097"/>
      <c r="I585" s="990"/>
    </row>
    <row r="586">
      <c r="A586" s="194"/>
      <c r="B586" s="194"/>
      <c r="C586" s="194"/>
      <c r="D586" s="194"/>
      <c r="E586" s="990"/>
      <c r="F586" s="990"/>
      <c r="G586" s="990"/>
      <c r="H586" s="1097"/>
      <c r="I586" s="990"/>
    </row>
    <row r="587">
      <c r="A587" s="194"/>
      <c r="B587" s="194"/>
      <c r="C587" s="194"/>
      <c r="D587" s="194"/>
      <c r="E587" s="990"/>
      <c r="F587" s="990"/>
      <c r="G587" s="990"/>
      <c r="H587" s="1097"/>
      <c r="I587" s="990"/>
    </row>
    <row r="588">
      <c r="A588" s="194"/>
      <c r="B588" s="194"/>
      <c r="C588" s="194"/>
      <c r="D588" s="194"/>
      <c r="E588" s="990"/>
      <c r="F588" s="990"/>
      <c r="G588" s="990"/>
      <c r="H588" s="1097"/>
      <c r="I588" s="990"/>
    </row>
    <row r="589">
      <c r="A589" s="194"/>
      <c r="B589" s="194"/>
      <c r="C589" s="194"/>
      <c r="D589" s="194"/>
      <c r="E589" s="990"/>
      <c r="F589" s="990"/>
      <c r="G589" s="990"/>
      <c r="H589" s="1097"/>
      <c r="I589" s="990"/>
    </row>
    <row r="590">
      <c r="A590" s="194"/>
      <c r="B590" s="194"/>
      <c r="C590" s="194"/>
      <c r="D590" s="194"/>
      <c r="E590" s="990"/>
      <c r="F590" s="990"/>
      <c r="G590" s="990"/>
      <c r="H590" s="1097"/>
      <c r="I590" s="990"/>
    </row>
    <row r="591">
      <c r="A591" s="194"/>
      <c r="B591" s="194"/>
      <c r="C591" s="194"/>
      <c r="D591" s="194"/>
      <c r="E591" s="990"/>
      <c r="F591" s="990"/>
      <c r="G591" s="990"/>
      <c r="H591" s="1097"/>
      <c r="I591" s="990"/>
    </row>
    <row r="592">
      <c r="A592" s="194"/>
      <c r="B592" s="194"/>
      <c r="C592" s="194"/>
      <c r="D592" s="194"/>
      <c r="E592" s="990"/>
      <c r="F592" s="990"/>
      <c r="G592" s="990"/>
      <c r="H592" s="1097"/>
      <c r="I592" s="990"/>
    </row>
    <row r="593">
      <c r="A593" s="194"/>
      <c r="B593" s="194"/>
      <c r="C593" s="194"/>
      <c r="D593" s="194"/>
      <c r="E593" s="990"/>
      <c r="F593" s="990"/>
      <c r="G593" s="990"/>
      <c r="H593" s="1097"/>
      <c r="I593" s="990"/>
    </row>
    <row r="594">
      <c r="A594" s="194"/>
      <c r="B594" s="194"/>
      <c r="C594" s="194"/>
      <c r="D594" s="194"/>
      <c r="E594" s="990"/>
      <c r="F594" s="990"/>
      <c r="G594" s="990"/>
      <c r="H594" s="1097"/>
      <c r="I594" s="990"/>
    </row>
    <row r="595">
      <c r="A595" s="194"/>
      <c r="B595" s="194"/>
      <c r="C595" s="194"/>
      <c r="D595" s="194"/>
      <c r="E595" s="990"/>
      <c r="F595" s="990"/>
      <c r="G595" s="990"/>
      <c r="H595" s="1097"/>
      <c r="I595" s="990"/>
    </row>
    <row r="596">
      <c r="A596" s="194"/>
      <c r="B596" s="194"/>
      <c r="C596" s="194"/>
      <c r="D596" s="194"/>
      <c r="E596" s="990"/>
      <c r="F596" s="990"/>
      <c r="G596" s="990"/>
      <c r="H596" s="1097"/>
      <c r="I596" s="990"/>
    </row>
    <row r="597">
      <c r="A597" s="194"/>
      <c r="B597" s="194"/>
      <c r="C597" s="194"/>
      <c r="D597" s="194"/>
      <c r="E597" s="990"/>
      <c r="F597" s="990"/>
      <c r="G597" s="990"/>
      <c r="H597" s="1097"/>
      <c r="I597" s="990"/>
    </row>
    <row r="598">
      <c r="A598" s="194"/>
      <c r="B598" s="194"/>
      <c r="C598" s="194"/>
      <c r="D598" s="194"/>
      <c r="E598" s="990"/>
      <c r="F598" s="990"/>
      <c r="G598" s="990"/>
      <c r="H598" s="1097"/>
      <c r="I598" s="990"/>
    </row>
    <row r="599">
      <c r="A599" s="194"/>
      <c r="B599" s="194"/>
      <c r="C599" s="194"/>
      <c r="D599" s="194"/>
      <c r="E599" s="990"/>
      <c r="F599" s="990"/>
      <c r="G599" s="990"/>
      <c r="H599" s="1097"/>
      <c r="I599" s="990"/>
    </row>
    <row r="600">
      <c r="A600" s="194"/>
      <c r="B600" s="194"/>
      <c r="C600" s="194"/>
      <c r="D600" s="194"/>
      <c r="E600" s="990"/>
      <c r="F600" s="990"/>
      <c r="G600" s="990"/>
      <c r="H600" s="1097"/>
      <c r="I600" s="990"/>
    </row>
    <row r="601">
      <c r="A601" s="194"/>
      <c r="B601" s="194"/>
      <c r="C601" s="194"/>
      <c r="D601" s="194"/>
      <c r="E601" s="990"/>
      <c r="F601" s="990"/>
      <c r="G601" s="990"/>
      <c r="H601" s="1097"/>
      <c r="I601" s="990"/>
    </row>
    <row r="602">
      <c r="A602" s="194"/>
      <c r="B602" s="194"/>
      <c r="C602" s="194"/>
      <c r="D602" s="194"/>
      <c r="E602" s="990"/>
      <c r="F602" s="990"/>
      <c r="G602" s="990"/>
      <c r="H602" s="1097"/>
      <c r="I602" s="990"/>
    </row>
    <row r="603">
      <c r="A603" s="194"/>
      <c r="B603" s="194"/>
      <c r="C603" s="194"/>
      <c r="D603" s="194"/>
      <c r="E603" s="990"/>
      <c r="F603" s="990"/>
      <c r="G603" s="990"/>
      <c r="H603" s="1097"/>
      <c r="I603" s="990"/>
    </row>
    <row r="604">
      <c r="A604" s="194"/>
      <c r="B604" s="194"/>
      <c r="C604" s="194"/>
      <c r="D604" s="194"/>
      <c r="E604" s="990"/>
      <c r="F604" s="990"/>
      <c r="G604" s="990"/>
      <c r="H604" s="1097"/>
      <c r="I604" s="990"/>
    </row>
    <row r="605">
      <c r="A605" s="194"/>
      <c r="B605" s="194"/>
      <c r="C605" s="194"/>
      <c r="D605" s="194"/>
      <c r="E605" s="990"/>
      <c r="F605" s="990"/>
      <c r="G605" s="990"/>
      <c r="H605" s="1097"/>
      <c r="I605" s="990"/>
    </row>
    <row r="606">
      <c r="A606" s="194"/>
      <c r="B606" s="194"/>
      <c r="C606" s="194"/>
      <c r="D606" s="194"/>
      <c r="E606" s="990"/>
      <c r="F606" s="990"/>
      <c r="G606" s="990"/>
      <c r="H606" s="1097"/>
      <c r="I606" s="990"/>
    </row>
    <row r="607">
      <c r="A607" s="194"/>
      <c r="B607" s="194"/>
      <c r="C607" s="194"/>
      <c r="D607" s="194"/>
      <c r="E607" s="990"/>
      <c r="F607" s="990"/>
      <c r="G607" s="990"/>
      <c r="H607" s="1097"/>
      <c r="I607" s="990"/>
    </row>
    <row r="608">
      <c r="A608" s="194"/>
      <c r="B608" s="194"/>
      <c r="C608" s="194"/>
      <c r="D608" s="194"/>
      <c r="E608" s="990"/>
      <c r="F608" s="990"/>
      <c r="G608" s="990"/>
      <c r="H608" s="1097"/>
      <c r="I608" s="990"/>
    </row>
    <row r="609">
      <c r="A609" s="194"/>
      <c r="B609" s="194"/>
      <c r="C609" s="194"/>
      <c r="D609" s="194"/>
      <c r="E609" s="990"/>
      <c r="F609" s="990"/>
      <c r="G609" s="990"/>
      <c r="H609" s="1097"/>
      <c r="I609" s="990"/>
    </row>
    <row r="610">
      <c r="A610" s="194"/>
      <c r="B610" s="194"/>
      <c r="C610" s="194"/>
      <c r="D610" s="194"/>
      <c r="E610" s="990"/>
      <c r="F610" s="990"/>
      <c r="G610" s="990"/>
      <c r="H610" s="1097"/>
      <c r="I610" s="990"/>
    </row>
    <row r="611">
      <c r="A611" s="194"/>
      <c r="B611" s="194"/>
      <c r="C611" s="194"/>
      <c r="D611" s="194"/>
      <c r="E611" s="990"/>
      <c r="F611" s="990"/>
      <c r="G611" s="990"/>
      <c r="H611" s="1097"/>
      <c r="I611" s="990"/>
    </row>
    <row r="612">
      <c r="A612" s="194"/>
      <c r="B612" s="194"/>
      <c r="C612" s="194"/>
      <c r="D612" s="194"/>
      <c r="E612" s="990"/>
      <c r="F612" s="990"/>
      <c r="G612" s="990"/>
      <c r="H612" s="1097"/>
      <c r="I612" s="990"/>
    </row>
    <row r="613">
      <c r="A613" s="194"/>
      <c r="B613" s="194"/>
      <c r="C613" s="194"/>
      <c r="D613" s="194"/>
      <c r="E613" s="990"/>
      <c r="F613" s="990"/>
      <c r="G613" s="990"/>
      <c r="H613" s="1097"/>
      <c r="I613" s="990"/>
    </row>
    <row r="614">
      <c r="A614" s="194"/>
      <c r="B614" s="194"/>
      <c r="C614" s="194"/>
      <c r="D614" s="194"/>
      <c r="E614" s="990"/>
      <c r="F614" s="990"/>
      <c r="G614" s="990"/>
      <c r="H614" s="1097"/>
      <c r="I614" s="990"/>
    </row>
    <row r="615">
      <c r="A615" s="194"/>
      <c r="B615" s="194"/>
      <c r="C615" s="194"/>
      <c r="D615" s="194"/>
      <c r="E615" s="990"/>
      <c r="F615" s="990"/>
      <c r="G615" s="990"/>
      <c r="H615" s="1097"/>
      <c r="I615" s="990"/>
    </row>
    <row r="616">
      <c r="A616" s="194"/>
      <c r="B616" s="194"/>
      <c r="C616" s="194"/>
      <c r="D616" s="194"/>
      <c r="E616" s="990"/>
      <c r="F616" s="990"/>
      <c r="G616" s="990"/>
      <c r="H616" s="1097"/>
      <c r="I616" s="990"/>
    </row>
    <row r="617">
      <c r="A617" s="194"/>
      <c r="B617" s="194"/>
      <c r="C617" s="194"/>
      <c r="D617" s="194"/>
      <c r="E617" s="990"/>
      <c r="F617" s="990"/>
      <c r="G617" s="990"/>
      <c r="H617" s="1097"/>
      <c r="I617" s="990"/>
    </row>
    <row r="618">
      <c r="A618" s="194"/>
      <c r="B618" s="194"/>
      <c r="C618" s="194"/>
      <c r="D618" s="194"/>
      <c r="E618" s="990"/>
      <c r="F618" s="990"/>
      <c r="G618" s="990"/>
      <c r="H618" s="1097"/>
      <c r="I618" s="990"/>
    </row>
    <row r="619">
      <c r="A619" s="194"/>
      <c r="B619" s="194"/>
      <c r="C619" s="194"/>
      <c r="D619" s="194"/>
      <c r="E619" s="990"/>
      <c r="F619" s="990"/>
      <c r="G619" s="990"/>
      <c r="H619" s="1097"/>
      <c r="I619" s="990"/>
    </row>
    <row r="620">
      <c r="A620" s="194"/>
      <c r="B620" s="194"/>
      <c r="C620" s="194"/>
      <c r="D620" s="194"/>
      <c r="E620" s="990"/>
      <c r="F620" s="990"/>
      <c r="G620" s="990"/>
      <c r="H620" s="1097"/>
      <c r="I620" s="990"/>
    </row>
    <row r="621">
      <c r="A621" s="194"/>
      <c r="B621" s="194"/>
      <c r="C621" s="194"/>
      <c r="D621" s="194"/>
      <c r="E621" s="990"/>
      <c r="F621" s="990"/>
      <c r="G621" s="990"/>
      <c r="H621" s="1097"/>
      <c r="I621" s="990"/>
    </row>
    <row r="622">
      <c r="A622" s="194"/>
      <c r="B622" s="194"/>
      <c r="C622" s="194"/>
      <c r="D622" s="194"/>
      <c r="E622" s="990"/>
      <c r="F622" s="990"/>
      <c r="G622" s="990"/>
      <c r="H622" s="1097"/>
      <c r="I622" s="990"/>
    </row>
    <row r="623">
      <c r="A623" s="194"/>
      <c r="B623" s="194"/>
      <c r="C623" s="194"/>
      <c r="D623" s="194"/>
      <c r="E623" s="990"/>
      <c r="F623" s="990"/>
      <c r="G623" s="990"/>
      <c r="H623" s="1097"/>
      <c r="I623" s="990"/>
    </row>
    <row r="624">
      <c r="A624" s="194"/>
      <c r="B624" s="194"/>
      <c r="C624" s="194"/>
      <c r="D624" s="194"/>
      <c r="E624" s="990"/>
      <c r="F624" s="990"/>
      <c r="G624" s="990"/>
      <c r="H624" s="1097"/>
      <c r="I624" s="990"/>
    </row>
    <row r="625">
      <c r="A625" s="194"/>
      <c r="B625" s="194"/>
      <c r="C625" s="194"/>
      <c r="D625" s="194"/>
      <c r="E625" s="990"/>
      <c r="F625" s="990"/>
      <c r="G625" s="990"/>
      <c r="H625" s="1097"/>
      <c r="I625" s="990"/>
    </row>
    <row r="626">
      <c r="A626" s="194"/>
      <c r="B626" s="194"/>
      <c r="C626" s="194"/>
      <c r="D626" s="194"/>
      <c r="E626" s="990"/>
      <c r="F626" s="990"/>
      <c r="G626" s="990"/>
      <c r="H626" s="1097"/>
      <c r="I626" s="990"/>
    </row>
    <row r="627">
      <c r="A627" s="194"/>
      <c r="B627" s="194"/>
      <c r="C627" s="194"/>
      <c r="D627" s="194"/>
      <c r="E627" s="990"/>
      <c r="F627" s="990"/>
      <c r="G627" s="990"/>
      <c r="H627" s="1097"/>
      <c r="I627" s="990"/>
    </row>
    <row r="628">
      <c r="A628" s="194"/>
      <c r="B628" s="194"/>
      <c r="C628" s="194"/>
      <c r="D628" s="194"/>
      <c r="E628" s="990"/>
      <c r="F628" s="990"/>
      <c r="G628" s="990"/>
      <c r="H628" s="1097"/>
      <c r="I628" s="990"/>
    </row>
    <row r="629">
      <c r="A629" s="194"/>
      <c r="B629" s="194"/>
      <c r="C629" s="194"/>
      <c r="D629" s="194"/>
      <c r="E629" s="990"/>
      <c r="F629" s="990"/>
      <c r="G629" s="990"/>
      <c r="H629" s="1097"/>
      <c r="I629" s="990"/>
    </row>
    <row r="630">
      <c r="A630" s="194"/>
      <c r="B630" s="194"/>
      <c r="C630" s="194"/>
      <c r="D630" s="194"/>
      <c r="E630" s="990"/>
      <c r="F630" s="990"/>
      <c r="G630" s="990"/>
      <c r="H630" s="1097"/>
      <c r="I630" s="990"/>
    </row>
    <row r="631">
      <c r="A631" s="194"/>
      <c r="B631" s="194"/>
      <c r="C631" s="194"/>
      <c r="D631" s="194"/>
      <c r="E631" s="990"/>
      <c r="F631" s="990"/>
      <c r="G631" s="990"/>
      <c r="H631" s="1097"/>
      <c r="I631" s="990"/>
    </row>
    <row r="632">
      <c r="A632" s="194"/>
      <c r="B632" s="194"/>
      <c r="C632" s="194"/>
      <c r="D632" s="194"/>
      <c r="E632" s="990"/>
      <c r="F632" s="990"/>
      <c r="G632" s="990"/>
      <c r="H632" s="1097"/>
      <c r="I632" s="990"/>
    </row>
    <row r="633">
      <c r="A633" s="194"/>
      <c r="B633" s="194"/>
      <c r="C633" s="194"/>
      <c r="D633" s="194"/>
      <c r="E633" s="990"/>
      <c r="F633" s="990"/>
      <c r="G633" s="990"/>
      <c r="H633" s="1097"/>
      <c r="I633" s="990"/>
    </row>
    <row r="634">
      <c r="A634" s="194"/>
      <c r="B634" s="194"/>
      <c r="C634" s="194"/>
      <c r="D634" s="194"/>
      <c r="E634" s="990"/>
      <c r="F634" s="990"/>
      <c r="G634" s="990"/>
      <c r="H634" s="1097"/>
      <c r="I634" s="990"/>
    </row>
    <row r="635">
      <c r="A635" s="194"/>
      <c r="B635" s="194"/>
      <c r="C635" s="194"/>
      <c r="D635" s="194"/>
      <c r="E635" s="990"/>
      <c r="F635" s="990"/>
      <c r="G635" s="990"/>
      <c r="H635" s="1097"/>
      <c r="I635" s="990"/>
    </row>
    <row r="636">
      <c r="A636" s="194"/>
      <c r="B636" s="194"/>
      <c r="C636" s="194"/>
      <c r="D636" s="194"/>
      <c r="E636" s="990"/>
      <c r="F636" s="990"/>
      <c r="G636" s="990"/>
      <c r="H636" s="1097"/>
      <c r="I636" s="990"/>
    </row>
    <row r="637">
      <c r="A637" s="194"/>
      <c r="B637" s="194"/>
      <c r="C637" s="194"/>
      <c r="D637" s="194"/>
      <c r="E637" s="990"/>
      <c r="F637" s="990"/>
      <c r="G637" s="990"/>
      <c r="H637" s="1097"/>
      <c r="I637" s="990"/>
    </row>
    <row r="638">
      <c r="A638" s="194"/>
      <c r="B638" s="194"/>
      <c r="C638" s="194"/>
      <c r="D638" s="194"/>
      <c r="E638" s="990"/>
      <c r="F638" s="990"/>
      <c r="G638" s="990"/>
      <c r="H638" s="1097"/>
      <c r="I638" s="990"/>
    </row>
    <row r="639">
      <c r="A639" s="194"/>
      <c r="B639" s="194"/>
      <c r="C639" s="194"/>
      <c r="D639" s="194"/>
      <c r="E639" s="990"/>
      <c r="F639" s="990"/>
      <c r="G639" s="990"/>
      <c r="H639" s="1097"/>
      <c r="I639" s="990"/>
    </row>
    <row r="640">
      <c r="A640" s="194"/>
      <c r="B640" s="194"/>
      <c r="C640" s="194"/>
      <c r="D640" s="194"/>
      <c r="E640" s="990"/>
      <c r="F640" s="990"/>
      <c r="G640" s="990"/>
      <c r="H640" s="1097"/>
      <c r="I640" s="990"/>
    </row>
    <row r="641">
      <c r="A641" s="194"/>
      <c r="B641" s="194"/>
      <c r="C641" s="194"/>
      <c r="D641" s="194"/>
      <c r="E641" s="990"/>
      <c r="F641" s="990"/>
      <c r="G641" s="990"/>
      <c r="H641" s="1097"/>
      <c r="I641" s="990"/>
    </row>
    <row r="642">
      <c r="A642" s="194"/>
      <c r="B642" s="194"/>
      <c r="C642" s="194"/>
      <c r="D642" s="194"/>
      <c r="E642" s="990"/>
      <c r="F642" s="990"/>
      <c r="G642" s="990"/>
      <c r="H642" s="1097"/>
      <c r="I642" s="990"/>
    </row>
    <row r="643">
      <c r="A643" s="194"/>
      <c r="B643" s="194"/>
      <c r="C643" s="194"/>
      <c r="D643" s="194"/>
      <c r="E643" s="990"/>
      <c r="F643" s="990"/>
      <c r="G643" s="990"/>
      <c r="H643" s="1097"/>
      <c r="I643" s="990"/>
    </row>
    <row r="644">
      <c r="A644" s="194"/>
      <c r="B644" s="194"/>
      <c r="C644" s="194"/>
      <c r="D644" s="194"/>
      <c r="E644" s="990"/>
      <c r="F644" s="990"/>
      <c r="G644" s="990"/>
      <c r="H644" s="1097"/>
      <c r="I644" s="990"/>
    </row>
    <row r="645">
      <c r="A645" s="194"/>
      <c r="B645" s="194"/>
      <c r="C645" s="194"/>
      <c r="D645" s="194"/>
      <c r="E645" s="990"/>
      <c r="F645" s="990"/>
      <c r="G645" s="990"/>
      <c r="H645" s="1097"/>
      <c r="I645" s="990"/>
    </row>
    <row r="646">
      <c r="A646" s="194"/>
      <c r="B646" s="194"/>
      <c r="C646" s="194"/>
      <c r="D646" s="194"/>
      <c r="E646" s="990"/>
      <c r="F646" s="990"/>
      <c r="G646" s="990"/>
      <c r="H646" s="1097"/>
      <c r="I646" s="990"/>
    </row>
    <row r="647">
      <c r="A647" s="194"/>
      <c r="B647" s="194"/>
      <c r="C647" s="194"/>
      <c r="D647" s="194"/>
      <c r="E647" s="990"/>
      <c r="F647" s="990"/>
      <c r="G647" s="990"/>
      <c r="H647" s="1097"/>
      <c r="I647" s="990"/>
    </row>
    <row r="648">
      <c r="A648" s="194"/>
      <c r="B648" s="194"/>
      <c r="C648" s="194"/>
      <c r="D648" s="194"/>
      <c r="E648" s="990"/>
      <c r="F648" s="990"/>
      <c r="G648" s="990"/>
      <c r="H648" s="1097"/>
      <c r="I648" s="990"/>
    </row>
    <row r="649">
      <c r="A649" s="194"/>
      <c r="B649" s="194"/>
      <c r="C649" s="194"/>
      <c r="D649" s="194"/>
      <c r="E649" s="990"/>
      <c r="F649" s="990"/>
      <c r="G649" s="990"/>
      <c r="H649" s="1097"/>
      <c r="I649" s="990"/>
    </row>
    <row r="650">
      <c r="A650" s="194"/>
      <c r="B650" s="194"/>
      <c r="C650" s="194"/>
      <c r="D650" s="194"/>
      <c r="E650" s="990"/>
      <c r="F650" s="990"/>
      <c r="G650" s="990"/>
      <c r="H650" s="1097"/>
      <c r="I650" s="990"/>
    </row>
    <row r="651">
      <c r="A651" s="194"/>
      <c r="B651" s="194"/>
      <c r="C651" s="194"/>
      <c r="D651" s="194"/>
      <c r="E651" s="990"/>
      <c r="F651" s="990"/>
      <c r="G651" s="990"/>
      <c r="H651" s="1097"/>
      <c r="I651" s="990"/>
    </row>
    <row r="652">
      <c r="A652" s="194"/>
      <c r="B652" s="194"/>
      <c r="C652" s="194"/>
      <c r="D652" s="194"/>
      <c r="E652" s="990"/>
      <c r="F652" s="990"/>
      <c r="G652" s="990"/>
      <c r="H652" s="1097"/>
      <c r="I652" s="990"/>
    </row>
    <row r="653">
      <c r="A653" s="194"/>
      <c r="B653" s="194"/>
      <c r="C653" s="194"/>
      <c r="D653" s="194"/>
      <c r="E653" s="990"/>
      <c r="F653" s="990"/>
      <c r="G653" s="990"/>
      <c r="H653" s="1097"/>
      <c r="I653" s="990"/>
    </row>
    <row r="654">
      <c r="A654" s="194"/>
      <c r="B654" s="194"/>
      <c r="C654" s="194"/>
      <c r="D654" s="194"/>
      <c r="E654" s="990"/>
      <c r="F654" s="990"/>
      <c r="G654" s="990"/>
      <c r="H654" s="1097"/>
      <c r="I654" s="990"/>
    </row>
    <row r="655">
      <c r="A655" s="194"/>
      <c r="B655" s="194"/>
      <c r="C655" s="194"/>
      <c r="D655" s="194"/>
      <c r="E655" s="990"/>
      <c r="F655" s="990"/>
      <c r="G655" s="990"/>
      <c r="H655" s="1097"/>
      <c r="I655" s="990"/>
    </row>
    <row r="656">
      <c r="A656" s="194"/>
      <c r="B656" s="194"/>
      <c r="C656" s="194"/>
      <c r="D656" s="194"/>
      <c r="E656" s="990"/>
      <c r="F656" s="990"/>
      <c r="G656" s="990"/>
      <c r="H656" s="1097"/>
      <c r="I656" s="990"/>
    </row>
    <row r="657">
      <c r="A657" s="194"/>
      <c r="B657" s="194"/>
      <c r="C657" s="194"/>
      <c r="D657" s="194"/>
      <c r="E657" s="990"/>
      <c r="F657" s="990"/>
      <c r="G657" s="990"/>
      <c r="H657" s="1097"/>
      <c r="I657" s="990"/>
    </row>
    <row r="658">
      <c r="A658" s="194"/>
      <c r="B658" s="194"/>
      <c r="C658" s="194"/>
      <c r="D658" s="194"/>
      <c r="E658" s="990"/>
      <c r="F658" s="990"/>
      <c r="G658" s="990"/>
      <c r="H658" s="1097"/>
      <c r="I658" s="990"/>
    </row>
    <row r="659">
      <c r="A659" s="194"/>
      <c r="B659" s="194"/>
      <c r="C659" s="194"/>
      <c r="D659" s="194"/>
      <c r="E659" s="990"/>
      <c r="F659" s="990"/>
      <c r="G659" s="990"/>
      <c r="H659" s="1097"/>
      <c r="I659" s="990"/>
    </row>
    <row r="660">
      <c r="A660" s="194"/>
      <c r="B660" s="194"/>
      <c r="C660" s="194"/>
      <c r="D660" s="194"/>
      <c r="E660" s="990"/>
      <c r="F660" s="990"/>
      <c r="G660" s="990"/>
      <c r="H660" s="1097"/>
      <c r="I660" s="990"/>
    </row>
    <row r="661">
      <c r="A661" s="194"/>
      <c r="B661" s="194"/>
      <c r="C661" s="194"/>
      <c r="D661" s="194"/>
      <c r="E661" s="990"/>
      <c r="F661" s="990"/>
      <c r="G661" s="990"/>
      <c r="H661" s="1097"/>
      <c r="I661" s="990"/>
    </row>
    <row r="662">
      <c r="A662" s="194"/>
      <c r="B662" s="194"/>
      <c r="C662" s="194"/>
      <c r="D662" s="194"/>
      <c r="E662" s="990"/>
      <c r="F662" s="990"/>
      <c r="G662" s="990"/>
      <c r="H662" s="1097"/>
      <c r="I662" s="990"/>
    </row>
    <row r="663">
      <c r="A663" s="194"/>
      <c r="B663" s="194"/>
      <c r="C663" s="194"/>
      <c r="D663" s="194"/>
      <c r="E663" s="990"/>
      <c r="F663" s="990"/>
      <c r="G663" s="990"/>
      <c r="H663" s="1097"/>
      <c r="I663" s="990"/>
    </row>
    <row r="664">
      <c r="A664" s="194"/>
      <c r="B664" s="194"/>
      <c r="C664" s="194"/>
      <c r="D664" s="194"/>
      <c r="E664" s="990"/>
      <c r="F664" s="990"/>
      <c r="G664" s="990"/>
      <c r="H664" s="1097"/>
      <c r="I664" s="990"/>
    </row>
    <row r="665">
      <c r="A665" s="194"/>
      <c r="B665" s="194"/>
      <c r="C665" s="194"/>
      <c r="D665" s="194"/>
      <c r="E665" s="990"/>
      <c r="F665" s="990"/>
      <c r="G665" s="990"/>
      <c r="H665" s="1097"/>
      <c r="I665" s="990"/>
    </row>
    <row r="666">
      <c r="A666" s="194"/>
      <c r="B666" s="194"/>
      <c r="C666" s="194"/>
      <c r="D666" s="194"/>
      <c r="E666" s="990"/>
      <c r="F666" s="990"/>
      <c r="G666" s="990"/>
      <c r="H666" s="1097"/>
      <c r="I666" s="990"/>
    </row>
    <row r="667">
      <c r="A667" s="194"/>
      <c r="B667" s="194"/>
      <c r="C667" s="194"/>
      <c r="D667" s="194"/>
      <c r="E667" s="990"/>
      <c r="F667" s="990"/>
      <c r="G667" s="990"/>
      <c r="H667" s="1097"/>
      <c r="I667" s="990"/>
    </row>
    <row r="668">
      <c r="A668" s="194"/>
      <c r="B668" s="194"/>
      <c r="C668" s="194"/>
      <c r="D668" s="194"/>
      <c r="E668" s="990"/>
      <c r="F668" s="990"/>
      <c r="G668" s="990"/>
      <c r="H668" s="1097"/>
      <c r="I668" s="990"/>
    </row>
    <row r="669">
      <c r="A669" s="194"/>
      <c r="B669" s="194"/>
      <c r="C669" s="194"/>
      <c r="D669" s="194"/>
      <c r="E669" s="990"/>
      <c r="F669" s="990"/>
      <c r="G669" s="990"/>
      <c r="H669" s="1097"/>
      <c r="I669" s="990"/>
    </row>
    <row r="670">
      <c r="A670" s="194"/>
      <c r="B670" s="194"/>
      <c r="C670" s="194"/>
      <c r="D670" s="194"/>
      <c r="E670" s="990"/>
      <c r="F670" s="990"/>
      <c r="G670" s="990"/>
      <c r="H670" s="1097"/>
      <c r="I670" s="990"/>
    </row>
    <row r="671">
      <c r="A671" s="194"/>
      <c r="B671" s="194"/>
      <c r="C671" s="194"/>
      <c r="D671" s="194"/>
      <c r="E671" s="990"/>
      <c r="F671" s="990"/>
      <c r="G671" s="990"/>
      <c r="H671" s="1097"/>
      <c r="I671" s="990"/>
    </row>
    <row r="672">
      <c r="A672" s="194"/>
      <c r="B672" s="194"/>
      <c r="C672" s="194"/>
      <c r="D672" s="194"/>
      <c r="E672" s="990"/>
      <c r="F672" s="990"/>
      <c r="G672" s="990"/>
      <c r="H672" s="1097"/>
      <c r="I672" s="990"/>
    </row>
    <row r="673">
      <c r="A673" s="194"/>
      <c r="B673" s="194"/>
      <c r="C673" s="194"/>
      <c r="D673" s="194"/>
      <c r="E673" s="990"/>
      <c r="F673" s="990"/>
      <c r="G673" s="990"/>
      <c r="H673" s="1097"/>
      <c r="I673" s="990"/>
    </row>
    <row r="674">
      <c r="A674" s="194"/>
      <c r="B674" s="194"/>
      <c r="C674" s="194"/>
      <c r="D674" s="194"/>
      <c r="E674" s="990"/>
      <c r="F674" s="990"/>
      <c r="G674" s="990"/>
      <c r="H674" s="1097"/>
      <c r="I674" s="990"/>
    </row>
    <row r="675">
      <c r="A675" s="194"/>
      <c r="B675" s="194"/>
      <c r="C675" s="194"/>
      <c r="D675" s="194"/>
      <c r="E675" s="990"/>
      <c r="F675" s="990"/>
      <c r="G675" s="990"/>
      <c r="H675" s="1097"/>
      <c r="I675" s="990"/>
    </row>
    <row r="676">
      <c r="A676" s="194"/>
      <c r="B676" s="194"/>
      <c r="C676" s="194"/>
      <c r="D676" s="194"/>
      <c r="E676" s="990"/>
      <c r="F676" s="990"/>
      <c r="G676" s="990"/>
      <c r="H676" s="1097"/>
      <c r="I676" s="990"/>
    </row>
    <row r="677">
      <c r="A677" s="194"/>
      <c r="B677" s="194"/>
      <c r="C677" s="194"/>
      <c r="D677" s="194"/>
      <c r="E677" s="990"/>
      <c r="F677" s="990"/>
      <c r="G677" s="990"/>
      <c r="H677" s="1097"/>
      <c r="I677" s="990"/>
    </row>
    <row r="678">
      <c r="A678" s="194"/>
      <c r="B678" s="194"/>
      <c r="C678" s="194"/>
      <c r="D678" s="194"/>
      <c r="E678" s="990"/>
      <c r="F678" s="990"/>
      <c r="G678" s="990"/>
      <c r="H678" s="1097"/>
      <c r="I678" s="990"/>
    </row>
    <row r="679">
      <c r="A679" s="194"/>
      <c r="B679" s="194"/>
      <c r="C679" s="194"/>
      <c r="D679" s="194"/>
      <c r="E679" s="990"/>
      <c r="F679" s="990"/>
      <c r="G679" s="990"/>
      <c r="H679" s="1097"/>
      <c r="I679" s="990"/>
    </row>
    <row r="680">
      <c r="A680" s="194"/>
      <c r="B680" s="194"/>
      <c r="C680" s="194"/>
      <c r="D680" s="194"/>
      <c r="E680" s="990"/>
      <c r="F680" s="990"/>
      <c r="G680" s="990"/>
      <c r="H680" s="1097"/>
      <c r="I680" s="990"/>
    </row>
    <row r="681">
      <c r="A681" s="194"/>
      <c r="B681" s="194"/>
      <c r="C681" s="194"/>
      <c r="D681" s="194"/>
      <c r="E681" s="990"/>
      <c r="F681" s="990"/>
      <c r="G681" s="990"/>
      <c r="H681" s="1097"/>
      <c r="I681" s="990"/>
    </row>
    <row r="682">
      <c r="A682" s="194"/>
      <c r="B682" s="194"/>
      <c r="C682" s="194"/>
      <c r="D682" s="194"/>
      <c r="E682" s="990"/>
      <c r="F682" s="990"/>
      <c r="G682" s="990"/>
      <c r="H682" s="1097"/>
      <c r="I682" s="990"/>
    </row>
    <row r="683">
      <c r="A683" s="194"/>
      <c r="B683" s="194"/>
      <c r="C683" s="194"/>
      <c r="D683" s="194"/>
      <c r="E683" s="990"/>
      <c r="F683" s="990"/>
      <c r="G683" s="990"/>
      <c r="H683" s="1097"/>
      <c r="I683" s="990"/>
    </row>
    <row r="684">
      <c r="A684" s="194"/>
      <c r="B684" s="194"/>
      <c r="C684" s="194"/>
      <c r="D684" s="194"/>
      <c r="E684" s="990"/>
      <c r="F684" s="990"/>
      <c r="G684" s="990"/>
      <c r="H684" s="1097"/>
      <c r="I684" s="990"/>
    </row>
    <row r="685">
      <c r="A685" s="194"/>
      <c r="B685" s="194"/>
      <c r="C685" s="194"/>
      <c r="D685" s="194"/>
      <c r="E685" s="990"/>
      <c r="F685" s="990"/>
      <c r="G685" s="990"/>
      <c r="H685" s="1097"/>
      <c r="I685" s="990"/>
    </row>
    <row r="686">
      <c r="A686" s="194"/>
      <c r="B686" s="194"/>
      <c r="C686" s="194"/>
      <c r="D686" s="194"/>
      <c r="E686" s="990"/>
      <c r="F686" s="990"/>
      <c r="G686" s="990"/>
      <c r="H686" s="1097"/>
      <c r="I686" s="990"/>
    </row>
    <row r="687">
      <c r="A687" s="194"/>
      <c r="B687" s="194"/>
      <c r="C687" s="194"/>
      <c r="D687" s="194"/>
      <c r="E687" s="990"/>
      <c r="F687" s="990"/>
      <c r="G687" s="990"/>
      <c r="H687" s="1097"/>
      <c r="I687" s="990"/>
    </row>
    <row r="688">
      <c r="A688" s="194"/>
      <c r="B688" s="194"/>
      <c r="C688" s="194"/>
      <c r="D688" s="194"/>
      <c r="E688" s="990"/>
      <c r="F688" s="990"/>
      <c r="G688" s="990"/>
      <c r="H688" s="1097"/>
      <c r="I688" s="990"/>
    </row>
    <row r="689">
      <c r="A689" s="194"/>
      <c r="B689" s="194"/>
      <c r="C689" s="194"/>
      <c r="D689" s="194"/>
      <c r="E689" s="990"/>
      <c r="F689" s="990"/>
      <c r="G689" s="990"/>
      <c r="H689" s="1097"/>
      <c r="I689" s="990"/>
    </row>
    <row r="690">
      <c r="A690" s="194"/>
      <c r="B690" s="194"/>
      <c r="C690" s="194"/>
      <c r="D690" s="194"/>
      <c r="E690" s="990"/>
      <c r="F690" s="990"/>
      <c r="G690" s="990"/>
      <c r="H690" s="1097"/>
      <c r="I690" s="990"/>
    </row>
    <row r="691">
      <c r="A691" s="194"/>
      <c r="B691" s="194"/>
      <c r="C691" s="194"/>
      <c r="D691" s="194"/>
      <c r="E691" s="990"/>
      <c r="F691" s="990"/>
      <c r="G691" s="990"/>
      <c r="H691" s="1097"/>
      <c r="I691" s="990"/>
    </row>
    <row r="692">
      <c r="A692" s="194"/>
      <c r="B692" s="194"/>
      <c r="C692" s="194"/>
      <c r="D692" s="194"/>
      <c r="E692" s="990"/>
      <c r="F692" s="990"/>
      <c r="G692" s="990"/>
      <c r="H692" s="1097"/>
      <c r="I692" s="990"/>
    </row>
    <row r="693">
      <c r="A693" s="194"/>
      <c r="B693" s="194"/>
      <c r="C693" s="194"/>
      <c r="D693" s="194"/>
      <c r="E693" s="990"/>
      <c r="F693" s="990"/>
      <c r="G693" s="990"/>
      <c r="H693" s="1097"/>
      <c r="I693" s="990"/>
    </row>
    <row r="694">
      <c r="A694" s="194"/>
      <c r="B694" s="194"/>
      <c r="C694" s="194"/>
      <c r="D694" s="194"/>
      <c r="E694" s="990"/>
      <c r="F694" s="990"/>
      <c r="G694" s="990"/>
      <c r="H694" s="1097"/>
      <c r="I694" s="990"/>
    </row>
    <row r="695">
      <c r="A695" s="194"/>
      <c r="B695" s="194"/>
      <c r="C695" s="194"/>
      <c r="D695" s="194"/>
      <c r="E695" s="990"/>
      <c r="F695" s="990"/>
      <c r="G695" s="990"/>
      <c r="H695" s="1097"/>
      <c r="I695" s="990"/>
    </row>
    <row r="696">
      <c r="A696" s="194"/>
      <c r="B696" s="194"/>
      <c r="C696" s="194"/>
      <c r="D696" s="194"/>
      <c r="E696" s="990"/>
      <c r="F696" s="990"/>
      <c r="G696" s="990"/>
      <c r="H696" s="1097"/>
      <c r="I696" s="990"/>
    </row>
    <row r="697">
      <c r="A697" s="194"/>
      <c r="B697" s="194"/>
      <c r="C697" s="194"/>
      <c r="D697" s="194"/>
      <c r="E697" s="990"/>
      <c r="F697" s="990"/>
      <c r="G697" s="990"/>
      <c r="H697" s="1097"/>
      <c r="I697" s="990"/>
    </row>
    <row r="698">
      <c r="A698" s="194"/>
      <c r="B698" s="194"/>
      <c r="C698" s="194"/>
      <c r="D698" s="194"/>
      <c r="E698" s="990"/>
      <c r="F698" s="990"/>
      <c r="G698" s="990"/>
      <c r="H698" s="1097"/>
      <c r="I698" s="990"/>
    </row>
    <row r="699">
      <c r="A699" s="194"/>
      <c r="B699" s="194"/>
      <c r="C699" s="194"/>
      <c r="D699" s="194"/>
      <c r="E699" s="990"/>
      <c r="F699" s="990"/>
      <c r="G699" s="990"/>
      <c r="H699" s="1097"/>
      <c r="I699" s="990"/>
    </row>
    <row r="700">
      <c r="A700" s="194"/>
      <c r="B700" s="194"/>
      <c r="C700" s="194"/>
      <c r="D700" s="194"/>
      <c r="E700" s="990"/>
      <c r="F700" s="990"/>
      <c r="G700" s="990"/>
      <c r="H700" s="1097"/>
      <c r="I700" s="990"/>
    </row>
    <row r="701">
      <c r="A701" s="194"/>
      <c r="B701" s="194"/>
      <c r="C701" s="194"/>
      <c r="D701" s="194"/>
      <c r="E701" s="990"/>
      <c r="F701" s="990"/>
      <c r="G701" s="990"/>
      <c r="H701" s="1097"/>
      <c r="I701" s="990"/>
    </row>
    <row r="702">
      <c r="A702" s="194"/>
      <c r="B702" s="194"/>
      <c r="C702" s="194"/>
      <c r="D702" s="194"/>
      <c r="E702" s="990"/>
      <c r="F702" s="990"/>
      <c r="G702" s="990"/>
      <c r="H702" s="1097"/>
      <c r="I702" s="990"/>
    </row>
    <row r="703">
      <c r="A703" s="194"/>
      <c r="B703" s="194"/>
      <c r="C703" s="194"/>
      <c r="D703" s="194"/>
      <c r="E703" s="990"/>
      <c r="F703" s="990"/>
      <c r="G703" s="990"/>
      <c r="H703" s="1097"/>
      <c r="I703" s="990"/>
    </row>
    <row r="704">
      <c r="A704" s="194"/>
      <c r="B704" s="194"/>
      <c r="C704" s="194"/>
      <c r="D704" s="194"/>
      <c r="E704" s="990"/>
      <c r="F704" s="990"/>
      <c r="G704" s="990"/>
      <c r="H704" s="1097"/>
      <c r="I704" s="990"/>
    </row>
    <row r="705">
      <c r="A705" s="194"/>
      <c r="B705" s="194"/>
      <c r="C705" s="194"/>
      <c r="D705" s="194"/>
      <c r="E705" s="990"/>
      <c r="F705" s="990"/>
      <c r="G705" s="990"/>
      <c r="H705" s="1097"/>
      <c r="I705" s="990"/>
    </row>
    <row r="706">
      <c r="A706" s="194"/>
      <c r="B706" s="194"/>
      <c r="C706" s="194"/>
      <c r="D706" s="194"/>
      <c r="E706" s="990"/>
      <c r="F706" s="990"/>
      <c r="G706" s="990"/>
      <c r="H706" s="1097"/>
      <c r="I706" s="990"/>
    </row>
    <row r="707">
      <c r="A707" s="194"/>
      <c r="B707" s="194"/>
      <c r="C707" s="194"/>
      <c r="D707" s="194"/>
      <c r="E707" s="990"/>
      <c r="F707" s="990"/>
      <c r="G707" s="990"/>
      <c r="H707" s="1097"/>
      <c r="I707" s="990"/>
    </row>
    <row r="708">
      <c r="A708" s="194"/>
      <c r="B708" s="194"/>
      <c r="C708" s="194"/>
      <c r="D708" s="194"/>
      <c r="E708" s="990"/>
      <c r="F708" s="990"/>
      <c r="G708" s="990"/>
      <c r="H708" s="1097"/>
      <c r="I708" s="990"/>
    </row>
    <row r="709">
      <c r="A709" s="194"/>
      <c r="B709" s="194"/>
      <c r="C709" s="194"/>
      <c r="D709" s="194"/>
      <c r="E709" s="990"/>
      <c r="F709" s="990"/>
      <c r="G709" s="990"/>
      <c r="H709" s="1097"/>
      <c r="I709" s="990"/>
    </row>
    <row r="710">
      <c r="A710" s="194"/>
      <c r="B710" s="194"/>
      <c r="C710" s="194"/>
      <c r="D710" s="194"/>
      <c r="E710" s="990"/>
      <c r="F710" s="990"/>
      <c r="G710" s="990"/>
      <c r="H710" s="1097"/>
      <c r="I710" s="990"/>
    </row>
    <row r="711">
      <c r="A711" s="194"/>
      <c r="B711" s="194"/>
      <c r="C711" s="194"/>
      <c r="D711" s="194"/>
      <c r="E711" s="990"/>
      <c r="F711" s="990"/>
      <c r="G711" s="990"/>
      <c r="H711" s="1097"/>
      <c r="I711" s="990"/>
    </row>
    <row r="712">
      <c r="A712" s="194"/>
      <c r="B712" s="194"/>
      <c r="C712" s="194"/>
      <c r="D712" s="194"/>
      <c r="E712" s="990"/>
      <c r="F712" s="990"/>
      <c r="G712" s="990"/>
      <c r="H712" s="1097"/>
      <c r="I712" s="990"/>
    </row>
    <row r="713">
      <c r="A713" s="194"/>
      <c r="B713" s="194"/>
      <c r="C713" s="194"/>
      <c r="D713" s="194"/>
      <c r="E713" s="990"/>
      <c r="F713" s="990"/>
      <c r="G713" s="990"/>
      <c r="H713" s="1097"/>
      <c r="I713" s="990"/>
    </row>
    <row r="714">
      <c r="A714" s="194"/>
      <c r="B714" s="194"/>
      <c r="C714" s="194"/>
      <c r="D714" s="194"/>
      <c r="E714" s="990"/>
      <c r="F714" s="990"/>
      <c r="G714" s="990"/>
      <c r="H714" s="1097"/>
      <c r="I714" s="990"/>
    </row>
    <row r="715">
      <c r="A715" s="194"/>
      <c r="B715" s="194"/>
      <c r="C715" s="194"/>
      <c r="D715" s="194"/>
      <c r="E715" s="990"/>
      <c r="F715" s="990"/>
      <c r="G715" s="990"/>
      <c r="H715" s="1097"/>
      <c r="I715" s="990"/>
    </row>
    <row r="716">
      <c r="A716" s="194"/>
      <c r="B716" s="194"/>
      <c r="C716" s="194"/>
      <c r="D716" s="194"/>
      <c r="E716" s="990"/>
      <c r="F716" s="990"/>
      <c r="G716" s="990"/>
      <c r="H716" s="1097"/>
      <c r="I716" s="990"/>
    </row>
    <row r="717">
      <c r="A717" s="194"/>
      <c r="B717" s="194"/>
      <c r="C717" s="194"/>
      <c r="D717" s="194"/>
      <c r="E717" s="990"/>
      <c r="F717" s="990"/>
      <c r="G717" s="990"/>
      <c r="H717" s="1097"/>
      <c r="I717" s="990"/>
    </row>
    <row r="718">
      <c r="A718" s="194"/>
      <c r="B718" s="194"/>
      <c r="C718" s="194"/>
      <c r="D718" s="194"/>
      <c r="E718" s="990"/>
      <c r="F718" s="990"/>
      <c r="G718" s="990"/>
      <c r="H718" s="1097"/>
      <c r="I718" s="990"/>
    </row>
    <row r="719">
      <c r="A719" s="194"/>
      <c r="B719" s="194"/>
      <c r="C719" s="194"/>
      <c r="D719" s="194"/>
      <c r="E719" s="990"/>
      <c r="F719" s="990"/>
      <c r="G719" s="990"/>
      <c r="H719" s="1097"/>
      <c r="I719" s="990"/>
    </row>
    <row r="720">
      <c r="A720" s="194"/>
      <c r="B720" s="194"/>
      <c r="C720" s="194"/>
      <c r="D720" s="194"/>
      <c r="E720" s="990"/>
      <c r="F720" s="990"/>
      <c r="G720" s="990"/>
      <c r="H720" s="1097"/>
      <c r="I720" s="990"/>
    </row>
    <row r="721">
      <c r="A721" s="194"/>
      <c r="B721" s="194"/>
      <c r="C721" s="194"/>
      <c r="D721" s="194"/>
      <c r="E721" s="990"/>
      <c r="F721" s="990"/>
      <c r="G721" s="990"/>
      <c r="H721" s="1097"/>
      <c r="I721" s="990"/>
    </row>
    <row r="722">
      <c r="A722" s="194"/>
      <c r="B722" s="194"/>
      <c r="C722" s="194"/>
      <c r="D722" s="194"/>
      <c r="E722" s="990"/>
      <c r="F722" s="990"/>
      <c r="G722" s="990"/>
      <c r="H722" s="1097"/>
      <c r="I722" s="990"/>
    </row>
    <row r="723">
      <c r="A723" s="194"/>
      <c r="B723" s="194"/>
      <c r="C723" s="194"/>
      <c r="D723" s="194"/>
      <c r="E723" s="990"/>
      <c r="F723" s="990"/>
      <c r="G723" s="990"/>
      <c r="H723" s="1097"/>
      <c r="I723" s="990"/>
    </row>
    <row r="724">
      <c r="A724" s="194"/>
      <c r="B724" s="194"/>
      <c r="C724" s="194"/>
      <c r="D724" s="194"/>
      <c r="E724" s="990"/>
      <c r="F724" s="990"/>
      <c r="G724" s="990"/>
      <c r="H724" s="1097"/>
      <c r="I724" s="990"/>
    </row>
    <row r="725">
      <c r="A725" s="194"/>
      <c r="B725" s="194"/>
      <c r="C725" s="194"/>
      <c r="D725" s="194"/>
      <c r="E725" s="990"/>
      <c r="F725" s="990"/>
      <c r="G725" s="990"/>
      <c r="H725" s="1097"/>
      <c r="I725" s="990"/>
    </row>
    <row r="726">
      <c r="A726" s="194"/>
      <c r="B726" s="194"/>
      <c r="C726" s="194"/>
      <c r="D726" s="194"/>
      <c r="E726" s="990"/>
      <c r="F726" s="990"/>
      <c r="G726" s="990"/>
      <c r="H726" s="1097"/>
      <c r="I726" s="990"/>
    </row>
    <row r="727">
      <c r="A727" s="194"/>
      <c r="B727" s="194"/>
      <c r="C727" s="194"/>
      <c r="D727" s="194"/>
      <c r="E727" s="990"/>
      <c r="F727" s="990"/>
      <c r="G727" s="990"/>
      <c r="H727" s="1097"/>
      <c r="I727" s="990"/>
    </row>
    <row r="728">
      <c r="A728" s="194"/>
      <c r="B728" s="194"/>
      <c r="C728" s="194"/>
      <c r="D728" s="194"/>
      <c r="E728" s="990"/>
      <c r="F728" s="990"/>
      <c r="G728" s="990"/>
      <c r="H728" s="1097"/>
      <c r="I728" s="990"/>
    </row>
    <row r="729">
      <c r="A729" s="194"/>
      <c r="B729" s="194"/>
      <c r="C729" s="194"/>
      <c r="D729" s="194"/>
      <c r="E729" s="990"/>
      <c r="F729" s="990"/>
      <c r="G729" s="990"/>
      <c r="H729" s="1097"/>
      <c r="I729" s="990"/>
    </row>
    <row r="730">
      <c r="A730" s="194"/>
      <c r="B730" s="194"/>
      <c r="C730" s="194"/>
      <c r="D730" s="194"/>
      <c r="E730" s="990"/>
      <c r="F730" s="990"/>
      <c r="G730" s="990"/>
      <c r="H730" s="1097"/>
      <c r="I730" s="990"/>
    </row>
    <row r="731">
      <c r="A731" s="194"/>
      <c r="B731" s="194"/>
      <c r="C731" s="194"/>
      <c r="D731" s="194"/>
      <c r="E731" s="990"/>
      <c r="F731" s="990"/>
      <c r="G731" s="990"/>
      <c r="H731" s="1097"/>
      <c r="I731" s="990"/>
    </row>
    <row r="732">
      <c r="A732" s="194"/>
      <c r="B732" s="194"/>
      <c r="C732" s="194"/>
      <c r="D732" s="194"/>
      <c r="E732" s="990"/>
      <c r="F732" s="990"/>
      <c r="G732" s="990"/>
      <c r="H732" s="1097"/>
      <c r="I732" s="990"/>
    </row>
    <row r="733">
      <c r="A733" s="194"/>
      <c r="B733" s="194"/>
      <c r="C733" s="194"/>
      <c r="D733" s="194"/>
      <c r="E733" s="990"/>
      <c r="F733" s="990"/>
      <c r="G733" s="990"/>
      <c r="H733" s="1097"/>
      <c r="I733" s="990"/>
    </row>
    <row r="734">
      <c r="A734" s="194"/>
      <c r="B734" s="194"/>
      <c r="C734" s="194"/>
      <c r="D734" s="194"/>
      <c r="E734" s="990"/>
      <c r="F734" s="990"/>
      <c r="G734" s="990"/>
      <c r="H734" s="1097"/>
      <c r="I734" s="990"/>
    </row>
    <row r="735">
      <c r="A735" s="194"/>
      <c r="B735" s="194"/>
      <c r="C735" s="194"/>
      <c r="D735" s="194"/>
      <c r="E735" s="990"/>
      <c r="F735" s="990"/>
      <c r="G735" s="990"/>
      <c r="H735" s="1097"/>
      <c r="I735" s="990"/>
    </row>
    <row r="736">
      <c r="A736" s="194"/>
      <c r="B736" s="194"/>
      <c r="C736" s="194"/>
      <c r="D736" s="194"/>
      <c r="E736" s="990"/>
      <c r="F736" s="990"/>
      <c r="G736" s="990"/>
      <c r="H736" s="1097"/>
      <c r="I736" s="990"/>
    </row>
    <row r="737">
      <c r="A737" s="194"/>
      <c r="B737" s="194"/>
      <c r="C737" s="194"/>
      <c r="D737" s="194"/>
      <c r="E737" s="990"/>
      <c r="F737" s="990"/>
      <c r="G737" s="990"/>
      <c r="H737" s="1097"/>
      <c r="I737" s="990"/>
    </row>
    <row r="738">
      <c r="A738" s="194"/>
      <c r="B738" s="194"/>
      <c r="C738" s="194"/>
      <c r="D738" s="194"/>
      <c r="E738" s="990"/>
      <c r="F738" s="990"/>
      <c r="G738" s="990"/>
      <c r="H738" s="1097"/>
      <c r="I738" s="990"/>
    </row>
    <row r="739">
      <c r="A739" s="194"/>
      <c r="B739" s="194"/>
      <c r="C739" s="194"/>
      <c r="D739" s="194"/>
      <c r="E739" s="990"/>
      <c r="F739" s="990"/>
      <c r="G739" s="990"/>
      <c r="H739" s="1097"/>
      <c r="I739" s="990"/>
    </row>
    <row r="740">
      <c r="A740" s="194"/>
      <c r="B740" s="194"/>
      <c r="C740" s="194"/>
      <c r="D740" s="194"/>
      <c r="E740" s="990"/>
      <c r="F740" s="990"/>
      <c r="G740" s="990"/>
      <c r="H740" s="1097"/>
      <c r="I740" s="990"/>
    </row>
    <row r="741">
      <c r="A741" s="194"/>
      <c r="B741" s="194"/>
      <c r="C741" s="194"/>
      <c r="D741" s="194"/>
      <c r="E741" s="990"/>
      <c r="F741" s="990"/>
      <c r="G741" s="990"/>
      <c r="H741" s="1097"/>
      <c r="I741" s="990"/>
    </row>
    <row r="742">
      <c r="A742" s="194"/>
      <c r="B742" s="194"/>
      <c r="C742" s="194"/>
      <c r="D742" s="194"/>
      <c r="E742" s="990"/>
      <c r="F742" s="990"/>
      <c r="G742" s="990"/>
      <c r="H742" s="1097"/>
      <c r="I742" s="990"/>
    </row>
    <row r="743">
      <c r="A743" s="194"/>
      <c r="B743" s="194"/>
      <c r="C743" s="194"/>
      <c r="D743" s="194"/>
      <c r="E743" s="990"/>
      <c r="F743" s="990"/>
      <c r="G743" s="990"/>
      <c r="H743" s="1097"/>
      <c r="I743" s="990"/>
    </row>
    <row r="744">
      <c r="A744" s="194"/>
      <c r="B744" s="194"/>
      <c r="C744" s="194"/>
      <c r="D744" s="194"/>
      <c r="E744" s="990"/>
      <c r="F744" s="990"/>
      <c r="G744" s="990"/>
      <c r="H744" s="1097"/>
      <c r="I744" s="990"/>
    </row>
    <row r="745">
      <c r="A745" s="194"/>
      <c r="B745" s="194"/>
      <c r="C745" s="194"/>
      <c r="D745" s="194"/>
      <c r="E745" s="990"/>
      <c r="F745" s="990"/>
      <c r="G745" s="990"/>
      <c r="H745" s="1097"/>
      <c r="I745" s="990"/>
    </row>
    <row r="746">
      <c r="A746" s="194"/>
      <c r="B746" s="194"/>
      <c r="C746" s="194"/>
      <c r="D746" s="194"/>
      <c r="E746" s="990"/>
      <c r="F746" s="990"/>
      <c r="G746" s="990"/>
      <c r="H746" s="1097"/>
      <c r="I746" s="990"/>
    </row>
    <row r="747">
      <c r="A747" s="194"/>
      <c r="B747" s="194"/>
      <c r="C747" s="194"/>
      <c r="D747" s="194"/>
      <c r="E747" s="990"/>
      <c r="F747" s="990"/>
      <c r="G747" s="990"/>
      <c r="H747" s="1097"/>
      <c r="I747" s="990"/>
    </row>
    <row r="748">
      <c r="A748" s="194"/>
      <c r="B748" s="194"/>
      <c r="C748" s="194"/>
      <c r="D748" s="194"/>
      <c r="E748" s="990"/>
      <c r="F748" s="990"/>
      <c r="G748" s="990"/>
      <c r="H748" s="1097"/>
      <c r="I748" s="990"/>
    </row>
    <row r="749">
      <c r="A749" s="194"/>
      <c r="B749" s="194"/>
      <c r="C749" s="194"/>
      <c r="D749" s="194"/>
      <c r="E749" s="990"/>
      <c r="F749" s="990"/>
      <c r="G749" s="990"/>
      <c r="H749" s="1097"/>
      <c r="I749" s="990"/>
    </row>
    <row r="750">
      <c r="A750" s="194"/>
      <c r="B750" s="194"/>
      <c r="C750" s="194"/>
      <c r="D750" s="194"/>
      <c r="E750" s="990"/>
      <c r="F750" s="990"/>
      <c r="G750" s="990"/>
      <c r="H750" s="1097"/>
      <c r="I750" s="990"/>
    </row>
    <row r="751">
      <c r="A751" s="194"/>
      <c r="B751" s="194"/>
      <c r="C751" s="194"/>
      <c r="D751" s="194"/>
      <c r="E751" s="990"/>
      <c r="F751" s="990"/>
      <c r="G751" s="990"/>
      <c r="H751" s="1097"/>
      <c r="I751" s="990"/>
    </row>
    <row r="752">
      <c r="A752" s="194"/>
      <c r="B752" s="194"/>
      <c r="C752" s="194"/>
      <c r="D752" s="194"/>
      <c r="E752" s="990"/>
      <c r="F752" s="990"/>
      <c r="G752" s="990"/>
      <c r="H752" s="1097"/>
      <c r="I752" s="990"/>
    </row>
    <row r="753">
      <c r="A753" s="194"/>
      <c r="B753" s="194"/>
      <c r="C753" s="194"/>
      <c r="D753" s="194"/>
      <c r="E753" s="990"/>
      <c r="F753" s="990"/>
      <c r="G753" s="990"/>
      <c r="H753" s="1097"/>
      <c r="I753" s="990"/>
    </row>
    <row r="754">
      <c r="A754" s="194"/>
      <c r="B754" s="194"/>
      <c r="C754" s="194"/>
      <c r="D754" s="194"/>
      <c r="E754" s="990"/>
      <c r="F754" s="990"/>
      <c r="G754" s="990"/>
      <c r="H754" s="1097"/>
      <c r="I754" s="990"/>
    </row>
    <row r="755">
      <c r="A755" s="194"/>
      <c r="B755" s="194"/>
      <c r="C755" s="194"/>
      <c r="D755" s="194"/>
      <c r="E755" s="990"/>
      <c r="F755" s="990"/>
      <c r="G755" s="990"/>
      <c r="H755" s="1097"/>
      <c r="I755" s="990"/>
    </row>
    <row r="756">
      <c r="A756" s="194"/>
      <c r="B756" s="194"/>
      <c r="C756" s="194"/>
      <c r="D756" s="194"/>
      <c r="E756" s="990"/>
      <c r="F756" s="990"/>
      <c r="G756" s="990"/>
      <c r="H756" s="1097"/>
      <c r="I756" s="990"/>
    </row>
    <row r="757">
      <c r="A757" s="194"/>
      <c r="B757" s="194"/>
      <c r="C757" s="194"/>
      <c r="D757" s="194"/>
      <c r="E757" s="990"/>
      <c r="F757" s="990"/>
      <c r="G757" s="990"/>
      <c r="H757" s="1097"/>
      <c r="I757" s="990"/>
    </row>
    <row r="758">
      <c r="A758" s="194"/>
      <c r="B758" s="194"/>
      <c r="C758" s="194"/>
      <c r="D758" s="194"/>
      <c r="E758" s="990"/>
      <c r="F758" s="990"/>
      <c r="G758" s="990"/>
      <c r="H758" s="1097"/>
      <c r="I758" s="990"/>
    </row>
    <row r="759">
      <c r="A759" s="194"/>
      <c r="B759" s="194"/>
      <c r="C759" s="194"/>
      <c r="D759" s="194"/>
      <c r="E759" s="990"/>
      <c r="F759" s="990"/>
      <c r="G759" s="990"/>
      <c r="H759" s="1097"/>
      <c r="I759" s="990"/>
    </row>
    <row r="760">
      <c r="A760" s="194"/>
      <c r="B760" s="194"/>
      <c r="C760" s="194"/>
      <c r="D760" s="194"/>
      <c r="E760" s="990"/>
      <c r="F760" s="990"/>
      <c r="G760" s="990"/>
      <c r="H760" s="1097"/>
      <c r="I760" s="990"/>
    </row>
    <row r="761">
      <c r="A761" s="194"/>
      <c r="B761" s="194"/>
      <c r="C761" s="194"/>
      <c r="D761" s="194"/>
      <c r="E761" s="990"/>
      <c r="F761" s="990"/>
      <c r="G761" s="990"/>
      <c r="H761" s="1097"/>
      <c r="I761" s="990"/>
    </row>
    <row r="762">
      <c r="A762" s="194"/>
      <c r="B762" s="194"/>
      <c r="C762" s="194"/>
      <c r="D762" s="194"/>
      <c r="E762" s="990"/>
      <c r="F762" s="990"/>
      <c r="G762" s="990"/>
      <c r="H762" s="1097"/>
      <c r="I762" s="990"/>
    </row>
    <row r="763">
      <c r="A763" s="194"/>
      <c r="B763" s="194"/>
      <c r="C763" s="194"/>
      <c r="D763" s="194"/>
      <c r="E763" s="990"/>
      <c r="F763" s="990"/>
      <c r="G763" s="990"/>
      <c r="H763" s="1097"/>
      <c r="I763" s="990"/>
    </row>
    <row r="764">
      <c r="A764" s="194"/>
      <c r="B764" s="194"/>
      <c r="C764" s="194"/>
      <c r="D764" s="194"/>
      <c r="E764" s="990"/>
      <c r="F764" s="990"/>
      <c r="G764" s="990"/>
      <c r="H764" s="1097"/>
      <c r="I764" s="990"/>
    </row>
    <row r="765">
      <c r="A765" s="194"/>
      <c r="B765" s="194"/>
      <c r="C765" s="194"/>
      <c r="D765" s="194"/>
      <c r="E765" s="990"/>
      <c r="F765" s="990"/>
      <c r="G765" s="990"/>
      <c r="H765" s="1097"/>
      <c r="I765" s="990"/>
    </row>
    <row r="766">
      <c r="A766" s="194"/>
      <c r="B766" s="194"/>
      <c r="C766" s="194"/>
      <c r="D766" s="194"/>
      <c r="E766" s="990"/>
      <c r="F766" s="990"/>
      <c r="G766" s="990"/>
      <c r="H766" s="1097"/>
      <c r="I766" s="990"/>
    </row>
    <row r="767">
      <c r="A767" s="194"/>
      <c r="B767" s="194"/>
      <c r="C767" s="194"/>
      <c r="D767" s="194"/>
      <c r="E767" s="990"/>
      <c r="F767" s="990"/>
      <c r="G767" s="990"/>
      <c r="H767" s="1097"/>
      <c r="I767" s="990"/>
    </row>
    <row r="768">
      <c r="A768" s="194"/>
      <c r="B768" s="194"/>
      <c r="C768" s="194"/>
      <c r="D768" s="194"/>
      <c r="E768" s="990"/>
      <c r="F768" s="990"/>
      <c r="G768" s="990"/>
      <c r="H768" s="1097"/>
      <c r="I768" s="990"/>
    </row>
    <row r="769">
      <c r="A769" s="194"/>
      <c r="B769" s="194"/>
      <c r="C769" s="194"/>
      <c r="D769" s="194"/>
      <c r="E769" s="990"/>
      <c r="F769" s="990"/>
      <c r="G769" s="990"/>
      <c r="H769" s="1097"/>
      <c r="I769" s="990"/>
    </row>
    <row r="770">
      <c r="A770" s="194"/>
      <c r="B770" s="194"/>
      <c r="C770" s="194"/>
      <c r="D770" s="194"/>
      <c r="E770" s="990"/>
      <c r="F770" s="990"/>
      <c r="G770" s="990"/>
      <c r="H770" s="1097"/>
      <c r="I770" s="990"/>
    </row>
    <row r="771">
      <c r="A771" s="194"/>
      <c r="B771" s="194"/>
      <c r="C771" s="194"/>
      <c r="D771" s="194"/>
      <c r="E771" s="990"/>
      <c r="F771" s="990"/>
      <c r="G771" s="990"/>
      <c r="H771" s="1097"/>
      <c r="I771" s="990"/>
    </row>
    <row r="772">
      <c r="A772" s="194"/>
      <c r="B772" s="194"/>
      <c r="C772" s="194"/>
      <c r="D772" s="194"/>
      <c r="E772" s="990"/>
      <c r="F772" s="990"/>
      <c r="G772" s="990"/>
      <c r="H772" s="1097"/>
      <c r="I772" s="990"/>
    </row>
    <row r="773">
      <c r="A773" s="194"/>
      <c r="B773" s="194"/>
      <c r="C773" s="194"/>
      <c r="D773" s="194"/>
      <c r="E773" s="990"/>
      <c r="F773" s="990"/>
      <c r="G773" s="990"/>
      <c r="H773" s="1097"/>
      <c r="I773" s="990"/>
    </row>
    <row r="774">
      <c r="A774" s="194"/>
      <c r="B774" s="194"/>
      <c r="C774" s="194"/>
      <c r="D774" s="194"/>
      <c r="E774" s="990"/>
      <c r="F774" s="990"/>
      <c r="G774" s="990"/>
      <c r="H774" s="1097"/>
      <c r="I774" s="990"/>
    </row>
    <row r="775">
      <c r="A775" s="194"/>
      <c r="B775" s="194"/>
      <c r="C775" s="194"/>
      <c r="D775" s="194"/>
      <c r="E775" s="990"/>
      <c r="F775" s="990"/>
      <c r="G775" s="990"/>
      <c r="H775" s="1097"/>
      <c r="I775" s="990"/>
    </row>
    <row r="776">
      <c r="A776" s="194"/>
      <c r="B776" s="194"/>
      <c r="C776" s="194"/>
      <c r="D776" s="194"/>
      <c r="E776" s="990"/>
      <c r="F776" s="990"/>
      <c r="G776" s="990"/>
      <c r="H776" s="1097"/>
      <c r="I776" s="990"/>
    </row>
    <row r="777">
      <c r="A777" s="194"/>
      <c r="B777" s="194"/>
      <c r="C777" s="194"/>
      <c r="D777" s="194"/>
      <c r="E777" s="990"/>
      <c r="F777" s="990"/>
      <c r="G777" s="990"/>
      <c r="H777" s="1097"/>
      <c r="I777" s="990"/>
    </row>
    <row r="778">
      <c r="A778" s="194"/>
      <c r="B778" s="194"/>
      <c r="C778" s="194"/>
      <c r="D778" s="194"/>
      <c r="E778" s="990"/>
      <c r="F778" s="990"/>
      <c r="G778" s="990"/>
      <c r="H778" s="1097"/>
      <c r="I778" s="990"/>
    </row>
    <row r="779">
      <c r="A779" s="194"/>
      <c r="B779" s="194"/>
      <c r="C779" s="194"/>
      <c r="D779" s="194"/>
      <c r="E779" s="990"/>
      <c r="F779" s="990"/>
      <c r="G779" s="990"/>
      <c r="H779" s="1097"/>
      <c r="I779" s="990"/>
    </row>
    <row r="780">
      <c r="A780" s="194"/>
      <c r="B780" s="194"/>
      <c r="C780" s="194"/>
      <c r="D780" s="194"/>
      <c r="E780" s="990"/>
      <c r="F780" s="990"/>
      <c r="G780" s="990"/>
      <c r="H780" s="1097"/>
      <c r="I780" s="990"/>
    </row>
    <row r="781">
      <c r="A781" s="194"/>
      <c r="B781" s="194"/>
      <c r="C781" s="194"/>
      <c r="D781" s="194"/>
      <c r="E781" s="990"/>
      <c r="F781" s="990"/>
      <c r="G781" s="990"/>
      <c r="H781" s="1097"/>
      <c r="I781" s="990"/>
    </row>
    <row r="782">
      <c r="A782" s="194"/>
      <c r="B782" s="194"/>
      <c r="C782" s="194"/>
      <c r="D782" s="194"/>
      <c r="E782" s="990"/>
      <c r="F782" s="990"/>
      <c r="G782" s="990"/>
      <c r="H782" s="1097"/>
      <c r="I782" s="990"/>
    </row>
    <row r="783">
      <c r="A783" s="194"/>
      <c r="B783" s="194"/>
      <c r="C783" s="194"/>
      <c r="D783" s="194"/>
      <c r="E783" s="990"/>
      <c r="F783" s="990"/>
      <c r="G783" s="990"/>
      <c r="H783" s="1097"/>
      <c r="I783" s="990"/>
    </row>
    <row r="784">
      <c r="A784" s="194"/>
      <c r="B784" s="194"/>
      <c r="C784" s="194"/>
      <c r="D784" s="194"/>
      <c r="E784" s="990"/>
      <c r="F784" s="990"/>
      <c r="G784" s="990"/>
      <c r="H784" s="1097"/>
      <c r="I784" s="990"/>
    </row>
    <row r="785">
      <c r="A785" s="194"/>
      <c r="B785" s="194"/>
      <c r="C785" s="194"/>
      <c r="D785" s="194"/>
      <c r="E785" s="990"/>
      <c r="F785" s="990"/>
      <c r="G785" s="990"/>
      <c r="H785" s="1097"/>
      <c r="I785" s="990"/>
    </row>
    <row r="786">
      <c r="A786" s="194"/>
      <c r="B786" s="194"/>
      <c r="C786" s="194"/>
      <c r="D786" s="194"/>
      <c r="E786" s="990"/>
      <c r="F786" s="990"/>
      <c r="G786" s="990"/>
      <c r="H786" s="1097"/>
      <c r="I786" s="990"/>
    </row>
    <row r="787">
      <c r="A787" s="194"/>
      <c r="B787" s="194"/>
      <c r="C787" s="194"/>
      <c r="D787" s="194"/>
      <c r="E787" s="990"/>
      <c r="F787" s="990"/>
      <c r="G787" s="990"/>
      <c r="H787" s="1097"/>
      <c r="I787" s="990"/>
    </row>
    <row r="788">
      <c r="A788" s="194"/>
      <c r="B788" s="194"/>
      <c r="C788" s="194"/>
      <c r="D788" s="194"/>
      <c r="E788" s="990"/>
      <c r="F788" s="990"/>
      <c r="G788" s="990"/>
      <c r="H788" s="1097"/>
      <c r="I788" s="990"/>
    </row>
    <row r="789">
      <c r="A789" s="194"/>
      <c r="B789" s="194"/>
      <c r="C789" s="194"/>
      <c r="D789" s="194"/>
      <c r="E789" s="990"/>
      <c r="F789" s="990"/>
      <c r="G789" s="990"/>
      <c r="H789" s="1097"/>
      <c r="I789" s="990"/>
    </row>
    <row r="790">
      <c r="A790" s="194"/>
      <c r="B790" s="194"/>
      <c r="C790" s="194"/>
      <c r="D790" s="194"/>
      <c r="E790" s="990"/>
      <c r="F790" s="990"/>
      <c r="G790" s="990"/>
      <c r="H790" s="1097"/>
      <c r="I790" s="990"/>
    </row>
    <row r="791">
      <c r="A791" s="194"/>
      <c r="B791" s="194"/>
      <c r="C791" s="194"/>
      <c r="D791" s="194"/>
      <c r="E791" s="990"/>
      <c r="F791" s="990"/>
      <c r="G791" s="990"/>
      <c r="H791" s="1097"/>
      <c r="I791" s="990"/>
    </row>
    <row r="792">
      <c r="A792" s="194"/>
      <c r="B792" s="194"/>
      <c r="C792" s="194"/>
      <c r="D792" s="194"/>
      <c r="E792" s="990"/>
      <c r="F792" s="990"/>
      <c r="G792" s="990"/>
      <c r="H792" s="1097"/>
      <c r="I792" s="990"/>
    </row>
    <row r="793">
      <c r="A793" s="194"/>
      <c r="B793" s="194"/>
      <c r="C793" s="194"/>
      <c r="D793" s="194"/>
      <c r="E793" s="990"/>
      <c r="F793" s="990"/>
      <c r="G793" s="990"/>
      <c r="H793" s="1097"/>
      <c r="I793" s="990"/>
    </row>
    <row r="794">
      <c r="A794" s="194"/>
      <c r="B794" s="194"/>
      <c r="C794" s="194"/>
      <c r="D794" s="194"/>
      <c r="E794" s="990"/>
      <c r="F794" s="990"/>
      <c r="G794" s="990"/>
      <c r="H794" s="1097"/>
      <c r="I794" s="990"/>
    </row>
    <row r="795">
      <c r="A795" s="194"/>
      <c r="B795" s="194"/>
      <c r="C795" s="194"/>
      <c r="D795" s="194"/>
      <c r="E795" s="990"/>
      <c r="F795" s="990"/>
      <c r="G795" s="990"/>
      <c r="H795" s="1097"/>
      <c r="I795" s="990"/>
    </row>
    <row r="796">
      <c r="A796" s="194"/>
      <c r="B796" s="194"/>
      <c r="C796" s="194"/>
      <c r="D796" s="194"/>
      <c r="E796" s="990"/>
      <c r="F796" s="990"/>
      <c r="G796" s="990"/>
      <c r="H796" s="1097"/>
      <c r="I796" s="990"/>
    </row>
    <row r="797">
      <c r="A797" s="194"/>
      <c r="B797" s="194"/>
      <c r="C797" s="194"/>
      <c r="D797" s="194"/>
      <c r="E797" s="990"/>
      <c r="F797" s="990"/>
      <c r="G797" s="990"/>
      <c r="H797" s="1097"/>
      <c r="I797" s="990"/>
    </row>
    <row r="798">
      <c r="A798" s="194"/>
      <c r="B798" s="194"/>
      <c r="C798" s="194"/>
      <c r="D798" s="194"/>
      <c r="E798" s="990"/>
      <c r="F798" s="990"/>
      <c r="G798" s="990"/>
      <c r="H798" s="1097"/>
      <c r="I798" s="990"/>
    </row>
    <row r="799">
      <c r="A799" s="194"/>
      <c r="B799" s="194"/>
      <c r="C799" s="194"/>
      <c r="D799" s="194"/>
      <c r="E799" s="990"/>
      <c r="F799" s="990"/>
      <c r="G799" s="990"/>
      <c r="H799" s="1097"/>
      <c r="I799" s="990"/>
    </row>
    <row r="800">
      <c r="A800" s="194"/>
      <c r="B800" s="194"/>
      <c r="C800" s="194"/>
      <c r="D800" s="194"/>
      <c r="E800" s="990"/>
      <c r="F800" s="990"/>
      <c r="G800" s="990"/>
      <c r="H800" s="1097"/>
      <c r="I800" s="990"/>
    </row>
    <row r="801">
      <c r="A801" s="194"/>
      <c r="B801" s="194"/>
      <c r="C801" s="194"/>
      <c r="D801" s="194"/>
      <c r="E801" s="990"/>
      <c r="F801" s="990"/>
      <c r="G801" s="990"/>
      <c r="H801" s="1097"/>
      <c r="I801" s="990"/>
    </row>
    <row r="802">
      <c r="A802" s="194"/>
      <c r="B802" s="194"/>
      <c r="C802" s="194"/>
      <c r="D802" s="194"/>
      <c r="E802" s="990"/>
      <c r="F802" s="990"/>
      <c r="G802" s="990"/>
      <c r="H802" s="1097"/>
      <c r="I802" s="990"/>
    </row>
    <row r="803">
      <c r="A803" s="194"/>
      <c r="B803" s="194"/>
      <c r="C803" s="194"/>
      <c r="D803" s="194"/>
      <c r="E803" s="990"/>
      <c r="F803" s="990"/>
      <c r="G803" s="990"/>
      <c r="H803" s="1097"/>
      <c r="I803" s="990"/>
    </row>
    <row r="804">
      <c r="A804" s="194"/>
      <c r="B804" s="194"/>
      <c r="C804" s="194"/>
      <c r="D804" s="194"/>
      <c r="E804" s="990"/>
      <c r="F804" s="990"/>
      <c r="G804" s="990"/>
      <c r="H804" s="1097"/>
      <c r="I804" s="990"/>
    </row>
    <row r="805">
      <c r="A805" s="194"/>
      <c r="B805" s="194"/>
      <c r="C805" s="194"/>
      <c r="D805" s="194"/>
      <c r="E805" s="990"/>
      <c r="F805" s="990"/>
      <c r="G805" s="990"/>
      <c r="H805" s="1097"/>
      <c r="I805" s="990"/>
    </row>
    <row r="806">
      <c r="A806" s="194"/>
      <c r="B806" s="194"/>
      <c r="C806" s="194"/>
      <c r="D806" s="194"/>
      <c r="E806" s="990"/>
      <c r="F806" s="990"/>
      <c r="G806" s="990"/>
      <c r="H806" s="1097"/>
      <c r="I806" s="990"/>
    </row>
    <row r="807">
      <c r="A807" s="194"/>
      <c r="B807" s="194"/>
      <c r="C807" s="194"/>
      <c r="D807" s="194"/>
      <c r="E807" s="990"/>
      <c r="F807" s="990"/>
      <c r="G807" s="990"/>
      <c r="H807" s="1097"/>
      <c r="I807" s="990"/>
    </row>
    <row r="808">
      <c r="A808" s="194"/>
      <c r="B808" s="194"/>
      <c r="C808" s="194"/>
      <c r="D808" s="194"/>
      <c r="E808" s="990"/>
      <c r="F808" s="990"/>
      <c r="G808" s="990"/>
      <c r="H808" s="1097"/>
      <c r="I808" s="990"/>
    </row>
    <row r="809">
      <c r="A809" s="194"/>
      <c r="B809" s="194"/>
      <c r="C809" s="194"/>
      <c r="D809" s="194"/>
      <c r="E809" s="990"/>
      <c r="F809" s="990"/>
      <c r="G809" s="990"/>
      <c r="H809" s="1097"/>
      <c r="I809" s="990"/>
    </row>
    <row r="810">
      <c r="A810" s="194"/>
      <c r="B810" s="194"/>
      <c r="C810" s="194"/>
      <c r="D810" s="194"/>
      <c r="E810" s="990"/>
      <c r="F810" s="990"/>
      <c r="G810" s="990"/>
      <c r="H810" s="1097"/>
      <c r="I810" s="990"/>
    </row>
    <row r="811">
      <c r="A811" s="194"/>
      <c r="B811" s="194"/>
      <c r="C811" s="194"/>
      <c r="D811" s="194"/>
      <c r="E811" s="990"/>
      <c r="F811" s="990"/>
      <c r="G811" s="990"/>
      <c r="H811" s="1097"/>
      <c r="I811" s="990"/>
    </row>
    <row r="812">
      <c r="A812" s="194"/>
      <c r="B812" s="194"/>
      <c r="C812" s="194"/>
      <c r="D812" s="194"/>
      <c r="E812" s="990"/>
      <c r="F812" s="990"/>
      <c r="G812" s="990"/>
      <c r="H812" s="1097"/>
      <c r="I812" s="990"/>
    </row>
    <row r="813">
      <c r="A813" s="194"/>
      <c r="B813" s="194"/>
      <c r="C813" s="194"/>
      <c r="D813" s="194"/>
      <c r="E813" s="990"/>
      <c r="F813" s="990"/>
      <c r="G813" s="990"/>
      <c r="H813" s="1097"/>
      <c r="I813" s="990"/>
    </row>
    <row r="814">
      <c r="A814" s="194"/>
      <c r="B814" s="194"/>
      <c r="C814" s="194"/>
      <c r="D814" s="194"/>
      <c r="E814" s="990"/>
      <c r="F814" s="990"/>
      <c r="G814" s="990"/>
      <c r="H814" s="1097"/>
      <c r="I814" s="990"/>
    </row>
    <row r="815">
      <c r="A815" s="194"/>
      <c r="B815" s="194"/>
      <c r="C815" s="194"/>
      <c r="D815" s="194"/>
      <c r="E815" s="990"/>
      <c r="F815" s="990"/>
      <c r="G815" s="990"/>
      <c r="H815" s="1097"/>
      <c r="I815" s="990"/>
    </row>
    <row r="816">
      <c r="A816" s="194"/>
      <c r="B816" s="194"/>
      <c r="C816" s="194"/>
      <c r="D816" s="194"/>
      <c r="E816" s="990"/>
      <c r="F816" s="990"/>
      <c r="G816" s="990"/>
      <c r="H816" s="1097"/>
      <c r="I816" s="990"/>
    </row>
    <row r="817">
      <c r="A817" s="194"/>
      <c r="B817" s="194"/>
      <c r="C817" s="194"/>
      <c r="D817" s="194"/>
      <c r="E817" s="990"/>
      <c r="F817" s="990"/>
      <c r="G817" s="990"/>
      <c r="H817" s="1097"/>
      <c r="I817" s="990"/>
    </row>
    <row r="818">
      <c r="A818" s="194"/>
      <c r="B818" s="194"/>
      <c r="C818" s="194"/>
      <c r="D818" s="194"/>
      <c r="E818" s="990"/>
      <c r="F818" s="990"/>
      <c r="G818" s="990"/>
      <c r="H818" s="1097"/>
      <c r="I818" s="990"/>
    </row>
    <row r="819">
      <c r="A819" s="194"/>
      <c r="B819" s="194"/>
      <c r="C819" s="194"/>
      <c r="D819" s="194"/>
      <c r="E819" s="990"/>
      <c r="F819" s="990"/>
      <c r="G819" s="990"/>
      <c r="H819" s="1097"/>
      <c r="I819" s="990"/>
    </row>
    <row r="820">
      <c r="A820" s="194"/>
      <c r="B820" s="194"/>
      <c r="C820" s="194"/>
      <c r="D820" s="194"/>
      <c r="E820" s="990"/>
      <c r="F820" s="990"/>
      <c r="G820" s="990"/>
      <c r="H820" s="1097"/>
      <c r="I820" s="990"/>
    </row>
    <row r="821">
      <c r="A821" s="194"/>
      <c r="B821" s="194"/>
      <c r="C821" s="194"/>
      <c r="D821" s="194"/>
      <c r="E821" s="990"/>
      <c r="F821" s="990"/>
      <c r="G821" s="990"/>
      <c r="H821" s="1097"/>
      <c r="I821" s="990"/>
    </row>
    <row r="822">
      <c r="A822" s="194"/>
      <c r="B822" s="194"/>
      <c r="C822" s="194"/>
      <c r="D822" s="194"/>
      <c r="E822" s="990"/>
      <c r="F822" s="990"/>
      <c r="G822" s="990"/>
      <c r="H822" s="1097"/>
      <c r="I822" s="990"/>
    </row>
    <row r="823">
      <c r="A823" s="194"/>
      <c r="B823" s="194"/>
      <c r="C823" s="194"/>
      <c r="D823" s="194"/>
      <c r="E823" s="990"/>
      <c r="F823" s="990"/>
      <c r="G823" s="990"/>
      <c r="H823" s="1097"/>
      <c r="I823" s="990"/>
    </row>
    <row r="824">
      <c r="A824" s="194"/>
      <c r="B824" s="194"/>
      <c r="C824" s="194"/>
      <c r="D824" s="194"/>
      <c r="E824" s="990"/>
      <c r="F824" s="990"/>
      <c r="G824" s="990"/>
      <c r="H824" s="1097"/>
      <c r="I824" s="990"/>
    </row>
    <row r="825">
      <c r="A825" s="194"/>
      <c r="B825" s="194"/>
      <c r="C825" s="194"/>
      <c r="D825" s="194"/>
      <c r="E825" s="990"/>
      <c r="F825" s="990"/>
      <c r="G825" s="990"/>
      <c r="H825" s="1097"/>
      <c r="I825" s="990"/>
    </row>
    <row r="826">
      <c r="A826" s="194"/>
      <c r="B826" s="194"/>
      <c r="C826" s="194"/>
      <c r="D826" s="194"/>
      <c r="E826" s="990"/>
      <c r="F826" s="990"/>
      <c r="G826" s="990"/>
      <c r="H826" s="1097"/>
      <c r="I826" s="990"/>
    </row>
    <row r="827">
      <c r="A827" s="194"/>
      <c r="B827" s="194"/>
      <c r="C827" s="194"/>
      <c r="D827" s="194"/>
      <c r="E827" s="990"/>
      <c r="F827" s="990"/>
      <c r="G827" s="990"/>
      <c r="H827" s="1097"/>
      <c r="I827" s="990"/>
    </row>
    <row r="828">
      <c r="A828" s="194"/>
      <c r="B828" s="194"/>
      <c r="C828" s="194"/>
      <c r="D828" s="194"/>
      <c r="E828" s="990"/>
      <c r="F828" s="990"/>
      <c r="G828" s="990"/>
      <c r="H828" s="1097"/>
      <c r="I828" s="990"/>
    </row>
    <row r="829">
      <c r="A829" s="194"/>
      <c r="B829" s="194"/>
      <c r="C829" s="194"/>
      <c r="D829" s="194"/>
      <c r="E829" s="990"/>
      <c r="F829" s="990"/>
      <c r="G829" s="990"/>
      <c r="H829" s="1097"/>
      <c r="I829" s="990"/>
    </row>
    <row r="830">
      <c r="A830" s="194"/>
      <c r="B830" s="194"/>
      <c r="C830" s="194"/>
      <c r="D830" s="194"/>
      <c r="E830" s="990"/>
      <c r="F830" s="990"/>
      <c r="G830" s="990"/>
      <c r="H830" s="1097"/>
      <c r="I830" s="990"/>
    </row>
    <row r="831">
      <c r="A831" s="194"/>
      <c r="B831" s="194"/>
      <c r="C831" s="194"/>
      <c r="D831" s="194"/>
      <c r="E831" s="990"/>
      <c r="F831" s="990"/>
      <c r="G831" s="990"/>
      <c r="H831" s="1097"/>
      <c r="I831" s="990"/>
    </row>
    <row r="832">
      <c r="A832" s="194"/>
      <c r="B832" s="194"/>
      <c r="C832" s="194"/>
      <c r="D832" s="194"/>
      <c r="E832" s="990"/>
      <c r="F832" s="990"/>
      <c r="G832" s="990"/>
      <c r="H832" s="1097"/>
      <c r="I832" s="990"/>
    </row>
    <row r="833">
      <c r="A833" s="194"/>
      <c r="B833" s="194"/>
      <c r="C833" s="194"/>
      <c r="D833" s="194"/>
      <c r="E833" s="990"/>
      <c r="F833" s="990"/>
      <c r="G833" s="990"/>
      <c r="H833" s="1097"/>
      <c r="I833" s="990"/>
    </row>
    <row r="834">
      <c r="A834" s="194"/>
      <c r="B834" s="194"/>
      <c r="C834" s="194"/>
      <c r="D834" s="194"/>
      <c r="E834" s="990"/>
      <c r="F834" s="990"/>
      <c r="G834" s="990"/>
      <c r="H834" s="1097"/>
      <c r="I834" s="990"/>
    </row>
    <row r="835">
      <c r="A835" s="194"/>
      <c r="B835" s="194"/>
      <c r="C835" s="194"/>
      <c r="D835" s="194"/>
      <c r="E835" s="990"/>
      <c r="F835" s="990"/>
      <c r="G835" s="990"/>
      <c r="H835" s="1097"/>
      <c r="I835" s="990"/>
    </row>
    <row r="836">
      <c r="A836" s="194"/>
      <c r="B836" s="194"/>
      <c r="C836" s="194"/>
      <c r="D836" s="194"/>
      <c r="E836" s="990"/>
      <c r="F836" s="990"/>
      <c r="G836" s="990"/>
      <c r="H836" s="1097"/>
      <c r="I836" s="990"/>
    </row>
    <row r="837">
      <c r="A837" s="194"/>
      <c r="B837" s="194"/>
      <c r="C837" s="194"/>
      <c r="D837" s="194"/>
      <c r="E837" s="990"/>
      <c r="F837" s="990"/>
      <c r="G837" s="990"/>
      <c r="H837" s="1097"/>
      <c r="I837" s="990"/>
    </row>
    <row r="838">
      <c r="A838" s="194"/>
      <c r="B838" s="194"/>
      <c r="C838" s="194"/>
      <c r="D838" s="194"/>
      <c r="E838" s="990"/>
      <c r="F838" s="990"/>
      <c r="G838" s="990"/>
      <c r="H838" s="1097"/>
      <c r="I838" s="990"/>
    </row>
    <row r="839">
      <c r="A839" s="194"/>
      <c r="B839" s="194"/>
      <c r="C839" s="194"/>
      <c r="D839" s="194"/>
      <c r="E839" s="990"/>
      <c r="F839" s="990"/>
      <c r="G839" s="990"/>
      <c r="H839" s="1097"/>
      <c r="I839" s="990"/>
    </row>
    <row r="840">
      <c r="A840" s="194"/>
      <c r="B840" s="194"/>
      <c r="C840" s="194"/>
      <c r="D840" s="194"/>
      <c r="E840" s="990"/>
      <c r="F840" s="990"/>
      <c r="G840" s="990"/>
      <c r="H840" s="1097"/>
      <c r="I840" s="990"/>
    </row>
    <row r="841">
      <c r="A841" s="194"/>
      <c r="B841" s="194"/>
      <c r="C841" s="194"/>
      <c r="D841" s="194"/>
      <c r="E841" s="990"/>
      <c r="F841" s="990"/>
      <c r="G841" s="990"/>
      <c r="H841" s="1097"/>
      <c r="I841" s="990"/>
    </row>
    <row r="842">
      <c r="A842" s="194"/>
      <c r="B842" s="194"/>
      <c r="C842" s="194"/>
      <c r="D842" s="194"/>
      <c r="E842" s="990"/>
      <c r="F842" s="990"/>
      <c r="G842" s="990"/>
      <c r="H842" s="1097"/>
      <c r="I842" s="990"/>
    </row>
    <row r="843">
      <c r="A843" s="194"/>
      <c r="B843" s="194"/>
      <c r="C843" s="194"/>
      <c r="D843" s="194"/>
      <c r="E843" s="990"/>
      <c r="F843" s="990"/>
      <c r="G843" s="990"/>
      <c r="H843" s="1097"/>
      <c r="I843" s="990"/>
    </row>
    <row r="844">
      <c r="A844" s="194"/>
      <c r="B844" s="194"/>
      <c r="C844" s="194"/>
      <c r="D844" s="194"/>
      <c r="E844" s="990"/>
      <c r="F844" s="990"/>
      <c r="G844" s="990"/>
      <c r="H844" s="1097"/>
      <c r="I844" s="990"/>
    </row>
    <row r="845">
      <c r="A845" s="194"/>
      <c r="B845" s="194"/>
      <c r="C845" s="194"/>
      <c r="D845" s="194"/>
      <c r="E845" s="990"/>
      <c r="F845" s="990"/>
      <c r="G845" s="990"/>
      <c r="H845" s="1097"/>
      <c r="I845" s="990"/>
    </row>
    <row r="846">
      <c r="A846" s="194"/>
      <c r="B846" s="194"/>
      <c r="C846" s="194"/>
      <c r="D846" s="194"/>
      <c r="E846" s="990"/>
      <c r="F846" s="990"/>
      <c r="G846" s="990"/>
      <c r="H846" s="1097"/>
      <c r="I846" s="990"/>
    </row>
    <row r="847">
      <c r="A847" s="194"/>
      <c r="B847" s="194"/>
      <c r="C847" s="194"/>
      <c r="D847" s="194"/>
      <c r="E847" s="990"/>
      <c r="F847" s="990"/>
      <c r="G847" s="990"/>
      <c r="H847" s="1097"/>
      <c r="I847" s="990"/>
    </row>
    <row r="848">
      <c r="A848" s="194"/>
      <c r="B848" s="194"/>
      <c r="C848" s="194"/>
      <c r="D848" s="194"/>
      <c r="E848" s="990"/>
      <c r="F848" s="990"/>
      <c r="G848" s="990"/>
      <c r="H848" s="1097"/>
      <c r="I848" s="990"/>
    </row>
    <row r="849">
      <c r="A849" s="194"/>
      <c r="B849" s="194"/>
      <c r="C849" s="194"/>
      <c r="D849" s="194"/>
      <c r="E849" s="990"/>
      <c r="F849" s="990"/>
      <c r="G849" s="990"/>
      <c r="H849" s="1097"/>
      <c r="I849" s="990"/>
    </row>
    <row r="850">
      <c r="A850" s="194"/>
      <c r="B850" s="194"/>
      <c r="C850" s="194"/>
      <c r="D850" s="194"/>
      <c r="E850" s="990"/>
      <c r="F850" s="990"/>
      <c r="G850" s="990"/>
      <c r="H850" s="1097"/>
      <c r="I850" s="990"/>
    </row>
    <row r="851">
      <c r="A851" s="194"/>
      <c r="B851" s="194"/>
      <c r="C851" s="194"/>
      <c r="D851" s="194"/>
      <c r="E851" s="990"/>
      <c r="F851" s="990"/>
      <c r="G851" s="990"/>
      <c r="H851" s="1097"/>
      <c r="I851" s="990"/>
    </row>
    <row r="852">
      <c r="A852" s="194"/>
      <c r="B852" s="194"/>
      <c r="C852" s="194"/>
      <c r="D852" s="194"/>
      <c r="E852" s="990"/>
      <c r="F852" s="990"/>
      <c r="G852" s="990"/>
      <c r="H852" s="1097"/>
      <c r="I852" s="990"/>
    </row>
    <row r="853">
      <c r="A853" s="194"/>
      <c r="B853" s="194"/>
      <c r="C853" s="194"/>
      <c r="D853" s="194"/>
      <c r="E853" s="990"/>
      <c r="F853" s="990"/>
      <c r="G853" s="990"/>
      <c r="H853" s="1097"/>
      <c r="I853" s="990"/>
    </row>
    <row r="854">
      <c r="A854" s="194"/>
      <c r="B854" s="194"/>
      <c r="C854" s="194"/>
      <c r="D854" s="194"/>
      <c r="E854" s="990"/>
      <c r="F854" s="990"/>
      <c r="G854" s="990"/>
      <c r="H854" s="1097"/>
      <c r="I854" s="990"/>
    </row>
    <row r="855">
      <c r="A855" s="194"/>
      <c r="B855" s="194"/>
      <c r="C855" s="194"/>
      <c r="D855" s="194"/>
      <c r="E855" s="990"/>
      <c r="F855" s="990"/>
      <c r="G855" s="990"/>
      <c r="H855" s="1097"/>
      <c r="I855" s="990"/>
    </row>
    <row r="856">
      <c r="A856" s="194"/>
      <c r="B856" s="194"/>
      <c r="C856" s="194"/>
      <c r="D856" s="194"/>
      <c r="E856" s="990"/>
      <c r="F856" s="990"/>
      <c r="G856" s="990"/>
      <c r="H856" s="1097"/>
      <c r="I856" s="990"/>
    </row>
    <row r="857">
      <c r="A857" s="194"/>
      <c r="B857" s="194"/>
      <c r="C857" s="194"/>
      <c r="D857" s="194"/>
      <c r="E857" s="990"/>
      <c r="F857" s="990"/>
      <c r="G857" s="990"/>
      <c r="H857" s="1097"/>
      <c r="I857" s="990"/>
    </row>
    <row r="858">
      <c r="A858" s="194"/>
      <c r="B858" s="194"/>
      <c r="C858" s="194"/>
      <c r="D858" s="194"/>
      <c r="E858" s="990"/>
      <c r="F858" s="990"/>
      <c r="G858" s="990"/>
      <c r="H858" s="1097"/>
      <c r="I858" s="990"/>
    </row>
    <row r="859">
      <c r="A859" s="194"/>
      <c r="B859" s="194"/>
      <c r="C859" s="194"/>
      <c r="D859" s="194"/>
      <c r="E859" s="990"/>
      <c r="F859" s="990"/>
      <c r="G859" s="990"/>
      <c r="H859" s="1097"/>
      <c r="I859" s="990"/>
    </row>
    <row r="860">
      <c r="A860" s="194"/>
      <c r="B860" s="194"/>
      <c r="C860" s="194"/>
      <c r="D860" s="194"/>
      <c r="E860" s="990"/>
      <c r="F860" s="990"/>
      <c r="G860" s="990"/>
      <c r="H860" s="1097"/>
      <c r="I860" s="990"/>
    </row>
    <row r="861">
      <c r="A861" s="194"/>
      <c r="B861" s="194"/>
      <c r="C861" s="194"/>
      <c r="D861" s="194"/>
      <c r="E861" s="990"/>
      <c r="F861" s="990"/>
      <c r="G861" s="990"/>
      <c r="H861" s="1097"/>
      <c r="I861" s="990"/>
    </row>
    <row r="862">
      <c r="A862" s="194"/>
      <c r="B862" s="194"/>
      <c r="C862" s="194"/>
      <c r="D862" s="194"/>
      <c r="E862" s="990"/>
      <c r="F862" s="990"/>
      <c r="G862" s="990"/>
      <c r="H862" s="1097"/>
      <c r="I862" s="990"/>
    </row>
    <row r="863">
      <c r="A863" s="194"/>
      <c r="B863" s="194"/>
      <c r="C863" s="194"/>
      <c r="D863" s="194"/>
      <c r="E863" s="990"/>
      <c r="F863" s="990"/>
      <c r="G863" s="990"/>
      <c r="H863" s="1097"/>
      <c r="I863" s="990"/>
    </row>
    <row r="864">
      <c r="A864" s="194"/>
      <c r="B864" s="194"/>
      <c r="C864" s="194"/>
      <c r="D864" s="194"/>
      <c r="E864" s="990"/>
      <c r="F864" s="990"/>
      <c r="G864" s="990"/>
      <c r="H864" s="1097"/>
      <c r="I864" s="990"/>
    </row>
    <row r="865">
      <c r="A865" s="194"/>
      <c r="B865" s="194"/>
      <c r="C865" s="194"/>
      <c r="D865" s="194"/>
      <c r="E865" s="990"/>
      <c r="F865" s="990"/>
      <c r="G865" s="990"/>
      <c r="H865" s="1097"/>
      <c r="I865" s="990"/>
    </row>
    <row r="866">
      <c r="A866" s="194"/>
      <c r="B866" s="194"/>
      <c r="C866" s="194"/>
      <c r="D866" s="194"/>
      <c r="E866" s="990"/>
      <c r="F866" s="990"/>
      <c r="G866" s="990"/>
      <c r="H866" s="1097"/>
      <c r="I866" s="990"/>
    </row>
    <row r="867">
      <c r="A867" s="194"/>
      <c r="B867" s="194"/>
      <c r="C867" s="194"/>
      <c r="D867" s="194"/>
      <c r="E867" s="990"/>
      <c r="F867" s="990"/>
      <c r="G867" s="990"/>
      <c r="H867" s="1097"/>
      <c r="I867" s="990"/>
    </row>
    <row r="868">
      <c r="A868" s="194"/>
      <c r="B868" s="194"/>
      <c r="C868" s="194"/>
      <c r="D868" s="194"/>
      <c r="E868" s="990"/>
      <c r="F868" s="990"/>
      <c r="G868" s="990"/>
      <c r="H868" s="1097"/>
      <c r="I868" s="990"/>
    </row>
    <row r="869">
      <c r="A869" s="194"/>
      <c r="B869" s="194"/>
      <c r="C869" s="194"/>
      <c r="D869" s="194"/>
      <c r="E869" s="990"/>
      <c r="F869" s="990"/>
      <c r="G869" s="990"/>
      <c r="H869" s="1097"/>
      <c r="I869" s="990"/>
    </row>
    <row r="870">
      <c r="A870" s="194"/>
      <c r="B870" s="194"/>
      <c r="C870" s="194"/>
      <c r="D870" s="194"/>
      <c r="E870" s="990"/>
      <c r="F870" s="990"/>
      <c r="G870" s="990"/>
      <c r="H870" s="1097"/>
      <c r="I870" s="990"/>
    </row>
    <row r="871">
      <c r="A871" s="194"/>
      <c r="B871" s="194"/>
      <c r="C871" s="194"/>
      <c r="D871" s="194"/>
      <c r="E871" s="990"/>
      <c r="F871" s="990"/>
      <c r="G871" s="990"/>
      <c r="H871" s="1097"/>
      <c r="I871" s="990"/>
    </row>
    <row r="872">
      <c r="A872" s="194"/>
      <c r="B872" s="194"/>
      <c r="C872" s="194"/>
      <c r="D872" s="194"/>
      <c r="E872" s="990"/>
      <c r="F872" s="990"/>
      <c r="G872" s="990"/>
      <c r="H872" s="1097"/>
      <c r="I872" s="990"/>
    </row>
    <row r="873">
      <c r="A873" s="194"/>
      <c r="B873" s="194"/>
      <c r="C873" s="194"/>
      <c r="D873" s="194"/>
      <c r="E873" s="990"/>
      <c r="F873" s="990"/>
      <c r="G873" s="990"/>
      <c r="H873" s="1097"/>
      <c r="I873" s="990"/>
    </row>
    <row r="874">
      <c r="A874" s="194"/>
      <c r="B874" s="194"/>
      <c r="C874" s="194"/>
      <c r="D874" s="194"/>
      <c r="E874" s="990"/>
      <c r="F874" s="990"/>
      <c r="G874" s="990"/>
      <c r="H874" s="1097"/>
      <c r="I874" s="990"/>
    </row>
    <row r="875">
      <c r="A875" s="194"/>
      <c r="B875" s="194"/>
      <c r="C875" s="194"/>
      <c r="D875" s="194"/>
      <c r="E875" s="990"/>
      <c r="F875" s="990"/>
      <c r="G875" s="990"/>
      <c r="H875" s="1097"/>
      <c r="I875" s="990"/>
    </row>
    <row r="876">
      <c r="A876" s="194"/>
      <c r="B876" s="194"/>
      <c r="C876" s="194"/>
      <c r="D876" s="194"/>
      <c r="E876" s="990"/>
      <c r="F876" s="990"/>
      <c r="G876" s="990"/>
      <c r="H876" s="1097"/>
      <c r="I876" s="990"/>
    </row>
    <row r="877">
      <c r="A877" s="194"/>
      <c r="B877" s="194"/>
      <c r="C877" s="194"/>
      <c r="D877" s="194"/>
      <c r="E877" s="990"/>
      <c r="F877" s="990"/>
      <c r="G877" s="990"/>
      <c r="H877" s="1097"/>
      <c r="I877" s="990"/>
    </row>
    <row r="878">
      <c r="A878" s="194"/>
      <c r="B878" s="194"/>
      <c r="C878" s="194"/>
      <c r="D878" s="194"/>
      <c r="E878" s="990"/>
      <c r="F878" s="990"/>
      <c r="G878" s="990"/>
      <c r="H878" s="1097"/>
      <c r="I878" s="990"/>
    </row>
    <row r="879">
      <c r="A879" s="194"/>
      <c r="B879" s="194"/>
      <c r="C879" s="194"/>
      <c r="D879" s="194"/>
      <c r="E879" s="990"/>
      <c r="F879" s="990"/>
      <c r="G879" s="990"/>
      <c r="H879" s="1097"/>
      <c r="I879" s="990"/>
    </row>
    <row r="880">
      <c r="A880" s="194"/>
      <c r="B880" s="194"/>
      <c r="C880" s="194"/>
      <c r="D880" s="194"/>
      <c r="E880" s="990"/>
      <c r="F880" s="990"/>
      <c r="G880" s="990"/>
      <c r="H880" s="1097"/>
      <c r="I880" s="990"/>
    </row>
    <row r="881">
      <c r="A881" s="194"/>
      <c r="B881" s="194"/>
      <c r="C881" s="194"/>
      <c r="D881" s="194"/>
      <c r="E881" s="990"/>
      <c r="F881" s="990"/>
      <c r="G881" s="990"/>
      <c r="H881" s="1097"/>
      <c r="I881" s="990"/>
    </row>
    <row r="882">
      <c r="A882" s="194"/>
      <c r="B882" s="194"/>
      <c r="C882" s="194"/>
      <c r="D882" s="194"/>
      <c r="E882" s="990"/>
      <c r="F882" s="990"/>
      <c r="G882" s="990"/>
      <c r="H882" s="1097"/>
      <c r="I882" s="990"/>
    </row>
    <row r="883">
      <c r="A883" s="194"/>
      <c r="B883" s="194"/>
      <c r="C883" s="194"/>
      <c r="D883" s="194"/>
      <c r="E883" s="990"/>
      <c r="F883" s="990"/>
      <c r="G883" s="990"/>
      <c r="H883" s="1097"/>
      <c r="I883" s="990"/>
    </row>
    <row r="884">
      <c r="A884" s="194"/>
      <c r="B884" s="194"/>
      <c r="C884" s="194"/>
      <c r="D884" s="194"/>
      <c r="E884" s="990"/>
      <c r="F884" s="990"/>
      <c r="G884" s="990"/>
      <c r="H884" s="1097"/>
      <c r="I884" s="990"/>
    </row>
    <row r="885">
      <c r="A885" s="194"/>
      <c r="B885" s="194"/>
      <c r="C885" s="194"/>
      <c r="D885" s="194"/>
      <c r="E885" s="990"/>
      <c r="F885" s="990"/>
      <c r="G885" s="990"/>
      <c r="H885" s="1097"/>
      <c r="I885" s="990"/>
    </row>
    <row r="886">
      <c r="A886" s="194"/>
      <c r="B886" s="194"/>
      <c r="C886" s="194"/>
      <c r="D886" s="194"/>
      <c r="E886" s="990"/>
      <c r="F886" s="990"/>
      <c r="G886" s="990"/>
      <c r="H886" s="1097"/>
      <c r="I886" s="990"/>
    </row>
    <row r="887">
      <c r="A887" s="194"/>
      <c r="B887" s="194"/>
      <c r="C887" s="194"/>
      <c r="D887" s="194"/>
      <c r="E887" s="990"/>
      <c r="F887" s="990"/>
      <c r="G887" s="990"/>
      <c r="H887" s="1097"/>
      <c r="I887" s="990"/>
    </row>
    <row r="888">
      <c r="A888" s="194"/>
      <c r="B888" s="194"/>
      <c r="C888" s="194"/>
      <c r="D888" s="194"/>
      <c r="E888" s="990"/>
      <c r="F888" s="990"/>
      <c r="G888" s="990"/>
      <c r="H888" s="1097"/>
      <c r="I888" s="990"/>
    </row>
    <row r="889">
      <c r="A889" s="194"/>
      <c r="B889" s="194"/>
      <c r="C889" s="194"/>
      <c r="D889" s="194"/>
      <c r="E889" s="990"/>
      <c r="F889" s="990"/>
      <c r="G889" s="990"/>
      <c r="H889" s="1097"/>
      <c r="I889" s="990"/>
    </row>
    <row r="890">
      <c r="A890" s="194"/>
      <c r="B890" s="194"/>
      <c r="C890" s="194"/>
      <c r="D890" s="194"/>
      <c r="E890" s="990"/>
      <c r="F890" s="990"/>
      <c r="G890" s="990"/>
      <c r="H890" s="1097"/>
      <c r="I890" s="990"/>
    </row>
    <row r="891">
      <c r="A891" s="194"/>
      <c r="B891" s="194"/>
      <c r="C891" s="194"/>
      <c r="D891" s="194"/>
      <c r="E891" s="990"/>
      <c r="F891" s="990"/>
      <c r="G891" s="990"/>
      <c r="H891" s="1097"/>
      <c r="I891" s="990"/>
    </row>
    <row r="892">
      <c r="A892" s="194"/>
      <c r="B892" s="194"/>
      <c r="C892" s="194"/>
      <c r="D892" s="194"/>
      <c r="E892" s="990"/>
      <c r="F892" s="990"/>
      <c r="G892" s="990"/>
      <c r="H892" s="1097"/>
      <c r="I892" s="990"/>
    </row>
    <row r="893">
      <c r="A893" s="194"/>
      <c r="B893" s="194"/>
      <c r="C893" s="194"/>
      <c r="D893" s="194"/>
      <c r="E893" s="990"/>
      <c r="F893" s="990"/>
      <c r="G893" s="990"/>
      <c r="H893" s="1097"/>
      <c r="I893" s="990"/>
    </row>
    <row r="894">
      <c r="A894" s="194"/>
      <c r="B894" s="194"/>
      <c r="C894" s="194"/>
      <c r="D894" s="194"/>
      <c r="E894" s="990"/>
      <c r="F894" s="990"/>
      <c r="G894" s="990"/>
      <c r="H894" s="1097"/>
      <c r="I894" s="990"/>
    </row>
    <row r="895">
      <c r="A895" s="194"/>
      <c r="B895" s="194"/>
      <c r="C895" s="194"/>
      <c r="D895" s="194"/>
      <c r="E895" s="990"/>
      <c r="F895" s="990"/>
      <c r="G895" s="990"/>
      <c r="H895" s="1097"/>
      <c r="I895" s="990"/>
    </row>
    <row r="896">
      <c r="A896" s="194"/>
      <c r="B896" s="194"/>
      <c r="C896" s="194"/>
      <c r="D896" s="194"/>
      <c r="E896" s="990"/>
      <c r="F896" s="990"/>
      <c r="G896" s="990"/>
      <c r="H896" s="1097"/>
      <c r="I896" s="990"/>
    </row>
    <row r="897">
      <c r="A897" s="194"/>
      <c r="B897" s="194"/>
      <c r="C897" s="194"/>
      <c r="D897" s="194"/>
      <c r="E897" s="990"/>
      <c r="F897" s="990"/>
      <c r="G897" s="990"/>
      <c r="H897" s="1097"/>
      <c r="I897" s="990"/>
    </row>
    <row r="898">
      <c r="A898" s="194"/>
      <c r="B898" s="194"/>
      <c r="C898" s="194"/>
      <c r="D898" s="194"/>
      <c r="E898" s="990"/>
      <c r="F898" s="990"/>
      <c r="G898" s="990"/>
      <c r="H898" s="1097"/>
      <c r="I898" s="990"/>
    </row>
    <row r="899">
      <c r="A899" s="194"/>
      <c r="B899" s="194"/>
      <c r="C899" s="194"/>
      <c r="D899" s="194"/>
      <c r="E899" s="990"/>
      <c r="F899" s="990"/>
      <c r="G899" s="990"/>
      <c r="H899" s="1097"/>
      <c r="I899" s="990"/>
    </row>
    <row r="900">
      <c r="A900" s="194"/>
      <c r="B900" s="194"/>
      <c r="C900" s="194"/>
      <c r="D900" s="194"/>
      <c r="E900" s="990"/>
      <c r="F900" s="990"/>
      <c r="G900" s="990"/>
      <c r="H900" s="1097"/>
      <c r="I900" s="990"/>
    </row>
    <row r="901">
      <c r="A901" s="194"/>
      <c r="B901" s="194"/>
      <c r="C901" s="194"/>
      <c r="D901" s="194"/>
      <c r="E901" s="990"/>
      <c r="F901" s="990"/>
      <c r="G901" s="990"/>
      <c r="H901" s="1097"/>
      <c r="I901" s="990"/>
    </row>
    <row r="902">
      <c r="A902" s="194"/>
      <c r="B902" s="194"/>
      <c r="C902" s="194"/>
      <c r="D902" s="194"/>
      <c r="E902" s="990"/>
      <c r="F902" s="990"/>
      <c r="G902" s="990"/>
      <c r="H902" s="1097"/>
      <c r="I902" s="990"/>
    </row>
    <row r="903">
      <c r="A903" s="194"/>
      <c r="B903" s="194"/>
      <c r="C903" s="194"/>
      <c r="D903" s="194"/>
      <c r="E903" s="990"/>
      <c r="F903" s="990"/>
      <c r="G903" s="990"/>
      <c r="H903" s="1097"/>
      <c r="I903" s="990"/>
    </row>
    <row r="904">
      <c r="A904" s="194"/>
      <c r="B904" s="194"/>
      <c r="C904" s="194"/>
      <c r="D904" s="194"/>
      <c r="E904" s="990"/>
      <c r="F904" s="990"/>
      <c r="G904" s="990"/>
      <c r="H904" s="1097"/>
      <c r="I904" s="990"/>
    </row>
    <row r="905">
      <c r="A905" s="194"/>
      <c r="B905" s="194"/>
      <c r="C905" s="194"/>
      <c r="D905" s="194"/>
      <c r="E905" s="990"/>
      <c r="F905" s="990"/>
      <c r="G905" s="990"/>
      <c r="H905" s="1097"/>
      <c r="I905" s="990"/>
    </row>
    <row r="906">
      <c r="A906" s="194"/>
      <c r="B906" s="194"/>
      <c r="C906" s="194"/>
      <c r="D906" s="194"/>
      <c r="E906" s="990"/>
      <c r="F906" s="990"/>
      <c r="G906" s="990"/>
      <c r="H906" s="1097"/>
      <c r="I906" s="990"/>
    </row>
    <row r="907">
      <c r="A907" s="194"/>
      <c r="B907" s="194"/>
      <c r="C907" s="194"/>
      <c r="D907" s="194"/>
      <c r="E907" s="990"/>
      <c r="F907" s="990"/>
      <c r="G907" s="990"/>
      <c r="H907" s="1097"/>
      <c r="I907" s="990"/>
    </row>
    <row r="908">
      <c r="A908" s="194"/>
      <c r="B908" s="194"/>
      <c r="C908" s="194"/>
      <c r="D908" s="194"/>
      <c r="E908" s="990"/>
      <c r="F908" s="990"/>
      <c r="G908" s="990"/>
      <c r="H908" s="1097"/>
      <c r="I908" s="990"/>
    </row>
    <row r="909">
      <c r="A909" s="194"/>
      <c r="B909" s="194"/>
      <c r="C909" s="194"/>
      <c r="D909" s="194"/>
      <c r="E909" s="990"/>
      <c r="F909" s="990"/>
      <c r="G909" s="990"/>
      <c r="H909" s="1097"/>
      <c r="I909" s="990"/>
    </row>
    <row r="910">
      <c r="A910" s="194"/>
      <c r="B910" s="194"/>
      <c r="C910" s="194"/>
      <c r="D910" s="194"/>
      <c r="E910" s="990"/>
      <c r="F910" s="990"/>
      <c r="G910" s="990"/>
      <c r="H910" s="1097"/>
      <c r="I910" s="990"/>
    </row>
    <row r="911">
      <c r="A911" s="194"/>
      <c r="B911" s="194"/>
      <c r="C911" s="194"/>
      <c r="D911" s="194"/>
      <c r="E911" s="990"/>
      <c r="F911" s="990"/>
      <c r="G911" s="990"/>
      <c r="H911" s="1097"/>
      <c r="I911" s="990"/>
    </row>
    <row r="912">
      <c r="A912" s="194"/>
      <c r="B912" s="194"/>
      <c r="C912" s="194"/>
      <c r="D912" s="194"/>
      <c r="E912" s="990"/>
      <c r="F912" s="990"/>
      <c r="G912" s="990"/>
      <c r="H912" s="1097"/>
      <c r="I912" s="990"/>
    </row>
    <row r="913">
      <c r="A913" s="194"/>
      <c r="B913" s="194"/>
      <c r="C913" s="194"/>
      <c r="D913" s="194"/>
      <c r="E913" s="990"/>
      <c r="F913" s="990"/>
      <c r="G913" s="990"/>
      <c r="H913" s="1097"/>
      <c r="I913" s="990"/>
    </row>
    <row r="914">
      <c r="A914" s="194"/>
      <c r="B914" s="194"/>
      <c r="C914" s="194"/>
      <c r="D914" s="194"/>
      <c r="E914" s="990"/>
      <c r="F914" s="990"/>
      <c r="G914" s="990"/>
      <c r="H914" s="1097"/>
      <c r="I914" s="990"/>
    </row>
    <row r="915">
      <c r="A915" s="194"/>
      <c r="B915" s="194"/>
      <c r="C915" s="194"/>
      <c r="D915" s="194"/>
      <c r="E915" s="990"/>
      <c r="F915" s="990"/>
      <c r="G915" s="990"/>
      <c r="H915" s="1097"/>
      <c r="I915" s="990"/>
    </row>
    <row r="916">
      <c r="A916" s="194"/>
      <c r="B916" s="194"/>
      <c r="C916" s="194"/>
      <c r="D916" s="194"/>
      <c r="E916" s="990"/>
      <c r="F916" s="990"/>
      <c r="G916" s="990"/>
      <c r="H916" s="1097"/>
      <c r="I916" s="990"/>
    </row>
    <row r="917">
      <c r="A917" s="194"/>
      <c r="B917" s="194"/>
      <c r="C917" s="194"/>
      <c r="D917" s="194"/>
      <c r="E917" s="990"/>
      <c r="F917" s="990"/>
      <c r="G917" s="990"/>
      <c r="H917" s="1097"/>
      <c r="I917" s="990"/>
    </row>
    <row r="918">
      <c r="A918" s="194"/>
      <c r="B918" s="194"/>
      <c r="C918" s="194"/>
      <c r="D918" s="194"/>
      <c r="E918" s="990"/>
      <c r="F918" s="990"/>
      <c r="G918" s="990"/>
      <c r="H918" s="1097"/>
      <c r="I918" s="990"/>
    </row>
    <row r="919">
      <c r="A919" s="194"/>
      <c r="B919" s="194"/>
      <c r="C919" s="194"/>
      <c r="D919" s="194"/>
      <c r="E919" s="990"/>
      <c r="F919" s="990"/>
      <c r="G919" s="990"/>
      <c r="H919" s="1097"/>
      <c r="I919" s="990"/>
    </row>
    <row r="920">
      <c r="A920" s="194"/>
      <c r="B920" s="194"/>
      <c r="C920" s="194"/>
      <c r="D920" s="194"/>
      <c r="E920" s="990"/>
      <c r="F920" s="990"/>
      <c r="G920" s="990"/>
      <c r="H920" s="1097"/>
      <c r="I920" s="990"/>
    </row>
    <row r="921">
      <c r="A921" s="194"/>
      <c r="B921" s="194"/>
      <c r="C921" s="194"/>
      <c r="D921" s="194"/>
      <c r="E921" s="990"/>
      <c r="F921" s="990"/>
      <c r="G921" s="990"/>
      <c r="H921" s="1097"/>
      <c r="I921" s="990"/>
    </row>
    <row r="922">
      <c r="A922" s="194"/>
      <c r="B922" s="194"/>
      <c r="C922" s="194"/>
      <c r="D922" s="194"/>
      <c r="E922" s="990"/>
      <c r="F922" s="990"/>
      <c r="G922" s="990"/>
      <c r="H922" s="1097"/>
      <c r="I922" s="990"/>
    </row>
    <row r="923">
      <c r="A923" s="194"/>
      <c r="B923" s="194"/>
      <c r="C923" s="194"/>
      <c r="D923" s="194"/>
      <c r="E923" s="990"/>
      <c r="F923" s="990"/>
      <c r="G923" s="990"/>
      <c r="H923" s="1097"/>
      <c r="I923" s="990"/>
    </row>
    <row r="924">
      <c r="A924" s="194"/>
      <c r="B924" s="194"/>
      <c r="C924" s="194"/>
      <c r="D924" s="194"/>
      <c r="E924" s="990"/>
      <c r="F924" s="990"/>
      <c r="G924" s="990"/>
      <c r="H924" s="1097"/>
      <c r="I924" s="990"/>
    </row>
    <row r="925">
      <c r="A925" s="194"/>
      <c r="B925" s="194"/>
      <c r="C925" s="194"/>
      <c r="D925" s="194"/>
      <c r="E925" s="990"/>
      <c r="F925" s="990"/>
      <c r="G925" s="990"/>
      <c r="H925" s="1097"/>
      <c r="I925" s="990"/>
    </row>
    <row r="926">
      <c r="A926" s="194"/>
      <c r="B926" s="194"/>
      <c r="C926" s="194"/>
      <c r="D926" s="194"/>
      <c r="E926" s="990"/>
      <c r="F926" s="990"/>
      <c r="G926" s="990"/>
      <c r="H926" s="1097"/>
      <c r="I926" s="990"/>
    </row>
    <row r="927">
      <c r="A927" s="194"/>
      <c r="B927" s="194"/>
      <c r="C927" s="194"/>
      <c r="D927" s="194"/>
      <c r="E927" s="990"/>
      <c r="F927" s="990"/>
      <c r="G927" s="990"/>
      <c r="H927" s="1097"/>
      <c r="I927" s="990"/>
    </row>
    <row r="928">
      <c r="A928" s="194"/>
      <c r="B928" s="194"/>
      <c r="C928" s="194"/>
      <c r="D928" s="194"/>
      <c r="E928" s="990"/>
      <c r="F928" s="990"/>
      <c r="G928" s="990"/>
      <c r="H928" s="1097"/>
      <c r="I928" s="990"/>
    </row>
    <row r="929">
      <c r="A929" s="194"/>
      <c r="B929" s="194"/>
      <c r="C929" s="194"/>
      <c r="D929" s="194"/>
      <c r="E929" s="990"/>
      <c r="F929" s="990"/>
      <c r="G929" s="990"/>
      <c r="H929" s="1097"/>
      <c r="I929" s="990"/>
    </row>
    <row r="930">
      <c r="A930" s="194"/>
      <c r="B930" s="194"/>
      <c r="C930" s="194"/>
      <c r="D930" s="194"/>
      <c r="E930" s="990"/>
      <c r="F930" s="990"/>
      <c r="G930" s="990"/>
      <c r="H930" s="1097"/>
      <c r="I930" s="990"/>
    </row>
    <row r="931">
      <c r="A931" s="194"/>
      <c r="B931" s="194"/>
      <c r="C931" s="194"/>
      <c r="D931" s="194"/>
      <c r="E931" s="990"/>
      <c r="F931" s="990"/>
      <c r="G931" s="990"/>
      <c r="H931" s="1097"/>
      <c r="I931" s="990"/>
    </row>
    <row r="932">
      <c r="A932" s="194"/>
      <c r="B932" s="194"/>
      <c r="C932" s="194"/>
      <c r="D932" s="194"/>
      <c r="E932" s="990"/>
      <c r="F932" s="990"/>
      <c r="G932" s="990"/>
      <c r="H932" s="1097"/>
      <c r="I932" s="990"/>
    </row>
    <row r="933">
      <c r="A933" s="194"/>
      <c r="B933" s="194"/>
      <c r="C933" s="194"/>
      <c r="D933" s="194"/>
      <c r="E933" s="990"/>
      <c r="F933" s="990"/>
      <c r="G933" s="990"/>
      <c r="H933" s="1097"/>
      <c r="I933" s="990"/>
    </row>
    <row r="934">
      <c r="A934" s="194"/>
      <c r="B934" s="194"/>
      <c r="C934" s="194"/>
      <c r="D934" s="194"/>
      <c r="E934" s="990"/>
      <c r="F934" s="990"/>
      <c r="G934" s="990"/>
      <c r="H934" s="1097"/>
      <c r="I934" s="990"/>
    </row>
    <row r="935">
      <c r="A935" s="194"/>
      <c r="B935" s="194"/>
      <c r="C935" s="194"/>
      <c r="D935" s="194"/>
      <c r="E935" s="990"/>
      <c r="F935" s="990"/>
      <c r="G935" s="990"/>
      <c r="H935" s="1097"/>
      <c r="I935" s="990"/>
    </row>
    <row r="936">
      <c r="A936" s="194"/>
      <c r="B936" s="194"/>
      <c r="C936" s="194"/>
      <c r="D936" s="194"/>
      <c r="E936" s="990"/>
      <c r="F936" s="990"/>
      <c r="G936" s="990"/>
      <c r="H936" s="1097"/>
      <c r="I936" s="990"/>
    </row>
    <row r="937">
      <c r="A937" s="194"/>
      <c r="B937" s="194"/>
      <c r="C937" s="194"/>
      <c r="D937" s="194"/>
      <c r="E937" s="990"/>
      <c r="F937" s="990"/>
      <c r="G937" s="990"/>
      <c r="H937" s="1097"/>
      <c r="I937" s="990"/>
    </row>
    <row r="938">
      <c r="A938" s="194"/>
      <c r="B938" s="194"/>
      <c r="C938" s="194"/>
      <c r="D938" s="194"/>
      <c r="E938" s="990"/>
      <c r="F938" s="990"/>
      <c r="G938" s="990"/>
      <c r="H938" s="1097"/>
      <c r="I938" s="990"/>
    </row>
    <row r="939">
      <c r="A939" s="194"/>
      <c r="B939" s="194"/>
      <c r="C939" s="194"/>
      <c r="D939" s="194"/>
      <c r="E939" s="990"/>
      <c r="F939" s="990"/>
      <c r="G939" s="990"/>
      <c r="H939" s="1097"/>
      <c r="I939" s="990"/>
    </row>
    <row r="940">
      <c r="A940" s="194"/>
      <c r="B940" s="194"/>
      <c r="C940" s="194"/>
      <c r="D940" s="194"/>
      <c r="E940" s="990"/>
      <c r="F940" s="990"/>
      <c r="G940" s="990"/>
      <c r="H940" s="1097"/>
      <c r="I940" s="990"/>
    </row>
    <row r="941">
      <c r="A941" s="194"/>
      <c r="B941" s="194"/>
      <c r="C941" s="194"/>
      <c r="D941" s="194"/>
      <c r="E941" s="990"/>
      <c r="F941" s="990"/>
      <c r="G941" s="990"/>
      <c r="H941" s="1097"/>
      <c r="I941" s="990"/>
    </row>
    <row r="942">
      <c r="A942" s="194"/>
      <c r="B942" s="194"/>
      <c r="C942" s="194"/>
      <c r="D942" s="194"/>
      <c r="E942" s="990"/>
      <c r="F942" s="990"/>
      <c r="G942" s="990"/>
      <c r="H942" s="1097"/>
      <c r="I942" s="990"/>
    </row>
    <row r="943">
      <c r="A943" s="194"/>
      <c r="B943" s="194"/>
      <c r="C943" s="194"/>
      <c r="D943" s="194"/>
      <c r="E943" s="990"/>
      <c r="F943" s="990"/>
      <c r="G943" s="990"/>
      <c r="H943" s="1097"/>
      <c r="I943" s="990"/>
    </row>
    <row r="944">
      <c r="A944" s="194"/>
      <c r="B944" s="194"/>
      <c r="C944" s="194"/>
      <c r="D944" s="194"/>
      <c r="E944" s="990"/>
      <c r="F944" s="990"/>
      <c r="G944" s="990"/>
      <c r="H944" s="1097"/>
      <c r="I944" s="990"/>
    </row>
    <row r="945">
      <c r="A945" s="194"/>
      <c r="B945" s="194"/>
      <c r="C945" s="194"/>
      <c r="D945" s="194"/>
      <c r="E945" s="990"/>
      <c r="F945" s="990"/>
      <c r="G945" s="990"/>
      <c r="H945" s="1097"/>
      <c r="I945" s="990"/>
    </row>
    <row r="946">
      <c r="A946" s="194"/>
      <c r="B946" s="194"/>
      <c r="C946" s="194"/>
      <c r="D946" s="194"/>
      <c r="E946" s="990"/>
      <c r="F946" s="990"/>
      <c r="G946" s="990"/>
      <c r="H946" s="1097"/>
      <c r="I946" s="990"/>
    </row>
    <row r="947">
      <c r="A947" s="194"/>
      <c r="B947" s="194"/>
      <c r="C947" s="194"/>
      <c r="D947" s="194"/>
      <c r="E947" s="990"/>
      <c r="F947" s="990"/>
      <c r="G947" s="990"/>
      <c r="H947" s="1097"/>
      <c r="I947" s="990"/>
    </row>
    <row r="948">
      <c r="A948" s="194"/>
      <c r="B948" s="194"/>
      <c r="C948" s="194"/>
      <c r="D948" s="194"/>
      <c r="E948" s="990"/>
      <c r="F948" s="990"/>
      <c r="G948" s="990"/>
      <c r="H948" s="1097"/>
      <c r="I948" s="990"/>
    </row>
    <row r="949">
      <c r="A949" s="194"/>
      <c r="B949" s="194"/>
      <c r="C949" s="194"/>
      <c r="D949" s="194"/>
      <c r="E949" s="990"/>
      <c r="F949" s="990"/>
      <c r="G949" s="990"/>
      <c r="H949" s="1097"/>
      <c r="I949" s="990"/>
    </row>
    <row r="950">
      <c r="A950" s="194"/>
      <c r="B950" s="194"/>
      <c r="C950" s="194"/>
      <c r="D950" s="194"/>
      <c r="E950" s="990"/>
      <c r="F950" s="990"/>
      <c r="G950" s="990"/>
      <c r="H950" s="1097"/>
      <c r="I950" s="990"/>
    </row>
    <row r="951">
      <c r="A951" s="194"/>
      <c r="B951" s="194"/>
      <c r="C951" s="194"/>
      <c r="D951" s="194"/>
      <c r="E951" s="990"/>
      <c r="F951" s="990"/>
      <c r="G951" s="990"/>
      <c r="H951" s="1097"/>
      <c r="I951" s="990"/>
    </row>
    <row r="952">
      <c r="A952" s="194"/>
      <c r="B952" s="194"/>
      <c r="C952" s="194"/>
      <c r="D952" s="194"/>
      <c r="E952" s="990"/>
      <c r="F952" s="990"/>
      <c r="G952" s="990"/>
      <c r="H952" s="1097"/>
      <c r="I952" s="990"/>
    </row>
    <row r="953">
      <c r="A953" s="194"/>
      <c r="B953" s="194"/>
      <c r="C953" s="194"/>
      <c r="D953" s="194"/>
      <c r="E953" s="990"/>
      <c r="F953" s="990"/>
      <c r="G953" s="990"/>
      <c r="H953" s="1097"/>
      <c r="I953" s="990"/>
    </row>
    <row r="954">
      <c r="A954" s="194"/>
      <c r="B954" s="194"/>
      <c r="C954" s="194"/>
      <c r="D954" s="194"/>
      <c r="E954" s="990"/>
      <c r="F954" s="990"/>
      <c r="G954" s="990"/>
      <c r="H954" s="1097"/>
      <c r="I954" s="990"/>
    </row>
    <row r="955">
      <c r="A955" s="194"/>
      <c r="B955" s="194"/>
      <c r="C955" s="194"/>
      <c r="D955" s="194"/>
      <c r="E955" s="990"/>
      <c r="F955" s="990"/>
      <c r="G955" s="990"/>
      <c r="H955" s="1097"/>
      <c r="I955" s="990"/>
    </row>
    <row r="956">
      <c r="A956" s="194"/>
      <c r="B956" s="194"/>
      <c r="C956" s="194"/>
      <c r="D956" s="194"/>
      <c r="E956" s="990"/>
      <c r="F956" s="990"/>
      <c r="G956" s="990"/>
      <c r="H956" s="1097"/>
      <c r="I956" s="990"/>
    </row>
    <row r="957">
      <c r="A957" s="194"/>
      <c r="B957" s="194"/>
      <c r="C957" s="194"/>
      <c r="D957" s="194"/>
      <c r="E957" s="990"/>
      <c r="F957" s="990"/>
      <c r="G957" s="990"/>
      <c r="H957" s="1097"/>
      <c r="I957" s="990"/>
    </row>
    <row r="958">
      <c r="A958" s="194"/>
      <c r="B958" s="194"/>
      <c r="C958" s="194"/>
      <c r="D958" s="194"/>
      <c r="E958" s="990"/>
      <c r="F958" s="990"/>
      <c r="G958" s="990"/>
      <c r="H958" s="1097"/>
      <c r="I958" s="990"/>
    </row>
    <row r="959">
      <c r="A959" s="194"/>
      <c r="B959" s="194"/>
      <c r="C959" s="194"/>
      <c r="D959" s="194"/>
      <c r="E959" s="990"/>
      <c r="F959" s="990"/>
      <c r="G959" s="990"/>
      <c r="H959" s="1097"/>
      <c r="I959" s="990"/>
    </row>
    <row r="960">
      <c r="A960" s="194"/>
      <c r="B960" s="194"/>
      <c r="C960" s="194"/>
      <c r="D960" s="194"/>
      <c r="E960" s="990"/>
      <c r="F960" s="990"/>
      <c r="G960" s="990"/>
      <c r="H960" s="1097"/>
      <c r="I960" s="990"/>
    </row>
    <row r="961">
      <c r="A961" s="194"/>
      <c r="B961" s="194"/>
      <c r="C961" s="194"/>
      <c r="D961" s="194"/>
      <c r="E961" s="990"/>
      <c r="F961" s="990"/>
      <c r="G961" s="990"/>
      <c r="H961" s="1097"/>
      <c r="I961" s="990"/>
    </row>
    <row r="962">
      <c r="A962" s="194"/>
      <c r="B962" s="194"/>
      <c r="C962" s="194"/>
      <c r="D962" s="194"/>
      <c r="E962" s="990"/>
      <c r="F962" s="990"/>
      <c r="G962" s="990"/>
      <c r="H962" s="1097"/>
      <c r="I962" s="990"/>
    </row>
    <row r="963">
      <c r="A963" s="194"/>
      <c r="B963" s="194"/>
      <c r="C963" s="194"/>
      <c r="D963" s="194"/>
      <c r="E963" s="990"/>
      <c r="F963" s="990"/>
      <c r="G963" s="990"/>
      <c r="H963" s="1097"/>
      <c r="I963" s="990"/>
    </row>
    <row r="964">
      <c r="A964" s="194"/>
      <c r="B964" s="194"/>
      <c r="C964" s="194"/>
      <c r="D964" s="194"/>
      <c r="E964" s="990"/>
      <c r="F964" s="990"/>
      <c r="G964" s="990"/>
      <c r="H964" s="1097"/>
      <c r="I964" s="990"/>
    </row>
    <row r="965">
      <c r="A965" s="194"/>
      <c r="B965" s="194"/>
      <c r="C965" s="194"/>
      <c r="D965" s="194"/>
      <c r="E965" s="990"/>
      <c r="F965" s="990"/>
      <c r="G965" s="990"/>
      <c r="H965" s="1097"/>
      <c r="I965" s="990"/>
    </row>
    <row r="966">
      <c r="A966" s="194"/>
      <c r="B966" s="194"/>
      <c r="C966" s="194"/>
      <c r="D966" s="194"/>
      <c r="E966" s="990"/>
      <c r="F966" s="990"/>
      <c r="G966" s="990"/>
      <c r="H966" s="1097"/>
      <c r="I966" s="990"/>
    </row>
    <row r="967">
      <c r="A967" s="194"/>
      <c r="B967" s="194"/>
      <c r="C967" s="194"/>
      <c r="D967" s="194"/>
      <c r="E967" s="990"/>
      <c r="F967" s="990"/>
      <c r="G967" s="990"/>
      <c r="H967" s="1097"/>
      <c r="I967" s="990"/>
    </row>
    <row r="968">
      <c r="A968" s="194"/>
      <c r="B968" s="194"/>
      <c r="C968" s="194"/>
      <c r="D968" s="194"/>
      <c r="E968" s="990"/>
      <c r="F968" s="990"/>
      <c r="G968" s="990"/>
      <c r="H968" s="1097"/>
      <c r="I968" s="990"/>
    </row>
    <row r="969">
      <c r="A969" s="194"/>
      <c r="B969" s="194"/>
      <c r="C969" s="194"/>
      <c r="D969" s="194"/>
      <c r="E969" s="990"/>
      <c r="F969" s="990"/>
      <c r="G969" s="990"/>
      <c r="H969" s="1097"/>
      <c r="I969" s="990"/>
    </row>
    <row r="970">
      <c r="A970" s="194"/>
      <c r="B970" s="194"/>
      <c r="C970" s="194"/>
      <c r="D970" s="194"/>
      <c r="E970" s="990"/>
      <c r="F970" s="990"/>
      <c r="G970" s="990"/>
      <c r="H970" s="1097"/>
      <c r="I970" s="990"/>
    </row>
    <row r="971">
      <c r="A971" s="194"/>
      <c r="B971" s="194"/>
      <c r="C971" s="194"/>
      <c r="D971" s="194"/>
      <c r="E971" s="990"/>
      <c r="F971" s="990"/>
      <c r="G971" s="990"/>
      <c r="H971" s="1097"/>
      <c r="I971" s="990"/>
    </row>
    <row r="972">
      <c r="A972" s="194"/>
      <c r="B972" s="194"/>
      <c r="C972" s="194"/>
      <c r="D972" s="194"/>
      <c r="E972" s="990"/>
      <c r="F972" s="990"/>
      <c r="G972" s="990"/>
      <c r="H972" s="1097"/>
      <c r="I972" s="990"/>
    </row>
    <row r="973">
      <c r="A973" s="194"/>
      <c r="B973" s="194"/>
      <c r="C973" s="194"/>
      <c r="D973" s="194"/>
      <c r="E973" s="990"/>
      <c r="F973" s="990"/>
      <c r="G973" s="990"/>
      <c r="H973" s="1097"/>
      <c r="I973" s="990"/>
    </row>
    <row r="974">
      <c r="A974" s="194"/>
      <c r="B974" s="194"/>
      <c r="C974" s="194"/>
      <c r="D974" s="194"/>
      <c r="E974" s="990"/>
      <c r="F974" s="990"/>
      <c r="G974" s="990"/>
      <c r="H974" s="1097"/>
      <c r="I974" s="990"/>
    </row>
    <row r="975">
      <c r="A975" s="194"/>
      <c r="B975" s="194"/>
      <c r="C975" s="194"/>
      <c r="D975" s="194"/>
      <c r="E975" s="990"/>
      <c r="F975" s="990"/>
      <c r="G975" s="990"/>
      <c r="H975" s="1097"/>
      <c r="I975" s="990"/>
    </row>
    <row r="976">
      <c r="A976" s="194"/>
      <c r="B976" s="194"/>
      <c r="C976" s="194"/>
      <c r="D976" s="194"/>
      <c r="E976" s="990"/>
      <c r="F976" s="990"/>
      <c r="G976" s="990"/>
      <c r="H976" s="1097"/>
      <c r="I976" s="990"/>
    </row>
    <row r="977">
      <c r="A977" s="194"/>
      <c r="B977" s="194"/>
      <c r="C977" s="194"/>
      <c r="D977" s="194"/>
      <c r="E977" s="990"/>
      <c r="F977" s="990"/>
      <c r="G977" s="990"/>
      <c r="H977" s="1097"/>
      <c r="I977" s="990"/>
    </row>
    <row r="978">
      <c r="A978" s="194"/>
      <c r="B978" s="194"/>
      <c r="C978" s="194"/>
      <c r="D978" s="194"/>
      <c r="E978" s="990"/>
      <c r="F978" s="990"/>
      <c r="G978" s="990"/>
      <c r="H978" s="1097"/>
      <c r="I978" s="990"/>
    </row>
    <row r="979">
      <c r="A979" s="194"/>
      <c r="B979" s="194"/>
      <c r="C979" s="194"/>
      <c r="D979" s="194"/>
      <c r="E979" s="990"/>
      <c r="F979" s="990"/>
      <c r="G979" s="990"/>
      <c r="H979" s="1097"/>
      <c r="I979" s="990"/>
    </row>
    <row r="980">
      <c r="A980" s="194"/>
      <c r="B980" s="194"/>
      <c r="C980" s="194"/>
      <c r="D980" s="194"/>
      <c r="E980" s="990"/>
      <c r="F980" s="990"/>
      <c r="G980" s="990"/>
      <c r="H980" s="1097"/>
      <c r="I980" s="990"/>
    </row>
    <row r="981">
      <c r="A981" s="194"/>
      <c r="B981" s="194"/>
      <c r="C981" s="194"/>
      <c r="D981" s="194"/>
      <c r="E981" s="990"/>
      <c r="F981" s="990"/>
      <c r="G981" s="990"/>
      <c r="H981" s="1097"/>
      <c r="I981" s="990"/>
    </row>
    <row r="982">
      <c r="A982" s="194"/>
      <c r="B982" s="194"/>
      <c r="C982" s="194"/>
      <c r="D982" s="194"/>
      <c r="E982" s="990"/>
      <c r="F982" s="990"/>
      <c r="G982" s="990"/>
      <c r="H982" s="1097"/>
      <c r="I982" s="990"/>
    </row>
    <row r="983">
      <c r="A983" s="194"/>
      <c r="B983" s="194"/>
      <c r="C983" s="194"/>
      <c r="D983" s="194"/>
      <c r="E983" s="990"/>
      <c r="F983" s="990"/>
      <c r="G983" s="990"/>
      <c r="H983" s="1097"/>
      <c r="I983" s="990"/>
    </row>
    <row r="984">
      <c r="A984" s="194"/>
      <c r="B984" s="194"/>
      <c r="C984" s="194"/>
      <c r="D984" s="194"/>
      <c r="E984" s="990"/>
      <c r="F984" s="990"/>
      <c r="G984" s="990"/>
      <c r="H984" s="1097"/>
      <c r="I984" s="990"/>
    </row>
    <row r="985">
      <c r="A985" s="194"/>
      <c r="B985" s="194"/>
      <c r="C985" s="194"/>
      <c r="D985" s="194"/>
      <c r="E985" s="990"/>
      <c r="F985" s="990"/>
      <c r="G985" s="990"/>
      <c r="H985" s="1097"/>
      <c r="I985" s="990"/>
    </row>
    <row r="986">
      <c r="A986" s="194"/>
      <c r="B986" s="194"/>
      <c r="C986" s="194"/>
      <c r="D986" s="194"/>
      <c r="E986" s="990"/>
      <c r="F986" s="990"/>
      <c r="G986" s="990"/>
      <c r="H986" s="1097"/>
      <c r="I986" s="990"/>
    </row>
    <row r="987">
      <c r="A987" s="194"/>
      <c r="B987" s="194"/>
      <c r="C987" s="194"/>
      <c r="D987" s="194"/>
      <c r="E987" s="990"/>
      <c r="F987" s="990"/>
      <c r="G987" s="990"/>
      <c r="H987" s="1097"/>
      <c r="I987" s="990"/>
    </row>
    <row r="988">
      <c r="A988" s="194"/>
      <c r="B988" s="194"/>
      <c r="C988" s="194"/>
      <c r="D988" s="194"/>
      <c r="E988" s="990"/>
      <c r="F988" s="990"/>
      <c r="G988" s="990"/>
      <c r="H988" s="1097"/>
      <c r="I988" s="990"/>
    </row>
    <row r="989">
      <c r="A989" s="194"/>
      <c r="B989" s="194"/>
      <c r="C989" s="194"/>
      <c r="D989" s="194"/>
      <c r="E989" s="990"/>
      <c r="F989" s="990"/>
      <c r="G989" s="990"/>
      <c r="H989" s="1097"/>
      <c r="I989" s="990"/>
    </row>
    <row r="990">
      <c r="A990" s="194"/>
      <c r="B990" s="194"/>
      <c r="C990" s="194"/>
      <c r="D990" s="194"/>
      <c r="E990" s="990"/>
      <c r="F990" s="990"/>
      <c r="G990" s="990"/>
      <c r="H990" s="1097"/>
      <c r="I990" s="990"/>
    </row>
    <row r="991">
      <c r="A991" s="194"/>
      <c r="B991" s="194"/>
      <c r="C991" s="194"/>
      <c r="D991" s="194"/>
      <c r="E991" s="990"/>
      <c r="F991" s="990"/>
      <c r="G991" s="990"/>
      <c r="H991" s="1097"/>
      <c r="I991" s="990"/>
    </row>
    <row r="992">
      <c r="A992" s="194"/>
      <c r="B992" s="194"/>
      <c r="C992" s="194"/>
      <c r="D992" s="194"/>
      <c r="E992" s="990"/>
      <c r="F992" s="990"/>
      <c r="G992" s="990"/>
      <c r="H992" s="1097"/>
      <c r="I992" s="990"/>
    </row>
    <row r="993">
      <c r="A993" s="194"/>
      <c r="B993" s="194"/>
      <c r="C993" s="194"/>
      <c r="D993" s="194"/>
      <c r="E993" s="990"/>
      <c r="F993" s="990"/>
      <c r="G993" s="990"/>
      <c r="H993" s="1097"/>
      <c r="I993" s="990"/>
    </row>
    <row r="994">
      <c r="A994" s="194"/>
      <c r="B994" s="194"/>
      <c r="C994" s="194"/>
      <c r="D994" s="194"/>
      <c r="E994" s="990"/>
      <c r="F994" s="990"/>
      <c r="G994" s="990"/>
      <c r="H994" s="1097"/>
      <c r="I994" s="990"/>
    </row>
    <row r="995">
      <c r="A995" s="194"/>
      <c r="B995" s="194"/>
      <c r="C995" s="194"/>
      <c r="D995" s="194"/>
      <c r="E995" s="990"/>
      <c r="F995" s="990"/>
      <c r="G995" s="990"/>
      <c r="H995" s="1097"/>
      <c r="I995" s="990"/>
    </row>
    <row r="996">
      <c r="A996" s="194"/>
      <c r="B996" s="194"/>
      <c r="C996" s="194"/>
      <c r="D996" s="194"/>
      <c r="E996" s="990"/>
      <c r="F996" s="990"/>
      <c r="G996" s="990"/>
      <c r="H996" s="1097"/>
      <c r="I996" s="990"/>
    </row>
    <row r="997">
      <c r="A997" s="194"/>
      <c r="B997" s="194"/>
      <c r="C997" s="194"/>
      <c r="D997" s="194"/>
      <c r="E997" s="990"/>
      <c r="F997" s="990"/>
      <c r="G997" s="990"/>
      <c r="H997" s="1097"/>
      <c r="I997" s="990"/>
    </row>
    <row r="998">
      <c r="A998" s="194"/>
      <c r="B998" s="194"/>
      <c r="C998" s="194"/>
      <c r="D998" s="194"/>
      <c r="E998" s="990"/>
      <c r="F998" s="990"/>
      <c r="G998" s="990"/>
      <c r="H998" s="1097"/>
      <c r="I998" s="990"/>
    </row>
    <row r="999">
      <c r="A999" s="194"/>
      <c r="B999" s="194"/>
      <c r="C999" s="194"/>
      <c r="D999" s="194"/>
      <c r="E999" s="990"/>
      <c r="F999" s="990"/>
      <c r="G999" s="990"/>
      <c r="H999" s="1097"/>
      <c r="I999" s="990"/>
    </row>
    <row r="1000">
      <c r="A1000" s="194"/>
      <c r="B1000" s="194"/>
      <c r="C1000" s="194"/>
      <c r="D1000" s="194"/>
      <c r="E1000" s="990"/>
      <c r="F1000" s="990"/>
      <c r="G1000" s="990"/>
      <c r="H1000" s="1097"/>
      <c r="I1000" s="990"/>
    </row>
    <row r="1001">
      <c r="A1001" s="194"/>
      <c r="B1001" s="194"/>
      <c r="C1001" s="194"/>
      <c r="D1001" s="194"/>
      <c r="E1001" s="990"/>
      <c r="F1001" s="990"/>
      <c r="G1001" s="990"/>
      <c r="H1001" s="1097"/>
      <c r="I1001" s="990"/>
    </row>
    <row r="1002">
      <c r="A1002" s="194"/>
      <c r="B1002" s="194"/>
      <c r="C1002" s="194"/>
      <c r="D1002" s="194"/>
      <c r="E1002" s="990"/>
      <c r="F1002" s="990"/>
      <c r="G1002" s="990"/>
      <c r="H1002" s="1097"/>
      <c r="I1002" s="990"/>
    </row>
    <row r="1003">
      <c r="A1003" s="194"/>
      <c r="B1003" s="194"/>
      <c r="C1003" s="194"/>
      <c r="D1003" s="194"/>
      <c r="E1003" s="990"/>
      <c r="F1003" s="990"/>
      <c r="G1003" s="990"/>
      <c r="H1003" s="1097"/>
      <c r="I1003" s="990"/>
    </row>
    <row r="1004">
      <c r="A1004" s="194"/>
      <c r="B1004" s="194"/>
      <c r="C1004" s="194"/>
      <c r="D1004" s="194"/>
      <c r="E1004" s="990"/>
      <c r="F1004" s="990"/>
      <c r="G1004" s="990"/>
      <c r="H1004" s="1097"/>
      <c r="I1004" s="990"/>
    </row>
    <row r="1005">
      <c r="A1005" s="194"/>
      <c r="B1005" s="194"/>
      <c r="C1005" s="194"/>
      <c r="D1005" s="194"/>
      <c r="E1005" s="990"/>
      <c r="F1005" s="990"/>
      <c r="G1005" s="990"/>
      <c r="H1005" s="1097"/>
      <c r="I1005" s="990"/>
    </row>
    <row r="1006">
      <c r="A1006" s="194"/>
      <c r="B1006" s="194"/>
      <c r="C1006" s="194"/>
      <c r="D1006" s="194"/>
      <c r="E1006" s="990"/>
      <c r="F1006" s="990"/>
      <c r="G1006" s="990"/>
      <c r="H1006" s="1097"/>
      <c r="I1006" s="990"/>
    </row>
    <row r="1007">
      <c r="A1007" s="194"/>
      <c r="B1007" s="194"/>
      <c r="C1007" s="194"/>
      <c r="D1007" s="194"/>
      <c r="E1007" s="990"/>
      <c r="F1007" s="990"/>
      <c r="G1007" s="990"/>
      <c r="H1007" s="1097"/>
      <c r="I1007" s="990"/>
    </row>
    <row r="1008">
      <c r="A1008" s="194"/>
      <c r="B1008" s="194"/>
      <c r="C1008" s="194"/>
      <c r="D1008" s="194"/>
      <c r="E1008" s="990"/>
      <c r="F1008" s="990"/>
      <c r="G1008" s="990"/>
      <c r="H1008" s="1097"/>
      <c r="I1008" s="990"/>
    </row>
    <row r="1009">
      <c r="A1009" s="194"/>
      <c r="B1009" s="194"/>
      <c r="C1009" s="194"/>
      <c r="D1009" s="194"/>
      <c r="E1009" s="990"/>
      <c r="F1009" s="990"/>
      <c r="G1009" s="990"/>
      <c r="H1009" s="1097"/>
      <c r="I1009" s="990"/>
    </row>
    <row r="1010">
      <c r="A1010" s="194"/>
      <c r="B1010" s="194"/>
      <c r="C1010" s="194"/>
      <c r="D1010" s="194"/>
      <c r="E1010" s="990"/>
      <c r="F1010" s="990"/>
      <c r="G1010" s="990"/>
      <c r="H1010" s="1097"/>
      <c r="I1010" s="990"/>
    </row>
    <row r="1011">
      <c r="A1011" s="194"/>
      <c r="B1011" s="194"/>
      <c r="C1011" s="194"/>
      <c r="D1011" s="194"/>
      <c r="E1011" s="990"/>
      <c r="F1011" s="990"/>
      <c r="G1011" s="990"/>
      <c r="H1011" s="1097"/>
      <c r="I1011" s="990"/>
    </row>
    <row r="1012">
      <c r="A1012" s="194"/>
      <c r="B1012" s="194"/>
      <c r="C1012" s="194"/>
      <c r="D1012" s="194"/>
      <c r="E1012" s="990"/>
      <c r="F1012" s="990"/>
      <c r="G1012" s="990"/>
      <c r="H1012" s="1097"/>
      <c r="I1012" s="990"/>
    </row>
    <row r="1013">
      <c r="A1013" s="194"/>
      <c r="B1013" s="194"/>
      <c r="C1013" s="194"/>
      <c r="D1013" s="194"/>
      <c r="E1013" s="990"/>
      <c r="F1013" s="990"/>
      <c r="G1013" s="990"/>
      <c r="H1013" s="1097"/>
      <c r="I1013" s="990"/>
    </row>
    <row r="1014">
      <c r="A1014" s="194"/>
      <c r="B1014" s="194"/>
      <c r="C1014" s="194"/>
      <c r="D1014" s="194"/>
      <c r="E1014" s="990"/>
      <c r="F1014" s="990"/>
      <c r="G1014" s="990"/>
      <c r="H1014" s="1097"/>
      <c r="I1014" s="990"/>
    </row>
    <row r="1015">
      <c r="A1015" s="194"/>
      <c r="B1015" s="194"/>
      <c r="C1015" s="194"/>
      <c r="D1015" s="194"/>
      <c r="E1015" s="990"/>
      <c r="F1015" s="990"/>
      <c r="G1015" s="990"/>
      <c r="H1015" s="1097"/>
      <c r="I1015" s="990"/>
    </row>
    <row r="1016">
      <c r="A1016" s="194"/>
      <c r="B1016" s="194"/>
      <c r="C1016" s="194"/>
      <c r="D1016" s="194"/>
      <c r="E1016" s="990"/>
      <c r="F1016" s="990"/>
      <c r="G1016" s="990"/>
      <c r="H1016" s="1097"/>
      <c r="I1016" s="990"/>
    </row>
    <row r="1017">
      <c r="A1017" s="194"/>
      <c r="B1017" s="194"/>
      <c r="C1017" s="194"/>
      <c r="D1017" s="194"/>
      <c r="E1017" s="990"/>
      <c r="F1017" s="990"/>
      <c r="G1017" s="990"/>
      <c r="H1017" s="1097"/>
      <c r="I1017" s="990"/>
    </row>
    <row r="1018">
      <c r="A1018" s="194"/>
      <c r="B1018" s="194"/>
      <c r="C1018" s="194"/>
      <c r="D1018" s="194"/>
      <c r="E1018" s="990"/>
      <c r="F1018" s="990"/>
      <c r="G1018" s="990"/>
      <c r="H1018" s="1097"/>
      <c r="I1018" s="990"/>
    </row>
    <row r="1019">
      <c r="A1019" s="194"/>
      <c r="B1019" s="194"/>
      <c r="C1019" s="194"/>
      <c r="D1019" s="194"/>
      <c r="E1019" s="990"/>
      <c r="F1019" s="990"/>
      <c r="G1019" s="990"/>
      <c r="H1019" s="1097"/>
      <c r="I1019" s="990"/>
    </row>
    <row r="1020">
      <c r="A1020" s="194"/>
      <c r="B1020" s="194"/>
      <c r="C1020" s="194"/>
      <c r="D1020" s="194"/>
      <c r="E1020" s="990"/>
      <c r="F1020" s="990"/>
      <c r="G1020" s="990"/>
      <c r="H1020" s="1097"/>
      <c r="I1020" s="990"/>
    </row>
    <row r="1021">
      <c r="A1021" s="194"/>
      <c r="B1021" s="194"/>
      <c r="C1021" s="194"/>
      <c r="D1021" s="194"/>
      <c r="E1021" s="990"/>
      <c r="F1021" s="990"/>
      <c r="G1021" s="990"/>
      <c r="H1021" s="1097"/>
      <c r="I1021" s="990"/>
    </row>
    <row r="1022">
      <c r="A1022" s="194"/>
      <c r="B1022" s="194"/>
      <c r="C1022" s="194"/>
      <c r="D1022" s="194"/>
      <c r="E1022" s="990"/>
      <c r="F1022" s="990"/>
      <c r="G1022" s="990"/>
      <c r="H1022" s="1097"/>
      <c r="I1022" s="990"/>
    </row>
    <row r="1023">
      <c r="A1023" s="194"/>
      <c r="B1023" s="194"/>
      <c r="C1023" s="194"/>
      <c r="D1023" s="194"/>
      <c r="E1023" s="990"/>
      <c r="F1023" s="990"/>
      <c r="G1023" s="990"/>
      <c r="H1023" s="1097"/>
      <c r="I1023" s="990"/>
    </row>
    <row r="1024">
      <c r="A1024" s="194"/>
      <c r="B1024" s="194"/>
      <c r="C1024" s="194"/>
      <c r="D1024" s="194"/>
      <c r="E1024" s="990"/>
      <c r="F1024" s="990"/>
      <c r="G1024" s="990"/>
      <c r="H1024" s="1097"/>
      <c r="I1024" s="990"/>
    </row>
    <row r="1025">
      <c r="A1025" s="194"/>
      <c r="B1025" s="194"/>
      <c r="C1025" s="194"/>
      <c r="D1025" s="194"/>
      <c r="E1025" s="990"/>
      <c r="F1025" s="990"/>
      <c r="G1025" s="990"/>
      <c r="H1025" s="1097"/>
      <c r="I1025" s="990"/>
    </row>
    <row r="1026">
      <c r="A1026" s="194"/>
      <c r="B1026" s="194"/>
      <c r="C1026" s="194"/>
      <c r="D1026" s="194"/>
      <c r="E1026" s="990"/>
      <c r="F1026" s="990"/>
      <c r="G1026" s="990"/>
      <c r="H1026" s="1097"/>
      <c r="I1026" s="990"/>
    </row>
    <row r="1027">
      <c r="A1027" s="194"/>
      <c r="B1027" s="194"/>
      <c r="C1027" s="194"/>
      <c r="D1027" s="194"/>
      <c r="E1027" s="990"/>
      <c r="F1027" s="990"/>
      <c r="G1027" s="990"/>
      <c r="H1027" s="1097"/>
      <c r="I1027" s="990"/>
    </row>
    <row r="1028">
      <c r="A1028" s="194"/>
      <c r="B1028" s="194"/>
      <c r="C1028" s="194"/>
      <c r="D1028" s="194"/>
      <c r="E1028" s="990"/>
      <c r="F1028" s="990"/>
      <c r="G1028" s="990"/>
      <c r="H1028" s="1097"/>
      <c r="I1028" s="990"/>
    </row>
    <row r="1029">
      <c r="A1029" s="194"/>
      <c r="B1029" s="194"/>
      <c r="C1029" s="194"/>
      <c r="D1029" s="194"/>
      <c r="E1029" s="990"/>
      <c r="F1029" s="990"/>
      <c r="G1029" s="990"/>
      <c r="H1029" s="1097"/>
      <c r="I1029" s="990"/>
    </row>
    <row r="1030">
      <c r="A1030" s="194"/>
      <c r="B1030" s="194"/>
      <c r="C1030" s="194"/>
      <c r="D1030" s="194"/>
      <c r="E1030" s="990"/>
      <c r="F1030" s="990"/>
      <c r="G1030" s="990"/>
      <c r="H1030" s="1097"/>
      <c r="I1030" s="990"/>
    </row>
    <row r="1031">
      <c r="A1031" s="194"/>
      <c r="B1031" s="194"/>
      <c r="C1031" s="194"/>
      <c r="D1031" s="194"/>
      <c r="E1031" s="990"/>
      <c r="F1031" s="990"/>
      <c r="G1031" s="990"/>
      <c r="H1031" s="1097"/>
      <c r="I1031" s="990"/>
    </row>
    <row r="1032">
      <c r="A1032" s="194"/>
      <c r="B1032" s="194"/>
      <c r="C1032" s="194"/>
      <c r="D1032" s="194"/>
      <c r="E1032" s="990"/>
      <c r="F1032" s="990"/>
      <c r="G1032" s="990"/>
      <c r="H1032" s="1097"/>
      <c r="I1032" s="990"/>
    </row>
    <row r="1033">
      <c r="A1033" s="194"/>
      <c r="B1033" s="194"/>
      <c r="C1033" s="194"/>
      <c r="D1033" s="194"/>
      <c r="E1033" s="990"/>
      <c r="F1033" s="990"/>
      <c r="G1033" s="990"/>
      <c r="H1033" s="1097"/>
      <c r="I1033" s="990"/>
    </row>
    <row r="1034">
      <c r="A1034" s="194"/>
      <c r="B1034" s="194"/>
      <c r="C1034" s="194"/>
      <c r="D1034" s="194"/>
      <c r="E1034" s="990"/>
      <c r="F1034" s="990"/>
      <c r="G1034" s="990"/>
      <c r="H1034" s="1097"/>
      <c r="I1034" s="990"/>
    </row>
    <row r="1035">
      <c r="A1035" s="194"/>
      <c r="B1035" s="194"/>
      <c r="C1035" s="194"/>
      <c r="D1035" s="194"/>
      <c r="E1035" s="990"/>
      <c r="F1035" s="990"/>
      <c r="G1035" s="990"/>
      <c r="H1035" s="1097"/>
      <c r="I1035" s="990"/>
    </row>
    <row r="1036">
      <c r="A1036" s="194"/>
      <c r="B1036" s="194"/>
      <c r="C1036" s="194"/>
      <c r="D1036" s="194"/>
      <c r="E1036" s="990"/>
      <c r="F1036" s="990"/>
      <c r="G1036" s="990"/>
      <c r="H1036" s="1097"/>
      <c r="I1036" s="990"/>
    </row>
    <row r="1037">
      <c r="A1037" s="194"/>
      <c r="B1037" s="194"/>
      <c r="C1037" s="194"/>
      <c r="D1037" s="194"/>
      <c r="E1037" s="990"/>
      <c r="F1037" s="990"/>
      <c r="G1037" s="990"/>
      <c r="H1037" s="1097"/>
      <c r="I1037" s="990"/>
    </row>
    <row r="1038">
      <c r="A1038" s="194"/>
      <c r="B1038" s="194"/>
      <c r="C1038" s="194"/>
      <c r="D1038" s="194"/>
      <c r="E1038" s="990"/>
      <c r="F1038" s="990"/>
      <c r="G1038" s="990"/>
      <c r="H1038" s="1097"/>
      <c r="I1038" s="990"/>
    </row>
    <row r="1039">
      <c r="A1039" s="194"/>
      <c r="B1039" s="194"/>
      <c r="C1039" s="194"/>
      <c r="D1039" s="194"/>
      <c r="E1039" s="990"/>
      <c r="F1039" s="990"/>
      <c r="G1039" s="990"/>
      <c r="H1039" s="1097"/>
      <c r="I1039" s="990"/>
    </row>
    <row r="1040">
      <c r="A1040" s="194"/>
      <c r="B1040" s="194"/>
      <c r="C1040" s="194"/>
      <c r="D1040" s="194"/>
      <c r="E1040" s="990"/>
      <c r="F1040" s="990"/>
      <c r="G1040" s="990"/>
      <c r="H1040" s="1097"/>
      <c r="I1040" s="990"/>
    </row>
    <row r="1041">
      <c r="A1041" s="194"/>
      <c r="B1041" s="194"/>
      <c r="C1041" s="194"/>
      <c r="D1041" s="194"/>
      <c r="E1041" s="990"/>
      <c r="F1041" s="990"/>
      <c r="G1041" s="990"/>
      <c r="H1041" s="1097"/>
      <c r="I1041" s="990"/>
    </row>
  </sheetData>
  <dataValidations>
    <dataValidation type="list" allowBlank="1" showErrorMessage="1" sqref="D28:D131">
      <formula1>"Cao Đẳng,Trung Cấp,TT GDTX"</formula1>
    </dataValidation>
  </dataValidations>
  <hyperlinks>
    <hyperlink r:id="rId1" ref="G28"/>
    <hyperlink r:id="rId2" ref="G30"/>
    <hyperlink r:id="rId3" ref="G31"/>
    <hyperlink r:id="rId4" ref="G32"/>
    <hyperlink r:id="rId5" ref="G33"/>
    <hyperlink r:id="rId6" ref="G34"/>
    <hyperlink r:id="rId7" ref="G36"/>
    <hyperlink r:id="rId8" ref="G39"/>
    <hyperlink r:id="rId9" ref="G40"/>
    <hyperlink r:id="rId10" ref="G41"/>
    <hyperlink r:id="rId11" ref="G42"/>
    <hyperlink r:id="rId12" ref="G43"/>
    <hyperlink r:id="rId13" ref="G44"/>
    <hyperlink r:id="rId14" ref="G45"/>
    <hyperlink r:id="rId15" ref="G46"/>
    <hyperlink r:id="rId16" ref="G47"/>
    <hyperlink r:id="rId17" ref="G48"/>
    <hyperlink r:id="rId18" ref="G50"/>
    <hyperlink r:id="rId19" ref="G51"/>
    <hyperlink r:id="rId20" ref="G52"/>
    <hyperlink r:id="rId21" ref="G53"/>
    <hyperlink r:id="rId22" ref="G54"/>
    <hyperlink r:id="rId23" ref="G55"/>
    <hyperlink r:id="rId24" ref="G56"/>
    <hyperlink r:id="rId25" ref="G57"/>
    <hyperlink r:id="rId26" ref="G58"/>
    <hyperlink r:id="rId27" ref="G59"/>
    <hyperlink r:id="rId28" ref="G60"/>
    <hyperlink r:id="rId29" ref="G61"/>
    <hyperlink r:id="rId30" ref="G62"/>
    <hyperlink r:id="rId31" ref="G63"/>
    <hyperlink r:id="rId32" ref="G65"/>
    <hyperlink r:id="rId33" ref="G67"/>
    <hyperlink r:id="rId34" ref="G68"/>
    <hyperlink r:id="rId35" ref="G69"/>
    <hyperlink r:id="rId36" ref="G72"/>
    <hyperlink r:id="rId37" ref="G73"/>
    <hyperlink r:id="rId38" ref="G74"/>
    <hyperlink r:id="rId39" ref="G75"/>
    <hyperlink r:id="rId40" ref="G76"/>
    <hyperlink r:id="rId41" ref="G78"/>
    <hyperlink r:id="rId42" ref="G79"/>
    <hyperlink r:id="rId43" ref="G80"/>
    <hyperlink r:id="rId44" ref="G81"/>
    <hyperlink r:id="rId45" ref="G82"/>
    <hyperlink r:id="rId46" ref="G83"/>
    <hyperlink r:id="rId47" ref="G85"/>
    <hyperlink r:id="rId48" ref="G86"/>
    <hyperlink r:id="rId49" ref="G87"/>
    <hyperlink r:id="rId50" ref="G88"/>
    <hyperlink r:id="rId51" ref="G89"/>
    <hyperlink r:id="rId52" ref="G90"/>
    <hyperlink r:id="rId53" ref="G91"/>
    <hyperlink r:id="rId54" ref="G92"/>
    <hyperlink r:id="rId55" ref="G93"/>
    <hyperlink r:id="rId56" ref="G94"/>
    <hyperlink r:id="rId57" ref="G95"/>
    <hyperlink r:id="rId58" ref="G96"/>
    <hyperlink r:id="rId59" ref="G97"/>
    <hyperlink r:id="rId60" ref="G98"/>
    <hyperlink r:id="rId61" ref="G99"/>
    <hyperlink r:id="rId62" ref="G101"/>
    <hyperlink r:id="rId63" ref="G102"/>
    <hyperlink r:id="rId64" ref="G104"/>
    <hyperlink r:id="rId65" ref="G105"/>
    <hyperlink r:id="rId66" ref="G106"/>
    <hyperlink r:id="rId67" ref="G107"/>
    <hyperlink r:id="rId68" ref="G108"/>
    <hyperlink r:id="rId69" ref="G109"/>
    <hyperlink r:id="rId70" ref="G110"/>
    <hyperlink r:id="rId71" ref="G112"/>
    <hyperlink r:id="rId72" ref="G113"/>
    <hyperlink r:id="rId73" ref="G114"/>
    <hyperlink r:id="rId74" ref="G115"/>
    <hyperlink r:id="rId75" ref="G116"/>
    <hyperlink r:id="rId76" ref="G118"/>
    <hyperlink r:id="rId77" ref="G119"/>
    <hyperlink r:id="rId78" ref="G120"/>
    <hyperlink r:id="rId79" ref="G121"/>
    <hyperlink r:id="rId80" ref="G124"/>
    <hyperlink r:id="rId81" ref="G125"/>
    <hyperlink r:id="rId82" ref="G127"/>
    <hyperlink r:id="rId83" ref="G128"/>
    <hyperlink r:id="rId84" ref="G129"/>
    <hyperlink r:id="rId85" ref="G130"/>
    <hyperlink r:id="rId86" ref="G131"/>
  </hyperlinks>
  <drawing r:id="rId87"/>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0"/>
  </cols>
  <sheetData>
    <row r="3">
      <c r="A3" s="242"/>
      <c r="B3" s="921"/>
    </row>
    <row r="4">
      <c r="A4" s="923"/>
      <c r="B4" s="924" t="s">
        <v>2834</v>
      </c>
      <c r="C4" s="925"/>
      <c r="D4" s="925"/>
      <c r="E4" s="925"/>
      <c r="F4" s="925"/>
      <c r="G4" s="923"/>
    </row>
    <row r="5">
      <c r="A5" s="927" t="s">
        <v>0</v>
      </c>
      <c r="B5" s="927" t="s">
        <v>4</v>
      </c>
      <c r="C5" s="930">
        <v>45536.0</v>
      </c>
      <c r="D5" s="930">
        <v>45566.0</v>
      </c>
      <c r="E5" s="930">
        <v>45597.0</v>
      </c>
      <c r="F5" s="930">
        <v>45627.0</v>
      </c>
      <c r="G5" s="927" t="s">
        <v>370</v>
      </c>
    </row>
    <row r="6">
      <c r="A6" s="927">
        <v>1.0</v>
      </c>
      <c r="B6" s="933" t="s">
        <v>4494</v>
      </c>
      <c r="C6" s="936">
        <v>1000.0</v>
      </c>
      <c r="D6" s="936">
        <v>1000.0</v>
      </c>
      <c r="E6" s="936">
        <v>1000.0</v>
      </c>
      <c r="F6" s="936">
        <v>1000.0</v>
      </c>
      <c r="G6" s="939">
        <f>sum(C6:F6)</f>
        <v>4000</v>
      </c>
    </row>
    <row r="7">
      <c r="A7" s="927">
        <v>2.0</v>
      </c>
      <c r="B7" s="941" t="s">
        <v>4495</v>
      </c>
      <c r="C7" s="943">
        <f t="shared" ref="C7:G7" si="1">C8/C6</f>
        <v>0.3</v>
      </c>
      <c r="D7" s="943">
        <f t="shared" si="1"/>
        <v>0.3</v>
      </c>
      <c r="E7" s="943">
        <f t="shared" si="1"/>
        <v>0.3</v>
      </c>
      <c r="F7" s="943">
        <f t="shared" si="1"/>
        <v>0.3</v>
      </c>
      <c r="G7" s="944">
        <f t="shared" si="1"/>
        <v>0.3</v>
      </c>
    </row>
    <row r="8">
      <c r="A8" s="927">
        <v>3.0</v>
      </c>
      <c r="B8" s="941" t="s">
        <v>4499</v>
      </c>
      <c r="C8" s="945">
        <v>300.0</v>
      </c>
      <c r="D8" s="945">
        <v>300.0</v>
      </c>
      <c r="E8" s="945">
        <v>300.0</v>
      </c>
      <c r="F8" s="945">
        <v>300.0</v>
      </c>
      <c r="G8" s="939">
        <f>sum(C8:F8)</f>
        <v>1200</v>
      </c>
    </row>
    <row r="9">
      <c r="A9" s="927">
        <v>4.0</v>
      </c>
      <c r="B9" s="941" t="s">
        <v>4501</v>
      </c>
      <c r="C9" s="943">
        <f t="shared" ref="C9:G9" si="2">C10/C8</f>
        <v>0.03333333333</v>
      </c>
      <c r="D9" s="943">
        <f t="shared" si="2"/>
        <v>0.1</v>
      </c>
      <c r="E9" s="943">
        <f t="shared" si="2"/>
        <v>0.1</v>
      </c>
      <c r="F9" s="943">
        <f t="shared" si="2"/>
        <v>0.1</v>
      </c>
      <c r="G9" s="944">
        <f t="shared" si="2"/>
        <v>0.08333333333</v>
      </c>
    </row>
    <row r="10">
      <c r="A10" s="927">
        <v>5.0</v>
      </c>
      <c r="B10" s="941" t="s">
        <v>1397</v>
      </c>
      <c r="C10" s="936">
        <v>10.0</v>
      </c>
      <c r="D10" s="936">
        <v>30.0</v>
      </c>
      <c r="E10" s="936">
        <v>30.0</v>
      </c>
      <c r="F10" s="936">
        <v>30.0</v>
      </c>
      <c r="G10" s="939">
        <f>sum(C10:F10)</f>
        <v>100</v>
      </c>
    </row>
    <row r="11">
      <c r="A11" s="927">
        <v>6.0</v>
      </c>
      <c r="B11" s="954" t="s">
        <v>4503</v>
      </c>
      <c r="C11" s="943">
        <f t="shared" ref="C11:G11" si="3">C12/C10</f>
        <v>0.5</v>
      </c>
      <c r="D11" s="943">
        <f t="shared" si="3"/>
        <v>0.8333333333</v>
      </c>
      <c r="E11" s="943">
        <f t="shared" si="3"/>
        <v>0.8333333333</v>
      </c>
      <c r="F11" s="943">
        <f t="shared" si="3"/>
        <v>0.8333333333</v>
      </c>
      <c r="G11" s="944">
        <f t="shared" si="3"/>
        <v>0.8</v>
      </c>
    </row>
    <row r="12">
      <c r="A12" s="927">
        <v>7.0</v>
      </c>
      <c r="B12" s="941" t="s">
        <v>40</v>
      </c>
      <c r="C12" s="955">
        <v>5.0</v>
      </c>
      <c r="D12" s="955">
        <v>25.0</v>
      </c>
      <c r="E12" s="955">
        <v>25.0</v>
      </c>
      <c r="F12" s="955">
        <v>25.0</v>
      </c>
      <c r="G12" s="956">
        <f>sum(C12:F12)</f>
        <v>80</v>
      </c>
    </row>
    <row r="13">
      <c r="A13" s="437"/>
      <c r="B13" s="437"/>
      <c r="C13" s="437"/>
      <c r="D13" s="437"/>
      <c r="E13" s="437"/>
      <c r="F13" s="437"/>
      <c r="G13" s="437"/>
    </row>
    <row r="14">
      <c r="A14" s="437"/>
      <c r="B14" s="437"/>
      <c r="C14" s="437"/>
      <c r="D14" s="437"/>
      <c r="E14" s="437"/>
      <c r="F14" s="437"/>
      <c r="G14" s="437"/>
    </row>
    <row r="15">
      <c r="A15" s="502"/>
      <c r="B15" s="924" t="s">
        <v>4512</v>
      </c>
      <c r="C15" s="502"/>
      <c r="D15" s="502"/>
      <c r="E15" s="502"/>
      <c r="F15" s="502"/>
      <c r="G15" s="502"/>
    </row>
    <row r="16">
      <c r="A16" s="927" t="s">
        <v>0</v>
      </c>
      <c r="B16" s="927" t="s">
        <v>4</v>
      </c>
      <c r="C16" s="930">
        <v>45536.0</v>
      </c>
      <c r="D16" s="930">
        <v>45566.0</v>
      </c>
      <c r="E16" s="930">
        <v>45597.0</v>
      </c>
      <c r="F16" s="930">
        <v>45627.0</v>
      </c>
      <c r="G16" s="927" t="s">
        <v>370</v>
      </c>
    </row>
    <row r="17">
      <c r="A17" s="927">
        <v>1.0</v>
      </c>
      <c r="B17" s="933" t="s">
        <v>2844</v>
      </c>
      <c r="C17" s="936">
        <v>3.0</v>
      </c>
      <c r="D17" s="936">
        <v>13.0</v>
      </c>
      <c r="E17" s="936">
        <v>13.0</v>
      </c>
      <c r="F17" s="936">
        <v>13.0</v>
      </c>
      <c r="G17" s="939">
        <f t="shared" ref="G17:G19" si="4">sum(C17:F17)</f>
        <v>42</v>
      </c>
    </row>
    <row r="18">
      <c r="A18" s="927">
        <v>2.0</v>
      </c>
      <c r="B18" s="941" t="s">
        <v>38</v>
      </c>
      <c r="C18" s="936">
        <v>3.0</v>
      </c>
      <c r="D18" s="936">
        <v>13.0</v>
      </c>
      <c r="E18" s="936">
        <v>13.0</v>
      </c>
      <c r="F18" s="936">
        <v>13.0</v>
      </c>
      <c r="G18" s="939">
        <f t="shared" si="4"/>
        <v>42</v>
      </c>
    </row>
    <row r="19">
      <c r="A19" s="927">
        <v>3.0</v>
      </c>
      <c r="B19" s="957" t="s">
        <v>4520</v>
      </c>
      <c r="C19" s="945"/>
      <c r="D19" s="936">
        <v>2.0</v>
      </c>
      <c r="E19" s="936">
        <v>2.0</v>
      </c>
      <c r="F19" s="936">
        <v>2.0</v>
      </c>
      <c r="G19" s="939">
        <f t="shared" si="4"/>
        <v>6</v>
      </c>
    </row>
    <row r="20">
      <c r="A20" s="502"/>
      <c r="B20" s="502"/>
      <c r="C20" s="958">
        <f t="shared" ref="C20:G20" si="5">sum(C17:C19)</f>
        <v>6</v>
      </c>
      <c r="D20" s="958">
        <f t="shared" si="5"/>
        <v>28</v>
      </c>
      <c r="E20" s="958">
        <f t="shared" si="5"/>
        <v>28</v>
      </c>
      <c r="F20" s="958">
        <f t="shared" si="5"/>
        <v>28</v>
      </c>
      <c r="G20" s="956">
        <f t="shared" si="5"/>
        <v>90</v>
      </c>
    </row>
  </sheetData>
  <mergeCells count="1">
    <mergeCell ref="B3:G3"/>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20.0"/>
    <col customWidth="1" min="3" max="3" width="9.5"/>
    <col customWidth="1" min="4" max="4" width="22.38"/>
    <col customWidth="1" min="5" max="5" width="17.63"/>
    <col customWidth="1" min="6" max="6" width="33.13"/>
    <col customWidth="1" min="7" max="9" width="17.13"/>
    <col customWidth="1" min="10" max="10" width="13.75"/>
    <col customWidth="1" min="11" max="11" width="27.88"/>
    <col customWidth="1" min="12" max="12" width="12.38"/>
  </cols>
  <sheetData>
    <row r="1">
      <c r="A1" s="1"/>
      <c r="K1" s="3"/>
      <c r="L1" s="1"/>
    </row>
    <row r="2">
      <c r="A2" s="260" t="s">
        <v>0</v>
      </c>
      <c r="B2" s="260" t="s">
        <v>4622</v>
      </c>
      <c r="C2" s="260" t="s">
        <v>4623</v>
      </c>
      <c r="D2" s="260" t="s">
        <v>4624</v>
      </c>
      <c r="E2" s="260" t="s">
        <v>4627</v>
      </c>
      <c r="F2" s="260" t="s">
        <v>4629</v>
      </c>
      <c r="G2" s="260" t="s">
        <v>4630</v>
      </c>
      <c r="H2" s="260" t="s">
        <v>4631</v>
      </c>
      <c r="I2" s="260" t="s">
        <v>4632</v>
      </c>
      <c r="J2" s="260" t="s">
        <v>4633</v>
      </c>
      <c r="K2" s="260" t="s">
        <v>4634</v>
      </c>
      <c r="L2" s="260" t="s">
        <v>4639</v>
      </c>
      <c r="N2" s="987"/>
      <c r="O2" s="987"/>
      <c r="P2" s="987"/>
      <c r="Q2" s="987"/>
      <c r="R2" s="987"/>
      <c r="S2" s="987"/>
      <c r="T2" s="987"/>
      <c r="U2" s="987"/>
      <c r="V2" s="987"/>
      <c r="W2" s="987"/>
      <c r="X2" s="987"/>
      <c r="Y2" s="987"/>
      <c r="Z2" s="987"/>
      <c r="AA2" s="987"/>
      <c r="AB2" s="987"/>
      <c r="AC2" s="987"/>
      <c r="AD2" s="987"/>
      <c r="AE2" s="987"/>
      <c r="AF2" s="987"/>
    </row>
    <row r="3">
      <c r="A3" s="59">
        <v>1.0</v>
      </c>
      <c r="B3" s="112" t="s">
        <v>4647</v>
      </c>
      <c r="C3" s="112"/>
      <c r="D3" s="112"/>
      <c r="E3" s="988"/>
      <c r="F3" s="17" t="s">
        <v>4649</v>
      </c>
      <c r="G3" s="112"/>
      <c r="H3" s="112"/>
      <c r="I3" s="112"/>
      <c r="J3" s="112"/>
      <c r="K3" s="17" t="s">
        <v>4650</v>
      </c>
      <c r="L3" s="439"/>
    </row>
    <row r="4">
      <c r="A4" s="59">
        <v>2.0</v>
      </c>
      <c r="B4" s="112" t="s">
        <v>4653</v>
      </c>
      <c r="C4" s="112"/>
      <c r="D4" s="112"/>
      <c r="E4" s="988"/>
      <c r="F4" s="17" t="s">
        <v>4655</v>
      </c>
      <c r="G4" s="17"/>
      <c r="H4" s="17"/>
      <c r="I4" s="17"/>
      <c r="J4" s="17"/>
      <c r="K4" s="17" t="s">
        <v>4657</v>
      </c>
      <c r="L4" s="439"/>
    </row>
    <row r="5">
      <c r="A5" s="59">
        <v>3.0</v>
      </c>
      <c r="B5" s="112" t="s">
        <v>4658</v>
      </c>
      <c r="C5" s="112"/>
      <c r="D5" s="112"/>
      <c r="E5" s="988"/>
      <c r="F5" s="112" t="s">
        <v>4655</v>
      </c>
      <c r="G5" s="112"/>
      <c r="H5" s="112"/>
      <c r="I5" s="112"/>
      <c r="J5" s="112"/>
      <c r="K5" s="17" t="s">
        <v>4662</v>
      </c>
      <c r="L5" s="439"/>
    </row>
    <row r="6">
      <c r="A6" s="59">
        <v>4.0</v>
      </c>
      <c r="B6" s="112" t="s">
        <v>4663</v>
      </c>
      <c r="C6" s="112" t="s">
        <v>4664</v>
      </c>
      <c r="D6" s="112"/>
      <c r="E6" s="988"/>
      <c r="F6" s="112" t="s">
        <v>4655</v>
      </c>
      <c r="G6" s="112"/>
      <c r="H6" s="112"/>
      <c r="I6" s="112"/>
      <c r="J6" s="112"/>
      <c r="K6" s="988"/>
      <c r="L6" s="439"/>
    </row>
    <row r="7">
      <c r="A7" s="59">
        <v>5.0</v>
      </c>
      <c r="B7" s="112" t="s">
        <v>4665</v>
      </c>
      <c r="C7" s="112" t="s">
        <v>4666</v>
      </c>
      <c r="D7" s="112"/>
      <c r="E7" s="988"/>
      <c r="F7" s="112" t="s">
        <v>4655</v>
      </c>
      <c r="G7" s="112"/>
      <c r="H7" s="112"/>
      <c r="I7" s="112"/>
      <c r="J7" s="112"/>
      <c r="K7" s="17" t="s">
        <v>4668</v>
      </c>
      <c r="L7" s="439"/>
    </row>
    <row r="8">
      <c r="A8" s="59">
        <v>6.0</v>
      </c>
      <c r="B8" s="112" t="s">
        <v>4669</v>
      </c>
      <c r="C8" s="112" t="s">
        <v>4670</v>
      </c>
      <c r="D8" s="112"/>
      <c r="E8" s="988"/>
      <c r="F8" s="112" t="s">
        <v>4655</v>
      </c>
      <c r="G8" s="112"/>
      <c r="H8" s="112"/>
      <c r="I8" s="112"/>
      <c r="J8" s="112"/>
      <c r="K8" s="404"/>
      <c r="L8" s="59">
        <v>1.0</v>
      </c>
    </row>
    <row r="9">
      <c r="A9" s="59">
        <v>7.0</v>
      </c>
      <c r="B9" s="112" t="s">
        <v>4672</v>
      </c>
      <c r="C9" s="112" t="s">
        <v>4673</v>
      </c>
      <c r="D9" s="112"/>
      <c r="E9" s="988"/>
      <c r="F9" s="112" t="s">
        <v>4655</v>
      </c>
      <c r="G9" s="112"/>
      <c r="H9" s="112"/>
      <c r="I9" s="112"/>
      <c r="J9" s="112"/>
      <c r="K9" s="17" t="s">
        <v>4677</v>
      </c>
      <c r="L9" s="439"/>
    </row>
    <row r="10">
      <c r="A10" s="59">
        <v>8.0</v>
      </c>
      <c r="B10" s="112" t="s">
        <v>4681</v>
      </c>
      <c r="C10" s="112" t="s">
        <v>4682</v>
      </c>
      <c r="D10" s="112"/>
      <c r="E10" s="988"/>
      <c r="F10" s="112" t="s">
        <v>4655</v>
      </c>
      <c r="G10" s="112"/>
      <c r="H10" s="112"/>
      <c r="I10" s="112"/>
      <c r="J10" s="112"/>
      <c r="K10" s="17" t="s">
        <v>4683</v>
      </c>
      <c r="L10" s="439"/>
    </row>
    <row r="11">
      <c r="A11" s="59">
        <v>9.0</v>
      </c>
      <c r="B11" s="112" t="s">
        <v>4684</v>
      </c>
      <c r="C11" s="112" t="s">
        <v>4686</v>
      </c>
      <c r="D11" s="112"/>
      <c r="E11" s="988"/>
      <c r="F11" s="112" t="s">
        <v>4655</v>
      </c>
      <c r="G11" s="112"/>
      <c r="H11" s="112"/>
      <c r="I11" s="112"/>
      <c r="J11" s="112"/>
      <c r="K11" s="404"/>
      <c r="L11" s="439"/>
    </row>
    <row r="12">
      <c r="A12" s="59">
        <v>10.0</v>
      </c>
      <c r="B12" s="112" t="s">
        <v>4689</v>
      </c>
      <c r="C12" s="112" t="s">
        <v>4690</v>
      </c>
      <c r="D12" s="112"/>
      <c r="E12" s="988"/>
      <c r="F12" s="112" t="s">
        <v>4691</v>
      </c>
      <c r="G12" s="112"/>
      <c r="H12" s="112"/>
      <c r="I12" s="112"/>
      <c r="J12" s="112"/>
      <c r="K12" s="404"/>
      <c r="L12" s="439"/>
    </row>
    <row r="13">
      <c r="A13" s="186"/>
      <c r="B13" s="194"/>
      <c r="C13" s="194"/>
      <c r="D13" s="194"/>
      <c r="E13" s="194"/>
      <c r="F13" s="194"/>
      <c r="G13" s="194"/>
      <c r="H13" s="194"/>
      <c r="I13" s="194"/>
      <c r="J13" s="194"/>
      <c r="K13" s="990"/>
      <c r="L13" s="186"/>
    </row>
    <row r="14">
      <c r="A14" s="1"/>
      <c r="K14" s="3"/>
      <c r="L14" s="1"/>
    </row>
    <row r="15">
      <c r="A15" s="1"/>
      <c r="K15" s="3"/>
      <c r="L15" s="1"/>
    </row>
    <row r="16">
      <c r="A16" s="1"/>
      <c r="K16" s="3"/>
      <c r="L16" s="1"/>
    </row>
    <row r="17">
      <c r="A17" s="1"/>
      <c r="K17" s="3"/>
      <c r="L17" s="1"/>
    </row>
    <row r="18">
      <c r="A18" s="1"/>
      <c r="K18" s="3"/>
      <c r="L18" s="1"/>
    </row>
    <row r="19">
      <c r="A19" s="1"/>
      <c r="K19" s="3"/>
      <c r="L19" s="1"/>
    </row>
    <row r="20">
      <c r="A20" s="1"/>
      <c r="K20" s="3"/>
      <c r="L20" s="1"/>
    </row>
    <row r="21">
      <c r="A21" s="1"/>
      <c r="K21" s="3"/>
      <c r="L21" s="1"/>
    </row>
    <row r="22">
      <c r="A22" s="1"/>
      <c r="K22" s="3"/>
      <c r="L22" s="1"/>
    </row>
    <row r="23">
      <c r="A23" s="1"/>
      <c r="K23" s="3"/>
      <c r="L23" s="1"/>
    </row>
    <row r="24">
      <c r="A24" s="1"/>
      <c r="K24" s="3"/>
      <c r="L24" s="1"/>
    </row>
    <row r="25">
      <c r="A25" s="1"/>
      <c r="K25" s="3"/>
      <c r="L25" s="1"/>
    </row>
    <row r="26">
      <c r="A26" s="1"/>
      <c r="K26" s="3"/>
      <c r="L26" s="1"/>
    </row>
    <row r="27">
      <c r="A27" s="1"/>
      <c r="K27" s="3"/>
      <c r="L27" s="1"/>
    </row>
    <row r="28">
      <c r="A28" s="1"/>
      <c r="K28" s="3"/>
      <c r="L28" s="1"/>
    </row>
    <row r="29">
      <c r="A29" s="1"/>
      <c r="K29" s="3"/>
      <c r="L29" s="1"/>
    </row>
    <row r="30">
      <c r="A30" s="1"/>
      <c r="K30" s="3"/>
      <c r="L30" s="1"/>
    </row>
    <row r="31">
      <c r="A31" s="1"/>
      <c r="K31" s="3"/>
      <c r="L31" s="1"/>
    </row>
    <row r="32">
      <c r="A32" s="1"/>
      <c r="K32" s="3"/>
      <c r="L32" s="1"/>
    </row>
    <row r="33">
      <c r="A33" s="1"/>
      <c r="K33" s="3"/>
      <c r="L33" s="1"/>
    </row>
    <row r="34">
      <c r="A34" s="1"/>
      <c r="K34" s="3"/>
      <c r="L34" s="1"/>
    </row>
    <row r="35">
      <c r="A35" s="1"/>
      <c r="K35" s="3"/>
      <c r="L35" s="1"/>
    </row>
    <row r="36">
      <c r="A36" s="1"/>
      <c r="K36" s="3"/>
      <c r="L36" s="1"/>
    </row>
    <row r="37">
      <c r="A37" s="1"/>
      <c r="K37" s="3"/>
      <c r="L37" s="1"/>
    </row>
    <row r="38">
      <c r="A38" s="1"/>
      <c r="K38" s="3"/>
      <c r="L38" s="1"/>
    </row>
    <row r="39">
      <c r="A39" s="1"/>
      <c r="K39" s="3"/>
      <c r="L39" s="1"/>
    </row>
    <row r="40">
      <c r="A40" s="1"/>
      <c r="K40" s="3"/>
      <c r="L40" s="1"/>
    </row>
    <row r="41">
      <c r="A41" s="1"/>
      <c r="K41" s="3"/>
      <c r="L41" s="1"/>
    </row>
    <row r="42">
      <c r="A42" s="1"/>
      <c r="K42" s="3"/>
      <c r="L42" s="1"/>
    </row>
    <row r="43">
      <c r="A43" s="1"/>
      <c r="K43" s="3"/>
      <c r="L43" s="1"/>
    </row>
    <row r="44">
      <c r="A44" s="1"/>
      <c r="K44" s="3"/>
      <c r="L44" s="1"/>
    </row>
    <row r="45">
      <c r="A45" s="1"/>
      <c r="K45" s="3"/>
      <c r="L45" s="1"/>
    </row>
    <row r="46">
      <c r="A46" s="1"/>
      <c r="K46" s="3"/>
      <c r="L46" s="1"/>
    </row>
    <row r="47">
      <c r="A47" s="1"/>
      <c r="K47" s="3"/>
      <c r="L47" s="1"/>
    </row>
    <row r="48">
      <c r="A48" s="1"/>
      <c r="K48" s="3"/>
      <c r="L48" s="1"/>
    </row>
    <row r="49">
      <c r="A49" s="1"/>
      <c r="K49" s="3"/>
      <c r="L49" s="1"/>
    </row>
    <row r="50">
      <c r="A50" s="1"/>
      <c r="K50" s="3"/>
      <c r="L50" s="1"/>
    </row>
    <row r="51">
      <c r="A51" s="1"/>
      <c r="K51" s="3"/>
      <c r="L51" s="1"/>
    </row>
    <row r="52">
      <c r="A52" s="1"/>
      <c r="K52" s="3"/>
      <c r="L52" s="1"/>
    </row>
    <row r="53">
      <c r="A53" s="1"/>
      <c r="K53" s="3"/>
      <c r="L53" s="1"/>
    </row>
    <row r="54">
      <c r="A54" s="1"/>
      <c r="K54" s="3"/>
      <c r="L54" s="1"/>
    </row>
    <row r="55">
      <c r="A55" s="1"/>
      <c r="K55" s="3"/>
      <c r="L55" s="1"/>
    </row>
    <row r="56">
      <c r="A56" s="1"/>
      <c r="K56" s="3"/>
      <c r="L56" s="1"/>
    </row>
    <row r="57">
      <c r="A57" s="1"/>
      <c r="K57" s="3"/>
      <c r="L57" s="1"/>
    </row>
    <row r="58">
      <c r="A58" s="1"/>
      <c r="K58" s="3"/>
      <c r="L58" s="1"/>
    </row>
    <row r="59">
      <c r="A59" s="1"/>
      <c r="K59" s="3"/>
      <c r="L59" s="1"/>
    </row>
    <row r="60">
      <c r="A60" s="1"/>
      <c r="K60" s="3"/>
      <c r="L60" s="1"/>
    </row>
    <row r="61">
      <c r="A61" s="1"/>
      <c r="K61" s="3"/>
      <c r="L61" s="1"/>
    </row>
    <row r="62">
      <c r="A62" s="1"/>
      <c r="K62" s="3"/>
      <c r="L62" s="1"/>
    </row>
    <row r="63">
      <c r="A63" s="1"/>
      <c r="K63" s="3"/>
      <c r="L63" s="1"/>
    </row>
    <row r="64">
      <c r="A64" s="1"/>
      <c r="K64" s="3"/>
      <c r="L64" s="1"/>
    </row>
    <row r="65">
      <c r="A65" s="1"/>
      <c r="K65" s="3"/>
      <c r="L65" s="1"/>
    </row>
    <row r="66">
      <c r="A66" s="1"/>
      <c r="K66" s="3"/>
      <c r="L66" s="1"/>
    </row>
    <row r="67">
      <c r="A67" s="1"/>
      <c r="K67" s="3"/>
      <c r="L67" s="1"/>
    </row>
    <row r="68">
      <c r="A68" s="1"/>
      <c r="K68" s="3"/>
      <c r="L68" s="1"/>
    </row>
    <row r="69">
      <c r="A69" s="1"/>
      <c r="K69" s="3"/>
      <c r="L69" s="1"/>
    </row>
    <row r="70">
      <c r="A70" s="1"/>
      <c r="K70" s="3"/>
      <c r="L70" s="1"/>
    </row>
    <row r="71">
      <c r="A71" s="1"/>
      <c r="K71" s="3"/>
      <c r="L71" s="1"/>
    </row>
    <row r="72">
      <c r="A72" s="1"/>
      <c r="K72" s="3"/>
      <c r="L72" s="1"/>
    </row>
    <row r="73">
      <c r="A73" s="1"/>
      <c r="K73" s="3"/>
      <c r="L73" s="1"/>
    </row>
    <row r="74">
      <c r="A74" s="1"/>
      <c r="K74" s="3"/>
      <c r="L74" s="1"/>
    </row>
    <row r="75">
      <c r="A75" s="1"/>
      <c r="K75" s="3"/>
      <c r="L75" s="1"/>
    </row>
    <row r="76">
      <c r="A76" s="1"/>
      <c r="K76" s="3"/>
      <c r="L76" s="1"/>
    </row>
    <row r="77">
      <c r="A77" s="1"/>
      <c r="K77" s="3"/>
      <c r="L77" s="1"/>
    </row>
    <row r="78">
      <c r="A78" s="1"/>
      <c r="K78" s="3"/>
      <c r="L78" s="1"/>
    </row>
    <row r="79">
      <c r="A79" s="1"/>
      <c r="K79" s="3"/>
      <c r="L79" s="1"/>
    </row>
    <row r="80">
      <c r="A80" s="1"/>
      <c r="K80" s="3"/>
      <c r="L80" s="1"/>
    </row>
    <row r="81">
      <c r="A81" s="1"/>
      <c r="K81" s="3"/>
      <c r="L81" s="1"/>
    </row>
    <row r="82">
      <c r="A82" s="1"/>
      <c r="K82" s="3"/>
      <c r="L82" s="1"/>
    </row>
    <row r="83">
      <c r="A83" s="1"/>
      <c r="K83" s="3"/>
      <c r="L83" s="1"/>
    </row>
    <row r="84">
      <c r="A84" s="1"/>
      <c r="K84" s="3"/>
      <c r="L84" s="1"/>
    </row>
    <row r="85">
      <c r="A85" s="1"/>
      <c r="K85" s="3"/>
      <c r="L85" s="1"/>
    </row>
    <row r="86">
      <c r="A86" s="1"/>
      <c r="K86" s="3"/>
      <c r="L86" s="1"/>
    </row>
    <row r="87">
      <c r="A87" s="1"/>
      <c r="K87" s="3"/>
      <c r="L87" s="1"/>
    </row>
    <row r="88">
      <c r="A88" s="1"/>
      <c r="K88" s="3"/>
      <c r="L88" s="1"/>
    </row>
    <row r="89">
      <c r="A89" s="1"/>
      <c r="K89" s="3"/>
      <c r="L89" s="1"/>
    </row>
    <row r="90">
      <c r="A90" s="1"/>
      <c r="K90" s="3"/>
      <c r="L90" s="1"/>
    </row>
    <row r="91">
      <c r="A91" s="1"/>
      <c r="K91" s="3"/>
      <c r="L91" s="1"/>
    </row>
    <row r="92">
      <c r="A92" s="1"/>
      <c r="K92" s="3"/>
      <c r="L92" s="1"/>
    </row>
    <row r="93">
      <c r="A93" s="1"/>
      <c r="K93" s="3"/>
      <c r="L93" s="1"/>
    </row>
    <row r="94">
      <c r="A94" s="1"/>
      <c r="K94" s="3"/>
      <c r="L94" s="1"/>
    </row>
    <row r="95">
      <c r="A95" s="1"/>
      <c r="K95" s="3"/>
      <c r="L95" s="1"/>
    </row>
    <row r="96">
      <c r="A96" s="1"/>
      <c r="K96" s="3"/>
      <c r="L96" s="1"/>
    </row>
    <row r="97">
      <c r="A97" s="1"/>
      <c r="K97" s="3"/>
      <c r="L97" s="1"/>
    </row>
    <row r="98">
      <c r="A98" s="1"/>
      <c r="K98" s="3"/>
      <c r="L98" s="1"/>
    </row>
    <row r="99">
      <c r="A99" s="1"/>
      <c r="K99" s="3"/>
      <c r="L99" s="1"/>
    </row>
    <row r="100">
      <c r="A100" s="1"/>
      <c r="K100" s="3"/>
      <c r="L100" s="1"/>
    </row>
    <row r="101">
      <c r="A101" s="1"/>
      <c r="K101" s="3"/>
      <c r="L101" s="1"/>
    </row>
    <row r="102">
      <c r="A102" s="1"/>
      <c r="K102" s="3"/>
      <c r="L102" s="1"/>
    </row>
    <row r="103">
      <c r="A103" s="1"/>
      <c r="K103" s="3"/>
      <c r="L103" s="1"/>
    </row>
    <row r="104">
      <c r="A104" s="1"/>
      <c r="K104" s="3"/>
      <c r="L104" s="1"/>
    </row>
    <row r="105">
      <c r="A105" s="1"/>
      <c r="K105" s="3"/>
      <c r="L105" s="1"/>
    </row>
    <row r="106">
      <c r="A106" s="1"/>
      <c r="K106" s="3"/>
      <c r="L106" s="1"/>
    </row>
    <row r="107">
      <c r="A107" s="1"/>
      <c r="K107" s="3"/>
      <c r="L107" s="1"/>
    </row>
    <row r="108">
      <c r="A108" s="1"/>
      <c r="K108" s="3"/>
      <c r="L108" s="1"/>
    </row>
    <row r="109">
      <c r="A109" s="1"/>
      <c r="K109" s="3"/>
      <c r="L109" s="1"/>
    </row>
    <row r="110">
      <c r="A110" s="1"/>
      <c r="K110" s="3"/>
      <c r="L110" s="1"/>
    </row>
    <row r="111">
      <c r="A111" s="1"/>
      <c r="K111" s="3"/>
      <c r="L111" s="1"/>
    </row>
    <row r="112">
      <c r="A112" s="1"/>
      <c r="K112" s="3"/>
      <c r="L112" s="1"/>
    </row>
    <row r="113">
      <c r="A113" s="1"/>
      <c r="K113" s="3"/>
      <c r="L113" s="1"/>
    </row>
    <row r="114">
      <c r="A114" s="1"/>
      <c r="K114" s="3"/>
      <c r="L114" s="1"/>
    </row>
    <row r="115">
      <c r="A115" s="1"/>
      <c r="K115" s="3"/>
      <c r="L115" s="1"/>
    </row>
    <row r="116">
      <c r="A116" s="1"/>
      <c r="K116" s="3"/>
      <c r="L116" s="1"/>
    </row>
    <row r="117">
      <c r="A117" s="1"/>
      <c r="K117" s="3"/>
      <c r="L117" s="1"/>
    </row>
    <row r="118">
      <c r="A118" s="1"/>
      <c r="K118" s="3"/>
      <c r="L118" s="1"/>
    </row>
    <row r="119">
      <c r="A119" s="1"/>
      <c r="K119" s="3"/>
      <c r="L119" s="1"/>
    </row>
    <row r="120">
      <c r="A120" s="1"/>
      <c r="K120" s="3"/>
      <c r="L120" s="1"/>
    </row>
    <row r="121">
      <c r="A121" s="1"/>
      <c r="K121" s="3"/>
      <c r="L121" s="1"/>
    </row>
    <row r="122">
      <c r="A122" s="1"/>
      <c r="K122" s="3"/>
      <c r="L122" s="1"/>
    </row>
    <row r="123">
      <c r="A123" s="1"/>
      <c r="K123" s="3"/>
      <c r="L123" s="1"/>
    </row>
    <row r="124">
      <c r="A124" s="1"/>
      <c r="K124" s="3"/>
      <c r="L124" s="1"/>
    </row>
    <row r="125">
      <c r="A125" s="1"/>
      <c r="K125" s="3"/>
      <c r="L125" s="1"/>
    </row>
    <row r="126">
      <c r="A126" s="1"/>
      <c r="K126" s="3"/>
      <c r="L126" s="1"/>
    </row>
    <row r="127">
      <c r="A127" s="1"/>
      <c r="K127" s="3"/>
      <c r="L127" s="1"/>
    </row>
    <row r="128">
      <c r="A128" s="1"/>
      <c r="K128" s="3"/>
      <c r="L128" s="1"/>
    </row>
    <row r="129">
      <c r="A129" s="1"/>
      <c r="K129" s="3"/>
      <c r="L129" s="1"/>
    </row>
    <row r="130">
      <c r="A130" s="1"/>
      <c r="K130" s="3"/>
      <c r="L130" s="1"/>
    </row>
    <row r="131">
      <c r="A131" s="1"/>
      <c r="K131" s="3"/>
      <c r="L131" s="1"/>
    </row>
    <row r="132">
      <c r="A132" s="1"/>
      <c r="K132" s="3"/>
      <c r="L132" s="1"/>
    </row>
    <row r="133">
      <c r="A133" s="1"/>
      <c r="K133" s="3"/>
      <c r="L133" s="1"/>
    </row>
    <row r="134">
      <c r="A134" s="1"/>
      <c r="K134" s="3"/>
      <c r="L134" s="1"/>
    </row>
    <row r="135">
      <c r="A135" s="1"/>
      <c r="K135" s="3"/>
      <c r="L135" s="1"/>
    </row>
    <row r="136">
      <c r="A136" s="1"/>
      <c r="K136" s="3"/>
      <c r="L136" s="1"/>
    </row>
    <row r="137">
      <c r="A137" s="1"/>
      <c r="K137" s="3"/>
      <c r="L137" s="1"/>
    </row>
    <row r="138">
      <c r="A138" s="1"/>
      <c r="K138" s="3"/>
      <c r="L138" s="1"/>
    </row>
    <row r="139">
      <c r="A139" s="1"/>
      <c r="K139" s="3"/>
      <c r="L139" s="1"/>
    </row>
    <row r="140">
      <c r="A140" s="1"/>
      <c r="K140" s="3"/>
      <c r="L140" s="1"/>
    </row>
    <row r="141">
      <c r="A141" s="1"/>
      <c r="K141" s="3"/>
      <c r="L141" s="1"/>
    </row>
    <row r="142">
      <c r="A142" s="1"/>
      <c r="K142" s="3"/>
      <c r="L142" s="1"/>
    </row>
    <row r="143">
      <c r="A143" s="1"/>
      <c r="K143" s="3"/>
      <c r="L143" s="1"/>
    </row>
    <row r="144">
      <c r="A144" s="1"/>
      <c r="K144" s="3"/>
      <c r="L144" s="1"/>
    </row>
    <row r="145">
      <c r="A145" s="1"/>
      <c r="K145" s="3"/>
      <c r="L145" s="1"/>
    </row>
    <row r="146">
      <c r="A146" s="1"/>
      <c r="K146" s="3"/>
      <c r="L146" s="1"/>
    </row>
    <row r="147">
      <c r="A147" s="1"/>
      <c r="K147" s="3"/>
      <c r="L147" s="1"/>
    </row>
    <row r="148">
      <c r="A148" s="1"/>
      <c r="K148" s="3"/>
      <c r="L148" s="1"/>
    </row>
    <row r="149">
      <c r="A149" s="1"/>
      <c r="K149" s="3"/>
      <c r="L149" s="1"/>
    </row>
    <row r="150">
      <c r="A150" s="1"/>
      <c r="K150" s="3"/>
      <c r="L150" s="1"/>
    </row>
    <row r="151">
      <c r="A151" s="1"/>
      <c r="K151" s="3"/>
      <c r="L151" s="1"/>
    </row>
    <row r="152">
      <c r="A152" s="1"/>
      <c r="K152" s="3"/>
      <c r="L152" s="1"/>
    </row>
    <row r="153">
      <c r="A153" s="1"/>
      <c r="K153" s="3"/>
      <c r="L153" s="1"/>
    </row>
    <row r="154">
      <c r="A154" s="1"/>
      <c r="K154" s="3"/>
      <c r="L154" s="1"/>
    </row>
    <row r="155">
      <c r="A155" s="1"/>
      <c r="K155" s="3"/>
      <c r="L155" s="1"/>
    </row>
    <row r="156">
      <c r="A156" s="1"/>
      <c r="K156" s="3"/>
      <c r="L156" s="1"/>
    </row>
    <row r="157">
      <c r="A157" s="1"/>
      <c r="K157" s="3"/>
      <c r="L157" s="1"/>
    </row>
    <row r="158">
      <c r="A158" s="1"/>
      <c r="K158" s="3"/>
      <c r="L158" s="1"/>
    </row>
    <row r="159">
      <c r="A159" s="1"/>
      <c r="K159" s="3"/>
      <c r="L159" s="1"/>
    </row>
    <row r="160">
      <c r="A160" s="1"/>
      <c r="K160" s="3"/>
      <c r="L160" s="1"/>
    </row>
    <row r="161">
      <c r="A161" s="1"/>
      <c r="K161" s="3"/>
      <c r="L161" s="1"/>
    </row>
    <row r="162">
      <c r="A162" s="1"/>
      <c r="K162" s="3"/>
      <c r="L162" s="1"/>
    </row>
    <row r="163">
      <c r="A163" s="1"/>
      <c r="K163" s="3"/>
      <c r="L163" s="1"/>
    </row>
    <row r="164">
      <c r="A164" s="1"/>
      <c r="K164" s="3"/>
      <c r="L164" s="1"/>
    </row>
    <row r="165">
      <c r="A165" s="1"/>
      <c r="K165" s="3"/>
      <c r="L165" s="1"/>
    </row>
    <row r="166">
      <c r="A166" s="1"/>
      <c r="K166" s="3"/>
      <c r="L166" s="1"/>
    </row>
    <row r="167">
      <c r="A167" s="1"/>
      <c r="K167" s="3"/>
      <c r="L167" s="1"/>
    </row>
    <row r="168">
      <c r="A168" s="1"/>
      <c r="K168" s="3"/>
      <c r="L168" s="1"/>
    </row>
    <row r="169">
      <c r="A169" s="1"/>
      <c r="K169" s="3"/>
      <c r="L169" s="1"/>
    </row>
    <row r="170">
      <c r="A170" s="1"/>
      <c r="K170" s="3"/>
      <c r="L170" s="1"/>
    </row>
    <row r="171">
      <c r="A171" s="1"/>
      <c r="K171" s="3"/>
      <c r="L171" s="1"/>
    </row>
    <row r="172">
      <c r="A172" s="1"/>
      <c r="K172" s="3"/>
      <c r="L172" s="1"/>
    </row>
    <row r="173">
      <c r="A173" s="1"/>
      <c r="K173" s="3"/>
      <c r="L173" s="1"/>
    </row>
    <row r="174">
      <c r="A174" s="1"/>
      <c r="K174" s="3"/>
      <c r="L174" s="1"/>
    </row>
    <row r="175">
      <c r="A175" s="1"/>
      <c r="K175" s="3"/>
      <c r="L175" s="1"/>
    </row>
    <row r="176">
      <c r="A176" s="1"/>
      <c r="K176" s="3"/>
      <c r="L176" s="1"/>
    </row>
    <row r="177">
      <c r="A177" s="1"/>
      <c r="K177" s="3"/>
      <c r="L177" s="1"/>
    </row>
    <row r="178">
      <c r="A178" s="1"/>
      <c r="K178" s="3"/>
      <c r="L178" s="1"/>
    </row>
    <row r="179">
      <c r="A179" s="1"/>
      <c r="K179" s="3"/>
      <c r="L179" s="1"/>
    </row>
    <row r="180">
      <c r="A180" s="1"/>
      <c r="K180" s="3"/>
      <c r="L180" s="1"/>
    </row>
    <row r="181">
      <c r="A181" s="1"/>
      <c r="K181" s="3"/>
      <c r="L181" s="1"/>
    </row>
    <row r="182">
      <c r="A182" s="1"/>
      <c r="K182" s="3"/>
      <c r="L182" s="1"/>
    </row>
    <row r="183">
      <c r="A183" s="1"/>
      <c r="K183" s="3"/>
      <c r="L183" s="1"/>
    </row>
    <row r="184">
      <c r="A184" s="1"/>
      <c r="K184" s="3"/>
      <c r="L184" s="1"/>
    </row>
    <row r="185">
      <c r="A185" s="1"/>
      <c r="K185" s="3"/>
      <c r="L185" s="1"/>
    </row>
    <row r="186">
      <c r="A186" s="1"/>
      <c r="K186" s="3"/>
      <c r="L186" s="1"/>
    </row>
    <row r="187">
      <c r="A187" s="1"/>
      <c r="K187" s="3"/>
      <c r="L187" s="1"/>
    </row>
    <row r="188">
      <c r="A188" s="1"/>
      <c r="K188" s="3"/>
      <c r="L188" s="1"/>
    </row>
    <row r="189">
      <c r="A189" s="1"/>
      <c r="K189" s="3"/>
      <c r="L189" s="1"/>
    </row>
    <row r="190">
      <c r="A190" s="1"/>
      <c r="K190" s="3"/>
      <c r="L190" s="1"/>
    </row>
    <row r="191">
      <c r="A191" s="1"/>
      <c r="K191" s="3"/>
      <c r="L191" s="1"/>
    </row>
    <row r="192">
      <c r="A192" s="1"/>
      <c r="K192" s="3"/>
      <c r="L192" s="1"/>
    </row>
    <row r="193">
      <c r="A193" s="1"/>
      <c r="K193" s="3"/>
      <c r="L193" s="1"/>
    </row>
    <row r="194">
      <c r="A194" s="1"/>
      <c r="K194" s="3"/>
      <c r="L194" s="1"/>
    </row>
    <row r="195">
      <c r="A195" s="1"/>
      <c r="K195" s="3"/>
      <c r="L195" s="1"/>
    </row>
    <row r="196">
      <c r="A196" s="1"/>
      <c r="K196" s="3"/>
      <c r="L196" s="1"/>
    </row>
    <row r="197">
      <c r="A197" s="1"/>
      <c r="K197" s="3"/>
      <c r="L197" s="1"/>
    </row>
    <row r="198">
      <c r="A198" s="1"/>
      <c r="K198" s="3"/>
      <c r="L198" s="1"/>
    </row>
    <row r="199">
      <c r="A199" s="1"/>
      <c r="K199" s="3"/>
      <c r="L199" s="1"/>
    </row>
    <row r="200">
      <c r="A200" s="1"/>
      <c r="K200" s="3"/>
      <c r="L200" s="1"/>
    </row>
    <row r="201">
      <c r="A201" s="1"/>
      <c r="K201" s="3"/>
      <c r="L201" s="1"/>
    </row>
    <row r="202">
      <c r="A202" s="1"/>
      <c r="K202" s="3"/>
      <c r="L202" s="1"/>
    </row>
    <row r="203">
      <c r="A203" s="1"/>
      <c r="K203" s="3"/>
      <c r="L203" s="1"/>
    </row>
    <row r="204">
      <c r="A204" s="1"/>
      <c r="K204" s="3"/>
      <c r="L204" s="1"/>
    </row>
    <row r="205">
      <c r="A205" s="1"/>
      <c r="K205" s="3"/>
      <c r="L205" s="1"/>
    </row>
    <row r="206">
      <c r="A206" s="1"/>
      <c r="K206" s="3"/>
      <c r="L206" s="1"/>
    </row>
    <row r="207">
      <c r="A207" s="1"/>
      <c r="K207" s="3"/>
      <c r="L207" s="1"/>
    </row>
    <row r="208">
      <c r="A208" s="1"/>
      <c r="K208" s="3"/>
      <c r="L208" s="1"/>
    </row>
    <row r="209">
      <c r="A209" s="1"/>
      <c r="K209" s="3"/>
      <c r="L209" s="1"/>
    </row>
    <row r="210">
      <c r="A210" s="1"/>
      <c r="K210" s="3"/>
      <c r="L210" s="1"/>
    </row>
    <row r="211">
      <c r="A211" s="1"/>
      <c r="K211" s="3"/>
      <c r="L211" s="1"/>
    </row>
    <row r="212">
      <c r="A212" s="1"/>
      <c r="K212" s="3"/>
      <c r="L212" s="1"/>
    </row>
    <row r="213">
      <c r="A213" s="1"/>
      <c r="K213" s="3"/>
      <c r="L213" s="1"/>
    </row>
    <row r="214">
      <c r="A214" s="1"/>
      <c r="K214" s="3"/>
      <c r="L214" s="1"/>
    </row>
    <row r="215">
      <c r="A215" s="1"/>
      <c r="K215" s="3"/>
      <c r="L215" s="1"/>
    </row>
    <row r="216">
      <c r="A216" s="1"/>
      <c r="K216" s="3"/>
      <c r="L216" s="1"/>
    </row>
    <row r="217">
      <c r="A217" s="1"/>
      <c r="K217" s="3"/>
      <c r="L217" s="1"/>
    </row>
    <row r="218">
      <c r="A218" s="1"/>
      <c r="K218" s="3"/>
      <c r="L218" s="1"/>
    </row>
    <row r="219">
      <c r="A219" s="1"/>
      <c r="K219" s="3"/>
      <c r="L219" s="1"/>
    </row>
    <row r="220">
      <c r="A220" s="1"/>
      <c r="K220" s="3"/>
      <c r="L220" s="1"/>
    </row>
    <row r="221">
      <c r="A221" s="1"/>
      <c r="K221" s="3"/>
      <c r="L221" s="1"/>
    </row>
    <row r="222">
      <c r="A222" s="1"/>
      <c r="K222" s="3"/>
      <c r="L222" s="1"/>
    </row>
    <row r="223">
      <c r="A223" s="1"/>
      <c r="K223" s="3"/>
      <c r="L223" s="1"/>
    </row>
    <row r="224">
      <c r="A224" s="1"/>
      <c r="K224" s="3"/>
      <c r="L224" s="1"/>
    </row>
    <row r="225">
      <c r="A225" s="1"/>
      <c r="K225" s="3"/>
      <c r="L225" s="1"/>
    </row>
    <row r="226">
      <c r="A226" s="1"/>
      <c r="K226" s="3"/>
      <c r="L226" s="1"/>
    </row>
    <row r="227">
      <c r="A227" s="1"/>
      <c r="K227" s="3"/>
      <c r="L227" s="1"/>
    </row>
    <row r="228">
      <c r="A228" s="1"/>
      <c r="K228" s="3"/>
      <c r="L228" s="1"/>
    </row>
    <row r="229">
      <c r="A229" s="1"/>
      <c r="K229" s="3"/>
      <c r="L229" s="1"/>
    </row>
    <row r="230">
      <c r="A230" s="1"/>
      <c r="K230" s="3"/>
      <c r="L230" s="1"/>
    </row>
    <row r="231">
      <c r="A231" s="1"/>
      <c r="K231" s="3"/>
      <c r="L231" s="1"/>
    </row>
    <row r="232">
      <c r="A232" s="1"/>
      <c r="K232" s="3"/>
      <c r="L232" s="1"/>
    </row>
    <row r="233">
      <c r="A233" s="1"/>
      <c r="K233" s="3"/>
      <c r="L233" s="1"/>
    </row>
    <row r="234">
      <c r="A234" s="1"/>
      <c r="K234" s="3"/>
      <c r="L234" s="1"/>
    </row>
    <row r="235">
      <c r="A235" s="1"/>
      <c r="K235" s="3"/>
      <c r="L235" s="1"/>
    </row>
    <row r="236">
      <c r="A236" s="1"/>
      <c r="K236" s="3"/>
      <c r="L236" s="1"/>
    </row>
    <row r="237">
      <c r="A237" s="1"/>
      <c r="K237" s="3"/>
      <c r="L237" s="1"/>
    </row>
    <row r="238">
      <c r="A238" s="1"/>
      <c r="K238" s="3"/>
      <c r="L238" s="1"/>
    </row>
    <row r="239">
      <c r="A239" s="1"/>
      <c r="K239" s="3"/>
      <c r="L239" s="1"/>
    </row>
    <row r="240">
      <c r="A240" s="1"/>
      <c r="K240" s="3"/>
      <c r="L240" s="1"/>
    </row>
    <row r="241">
      <c r="A241" s="1"/>
      <c r="K241" s="3"/>
      <c r="L241" s="1"/>
    </row>
    <row r="242">
      <c r="A242" s="1"/>
      <c r="K242" s="3"/>
      <c r="L242" s="1"/>
    </row>
    <row r="243">
      <c r="A243" s="1"/>
      <c r="K243" s="3"/>
      <c r="L243" s="1"/>
    </row>
    <row r="244">
      <c r="A244" s="1"/>
      <c r="K244" s="3"/>
      <c r="L244" s="1"/>
    </row>
    <row r="245">
      <c r="A245" s="1"/>
      <c r="K245" s="3"/>
      <c r="L245" s="1"/>
    </row>
    <row r="246">
      <c r="A246" s="1"/>
      <c r="K246" s="3"/>
      <c r="L246" s="1"/>
    </row>
    <row r="247">
      <c r="A247" s="1"/>
      <c r="K247" s="3"/>
      <c r="L247" s="1"/>
    </row>
    <row r="248">
      <c r="A248" s="1"/>
      <c r="K248" s="3"/>
      <c r="L248" s="1"/>
    </row>
    <row r="249">
      <c r="A249" s="1"/>
      <c r="K249" s="3"/>
      <c r="L249" s="1"/>
    </row>
    <row r="250">
      <c r="A250" s="1"/>
      <c r="K250" s="3"/>
      <c r="L250" s="1"/>
    </row>
    <row r="251">
      <c r="A251" s="1"/>
      <c r="K251" s="3"/>
      <c r="L251" s="1"/>
    </row>
    <row r="252">
      <c r="A252" s="1"/>
      <c r="K252" s="3"/>
      <c r="L252" s="1"/>
    </row>
    <row r="253">
      <c r="A253" s="1"/>
      <c r="K253" s="3"/>
      <c r="L253" s="1"/>
    </row>
    <row r="254">
      <c r="A254" s="1"/>
      <c r="K254" s="3"/>
      <c r="L254" s="1"/>
    </row>
    <row r="255">
      <c r="A255" s="1"/>
      <c r="K255" s="3"/>
      <c r="L255" s="1"/>
    </row>
    <row r="256">
      <c r="A256" s="1"/>
      <c r="K256" s="3"/>
      <c r="L256" s="1"/>
    </row>
    <row r="257">
      <c r="A257" s="1"/>
      <c r="K257" s="3"/>
      <c r="L257" s="1"/>
    </row>
    <row r="258">
      <c r="A258" s="1"/>
      <c r="K258" s="3"/>
      <c r="L258" s="1"/>
    </row>
    <row r="259">
      <c r="A259" s="1"/>
      <c r="K259" s="3"/>
      <c r="L259" s="1"/>
    </row>
    <row r="260">
      <c r="A260" s="1"/>
      <c r="K260" s="3"/>
      <c r="L260" s="1"/>
    </row>
    <row r="261">
      <c r="A261" s="1"/>
      <c r="K261" s="3"/>
      <c r="L261" s="1"/>
    </row>
    <row r="262">
      <c r="A262" s="1"/>
      <c r="K262" s="3"/>
      <c r="L262" s="1"/>
    </row>
    <row r="263">
      <c r="A263" s="1"/>
      <c r="K263" s="3"/>
      <c r="L263" s="1"/>
    </row>
    <row r="264">
      <c r="A264" s="1"/>
      <c r="K264" s="3"/>
      <c r="L264" s="1"/>
    </row>
    <row r="265">
      <c r="A265" s="1"/>
      <c r="K265" s="3"/>
      <c r="L265" s="1"/>
    </row>
    <row r="266">
      <c r="A266" s="1"/>
      <c r="K266" s="3"/>
      <c r="L266" s="1"/>
    </row>
    <row r="267">
      <c r="A267" s="1"/>
      <c r="K267" s="3"/>
      <c r="L267" s="1"/>
    </row>
    <row r="268">
      <c r="A268" s="1"/>
      <c r="K268" s="3"/>
      <c r="L268" s="1"/>
    </row>
    <row r="269">
      <c r="A269" s="1"/>
      <c r="K269" s="3"/>
      <c r="L269" s="1"/>
    </row>
    <row r="270">
      <c r="A270" s="1"/>
      <c r="K270" s="3"/>
      <c r="L270" s="1"/>
    </row>
    <row r="271">
      <c r="A271" s="1"/>
      <c r="K271" s="3"/>
      <c r="L271" s="1"/>
    </row>
    <row r="272">
      <c r="A272" s="1"/>
      <c r="K272" s="3"/>
      <c r="L272" s="1"/>
    </row>
    <row r="273">
      <c r="A273" s="1"/>
      <c r="K273" s="3"/>
      <c r="L273" s="1"/>
    </row>
    <row r="274">
      <c r="A274" s="1"/>
      <c r="K274" s="3"/>
      <c r="L274" s="1"/>
    </row>
    <row r="275">
      <c r="A275" s="1"/>
      <c r="K275" s="3"/>
      <c r="L275" s="1"/>
    </row>
    <row r="276">
      <c r="A276" s="1"/>
      <c r="K276" s="3"/>
      <c r="L276" s="1"/>
    </row>
    <row r="277">
      <c r="A277" s="1"/>
      <c r="K277" s="3"/>
      <c r="L277" s="1"/>
    </row>
    <row r="278">
      <c r="A278" s="1"/>
      <c r="K278" s="3"/>
      <c r="L278" s="1"/>
    </row>
    <row r="279">
      <c r="A279" s="1"/>
      <c r="K279" s="3"/>
      <c r="L279" s="1"/>
    </row>
    <row r="280">
      <c r="A280" s="1"/>
      <c r="K280" s="3"/>
      <c r="L280" s="1"/>
    </row>
    <row r="281">
      <c r="A281" s="1"/>
      <c r="K281" s="3"/>
      <c r="L281" s="1"/>
    </row>
    <row r="282">
      <c r="A282" s="1"/>
      <c r="K282" s="3"/>
      <c r="L282" s="1"/>
    </row>
    <row r="283">
      <c r="A283" s="1"/>
      <c r="K283" s="3"/>
      <c r="L283" s="1"/>
    </row>
    <row r="284">
      <c r="A284" s="1"/>
      <c r="K284" s="3"/>
      <c r="L284" s="1"/>
    </row>
    <row r="285">
      <c r="A285" s="1"/>
      <c r="K285" s="3"/>
      <c r="L285" s="1"/>
    </row>
    <row r="286">
      <c r="A286" s="1"/>
      <c r="K286" s="3"/>
      <c r="L286" s="1"/>
    </row>
    <row r="287">
      <c r="A287" s="1"/>
      <c r="K287" s="3"/>
      <c r="L287" s="1"/>
    </row>
    <row r="288">
      <c r="A288" s="1"/>
      <c r="K288" s="3"/>
      <c r="L288" s="1"/>
    </row>
    <row r="289">
      <c r="A289" s="1"/>
      <c r="K289" s="3"/>
      <c r="L289" s="1"/>
    </row>
    <row r="290">
      <c r="A290" s="1"/>
      <c r="K290" s="3"/>
      <c r="L290" s="1"/>
    </row>
    <row r="291">
      <c r="A291" s="1"/>
      <c r="K291" s="3"/>
      <c r="L291" s="1"/>
    </row>
    <row r="292">
      <c r="A292" s="1"/>
      <c r="K292" s="3"/>
      <c r="L292" s="1"/>
    </row>
    <row r="293">
      <c r="A293" s="1"/>
      <c r="K293" s="3"/>
      <c r="L293" s="1"/>
    </row>
    <row r="294">
      <c r="A294" s="1"/>
      <c r="K294" s="3"/>
      <c r="L294" s="1"/>
    </row>
    <row r="295">
      <c r="A295" s="1"/>
      <c r="K295" s="3"/>
      <c r="L295" s="1"/>
    </row>
    <row r="296">
      <c r="A296" s="1"/>
      <c r="K296" s="3"/>
      <c r="L296" s="1"/>
    </row>
    <row r="297">
      <c r="A297" s="1"/>
      <c r="K297" s="3"/>
      <c r="L297" s="1"/>
    </row>
    <row r="298">
      <c r="A298" s="1"/>
      <c r="K298" s="3"/>
      <c r="L298" s="1"/>
    </row>
    <row r="299">
      <c r="A299" s="1"/>
      <c r="K299" s="3"/>
      <c r="L299" s="1"/>
    </row>
    <row r="300">
      <c r="A300" s="1"/>
      <c r="K300" s="3"/>
      <c r="L300" s="1"/>
    </row>
    <row r="301">
      <c r="A301" s="1"/>
      <c r="K301" s="3"/>
      <c r="L301" s="1"/>
    </row>
    <row r="302">
      <c r="A302" s="1"/>
      <c r="K302" s="3"/>
      <c r="L302" s="1"/>
    </row>
    <row r="303">
      <c r="A303" s="1"/>
      <c r="K303" s="3"/>
      <c r="L303" s="1"/>
    </row>
    <row r="304">
      <c r="A304" s="1"/>
      <c r="K304" s="3"/>
      <c r="L304" s="1"/>
    </row>
    <row r="305">
      <c r="A305" s="1"/>
      <c r="K305" s="3"/>
      <c r="L305" s="1"/>
    </row>
    <row r="306">
      <c r="A306" s="1"/>
      <c r="K306" s="3"/>
      <c r="L306" s="1"/>
    </row>
    <row r="307">
      <c r="A307" s="1"/>
      <c r="K307" s="3"/>
      <c r="L307" s="1"/>
    </row>
    <row r="308">
      <c r="A308" s="1"/>
      <c r="K308" s="3"/>
      <c r="L308" s="1"/>
    </row>
    <row r="309">
      <c r="A309" s="1"/>
      <c r="K309" s="3"/>
      <c r="L309" s="1"/>
    </row>
    <row r="310">
      <c r="A310" s="1"/>
      <c r="K310" s="3"/>
      <c r="L310" s="1"/>
    </row>
    <row r="311">
      <c r="A311" s="1"/>
      <c r="K311" s="3"/>
      <c r="L311" s="1"/>
    </row>
    <row r="312">
      <c r="A312" s="1"/>
      <c r="K312" s="3"/>
      <c r="L312" s="1"/>
    </row>
    <row r="313">
      <c r="A313" s="1"/>
      <c r="K313" s="3"/>
      <c r="L313" s="1"/>
    </row>
    <row r="314">
      <c r="A314" s="1"/>
      <c r="K314" s="3"/>
      <c r="L314" s="1"/>
    </row>
    <row r="315">
      <c r="A315" s="1"/>
      <c r="K315" s="3"/>
      <c r="L315" s="1"/>
    </row>
    <row r="316">
      <c r="A316" s="1"/>
      <c r="K316" s="3"/>
      <c r="L316" s="1"/>
    </row>
    <row r="317">
      <c r="A317" s="1"/>
      <c r="K317" s="3"/>
      <c r="L317" s="1"/>
    </row>
    <row r="318">
      <c r="A318" s="1"/>
      <c r="K318" s="3"/>
      <c r="L318" s="1"/>
    </row>
    <row r="319">
      <c r="A319" s="1"/>
      <c r="K319" s="3"/>
      <c r="L319" s="1"/>
    </row>
    <row r="320">
      <c r="A320" s="1"/>
      <c r="K320" s="3"/>
      <c r="L320" s="1"/>
    </row>
    <row r="321">
      <c r="A321" s="1"/>
      <c r="K321" s="3"/>
      <c r="L321" s="1"/>
    </row>
    <row r="322">
      <c r="A322" s="1"/>
      <c r="K322" s="3"/>
      <c r="L322" s="1"/>
    </row>
    <row r="323">
      <c r="A323" s="1"/>
      <c r="K323" s="3"/>
      <c r="L323" s="1"/>
    </row>
    <row r="324">
      <c r="A324" s="1"/>
      <c r="K324" s="3"/>
      <c r="L324" s="1"/>
    </row>
    <row r="325">
      <c r="A325" s="1"/>
      <c r="K325" s="3"/>
      <c r="L325" s="1"/>
    </row>
    <row r="326">
      <c r="A326" s="1"/>
      <c r="K326" s="3"/>
      <c r="L326" s="1"/>
    </row>
    <row r="327">
      <c r="A327" s="1"/>
      <c r="K327" s="3"/>
      <c r="L327" s="1"/>
    </row>
    <row r="328">
      <c r="A328" s="1"/>
      <c r="K328" s="3"/>
      <c r="L328" s="1"/>
    </row>
    <row r="329">
      <c r="A329" s="1"/>
      <c r="K329" s="3"/>
      <c r="L329" s="1"/>
    </row>
    <row r="330">
      <c r="A330" s="1"/>
      <c r="K330" s="3"/>
      <c r="L330" s="1"/>
    </row>
    <row r="331">
      <c r="A331" s="1"/>
      <c r="K331" s="3"/>
      <c r="L331" s="1"/>
    </row>
    <row r="332">
      <c r="A332" s="1"/>
      <c r="K332" s="3"/>
      <c r="L332" s="1"/>
    </row>
    <row r="333">
      <c r="A333" s="1"/>
      <c r="K333" s="3"/>
      <c r="L333" s="1"/>
    </row>
    <row r="334">
      <c r="A334" s="1"/>
      <c r="K334" s="3"/>
      <c r="L334" s="1"/>
    </row>
    <row r="335">
      <c r="A335" s="1"/>
      <c r="K335" s="3"/>
      <c r="L335" s="1"/>
    </row>
    <row r="336">
      <c r="A336" s="1"/>
      <c r="K336" s="3"/>
      <c r="L336" s="1"/>
    </row>
    <row r="337">
      <c r="A337" s="1"/>
      <c r="K337" s="3"/>
      <c r="L337" s="1"/>
    </row>
    <row r="338">
      <c r="A338" s="1"/>
      <c r="K338" s="3"/>
      <c r="L338" s="1"/>
    </row>
    <row r="339">
      <c r="A339" s="1"/>
      <c r="K339" s="3"/>
      <c r="L339" s="1"/>
    </row>
    <row r="340">
      <c r="A340" s="1"/>
      <c r="K340" s="3"/>
      <c r="L340" s="1"/>
    </row>
    <row r="341">
      <c r="A341" s="1"/>
      <c r="K341" s="3"/>
      <c r="L341" s="1"/>
    </row>
    <row r="342">
      <c r="A342" s="1"/>
      <c r="K342" s="3"/>
      <c r="L342" s="1"/>
    </row>
    <row r="343">
      <c r="A343" s="1"/>
      <c r="K343" s="3"/>
      <c r="L343" s="1"/>
    </row>
    <row r="344">
      <c r="A344" s="1"/>
      <c r="K344" s="3"/>
      <c r="L344" s="1"/>
    </row>
    <row r="345">
      <c r="A345" s="1"/>
      <c r="K345" s="3"/>
      <c r="L345" s="1"/>
    </row>
    <row r="346">
      <c r="A346" s="1"/>
      <c r="K346" s="3"/>
      <c r="L346" s="1"/>
    </row>
    <row r="347">
      <c r="A347" s="1"/>
      <c r="K347" s="3"/>
      <c r="L347" s="1"/>
    </row>
    <row r="348">
      <c r="A348" s="1"/>
      <c r="K348" s="3"/>
      <c r="L348" s="1"/>
    </row>
    <row r="349">
      <c r="A349" s="1"/>
      <c r="K349" s="3"/>
      <c r="L349" s="1"/>
    </row>
    <row r="350">
      <c r="A350" s="1"/>
      <c r="K350" s="3"/>
      <c r="L350" s="1"/>
    </row>
    <row r="351">
      <c r="A351" s="1"/>
      <c r="K351" s="3"/>
      <c r="L351" s="1"/>
    </row>
    <row r="352">
      <c r="A352" s="1"/>
      <c r="K352" s="3"/>
      <c r="L352" s="1"/>
    </row>
    <row r="353">
      <c r="A353" s="1"/>
      <c r="K353" s="3"/>
      <c r="L353" s="1"/>
    </row>
    <row r="354">
      <c r="A354" s="1"/>
      <c r="K354" s="3"/>
      <c r="L354" s="1"/>
    </row>
    <row r="355">
      <c r="A355" s="1"/>
      <c r="K355" s="3"/>
      <c r="L355" s="1"/>
    </row>
    <row r="356">
      <c r="A356" s="1"/>
      <c r="K356" s="3"/>
      <c r="L356" s="1"/>
    </row>
    <row r="357">
      <c r="A357" s="1"/>
      <c r="K357" s="3"/>
      <c r="L357" s="1"/>
    </row>
    <row r="358">
      <c r="A358" s="1"/>
      <c r="K358" s="3"/>
      <c r="L358" s="1"/>
    </row>
    <row r="359">
      <c r="A359" s="1"/>
      <c r="K359" s="3"/>
      <c r="L359" s="1"/>
    </row>
    <row r="360">
      <c r="A360" s="1"/>
      <c r="K360" s="3"/>
      <c r="L360" s="1"/>
    </row>
    <row r="361">
      <c r="A361" s="1"/>
      <c r="K361" s="3"/>
      <c r="L361" s="1"/>
    </row>
    <row r="362">
      <c r="A362" s="1"/>
      <c r="K362" s="3"/>
      <c r="L362" s="1"/>
    </row>
    <row r="363">
      <c r="A363" s="1"/>
      <c r="K363" s="3"/>
      <c r="L363" s="1"/>
    </row>
    <row r="364">
      <c r="A364" s="1"/>
      <c r="K364" s="3"/>
      <c r="L364" s="1"/>
    </row>
    <row r="365">
      <c r="A365" s="1"/>
      <c r="K365" s="3"/>
      <c r="L365" s="1"/>
    </row>
    <row r="366">
      <c r="A366" s="1"/>
      <c r="K366" s="3"/>
      <c r="L366" s="1"/>
    </row>
    <row r="367">
      <c r="A367" s="1"/>
      <c r="K367" s="3"/>
      <c r="L367" s="1"/>
    </row>
    <row r="368">
      <c r="A368" s="1"/>
      <c r="K368" s="3"/>
      <c r="L368" s="1"/>
    </row>
    <row r="369">
      <c r="A369" s="1"/>
      <c r="K369" s="3"/>
      <c r="L369" s="1"/>
    </row>
    <row r="370">
      <c r="A370" s="1"/>
      <c r="K370" s="3"/>
      <c r="L370" s="1"/>
    </row>
    <row r="371">
      <c r="A371" s="1"/>
      <c r="K371" s="3"/>
      <c r="L371" s="1"/>
    </row>
    <row r="372">
      <c r="A372" s="1"/>
      <c r="K372" s="3"/>
      <c r="L372" s="1"/>
    </row>
    <row r="373">
      <c r="A373" s="1"/>
      <c r="K373" s="3"/>
      <c r="L373" s="1"/>
    </row>
    <row r="374">
      <c r="A374" s="1"/>
      <c r="K374" s="3"/>
      <c r="L374" s="1"/>
    </row>
    <row r="375">
      <c r="A375" s="1"/>
      <c r="K375" s="3"/>
      <c r="L375" s="1"/>
    </row>
    <row r="376">
      <c r="A376" s="1"/>
      <c r="K376" s="3"/>
      <c r="L376" s="1"/>
    </row>
    <row r="377">
      <c r="A377" s="1"/>
      <c r="K377" s="3"/>
      <c r="L377" s="1"/>
    </row>
    <row r="378">
      <c r="A378" s="1"/>
      <c r="K378" s="3"/>
      <c r="L378" s="1"/>
    </row>
    <row r="379">
      <c r="A379" s="1"/>
      <c r="K379" s="3"/>
      <c r="L379" s="1"/>
    </row>
    <row r="380">
      <c r="A380" s="1"/>
      <c r="K380" s="3"/>
      <c r="L380" s="1"/>
    </row>
    <row r="381">
      <c r="A381" s="1"/>
      <c r="K381" s="3"/>
      <c r="L381" s="1"/>
    </row>
    <row r="382">
      <c r="A382" s="1"/>
      <c r="K382" s="3"/>
      <c r="L382" s="1"/>
    </row>
    <row r="383">
      <c r="A383" s="1"/>
      <c r="K383" s="3"/>
      <c r="L383" s="1"/>
    </row>
    <row r="384">
      <c r="A384" s="1"/>
      <c r="K384" s="3"/>
      <c r="L384" s="1"/>
    </row>
    <row r="385">
      <c r="A385" s="1"/>
      <c r="K385" s="3"/>
      <c r="L385" s="1"/>
    </row>
    <row r="386">
      <c r="A386" s="1"/>
      <c r="K386" s="3"/>
      <c r="L386" s="1"/>
    </row>
    <row r="387">
      <c r="A387" s="1"/>
      <c r="K387" s="3"/>
      <c r="L387" s="1"/>
    </row>
    <row r="388">
      <c r="A388" s="1"/>
      <c r="K388" s="3"/>
      <c r="L388" s="1"/>
    </row>
    <row r="389">
      <c r="A389" s="1"/>
      <c r="K389" s="3"/>
      <c r="L389" s="1"/>
    </row>
    <row r="390">
      <c r="A390" s="1"/>
      <c r="K390" s="3"/>
      <c r="L390" s="1"/>
    </row>
    <row r="391">
      <c r="A391" s="1"/>
      <c r="K391" s="3"/>
      <c r="L391" s="1"/>
    </row>
    <row r="392">
      <c r="A392" s="1"/>
      <c r="K392" s="3"/>
      <c r="L392" s="1"/>
    </row>
    <row r="393">
      <c r="A393" s="1"/>
      <c r="K393" s="3"/>
      <c r="L393" s="1"/>
    </row>
    <row r="394">
      <c r="A394" s="1"/>
      <c r="K394" s="3"/>
      <c r="L394" s="1"/>
    </row>
    <row r="395">
      <c r="A395" s="1"/>
      <c r="K395" s="3"/>
      <c r="L395" s="1"/>
    </row>
    <row r="396">
      <c r="A396" s="1"/>
      <c r="K396" s="3"/>
      <c r="L396" s="1"/>
    </row>
    <row r="397">
      <c r="A397" s="1"/>
      <c r="K397" s="3"/>
      <c r="L397" s="1"/>
    </row>
    <row r="398">
      <c r="A398" s="1"/>
      <c r="K398" s="3"/>
      <c r="L398" s="1"/>
    </row>
    <row r="399">
      <c r="A399" s="1"/>
      <c r="K399" s="3"/>
      <c r="L399" s="1"/>
    </row>
    <row r="400">
      <c r="A400" s="1"/>
      <c r="K400" s="3"/>
      <c r="L400" s="1"/>
    </row>
    <row r="401">
      <c r="A401" s="1"/>
      <c r="K401" s="3"/>
      <c r="L401" s="1"/>
    </row>
    <row r="402">
      <c r="A402" s="1"/>
      <c r="K402" s="3"/>
      <c r="L402" s="1"/>
    </row>
    <row r="403">
      <c r="A403" s="1"/>
      <c r="K403" s="3"/>
      <c r="L403" s="1"/>
    </row>
    <row r="404">
      <c r="A404" s="1"/>
      <c r="K404" s="3"/>
      <c r="L404" s="1"/>
    </row>
    <row r="405">
      <c r="A405" s="1"/>
      <c r="K405" s="3"/>
      <c r="L405" s="1"/>
    </row>
    <row r="406">
      <c r="A406" s="1"/>
      <c r="K406" s="3"/>
      <c r="L406" s="1"/>
    </row>
    <row r="407">
      <c r="A407" s="1"/>
      <c r="K407" s="3"/>
      <c r="L407" s="1"/>
    </row>
    <row r="408">
      <c r="A408" s="1"/>
      <c r="K408" s="3"/>
      <c r="L408" s="1"/>
    </row>
    <row r="409">
      <c r="A409" s="1"/>
      <c r="K409" s="3"/>
      <c r="L409" s="1"/>
    </row>
    <row r="410">
      <c r="A410" s="1"/>
      <c r="K410" s="3"/>
      <c r="L410" s="1"/>
    </row>
    <row r="411">
      <c r="A411" s="1"/>
      <c r="K411" s="3"/>
      <c r="L411" s="1"/>
    </row>
    <row r="412">
      <c r="A412" s="1"/>
      <c r="K412" s="3"/>
      <c r="L412" s="1"/>
    </row>
    <row r="413">
      <c r="A413" s="1"/>
      <c r="K413" s="3"/>
      <c r="L413" s="1"/>
    </row>
    <row r="414">
      <c r="A414" s="1"/>
      <c r="K414" s="3"/>
      <c r="L414" s="1"/>
    </row>
    <row r="415">
      <c r="A415" s="1"/>
      <c r="K415" s="3"/>
      <c r="L415" s="1"/>
    </row>
    <row r="416">
      <c r="A416" s="1"/>
      <c r="K416" s="3"/>
      <c r="L416" s="1"/>
    </row>
    <row r="417">
      <c r="A417" s="1"/>
      <c r="K417" s="3"/>
      <c r="L417" s="1"/>
    </row>
    <row r="418">
      <c r="A418" s="1"/>
      <c r="K418" s="3"/>
      <c r="L418" s="1"/>
    </row>
    <row r="419">
      <c r="A419" s="1"/>
      <c r="K419" s="3"/>
      <c r="L419" s="1"/>
    </row>
    <row r="420">
      <c r="A420" s="1"/>
      <c r="K420" s="3"/>
      <c r="L420" s="1"/>
    </row>
    <row r="421">
      <c r="A421" s="1"/>
      <c r="K421" s="3"/>
      <c r="L421" s="1"/>
    </row>
    <row r="422">
      <c r="A422" s="1"/>
      <c r="K422" s="3"/>
      <c r="L422" s="1"/>
    </row>
    <row r="423">
      <c r="A423" s="1"/>
      <c r="K423" s="3"/>
      <c r="L423" s="1"/>
    </row>
    <row r="424">
      <c r="A424" s="1"/>
      <c r="K424" s="3"/>
      <c r="L424" s="1"/>
    </row>
    <row r="425">
      <c r="A425" s="1"/>
      <c r="K425" s="3"/>
      <c r="L425" s="1"/>
    </row>
    <row r="426">
      <c r="A426" s="1"/>
      <c r="K426" s="3"/>
      <c r="L426" s="1"/>
    </row>
    <row r="427">
      <c r="A427" s="1"/>
      <c r="K427" s="3"/>
      <c r="L427" s="1"/>
    </row>
    <row r="428">
      <c r="A428" s="1"/>
      <c r="K428" s="3"/>
      <c r="L428" s="1"/>
    </row>
    <row r="429">
      <c r="A429" s="1"/>
      <c r="K429" s="3"/>
      <c r="L429" s="1"/>
    </row>
    <row r="430">
      <c r="A430" s="1"/>
      <c r="K430" s="3"/>
      <c r="L430" s="1"/>
    </row>
    <row r="431">
      <c r="A431" s="1"/>
      <c r="K431" s="3"/>
      <c r="L431" s="1"/>
    </row>
    <row r="432">
      <c r="A432" s="1"/>
      <c r="K432" s="3"/>
      <c r="L432" s="1"/>
    </row>
    <row r="433">
      <c r="A433" s="1"/>
      <c r="K433" s="3"/>
      <c r="L433" s="1"/>
    </row>
    <row r="434">
      <c r="A434" s="1"/>
      <c r="K434" s="3"/>
      <c r="L434" s="1"/>
    </row>
    <row r="435">
      <c r="A435" s="1"/>
      <c r="K435" s="3"/>
      <c r="L435" s="1"/>
    </row>
    <row r="436">
      <c r="A436" s="1"/>
      <c r="K436" s="3"/>
      <c r="L436" s="1"/>
    </row>
    <row r="437">
      <c r="A437" s="1"/>
      <c r="K437" s="3"/>
      <c r="L437" s="1"/>
    </row>
    <row r="438">
      <c r="A438" s="1"/>
      <c r="K438" s="3"/>
      <c r="L438" s="1"/>
    </row>
    <row r="439">
      <c r="A439" s="1"/>
      <c r="K439" s="3"/>
      <c r="L439" s="1"/>
    </row>
    <row r="440">
      <c r="A440" s="1"/>
      <c r="K440" s="3"/>
      <c r="L440" s="1"/>
    </row>
    <row r="441">
      <c r="A441" s="1"/>
      <c r="K441" s="3"/>
      <c r="L441" s="1"/>
    </row>
    <row r="442">
      <c r="A442" s="1"/>
      <c r="K442" s="3"/>
      <c r="L442" s="1"/>
    </row>
    <row r="443">
      <c r="A443" s="1"/>
      <c r="K443" s="3"/>
      <c r="L443" s="1"/>
    </row>
    <row r="444">
      <c r="A444" s="1"/>
      <c r="K444" s="3"/>
      <c r="L444" s="1"/>
    </row>
    <row r="445">
      <c r="A445" s="1"/>
      <c r="K445" s="3"/>
      <c r="L445" s="1"/>
    </row>
    <row r="446">
      <c r="A446" s="1"/>
      <c r="K446" s="3"/>
      <c r="L446" s="1"/>
    </row>
    <row r="447">
      <c r="A447" s="1"/>
      <c r="K447" s="3"/>
      <c r="L447" s="1"/>
    </row>
    <row r="448">
      <c r="A448" s="1"/>
      <c r="K448" s="3"/>
      <c r="L448" s="1"/>
    </row>
    <row r="449">
      <c r="A449" s="1"/>
      <c r="K449" s="3"/>
      <c r="L449" s="1"/>
    </row>
    <row r="450">
      <c r="A450" s="1"/>
      <c r="K450" s="3"/>
      <c r="L450" s="1"/>
    </row>
    <row r="451">
      <c r="A451" s="1"/>
      <c r="K451" s="3"/>
      <c r="L451" s="1"/>
    </row>
    <row r="452">
      <c r="A452" s="1"/>
      <c r="K452" s="3"/>
      <c r="L452" s="1"/>
    </row>
    <row r="453">
      <c r="A453" s="1"/>
      <c r="K453" s="3"/>
      <c r="L453" s="1"/>
    </row>
    <row r="454">
      <c r="A454" s="1"/>
      <c r="K454" s="3"/>
      <c r="L454" s="1"/>
    </row>
    <row r="455">
      <c r="A455" s="1"/>
      <c r="K455" s="3"/>
      <c r="L455" s="1"/>
    </row>
    <row r="456">
      <c r="A456" s="1"/>
      <c r="K456" s="3"/>
      <c r="L456" s="1"/>
    </row>
    <row r="457">
      <c r="A457" s="1"/>
      <c r="K457" s="3"/>
      <c r="L457" s="1"/>
    </row>
    <row r="458">
      <c r="A458" s="1"/>
      <c r="K458" s="3"/>
      <c r="L458" s="1"/>
    </row>
    <row r="459">
      <c r="A459" s="1"/>
      <c r="K459" s="3"/>
      <c r="L459" s="1"/>
    </row>
    <row r="460">
      <c r="A460" s="1"/>
      <c r="K460" s="3"/>
      <c r="L460" s="1"/>
    </row>
    <row r="461">
      <c r="A461" s="1"/>
      <c r="K461" s="3"/>
      <c r="L461" s="1"/>
    </row>
    <row r="462">
      <c r="A462" s="1"/>
      <c r="K462" s="3"/>
      <c r="L462" s="1"/>
    </row>
    <row r="463">
      <c r="A463" s="1"/>
      <c r="K463" s="3"/>
      <c r="L463" s="1"/>
    </row>
    <row r="464">
      <c r="A464" s="1"/>
      <c r="K464" s="3"/>
      <c r="L464" s="1"/>
    </row>
    <row r="465">
      <c r="A465" s="1"/>
      <c r="K465" s="3"/>
      <c r="L465" s="1"/>
    </row>
    <row r="466">
      <c r="A466" s="1"/>
      <c r="K466" s="3"/>
      <c r="L466" s="1"/>
    </row>
    <row r="467">
      <c r="A467" s="1"/>
      <c r="K467" s="3"/>
      <c r="L467" s="1"/>
    </row>
    <row r="468">
      <c r="A468" s="1"/>
      <c r="K468" s="3"/>
      <c r="L468" s="1"/>
    </row>
    <row r="469">
      <c r="A469" s="1"/>
      <c r="K469" s="3"/>
      <c r="L469" s="1"/>
    </row>
    <row r="470">
      <c r="A470" s="1"/>
      <c r="K470" s="3"/>
      <c r="L470" s="1"/>
    </row>
    <row r="471">
      <c r="A471" s="1"/>
      <c r="K471" s="3"/>
      <c r="L471" s="1"/>
    </row>
    <row r="472">
      <c r="A472" s="1"/>
      <c r="K472" s="3"/>
      <c r="L472" s="1"/>
    </row>
    <row r="473">
      <c r="A473" s="1"/>
      <c r="K473" s="3"/>
      <c r="L473" s="1"/>
    </row>
    <row r="474">
      <c r="A474" s="1"/>
      <c r="K474" s="3"/>
      <c r="L474" s="1"/>
    </row>
    <row r="475">
      <c r="A475" s="1"/>
      <c r="K475" s="3"/>
      <c r="L475" s="1"/>
    </row>
    <row r="476">
      <c r="A476" s="1"/>
      <c r="K476" s="3"/>
      <c r="L476" s="1"/>
    </row>
    <row r="477">
      <c r="A477" s="1"/>
      <c r="K477" s="3"/>
      <c r="L477" s="1"/>
    </row>
    <row r="478">
      <c r="A478" s="1"/>
      <c r="K478" s="3"/>
      <c r="L478" s="1"/>
    </row>
    <row r="479">
      <c r="A479" s="1"/>
      <c r="K479" s="3"/>
      <c r="L479" s="1"/>
    </row>
    <row r="480">
      <c r="A480" s="1"/>
      <c r="K480" s="3"/>
      <c r="L480" s="1"/>
    </row>
    <row r="481">
      <c r="A481" s="1"/>
      <c r="K481" s="3"/>
      <c r="L481" s="1"/>
    </row>
    <row r="482">
      <c r="A482" s="1"/>
      <c r="K482" s="3"/>
      <c r="L482" s="1"/>
    </row>
    <row r="483">
      <c r="A483" s="1"/>
      <c r="K483" s="3"/>
      <c r="L483" s="1"/>
    </row>
    <row r="484">
      <c r="A484" s="1"/>
      <c r="K484" s="3"/>
      <c r="L484" s="1"/>
    </row>
    <row r="485">
      <c r="A485" s="1"/>
      <c r="K485" s="3"/>
      <c r="L485" s="1"/>
    </row>
    <row r="486">
      <c r="A486" s="1"/>
      <c r="K486" s="3"/>
      <c r="L486" s="1"/>
    </row>
    <row r="487">
      <c r="A487" s="1"/>
      <c r="K487" s="3"/>
      <c r="L487" s="1"/>
    </row>
    <row r="488">
      <c r="A488" s="1"/>
      <c r="K488" s="3"/>
      <c r="L488" s="1"/>
    </row>
    <row r="489">
      <c r="A489" s="1"/>
      <c r="K489" s="3"/>
      <c r="L489" s="1"/>
    </row>
    <row r="490">
      <c r="A490" s="1"/>
      <c r="K490" s="3"/>
      <c r="L490" s="1"/>
    </row>
    <row r="491">
      <c r="A491" s="1"/>
      <c r="K491" s="3"/>
      <c r="L491" s="1"/>
    </row>
    <row r="492">
      <c r="A492" s="1"/>
      <c r="K492" s="3"/>
      <c r="L492" s="1"/>
    </row>
    <row r="493">
      <c r="A493" s="1"/>
      <c r="K493" s="3"/>
      <c r="L493" s="1"/>
    </row>
    <row r="494">
      <c r="A494" s="1"/>
      <c r="K494" s="3"/>
      <c r="L494" s="1"/>
    </row>
    <row r="495">
      <c r="A495" s="1"/>
      <c r="K495" s="3"/>
      <c r="L495" s="1"/>
    </row>
    <row r="496">
      <c r="A496" s="1"/>
      <c r="K496" s="3"/>
      <c r="L496" s="1"/>
    </row>
    <row r="497">
      <c r="A497" s="1"/>
      <c r="K497" s="3"/>
      <c r="L497" s="1"/>
    </row>
    <row r="498">
      <c r="A498" s="1"/>
      <c r="K498" s="3"/>
      <c r="L498" s="1"/>
    </row>
    <row r="499">
      <c r="A499" s="1"/>
      <c r="K499" s="3"/>
      <c r="L499" s="1"/>
    </row>
    <row r="500">
      <c r="A500" s="1"/>
      <c r="K500" s="3"/>
      <c r="L500" s="1"/>
    </row>
    <row r="501">
      <c r="A501" s="1"/>
      <c r="K501" s="3"/>
      <c r="L501" s="1"/>
    </row>
    <row r="502">
      <c r="A502" s="1"/>
      <c r="K502" s="3"/>
      <c r="L502" s="1"/>
    </row>
    <row r="503">
      <c r="A503" s="1"/>
      <c r="K503" s="3"/>
      <c r="L503" s="1"/>
    </row>
    <row r="504">
      <c r="A504" s="1"/>
      <c r="K504" s="3"/>
      <c r="L504" s="1"/>
    </row>
    <row r="505">
      <c r="A505" s="1"/>
      <c r="K505" s="3"/>
      <c r="L505" s="1"/>
    </row>
    <row r="506">
      <c r="A506" s="1"/>
      <c r="K506" s="3"/>
      <c r="L506" s="1"/>
    </row>
    <row r="507">
      <c r="A507" s="1"/>
      <c r="K507" s="3"/>
      <c r="L507" s="1"/>
    </row>
    <row r="508">
      <c r="A508" s="1"/>
      <c r="K508" s="3"/>
      <c r="L508" s="1"/>
    </row>
    <row r="509">
      <c r="A509" s="1"/>
      <c r="K509" s="3"/>
      <c r="L509" s="1"/>
    </row>
    <row r="510">
      <c r="A510" s="1"/>
      <c r="K510" s="3"/>
      <c r="L510" s="1"/>
    </row>
    <row r="511">
      <c r="A511" s="1"/>
      <c r="K511" s="3"/>
      <c r="L511" s="1"/>
    </row>
    <row r="512">
      <c r="A512" s="1"/>
      <c r="K512" s="3"/>
      <c r="L512" s="1"/>
    </row>
    <row r="513">
      <c r="A513" s="1"/>
      <c r="K513" s="3"/>
      <c r="L513" s="1"/>
    </row>
    <row r="514">
      <c r="A514" s="1"/>
      <c r="K514" s="3"/>
      <c r="L514" s="1"/>
    </row>
    <row r="515">
      <c r="A515" s="1"/>
      <c r="K515" s="3"/>
      <c r="L515" s="1"/>
    </row>
    <row r="516">
      <c r="A516" s="1"/>
      <c r="K516" s="3"/>
      <c r="L516" s="1"/>
    </row>
    <row r="517">
      <c r="A517" s="1"/>
      <c r="K517" s="3"/>
      <c r="L517" s="1"/>
    </row>
    <row r="518">
      <c r="A518" s="1"/>
      <c r="K518" s="3"/>
      <c r="L518" s="1"/>
    </row>
    <row r="519">
      <c r="A519" s="1"/>
      <c r="K519" s="3"/>
      <c r="L519" s="1"/>
    </row>
    <row r="520">
      <c r="A520" s="1"/>
      <c r="K520" s="3"/>
      <c r="L520" s="1"/>
    </row>
    <row r="521">
      <c r="A521" s="1"/>
      <c r="K521" s="3"/>
      <c r="L521" s="1"/>
    </row>
    <row r="522">
      <c r="A522" s="1"/>
      <c r="K522" s="3"/>
      <c r="L522" s="1"/>
    </row>
    <row r="523">
      <c r="A523" s="1"/>
      <c r="K523" s="3"/>
      <c r="L523" s="1"/>
    </row>
    <row r="524">
      <c r="A524" s="1"/>
      <c r="K524" s="3"/>
      <c r="L524" s="1"/>
    </row>
    <row r="525">
      <c r="A525" s="1"/>
      <c r="K525" s="3"/>
      <c r="L525" s="1"/>
    </row>
    <row r="526">
      <c r="A526" s="1"/>
      <c r="K526" s="3"/>
      <c r="L526" s="1"/>
    </row>
    <row r="527">
      <c r="A527" s="1"/>
      <c r="K527" s="3"/>
      <c r="L527" s="1"/>
    </row>
    <row r="528">
      <c r="A528" s="1"/>
      <c r="K528" s="3"/>
      <c r="L528" s="1"/>
    </row>
    <row r="529">
      <c r="A529" s="1"/>
      <c r="K529" s="3"/>
      <c r="L529" s="1"/>
    </row>
    <row r="530">
      <c r="A530" s="1"/>
      <c r="K530" s="3"/>
      <c r="L530" s="1"/>
    </row>
    <row r="531">
      <c r="A531" s="1"/>
      <c r="K531" s="3"/>
      <c r="L531" s="1"/>
    </row>
    <row r="532">
      <c r="A532" s="1"/>
      <c r="K532" s="3"/>
      <c r="L532" s="1"/>
    </row>
    <row r="533">
      <c r="A533" s="1"/>
      <c r="K533" s="3"/>
      <c r="L533" s="1"/>
    </row>
    <row r="534">
      <c r="A534" s="1"/>
      <c r="K534" s="3"/>
      <c r="L534" s="1"/>
    </row>
    <row r="535">
      <c r="A535" s="1"/>
      <c r="K535" s="3"/>
      <c r="L535" s="1"/>
    </row>
    <row r="536">
      <c r="A536" s="1"/>
      <c r="K536" s="3"/>
      <c r="L536" s="1"/>
    </row>
    <row r="537">
      <c r="A537" s="1"/>
      <c r="K537" s="3"/>
      <c r="L537" s="1"/>
    </row>
    <row r="538">
      <c r="A538" s="1"/>
      <c r="K538" s="3"/>
      <c r="L538" s="1"/>
    </row>
    <row r="539">
      <c r="A539" s="1"/>
      <c r="K539" s="3"/>
      <c r="L539" s="1"/>
    </row>
    <row r="540">
      <c r="A540" s="1"/>
      <c r="K540" s="3"/>
      <c r="L540" s="1"/>
    </row>
    <row r="541">
      <c r="A541" s="1"/>
      <c r="K541" s="3"/>
      <c r="L541" s="1"/>
    </row>
    <row r="542">
      <c r="A542" s="1"/>
      <c r="K542" s="3"/>
      <c r="L542" s="1"/>
    </row>
    <row r="543">
      <c r="A543" s="1"/>
      <c r="K543" s="3"/>
      <c r="L543" s="1"/>
    </row>
    <row r="544">
      <c r="A544" s="1"/>
      <c r="K544" s="3"/>
      <c r="L544" s="1"/>
    </row>
    <row r="545">
      <c r="A545" s="1"/>
      <c r="K545" s="3"/>
      <c r="L545" s="1"/>
    </row>
    <row r="546">
      <c r="A546" s="1"/>
      <c r="K546" s="3"/>
      <c r="L546" s="1"/>
    </row>
    <row r="547">
      <c r="A547" s="1"/>
      <c r="K547" s="3"/>
      <c r="L547" s="1"/>
    </row>
    <row r="548">
      <c r="A548" s="1"/>
      <c r="K548" s="3"/>
      <c r="L548" s="1"/>
    </row>
    <row r="549">
      <c r="A549" s="1"/>
      <c r="K549" s="3"/>
      <c r="L549" s="1"/>
    </row>
    <row r="550">
      <c r="A550" s="1"/>
      <c r="K550" s="3"/>
      <c r="L550" s="1"/>
    </row>
    <row r="551">
      <c r="A551" s="1"/>
      <c r="K551" s="3"/>
      <c r="L551" s="1"/>
    </row>
    <row r="552">
      <c r="A552" s="1"/>
      <c r="K552" s="3"/>
      <c r="L552" s="1"/>
    </row>
    <row r="553">
      <c r="A553" s="1"/>
      <c r="K553" s="3"/>
      <c r="L553" s="1"/>
    </row>
    <row r="554">
      <c r="A554" s="1"/>
      <c r="K554" s="3"/>
      <c r="L554" s="1"/>
    </row>
    <row r="555">
      <c r="A555" s="1"/>
      <c r="K555" s="3"/>
      <c r="L555" s="1"/>
    </row>
    <row r="556">
      <c r="A556" s="1"/>
      <c r="K556" s="3"/>
      <c r="L556" s="1"/>
    </row>
    <row r="557">
      <c r="A557" s="1"/>
      <c r="K557" s="3"/>
      <c r="L557" s="1"/>
    </row>
    <row r="558">
      <c r="A558" s="1"/>
      <c r="K558" s="3"/>
      <c r="L558" s="1"/>
    </row>
    <row r="559">
      <c r="A559" s="1"/>
      <c r="K559" s="3"/>
      <c r="L559" s="1"/>
    </row>
    <row r="560">
      <c r="A560" s="1"/>
      <c r="K560" s="3"/>
      <c r="L560" s="1"/>
    </row>
    <row r="561">
      <c r="A561" s="1"/>
      <c r="K561" s="3"/>
      <c r="L561" s="1"/>
    </row>
    <row r="562">
      <c r="A562" s="1"/>
      <c r="K562" s="3"/>
      <c r="L562" s="1"/>
    </row>
    <row r="563">
      <c r="A563" s="1"/>
      <c r="K563" s="3"/>
      <c r="L563" s="1"/>
    </row>
    <row r="564">
      <c r="A564" s="1"/>
      <c r="K564" s="3"/>
      <c r="L564" s="1"/>
    </row>
    <row r="565">
      <c r="A565" s="1"/>
      <c r="K565" s="3"/>
      <c r="L565" s="1"/>
    </row>
    <row r="566">
      <c r="A566" s="1"/>
      <c r="K566" s="3"/>
      <c r="L566" s="1"/>
    </row>
    <row r="567">
      <c r="A567" s="1"/>
      <c r="K567" s="3"/>
      <c r="L567" s="1"/>
    </row>
    <row r="568">
      <c r="A568" s="1"/>
      <c r="K568" s="3"/>
      <c r="L568" s="1"/>
    </row>
    <row r="569">
      <c r="A569" s="1"/>
      <c r="K569" s="3"/>
      <c r="L569" s="1"/>
    </row>
    <row r="570">
      <c r="A570" s="1"/>
      <c r="K570" s="3"/>
      <c r="L570" s="1"/>
    </row>
    <row r="571">
      <c r="A571" s="1"/>
      <c r="K571" s="3"/>
      <c r="L571" s="1"/>
    </row>
    <row r="572">
      <c r="A572" s="1"/>
      <c r="K572" s="3"/>
      <c r="L572" s="1"/>
    </row>
    <row r="573">
      <c r="A573" s="1"/>
      <c r="K573" s="3"/>
      <c r="L573" s="1"/>
    </row>
    <row r="574">
      <c r="A574" s="1"/>
      <c r="K574" s="3"/>
      <c r="L574" s="1"/>
    </row>
    <row r="575">
      <c r="A575" s="1"/>
      <c r="K575" s="3"/>
      <c r="L575" s="1"/>
    </row>
    <row r="576">
      <c r="A576" s="1"/>
      <c r="K576" s="3"/>
      <c r="L576" s="1"/>
    </row>
    <row r="577">
      <c r="A577" s="1"/>
      <c r="K577" s="3"/>
      <c r="L577" s="1"/>
    </row>
    <row r="578">
      <c r="A578" s="1"/>
      <c r="K578" s="3"/>
      <c r="L578" s="1"/>
    </row>
    <row r="579">
      <c r="A579" s="1"/>
      <c r="K579" s="3"/>
      <c r="L579" s="1"/>
    </row>
    <row r="580">
      <c r="A580" s="1"/>
      <c r="K580" s="3"/>
      <c r="L580" s="1"/>
    </row>
    <row r="581">
      <c r="A581" s="1"/>
      <c r="K581" s="3"/>
      <c r="L581" s="1"/>
    </row>
    <row r="582">
      <c r="A582" s="1"/>
      <c r="K582" s="3"/>
      <c r="L582" s="1"/>
    </row>
    <row r="583">
      <c r="A583" s="1"/>
      <c r="K583" s="3"/>
      <c r="L583" s="1"/>
    </row>
    <row r="584">
      <c r="A584" s="1"/>
      <c r="K584" s="3"/>
      <c r="L584" s="1"/>
    </row>
    <row r="585">
      <c r="A585" s="1"/>
      <c r="K585" s="3"/>
      <c r="L585" s="1"/>
    </row>
    <row r="586">
      <c r="A586" s="1"/>
      <c r="K586" s="3"/>
      <c r="L586" s="1"/>
    </row>
    <row r="587">
      <c r="A587" s="1"/>
      <c r="K587" s="3"/>
      <c r="L587" s="1"/>
    </row>
    <row r="588">
      <c r="A588" s="1"/>
      <c r="K588" s="3"/>
      <c r="L588" s="1"/>
    </row>
    <row r="589">
      <c r="A589" s="1"/>
      <c r="K589" s="3"/>
      <c r="L589" s="1"/>
    </row>
    <row r="590">
      <c r="A590" s="1"/>
      <c r="K590" s="3"/>
      <c r="L590" s="1"/>
    </row>
    <row r="591">
      <c r="A591" s="1"/>
      <c r="K591" s="3"/>
      <c r="L591" s="1"/>
    </row>
    <row r="592">
      <c r="A592" s="1"/>
      <c r="K592" s="3"/>
      <c r="L592" s="1"/>
    </row>
    <row r="593">
      <c r="A593" s="1"/>
      <c r="K593" s="3"/>
      <c r="L593" s="1"/>
    </row>
    <row r="594">
      <c r="A594" s="1"/>
      <c r="K594" s="3"/>
      <c r="L594" s="1"/>
    </row>
    <row r="595">
      <c r="A595" s="1"/>
      <c r="K595" s="3"/>
      <c r="L595" s="1"/>
    </row>
    <row r="596">
      <c r="A596" s="1"/>
      <c r="K596" s="3"/>
      <c r="L596" s="1"/>
    </row>
    <row r="597">
      <c r="A597" s="1"/>
      <c r="K597" s="3"/>
      <c r="L597" s="1"/>
    </row>
    <row r="598">
      <c r="A598" s="1"/>
      <c r="K598" s="3"/>
      <c r="L598" s="1"/>
    </row>
    <row r="599">
      <c r="A599" s="1"/>
      <c r="K599" s="3"/>
      <c r="L599" s="1"/>
    </row>
    <row r="600">
      <c r="A600" s="1"/>
      <c r="K600" s="3"/>
      <c r="L600" s="1"/>
    </row>
    <row r="601">
      <c r="A601" s="1"/>
      <c r="K601" s="3"/>
      <c r="L601" s="1"/>
    </row>
    <row r="602">
      <c r="A602" s="1"/>
      <c r="K602" s="3"/>
      <c r="L602" s="1"/>
    </row>
    <row r="603">
      <c r="A603" s="1"/>
      <c r="K603" s="3"/>
      <c r="L603" s="1"/>
    </row>
    <row r="604">
      <c r="A604" s="1"/>
      <c r="K604" s="3"/>
      <c r="L604" s="1"/>
    </row>
    <row r="605">
      <c r="A605" s="1"/>
      <c r="K605" s="3"/>
      <c r="L605" s="1"/>
    </row>
    <row r="606">
      <c r="A606" s="1"/>
      <c r="K606" s="3"/>
      <c r="L606" s="1"/>
    </row>
    <row r="607">
      <c r="A607" s="1"/>
      <c r="K607" s="3"/>
      <c r="L607" s="1"/>
    </row>
    <row r="608">
      <c r="A608" s="1"/>
      <c r="K608" s="3"/>
      <c r="L608" s="1"/>
    </row>
    <row r="609">
      <c r="A609" s="1"/>
      <c r="K609" s="3"/>
      <c r="L609" s="1"/>
    </row>
    <row r="610">
      <c r="A610" s="1"/>
      <c r="K610" s="3"/>
      <c r="L610" s="1"/>
    </row>
    <row r="611">
      <c r="A611" s="1"/>
      <c r="K611" s="3"/>
      <c r="L611" s="1"/>
    </row>
    <row r="612">
      <c r="A612" s="1"/>
      <c r="K612" s="3"/>
      <c r="L612" s="1"/>
    </row>
    <row r="613">
      <c r="A613" s="1"/>
      <c r="K613" s="3"/>
      <c r="L613" s="1"/>
    </row>
    <row r="614">
      <c r="A614" s="1"/>
      <c r="K614" s="3"/>
      <c r="L614" s="1"/>
    </row>
    <row r="615">
      <c r="A615" s="1"/>
      <c r="K615" s="3"/>
      <c r="L615" s="1"/>
    </row>
    <row r="616">
      <c r="A616" s="1"/>
      <c r="K616" s="3"/>
      <c r="L616" s="1"/>
    </row>
    <row r="617">
      <c r="A617" s="1"/>
      <c r="K617" s="3"/>
      <c r="L617" s="1"/>
    </row>
    <row r="618">
      <c r="A618" s="1"/>
      <c r="K618" s="3"/>
      <c r="L618" s="1"/>
    </row>
    <row r="619">
      <c r="A619" s="1"/>
      <c r="K619" s="3"/>
      <c r="L619" s="1"/>
    </row>
    <row r="620">
      <c r="A620" s="1"/>
      <c r="K620" s="3"/>
      <c r="L620" s="1"/>
    </row>
    <row r="621">
      <c r="A621" s="1"/>
      <c r="K621" s="3"/>
      <c r="L621" s="1"/>
    </row>
    <row r="622">
      <c r="A622" s="1"/>
      <c r="K622" s="3"/>
      <c r="L622" s="1"/>
    </row>
    <row r="623">
      <c r="A623" s="1"/>
      <c r="K623" s="3"/>
      <c r="L623" s="1"/>
    </row>
    <row r="624">
      <c r="A624" s="1"/>
      <c r="K624" s="3"/>
      <c r="L624" s="1"/>
    </row>
    <row r="625">
      <c r="A625" s="1"/>
      <c r="K625" s="3"/>
      <c r="L625" s="1"/>
    </row>
    <row r="626">
      <c r="A626" s="1"/>
      <c r="K626" s="3"/>
      <c r="L626" s="1"/>
    </row>
    <row r="627">
      <c r="A627" s="1"/>
      <c r="K627" s="3"/>
      <c r="L627" s="1"/>
    </row>
    <row r="628">
      <c r="A628" s="1"/>
      <c r="K628" s="3"/>
      <c r="L628" s="1"/>
    </row>
    <row r="629">
      <c r="A629" s="1"/>
      <c r="K629" s="3"/>
      <c r="L629" s="1"/>
    </row>
    <row r="630">
      <c r="A630" s="1"/>
      <c r="K630" s="3"/>
      <c r="L630" s="1"/>
    </row>
    <row r="631">
      <c r="A631" s="1"/>
      <c r="K631" s="3"/>
      <c r="L631" s="1"/>
    </row>
    <row r="632">
      <c r="A632" s="1"/>
      <c r="K632" s="3"/>
      <c r="L632" s="1"/>
    </row>
    <row r="633">
      <c r="A633" s="1"/>
      <c r="K633" s="3"/>
      <c r="L633" s="1"/>
    </row>
    <row r="634">
      <c r="A634" s="1"/>
      <c r="K634" s="3"/>
      <c r="L634" s="1"/>
    </row>
    <row r="635">
      <c r="A635" s="1"/>
      <c r="K635" s="3"/>
      <c r="L635" s="1"/>
    </row>
    <row r="636">
      <c r="A636" s="1"/>
      <c r="K636" s="3"/>
      <c r="L636" s="1"/>
    </row>
    <row r="637">
      <c r="A637" s="1"/>
      <c r="K637" s="3"/>
      <c r="L637" s="1"/>
    </row>
    <row r="638">
      <c r="A638" s="1"/>
      <c r="K638" s="3"/>
      <c r="L638" s="1"/>
    </row>
    <row r="639">
      <c r="A639" s="1"/>
      <c r="K639" s="3"/>
      <c r="L639" s="1"/>
    </row>
    <row r="640">
      <c r="A640" s="1"/>
      <c r="K640" s="3"/>
      <c r="L640" s="1"/>
    </row>
    <row r="641">
      <c r="A641" s="1"/>
      <c r="K641" s="3"/>
      <c r="L641" s="1"/>
    </row>
    <row r="642">
      <c r="A642" s="1"/>
      <c r="K642" s="3"/>
      <c r="L642" s="1"/>
    </row>
    <row r="643">
      <c r="A643" s="1"/>
      <c r="K643" s="3"/>
      <c r="L643" s="1"/>
    </row>
    <row r="644">
      <c r="A644" s="1"/>
      <c r="K644" s="3"/>
      <c r="L644" s="1"/>
    </row>
    <row r="645">
      <c r="A645" s="1"/>
      <c r="K645" s="3"/>
      <c r="L645" s="1"/>
    </row>
    <row r="646">
      <c r="A646" s="1"/>
      <c r="K646" s="3"/>
      <c r="L646" s="1"/>
    </row>
    <row r="647">
      <c r="A647" s="1"/>
      <c r="K647" s="3"/>
      <c r="L647" s="1"/>
    </row>
    <row r="648">
      <c r="A648" s="1"/>
      <c r="K648" s="3"/>
      <c r="L648" s="1"/>
    </row>
    <row r="649">
      <c r="A649" s="1"/>
      <c r="K649" s="3"/>
      <c r="L649" s="1"/>
    </row>
    <row r="650">
      <c r="A650" s="1"/>
      <c r="K650" s="3"/>
      <c r="L650" s="1"/>
    </row>
    <row r="651">
      <c r="A651" s="1"/>
      <c r="K651" s="3"/>
      <c r="L651" s="1"/>
    </row>
    <row r="652">
      <c r="A652" s="1"/>
      <c r="K652" s="3"/>
      <c r="L652" s="1"/>
    </row>
    <row r="653">
      <c r="A653" s="1"/>
      <c r="K653" s="3"/>
      <c r="L653" s="1"/>
    </row>
    <row r="654">
      <c r="A654" s="1"/>
      <c r="K654" s="3"/>
      <c r="L654" s="1"/>
    </row>
    <row r="655">
      <c r="A655" s="1"/>
      <c r="K655" s="3"/>
      <c r="L655" s="1"/>
    </row>
    <row r="656">
      <c r="A656" s="1"/>
      <c r="K656" s="3"/>
      <c r="L656" s="1"/>
    </row>
    <row r="657">
      <c r="A657" s="1"/>
      <c r="K657" s="3"/>
      <c r="L657" s="1"/>
    </row>
    <row r="658">
      <c r="A658" s="1"/>
      <c r="K658" s="3"/>
      <c r="L658" s="1"/>
    </row>
    <row r="659">
      <c r="A659" s="1"/>
      <c r="K659" s="3"/>
      <c r="L659" s="1"/>
    </row>
    <row r="660">
      <c r="A660" s="1"/>
      <c r="K660" s="3"/>
      <c r="L660" s="1"/>
    </row>
    <row r="661">
      <c r="A661" s="1"/>
      <c r="K661" s="3"/>
      <c r="L661" s="1"/>
    </row>
    <row r="662">
      <c r="A662" s="1"/>
      <c r="K662" s="3"/>
      <c r="L662" s="1"/>
    </row>
    <row r="663">
      <c r="A663" s="1"/>
      <c r="K663" s="3"/>
      <c r="L663" s="1"/>
    </row>
    <row r="664">
      <c r="A664" s="1"/>
      <c r="K664" s="3"/>
      <c r="L664" s="1"/>
    </row>
    <row r="665">
      <c r="A665" s="1"/>
      <c r="K665" s="3"/>
      <c r="L665" s="1"/>
    </row>
    <row r="666">
      <c r="A666" s="1"/>
      <c r="K666" s="3"/>
      <c r="L666" s="1"/>
    </row>
    <row r="667">
      <c r="A667" s="1"/>
      <c r="K667" s="3"/>
      <c r="L667" s="1"/>
    </row>
    <row r="668">
      <c r="A668" s="1"/>
      <c r="K668" s="3"/>
      <c r="L668" s="1"/>
    </row>
    <row r="669">
      <c r="A669" s="1"/>
      <c r="K669" s="3"/>
      <c r="L669" s="1"/>
    </row>
    <row r="670">
      <c r="A670" s="1"/>
      <c r="K670" s="3"/>
      <c r="L670" s="1"/>
    </row>
    <row r="671">
      <c r="A671" s="1"/>
      <c r="K671" s="3"/>
      <c r="L671" s="1"/>
    </row>
    <row r="672">
      <c r="A672" s="1"/>
      <c r="K672" s="3"/>
      <c r="L672" s="1"/>
    </row>
    <row r="673">
      <c r="A673" s="1"/>
      <c r="K673" s="3"/>
      <c r="L673" s="1"/>
    </row>
    <row r="674">
      <c r="A674" s="1"/>
      <c r="K674" s="3"/>
      <c r="L674" s="1"/>
    </row>
    <row r="675">
      <c r="A675" s="1"/>
      <c r="K675" s="3"/>
      <c r="L675" s="1"/>
    </row>
    <row r="676">
      <c r="A676" s="1"/>
      <c r="K676" s="3"/>
      <c r="L676" s="1"/>
    </row>
    <row r="677">
      <c r="A677" s="1"/>
      <c r="K677" s="3"/>
      <c r="L677" s="1"/>
    </row>
    <row r="678">
      <c r="A678" s="1"/>
      <c r="K678" s="3"/>
      <c r="L678" s="1"/>
    </row>
    <row r="679">
      <c r="A679" s="1"/>
      <c r="K679" s="3"/>
      <c r="L679" s="1"/>
    </row>
    <row r="680">
      <c r="A680" s="1"/>
      <c r="K680" s="3"/>
      <c r="L680" s="1"/>
    </row>
    <row r="681">
      <c r="A681" s="1"/>
      <c r="K681" s="3"/>
      <c r="L681" s="1"/>
    </row>
    <row r="682">
      <c r="A682" s="1"/>
      <c r="K682" s="3"/>
      <c r="L682" s="1"/>
    </row>
    <row r="683">
      <c r="A683" s="1"/>
      <c r="K683" s="3"/>
      <c r="L683" s="1"/>
    </row>
    <row r="684">
      <c r="A684" s="1"/>
      <c r="K684" s="3"/>
      <c r="L684" s="1"/>
    </row>
    <row r="685">
      <c r="A685" s="1"/>
      <c r="K685" s="3"/>
      <c r="L685" s="1"/>
    </row>
    <row r="686">
      <c r="A686" s="1"/>
      <c r="K686" s="3"/>
      <c r="L686" s="1"/>
    </row>
    <row r="687">
      <c r="A687" s="1"/>
      <c r="K687" s="3"/>
      <c r="L687" s="1"/>
    </row>
    <row r="688">
      <c r="A688" s="1"/>
      <c r="K688" s="3"/>
      <c r="L688" s="1"/>
    </row>
    <row r="689">
      <c r="A689" s="1"/>
      <c r="K689" s="3"/>
      <c r="L689" s="1"/>
    </row>
    <row r="690">
      <c r="A690" s="1"/>
      <c r="K690" s="3"/>
      <c r="L690" s="1"/>
    </row>
    <row r="691">
      <c r="A691" s="1"/>
      <c r="K691" s="3"/>
      <c r="L691" s="1"/>
    </row>
    <row r="692">
      <c r="A692" s="1"/>
      <c r="K692" s="3"/>
      <c r="L692" s="1"/>
    </row>
    <row r="693">
      <c r="A693" s="1"/>
      <c r="K693" s="3"/>
      <c r="L693" s="1"/>
    </row>
    <row r="694">
      <c r="A694" s="1"/>
      <c r="K694" s="3"/>
      <c r="L694" s="1"/>
    </row>
    <row r="695">
      <c r="A695" s="1"/>
      <c r="K695" s="3"/>
      <c r="L695" s="1"/>
    </row>
    <row r="696">
      <c r="A696" s="1"/>
      <c r="K696" s="3"/>
      <c r="L696" s="1"/>
    </row>
    <row r="697">
      <c r="A697" s="1"/>
      <c r="K697" s="3"/>
      <c r="L697" s="1"/>
    </row>
    <row r="698">
      <c r="A698" s="1"/>
      <c r="K698" s="3"/>
      <c r="L698" s="1"/>
    </row>
    <row r="699">
      <c r="A699" s="1"/>
      <c r="K699" s="3"/>
      <c r="L699" s="1"/>
    </row>
    <row r="700">
      <c r="A700" s="1"/>
      <c r="K700" s="3"/>
      <c r="L700" s="1"/>
    </row>
    <row r="701">
      <c r="A701" s="1"/>
      <c r="K701" s="3"/>
      <c r="L701" s="1"/>
    </row>
    <row r="702">
      <c r="A702" s="1"/>
      <c r="K702" s="3"/>
      <c r="L702" s="1"/>
    </row>
    <row r="703">
      <c r="A703" s="1"/>
      <c r="K703" s="3"/>
      <c r="L703" s="1"/>
    </row>
    <row r="704">
      <c r="A704" s="1"/>
      <c r="K704" s="3"/>
      <c r="L704" s="1"/>
    </row>
    <row r="705">
      <c r="A705" s="1"/>
      <c r="K705" s="3"/>
      <c r="L705" s="1"/>
    </row>
    <row r="706">
      <c r="A706" s="1"/>
      <c r="K706" s="3"/>
      <c r="L706" s="1"/>
    </row>
    <row r="707">
      <c r="A707" s="1"/>
      <c r="K707" s="3"/>
      <c r="L707" s="1"/>
    </row>
    <row r="708">
      <c r="A708" s="1"/>
      <c r="K708" s="3"/>
      <c r="L708" s="1"/>
    </row>
    <row r="709">
      <c r="A709" s="1"/>
      <c r="K709" s="3"/>
      <c r="L709" s="1"/>
    </row>
    <row r="710">
      <c r="A710" s="1"/>
      <c r="K710" s="3"/>
      <c r="L710" s="1"/>
    </row>
    <row r="711">
      <c r="A711" s="1"/>
      <c r="K711" s="3"/>
      <c r="L711" s="1"/>
    </row>
    <row r="712">
      <c r="A712" s="1"/>
      <c r="K712" s="3"/>
      <c r="L712" s="1"/>
    </row>
    <row r="713">
      <c r="A713" s="1"/>
      <c r="K713" s="3"/>
      <c r="L713" s="1"/>
    </row>
    <row r="714">
      <c r="A714" s="1"/>
      <c r="K714" s="3"/>
      <c r="L714" s="1"/>
    </row>
    <row r="715">
      <c r="A715" s="1"/>
      <c r="K715" s="3"/>
      <c r="L715" s="1"/>
    </row>
    <row r="716">
      <c r="A716" s="1"/>
      <c r="K716" s="3"/>
      <c r="L716" s="1"/>
    </row>
    <row r="717">
      <c r="A717" s="1"/>
      <c r="K717" s="3"/>
      <c r="L717" s="1"/>
    </row>
    <row r="718">
      <c r="A718" s="1"/>
      <c r="K718" s="3"/>
      <c r="L718" s="1"/>
    </row>
    <row r="719">
      <c r="A719" s="1"/>
      <c r="K719" s="3"/>
      <c r="L719" s="1"/>
    </row>
    <row r="720">
      <c r="A720" s="1"/>
      <c r="K720" s="3"/>
      <c r="L720" s="1"/>
    </row>
    <row r="721">
      <c r="A721" s="1"/>
      <c r="K721" s="3"/>
      <c r="L721" s="1"/>
    </row>
    <row r="722">
      <c r="A722" s="1"/>
      <c r="K722" s="3"/>
      <c r="L722" s="1"/>
    </row>
    <row r="723">
      <c r="A723" s="1"/>
      <c r="K723" s="3"/>
      <c r="L723" s="1"/>
    </row>
    <row r="724">
      <c r="A724" s="1"/>
      <c r="K724" s="3"/>
      <c r="L724" s="1"/>
    </row>
    <row r="725">
      <c r="A725" s="1"/>
      <c r="K725" s="3"/>
      <c r="L725" s="1"/>
    </row>
    <row r="726">
      <c r="A726" s="1"/>
      <c r="K726" s="3"/>
      <c r="L726" s="1"/>
    </row>
    <row r="727">
      <c r="A727" s="1"/>
      <c r="K727" s="3"/>
      <c r="L727" s="1"/>
    </row>
    <row r="728">
      <c r="A728" s="1"/>
      <c r="K728" s="3"/>
      <c r="L728" s="1"/>
    </row>
    <row r="729">
      <c r="A729" s="1"/>
      <c r="K729" s="3"/>
      <c r="L729" s="1"/>
    </row>
    <row r="730">
      <c r="A730" s="1"/>
      <c r="K730" s="3"/>
      <c r="L730" s="1"/>
    </row>
    <row r="731">
      <c r="A731" s="1"/>
      <c r="K731" s="3"/>
      <c r="L731" s="1"/>
    </row>
    <row r="732">
      <c r="A732" s="1"/>
      <c r="K732" s="3"/>
      <c r="L732" s="1"/>
    </row>
    <row r="733">
      <c r="A733" s="1"/>
      <c r="K733" s="3"/>
      <c r="L733" s="1"/>
    </row>
    <row r="734">
      <c r="A734" s="1"/>
      <c r="K734" s="3"/>
      <c r="L734" s="1"/>
    </row>
    <row r="735">
      <c r="A735" s="1"/>
      <c r="K735" s="3"/>
      <c r="L735" s="1"/>
    </row>
    <row r="736">
      <c r="A736" s="1"/>
      <c r="K736" s="3"/>
      <c r="L736" s="1"/>
    </row>
    <row r="737">
      <c r="A737" s="1"/>
      <c r="K737" s="3"/>
      <c r="L737" s="1"/>
    </row>
    <row r="738">
      <c r="A738" s="1"/>
      <c r="K738" s="3"/>
      <c r="L738" s="1"/>
    </row>
    <row r="739">
      <c r="A739" s="1"/>
      <c r="K739" s="3"/>
      <c r="L739" s="1"/>
    </row>
    <row r="740">
      <c r="A740" s="1"/>
      <c r="K740" s="3"/>
      <c r="L740" s="1"/>
    </row>
    <row r="741">
      <c r="A741" s="1"/>
      <c r="K741" s="3"/>
      <c r="L741" s="1"/>
    </row>
    <row r="742">
      <c r="A742" s="1"/>
      <c r="K742" s="3"/>
      <c r="L742" s="1"/>
    </row>
    <row r="743">
      <c r="A743" s="1"/>
      <c r="K743" s="3"/>
      <c r="L743" s="1"/>
    </row>
    <row r="744">
      <c r="A744" s="1"/>
      <c r="K744" s="3"/>
      <c r="L744" s="1"/>
    </row>
    <row r="745">
      <c r="A745" s="1"/>
      <c r="K745" s="3"/>
      <c r="L745" s="1"/>
    </row>
    <row r="746">
      <c r="A746" s="1"/>
      <c r="K746" s="3"/>
      <c r="L746" s="1"/>
    </row>
    <row r="747">
      <c r="A747" s="1"/>
      <c r="K747" s="3"/>
      <c r="L747" s="1"/>
    </row>
    <row r="748">
      <c r="A748" s="1"/>
      <c r="K748" s="3"/>
      <c r="L748" s="1"/>
    </row>
    <row r="749">
      <c r="A749" s="1"/>
      <c r="K749" s="3"/>
      <c r="L749" s="1"/>
    </row>
    <row r="750">
      <c r="A750" s="1"/>
      <c r="K750" s="3"/>
      <c r="L750" s="1"/>
    </row>
    <row r="751">
      <c r="A751" s="1"/>
      <c r="K751" s="3"/>
      <c r="L751" s="1"/>
    </row>
    <row r="752">
      <c r="A752" s="1"/>
      <c r="K752" s="3"/>
      <c r="L752" s="1"/>
    </row>
    <row r="753">
      <c r="A753" s="1"/>
      <c r="K753" s="3"/>
      <c r="L753" s="1"/>
    </row>
    <row r="754">
      <c r="A754" s="1"/>
      <c r="K754" s="3"/>
      <c r="L754" s="1"/>
    </row>
    <row r="755">
      <c r="A755" s="1"/>
      <c r="K755" s="3"/>
      <c r="L755" s="1"/>
    </row>
    <row r="756">
      <c r="A756" s="1"/>
      <c r="K756" s="3"/>
      <c r="L756" s="1"/>
    </row>
    <row r="757">
      <c r="A757" s="1"/>
      <c r="K757" s="3"/>
      <c r="L757" s="1"/>
    </row>
    <row r="758">
      <c r="A758" s="1"/>
      <c r="K758" s="3"/>
      <c r="L758" s="1"/>
    </row>
    <row r="759">
      <c r="A759" s="1"/>
      <c r="K759" s="3"/>
      <c r="L759" s="1"/>
    </row>
    <row r="760">
      <c r="A760" s="1"/>
      <c r="K760" s="3"/>
      <c r="L760" s="1"/>
    </row>
    <row r="761">
      <c r="A761" s="1"/>
      <c r="K761" s="3"/>
      <c r="L761" s="1"/>
    </row>
    <row r="762">
      <c r="A762" s="1"/>
      <c r="K762" s="3"/>
      <c r="L762" s="1"/>
    </row>
    <row r="763">
      <c r="A763" s="1"/>
      <c r="K763" s="3"/>
      <c r="L763" s="1"/>
    </row>
    <row r="764">
      <c r="A764" s="1"/>
      <c r="K764" s="3"/>
      <c r="L764" s="1"/>
    </row>
    <row r="765">
      <c r="A765" s="1"/>
      <c r="K765" s="3"/>
      <c r="L765" s="1"/>
    </row>
    <row r="766">
      <c r="A766" s="1"/>
      <c r="K766" s="3"/>
      <c r="L766" s="1"/>
    </row>
    <row r="767">
      <c r="A767" s="1"/>
      <c r="K767" s="3"/>
      <c r="L767" s="1"/>
    </row>
    <row r="768">
      <c r="A768" s="1"/>
      <c r="K768" s="3"/>
      <c r="L768" s="1"/>
    </row>
    <row r="769">
      <c r="A769" s="1"/>
      <c r="K769" s="3"/>
      <c r="L769" s="1"/>
    </row>
    <row r="770">
      <c r="A770" s="1"/>
      <c r="K770" s="3"/>
      <c r="L770" s="1"/>
    </row>
    <row r="771">
      <c r="A771" s="1"/>
      <c r="K771" s="3"/>
      <c r="L771" s="1"/>
    </row>
    <row r="772">
      <c r="A772" s="1"/>
      <c r="K772" s="3"/>
      <c r="L772" s="1"/>
    </row>
    <row r="773">
      <c r="A773" s="1"/>
      <c r="K773" s="3"/>
      <c r="L773" s="1"/>
    </row>
    <row r="774">
      <c r="A774" s="1"/>
      <c r="K774" s="3"/>
      <c r="L774" s="1"/>
    </row>
    <row r="775">
      <c r="A775" s="1"/>
      <c r="K775" s="3"/>
      <c r="L775" s="1"/>
    </row>
    <row r="776">
      <c r="A776" s="1"/>
      <c r="K776" s="3"/>
      <c r="L776" s="1"/>
    </row>
    <row r="777">
      <c r="A777" s="1"/>
      <c r="K777" s="3"/>
      <c r="L777" s="1"/>
    </row>
    <row r="778">
      <c r="A778" s="1"/>
      <c r="K778" s="3"/>
      <c r="L778" s="1"/>
    </row>
    <row r="779">
      <c r="A779" s="1"/>
      <c r="K779" s="3"/>
      <c r="L779" s="1"/>
    </row>
    <row r="780">
      <c r="A780" s="1"/>
      <c r="K780" s="3"/>
      <c r="L780" s="1"/>
    </row>
    <row r="781">
      <c r="A781" s="1"/>
      <c r="K781" s="3"/>
      <c r="L781" s="1"/>
    </row>
    <row r="782">
      <c r="A782" s="1"/>
      <c r="K782" s="3"/>
      <c r="L782" s="1"/>
    </row>
    <row r="783">
      <c r="A783" s="1"/>
      <c r="K783" s="3"/>
      <c r="L783" s="1"/>
    </row>
    <row r="784">
      <c r="A784" s="1"/>
      <c r="K784" s="3"/>
      <c r="L784" s="1"/>
    </row>
    <row r="785">
      <c r="A785" s="1"/>
      <c r="K785" s="3"/>
      <c r="L785" s="1"/>
    </row>
    <row r="786">
      <c r="A786" s="1"/>
      <c r="K786" s="3"/>
      <c r="L786" s="1"/>
    </row>
    <row r="787">
      <c r="A787" s="1"/>
      <c r="K787" s="3"/>
      <c r="L787" s="1"/>
    </row>
    <row r="788">
      <c r="A788" s="1"/>
      <c r="K788" s="3"/>
      <c r="L788" s="1"/>
    </row>
    <row r="789">
      <c r="A789" s="1"/>
      <c r="K789" s="3"/>
      <c r="L789" s="1"/>
    </row>
    <row r="790">
      <c r="A790" s="1"/>
      <c r="K790" s="3"/>
      <c r="L790" s="1"/>
    </row>
    <row r="791">
      <c r="A791" s="1"/>
      <c r="K791" s="3"/>
      <c r="L791" s="1"/>
    </row>
    <row r="792">
      <c r="A792" s="1"/>
      <c r="K792" s="3"/>
      <c r="L792" s="1"/>
    </row>
    <row r="793">
      <c r="A793" s="1"/>
      <c r="K793" s="3"/>
      <c r="L793" s="1"/>
    </row>
    <row r="794">
      <c r="A794" s="1"/>
      <c r="K794" s="3"/>
      <c r="L794" s="1"/>
    </row>
    <row r="795">
      <c r="A795" s="1"/>
      <c r="K795" s="3"/>
      <c r="L795" s="1"/>
    </row>
    <row r="796">
      <c r="A796" s="1"/>
      <c r="K796" s="3"/>
      <c r="L796" s="1"/>
    </row>
    <row r="797">
      <c r="A797" s="1"/>
      <c r="K797" s="3"/>
      <c r="L797" s="1"/>
    </row>
    <row r="798">
      <c r="A798" s="1"/>
      <c r="K798" s="3"/>
      <c r="L798" s="1"/>
    </row>
    <row r="799">
      <c r="A799" s="1"/>
      <c r="K799" s="3"/>
      <c r="L799" s="1"/>
    </row>
    <row r="800">
      <c r="A800" s="1"/>
      <c r="K800" s="3"/>
      <c r="L800" s="1"/>
    </row>
    <row r="801">
      <c r="A801" s="1"/>
      <c r="K801" s="3"/>
      <c r="L801" s="1"/>
    </row>
    <row r="802">
      <c r="A802" s="1"/>
      <c r="K802" s="3"/>
      <c r="L802" s="1"/>
    </row>
    <row r="803">
      <c r="A803" s="1"/>
      <c r="K803" s="3"/>
      <c r="L803" s="1"/>
    </row>
    <row r="804">
      <c r="A804" s="1"/>
      <c r="K804" s="3"/>
      <c r="L804" s="1"/>
    </row>
    <row r="805">
      <c r="A805" s="1"/>
      <c r="K805" s="3"/>
      <c r="L805" s="1"/>
    </row>
    <row r="806">
      <c r="A806" s="1"/>
      <c r="K806" s="3"/>
      <c r="L806" s="1"/>
    </row>
    <row r="807">
      <c r="A807" s="1"/>
      <c r="K807" s="3"/>
      <c r="L807" s="1"/>
    </row>
    <row r="808">
      <c r="A808" s="1"/>
      <c r="K808" s="3"/>
      <c r="L808" s="1"/>
    </row>
    <row r="809">
      <c r="A809" s="1"/>
      <c r="K809" s="3"/>
      <c r="L809" s="1"/>
    </row>
    <row r="810">
      <c r="A810" s="1"/>
      <c r="K810" s="3"/>
      <c r="L810" s="1"/>
    </row>
    <row r="811">
      <c r="A811" s="1"/>
      <c r="K811" s="3"/>
      <c r="L811" s="1"/>
    </row>
    <row r="812">
      <c r="A812" s="1"/>
      <c r="K812" s="3"/>
      <c r="L812" s="1"/>
    </row>
    <row r="813">
      <c r="A813" s="1"/>
      <c r="K813" s="3"/>
      <c r="L813" s="1"/>
    </row>
    <row r="814">
      <c r="A814" s="1"/>
      <c r="K814" s="3"/>
      <c r="L814" s="1"/>
    </row>
    <row r="815">
      <c r="A815" s="1"/>
      <c r="K815" s="3"/>
      <c r="L815" s="1"/>
    </row>
    <row r="816">
      <c r="A816" s="1"/>
      <c r="K816" s="3"/>
      <c r="L816" s="1"/>
    </row>
    <row r="817">
      <c r="A817" s="1"/>
      <c r="K817" s="3"/>
      <c r="L817" s="1"/>
    </row>
    <row r="818">
      <c r="A818" s="1"/>
      <c r="K818" s="3"/>
      <c r="L818" s="1"/>
    </row>
    <row r="819">
      <c r="A819" s="1"/>
      <c r="K819" s="3"/>
      <c r="L819" s="1"/>
    </row>
    <row r="820">
      <c r="A820" s="1"/>
      <c r="K820" s="3"/>
      <c r="L820" s="1"/>
    </row>
    <row r="821">
      <c r="A821" s="1"/>
      <c r="K821" s="3"/>
      <c r="L821" s="1"/>
    </row>
    <row r="822">
      <c r="A822" s="1"/>
      <c r="K822" s="3"/>
      <c r="L822" s="1"/>
    </row>
    <row r="823">
      <c r="A823" s="1"/>
      <c r="K823" s="3"/>
      <c r="L823" s="1"/>
    </row>
    <row r="824">
      <c r="A824" s="1"/>
      <c r="K824" s="3"/>
      <c r="L824" s="1"/>
    </row>
    <row r="825">
      <c r="A825" s="1"/>
      <c r="K825" s="3"/>
      <c r="L825" s="1"/>
    </row>
    <row r="826">
      <c r="A826" s="1"/>
      <c r="K826" s="3"/>
      <c r="L826" s="1"/>
    </row>
    <row r="827">
      <c r="A827" s="1"/>
      <c r="K827" s="3"/>
      <c r="L827" s="1"/>
    </row>
    <row r="828">
      <c r="A828" s="1"/>
      <c r="K828" s="3"/>
      <c r="L828" s="1"/>
    </row>
    <row r="829">
      <c r="A829" s="1"/>
      <c r="K829" s="3"/>
      <c r="L829" s="1"/>
    </row>
    <row r="830">
      <c r="A830" s="1"/>
      <c r="K830" s="3"/>
      <c r="L830" s="1"/>
    </row>
    <row r="831">
      <c r="A831" s="1"/>
      <c r="K831" s="3"/>
      <c r="L831" s="1"/>
    </row>
    <row r="832">
      <c r="A832" s="1"/>
      <c r="K832" s="3"/>
      <c r="L832" s="1"/>
    </row>
    <row r="833">
      <c r="A833" s="1"/>
      <c r="K833" s="3"/>
      <c r="L833" s="1"/>
    </row>
    <row r="834">
      <c r="A834" s="1"/>
      <c r="K834" s="3"/>
      <c r="L834" s="1"/>
    </row>
    <row r="835">
      <c r="A835" s="1"/>
      <c r="K835" s="3"/>
      <c r="L835" s="1"/>
    </row>
    <row r="836">
      <c r="A836" s="1"/>
      <c r="K836" s="3"/>
      <c r="L836" s="1"/>
    </row>
    <row r="837">
      <c r="A837" s="1"/>
      <c r="K837" s="3"/>
      <c r="L837" s="1"/>
    </row>
    <row r="838">
      <c r="A838" s="1"/>
      <c r="K838" s="3"/>
      <c r="L838" s="1"/>
    </row>
    <row r="839">
      <c r="A839" s="1"/>
      <c r="K839" s="3"/>
      <c r="L839" s="1"/>
    </row>
    <row r="840">
      <c r="A840" s="1"/>
      <c r="K840" s="3"/>
      <c r="L840" s="1"/>
    </row>
    <row r="841">
      <c r="A841" s="1"/>
      <c r="K841" s="3"/>
      <c r="L841" s="1"/>
    </row>
    <row r="842">
      <c r="A842" s="1"/>
      <c r="K842" s="3"/>
      <c r="L842" s="1"/>
    </row>
    <row r="843">
      <c r="A843" s="1"/>
      <c r="K843" s="3"/>
      <c r="L843" s="1"/>
    </row>
    <row r="844">
      <c r="A844" s="1"/>
      <c r="K844" s="3"/>
      <c r="L844" s="1"/>
    </row>
    <row r="845">
      <c r="A845" s="1"/>
      <c r="K845" s="3"/>
      <c r="L845" s="1"/>
    </row>
    <row r="846">
      <c r="A846" s="1"/>
      <c r="K846" s="3"/>
      <c r="L846" s="1"/>
    </row>
    <row r="847">
      <c r="A847" s="1"/>
      <c r="K847" s="3"/>
      <c r="L847" s="1"/>
    </row>
    <row r="848">
      <c r="A848" s="1"/>
      <c r="K848" s="3"/>
      <c r="L848" s="1"/>
    </row>
    <row r="849">
      <c r="A849" s="1"/>
      <c r="K849" s="3"/>
      <c r="L849" s="1"/>
    </row>
    <row r="850">
      <c r="A850" s="1"/>
      <c r="K850" s="3"/>
      <c r="L850" s="1"/>
    </row>
    <row r="851">
      <c r="A851" s="1"/>
      <c r="K851" s="3"/>
      <c r="L851" s="1"/>
    </row>
    <row r="852">
      <c r="A852" s="1"/>
      <c r="K852" s="3"/>
      <c r="L852" s="1"/>
    </row>
    <row r="853">
      <c r="A853" s="1"/>
      <c r="K853" s="3"/>
      <c r="L853" s="1"/>
    </row>
    <row r="854">
      <c r="A854" s="1"/>
      <c r="K854" s="3"/>
      <c r="L854" s="1"/>
    </row>
    <row r="855">
      <c r="A855" s="1"/>
      <c r="K855" s="3"/>
      <c r="L855" s="1"/>
    </row>
    <row r="856">
      <c r="A856" s="1"/>
      <c r="K856" s="3"/>
      <c r="L856" s="1"/>
    </row>
    <row r="857">
      <c r="A857" s="1"/>
      <c r="K857" s="3"/>
      <c r="L857" s="1"/>
    </row>
    <row r="858">
      <c r="A858" s="1"/>
      <c r="K858" s="3"/>
      <c r="L858" s="1"/>
    </row>
    <row r="859">
      <c r="A859" s="1"/>
      <c r="K859" s="3"/>
      <c r="L859" s="1"/>
    </row>
    <row r="860">
      <c r="A860" s="1"/>
      <c r="K860" s="3"/>
      <c r="L860" s="1"/>
    </row>
    <row r="861">
      <c r="A861" s="1"/>
      <c r="K861" s="3"/>
      <c r="L861" s="1"/>
    </row>
    <row r="862">
      <c r="A862" s="1"/>
      <c r="K862" s="3"/>
      <c r="L862" s="1"/>
    </row>
    <row r="863">
      <c r="A863" s="1"/>
      <c r="K863" s="3"/>
      <c r="L863" s="1"/>
    </row>
    <row r="864">
      <c r="A864" s="1"/>
      <c r="K864" s="3"/>
      <c r="L864" s="1"/>
    </row>
    <row r="865">
      <c r="A865" s="1"/>
      <c r="K865" s="3"/>
      <c r="L865" s="1"/>
    </row>
    <row r="866">
      <c r="A866" s="1"/>
      <c r="K866" s="3"/>
      <c r="L866" s="1"/>
    </row>
    <row r="867">
      <c r="A867" s="1"/>
      <c r="K867" s="3"/>
      <c r="L867" s="1"/>
    </row>
    <row r="868">
      <c r="A868" s="1"/>
      <c r="K868" s="3"/>
      <c r="L868" s="1"/>
    </row>
    <row r="869">
      <c r="A869" s="1"/>
      <c r="K869" s="3"/>
      <c r="L869" s="1"/>
    </row>
    <row r="870">
      <c r="A870" s="1"/>
      <c r="K870" s="3"/>
      <c r="L870" s="1"/>
    </row>
    <row r="871">
      <c r="A871" s="1"/>
      <c r="K871" s="3"/>
      <c r="L871" s="1"/>
    </row>
    <row r="872">
      <c r="A872" s="1"/>
      <c r="K872" s="3"/>
      <c r="L872" s="1"/>
    </row>
    <row r="873">
      <c r="A873" s="1"/>
      <c r="K873" s="3"/>
      <c r="L873" s="1"/>
    </row>
    <row r="874">
      <c r="A874" s="1"/>
      <c r="K874" s="3"/>
      <c r="L874" s="1"/>
    </row>
    <row r="875">
      <c r="A875" s="1"/>
      <c r="K875" s="3"/>
      <c r="L875" s="1"/>
    </row>
    <row r="876">
      <c r="A876" s="1"/>
      <c r="K876" s="3"/>
      <c r="L876" s="1"/>
    </row>
    <row r="877">
      <c r="A877" s="1"/>
      <c r="K877" s="3"/>
      <c r="L877" s="1"/>
    </row>
    <row r="878">
      <c r="A878" s="1"/>
      <c r="K878" s="3"/>
      <c r="L878" s="1"/>
    </row>
    <row r="879">
      <c r="A879" s="1"/>
      <c r="K879" s="3"/>
      <c r="L879" s="1"/>
    </row>
    <row r="880">
      <c r="A880" s="1"/>
      <c r="K880" s="3"/>
      <c r="L880" s="1"/>
    </row>
    <row r="881">
      <c r="A881" s="1"/>
      <c r="K881" s="3"/>
      <c r="L881" s="1"/>
    </row>
    <row r="882">
      <c r="A882" s="1"/>
      <c r="K882" s="3"/>
      <c r="L882" s="1"/>
    </row>
    <row r="883">
      <c r="A883" s="1"/>
      <c r="K883" s="3"/>
      <c r="L883" s="1"/>
    </row>
    <row r="884">
      <c r="A884" s="1"/>
      <c r="K884" s="3"/>
      <c r="L884" s="1"/>
    </row>
    <row r="885">
      <c r="A885" s="1"/>
      <c r="K885" s="3"/>
      <c r="L885" s="1"/>
    </row>
    <row r="886">
      <c r="A886" s="1"/>
      <c r="K886" s="3"/>
      <c r="L886" s="1"/>
    </row>
    <row r="887">
      <c r="A887" s="1"/>
      <c r="K887" s="3"/>
      <c r="L887" s="1"/>
    </row>
    <row r="888">
      <c r="A888" s="1"/>
      <c r="K888" s="3"/>
      <c r="L888" s="1"/>
    </row>
    <row r="889">
      <c r="A889" s="1"/>
      <c r="K889" s="3"/>
      <c r="L889" s="1"/>
    </row>
    <row r="890">
      <c r="A890" s="1"/>
      <c r="K890" s="3"/>
      <c r="L890" s="1"/>
    </row>
    <row r="891">
      <c r="A891" s="1"/>
      <c r="K891" s="3"/>
      <c r="L891" s="1"/>
    </row>
    <row r="892">
      <c r="A892" s="1"/>
      <c r="K892" s="3"/>
      <c r="L892" s="1"/>
    </row>
    <row r="893">
      <c r="A893" s="1"/>
      <c r="K893" s="3"/>
      <c r="L893" s="1"/>
    </row>
    <row r="894">
      <c r="A894" s="1"/>
      <c r="K894" s="3"/>
      <c r="L894" s="1"/>
    </row>
    <row r="895">
      <c r="A895" s="1"/>
      <c r="K895" s="3"/>
      <c r="L895" s="1"/>
    </row>
    <row r="896">
      <c r="A896" s="1"/>
      <c r="K896" s="3"/>
      <c r="L896" s="1"/>
    </row>
    <row r="897">
      <c r="A897" s="1"/>
      <c r="K897" s="3"/>
      <c r="L897" s="1"/>
    </row>
    <row r="898">
      <c r="A898" s="1"/>
      <c r="K898" s="3"/>
      <c r="L898" s="1"/>
    </row>
    <row r="899">
      <c r="A899" s="1"/>
      <c r="K899" s="3"/>
      <c r="L899" s="1"/>
    </row>
    <row r="900">
      <c r="A900" s="1"/>
      <c r="K900" s="3"/>
      <c r="L900" s="1"/>
    </row>
    <row r="901">
      <c r="A901" s="1"/>
      <c r="K901" s="3"/>
      <c r="L901" s="1"/>
    </row>
    <row r="902">
      <c r="A902" s="1"/>
      <c r="K902" s="3"/>
      <c r="L902" s="1"/>
    </row>
    <row r="903">
      <c r="A903" s="1"/>
      <c r="K903" s="3"/>
      <c r="L903" s="1"/>
    </row>
    <row r="904">
      <c r="A904" s="1"/>
      <c r="K904" s="3"/>
      <c r="L904" s="1"/>
    </row>
    <row r="905">
      <c r="A905" s="1"/>
      <c r="K905" s="3"/>
      <c r="L905" s="1"/>
    </row>
    <row r="906">
      <c r="A906" s="1"/>
      <c r="K906" s="3"/>
      <c r="L906" s="1"/>
    </row>
    <row r="907">
      <c r="A907" s="1"/>
      <c r="K907" s="3"/>
      <c r="L907" s="1"/>
    </row>
    <row r="908">
      <c r="A908" s="1"/>
      <c r="K908" s="3"/>
      <c r="L908" s="1"/>
    </row>
    <row r="909">
      <c r="A909" s="1"/>
      <c r="K909" s="3"/>
      <c r="L909" s="1"/>
    </row>
    <row r="910">
      <c r="A910" s="1"/>
      <c r="K910" s="3"/>
      <c r="L910" s="1"/>
    </row>
    <row r="911">
      <c r="A911" s="1"/>
      <c r="K911" s="3"/>
      <c r="L911" s="1"/>
    </row>
    <row r="912">
      <c r="A912" s="1"/>
      <c r="K912" s="3"/>
      <c r="L912" s="1"/>
    </row>
    <row r="913">
      <c r="A913" s="1"/>
      <c r="K913" s="3"/>
      <c r="L913" s="1"/>
    </row>
    <row r="914">
      <c r="A914" s="1"/>
      <c r="K914" s="3"/>
      <c r="L914" s="1"/>
    </row>
    <row r="915">
      <c r="A915" s="1"/>
      <c r="K915" s="3"/>
      <c r="L915" s="1"/>
    </row>
    <row r="916">
      <c r="A916" s="1"/>
      <c r="K916" s="3"/>
      <c r="L916" s="1"/>
    </row>
    <row r="917">
      <c r="A917" s="1"/>
      <c r="K917" s="3"/>
      <c r="L917" s="1"/>
    </row>
    <row r="918">
      <c r="A918" s="1"/>
      <c r="K918" s="3"/>
      <c r="L918" s="1"/>
    </row>
    <row r="919">
      <c r="A919" s="1"/>
      <c r="K919" s="3"/>
      <c r="L919" s="1"/>
    </row>
    <row r="920">
      <c r="A920" s="1"/>
      <c r="K920" s="3"/>
      <c r="L920" s="1"/>
    </row>
    <row r="921">
      <c r="A921" s="1"/>
      <c r="K921" s="3"/>
      <c r="L921" s="1"/>
    </row>
    <row r="922">
      <c r="A922" s="1"/>
      <c r="K922" s="3"/>
      <c r="L922" s="1"/>
    </row>
    <row r="923">
      <c r="A923" s="1"/>
      <c r="K923" s="3"/>
      <c r="L923" s="1"/>
    </row>
    <row r="924">
      <c r="A924" s="1"/>
      <c r="K924" s="3"/>
      <c r="L924" s="1"/>
    </row>
    <row r="925">
      <c r="A925" s="1"/>
      <c r="K925" s="3"/>
      <c r="L925" s="1"/>
    </row>
    <row r="926">
      <c r="A926" s="1"/>
      <c r="K926" s="3"/>
      <c r="L926" s="1"/>
    </row>
    <row r="927">
      <c r="A927" s="1"/>
      <c r="K927" s="3"/>
      <c r="L927" s="1"/>
    </row>
    <row r="928">
      <c r="A928" s="1"/>
      <c r="K928" s="3"/>
      <c r="L928" s="1"/>
    </row>
    <row r="929">
      <c r="A929" s="1"/>
      <c r="K929" s="3"/>
      <c r="L929" s="1"/>
    </row>
    <row r="930">
      <c r="A930" s="1"/>
      <c r="K930" s="3"/>
      <c r="L930" s="1"/>
    </row>
    <row r="931">
      <c r="A931" s="1"/>
      <c r="K931" s="3"/>
      <c r="L931" s="1"/>
    </row>
    <row r="932">
      <c r="A932" s="1"/>
      <c r="K932" s="3"/>
      <c r="L932" s="1"/>
    </row>
    <row r="933">
      <c r="A933" s="1"/>
      <c r="K933" s="3"/>
      <c r="L933" s="1"/>
    </row>
    <row r="934">
      <c r="A934" s="1"/>
      <c r="K934" s="3"/>
      <c r="L934" s="1"/>
    </row>
    <row r="935">
      <c r="A935" s="1"/>
      <c r="K935" s="3"/>
      <c r="L935" s="1"/>
    </row>
    <row r="936">
      <c r="A936" s="1"/>
      <c r="K936" s="3"/>
      <c r="L936" s="1"/>
    </row>
    <row r="937">
      <c r="A937" s="1"/>
      <c r="K937" s="3"/>
      <c r="L937" s="1"/>
    </row>
    <row r="938">
      <c r="A938" s="1"/>
      <c r="K938" s="3"/>
      <c r="L938" s="1"/>
    </row>
    <row r="939">
      <c r="A939" s="1"/>
      <c r="K939" s="3"/>
      <c r="L939" s="1"/>
    </row>
    <row r="940">
      <c r="A940" s="1"/>
      <c r="K940" s="3"/>
      <c r="L940" s="1"/>
    </row>
    <row r="941">
      <c r="A941" s="1"/>
      <c r="K941" s="3"/>
      <c r="L941" s="1"/>
    </row>
    <row r="942">
      <c r="A942" s="1"/>
      <c r="K942" s="3"/>
      <c r="L942" s="1"/>
    </row>
    <row r="943">
      <c r="A943" s="1"/>
      <c r="K943" s="3"/>
      <c r="L943" s="1"/>
    </row>
    <row r="944">
      <c r="A944" s="1"/>
      <c r="K944" s="3"/>
      <c r="L944" s="1"/>
    </row>
    <row r="945">
      <c r="A945" s="1"/>
      <c r="K945" s="3"/>
      <c r="L945" s="1"/>
    </row>
    <row r="946">
      <c r="A946" s="1"/>
      <c r="K946" s="3"/>
      <c r="L946" s="1"/>
    </row>
    <row r="947">
      <c r="A947" s="1"/>
      <c r="K947" s="3"/>
      <c r="L947" s="1"/>
    </row>
    <row r="948">
      <c r="A948" s="1"/>
      <c r="K948" s="3"/>
      <c r="L948" s="1"/>
    </row>
    <row r="949">
      <c r="A949" s="1"/>
      <c r="K949" s="3"/>
      <c r="L949" s="1"/>
    </row>
    <row r="950">
      <c r="A950" s="1"/>
      <c r="K950" s="3"/>
      <c r="L950" s="1"/>
    </row>
    <row r="951">
      <c r="A951" s="1"/>
      <c r="K951" s="3"/>
      <c r="L951" s="1"/>
    </row>
    <row r="952">
      <c r="A952" s="1"/>
      <c r="K952" s="3"/>
      <c r="L952" s="1"/>
    </row>
    <row r="953">
      <c r="A953" s="1"/>
      <c r="K953" s="3"/>
      <c r="L953" s="1"/>
    </row>
    <row r="954">
      <c r="A954" s="1"/>
      <c r="K954" s="3"/>
      <c r="L954" s="1"/>
    </row>
    <row r="955">
      <c r="A955" s="1"/>
      <c r="K955" s="3"/>
      <c r="L955" s="1"/>
    </row>
    <row r="956">
      <c r="A956" s="1"/>
      <c r="K956" s="3"/>
      <c r="L956" s="1"/>
    </row>
    <row r="957">
      <c r="A957" s="1"/>
      <c r="K957" s="3"/>
      <c r="L957" s="1"/>
    </row>
    <row r="958">
      <c r="A958" s="1"/>
      <c r="K958" s="3"/>
      <c r="L958" s="1"/>
    </row>
    <row r="959">
      <c r="A959" s="1"/>
      <c r="K959" s="3"/>
      <c r="L959" s="1"/>
    </row>
    <row r="960">
      <c r="A960" s="1"/>
      <c r="K960" s="3"/>
      <c r="L960" s="1"/>
    </row>
    <row r="961">
      <c r="A961" s="1"/>
      <c r="K961" s="3"/>
      <c r="L961" s="1"/>
    </row>
    <row r="962">
      <c r="A962" s="1"/>
      <c r="K962" s="3"/>
      <c r="L962" s="1"/>
    </row>
    <row r="963">
      <c r="A963" s="1"/>
      <c r="K963" s="3"/>
      <c r="L963" s="1"/>
    </row>
    <row r="964">
      <c r="A964" s="1"/>
      <c r="K964" s="3"/>
      <c r="L964" s="1"/>
    </row>
    <row r="965">
      <c r="A965" s="1"/>
      <c r="K965" s="3"/>
      <c r="L965" s="1"/>
    </row>
    <row r="966">
      <c r="A966" s="1"/>
      <c r="K966" s="3"/>
      <c r="L966" s="1"/>
    </row>
    <row r="967">
      <c r="A967" s="1"/>
      <c r="K967" s="3"/>
      <c r="L967" s="1"/>
    </row>
    <row r="968">
      <c r="A968" s="1"/>
      <c r="K968" s="3"/>
      <c r="L968" s="1"/>
    </row>
    <row r="969">
      <c r="A969" s="1"/>
      <c r="K969" s="3"/>
      <c r="L969" s="1"/>
    </row>
    <row r="970">
      <c r="A970" s="1"/>
      <c r="K970" s="3"/>
      <c r="L970" s="1"/>
    </row>
    <row r="971">
      <c r="A971" s="1"/>
      <c r="K971" s="3"/>
      <c r="L971" s="1"/>
    </row>
    <row r="972">
      <c r="A972" s="1"/>
      <c r="K972" s="3"/>
      <c r="L972" s="1"/>
    </row>
    <row r="973">
      <c r="A973" s="1"/>
      <c r="K973" s="3"/>
      <c r="L973" s="1"/>
    </row>
    <row r="974">
      <c r="A974" s="1"/>
      <c r="K974" s="3"/>
      <c r="L974" s="1"/>
    </row>
    <row r="975">
      <c r="A975" s="1"/>
      <c r="K975" s="3"/>
      <c r="L975" s="1"/>
    </row>
    <row r="976">
      <c r="A976" s="1"/>
      <c r="K976" s="3"/>
      <c r="L976" s="1"/>
    </row>
    <row r="977">
      <c r="A977" s="1"/>
      <c r="K977" s="3"/>
      <c r="L977" s="1"/>
    </row>
    <row r="978">
      <c r="A978" s="1"/>
      <c r="K978" s="3"/>
      <c r="L978" s="1"/>
    </row>
    <row r="979">
      <c r="A979" s="1"/>
      <c r="K979" s="3"/>
      <c r="L979" s="1"/>
    </row>
    <row r="980">
      <c r="A980" s="1"/>
      <c r="K980" s="3"/>
      <c r="L980" s="1"/>
    </row>
    <row r="981">
      <c r="A981" s="1"/>
      <c r="K981" s="3"/>
      <c r="L981" s="1"/>
    </row>
    <row r="982">
      <c r="A982" s="1"/>
      <c r="K982" s="3"/>
      <c r="L982" s="1"/>
    </row>
    <row r="983">
      <c r="A983" s="1"/>
      <c r="K983" s="3"/>
      <c r="L983" s="1"/>
    </row>
    <row r="984">
      <c r="A984" s="1"/>
      <c r="K984" s="3"/>
      <c r="L984" s="1"/>
    </row>
    <row r="985">
      <c r="A985" s="1"/>
      <c r="K985" s="3"/>
      <c r="L985" s="1"/>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63"/>
  </cols>
  <sheetData>
    <row r="2">
      <c r="A2" s="993" t="s">
        <v>4736</v>
      </c>
      <c r="B2" s="994"/>
      <c r="C2" s="994"/>
      <c r="D2" s="995"/>
    </row>
    <row r="3">
      <c r="A3" s="996" t="s">
        <v>4740</v>
      </c>
      <c r="B3" s="242"/>
      <c r="C3" s="242"/>
    </row>
    <row r="4">
      <c r="A4" s="997" t="s">
        <v>4742</v>
      </c>
      <c r="B4" s="242"/>
      <c r="C4" s="242"/>
    </row>
    <row r="5">
      <c r="A5" s="997" t="s">
        <v>4750</v>
      </c>
      <c r="B5" s="242"/>
      <c r="C5" s="242"/>
    </row>
    <row r="6">
      <c r="A6" s="997" t="s">
        <v>4751</v>
      </c>
      <c r="B6" s="242"/>
      <c r="C6" s="242"/>
    </row>
    <row r="7">
      <c r="A7" s="996" t="s">
        <v>4752</v>
      </c>
      <c r="B7" s="242"/>
      <c r="C7" s="242"/>
    </row>
    <row r="8">
      <c r="A8" s="997" t="s">
        <v>4755</v>
      </c>
      <c r="B8" s="242"/>
      <c r="C8" s="242"/>
    </row>
    <row r="9">
      <c r="A9" s="997" t="s">
        <v>4758</v>
      </c>
      <c r="B9" s="242"/>
      <c r="C9" s="242"/>
    </row>
    <row r="10">
      <c r="A10" s="998" t="s">
        <v>4759</v>
      </c>
      <c r="B10" s="242"/>
      <c r="C10" s="242"/>
    </row>
    <row r="11">
      <c r="A11" s="502" t="s">
        <v>4760</v>
      </c>
      <c r="B11" s="242"/>
      <c r="C11" s="242"/>
    </row>
    <row r="12">
      <c r="A12" s="999" t="s">
        <v>4761</v>
      </c>
    </row>
    <row r="13">
      <c r="A13" s="1000" t="s">
        <v>4763</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0"/>
  </cols>
  <sheetData>
    <row r="4">
      <c r="B4" s="1006" t="s">
        <v>4827</v>
      </c>
    </row>
    <row r="5">
      <c r="B5" s="1006" t="s">
        <v>4830</v>
      </c>
    </row>
    <row r="6">
      <c r="B6" s="1006" t="s">
        <v>4831</v>
      </c>
    </row>
    <row r="7">
      <c r="B7" s="1006" t="s">
        <v>4833</v>
      </c>
    </row>
    <row r="8">
      <c r="B8" s="1006" t="s">
        <v>4836</v>
      </c>
    </row>
    <row r="9">
      <c r="B9" s="1006" t="s">
        <v>4838</v>
      </c>
    </row>
    <row r="10">
      <c r="B10" s="1006" t="s">
        <v>4839</v>
      </c>
    </row>
    <row r="11">
      <c r="B11" s="1006" t="s">
        <v>4840</v>
      </c>
    </row>
    <row r="12">
      <c r="B12" s="1006" t="s">
        <v>4841</v>
      </c>
    </row>
    <row r="13">
      <c r="B13" s="1006" t="s">
        <v>4842</v>
      </c>
    </row>
    <row r="14">
      <c r="B14" s="52" t="s">
        <v>4843</v>
      </c>
    </row>
    <row r="15">
      <c r="B15" s="52" t="s">
        <v>4844</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75"/>
    <col customWidth="1" min="3" max="3" width="17.13"/>
    <col customWidth="1" min="4" max="4" width="10.63"/>
  </cols>
  <sheetData>
    <row r="2">
      <c r="B2" s="1008" t="s">
        <v>4893</v>
      </c>
      <c r="C2" s="1009"/>
      <c r="D2" s="1009"/>
      <c r="E2" s="1009"/>
      <c r="F2" s="1009"/>
    </row>
    <row r="3">
      <c r="B3" s="1012" t="s">
        <v>4894</v>
      </c>
      <c r="C3" s="1015">
        <f>600000*15</f>
        <v>9000000</v>
      </c>
      <c r="D3" s="1016"/>
      <c r="E3" s="1016"/>
      <c r="F3" s="1016"/>
      <c r="G3" s="1016"/>
    </row>
    <row r="4">
      <c r="B4" s="1017" t="s">
        <v>4924</v>
      </c>
      <c r="C4" s="1018"/>
      <c r="D4" s="1018"/>
      <c r="E4" s="1018"/>
      <c r="F4" s="1018"/>
      <c r="G4" s="1019"/>
    </row>
    <row r="5">
      <c r="B5" s="17" t="s">
        <v>4933</v>
      </c>
      <c r="C5" s="1020" t="s">
        <v>4934</v>
      </c>
      <c r="D5" s="1021" t="s">
        <v>4935</v>
      </c>
      <c r="E5" s="1022" t="s">
        <v>4936</v>
      </c>
      <c r="F5" s="1022" t="s">
        <v>4939</v>
      </c>
      <c r="G5" s="1022" t="s">
        <v>4941</v>
      </c>
    </row>
    <row r="6">
      <c r="B6" s="17" t="s">
        <v>4943</v>
      </c>
      <c r="C6" s="1023">
        <v>4000000.0</v>
      </c>
      <c r="D6" s="1023">
        <v>1500000.0</v>
      </c>
      <c r="E6" s="1023">
        <f>C3-C6+G6</f>
        <v>5080000</v>
      </c>
      <c r="F6" s="1024">
        <f t="shared" ref="F6:F10" si="1">E6-D6</f>
        <v>3580000</v>
      </c>
      <c r="G6" s="1023">
        <v>80000.0</v>
      </c>
    </row>
    <row r="7">
      <c r="B7" s="661" t="s">
        <v>4960</v>
      </c>
      <c r="C7" s="1023">
        <v>4000000.0</v>
      </c>
      <c r="D7" s="1023">
        <v>1700000.0</v>
      </c>
      <c r="E7" s="1023">
        <f>C3-C7+G7</f>
        <v>5080000</v>
      </c>
      <c r="F7" s="1024">
        <f t="shared" si="1"/>
        <v>3380000</v>
      </c>
      <c r="G7" s="1023">
        <v>80000.0</v>
      </c>
    </row>
    <row r="8">
      <c r="B8" s="17" t="s">
        <v>4966</v>
      </c>
      <c r="C8" s="1023">
        <v>4000000.0</v>
      </c>
      <c r="D8" s="1023">
        <v>1900000.0</v>
      </c>
      <c r="E8" s="1023">
        <f>C3-C8+G8</f>
        <v>5080000</v>
      </c>
      <c r="F8" s="1024">
        <f t="shared" si="1"/>
        <v>3180000</v>
      </c>
      <c r="G8" s="1023">
        <v>80000.0</v>
      </c>
    </row>
    <row r="9">
      <c r="B9" s="1027" t="s">
        <v>4971</v>
      </c>
      <c r="C9" s="1023">
        <v>4000000.0</v>
      </c>
      <c r="D9" s="1023">
        <v>2100000.0</v>
      </c>
      <c r="E9" s="1023">
        <f>C3-C9+G9</f>
        <v>5080000</v>
      </c>
      <c r="F9" s="1024">
        <f t="shared" si="1"/>
        <v>2980000</v>
      </c>
      <c r="G9" s="1023">
        <v>80000.0</v>
      </c>
    </row>
    <row r="10">
      <c r="B10" s="1027" t="s">
        <v>4976</v>
      </c>
      <c r="C10" s="1023">
        <v>4000000.0</v>
      </c>
      <c r="D10" s="1023">
        <v>2500000.0</v>
      </c>
      <c r="E10" s="1023">
        <f>C3-C10+G10</f>
        <v>5080000</v>
      </c>
      <c r="F10" s="1024">
        <f t="shared" si="1"/>
        <v>2580000</v>
      </c>
      <c r="G10" s="1023">
        <v>80000.0</v>
      </c>
    </row>
    <row r="11">
      <c r="B11" s="1017" t="s">
        <v>4980</v>
      </c>
      <c r="C11" s="1021" t="s">
        <v>4981</v>
      </c>
      <c r="D11" s="1028" t="s">
        <v>4983</v>
      </c>
      <c r="E11" s="1021" t="s">
        <v>4936</v>
      </c>
      <c r="F11" s="1021" t="s">
        <v>4984</v>
      </c>
      <c r="G11" s="1029"/>
    </row>
    <row r="12">
      <c r="B12" s="17" t="s">
        <v>4987</v>
      </c>
      <c r="C12" s="1023">
        <v>0.0</v>
      </c>
      <c r="D12" s="1030">
        <f>4000000*10/100</f>
        <v>400000</v>
      </c>
      <c r="E12" s="1023">
        <v>4000000.0</v>
      </c>
      <c r="F12" s="1024">
        <f t="shared" ref="F12:F13" si="2">E12-D12</f>
        <v>3600000</v>
      </c>
      <c r="G12" s="1032"/>
    </row>
    <row r="13">
      <c r="B13" s="17" t="s">
        <v>4994</v>
      </c>
      <c r="C13" s="1023">
        <v>0.0</v>
      </c>
      <c r="D13" s="1030">
        <f>4000000*15/100</f>
        <v>600000</v>
      </c>
      <c r="E13" s="1023">
        <v>4000000.0</v>
      </c>
      <c r="F13" s="1024">
        <f t="shared" si="2"/>
        <v>3400000</v>
      </c>
      <c r="G13" s="1032"/>
    </row>
    <row r="14">
      <c r="B14" s="11" t="s">
        <v>5002</v>
      </c>
      <c r="C14" s="1021" t="s">
        <v>4981</v>
      </c>
      <c r="D14" s="1028" t="s">
        <v>4983</v>
      </c>
      <c r="E14" s="1021" t="s">
        <v>4936</v>
      </c>
      <c r="F14" s="1021" t="s">
        <v>4984</v>
      </c>
      <c r="G14" s="1029"/>
    </row>
    <row r="15">
      <c r="B15" s="17" t="s">
        <v>4987</v>
      </c>
      <c r="C15" s="1023">
        <v>0.0</v>
      </c>
      <c r="D15" s="1030">
        <f>3300000*10/100</f>
        <v>330000</v>
      </c>
      <c r="E15" s="1023">
        <v>3300000.0</v>
      </c>
      <c r="F15" s="1024">
        <f t="shared" ref="F15:F16" si="3">E15-D15</f>
        <v>2970000</v>
      </c>
      <c r="G15" s="1032"/>
    </row>
    <row r="16">
      <c r="B16" s="17" t="s">
        <v>4994</v>
      </c>
      <c r="C16" s="1023">
        <v>0.0</v>
      </c>
      <c r="D16" s="1030">
        <f>3300000*15/100</f>
        <v>495000</v>
      </c>
      <c r="E16" s="1023">
        <v>3300000.0</v>
      </c>
      <c r="F16" s="1024">
        <f t="shared" si="3"/>
        <v>2805000</v>
      </c>
      <c r="G16" s="1032"/>
    </row>
    <row r="17">
      <c r="B17" s="1033" t="s">
        <v>5016</v>
      </c>
      <c r="C17" s="1021" t="s">
        <v>4981</v>
      </c>
      <c r="D17" s="1028" t="s">
        <v>4983</v>
      </c>
      <c r="E17" s="1021" t="s">
        <v>4936</v>
      </c>
      <c r="F17" s="1021" t="s">
        <v>4984</v>
      </c>
      <c r="G17" s="1029"/>
    </row>
    <row r="18">
      <c r="B18" s="17" t="s">
        <v>4987</v>
      </c>
      <c r="C18" s="1023">
        <v>0.0</v>
      </c>
      <c r="D18" s="1030">
        <f>2900000*10/100</f>
        <v>290000</v>
      </c>
      <c r="E18" s="1023">
        <v>2900000.0</v>
      </c>
      <c r="F18" s="1024">
        <f t="shared" ref="F18:F19" si="4">E18-D18</f>
        <v>2610000</v>
      </c>
      <c r="G18" s="1032"/>
    </row>
    <row r="19">
      <c r="B19" s="17" t="s">
        <v>4994</v>
      </c>
      <c r="C19" s="1023">
        <v>0.0</v>
      </c>
      <c r="D19" s="1030">
        <f>2900000*15/100</f>
        <v>435000</v>
      </c>
      <c r="E19" s="1023">
        <v>2900000.0</v>
      </c>
      <c r="F19" s="1024">
        <f t="shared" si="4"/>
        <v>2465000</v>
      </c>
      <c r="G19" s="1032"/>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75"/>
    <col customWidth="1" min="2" max="5" width="13.75"/>
    <col customWidth="1" min="6" max="6" width="10.13"/>
  </cols>
  <sheetData>
    <row r="1">
      <c r="A1" s="1012" t="s">
        <v>5102</v>
      </c>
      <c r="B1" s="1015">
        <f>600000*15</f>
        <v>9000000</v>
      </c>
      <c r="C1" s="1016"/>
      <c r="D1" s="1016"/>
      <c r="E1" s="1016"/>
    </row>
    <row r="2">
      <c r="A2" s="1017" t="s">
        <v>4924</v>
      </c>
      <c r="B2" s="1038"/>
      <c r="C2" s="1038"/>
      <c r="D2" s="1038"/>
      <c r="E2" s="1039"/>
      <c r="F2" s="1040">
        <v>45657.0</v>
      </c>
      <c r="G2" s="1041"/>
    </row>
    <row r="3">
      <c r="A3" s="17" t="s">
        <v>5118</v>
      </c>
      <c r="B3" s="1020" t="s">
        <v>4934</v>
      </c>
      <c r="C3" s="1021" t="s">
        <v>4935</v>
      </c>
      <c r="D3" s="1021" t="s">
        <v>4936</v>
      </c>
      <c r="E3" s="1021" t="s">
        <v>4939</v>
      </c>
      <c r="G3" s="1031" t="s">
        <v>5120</v>
      </c>
      <c r="H3" s="1031" t="s">
        <v>5121</v>
      </c>
    </row>
    <row r="4">
      <c r="A4" s="17" t="s">
        <v>5122</v>
      </c>
      <c r="B4" s="1023">
        <v>2000000.0</v>
      </c>
      <c r="C4" s="1023">
        <v>2000000.0</v>
      </c>
      <c r="D4" s="1023">
        <f>B1-B4</f>
        <v>7000000</v>
      </c>
      <c r="E4" s="1024">
        <f>B1-B4-C4</f>
        <v>5000000</v>
      </c>
      <c r="F4" s="1042">
        <v>45566.0</v>
      </c>
      <c r="G4" s="1031" t="s">
        <v>2801</v>
      </c>
      <c r="H4" s="1043">
        <f>15*600000</f>
        <v>9000000</v>
      </c>
    </row>
    <row r="5">
      <c r="A5" s="406" t="s">
        <v>5131</v>
      </c>
      <c r="B5" s="1023">
        <v>2000000.0</v>
      </c>
      <c r="C5" s="1023">
        <v>3000000.0</v>
      </c>
      <c r="D5" s="1023">
        <f>B1-B5</f>
        <v>7000000</v>
      </c>
      <c r="E5" s="1024">
        <f>B1-B5-C5</f>
        <v>4000000</v>
      </c>
      <c r="F5" s="1031" t="s">
        <v>5136</v>
      </c>
      <c r="G5" s="1031" t="s">
        <v>5137</v>
      </c>
    </row>
    <row r="6">
      <c r="A6" s="17" t="s">
        <v>5138</v>
      </c>
      <c r="B6" s="1023">
        <v>2000000.0</v>
      </c>
      <c r="C6" s="1023">
        <v>3500000.0</v>
      </c>
      <c r="D6" s="1023">
        <f>B1-B6</f>
        <v>7000000</v>
      </c>
      <c r="E6" s="1024">
        <f>B1-B6-C6</f>
        <v>3500000</v>
      </c>
    </row>
    <row r="7">
      <c r="A7" s="17" t="s">
        <v>5146</v>
      </c>
      <c r="B7" s="1023">
        <v>2000000.0</v>
      </c>
      <c r="C7" s="1023">
        <v>4000000.0</v>
      </c>
      <c r="D7" s="1023">
        <f>B1-B7</f>
        <v>7000000</v>
      </c>
      <c r="E7" s="1024">
        <f>B1-B7-C7</f>
        <v>3000000</v>
      </c>
    </row>
    <row r="8">
      <c r="A8" s="1017" t="s">
        <v>4980</v>
      </c>
      <c r="B8" s="1021" t="s">
        <v>4981</v>
      </c>
      <c r="C8" s="1028" t="s">
        <v>4983</v>
      </c>
      <c r="D8" s="1021" t="s">
        <v>4936</v>
      </c>
      <c r="E8" s="1021" t="s">
        <v>4984</v>
      </c>
      <c r="F8" s="1046"/>
    </row>
    <row r="9">
      <c r="A9" s="17" t="s">
        <v>5156</v>
      </c>
      <c r="B9" s="1023">
        <v>0.0</v>
      </c>
      <c r="C9" s="1030">
        <f>4000000*25/100</f>
        <v>1000000</v>
      </c>
      <c r="D9" s="1023">
        <v>4000000.0</v>
      </c>
      <c r="E9" s="1024">
        <f t="shared" ref="E9:E10" si="1">D9-C9</f>
        <v>3000000</v>
      </c>
      <c r="F9" s="52" t="s">
        <v>5165</v>
      </c>
    </row>
    <row r="10">
      <c r="A10" s="17" t="s">
        <v>5166</v>
      </c>
      <c r="B10" s="1023">
        <v>0.0</v>
      </c>
      <c r="C10" s="1030">
        <f>4000000*30/100</f>
        <v>1200000</v>
      </c>
      <c r="D10" s="1023">
        <v>4000000.0</v>
      </c>
      <c r="E10" s="1024">
        <f t="shared" si="1"/>
        <v>2800000</v>
      </c>
      <c r="F10" s="1046"/>
    </row>
    <row r="11">
      <c r="A11" s="11" t="s">
        <v>5002</v>
      </c>
      <c r="B11" s="1021" t="s">
        <v>4981</v>
      </c>
      <c r="C11" s="1028" t="s">
        <v>4983</v>
      </c>
      <c r="D11" s="1021" t="s">
        <v>4936</v>
      </c>
      <c r="E11" s="1021" t="s">
        <v>4984</v>
      </c>
      <c r="F11" s="1046"/>
    </row>
    <row r="12">
      <c r="A12" s="17" t="s">
        <v>5156</v>
      </c>
      <c r="B12" s="1023">
        <v>0.0</v>
      </c>
      <c r="C12" s="1030">
        <f>3300000*25/100</f>
        <v>825000</v>
      </c>
      <c r="D12" s="1023">
        <v>3300000.0</v>
      </c>
      <c r="E12" s="1024">
        <f t="shared" ref="E12:E13" si="2">D12-C12</f>
        <v>2475000</v>
      </c>
      <c r="F12" s="1046"/>
    </row>
    <row r="13">
      <c r="A13" s="17" t="s">
        <v>5166</v>
      </c>
      <c r="B13" s="1023">
        <v>0.0</v>
      </c>
      <c r="C13" s="1030">
        <f>3300000*30/100</f>
        <v>990000</v>
      </c>
      <c r="D13" s="1023">
        <v>3300000.0</v>
      </c>
      <c r="E13" s="1024">
        <f t="shared" si="2"/>
        <v>2310000</v>
      </c>
      <c r="F13" s="1046"/>
    </row>
    <row r="14">
      <c r="A14" s="1033" t="s">
        <v>5176</v>
      </c>
      <c r="B14" s="1021" t="s">
        <v>4981</v>
      </c>
      <c r="C14" s="1028" t="s">
        <v>4983</v>
      </c>
      <c r="D14" s="1021" t="s">
        <v>4936</v>
      </c>
      <c r="E14" s="1021" t="s">
        <v>4984</v>
      </c>
      <c r="F14" s="1046"/>
    </row>
    <row r="15">
      <c r="A15" s="17" t="s">
        <v>5179</v>
      </c>
      <c r="B15" s="1023">
        <v>0.0</v>
      </c>
      <c r="C15" s="1030">
        <f>2900000*25/100</f>
        <v>725000</v>
      </c>
      <c r="D15" s="1023">
        <v>2900000.0</v>
      </c>
      <c r="E15" s="1024">
        <f t="shared" ref="E15:E16" si="3">D15-C15</f>
        <v>2175000</v>
      </c>
    </row>
    <row r="16">
      <c r="A16" s="17" t="s">
        <v>5184</v>
      </c>
      <c r="B16" s="1023">
        <v>0.0</v>
      </c>
      <c r="C16" s="1030">
        <f>2900000*30/100</f>
        <v>870000</v>
      </c>
      <c r="D16" s="1023">
        <v>2900000.0</v>
      </c>
      <c r="E16" s="1024">
        <f t="shared" si="3"/>
        <v>2030000</v>
      </c>
    </row>
    <row r="17">
      <c r="A17" s="448"/>
      <c r="B17" s="650"/>
      <c r="C17" s="650"/>
      <c r="D17" s="650"/>
      <c r="E17" s="650"/>
    </row>
    <row r="18">
      <c r="A18" s="3"/>
      <c r="B18" s="650"/>
      <c r="C18" s="650"/>
      <c r="D18" s="650"/>
      <c r="E18" s="650"/>
    </row>
    <row r="19">
      <c r="A19" s="3"/>
      <c r="B19" s="650"/>
      <c r="C19" s="650"/>
      <c r="D19" s="650"/>
      <c r="E19" s="650"/>
    </row>
    <row r="20">
      <c r="A20" s="3"/>
      <c r="B20" s="650"/>
      <c r="C20" s="650"/>
      <c r="D20" s="650"/>
      <c r="E20" s="650"/>
    </row>
    <row r="21">
      <c r="A21" s="3"/>
      <c r="B21" s="650"/>
      <c r="C21" s="650"/>
      <c r="D21" s="650"/>
      <c r="E21" s="650"/>
    </row>
    <row r="22">
      <c r="A22" s="3"/>
      <c r="B22" s="650"/>
      <c r="C22" s="650"/>
      <c r="D22" s="650"/>
      <c r="E22" s="650"/>
    </row>
    <row r="23">
      <c r="A23" s="3"/>
      <c r="B23" s="650"/>
      <c r="C23" s="650"/>
      <c r="D23" s="650"/>
      <c r="E23" s="650"/>
    </row>
    <row r="24">
      <c r="A24" s="3"/>
      <c r="B24" s="650"/>
      <c r="C24" s="650"/>
      <c r="D24" s="650"/>
      <c r="E24" s="650"/>
    </row>
    <row r="25">
      <c r="A25" s="3"/>
      <c r="B25" s="650"/>
      <c r="C25" s="650"/>
      <c r="D25" s="650"/>
      <c r="E25" s="650"/>
    </row>
    <row r="26">
      <c r="A26" s="3"/>
      <c r="B26" s="650"/>
      <c r="C26" s="650"/>
      <c r="D26" s="650"/>
      <c r="E26" s="650"/>
    </row>
    <row r="27">
      <c r="A27" s="3"/>
      <c r="B27" s="650"/>
      <c r="C27" s="650"/>
      <c r="D27" s="650"/>
      <c r="E27" s="650"/>
    </row>
    <row r="28">
      <c r="A28" s="3"/>
      <c r="B28" s="650"/>
      <c r="C28" s="650"/>
      <c r="D28" s="650"/>
      <c r="E28" s="650"/>
    </row>
    <row r="29">
      <c r="A29" s="3"/>
      <c r="B29" s="650"/>
      <c r="C29" s="650"/>
      <c r="D29" s="650"/>
      <c r="E29" s="650"/>
    </row>
    <row r="30">
      <c r="A30" s="3"/>
      <c r="B30" s="650"/>
      <c r="C30" s="650"/>
      <c r="D30" s="650"/>
      <c r="E30" s="650"/>
    </row>
    <row r="31">
      <c r="A31" s="3"/>
      <c r="B31" s="650"/>
      <c r="C31" s="650"/>
      <c r="D31" s="650"/>
      <c r="E31" s="650"/>
    </row>
    <row r="32">
      <c r="A32" s="3"/>
      <c r="B32" s="650"/>
      <c r="C32" s="650"/>
      <c r="D32" s="650"/>
      <c r="E32" s="650"/>
    </row>
    <row r="33">
      <c r="A33" s="3"/>
      <c r="B33" s="650"/>
      <c r="C33" s="650"/>
      <c r="D33" s="650"/>
      <c r="E33" s="650"/>
    </row>
    <row r="34">
      <c r="A34" s="3"/>
      <c r="B34" s="650"/>
      <c r="C34" s="650"/>
      <c r="D34" s="650"/>
      <c r="E34" s="650"/>
    </row>
    <row r="35">
      <c r="A35" s="3"/>
      <c r="B35" s="650"/>
      <c r="C35" s="650"/>
      <c r="D35" s="650"/>
      <c r="E35" s="650"/>
    </row>
    <row r="36">
      <c r="A36" s="3"/>
      <c r="B36" s="650"/>
      <c r="C36" s="650"/>
      <c r="D36" s="650"/>
      <c r="E36" s="650"/>
    </row>
    <row r="37">
      <c r="A37" s="3"/>
      <c r="B37" s="650"/>
      <c r="C37" s="650"/>
      <c r="D37" s="650"/>
      <c r="E37" s="650"/>
    </row>
    <row r="38">
      <c r="A38" s="3"/>
      <c r="B38" s="650"/>
      <c r="C38" s="650"/>
      <c r="D38" s="650"/>
      <c r="E38" s="650"/>
    </row>
    <row r="39">
      <c r="A39" s="3"/>
      <c r="B39" s="650"/>
      <c r="C39" s="650"/>
      <c r="D39" s="650"/>
      <c r="E39" s="650"/>
    </row>
    <row r="40">
      <c r="A40" s="3"/>
      <c r="B40" s="650"/>
      <c r="C40" s="650"/>
      <c r="D40" s="650"/>
      <c r="E40" s="650"/>
    </row>
    <row r="41">
      <c r="A41" s="3"/>
      <c r="B41" s="650"/>
      <c r="C41" s="650"/>
      <c r="D41" s="650"/>
      <c r="E41" s="650"/>
    </row>
    <row r="42">
      <c r="A42" s="3"/>
      <c r="B42" s="650"/>
      <c r="C42" s="650"/>
      <c r="D42" s="650"/>
      <c r="E42" s="650"/>
    </row>
    <row r="43">
      <c r="A43" s="3"/>
      <c r="B43" s="650"/>
      <c r="C43" s="650"/>
      <c r="D43" s="650"/>
      <c r="E43" s="650"/>
    </row>
    <row r="44">
      <c r="A44" s="3"/>
      <c r="B44" s="650"/>
      <c r="C44" s="650"/>
      <c r="D44" s="650"/>
      <c r="E44" s="650"/>
    </row>
    <row r="45">
      <c r="A45" s="3"/>
      <c r="B45" s="650"/>
      <c r="C45" s="650"/>
      <c r="D45" s="650"/>
      <c r="E45" s="650"/>
    </row>
    <row r="46">
      <c r="A46" s="3"/>
      <c r="B46" s="650"/>
      <c r="C46" s="650"/>
      <c r="D46" s="650"/>
      <c r="E46" s="650"/>
    </row>
    <row r="47">
      <c r="A47" s="3"/>
      <c r="B47" s="650"/>
      <c r="C47" s="650"/>
      <c r="D47" s="650"/>
      <c r="E47" s="650"/>
    </row>
    <row r="48">
      <c r="A48" s="3"/>
      <c r="B48" s="650"/>
      <c r="C48" s="650"/>
      <c r="D48" s="650"/>
      <c r="E48" s="650"/>
    </row>
    <row r="49">
      <c r="A49" s="3"/>
      <c r="B49" s="650"/>
      <c r="C49" s="650"/>
      <c r="D49" s="650"/>
      <c r="E49" s="650"/>
    </row>
    <row r="50">
      <c r="A50" s="3"/>
      <c r="B50" s="650"/>
      <c r="C50" s="650"/>
      <c r="D50" s="650"/>
      <c r="E50" s="650"/>
    </row>
    <row r="51">
      <c r="A51" s="3"/>
      <c r="B51" s="650"/>
      <c r="C51" s="650"/>
      <c r="D51" s="650"/>
      <c r="E51" s="650"/>
    </row>
    <row r="52">
      <c r="A52" s="3"/>
      <c r="B52" s="650"/>
      <c r="C52" s="650"/>
      <c r="D52" s="650"/>
      <c r="E52" s="650"/>
    </row>
    <row r="53">
      <c r="A53" s="3"/>
      <c r="B53" s="650"/>
      <c r="C53" s="650"/>
      <c r="D53" s="650"/>
      <c r="E53" s="650"/>
    </row>
    <row r="54">
      <c r="A54" s="3"/>
      <c r="B54" s="650"/>
      <c r="C54" s="650"/>
      <c r="D54" s="650"/>
      <c r="E54" s="650"/>
    </row>
    <row r="55">
      <c r="A55" s="3"/>
      <c r="B55" s="650"/>
      <c r="C55" s="650"/>
      <c r="D55" s="650"/>
      <c r="E55" s="650"/>
    </row>
    <row r="56">
      <c r="A56" s="3"/>
      <c r="B56" s="650"/>
      <c r="C56" s="650"/>
      <c r="D56" s="650"/>
      <c r="E56" s="650"/>
    </row>
    <row r="57">
      <c r="A57" s="3"/>
      <c r="B57" s="650"/>
      <c r="C57" s="650"/>
      <c r="D57" s="650"/>
      <c r="E57" s="650"/>
    </row>
    <row r="58">
      <c r="A58" s="3"/>
      <c r="B58" s="650"/>
      <c r="C58" s="650"/>
      <c r="D58" s="650"/>
      <c r="E58" s="650"/>
    </row>
    <row r="59">
      <c r="A59" s="3"/>
      <c r="B59" s="650"/>
      <c r="C59" s="650"/>
      <c r="D59" s="650"/>
      <c r="E59" s="650"/>
    </row>
    <row r="60">
      <c r="A60" s="3"/>
      <c r="B60" s="650"/>
      <c r="C60" s="650"/>
      <c r="D60" s="650"/>
      <c r="E60" s="650"/>
    </row>
    <row r="61">
      <c r="A61" s="3"/>
      <c r="B61" s="650"/>
      <c r="C61" s="650"/>
      <c r="D61" s="650"/>
      <c r="E61" s="650"/>
    </row>
    <row r="62">
      <c r="A62" s="3"/>
      <c r="B62" s="650"/>
      <c r="C62" s="650"/>
      <c r="D62" s="650"/>
      <c r="E62" s="650"/>
    </row>
    <row r="63">
      <c r="A63" s="3"/>
      <c r="B63" s="650"/>
      <c r="C63" s="650"/>
      <c r="D63" s="650"/>
      <c r="E63" s="650"/>
    </row>
    <row r="64">
      <c r="A64" s="3"/>
      <c r="B64" s="650"/>
      <c r="C64" s="650"/>
      <c r="D64" s="650"/>
      <c r="E64" s="650"/>
    </row>
    <row r="65">
      <c r="A65" s="3"/>
      <c r="B65" s="650"/>
      <c r="C65" s="650"/>
      <c r="D65" s="650"/>
      <c r="E65" s="650"/>
    </row>
    <row r="66">
      <c r="A66" s="3"/>
      <c r="B66" s="650"/>
      <c r="C66" s="650"/>
      <c r="D66" s="650"/>
      <c r="E66" s="650"/>
    </row>
    <row r="67">
      <c r="A67" s="3"/>
      <c r="B67" s="650"/>
      <c r="C67" s="650"/>
      <c r="D67" s="650"/>
      <c r="E67" s="650"/>
    </row>
    <row r="68">
      <c r="A68" s="3"/>
      <c r="B68" s="650"/>
      <c r="C68" s="650"/>
      <c r="D68" s="650"/>
      <c r="E68" s="650"/>
    </row>
    <row r="69">
      <c r="A69" s="3"/>
      <c r="B69" s="650"/>
      <c r="C69" s="650"/>
      <c r="D69" s="650"/>
      <c r="E69" s="650"/>
    </row>
    <row r="70">
      <c r="A70" s="3"/>
      <c r="B70" s="650"/>
      <c r="C70" s="650"/>
      <c r="D70" s="650"/>
      <c r="E70" s="650"/>
    </row>
    <row r="71">
      <c r="A71" s="3"/>
      <c r="B71" s="650"/>
      <c r="C71" s="650"/>
      <c r="D71" s="650"/>
      <c r="E71" s="650"/>
    </row>
    <row r="72">
      <c r="A72" s="3"/>
      <c r="B72" s="650"/>
      <c r="C72" s="650"/>
      <c r="D72" s="650"/>
      <c r="E72" s="650"/>
    </row>
    <row r="73">
      <c r="A73" s="3"/>
      <c r="B73" s="650"/>
      <c r="C73" s="650"/>
      <c r="D73" s="650"/>
      <c r="E73" s="650"/>
    </row>
    <row r="74">
      <c r="A74" s="3"/>
      <c r="B74" s="650"/>
      <c r="C74" s="650"/>
      <c r="D74" s="650"/>
      <c r="E74" s="650"/>
    </row>
    <row r="75">
      <c r="A75" s="3"/>
      <c r="B75" s="650"/>
      <c r="C75" s="650"/>
      <c r="D75" s="650"/>
      <c r="E75" s="650"/>
    </row>
    <row r="76">
      <c r="A76" s="3"/>
      <c r="B76" s="650"/>
      <c r="C76" s="650"/>
      <c r="D76" s="650"/>
      <c r="E76" s="650"/>
    </row>
    <row r="77">
      <c r="A77" s="3"/>
      <c r="B77" s="650"/>
      <c r="C77" s="650"/>
      <c r="D77" s="650"/>
      <c r="E77" s="650"/>
    </row>
    <row r="78">
      <c r="A78" s="3"/>
      <c r="B78" s="650"/>
      <c r="C78" s="650"/>
      <c r="D78" s="650"/>
      <c r="E78" s="650"/>
    </row>
    <row r="79">
      <c r="A79" s="3"/>
      <c r="B79" s="650"/>
      <c r="C79" s="650"/>
      <c r="D79" s="650"/>
      <c r="E79" s="650"/>
    </row>
    <row r="80">
      <c r="A80" s="3"/>
      <c r="B80" s="650"/>
      <c r="C80" s="650"/>
      <c r="D80" s="650"/>
      <c r="E80" s="650"/>
    </row>
    <row r="81">
      <c r="A81" s="3"/>
      <c r="B81" s="650"/>
      <c r="C81" s="650"/>
      <c r="D81" s="650"/>
      <c r="E81" s="650"/>
    </row>
    <row r="82">
      <c r="A82" s="3"/>
      <c r="B82" s="650"/>
      <c r="C82" s="650"/>
      <c r="D82" s="650"/>
      <c r="E82" s="650"/>
    </row>
    <row r="83">
      <c r="A83" s="3"/>
      <c r="B83" s="650"/>
      <c r="C83" s="650"/>
      <c r="D83" s="650"/>
      <c r="E83" s="650"/>
    </row>
    <row r="84">
      <c r="A84" s="3"/>
      <c r="B84" s="650"/>
      <c r="C84" s="650"/>
      <c r="D84" s="650"/>
      <c r="E84" s="650"/>
    </row>
    <row r="85">
      <c r="A85" s="3"/>
      <c r="B85" s="650"/>
      <c r="C85" s="650"/>
      <c r="D85" s="650"/>
      <c r="E85" s="650"/>
    </row>
    <row r="86">
      <c r="A86" s="3"/>
      <c r="B86" s="650"/>
      <c r="C86" s="650"/>
      <c r="D86" s="650"/>
      <c r="E86" s="650"/>
    </row>
    <row r="87">
      <c r="A87" s="3"/>
      <c r="B87" s="650"/>
      <c r="C87" s="650"/>
      <c r="D87" s="650"/>
      <c r="E87" s="650"/>
    </row>
    <row r="88">
      <c r="A88" s="3"/>
      <c r="B88" s="650"/>
      <c r="C88" s="650"/>
      <c r="D88" s="650"/>
      <c r="E88" s="650"/>
    </row>
    <row r="89">
      <c r="A89" s="3"/>
      <c r="B89" s="650"/>
      <c r="C89" s="650"/>
      <c r="D89" s="650"/>
      <c r="E89" s="650"/>
    </row>
    <row r="90">
      <c r="A90" s="3"/>
      <c r="B90" s="650"/>
      <c r="C90" s="650"/>
      <c r="D90" s="650"/>
      <c r="E90" s="650"/>
    </row>
    <row r="91">
      <c r="A91" s="3"/>
      <c r="B91" s="650"/>
      <c r="C91" s="650"/>
      <c r="D91" s="650"/>
      <c r="E91" s="650"/>
    </row>
    <row r="92">
      <c r="A92" s="3"/>
      <c r="B92" s="650"/>
      <c r="C92" s="650"/>
      <c r="D92" s="650"/>
      <c r="E92" s="650"/>
    </row>
    <row r="93">
      <c r="A93" s="3"/>
      <c r="B93" s="650"/>
      <c r="C93" s="650"/>
      <c r="D93" s="650"/>
      <c r="E93" s="650"/>
    </row>
    <row r="94">
      <c r="A94" s="3"/>
      <c r="B94" s="650"/>
      <c r="C94" s="650"/>
      <c r="D94" s="650"/>
      <c r="E94" s="650"/>
    </row>
    <row r="95">
      <c r="A95" s="3"/>
      <c r="B95" s="650"/>
      <c r="C95" s="650"/>
      <c r="D95" s="650"/>
      <c r="E95" s="650"/>
    </row>
    <row r="96">
      <c r="A96" s="3"/>
      <c r="B96" s="650"/>
      <c r="C96" s="650"/>
      <c r="D96" s="650"/>
      <c r="E96" s="650"/>
    </row>
    <row r="97">
      <c r="A97" s="3"/>
      <c r="B97" s="650"/>
      <c r="C97" s="650"/>
      <c r="D97" s="650"/>
      <c r="E97" s="650"/>
    </row>
    <row r="98">
      <c r="A98" s="3"/>
      <c r="B98" s="650"/>
      <c r="C98" s="650"/>
      <c r="D98" s="650"/>
      <c r="E98" s="650"/>
    </row>
    <row r="99">
      <c r="A99" s="3"/>
      <c r="B99" s="650"/>
      <c r="C99" s="650"/>
      <c r="D99" s="650"/>
      <c r="E99" s="650"/>
    </row>
    <row r="100">
      <c r="A100" s="3"/>
      <c r="B100" s="650"/>
      <c r="C100" s="650"/>
      <c r="D100" s="650"/>
      <c r="E100" s="650"/>
    </row>
    <row r="101">
      <c r="A101" s="3"/>
      <c r="B101" s="650"/>
      <c r="C101" s="650"/>
      <c r="D101" s="650"/>
      <c r="E101" s="650"/>
    </row>
    <row r="102">
      <c r="A102" s="3"/>
      <c r="B102" s="650"/>
      <c r="C102" s="650"/>
      <c r="D102" s="650"/>
      <c r="E102" s="650"/>
    </row>
    <row r="103">
      <c r="A103" s="3"/>
      <c r="B103" s="650"/>
      <c r="C103" s="650"/>
      <c r="D103" s="650"/>
      <c r="E103" s="650"/>
    </row>
    <row r="104">
      <c r="A104" s="3"/>
      <c r="B104" s="650"/>
      <c r="C104" s="650"/>
      <c r="D104" s="650"/>
      <c r="E104" s="650"/>
    </row>
    <row r="105">
      <c r="A105" s="3"/>
      <c r="B105" s="650"/>
      <c r="C105" s="650"/>
      <c r="D105" s="650"/>
      <c r="E105" s="650"/>
    </row>
    <row r="106">
      <c r="A106" s="3"/>
      <c r="B106" s="650"/>
      <c r="C106" s="650"/>
      <c r="D106" s="650"/>
      <c r="E106" s="650"/>
    </row>
    <row r="107">
      <c r="A107" s="3"/>
      <c r="B107" s="650"/>
      <c r="C107" s="650"/>
      <c r="D107" s="650"/>
      <c r="E107" s="650"/>
    </row>
    <row r="108">
      <c r="A108" s="3"/>
      <c r="B108" s="650"/>
      <c r="C108" s="650"/>
      <c r="D108" s="650"/>
      <c r="E108" s="650"/>
    </row>
    <row r="109">
      <c r="A109" s="3"/>
      <c r="B109" s="650"/>
      <c r="C109" s="650"/>
      <c r="D109" s="650"/>
      <c r="E109" s="650"/>
    </row>
    <row r="110">
      <c r="A110" s="3"/>
      <c r="B110" s="650"/>
      <c r="C110" s="650"/>
      <c r="D110" s="650"/>
      <c r="E110" s="650"/>
    </row>
    <row r="111">
      <c r="A111" s="3"/>
      <c r="B111" s="650"/>
      <c r="C111" s="650"/>
      <c r="D111" s="650"/>
      <c r="E111" s="650"/>
    </row>
    <row r="112">
      <c r="A112" s="3"/>
      <c r="B112" s="650"/>
      <c r="C112" s="650"/>
      <c r="D112" s="650"/>
      <c r="E112" s="650"/>
    </row>
    <row r="113">
      <c r="A113" s="3"/>
      <c r="B113" s="650"/>
      <c r="C113" s="650"/>
      <c r="D113" s="650"/>
      <c r="E113" s="650"/>
    </row>
    <row r="114">
      <c r="A114" s="3"/>
      <c r="B114" s="650"/>
      <c r="C114" s="650"/>
      <c r="D114" s="650"/>
      <c r="E114" s="650"/>
    </row>
    <row r="115">
      <c r="A115" s="3"/>
      <c r="B115" s="650"/>
      <c r="C115" s="650"/>
      <c r="D115" s="650"/>
      <c r="E115" s="650"/>
    </row>
    <row r="116">
      <c r="A116" s="3"/>
      <c r="B116" s="650"/>
      <c r="C116" s="650"/>
      <c r="D116" s="650"/>
      <c r="E116" s="650"/>
    </row>
    <row r="117">
      <c r="A117" s="3"/>
      <c r="B117" s="650"/>
      <c r="C117" s="650"/>
      <c r="D117" s="650"/>
      <c r="E117" s="650"/>
    </row>
    <row r="118">
      <c r="A118" s="3"/>
      <c r="B118" s="650"/>
      <c r="C118" s="650"/>
      <c r="D118" s="650"/>
      <c r="E118" s="650"/>
    </row>
    <row r="119">
      <c r="A119" s="3"/>
      <c r="B119" s="650"/>
      <c r="C119" s="650"/>
      <c r="D119" s="650"/>
      <c r="E119" s="650"/>
    </row>
    <row r="120">
      <c r="A120" s="3"/>
      <c r="B120" s="650"/>
      <c r="C120" s="650"/>
      <c r="D120" s="650"/>
      <c r="E120" s="650"/>
    </row>
    <row r="121">
      <c r="A121" s="3"/>
      <c r="B121" s="650"/>
      <c r="C121" s="650"/>
      <c r="D121" s="650"/>
      <c r="E121" s="650"/>
    </row>
    <row r="122">
      <c r="A122" s="3"/>
      <c r="B122" s="650"/>
      <c r="C122" s="650"/>
      <c r="D122" s="650"/>
      <c r="E122" s="650"/>
    </row>
    <row r="123">
      <c r="A123" s="3"/>
      <c r="B123" s="650"/>
      <c r="C123" s="650"/>
      <c r="D123" s="650"/>
      <c r="E123" s="650"/>
    </row>
    <row r="124">
      <c r="A124" s="3"/>
      <c r="B124" s="650"/>
      <c r="C124" s="650"/>
      <c r="D124" s="650"/>
      <c r="E124" s="650"/>
    </row>
    <row r="125">
      <c r="A125" s="3"/>
      <c r="B125" s="650"/>
      <c r="C125" s="650"/>
      <c r="D125" s="650"/>
      <c r="E125" s="650"/>
    </row>
    <row r="126">
      <c r="A126" s="3"/>
      <c r="B126" s="650"/>
      <c r="C126" s="650"/>
      <c r="D126" s="650"/>
      <c r="E126" s="650"/>
    </row>
    <row r="127">
      <c r="A127" s="3"/>
      <c r="B127" s="650"/>
      <c r="C127" s="650"/>
      <c r="D127" s="650"/>
      <c r="E127" s="650"/>
    </row>
    <row r="128">
      <c r="A128" s="3"/>
      <c r="B128" s="650"/>
      <c r="C128" s="650"/>
      <c r="D128" s="650"/>
      <c r="E128" s="650"/>
    </row>
    <row r="129">
      <c r="A129" s="3"/>
      <c r="B129" s="650"/>
      <c r="C129" s="650"/>
      <c r="D129" s="650"/>
      <c r="E129" s="650"/>
    </row>
    <row r="130">
      <c r="A130" s="3"/>
      <c r="B130" s="650"/>
      <c r="C130" s="650"/>
      <c r="D130" s="650"/>
      <c r="E130" s="650"/>
    </row>
    <row r="131">
      <c r="A131" s="3"/>
      <c r="B131" s="650"/>
      <c r="C131" s="650"/>
      <c r="D131" s="650"/>
      <c r="E131" s="650"/>
    </row>
    <row r="132">
      <c r="A132" s="3"/>
      <c r="B132" s="650"/>
      <c r="C132" s="650"/>
      <c r="D132" s="650"/>
      <c r="E132" s="650"/>
    </row>
    <row r="133">
      <c r="A133" s="3"/>
      <c r="B133" s="650"/>
      <c r="C133" s="650"/>
      <c r="D133" s="650"/>
      <c r="E133" s="650"/>
    </row>
    <row r="134">
      <c r="A134" s="3"/>
      <c r="B134" s="650"/>
      <c r="C134" s="650"/>
      <c r="D134" s="650"/>
      <c r="E134" s="650"/>
    </row>
    <row r="135">
      <c r="A135" s="3"/>
      <c r="B135" s="650"/>
      <c r="C135" s="650"/>
      <c r="D135" s="650"/>
      <c r="E135" s="650"/>
    </row>
    <row r="136">
      <c r="A136" s="3"/>
      <c r="B136" s="650"/>
      <c r="C136" s="650"/>
      <c r="D136" s="650"/>
      <c r="E136" s="650"/>
    </row>
    <row r="137">
      <c r="A137" s="3"/>
      <c r="B137" s="650"/>
      <c r="C137" s="650"/>
      <c r="D137" s="650"/>
      <c r="E137" s="650"/>
    </row>
    <row r="138">
      <c r="A138" s="3"/>
      <c r="B138" s="650"/>
      <c r="C138" s="650"/>
      <c r="D138" s="650"/>
      <c r="E138" s="650"/>
    </row>
    <row r="139">
      <c r="A139" s="3"/>
      <c r="B139" s="650"/>
      <c r="C139" s="650"/>
      <c r="D139" s="650"/>
      <c r="E139" s="650"/>
    </row>
    <row r="140">
      <c r="A140" s="3"/>
      <c r="B140" s="650"/>
      <c r="C140" s="650"/>
      <c r="D140" s="650"/>
      <c r="E140" s="650"/>
    </row>
    <row r="141">
      <c r="A141" s="3"/>
      <c r="B141" s="650"/>
      <c r="C141" s="650"/>
      <c r="D141" s="650"/>
      <c r="E141" s="650"/>
    </row>
    <row r="142">
      <c r="A142" s="3"/>
      <c r="B142" s="650"/>
      <c r="C142" s="650"/>
      <c r="D142" s="650"/>
      <c r="E142" s="650"/>
    </row>
    <row r="143">
      <c r="A143" s="3"/>
      <c r="B143" s="650"/>
      <c r="C143" s="650"/>
      <c r="D143" s="650"/>
      <c r="E143" s="650"/>
    </row>
    <row r="144">
      <c r="A144" s="3"/>
      <c r="B144" s="650"/>
      <c r="C144" s="650"/>
      <c r="D144" s="650"/>
      <c r="E144" s="650"/>
    </row>
    <row r="145">
      <c r="A145" s="3"/>
      <c r="B145" s="650"/>
      <c r="C145" s="650"/>
      <c r="D145" s="650"/>
      <c r="E145" s="650"/>
    </row>
    <row r="146">
      <c r="A146" s="3"/>
      <c r="B146" s="650"/>
      <c r="C146" s="650"/>
      <c r="D146" s="650"/>
      <c r="E146" s="650"/>
    </row>
    <row r="147">
      <c r="A147" s="3"/>
      <c r="B147" s="650"/>
      <c r="C147" s="650"/>
      <c r="D147" s="650"/>
      <c r="E147" s="650"/>
    </row>
    <row r="148">
      <c r="A148" s="3"/>
      <c r="B148" s="650"/>
      <c r="C148" s="650"/>
      <c r="D148" s="650"/>
      <c r="E148" s="650"/>
    </row>
    <row r="149">
      <c r="A149" s="3"/>
      <c r="B149" s="650"/>
      <c r="C149" s="650"/>
      <c r="D149" s="650"/>
      <c r="E149" s="650"/>
    </row>
    <row r="150">
      <c r="A150" s="3"/>
      <c r="B150" s="650"/>
      <c r="C150" s="650"/>
      <c r="D150" s="650"/>
      <c r="E150" s="650"/>
    </row>
    <row r="151">
      <c r="A151" s="3"/>
      <c r="B151" s="650"/>
      <c r="C151" s="650"/>
      <c r="D151" s="650"/>
      <c r="E151" s="650"/>
    </row>
    <row r="152">
      <c r="A152" s="3"/>
      <c r="B152" s="650"/>
      <c r="C152" s="650"/>
      <c r="D152" s="650"/>
      <c r="E152" s="650"/>
    </row>
    <row r="153">
      <c r="A153" s="3"/>
      <c r="B153" s="650"/>
      <c r="C153" s="650"/>
      <c r="D153" s="650"/>
      <c r="E153" s="650"/>
    </row>
    <row r="154">
      <c r="A154" s="3"/>
      <c r="B154" s="650"/>
      <c r="C154" s="650"/>
      <c r="D154" s="650"/>
      <c r="E154" s="650"/>
    </row>
    <row r="155">
      <c r="A155" s="3"/>
      <c r="B155" s="650"/>
      <c r="C155" s="650"/>
      <c r="D155" s="650"/>
      <c r="E155" s="650"/>
    </row>
    <row r="156">
      <c r="A156" s="3"/>
      <c r="B156" s="650"/>
      <c r="C156" s="650"/>
      <c r="D156" s="650"/>
      <c r="E156" s="650"/>
    </row>
    <row r="157">
      <c r="A157" s="3"/>
      <c r="B157" s="650"/>
      <c r="C157" s="650"/>
      <c r="D157" s="650"/>
      <c r="E157" s="650"/>
    </row>
    <row r="158">
      <c r="A158" s="3"/>
      <c r="B158" s="650"/>
      <c r="C158" s="650"/>
      <c r="D158" s="650"/>
      <c r="E158" s="650"/>
    </row>
    <row r="159">
      <c r="A159" s="3"/>
      <c r="B159" s="650"/>
      <c r="C159" s="650"/>
      <c r="D159" s="650"/>
      <c r="E159" s="650"/>
    </row>
    <row r="160">
      <c r="A160" s="3"/>
      <c r="B160" s="650"/>
      <c r="C160" s="650"/>
      <c r="D160" s="650"/>
      <c r="E160" s="650"/>
    </row>
    <row r="161">
      <c r="A161" s="3"/>
      <c r="B161" s="650"/>
      <c r="C161" s="650"/>
      <c r="D161" s="650"/>
      <c r="E161" s="650"/>
    </row>
    <row r="162">
      <c r="A162" s="3"/>
      <c r="B162" s="650"/>
      <c r="C162" s="650"/>
      <c r="D162" s="650"/>
      <c r="E162" s="650"/>
    </row>
    <row r="163">
      <c r="A163" s="3"/>
      <c r="B163" s="650"/>
      <c r="C163" s="650"/>
      <c r="D163" s="650"/>
      <c r="E163" s="650"/>
    </row>
    <row r="164">
      <c r="A164" s="3"/>
      <c r="B164" s="650"/>
      <c r="C164" s="650"/>
      <c r="D164" s="650"/>
      <c r="E164" s="650"/>
    </row>
    <row r="165">
      <c r="A165" s="3"/>
      <c r="B165" s="650"/>
      <c r="C165" s="650"/>
      <c r="D165" s="650"/>
      <c r="E165" s="650"/>
    </row>
    <row r="166">
      <c r="A166" s="3"/>
      <c r="B166" s="650"/>
      <c r="C166" s="650"/>
      <c r="D166" s="650"/>
      <c r="E166" s="650"/>
    </row>
    <row r="167">
      <c r="A167" s="3"/>
      <c r="B167" s="650"/>
      <c r="C167" s="650"/>
      <c r="D167" s="650"/>
      <c r="E167" s="650"/>
    </row>
    <row r="168">
      <c r="A168" s="3"/>
      <c r="B168" s="650"/>
      <c r="C168" s="650"/>
      <c r="D168" s="650"/>
      <c r="E168" s="650"/>
    </row>
    <row r="169">
      <c r="A169" s="3"/>
      <c r="B169" s="650"/>
      <c r="C169" s="650"/>
      <c r="D169" s="650"/>
      <c r="E169" s="650"/>
    </row>
    <row r="170">
      <c r="A170" s="3"/>
      <c r="B170" s="650"/>
      <c r="C170" s="650"/>
      <c r="D170" s="650"/>
      <c r="E170" s="650"/>
    </row>
    <row r="171">
      <c r="A171" s="3"/>
      <c r="B171" s="650"/>
      <c r="C171" s="650"/>
      <c r="D171" s="650"/>
      <c r="E171" s="650"/>
    </row>
    <row r="172">
      <c r="A172" s="3"/>
      <c r="B172" s="650"/>
      <c r="C172" s="650"/>
      <c r="D172" s="650"/>
      <c r="E172" s="650"/>
    </row>
    <row r="173">
      <c r="A173" s="3"/>
      <c r="B173" s="650"/>
      <c r="C173" s="650"/>
      <c r="D173" s="650"/>
      <c r="E173" s="650"/>
    </row>
    <row r="174">
      <c r="A174" s="3"/>
      <c r="B174" s="650"/>
      <c r="C174" s="650"/>
      <c r="D174" s="650"/>
      <c r="E174" s="650"/>
    </row>
    <row r="175">
      <c r="A175" s="3"/>
      <c r="B175" s="650"/>
      <c r="C175" s="650"/>
      <c r="D175" s="650"/>
      <c r="E175" s="650"/>
    </row>
    <row r="176">
      <c r="A176" s="3"/>
      <c r="B176" s="650"/>
      <c r="C176" s="650"/>
      <c r="D176" s="650"/>
      <c r="E176" s="650"/>
    </row>
    <row r="177">
      <c r="A177" s="3"/>
      <c r="B177" s="650"/>
      <c r="C177" s="650"/>
      <c r="D177" s="650"/>
      <c r="E177" s="650"/>
    </row>
    <row r="178">
      <c r="A178" s="3"/>
      <c r="B178" s="650"/>
      <c r="C178" s="650"/>
      <c r="D178" s="650"/>
      <c r="E178" s="650"/>
    </row>
    <row r="179">
      <c r="A179" s="3"/>
      <c r="B179" s="650"/>
      <c r="C179" s="650"/>
      <c r="D179" s="650"/>
      <c r="E179" s="650"/>
    </row>
    <row r="180">
      <c r="A180" s="3"/>
      <c r="B180" s="650"/>
      <c r="C180" s="650"/>
      <c r="D180" s="650"/>
      <c r="E180" s="650"/>
    </row>
    <row r="181">
      <c r="A181" s="3"/>
      <c r="B181" s="650"/>
      <c r="C181" s="650"/>
      <c r="D181" s="650"/>
      <c r="E181" s="650"/>
    </row>
    <row r="182">
      <c r="A182" s="3"/>
      <c r="B182" s="650"/>
      <c r="C182" s="650"/>
      <c r="D182" s="650"/>
      <c r="E182" s="650"/>
    </row>
    <row r="183">
      <c r="A183" s="3"/>
      <c r="B183" s="650"/>
      <c r="C183" s="650"/>
      <c r="D183" s="650"/>
      <c r="E183" s="650"/>
    </row>
    <row r="184">
      <c r="A184" s="3"/>
      <c r="B184" s="650"/>
      <c r="C184" s="650"/>
      <c r="D184" s="650"/>
      <c r="E184" s="650"/>
    </row>
    <row r="185">
      <c r="A185" s="3"/>
      <c r="B185" s="650"/>
      <c r="C185" s="650"/>
      <c r="D185" s="650"/>
      <c r="E185" s="650"/>
    </row>
    <row r="186">
      <c r="A186" s="3"/>
      <c r="B186" s="650"/>
      <c r="C186" s="650"/>
      <c r="D186" s="650"/>
      <c r="E186" s="650"/>
    </row>
    <row r="187">
      <c r="A187" s="3"/>
      <c r="B187" s="650"/>
      <c r="C187" s="650"/>
      <c r="D187" s="650"/>
      <c r="E187" s="650"/>
    </row>
    <row r="188">
      <c r="A188" s="3"/>
      <c r="B188" s="650"/>
      <c r="C188" s="650"/>
      <c r="D188" s="650"/>
      <c r="E188" s="650"/>
    </row>
    <row r="189">
      <c r="A189" s="3"/>
      <c r="B189" s="650"/>
      <c r="C189" s="650"/>
      <c r="D189" s="650"/>
      <c r="E189" s="650"/>
    </row>
    <row r="190">
      <c r="A190" s="3"/>
      <c r="B190" s="650"/>
      <c r="C190" s="650"/>
      <c r="D190" s="650"/>
      <c r="E190" s="650"/>
    </row>
    <row r="191">
      <c r="A191" s="3"/>
      <c r="B191" s="650"/>
      <c r="C191" s="650"/>
      <c r="D191" s="650"/>
      <c r="E191" s="650"/>
    </row>
    <row r="192">
      <c r="A192" s="3"/>
      <c r="B192" s="650"/>
      <c r="C192" s="650"/>
      <c r="D192" s="650"/>
      <c r="E192" s="650"/>
    </row>
    <row r="193">
      <c r="A193" s="3"/>
      <c r="B193" s="650"/>
      <c r="C193" s="650"/>
      <c r="D193" s="650"/>
      <c r="E193" s="650"/>
    </row>
    <row r="194">
      <c r="A194" s="3"/>
      <c r="B194" s="650"/>
      <c r="C194" s="650"/>
      <c r="D194" s="650"/>
      <c r="E194" s="650"/>
    </row>
    <row r="195">
      <c r="A195" s="3"/>
      <c r="B195" s="650"/>
      <c r="C195" s="650"/>
      <c r="D195" s="650"/>
      <c r="E195" s="650"/>
    </row>
    <row r="196">
      <c r="A196" s="3"/>
      <c r="B196" s="650"/>
      <c r="C196" s="650"/>
      <c r="D196" s="650"/>
      <c r="E196" s="650"/>
    </row>
    <row r="197">
      <c r="A197" s="3"/>
      <c r="B197" s="650"/>
      <c r="C197" s="650"/>
      <c r="D197" s="650"/>
      <c r="E197" s="650"/>
    </row>
    <row r="198">
      <c r="A198" s="3"/>
      <c r="B198" s="650"/>
      <c r="C198" s="650"/>
      <c r="D198" s="650"/>
      <c r="E198" s="650"/>
    </row>
    <row r="199">
      <c r="A199" s="3"/>
      <c r="B199" s="650"/>
      <c r="C199" s="650"/>
      <c r="D199" s="650"/>
      <c r="E199" s="650"/>
    </row>
    <row r="200">
      <c r="A200" s="3"/>
      <c r="B200" s="650"/>
      <c r="C200" s="650"/>
      <c r="D200" s="650"/>
      <c r="E200" s="650"/>
    </row>
    <row r="201">
      <c r="A201" s="3"/>
      <c r="B201" s="650"/>
      <c r="C201" s="650"/>
      <c r="D201" s="650"/>
      <c r="E201" s="650"/>
    </row>
    <row r="202">
      <c r="A202" s="3"/>
      <c r="B202" s="650"/>
      <c r="C202" s="650"/>
      <c r="D202" s="650"/>
      <c r="E202" s="650"/>
    </row>
    <row r="203">
      <c r="A203" s="3"/>
      <c r="B203" s="650"/>
      <c r="C203" s="650"/>
      <c r="D203" s="650"/>
      <c r="E203" s="650"/>
    </row>
    <row r="204">
      <c r="A204" s="3"/>
      <c r="B204" s="650"/>
      <c r="C204" s="650"/>
      <c r="D204" s="650"/>
      <c r="E204" s="650"/>
    </row>
    <row r="205">
      <c r="A205" s="3"/>
      <c r="B205" s="650"/>
      <c r="C205" s="650"/>
      <c r="D205" s="650"/>
      <c r="E205" s="650"/>
    </row>
    <row r="206">
      <c r="A206" s="3"/>
      <c r="B206" s="650"/>
      <c r="C206" s="650"/>
      <c r="D206" s="650"/>
      <c r="E206" s="650"/>
    </row>
    <row r="207">
      <c r="A207" s="3"/>
      <c r="B207" s="650"/>
      <c r="C207" s="650"/>
      <c r="D207" s="650"/>
      <c r="E207" s="650"/>
    </row>
    <row r="208">
      <c r="A208" s="3"/>
      <c r="B208" s="650"/>
      <c r="C208" s="650"/>
      <c r="D208" s="650"/>
      <c r="E208" s="650"/>
    </row>
    <row r="209">
      <c r="A209" s="3"/>
      <c r="B209" s="650"/>
      <c r="C209" s="650"/>
      <c r="D209" s="650"/>
      <c r="E209" s="650"/>
    </row>
    <row r="210">
      <c r="A210" s="3"/>
      <c r="B210" s="650"/>
      <c r="C210" s="650"/>
      <c r="D210" s="650"/>
      <c r="E210" s="650"/>
    </row>
    <row r="211">
      <c r="A211" s="3"/>
      <c r="B211" s="650"/>
      <c r="C211" s="650"/>
      <c r="D211" s="650"/>
      <c r="E211" s="650"/>
    </row>
    <row r="212">
      <c r="A212" s="3"/>
      <c r="B212" s="650"/>
      <c r="C212" s="650"/>
      <c r="D212" s="650"/>
      <c r="E212" s="650"/>
    </row>
    <row r="213">
      <c r="A213" s="3"/>
      <c r="B213" s="650"/>
      <c r="C213" s="650"/>
      <c r="D213" s="650"/>
      <c r="E213" s="650"/>
    </row>
    <row r="214">
      <c r="A214" s="3"/>
      <c r="B214" s="650"/>
      <c r="C214" s="650"/>
      <c r="D214" s="650"/>
      <c r="E214" s="650"/>
    </row>
    <row r="215">
      <c r="A215" s="3"/>
      <c r="B215" s="650"/>
      <c r="C215" s="650"/>
      <c r="D215" s="650"/>
      <c r="E215" s="650"/>
    </row>
    <row r="216">
      <c r="A216" s="3"/>
      <c r="B216" s="650"/>
      <c r="C216" s="650"/>
      <c r="D216" s="650"/>
      <c r="E216" s="650"/>
    </row>
    <row r="217">
      <c r="A217" s="3"/>
      <c r="B217" s="650"/>
      <c r="C217" s="650"/>
      <c r="D217" s="650"/>
      <c r="E217" s="650"/>
    </row>
    <row r="218">
      <c r="A218" s="3"/>
      <c r="B218" s="650"/>
      <c r="C218" s="650"/>
      <c r="D218" s="650"/>
      <c r="E218" s="650"/>
    </row>
    <row r="219">
      <c r="A219" s="3"/>
      <c r="B219" s="650"/>
      <c r="C219" s="650"/>
      <c r="D219" s="650"/>
      <c r="E219" s="650"/>
    </row>
    <row r="220">
      <c r="A220" s="3"/>
      <c r="B220" s="650"/>
      <c r="C220" s="650"/>
      <c r="D220" s="650"/>
      <c r="E220" s="650"/>
    </row>
    <row r="221">
      <c r="A221" s="3"/>
      <c r="B221" s="650"/>
      <c r="C221" s="650"/>
      <c r="D221" s="650"/>
      <c r="E221" s="650"/>
    </row>
    <row r="222">
      <c r="A222" s="3"/>
      <c r="B222" s="650"/>
      <c r="C222" s="650"/>
      <c r="D222" s="650"/>
      <c r="E222" s="650"/>
    </row>
    <row r="223">
      <c r="A223" s="3"/>
      <c r="B223" s="650"/>
      <c r="C223" s="650"/>
      <c r="D223" s="650"/>
      <c r="E223" s="650"/>
    </row>
    <row r="224">
      <c r="A224" s="3"/>
      <c r="B224" s="650"/>
      <c r="C224" s="650"/>
      <c r="D224" s="650"/>
      <c r="E224" s="650"/>
    </row>
    <row r="225">
      <c r="A225" s="3"/>
      <c r="B225" s="650"/>
      <c r="C225" s="650"/>
      <c r="D225" s="650"/>
      <c r="E225" s="650"/>
    </row>
    <row r="226">
      <c r="A226" s="3"/>
      <c r="B226" s="650"/>
      <c r="C226" s="650"/>
      <c r="D226" s="650"/>
      <c r="E226" s="650"/>
    </row>
    <row r="227">
      <c r="A227" s="3"/>
      <c r="B227" s="650"/>
      <c r="C227" s="650"/>
      <c r="D227" s="650"/>
      <c r="E227" s="650"/>
    </row>
    <row r="228">
      <c r="A228" s="3"/>
      <c r="B228" s="650"/>
      <c r="C228" s="650"/>
      <c r="D228" s="650"/>
      <c r="E228" s="650"/>
    </row>
    <row r="229">
      <c r="A229" s="3"/>
      <c r="B229" s="650"/>
      <c r="C229" s="650"/>
      <c r="D229" s="650"/>
      <c r="E229" s="650"/>
    </row>
    <row r="230">
      <c r="A230" s="3"/>
      <c r="B230" s="650"/>
      <c r="C230" s="650"/>
      <c r="D230" s="650"/>
      <c r="E230" s="650"/>
    </row>
    <row r="231">
      <c r="A231" s="3"/>
      <c r="B231" s="650"/>
      <c r="C231" s="650"/>
      <c r="D231" s="650"/>
      <c r="E231" s="650"/>
    </row>
    <row r="232">
      <c r="A232" s="3"/>
      <c r="B232" s="650"/>
      <c r="C232" s="650"/>
      <c r="D232" s="650"/>
      <c r="E232" s="650"/>
    </row>
    <row r="233">
      <c r="A233" s="3"/>
      <c r="B233" s="650"/>
      <c r="C233" s="650"/>
      <c r="D233" s="650"/>
      <c r="E233" s="650"/>
    </row>
    <row r="234">
      <c r="A234" s="3"/>
      <c r="B234" s="650"/>
      <c r="C234" s="650"/>
      <c r="D234" s="650"/>
      <c r="E234" s="650"/>
    </row>
    <row r="235">
      <c r="A235" s="3"/>
      <c r="B235" s="650"/>
      <c r="C235" s="650"/>
      <c r="D235" s="650"/>
      <c r="E235" s="650"/>
    </row>
    <row r="236">
      <c r="A236" s="3"/>
      <c r="B236" s="650"/>
      <c r="C236" s="650"/>
      <c r="D236" s="650"/>
      <c r="E236" s="650"/>
    </row>
    <row r="237">
      <c r="A237" s="3"/>
      <c r="B237" s="650"/>
      <c r="C237" s="650"/>
      <c r="D237" s="650"/>
      <c r="E237" s="650"/>
    </row>
    <row r="238">
      <c r="A238" s="3"/>
      <c r="B238" s="650"/>
      <c r="C238" s="650"/>
      <c r="D238" s="650"/>
      <c r="E238" s="650"/>
    </row>
    <row r="239">
      <c r="A239" s="3"/>
      <c r="B239" s="650"/>
      <c r="C239" s="650"/>
      <c r="D239" s="650"/>
      <c r="E239" s="650"/>
    </row>
    <row r="240">
      <c r="A240" s="3"/>
      <c r="B240" s="650"/>
      <c r="C240" s="650"/>
      <c r="D240" s="650"/>
      <c r="E240" s="650"/>
    </row>
    <row r="241">
      <c r="A241" s="3"/>
      <c r="B241" s="650"/>
      <c r="C241" s="650"/>
      <c r="D241" s="650"/>
      <c r="E241" s="650"/>
    </row>
    <row r="242">
      <c r="A242" s="3"/>
      <c r="B242" s="650"/>
      <c r="C242" s="650"/>
      <c r="D242" s="650"/>
      <c r="E242" s="650"/>
    </row>
    <row r="243">
      <c r="A243" s="3"/>
      <c r="B243" s="650"/>
      <c r="C243" s="650"/>
      <c r="D243" s="650"/>
      <c r="E243" s="650"/>
    </row>
    <row r="244">
      <c r="A244" s="3"/>
      <c r="B244" s="650"/>
      <c r="C244" s="650"/>
      <c r="D244" s="650"/>
      <c r="E244" s="650"/>
    </row>
    <row r="245">
      <c r="A245" s="3"/>
      <c r="B245" s="650"/>
      <c r="C245" s="650"/>
      <c r="D245" s="650"/>
      <c r="E245" s="650"/>
    </row>
    <row r="246">
      <c r="A246" s="3"/>
      <c r="B246" s="650"/>
      <c r="C246" s="650"/>
      <c r="D246" s="650"/>
      <c r="E246" s="650"/>
    </row>
    <row r="247">
      <c r="A247" s="3"/>
      <c r="B247" s="650"/>
      <c r="C247" s="650"/>
      <c r="D247" s="650"/>
      <c r="E247" s="650"/>
    </row>
    <row r="248">
      <c r="A248" s="3"/>
      <c r="B248" s="650"/>
      <c r="C248" s="650"/>
      <c r="D248" s="650"/>
      <c r="E248" s="650"/>
    </row>
    <row r="249">
      <c r="A249" s="3"/>
      <c r="B249" s="650"/>
      <c r="C249" s="650"/>
      <c r="D249" s="650"/>
      <c r="E249" s="650"/>
    </row>
    <row r="250">
      <c r="A250" s="3"/>
      <c r="B250" s="650"/>
      <c r="C250" s="650"/>
      <c r="D250" s="650"/>
      <c r="E250" s="650"/>
    </row>
    <row r="251">
      <c r="A251" s="3"/>
      <c r="B251" s="650"/>
      <c r="C251" s="650"/>
      <c r="D251" s="650"/>
      <c r="E251" s="650"/>
    </row>
    <row r="252">
      <c r="A252" s="3"/>
      <c r="B252" s="650"/>
      <c r="C252" s="650"/>
      <c r="D252" s="650"/>
      <c r="E252" s="650"/>
    </row>
    <row r="253">
      <c r="A253" s="3"/>
      <c r="B253" s="650"/>
      <c r="C253" s="650"/>
      <c r="D253" s="650"/>
      <c r="E253" s="650"/>
    </row>
    <row r="254">
      <c r="A254" s="3"/>
      <c r="B254" s="650"/>
      <c r="C254" s="650"/>
      <c r="D254" s="650"/>
      <c r="E254" s="650"/>
    </row>
    <row r="255">
      <c r="A255" s="3"/>
      <c r="B255" s="650"/>
      <c r="C255" s="650"/>
      <c r="D255" s="650"/>
      <c r="E255" s="650"/>
    </row>
    <row r="256">
      <c r="A256" s="3"/>
      <c r="B256" s="650"/>
      <c r="C256" s="650"/>
      <c r="D256" s="650"/>
      <c r="E256" s="650"/>
    </row>
    <row r="257">
      <c r="A257" s="3"/>
      <c r="B257" s="650"/>
      <c r="C257" s="650"/>
      <c r="D257" s="650"/>
      <c r="E257" s="650"/>
    </row>
    <row r="258">
      <c r="A258" s="3"/>
      <c r="B258" s="650"/>
      <c r="C258" s="650"/>
      <c r="D258" s="650"/>
      <c r="E258" s="650"/>
    </row>
    <row r="259">
      <c r="A259" s="3"/>
      <c r="B259" s="650"/>
      <c r="C259" s="650"/>
      <c r="D259" s="650"/>
      <c r="E259" s="650"/>
    </row>
    <row r="260">
      <c r="A260" s="3"/>
      <c r="B260" s="650"/>
      <c r="C260" s="650"/>
      <c r="D260" s="650"/>
      <c r="E260" s="650"/>
    </row>
    <row r="261">
      <c r="A261" s="3"/>
      <c r="B261" s="650"/>
      <c r="C261" s="650"/>
      <c r="D261" s="650"/>
      <c r="E261" s="650"/>
    </row>
    <row r="262">
      <c r="A262" s="3"/>
      <c r="B262" s="650"/>
      <c r="C262" s="650"/>
      <c r="D262" s="650"/>
      <c r="E262" s="650"/>
    </row>
    <row r="263">
      <c r="A263" s="3"/>
      <c r="B263" s="650"/>
      <c r="C263" s="650"/>
      <c r="D263" s="650"/>
      <c r="E263" s="650"/>
    </row>
    <row r="264">
      <c r="A264" s="3"/>
      <c r="B264" s="650"/>
      <c r="C264" s="650"/>
      <c r="D264" s="650"/>
      <c r="E264" s="650"/>
    </row>
    <row r="265">
      <c r="A265" s="3"/>
      <c r="B265" s="650"/>
      <c r="C265" s="650"/>
      <c r="D265" s="650"/>
      <c r="E265" s="650"/>
    </row>
    <row r="266">
      <c r="A266" s="3"/>
      <c r="B266" s="650"/>
      <c r="C266" s="650"/>
      <c r="D266" s="650"/>
      <c r="E266" s="650"/>
    </row>
    <row r="267">
      <c r="A267" s="3"/>
      <c r="B267" s="650"/>
      <c r="C267" s="650"/>
      <c r="D267" s="650"/>
      <c r="E267" s="650"/>
    </row>
    <row r="268">
      <c r="A268" s="3"/>
      <c r="B268" s="650"/>
      <c r="C268" s="650"/>
      <c r="D268" s="650"/>
      <c r="E268" s="650"/>
    </row>
    <row r="269">
      <c r="A269" s="3"/>
      <c r="B269" s="650"/>
      <c r="C269" s="650"/>
      <c r="D269" s="650"/>
      <c r="E269" s="650"/>
    </row>
    <row r="270">
      <c r="A270" s="3"/>
      <c r="B270" s="650"/>
      <c r="C270" s="650"/>
      <c r="D270" s="650"/>
      <c r="E270" s="650"/>
    </row>
    <row r="271">
      <c r="A271" s="3"/>
      <c r="B271" s="650"/>
      <c r="C271" s="650"/>
      <c r="D271" s="650"/>
      <c r="E271" s="650"/>
    </row>
    <row r="272">
      <c r="A272" s="3"/>
      <c r="B272" s="650"/>
      <c r="C272" s="650"/>
      <c r="D272" s="650"/>
      <c r="E272" s="650"/>
    </row>
    <row r="273">
      <c r="A273" s="3"/>
      <c r="B273" s="650"/>
      <c r="C273" s="650"/>
      <c r="D273" s="650"/>
      <c r="E273" s="650"/>
    </row>
    <row r="274">
      <c r="A274" s="3"/>
      <c r="B274" s="650"/>
      <c r="C274" s="650"/>
      <c r="D274" s="650"/>
      <c r="E274" s="650"/>
    </row>
    <row r="275">
      <c r="A275" s="3"/>
      <c r="B275" s="650"/>
      <c r="C275" s="650"/>
      <c r="D275" s="650"/>
      <c r="E275" s="650"/>
    </row>
    <row r="276">
      <c r="A276" s="3"/>
      <c r="B276" s="650"/>
      <c r="C276" s="650"/>
      <c r="D276" s="650"/>
      <c r="E276" s="650"/>
    </row>
    <row r="277">
      <c r="A277" s="3"/>
      <c r="B277" s="650"/>
      <c r="C277" s="650"/>
      <c r="D277" s="650"/>
      <c r="E277" s="650"/>
    </row>
    <row r="278">
      <c r="A278" s="3"/>
      <c r="B278" s="650"/>
      <c r="C278" s="650"/>
      <c r="D278" s="650"/>
      <c r="E278" s="650"/>
    </row>
    <row r="279">
      <c r="A279" s="3"/>
      <c r="B279" s="650"/>
      <c r="C279" s="650"/>
      <c r="D279" s="650"/>
      <c r="E279" s="650"/>
    </row>
    <row r="280">
      <c r="A280" s="3"/>
      <c r="B280" s="650"/>
      <c r="C280" s="650"/>
      <c r="D280" s="650"/>
      <c r="E280" s="650"/>
    </row>
    <row r="281">
      <c r="A281" s="3"/>
      <c r="B281" s="650"/>
      <c r="C281" s="650"/>
      <c r="D281" s="650"/>
      <c r="E281" s="650"/>
    </row>
    <row r="282">
      <c r="A282" s="3"/>
      <c r="B282" s="650"/>
      <c r="C282" s="650"/>
      <c r="D282" s="650"/>
      <c r="E282" s="650"/>
    </row>
    <row r="283">
      <c r="A283" s="3"/>
      <c r="B283" s="650"/>
      <c r="C283" s="650"/>
      <c r="D283" s="650"/>
      <c r="E283" s="650"/>
    </row>
    <row r="284">
      <c r="A284" s="3"/>
      <c r="B284" s="650"/>
      <c r="C284" s="650"/>
      <c r="D284" s="650"/>
      <c r="E284" s="650"/>
    </row>
    <row r="285">
      <c r="A285" s="3"/>
      <c r="B285" s="650"/>
      <c r="C285" s="650"/>
      <c r="D285" s="650"/>
      <c r="E285" s="650"/>
    </row>
    <row r="286">
      <c r="A286" s="3"/>
      <c r="B286" s="650"/>
      <c r="C286" s="650"/>
      <c r="D286" s="650"/>
      <c r="E286" s="650"/>
    </row>
    <row r="287">
      <c r="A287" s="3"/>
      <c r="B287" s="650"/>
      <c r="C287" s="650"/>
      <c r="D287" s="650"/>
      <c r="E287" s="650"/>
    </row>
    <row r="288">
      <c r="A288" s="3"/>
      <c r="B288" s="650"/>
      <c r="C288" s="650"/>
      <c r="D288" s="650"/>
      <c r="E288" s="650"/>
    </row>
    <row r="289">
      <c r="A289" s="3"/>
      <c r="B289" s="650"/>
      <c r="C289" s="650"/>
      <c r="D289" s="650"/>
      <c r="E289" s="650"/>
    </row>
    <row r="290">
      <c r="A290" s="3"/>
      <c r="B290" s="650"/>
      <c r="C290" s="650"/>
      <c r="D290" s="650"/>
      <c r="E290" s="650"/>
    </row>
    <row r="291">
      <c r="A291" s="3"/>
      <c r="B291" s="650"/>
      <c r="C291" s="650"/>
      <c r="D291" s="650"/>
      <c r="E291" s="650"/>
    </row>
    <row r="292">
      <c r="A292" s="3"/>
      <c r="B292" s="650"/>
      <c r="C292" s="650"/>
      <c r="D292" s="650"/>
      <c r="E292" s="650"/>
    </row>
    <row r="293">
      <c r="A293" s="3"/>
      <c r="B293" s="650"/>
      <c r="C293" s="650"/>
      <c r="D293" s="650"/>
      <c r="E293" s="650"/>
    </row>
    <row r="294">
      <c r="A294" s="3"/>
      <c r="B294" s="650"/>
      <c r="C294" s="650"/>
      <c r="D294" s="650"/>
      <c r="E294" s="650"/>
    </row>
    <row r="295">
      <c r="A295" s="3"/>
      <c r="B295" s="650"/>
      <c r="C295" s="650"/>
      <c r="D295" s="650"/>
      <c r="E295" s="650"/>
    </row>
    <row r="296">
      <c r="A296" s="3"/>
      <c r="B296" s="650"/>
      <c r="C296" s="650"/>
      <c r="D296" s="650"/>
      <c r="E296" s="650"/>
    </row>
    <row r="297">
      <c r="A297" s="3"/>
      <c r="B297" s="650"/>
      <c r="C297" s="650"/>
      <c r="D297" s="650"/>
      <c r="E297" s="650"/>
    </row>
    <row r="298">
      <c r="A298" s="3"/>
      <c r="B298" s="650"/>
      <c r="C298" s="650"/>
      <c r="D298" s="650"/>
      <c r="E298" s="650"/>
    </row>
    <row r="299">
      <c r="A299" s="3"/>
      <c r="B299" s="650"/>
      <c r="C299" s="650"/>
      <c r="D299" s="650"/>
      <c r="E299" s="650"/>
    </row>
    <row r="300">
      <c r="A300" s="3"/>
      <c r="B300" s="650"/>
      <c r="C300" s="650"/>
      <c r="D300" s="650"/>
      <c r="E300" s="650"/>
    </row>
    <row r="301">
      <c r="A301" s="3"/>
      <c r="B301" s="650"/>
      <c r="C301" s="650"/>
      <c r="D301" s="650"/>
      <c r="E301" s="650"/>
    </row>
    <row r="302">
      <c r="A302" s="3"/>
      <c r="B302" s="650"/>
      <c r="C302" s="650"/>
      <c r="D302" s="650"/>
      <c r="E302" s="650"/>
    </row>
    <row r="303">
      <c r="A303" s="3"/>
      <c r="B303" s="650"/>
      <c r="C303" s="650"/>
      <c r="D303" s="650"/>
      <c r="E303" s="650"/>
    </row>
    <row r="304">
      <c r="A304" s="3"/>
      <c r="B304" s="650"/>
      <c r="C304" s="650"/>
      <c r="D304" s="650"/>
      <c r="E304" s="650"/>
    </row>
    <row r="305">
      <c r="A305" s="3"/>
      <c r="B305" s="650"/>
      <c r="C305" s="650"/>
      <c r="D305" s="650"/>
      <c r="E305" s="650"/>
    </row>
    <row r="306">
      <c r="A306" s="3"/>
      <c r="B306" s="650"/>
      <c r="C306" s="650"/>
      <c r="D306" s="650"/>
      <c r="E306" s="650"/>
    </row>
    <row r="307">
      <c r="A307" s="3"/>
      <c r="B307" s="650"/>
      <c r="C307" s="650"/>
      <c r="D307" s="650"/>
      <c r="E307" s="650"/>
    </row>
    <row r="308">
      <c r="A308" s="3"/>
      <c r="B308" s="650"/>
      <c r="C308" s="650"/>
      <c r="D308" s="650"/>
      <c r="E308" s="650"/>
    </row>
    <row r="309">
      <c r="A309" s="3"/>
      <c r="B309" s="650"/>
      <c r="C309" s="650"/>
      <c r="D309" s="650"/>
      <c r="E309" s="650"/>
    </row>
    <row r="310">
      <c r="A310" s="3"/>
      <c r="B310" s="650"/>
      <c r="C310" s="650"/>
      <c r="D310" s="650"/>
      <c r="E310" s="650"/>
    </row>
    <row r="311">
      <c r="A311" s="3"/>
      <c r="B311" s="650"/>
      <c r="C311" s="650"/>
      <c r="D311" s="650"/>
      <c r="E311" s="650"/>
    </row>
    <row r="312">
      <c r="A312" s="3"/>
      <c r="B312" s="650"/>
      <c r="C312" s="650"/>
      <c r="D312" s="650"/>
      <c r="E312" s="650"/>
    </row>
    <row r="313">
      <c r="A313" s="3"/>
      <c r="B313" s="650"/>
      <c r="C313" s="650"/>
      <c r="D313" s="650"/>
      <c r="E313" s="650"/>
    </row>
    <row r="314">
      <c r="A314" s="3"/>
      <c r="B314" s="650"/>
      <c r="C314" s="650"/>
      <c r="D314" s="650"/>
      <c r="E314" s="650"/>
    </row>
    <row r="315">
      <c r="A315" s="3"/>
      <c r="B315" s="650"/>
      <c r="C315" s="650"/>
      <c r="D315" s="650"/>
      <c r="E315" s="650"/>
    </row>
    <row r="316">
      <c r="A316" s="3"/>
      <c r="B316" s="650"/>
      <c r="C316" s="650"/>
      <c r="D316" s="650"/>
      <c r="E316" s="650"/>
    </row>
    <row r="317">
      <c r="A317" s="3"/>
      <c r="B317" s="650"/>
      <c r="C317" s="650"/>
      <c r="D317" s="650"/>
      <c r="E317" s="650"/>
    </row>
    <row r="318">
      <c r="A318" s="3"/>
      <c r="B318" s="650"/>
      <c r="C318" s="650"/>
      <c r="D318" s="650"/>
      <c r="E318" s="650"/>
    </row>
    <row r="319">
      <c r="A319" s="3"/>
      <c r="B319" s="650"/>
      <c r="C319" s="650"/>
      <c r="D319" s="650"/>
      <c r="E319" s="650"/>
    </row>
    <row r="320">
      <c r="A320" s="3"/>
      <c r="B320" s="650"/>
      <c r="C320" s="650"/>
      <c r="D320" s="650"/>
      <c r="E320" s="650"/>
    </row>
    <row r="321">
      <c r="A321" s="3"/>
      <c r="B321" s="650"/>
      <c r="C321" s="650"/>
      <c r="D321" s="650"/>
      <c r="E321" s="650"/>
    </row>
    <row r="322">
      <c r="A322" s="3"/>
      <c r="B322" s="650"/>
      <c r="C322" s="650"/>
      <c r="D322" s="650"/>
      <c r="E322" s="650"/>
    </row>
    <row r="323">
      <c r="A323" s="3"/>
      <c r="B323" s="650"/>
      <c r="C323" s="650"/>
      <c r="D323" s="650"/>
      <c r="E323" s="650"/>
    </row>
    <row r="324">
      <c r="A324" s="3"/>
      <c r="B324" s="650"/>
      <c r="C324" s="650"/>
      <c r="D324" s="650"/>
      <c r="E324" s="650"/>
    </row>
    <row r="325">
      <c r="A325" s="3"/>
      <c r="B325" s="650"/>
      <c r="C325" s="650"/>
      <c r="D325" s="650"/>
      <c r="E325" s="650"/>
    </row>
    <row r="326">
      <c r="A326" s="3"/>
      <c r="B326" s="650"/>
      <c r="C326" s="650"/>
      <c r="D326" s="650"/>
      <c r="E326" s="650"/>
    </row>
    <row r="327">
      <c r="A327" s="3"/>
      <c r="B327" s="650"/>
      <c r="C327" s="650"/>
      <c r="D327" s="650"/>
      <c r="E327" s="650"/>
    </row>
    <row r="328">
      <c r="A328" s="3"/>
      <c r="B328" s="650"/>
      <c r="C328" s="650"/>
      <c r="D328" s="650"/>
      <c r="E328" s="650"/>
    </row>
    <row r="329">
      <c r="A329" s="3"/>
      <c r="B329" s="650"/>
      <c r="C329" s="650"/>
      <c r="D329" s="650"/>
      <c r="E329" s="650"/>
    </row>
    <row r="330">
      <c r="A330" s="3"/>
      <c r="B330" s="650"/>
      <c r="C330" s="650"/>
      <c r="D330" s="650"/>
      <c r="E330" s="650"/>
    </row>
    <row r="331">
      <c r="A331" s="3"/>
      <c r="B331" s="650"/>
      <c r="C331" s="650"/>
      <c r="D331" s="650"/>
      <c r="E331" s="650"/>
    </row>
    <row r="332">
      <c r="A332" s="3"/>
      <c r="B332" s="650"/>
      <c r="C332" s="650"/>
      <c r="D332" s="650"/>
      <c r="E332" s="650"/>
    </row>
    <row r="333">
      <c r="A333" s="3"/>
      <c r="B333" s="650"/>
      <c r="C333" s="650"/>
      <c r="D333" s="650"/>
      <c r="E333" s="650"/>
    </row>
    <row r="334">
      <c r="A334" s="3"/>
      <c r="B334" s="650"/>
      <c r="C334" s="650"/>
      <c r="D334" s="650"/>
      <c r="E334" s="650"/>
    </row>
    <row r="335">
      <c r="A335" s="3"/>
      <c r="B335" s="650"/>
      <c r="C335" s="650"/>
      <c r="D335" s="650"/>
      <c r="E335" s="650"/>
    </row>
    <row r="336">
      <c r="A336" s="3"/>
      <c r="B336" s="650"/>
      <c r="C336" s="650"/>
      <c r="D336" s="650"/>
      <c r="E336" s="650"/>
    </row>
    <row r="337">
      <c r="A337" s="3"/>
      <c r="B337" s="650"/>
      <c r="C337" s="650"/>
      <c r="D337" s="650"/>
      <c r="E337" s="650"/>
    </row>
    <row r="338">
      <c r="A338" s="3"/>
      <c r="B338" s="650"/>
      <c r="C338" s="650"/>
      <c r="D338" s="650"/>
      <c r="E338" s="650"/>
    </row>
    <row r="339">
      <c r="A339" s="3"/>
      <c r="B339" s="650"/>
      <c r="C339" s="650"/>
      <c r="D339" s="650"/>
      <c r="E339" s="650"/>
    </row>
    <row r="340">
      <c r="A340" s="3"/>
      <c r="B340" s="650"/>
      <c r="C340" s="650"/>
      <c r="D340" s="650"/>
      <c r="E340" s="650"/>
    </row>
    <row r="341">
      <c r="A341" s="3"/>
      <c r="B341" s="650"/>
      <c r="C341" s="650"/>
      <c r="D341" s="650"/>
      <c r="E341" s="650"/>
    </row>
    <row r="342">
      <c r="A342" s="3"/>
      <c r="B342" s="650"/>
      <c r="C342" s="650"/>
      <c r="D342" s="650"/>
      <c r="E342" s="650"/>
    </row>
    <row r="343">
      <c r="A343" s="3"/>
      <c r="B343" s="650"/>
      <c r="C343" s="650"/>
      <c r="D343" s="650"/>
      <c r="E343" s="650"/>
    </row>
    <row r="344">
      <c r="A344" s="3"/>
      <c r="B344" s="650"/>
      <c r="C344" s="650"/>
      <c r="D344" s="650"/>
      <c r="E344" s="650"/>
    </row>
    <row r="345">
      <c r="A345" s="3"/>
      <c r="B345" s="650"/>
      <c r="C345" s="650"/>
      <c r="D345" s="650"/>
      <c r="E345" s="650"/>
    </row>
    <row r="346">
      <c r="A346" s="3"/>
      <c r="B346" s="650"/>
      <c r="C346" s="650"/>
      <c r="D346" s="650"/>
      <c r="E346" s="650"/>
    </row>
    <row r="347">
      <c r="A347" s="3"/>
      <c r="B347" s="650"/>
      <c r="C347" s="650"/>
      <c r="D347" s="650"/>
      <c r="E347" s="650"/>
    </row>
    <row r="348">
      <c r="A348" s="3"/>
      <c r="B348" s="650"/>
      <c r="C348" s="650"/>
      <c r="D348" s="650"/>
      <c r="E348" s="650"/>
    </row>
    <row r="349">
      <c r="A349" s="3"/>
      <c r="B349" s="650"/>
      <c r="C349" s="650"/>
      <c r="D349" s="650"/>
      <c r="E349" s="650"/>
    </row>
    <row r="350">
      <c r="A350" s="3"/>
      <c r="B350" s="650"/>
      <c r="C350" s="650"/>
      <c r="D350" s="650"/>
      <c r="E350" s="650"/>
    </row>
    <row r="351">
      <c r="A351" s="3"/>
      <c r="B351" s="650"/>
      <c r="C351" s="650"/>
      <c r="D351" s="650"/>
      <c r="E351" s="650"/>
    </row>
    <row r="352">
      <c r="A352" s="3"/>
      <c r="B352" s="650"/>
      <c r="C352" s="650"/>
      <c r="D352" s="650"/>
      <c r="E352" s="650"/>
    </row>
    <row r="353">
      <c r="A353" s="3"/>
      <c r="B353" s="650"/>
      <c r="C353" s="650"/>
      <c r="D353" s="650"/>
      <c r="E353" s="650"/>
    </row>
    <row r="354">
      <c r="A354" s="3"/>
      <c r="B354" s="650"/>
      <c r="C354" s="650"/>
      <c r="D354" s="650"/>
      <c r="E354" s="650"/>
    </row>
    <row r="355">
      <c r="A355" s="3"/>
      <c r="B355" s="650"/>
      <c r="C355" s="650"/>
      <c r="D355" s="650"/>
      <c r="E355" s="650"/>
    </row>
    <row r="356">
      <c r="A356" s="3"/>
      <c r="B356" s="650"/>
      <c r="C356" s="650"/>
      <c r="D356" s="650"/>
      <c r="E356" s="650"/>
    </row>
    <row r="357">
      <c r="A357" s="3"/>
      <c r="B357" s="650"/>
      <c r="C357" s="650"/>
      <c r="D357" s="650"/>
      <c r="E357" s="650"/>
    </row>
    <row r="358">
      <c r="A358" s="3"/>
      <c r="B358" s="650"/>
      <c r="C358" s="650"/>
      <c r="D358" s="650"/>
      <c r="E358" s="650"/>
    </row>
    <row r="359">
      <c r="A359" s="3"/>
      <c r="B359" s="650"/>
      <c r="C359" s="650"/>
      <c r="D359" s="650"/>
      <c r="E359" s="650"/>
    </row>
    <row r="360">
      <c r="A360" s="3"/>
      <c r="B360" s="650"/>
      <c r="C360" s="650"/>
      <c r="D360" s="650"/>
      <c r="E360" s="650"/>
    </row>
    <row r="361">
      <c r="A361" s="3"/>
      <c r="B361" s="650"/>
      <c r="C361" s="650"/>
      <c r="D361" s="650"/>
      <c r="E361" s="650"/>
    </row>
    <row r="362">
      <c r="A362" s="3"/>
      <c r="B362" s="650"/>
      <c r="C362" s="650"/>
      <c r="D362" s="650"/>
      <c r="E362" s="650"/>
    </row>
    <row r="363">
      <c r="A363" s="3"/>
      <c r="B363" s="650"/>
      <c r="C363" s="650"/>
      <c r="D363" s="650"/>
      <c r="E363" s="650"/>
    </row>
    <row r="364">
      <c r="A364" s="3"/>
      <c r="B364" s="650"/>
      <c r="C364" s="650"/>
      <c r="D364" s="650"/>
      <c r="E364" s="650"/>
    </row>
    <row r="365">
      <c r="A365" s="3"/>
      <c r="B365" s="650"/>
      <c r="C365" s="650"/>
      <c r="D365" s="650"/>
      <c r="E365" s="650"/>
    </row>
    <row r="366">
      <c r="A366" s="3"/>
      <c r="B366" s="650"/>
      <c r="C366" s="650"/>
      <c r="D366" s="650"/>
      <c r="E366" s="650"/>
    </row>
    <row r="367">
      <c r="A367" s="3"/>
      <c r="B367" s="650"/>
      <c r="C367" s="650"/>
      <c r="D367" s="650"/>
      <c r="E367" s="650"/>
    </row>
    <row r="368">
      <c r="A368" s="3"/>
      <c r="B368" s="650"/>
      <c r="C368" s="650"/>
      <c r="D368" s="650"/>
      <c r="E368" s="650"/>
    </row>
    <row r="369">
      <c r="A369" s="3"/>
      <c r="B369" s="650"/>
      <c r="C369" s="650"/>
      <c r="D369" s="650"/>
      <c r="E369" s="650"/>
    </row>
    <row r="370">
      <c r="A370" s="3"/>
      <c r="B370" s="650"/>
      <c r="C370" s="650"/>
      <c r="D370" s="650"/>
      <c r="E370" s="650"/>
    </row>
    <row r="371">
      <c r="A371" s="3"/>
      <c r="B371" s="650"/>
      <c r="C371" s="650"/>
      <c r="D371" s="650"/>
      <c r="E371" s="650"/>
    </row>
    <row r="372">
      <c r="A372" s="3"/>
      <c r="B372" s="650"/>
      <c r="C372" s="650"/>
      <c r="D372" s="650"/>
      <c r="E372" s="650"/>
    </row>
    <row r="373">
      <c r="A373" s="3"/>
      <c r="B373" s="650"/>
      <c r="C373" s="650"/>
      <c r="D373" s="650"/>
      <c r="E373" s="650"/>
    </row>
    <row r="374">
      <c r="A374" s="3"/>
      <c r="B374" s="650"/>
      <c r="C374" s="650"/>
      <c r="D374" s="650"/>
      <c r="E374" s="650"/>
    </row>
    <row r="375">
      <c r="A375" s="3"/>
      <c r="B375" s="650"/>
      <c r="C375" s="650"/>
      <c r="D375" s="650"/>
      <c r="E375" s="650"/>
    </row>
    <row r="376">
      <c r="A376" s="3"/>
      <c r="B376" s="650"/>
      <c r="C376" s="650"/>
      <c r="D376" s="650"/>
      <c r="E376" s="650"/>
    </row>
    <row r="377">
      <c r="A377" s="3"/>
      <c r="B377" s="650"/>
      <c r="C377" s="650"/>
      <c r="D377" s="650"/>
      <c r="E377" s="650"/>
    </row>
    <row r="378">
      <c r="A378" s="3"/>
      <c r="B378" s="650"/>
      <c r="C378" s="650"/>
      <c r="D378" s="650"/>
      <c r="E378" s="650"/>
    </row>
    <row r="379">
      <c r="A379" s="3"/>
      <c r="B379" s="650"/>
      <c r="C379" s="650"/>
      <c r="D379" s="650"/>
      <c r="E379" s="650"/>
    </row>
    <row r="380">
      <c r="A380" s="3"/>
      <c r="B380" s="650"/>
      <c r="C380" s="650"/>
      <c r="D380" s="650"/>
      <c r="E380" s="650"/>
    </row>
    <row r="381">
      <c r="A381" s="3"/>
      <c r="B381" s="650"/>
      <c r="C381" s="650"/>
      <c r="D381" s="650"/>
      <c r="E381" s="650"/>
    </row>
    <row r="382">
      <c r="A382" s="3"/>
      <c r="B382" s="650"/>
      <c r="C382" s="650"/>
      <c r="D382" s="650"/>
      <c r="E382" s="650"/>
    </row>
    <row r="383">
      <c r="A383" s="3"/>
      <c r="B383" s="650"/>
      <c r="C383" s="650"/>
      <c r="D383" s="650"/>
      <c r="E383" s="650"/>
    </row>
    <row r="384">
      <c r="A384" s="3"/>
      <c r="B384" s="650"/>
      <c r="C384" s="650"/>
      <c r="D384" s="650"/>
      <c r="E384" s="650"/>
    </row>
    <row r="385">
      <c r="A385" s="3"/>
      <c r="B385" s="650"/>
      <c r="C385" s="650"/>
      <c r="D385" s="650"/>
      <c r="E385" s="650"/>
    </row>
    <row r="386">
      <c r="A386" s="3"/>
      <c r="B386" s="650"/>
      <c r="C386" s="650"/>
      <c r="D386" s="650"/>
      <c r="E386" s="650"/>
    </row>
    <row r="387">
      <c r="A387" s="3"/>
      <c r="B387" s="650"/>
      <c r="C387" s="650"/>
      <c r="D387" s="650"/>
      <c r="E387" s="650"/>
    </row>
    <row r="388">
      <c r="A388" s="3"/>
      <c r="B388" s="650"/>
      <c r="C388" s="650"/>
      <c r="D388" s="650"/>
      <c r="E388" s="650"/>
    </row>
    <row r="389">
      <c r="A389" s="3"/>
      <c r="B389" s="650"/>
      <c r="C389" s="650"/>
      <c r="D389" s="650"/>
      <c r="E389" s="650"/>
    </row>
    <row r="390">
      <c r="A390" s="3"/>
      <c r="B390" s="650"/>
      <c r="C390" s="650"/>
      <c r="D390" s="650"/>
      <c r="E390" s="650"/>
    </row>
    <row r="391">
      <c r="A391" s="3"/>
      <c r="B391" s="650"/>
      <c r="C391" s="650"/>
      <c r="D391" s="650"/>
      <c r="E391" s="650"/>
    </row>
    <row r="392">
      <c r="A392" s="3"/>
      <c r="B392" s="650"/>
      <c r="C392" s="650"/>
      <c r="D392" s="650"/>
      <c r="E392" s="650"/>
    </row>
    <row r="393">
      <c r="A393" s="3"/>
      <c r="B393" s="650"/>
      <c r="C393" s="650"/>
      <c r="D393" s="650"/>
      <c r="E393" s="650"/>
    </row>
    <row r="394">
      <c r="A394" s="3"/>
      <c r="B394" s="650"/>
      <c r="C394" s="650"/>
      <c r="D394" s="650"/>
      <c r="E394" s="650"/>
    </row>
    <row r="395">
      <c r="A395" s="3"/>
      <c r="B395" s="650"/>
      <c r="C395" s="650"/>
      <c r="D395" s="650"/>
      <c r="E395" s="650"/>
    </row>
    <row r="396">
      <c r="A396" s="3"/>
      <c r="B396" s="650"/>
      <c r="C396" s="650"/>
      <c r="D396" s="650"/>
      <c r="E396" s="650"/>
    </row>
    <row r="397">
      <c r="A397" s="3"/>
      <c r="B397" s="650"/>
      <c r="C397" s="650"/>
      <c r="D397" s="650"/>
      <c r="E397" s="650"/>
    </row>
    <row r="398">
      <c r="A398" s="3"/>
      <c r="B398" s="650"/>
      <c r="C398" s="650"/>
      <c r="D398" s="650"/>
      <c r="E398" s="650"/>
    </row>
    <row r="399">
      <c r="A399" s="3"/>
      <c r="B399" s="650"/>
      <c r="C399" s="650"/>
      <c r="D399" s="650"/>
      <c r="E399" s="650"/>
    </row>
    <row r="400">
      <c r="A400" s="3"/>
      <c r="B400" s="650"/>
      <c r="C400" s="650"/>
      <c r="D400" s="650"/>
      <c r="E400" s="650"/>
    </row>
    <row r="401">
      <c r="A401" s="3"/>
      <c r="B401" s="650"/>
      <c r="C401" s="650"/>
      <c r="D401" s="650"/>
      <c r="E401" s="650"/>
    </row>
    <row r="402">
      <c r="A402" s="3"/>
      <c r="B402" s="650"/>
      <c r="C402" s="650"/>
      <c r="D402" s="650"/>
      <c r="E402" s="650"/>
    </row>
    <row r="403">
      <c r="A403" s="3"/>
      <c r="B403" s="650"/>
      <c r="C403" s="650"/>
      <c r="D403" s="650"/>
      <c r="E403" s="650"/>
    </row>
    <row r="404">
      <c r="A404" s="3"/>
      <c r="B404" s="650"/>
      <c r="C404" s="650"/>
      <c r="D404" s="650"/>
      <c r="E404" s="650"/>
    </row>
    <row r="405">
      <c r="A405" s="3"/>
      <c r="B405" s="650"/>
      <c r="C405" s="650"/>
      <c r="D405" s="650"/>
      <c r="E405" s="650"/>
    </row>
    <row r="406">
      <c r="A406" s="3"/>
      <c r="B406" s="650"/>
      <c r="C406" s="650"/>
      <c r="D406" s="650"/>
      <c r="E406" s="650"/>
    </row>
    <row r="407">
      <c r="A407" s="3"/>
      <c r="B407" s="650"/>
      <c r="C407" s="650"/>
      <c r="D407" s="650"/>
      <c r="E407" s="650"/>
    </row>
    <row r="408">
      <c r="A408" s="3"/>
      <c r="B408" s="650"/>
      <c r="C408" s="650"/>
      <c r="D408" s="650"/>
      <c r="E408" s="650"/>
    </row>
    <row r="409">
      <c r="A409" s="3"/>
      <c r="B409" s="650"/>
      <c r="C409" s="650"/>
      <c r="D409" s="650"/>
      <c r="E409" s="650"/>
    </row>
    <row r="410">
      <c r="A410" s="3"/>
      <c r="B410" s="650"/>
      <c r="C410" s="650"/>
      <c r="D410" s="650"/>
      <c r="E410" s="650"/>
    </row>
    <row r="411">
      <c r="A411" s="3"/>
      <c r="B411" s="650"/>
      <c r="C411" s="650"/>
      <c r="D411" s="650"/>
      <c r="E411" s="650"/>
    </row>
    <row r="412">
      <c r="A412" s="3"/>
      <c r="B412" s="650"/>
      <c r="C412" s="650"/>
      <c r="D412" s="650"/>
      <c r="E412" s="650"/>
    </row>
    <row r="413">
      <c r="A413" s="3"/>
      <c r="B413" s="650"/>
      <c r="C413" s="650"/>
      <c r="D413" s="650"/>
      <c r="E413" s="650"/>
    </row>
    <row r="414">
      <c r="A414" s="3"/>
      <c r="B414" s="650"/>
      <c r="C414" s="650"/>
      <c r="D414" s="650"/>
      <c r="E414" s="650"/>
    </row>
    <row r="415">
      <c r="A415" s="3"/>
      <c r="B415" s="650"/>
      <c r="C415" s="650"/>
      <c r="D415" s="650"/>
      <c r="E415" s="650"/>
    </row>
    <row r="416">
      <c r="A416" s="3"/>
      <c r="B416" s="650"/>
      <c r="C416" s="650"/>
      <c r="D416" s="650"/>
      <c r="E416" s="650"/>
    </row>
    <row r="417">
      <c r="A417" s="3"/>
      <c r="B417" s="650"/>
      <c r="C417" s="650"/>
      <c r="D417" s="650"/>
      <c r="E417" s="650"/>
    </row>
    <row r="418">
      <c r="A418" s="3"/>
      <c r="B418" s="650"/>
      <c r="C418" s="650"/>
      <c r="D418" s="650"/>
      <c r="E418" s="650"/>
    </row>
    <row r="419">
      <c r="A419" s="3"/>
      <c r="B419" s="650"/>
      <c r="C419" s="650"/>
      <c r="D419" s="650"/>
      <c r="E419" s="650"/>
    </row>
    <row r="420">
      <c r="A420" s="3"/>
      <c r="B420" s="650"/>
      <c r="C420" s="650"/>
      <c r="D420" s="650"/>
      <c r="E420" s="650"/>
    </row>
    <row r="421">
      <c r="A421" s="3"/>
      <c r="B421" s="650"/>
      <c r="C421" s="650"/>
      <c r="D421" s="650"/>
      <c r="E421" s="650"/>
    </row>
    <row r="422">
      <c r="A422" s="3"/>
      <c r="B422" s="650"/>
      <c r="C422" s="650"/>
      <c r="D422" s="650"/>
      <c r="E422" s="650"/>
    </row>
    <row r="423">
      <c r="A423" s="3"/>
      <c r="B423" s="650"/>
      <c r="C423" s="650"/>
      <c r="D423" s="650"/>
      <c r="E423" s="650"/>
    </row>
    <row r="424">
      <c r="A424" s="3"/>
      <c r="B424" s="650"/>
      <c r="C424" s="650"/>
      <c r="D424" s="650"/>
      <c r="E424" s="650"/>
    </row>
    <row r="425">
      <c r="A425" s="3"/>
      <c r="B425" s="650"/>
      <c r="C425" s="650"/>
      <c r="D425" s="650"/>
      <c r="E425" s="650"/>
    </row>
    <row r="426">
      <c r="A426" s="3"/>
      <c r="B426" s="650"/>
      <c r="C426" s="650"/>
      <c r="D426" s="650"/>
      <c r="E426" s="650"/>
    </row>
    <row r="427">
      <c r="A427" s="3"/>
      <c r="B427" s="650"/>
      <c r="C427" s="650"/>
      <c r="D427" s="650"/>
      <c r="E427" s="650"/>
    </row>
    <row r="428">
      <c r="A428" s="3"/>
      <c r="B428" s="650"/>
      <c r="C428" s="650"/>
      <c r="D428" s="650"/>
      <c r="E428" s="650"/>
    </row>
    <row r="429">
      <c r="A429" s="3"/>
      <c r="B429" s="650"/>
      <c r="C429" s="650"/>
      <c r="D429" s="650"/>
      <c r="E429" s="650"/>
    </row>
    <row r="430">
      <c r="A430" s="3"/>
      <c r="B430" s="650"/>
      <c r="C430" s="650"/>
      <c r="D430" s="650"/>
      <c r="E430" s="650"/>
    </row>
    <row r="431">
      <c r="A431" s="3"/>
      <c r="B431" s="650"/>
      <c r="C431" s="650"/>
      <c r="D431" s="650"/>
      <c r="E431" s="650"/>
    </row>
    <row r="432">
      <c r="A432" s="3"/>
      <c r="B432" s="650"/>
      <c r="C432" s="650"/>
      <c r="D432" s="650"/>
      <c r="E432" s="650"/>
    </row>
    <row r="433">
      <c r="A433" s="3"/>
      <c r="B433" s="650"/>
      <c r="C433" s="650"/>
      <c r="D433" s="650"/>
      <c r="E433" s="650"/>
    </row>
    <row r="434">
      <c r="A434" s="3"/>
      <c r="B434" s="650"/>
      <c r="C434" s="650"/>
      <c r="D434" s="650"/>
      <c r="E434" s="650"/>
    </row>
    <row r="435">
      <c r="A435" s="3"/>
      <c r="B435" s="650"/>
      <c r="C435" s="650"/>
      <c r="D435" s="650"/>
      <c r="E435" s="650"/>
    </row>
    <row r="436">
      <c r="A436" s="3"/>
      <c r="B436" s="650"/>
      <c r="C436" s="650"/>
      <c r="D436" s="650"/>
      <c r="E436" s="650"/>
    </row>
    <row r="437">
      <c r="A437" s="3"/>
      <c r="B437" s="650"/>
      <c r="C437" s="650"/>
      <c r="D437" s="650"/>
      <c r="E437" s="650"/>
    </row>
    <row r="438">
      <c r="A438" s="3"/>
      <c r="B438" s="650"/>
      <c r="C438" s="650"/>
      <c r="D438" s="650"/>
      <c r="E438" s="650"/>
    </row>
    <row r="439">
      <c r="A439" s="3"/>
      <c r="B439" s="650"/>
      <c r="C439" s="650"/>
      <c r="D439" s="650"/>
      <c r="E439" s="650"/>
    </row>
    <row r="440">
      <c r="A440" s="3"/>
      <c r="B440" s="650"/>
      <c r="C440" s="650"/>
      <c r="D440" s="650"/>
      <c r="E440" s="650"/>
    </row>
    <row r="441">
      <c r="A441" s="3"/>
      <c r="B441" s="650"/>
      <c r="C441" s="650"/>
      <c r="D441" s="650"/>
      <c r="E441" s="650"/>
    </row>
    <row r="442">
      <c r="A442" s="3"/>
      <c r="B442" s="650"/>
      <c r="C442" s="650"/>
      <c r="D442" s="650"/>
      <c r="E442" s="650"/>
    </row>
    <row r="443">
      <c r="A443" s="3"/>
      <c r="B443" s="650"/>
      <c r="C443" s="650"/>
      <c r="D443" s="650"/>
      <c r="E443" s="650"/>
    </row>
    <row r="444">
      <c r="A444" s="3"/>
      <c r="B444" s="650"/>
      <c r="C444" s="650"/>
      <c r="D444" s="650"/>
      <c r="E444" s="650"/>
    </row>
    <row r="445">
      <c r="A445" s="3"/>
      <c r="B445" s="650"/>
      <c r="C445" s="650"/>
      <c r="D445" s="650"/>
      <c r="E445" s="650"/>
    </row>
    <row r="446">
      <c r="A446" s="3"/>
      <c r="B446" s="650"/>
      <c r="C446" s="650"/>
      <c r="D446" s="650"/>
      <c r="E446" s="650"/>
    </row>
    <row r="447">
      <c r="A447" s="3"/>
      <c r="B447" s="650"/>
      <c r="C447" s="650"/>
      <c r="D447" s="650"/>
      <c r="E447" s="650"/>
    </row>
    <row r="448">
      <c r="A448" s="3"/>
      <c r="B448" s="650"/>
      <c r="C448" s="650"/>
      <c r="D448" s="650"/>
      <c r="E448" s="650"/>
    </row>
    <row r="449">
      <c r="A449" s="3"/>
      <c r="B449" s="650"/>
      <c r="C449" s="650"/>
      <c r="D449" s="650"/>
      <c r="E449" s="650"/>
    </row>
    <row r="450">
      <c r="A450" s="3"/>
      <c r="B450" s="650"/>
      <c r="C450" s="650"/>
      <c r="D450" s="650"/>
      <c r="E450" s="650"/>
    </row>
    <row r="451">
      <c r="A451" s="3"/>
      <c r="B451" s="650"/>
      <c r="C451" s="650"/>
      <c r="D451" s="650"/>
      <c r="E451" s="650"/>
    </row>
    <row r="452">
      <c r="A452" s="3"/>
      <c r="B452" s="650"/>
      <c r="C452" s="650"/>
      <c r="D452" s="650"/>
      <c r="E452" s="650"/>
    </row>
    <row r="453">
      <c r="A453" s="3"/>
      <c r="B453" s="650"/>
      <c r="C453" s="650"/>
      <c r="D453" s="650"/>
      <c r="E453" s="650"/>
    </row>
    <row r="454">
      <c r="A454" s="3"/>
      <c r="B454" s="650"/>
      <c r="C454" s="650"/>
      <c r="D454" s="650"/>
      <c r="E454" s="650"/>
    </row>
    <row r="455">
      <c r="A455" s="3"/>
      <c r="B455" s="650"/>
      <c r="C455" s="650"/>
      <c r="D455" s="650"/>
      <c r="E455" s="650"/>
    </row>
    <row r="456">
      <c r="A456" s="3"/>
      <c r="B456" s="650"/>
      <c r="C456" s="650"/>
      <c r="D456" s="650"/>
      <c r="E456" s="650"/>
    </row>
    <row r="457">
      <c r="A457" s="3"/>
      <c r="B457" s="650"/>
      <c r="C457" s="650"/>
      <c r="D457" s="650"/>
      <c r="E457" s="650"/>
    </row>
    <row r="458">
      <c r="A458" s="3"/>
      <c r="B458" s="650"/>
      <c r="C458" s="650"/>
      <c r="D458" s="650"/>
      <c r="E458" s="650"/>
    </row>
    <row r="459">
      <c r="A459" s="3"/>
      <c r="B459" s="650"/>
      <c r="C459" s="650"/>
      <c r="D459" s="650"/>
      <c r="E459" s="650"/>
    </row>
    <row r="460">
      <c r="A460" s="3"/>
      <c r="B460" s="650"/>
      <c r="C460" s="650"/>
      <c r="D460" s="650"/>
      <c r="E460" s="650"/>
    </row>
    <row r="461">
      <c r="A461" s="3"/>
      <c r="B461" s="650"/>
      <c r="C461" s="650"/>
      <c r="D461" s="650"/>
      <c r="E461" s="650"/>
    </row>
    <row r="462">
      <c r="A462" s="3"/>
      <c r="B462" s="650"/>
      <c r="C462" s="650"/>
      <c r="D462" s="650"/>
      <c r="E462" s="650"/>
    </row>
    <row r="463">
      <c r="A463" s="3"/>
      <c r="B463" s="650"/>
      <c r="C463" s="650"/>
      <c r="D463" s="650"/>
      <c r="E463" s="650"/>
    </row>
    <row r="464">
      <c r="A464" s="3"/>
      <c r="B464" s="650"/>
      <c r="C464" s="650"/>
      <c r="D464" s="650"/>
      <c r="E464" s="650"/>
    </row>
    <row r="465">
      <c r="A465" s="3"/>
      <c r="B465" s="650"/>
      <c r="C465" s="650"/>
      <c r="D465" s="650"/>
      <c r="E465" s="650"/>
    </row>
    <row r="466">
      <c r="A466" s="3"/>
      <c r="B466" s="650"/>
      <c r="C466" s="650"/>
      <c r="D466" s="650"/>
      <c r="E466" s="650"/>
    </row>
    <row r="467">
      <c r="A467" s="3"/>
      <c r="B467" s="650"/>
      <c r="C467" s="650"/>
      <c r="D467" s="650"/>
      <c r="E467" s="650"/>
    </row>
    <row r="468">
      <c r="A468" s="3"/>
      <c r="B468" s="650"/>
      <c r="C468" s="650"/>
      <c r="D468" s="650"/>
      <c r="E468" s="650"/>
    </row>
    <row r="469">
      <c r="A469" s="3"/>
      <c r="B469" s="650"/>
      <c r="C469" s="650"/>
      <c r="D469" s="650"/>
      <c r="E469" s="650"/>
    </row>
    <row r="470">
      <c r="A470" s="3"/>
      <c r="B470" s="650"/>
      <c r="C470" s="650"/>
      <c r="D470" s="650"/>
      <c r="E470" s="650"/>
    </row>
    <row r="471">
      <c r="A471" s="3"/>
      <c r="B471" s="650"/>
      <c r="C471" s="650"/>
      <c r="D471" s="650"/>
      <c r="E471" s="650"/>
    </row>
    <row r="472">
      <c r="A472" s="3"/>
      <c r="B472" s="650"/>
      <c r="C472" s="650"/>
      <c r="D472" s="650"/>
      <c r="E472" s="650"/>
    </row>
    <row r="473">
      <c r="A473" s="3"/>
      <c r="B473" s="650"/>
      <c r="C473" s="650"/>
      <c r="D473" s="650"/>
      <c r="E473" s="650"/>
    </row>
    <row r="474">
      <c r="A474" s="3"/>
      <c r="B474" s="650"/>
      <c r="C474" s="650"/>
      <c r="D474" s="650"/>
      <c r="E474" s="650"/>
    </row>
    <row r="475">
      <c r="A475" s="3"/>
      <c r="B475" s="650"/>
      <c r="C475" s="650"/>
      <c r="D475" s="650"/>
      <c r="E475" s="650"/>
    </row>
    <row r="476">
      <c r="A476" s="3"/>
      <c r="B476" s="650"/>
      <c r="C476" s="650"/>
      <c r="D476" s="650"/>
      <c r="E476" s="650"/>
    </row>
    <row r="477">
      <c r="A477" s="3"/>
      <c r="B477" s="650"/>
      <c r="C477" s="650"/>
      <c r="D477" s="650"/>
      <c r="E477" s="650"/>
    </row>
    <row r="478">
      <c r="A478" s="3"/>
      <c r="B478" s="650"/>
      <c r="C478" s="650"/>
      <c r="D478" s="650"/>
      <c r="E478" s="650"/>
    </row>
    <row r="479">
      <c r="A479" s="3"/>
      <c r="B479" s="650"/>
      <c r="C479" s="650"/>
      <c r="D479" s="650"/>
      <c r="E479" s="650"/>
    </row>
    <row r="480">
      <c r="A480" s="3"/>
      <c r="B480" s="650"/>
      <c r="C480" s="650"/>
      <c r="D480" s="650"/>
      <c r="E480" s="650"/>
    </row>
    <row r="481">
      <c r="A481" s="3"/>
      <c r="B481" s="650"/>
      <c r="C481" s="650"/>
      <c r="D481" s="650"/>
      <c r="E481" s="650"/>
    </row>
    <row r="482">
      <c r="A482" s="3"/>
      <c r="B482" s="650"/>
      <c r="C482" s="650"/>
      <c r="D482" s="650"/>
      <c r="E482" s="650"/>
    </row>
    <row r="483">
      <c r="A483" s="3"/>
      <c r="B483" s="650"/>
      <c r="C483" s="650"/>
      <c r="D483" s="650"/>
      <c r="E483" s="650"/>
    </row>
    <row r="484">
      <c r="A484" s="3"/>
      <c r="B484" s="650"/>
      <c r="C484" s="650"/>
      <c r="D484" s="650"/>
      <c r="E484" s="650"/>
    </row>
    <row r="485">
      <c r="A485" s="3"/>
      <c r="B485" s="650"/>
      <c r="C485" s="650"/>
      <c r="D485" s="650"/>
      <c r="E485" s="650"/>
    </row>
    <row r="486">
      <c r="A486" s="3"/>
      <c r="B486" s="650"/>
      <c r="C486" s="650"/>
      <c r="D486" s="650"/>
      <c r="E486" s="650"/>
    </row>
    <row r="487">
      <c r="A487" s="3"/>
      <c r="B487" s="650"/>
      <c r="C487" s="650"/>
      <c r="D487" s="650"/>
      <c r="E487" s="650"/>
    </row>
    <row r="488">
      <c r="A488" s="3"/>
      <c r="B488" s="650"/>
      <c r="C488" s="650"/>
      <c r="D488" s="650"/>
      <c r="E488" s="650"/>
    </row>
    <row r="489">
      <c r="A489" s="3"/>
      <c r="B489" s="650"/>
      <c r="C489" s="650"/>
      <c r="D489" s="650"/>
      <c r="E489" s="650"/>
    </row>
    <row r="490">
      <c r="A490" s="3"/>
      <c r="B490" s="650"/>
      <c r="C490" s="650"/>
      <c r="D490" s="650"/>
      <c r="E490" s="650"/>
    </row>
    <row r="491">
      <c r="A491" s="3"/>
      <c r="B491" s="650"/>
      <c r="C491" s="650"/>
      <c r="D491" s="650"/>
      <c r="E491" s="650"/>
    </row>
    <row r="492">
      <c r="A492" s="3"/>
      <c r="B492" s="650"/>
      <c r="C492" s="650"/>
      <c r="D492" s="650"/>
      <c r="E492" s="650"/>
    </row>
    <row r="493">
      <c r="A493" s="3"/>
      <c r="B493" s="650"/>
      <c r="C493" s="650"/>
      <c r="D493" s="650"/>
      <c r="E493" s="650"/>
    </row>
    <row r="494">
      <c r="A494" s="3"/>
      <c r="B494" s="650"/>
      <c r="C494" s="650"/>
      <c r="D494" s="650"/>
      <c r="E494" s="650"/>
    </row>
    <row r="495">
      <c r="A495" s="3"/>
      <c r="B495" s="650"/>
      <c r="C495" s="650"/>
      <c r="D495" s="650"/>
      <c r="E495" s="650"/>
    </row>
    <row r="496">
      <c r="A496" s="3"/>
      <c r="B496" s="650"/>
      <c r="C496" s="650"/>
      <c r="D496" s="650"/>
      <c r="E496" s="650"/>
    </row>
    <row r="497">
      <c r="A497" s="3"/>
      <c r="B497" s="650"/>
      <c r="C497" s="650"/>
      <c r="D497" s="650"/>
      <c r="E497" s="650"/>
    </row>
    <row r="498">
      <c r="A498" s="3"/>
      <c r="B498" s="650"/>
      <c r="C498" s="650"/>
      <c r="D498" s="650"/>
      <c r="E498" s="650"/>
    </row>
    <row r="499">
      <c r="A499" s="3"/>
      <c r="B499" s="650"/>
      <c r="C499" s="650"/>
      <c r="D499" s="650"/>
      <c r="E499" s="650"/>
    </row>
    <row r="500">
      <c r="A500" s="3"/>
      <c r="B500" s="650"/>
      <c r="C500" s="650"/>
      <c r="D500" s="650"/>
      <c r="E500" s="650"/>
    </row>
    <row r="501">
      <c r="A501" s="3"/>
      <c r="B501" s="650"/>
      <c r="C501" s="650"/>
      <c r="D501" s="650"/>
      <c r="E501" s="650"/>
    </row>
    <row r="502">
      <c r="A502" s="3"/>
      <c r="B502" s="650"/>
      <c r="C502" s="650"/>
      <c r="D502" s="650"/>
      <c r="E502" s="650"/>
    </row>
    <row r="503">
      <c r="A503" s="3"/>
      <c r="B503" s="650"/>
      <c r="C503" s="650"/>
      <c r="D503" s="650"/>
      <c r="E503" s="650"/>
    </row>
    <row r="504">
      <c r="A504" s="3"/>
      <c r="B504" s="650"/>
      <c r="C504" s="650"/>
      <c r="D504" s="650"/>
      <c r="E504" s="650"/>
    </row>
    <row r="505">
      <c r="A505" s="3"/>
      <c r="B505" s="650"/>
      <c r="C505" s="650"/>
      <c r="D505" s="650"/>
      <c r="E505" s="650"/>
    </row>
    <row r="506">
      <c r="A506" s="3"/>
      <c r="B506" s="650"/>
      <c r="C506" s="650"/>
      <c r="D506" s="650"/>
      <c r="E506" s="650"/>
    </row>
    <row r="507">
      <c r="A507" s="3"/>
      <c r="B507" s="650"/>
      <c r="C507" s="650"/>
      <c r="D507" s="650"/>
      <c r="E507" s="650"/>
    </row>
    <row r="508">
      <c r="A508" s="3"/>
      <c r="B508" s="650"/>
      <c r="C508" s="650"/>
      <c r="D508" s="650"/>
      <c r="E508" s="650"/>
    </row>
    <row r="509">
      <c r="A509" s="3"/>
      <c r="B509" s="650"/>
      <c r="C509" s="650"/>
      <c r="D509" s="650"/>
      <c r="E509" s="650"/>
    </row>
    <row r="510">
      <c r="A510" s="3"/>
      <c r="B510" s="650"/>
      <c r="C510" s="650"/>
      <c r="D510" s="650"/>
      <c r="E510" s="650"/>
    </row>
    <row r="511">
      <c r="A511" s="3"/>
      <c r="B511" s="650"/>
      <c r="C511" s="650"/>
      <c r="D511" s="650"/>
      <c r="E511" s="650"/>
    </row>
    <row r="512">
      <c r="A512" s="3"/>
      <c r="B512" s="650"/>
      <c r="C512" s="650"/>
      <c r="D512" s="650"/>
      <c r="E512" s="650"/>
    </row>
    <row r="513">
      <c r="A513" s="3"/>
      <c r="B513" s="650"/>
      <c r="C513" s="650"/>
      <c r="D513" s="650"/>
      <c r="E513" s="650"/>
    </row>
    <row r="514">
      <c r="A514" s="3"/>
      <c r="B514" s="650"/>
      <c r="C514" s="650"/>
      <c r="D514" s="650"/>
      <c r="E514" s="650"/>
    </row>
    <row r="515">
      <c r="A515" s="3"/>
      <c r="B515" s="650"/>
      <c r="C515" s="650"/>
      <c r="D515" s="650"/>
      <c r="E515" s="650"/>
    </row>
    <row r="516">
      <c r="A516" s="3"/>
      <c r="B516" s="650"/>
      <c r="C516" s="650"/>
      <c r="D516" s="650"/>
      <c r="E516" s="650"/>
    </row>
    <row r="517">
      <c r="A517" s="3"/>
      <c r="B517" s="650"/>
      <c r="C517" s="650"/>
      <c r="D517" s="650"/>
      <c r="E517" s="650"/>
    </row>
    <row r="518">
      <c r="A518" s="3"/>
      <c r="B518" s="650"/>
      <c r="C518" s="650"/>
      <c r="D518" s="650"/>
      <c r="E518" s="650"/>
    </row>
    <row r="519">
      <c r="A519" s="3"/>
      <c r="B519" s="650"/>
      <c r="C519" s="650"/>
      <c r="D519" s="650"/>
      <c r="E519" s="650"/>
    </row>
    <row r="520">
      <c r="A520" s="3"/>
      <c r="B520" s="650"/>
      <c r="C520" s="650"/>
      <c r="D520" s="650"/>
      <c r="E520" s="650"/>
    </row>
    <row r="521">
      <c r="A521" s="3"/>
      <c r="B521" s="650"/>
      <c r="C521" s="650"/>
      <c r="D521" s="650"/>
      <c r="E521" s="650"/>
    </row>
    <row r="522">
      <c r="A522" s="3"/>
      <c r="B522" s="650"/>
      <c r="C522" s="650"/>
      <c r="D522" s="650"/>
      <c r="E522" s="650"/>
    </row>
    <row r="523">
      <c r="A523" s="3"/>
      <c r="B523" s="650"/>
      <c r="C523" s="650"/>
      <c r="D523" s="650"/>
      <c r="E523" s="650"/>
    </row>
    <row r="524">
      <c r="A524" s="3"/>
      <c r="B524" s="650"/>
      <c r="C524" s="650"/>
      <c r="D524" s="650"/>
      <c r="E524" s="650"/>
    </row>
    <row r="525">
      <c r="A525" s="3"/>
      <c r="B525" s="650"/>
      <c r="C525" s="650"/>
      <c r="D525" s="650"/>
      <c r="E525" s="650"/>
    </row>
    <row r="526">
      <c r="A526" s="3"/>
      <c r="B526" s="650"/>
      <c r="C526" s="650"/>
      <c r="D526" s="650"/>
      <c r="E526" s="650"/>
    </row>
    <row r="527">
      <c r="A527" s="3"/>
      <c r="B527" s="650"/>
      <c r="C527" s="650"/>
      <c r="D527" s="650"/>
      <c r="E527" s="650"/>
    </row>
    <row r="528">
      <c r="A528" s="3"/>
      <c r="B528" s="650"/>
      <c r="C528" s="650"/>
      <c r="D528" s="650"/>
      <c r="E528" s="650"/>
    </row>
    <row r="529">
      <c r="A529" s="3"/>
      <c r="B529" s="650"/>
      <c r="C529" s="650"/>
      <c r="D529" s="650"/>
      <c r="E529" s="650"/>
    </row>
    <row r="530">
      <c r="A530" s="3"/>
      <c r="B530" s="650"/>
      <c r="C530" s="650"/>
      <c r="D530" s="650"/>
      <c r="E530" s="650"/>
    </row>
    <row r="531">
      <c r="A531" s="3"/>
      <c r="B531" s="650"/>
      <c r="C531" s="650"/>
      <c r="D531" s="650"/>
      <c r="E531" s="650"/>
    </row>
    <row r="532">
      <c r="A532" s="3"/>
      <c r="B532" s="650"/>
      <c r="C532" s="650"/>
      <c r="D532" s="650"/>
      <c r="E532" s="650"/>
    </row>
    <row r="533">
      <c r="A533" s="3"/>
      <c r="B533" s="650"/>
      <c r="C533" s="650"/>
      <c r="D533" s="650"/>
      <c r="E533" s="650"/>
    </row>
    <row r="534">
      <c r="A534" s="3"/>
      <c r="B534" s="650"/>
      <c r="C534" s="650"/>
      <c r="D534" s="650"/>
      <c r="E534" s="650"/>
    </row>
    <row r="535">
      <c r="A535" s="3"/>
      <c r="B535" s="650"/>
      <c r="C535" s="650"/>
      <c r="D535" s="650"/>
      <c r="E535" s="650"/>
    </row>
    <row r="536">
      <c r="A536" s="3"/>
      <c r="B536" s="650"/>
      <c r="C536" s="650"/>
      <c r="D536" s="650"/>
      <c r="E536" s="650"/>
    </row>
    <row r="537">
      <c r="A537" s="3"/>
      <c r="B537" s="650"/>
      <c r="C537" s="650"/>
      <c r="D537" s="650"/>
      <c r="E537" s="650"/>
    </row>
    <row r="538">
      <c r="A538" s="3"/>
      <c r="B538" s="650"/>
      <c r="C538" s="650"/>
      <c r="D538" s="650"/>
      <c r="E538" s="650"/>
    </row>
    <row r="539">
      <c r="A539" s="3"/>
      <c r="B539" s="650"/>
      <c r="C539" s="650"/>
      <c r="D539" s="650"/>
      <c r="E539" s="650"/>
    </row>
    <row r="540">
      <c r="A540" s="3"/>
      <c r="B540" s="650"/>
      <c r="C540" s="650"/>
      <c r="D540" s="650"/>
      <c r="E540" s="650"/>
    </row>
    <row r="541">
      <c r="A541" s="3"/>
      <c r="B541" s="650"/>
      <c r="C541" s="650"/>
      <c r="D541" s="650"/>
      <c r="E541" s="650"/>
    </row>
    <row r="542">
      <c r="A542" s="3"/>
      <c r="B542" s="650"/>
      <c r="C542" s="650"/>
      <c r="D542" s="650"/>
      <c r="E542" s="650"/>
    </row>
    <row r="543">
      <c r="A543" s="3"/>
      <c r="B543" s="650"/>
      <c r="C543" s="650"/>
      <c r="D543" s="650"/>
      <c r="E543" s="650"/>
    </row>
    <row r="544">
      <c r="A544" s="3"/>
      <c r="B544" s="650"/>
      <c r="C544" s="650"/>
      <c r="D544" s="650"/>
      <c r="E544" s="650"/>
    </row>
    <row r="545">
      <c r="A545" s="3"/>
      <c r="B545" s="650"/>
      <c r="C545" s="650"/>
      <c r="D545" s="650"/>
      <c r="E545" s="650"/>
    </row>
    <row r="546">
      <c r="A546" s="3"/>
      <c r="B546" s="650"/>
      <c r="C546" s="650"/>
      <c r="D546" s="650"/>
      <c r="E546" s="650"/>
    </row>
    <row r="547">
      <c r="A547" s="3"/>
      <c r="B547" s="650"/>
      <c r="C547" s="650"/>
      <c r="D547" s="650"/>
      <c r="E547" s="650"/>
    </row>
    <row r="548">
      <c r="A548" s="3"/>
      <c r="B548" s="650"/>
      <c r="C548" s="650"/>
      <c r="D548" s="650"/>
      <c r="E548" s="650"/>
    </row>
    <row r="549">
      <c r="A549" s="3"/>
      <c r="B549" s="650"/>
      <c r="C549" s="650"/>
      <c r="D549" s="650"/>
      <c r="E549" s="650"/>
    </row>
    <row r="550">
      <c r="A550" s="3"/>
      <c r="B550" s="650"/>
      <c r="C550" s="650"/>
      <c r="D550" s="650"/>
      <c r="E550" s="650"/>
    </row>
    <row r="551">
      <c r="A551" s="3"/>
      <c r="B551" s="650"/>
      <c r="C551" s="650"/>
      <c r="D551" s="650"/>
      <c r="E551" s="650"/>
    </row>
    <row r="552">
      <c r="A552" s="3"/>
      <c r="B552" s="650"/>
      <c r="C552" s="650"/>
      <c r="D552" s="650"/>
      <c r="E552" s="650"/>
    </row>
    <row r="553">
      <c r="A553" s="3"/>
      <c r="B553" s="650"/>
      <c r="C553" s="650"/>
      <c r="D553" s="650"/>
      <c r="E553" s="650"/>
    </row>
    <row r="554">
      <c r="A554" s="3"/>
      <c r="B554" s="650"/>
      <c r="C554" s="650"/>
      <c r="D554" s="650"/>
      <c r="E554" s="650"/>
    </row>
    <row r="555">
      <c r="A555" s="3"/>
      <c r="B555" s="650"/>
      <c r="C555" s="650"/>
      <c r="D555" s="650"/>
      <c r="E555" s="650"/>
    </row>
    <row r="556">
      <c r="A556" s="3"/>
      <c r="B556" s="650"/>
      <c r="C556" s="650"/>
      <c r="D556" s="650"/>
      <c r="E556" s="650"/>
    </row>
    <row r="557">
      <c r="A557" s="3"/>
      <c r="B557" s="650"/>
      <c r="C557" s="650"/>
      <c r="D557" s="650"/>
      <c r="E557" s="650"/>
    </row>
    <row r="558">
      <c r="A558" s="3"/>
      <c r="B558" s="650"/>
      <c r="C558" s="650"/>
      <c r="D558" s="650"/>
      <c r="E558" s="650"/>
    </row>
    <row r="559">
      <c r="A559" s="3"/>
      <c r="B559" s="650"/>
      <c r="C559" s="650"/>
      <c r="D559" s="650"/>
      <c r="E559" s="650"/>
    </row>
    <row r="560">
      <c r="A560" s="3"/>
      <c r="B560" s="650"/>
      <c r="C560" s="650"/>
      <c r="D560" s="650"/>
      <c r="E560" s="650"/>
    </row>
    <row r="561">
      <c r="A561" s="3"/>
      <c r="B561" s="650"/>
      <c r="C561" s="650"/>
      <c r="D561" s="650"/>
      <c r="E561" s="650"/>
    </row>
    <row r="562">
      <c r="A562" s="3"/>
      <c r="B562" s="650"/>
      <c r="C562" s="650"/>
      <c r="D562" s="650"/>
      <c r="E562" s="650"/>
    </row>
    <row r="563">
      <c r="A563" s="3"/>
      <c r="B563" s="650"/>
      <c r="C563" s="650"/>
      <c r="D563" s="650"/>
      <c r="E563" s="650"/>
    </row>
    <row r="564">
      <c r="A564" s="3"/>
      <c r="B564" s="650"/>
      <c r="C564" s="650"/>
      <c r="D564" s="650"/>
      <c r="E564" s="650"/>
    </row>
    <row r="565">
      <c r="A565" s="3"/>
      <c r="B565" s="650"/>
      <c r="C565" s="650"/>
      <c r="D565" s="650"/>
      <c r="E565" s="650"/>
    </row>
    <row r="566">
      <c r="A566" s="3"/>
      <c r="B566" s="650"/>
      <c r="C566" s="650"/>
      <c r="D566" s="650"/>
      <c r="E566" s="650"/>
    </row>
    <row r="567">
      <c r="A567" s="3"/>
      <c r="B567" s="650"/>
      <c r="C567" s="650"/>
      <c r="D567" s="650"/>
      <c r="E567" s="650"/>
    </row>
    <row r="568">
      <c r="A568" s="3"/>
      <c r="B568" s="650"/>
      <c r="C568" s="650"/>
      <c r="D568" s="650"/>
      <c r="E568" s="650"/>
    </row>
    <row r="569">
      <c r="A569" s="3"/>
      <c r="B569" s="650"/>
      <c r="C569" s="650"/>
      <c r="D569" s="650"/>
      <c r="E569" s="650"/>
    </row>
    <row r="570">
      <c r="A570" s="3"/>
      <c r="B570" s="650"/>
      <c r="C570" s="650"/>
      <c r="D570" s="650"/>
      <c r="E570" s="650"/>
    </row>
    <row r="571">
      <c r="A571" s="3"/>
      <c r="B571" s="650"/>
      <c r="C571" s="650"/>
      <c r="D571" s="650"/>
      <c r="E571" s="650"/>
    </row>
    <row r="572">
      <c r="A572" s="3"/>
      <c r="B572" s="650"/>
      <c r="C572" s="650"/>
      <c r="D572" s="650"/>
      <c r="E572" s="650"/>
    </row>
    <row r="573">
      <c r="A573" s="3"/>
      <c r="B573" s="650"/>
      <c r="C573" s="650"/>
      <c r="D573" s="650"/>
      <c r="E573" s="650"/>
    </row>
    <row r="574">
      <c r="A574" s="3"/>
      <c r="B574" s="650"/>
      <c r="C574" s="650"/>
      <c r="D574" s="650"/>
      <c r="E574" s="650"/>
    </row>
    <row r="575">
      <c r="A575" s="3"/>
      <c r="B575" s="650"/>
      <c r="C575" s="650"/>
      <c r="D575" s="650"/>
      <c r="E575" s="650"/>
    </row>
    <row r="576">
      <c r="A576" s="3"/>
      <c r="B576" s="650"/>
      <c r="C576" s="650"/>
      <c r="D576" s="650"/>
      <c r="E576" s="650"/>
    </row>
    <row r="577">
      <c r="A577" s="3"/>
      <c r="B577" s="650"/>
      <c r="C577" s="650"/>
      <c r="D577" s="650"/>
      <c r="E577" s="650"/>
    </row>
    <row r="578">
      <c r="A578" s="3"/>
      <c r="B578" s="650"/>
      <c r="C578" s="650"/>
      <c r="D578" s="650"/>
      <c r="E578" s="650"/>
    </row>
    <row r="579">
      <c r="A579" s="3"/>
      <c r="B579" s="650"/>
      <c r="C579" s="650"/>
      <c r="D579" s="650"/>
      <c r="E579" s="650"/>
    </row>
    <row r="580">
      <c r="A580" s="3"/>
      <c r="B580" s="650"/>
      <c r="C580" s="650"/>
      <c r="D580" s="650"/>
      <c r="E580" s="650"/>
    </row>
    <row r="581">
      <c r="A581" s="3"/>
      <c r="B581" s="650"/>
      <c r="C581" s="650"/>
      <c r="D581" s="650"/>
      <c r="E581" s="650"/>
    </row>
    <row r="582">
      <c r="A582" s="3"/>
      <c r="B582" s="650"/>
      <c r="C582" s="650"/>
      <c r="D582" s="650"/>
      <c r="E582" s="650"/>
    </row>
    <row r="583">
      <c r="A583" s="3"/>
      <c r="B583" s="650"/>
      <c r="C583" s="650"/>
      <c r="D583" s="650"/>
      <c r="E583" s="650"/>
    </row>
    <row r="584">
      <c r="A584" s="3"/>
      <c r="B584" s="650"/>
      <c r="C584" s="650"/>
      <c r="D584" s="650"/>
      <c r="E584" s="650"/>
    </row>
    <row r="585">
      <c r="A585" s="3"/>
      <c r="B585" s="650"/>
      <c r="C585" s="650"/>
      <c r="D585" s="650"/>
      <c r="E585" s="650"/>
    </row>
    <row r="586">
      <c r="A586" s="3"/>
      <c r="B586" s="650"/>
      <c r="C586" s="650"/>
      <c r="D586" s="650"/>
      <c r="E586" s="650"/>
    </row>
    <row r="587">
      <c r="A587" s="3"/>
      <c r="B587" s="650"/>
      <c r="C587" s="650"/>
      <c r="D587" s="650"/>
      <c r="E587" s="650"/>
    </row>
    <row r="588">
      <c r="A588" s="3"/>
      <c r="B588" s="650"/>
      <c r="C588" s="650"/>
      <c r="D588" s="650"/>
      <c r="E588" s="650"/>
    </row>
    <row r="589">
      <c r="A589" s="3"/>
      <c r="B589" s="650"/>
      <c r="C589" s="650"/>
      <c r="D589" s="650"/>
      <c r="E589" s="650"/>
    </row>
    <row r="590">
      <c r="A590" s="3"/>
      <c r="B590" s="650"/>
      <c r="C590" s="650"/>
      <c r="D590" s="650"/>
      <c r="E590" s="650"/>
    </row>
    <row r="591">
      <c r="A591" s="3"/>
      <c r="B591" s="650"/>
      <c r="C591" s="650"/>
      <c r="D591" s="650"/>
      <c r="E591" s="650"/>
    </row>
    <row r="592">
      <c r="A592" s="3"/>
      <c r="B592" s="650"/>
      <c r="C592" s="650"/>
      <c r="D592" s="650"/>
      <c r="E592" s="650"/>
    </row>
    <row r="593">
      <c r="A593" s="3"/>
      <c r="B593" s="650"/>
      <c r="C593" s="650"/>
      <c r="D593" s="650"/>
      <c r="E593" s="650"/>
    </row>
    <row r="594">
      <c r="A594" s="3"/>
      <c r="B594" s="650"/>
      <c r="C594" s="650"/>
      <c r="D594" s="650"/>
      <c r="E594" s="650"/>
    </row>
    <row r="595">
      <c r="A595" s="3"/>
      <c r="B595" s="650"/>
      <c r="C595" s="650"/>
      <c r="D595" s="650"/>
      <c r="E595" s="650"/>
    </row>
    <row r="596">
      <c r="A596" s="3"/>
      <c r="B596" s="650"/>
      <c r="C596" s="650"/>
      <c r="D596" s="650"/>
      <c r="E596" s="650"/>
    </row>
    <row r="597">
      <c r="A597" s="3"/>
      <c r="B597" s="650"/>
      <c r="C597" s="650"/>
      <c r="D597" s="650"/>
      <c r="E597" s="650"/>
    </row>
    <row r="598">
      <c r="A598" s="3"/>
      <c r="B598" s="650"/>
      <c r="C598" s="650"/>
      <c r="D598" s="650"/>
      <c r="E598" s="650"/>
    </row>
    <row r="599">
      <c r="A599" s="3"/>
      <c r="B599" s="650"/>
      <c r="C599" s="650"/>
      <c r="D599" s="650"/>
      <c r="E599" s="650"/>
    </row>
    <row r="600">
      <c r="A600" s="3"/>
      <c r="B600" s="650"/>
      <c r="C600" s="650"/>
      <c r="D600" s="650"/>
      <c r="E600" s="650"/>
    </row>
    <row r="601">
      <c r="A601" s="3"/>
      <c r="B601" s="650"/>
      <c r="C601" s="650"/>
      <c r="D601" s="650"/>
      <c r="E601" s="650"/>
    </row>
    <row r="602">
      <c r="A602" s="3"/>
      <c r="B602" s="650"/>
      <c r="C602" s="650"/>
      <c r="D602" s="650"/>
      <c r="E602" s="650"/>
    </row>
    <row r="603">
      <c r="A603" s="3"/>
      <c r="B603" s="650"/>
      <c r="C603" s="650"/>
      <c r="D603" s="650"/>
      <c r="E603" s="650"/>
    </row>
    <row r="604">
      <c r="A604" s="3"/>
      <c r="B604" s="650"/>
      <c r="C604" s="650"/>
      <c r="D604" s="650"/>
      <c r="E604" s="650"/>
    </row>
    <row r="605">
      <c r="A605" s="3"/>
      <c r="B605" s="650"/>
      <c r="C605" s="650"/>
      <c r="D605" s="650"/>
      <c r="E605" s="650"/>
    </row>
    <row r="606">
      <c r="A606" s="3"/>
      <c r="B606" s="650"/>
      <c r="C606" s="650"/>
      <c r="D606" s="650"/>
      <c r="E606" s="650"/>
    </row>
    <row r="607">
      <c r="A607" s="3"/>
      <c r="B607" s="650"/>
      <c r="C607" s="650"/>
      <c r="D607" s="650"/>
      <c r="E607" s="650"/>
    </row>
    <row r="608">
      <c r="A608" s="3"/>
      <c r="B608" s="650"/>
      <c r="C608" s="650"/>
      <c r="D608" s="650"/>
      <c r="E608" s="650"/>
    </row>
    <row r="609">
      <c r="A609" s="3"/>
      <c r="B609" s="650"/>
      <c r="C609" s="650"/>
      <c r="D609" s="650"/>
      <c r="E609" s="650"/>
    </row>
    <row r="610">
      <c r="A610" s="3"/>
      <c r="B610" s="650"/>
      <c r="C610" s="650"/>
      <c r="D610" s="650"/>
      <c r="E610" s="650"/>
    </row>
    <row r="611">
      <c r="A611" s="3"/>
      <c r="B611" s="650"/>
      <c r="C611" s="650"/>
      <c r="D611" s="650"/>
      <c r="E611" s="650"/>
    </row>
    <row r="612">
      <c r="A612" s="3"/>
      <c r="B612" s="650"/>
      <c r="C612" s="650"/>
      <c r="D612" s="650"/>
      <c r="E612" s="650"/>
    </row>
    <row r="613">
      <c r="A613" s="3"/>
      <c r="B613" s="650"/>
      <c r="C613" s="650"/>
      <c r="D613" s="650"/>
      <c r="E613" s="650"/>
    </row>
    <row r="614">
      <c r="A614" s="3"/>
      <c r="B614" s="650"/>
      <c r="C614" s="650"/>
      <c r="D614" s="650"/>
      <c r="E614" s="650"/>
    </row>
    <row r="615">
      <c r="A615" s="3"/>
      <c r="B615" s="650"/>
      <c r="C615" s="650"/>
      <c r="D615" s="650"/>
      <c r="E615" s="650"/>
    </row>
    <row r="616">
      <c r="A616" s="3"/>
      <c r="B616" s="650"/>
      <c r="C616" s="650"/>
      <c r="D616" s="650"/>
      <c r="E616" s="650"/>
    </row>
    <row r="617">
      <c r="A617" s="3"/>
      <c r="B617" s="650"/>
      <c r="C617" s="650"/>
      <c r="D617" s="650"/>
      <c r="E617" s="650"/>
    </row>
    <row r="618">
      <c r="A618" s="3"/>
      <c r="B618" s="650"/>
      <c r="C618" s="650"/>
      <c r="D618" s="650"/>
      <c r="E618" s="650"/>
    </row>
    <row r="619">
      <c r="A619" s="3"/>
      <c r="B619" s="650"/>
      <c r="C619" s="650"/>
      <c r="D619" s="650"/>
      <c r="E619" s="650"/>
    </row>
    <row r="620">
      <c r="A620" s="3"/>
      <c r="B620" s="650"/>
      <c r="C620" s="650"/>
      <c r="D620" s="650"/>
      <c r="E620" s="650"/>
    </row>
    <row r="621">
      <c r="A621" s="3"/>
      <c r="B621" s="650"/>
      <c r="C621" s="650"/>
      <c r="D621" s="650"/>
      <c r="E621" s="650"/>
    </row>
    <row r="622">
      <c r="A622" s="3"/>
      <c r="B622" s="650"/>
      <c r="C622" s="650"/>
      <c r="D622" s="650"/>
      <c r="E622" s="650"/>
    </row>
    <row r="623">
      <c r="A623" s="3"/>
      <c r="B623" s="650"/>
      <c r="C623" s="650"/>
      <c r="D623" s="650"/>
      <c r="E623" s="650"/>
    </row>
    <row r="624">
      <c r="A624" s="3"/>
      <c r="B624" s="650"/>
      <c r="C624" s="650"/>
      <c r="D624" s="650"/>
      <c r="E624" s="650"/>
    </row>
    <row r="625">
      <c r="A625" s="3"/>
      <c r="B625" s="650"/>
      <c r="C625" s="650"/>
      <c r="D625" s="650"/>
      <c r="E625" s="650"/>
    </row>
    <row r="626">
      <c r="A626" s="3"/>
      <c r="B626" s="650"/>
      <c r="C626" s="650"/>
      <c r="D626" s="650"/>
      <c r="E626" s="650"/>
    </row>
    <row r="627">
      <c r="A627" s="3"/>
      <c r="B627" s="650"/>
      <c r="C627" s="650"/>
      <c r="D627" s="650"/>
      <c r="E627" s="650"/>
    </row>
    <row r="628">
      <c r="A628" s="3"/>
      <c r="B628" s="650"/>
      <c r="C628" s="650"/>
      <c r="D628" s="650"/>
      <c r="E628" s="650"/>
    </row>
    <row r="629">
      <c r="A629" s="3"/>
      <c r="B629" s="650"/>
      <c r="C629" s="650"/>
      <c r="D629" s="650"/>
      <c r="E629" s="650"/>
    </row>
    <row r="630">
      <c r="A630" s="3"/>
      <c r="B630" s="650"/>
      <c r="C630" s="650"/>
      <c r="D630" s="650"/>
      <c r="E630" s="650"/>
    </row>
    <row r="631">
      <c r="A631" s="3"/>
      <c r="B631" s="650"/>
      <c r="C631" s="650"/>
      <c r="D631" s="650"/>
      <c r="E631" s="650"/>
    </row>
    <row r="632">
      <c r="A632" s="3"/>
      <c r="B632" s="650"/>
      <c r="C632" s="650"/>
      <c r="D632" s="650"/>
      <c r="E632" s="650"/>
    </row>
    <row r="633">
      <c r="A633" s="3"/>
      <c r="B633" s="650"/>
      <c r="C633" s="650"/>
      <c r="D633" s="650"/>
      <c r="E633" s="650"/>
    </row>
    <row r="634">
      <c r="A634" s="3"/>
      <c r="B634" s="650"/>
      <c r="C634" s="650"/>
      <c r="D634" s="650"/>
      <c r="E634" s="650"/>
    </row>
    <row r="635">
      <c r="A635" s="3"/>
      <c r="B635" s="650"/>
      <c r="C635" s="650"/>
      <c r="D635" s="650"/>
      <c r="E635" s="650"/>
    </row>
    <row r="636">
      <c r="A636" s="3"/>
      <c r="B636" s="650"/>
      <c r="C636" s="650"/>
      <c r="D636" s="650"/>
      <c r="E636" s="650"/>
    </row>
    <row r="637">
      <c r="A637" s="3"/>
      <c r="B637" s="650"/>
      <c r="C637" s="650"/>
      <c r="D637" s="650"/>
      <c r="E637" s="650"/>
    </row>
    <row r="638">
      <c r="A638" s="3"/>
      <c r="B638" s="650"/>
      <c r="C638" s="650"/>
      <c r="D638" s="650"/>
      <c r="E638" s="650"/>
    </row>
    <row r="639">
      <c r="A639" s="3"/>
      <c r="B639" s="650"/>
      <c r="C639" s="650"/>
      <c r="D639" s="650"/>
      <c r="E639" s="650"/>
    </row>
    <row r="640">
      <c r="A640" s="3"/>
      <c r="B640" s="650"/>
      <c r="C640" s="650"/>
      <c r="D640" s="650"/>
      <c r="E640" s="650"/>
    </row>
    <row r="641">
      <c r="A641" s="3"/>
      <c r="B641" s="650"/>
      <c r="C641" s="650"/>
      <c r="D641" s="650"/>
      <c r="E641" s="650"/>
    </row>
    <row r="642">
      <c r="A642" s="3"/>
      <c r="B642" s="650"/>
      <c r="C642" s="650"/>
      <c r="D642" s="650"/>
      <c r="E642" s="650"/>
    </row>
    <row r="643">
      <c r="A643" s="3"/>
      <c r="B643" s="650"/>
      <c r="C643" s="650"/>
      <c r="D643" s="650"/>
      <c r="E643" s="650"/>
    </row>
    <row r="644">
      <c r="A644" s="3"/>
      <c r="B644" s="650"/>
      <c r="C644" s="650"/>
      <c r="D644" s="650"/>
      <c r="E644" s="650"/>
    </row>
    <row r="645">
      <c r="A645" s="3"/>
      <c r="B645" s="650"/>
      <c r="C645" s="650"/>
      <c r="D645" s="650"/>
      <c r="E645" s="650"/>
    </row>
    <row r="646">
      <c r="A646" s="3"/>
      <c r="B646" s="650"/>
      <c r="C646" s="650"/>
      <c r="D646" s="650"/>
      <c r="E646" s="650"/>
    </row>
    <row r="647">
      <c r="A647" s="3"/>
      <c r="B647" s="650"/>
      <c r="C647" s="650"/>
      <c r="D647" s="650"/>
      <c r="E647" s="650"/>
    </row>
    <row r="648">
      <c r="A648" s="3"/>
      <c r="B648" s="650"/>
      <c r="C648" s="650"/>
      <c r="D648" s="650"/>
      <c r="E648" s="650"/>
    </row>
    <row r="649">
      <c r="A649" s="3"/>
      <c r="B649" s="650"/>
      <c r="C649" s="650"/>
      <c r="D649" s="650"/>
      <c r="E649" s="650"/>
    </row>
    <row r="650">
      <c r="A650" s="3"/>
      <c r="B650" s="650"/>
      <c r="C650" s="650"/>
      <c r="D650" s="650"/>
      <c r="E650" s="650"/>
    </row>
    <row r="651">
      <c r="A651" s="3"/>
      <c r="B651" s="650"/>
      <c r="C651" s="650"/>
      <c r="D651" s="650"/>
      <c r="E651" s="650"/>
    </row>
    <row r="652">
      <c r="A652" s="3"/>
      <c r="B652" s="650"/>
      <c r="C652" s="650"/>
      <c r="D652" s="650"/>
      <c r="E652" s="650"/>
    </row>
    <row r="653">
      <c r="A653" s="3"/>
      <c r="B653" s="650"/>
      <c r="C653" s="650"/>
      <c r="D653" s="650"/>
      <c r="E653" s="650"/>
    </row>
    <row r="654">
      <c r="A654" s="3"/>
      <c r="B654" s="650"/>
      <c r="C654" s="650"/>
      <c r="D654" s="650"/>
      <c r="E654" s="650"/>
    </row>
    <row r="655">
      <c r="A655" s="3"/>
      <c r="B655" s="650"/>
      <c r="C655" s="650"/>
      <c r="D655" s="650"/>
      <c r="E655" s="650"/>
    </row>
    <row r="656">
      <c r="A656" s="3"/>
      <c r="B656" s="650"/>
      <c r="C656" s="650"/>
      <c r="D656" s="650"/>
      <c r="E656" s="650"/>
    </row>
    <row r="657">
      <c r="A657" s="3"/>
      <c r="B657" s="650"/>
      <c r="C657" s="650"/>
      <c r="D657" s="650"/>
      <c r="E657" s="650"/>
    </row>
    <row r="658">
      <c r="A658" s="3"/>
      <c r="B658" s="650"/>
      <c r="C658" s="650"/>
      <c r="D658" s="650"/>
      <c r="E658" s="650"/>
    </row>
    <row r="659">
      <c r="A659" s="3"/>
      <c r="B659" s="650"/>
      <c r="C659" s="650"/>
      <c r="D659" s="650"/>
      <c r="E659" s="650"/>
    </row>
    <row r="660">
      <c r="A660" s="3"/>
      <c r="B660" s="650"/>
      <c r="C660" s="650"/>
      <c r="D660" s="650"/>
      <c r="E660" s="650"/>
    </row>
    <row r="661">
      <c r="A661" s="3"/>
      <c r="B661" s="650"/>
      <c r="C661" s="650"/>
      <c r="D661" s="650"/>
      <c r="E661" s="650"/>
    </row>
    <row r="662">
      <c r="A662" s="3"/>
      <c r="B662" s="650"/>
      <c r="C662" s="650"/>
      <c r="D662" s="650"/>
      <c r="E662" s="650"/>
    </row>
    <row r="663">
      <c r="A663" s="3"/>
      <c r="B663" s="650"/>
      <c r="C663" s="650"/>
      <c r="D663" s="650"/>
      <c r="E663" s="650"/>
    </row>
    <row r="664">
      <c r="A664" s="3"/>
      <c r="B664" s="650"/>
      <c r="C664" s="650"/>
      <c r="D664" s="650"/>
      <c r="E664" s="650"/>
    </row>
    <row r="665">
      <c r="A665" s="3"/>
      <c r="B665" s="650"/>
      <c r="C665" s="650"/>
      <c r="D665" s="650"/>
      <c r="E665" s="650"/>
    </row>
    <row r="666">
      <c r="A666" s="3"/>
      <c r="B666" s="650"/>
      <c r="C666" s="650"/>
      <c r="D666" s="650"/>
      <c r="E666" s="650"/>
    </row>
    <row r="667">
      <c r="A667" s="3"/>
      <c r="B667" s="650"/>
      <c r="C667" s="650"/>
      <c r="D667" s="650"/>
      <c r="E667" s="650"/>
    </row>
    <row r="668">
      <c r="A668" s="3"/>
      <c r="B668" s="650"/>
      <c r="C668" s="650"/>
      <c r="D668" s="650"/>
      <c r="E668" s="650"/>
    </row>
    <row r="669">
      <c r="A669" s="3"/>
      <c r="B669" s="650"/>
      <c r="C669" s="650"/>
      <c r="D669" s="650"/>
      <c r="E669" s="650"/>
    </row>
    <row r="670">
      <c r="A670" s="3"/>
      <c r="B670" s="650"/>
      <c r="C670" s="650"/>
      <c r="D670" s="650"/>
      <c r="E670" s="650"/>
    </row>
    <row r="671">
      <c r="A671" s="3"/>
      <c r="B671" s="650"/>
      <c r="C671" s="650"/>
      <c r="D671" s="650"/>
      <c r="E671" s="650"/>
    </row>
    <row r="672">
      <c r="A672" s="3"/>
      <c r="B672" s="650"/>
      <c r="C672" s="650"/>
      <c r="D672" s="650"/>
      <c r="E672" s="650"/>
    </row>
    <row r="673">
      <c r="A673" s="3"/>
      <c r="B673" s="650"/>
      <c r="C673" s="650"/>
      <c r="D673" s="650"/>
      <c r="E673" s="650"/>
    </row>
    <row r="674">
      <c r="A674" s="3"/>
      <c r="B674" s="650"/>
      <c r="C674" s="650"/>
      <c r="D674" s="650"/>
      <c r="E674" s="650"/>
    </row>
    <row r="675">
      <c r="A675" s="3"/>
      <c r="B675" s="650"/>
      <c r="C675" s="650"/>
      <c r="D675" s="650"/>
      <c r="E675" s="650"/>
    </row>
    <row r="676">
      <c r="A676" s="3"/>
      <c r="B676" s="650"/>
      <c r="C676" s="650"/>
      <c r="D676" s="650"/>
      <c r="E676" s="650"/>
    </row>
    <row r="677">
      <c r="A677" s="3"/>
      <c r="B677" s="650"/>
      <c r="C677" s="650"/>
      <c r="D677" s="650"/>
      <c r="E677" s="650"/>
    </row>
    <row r="678">
      <c r="A678" s="3"/>
      <c r="B678" s="650"/>
      <c r="C678" s="650"/>
      <c r="D678" s="650"/>
      <c r="E678" s="650"/>
    </row>
    <row r="679">
      <c r="A679" s="3"/>
      <c r="B679" s="650"/>
      <c r="C679" s="650"/>
      <c r="D679" s="650"/>
      <c r="E679" s="650"/>
    </row>
    <row r="680">
      <c r="A680" s="3"/>
      <c r="B680" s="650"/>
      <c r="C680" s="650"/>
      <c r="D680" s="650"/>
      <c r="E680" s="650"/>
    </row>
    <row r="681">
      <c r="A681" s="3"/>
      <c r="B681" s="650"/>
      <c r="C681" s="650"/>
      <c r="D681" s="650"/>
      <c r="E681" s="650"/>
    </row>
    <row r="682">
      <c r="A682" s="3"/>
      <c r="B682" s="650"/>
      <c r="C682" s="650"/>
      <c r="D682" s="650"/>
      <c r="E682" s="650"/>
    </row>
    <row r="683">
      <c r="A683" s="3"/>
      <c r="B683" s="650"/>
      <c r="C683" s="650"/>
      <c r="D683" s="650"/>
      <c r="E683" s="650"/>
    </row>
    <row r="684">
      <c r="A684" s="3"/>
      <c r="B684" s="650"/>
      <c r="C684" s="650"/>
      <c r="D684" s="650"/>
      <c r="E684" s="650"/>
    </row>
    <row r="685">
      <c r="A685" s="3"/>
      <c r="B685" s="650"/>
      <c r="C685" s="650"/>
      <c r="D685" s="650"/>
      <c r="E685" s="650"/>
    </row>
    <row r="686">
      <c r="A686" s="3"/>
      <c r="B686" s="650"/>
      <c r="C686" s="650"/>
      <c r="D686" s="650"/>
      <c r="E686" s="650"/>
    </row>
    <row r="687">
      <c r="A687" s="3"/>
      <c r="B687" s="650"/>
      <c r="C687" s="650"/>
      <c r="D687" s="650"/>
      <c r="E687" s="650"/>
    </row>
    <row r="688">
      <c r="A688" s="3"/>
      <c r="B688" s="650"/>
      <c r="C688" s="650"/>
      <c r="D688" s="650"/>
      <c r="E688" s="650"/>
    </row>
    <row r="689">
      <c r="A689" s="3"/>
      <c r="B689" s="650"/>
      <c r="C689" s="650"/>
      <c r="D689" s="650"/>
      <c r="E689" s="650"/>
    </row>
    <row r="690">
      <c r="A690" s="3"/>
      <c r="B690" s="650"/>
      <c r="C690" s="650"/>
      <c r="D690" s="650"/>
      <c r="E690" s="650"/>
    </row>
    <row r="691">
      <c r="A691" s="3"/>
      <c r="B691" s="650"/>
      <c r="C691" s="650"/>
      <c r="D691" s="650"/>
      <c r="E691" s="650"/>
    </row>
    <row r="692">
      <c r="A692" s="3"/>
      <c r="B692" s="650"/>
      <c r="C692" s="650"/>
      <c r="D692" s="650"/>
      <c r="E692" s="650"/>
    </row>
    <row r="693">
      <c r="A693" s="3"/>
      <c r="B693" s="650"/>
      <c r="C693" s="650"/>
      <c r="D693" s="650"/>
      <c r="E693" s="650"/>
    </row>
    <row r="694">
      <c r="A694" s="3"/>
      <c r="B694" s="650"/>
      <c r="C694" s="650"/>
      <c r="D694" s="650"/>
      <c r="E694" s="650"/>
    </row>
    <row r="695">
      <c r="A695" s="3"/>
      <c r="B695" s="650"/>
      <c r="C695" s="650"/>
      <c r="D695" s="650"/>
      <c r="E695" s="650"/>
    </row>
    <row r="696">
      <c r="A696" s="3"/>
      <c r="B696" s="650"/>
      <c r="C696" s="650"/>
      <c r="D696" s="650"/>
      <c r="E696" s="650"/>
    </row>
    <row r="697">
      <c r="A697" s="3"/>
      <c r="B697" s="650"/>
      <c r="C697" s="650"/>
      <c r="D697" s="650"/>
      <c r="E697" s="650"/>
    </row>
    <row r="698">
      <c r="A698" s="3"/>
      <c r="B698" s="650"/>
      <c r="C698" s="650"/>
      <c r="D698" s="650"/>
      <c r="E698" s="650"/>
    </row>
    <row r="699">
      <c r="A699" s="3"/>
      <c r="B699" s="650"/>
      <c r="C699" s="650"/>
      <c r="D699" s="650"/>
      <c r="E699" s="650"/>
    </row>
    <row r="700">
      <c r="A700" s="3"/>
      <c r="B700" s="650"/>
      <c r="C700" s="650"/>
      <c r="D700" s="650"/>
      <c r="E700" s="650"/>
    </row>
    <row r="701">
      <c r="A701" s="3"/>
      <c r="B701" s="650"/>
      <c r="C701" s="650"/>
      <c r="D701" s="650"/>
      <c r="E701" s="650"/>
    </row>
    <row r="702">
      <c r="A702" s="3"/>
      <c r="B702" s="650"/>
      <c r="C702" s="650"/>
      <c r="D702" s="650"/>
      <c r="E702" s="650"/>
    </row>
    <row r="703">
      <c r="A703" s="3"/>
      <c r="B703" s="650"/>
      <c r="C703" s="650"/>
      <c r="D703" s="650"/>
      <c r="E703" s="650"/>
    </row>
    <row r="704">
      <c r="A704" s="3"/>
      <c r="B704" s="650"/>
      <c r="C704" s="650"/>
      <c r="D704" s="650"/>
      <c r="E704" s="650"/>
    </row>
    <row r="705">
      <c r="A705" s="3"/>
      <c r="B705" s="650"/>
      <c r="C705" s="650"/>
      <c r="D705" s="650"/>
      <c r="E705" s="650"/>
    </row>
    <row r="706">
      <c r="A706" s="3"/>
      <c r="B706" s="650"/>
      <c r="C706" s="650"/>
      <c r="D706" s="650"/>
      <c r="E706" s="650"/>
    </row>
    <row r="707">
      <c r="A707" s="3"/>
      <c r="B707" s="650"/>
      <c r="C707" s="650"/>
      <c r="D707" s="650"/>
      <c r="E707" s="650"/>
    </row>
    <row r="708">
      <c r="A708" s="3"/>
      <c r="B708" s="650"/>
      <c r="C708" s="650"/>
      <c r="D708" s="650"/>
      <c r="E708" s="650"/>
    </row>
    <row r="709">
      <c r="A709" s="3"/>
      <c r="B709" s="650"/>
      <c r="C709" s="650"/>
      <c r="D709" s="650"/>
      <c r="E709" s="650"/>
    </row>
    <row r="710">
      <c r="A710" s="3"/>
      <c r="B710" s="650"/>
      <c r="C710" s="650"/>
      <c r="D710" s="650"/>
      <c r="E710" s="650"/>
    </row>
    <row r="711">
      <c r="A711" s="3"/>
      <c r="B711" s="650"/>
      <c r="C711" s="650"/>
      <c r="D711" s="650"/>
      <c r="E711" s="650"/>
    </row>
    <row r="712">
      <c r="A712" s="3"/>
      <c r="B712" s="650"/>
      <c r="C712" s="650"/>
      <c r="D712" s="650"/>
      <c r="E712" s="650"/>
    </row>
    <row r="713">
      <c r="A713" s="3"/>
      <c r="B713" s="650"/>
      <c r="C713" s="650"/>
      <c r="D713" s="650"/>
      <c r="E713" s="650"/>
    </row>
    <row r="714">
      <c r="A714" s="3"/>
      <c r="B714" s="650"/>
      <c r="C714" s="650"/>
      <c r="D714" s="650"/>
      <c r="E714" s="650"/>
    </row>
    <row r="715">
      <c r="A715" s="3"/>
      <c r="B715" s="650"/>
      <c r="C715" s="650"/>
      <c r="D715" s="650"/>
      <c r="E715" s="650"/>
    </row>
    <row r="716">
      <c r="A716" s="3"/>
      <c r="B716" s="650"/>
      <c r="C716" s="650"/>
      <c r="D716" s="650"/>
      <c r="E716" s="650"/>
    </row>
    <row r="717">
      <c r="A717" s="3"/>
      <c r="B717" s="650"/>
      <c r="C717" s="650"/>
      <c r="D717" s="650"/>
      <c r="E717" s="650"/>
    </row>
    <row r="718">
      <c r="A718" s="3"/>
      <c r="B718" s="650"/>
      <c r="C718" s="650"/>
      <c r="D718" s="650"/>
      <c r="E718" s="650"/>
    </row>
    <row r="719">
      <c r="A719" s="3"/>
      <c r="B719" s="650"/>
      <c r="C719" s="650"/>
      <c r="D719" s="650"/>
      <c r="E719" s="650"/>
    </row>
    <row r="720">
      <c r="A720" s="3"/>
      <c r="B720" s="650"/>
      <c r="C720" s="650"/>
      <c r="D720" s="650"/>
      <c r="E720" s="650"/>
    </row>
    <row r="721">
      <c r="A721" s="3"/>
      <c r="B721" s="650"/>
      <c r="C721" s="650"/>
      <c r="D721" s="650"/>
      <c r="E721" s="650"/>
    </row>
    <row r="722">
      <c r="A722" s="3"/>
      <c r="B722" s="650"/>
      <c r="C722" s="650"/>
      <c r="D722" s="650"/>
      <c r="E722" s="650"/>
    </row>
    <row r="723">
      <c r="A723" s="3"/>
      <c r="B723" s="650"/>
      <c r="C723" s="650"/>
      <c r="D723" s="650"/>
      <c r="E723" s="650"/>
    </row>
    <row r="724">
      <c r="A724" s="3"/>
      <c r="B724" s="650"/>
      <c r="C724" s="650"/>
      <c r="D724" s="650"/>
      <c r="E724" s="650"/>
    </row>
    <row r="725">
      <c r="A725" s="3"/>
      <c r="B725" s="650"/>
      <c r="C725" s="650"/>
      <c r="D725" s="650"/>
      <c r="E725" s="650"/>
    </row>
    <row r="726">
      <c r="A726" s="3"/>
      <c r="B726" s="650"/>
      <c r="C726" s="650"/>
      <c r="D726" s="650"/>
      <c r="E726" s="650"/>
    </row>
    <row r="727">
      <c r="A727" s="3"/>
      <c r="B727" s="650"/>
      <c r="C727" s="650"/>
      <c r="D727" s="650"/>
      <c r="E727" s="650"/>
    </row>
    <row r="728">
      <c r="A728" s="3"/>
      <c r="B728" s="650"/>
      <c r="C728" s="650"/>
      <c r="D728" s="650"/>
      <c r="E728" s="650"/>
    </row>
    <row r="729">
      <c r="A729" s="3"/>
      <c r="B729" s="650"/>
      <c r="C729" s="650"/>
      <c r="D729" s="650"/>
      <c r="E729" s="650"/>
    </row>
    <row r="730">
      <c r="A730" s="3"/>
      <c r="B730" s="650"/>
      <c r="C730" s="650"/>
      <c r="D730" s="650"/>
      <c r="E730" s="650"/>
    </row>
    <row r="731">
      <c r="A731" s="3"/>
      <c r="B731" s="650"/>
      <c r="C731" s="650"/>
      <c r="D731" s="650"/>
      <c r="E731" s="650"/>
    </row>
    <row r="732">
      <c r="A732" s="3"/>
      <c r="B732" s="650"/>
      <c r="C732" s="650"/>
      <c r="D732" s="650"/>
      <c r="E732" s="650"/>
    </row>
    <row r="733">
      <c r="A733" s="3"/>
      <c r="B733" s="650"/>
      <c r="C733" s="650"/>
      <c r="D733" s="650"/>
      <c r="E733" s="650"/>
    </row>
    <row r="734">
      <c r="A734" s="3"/>
      <c r="B734" s="650"/>
      <c r="C734" s="650"/>
      <c r="D734" s="650"/>
      <c r="E734" s="650"/>
    </row>
    <row r="735">
      <c r="A735" s="3"/>
      <c r="B735" s="650"/>
      <c r="C735" s="650"/>
      <c r="D735" s="650"/>
      <c r="E735" s="650"/>
    </row>
    <row r="736">
      <c r="A736" s="3"/>
      <c r="B736" s="650"/>
      <c r="C736" s="650"/>
      <c r="D736" s="650"/>
      <c r="E736" s="650"/>
    </row>
    <row r="737">
      <c r="A737" s="3"/>
      <c r="B737" s="650"/>
      <c r="C737" s="650"/>
      <c r="D737" s="650"/>
      <c r="E737" s="650"/>
    </row>
    <row r="738">
      <c r="A738" s="3"/>
      <c r="B738" s="650"/>
      <c r="C738" s="650"/>
      <c r="D738" s="650"/>
      <c r="E738" s="650"/>
    </row>
    <row r="739">
      <c r="A739" s="3"/>
      <c r="B739" s="650"/>
      <c r="C739" s="650"/>
      <c r="D739" s="650"/>
      <c r="E739" s="650"/>
    </row>
    <row r="740">
      <c r="A740" s="3"/>
      <c r="B740" s="650"/>
      <c r="C740" s="650"/>
      <c r="D740" s="650"/>
      <c r="E740" s="650"/>
    </row>
    <row r="741">
      <c r="A741" s="3"/>
      <c r="B741" s="650"/>
      <c r="C741" s="650"/>
      <c r="D741" s="650"/>
      <c r="E741" s="650"/>
    </row>
    <row r="742">
      <c r="A742" s="3"/>
      <c r="B742" s="650"/>
      <c r="C742" s="650"/>
      <c r="D742" s="650"/>
      <c r="E742" s="650"/>
    </row>
    <row r="743">
      <c r="A743" s="3"/>
      <c r="B743" s="650"/>
      <c r="C743" s="650"/>
      <c r="D743" s="650"/>
      <c r="E743" s="650"/>
    </row>
    <row r="744">
      <c r="A744" s="3"/>
      <c r="B744" s="650"/>
      <c r="C744" s="650"/>
      <c r="D744" s="650"/>
      <c r="E744" s="650"/>
    </row>
    <row r="745">
      <c r="A745" s="3"/>
      <c r="B745" s="650"/>
      <c r="C745" s="650"/>
      <c r="D745" s="650"/>
      <c r="E745" s="650"/>
    </row>
    <row r="746">
      <c r="A746" s="3"/>
      <c r="B746" s="650"/>
      <c r="C746" s="650"/>
      <c r="D746" s="650"/>
      <c r="E746" s="650"/>
    </row>
    <row r="747">
      <c r="A747" s="3"/>
      <c r="B747" s="650"/>
      <c r="C747" s="650"/>
      <c r="D747" s="650"/>
      <c r="E747" s="650"/>
    </row>
    <row r="748">
      <c r="A748" s="3"/>
      <c r="B748" s="650"/>
      <c r="C748" s="650"/>
      <c r="D748" s="650"/>
      <c r="E748" s="650"/>
    </row>
    <row r="749">
      <c r="A749" s="3"/>
      <c r="B749" s="650"/>
      <c r="C749" s="650"/>
      <c r="D749" s="650"/>
      <c r="E749" s="650"/>
    </row>
    <row r="750">
      <c r="A750" s="3"/>
      <c r="B750" s="650"/>
      <c r="C750" s="650"/>
      <c r="D750" s="650"/>
      <c r="E750" s="650"/>
    </row>
    <row r="751">
      <c r="A751" s="3"/>
      <c r="B751" s="650"/>
      <c r="C751" s="650"/>
      <c r="D751" s="650"/>
      <c r="E751" s="650"/>
    </row>
    <row r="752">
      <c r="A752" s="3"/>
      <c r="B752" s="650"/>
      <c r="C752" s="650"/>
      <c r="D752" s="650"/>
      <c r="E752" s="650"/>
    </row>
    <row r="753">
      <c r="A753" s="3"/>
      <c r="B753" s="650"/>
      <c r="C753" s="650"/>
      <c r="D753" s="650"/>
      <c r="E753" s="650"/>
    </row>
    <row r="754">
      <c r="A754" s="3"/>
      <c r="B754" s="650"/>
      <c r="C754" s="650"/>
      <c r="D754" s="650"/>
      <c r="E754" s="650"/>
    </row>
    <row r="755">
      <c r="A755" s="3"/>
      <c r="B755" s="650"/>
      <c r="C755" s="650"/>
      <c r="D755" s="650"/>
      <c r="E755" s="650"/>
    </row>
    <row r="756">
      <c r="A756" s="3"/>
      <c r="B756" s="650"/>
      <c r="C756" s="650"/>
      <c r="D756" s="650"/>
      <c r="E756" s="650"/>
    </row>
    <row r="757">
      <c r="A757" s="3"/>
      <c r="B757" s="650"/>
      <c r="C757" s="650"/>
      <c r="D757" s="650"/>
      <c r="E757" s="650"/>
    </row>
    <row r="758">
      <c r="A758" s="3"/>
      <c r="B758" s="650"/>
      <c r="C758" s="650"/>
      <c r="D758" s="650"/>
      <c r="E758" s="650"/>
    </row>
    <row r="759">
      <c r="A759" s="3"/>
      <c r="B759" s="650"/>
      <c r="C759" s="650"/>
      <c r="D759" s="650"/>
      <c r="E759" s="650"/>
    </row>
    <row r="760">
      <c r="A760" s="3"/>
      <c r="B760" s="650"/>
      <c r="C760" s="650"/>
      <c r="D760" s="650"/>
      <c r="E760" s="650"/>
    </row>
    <row r="761">
      <c r="A761" s="3"/>
      <c r="B761" s="650"/>
      <c r="C761" s="650"/>
      <c r="D761" s="650"/>
      <c r="E761" s="650"/>
    </row>
    <row r="762">
      <c r="A762" s="3"/>
      <c r="B762" s="650"/>
      <c r="C762" s="650"/>
      <c r="D762" s="650"/>
      <c r="E762" s="650"/>
    </row>
    <row r="763">
      <c r="A763" s="3"/>
      <c r="B763" s="650"/>
      <c r="C763" s="650"/>
      <c r="D763" s="650"/>
      <c r="E763" s="650"/>
    </row>
    <row r="764">
      <c r="A764" s="3"/>
      <c r="B764" s="650"/>
      <c r="C764" s="650"/>
      <c r="D764" s="650"/>
      <c r="E764" s="650"/>
    </row>
    <row r="765">
      <c r="A765" s="3"/>
      <c r="B765" s="650"/>
      <c r="C765" s="650"/>
      <c r="D765" s="650"/>
      <c r="E765" s="650"/>
    </row>
    <row r="766">
      <c r="A766" s="3"/>
      <c r="B766" s="650"/>
      <c r="C766" s="650"/>
      <c r="D766" s="650"/>
      <c r="E766" s="650"/>
    </row>
    <row r="767">
      <c r="A767" s="3"/>
      <c r="B767" s="650"/>
      <c r="C767" s="650"/>
      <c r="D767" s="650"/>
      <c r="E767" s="650"/>
    </row>
    <row r="768">
      <c r="A768" s="3"/>
      <c r="B768" s="650"/>
      <c r="C768" s="650"/>
      <c r="D768" s="650"/>
      <c r="E768" s="650"/>
    </row>
    <row r="769">
      <c r="A769" s="3"/>
      <c r="B769" s="650"/>
      <c r="C769" s="650"/>
      <c r="D769" s="650"/>
      <c r="E769" s="650"/>
    </row>
    <row r="770">
      <c r="A770" s="3"/>
      <c r="B770" s="650"/>
      <c r="C770" s="650"/>
      <c r="D770" s="650"/>
      <c r="E770" s="650"/>
    </row>
    <row r="771">
      <c r="A771" s="3"/>
      <c r="B771" s="650"/>
      <c r="C771" s="650"/>
      <c r="D771" s="650"/>
      <c r="E771" s="650"/>
    </row>
    <row r="772">
      <c r="A772" s="3"/>
      <c r="B772" s="650"/>
      <c r="C772" s="650"/>
      <c r="D772" s="650"/>
      <c r="E772" s="650"/>
    </row>
    <row r="773">
      <c r="A773" s="3"/>
      <c r="B773" s="650"/>
      <c r="C773" s="650"/>
      <c r="D773" s="650"/>
      <c r="E773" s="650"/>
    </row>
    <row r="774">
      <c r="A774" s="3"/>
      <c r="B774" s="650"/>
      <c r="C774" s="650"/>
      <c r="D774" s="650"/>
      <c r="E774" s="650"/>
    </row>
    <row r="775">
      <c r="A775" s="3"/>
      <c r="B775" s="650"/>
      <c r="C775" s="650"/>
      <c r="D775" s="650"/>
      <c r="E775" s="650"/>
    </row>
    <row r="776">
      <c r="A776" s="3"/>
      <c r="B776" s="650"/>
      <c r="C776" s="650"/>
      <c r="D776" s="650"/>
      <c r="E776" s="650"/>
    </row>
    <row r="777">
      <c r="A777" s="3"/>
      <c r="B777" s="650"/>
      <c r="C777" s="650"/>
      <c r="D777" s="650"/>
      <c r="E777" s="650"/>
    </row>
    <row r="778">
      <c r="A778" s="3"/>
      <c r="B778" s="650"/>
      <c r="C778" s="650"/>
      <c r="D778" s="650"/>
      <c r="E778" s="650"/>
    </row>
    <row r="779">
      <c r="A779" s="3"/>
      <c r="B779" s="650"/>
      <c r="C779" s="650"/>
      <c r="D779" s="650"/>
      <c r="E779" s="650"/>
    </row>
    <row r="780">
      <c r="A780" s="3"/>
      <c r="B780" s="650"/>
      <c r="C780" s="650"/>
      <c r="D780" s="650"/>
      <c r="E780" s="650"/>
    </row>
    <row r="781">
      <c r="A781" s="3"/>
      <c r="B781" s="650"/>
      <c r="C781" s="650"/>
      <c r="D781" s="650"/>
      <c r="E781" s="650"/>
    </row>
    <row r="782">
      <c r="A782" s="3"/>
      <c r="B782" s="650"/>
      <c r="C782" s="650"/>
      <c r="D782" s="650"/>
      <c r="E782" s="650"/>
    </row>
    <row r="783">
      <c r="A783" s="3"/>
      <c r="B783" s="650"/>
      <c r="C783" s="650"/>
      <c r="D783" s="650"/>
      <c r="E783" s="650"/>
    </row>
    <row r="784">
      <c r="A784" s="3"/>
      <c r="B784" s="650"/>
      <c r="C784" s="650"/>
      <c r="D784" s="650"/>
      <c r="E784" s="650"/>
    </row>
    <row r="785">
      <c r="A785" s="3"/>
      <c r="B785" s="650"/>
      <c r="C785" s="650"/>
      <c r="D785" s="650"/>
      <c r="E785" s="650"/>
    </row>
    <row r="786">
      <c r="A786" s="3"/>
      <c r="B786" s="650"/>
      <c r="C786" s="650"/>
      <c r="D786" s="650"/>
      <c r="E786" s="650"/>
    </row>
    <row r="787">
      <c r="A787" s="3"/>
      <c r="B787" s="650"/>
      <c r="C787" s="650"/>
      <c r="D787" s="650"/>
      <c r="E787" s="650"/>
    </row>
    <row r="788">
      <c r="A788" s="3"/>
      <c r="B788" s="650"/>
      <c r="C788" s="650"/>
      <c r="D788" s="650"/>
      <c r="E788" s="650"/>
    </row>
    <row r="789">
      <c r="A789" s="3"/>
      <c r="B789" s="650"/>
      <c r="C789" s="650"/>
      <c r="D789" s="650"/>
      <c r="E789" s="650"/>
    </row>
    <row r="790">
      <c r="A790" s="3"/>
      <c r="B790" s="650"/>
      <c r="C790" s="650"/>
      <c r="D790" s="650"/>
      <c r="E790" s="650"/>
    </row>
    <row r="791">
      <c r="A791" s="3"/>
      <c r="B791" s="650"/>
      <c r="C791" s="650"/>
      <c r="D791" s="650"/>
      <c r="E791" s="650"/>
    </row>
    <row r="792">
      <c r="A792" s="3"/>
      <c r="B792" s="650"/>
      <c r="C792" s="650"/>
      <c r="D792" s="650"/>
      <c r="E792" s="650"/>
    </row>
    <row r="793">
      <c r="A793" s="3"/>
      <c r="B793" s="650"/>
      <c r="C793" s="650"/>
      <c r="D793" s="650"/>
      <c r="E793" s="650"/>
    </row>
    <row r="794">
      <c r="A794" s="3"/>
      <c r="B794" s="650"/>
      <c r="C794" s="650"/>
      <c r="D794" s="650"/>
      <c r="E794" s="650"/>
    </row>
    <row r="795">
      <c r="A795" s="3"/>
      <c r="B795" s="650"/>
      <c r="C795" s="650"/>
      <c r="D795" s="650"/>
      <c r="E795" s="650"/>
    </row>
    <row r="796">
      <c r="A796" s="3"/>
      <c r="B796" s="650"/>
      <c r="C796" s="650"/>
      <c r="D796" s="650"/>
      <c r="E796" s="650"/>
    </row>
    <row r="797">
      <c r="A797" s="3"/>
      <c r="B797" s="650"/>
      <c r="C797" s="650"/>
      <c r="D797" s="650"/>
      <c r="E797" s="650"/>
    </row>
    <row r="798">
      <c r="A798" s="3"/>
      <c r="B798" s="650"/>
      <c r="C798" s="650"/>
      <c r="D798" s="650"/>
      <c r="E798" s="650"/>
    </row>
    <row r="799">
      <c r="A799" s="3"/>
      <c r="B799" s="650"/>
      <c r="C799" s="650"/>
      <c r="D799" s="650"/>
      <c r="E799" s="650"/>
    </row>
    <row r="800">
      <c r="A800" s="3"/>
      <c r="B800" s="650"/>
      <c r="C800" s="650"/>
      <c r="D800" s="650"/>
      <c r="E800" s="650"/>
    </row>
    <row r="801">
      <c r="A801" s="3"/>
      <c r="B801" s="650"/>
      <c r="C801" s="650"/>
      <c r="D801" s="650"/>
      <c r="E801" s="650"/>
    </row>
    <row r="802">
      <c r="A802" s="3"/>
      <c r="B802" s="650"/>
      <c r="C802" s="650"/>
      <c r="D802" s="650"/>
      <c r="E802" s="650"/>
    </row>
    <row r="803">
      <c r="A803" s="3"/>
      <c r="B803" s="650"/>
      <c r="C803" s="650"/>
      <c r="D803" s="650"/>
      <c r="E803" s="650"/>
    </row>
    <row r="804">
      <c r="A804" s="3"/>
      <c r="B804" s="650"/>
      <c r="C804" s="650"/>
      <c r="D804" s="650"/>
      <c r="E804" s="650"/>
    </row>
    <row r="805">
      <c r="A805" s="3"/>
      <c r="B805" s="650"/>
      <c r="C805" s="650"/>
      <c r="D805" s="650"/>
      <c r="E805" s="650"/>
    </row>
    <row r="806">
      <c r="A806" s="3"/>
      <c r="B806" s="650"/>
      <c r="C806" s="650"/>
      <c r="D806" s="650"/>
      <c r="E806" s="650"/>
    </row>
    <row r="807">
      <c r="A807" s="3"/>
      <c r="B807" s="650"/>
      <c r="C807" s="650"/>
      <c r="D807" s="650"/>
      <c r="E807" s="650"/>
    </row>
    <row r="808">
      <c r="A808" s="3"/>
      <c r="B808" s="650"/>
      <c r="C808" s="650"/>
      <c r="D808" s="650"/>
      <c r="E808" s="650"/>
    </row>
    <row r="809">
      <c r="A809" s="3"/>
      <c r="B809" s="650"/>
      <c r="C809" s="650"/>
      <c r="D809" s="650"/>
      <c r="E809" s="650"/>
    </row>
    <row r="810">
      <c r="A810" s="3"/>
      <c r="B810" s="650"/>
      <c r="C810" s="650"/>
      <c r="D810" s="650"/>
      <c r="E810" s="650"/>
    </row>
    <row r="811">
      <c r="A811" s="3"/>
      <c r="B811" s="650"/>
      <c r="C811" s="650"/>
      <c r="D811" s="650"/>
      <c r="E811" s="650"/>
    </row>
    <row r="812">
      <c r="A812" s="3"/>
      <c r="B812" s="650"/>
      <c r="C812" s="650"/>
      <c r="D812" s="650"/>
      <c r="E812" s="650"/>
    </row>
    <row r="813">
      <c r="A813" s="3"/>
      <c r="B813" s="650"/>
      <c r="C813" s="650"/>
      <c r="D813" s="650"/>
      <c r="E813" s="650"/>
    </row>
    <row r="814">
      <c r="A814" s="3"/>
      <c r="B814" s="650"/>
      <c r="C814" s="650"/>
      <c r="D814" s="650"/>
      <c r="E814" s="650"/>
    </row>
    <row r="815">
      <c r="A815" s="3"/>
      <c r="B815" s="650"/>
      <c r="C815" s="650"/>
      <c r="D815" s="650"/>
      <c r="E815" s="650"/>
    </row>
    <row r="816">
      <c r="A816" s="3"/>
      <c r="B816" s="650"/>
      <c r="C816" s="650"/>
      <c r="D816" s="650"/>
      <c r="E816" s="650"/>
    </row>
    <row r="817">
      <c r="A817" s="3"/>
      <c r="B817" s="650"/>
      <c r="C817" s="650"/>
      <c r="D817" s="650"/>
      <c r="E817" s="650"/>
    </row>
    <row r="818">
      <c r="A818" s="3"/>
      <c r="B818" s="650"/>
      <c r="C818" s="650"/>
      <c r="D818" s="650"/>
      <c r="E818" s="650"/>
    </row>
    <row r="819">
      <c r="A819" s="3"/>
      <c r="B819" s="650"/>
      <c r="C819" s="650"/>
      <c r="D819" s="650"/>
      <c r="E819" s="650"/>
    </row>
    <row r="820">
      <c r="A820" s="3"/>
      <c r="B820" s="650"/>
      <c r="C820" s="650"/>
      <c r="D820" s="650"/>
      <c r="E820" s="650"/>
    </row>
    <row r="821">
      <c r="A821" s="3"/>
      <c r="B821" s="650"/>
      <c r="C821" s="650"/>
      <c r="D821" s="650"/>
      <c r="E821" s="650"/>
    </row>
    <row r="822">
      <c r="A822" s="3"/>
      <c r="B822" s="650"/>
      <c r="C822" s="650"/>
      <c r="D822" s="650"/>
      <c r="E822" s="650"/>
    </row>
    <row r="823">
      <c r="A823" s="3"/>
      <c r="B823" s="650"/>
      <c r="C823" s="650"/>
      <c r="D823" s="650"/>
      <c r="E823" s="650"/>
    </row>
    <row r="824">
      <c r="A824" s="3"/>
      <c r="B824" s="650"/>
      <c r="C824" s="650"/>
      <c r="D824" s="650"/>
      <c r="E824" s="650"/>
    </row>
    <row r="825">
      <c r="A825" s="3"/>
      <c r="B825" s="650"/>
      <c r="C825" s="650"/>
      <c r="D825" s="650"/>
      <c r="E825" s="650"/>
    </row>
    <row r="826">
      <c r="A826" s="3"/>
      <c r="B826" s="650"/>
      <c r="C826" s="650"/>
      <c r="D826" s="650"/>
      <c r="E826" s="650"/>
    </row>
    <row r="827">
      <c r="A827" s="3"/>
      <c r="B827" s="650"/>
      <c r="C827" s="650"/>
      <c r="D827" s="650"/>
      <c r="E827" s="650"/>
    </row>
    <row r="828">
      <c r="A828" s="3"/>
      <c r="B828" s="650"/>
      <c r="C828" s="650"/>
      <c r="D828" s="650"/>
      <c r="E828" s="650"/>
    </row>
    <row r="829">
      <c r="A829" s="3"/>
      <c r="B829" s="650"/>
      <c r="C829" s="650"/>
      <c r="D829" s="650"/>
      <c r="E829" s="650"/>
    </row>
    <row r="830">
      <c r="A830" s="3"/>
      <c r="B830" s="650"/>
      <c r="C830" s="650"/>
      <c r="D830" s="650"/>
      <c r="E830" s="650"/>
    </row>
    <row r="831">
      <c r="A831" s="3"/>
      <c r="B831" s="650"/>
      <c r="C831" s="650"/>
      <c r="D831" s="650"/>
      <c r="E831" s="650"/>
    </row>
    <row r="832">
      <c r="A832" s="3"/>
      <c r="B832" s="650"/>
      <c r="C832" s="650"/>
      <c r="D832" s="650"/>
      <c r="E832" s="650"/>
    </row>
    <row r="833">
      <c r="A833" s="3"/>
      <c r="B833" s="650"/>
      <c r="C833" s="650"/>
      <c r="D833" s="650"/>
      <c r="E833" s="650"/>
    </row>
    <row r="834">
      <c r="A834" s="3"/>
      <c r="B834" s="650"/>
      <c r="C834" s="650"/>
      <c r="D834" s="650"/>
      <c r="E834" s="650"/>
    </row>
    <row r="835">
      <c r="A835" s="3"/>
      <c r="B835" s="650"/>
      <c r="C835" s="650"/>
      <c r="D835" s="650"/>
      <c r="E835" s="650"/>
    </row>
    <row r="836">
      <c r="A836" s="3"/>
      <c r="B836" s="650"/>
      <c r="C836" s="650"/>
      <c r="D836" s="650"/>
      <c r="E836" s="650"/>
    </row>
    <row r="837">
      <c r="A837" s="3"/>
      <c r="B837" s="650"/>
      <c r="C837" s="650"/>
      <c r="D837" s="650"/>
      <c r="E837" s="650"/>
    </row>
    <row r="838">
      <c r="A838" s="3"/>
      <c r="B838" s="650"/>
      <c r="C838" s="650"/>
      <c r="D838" s="650"/>
      <c r="E838" s="650"/>
    </row>
    <row r="839">
      <c r="A839" s="3"/>
      <c r="B839" s="650"/>
      <c r="C839" s="650"/>
      <c r="D839" s="650"/>
      <c r="E839" s="650"/>
    </row>
    <row r="840">
      <c r="A840" s="3"/>
      <c r="B840" s="650"/>
      <c r="C840" s="650"/>
      <c r="D840" s="650"/>
      <c r="E840" s="650"/>
    </row>
    <row r="841">
      <c r="A841" s="3"/>
      <c r="B841" s="650"/>
      <c r="C841" s="650"/>
      <c r="D841" s="650"/>
      <c r="E841" s="650"/>
    </row>
    <row r="842">
      <c r="A842" s="3"/>
      <c r="B842" s="650"/>
      <c r="C842" s="650"/>
      <c r="D842" s="650"/>
      <c r="E842" s="650"/>
    </row>
    <row r="843">
      <c r="A843" s="3"/>
      <c r="B843" s="650"/>
      <c r="C843" s="650"/>
      <c r="D843" s="650"/>
      <c r="E843" s="650"/>
    </row>
    <row r="844">
      <c r="A844" s="3"/>
      <c r="B844" s="650"/>
      <c r="C844" s="650"/>
      <c r="D844" s="650"/>
      <c r="E844" s="650"/>
    </row>
    <row r="845">
      <c r="A845" s="3"/>
      <c r="B845" s="650"/>
      <c r="C845" s="650"/>
      <c r="D845" s="650"/>
      <c r="E845" s="650"/>
    </row>
    <row r="846">
      <c r="A846" s="3"/>
      <c r="B846" s="650"/>
      <c r="C846" s="650"/>
      <c r="D846" s="650"/>
      <c r="E846" s="650"/>
    </row>
    <row r="847">
      <c r="A847" s="3"/>
      <c r="B847" s="650"/>
      <c r="C847" s="650"/>
      <c r="D847" s="650"/>
      <c r="E847" s="650"/>
    </row>
    <row r="848">
      <c r="A848" s="3"/>
      <c r="B848" s="650"/>
      <c r="C848" s="650"/>
      <c r="D848" s="650"/>
      <c r="E848" s="650"/>
    </row>
    <row r="849">
      <c r="A849" s="3"/>
      <c r="B849" s="650"/>
      <c r="C849" s="650"/>
      <c r="D849" s="650"/>
      <c r="E849" s="650"/>
    </row>
    <row r="850">
      <c r="A850" s="3"/>
      <c r="B850" s="650"/>
      <c r="C850" s="650"/>
      <c r="D850" s="650"/>
      <c r="E850" s="650"/>
    </row>
    <row r="851">
      <c r="A851" s="3"/>
      <c r="B851" s="650"/>
      <c r="C851" s="650"/>
      <c r="D851" s="650"/>
      <c r="E851" s="650"/>
    </row>
    <row r="852">
      <c r="A852" s="3"/>
      <c r="B852" s="650"/>
      <c r="C852" s="650"/>
      <c r="D852" s="650"/>
      <c r="E852" s="650"/>
    </row>
    <row r="853">
      <c r="A853" s="3"/>
      <c r="B853" s="650"/>
      <c r="C853" s="650"/>
      <c r="D853" s="650"/>
      <c r="E853" s="650"/>
    </row>
    <row r="854">
      <c r="A854" s="3"/>
      <c r="B854" s="650"/>
      <c r="C854" s="650"/>
      <c r="D854" s="650"/>
      <c r="E854" s="650"/>
    </row>
    <row r="855">
      <c r="A855" s="3"/>
      <c r="B855" s="650"/>
      <c r="C855" s="650"/>
      <c r="D855" s="650"/>
      <c r="E855" s="650"/>
    </row>
    <row r="856">
      <c r="A856" s="3"/>
      <c r="B856" s="650"/>
      <c r="C856" s="650"/>
      <c r="D856" s="650"/>
      <c r="E856" s="650"/>
    </row>
    <row r="857">
      <c r="A857" s="3"/>
      <c r="B857" s="650"/>
      <c r="C857" s="650"/>
      <c r="D857" s="650"/>
      <c r="E857" s="650"/>
    </row>
    <row r="858">
      <c r="A858" s="3"/>
      <c r="B858" s="650"/>
      <c r="C858" s="650"/>
      <c r="D858" s="650"/>
      <c r="E858" s="650"/>
    </row>
    <row r="859">
      <c r="A859" s="3"/>
      <c r="B859" s="650"/>
      <c r="C859" s="650"/>
      <c r="D859" s="650"/>
      <c r="E859" s="650"/>
    </row>
    <row r="860">
      <c r="A860" s="3"/>
      <c r="B860" s="650"/>
      <c r="C860" s="650"/>
      <c r="D860" s="650"/>
      <c r="E860" s="650"/>
    </row>
    <row r="861">
      <c r="A861" s="3"/>
      <c r="B861" s="650"/>
      <c r="C861" s="650"/>
      <c r="D861" s="650"/>
      <c r="E861" s="650"/>
    </row>
    <row r="862">
      <c r="A862" s="3"/>
      <c r="B862" s="650"/>
      <c r="C862" s="650"/>
      <c r="D862" s="650"/>
      <c r="E862" s="650"/>
    </row>
    <row r="863">
      <c r="A863" s="3"/>
      <c r="B863" s="650"/>
      <c r="C863" s="650"/>
      <c r="D863" s="650"/>
      <c r="E863" s="650"/>
    </row>
    <row r="864">
      <c r="A864" s="3"/>
      <c r="B864" s="650"/>
      <c r="C864" s="650"/>
      <c r="D864" s="650"/>
      <c r="E864" s="650"/>
    </row>
    <row r="865">
      <c r="A865" s="3"/>
      <c r="B865" s="650"/>
      <c r="C865" s="650"/>
      <c r="D865" s="650"/>
      <c r="E865" s="650"/>
    </row>
    <row r="866">
      <c r="A866" s="3"/>
      <c r="B866" s="650"/>
      <c r="C866" s="650"/>
      <c r="D866" s="650"/>
      <c r="E866" s="650"/>
    </row>
    <row r="867">
      <c r="A867" s="3"/>
      <c r="B867" s="650"/>
      <c r="C867" s="650"/>
      <c r="D867" s="650"/>
      <c r="E867" s="650"/>
    </row>
    <row r="868">
      <c r="A868" s="3"/>
      <c r="B868" s="650"/>
      <c r="C868" s="650"/>
      <c r="D868" s="650"/>
      <c r="E868" s="650"/>
    </row>
    <row r="869">
      <c r="A869" s="3"/>
      <c r="B869" s="650"/>
      <c r="C869" s="650"/>
      <c r="D869" s="650"/>
      <c r="E869" s="650"/>
    </row>
    <row r="870">
      <c r="A870" s="3"/>
      <c r="B870" s="650"/>
      <c r="C870" s="650"/>
      <c r="D870" s="650"/>
      <c r="E870" s="650"/>
    </row>
    <row r="871">
      <c r="A871" s="3"/>
      <c r="B871" s="650"/>
      <c r="C871" s="650"/>
      <c r="D871" s="650"/>
      <c r="E871" s="650"/>
    </row>
    <row r="872">
      <c r="A872" s="3"/>
      <c r="B872" s="650"/>
      <c r="C872" s="650"/>
      <c r="D872" s="650"/>
      <c r="E872" s="650"/>
    </row>
    <row r="873">
      <c r="A873" s="3"/>
      <c r="B873" s="650"/>
      <c r="C873" s="650"/>
      <c r="D873" s="650"/>
      <c r="E873" s="650"/>
    </row>
    <row r="874">
      <c r="A874" s="3"/>
      <c r="B874" s="650"/>
      <c r="C874" s="650"/>
      <c r="D874" s="650"/>
      <c r="E874" s="650"/>
    </row>
    <row r="875">
      <c r="A875" s="3"/>
      <c r="B875" s="650"/>
      <c r="C875" s="650"/>
      <c r="D875" s="650"/>
      <c r="E875" s="650"/>
    </row>
    <row r="876">
      <c r="A876" s="3"/>
      <c r="B876" s="650"/>
      <c r="C876" s="650"/>
      <c r="D876" s="650"/>
      <c r="E876" s="650"/>
    </row>
    <row r="877">
      <c r="A877" s="3"/>
      <c r="B877" s="650"/>
      <c r="C877" s="650"/>
      <c r="D877" s="650"/>
      <c r="E877" s="650"/>
    </row>
    <row r="878">
      <c r="A878" s="3"/>
      <c r="B878" s="650"/>
      <c r="C878" s="650"/>
      <c r="D878" s="650"/>
      <c r="E878" s="650"/>
    </row>
    <row r="879">
      <c r="A879" s="3"/>
      <c r="B879" s="650"/>
      <c r="C879" s="650"/>
      <c r="D879" s="650"/>
      <c r="E879" s="650"/>
    </row>
    <row r="880">
      <c r="A880" s="3"/>
      <c r="B880" s="650"/>
      <c r="C880" s="650"/>
      <c r="D880" s="650"/>
      <c r="E880" s="650"/>
    </row>
    <row r="881">
      <c r="A881" s="3"/>
      <c r="B881" s="650"/>
      <c r="C881" s="650"/>
      <c r="D881" s="650"/>
      <c r="E881" s="650"/>
    </row>
    <row r="882">
      <c r="A882" s="3"/>
      <c r="B882" s="650"/>
      <c r="C882" s="650"/>
      <c r="D882" s="650"/>
      <c r="E882" s="650"/>
    </row>
    <row r="883">
      <c r="A883" s="3"/>
      <c r="B883" s="650"/>
      <c r="C883" s="650"/>
      <c r="D883" s="650"/>
      <c r="E883" s="650"/>
    </row>
    <row r="884">
      <c r="A884" s="3"/>
      <c r="B884" s="650"/>
      <c r="C884" s="650"/>
      <c r="D884" s="650"/>
      <c r="E884" s="650"/>
    </row>
    <row r="885">
      <c r="A885" s="3"/>
      <c r="B885" s="650"/>
      <c r="C885" s="650"/>
      <c r="D885" s="650"/>
      <c r="E885" s="650"/>
    </row>
    <row r="886">
      <c r="A886" s="3"/>
      <c r="B886" s="650"/>
      <c r="C886" s="650"/>
      <c r="D886" s="650"/>
      <c r="E886" s="650"/>
    </row>
    <row r="887">
      <c r="A887" s="3"/>
      <c r="B887" s="650"/>
      <c r="C887" s="650"/>
      <c r="D887" s="650"/>
      <c r="E887" s="650"/>
    </row>
    <row r="888">
      <c r="A888" s="3"/>
      <c r="B888" s="650"/>
      <c r="C888" s="650"/>
      <c r="D888" s="650"/>
      <c r="E888" s="650"/>
    </row>
    <row r="889">
      <c r="A889" s="3"/>
      <c r="B889" s="650"/>
      <c r="C889" s="650"/>
      <c r="D889" s="650"/>
      <c r="E889" s="650"/>
    </row>
    <row r="890">
      <c r="A890" s="3"/>
      <c r="B890" s="650"/>
      <c r="C890" s="650"/>
      <c r="D890" s="650"/>
      <c r="E890" s="650"/>
    </row>
    <row r="891">
      <c r="A891" s="3"/>
      <c r="B891" s="650"/>
      <c r="C891" s="650"/>
      <c r="D891" s="650"/>
      <c r="E891" s="650"/>
    </row>
    <row r="892">
      <c r="A892" s="3"/>
      <c r="B892" s="650"/>
      <c r="C892" s="650"/>
      <c r="D892" s="650"/>
      <c r="E892" s="650"/>
    </row>
    <row r="893">
      <c r="A893" s="3"/>
      <c r="B893" s="650"/>
      <c r="C893" s="650"/>
      <c r="D893" s="650"/>
      <c r="E893" s="650"/>
    </row>
    <row r="894">
      <c r="A894" s="3"/>
      <c r="B894" s="650"/>
      <c r="C894" s="650"/>
      <c r="D894" s="650"/>
      <c r="E894" s="650"/>
    </row>
    <row r="895">
      <c r="A895" s="3"/>
      <c r="B895" s="650"/>
      <c r="C895" s="650"/>
      <c r="D895" s="650"/>
      <c r="E895" s="650"/>
    </row>
    <row r="896">
      <c r="A896" s="3"/>
      <c r="B896" s="650"/>
      <c r="C896" s="650"/>
      <c r="D896" s="650"/>
      <c r="E896" s="650"/>
    </row>
    <row r="897">
      <c r="A897" s="3"/>
      <c r="B897" s="650"/>
      <c r="C897" s="650"/>
      <c r="D897" s="650"/>
      <c r="E897" s="650"/>
    </row>
    <row r="898">
      <c r="A898" s="3"/>
      <c r="B898" s="650"/>
      <c r="C898" s="650"/>
      <c r="D898" s="650"/>
      <c r="E898" s="650"/>
    </row>
    <row r="899">
      <c r="A899" s="3"/>
      <c r="B899" s="650"/>
      <c r="C899" s="650"/>
      <c r="D899" s="650"/>
      <c r="E899" s="650"/>
    </row>
    <row r="900">
      <c r="A900" s="3"/>
      <c r="B900" s="650"/>
      <c r="C900" s="650"/>
      <c r="D900" s="650"/>
      <c r="E900" s="650"/>
    </row>
    <row r="901">
      <c r="A901" s="3"/>
      <c r="B901" s="650"/>
      <c r="C901" s="650"/>
      <c r="D901" s="650"/>
      <c r="E901" s="650"/>
    </row>
    <row r="902">
      <c r="A902" s="3"/>
      <c r="B902" s="650"/>
      <c r="C902" s="650"/>
      <c r="D902" s="650"/>
      <c r="E902" s="650"/>
    </row>
    <row r="903">
      <c r="A903" s="3"/>
      <c r="B903" s="650"/>
      <c r="C903" s="650"/>
      <c r="D903" s="650"/>
      <c r="E903" s="650"/>
    </row>
    <row r="904">
      <c r="A904" s="3"/>
      <c r="B904" s="650"/>
      <c r="C904" s="650"/>
      <c r="D904" s="650"/>
      <c r="E904" s="650"/>
    </row>
    <row r="905">
      <c r="A905" s="3"/>
      <c r="B905" s="650"/>
      <c r="C905" s="650"/>
      <c r="D905" s="650"/>
      <c r="E905" s="650"/>
    </row>
    <row r="906">
      <c r="A906" s="3"/>
      <c r="B906" s="650"/>
      <c r="C906" s="650"/>
      <c r="D906" s="650"/>
      <c r="E906" s="650"/>
    </row>
    <row r="907">
      <c r="A907" s="3"/>
      <c r="B907" s="650"/>
      <c r="C907" s="650"/>
      <c r="D907" s="650"/>
      <c r="E907" s="650"/>
    </row>
    <row r="908">
      <c r="A908" s="3"/>
      <c r="B908" s="650"/>
      <c r="C908" s="650"/>
      <c r="D908" s="650"/>
      <c r="E908" s="650"/>
    </row>
    <row r="909">
      <c r="A909" s="3"/>
      <c r="B909" s="650"/>
      <c r="C909" s="650"/>
      <c r="D909" s="650"/>
      <c r="E909" s="650"/>
    </row>
    <row r="910">
      <c r="A910" s="3"/>
      <c r="B910" s="650"/>
      <c r="C910" s="650"/>
      <c r="D910" s="650"/>
      <c r="E910" s="650"/>
    </row>
    <row r="911">
      <c r="A911" s="3"/>
      <c r="B911" s="650"/>
      <c r="C911" s="650"/>
      <c r="D911" s="650"/>
      <c r="E911" s="650"/>
    </row>
    <row r="912">
      <c r="A912" s="3"/>
      <c r="B912" s="650"/>
      <c r="C912" s="650"/>
      <c r="D912" s="650"/>
      <c r="E912" s="650"/>
    </row>
    <row r="913">
      <c r="A913" s="3"/>
      <c r="B913" s="650"/>
      <c r="C913" s="650"/>
      <c r="D913" s="650"/>
      <c r="E913" s="650"/>
    </row>
    <row r="914">
      <c r="A914" s="3"/>
      <c r="B914" s="650"/>
      <c r="C914" s="650"/>
      <c r="D914" s="650"/>
      <c r="E914" s="650"/>
    </row>
    <row r="915">
      <c r="A915" s="3"/>
      <c r="B915" s="650"/>
      <c r="C915" s="650"/>
      <c r="D915" s="650"/>
      <c r="E915" s="650"/>
    </row>
    <row r="916">
      <c r="A916" s="3"/>
      <c r="B916" s="650"/>
      <c r="C916" s="650"/>
      <c r="D916" s="650"/>
      <c r="E916" s="650"/>
    </row>
    <row r="917">
      <c r="A917" s="3"/>
      <c r="B917" s="650"/>
      <c r="C917" s="650"/>
      <c r="D917" s="650"/>
      <c r="E917" s="650"/>
    </row>
    <row r="918">
      <c r="A918" s="3"/>
      <c r="B918" s="650"/>
      <c r="C918" s="650"/>
      <c r="D918" s="650"/>
      <c r="E918" s="650"/>
    </row>
    <row r="919">
      <c r="A919" s="3"/>
      <c r="B919" s="650"/>
      <c r="C919" s="650"/>
      <c r="D919" s="650"/>
      <c r="E919" s="650"/>
    </row>
    <row r="920">
      <c r="A920" s="3"/>
      <c r="B920" s="650"/>
      <c r="C920" s="650"/>
      <c r="D920" s="650"/>
      <c r="E920" s="650"/>
    </row>
    <row r="921">
      <c r="A921" s="3"/>
      <c r="B921" s="650"/>
      <c r="C921" s="650"/>
      <c r="D921" s="650"/>
      <c r="E921" s="650"/>
    </row>
    <row r="922">
      <c r="A922" s="3"/>
      <c r="B922" s="650"/>
      <c r="C922" s="650"/>
      <c r="D922" s="650"/>
      <c r="E922" s="650"/>
    </row>
    <row r="923">
      <c r="A923" s="3"/>
      <c r="B923" s="650"/>
      <c r="C923" s="650"/>
      <c r="D923" s="650"/>
      <c r="E923" s="650"/>
    </row>
    <row r="924">
      <c r="A924" s="3"/>
      <c r="B924" s="650"/>
      <c r="C924" s="650"/>
      <c r="D924" s="650"/>
      <c r="E924" s="650"/>
    </row>
    <row r="925">
      <c r="A925" s="3"/>
      <c r="B925" s="650"/>
      <c r="C925" s="650"/>
      <c r="D925" s="650"/>
      <c r="E925" s="650"/>
    </row>
    <row r="926">
      <c r="A926" s="3"/>
      <c r="B926" s="650"/>
      <c r="C926" s="650"/>
      <c r="D926" s="650"/>
      <c r="E926" s="650"/>
    </row>
    <row r="927">
      <c r="A927" s="3"/>
      <c r="B927" s="650"/>
      <c r="C927" s="650"/>
      <c r="D927" s="650"/>
      <c r="E927" s="650"/>
    </row>
    <row r="928">
      <c r="A928" s="3"/>
      <c r="B928" s="650"/>
      <c r="C928" s="650"/>
      <c r="D928" s="650"/>
      <c r="E928" s="650"/>
    </row>
    <row r="929">
      <c r="A929" s="3"/>
      <c r="B929" s="650"/>
      <c r="C929" s="650"/>
      <c r="D929" s="650"/>
      <c r="E929" s="650"/>
    </row>
    <row r="930">
      <c r="A930" s="3"/>
      <c r="B930" s="650"/>
      <c r="C930" s="650"/>
      <c r="D930" s="650"/>
      <c r="E930" s="650"/>
    </row>
    <row r="931">
      <c r="A931" s="3"/>
      <c r="B931" s="650"/>
      <c r="C931" s="650"/>
      <c r="D931" s="650"/>
      <c r="E931" s="650"/>
    </row>
    <row r="932">
      <c r="A932" s="3"/>
      <c r="B932" s="650"/>
      <c r="C932" s="650"/>
      <c r="D932" s="650"/>
      <c r="E932" s="650"/>
    </row>
    <row r="933">
      <c r="A933" s="3"/>
      <c r="B933" s="650"/>
      <c r="C933" s="650"/>
      <c r="D933" s="650"/>
      <c r="E933" s="650"/>
    </row>
    <row r="934">
      <c r="A934" s="3"/>
      <c r="B934" s="650"/>
      <c r="C934" s="650"/>
      <c r="D934" s="650"/>
      <c r="E934" s="650"/>
    </row>
    <row r="935">
      <c r="A935" s="3"/>
      <c r="B935" s="650"/>
      <c r="C935" s="650"/>
      <c r="D935" s="650"/>
      <c r="E935" s="650"/>
    </row>
    <row r="936">
      <c r="A936" s="3"/>
      <c r="B936" s="650"/>
      <c r="C936" s="650"/>
      <c r="D936" s="650"/>
      <c r="E936" s="650"/>
    </row>
    <row r="937">
      <c r="A937" s="3"/>
      <c r="B937" s="650"/>
      <c r="C937" s="650"/>
      <c r="D937" s="650"/>
      <c r="E937" s="650"/>
    </row>
    <row r="938">
      <c r="A938" s="3"/>
      <c r="B938" s="650"/>
      <c r="C938" s="650"/>
      <c r="D938" s="650"/>
      <c r="E938" s="650"/>
    </row>
    <row r="939">
      <c r="A939" s="3"/>
      <c r="B939" s="650"/>
      <c r="C939" s="650"/>
      <c r="D939" s="650"/>
      <c r="E939" s="650"/>
    </row>
    <row r="940">
      <c r="A940" s="3"/>
      <c r="B940" s="650"/>
      <c r="C940" s="650"/>
      <c r="D940" s="650"/>
      <c r="E940" s="650"/>
    </row>
    <row r="941">
      <c r="A941" s="3"/>
      <c r="B941" s="650"/>
      <c r="C941" s="650"/>
      <c r="D941" s="650"/>
      <c r="E941" s="650"/>
    </row>
    <row r="942">
      <c r="A942" s="3"/>
      <c r="B942" s="650"/>
      <c r="C942" s="650"/>
      <c r="D942" s="650"/>
      <c r="E942" s="650"/>
    </row>
    <row r="943">
      <c r="A943" s="3"/>
      <c r="B943" s="650"/>
      <c r="C943" s="650"/>
      <c r="D943" s="650"/>
      <c r="E943" s="650"/>
    </row>
    <row r="944">
      <c r="A944" s="3"/>
      <c r="B944" s="650"/>
      <c r="C944" s="650"/>
      <c r="D944" s="650"/>
      <c r="E944" s="650"/>
    </row>
    <row r="945">
      <c r="A945" s="3"/>
      <c r="B945" s="650"/>
      <c r="C945" s="650"/>
      <c r="D945" s="650"/>
      <c r="E945" s="650"/>
    </row>
    <row r="946">
      <c r="A946" s="3"/>
      <c r="B946" s="650"/>
      <c r="C946" s="650"/>
      <c r="D946" s="650"/>
      <c r="E946" s="650"/>
    </row>
    <row r="947">
      <c r="A947" s="3"/>
      <c r="B947" s="650"/>
      <c r="C947" s="650"/>
      <c r="D947" s="650"/>
      <c r="E947" s="650"/>
    </row>
    <row r="948">
      <c r="A948" s="3"/>
      <c r="B948" s="650"/>
      <c r="C948" s="650"/>
      <c r="D948" s="650"/>
      <c r="E948" s="650"/>
    </row>
    <row r="949">
      <c r="A949" s="3"/>
      <c r="B949" s="650"/>
      <c r="C949" s="650"/>
      <c r="D949" s="650"/>
      <c r="E949" s="650"/>
    </row>
    <row r="950">
      <c r="A950" s="3"/>
      <c r="B950" s="650"/>
      <c r="C950" s="650"/>
      <c r="D950" s="650"/>
      <c r="E950" s="650"/>
    </row>
    <row r="951">
      <c r="A951" s="3"/>
      <c r="B951" s="650"/>
      <c r="C951" s="650"/>
      <c r="D951" s="650"/>
      <c r="E951" s="650"/>
    </row>
    <row r="952">
      <c r="A952" s="3"/>
      <c r="B952" s="650"/>
      <c r="C952" s="650"/>
      <c r="D952" s="650"/>
      <c r="E952" s="650"/>
    </row>
    <row r="953">
      <c r="A953" s="3"/>
      <c r="B953" s="650"/>
      <c r="C953" s="650"/>
      <c r="D953" s="650"/>
      <c r="E953" s="650"/>
    </row>
    <row r="954">
      <c r="A954" s="3"/>
      <c r="B954" s="650"/>
      <c r="C954" s="650"/>
      <c r="D954" s="650"/>
      <c r="E954" s="650"/>
    </row>
    <row r="955">
      <c r="A955" s="3"/>
      <c r="B955" s="650"/>
      <c r="C955" s="650"/>
      <c r="D955" s="650"/>
      <c r="E955" s="650"/>
    </row>
    <row r="956">
      <c r="A956" s="3"/>
      <c r="B956" s="650"/>
      <c r="C956" s="650"/>
      <c r="D956" s="650"/>
      <c r="E956" s="650"/>
    </row>
    <row r="957">
      <c r="A957" s="3"/>
      <c r="B957" s="650"/>
      <c r="C957" s="650"/>
      <c r="D957" s="650"/>
      <c r="E957" s="650"/>
    </row>
    <row r="958">
      <c r="A958" s="3"/>
      <c r="B958" s="650"/>
      <c r="C958" s="650"/>
      <c r="D958" s="650"/>
      <c r="E958" s="650"/>
    </row>
    <row r="959">
      <c r="A959" s="3"/>
      <c r="B959" s="650"/>
      <c r="C959" s="650"/>
      <c r="D959" s="650"/>
      <c r="E959" s="650"/>
    </row>
    <row r="960">
      <c r="A960" s="3"/>
      <c r="B960" s="650"/>
      <c r="C960" s="650"/>
      <c r="D960" s="650"/>
      <c r="E960" s="650"/>
    </row>
    <row r="961">
      <c r="A961" s="3"/>
      <c r="B961" s="650"/>
      <c r="C961" s="650"/>
      <c r="D961" s="650"/>
      <c r="E961" s="650"/>
    </row>
    <row r="962">
      <c r="A962" s="3"/>
      <c r="B962" s="650"/>
      <c r="C962" s="650"/>
      <c r="D962" s="650"/>
      <c r="E962" s="650"/>
    </row>
    <row r="963">
      <c r="A963" s="3"/>
      <c r="B963" s="650"/>
      <c r="C963" s="650"/>
      <c r="D963" s="650"/>
      <c r="E963" s="650"/>
    </row>
    <row r="964">
      <c r="A964" s="3"/>
      <c r="B964" s="650"/>
      <c r="C964" s="650"/>
      <c r="D964" s="650"/>
      <c r="E964" s="650"/>
    </row>
    <row r="965">
      <c r="A965" s="3"/>
      <c r="B965" s="650"/>
      <c r="C965" s="650"/>
      <c r="D965" s="650"/>
      <c r="E965" s="650"/>
    </row>
    <row r="966">
      <c r="A966" s="3"/>
      <c r="B966" s="650"/>
      <c r="C966" s="650"/>
      <c r="D966" s="650"/>
      <c r="E966" s="650"/>
    </row>
    <row r="967">
      <c r="A967" s="3"/>
      <c r="B967" s="650"/>
      <c r="C967" s="650"/>
      <c r="D967" s="650"/>
      <c r="E967" s="650"/>
    </row>
    <row r="968">
      <c r="A968" s="3"/>
      <c r="B968" s="650"/>
      <c r="C968" s="650"/>
      <c r="D968" s="650"/>
      <c r="E968" s="650"/>
    </row>
    <row r="969">
      <c r="A969" s="3"/>
      <c r="B969" s="650"/>
      <c r="C969" s="650"/>
      <c r="D969" s="650"/>
      <c r="E969" s="650"/>
    </row>
    <row r="970">
      <c r="A970" s="3"/>
      <c r="B970" s="650"/>
      <c r="C970" s="650"/>
      <c r="D970" s="650"/>
      <c r="E970" s="650"/>
    </row>
    <row r="971">
      <c r="A971" s="3"/>
      <c r="B971" s="650"/>
      <c r="C971" s="650"/>
      <c r="D971" s="650"/>
      <c r="E971" s="650"/>
    </row>
    <row r="972">
      <c r="A972" s="3"/>
      <c r="B972" s="650"/>
      <c r="C972" s="650"/>
      <c r="D972" s="650"/>
      <c r="E972" s="650"/>
    </row>
    <row r="973">
      <c r="A973" s="3"/>
      <c r="B973" s="650"/>
      <c r="C973" s="650"/>
      <c r="D973" s="650"/>
      <c r="E973" s="650"/>
    </row>
    <row r="974">
      <c r="A974" s="3"/>
      <c r="B974" s="650"/>
      <c r="C974" s="650"/>
      <c r="D974" s="650"/>
      <c r="E974" s="650"/>
    </row>
    <row r="975">
      <c r="A975" s="3"/>
      <c r="B975" s="650"/>
      <c r="C975" s="650"/>
      <c r="D975" s="650"/>
      <c r="E975" s="650"/>
    </row>
    <row r="976">
      <c r="A976" s="3"/>
      <c r="B976" s="650"/>
      <c r="C976" s="650"/>
      <c r="D976" s="650"/>
      <c r="E976" s="650"/>
    </row>
    <row r="977">
      <c r="A977" s="3"/>
      <c r="B977" s="650"/>
      <c r="C977" s="650"/>
      <c r="D977" s="650"/>
      <c r="E977" s="650"/>
    </row>
    <row r="978">
      <c r="A978" s="3"/>
      <c r="B978" s="650"/>
      <c r="C978" s="650"/>
      <c r="D978" s="650"/>
      <c r="E978" s="650"/>
    </row>
    <row r="979">
      <c r="A979" s="3"/>
      <c r="B979" s="650"/>
      <c r="C979" s="650"/>
      <c r="D979" s="650"/>
      <c r="E979" s="650"/>
    </row>
    <row r="980">
      <c r="A980" s="3"/>
      <c r="B980" s="650"/>
      <c r="C980" s="650"/>
      <c r="D980" s="650"/>
      <c r="E980" s="650"/>
    </row>
    <row r="981">
      <c r="A981" s="3"/>
      <c r="B981" s="650"/>
      <c r="C981" s="650"/>
      <c r="D981" s="650"/>
      <c r="E981" s="650"/>
    </row>
    <row r="982">
      <c r="A982" s="3"/>
      <c r="B982" s="650"/>
      <c r="C982" s="650"/>
      <c r="D982" s="650"/>
      <c r="E982" s="650"/>
    </row>
    <row r="983">
      <c r="A983" s="3"/>
      <c r="B983" s="650"/>
      <c r="C983" s="650"/>
      <c r="D983" s="650"/>
      <c r="E983" s="650"/>
    </row>
    <row r="984">
      <c r="A984" s="3"/>
      <c r="B984" s="650"/>
      <c r="C984" s="650"/>
      <c r="D984" s="650"/>
      <c r="E984" s="650"/>
    </row>
    <row r="985">
      <c r="A985" s="3"/>
      <c r="B985" s="650"/>
      <c r="C985" s="650"/>
      <c r="D985" s="650"/>
      <c r="E985" s="650"/>
    </row>
    <row r="986">
      <c r="A986" s="3"/>
      <c r="B986" s="650"/>
      <c r="C986" s="650"/>
      <c r="D986" s="650"/>
      <c r="E986" s="650"/>
    </row>
    <row r="987">
      <c r="A987" s="3"/>
      <c r="B987" s="650"/>
      <c r="C987" s="650"/>
      <c r="D987" s="650"/>
      <c r="E987" s="650"/>
    </row>
    <row r="988">
      <c r="A988" s="3"/>
      <c r="B988" s="650"/>
      <c r="C988" s="650"/>
      <c r="D988" s="650"/>
      <c r="E988" s="650"/>
    </row>
    <row r="989">
      <c r="A989" s="3"/>
      <c r="B989" s="650"/>
      <c r="C989" s="650"/>
      <c r="D989" s="650"/>
      <c r="E989" s="650"/>
    </row>
    <row r="990">
      <c r="A990" s="3"/>
      <c r="B990" s="650"/>
      <c r="C990" s="650"/>
      <c r="D990" s="650"/>
      <c r="E990" s="650"/>
    </row>
    <row r="991">
      <c r="A991" s="3"/>
      <c r="B991" s="650"/>
      <c r="C991" s="650"/>
      <c r="D991" s="650"/>
      <c r="E991" s="650"/>
    </row>
    <row r="992">
      <c r="A992" s="3"/>
      <c r="B992" s="650"/>
      <c r="C992" s="650"/>
      <c r="D992" s="650"/>
      <c r="E992" s="650"/>
    </row>
    <row r="993">
      <c r="A993" s="3"/>
      <c r="B993" s="650"/>
      <c r="C993" s="650"/>
      <c r="D993" s="650"/>
      <c r="E993" s="650"/>
    </row>
    <row r="994">
      <c r="A994" s="3"/>
      <c r="B994" s="650"/>
      <c r="C994" s="650"/>
      <c r="D994" s="650"/>
      <c r="E994" s="650"/>
    </row>
    <row r="995">
      <c r="A995" s="3"/>
      <c r="B995" s="650"/>
      <c r="C995" s="650"/>
      <c r="D995" s="650"/>
      <c r="E995" s="650"/>
    </row>
    <row r="996">
      <c r="A996" s="3"/>
      <c r="B996" s="650"/>
      <c r="C996" s="650"/>
      <c r="D996" s="650"/>
      <c r="E996" s="650"/>
    </row>
    <row r="997">
      <c r="A997" s="3"/>
      <c r="B997" s="650"/>
      <c r="C997" s="650"/>
      <c r="D997" s="650"/>
      <c r="E997" s="650"/>
    </row>
    <row r="998">
      <c r="A998" s="3"/>
      <c r="B998" s="650"/>
      <c r="C998" s="650"/>
      <c r="D998" s="650"/>
      <c r="E998" s="650"/>
    </row>
    <row r="999">
      <c r="A999" s="3"/>
      <c r="B999" s="650"/>
      <c r="C999" s="650"/>
      <c r="D999" s="650"/>
      <c r="E999" s="650"/>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0"/>
    <col customWidth="1" min="3" max="3" width="20.0"/>
  </cols>
  <sheetData>
    <row r="1">
      <c r="A1" s="1055" t="s">
        <v>5284</v>
      </c>
      <c r="B1" s="1055" t="s">
        <v>5289</v>
      </c>
      <c r="C1" s="1055" t="s">
        <v>5290</v>
      </c>
      <c r="D1" s="1055" t="s">
        <v>5291</v>
      </c>
      <c r="E1" s="1055" t="s">
        <v>5292</v>
      </c>
      <c r="F1" s="1055" t="s">
        <v>5293</v>
      </c>
    </row>
    <row r="2">
      <c r="A2" s="350" t="s">
        <v>5294</v>
      </c>
      <c r="B2" s="350">
        <v>300.0</v>
      </c>
      <c r="C2" s="350">
        <v>100.0</v>
      </c>
      <c r="D2" s="350">
        <v>60.0</v>
      </c>
      <c r="E2" s="350">
        <v>60.0</v>
      </c>
      <c r="F2" s="350">
        <v>60.0</v>
      </c>
    </row>
    <row r="3">
      <c r="A3" s="350" t="s">
        <v>5295</v>
      </c>
      <c r="B3" s="350">
        <f t="shared" ref="B3:C3" si="1">35*14</f>
        <v>490</v>
      </c>
      <c r="C3" s="1058">
        <f t="shared" si="1"/>
        <v>490</v>
      </c>
      <c r="D3" s="194">
        <f t="shared" ref="D3:E3" si="2">1*14</f>
        <v>14</v>
      </c>
      <c r="E3" s="194">
        <f t="shared" si="2"/>
        <v>14</v>
      </c>
      <c r="F3" s="194">
        <f>2*14</f>
        <v>28</v>
      </c>
    </row>
    <row r="4">
      <c r="A4" s="350" t="s">
        <v>5307</v>
      </c>
      <c r="B4" s="350">
        <f t="shared" ref="B4:C4" si="3">35*13</f>
        <v>455</v>
      </c>
      <c r="C4" s="1058">
        <f t="shared" si="3"/>
        <v>455</v>
      </c>
      <c r="D4" s="350">
        <v>13.0</v>
      </c>
      <c r="E4" s="350">
        <f>13*2</f>
        <v>26</v>
      </c>
      <c r="F4" s="350">
        <v>13.0</v>
      </c>
    </row>
    <row r="5">
      <c r="A5" s="350" t="s">
        <v>5308</v>
      </c>
      <c r="B5" s="350">
        <v>5.0</v>
      </c>
      <c r="C5" s="682">
        <v>5.0</v>
      </c>
      <c r="D5" s="350">
        <v>5.0</v>
      </c>
      <c r="E5" s="350">
        <v>10.0</v>
      </c>
      <c r="F5" s="350">
        <v>10.0</v>
      </c>
    </row>
    <row r="6">
      <c r="A6" s="350" t="s">
        <v>5316</v>
      </c>
      <c r="B6" s="350">
        <v>360.0</v>
      </c>
      <c r="C6" s="350">
        <v>360.0</v>
      </c>
      <c r="D6" s="350">
        <v>10.0</v>
      </c>
      <c r="E6" s="350">
        <v>20.0</v>
      </c>
      <c r="F6" s="350">
        <v>10.0</v>
      </c>
    </row>
    <row r="7">
      <c r="A7" s="194"/>
      <c r="B7" s="194"/>
      <c r="C7" s="194"/>
      <c r="D7" s="194"/>
      <c r="E7" s="194"/>
      <c r="F7" s="194"/>
    </row>
    <row r="8">
      <c r="A8" s="194"/>
      <c r="B8" s="194"/>
      <c r="C8" s="194"/>
      <c r="D8" s="194"/>
      <c r="E8" s="194"/>
      <c r="F8" s="194"/>
    </row>
    <row r="9">
      <c r="A9" s="194"/>
      <c r="B9" s="194"/>
      <c r="C9" s="194"/>
      <c r="D9" s="194"/>
      <c r="E9" s="194"/>
      <c r="F9" s="194"/>
    </row>
    <row r="10">
      <c r="A10" s="194"/>
      <c r="B10" s="194"/>
      <c r="C10" s="194"/>
      <c r="D10" s="194"/>
      <c r="E10" s="194"/>
      <c r="F10" s="194"/>
    </row>
    <row r="11">
      <c r="A11" s="194"/>
      <c r="B11" s="194"/>
      <c r="C11" s="194"/>
      <c r="D11" s="194"/>
      <c r="E11" s="194"/>
      <c r="F11" s="194"/>
    </row>
    <row r="12">
      <c r="A12" s="194"/>
      <c r="B12" s="194"/>
      <c r="C12" s="194"/>
      <c r="D12" s="194"/>
      <c r="E12" s="194"/>
      <c r="F12" s="194"/>
    </row>
    <row r="13">
      <c r="A13" s="194"/>
      <c r="B13" s="194"/>
      <c r="C13" s="194"/>
      <c r="D13" s="194"/>
      <c r="E13" s="194"/>
      <c r="F13" s="194"/>
    </row>
    <row r="14">
      <c r="A14" s="194"/>
      <c r="B14" s="194"/>
      <c r="C14" s="194"/>
      <c r="D14" s="194"/>
      <c r="E14" s="194"/>
      <c r="F14" s="194"/>
    </row>
    <row r="15">
      <c r="A15" s="194"/>
      <c r="B15" s="194"/>
      <c r="C15" s="194"/>
      <c r="D15" s="194"/>
      <c r="E15" s="194"/>
      <c r="F15" s="194"/>
    </row>
    <row r="16">
      <c r="A16" s="194"/>
      <c r="B16" s="194"/>
      <c r="C16" s="194"/>
      <c r="D16" s="194"/>
      <c r="E16" s="194"/>
      <c r="F16" s="194"/>
    </row>
    <row r="17">
      <c r="A17" s="194"/>
      <c r="B17" s="194"/>
      <c r="C17" s="194"/>
      <c r="D17" s="194"/>
      <c r="E17" s="194"/>
      <c r="F17" s="194"/>
    </row>
    <row r="18">
      <c r="A18" s="194"/>
      <c r="B18" s="194"/>
      <c r="C18" s="194"/>
      <c r="D18" s="194"/>
      <c r="E18" s="194"/>
      <c r="F18" s="194"/>
    </row>
    <row r="19">
      <c r="A19" s="194"/>
      <c r="B19" s="194"/>
      <c r="C19" s="194"/>
      <c r="D19" s="194"/>
      <c r="E19" s="194"/>
      <c r="F19" s="194"/>
    </row>
    <row r="20">
      <c r="A20" s="194"/>
      <c r="B20" s="194"/>
      <c r="C20" s="194"/>
      <c r="D20" s="194"/>
      <c r="E20" s="194"/>
      <c r="F20" s="194"/>
    </row>
    <row r="21">
      <c r="A21" s="194"/>
      <c r="B21" s="194"/>
      <c r="C21" s="194"/>
      <c r="D21" s="194"/>
      <c r="E21" s="194"/>
      <c r="F21" s="194"/>
    </row>
    <row r="22">
      <c r="A22" s="194"/>
      <c r="B22" s="194"/>
      <c r="C22" s="194"/>
      <c r="D22" s="194"/>
      <c r="E22" s="194"/>
      <c r="F22" s="194"/>
    </row>
    <row r="23">
      <c r="A23" s="194"/>
      <c r="B23" s="194"/>
      <c r="C23" s="194"/>
      <c r="D23" s="194"/>
      <c r="E23" s="194"/>
      <c r="F23" s="194"/>
    </row>
    <row r="24">
      <c r="A24" s="194"/>
      <c r="B24" s="194"/>
      <c r="C24" s="194"/>
      <c r="D24" s="194"/>
      <c r="E24" s="194"/>
      <c r="F24" s="194"/>
    </row>
    <row r="25">
      <c r="A25" s="194"/>
      <c r="B25" s="194"/>
      <c r="C25" s="194"/>
      <c r="D25" s="194"/>
      <c r="E25" s="194"/>
      <c r="F25" s="194"/>
    </row>
    <row r="26">
      <c r="A26" s="194"/>
      <c r="B26" s="194"/>
      <c r="C26" s="194"/>
      <c r="D26" s="194"/>
      <c r="E26" s="194"/>
      <c r="F26" s="194"/>
    </row>
    <row r="27">
      <c r="A27" s="194"/>
      <c r="B27" s="194"/>
      <c r="C27" s="194"/>
      <c r="D27" s="194"/>
      <c r="E27" s="194"/>
      <c r="F27" s="194"/>
    </row>
    <row r="28">
      <c r="A28" s="194"/>
      <c r="B28" s="194"/>
      <c r="C28" s="194"/>
      <c r="D28" s="194"/>
      <c r="E28" s="194"/>
      <c r="F28" s="194"/>
    </row>
    <row r="29">
      <c r="A29" s="194"/>
      <c r="B29" s="194"/>
      <c r="C29" s="194"/>
      <c r="D29" s="194"/>
      <c r="E29" s="194"/>
      <c r="F29" s="194"/>
    </row>
    <row r="30">
      <c r="B30" s="1060">
        <f t="shared" ref="B30:E30" si="4">sum(B2:B29)</f>
        <v>1610</v>
      </c>
      <c r="C30" s="1060">
        <f t="shared" si="4"/>
        <v>1410</v>
      </c>
      <c r="D30" s="1060">
        <f t="shared" si="4"/>
        <v>102</v>
      </c>
      <c r="E30" s="1060">
        <f t="shared" si="4"/>
        <v>130</v>
      </c>
      <c r="F30" s="1060">
        <f>SUM(F2:F29)</f>
        <v>121</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9.88"/>
    <col customWidth="1" min="3" max="3" width="55.25"/>
    <col customWidth="1" min="4" max="4" width="21.75"/>
    <col customWidth="1" min="5" max="5" width="1.75"/>
    <col customWidth="1" min="6" max="6" width="18.38"/>
    <col customWidth="1" min="7" max="7" width="28.25"/>
    <col customWidth="1" min="8" max="8" width="12.75"/>
    <col customWidth="1" min="9" max="9" width="12.38"/>
    <col customWidth="1" min="10" max="10" width="11.75"/>
    <col customWidth="1" min="11" max="11" width="20.88"/>
    <col customWidth="1" min="12" max="12" width="1.63"/>
    <col customWidth="1" min="14" max="14" width="22.75"/>
    <col customWidth="1" min="17" max="17" width="18.63"/>
  </cols>
  <sheetData>
    <row r="1">
      <c r="A1" s="1068"/>
      <c r="B1" s="1069" t="s">
        <v>5390</v>
      </c>
      <c r="C1" s="22"/>
      <c r="D1" s="23"/>
      <c r="E1" s="1072"/>
      <c r="F1" s="1073" t="s">
        <v>5415</v>
      </c>
      <c r="G1" s="22"/>
      <c r="H1" s="22"/>
      <c r="I1" s="22"/>
      <c r="J1" s="22"/>
      <c r="K1" s="23"/>
      <c r="L1" s="1072"/>
      <c r="M1" s="1079" t="s">
        <v>5441</v>
      </c>
      <c r="N1" s="22"/>
      <c r="O1" s="22"/>
      <c r="P1" s="22"/>
      <c r="Q1" s="23"/>
      <c r="R1" s="146"/>
      <c r="S1" s="146"/>
      <c r="T1" s="146"/>
      <c r="U1" s="146"/>
      <c r="V1" s="146"/>
      <c r="W1" s="146"/>
      <c r="X1" s="146"/>
      <c r="Y1" s="146"/>
      <c r="Z1" s="146"/>
    </row>
    <row r="2">
      <c r="A2" s="1080" t="s">
        <v>0</v>
      </c>
      <c r="B2" s="1081" t="s">
        <v>5449</v>
      </c>
      <c r="C2" s="22"/>
      <c r="D2" s="23"/>
      <c r="E2" s="20"/>
      <c r="F2" s="1082" t="s">
        <v>5455</v>
      </c>
      <c r="G2" s="1082" t="s">
        <v>5456</v>
      </c>
      <c r="H2" s="1082" t="s">
        <v>5457</v>
      </c>
      <c r="I2" s="1082" t="s">
        <v>5458</v>
      </c>
      <c r="J2" s="1083" t="s">
        <v>5462</v>
      </c>
      <c r="K2" s="1082" t="s">
        <v>2170</v>
      </c>
      <c r="L2" s="20"/>
      <c r="M2" s="1082" t="s">
        <v>5455</v>
      </c>
      <c r="N2" s="1082" t="s">
        <v>5456</v>
      </c>
      <c r="O2" s="1082" t="s">
        <v>5457</v>
      </c>
      <c r="P2" s="1082" t="s">
        <v>5467</v>
      </c>
      <c r="Q2" s="1082" t="s">
        <v>2170</v>
      </c>
    </row>
    <row r="3">
      <c r="A3" s="1084">
        <v>1.0</v>
      </c>
      <c r="B3" s="1086" t="s">
        <v>5468</v>
      </c>
      <c r="C3" s="1088" t="s">
        <v>5469</v>
      </c>
      <c r="D3" s="1089" t="s">
        <v>5475</v>
      </c>
      <c r="E3" s="20"/>
      <c r="F3" s="1090" t="s">
        <v>5479</v>
      </c>
      <c r="G3" s="1090" t="s">
        <v>5480</v>
      </c>
      <c r="H3" s="1091" t="s">
        <v>5481</v>
      </c>
      <c r="I3" s="1091">
        <v>1.429</v>
      </c>
      <c r="J3" s="1092" t="s">
        <v>5482</v>
      </c>
      <c r="K3" s="1093" t="s">
        <v>5485</v>
      </c>
      <c r="L3" s="20"/>
      <c r="M3" s="1090" t="s">
        <v>5479</v>
      </c>
      <c r="N3" s="1094" t="s">
        <v>5489</v>
      </c>
      <c r="O3" s="1095" t="s">
        <v>5490</v>
      </c>
      <c r="P3" s="1096">
        <v>19.0</v>
      </c>
      <c r="Q3" s="1093" t="s">
        <v>5491</v>
      </c>
    </row>
    <row r="4">
      <c r="A4" s="24"/>
      <c r="B4" s="565"/>
      <c r="C4" s="1088" t="s">
        <v>5493</v>
      </c>
      <c r="D4" s="1089" t="s">
        <v>5495</v>
      </c>
      <c r="E4" s="20"/>
      <c r="F4" s="1090" t="s">
        <v>5497</v>
      </c>
      <c r="G4" s="1090" t="s">
        <v>5498</v>
      </c>
      <c r="H4" s="1091" t="s">
        <v>5499</v>
      </c>
      <c r="I4" s="1091">
        <v>2.5</v>
      </c>
      <c r="J4" s="1092" t="s">
        <v>5482</v>
      </c>
      <c r="K4" s="20"/>
      <c r="L4" s="20"/>
      <c r="M4" s="1090" t="s">
        <v>5497</v>
      </c>
      <c r="N4" s="1094" t="s">
        <v>5498</v>
      </c>
      <c r="O4" s="1095" t="s">
        <v>5500</v>
      </c>
      <c r="P4" s="1096">
        <v>376.0</v>
      </c>
      <c r="Q4" s="20"/>
    </row>
    <row r="5" ht="75.0" customHeight="1">
      <c r="A5" s="1098">
        <v>2.0</v>
      </c>
      <c r="B5" s="1099" t="s">
        <v>5501</v>
      </c>
      <c r="C5" s="1088" t="s">
        <v>5503</v>
      </c>
      <c r="D5" s="1089" t="s">
        <v>5504</v>
      </c>
      <c r="E5" s="20"/>
      <c r="F5" s="1090" t="s">
        <v>5505</v>
      </c>
      <c r="G5" s="1090" t="s">
        <v>5506</v>
      </c>
      <c r="H5" s="1091" t="s">
        <v>5508</v>
      </c>
      <c r="I5" s="1091">
        <v>3.333</v>
      </c>
      <c r="J5" s="1092" t="s">
        <v>5482</v>
      </c>
      <c r="K5" s="24"/>
      <c r="L5" s="20"/>
      <c r="M5" s="1100" t="s">
        <v>5511</v>
      </c>
      <c r="N5" s="1100" t="s">
        <v>5512</v>
      </c>
      <c r="O5" s="1095" t="s">
        <v>5513</v>
      </c>
      <c r="P5" s="1096">
        <v>14.443</v>
      </c>
      <c r="Q5" s="24"/>
    </row>
    <row r="6">
      <c r="A6" s="1098">
        <v>3.0</v>
      </c>
      <c r="B6" s="1099" t="s">
        <v>5514</v>
      </c>
      <c r="C6" s="1088" t="s">
        <v>5515</v>
      </c>
      <c r="D6" s="1089" t="s">
        <v>5504</v>
      </c>
      <c r="E6" s="20"/>
      <c r="F6" s="1101" t="s">
        <v>5516</v>
      </c>
      <c r="G6" s="22"/>
      <c r="H6" s="22"/>
      <c r="I6" s="22"/>
      <c r="J6" s="22"/>
      <c r="K6" s="23"/>
      <c r="L6" s="20"/>
      <c r="M6" s="1102" t="s">
        <v>5517</v>
      </c>
      <c r="N6" s="22"/>
      <c r="O6" s="22"/>
      <c r="P6" s="23"/>
      <c r="Q6" s="1103" t="s">
        <v>5519</v>
      </c>
    </row>
    <row r="7">
      <c r="A7" s="1098">
        <v>4.0</v>
      </c>
      <c r="B7" s="1099" t="s">
        <v>5523</v>
      </c>
      <c r="C7" s="1088" t="s">
        <v>5524</v>
      </c>
      <c r="D7" s="1089" t="s">
        <v>5504</v>
      </c>
      <c r="E7" s="20"/>
      <c r="F7" s="1104" t="s">
        <v>5525</v>
      </c>
      <c r="G7" s="1104" t="s">
        <v>5526</v>
      </c>
      <c r="H7" s="1104" t="s">
        <v>5527</v>
      </c>
      <c r="I7" s="1104" t="s">
        <v>5528</v>
      </c>
      <c r="J7" s="1105" t="s">
        <v>5529</v>
      </c>
      <c r="K7" s="23"/>
      <c r="L7" s="20"/>
      <c r="M7" s="1106"/>
      <c r="N7" s="3"/>
      <c r="O7" s="3"/>
      <c r="P7" s="3"/>
      <c r="Q7" s="3"/>
    </row>
    <row r="8">
      <c r="A8" s="1098">
        <v>5.0</v>
      </c>
      <c r="B8" s="1099" t="s">
        <v>5533</v>
      </c>
      <c r="C8" s="1088" t="s">
        <v>5535</v>
      </c>
      <c r="D8" s="1089" t="s">
        <v>5536</v>
      </c>
      <c r="E8" s="20"/>
      <c r="F8" s="1107" t="s">
        <v>5537</v>
      </c>
      <c r="G8" s="1108" t="s">
        <v>5538</v>
      </c>
      <c r="H8" s="1108" t="s">
        <v>5482</v>
      </c>
      <c r="I8" s="1108" t="s">
        <v>5539</v>
      </c>
      <c r="J8" s="1109" t="s">
        <v>5540</v>
      </c>
      <c r="K8" s="1110"/>
      <c r="L8" s="20"/>
      <c r="M8" s="1106"/>
      <c r="N8" s="1111" t="s">
        <v>5542</v>
      </c>
      <c r="O8" s="3"/>
      <c r="P8" s="3"/>
      <c r="Q8" s="3"/>
    </row>
    <row r="9">
      <c r="A9" s="1112" t="s">
        <v>5547</v>
      </c>
      <c r="B9" s="22"/>
      <c r="C9" s="22"/>
      <c r="D9" s="23"/>
      <c r="E9" s="20"/>
      <c r="F9" s="1113" t="s">
        <v>5552</v>
      </c>
      <c r="G9" s="1091">
        <v>12.0</v>
      </c>
      <c r="H9" s="1091">
        <v>20.0</v>
      </c>
      <c r="I9" s="1091">
        <v>25.0</v>
      </c>
      <c r="J9" s="550"/>
      <c r="K9" s="562"/>
      <c r="L9" s="20"/>
      <c r="M9" s="1106"/>
      <c r="N9" s="3"/>
      <c r="O9" s="3"/>
      <c r="P9" s="3"/>
      <c r="Q9" s="3"/>
    </row>
    <row r="10">
      <c r="A10" s="1084">
        <v>1.0</v>
      </c>
      <c r="B10" s="1086" t="s">
        <v>5557</v>
      </c>
      <c r="C10" s="1088" t="s">
        <v>5558</v>
      </c>
      <c r="D10" s="1114" t="s">
        <v>5559</v>
      </c>
      <c r="E10" s="20"/>
      <c r="F10" s="1113" t="s">
        <v>5560</v>
      </c>
      <c r="G10" s="1091" t="s">
        <v>5561</v>
      </c>
      <c r="H10" s="1091" t="s">
        <v>5562</v>
      </c>
      <c r="I10" s="1091" t="s">
        <v>5563</v>
      </c>
      <c r="J10" s="550"/>
      <c r="K10" s="562"/>
      <c r="L10" s="20"/>
      <c r="M10" s="1106"/>
      <c r="N10" s="3"/>
      <c r="O10" s="3"/>
      <c r="P10" s="3"/>
      <c r="Q10" s="3"/>
    </row>
    <row r="11">
      <c r="A11" s="24"/>
      <c r="B11" s="565"/>
      <c r="C11" s="1088" t="s">
        <v>5567</v>
      </c>
      <c r="D11" s="24"/>
      <c r="E11" s="20"/>
      <c r="F11" s="1113" t="s">
        <v>5569</v>
      </c>
      <c r="G11" s="1091" t="s">
        <v>5570</v>
      </c>
      <c r="H11" s="1091">
        <v>1.0</v>
      </c>
      <c r="I11" s="1091">
        <v>2.0</v>
      </c>
      <c r="J11" s="550"/>
      <c r="K11" s="562"/>
      <c r="L11" s="20"/>
      <c r="M11" s="1106"/>
      <c r="N11" s="3"/>
      <c r="O11" s="3"/>
      <c r="P11" s="3"/>
      <c r="Q11" s="3"/>
    </row>
    <row r="12">
      <c r="A12" s="1098">
        <v>2.0</v>
      </c>
      <c r="B12" s="1099" t="s">
        <v>5571</v>
      </c>
      <c r="C12" s="1088" t="s">
        <v>5572</v>
      </c>
      <c r="D12" s="1089" t="s">
        <v>5573</v>
      </c>
      <c r="E12" s="20"/>
      <c r="F12" s="1113" t="s">
        <v>5574</v>
      </c>
      <c r="G12" s="1091" t="s">
        <v>5575</v>
      </c>
      <c r="H12" s="1091" t="s">
        <v>5575</v>
      </c>
      <c r="I12" s="1091" t="s">
        <v>5575</v>
      </c>
      <c r="J12" s="550"/>
      <c r="K12" s="562"/>
      <c r="L12" s="20"/>
      <c r="M12" s="1106"/>
      <c r="N12" s="3"/>
      <c r="O12" s="3"/>
      <c r="P12" s="3"/>
      <c r="Q12" s="3"/>
    </row>
    <row r="13">
      <c r="A13" s="1098">
        <v>3.0</v>
      </c>
      <c r="B13" s="1099" t="s">
        <v>5523</v>
      </c>
      <c r="C13" s="1088" t="s">
        <v>5576</v>
      </c>
      <c r="D13" s="1115" t="s">
        <v>5578</v>
      </c>
      <c r="E13" s="20"/>
      <c r="F13" s="1113" t="s">
        <v>5580</v>
      </c>
      <c r="G13" s="1091" t="s">
        <v>5570</v>
      </c>
      <c r="H13" s="1091" t="s">
        <v>5575</v>
      </c>
      <c r="I13" s="1091" t="s">
        <v>5575</v>
      </c>
      <c r="J13" s="550"/>
      <c r="K13" s="562"/>
      <c r="L13" s="20"/>
      <c r="M13" s="1106"/>
      <c r="N13" s="3"/>
      <c r="O13" s="3"/>
      <c r="P13" s="3"/>
      <c r="Q13" s="3"/>
    </row>
    <row r="14">
      <c r="A14" s="1112" t="s">
        <v>5584</v>
      </c>
      <c r="B14" s="22"/>
      <c r="C14" s="22"/>
      <c r="D14" s="23"/>
      <c r="E14" s="20"/>
      <c r="F14" s="1113" t="s">
        <v>5585</v>
      </c>
      <c r="G14" s="1091" t="s">
        <v>5586</v>
      </c>
      <c r="H14" s="1091">
        <v>2.0</v>
      </c>
      <c r="I14" s="1091">
        <v>3.0</v>
      </c>
      <c r="J14" s="550"/>
      <c r="K14" s="562"/>
      <c r="L14" s="20"/>
      <c r="M14" s="1106"/>
      <c r="N14" s="3"/>
      <c r="O14" s="3"/>
      <c r="P14" s="3"/>
      <c r="Q14" s="3"/>
    </row>
    <row r="15">
      <c r="A15" s="1098">
        <v>1.0</v>
      </c>
      <c r="B15" s="1099" t="s">
        <v>5587</v>
      </c>
      <c r="C15" s="1088" t="s">
        <v>5588</v>
      </c>
      <c r="D15" s="1116" t="s">
        <v>5590</v>
      </c>
      <c r="E15" s="20"/>
      <c r="F15" s="1113" t="s">
        <v>5591</v>
      </c>
      <c r="G15" s="1091" t="s">
        <v>5593</v>
      </c>
      <c r="H15" s="1091">
        <v>2.0</v>
      </c>
      <c r="I15" s="1091">
        <v>3.0</v>
      </c>
      <c r="J15" s="550"/>
      <c r="K15" s="562"/>
      <c r="L15" s="20"/>
      <c r="M15" s="1106"/>
      <c r="N15" s="3"/>
      <c r="O15" s="3"/>
      <c r="P15" s="3"/>
      <c r="Q15" s="3"/>
    </row>
    <row r="16">
      <c r="A16" s="1084">
        <v>2.0</v>
      </c>
      <c r="B16" s="1086" t="s">
        <v>5601</v>
      </c>
      <c r="C16" s="1088" t="s">
        <v>5604</v>
      </c>
      <c r="D16" s="20"/>
      <c r="E16" s="20"/>
      <c r="F16" s="1113" t="s">
        <v>5605</v>
      </c>
      <c r="G16" s="1091" t="s">
        <v>5593</v>
      </c>
      <c r="H16" s="1091">
        <v>2.0</v>
      </c>
      <c r="I16" s="1091">
        <v>3.0</v>
      </c>
      <c r="J16" s="550"/>
      <c r="K16" s="562"/>
      <c r="L16" s="20"/>
      <c r="M16" s="1106"/>
      <c r="N16" s="3"/>
      <c r="O16" s="3"/>
      <c r="P16" s="3"/>
      <c r="Q16" s="3"/>
    </row>
    <row r="17" ht="36.0" customHeight="1">
      <c r="A17" s="24"/>
      <c r="B17" s="565"/>
      <c r="C17" s="1088" t="s">
        <v>5606</v>
      </c>
      <c r="D17" s="24"/>
      <c r="E17" s="20"/>
      <c r="F17" s="1113" t="s">
        <v>5607</v>
      </c>
      <c r="G17" s="1091" t="s">
        <v>5608</v>
      </c>
      <c r="H17" s="1091" t="s">
        <v>5608</v>
      </c>
      <c r="I17" s="1091" t="s">
        <v>5608</v>
      </c>
      <c r="J17" s="1117"/>
      <c r="K17" s="565"/>
      <c r="L17" s="20"/>
      <c r="M17" s="1106"/>
      <c r="N17" s="3"/>
      <c r="O17" s="3"/>
      <c r="P17" s="3"/>
      <c r="Q17" s="3"/>
    </row>
    <row r="18">
      <c r="A18" s="1118" t="s">
        <v>5517</v>
      </c>
      <c r="B18" s="22"/>
      <c r="C18" s="23"/>
      <c r="D18" s="1119" t="s">
        <v>5614</v>
      </c>
      <c r="E18" s="20"/>
      <c r="F18" s="3"/>
      <c r="G18" s="1106"/>
      <c r="H18" s="1106"/>
      <c r="I18" s="1106"/>
      <c r="J18" s="437"/>
      <c r="K18" s="1120"/>
      <c r="L18" s="20"/>
      <c r="M18" s="1106"/>
      <c r="N18" s="3"/>
      <c r="O18" s="3"/>
      <c r="P18" s="3"/>
      <c r="Q18" s="3"/>
    </row>
    <row r="19">
      <c r="A19" s="1121">
        <v>1.0</v>
      </c>
      <c r="B19" s="1122" t="s">
        <v>5616</v>
      </c>
      <c r="C19" s="1100" t="s">
        <v>5617</v>
      </c>
      <c r="D19" s="1123" t="s">
        <v>5619</v>
      </c>
      <c r="E19" s="20"/>
      <c r="F19" s="1106"/>
      <c r="G19" s="1111" t="s">
        <v>5622</v>
      </c>
      <c r="H19" s="1106"/>
      <c r="I19" s="1106"/>
      <c r="J19" s="437"/>
      <c r="K19" s="1106"/>
      <c r="L19" s="20"/>
      <c r="M19" s="1106"/>
      <c r="N19" s="3"/>
      <c r="O19" s="3"/>
      <c r="P19" s="3"/>
      <c r="Q19" s="3"/>
    </row>
    <row r="20">
      <c r="A20" s="437"/>
      <c r="B20" s="456"/>
      <c r="C20" s="1125" t="s">
        <v>5624</v>
      </c>
      <c r="D20" s="1126"/>
      <c r="E20" s="20"/>
      <c r="F20" s="1106"/>
      <c r="G20" s="1106"/>
      <c r="H20" s="1106"/>
      <c r="I20" s="1106"/>
      <c r="J20" s="437"/>
      <c r="K20" s="1106"/>
      <c r="L20" s="20"/>
      <c r="M20" s="1106"/>
      <c r="N20" s="3"/>
      <c r="O20" s="3"/>
      <c r="P20" s="3"/>
      <c r="Q20" s="3"/>
    </row>
    <row r="21">
      <c r="A21" s="437"/>
      <c r="B21" s="1127" t="s">
        <v>5625</v>
      </c>
      <c r="D21" s="1126"/>
      <c r="E21" s="20"/>
      <c r="F21" s="1106"/>
      <c r="G21" s="1125" t="s">
        <v>5626</v>
      </c>
      <c r="H21" s="1106"/>
      <c r="I21" s="1106"/>
      <c r="J21" s="437"/>
      <c r="K21" s="1106"/>
      <c r="L21" s="20"/>
      <c r="M21" s="1106"/>
      <c r="N21" s="3"/>
      <c r="O21" s="3"/>
      <c r="P21" s="3"/>
      <c r="Q21" s="3"/>
    </row>
    <row r="22">
      <c r="A22" s="437"/>
      <c r="B22" s="456"/>
      <c r="C22" s="1106"/>
      <c r="D22" s="1126"/>
      <c r="E22" s="20"/>
      <c r="F22" s="1106"/>
      <c r="G22" s="1106"/>
      <c r="H22" s="1106"/>
      <c r="I22" s="1106"/>
      <c r="J22" s="437"/>
      <c r="K22" s="1106"/>
      <c r="L22" s="20"/>
      <c r="M22" s="1106"/>
      <c r="N22" s="3"/>
      <c r="O22" s="3"/>
      <c r="P22" s="3"/>
      <c r="Q22" s="3"/>
    </row>
    <row r="23">
      <c r="A23" s="437"/>
      <c r="B23" s="456"/>
      <c r="C23" s="1106"/>
      <c r="D23" s="1126"/>
      <c r="E23" s="20"/>
      <c r="F23" s="1106"/>
      <c r="G23" s="1106"/>
      <c r="H23" s="1106"/>
      <c r="I23" s="1106"/>
      <c r="J23" s="437"/>
      <c r="K23" s="1106"/>
      <c r="L23" s="20"/>
      <c r="M23" s="1106"/>
      <c r="N23" s="3"/>
      <c r="O23" s="3"/>
      <c r="P23" s="3"/>
      <c r="Q23" s="3"/>
    </row>
    <row r="24">
      <c r="A24" s="437"/>
      <c r="B24" s="456"/>
      <c r="C24" s="1106"/>
      <c r="D24" s="1126"/>
      <c r="E24" s="20"/>
      <c r="F24" s="1106"/>
      <c r="G24" s="1106"/>
      <c r="H24" s="1106"/>
      <c r="I24" s="1106"/>
      <c r="J24" s="437"/>
      <c r="K24" s="1106"/>
      <c r="L24" s="20"/>
      <c r="M24" s="1106"/>
      <c r="N24" s="3"/>
      <c r="O24" s="3"/>
      <c r="P24" s="3"/>
      <c r="Q24" s="3"/>
    </row>
    <row r="25">
      <c r="A25" s="437"/>
      <c r="B25" s="456"/>
      <c r="C25" s="1106"/>
      <c r="D25" s="1126"/>
      <c r="E25" s="20"/>
      <c r="F25" s="1106"/>
      <c r="G25" s="1106"/>
      <c r="H25" s="1106"/>
      <c r="I25" s="1106"/>
      <c r="J25" s="437"/>
      <c r="K25" s="1106"/>
      <c r="L25" s="20"/>
      <c r="M25" s="1106"/>
      <c r="N25" s="3"/>
      <c r="O25" s="3"/>
      <c r="P25" s="3"/>
      <c r="Q25" s="3"/>
    </row>
    <row r="26">
      <c r="A26" s="437"/>
      <c r="B26" s="456"/>
      <c r="C26" s="1106"/>
      <c r="D26" s="1126"/>
      <c r="E26" s="20"/>
      <c r="F26" s="1106"/>
      <c r="G26" s="1106"/>
      <c r="H26" s="1106"/>
      <c r="I26" s="1106"/>
      <c r="J26" s="437"/>
      <c r="K26" s="1106"/>
      <c r="L26" s="20"/>
      <c r="M26" s="1106"/>
      <c r="N26" s="3"/>
      <c r="O26" s="3"/>
      <c r="P26" s="3"/>
      <c r="Q26" s="3"/>
    </row>
    <row r="27">
      <c r="A27" s="437"/>
      <c r="B27" s="456"/>
      <c r="C27" s="1106"/>
      <c r="D27" s="1126"/>
      <c r="E27" s="20"/>
      <c r="F27" s="1106"/>
      <c r="G27" s="1106"/>
      <c r="H27" s="1106"/>
      <c r="I27" s="1106"/>
      <c r="J27" s="437"/>
      <c r="K27" s="1106"/>
      <c r="L27" s="20"/>
      <c r="M27" s="1106"/>
      <c r="N27" s="3"/>
      <c r="O27" s="3"/>
      <c r="P27" s="3"/>
      <c r="Q27" s="3"/>
    </row>
    <row r="28">
      <c r="A28" s="437"/>
      <c r="B28" s="456"/>
      <c r="C28" s="1106"/>
      <c r="D28" s="1126"/>
      <c r="E28" s="20"/>
      <c r="F28" s="1106"/>
      <c r="G28" s="1106"/>
      <c r="H28" s="1106"/>
      <c r="I28" s="1106"/>
      <c r="J28" s="437"/>
      <c r="K28" s="1106"/>
      <c r="L28" s="20"/>
      <c r="M28" s="1106"/>
      <c r="N28" s="3"/>
      <c r="O28" s="3"/>
      <c r="P28" s="3"/>
      <c r="Q28" s="3"/>
    </row>
    <row r="29">
      <c r="A29" s="437"/>
      <c r="B29" s="456"/>
      <c r="C29" s="1106"/>
      <c r="D29" s="1126"/>
      <c r="E29" s="20"/>
      <c r="F29" s="1106"/>
      <c r="G29" s="1106"/>
      <c r="H29" s="1106"/>
      <c r="I29" s="1106"/>
      <c r="J29" s="437"/>
      <c r="K29" s="1106"/>
      <c r="L29" s="20"/>
      <c r="M29" s="1106"/>
      <c r="N29" s="3"/>
      <c r="O29" s="3"/>
      <c r="P29" s="3"/>
      <c r="Q29" s="3"/>
    </row>
    <row r="30">
      <c r="A30" s="437"/>
      <c r="B30" s="456"/>
      <c r="C30" s="1106"/>
      <c r="D30" s="1126"/>
      <c r="E30" s="20"/>
      <c r="F30" s="1106"/>
      <c r="G30" s="1106"/>
      <c r="H30" s="1106"/>
      <c r="I30" s="1106"/>
      <c r="J30" s="437"/>
      <c r="K30" s="1106"/>
      <c r="L30" s="20"/>
      <c r="M30" s="1106"/>
      <c r="N30" s="3"/>
      <c r="O30" s="3"/>
      <c r="P30" s="3"/>
      <c r="Q30" s="3"/>
    </row>
    <row r="31">
      <c r="A31" s="437"/>
      <c r="B31" s="456"/>
      <c r="C31" s="1106"/>
      <c r="D31" s="1126"/>
      <c r="E31" s="20"/>
      <c r="F31" s="1106"/>
      <c r="G31" s="1106"/>
      <c r="H31" s="1106"/>
      <c r="I31" s="1106"/>
      <c r="J31" s="437"/>
      <c r="K31" s="1106"/>
      <c r="L31" s="20"/>
      <c r="M31" s="1106"/>
      <c r="N31" s="3"/>
      <c r="O31" s="3"/>
      <c r="P31" s="3"/>
      <c r="Q31" s="3"/>
    </row>
    <row r="32">
      <c r="A32" s="437"/>
      <c r="B32" s="456"/>
      <c r="C32" s="1106"/>
      <c r="D32" s="1126"/>
      <c r="E32" s="20"/>
      <c r="F32" s="1106"/>
      <c r="G32" s="1106"/>
      <c r="H32" s="1106"/>
      <c r="I32" s="1106"/>
      <c r="J32" s="437"/>
      <c r="K32" s="1106"/>
      <c r="L32" s="20"/>
      <c r="M32" s="1106"/>
      <c r="N32" s="3"/>
      <c r="O32" s="3"/>
      <c r="P32" s="3"/>
      <c r="Q32" s="3"/>
    </row>
    <row r="33">
      <c r="A33" s="437"/>
      <c r="B33" s="456"/>
      <c r="C33" s="1106"/>
      <c r="D33" s="1126"/>
      <c r="E33" s="20"/>
      <c r="F33" s="1106"/>
      <c r="G33" s="1106"/>
      <c r="H33" s="1106"/>
      <c r="I33" s="1106"/>
      <c r="J33" s="437"/>
      <c r="K33" s="1106"/>
      <c r="L33" s="20"/>
      <c r="M33" s="1106"/>
      <c r="N33" s="3"/>
      <c r="O33" s="3"/>
      <c r="P33" s="3"/>
      <c r="Q33" s="3"/>
    </row>
    <row r="34">
      <c r="A34" s="437"/>
      <c r="B34" s="456"/>
      <c r="C34" s="1106"/>
      <c r="D34" s="1126"/>
      <c r="E34" s="20"/>
      <c r="F34" s="1106"/>
      <c r="G34" s="1106"/>
      <c r="H34" s="1106"/>
      <c r="I34" s="1106"/>
      <c r="J34" s="437"/>
      <c r="K34" s="1106"/>
      <c r="L34" s="20"/>
      <c r="M34" s="1106"/>
      <c r="N34" s="3"/>
      <c r="O34" s="3"/>
      <c r="P34" s="3"/>
      <c r="Q34" s="3"/>
    </row>
    <row r="35">
      <c r="A35" s="437"/>
      <c r="B35" s="456"/>
      <c r="C35" s="1106"/>
      <c r="D35" s="1126"/>
      <c r="E35" s="20"/>
      <c r="F35" s="1106"/>
      <c r="G35" s="1106"/>
      <c r="H35" s="1106"/>
      <c r="I35" s="1106"/>
      <c r="J35" s="437"/>
      <c r="K35" s="1106"/>
      <c r="L35" s="20"/>
      <c r="M35" s="1106"/>
      <c r="N35" s="3"/>
      <c r="O35" s="3"/>
      <c r="P35" s="3"/>
      <c r="Q35" s="3"/>
    </row>
    <row r="36">
      <c r="A36" s="437"/>
      <c r="B36" s="456"/>
      <c r="C36" s="1106"/>
      <c r="D36" s="1126"/>
      <c r="E36" s="20"/>
      <c r="F36" s="1106"/>
      <c r="G36" s="1106"/>
      <c r="H36" s="1106"/>
      <c r="I36" s="1106"/>
      <c r="J36" s="437"/>
      <c r="K36" s="1106"/>
      <c r="L36" s="20"/>
      <c r="M36" s="1106"/>
      <c r="N36" s="3"/>
      <c r="O36" s="3"/>
      <c r="P36" s="3"/>
      <c r="Q36" s="3"/>
    </row>
    <row r="37">
      <c r="A37" s="437"/>
      <c r="B37" s="456"/>
      <c r="C37" s="1106"/>
      <c r="D37" s="1126"/>
      <c r="E37" s="20"/>
      <c r="F37" s="1106"/>
      <c r="G37" s="1106"/>
      <c r="H37" s="1106"/>
      <c r="I37" s="1106"/>
      <c r="J37" s="437"/>
      <c r="K37" s="1106"/>
      <c r="L37" s="20"/>
      <c r="M37" s="1106"/>
      <c r="N37" s="3"/>
      <c r="O37" s="3"/>
      <c r="P37" s="3"/>
      <c r="Q37" s="3"/>
    </row>
    <row r="38">
      <c r="A38" s="437"/>
      <c r="B38" s="456"/>
      <c r="C38" s="1106"/>
      <c r="D38" s="1126"/>
      <c r="E38" s="20"/>
      <c r="F38" s="1106"/>
      <c r="G38" s="1106"/>
      <c r="H38" s="1106"/>
      <c r="I38" s="1106"/>
      <c r="J38" s="437"/>
      <c r="K38" s="1106"/>
      <c r="L38" s="20"/>
      <c r="M38" s="1106"/>
      <c r="N38" s="3"/>
      <c r="O38" s="3"/>
      <c r="P38" s="3"/>
      <c r="Q38" s="3"/>
    </row>
    <row r="39">
      <c r="A39" s="437"/>
      <c r="B39" s="456"/>
      <c r="C39" s="1106"/>
      <c r="D39" s="1126"/>
      <c r="E39" s="20"/>
      <c r="F39" s="1106"/>
      <c r="G39" s="1106"/>
      <c r="H39" s="1106"/>
      <c r="I39" s="1106"/>
      <c r="J39" s="437"/>
      <c r="K39" s="1106"/>
      <c r="L39" s="20"/>
      <c r="M39" s="1106"/>
      <c r="N39" s="3"/>
      <c r="O39" s="3"/>
      <c r="P39" s="3"/>
      <c r="Q39" s="3"/>
    </row>
    <row r="40">
      <c r="A40" s="437"/>
      <c r="B40" s="456"/>
      <c r="C40" s="1106"/>
      <c r="D40" s="1126"/>
      <c r="E40" s="20"/>
      <c r="F40" s="1106"/>
      <c r="G40" s="1106"/>
      <c r="H40" s="1106"/>
      <c r="I40" s="1106"/>
      <c r="J40" s="437"/>
      <c r="K40" s="1106"/>
      <c r="L40" s="20"/>
      <c r="M40" s="1106"/>
      <c r="N40" s="3"/>
      <c r="O40" s="3"/>
      <c r="P40" s="3"/>
      <c r="Q40" s="3"/>
    </row>
    <row r="41">
      <c r="A41" s="437"/>
      <c r="B41" s="456"/>
      <c r="C41" s="1106"/>
      <c r="D41" s="1126"/>
      <c r="E41" s="20"/>
      <c r="F41" s="1106"/>
      <c r="G41" s="1106"/>
      <c r="H41" s="1106"/>
      <c r="I41" s="1106"/>
      <c r="J41" s="437"/>
      <c r="K41" s="1106"/>
      <c r="L41" s="20"/>
      <c r="M41" s="1106"/>
      <c r="N41" s="3"/>
      <c r="O41" s="3"/>
      <c r="P41" s="3"/>
      <c r="Q41" s="3"/>
    </row>
    <row r="42">
      <c r="A42" s="437"/>
      <c r="B42" s="456"/>
      <c r="C42" s="1106"/>
      <c r="D42" s="1126"/>
      <c r="E42" s="20"/>
      <c r="F42" s="1106"/>
      <c r="G42" s="1106"/>
      <c r="H42" s="1106"/>
      <c r="I42" s="1106"/>
      <c r="J42" s="437"/>
      <c r="K42" s="1106"/>
      <c r="L42" s="20"/>
      <c r="M42" s="1106"/>
      <c r="N42" s="3"/>
      <c r="O42" s="3"/>
      <c r="P42" s="3"/>
      <c r="Q42" s="3"/>
    </row>
    <row r="43">
      <c r="A43" s="437"/>
      <c r="B43" s="456"/>
      <c r="C43" s="1106"/>
      <c r="D43" s="1126"/>
      <c r="E43" s="20"/>
      <c r="F43" s="1106"/>
      <c r="G43" s="1106"/>
      <c r="H43" s="1106"/>
      <c r="I43" s="1106"/>
      <c r="J43" s="437"/>
      <c r="K43" s="1106"/>
      <c r="L43" s="20"/>
      <c r="M43" s="1106"/>
      <c r="N43" s="3"/>
      <c r="O43" s="3"/>
      <c r="P43" s="3"/>
      <c r="Q43" s="3"/>
    </row>
    <row r="44">
      <c r="A44" s="437"/>
      <c r="B44" s="456"/>
      <c r="C44" s="1106"/>
      <c r="D44" s="1126"/>
      <c r="E44" s="20"/>
      <c r="F44" s="1106"/>
      <c r="G44" s="1106"/>
      <c r="H44" s="1106"/>
      <c r="I44" s="1106"/>
      <c r="J44" s="437"/>
      <c r="K44" s="1106"/>
      <c r="L44" s="20"/>
      <c r="M44" s="1106"/>
      <c r="N44" s="3"/>
      <c r="O44" s="3"/>
      <c r="P44" s="3"/>
      <c r="Q44" s="3"/>
    </row>
    <row r="45">
      <c r="A45" s="437"/>
      <c r="B45" s="456"/>
      <c r="C45" s="1106"/>
      <c r="D45" s="1126"/>
      <c r="E45" s="20"/>
      <c r="F45" s="1106"/>
      <c r="G45" s="1106"/>
      <c r="H45" s="1106"/>
      <c r="I45" s="1106"/>
      <c r="J45" s="437"/>
      <c r="K45" s="1106"/>
      <c r="L45" s="20"/>
      <c r="M45" s="1106"/>
      <c r="N45" s="3"/>
      <c r="O45" s="3"/>
      <c r="P45" s="3"/>
      <c r="Q45" s="3"/>
    </row>
    <row r="46">
      <c r="A46" s="437"/>
      <c r="B46" s="456"/>
      <c r="C46" s="1106"/>
      <c r="D46" s="1126"/>
      <c r="E46" s="20"/>
      <c r="F46" s="1106"/>
      <c r="G46" s="1106"/>
      <c r="H46" s="1106"/>
      <c r="I46" s="1106"/>
      <c r="J46" s="437"/>
      <c r="K46" s="1106"/>
      <c r="L46" s="20"/>
      <c r="M46" s="1106"/>
      <c r="N46" s="3"/>
      <c r="O46" s="3"/>
      <c r="P46" s="3"/>
      <c r="Q46" s="3"/>
    </row>
    <row r="47">
      <c r="A47" s="437"/>
      <c r="B47" s="456"/>
      <c r="C47" s="1106"/>
      <c r="D47" s="1126"/>
      <c r="E47" s="20"/>
      <c r="F47" s="1106"/>
      <c r="G47" s="1106"/>
      <c r="H47" s="1106"/>
      <c r="I47" s="1106"/>
      <c r="J47" s="437"/>
      <c r="K47" s="1106"/>
      <c r="L47" s="20"/>
      <c r="M47" s="1106"/>
      <c r="N47" s="3"/>
      <c r="O47" s="3"/>
      <c r="P47" s="3"/>
      <c r="Q47" s="3"/>
    </row>
    <row r="48">
      <c r="A48" s="437"/>
      <c r="B48" s="456"/>
      <c r="C48" s="1106"/>
      <c r="D48" s="1126"/>
      <c r="E48" s="20"/>
      <c r="F48" s="1106"/>
      <c r="G48" s="1106"/>
      <c r="H48" s="1106"/>
      <c r="I48" s="1106"/>
      <c r="J48" s="437"/>
      <c r="K48" s="1106"/>
      <c r="L48" s="20"/>
      <c r="M48" s="1106"/>
      <c r="N48" s="3"/>
      <c r="O48" s="3"/>
      <c r="P48" s="3"/>
      <c r="Q48" s="3"/>
    </row>
    <row r="49">
      <c r="A49" s="437"/>
      <c r="B49" s="456"/>
      <c r="C49" s="1106"/>
      <c r="D49" s="1126"/>
      <c r="E49" s="20"/>
      <c r="F49" s="1106"/>
      <c r="G49" s="1106"/>
      <c r="H49" s="1106"/>
      <c r="I49" s="1106"/>
      <c r="J49" s="437"/>
      <c r="K49" s="1106"/>
      <c r="L49" s="20"/>
      <c r="M49" s="1106"/>
      <c r="N49" s="3"/>
      <c r="O49" s="3"/>
      <c r="P49" s="3"/>
      <c r="Q49" s="3"/>
    </row>
    <row r="50">
      <c r="A50" s="437"/>
      <c r="B50" s="456"/>
      <c r="C50" s="1106"/>
      <c r="D50" s="1126"/>
      <c r="E50" s="20"/>
      <c r="F50" s="1106"/>
      <c r="G50" s="1106"/>
      <c r="H50" s="1106"/>
      <c r="I50" s="1106"/>
      <c r="J50" s="437"/>
      <c r="K50" s="1106"/>
      <c r="L50" s="20"/>
      <c r="M50" s="1106"/>
      <c r="N50" s="3"/>
      <c r="O50" s="3"/>
      <c r="P50" s="3"/>
      <c r="Q50" s="3"/>
    </row>
    <row r="51">
      <c r="A51" s="437"/>
      <c r="B51" s="456"/>
      <c r="C51" s="1106"/>
      <c r="D51" s="1126"/>
      <c r="E51" s="20"/>
      <c r="F51" s="1106"/>
      <c r="G51" s="1106"/>
      <c r="H51" s="1106"/>
      <c r="I51" s="1106"/>
      <c r="J51" s="437"/>
      <c r="K51" s="1106"/>
      <c r="L51" s="20"/>
      <c r="M51" s="1106"/>
      <c r="N51" s="3"/>
      <c r="O51" s="3"/>
      <c r="P51" s="3"/>
      <c r="Q51" s="3"/>
    </row>
    <row r="52">
      <c r="A52" s="437"/>
      <c r="B52" s="456"/>
      <c r="C52" s="1106"/>
      <c r="D52" s="1126"/>
      <c r="E52" s="20"/>
      <c r="F52" s="1106"/>
      <c r="G52" s="1106"/>
      <c r="H52" s="1106"/>
      <c r="I52" s="1106"/>
      <c r="J52" s="437"/>
      <c r="K52" s="1106"/>
      <c r="L52" s="20"/>
      <c r="M52" s="1106"/>
      <c r="N52" s="3"/>
      <c r="O52" s="3"/>
      <c r="P52" s="3"/>
      <c r="Q52" s="3"/>
    </row>
    <row r="53">
      <c r="A53" s="437"/>
      <c r="B53" s="456"/>
      <c r="C53" s="1106"/>
      <c r="D53" s="1126"/>
      <c r="E53" s="20"/>
      <c r="F53" s="1106"/>
      <c r="G53" s="1106"/>
      <c r="H53" s="1106"/>
      <c r="I53" s="1106"/>
      <c r="J53" s="437"/>
      <c r="K53" s="1106"/>
      <c r="L53" s="20"/>
      <c r="M53" s="1106"/>
      <c r="N53" s="3"/>
      <c r="O53" s="3"/>
      <c r="P53" s="3"/>
      <c r="Q53" s="3"/>
    </row>
    <row r="54">
      <c r="A54" s="437"/>
      <c r="B54" s="456"/>
      <c r="C54" s="1106"/>
      <c r="D54" s="1126"/>
      <c r="E54" s="20"/>
      <c r="F54" s="1106"/>
      <c r="G54" s="1106"/>
      <c r="H54" s="1106"/>
      <c r="I54" s="1106"/>
      <c r="J54" s="437"/>
      <c r="K54" s="1106"/>
      <c r="L54" s="20"/>
      <c r="M54" s="1106"/>
      <c r="N54" s="3"/>
      <c r="O54" s="3"/>
      <c r="P54" s="3"/>
      <c r="Q54" s="3"/>
    </row>
    <row r="55">
      <c r="A55" s="437"/>
      <c r="B55" s="456"/>
      <c r="C55" s="1106"/>
      <c r="D55" s="1126"/>
      <c r="E55" s="20"/>
      <c r="F55" s="1106"/>
      <c r="G55" s="1106"/>
      <c r="H55" s="1106"/>
      <c r="I55" s="1106"/>
      <c r="J55" s="437"/>
      <c r="K55" s="1106"/>
      <c r="L55" s="20"/>
      <c r="M55" s="1106"/>
      <c r="N55" s="3"/>
      <c r="O55" s="3"/>
      <c r="P55" s="3"/>
      <c r="Q55" s="3"/>
    </row>
    <row r="56">
      <c r="A56" s="437"/>
      <c r="B56" s="456"/>
      <c r="C56" s="1106"/>
      <c r="D56" s="1126"/>
      <c r="E56" s="20"/>
      <c r="F56" s="1106"/>
      <c r="G56" s="1106"/>
      <c r="H56" s="1106"/>
      <c r="I56" s="1106"/>
      <c r="J56" s="437"/>
      <c r="K56" s="1106"/>
      <c r="L56" s="20"/>
      <c r="M56" s="1106"/>
      <c r="N56" s="3"/>
      <c r="O56" s="3"/>
      <c r="P56" s="3"/>
      <c r="Q56" s="3"/>
    </row>
    <row r="57">
      <c r="A57" s="437"/>
      <c r="B57" s="456"/>
      <c r="C57" s="1106"/>
      <c r="D57" s="1126"/>
      <c r="E57" s="20"/>
      <c r="F57" s="1106"/>
      <c r="G57" s="1106"/>
      <c r="H57" s="1106"/>
      <c r="I57" s="1106"/>
      <c r="J57" s="437"/>
      <c r="K57" s="1106"/>
      <c r="L57" s="20"/>
      <c r="M57" s="1106"/>
      <c r="N57" s="3"/>
      <c r="O57" s="3"/>
      <c r="P57" s="3"/>
      <c r="Q57" s="3"/>
    </row>
    <row r="58">
      <c r="A58" s="437"/>
      <c r="B58" s="456"/>
      <c r="C58" s="1106"/>
      <c r="D58" s="1126"/>
      <c r="E58" s="20"/>
      <c r="F58" s="1106"/>
      <c r="G58" s="1106"/>
      <c r="H58" s="1106"/>
      <c r="I58" s="1106"/>
      <c r="J58" s="437"/>
      <c r="K58" s="1106"/>
      <c r="L58" s="20"/>
      <c r="M58" s="1106"/>
      <c r="N58" s="3"/>
      <c r="O58" s="3"/>
      <c r="P58" s="3"/>
      <c r="Q58" s="3"/>
    </row>
    <row r="59">
      <c r="A59" s="437"/>
      <c r="B59" s="456"/>
      <c r="C59" s="1106"/>
      <c r="D59" s="1126"/>
      <c r="E59" s="20"/>
      <c r="F59" s="1106"/>
      <c r="G59" s="1106"/>
      <c r="H59" s="1106"/>
      <c r="I59" s="1106"/>
      <c r="J59" s="437"/>
      <c r="K59" s="1106"/>
      <c r="L59" s="20"/>
      <c r="M59" s="1106"/>
      <c r="N59" s="3"/>
      <c r="O59" s="3"/>
      <c r="P59" s="3"/>
      <c r="Q59" s="3"/>
    </row>
    <row r="60">
      <c r="A60" s="437"/>
      <c r="B60" s="456"/>
      <c r="C60" s="1106"/>
      <c r="D60" s="1126"/>
      <c r="E60" s="20"/>
      <c r="F60" s="1106"/>
      <c r="G60" s="1106"/>
      <c r="H60" s="1106"/>
      <c r="I60" s="1106"/>
      <c r="J60" s="437"/>
      <c r="K60" s="1106"/>
      <c r="L60" s="20"/>
      <c r="M60" s="1106"/>
      <c r="N60" s="3"/>
      <c r="O60" s="3"/>
      <c r="P60" s="3"/>
      <c r="Q60" s="3"/>
    </row>
    <row r="61">
      <c r="A61" s="437"/>
      <c r="B61" s="456"/>
      <c r="C61" s="1106"/>
      <c r="D61" s="1126"/>
      <c r="E61" s="20"/>
      <c r="F61" s="1106"/>
      <c r="G61" s="1106"/>
      <c r="H61" s="1106"/>
      <c r="I61" s="1106"/>
      <c r="J61" s="437"/>
      <c r="K61" s="1106"/>
      <c r="L61" s="20"/>
      <c r="M61" s="1106"/>
      <c r="N61" s="3"/>
      <c r="O61" s="3"/>
      <c r="P61" s="3"/>
      <c r="Q61" s="3"/>
    </row>
    <row r="62">
      <c r="A62" s="437"/>
      <c r="B62" s="456"/>
      <c r="C62" s="1106"/>
      <c r="D62" s="1126"/>
      <c r="E62" s="20"/>
      <c r="F62" s="1106"/>
      <c r="G62" s="1106"/>
      <c r="H62" s="1106"/>
      <c r="I62" s="1106"/>
      <c r="J62" s="437"/>
      <c r="K62" s="1106"/>
      <c r="L62" s="20"/>
      <c r="M62" s="1106"/>
      <c r="N62" s="3"/>
      <c r="O62" s="3"/>
      <c r="P62" s="3"/>
      <c r="Q62" s="3"/>
    </row>
    <row r="63">
      <c r="A63" s="437"/>
      <c r="B63" s="456"/>
      <c r="C63" s="1106"/>
      <c r="D63" s="1126"/>
      <c r="E63" s="20"/>
      <c r="F63" s="1106"/>
      <c r="G63" s="1106"/>
      <c r="H63" s="1106"/>
      <c r="I63" s="1106"/>
      <c r="J63" s="437"/>
      <c r="K63" s="1106"/>
      <c r="L63" s="20"/>
      <c r="M63" s="1106"/>
      <c r="N63" s="3"/>
      <c r="O63" s="3"/>
      <c r="P63" s="3"/>
      <c r="Q63" s="3"/>
    </row>
    <row r="64">
      <c r="A64" s="437"/>
      <c r="B64" s="456"/>
      <c r="C64" s="1106"/>
      <c r="D64" s="1126"/>
      <c r="E64" s="20"/>
      <c r="F64" s="1106"/>
      <c r="G64" s="1106"/>
      <c r="H64" s="1106"/>
      <c r="I64" s="1106"/>
      <c r="J64" s="437"/>
      <c r="K64" s="1106"/>
      <c r="L64" s="20"/>
      <c r="M64" s="1106"/>
      <c r="N64" s="3"/>
      <c r="O64" s="3"/>
      <c r="P64" s="3"/>
      <c r="Q64" s="3"/>
    </row>
    <row r="65">
      <c r="A65" s="437"/>
      <c r="B65" s="456"/>
      <c r="C65" s="1106"/>
      <c r="D65" s="1126"/>
      <c r="E65" s="20"/>
      <c r="F65" s="1106"/>
      <c r="G65" s="1106"/>
      <c r="H65" s="1106"/>
      <c r="I65" s="1106"/>
      <c r="J65" s="437"/>
      <c r="K65" s="1106"/>
      <c r="L65" s="20"/>
      <c r="M65" s="1106"/>
      <c r="N65" s="3"/>
      <c r="O65" s="3"/>
      <c r="P65" s="3"/>
      <c r="Q65" s="3"/>
    </row>
    <row r="66">
      <c r="A66" s="437"/>
      <c r="B66" s="456"/>
      <c r="C66" s="1106"/>
      <c r="D66" s="1126"/>
      <c r="E66" s="20"/>
      <c r="F66" s="1106"/>
      <c r="G66" s="1106"/>
      <c r="H66" s="1106"/>
      <c r="I66" s="1106"/>
      <c r="J66" s="437"/>
      <c r="K66" s="1106"/>
      <c r="L66" s="20"/>
      <c r="M66" s="1106"/>
      <c r="N66" s="3"/>
      <c r="O66" s="3"/>
      <c r="P66" s="3"/>
      <c r="Q66" s="3"/>
    </row>
    <row r="67">
      <c r="A67" s="437"/>
      <c r="B67" s="456"/>
      <c r="C67" s="1106"/>
      <c r="D67" s="1126"/>
      <c r="E67" s="20"/>
      <c r="F67" s="1106"/>
      <c r="G67" s="1106"/>
      <c r="H67" s="1106"/>
      <c r="I67" s="1106"/>
      <c r="J67" s="437"/>
      <c r="K67" s="1106"/>
      <c r="L67" s="20"/>
      <c r="M67" s="1106"/>
      <c r="N67" s="3"/>
      <c r="O67" s="3"/>
      <c r="P67" s="3"/>
      <c r="Q67" s="3"/>
    </row>
    <row r="68">
      <c r="A68" s="437"/>
      <c r="B68" s="456"/>
      <c r="C68" s="1106"/>
      <c r="D68" s="1126"/>
      <c r="E68" s="20"/>
      <c r="F68" s="1106"/>
      <c r="G68" s="1106"/>
      <c r="H68" s="1106"/>
      <c r="I68" s="1106"/>
      <c r="J68" s="437"/>
      <c r="K68" s="1106"/>
      <c r="L68" s="20"/>
      <c r="M68" s="1106"/>
      <c r="N68" s="3"/>
      <c r="O68" s="3"/>
      <c r="P68" s="3"/>
      <c r="Q68" s="3"/>
    </row>
    <row r="69">
      <c r="A69" s="437"/>
      <c r="B69" s="456"/>
      <c r="C69" s="1106"/>
      <c r="D69" s="1126"/>
      <c r="E69" s="20"/>
      <c r="F69" s="1106"/>
      <c r="G69" s="1106"/>
      <c r="H69" s="1106"/>
      <c r="I69" s="1106"/>
      <c r="J69" s="437"/>
      <c r="K69" s="1106"/>
      <c r="L69" s="20"/>
      <c r="M69" s="1106"/>
      <c r="N69" s="3"/>
      <c r="O69" s="3"/>
      <c r="P69" s="3"/>
      <c r="Q69" s="3"/>
    </row>
    <row r="70">
      <c r="A70" s="437"/>
      <c r="B70" s="456"/>
      <c r="C70" s="1106"/>
      <c r="D70" s="1126"/>
      <c r="E70" s="20"/>
      <c r="F70" s="1106"/>
      <c r="G70" s="1106"/>
      <c r="H70" s="1106"/>
      <c r="I70" s="1106"/>
      <c r="J70" s="437"/>
      <c r="K70" s="1106"/>
      <c r="L70" s="20"/>
      <c r="M70" s="1106"/>
      <c r="N70" s="3"/>
      <c r="O70" s="3"/>
      <c r="P70" s="3"/>
      <c r="Q70" s="3"/>
    </row>
    <row r="71">
      <c r="A71" s="437"/>
      <c r="B71" s="456"/>
      <c r="C71" s="1106"/>
      <c r="D71" s="1126"/>
      <c r="E71" s="20"/>
      <c r="F71" s="1106"/>
      <c r="G71" s="1106"/>
      <c r="H71" s="1106"/>
      <c r="I71" s="1106"/>
      <c r="J71" s="437"/>
      <c r="K71" s="1106"/>
      <c r="L71" s="20"/>
      <c r="M71" s="1106"/>
      <c r="N71" s="3"/>
      <c r="O71" s="3"/>
      <c r="P71" s="3"/>
      <c r="Q71" s="3"/>
    </row>
    <row r="72">
      <c r="A72" s="437"/>
      <c r="B72" s="456"/>
      <c r="C72" s="1106"/>
      <c r="D72" s="1126"/>
      <c r="E72" s="20"/>
      <c r="F72" s="1106"/>
      <c r="G72" s="1106"/>
      <c r="H72" s="1106"/>
      <c r="I72" s="1106"/>
      <c r="J72" s="437"/>
      <c r="K72" s="1106"/>
      <c r="L72" s="20"/>
      <c r="M72" s="1106"/>
      <c r="N72" s="3"/>
      <c r="O72" s="3"/>
      <c r="P72" s="3"/>
      <c r="Q72" s="3"/>
    </row>
    <row r="73">
      <c r="A73" s="437"/>
      <c r="B73" s="456"/>
      <c r="C73" s="1106"/>
      <c r="D73" s="1126"/>
      <c r="E73" s="20"/>
      <c r="F73" s="1106"/>
      <c r="G73" s="1106"/>
      <c r="H73" s="1106"/>
      <c r="I73" s="1106"/>
      <c r="J73" s="437"/>
      <c r="K73" s="1106"/>
      <c r="L73" s="20"/>
      <c r="M73" s="1106"/>
      <c r="N73" s="3"/>
      <c r="O73" s="3"/>
      <c r="P73" s="3"/>
      <c r="Q73" s="3"/>
    </row>
    <row r="74">
      <c r="A74" s="437"/>
      <c r="B74" s="456"/>
      <c r="C74" s="1106"/>
      <c r="D74" s="1126"/>
      <c r="E74" s="20"/>
      <c r="F74" s="1106"/>
      <c r="G74" s="1106"/>
      <c r="H74" s="1106"/>
      <c r="I74" s="1106"/>
      <c r="J74" s="437"/>
      <c r="K74" s="1106"/>
      <c r="L74" s="20"/>
      <c r="M74" s="1106"/>
      <c r="N74" s="3"/>
      <c r="O74" s="3"/>
      <c r="P74" s="3"/>
      <c r="Q74" s="3"/>
    </row>
    <row r="75">
      <c r="A75" s="437"/>
      <c r="B75" s="456"/>
      <c r="C75" s="1106"/>
      <c r="D75" s="1126"/>
      <c r="E75" s="20"/>
      <c r="F75" s="1106"/>
      <c r="G75" s="1106"/>
      <c r="H75" s="1106"/>
      <c r="I75" s="1106"/>
      <c r="J75" s="437"/>
      <c r="K75" s="1106"/>
      <c r="L75" s="20"/>
      <c r="M75" s="1106"/>
      <c r="N75" s="3"/>
      <c r="O75" s="3"/>
      <c r="P75" s="3"/>
      <c r="Q75" s="3"/>
    </row>
    <row r="76">
      <c r="A76" s="437"/>
      <c r="B76" s="456"/>
      <c r="C76" s="1106"/>
      <c r="D76" s="1126"/>
      <c r="E76" s="20"/>
      <c r="F76" s="1106"/>
      <c r="G76" s="1106"/>
      <c r="H76" s="1106"/>
      <c r="I76" s="1106"/>
      <c r="J76" s="437"/>
      <c r="K76" s="1106"/>
      <c r="L76" s="20"/>
      <c r="M76" s="1106"/>
      <c r="N76" s="3"/>
      <c r="O76" s="3"/>
      <c r="P76" s="3"/>
      <c r="Q76" s="3"/>
    </row>
    <row r="77">
      <c r="A77" s="437"/>
      <c r="B77" s="456"/>
      <c r="C77" s="1106"/>
      <c r="D77" s="1126"/>
      <c r="E77" s="20"/>
      <c r="F77" s="1106"/>
      <c r="G77" s="1106"/>
      <c r="H77" s="1106"/>
      <c r="I77" s="1106"/>
      <c r="J77" s="437"/>
      <c r="K77" s="1106"/>
      <c r="L77" s="20"/>
      <c r="M77" s="1106"/>
      <c r="N77" s="3"/>
      <c r="O77" s="3"/>
      <c r="P77" s="3"/>
      <c r="Q77" s="3"/>
    </row>
    <row r="78">
      <c r="A78" s="437"/>
      <c r="B78" s="456"/>
      <c r="C78" s="1106"/>
      <c r="D78" s="1126"/>
      <c r="E78" s="20"/>
      <c r="F78" s="1106"/>
      <c r="G78" s="1106"/>
      <c r="H78" s="1106"/>
      <c r="I78" s="1106"/>
      <c r="J78" s="437"/>
      <c r="K78" s="1106"/>
      <c r="L78" s="20"/>
      <c r="M78" s="1106"/>
      <c r="N78" s="3"/>
      <c r="O78" s="3"/>
      <c r="P78" s="3"/>
      <c r="Q78" s="3"/>
    </row>
    <row r="79">
      <c r="A79" s="437"/>
      <c r="B79" s="456"/>
      <c r="C79" s="1106"/>
      <c r="D79" s="1126"/>
      <c r="E79" s="20"/>
      <c r="F79" s="1106"/>
      <c r="G79" s="1106"/>
      <c r="H79" s="1106"/>
      <c r="I79" s="1106"/>
      <c r="J79" s="437"/>
      <c r="K79" s="1106"/>
      <c r="L79" s="20"/>
      <c r="M79" s="1106"/>
      <c r="N79" s="3"/>
      <c r="O79" s="3"/>
      <c r="P79" s="3"/>
      <c r="Q79" s="3"/>
    </row>
    <row r="80">
      <c r="A80" s="437"/>
      <c r="B80" s="456"/>
      <c r="C80" s="1106"/>
      <c r="D80" s="1126"/>
      <c r="E80" s="20"/>
      <c r="F80" s="1106"/>
      <c r="G80" s="1106"/>
      <c r="H80" s="1106"/>
      <c r="I80" s="1106"/>
      <c r="J80" s="437"/>
      <c r="K80" s="1106"/>
      <c r="L80" s="20"/>
      <c r="M80" s="1106"/>
      <c r="N80" s="3"/>
      <c r="O80" s="3"/>
      <c r="P80" s="3"/>
      <c r="Q80" s="3"/>
    </row>
    <row r="81">
      <c r="A81" s="437"/>
      <c r="B81" s="456"/>
      <c r="C81" s="1106"/>
      <c r="D81" s="1126"/>
      <c r="E81" s="20"/>
      <c r="F81" s="1106"/>
      <c r="G81" s="1106"/>
      <c r="H81" s="1106"/>
      <c r="I81" s="1106"/>
      <c r="J81" s="437"/>
      <c r="K81" s="1106"/>
      <c r="L81" s="20"/>
      <c r="M81" s="1106"/>
      <c r="N81" s="3"/>
      <c r="O81" s="3"/>
      <c r="P81" s="3"/>
      <c r="Q81" s="3"/>
    </row>
    <row r="82">
      <c r="A82" s="437"/>
      <c r="B82" s="456"/>
      <c r="C82" s="1106"/>
      <c r="D82" s="1126"/>
      <c r="E82" s="20"/>
      <c r="F82" s="1106"/>
      <c r="G82" s="1106"/>
      <c r="H82" s="1106"/>
      <c r="I82" s="1106"/>
      <c r="J82" s="437"/>
      <c r="K82" s="1106"/>
      <c r="L82" s="20"/>
      <c r="M82" s="1106"/>
      <c r="N82" s="3"/>
      <c r="O82" s="3"/>
      <c r="P82" s="3"/>
      <c r="Q82" s="3"/>
    </row>
    <row r="83">
      <c r="A83" s="437"/>
      <c r="B83" s="456"/>
      <c r="C83" s="1106"/>
      <c r="D83" s="1126"/>
      <c r="E83" s="20"/>
      <c r="F83" s="1106"/>
      <c r="G83" s="1106"/>
      <c r="H83" s="1106"/>
      <c r="I83" s="1106"/>
      <c r="J83" s="437"/>
      <c r="K83" s="1106"/>
      <c r="L83" s="20"/>
      <c r="M83" s="1106"/>
      <c r="N83" s="3"/>
      <c r="O83" s="3"/>
      <c r="P83" s="3"/>
      <c r="Q83" s="3"/>
    </row>
    <row r="84">
      <c r="A84" s="437"/>
      <c r="B84" s="456"/>
      <c r="C84" s="1106"/>
      <c r="D84" s="1126"/>
      <c r="E84" s="20"/>
      <c r="F84" s="1106"/>
      <c r="G84" s="1106"/>
      <c r="H84" s="1106"/>
      <c r="I84" s="1106"/>
      <c r="J84" s="437"/>
      <c r="K84" s="1106"/>
      <c r="L84" s="20"/>
      <c r="M84" s="1106"/>
      <c r="N84" s="3"/>
      <c r="O84" s="3"/>
      <c r="P84" s="3"/>
      <c r="Q84" s="3"/>
    </row>
    <row r="85">
      <c r="A85" s="437"/>
      <c r="B85" s="456"/>
      <c r="C85" s="1106"/>
      <c r="D85" s="1126"/>
      <c r="E85" s="20"/>
      <c r="F85" s="1106"/>
      <c r="G85" s="1106"/>
      <c r="H85" s="1106"/>
      <c r="I85" s="1106"/>
      <c r="J85" s="437"/>
      <c r="K85" s="1106"/>
      <c r="L85" s="20"/>
      <c r="M85" s="1106"/>
      <c r="N85" s="3"/>
      <c r="O85" s="3"/>
      <c r="P85" s="3"/>
      <c r="Q85" s="3"/>
    </row>
    <row r="86">
      <c r="A86" s="437"/>
      <c r="B86" s="456"/>
      <c r="C86" s="1106"/>
      <c r="D86" s="1126"/>
      <c r="E86" s="20"/>
      <c r="F86" s="1106"/>
      <c r="G86" s="1106"/>
      <c r="H86" s="1106"/>
      <c r="I86" s="1106"/>
      <c r="J86" s="437"/>
      <c r="K86" s="1106"/>
      <c r="L86" s="20"/>
      <c r="M86" s="1106"/>
      <c r="N86" s="3"/>
      <c r="O86" s="3"/>
      <c r="P86" s="3"/>
      <c r="Q86" s="3"/>
    </row>
    <row r="87">
      <c r="A87" s="437"/>
      <c r="B87" s="456"/>
      <c r="C87" s="1106"/>
      <c r="D87" s="1126"/>
      <c r="E87" s="20"/>
      <c r="F87" s="1106"/>
      <c r="G87" s="1106"/>
      <c r="H87" s="1106"/>
      <c r="I87" s="1106"/>
      <c r="J87" s="437"/>
      <c r="K87" s="1106"/>
      <c r="L87" s="20"/>
      <c r="M87" s="1106"/>
      <c r="N87" s="3"/>
      <c r="O87" s="3"/>
      <c r="P87" s="3"/>
      <c r="Q87" s="3"/>
    </row>
    <row r="88">
      <c r="A88" s="437"/>
      <c r="B88" s="456"/>
      <c r="C88" s="1106"/>
      <c r="D88" s="1126"/>
      <c r="E88" s="20"/>
      <c r="F88" s="1106"/>
      <c r="G88" s="1106"/>
      <c r="H88" s="1106"/>
      <c r="I88" s="1106"/>
      <c r="J88" s="437"/>
      <c r="K88" s="1106"/>
      <c r="L88" s="20"/>
      <c r="M88" s="1106"/>
      <c r="N88" s="3"/>
      <c r="O88" s="3"/>
      <c r="P88" s="3"/>
      <c r="Q88" s="3"/>
    </row>
    <row r="89">
      <c r="A89" s="437"/>
      <c r="B89" s="456"/>
      <c r="C89" s="1106"/>
      <c r="D89" s="1126"/>
      <c r="E89" s="20"/>
      <c r="F89" s="1106"/>
      <c r="G89" s="1106"/>
      <c r="H89" s="1106"/>
      <c r="I89" s="1106"/>
      <c r="J89" s="437"/>
      <c r="K89" s="1106"/>
      <c r="L89" s="20"/>
      <c r="M89" s="1106"/>
      <c r="N89" s="3"/>
      <c r="O89" s="3"/>
      <c r="P89" s="3"/>
      <c r="Q89" s="3"/>
    </row>
    <row r="90">
      <c r="A90" s="437"/>
      <c r="B90" s="456"/>
      <c r="C90" s="1106"/>
      <c r="D90" s="1126"/>
      <c r="E90" s="20"/>
      <c r="F90" s="1106"/>
      <c r="G90" s="1106"/>
      <c r="H90" s="1106"/>
      <c r="I90" s="1106"/>
      <c r="J90" s="437"/>
      <c r="K90" s="1106"/>
      <c r="L90" s="20"/>
      <c r="M90" s="1106"/>
      <c r="N90" s="3"/>
      <c r="O90" s="3"/>
      <c r="P90" s="3"/>
      <c r="Q90" s="3"/>
    </row>
    <row r="91">
      <c r="A91" s="437"/>
      <c r="B91" s="456"/>
      <c r="C91" s="1106"/>
      <c r="D91" s="1126"/>
      <c r="E91" s="20"/>
      <c r="F91" s="1106"/>
      <c r="G91" s="1106"/>
      <c r="H91" s="1106"/>
      <c r="I91" s="1106"/>
      <c r="J91" s="437"/>
      <c r="K91" s="1106"/>
      <c r="L91" s="20"/>
      <c r="M91" s="1106"/>
      <c r="N91" s="3"/>
      <c r="O91" s="3"/>
      <c r="P91" s="3"/>
      <c r="Q91" s="3"/>
    </row>
    <row r="92">
      <c r="A92" s="437"/>
      <c r="B92" s="456"/>
      <c r="C92" s="1106"/>
      <c r="D92" s="1126"/>
      <c r="E92" s="20"/>
      <c r="F92" s="1106"/>
      <c r="G92" s="1106"/>
      <c r="H92" s="1106"/>
      <c r="I92" s="1106"/>
      <c r="J92" s="437"/>
      <c r="K92" s="1106"/>
      <c r="L92" s="20"/>
      <c r="M92" s="1106"/>
      <c r="N92" s="3"/>
      <c r="O92" s="3"/>
      <c r="P92" s="3"/>
      <c r="Q92" s="3"/>
    </row>
    <row r="93">
      <c r="A93" s="437"/>
      <c r="B93" s="456"/>
      <c r="C93" s="1106"/>
      <c r="D93" s="1126"/>
      <c r="E93" s="20"/>
      <c r="F93" s="1106"/>
      <c r="G93" s="1106"/>
      <c r="H93" s="1106"/>
      <c r="I93" s="1106"/>
      <c r="J93" s="437"/>
      <c r="K93" s="1106"/>
      <c r="L93" s="20"/>
      <c r="M93" s="1106"/>
      <c r="N93" s="3"/>
      <c r="O93" s="3"/>
      <c r="P93" s="3"/>
      <c r="Q93" s="3"/>
    </row>
    <row r="94">
      <c r="A94" s="437"/>
      <c r="B94" s="456"/>
      <c r="C94" s="1106"/>
      <c r="D94" s="1126"/>
      <c r="E94" s="20"/>
      <c r="F94" s="1106"/>
      <c r="G94" s="1106"/>
      <c r="H94" s="1106"/>
      <c r="I94" s="1106"/>
      <c r="J94" s="437"/>
      <c r="K94" s="1106"/>
      <c r="L94" s="20"/>
      <c r="M94" s="1106"/>
      <c r="N94" s="3"/>
      <c r="O94" s="3"/>
      <c r="P94" s="3"/>
      <c r="Q94" s="3"/>
    </row>
    <row r="95">
      <c r="A95" s="437"/>
      <c r="B95" s="456"/>
      <c r="C95" s="1106"/>
      <c r="D95" s="1126"/>
      <c r="E95" s="20"/>
      <c r="F95" s="1106"/>
      <c r="G95" s="1106"/>
      <c r="H95" s="1106"/>
      <c r="I95" s="1106"/>
      <c r="J95" s="437"/>
      <c r="K95" s="1106"/>
      <c r="L95" s="20"/>
      <c r="M95" s="1106"/>
      <c r="N95" s="3"/>
      <c r="O95" s="3"/>
      <c r="P95" s="3"/>
      <c r="Q95" s="3"/>
    </row>
    <row r="96">
      <c r="A96" s="437"/>
      <c r="B96" s="456"/>
      <c r="C96" s="1106"/>
      <c r="D96" s="1126"/>
      <c r="E96" s="20"/>
      <c r="F96" s="1106"/>
      <c r="G96" s="1106"/>
      <c r="H96" s="1106"/>
      <c r="I96" s="1106"/>
      <c r="J96" s="437"/>
      <c r="K96" s="1106"/>
      <c r="L96" s="20"/>
      <c r="M96" s="1106"/>
      <c r="N96" s="3"/>
      <c r="O96" s="3"/>
      <c r="P96" s="3"/>
      <c r="Q96" s="3"/>
    </row>
    <row r="97">
      <c r="A97" s="437"/>
      <c r="B97" s="456"/>
      <c r="C97" s="1106"/>
      <c r="D97" s="1126"/>
      <c r="E97" s="20"/>
      <c r="F97" s="1106"/>
      <c r="G97" s="1106"/>
      <c r="H97" s="1106"/>
      <c r="I97" s="1106"/>
      <c r="J97" s="437"/>
      <c r="K97" s="1106"/>
      <c r="L97" s="20"/>
      <c r="M97" s="1106"/>
      <c r="N97" s="3"/>
      <c r="O97" s="3"/>
      <c r="P97" s="3"/>
      <c r="Q97" s="3"/>
    </row>
    <row r="98">
      <c r="A98" s="437"/>
      <c r="B98" s="456"/>
      <c r="C98" s="1106"/>
      <c r="D98" s="1126"/>
      <c r="E98" s="20"/>
      <c r="F98" s="1106"/>
      <c r="G98" s="1106"/>
      <c r="H98" s="1106"/>
      <c r="I98" s="1106"/>
      <c r="J98" s="437"/>
      <c r="K98" s="1106"/>
      <c r="L98" s="20"/>
      <c r="M98" s="1106"/>
      <c r="N98" s="3"/>
      <c r="O98" s="3"/>
      <c r="P98" s="3"/>
      <c r="Q98" s="3"/>
    </row>
    <row r="99">
      <c r="A99" s="437"/>
      <c r="B99" s="456"/>
      <c r="C99" s="1106"/>
      <c r="D99" s="1126"/>
      <c r="E99" s="20"/>
      <c r="F99" s="1106"/>
      <c r="G99" s="1106"/>
      <c r="H99" s="1106"/>
      <c r="I99" s="1106"/>
      <c r="J99" s="437"/>
      <c r="K99" s="1106"/>
      <c r="L99" s="20"/>
      <c r="M99" s="1106"/>
      <c r="N99" s="3"/>
      <c r="O99" s="3"/>
      <c r="P99" s="3"/>
      <c r="Q99" s="3"/>
    </row>
    <row r="100">
      <c r="A100" s="437"/>
      <c r="B100" s="456"/>
      <c r="C100" s="1106"/>
      <c r="D100" s="1126"/>
      <c r="E100" s="20"/>
      <c r="F100" s="1106"/>
      <c r="G100" s="1106"/>
      <c r="H100" s="1106"/>
      <c r="I100" s="1106"/>
      <c r="J100" s="437"/>
      <c r="K100" s="1106"/>
      <c r="L100" s="20"/>
      <c r="M100" s="1106"/>
      <c r="N100" s="3"/>
      <c r="O100" s="3"/>
      <c r="P100" s="3"/>
      <c r="Q100" s="3"/>
    </row>
    <row r="101">
      <c r="A101" s="437"/>
      <c r="B101" s="456"/>
      <c r="C101" s="1106"/>
      <c r="D101" s="1126"/>
      <c r="E101" s="20"/>
      <c r="F101" s="1106"/>
      <c r="G101" s="1106"/>
      <c r="H101" s="1106"/>
      <c r="I101" s="1106"/>
      <c r="J101" s="437"/>
      <c r="K101" s="1106"/>
      <c r="L101" s="20"/>
      <c r="M101" s="1106"/>
      <c r="N101" s="3"/>
      <c r="O101" s="3"/>
      <c r="P101" s="3"/>
      <c r="Q101" s="3"/>
    </row>
    <row r="102">
      <c r="A102" s="437"/>
      <c r="B102" s="456"/>
      <c r="C102" s="1106"/>
      <c r="D102" s="1126"/>
      <c r="E102" s="20"/>
      <c r="F102" s="1106"/>
      <c r="G102" s="1106"/>
      <c r="H102" s="1106"/>
      <c r="I102" s="1106"/>
      <c r="J102" s="437"/>
      <c r="K102" s="1106"/>
      <c r="L102" s="20"/>
      <c r="M102" s="1106"/>
      <c r="N102" s="3"/>
      <c r="O102" s="3"/>
      <c r="P102" s="3"/>
      <c r="Q102" s="3"/>
    </row>
    <row r="103">
      <c r="A103" s="437"/>
      <c r="B103" s="456"/>
      <c r="C103" s="1106"/>
      <c r="D103" s="1126"/>
      <c r="E103" s="20"/>
      <c r="F103" s="1106"/>
      <c r="G103" s="1106"/>
      <c r="H103" s="1106"/>
      <c r="I103" s="1106"/>
      <c r="J103" s="437"/>
      <c r="K103" s="1106"/>
      <c r="L103" s="20"/>
      <c r="M103" s="1106"/>
      <c r="N103" s="3"/>
      <c r="O103" s="3"/>
      <c r="P103" s="3"/>
      <c r="Q103" s="3"/>
    </row>
    <row r="104">
      <c r="A104" s="437"/>
      <c r="B104" s="456"/>
      <c r="C104" s="1106"/>
      <c r="D104" s="1126"/>
      <c r="E104" s="20"/>
      <c r="F104" s="1106"/>
      <c r="G104" s="1106"/>
      <c r="H104" s="1106"/>
      <c r="I104" s="1106"/>
      <c r="J104" s="437"/>
      <c r="K104" s="1106"/>
      <c r="L104" s="20"/>
      <c r="M104" s="1106"/>
      <c r="N104" s="3"/>
      <c r="O104" s="3"/>
      <c r="P104" s="3"/>
      <c r="Q104" s="3"/>
    </row>
    <row r="105">
      <c r="A105" s="437"/>
      <c r="B105" s="456"/>
      <c r="C105" s="1106"/>
      <c r="D105" s="1126"/>
      <c r="E105" s="20"/>
      <c r="F105" s="1106"/>
      <c r="G105" s="1106"/>
      <c r="H105" s="1106"/>
      <c r="I105" s="1106"/>
      <c r="J105" s="437"/>
      <c r="K105" s="1106"/>
      <c r="L105" s="20"/>
      <c r="M105" s="1106"/>
      <c r="N105" s="3"/>
      <c r="O105" s="3"/>
      <c r="P105" s="3"/>
      <c r="Q105" s="3"/>
    </row>
    <row r="106">
      <c r="A106" s="437"/>
      <c r="B106" s="456"/>
      <c r="C106" s="1106"/>
      <c r="D106" s="1126"/>
      <c r="E106" s="20"/>
      <c r="F106" s="1106"/>
      <c r="G106" s="1106"/>
      <c r="H106" s="1106"/>
      <c r="I106" s="1106"/>
      <c r="J106" s="437"/>
      <c r="K106" s="1106"/>
      <c r="L106" s="20"/>
      <c r="M106" s="1106"/>
      <c r="N106" s="3"/>
      <c r="O106" s="3"/>
      <c r="P106" s="3"/>
      <c r="Q106" s="3"/>
    </row>
    <row r="107">
      <c r="A107" s="437"/>
      <c r="B107" s="456"/>
      <c r="C107" s="1106"/>
      <c r="D107" s="1126"/>
      <c r="E107" s="20"/>
      <c r="F107" s="1106"/>
      <c r="G107" s="1106"/>
      <c r="H107" s="1106"/>
      <c r="I107" s="1106"/>
      <c r="J107" s="437"/>
      <c r="K107" s="1106"/>
      <c r="L107" s="20"/>
      <c r="M107" s="1106"/>
      <c r="N107" s="3"/>
      <c r="O107" s="3"/>
      <c r="P107" s="3"/>
      <c r="Q107" s="3"/>
    </row>
    <row r="108">
      <c r="A108" s="437"/>
      <c r="B108" s="456"/>
      <c r="C108" s="1106"/>
      <c r="D108" s="1126"/>
      <c r="E108" s="20"/>
      <c r="F108" s="1106"/>
      <c r="G108" s="1106"/>
      <c r="H108" s="1106"/>
      <c r="I108" s="1106"/>
      <c r="J108" s="437"/>
      <c r="K108" s="1106"/>
      <c r="L108" s="20"/>
      <c r="M108" s="1106"/>
      <c r="N108" s="3"/>
      <c r="O108" s="3"/>
      <c r="P108" s="3"/>
      <c r="Q108" s="3"/>
    </row>
    <row r="109">
      <c r="A109" s="437"/>
      <c r="B109" s="456"/>
      <c r="C109" s="1106"/>
      <c r="D109" s="1126"/>
      <c r="E109" s="20"/>
      <c r="F109" s="1106"/>
      <c r="G109" s="1106"/>
      <c r="H109" s="1106"/>
      <c r="I109" s="1106"/>
      <c r="J109" s="437"/>
      <c r="K109" s="1106"/>
      <c r="L109" s="20"/>
      <c r="M109" s="1106"/>
      <c r="N109" s="3"/>
      <c r="O109" s="3"/>
      <c r="P109" s="3"/>
      <c r="Q109" s="3"/>
    </row>
    <row r="110">
      <c r="A110" s="437"/>
      <c r="B110" s="456"/>
      <c r="C110" s="1106"/>
      <c r="D110" s="1126"/>
      <c r="E110" s="20"/>
      <c r="F110" s="1106"/>
      <c r="G110" s="1106"/>
      <c r="H110" s="1106"/>
      <c r="I110" s="1106"/>
      <c r="J110" s="437"/>
      <c r="K110" s="1106"/>
      <c r="L110" s="20"/>
      <c r="M110" s="1106"/>
      <c r="N110" s="3"/>
      <c r="O110" s="3"/>
      <c r="P110" s="3"/>
      <c r="Q110" s="3"/>
    </row>
    <row r="111">
      <c r="A111" s="437"/>
      <c r="B111" s="456"/>
      <c r="C111" s="1106"/>
      <c r="D111" s="1126"/>
      <c r="E111" s="20"/>
      <c r="F111" s="1106"/>
      <c r="G111" s="1106"/>
      <c r="H111" s="1106"/>
      <c r="I111" s="1106"/>
      <c r="J111" s="437"/>
      <c r="K111" s="1106"/>
      <c r="L111" s="20"/>
      <c r="M111" s="1106"/>
      <c r="N111" s="3"/>
      <c r="O111" s="3"/>
      <c r="P111" s="3"/>
      <c r="Q111" s="3"/>
    </row>
    <row r="112">
      <c r="A112" s="437"/>
      <c r="B112" s="456"/>
      <c r="C112" s="1106"/>
      <c r="D112" s="1126"/>
      <c r="E112" s="20"/>
      <c r="F112" s="1106"/>
      <c r="G112" s="1106"/>
      <c r="H112" s="1106"/>
      <c r="I112" s="1106"/>
      <c r="J112" s="437"/>
      <c r="K112" s="1106"/>
      <c r="L112" s="20"/>
      <c r="M112" s="1106"/>
      <c r="N112" s="3"/>
      <c r="O112" s="3"/>
      <c r="P112" s="3"/>
      <c r="Q112" s="3"/>
    </row>
    <row r="113">
      <c r="A113" s="437"/>
      <c r="B113" s="456"/>
      <c r="C113" s="1106"/>
      <c r="D113" s="1126"/>
      <c r="E113" s="20"/>
      <c r="F113" s="1106"/>
      <c r="G113" s="1106"/>
      <c r="H113" s="1106"/>
      <c r="I113" s="1106"/>
      <c r="J113" s="437"/>
      <c r="K113" s="1106"/>
      <c r="L113" s="20"/>
      <c r="M113" s="1106"/>
      <c r="N113" s="3"/>
      <c r="O113" s="3"/>
      <c r="P113" s="3"/>
      <c r="Q113" s="3"/>
    </row>
    <row r="114">
      <c r="A114" s="437"/>
      <c r="B114" s="456"/>
      <c r="C114" s="1106"/>
      <c r="D114" s="1126"/>
      <c r="E114" s="20"/>
      <c r="F114" s="1106"/>
      <c r="G114" s="1106"/>
      <c r="H114" s="1106"/>
      <c r="I114" s="1106"/>
      <c r="J114" s="437"/>
      <c r="K114" s="1106"/>
      <c r="L114" s="20"/>
      <c r="M114" s="1106"/>
      <c r="N114" s="3"/>
      <c r="O114" s="3"/>
      <c r="P114" s="3"/>
      <c r="Q114" s="3"/>
    </row>
    <row r="115">
      <c r="A115" s="437"/>
      <c r="B115" s="456"/>
      <c r="C115" s="1106"/>
      <c r="D115" s="1126"/>
      <c r="E115" s="20"/>
      <c r="F115" s="1106"/>
      <c r="G115" s="1106"/>
      <c r="H115" s="1106"/>
      <c r="I115" s="1106"/>
      <c r="J115" s="437"/>
      <c r="K115" s="1106"/>
      <c r="L115" s="20"/>
      <c r="M115" s="1106"/>
      <c r="N115" s="3"/>
      <c r="O115" s="3"/>
      <c r="P115" s="3"/>
      <c r="Q115" s="3"/>
    </row>
    <row r="116">
      <c r="A116" s="437"/>
      <c r="B116" s="456"/>
      <c r="C116" s="1106"/>
      <c r="D116" s="1126"/>
      <c r="E116" s="20"/>
      <c r="F116" s="1106"/>
      <c r="G116" s="1106"/>
      <c r="H116" s="1106"/>
      <c r="I116" s="1106"/>
      <c r="J116" s="437"/>
      <c r="K116" s="1106"/>
      <c r="L116" s="20"/>
      <c r="M116" s="1106"/>
      <c r="N116" s="3"/>
      <c r="O116" s="3"/>
      <c r="P116" s="3"/>
      <c r="Q116" s="3"/>
    </row>
    <row r="117">
      <c r="A117" s="437"/>
      <c r="B117" s="456"/>
      <c r="C117" s="1106"/>
      <c r="D117" s="1126"/>
      <c r="E117" s="20"/>
      <c r="F117" s="1106"/>
      <c r="G117" s="1106"/>
      <c r="H117" s="1106"/>
      <c r="I117" s="1106"/>
      <c r="J117" s="437"/>
      <c r="K117" s="1106"/>
      <c r="L117" s="20"/>
      <c r="M117" s="1106"/>
      <c r="N117" s="3"/>
      <c r="O117" s="3"/>
      <c r="P117" s="3"/>
      <c r="Q117" s="3"/>
    </row>
    <row r="118">
      <c r="A118" s="437"/>
      <c r="B118" s="456"/>
      <c r="C118" s="1106"/>
      <c r="D118" s="1126"/>
      <c r="E118" s="20"/>
      <c r="F118" s="1106"/>
      <c r="G118" s="1106"/>
      <c r="H118" s="1106"/>
      <c r="I118" s="1106"/>
      <c r="J118" s="437"/>
      <c r="K118" s="1106"/>
      <c r="L118" s="20"/>
      <c r="M118" s="1106"/>
      <c r="N118" s="3"/>
      <c r="O118" s="3"/>
      <c r="P118" s="3"/>
      <c r="Q118" s="3"/>
    </row>
    <row r="119">
      <c r="A119" s="437"/>
      <c r="B119" s="456"/>
      <c r="C119" s="1106"/>
      <c r="D119" s="1126"/>
      <c r="E119" s="20"/>
      <c r="F119" s="1106"/>
      <c r="G119" s="1106"/>
      <c r="H119" s="1106"/>
      <c r="I119" s="1106"/>
      <c r="J119" s="437"/>
      <c r="K119" s="1106"/>
      <c r="L119" s="20"/>
      <c r="M119" s="1106"/>
      <c r="N119" s="3"/>
      <c r="O119" s="3"/>
      <c r="P119" s="3"/>
      <c r="Q119" s="3"/>
    </row>
    <row r="120">
      <c r="A120" s="437"/>
      <c r="B120" s="456"/>
      <c r="C120" s="1106"/>
      <c r="D120" s="1126"/>
      <c r="E120" s="20"/>
      <c r="F120" s="1106"/>
      <c r="G120" s="1106"/>
      <c r="H120" s="1106"/>
      <c r="I120" s="1106"/>
      <c r="J120" s="437"/>
      <c r="K120" s="1106"/>
      <c r="L120" s="20"/>
      <c r="M120" s="1106"/>
      <c r="N120" s="3"/>
      <c r="O120" s="3"/>
      <c r="P120" s="3"/>
      <c r="Q120" s="3"/>
    </row>
    <row r="121">
      <c r="A121" s="437"/>
      <c r="B121" s="456"/>
      <c r="C121" s="1106"/>
      <c r="D121" s="1126"/>
      <c r="E121" s="20"/>
      <c r="F121" s="1106"/>
      <c r="G121" s="1106"/>
      <c r="H121" s="1106"/>
      <c r="I121" s="1106"/>
      <c r="J121" s="437"/>
      <c r="K121" s="1106"/>
      <c r="L121" s="20"/>
      <c r="M121" s="1106"/>
      <c r="N121" s="3"/>
      <c r="O121" s="3"/>
      <c r="P121" s="3"/>
      <c r="Q121" s="3"/>
    </row>
    <row r="122">
      <c r="A122" s="437"/>
      <c r="B122" s="456"/>
      <c r="C122" s="1106"/>
      <c r="D122" s="1126"/>
      <c r="E122" s="20"/>
      <c r="F122" s="1106"/>
      <c r="G122" s="1106"/>
      <c r="H122" s="1106"/>
      <c r="I122" s="1106"/>
      <c r="J122" s="437"/>
      <c r="K122" s="1106"/>
      <c r="L122" s="20"/>
      <c r="M122" s="1106"/>
      <c r="N122" s="3"/>
      <c r="O122" s="3"/>
      <c r="P122" s="3"/>
      <c r="Q122" s="3"/>
    </row>
    <row r="123">
      <c r="A123" s="437"/>
      <c r="B123" s="456"/>
      <c r="C123" s="1106"/>
      <c r="D123" s="1126"/>
      <c r="E123" s="20"/>
      <c r="F123" s="1106"/>
      <c r="G123" s="1106"/>
      <c r="H123" s="1106"/>
      <c r="I123" s="1106"/>
      <c r="J123" s="437"/>
      <c r="K123" s="1106"/>
      <c r="L123" s="20"/>
      <c r="M123" s="1106"/>
      <c r="N123" s="3"/>
      <c r="O123" s="3"/>
      <c r="P123" s="3"/>
      <c r="Q123" s="3"/>
    </row>
    <row r="124">
      <c r="A124" s="437"/>
      <c r="B124" s="456"/>
      <c r="C124" s="1106"/>
      <c r="D124" s="1126"/>
      <c r="E124" s="20"/>
      <c r="F124" s="1106"/>
      <c r="G124" s="1106"/>
      <c r="H124" s="1106"/>
      <c r="I124" s="1106"/>
      <c r="J124" s="437"/>
      <c r="K124" s="1106"/>
      <c r="L124" s="20"/>
      <c r="M124" s="1106"/>
      <c r="N124" s="3"/>
      <c r="O124" s="3"/>
      <c r="P124" s="3"/>
      <c r="Q124" s="3"/>
    </row>
    <row r="125">
      <c r="A125" s="437"/>
      <c r="B125" s="456"/>
      <c r="C125" s="1106"/>
      <c r="D125" s="1126"/>
      <c r="E125" s="20"/>
      <c r="F125" s="1106"/>
      <c r="G125" s="1106"/>
      <c r="H125" s="1106"/>
      <c r="I125" s="1106"/>
      <c r="J125" s="437"/>
      <c r="K125" s="1106"/>
      <c r="L125" s="20"/>
      <c r="M125" s="1106"/>
      <c r="N125" s="3"/>
      <c r="O125" s="3"/>
      <c r="P125" s="3"/>
      <c r="Q125" s="3"/>
    </row>
    <row r="126">
      <c r="A126" s="437"/>
      <c r="B126" s="456"/>
      <c r="C126" s="1106"/>
      <c r="D126" s="1126"/>
      <c r="E126" s="20"/>
      <c r="F126" s="1106"/>
      <c r="G126" s="1106"/>
      <c r="H126" s="1106"/>
      <c r="I126" s="1106"/>
      <c r="J126" s="437"/>
      <c r="K126" s="1106"/>
      <c r="L126" s="20"/>
      <c r="M126" s="1106"/>
      <c r="N126" s="3"/>
      <c r="O126" s="3"/>
      <c r="P126" s="3"/>
      <c r="Q126" s="3"/>
    </row>
    <row r="127">
      <c r="A127" s="437"/>
      <c r="B127" s="456"/>
      <c r="C127" s="1106"/>
      <c r="D127" s="1126"/>
      <c r="E127" s="20"/>
      <c r="F127" s="1106"/>
      <c r="G127" s="1106"/>
      <c r="H127" s="1106"/>
      <c r="I127" s="1106"/>
      <c r="J127" s="437"/>
      <c r="K127" s="1106"/>
      <c r="L127" s="20"/>
      <c r="M127" s="1106"/>
      <c r="N127" s="3"/>
      <c r="O127" s="3"/>
      <c r="P127" s="3"/>
      <c r="Q127" s="3"/>
    </row>
    <row r="128">
      <c r="A128" s="437"/>
      <c r="B128" s="456"/>
      <c r="C128" s="1106"/>
      <c r="D128" s="1126"/>
      <c r="E128" s="20"/>
      <c r="F128" s="1106"/>
      <c r="G128" s="1106"/>
      <c r="H128" s="1106"/>
      <c r="I128" s="1106"/>
      <c r="J128" s="437"/>
      <c r="K128" s="1106"/>
      <c r="L128" s="20"/>
      <c r="M128" s="1106"/>
      <c r="N128" s="3"/>
      <c r="O128" s="3"/>
      <c r="P128" s="3"/>
      <c r="Q128" s="3"/>
    </row>
    <row r="129">
      <c r="A129" s="437"/>
      <c r="B129" s="456"/>
      <c r="C129" s="1106"/>
      <c r="D129" s="1126"/>
      <c r="E129" s="20"/>
      <c r="F129" s="1106"/>
      <c r="G129" s="1106"/>
      <c r="H129" s="1106"/>
      <c r="I129" s="1106"/>
      <c r="J129" s="437"/>
      <c r="K129" s="1106"/>
      <c r="L129" s="20"/>
      <c r="M129" s="1106"/>
      <c r="N129" s="3"/>
      <c r="O129" s="3"/>
      <c r="P129" s="3"/>
      <c r="Q129" s="3"/>
    </row>
    <row r="130">
      <c r="A130" s="437"/>
      <c r="B130" s="456"/>
      <c r="C130" s="1106"/>
      <c r="D130" s="1126"/>
      <c r="E130" s="20"/>
      <c r="F130" s="1106"/>
      <c r="G130" s="1106"/>
      <c r="H130" s="1106"/>
      <c r="I130" s="1106"/>
      <c r="J130" s="437"/>
      <c r="K130" s="1106"/>
      <c r="L130" s="20"/>
      <c r="M130" s="1106"/>
      <c r="N130" s="3"/>
      <c r="O130" s="3"/>
      <c r="P130" s="3"/>
      <c r="Q130" s="3"/>
    </row>
    <row r="131">
      <c r="A131" s="437"/>
      <c r="B131" s="456"/>
      <c r="C131" s="1106"/>
      <c r="D131" s="1126"/>
      <c r="E131" s="20"/>
      <c r="F131" s="1106"/>
      <c r="G131" s="1106"/>
      <c r="H131" s="1106"/>
      <c r="I131" s="1106"/>
      <c r="J131" s="437"/>
      <c r="K131" s="1106"/>
      <c r="L131" s="20"/>
      <c r="M131" s="1106"/>
      <c r="N131" s="3"/>
      <c r="O131" s="3"/>
      <c r="P131" s="3"/>
      <c r="Q131" s="3"/>
    </row>
    <row r="132">
      <c r="A132" s="437"/>
      <c r="B132" s="456"/>
      <c r="C132" s="1106"/>
      <c r="D132" s="1126"/>
      <c r="E132" s="20"/>
      <c r="F132" s="1106"/>
      <c r="G132" s="1106"/>
      <c r="H132" s="1106"/>
      <c r="I132" s="1106"/>
      <c r="J132" s="437"/>
      <c r="K132" s="1106"/>
      <c r="L132" s="20"/>
      <c r="M132" s="1106"/>
      <c r="N132" s="3"/>
      <c r="O132" s="3"/>
      <c r="P132" s="3"/>
      <c r="Q132" s="3"/>
    </row>
    <row r="133">
      <c r="A133" s="437"/>
      <c r="B133" s="456"/>
      <c r="C133" s="1106"/>
      <c r="D133" s="1126"/>
      <c r="E133" s="20"/>
      <c r="F133" s="1106"/>
      <c r="G133" s="1106"/>
      <c r="H133" s="1106"/>
      <c r="I133" s="1106"/>
      <c r="J133" s="437"/>
      <c r="K133" s="1106"/>
      <c r="L133" s="20"/>
      <c r="M133" s="1106"/>
      <c r="N133" s="3"/>
      <c r="O133" s="3"/>
      <c r="P133" s="3"/>
      <c r="Q133" s="3"/>
    </row>
    <row r="134">
      <c r="A134" s="437"/>
      <c r="B134" s="456"/>
      <c r="C134" s="1106"/>
      <c r="D134" s="1126"/>
      <c r="E134" s="20"/>
      <c r="F134" s="1106"/>
      <c r="G134" s="1106"/>
      <c r="H134" s="1106"/>
      <c r="I134" s="1106"/>
      <c r="J134" s="437"/>
      <c r="K134" s="1106"/>
      <c r="L134" s="20"/>
      <c r="M134" s="1106"/>
      <c r="N134" s="3"/>
      <c r="O134" s="3"/>
      <c r="P134" s="3"/>
      <c r="Q134" s="3"/>
    </row>
    <row r="135">
      <c r="A135" s="437"/>
      <c r="B135" s="456"/>
      <c r="C135" s="1106"/>
      <c r="D135" s="1126"/>
      <c r="E135" s="20"/>
      <c r="F135" s="1106"/>
      <c r="G135" s="1106"/>
      <c r="H135" s="1106"/>
      <c r="I135" s="1106"/>
      <c r="J135" s="437"/>
      <c r="K135" s="1106"/>
      <c r="L135" s="20"/>
      <c r="M135" s="1106"/>
      <c r="N135" s="3"/>
      <c r="O135" s="3"/>
      <c r="P135" s="3"/>
      <c r="Q135" s="3"/>
    </row>
    <row r="136">
      <c r="A136" s="437"/>
      <c r="B136" s="456"/>
      <c r="C136" s="1106"/>
      <c r="D136" s="1126"/>
      <c r="E136" s="20"/>
      <c r="F136" s="1106"/>
      <c r="G136" s="1106"/>
      <c r="H136" s="1106"/>
      <c r="I136" s="1106"/>
      <c r="J136" s="437"/>
      <c r="K136" s="1106"/>
      <c r="L136" s="20"/>
      <c r="M136" s="1106"/>
      <c r="N136" s="3"/>
      <c r="O136" s="3"/>
      <c r="P136" s="3"/>
      <c r="Q136" s="3"/>
    </row>
    <row r="137">
      <c r="A137" s="437"/>
      <c r="B137" s="456"/>
      <c r="C137" s="1106"/>
      <c r="D137" s="1126"/>
      <c r="E137" s="20"/>
      <c r="F137" s="1106"/>
      <c r="G137" s="1106"/>
      <c r="H137" s="1106"/>
      <c r="I137" s="1106"/>
      <c r="J137" s="437"/>
      <c r="K137" s="1106"/>
      <c r="L137" s="20"/>
      <c r="M137" s="1106"/>
      <c r="N137" s="3"/>
      <c r="O137" s="3"/>
      <c r="P137" s="3"/>
      <c r="Q137" s="3"/>
    </row>
    <row r="138">
      <c r="A138" s="437"/>
      <c r="B138" s="456"/>
      <c r="C138" s="1106"/>
      <c r="D138" s="1126"/>
      <c r="E138" s="20"/>
      <c r="F138" s="1106"/>
      <c r="G138" s="1106"/>
      <c r="H138" s="1106"/>
      <c r="I138" s="1106"/>
      <c r="J138" s="437"/>
      <c r="K138" s="1106"/>
      <c r="L138" s="20"/>
      <c r="M138" s="1106"/>
      <c r="N138" s="3"/>
      <c r="O138" s="3"/>
      <c r="P138" s="3"/>
      <c r="Q138" s="3"/>
    </row>
    <row r="139">
      <c r="A139" s="437"/>
      <c r="B139" s="456"/>
      <c r="C139" s="1106"/>
      <c r="D139" s="1126"/>
      <c r="E139" s="20"/>
      <c r="F139" s="1106"/>
      <c r="G139" s="1106"/>
      <c r="H139" s="1106"/>
      <c r="I139" s="1106"/>
      <c r="J139" s="437"/>
      <c r="K139" s="1106"/>
      <c r="L139" s="20"/>
      <c r="M139" s="1106"/>
      <c r="N139" s="3"/>
      <c r="O139" s="3"/>
      <c r="P139" s="3"/>
      <c r="Q139" s="3"/>
    </row>
    <row r="140">
      <c r="A140" s="437"/>
      <c r="B140" s="456"/>
      <c r="C140" s="1106"/>
      <c r="D140" s="1126"/>
      <c r="E140" s="20"/>
      <c r="F140" s="1106"/>
      <c r="G140" s="1106"/>
      <c r="H140" s="1106"/>
      <c r="I140" s="1106"/>
      <c r="J140" s="437"/>
      <c r="K140" s="1106"/>
      <c r="L140" s="20"/>
      <c r="M140" s="1106"/>
      <c r="N140" s="3"/>
      <c r="O140" s="3"/>
      <c r="P140" s="3"/>
      <c r="Q140" s="3"/>
    </row>
    <row r="141">
      <c r="A141" s="437"/>
      <c r="B141" s="456"/>
      <c r="C141" s="1106"/>
      <c r="D141" s="1126"/>
      <c r="E141" s="20"/>
      <c r="F141" s="1106"/>
      <c r="G141" s="1106"/>
      <c r="H141" s="1106"/>
      <c r="I141" s="1106"/>
      <c r="J141" s="437"/>
      <c r="K141" s="1106"/>
      <c r="L141" s="20"/>
      <c r="M141" s="1106"/>
      <c r="N141" s="3"/>
      <c r="O141" s="3"/>
      <c r="P141" s="3"/>
      <c r="Q141" s="3"/>
    </row>
    <row r="142">
      <c r="A142" s="437"/>
      <c r="B142" s="456"/>
      <c r="C142" s="1106"/>
      <c r="D142" s="1126"/>
      <c r="E142" s="20"/>
      <c r="F142" s="1106"/>
      <c r="G142" s="1106"/>
      <c r="H142" s="1106"/>
      <c r="I142" s="1106"/>
      <c r="J142" s="437"/>
      <c r="K142" s="1106"/>
      <c r="L142" s="20"/>
      <c r="M142" s="1106"/>
      <c r="N142" s="3"/>
      <c r="O142" s="3"/>
      <c r="P142" s="3"/>
      <c r="Q142" s="3"/>
    </row>
    <row r="143">
      <c r="A143" s="437"/>
      <c r="B143" s="456"/>
      <c r="C143" s="1106"/>
      <c r="D143" s="1126"/>
      <c r="E143" s="20"/>
      <c r="F143" s="1106"/>
      <c r="G143" s="1106"/>
      <c r="H143" s="1106"/>
      <c r="I143" s="1106"/>
      <c r="J143" s="437"/>
      <c r="K143" s="1106"/>
      <c r="L143" s="20"/>
      <c r="M143" s="1106"/>
      <c r="N143" s="3"/>
      <c r="O143" s="3"/>
      <c r="P143" s="3"/>
      <c r="Q143" s="3"/>
    </row>
    <row r="144">
      <c r="A144" s="437"/>
      <c r="B144" s="456"/>
      <c r="C144" s="1106"/>
      <c r="D144" s="1126"/>
      <c r="E144" s="20"/>
      <c r="F144" s="1106"/>
      <c r="G144" s="1106"/>
      <c r="H144" s="1106"/>
      <c r="I144" s="1106"/>
      <c r="J144" s="437"/>
      <c r="K144" s="1106"/>
      <c r="L144" s="20"/>
      <c r="M144" s="1106"/>
      <c r="N144" s="3"/>
      <c r="O144" s="3"/>
      <c r="P144" s="3"/>
      <c r="Q144" s="3"/>
    </row>
    <row r="145">
      <c r="A145" s="437"/>
      <c r="B145" s="456"/>
      <c r="C145" s="1106"/>
      <c r="D145" s="1126"/>
      <c r="E145" s="20"/>
      <c r="F145" s="1106"/>
      <c r="G145" s="1106"/>
      <c r="H145" s="1106"/>
      <c r="I145" s="1106"/>
      <c r="J145" s="437"/>
      <c r="K145" s="1106"/>
      <c r="L145" s="20"/>
      <c r="M145" s="1106"/>
      <c r="N145" s="3"/>
      <c r="O145" s="3"/>
      <c r="P145" s="3"/>
      <c r="Q145" s="3"/>
    </row>
    <row r="146">
      <c r="A146" s="437"/>
      <c r="B146" s="456"/>
      <c r="C146" s="1106"/>
      <c r="D146" s="1126"/>
      <c r="E146" s="20"/>
      <c r="F146" s="1106"/>
      <c r="G146" s="1106"/>
      <c r="H146" s="1106"/>
      <c r="I146" s="1106"/>
      <c r="J146" s="437"/>
      <c r="K146" s="1106"/>
      <c r="L146" s="20"/>
      <c r="M146" s="1106"/>
      <c r="N146" s="3"/>
      <c r="O146" s="3"/>
      <c r="P146" s="3"/>
      <c r="Q146" s="3"/>
    </row>
    <row r="147">
      <c r="A147" s="437"/>
      <c r="B147" s="456"/>
      <c r="C147" s="1106"/>
      <c r="D147" s="1126"/>
      <c r="E147" s="20"/>
      <c r="F147" s="1106"/>
      <c r="G147" s="1106"/>
      <c r="H147" s="1106"/>
      <c r="I147" s="1106"/>
      <c r="J147" s="437"/>
      <c r="K147" s="1106"/>
      <c r="L147" s="20"/>
      <c r="M147" s="1106"/>
      <c r="N147" s="3"/>
      <c r="O147" s="3"/>
      <c r="P147" s="3"/>
      <c r="Q147" s="3"/>
    </row>
    <row r="148">
      <c r="A148" s="437"/>
      <c r="B148" s="456"/>
      <c r="C148" s="1106"/>
      <c r="D148" s="1126"/>
      <c r="E148" s="20"/>
      <c r="F148" s="1106"/>
      <c r="G148" s="1106"/>
      <c r="H148" s="1106"/>
      <c r="I148" s="1106"/>
      <c r="J148" s="437"/>
      <c r="K148" s="1106"/>
      <c r="L148" s="20"/>
      <c r="M148" s="1106"/>
      <c r="N148" s="3"/>
      <c r="O148" s="3"/>
      <c r="P148" s="3"/>
      <c r="Q148" s="3"/>
    </row>
    <row r="149">
      <c r="A149" s="437"/>
      <c r="B149" s="456"/>
      <c r="C149" s="1106"/>
      <c r="D149" s="1126"/>
      <c r="E149" s="20"/>
      <c r="F149" s="1106"/>
      <c r="G149" s="1106"/>
      <c r="H149" s="1106"/>
      <c r="I149" s="1106"/>
      <c r="J149" s="437"/>
      <c r="K149" s="1106"/>
      <c r="L149" s="20"/>
      <c r="M149" s="1106"/>
      <c r="N149" s="3"/>
      <c r="O149" s="3"/>
      <c r="P149" s="3"/>
      <c r="Q149" s="3"/>
    </row>
    <row r="150">
      <c r="A150" s="437"/>
      <c r="B150" s="456"/>
      <c r="C150" s="1106"/>
      <c r="D150" s="1126"/>
      <c r="E150" s="20"/>
      <c r="F150" s="1106"/>
      <c r="G150" s="1106"/>
      <c r="H150" s="1106"/>
      <c r="I150" s="1106"/>
      <c r="J150" s="437"/>
      <c r="K150" s="1106"/>
      <c r="L150" s="20"/>
      <c r="M150" s="1106"/>
      <c r="N150" s="3"/>
      <c r="O150" s="3"/>
      <c r="P150" s="3"/>
      <c r="Q150" s="3"/>
    </row>
    <row r="151">
      <c r="A151" s="437"/>
      <c r="B151" s="456"/>
      <c r="C151" s="1106"/>
      <c r="D151" s="1126"/>
      <c r="E151" s="20"/>
      <c r="F151" s="1106"/>
      <c r="G151" s="1106"/>
      <c r="H151" s="1106"/>
      <c r="I151" s="1106"/>
      <c r="J151" s="437"/>
      <c r="K151" s="1106"/>
      <c r="L151" s="20"/>
      <c r="M151" s="1106"/>
      <c r="N151" s="3"/>
      <c r="O151" s="3"/>
      <c r="P151" s="3"/>
      <c r="Q151" s="3"/>
    </row>
    <row r="152">
      <c r="A152" s="437"/>
      <c r="B152" s="456"/>
      <c r="C152" s="1106"/>
      <c r="D152" s="1126"/>
      <c r="E152" s="20"/>
      <c r="F152" s="1106"/>
      <c r="G152" s="1106"/>
      <c r="H152" s="1106"/>
      <c r="I152" s="1106"/>
      <c r="J152" s="437"/>
      <c r="K152" s="1106"/>
      <c r="L152" s="20"/>
      <c r="M152" s="1106"/>
      <c r="N152" s="3"/>
      <c r="O152" s="3"/>
      <c r="P152" s="3"/>
      <c r="Q152" s="3"/>
    </row>
    <row r="153">
      <c r="A153" s="437"/>
      <c r="B153" s="456"/>
      <c r="C153" s="1106"/>
      <c r="D153" s="1126"/>
      <c r="E153" s="20"/>
      <c r="F153" s="1106"/>
      <c r="G153" s="1106"/>
      <c r="H153" s="1106"/>
      <c r="I153" s="1106"/>
      <c r="J153" s="437"/>
      <c r="K153" s="1106"/>
      <c r="L153" s="20"/>
      <c r="M153" s="1106"/>
      <c r="N153" s="3"/>
      <c r="O153" s="3"/>
      <c r="P153" s="3"/>
      <c r="Q153" s="3"/>
    </row>
    <row r="154">
      <c r="A154" s="437"/>
      <c r="B154" s="456"/>
      <c r="C154" s="1106"/>
      <c r="D154" s="1126"/>
      <c r="E154" s="20"/>
      <c r="F154" s="1106"/>
      <c r="G154" s="1106"/>
      <c r="H154" s="1106"/>
      <c r="I154" s="1106"/>
      <c r="J154" s="437"/>
      <c r="K154" s="1106"/>
      <c r="L154" s="20"/>
      <c r="M154" s="1106"/>
      <c r="N154" s="3"/>
      <c r="O154" s="3"/>
      <c r="P154" s="3"/>
      <c r="Q154" s="3"/>
    </row>
    <row r="155">
      <c r="A155" s="437"/>
      <c r="B155" s="456"/>
      <c r="C155" s="1106"/>
      <c r="D155" s="1126"/>
      <c r="E155" s="20"/>
      <c r="F155" s="1106"/>
      <c r="G155" s="1106"/>
      <c r="H155" s="1106"/>
      <c r="I155" s="1106"/>
      <c r="J155" s="437"/>
      <c r="K155" s="1106"/>
      <c r="L155" s="20"/>
      <c r="M155" s="1106"/>
      <c r="N155" s="3"/>
      <c r="O155" s="3"/>
      <c r="P155" s="3"/>
      <c r="Q155" s="3"/>
    </row>
    <row r="156">
      <c r="A156" s="437"/>
      <c r="B156" s="456"/>
      <c r="C156" s="1106"/>
      <c r="D156" s="1126"/>
      <c r="E156" s="20"/>
      <c r="F156" s="1106"/>
      <c r="G156" s="1106"/>
      <c r="H156" s="1106"/>
      <c r="I156" s="1106"/>
      <c r="J156" s="437"/>
      <c r="K156" s="1106"/>
      <c r="L156" s="20"/>
      <c r="M156" s="1106"/>
      <c r="N156" s="3"/>
      <c r="O156" s="3"/>
      <c r="P156" s="3"/>
      <c r="Q156" s="3"/>
    </row>
    <row r="157">
      <c r="A157" s="437"/>
      <c r="B157" s="456"/>
      <c r="C157" s="1106"/>
      <c r="D157" s="1126"/>
      <c r="E157" s="20"/>
      <c r="F157" s="1106"/>
      <c r="G157" s="1106"/>
      <c r="H157" s="1106"/>
      <c r="I157" s="1106"/>
      <c r="J157" s="437"/>
      <c r="K157" s="1106"/>
      <c r="L157" s="20"/>
      <c r="M157" s="1106"/>
      <c r="N157" s="3"/>
      <c r="O157" s="3"/>
      <c r="P157" s="3"/>
      <c r="Q157" s="3"/>
    </row>
    <row r="158">
      <c r="A158" s="437"/>
      <c r="B158" s="456"/>
      <c r="C158" s="1106"/>
      <c r="D158" s="1126"/>
      <c r="E158" s="20"/>
      <c r="F158" s="1106"/>
      <c r="G158" s="1106"/>
      <c r="H158" s="1106"/>
      <c r="I158" s="1106"/>
      <c r="J158" s="437"/>
      <c r="K158" s="1106"/>
      <c r="L158" s="20"/>
      <c r="M158" s="1106"/>
      <c r="N158" s="3"/>
      <c r="O158" s="3"/>
      <c r="P158" s="3"/>
      <c r="Q158" s="3"/>
    </row>
    <row r="159">
      <c r="A159" s="437"/>
      <c r="B159" s="456"/>
      <c r="C159" s="1106"/>
      <c r="D159" s="1126"/>
      <c r="E159" s="20"/>
      <c r="F159" s="1106"/>
      <c r="G159" s="1106"/>
      <c r="H159" s="1106"/>
      <c r="I159" s="1106"/>
      <c r="J159" s="437"/>
      <c r="K159" s="1106"/>
      <c r="L159" s="20"/>
      <c r="M159" s="1106"/>
      <c r="N159" s="3"/>
      <c r="O159" s="3"/>
      <c r="P159" s="3"/>
      <c r="Q159" s="3"/>
    </row>
    <row r="160">
      <c r="A160" s="437"/>
      <c r="B160" s="456"/>
      <c r="C160" s="1106"/>
      <c r="D160" s="1126"/>
      <c r="E160" s="20"/>
      <c r="F160" s="1106"/>
      <c r="G160" s="1106"/>
      <c r="H160" s="1106"/>
      <c r="I160" s="1106"/>
      <c r="J160" s="437"/>
      <c r="K160" s="1106"/>
      <c r="L160" s="20"/>
      <c r="M160" s="1106"/>
      <c r="N160" s="3"/>
      <c r="O160" s="3"/>
      <c r="P160" s="3"/>
      <c r="Q160" s="3"/>
    </row>
    <row r="161">
      <c r="A161" s="437"/>
      <c r="B161" s="456"/>
      <c r="C161" s="1106"/>
      <c r="D161" s="1126"/>
      <c r="E161" s="20"/>
      <c r="F161" s="1106"/>
      <c r="G161" s="1106"/>
      <c r="H161" s="1106"/>
      <c r="I161" s="1106"/>
      <c r="J161" s="437"/>
      <c r="K161" s="1106"/>
      <c r="L161" s="20"/>
      <c r="M161" s="1106"/>
      <c r="N161" s="3"/>
      <c r="O161" s="3"/>
      <c r="P161" s="3"/>
      <c r="Q161" s="3"/>
    </row>
    <row r="162">
      <c r="A162" s="437"/>
      <c r="B162" s="456"/>
      <c r="C162" s="1106"/>
      <c r="D162" s="1126"/>
      <c r="E162" s="20"/>
      <c r="F162" s="1106"/>
      <c r="G162" s="1106"/>
      <c r="H162" s="1106"/>
      <c r="I162" s="1106"/>
      <c r="J162" s="437"/>
      <c r="K162" s="1106"/>
      <c r="L162" s="20"/>
      <c r="M162" s="1106"/>
      <c r="N162" s="3"/>
      <c r="O162" s="3"/>
      <c r="P162" s="3"/>
      <c r="Q162" s="3"/>
    </row>
    <row r="163">
      <c r="A163" s="437"/>
      <c r="B163" s="456"/>
      <c r="C163" s="1106"/>
      <c r="D163" s="1126"/>
      <c r="E163" s="20"/>
      <c r="F163" s="1106"/>
      <c r="G163" s="1106"/>
      <c r="H163" s="1106"/>
      <c r="I163" s="1106"/>
      <c r="J163" s="437"/>
      <c r="K163" s="1106"/>
      <c r="L163" s="20"/>
      <c r="M163" s="1106"/>
      <c r="N163" s="3"/>
      <c r="O163" s="3"/>
      <c r="P163" s="3"/>
      <c r="Q163" s="3"/>
    </row>
    <row r="164">
      <c r="A164" s="437"/>
      <c r="B164" s="456"/>
      <c r="C164" s="1106"/>
      <c r="D164" s="1126"/>
      <c r="E164" s="20"/>
      <c r="F164" s="1106"/>
      <c r="G164" s="1106"/>
      <c r="H164" s="1106"/>
      <c r="I164" s="1106"/>
      <c r="J164" s="437"/>
      <c r="K164" s="1106"/>
      <c r="L164" s="20"/>
      <c r="M164" s="1106"/>
      <c r="N164" s="3"/>
      <c r="O164" s="3"/>
      <c r="P164" s="3"/>
      <c r="Q164" s="3"/>
    </row>
    <row r="165">
      <c r="A165" s="437"/>
      <c r="B165" s="456"/>
      <c r="C165" s="1106"/>
      <c r="D165" s="1126"/>
      <c r="E165" s="20"/>
      <c r="F165" s="1106"/>
      <c r="G165" s="1106"/>
      <c r="H165" s="1106"/>
      <c r="I165" s="1106"/>
      <c r="J165" s="437"/>
      <c r="K165" s="1106"/>
      <c r="L165" s="20"/>
      <c r="M165" s="1106"/>
      <c r="N165" s="3"/>
      <c r="O165" s="3"/>
      <c r="P165" s="3"/>
      <c r="Q165" s="3"/>
    </row>
    <row r="166">
      <c r="A166" s="437"/>
      <c r="B166" s="456"/>
      <c r="C166" s="1106"/>
      <c r="D166" s="1126"/>
      <c r="E166" s="20"/>
      <c r="F166" s="1106"/>
      <c r="G166" s="1106"/>
      <c r="H166" s="1106"/>
      <c r="I166" s="1106"/>
      <c r="J166" s="437"/>
      <c r="K166" s="1106"/>
      <c r="L166" s="20"/>
      <c r="M166" s="1106"/>
      <c r="N166" s="3"/>
      <c r="O166" s="3"/>
      <c r="P166" s="3"/>
      <c r="Q166" s="3"/>
    </row>
    <row r="167">
      <c r="A167" s="437"/>
      <c r="B167" s="456"/>
      <c r="C167" s="1106"/>
      <c r="D167" s="1126"/>
      <c r="E167" s="20"/>
      <c r="F167" s="1106"/>
      <c r="G167" s="1106"/>
      <c r="H167" s="1106"/>
      <c r="I167" s="1106"/>
      <c r="J167" s="437"/>
      <c r="K167" s="1106"/>
      <c r="L167" s="20"/>
      <c r="M167" s="1106"/>
      <c r="N167" s="3"/>
      <c r="O167" s="3"/>
      <c r="P167" s="3"/>
      <c r="Q167" s="3"/>
    </row>
    <row r="168">
      <c r="A168" s="437"/>
      <c r="B168" s="456"/>
      <c r="C168" s="1106"/>
      <c r="D168" s="1126"/>
      <c r="E168" s="20"/>
      <c r="F168" s="1106"/>
      <c r="G168" s="1106"/>
      <c r="H168" s="1106"/>
      <c r="I168" s="1106"/>
      <c r="J168" s="437"/>
      <c r="K168" s="1106"/>
      <c r="L168" s="20"/>
      <c r="M168" s="1106"/>
      <c r="N168" s="3"/>
      <c r="O168" s="3"/>
      <c r="P168" s="3"/>
      <c r="Q168" s="3"/>
    </row>
    <row r="169">
      <c r="A169" s="437"/>
      <c r="B169" s="456"/>
      <c r="C169" s="1106"/>
      <c r="D169" s="1126"/>
      <c r="E169" s="20"/>
      <c r="F169" s="1106"/>
      <c r="G169" s="1106"/>
      <c r="H169" s="1106"/>
      <c r="I169" s="1106"/>
      <c r="J169" s="437"/>
      <c r="K169" s="1106"/>
      <c r="L169" s="20"/>
      <c r="M169" s="1106"/>
      <c r="N169" s="3"/>
      <c r="O169" s="3"/>
      <c r="P169" s="3"/>
      <c r="Q169" s="3"/>
    </row>
    <row r="170">
      <c r="A170" s="437"/>
      <c r="B170" s="456"/>
      <c r="C170" s="1106"/>
      <c r="D170" s="1126"/>
      <c r="E170" s="20"/>
      <c r="F170" s="1106"/>
      <c r="G170" s="1106"/>
      <c r="H170" s="1106"/>
      <c r="I170" s="1106"/>
      <c r="J170" s="437"/>
      <c r="K170" s="1106"/>
      <c r="L170" s="20"/>
      <c r="M170" s="1106"/>
      <c r="N170" s="3"/>
      <c r="O170" s="3"/>
      <c r="P170" s="3"/>
      <c r="Q170" s="3"/>
    </row>
    <row r="171">
      <c r="A171" s="437"/>
      <c r="B171" s="456"/>
      <c r="C171" s="1106"/>
      <c r="D171" s="1126"/>
      <c r="E171" s="20"/>
      <c r="F171" s="1106"/>
      <c r="G171" s="1106"/>
      <c r="H171" s="1106"/>
      <c r="I171" s="1106"/>
      <c r="J171" s="437"/>
      <c r="K171" s="1106"/>
      <c r="L171" s="20"/>
      <c r="M171" s="1106"/>
      <c r="N171" s="3"/>
      <c r="O171" s="3"/>
      <c r="P171" s="3"/>
      <c r="Q171" s="3"/>
    </row>
    <row r="172">
      <c r="A172" s="437"/>
      <c r="B172" s="456"/>
      <c r="C172" s="1106"/>
      <c r="D172" s="1126"/>
      <c r="E172" s="20"/>
      <c r="F172" s="1106"/>
      <c r="G172" s="1106"/>
      <c r="H172" s="1106"/>
      <c r="I172" s="1106"/>
      <c r="J172" s="437"/>
      <c r="K172" s="1106"/>
      <c r="L172" s="20"/>
      <c r="M172" s="1106"/>
      <c r="N172" s="3"/>
      <c r="O172" s="3"/>
      <c r="P172" s="3"/>
      <c r="Q172" s="3"/>
    </row>
    <row r="173">
      <c r="A173" s="437"/>
      <c r="B173" s="456"/>
      <c r="C173" s="1106"/>
      <c r="D173" s="1126"/>
      <c r="E173" s="20"/>
      <c r="F173" s="1106"/>
      <c r="G173" s="1106"/>
      <c r="H173" s="1106"/>
      <c r="I173" s="1106"/>
      <c r="J173" s="437"/>
      <c r="K173" s="1106"/>
      <c r="L173" s="20"/>
      <c r="M173" s="1106"/>
      <c r="N173" s="3"/>
      <c r="O173" s="3"/>
      <c r="P173" s="3"/>
      <c r="Q173" s="3"/>
    </row>
    <row r="174">
      <c r="A174" s="437"/>
      <c r="B174" s="456"/>
      <c r="C174" s="1106"/>
      <c r="D174" s="1126"/>
      <c r="E174" s="20"/>
      <c r="F174" s="1106"/>
      <c r="G174" s="1106"/>
      <c r="H174" s="1106"/>
      <c r="I174" s="1106"/>
      <c r="J174" s="437"/>
      <c r="K174" s="1106"/>
      <c r="L174" s="20"/>
      <c r="M174" s="1106"/>
      <c r="N174" s="3"/>
      <c r="O174" s="3"/>
      <c r="P174" s="3"/>
      <c r="Q174" s="3"/>
    </row>
    <row r="175">
      <c r="A175" s="437"/>
      <c r="B175" s="456"/>
      <c r="C175" s="1106"/>
      <c r="D175" s="1126"/>
      <c r="E175" s="20"/>
      <c r="F175" s="1106"/>
      <c r="G175" s="1106"/>
      <c r="H175" s="1106"/>
      <c r="I175" s="1106"/>
      <c r="J175" s="437"/>
      <c r="K175" s="1106"/>
      <c r="L175" s="20"/>
      <c r="M175" s="1106"/>
      <c r="N175" s="3"/>
      <c r="O175" s="3"/>
      <c r="P175" s="3"/>
      <c r="Q175" s="3"/>
    </row>
    <row r="176">
      <c r="A176" s="437"/>
      <c r="B176" s="456"/>
      <c r="C176" s="1106"/>
      <c r="D176" s="1126"/>
      <c r="E176" s="20"/>
      <c r="F176" s="1106"/>
      <c r="G176" s="1106"/>
      <c r="H176" s="1106"/>
      <c r="I176" s="1106"/>
      <c r="J176" s="437"/>
      <c r="K176" s="1106"/>
      <c r="L176" s="20"/>
      <c r="M176" s="1106"/>
      <c r="N176" s="3"/>
      <c r="O176" s="3"/>
      <c r="P176" s="3"/>
      <c r="Q176" s="3"/>
    </row>
    <row r="177">
      <c r="A177" s="437"/>
      <c r="B177" s="456"/>
      <c r="C177" s="1106"/>
      <c r="D177" s="1126"/>
      <c r="E177" s="20"/>
      <c r="F177" s="1106"/>
      <c r="G177" s="1106"/>
      <c r="H177" s="1106"/>
      <c r="I177" s="1106"/>
      <c r="J177" s="437"/>
      <c r="K177" s="1106"/>
      <c r="L177" s="20"/>
      <c r="M177" s="1106"/>
      <c r="N177" s="3"/>
      <c r="O177" s="3"/>
      <c r="P177" s="3"/>
      <c r="Q177" s="3"/>
    </row>
    <row r="178">
      <c r="A178" s="437"/>
      <c r="B178" s="456"/>
      <c r="C178" s="1106"/>
      <c r="D178" s="1126"/>
      <c r="E178" s="20"/>
      <c r="F178" s="1106"/>
      <c r="G178" s="1106"/>
      <c r="H178" s="1106"/>
      <c r="I178" s="1106"/>
      <c r="J178" s="437"/>
      <c r="K178" s="1106"/>
      <c r="L178" s="20"/>
      <c r="M178" s="1106"/>
      <c r="N178" s="3"/>
      <c r="O178" s="3"/>
      <c r="P178" s="3"/>
      <c r="Q178" s="3"/>
    </row>
    <row r="179">
      <c r="A179" s="437"/>
      <c r="B179" s="456"/>
      <c r="C179" s="1106"/>
      <c r="D179" s="1126"/>
      <c r="E179" s="20"/>
      <c r="F179" s="1106"/>
      <c r="G179" s="1106"/>
      <c r="H179" s="1106"/>
      <c r="I179" s="1106"/>
      <c r="J179" s="437"/>
      <c r="K179" s="1106"/>
      <c r="L179" s="20"/>
      <c r="M179" s="1106"/>
      <c r="N179" s="3"/>
      <c r="O179" s="3"/>
      <c r="P179" s="3"/>
      <c r="Q179" s="3"/>
    </row>
    <row r="180">
      <c r="A180" s="437"/>
      <c r="B180" s="456"/>
      <c r="C180" s="1106"/>
      <c r="D180" s="1126"/>
      <c r="E180" s="20"/>
      <c r="F180" s="1106"/>
      <c r="G180" s="1106"/>
      <c r="H180" s="1106"/>
      <c r="I180" s="1106"/>
      <c r="J180" s="437"/>
      <c r="K180" s="1106"/>
      <c r="L180" s="20"/>
      <c r="M180" s="1106"/>
      <c r="N180" s="3"/>
      <c r="O180" s="3"/>
      <c r="P180" s="3"/>
      <c r="Q180" s="3"/>
    </row>
    <row r="181">
      <c r="A181" s="437"/>
      <c r="B181" s="456"/>
      <c r="C181" s="1106"/>
      <c r="D181" s="1126"/>
      <c r="E181" s="20"/>
      <c r="F181" s="1106"/>
      <c r="G181" s="1106"/>
      <c r="H181" s="1106"/>
      <c r="I181" s="1106"/>
      <c r="J181" s="437"/>
      <c r="K181" s="1106"/>
      <c r="L181" s="20"/>
      <c r="M181" s="1106"/>
      <c r="N181" s="3"/>
      <c r="O181" s="3"/>
      <c r="P181" s="3"/>
      <c r="Q181" s="3"/>
    </row>
    <row r="182">
      <c r="A182" s="437"/>
      <c r="B182" s="456"/>
      <c r="C182" s="1106"/>
      <c r="D182" s="1126"/>
      <c r="E182" s="20"/>
      <c r="F182" s="1106"/>
      <c r="G182" s="1106"/>
      <c r="H182" s="1106"/>
      <c r="I182" s="1106"/>
      <c r="J182" s="437"/>
      <c r="K182" s="1106"/>
      <c r="L182" s="20"/>
      <c r="M182" s="1106"/>
      <c r="N182" s="3"/>
      <c r="O182" s="3"/>
      <c r="P182" s="3"/>
      <c r="Q182" s="3"/>
    </row>
    <row r="183">
      <c r="A183" s="437"/>
      <c r="B183" s="456"/>
      <c r="C183" s="1106"/>
      <c r="D183" s="1126"/>
      <c r="E183" s="20"/>
      <c r="F183" s="1106"/>
      <c r="G183" s="1106"/>
      <c r="H183" s="1106"/>
      <c r="I183" s="1106"/>
      <c r="J183" s="437"/>
      <c r="K183" s="1106"/>
      <c r="L183" s="20"/>
      <c r="M183" s="1106"/>
      <c r="N183" s="3"/>
      <c r="O183" s="3"/>
      <c r="P183" s="3"/>
      <c r="Q183" s="3"/>
    </row>
    <row r="184">
      <c r="A184" s="437"/>
      <c r="B184" s="456"/>
      <c r="C184" s="1106"/>
      <c r="D184" s="1126"/>
      <c r="E184" s="20"/>
      <c r="F184" s="1106"/>
      <c r="G184" s="1106"/>
      <c r="H184" s="1106"/>
      <c r="I184" s="1106"/>
      <c r="J184" s="437"/>
      <c r="K184" s="1106"/>
      <c r="L184" s="20"/>
      <c r="M184" s="1106"/>
      <c r="N184" s="3"/>
      <c r="O184" s="3"/>
      <c r="P184" s="3"/>
      <c r="Q184" s="3"/>
    </row>
    <row r="185">
      <c r="A185" s="437"/>
      <c r="B185" s="456"/>
      <c r="C185" s="1106"/>
      <c r="D185" s="1126"/>
      <c r="E185" s="20"/>
      <c r="F185" s="1106"/>
      <c r="G185" s="1106"/>
      <c r="H185" s="1106"/>
      <c r="I185" s="1106"/>
      <c r="J185" s="437"/>
      <c r="K185" s="1106"/>
      <c r="L185" s="20"/>
      <c r="M185" s="1106"/>
      <c r="N185" s="3"/>
      <c r="O185" s="3"/>
      <c r="P185" s="3"/>
      <c r="Q185" s="3"/>
    </row>
    <row r="186">
      <c r="A186" s="437"/>
      <c r="B186" s="456"/>
      <c r="C186" s="1106"/>
      <c r="D186" s="1126"/>
      <c r="E186" s="20"/>
      <c r="F186" s="1106"/>
      <c r="G186" s="1106"/>
      <c r="H186" s="1106"/>
      <c r="I186" s="1106"/>
      <c r="J186" s="437"/>
      <c r="K186" s="1106"/>
      <c r="L186" s="20"/>
      <c r="M186" s="1106"/>
      <c r="N186" s="3"/>
      <c r="O186" s="3"/>
      <c r="P186" s="3"/>
      <c r="Q186" s="3"/>
    </row>
    <row r="187">
      <c r="A187" s="437"/>
      <c r="B187" s="456"/>
      <c r="C187" s="1106"/>
      <c r="D187" s="1126"/>
      <c r="E187" s="20"/>
      <c r="F187" s="1106"/>
      <c r="G187" s="1106"/>
      <c r="H187" s="1106"/>
      <c r="I187" s="1106"/>
      <c r="J187" s="437"/>
      <c r="K187" s="1106"/>
      <c r="L187" s="20"/>
      <c r="M187" s="1106"/>
      <c r="N187" s="3"/>
      <c r="O187" s="3"/>
      <c r="P187" s="3"/>
      <c r="Q187" s="3"/>
    </row>
    <row r="188">
      <c r="A188" s="437"/>
      <c r="B188" s="456"/>
      <c r="C188" s="1106"/>
      <c r="D188" s="1126"/>
      <c r="E188" s="20"/>
      <c r="F188" s="1106"/>
      <c r="G188" s="1106"/>
      <c r="H188" s="1106"/>
      <c r="I188" s="1106"/>
      <c r="J188" s="437"/>
      <c r="K188" s="1106"/>
      <c r="L188" s="20"/>
      <c r="M188" s="1106"/>
      <c r="N188" s="3"/>
      <c r="O188" s="3"/>
      <c r="P188" s="3"/>
      <c r="Q188" s="3"/>
    </row>
    <row r="189">
      <c r="A189" s="437"/>
      <c r="B189" s="456"/>
      <c r="C189" s="1106"/>
      <c r="D189" s="1126"/>
      <c r="E189" s="20"/>
      <c r="F189" s="1106"/>
      <c r="G189" s="1106"/>
      <c r="H189" s="1106"/>
      <c r="I189" s="1106"/>
      <c r="J189" s="437"/>
      <c r="K189" s="1106"/>
      <c r="L189" s="20"/>
      <c r="M189" s="1106"/>
      <c r="N189" s="3"/>
      <c r="O189" s="3"/>
      <c r="P189" s="3"/>
      <c r="Q189" s="3"/>
    </row>
    <row r="190">
      <c r="A190" s="437"/>
      <c r="B190" s="456"/>
      <c r="C190" s="1106"/>
      <c r="D190" s="1126"/>
      <c r="E190" s="20"/>
      <c r="F190" s="1106"/>
      <c r="G190" s="1106"/>
      <c r="H190" s="1106"/>
      <c r="I190" s="1106"/>
      <c r="J190" s="437"/>
      <c r="K190" s="1106"/>
      <c r="L190" s="20"/>
      <c r="M190" s="1106"/>
      <c r="N190" s="3"/>
      <c r="O190" s="3"/>
      <c r="P190" s="3"/>
      <c r="Q190" s="3"/>
    </row>
    <row r="191">
      <c r="A191" s="437"/>
      <c r="B191" s="456"/>
      <c r="C191" s="1106"/>
      <c r="D191" s="1126"/>
      <c r="E191" s="20"/>
      <c r="F191" s="1106"/>
      <c r="G191" s="1106"/>
      <c r="H191" s="1106"/>
      <c r="I191" s="1106"/>
      <c r="J191" s="437"/>
      <c r="K191" s="1106"/>
      <c r="L191" s="20"/>
      <c r="M191" s="1106"/>
      <c r="N191" s="3"/>
      <c r="O191" s="3"/>
      <c r="P191" s="3"/>
      <c r="Q191" s="3"/>
    </row>
    <row r="192">
      <c r="A192" s="437"/>
      <c r="B192" s="456"/>
      <c r="C192" s="1106"/>
      <c r="D192" s="1126"/>
      <c r="E192" s="20"/>
      <c r="F192" s="1106"/>
      <c r="G192" s="1106"/>
      <c r="H192" s="1106"/>
      <c r="I192" s="1106"/>
      <c r="J192" s="437"/>
      <c r="K192" s="1106"/>
      <c r="L192" s="20"/>
      <c r="M192" s="1106"/>
      <c r="N192" s="3"/>
      <c r="O192" s="3"/>
      <c r="P192" s="3"/>
      <c r="Q192" s="3"/>
    </row>
    <row r="193">
      <c r="A193" s="437"/>
      <c r="B193" s="456"/>
      <c r="C193" s="1106"/>
      <c r="D193" s="1126"/>
      <c r="E193" s="20"/>
      <c r="F193" s="1106"/>
      <c r="G193" s="1106"/>
      <c r="H193" s="1106"/>
      <c r="I193" s="1106"/>
      <c r="J193" s="437"/>
      <c r="K193" s="1106"/>
      <c r="L193" s="20"/>
      <c r="M193" s="1106"/>
      <c r="N193" s="3"/>
      <c r="O193" s="3"/>
      <c r="P193" s="3"/>
      <c r="Q193" s="3"/>
    </row>
    <row r="194">
      <c r="A194" s="437"/>
      <c r="B194" s="456"/>
      <c r="C194" s="1106"/>
      <c r="D194" s="1126"/>
      <c r="E194" s="20"/>
      <c r="F194" s="1106"/>
      <c r="G194" s="1106"/>
      <c r="H194" s="1106"/>
      <c r="I194" s="1106"/>
      <c r="J194" s="437"/>
      <c r="K194" s="1106"/>
      <c r="L194" s="20"/>
      <c r="M194" s="1106"/>
      <c r="N194" s="3"/>
      <c r="O194" s="3"/>
      <c r="P194" s="3"/>
      <c r="Q194" s="3"/>
    </row>
    <row r="195">
      <c r="A195" s="437"/>
      <c r="B195" s="456"/>
      <c r="C195" s="1106"/>
      <c r="D195" s="1126"/>
      <c r="E195" s="20"/>
      <c r="F195" s="1106"/>
      <c r="G195" s="1106"/>
      <c r="H195" s="1106"/>
      <c r="I195" s="1106"/>
      <c r="J195" s="437"/>
      <c r="K195" s="1106"/>
      <c r="L195" s="20"/>
      <c r="M195" s="1106"/>
      <c r="N195" s="3"/>
      <c r="O195" s="3"/>
      <c r="P195" s="3"/>
      <c r="Q195" s="3"/>
    </row>
    <row r="196">
      <c r="A196" s="437"/>
      <c r="B196" s="456"/>
      <c r="C196" s="1106"/>
      <c r="D196" s="1126"/>
      <c r="E196" s="20"/>
      <c r="F196" s="1106"/>
      <c r="G196" s="1106"/>
      <c r="H196" s="1106"/>
      <c r="I196" s="1106"/>
      <c r="J196" s="437"/>
      <c r="K196" s="1106"/>
      <c r="L196" s="20"/>
      <c r="M196" s="1106"/>
      <c r="N196" s="3"/>
      <c r="O196" s="3"/>
      <c r="P196" s="3"/>
      <c r="Q196" s="3"/>
    </row>
    <row r="197">
      <c r="A197" s="437"/>
      <c r="B197" s="456"/>
      <c r="C197" s="1106"/>
      <c r="D197" s="1126"/>
      <c r="E197" s="20"/>
      <c r="F197" s="1106"/>
      <c r="G197" s="1106"/>
      <c r="H197" s="1106"/>
      <c r="I197" s="1106"/>
      <c r="J197" s="437"/>
      <c r="K197" s="1106"/>
      <c r="L197" s="20"/>
      <c r="M197" s="1106"/>
      <c r="N197" s="3"/>
      <c r="O197" s="3"/>
      <c r="P197" s="3"/>
      <c r="Q197" s="3"/>
    </row>
    <row r="198">
      <c r="A198" s="437"/>
      <c r="B198" s="456"/>
      <c r="C198" s="1106"/>
      <c r="D198" s="1126"/>
      <c r="E198" s="20"/>
      <c r="F198" s="1106"/>
      <c r="G198" s="1106"/>
      <c r="H198" s="1106"/>
      <c r="I198" s="1106"/>
      <c r="J198" s="437"/>
      <c r="K198" s="1106"/>
      <c r="L198" s="20"/>
      <c r="M198" s="1106"/>
      <c r="N198" s="3"/>
      <c r="O198" s="3"/>
      <c r="P198" s="3"/>
      <c r="Q198" s="3"/>
    </row>
    <row r="199">
      <c r="A199" s="437"/>
      <c r="B199" s="456"/>
      <c r="C199" s="1106"/>
      <c r="D199" s="1126"/>
      <c r="E199" s="20"/>
      <c r="F199" s="1106"/>
      <c r="G199" s="1106"/>
      <c r="H199" s="1106"/>
      <c r="I199" s="1106"/>
      <c r="J199" s="437"/>
      <c r="K199" s="1106"/>
      <c r="L199" s="20"/>
      <c r="M199" s="1106"/>
      <c r="N199" s="3"/>
      <c r="O199" s="3"/>
      <c r="P199" s="3"/>
      <c r="Q199" s="3"/>
    </row>
    <row r="200">
      <c r="A200" s="437"/>
      <c r="B200" s="456"/>
      <c r="C200" s="1106"/>
      <c r="D200" s="1126"/>
      <c r="E200" s="20"/>
      <c r="F200" s="1106"/>
      <c r="G200" s="1106"/>
      <c r="H200" s="1106"/>
      <c r="I200" s="1106"/>
      <c r="J200" s="437"/>
      <c r="K200" s="1106"/>
      <c r="L200" s="20"/>
      <c r="M200" s="1106"/>
      <c r="N200" s="3"/>
      <c r="O200" s="3"/>
      <c r="P200" s="3"/>
      <c r="Q200" s="3"/>
    </row>
    <row r="201">
      <c r="A201" s="437"/>
      <c r="B201" s="456"/>
      <c r="C201" s="1106"/>
      <c r="D201" s="1126"/>
      <c r="E201" s="20"/>
      <c r="F201" s="1106"/>
      <c r="G201" s="1106"/>
      <c r="H201" s="1106"/>
      <c r="I201" s="1106"/>
      <c r="J201" s="437"/>
      <c r="K201" s="1106"/>
      <c r="L201" s="20"/>
      <c r="M201" s="1106"/>
      <c r="N201" s="3"/>
      <c r="O201" s="3"/>
      <c r="P201" s="3"/>
      <c r="Q201" s="3"/>
    </row>
    <row r="202">
      <c r="A202" s="437"/>
      <c r="B202" s="456"/>
      <c r="C202" s="1106"/>
      <c r="D202" s="1126"/>
      <c r="E202" s="20"/>
      <c r="F202" s="1106"/>
      <c r="G202" s="1106"/>
      <c r="H202" s="1106"/>
      <c r="I202" s="1106"/>
      <c r="J202" s="437"/>
      <c r="K202" s="1106"/>
      <c r="L202" s="20"/>
      <c r="M202" s="1106"/>
      <c r="N202" s="3"/>
      <c r="O202" s="3"/>
      <c r="P202" s="3"/>
      <c r="Q202" s="3"/>
    </row>
    <row r="203">
      <c r="A203" s="437"/>
      <c r="B203" s="456"/>
      <c r="C203" s="1106"/>
      <c r="D203" s="1126"/>
      <c r="E203" s="20"/>
      <c r="F203" s="1106"/>
      <c r="G203" s="1106"/>
      <c r="H203" s="1106"/>
      <c r="I203" s="1106"/>
      <c r="J203" s="437"/>
      <c r="K203" s="1106"/>
      <c r="L203" s="20"/>
      <c r="M203" s="1106"/>
      <c r="N203" s="3"/>
      <c r="O203" s="3"/>
      <c r="P203" s="3"/>
      <c r="Q203" s="3"/>
    </row>
    <row r="204">
      <c r="A204" s="437"/>
      <c r="B204" s="456"/>
      <c r="C204" s="1106"/>
      <c r="D204" s="1126"/>
      <c r="E204" s="20"/>
      <c r="F204" s="1106"/>
      <c r="G204" s="1106"/>
      <c r="H204" s="1106"/>
      <c r="I204" s="1106"/>
      <c r="J204" s="437"/>
      <c r="K204" s="1106"/>
      <c r="L204" s="20"/>
      <c r="M204" s="1106"/>
      <c r="N204" s="3"/>
      <c r="O204" s="3"/>
      <c r="P204" s="3"/>
      <c r="Q204" s="3"/>
    </row>
    <row r="205">
      <c r="A205" s="437"/>
      <c r="B205" s="456"/>
      <c r="C205" s="1106"/>
      <c r="D205" s="1126"/>
      <c r="E205" s="20"/>
      <c r="F205" s="1106"/>
      <c r="G205" s="1106"/>
      <c r="H205" s="1106"/>
      <c r="I205" s="1106"/>
      <c r="J205" s="437"/>
      <c r="K205" s="1106"/>
      <c r="L205" s="20"/>
      <c r="M205" s="1106"/>
      <c r="N205" s="3"/>
      <c r="O205" s="3"/>
      <c r="P205" s="3"/>
      <c r="Q205" s="3"/>
    </row>
    <row r="206">
      <c r="A206" s="437"/>
      <c r="B206" s="456"/>
      <c r="C206" s="1106"/>
      <c r="D206" s="1126"/>
      <c r="E206" s="20"/>
      <c r="F206" s="1106"/>
      <c r="G206" s="1106"/>
      <c r="H206" s="1106"/>
      <c r="I206" s="1106"/>
      <c r="J206" s="437"/>
      <c r="K206" s="1106"/>
      <c r="L206" s="20"/>
      <c r="M206" s="1106"/>
      <c r="N206" s="3"/>
      <c r="O206" s="3"/>
      <c r="P206" s="3"/>
      <c r="Q206" s="3"/>
    </row>
    <row r="207">
      <c r="A207" s="437"/>
      <c r="B207" s="456"/>
      <c r="C207" s="1106"/>
      <c r="D207" s="1126"/>
      <c r="E207" s="20"/>
      <c r="F207" s="1106"/>
      <c r="G207" s="1106"/>
      <c r="H207" s="1106"/>
      <c r="I207" s="1106"/>
      <c r="J207" s="437"/>
      <c r="K207" s="1106"/>
      <c r="L207" s="20"/>
      <c r="M207" s="1106"/>
      <c r="N207" s="3"/>
      <c r="O207" s="3"/>
      <c r="P207" s="3"/>
      <c r="Q207" s="3"/>
    </row>
    <row r="208">
      <c r="A208" s="437"/>
      <c r="B208" s="456"/>
      <c r="C208" s="1106"/>
      <c r="D208" s="1126"/>
      <c r="E208" s="20"/>
      <c r="F208" s="1106"/>
      <c r="G208" s="1106"/>
      <c r="H208" s="1106"/>
      <c r="I208" s="1106"/>
      <c r="J208" s="437"/>
      <c r="K208" s="1106"/>
      <c r="L208" s="20"/>
      <c r="M208" s="1106"/>
      <c r="N208" s="3"/>
      <c r="O208" s="3"/>
      <c r="P208" s="3"/>
      <c r="Q208" s="3"/>
    </row>
    <row r="209">
      <c r="A209" s="437"/>
      <c r="B209" s="456"/>
      <c r="C209" s="1106"/>
      <c r="D209" s="1126"/>
      <c r="E209" s="20"/>
      <c r="F209" s="1106"/>
      <c r="G209" s="1106"/>
      <c r="H209" s="1106"/>
      <c r="I209" s="1106"/>
      <c r="J209" s="437"/>
      <c r="K209" s="1106"/>
      <c r="L209" s="20"/>
      <c r="M209" s="1106"/>
      <c r="N209" s="3"/>
      <c r="O209" s="3"/>
      <c r="P209" s="3"/>
      <c r="Q209" s="3"/>
    </row>
    <row r="210">
      <c r="A210" s="437"/>
      <c r="B210" s="456"/>
      <c r="C210" s="1106"/>
      <c r="D210" s="1126"/>
      <c r="E210" s="20"/>
      <c r="F210" s="1106"/>
      <c r="G210" s="1106"/>
      <c r="H210" s="1106"/>
      <c r="I210" s="1106"/>
      <c r="J210" s="437"/>
      <c r="K210" s="1106"/>
      <c r="L210" s="20"/>
      <c r="M210" s="1106"/>
      <c r="N210" s="3"/>
      <c r="O210" s="3"/>
      <c r="P210" s="3"/>
      <c r="Q210" s="3"/>
    </row>
    <row r="211">
      <c r="A211" s="437"/>
      <c r="B211" s="456"/>
      <c r="C211" s="1106"/>
      <c r="D211" s="1126"/>
      <c r="E211" s="20"/>
      <c r="F211" s="1106"/>
      <c r="G211" s="1106"/>
      <c r="H211" s="1106"/>
      <c r="I211" s="1106"/>
      <c r="J211" s="437"/>
      <c r="K211" s="1106"/>
      <c r="L211" s="20"/>
      <c r="M211" s="1106"/>
      <c r="N211" s="3"/>
      <c r="O211" s="3"/>
      <c r="P211" s="3"/>
      <c r="Q211" s="3"/>
    </row>
    <row r="212">
      <c r="A212" s="437"/>
      <c r="B212" s="456"/>
      <c r="C212" s="1106"/>
      <c r="D212" s="1126"/>
      <c r="E212" s="20"/>
      <c r="F212" s="1106"/>
      <c r="G212" s="1106"/>
      <c r="H212" s="1106"/>
      <c r="I212" s="1106"/>
      <c r="J212" s="437"/>
      <c r="K212" s="1106"/>
      <c r="L212" s="20"/>
      <c r="M212" s="1106"/>
      <c r="N212" s="3"/>
      <c r="O212" s="3"/>
      <c r="P212" s="3"/>
      <c r="Q212" s="3"/>
    </row>
    <row r="213">
      <c r="A213" s="437"/>
      <c r="B213" s="456"/>
      <c r="C213" s="1106"/>
      <c r="D213" s="1126"/>
      <c r="E213" s="20"/>
      <c r="F213" s="1106"/>
      <c r="G213" s="1106"/>
      <c r="H213" s="1106"/>
      <c r="I213" s="1106"/>
      <c r="J213" s="437"/>
      <c r="K213" s="1106"/>
      <c r="L213" s="20"/>
      <c r="M213" s="1106"/>
      <c r="N213" s="3"/>
      <c r="O213" s="3"/>
      <c r="P213" s="3"/>
      <c r="Q213" s="3"/>
    </row>
    <row r="214">
      <c r="A214" s="437"/>
      <c r="B214" s="456"/>
      <c r="C214" s="1106"/>
      <c r="D214" s="1126"/>
      <c r="E214" s="20"/>
      <c r="F214" s="1106"/>
      <c r="G214" s="1106"/>
      <c r="H214" s="1106"/>
      <c r="I214" s="1106"/>
      <c r="J214" s="437"/>
      <c r="K214" s="1106"/>
      <c r="L214" s="20"/>
      <c r="M214" s="1106"/>
      <c r="N214" s="3"/>
      <c r="O214" s="3"/>
      <c r="P214" s="3"/>
      <c r="Q214" s="3"/>
    </row>
    <row r="215">
      <c r="A215" s="437"/>
      <c r="B215" s="456"/>
      <c r="C215" s="1106"/>
      <c r="D215" s="1126"/>
      <c r="E215" s="20"/>
      <c r="F215" s="1106"/>
      <c r="G215" s="1106"/>
      <c r="H215" s="1106"/>
      <c r="I215" s="1106"/>
      <c r="J215" s="437"/>
      <c r="K215" s="1106"/>
      <c r="L215" s="20"/>
      <c r="M215" s="1106"/>
      <c r="N215" s="3"/>
      <c r="O215" s="3"/>
      <c r="P215" s="3"/>
      <c r="Q215" s="3"/>
    </row>
    <row r="216">
      <c r="A216" s="437"/>
      <c r="B216" s="456"/>
      <c r="C216" s="1106"/>
      <c r="D216" s="1126"/>
      <c r="E216" s="20"/>
      <c r="F216" s="1106"/>
      <c r="G216" s="1106"/>
      <c r="H216" s="1106"/>
      <c r="I216" s="1106"/>
      <c r="J216" s="437"/>
      <c r="K216" s="1106"/>
      <c r="L216" s="20"/>
      <c r="M216" s="1106"/>
      <c r="N216" s="3"/>
      <c r="O216" s="3"/>
      <c r="P216" s="3"/>
      <c r="Q216" s="3"/>
    </row>
    <row r="217">
      <c r="A217" s="437"/>
      <c r="B217" s="456"/>
      <c r="C217" s="1106"/>
      <c r="D217" s="1126"/>
      <c r="E217" s="20"/>
      <c r="F217" s="1106"/>
      <c r="G217" s="1106"/>
      <c r="H217" s="1106"/>
      <c r="I217" s="1106"/>
      <c r="J217" s="437"/>
      <c r="K217" s="1106"/>
      <c r="L217" s="20"/>
      <c r="M217" s="1106"/>
      <c r="N217" s="3"/>
      <c r="O217" s="3"/>
      <c r="P217" s="3"/>
      <c r="Q217" s="3"/>
    </row>
    <row r="218">
      <c r="A218" s="437"/>
      <c r="B218" s="456"/>
      <c r="C218" s="1106"/>
      <c r="D218" s="1126"/>
      <c r="E218" s="20"/>
      <c r="F218" s="1106"/>
      <c r="G218" s="1106"/>
      <c r="H218" s="1106"/>
      <c r="I218" s="1106"/>
      <c r="J218" s="437"/>
      <c r="K218" s="1106"/>
      <c r="L218" s="20"/>
      <c r="M218" s="1106"/>
      <c r="N218" s="3"/>
      <c r="O218" s="3"/>
      <c r="P218" s="3"/>
      <c r="Q218" s="3"/>
    </row>
    <row r="219">
      <c r="A219" s="437"/>
      <c r="B219" s="456"/>
      <c r="C219" s="1106"/>
      <c r="D219" s="1126"/>
      <c r="E219" s="20"/>
      <c r="F219" s="1106"/>
      <c r="G219" s="1106"/>
      <c r="H219" s="1106"/>
      <c r="I219" s="1106"/>
      <c r="J219" s="437"/>
      <c r="K219" s="1106"/>
      <c r="L219" s="20"/>
      <c r="M219" s="1106"/>
      <c r="N219" s="3"/>
      <c r="O219" s="3"/>
      <c r="P219" s="3"/>
      <c r="Q219" s="3"/>
    </row>
    <row r="220">
      <c r="A220" s="437"/>
      <c r="B220" s="456"/>
      <c r="C220" s="1106"/>
      <c r="D220" s="1126"/>
      <c r="E220" s="20"/>
      <c r="F220" s="1106"/>
      <c r="G220" s="1106"/>
      <c r="H220" s="1106"/>
      <c r="I220" s="1106"/>
      <c r="J220" s="437"/>
      <c r="K220" s="1106"/>
      <c r="L220" s="20"/>
      <c r="M220" s="1106"/>
      <c r="N220" s="3"/>
      <c r="O220" s="3"/>
      <c r="P220" s="3"/>
      <c r="Q220" s="3"/>
    </row>
    <row r="221">
      <c r="A221" s="437"/>
      <c r="B221" s="456"/>
      <c r="C221" s="1106"/>
      <c r="D221" s="1126"/>
      <c r="E221" s="20"/>
      <c r="F221" s="1106"/>
      <c r="G221" s="1106"/>
      <c r="H221" s="1106"/>
      <c r="I221" s="1106"/>
      <c r="J221" s="437"/>
      <c r="K221" s="1106"/>
      <c r="L221" s="20"/>
      <c r="M221" s="1106"/>
      <c r="N221" s="3"/>
      <c r="O221" s="3"/>
      <c r="P221" s="3"/>
      <c r="Q221" s="3"/>
    </row>
    <row r="222">
      <c r="A222" s="437"/>
      <c r="B222" s="456"/>
      <c r="C222" s="1106"/>
      <c r="D222" s="1126"/>
      <c r="E222" s="20"/>
      <c r="F222" s="1106"/>
      <c r="G222" s="1106"/>
      <c r="H222" s="1106"/>
      <c r="I222" s="1106"/>
      <c r="J222" s="437"/>
      <c r="K222" s="1106"/>
      <c r="L222" s="20"/>
      <c r="M222" s="1106"/>
      <c r="N222" s="3"/>
      <c r="O222" s="3"/>
      <c r="P222" s="3"/>
      <c r="Q222" s="3"/>
    </row>
    <row r="223">
      <c r="A223" s="437"/>
      <c r="B223" s="456"/>
      <c r="C223" s="1106"/>
      <c r="D223" s="1126"/>
      <c r="E223" s="20"/>
      <c r="F223" s="1106"/>
      <c r="G223" s="1106"/>
      <c r="H223" s="1106"/>
      <c r="I223" s="1106"/>
      <c r="J223" s="437"/>
      <c r="K223" s="1106"/>
      <c r="L223" s="20"/>
      <c r="M223" s="1106"/>
      <c r="N223" s="3"/>
      <c r="O223" s="3"/>
      <c r="P223" s="3"/>
      <c r="Q223" s="3"/>
    </row>
    <row r="224">
      <c r="A224" s="437"/>
      <c r="B224" s="456"/>
      <c r="C224" s="1106"/>
      <c r="D224" s="1126"/>
      <c r="E224" s="20"/>
      <c r="F224" s="1106"/>
      <c r="G224" s="1106"/>
      <c r="H224" s="1106"/>
      <c r="I224" s="1106"/>
      <c r="J224" s="437"/>
      <c r="K224" s="1106"/>
      <c r="L224" s="20"/>
      <c r="M224" s="1106"/>
      <c r="N224" s="3"/>
      <c r="O224" s="3"/>
      <c r="P224" s="3"/>
      <c r="Q224" s="3"/>
    </row>
    <row r="225">
      <c r="A225" s="437"/>
      <c r="B225" s="456"/>
      <c r="C225" s="1106"/>
      <c r="D225" s="1126"/>
      <c r="E225" s="20"/>
      <c r="F225" s="1106"/>
      <c r="G225" s="1106"/>
      <c r="H225" s="1106"/>
      <c r="I225" s="1106"/>
      <c r="J225" s="437"/>
      <c r="K225" s="1106"/>
      <c r="L225" s="20"/>
      <c r="M225" s="1106"/>
      <c r="N225" s="3"/>
      <c r="O225" s="3"/>
      <c r="P225" s="3"/>
      <c r="Q225" s="3"/>
    </row>
    <row r="226">
      <c r="A226" s="437"/>
      <c r="B226" s="456"/>
      <c r="C226" s="1106"/>
      <c r="D226" s="1126"/>
      <c r="E226" s="20"/>
      <c r="F226" s="1106"/>
      <c r="G226" s="1106"/>
      <c r="H226" s="1106"/>
      <c r="I226" s="1106"/>
      <c r="J226" s="437"/>
      <c r="K226" s="1106"/>
      <c r="L226" s="20"/>
      <c r="M226" s="1106"/>
      <c r="N226" s="3"/>
      <c r="O226" s="3"/>
      <c r="P226" s="3"/>
      <c r="Q226" s="3"/>
    </row>
    <row r="227">
      <c r="A227" s="437"/>
      <c r="B227" s="456"/>
      <c r="C227" s="1106"/>
      <c r="D227" s="1126"/>
      <c r="E227" s="20"/>
      <c r="F227" s="1106"/>
      <c r="G227" s="1106"/>
      <c r="H227" s="1106"/>
      <c r="I227" s="1106"/>
      <c r="J227" s="437"/>
      <c r="K227" s="1106"/>
      <c r="L227" s="20"/>
      <c r="M227" s="1106"/>
      <c r="N227" s="3"/>
      <c r="O227" s="3"/>
      <c r="P227" s="3"/>
      <c r="Q227" s="3"/>
    </row>
    <row r="228">
      <c r="A228" s="437"/>
      <c r="B228" s="456"/>
      <c r="C228" s="1106"/>
      <c r="D228" s="1126"/>
      <c r="E228" s="20"/>
      <c r="F228" s="1106"/>
      <c r="G228" s="1106"/>
      <c r="H228" s="1106"/>
      <c r="I228" s="1106"/>
      <c r="J228" s="437"/>
      <c r="K228" s="1106"/>
      <c r="L228" s="20"/>
      <c r="M228" s="1106"/>
      <c r="N228" s="3"/>
      <c r="O228" s="3"/>
      <c r="P228" s="3"/>
      <c r="Q228" s="3"/>
    </row>
    <row r="229">
      <c r="A229" s="437"/>
      <c r="B229" s="456"/>
      <c r="C229" s="1106"/>
      <c r="D229" s="1126"/>
      <c r="E229" s="20"/>
      <c r="F229" s="1106"/>
      <c r="G229" s="1106"/>
      <c r="H229" s="1106"/>
      <c r="I229" s="1106"/>
      <c r="J229" s="437"/>
      <c r="K229" s="1106"/>
      <c r="L229" s="20"/>
      <c r="M229" s="1106"/>
      <c r="N229" s="3"/>
      <c r="O229" s="3"/>
      <c r="P229" s="3"/>
      <c r="Q229" s="3"/>
    </row>
    <row r="230">
      <c r="A230" s="437"/>
      <c r="B230" s="456"/>
      <c r="C230" s="1106"/>
      <c r="D230" s="1126"/>
      <c r="E230" s="20"/>
      <c r="F230" s="1106"/>
      <c r="G230" s="1106"/>
      <c r="H230" s="1106"/>
      <c r="I230" s="1106"/>
      <c r="J230" s="437"/>
      <c r="K230" s="1106"/>
      <c r="L230" s="20"/>
      <c r="M230" s="1106"/>
      <c r="N230" s="3"/>
      <c r="O230" s="3"/>
      <c r="P230" s="3"/>
      <c r="Q230" s="3"/>
    </row>
    <row r="231">
      <c r="A231" s="437"/>
      <c r="B231" s="456"/>
      <c r="C231" s="1106"/>
      <c r="D231" s="1126"/>
      <c r="E231" s="20"/>
      <c r="F231" s="1106"/>
      <c r="G231" s="1106"/>
      <c r="H231" s="1106"/>
      <c r="I231" s="1106"/>
      <c r="J231" s="437"/>
      <c r="K231" s="1106"/>
      <c r="L231" s="20"/>
      <c r="M231" s="1106"/>
      <c r="N231" s="3"/>
      <c r="O231" s="3"/>
      <c r="P231" s="3"/>
      <c r="Q231" s="3"/>
    </row>
    <row r="232">
      <c r="A232" s="437"/>
      <c r="B232" s="456"/>
      <c r="C232" s="1106"/>
      <c r="D232" s="1126"/>
      <c r="E232" s="20"/>
      <c r="F232" s="1106"/>
      <c r="G232" s="1106"/>
      <c r="H232" s="1106"/>
      <c r="I232" s="1106"/>
      <c r="J232" s="437"/>
      <c r="K232" s="1106"/>
      <c r="L232" s="20"/>
      <c r="M232" s="1106"/>
      <c r="N232" s="3"/>
      <c r="O232" s="3"/>
      <c r="P232" s="3"/>
      <c r="Q232" s="3"/>
    </row>
    <row r="233">
      <c r="A233" s="437"/>
      <c r="B233" s="456"/>
      <c r="C233" s="1106"/>
      <c r="D233" s="1126"/>
      <c r="E233" s="20"/>
      <c r="F233" s="1106"/>
      <c r="G233" s="1106"/>
      <c r="H233" s="1106"/>
      <c r="I233" s="1106"/>
      <c r="J233" s="437"/>
      <c r="K233" s="1106"/>
      <c r="L233" s="20"/>
      <c r="M233" s="1106"/>
      <c r="N233" s="3"/>
      <c r="O233" s="3"/>
      <c r="P233" s="3"/>
      <c r="Q233" s="3"/>
    </row>
    <row r="234">
      <c r="A234" s="437"/>
      <c r="B234" s="456"/>
      <c r="C234" s="1106"/>
      <c r="D234" s="1126"/>
      <c r="E234" s="20"/>
      <c r="F234" s="1106"/>
      <c r="G234" s="1106"/>
      <c r="H234" s="1106"/>
      <c r="I234" s="1106"/>
      <c r="J234" s="437"/>
      <c r="K234" s="1106"/>
      <c r="L234" s="20"/>
      <c r="M234" s="1106"/>
      <c r="N234" s="3"/>
      <c r="O234" s="3"/>
      <c r="P234" s="3"/>
      <c r="Q234" s="3"/>
    </row>
    <row r="235">
      <c r="A235" s="437"/>
      <c r="B235" s="456"/>
      <c r="C235" s="1106"/>
      <c r="D235" s="1126"/>
      <c r="E235" s="20"/>
      <c r="F235" s="1106"/>
      <c r="G235" s="1106"/>
      <c r="H235" s="1106"/>
      <c r="I235" s="1106"/>
      <c r="J235" s="437"/>
      <c r="K235" s="1106"/>
      <c r="L235" s="20"/>
      <c r="M235" s="1106"/>
      <c r="N235" s="3"/>
      <c r="O235" s="3"/>
      <c r="P235" s="3"/>
      <c r="Q235" s="3"/>
    </row>
    <row r="236">
      <c r="A236" s="437"/>
      <c r="B236" s="456"/>
      <c r="C236" s="1106"/>
      <c r="D236" s="1126"/>
      <c r="E236" s="20"/>
      <c r="F236" s="1106"/>
      <c r="G236" s="1106"/>
      <c r="H236" s="1106"/>
      <c r="I236" s="1106"/>
      <c r="J236" s="437"/>
      <c r="K236" s="1106"/>
      <c r="L236" s="20"/>
      <c r="M236" s="1106"/>
      <c r="N236" s="3"/>
      <c r="O236" s="3"/>
      <c r="P236" s="3"/>
      <c r="Q236" s="3"/>
    </row>
    <row r="237">
      <c r="A237" s="437"/>
      <c r="B237" s="456"/>
      <c r="C237" s="1106"/>
      <c r="D237" s="1126"/>
      <c r="E237" s="20"/>
      <c r="F237" s="1106"/>
      <c r="G237" s="1106"/>
      <c r="H237" s="1106"/>
      <c r="I237" s="1106"/>
      <c r="J237" s="437"/>
      <c r="K237" s="1106"/>
      <c r="L237" s="20"/>
      <c r="M237" s="1106"/>
      <c r="N237" s="3"/>
      <c r="O237" s="3"/>
      <c r="P237" s="3"/>
      <c r="Q237" s="3"/>
    </row>
    <row r="238">
      <c r="A238" s="437"/>
      <c r="B238" s="456"/>
      <c r="C238" s="1106"/>
      <c r="D238" s="1126"/>
      <c r="E238" s="20"/>
      <c r="F238" s="1106"/>
      <c r="G238" s="1106"/>
      <c r="H238" s="1106"/>
      <c r="I238" s="1106"/>
      <c r="J238" s="437"/>
      <c r="K238" s="1106"/>
      <c r="L238" s="20"/>
      <c r="M238" s="1106"/>
      <c r="N238" s="3"/>
      <c r="O238" s="3"/>
      <c r="P238" s="3"/>
      <c r="Q238" s="3"/>
    </row>
    <row r="239">
      <c r="A239" s="437"/>
      <c r="B239" s="456"/>
      <c r="C239" s="1106"/>
      <c r="D239" s="1126"/>
      <c r="E239" s="20"/>
      <c r="F239" s="1106"/>
      <c r="G239" s="1106"/>
      <c r="H239" s="1106"/>
      <c r="I239" s="1106"/>
      <c r="J239" s="437"/>
      <c r="K239" s="1106"/>
      <c r="L239" s="20"/>
      <c r="M239" s="1106"/>
      <c r="N239" s="3"/>
      <c r="O239" s="3"/>
      <c r="P239" s="3"/>
      <c r="Q239" s="3"/>
    </row>
    <row r="240">
      <c r="A240" s="437"/>
      <c r="B240" s="456"/>
      <c r="C240" s="1106"/>
      <c r="D240" s="1126"/>
      <c r="E240" s="20"/>
      <c r="F240" s="1106"/>
      <c r="G240" s="1106"/>
      <c r="H240" s="1106"/>
      <c r="I240" s="1106"/>
      <c r="J240" s="437"/>
      <c r="K240" s="1106"/>
      <c r="L240" s="20"/>
      <c r="M240" s="1106"/>
      <c r="N240" s="3"/>
      <c r="O240" s="3"/>
      <c r="P240" s="3"/>
      <c r="Q240" s="3"/>
    </row>
    <row r="241">
      <c r="A241" s="437"/>
      <c r="B241" s="456"/>
      <c r="C241" s="1106"/>
      <c r="D241" s="1126"/>
      <c r="E241" s="20"/>
      <c r="F241" s="1106"/>
      <c r="G241" s="1106"/>
      <c r="H241" s="1106"/>
      <c r="I241" s="1106"/>
      <c r="J241" s="437"/>
      <c r="K241" s="1106"/>
      <c r="L241" s="20"/>
      <c r="M241" s="1106"/>
      <c r="N241" s="3"/>
      <c r="O241" s="3"/>
      <c r="P241" s="3"/>
      <c r="Q241" s="3"/>
    </row>
    <row r="242">
      <c r="A242" s="437"/>
      <c r="B242" s="456"/>
      <c r="C242" s="1106"/>
      <c r="D242" s="1126"/>
      <c r="E242" s="20"/>
      <c r="F242" s="1106"/>
      <c r="G242" s="1106"/>
      <c r="H242" s="1106"/>
      <c r="I242" s="1106"/>
      <c r="J242" s="437"/>
      <c r="K242" s="1106"/>
      <c r="L242" s="20"/>
      <c r="M242" s="1106"/>
      <c r="N242" s="3"/>
      <c r="O242" s="3"/>
      <c r="P242" s="3"/>
      <c r="Q242" s="3"/>
    </row>
    <row r="243">
      <c r="A243" s="437"/>
      <c r="B243" s="456"/>
      <c r="C243" s="1106"/>
      <c r="D243" s="1126"/>
      <c r="E243" s="20"/>
      <c r="F243" s="1106"/>
      <c r="G243" s="1106"/>
      <c r="H243" s="1106"/>
      <c r="I243" s="1106"/>
      <c r="J243" s="437"/>
      <c r="K243" s="1106"/>
      <c r="L243" s="20"/>
      <c r="M243" s="1106"/>
      <c r="N243" s="3"/>
      <c r="O243" s="3"/>
      <c r="P243" s="3"/>
      <c r="Q243" s="3"/>
    </row>
    <row r="244">
      <c r="A244" s="437"/>
      <c r="B244" s="456"/>
      <c r="C244" s="1106"/>
      <c r="D244" s="1126"/>
      <c r="E244" s="20"/>
      <c r="F244" s="1106"/>
      <c r="G244" s="1106"/>
      <c r="H244" s="1106"/>
      <c r="I244" s="1106"/>
      <c r="J244" s="437"/>
      <c r="K244" s="1106"/>
      <c r="L244" s="20"/>
      <c r="M244" s="1106"/>
      <c r="N244" s="3"/>
      <c r="O244" s="3"/>
      <c r="P244" s="3"/>
      <c r="Q244" s="3"/>
    </row>
    <row r="245">
      <c r="A245" s="437"/>
      <c r="B245" s="456"/>
      <c r="C245" s="1106"/>
      <c r="D245" s="1126"/>
      <c r="E245" s="20"/>
      <c r="F245" s="1106"/>
      <c r="G245" s="1106"/>
      <c r="H245" s="1106"/>
      <c r="I245" s="1106"/>
      <c r="J245" s="437"/>
      <c r="K245" s="1106"/>
      <c r="L245" s="20"/>
      <c r="M245" s="1106"/>
      <c r="N245" s="3"/>
      <c r="O245" s="3"/>
      <c r="P245" s="3"/>
      <c r="Q245" s="3"/>
    </row>
    <row r="246">
      <c r="A246" s="437"/>
      <c r="B246" s="456"/>
      <c r="C246" s="1106"/>
      <c r="D246" s="1126"/>
      <c r="E246" s="20"/>
      <c r="F246" s="1106"/>
      <c r="G246" s="1106"/>
      <c r="H246" s="1106"/>
      <c r="I246" s="1106"/>
      <c r="J246" s="437"/>
      <c r="K246" s="1106"/>
      <c r="L246" s="20"/>
      <c r="M246" s="1106"/>
      <c r="N246" s="3"/>
      <c r="O246" s="3"/>
      <c r="P246" s="3"/>
      <c r="Q246" s="3"/>
    </row>
    <row r="247">
      <c r="A247" s="437"/>
      <c r="B247" s="456"/>
      <c r="C247" s="1106"/>
      <c r="D247" s="1126"/>
      <c r="E247" s="20"/>
      <c r="F247" s="1106"/>
      <c r="G247" s="1106"/>
      <c r="H247" s="1106"/>
      <c r="I247" s="1106"/>
      <c r="J247" s="437"/>
      <c r="K247" s="1106"/>
      <c r="L247" s="20"/>
      <c r="M247" s="1106"/>
      <c r="N247" s="3"/>
      <c r="O247" s="3"/>
      <c r="P247" s="3"/>
      <c r="Q247" s="3"/>
    </row>
    <row r="248">
      <c r="A248" s="437"/>
      <c r="B248" s="456"/>
      <c r="C248" s="1106"/>
      <c r="D248" s="1126"/>
      <c r="E248" s="20"/>
      <c r="F248" s="1106"/>
      <c r="G248" s="1106"/>
      <c r="H248" s="1106"/>
      <c r="I248" s="1106"/>
      <c r="J248" s="437"/>
      <c r="K248" s="1106"/>
      <c r="L248" s="20"/>
      <c r="M248" s="1106"/>
      <c r="N248" s="3"/>
      <c r="O248" s="3"/>
      <c r="P248" s="3"/>
      <c r="Q248" s="3"/>
    </row>
    <row r="249">
      <c r="A249" s="437"/>
      <c r="B249" s="456"/>
      <c r="C249" s="1106"/>
      <c r="D249" s="1126"/>
      <c r="E249" s="20"/>
      <c r="F249" s="1106"/>
      <c r="G249" s="1106"/>
      <c r="H249" s="1106"/>
      <c r="I249" s="1106"/>
      <c r="J249" s="437"/>
      <c r="K249" s="1106"/>
      <c r="L249" s="20"/>
      <c r="M249" s="1106"/>
      <c r="N249" s="3"/>
      <c r="O249" s="3"/>
      <c r="P249" s="3"/>
      <c r="Q249" s="3"/>
    </row>
    <row r="250">
      <c r="A250" s="437"/>
      <c r="B250" s="456"/>
      <c r="C250" s="1106"/>
      <c r="D250" s="1126"/>
      <c r="E250" s="20"/>
      <c r="F250" s="1106"/>
      <c r="G250" s="1106"/>
      <c r="H250" s="1106"/>
      <c r="I250" s="1106"/>
      <c r="J250" s="437"/>
      <c r="K250" s="1106"/>
      <c r="L250" s="20"/>
      <c r="M250" s="1106"/>
      <c r="N250" s="3"/>
      <c r="O250" s="3"/>
      <c r="P250" s="3"/>
      <c r="Q250" s="3"/>
    </row>
    <row r="251">
      <c r="A251" s="437"/>
      <c r="B251" s="456"/>
      <c r="C251" s="1106"/>
      <c r="D251" s="1126"/>
      <c r="E251" s="20"/>
      <c r="F251" s="1106"/>
      <c r="G251" s="1106"/>
      <c r="H251" s="1106"/>
      <c r="I251" s="1106"/>
      <c r="J251" s="437"/>
      <c r="K251" s="1106"/>
      <c r="L251" s="20"/>
      <c r="M251" s="1106"/>
      <c r="N251" s="3"/>
      <c r="O251" s="3"/>
      <c r="P251" s="3"/>
      <c r="Q251" s="3"/>
    </row>
    <row r="252">
      <c r="A252" s="437"/>
      <c r="B252" s="456"/>
      <c r="C252" s="1106"/>
      <c r="D252" s="1126"/>
      <c r="E252" s="20"/>
      <c r="F252" s="1106"/>
      <c r="G252" s="1106"/>
      <c r="H252" s="1106"/>
      <c r="I252" s="1106"/>
      <c r="J252" s="437"/>
      <c r="K252" s="1106"/>
      <c r="L252" s="20"/>
      <c r="M252" s="1106"/>
      <c r="N252" s="3"/>
      <c r="O252" s="3"/>
      <c r="P252" s="3"/>
      <c r="Q252" s="3"/>
    </row>
    <row r="253">
      <c r="A253" s="437"/>
      <c r="B253" s="456"/>
      <c r="C253" s="1106"/>
      <c r="D253" s="1126"/>
      <c r="E253" s="20"/>
      <c r="F253" s="1106"/>
      <c r="G253" s="1106"/>
      <c r="H253" s="1106"/>
      <c r="I253" s="1106"/>
      <c r="J253" s="437"/>
      <c r="K253" s="1106"/>
      <c r="L253" s="20"/>
      <c r="M253" s="1106"/>
      <c r="N253" s="3"/>
      <c r="O253" s="3"/>
      <c r="P253" s="3"/>
      <c r="Q253" s="3"/>
    </row>
    <row r="254">
      <c r="A254" s="437"/>
      <c r="B254" s="456"/>
      <c r="C254" s="1106"/>
      <c r="D254" s="1126"/>
      <c r="E254" s="20"/>
      <c r="F254" s="1106"/>
      <c r="G254" s="1106"/>
      <c r="H254" s="1106"/>
      <c r="I254" s="1106"/>
      <c r="J254" s="437"/>
      <c r="K254" s="1106"/>
      <c r="L254" s="20"/>
      <c r="M254" s="1106"/>
      <c r="N254" s="3"/>
      <c r="O254" s="3"/>
      <c r="P254" s="3"/>
      <c r="Q254" s="3"/>
    </row>
    <row r="255">
      <c r="A255" s="437"/>
      <c r="B255" s="456"/>
      <c r="C255" s="1106"/>
      <c r="D255" s="1126"/>
      <c r="E255" s="20"/>
      <c r="F255" s="1106"/>
      <c r="G255" s="1106"/>
      <c r="H255" s="1106"/>
      <c r="I255" s="1106"/>
      <c r="J255" s="437"/>
      <c r="K255" s="1106"/>
      <c r="L255" s="20"/>
      <c r="M255" s="1106"/>
      <c r="N255" s="3"/>
      <c r="O255" s="3"/>
      <c r="P255" s="3"/>
      <c r="Q255" s="3"/>
    </row>
    <row r="256">
      <c r="A256" s="437"/>
      <c r="B256" s="456"/>
      <c r="C256" s="1106"/>
      <c r="D256" s="1126"/>
      <c r="E256" s="20"/>
      <c r="F256" s="1106"/>
      <c r="G256" s="1106"/>
      <c r="H256" s="1106"/>
      <c r="I256" s="1106"/>
      <c r="J256" s="437"/>
      <c r="K256" s="1106"/>
      <c r="L256" s="20"/>
      <c r="M256" s="1106"/>
      <c r="N256" s="3"/>
      <c r="O256" s="3"/>
      <c r="P256" s="3"/>
      <c r="Q256" s="3"/>
    </row>
    <row r="257">
      <c r="A257" s="437"/>
      <c r="B257" s="456"/>
      <c r="C257" s="1106"/>
      <c r="D257" s="1126"/>
      <c r="E257" s="20"/>
      <c r="F257" s="1106"/>
      <c r="G257" s="1106"/>
      <c r="H257" s="1106"/>
      <c r="I257" s="1106"/>
      <c r="J257" s="437"/>
      <c r="K257" s="1106"/>
      <c r="L257" s="20"/>
      <c r="M257" s="1106"/>
      <c r="N257" s="3"/>
      <c r="O257" s="3"/>
      <c r="P257" s="3"/>
      <c r="Q257" s="3"/>
    </row>
    <row r="258">
      <c r="A258" s="437"/>
      <c r="B258" s="456"/>
      <c r="C258" s="1106"/>
      <c r="D258" s="1126"/>
      <c r="E258" s="20"/>
      <c r="F258" s="1106"/>
      <c r="G258" s="1106"/>
      <c r="H258" s="1106"/>
      <c r="I258" s="1106"/>
      <c r="J258" s="437"/>
      <c r="K258" s="1106"/>
      <c r="L258" s="20"/>
      <c r="M258" s="1106"/>
      <c r="N258" s="3"/>
      <c r="O258" s="3"/>
      <c r="P258" s="3"/>
      <c r="Q258" s="3"/>
    </row>
    <row r="259">
      <c r="A259" s="437"/>
      <c r="B259" s="456"/>
      <c r="C259" s="1106"/>
      <c r="D259" s="1126"/>
      <c r="E259" s="20"/>
      <c r="F259" s="1106"/>
      <c r="G259" s="1106"/>
      <c r="H259" s="1106"/>
      <c r="I259" s="1106"/>
      <c r="J259" s="437"/>
      <c r="K259" s="1106"/>
      <c r="L259" s="20"/>
      <c r="M259" s="1106"/>
      <c r="N259" s="3"/>
      <c r="O259" s="3"/>
      <c r="P259" s="3"/>
      <c r="Q259" s="3"/>
    </row>
    <row r="260">
      <c r="A260" s="437"/>
      <c r="B260" s="456"/>
      <c r="C260" s="1106"/>
      <c r="D260" s="1126"/>
      <c r="E260" s="20"/>
      <c r="F260" s="1106"/>
      <c r="G260" s="1106"/>
      <c r="H260" s="1106"/>
      <c r="I260" s="1106"/>
      <c r="J260" s="437"/>
      <c r="K260" s="1106"/>
      <c r="L260" s="20"/>
      <c r="M260" s="1106"/>
      <c r="N260" s="3"/>
      <c r="O260" s="3"/>
      <c r="P260" s="3"/>
      <c r="Q260" s="3"/>
    </row>
    <row r="261">
      <c r="A261" s="437"/>
      <c r="B261" s="456"/>
      <c r="C261" s="1106"/>
      <c r="D261" s="1126"/>
      <c r="E261" s="20"/>
      <c r="F261" s="1106"/>
      <c r="G261" s="1106"/>
      <c r="H261" s="1106"/>
      <c r="I261" s="1106"/>
      <c r="J261" s="437"/>
      <c r="K261" s="1106"/>
      <c r="L261" s="20"/>
      <c r="M261" s="1106"/>
      <c r="N261" s="3"/>
      <c r="O261" s="3"/>
      <c r="P261" s="3"/>
      <c r="Q261" s="3"/>
    </row>
    <row r="262">
      <c r="A262" s="437"/>
      <c r="B262" s="456"/>
      <c r="C262" s="1106"/>
      <c r="D262" s="1126"/>
      <c r="E262" s="20"/>
      <c r="F262" s="1106"/>
      <c r="G262" s="1106"/>
      <c r="H262" s="1106"/>
      <c r="I262" s="1106"/>
      <c r="J262" s="437"/>
      <c r="K262" s="1106"/>
      <c r="L262" s="20"/>
      <c r="M262" s="1106"/>
      <c r="N262" s="3"/>
      <c r="O262" s="3"/>
      <c r="P262" s="3"/>
      <c r="Q262" s="3"/>
    </row>
    <row r="263">
      <c r="A263" s="437"/>
      <c r="B263" s="456"/>
      <c r="C263" s="1106"/>
      <c r="D263" s="1126"/>
      <c r="E263" s="20"/>
      <c r="F263" s="1106"/>
      <c r="G263" s="1106"/>
      <c r="H263" s="1106"/>
      <c r="I263" s="1106"/>
      <c r="J263" s="437"/>
      <c r="K263" s="1106"/>
      <c r="L263" s="20"/>
      <c r="M263" s="1106"/>
      <c r="N263" s="3"/>
      <c r="O263" s="3"/>
      <c r="P263" s="3"/>
      <c r="Q263" s="3"/>
    </row>
    <row r="264">
      <c r="A264" s="437"/>
      <c r="B264" s="456"/>
      <c r="C264" s="1106"/>
      <c r="D264" s="1126"/>
      <c r="E264" s="20"/>
      <c r="F264" s="1106"/>
      <c r="G264" s="1106"/>
      <c r="H264" s="1106"/>
      <c r="I264" s="1106"/>
      <c r="J264" s="437"/>
      <c r="K264" s="1106"/>
      <c r="L264" s="20"/>
      <c r="M264" s="1106"/>
      <c r="N264" s="3"/>
      <c r="O264" s="3"/>
      <c r="P264" s="3"/>
      <c r="Q264" s="3"/>
    </row>
    <row r="265">
      <c r="A265" s="437"/>
      <c r="B265" s="456"/>
      <c r="C265" s="1106"/>
      <c r="D265" s="1126"/>
      <c r="E265" s="20"/>
      <c r="F265" s="1106"/>
      <c r="G265" s="1106"/>
      <c r="H265" s="1106"/>
      <c r="I265" s="1106"/>
      <c r="J265" s="437"/>
      <c r="K265" s="1106"/>
      <c r="L265" s="20"/>
      <c r="M265" s="1106"/>
      <c r="N265" s="3"/>
      <c r="O265" s="3"/>
      <c r="P265" s="3"/>
      <c r="Q265" s="3"/>
    </row>
    <row r="266">
      <c r="A266" s="437"/>
      <c r="B266" s="456"/>
      <c r="C266" s="1106"/>
      <c r="D266" s="1126"/>
      <c r="E266" s="20"/>
      <c r="F266" s="1106"/>
      <c r="G266" s="1106"/>
      <c r="H266" s="1106"/>
      <c r="I266" s="1106"/>
      <c r="J266" s="437"/>
      <c r="K266" s="1106"/>
      <c r="L266" s="20"/>
      <c r="M266" s="1106"/>
      <c r="N266" s="3"/>
      <c r="O266" s="3"/>
      <c r="P266" s="3"/>
      <c r="Q266" s="3"/>
    </row>
    <row r="267">
      <c r="A267" s="437"/>
      <c r="B267" s="456"/>
      <c r="C267" s="1106"/>
      <c r="D267" s="1126"/>
      <c r="E267" s="20"/>
      <c r="F267" s="1106"/>
      <c r="G267" s="1106"/>
      <c r="H267" s="1106"/>
      <c r="I267" s="1106"/>
      <c r="J267" s="437"/>
      <c r="K267" s="1106"/>
      <c r="L267" s="20"/>
      <c r="M267" s="1106"/>
      <c r="N267" s="3"/>
      <c r="O267" s="3"/>
      <c r="P267" s="3"/>
      <c r="Q267" s="3"/>
    </row>
    <row r="268">
      <c r="A268" s="437"/>
      <c r="B268" s="456"/>
      <c r="C268" s="1106"/>
      <c r="D268" s="1126"/>
      <c r="E268" s="20"/>
      <c r="F268" s="1106"/>
      <c r="G268" s="1106"/>
      <c r="H268" s="1106"/>
      <c r="I268" s="1106"/>
      <c r="J268" s="437"/>
      <c r="K268" s="1106"/>
      <c r="L268" s="20"/>
      <c r="M268" s="1106"/>
      <c r="N268" s="3"/>
      <c r="O268" s="3"/>
      <c r="P268" s="3"/>
      <c r="Q268" s="3"/>
    </row>
    <row r="269">
      <c r="A269" s="437"/>
      <c r="B269" s="456"/>
      <c r="C269" s="1106"/>
      <c r="D269" s="1126"/>
      <c r="E269" s="20"/>
      <c r="F269" s="1106"/>
      <c r="G269" s="1106"/>
      <c r="H269" s="1106"/>
      <c r="I269" s="1106"/>
      <c r="J269" s="437"/>
      <c r="K269" s="1106"/>
      <c r="L269" s="20"/>
      <c r="M269" s="1106"/>
      <c r="N269" s="3"/>
      <c r="O269" s="3"/>
      <c r="P269" s="3"/>
      <c r="Q269" s="3"/>
    </row>
    <row r="270">
      <c r="A270" s="437"/>
      <c r="B270" s="456"/>
      <c r="C270" s="1106"/>
      <c r="D270" s="1126"/>
      <c r="E270" s="20"/>
      <c r="F270" s="1106"/>
      <c r="G270" s="1106"/>
      <c r="H270" s="1106"/>
      <c r="I270" s="1106"/>
      <c r="J270" s="437"/>
      <c r="K270" s="1106"/>
      <c r="L270" s="20"/>
      <c r="M270" s="1106"/>
      <c r="N270" s="3"/>
      <c r="O270" s="3"/>
      <c r="P270" s="3"/>
      <c r="Q270" s="3"/>
    </row>
    <row r="271">
      <c r="A271" s="437"/>
      <c r="B271" s="456"/>
      <c r="C271" s="1106"/>
      <c r="D271" s="1126"/>
      <c r="E271" s="20"/>
      <c r="F271" s="1106"/>
      <c r="G271" s="1106"/>
      <c r="H271" s="1106"/>
      <c r="I271" s="1106"/>
      <c r="J271" s="437"/>
      <c r="K271" s="1106"/>
      <c r="L271" s="20"/>
      <c r="M271" s="1106"/>
      <c r="N271" s="3"/>
      <c r="O271" s="3"/>
      <c r="P271" s="3"/>
      <c r="Q271" s="3"/>
    </row>
    <row r="272">
      <c r="A272" s="437"/>
      <c r="B272" s="456"/>
      <c r="C272" s="1106"/>
      <c r="D272" s="1126"/>
      <c r="E272" s="20"/>
      <c r="F272" s="1106"/>
      <c r="G272" s="1106"/>
      <c r="H272" s="1106"/>
      <c r="I272" s="1106"/>
      <c r="J272" s="437"/>
      <c r="K272" s="1106"/>
      <c r="L272" s="20"/>
      <c r="M272" s="1106"/>
      <c r="N272" s="3"/>
      <c r="O272" s="3"/>
      <c r="P272" s="3"/>
      <c r="Q272" s="3"/>
    </row>
    <row r="273">
      <c r="A273" s="437"/>
      <c r="B273" s="456"/>
      <c r="C273" s="1106"/>
      <c r="D273" s="1126"/>
      <c r="E273" s="20"/>
      <c r="F273" s="1106"/>
      <c r="G273" s="1106"/>
      <c r="H273" s="1106"/>
      <c r="I273" s="1106"/>
      <c r="J273" s="437"/>
      <c r="K273" s="1106"/>
      <c r="L273" s="20"/>
      <c r="M273" s="1106"/>
      <c r="N273" s="3"/>
      <c r="O273" s="3"/>
      <c r="P273" s="3"/>
      <c r="Q273" s="3"/>
    </row>
    <row r="274">
      <c r="A274" s="437"/>
      <c r="B274" s="456"/>
      <c r="C274" s="1106"/>
      <c r="D274" s="1126"/>
      <c r="E274" s="20"/>
      <c r="F274" s="1106"/>
      <c r="G274" s="1106"/>
      <c r="H274" s="1106"/>
      <c r="I274" s="1106"/>
      <c r="J274" s="437"/>
      <c r="K274" s="1106"/>
      <c r="L274" s="20"/>
      <c r="M274" s="1106"/>
      <c r="N274" s="3"/>
      <c r="O274" s="3"/>
      <c r="P274" s="3"/>
      <c r="Q274" s="3"/>
    </row>
    <row r="275">
      <c r="A275" s="437"/>
      <c r="B275" s="456"/>
      <c r="C275" s="1106"/>
      <c r="D275" s="1126"/>
      <c r="E275" s="20"/>
      <c r="F275" s="1106"/>
      <c r="G275" s="1106"/>
      <c r="H275" s="1106"/>
      <c r="I275" s="1106"/>
      <c r="J275" s="437"/>
      <c r="K275" s="1106"/>
      <c r="L275" s="20"/>
      <c r="M275" s="1106"/>
      <c r="N275" s="3"/>
      <c r="O275" s="3"/>
      <c r="P275" s="3"/>
      <c r="Q275" s="3"/>
    </row>
    <row r="276">
      <c r="A276" s="437"/>
      <c r="B276" s="456"/>
      <c r="C276" s="1106"/>
      <c r="D276" s="1126"/>
      <c r="E276" s="20"/>
      <c r="F276" s="1106"/>
      <c r="G276" s="1106"/>
      <c r="H276" s="1106"/>
      <c r="I276" s="1106"/>
      <c r="J276" s="437"/>
      <c r="K276" s="1106"/>
      <c r="L276" s="20"/>
      <c r="M276" s="1106"/>
      <c r="N276" s="3"/>
      <c r="O276" s="3"/>
      <c r="P276" s="3"/>
      <c r="Q276" s="3"/>
    </row>
    <row r="277">
      <c r="A277" s="437"/>
      <c r="B277" s="456"/>
      <c r="C277" s="1106"/>
      <c r="D277" s="1126"/>
      <c r="E277" s="20"/>
      <c r="F277" s="1106"/>
      <c r="G277" s="1106"/>
      <c r="H277" s="1106"/>
      <c r="I277" s="1106"/>
      <c r="J277" s="437"/>
      <c r="K277" s="1106"/>
      <c r="L277" s="20"/>
      <c r="M277" s="1106"/>
      <c r="N277" s="3"/>
      <c r="O277" s="3"/>
      <c r="P277" s="3"/>
      <c r="Q277" s="3"/>
    </row>
    <row r="278">
      <c r="A278" s="437"/>
      <c r="B278" s="456"/>
      <c r="C278" s="1106"/>
      <c r="D278" s="1126"/>
      <c r="E278" s="20"/>
      <c r="F278" s="1106"/>
      <c r="G278" s="1106"/>
      <c r="H278" s="1106"/>
      <c r="I278" s="1106"/>
      <c r="J278" s="437"/>
      <c r="K278" s="1106"/>
      <c r="L278" s="20"/>
      <c r="M278" s="1106"/>
      <c r="N278" s="3"/>
      <c r="O278" s="3"/>
      <c r="P278" s="3"/>
      <c r="Q278" s="3"/>
    </row>
    <row r="279">
      <c r="A279" s="437"/>
      <c r="B279" s="456"/>
      <c r="C279" s="1106"/>
      <c r="D279" s="1126"/>
      <c r="E279" s="20"/>
      <c r="F279" s="1106"/>
      <c r="G279" s="1106"/>
      <c r="H279" s="1106"/>
      <c r="I279" s="1106"/>
      <c r="J279" s="437"/>
      <c r="K279" s="1106"/>
      <c r="L279" s="20"/>
      <c r="M279" s="1106"/>
      <c r="N279" s="3"/>
      <c r="O279" s="3"/>
      <c r="P279" s="3"/>
      <c r="Q279" s="3"/>
    </row>
    <row r="280">
      <c r="A280" s="437"/>
      <c r="B280" s="456"/>
      <c r="C280" s="1106"/>
      <c r="D280" s="1126"/>
      <c r="E280" s="20"/>
      <c r="F280" s="1106"/>
      <c r="G280" s="1106"/>
      <c r="H280" s="1106"/>
      <c r="I280" s="1106"/>
      <c r="J280" s="437"/>
      <c r="K280" s="1106"/>
      <c r="L280" s="20"/>
      <c r="M280" s="1106"/>
      <c r="N280" s="3"/>
      <c r="O280" s="3"/>
      <c r="P280" s="3"/>
      <c r="Q280" s="3"/>
    </row>
    <row r="281">
      <c r="A281" s="437"/>
      <c r="B281" s="456"/>
      <c r="C281" s="1106"/>
      <c r="D281" s="1126"/>
      <c r="E281" s="20"/>
      <c r="F281" s="1106"/>
      <c r="G281" s="1106"/>
      <c r="H281" s="1106"/>
      <c r="I281" s="1106"/>
      <c r="J281" s="437"/>
      <c r="K281" s="1106"/>
      <c r="L281" s="20"/>
      <c r="M281" s="1106"/>
      <c r="N281" s="3"/>
      <c r="O281" s="3"/>
      <c r="P281" s="3"/>
      <c r="Q281" s="3"/>
    </row>
    <row r="282">
      <c r="A282" s="437"/>
      <c r="B282" s="456"/>
      <c r="C282" s="1106"/>
      <c r="D282" s="1126"/>
      <c r="E282" s="20"/>
      <c r="F282" s="1106"/>
      <c r="G282" s="1106"/>
      <c r="H282" s="1106"/>
      <c r="I282" s="1106"/>
      <c r="J282" s="437"/>
      <c r="K282" s="1106"/>
      <c r="L282" s="20"/>
      <c r="M282" s="1106"/>
      <c r="N282" s="3"/>
      <c r="O282" s="3"/>
      <c r="P282" s="3"/>
      <c r="Q282" s="3"/>
    </row>
    <row r="283">
      <c r="A283" s="437"/>
      <c r="B283" s="456"/>
      <c r="C283" s="1106"/>
      <c r="D283" s="1126"/>
      <c r="E283" s="20"/>
      <c r="F283" s="1106"/>
      <c r="G283" s="1106"/>
      <c r="H283" s="1106"/>
      <c r="I283" s="1106"/>
      <c r="J283" s="437"/>
      <c r="K283" s="1106"/>
      <c r="L283" s="20"/>
      <c r="M283" s="1106"/>
      <c r="N283" s="3"/>
      <c r="O283" s="3"/>
      <c r="P283" s="3"/>
      <c r="Q283" s="3"/>
    </row>
    <row r="284">
      <c r="A284" s="437"/>
      <c r="B284" s="456"/>
      <c r="C284" s="1106"/>
      <c r="D284" s="1126"/>
      <c r="E284" s="20"/>
      <c r="F284" s="1106"/>
      <c r="G284" s="1106"/>
      <c r="H284" s="1106"/>
      <c r="I284" s="1106"/>
      <c r="J284" s="437"/>
      <c r="K284" s="1106"/>
      <c r="L284" s="20"/>
      <c r="M284" s="1106"/>
      <c r="N284" s="3"/>
      <c r="O284" s="3"/>
      <c r="P284" s="3"/>
      <c r="Q284" s="3"/>
    </row>
    <row r="285">
      <c r="A285" s="437"/>
      <c r="B285" s="456"/>
      <c r="C285" s="1106"/>
      <c r="D285" s="1126"/>
      <c r="E285" s="20"/>
      <c r="F285" s="1106"/>
      <c r="G285" s="1106"/>
      <c r="H285" s="1106"/>
      <c r="I285" s="1106"/>
      <c r="J285" s="437"/>
      <c r="K285" s="1106"/>
      <c r="L285" s="20"/>
      <c r="M285" s="1106"/>
      <c r="N285" s="3"/>
      <c r="O285" s="3"/>
      <c r="P285" s="3"/>
      <c r="Q285" s="3"/>
    </row>
    <row r="286">
      <c r="A286" s="437"/>
      <c r="B286" s="456"/>
      <c r="C286" s="1106"/>
      <c r="D286" s="1126"/>
      <c r="E286" s="20"/>
      <c r="F286" s="1106"/>
      <c r="G286" s="1106"/>
      <c r="H286" s="1106"/>
      <c r="I286" s="1106"/>
      <c r="J286" s="437"/>
      <c r="K286" s="1106"/>
      <c r="L286" s="20"/>
      <c r="M286" s="1106"/>
      <c r="N286" s="3"/>
      <c r="O286" s="3"/>
      <c r="P286" s="3"/>
      <c r="Q286" s="3"/>
    </row>
    <row r="287">
      <c r="A287" s="437"/>
      <c r="B287" s="456"/>
      <c r="C287" s="1106"/>
      <c r="D287" s="1126"/>
      <c r="E287" s="20"/>
      <c r="F287" s="1106"/>
      <c r="G287" s="1106"/>
      <c r="H287" s="1106"/>
      <c r="I287" s="1106"/>
      <c r="J287" s="437"/>
      <c r="K287" s="1106"/>
      <c r="L287" s="20"/>
      <c r="M287" s="1106"/>
      <c r="N287" s="3"/>
      <c r="O287" s="3"/>
      <c r="P287" s="3"/>
      <c r="Q287" s="3"/>
    </row>
    <row r="288">
      <c r="A288" s="437"/>
      <c r="B288" s="456"/>
      <c r="C288" s="1106"/>
      <c r="D288" s="1126"/>
      <c r="E288" s="20"/>
      <c r="F288" s="1106"/>
      <c r="G288" s="1106"/>
      <c r="H288" s="1106"/>
      <c r="I288" s="1106"/>
      <c r="J288" s="437"/>
      <c r="K288" s="1106"/>
      <c r="L288" s="20"/>
      <c r="M288" s="1106"/>
      <c r="N288" s="3"/>
      <c r="O288" s="3"/>
      <c r="P288" s="3"/>
      <c r="Q288" s="3"/>
    </row>
    <row r="289">
      <c r="A289" s="437"/>
      <c r="B289" s="456"/>
      <c r="C289" s="1106"/>
      <c r="D289" s="1126"/>
      <c r="E289" s="20"/>
      <c r="F289" s="1106"/>
      <c r="G289" s="1106"/>
      <c r="H289" s="1106"/>
      <c r="I289" s="1106"/>
      <c r="J289" s="437"/>
      <c r="K289" s="1106"/>
      <c r="L289" s="20"/>
      <c r="M289" s="1106"/>
      <c r="N289" s="3"/>
      <c r="O289" s="3"/>
      <c r="P289" s="3"/>
      <c r="Q289" s="3"/>
    </row>
    <row r="290">
      <c r="A290" s="437"/>
      <c r="B290" s="456"/>
      <c r="C290" s="1106"/>
      <c r="D290" s="1126"/>
      <c r="E290" s="20"/>
      <c r="F290" s="1106"/>
      <c r="G290" s="1106"/>
      <c r="H290" s="1106"/>
      <c r="I290" s="1106"/>
      <c r="J290" s="437"/>
      <c r="K290" s="1106"/>
      <c r="L290" s="20"/>
      <c r="M290" s="1106"/>
      <c r="N290" s="3"/>
      <c r="O290" s="3"/>
      <c r="P290" s="3"/>
      <c r="Q290" s="3"/>
    </row>
    <row r="291">
      <c r="A291" s="437"/>
      <c r="B291" s="456"/>
      <c r="C291" s="1106"/>
      <c r="D291" s="1126"/>
      <c r="E291" s="20"/>
      <c r="F291" s="1106"/>
      <c r="G291" s="1106"/>
      <c r="H291" s="1106"/>
      <c r="I291" s="1106"/>
      <c r="J291" s="437"/>
      <c r="K291" s="1106"/>
      <c r="L291" s="20"/>
      <c r="M291" s="1106"/>
      <c r="N291" s="3"/>
      <c r="O291" s="3"/>
      <c r="P291" s="3"/>
      <c r="Q291" s="3"/>
    </row>
    <row r="292">
      <c r="A292" s="437"/>
      <c r="B292" s="456"/>
      <c r="C292" s="1106"/>
      <c r="D292" s="1126"/>
      <c r="E292" s="20"/>
      <c r="F292" s="1106"/>
      <c r="G292" s="1106"/>
      <c r="H292" s="1106"/>
      <c r="I292" s="1106"/>
      <c r="J292" s="437"/>
      <c r="K292" s="1106"/>
      <c r="L292" s="20"/>
      <c r="M292" s="1106"/>
      <c r="N292" s="3"/>
      <c r="O292" s="3"/>
      <c r="P292" s="3"/>
      <c r="Q292" s="3"/>
    </row>
    <row r="293">
      <c r="A293" s="437"/>
      <c r="B293" s="456"/>
      <c r="C293" s="1106"/>
      <c r="D293" s="1126"/>
      <c r="E293" s="20"/>
      <c r="F293" s="1106"/>
      <c r="G293" s="1106"/>
      <c r="H293" s="1106"/>
      <c r="I293" s="1106"/>
      <c r="J293" s="437"/>
      <c r="K293" s="1106"/>
      <c r="L293" s="20"/>
      <c r="M293" s="1106"/>
      <c r="N293" s="3"/>
      <c r="O293" s="3"/>
      <c r="P293" s="3"/>
      <c r="Q293" s="3"/>
    </row>
    <row r="294">
      <c r="A294" s="437"/>
      <c r="B294" s="456"/>
      <c r="C294" s="1106"/>
      <c r="D294" s="1126"/>
      <c r="E294" s="20"/>
      <c r="F294" s="1106"/>
      <c r="G294" s="1106"/>
      <c r="H294" s="1106"/>
      <c r="I294" s="1106"/>
      <c r="J294" s="437"/>
      <c r="K294" s="1106"/>
      <c r="L294" s="20"/>
      <c r="M294" s="1106"/>
      <c r="N294" s="3"/>
      <c r="O294" s="3"/>
      <c r="P294" s="3"/>
      <c r="Q294" s="3"/>
    </row>
    <row r="295">
      <c r="A295" s="437"/>
      <c r="B295" s="456"/>
      <c r="C295" s="1106"/>
      <c r="D295" s="1126"/>
      <c r="E295" s="20"/>
      <c r="F295" s="1106"/>
      <c r="G295" s="1106"/>
      <c r="H295" s="1106"/>
      <c r="I295" s="1106"/>
      <c r="J295" s="437"/>
      <c r="K295" s="1106"/>
      <c r="L295" s="20"/>
      <c r="M295" s="1106"/>
      <c r="N295" s="3"/>
      <c r="O295" s="3"/>
      <c r="P295" s="3"/>
      <c r="Q295" s="3"/>
    </row>
    <row r="296">
      <c r="A296" s="437"/>
      <c r="B296" s="456"/>
      <c r="C296" s="1106"/>
      <c r="D296" s="1126"/>
      <c r="E296" s="20"/>
      <c r="F296" s="1106"/>
      <c r="G296" s="1106"/>
      <c r="H296" s="1106"/>
      <c r="I296" s="1106"/>
      <c r="J296" s="437"/>
      <c r="K296" s="1106"/>
      <c r="L296" s="20"/>
      <c r="M296" s="1106"/>
      <c r="N296" s="3"/>
      <c r="O296" s="3"/>
      <c r="P296" s="3"/>
      <c r="Q296" s="3"/>
    </row>
    <row r="297">
      <c r="A297" s="437"/>
      <c r="B297" s="456"/>
      <c r="C297" s="1106"/>
      <c r="D297" s="1126"/>
      <c r="E297" s="20"/>
      <c r="F297" s="1106"/>
      <c r="G297" s="1106"/>
      <c r="H297" s="1106"/>
      <c r="I297" s="1106"/>
      <c r="J297" s="437"/>
      <c r="K297" s="1106"/>
      <c r="L297" s="20"/>
      <c r="M297" s="1106"/>
      <c r="N297" s="3"/>
      <c r="O297" s="3"/>
      <c r="P297" s="3"/>
      <c r="Q297" s="3"/>
    </row>
    <row r="298">
      <c r="A298" s="437"/>
      <c r="B298" s="456"/>
      <c r="C298" s="1106"/>
      <c r="D298" s="1126"/>
      <c r="E298" s="20"/>
      <c r="F298" s="1106"/>
      <c r="G298" s="1106"/>
      <c r="H298" s="1106"/>
      <c r="I298" s="1106"/>
      <c r="J298" s="437"/>
      <c r="K298" s="1106"/>
      <c r="L298" s="20"/>
      <c r="M298" s="1106"/>
      <c r="N298" s="3"/>
      <c r="O298" s="3"/>
      <c r="P298" s="3"/>
      <c r="Q298" s="3"/>
    </row>
    <row r="299">
      <c r="A299" s="437"/>
      <c r="B299" s="456"/>
      <c r="C299" s="1106"/>
      <c r="D299" s="1126"/>
      <c r="E299" s="20"/>
      <c r="F299" s="1106"/>
      <c r="G299" s="1106"/>
      <c r="H299" s="1106"/>
      <c r="I299" s="1106"/>
      <c r="J299" s="437"/>
      <c r="K299" s="1106"/>
      <c r="L299" s="20"/>
      <c r="M299" s="1106"/>
      <c r="N299" s="3"/>
      <c r="O299" s="3"/>
      <c r="P299" s="3"/>
      <c r="Q299" s="3"/>
    </row>
    <row r="300">
      <c r="A300" s="437"/>
      <c r="B300" s="456"/>
      <c r="C300" s="1106"/>
      <c r="D300" s="1126"/>
      <c r="E300" s="20"/>
      <c r="F300" s="1106"/>
      <c r="G300" s="1106"/>
      <c r="H300" s="1106"/>
      <c r="I300" s="1106"/>
      <c r="J300" s="437"/>
      <c r="K300" s="1106"/>
      <c r="L300" s="20"/>
      <c r="M300" s="1106"/>
      <c r="N300" s="3"/>
      <c r="O300" s="3"/>
      <c r="P300" s="3"/>
      <c r="Q300" s="3"/>
    </row>
    <row r="301">
      <c r="A301" s="437"/>
      <c r="B301" s="456"/>
      <c r="C301" s="1106"/>
      <c r="D301" s="1126"/>
      <c r="E301" s="20"/>
      <c r="F301" s="1106"/>
      <c r="G301" s="1106"/>
      <c r="H301" s="1106"/>
      <c r="I301" s="1106"/>
      <c r="J301" s="437"/>
      <c r="K301" s="1106"/>
      <c r="L301" s="20"/>
      <c r="M301" s="1106"/>
      <c r="N301" s="3"/>
      <c r="O301" s="3"/>
      <c r="P301" s="3"/>
      <c r="Q301" s="3"/>
    </row>
    <row r="302">
      <c r="A302" s="437"/>
      <c r="B302" s="456"/>
      <c r="C302" s="1106"/>
      <c r="D302" s="1126"/>
      <c r="E302" s="20"/>
      <c r="F302" s="1106"/>
      <c r="G302" s="1106"/>
      <c r="H302" s="1106"/>
      <c r="I302" s="1106"/>
      <c r="J302" s="437"/>
      <c r="K302" s="1106"/>
      <c r="L302" s="20"/>
      <c r="M302" s="1106"/>
      <c r="N302" s="3"/>
      <c r="O302" s="3"/>
      <c r="P302" s="3"/>
      <c r="Q302" s="3"/>
    </row>
    <row r="303">
      <c r="A303" s="437"/>
      <c r="B303" s="456"/>
      <c r="C303" s="1106"/>
      <c r="D303" s="1126"/>
      <c r="E303" s="20"/>
      <c r="F303" s="1106"/>
      <c r="G303" s="1106"/>
      <c r="H303" s="1106"/>
      <c r="I303" s="1106"/>
      <c r="J303" s="437"/>
      <c r="K303" s="1106"/>
      <c r="L303" s="20"/>
      <c r="M303" s="1106"/>
      <c r="N303" s="3"/>
      <c r="O303" s="3"/>
      <c r="P303" s="3"/>
      <c r="Q303" s="3"/>
    </row>
    <row r="304">
      <c r="A304" s="437"/>
      <c r="B304" s="456"/>
      <c r="C304" s="1106"/>
      <c r="D304" s="1126"/>
      <c r="E304" s="20"/>
      <c r="F304" s="1106"/>
      <c r="G304" s="1106"/>
      <c r="H304" s="1106"/>
      <c r="I304" s="1106"/>
      <c r="J304" s="437"/>
      <c r="K304" s="1106"/>
      <c r="L304" s="20"/>
      <c r="M304" s="1106"/>
      <c r="N304" s="3"/>
      <c r="O304" s="3"/>
      <c r="P304" s="3"/>
      <c r="Q304" s="3"/>
    </row>
    <row r="305">
      <c r="A305" s="437"/>
      <c r="B305" s="456"/>
      <c r="C305" s="1106"/>
      <c r="D305" s="1126"/>
      <c r="E305" s="20"/>
      <c r="F305" s="1106"/>
      <c r="G305" s="1106"/>
      <c r="H305" s="1106"/>
      <c r="I305" s="1106"/>
      <c r="J305" s="437"/>
      <c r="K305" s="1106"/>
      <c r="L305" s="20"/>
      <c r="M305" s="1106"/>
      <c r="N305" s="3"/>
      <c r="O305" s="3"/>
      <c r="P305" s="3"/>
      <c r="Q305" s="3"/>
    </row>
    <row r="306">
      <c r="A306" s="437"/>
      <c r="B306" s="456"/>
      <c r="C306" s="1106"/>
      <c r="D306" s="1126"/>
      <c r="E306" s="20"/>
      <c r="F306" s="1106"/>
      <c r="G306" s="1106"/>
      <c r="H306" s="1106"/>
      <c r="I306" s="1106"/>
      <c r="J306" s="437"/>
      <c r="K306" s="1106"/>
      <c r="L306" s="20"/>
      <c r="M306" s="1106"/>
      <c r="N306" s="3"/>
      <c r="O306" s="3"/>
      <c r="P306" s="3"/>
      <c r="Q306" s="3"/>
    </row>
    <row r="307">
      <c r="A307" s="437"/>
      <c r="B307" s="456"/>
      <c r="C307" s="1106"/>
      <c r="D307" s="1126"/>
      <c r="E307" s="20"/>
      <c r="F307" s="1106"/>
      <c r="G307" s="1106"/>
      <c r="H307" s="1106"/>
      <c r="I307" s="1106"/>
      <c r="J307" s="437"/>
      <c r="K307" s="1106"/>
      <c r="L307" s="20"/>
      <c r="M307" s="1106"/>
      <c r="N307" s="3"/>
      <c r="O307" s="3"/>
      <c r="P307" s="3"/>
      <c r="Q307" s="3"/>
    </row>
    <row r="308">
      <c r="A308" s="437"/>
      <c r="B308" s="456"/>
      <c r="C308" s="1106"/>
      <c r="D308" s="1126"/>
      <c r="E308" s="20"/>
      <c r="F308" s="1106"/>
      <c r="G308" s="1106"/>
      <c r="H308" s="1106"/>
      <c r="I308" s="1106"/>
      <c r="J308" s="437"/>
      <c r="K308" s="1106"/>
      <c r="L308" s="20"/>
      <c r="M308" s="1106"/>
      <c r="N308" s="3"/>
      <c r="O308" s="3"/>
      <c r="P308" s="3"/>
      <c r="Q308" s="3"/>
    </row>
    <row r="309">
      <c r="A309" s="437"/>
      <c r="B309" s="456"/>
      <c r="C309" s="1106"/>
      <c r="D309" s="1126"/>
      <c r="E309" s="20"/>
      <c r="F309" s="1106"/>
      <c r="G309" s="1106"/>
      <c r="H309" s="1106"/>
      <c r="I309" s="1106"/>
      <c r="J309" s="437"/>
      <c r="K309" s="1106"/>
      <c r="L309" s="20"/>
      <c r="M309" s="1106"/>
      <c r="N309" s="3"/>
      <c r="O309" s="3"/>
      <c r="P309" s="3"/>
      <c r="Q309" s="3"/>
    </row>
    <row r="310">
      <c r="A310" s="437"/>
      <c r="B310" s="456"/>
      <c r="C310" s="1106"/>
      <c r="D310" s="1126"/>
      <c r="E310" s="20"/>
      <c r="F310" s="1106"/>
      <c r="G310" s="1106"/>
      <c r="H310" s="1106"/>
      <c r="I310" s="1106"/>
      <c r="J310" s="437"/>
      <c r="K310" s="1106"/>
      <c r="L310" s="20"/>
      <c r="M310" s="1106"/>
      <c r="N310" s="3"/>
      <c r="O310" s="3"/>
      <c r="P310" s="3"/>
      <c r="Q310" s="3"/>
    </row>
    <row r="311">
      <c r="A311" s="437"/>
      <c r="B311" s="456"/>
      <c r="C311" s="1106"/>
      <c r="D311" s="1126"/>
      <c r="E311" s="20"/>
      <c r="F311" s="1106"/>
      <c r="G311" s="1106"/>
      <c r="H311" s="1106"/>
      <c r="I311" s="1106"/>
      <c r="J311" s="437"/>
      <c r="K311" s="1106"/>
      <c r="L311" s="20"/>
      <c r="M311" s="1106"/>
      <c r="N311" s="3"/>
      <c r="O311" s="3"/>
      <c r="P311" s="3"/>
      <c r="Q311" s="3"/>
    </row>
    <row r="312">
      <c r="A312" s="437"/>
      <c r="B312" s="456"/>
      <c r="C312" s="1106"/>
      <c r="D312" s="1126"/>
      <c r="E312" s="20"/>
      <c r="F312" s="1106"/>
      <c r="G312" s="1106"/>
      <c r="H312" s="1106"/>
      <c r="I312" s="1106"/>
      <c r="J312" s="437"/>
      <c r="K312" s="1106"/>
      <c r="L312" s="20"/>
      <c r="M312" s="1106"/>
      <c r="N312" s="3"/>
      <c r="O312" s="3"/>
      <c r="P312" s="3"/>
      <c r="Q312" s="3"/>
    </row>
    <row r="313">
      <c r="A313" s="437"/>
      <c r="B313" s="456"/>
      <c r="C313" s="1106"/>
      <c r="D313" s="1126"/>
      <c r="E313" s="20"/>
      <c r="F313" s="1106"/>
      <c r="G313" s="1106"/>
      <c r="H313" s="1106"/>
      <c r="I313" s="1106"/>
      <c r="J313" s="437"/>
      <c r="K313" s="1106"/>
      <c r="L313" s="20"/>
      <c r="M313" s="1106"/>
      <c r="N313" s="3"/>
      <c r="O313" s="3"/>
      <c r="P313" s="3"/>
      <c r="Q313" s="3"/>
    </row>
    <row r="314">
      <c r="A314" s="437"/>
      <c r="B314" s="456"/>
      <c r="C314" s="1106"/>
      <c r="D314" s="1126"/>
      <c r="E314" s="20"/>
      <c r="F314" s="1106"/>
      <c r="G314" s="1106"/>
      <c r="H314" s="1106"/>
      <c r="I314" s="1106"/>
      <c r="J314" s="437"/>
      <c r="K314" s="1106"/>
      <c r="L314" s="20"/>
      <c r="M314" s="1106"/>
      <c r="N314" s="3"/>
      <c r="O314" s="3"/>
      <c r="P314" s="3"/>
      <c r="Q314" s="3"/>
    </row>
    <row r="315">
      <c r="A315" s="437"/>
      <c r="B315" s="456"/>
      <c r="C315" s="1106"/>
      <c r="D315" s="1126"/>
      <c r="E315" s="20"/>
      <c r="F315" s="1106"/>
      <c r="G315" s="1106"/>
      <c r="H315" s="1106"/>
      <c r="I315" s="1106"/>
      <c r="J315" s="437"/>
      <c r="K315" s="1106"/>
      <c r="L315" s="20"/>
      <c r="M315" s="1106"/>
      <c r="N315" s="3"/>
      <c r="O315" s="3"/>
      <c r="P315" s="3"/>
      <c r="Q315" s="3"/>
    </row>
    <row r="316">
      <c r="A316" s="437"/>
      <c r="B316" s="456"/>
      <c r="C316" s="1106"/>
      <c r="D316" s="1126"/>
      <c r="E316" s="20"/>
      <c r="F316" s="1106"/>
      <c r="G316" s="1106"/>
      <c r="H316" s="1106"/>
      <c r="I316" s="1106"/>
      <c r="J316" s="437"/>
      <c r="K316" s="1106"/>
      <c r="L316" s="20"/>
      <c r="M316" s="1106"/>
      <c r="N316" s="3"/>
      <c r="O316" s="3"/>
      <c r="P316" s="3"/>
      <c r="Q316" s="3"/>
    </row>
    <row r="317">
      <c r="A317" s="437"/>
      <c r="B317" s="456"/>
      <c r="C317" s="1106"/>
      <c r="D317" s="1126"/>
      <c r="E317" s="20"/>
      <c r="F317" s="1106"/>
      <c r="G317" s="1106"/>
      <c r="H317" s="1106"/>
      <c r="I317" s="1106"/>
      <c r="J317" s="437"/>
      <c r="K317" s="1106"/>
      <c r="L317" s="20"/>
      <c r="M317" s="1106"/>
      <c r="N317" s="3"/>
      <c r="O317" s="3"/>
      <c r="P317" s="3"/>
      <c r="Q317" s="3"/>
    </row>
    <row r="318">
      <c r="A318" s="437"/>
      <c r="B318" s="456"/>
      <c r="C318" s="1106"/>
      <c r="D318" s="1126"/>
      <c r="E318" s="20"/>
      <c r="F318" s="1106"/>
      <c r="G318" s="1106"/>
      <c r="H318" s="1106"/>
      <c r="I318" s="1106"/>
      <c r="J318" s="437"/>
      <c r="K318" s="1106"/>
      <c r="L318" s="20"/>
      <c r="M318" s="1106"/>
      <c r="N318" s="3"/>
      <c r="O318" s="3"/>
      <c r="P318" s="3"/>
      <c r="Q318" s="3"/>
    </row>
    <row r="319">
      <c r="A319" s="437"/>
      <c r="B319" s="456"/>
      <c r="C319" s="1106"/>
      <c r="D319" s="1126"/>
      <c r="E319" s="20"/>
      <c r="F319" s="1106"/>
      <c r="G319" s="1106"/>
      <c r="H319" s="1106"/>
      <c r="I319" s="1106"/>
      <c r="J319" s="437"/>
      <c r="K319" s="1106"/>
      <c r="L319" s="20"/>
      <c r="M319" s="1106"/>
      <c r="N319" s="3"/>
      <c r="O319" s="3"/>
      <c r="P319" s="3"/>
      <c r="Q319" s="3"/>
    </row>
    <row r="320">
      <c r="A320" s="437"/>
      <c r="B320" s="456"/>
      <c r="C320" s="1106"/>
      <c r="D320" s="1126"/>
      <c r="E320" s="20"/>
      <c r="F320" s="1106"/>
      <c r="G320" s="1106"/>
      <c r="H320" s="1106"/>
      <c r="I320" s="1106"/>
      <c r="J320" s="437"/>
      <c r="K320" s="1106"/>
      <c r="L320" s="20"/>
      <c r="M320" s="1106"/>
      <c r="N320" s="3"/>
      <c r="O320" s="3"/>
      <c r="P320" s="3"/>
      <c r="Q320" s="3"/>
    </row>
    <row r="321">
      <c r="A321" s="437"/>
      <c r="B321" s="456"/>
      <c r="C321" s="1106"/>
      <c r="D321" s="1126"/>
      <c r="E321" s="20"/>
      <c r="F321" s="1106"/>
      <c r="G321" s="1106"/>
      <c r="H321" s="1106"/>
      <c r="I321" s="1106"/>
      <c r="J321" s="437"/>
      <c r="K321" s="1106"/>
      <c r="L321" s="20"/>
      <c r="M321" s="1106"/>
      <c r="N321" s="3"/>
      <c r="O321" s="3"/>
      <c r="P321" s="3"/>
      <c r="Q321" s="3"/>
    </row>
    <row r="322">
      <c r="A322" s="437"/>
      <c r="B322" s="456"/>
      <c r="C322" s="1106"/>
      <c r="D322" s="1126"/>
      <c r="E322" s="20"/>
      <c r="F322" s="1106"/>
      <c r="G322" s="1106"/>
      <c r="H322" s="1106"/>
      <c r="I322" s="1106"/>
      <c r="J322" s="437"/>
      <c r="K322" s="1106"/>
      <c r="L322" s="20"/>
      <c r="M322" s="1106"/>
      <c r="N322" s="3"/>
      <c r="O322" s="3"/>
      <c r="P322" s="3"/>
      <c r="Q322" s="3"/>
    </row>
    <row r="323">
      <c r="A323" s="437"/>
      <c r="B323" s="456"/>
      <c r="C323" s="1106"/>
      <c r="D323" s="1126"/>
      <c r="E323" s="20"/>
      <c r="F323" s="1106"/>
      <c r="G323" s="1106"/>
      <c r="H323" s="1106"/>
      <c r="I323" s="1106"/>
      <c r="J323" s="437"/>
      <c r="K323" s="1106"/>
      <c r="L323" s="20"/>
      <c r="M323" s="1106"/>
      <c r="N323" s="3"/>
      <c r="O323" s="3"/>
      <c r="P323" s="3"/>
      <c r="Q323" s="3"/>
    </row>
    <row r="324">
      <c r="A324" s="437"/>
      <c r="B324" s="456"/>
      <c r="C324" s="1106"/>
      <c r="D324" s="1126"/>
      <c r="E324" s="20"/>
      <c r="F324" s="1106"/>
      <c r="G324" s="1106"/>
      <c r="H324" s="1106"/>
      <c r="I324" s="1106"/>
      <c r="J324" s="437"/>
      <c r="K324" s="1106"/>
      <c r="L324" s="20"/>
      <c r="M324" s="1106"/>
      <c r="N324" s="3"/>
      <c r="O324" s="3"/>
      <c r="P324" s="3"/>
      <c r="Q324" s="3"/>
    </row>
    <row r="325">
      <c r="A325" s="437"/>
      <c r="B325" s="456"/>
      <c r="C325" s="1106"/>
      <c r="D325" s="1126"/>
      <c r="E325" s="20"/>
      <c r="F325" s="1106"/>
      <c r="G325" s="1106"/>
      <c r="H325" s="1106"/>
      <c r="I325" s="1106"/>
      <c r="J325" s="437"/>
      <c r="K325" s="1106"/>
      <c r="L325" s="20"/>
      <c r="M325" s="1106"/>
      <c r="N325" s="3"/>
      <c r="O325" s="3"/>
      <c r="P325" s="3"/>
      <c r="Q325" s="3"/>
    </row>
    <row r="326">
      <c r="A326" s="437"/>
      <c r="B326" s="456"/>
      <c r="C326" s="1106"/>
      <c r="D326" s="1126"/>
      <c r="E326" s="20"/>
      <c r="F326" s="1106"/>
      <c r="G326" s="1106"/>
      <c r="H326" s="1106"/>
      <c r="I326" s="1106"/>
      <c r="J326" s="437"/>
      <c r="K326" s="1106"/>
      <c r="L326" s="20"/>
      <c r="M326" s="1106"/>
      <c r="N326" s="3"/>
      <c r="O326" s="3"/>
      <c r="P326" s="3"/>
      <c r="Q326" s="3"/>
    </row>
    <row r="327">
      <c r="A327" s="437"/>
      <c r="B327" s="456"/>
      <c r="C327" s="1106"/>
      <c r="D327" s="1126"/>
      <c r="E327" s="20"/>
      <c r="F327" s="1106"/>
      <c r="G327" s="1106"/>
      <c r="H327" s="1106"/>
      <c r="I327" s="1106"/>
      <c r="J327" s="437"/>
      <c r="K327" s="1106"/>
      <c r="L327" s="20"/>
      <c r="M327" s="1106"/>
      <c r="N327" s="3"/>
      <c r="O327" s="3"/>
      <c r="P327" s="3"/>
      <c r="Q327" s="3"/>
    </row>
    <row r="328">
      <c r="A328" s="437"/>
      <c r="B328" s="456"/>
      <c r="C328" s="1106"/>
      <c r="D328" s="1126"/>
      <c r="E328" s="20"/>
      <c r="F328" s="1106"/>
      <c r="G328" s="1106"/>
      <c r="H328" s="1106"/>
      <c r="I328" s="1106"/>
      <c r="J328" s="437"/>
      <c r="K328" s="1106"/>
      <c r="L328" s="20"/>
      <c r="M328" s="1106"/>
      <c r="N328" s="3"/>
      <c r="O328" s="3"/>
      <c r="P328" s="3"/>
      <c r="Q328" s="3"/>
    </row>
    <row r="329">
      <c r="A329" s="437"/>
      <c r="B329" s="456"/>
      <c r="C329" s="1106"/>
      <c r="D329" s="1126"/>
      <c r="E329" s="20"/>
      <c r="F329" s="1106"/>
      <c r="G329" s="1106"/>
      <c r="H329" s="1106"/>
      <c r="I329" s="1106"/>
      <c r="J329" s="437"/>
      <c r="K329" s="1106"/>
      <c r="L329" s="20"/>
      <c r="M329" s="1106"/>
      <c r="N329" s="3"/>
      <c r="O329" s="3"/>
      <c r="P329" s="3"/>
      <c r="Q329" s="3"/>
    </row>
    <row r="330">
      <c r="A330" s="437"/>
      <c r="B330" s="456"/>
      <c r="C330" s="1106"/>
      <c r="D330" s="1126"/>
      <c r="E330" s="20"/>
      <c r="F330" s="1106"/>
      <c r="G330" s="1106"/>
      <c r="H330" s="1106"/>
      <c r="I330" s="1106"/>
      <c r="J330" s="437"/>
      <c r="K330" s="1106"/>
      <c r="L330" s="20"/>
      <c r="M330" s="1106"/>
      <c r="N330" s="3"/>
      <c r="O330" s="3"/>
      <c r="P330" s="3"/>
      <c r="Q330" s="3"/>
    </row>
    <row r="331">
      <c r="A331" s="437"/>
      <c r="B331" s="456"/>
      <c r="C331" s="1106"/>
      <c r="D331" s="1126"/>
      <c r="E331" s="20"/>
      <c r="F331" s="1106"/>
      <c r="G331" s="1106"/>
      <c r="H331" s="1106"/>
      <c r="I331" s="1106"/>
      <c r="J331" s="437"/>
      <c r="K331" s="1106"/>
      <c r="L331" s="20"/>
      <c r="M331" s="1106"/>
      <c r="N331" s="3"/>
      <c r="O331" s="3"/>
      <c r="P331" s="3"/>
      <c r="Q331" s="3"/>
    </row>
    <row r="332">
      <c r="A332" s="437"/>
      <c r="B332" s="456"/>
      <c r="C332" s="1106"/>
      <c r="D332" s="1126"/>
      <c r="E332" s="20"/>
      <c r="F332" s="1106"/>
      <c r="G332" s="1106"/>
      <c r="H332" s="1106"/>
      <c r="I332" s="1106"/>
      <c r="J332" s="437"/>
      <c r="K332" s="1106"/>
      <c r="L332" s="20"/>
      <c r="M332" s="1106"/>
      <c r="N332" s="3"/>
      <c r="O332" s="3"/>
      <c r="P332" s="3"/>
      <c r="Q332" s="3"/>
    </row>
    <row r="333">
      <c r="A333" s="437"/>
      <c r="B333" s="456"/>
      <c r="C333" s="1106"/>
      <c r="D333" s="1126"/>
      <c r="E333" s="20"/>
      <c r="F333" s="1106"/>
      <c r="G333" s="1106"/>
      <c r="H333" s="1106"/>
      <c r="I333" s="1106"/>
      <c r="J333" s="437"/>
      <c r="K333" s="1106"/>
      <c r="L333" s="20"/>
      <c r="M333" s="1106"/>
      <c r="N333" s="3"/>
      <c r="O333" s="3"/>
      <c r="P333" s="3"/>
      <c r="Q333" s="3"/>
    </row>
    <row r="334">
      <c r="A334" s="437"/>
      <c r="B334" s="456"/>
      <c r="C334" s="1106"/>
      <c r="D334" s="1126"/>
      <c r="E334" s="20"/>
      <c r="F334" s="1106"/>
      <c r="G334" s="1106"/>
      <c r="H334" s="1106"/>
      <c r="I334" s="1106"/>
      <c r="J334" s="437"/>
      <c r="K334" s="1106"/>
      <c r="L334" s="20"/>
      <c r="M334" s="1106"/>
      <c r="N334" s="3"/>
      <c r="O334" s="3"/>
      <c r="P334" s="3"/>
      <c r="Q334" s="3"/>
    </row>
    <row r="335">
      <c r="A335" s="437"/>
      <c r="B335" s="456"/>
      <c r="C335" s="1106"/>
      <c r="D335" s="1126"/>
      <c r="E335" s="20"/>
      <c r="F335" s="1106"/>
      <c r="G335" s="1106"/>
      <c r="H335" s="1106"/>
      <c r="I335" s="1106"/>
      <c r="J335" s="437"/>
      <c r="K335" s="1106"/>
      <c r="L335" s="20"/>
      <c r="M335" s="1106"/>
      <c r="N335" s="3"/>
      <c r="O335" s="3"/>
      <c r="P335" s="3"/>
      <c r="Q335" s="3"/>
    </row>
    <row r="336">
      <c r="A336" s="437"/>
      <c r="B336" s="456"/>
      <c r="C336" s="1106"/>
      <c r="D336" s="1126"/>
      <c r="E336" s="20"/>
      <c r="F336" s="1106"/>
      <c r="G336" s="1106"/>
      <c r="H336" s="1106"/>
      <c r="I336" s="1106"/>
      <c r="J336" s="437"/>
      <c r="K336" s="1106"/>
      <c r="L336" s="20"/>
      <c r="M336" s="1106"/>
      <c r="N336" s="3"/>
      <c r="O336" s="3"/>
      <c r="P336" s="3"/>
      <c r="Q336" s="3"/>
    </row>
    <row r="337">
      <c r="A337" s="437"/>
      <c r="B337" s="456"/>
      <c r="C337" s="1106"/>
      <c r="D337" s="1126"/>
      <c r="E337" s="20"/>
      <c r="F337" s="1106"/>
      <c r="G337" s="1106"/>
      <c r="H337" s="1106"/>
      <c r="I337" s="1106"/>
      <c r="J337" s="437"/>
      <c r="K337" s="1106"/>
      <c r="L337" s="20"/>
      <c r="M337" s="1106"/>
      <c r="N337" s="3"/>
      <c r="O337" s="3"/>
      <c r="P337" s="3"/>
      <c r="Q337" s="3"/>
    </row>
    <row r="338">
      <c r="A338" s="437"/>
      <c r="B338" s="456"/>
      <c r="C338" s="1106"/>
      <c r="D338" s="1126"/>
      <c r="E338" s="20"/>
      <c r="F338" s="1106"/>
      <c r="G338" s="1106"/>
      <c r="H338" s="1106"/>
      <c r="I338" s="1106"/>
      <c r="J338" s="437"/>
      <c r="K338" s="1106"/>
      <c r="L338" s="20"/>
      <c r="M338" s="1106"/>
      <c r="N338" s="3"/>
      <c r="O338" s="3"/>
      <c r="P338" s="3"/>
      <c r="Q338" s="3"/>
    </row>
    <row r="339">
      <c r="A339" s="437"/>
      <c r="B339" s="456"/>
      <c r="C339" s="1106"/>
      <c r="D339" s="1126"/>
      <c r="E339" s="20"/>
      <c r="F339" s="1106"/>
      <c r="G339" s="1106"/>
      <c r="H339" s="1106"/>
      <c r="I339" s="1106"/>
      <c r="J339" s="437"/>
      <c r="K339" s="1106"/>
      <c r="L339" s="20"/>
      <c r="M339" s="1106"/>
      <c r="N339" s="3"/>
      <c r="O339" s="3"/>
      <c r="P339" s="3"/>
      <c r="Q339" s="3"/>
    </row>
    <row r="340">
      <c r="A340" s="437"/>
      <c r="B340" s="456"/>
      <c r="C340" s="1106"/>
      <c r="D340" s="1126"/>
      <c r="E340" s="20"/>
      <c r="F340" s="1106"/>
      <c r="G340" s="1106"/>
      <c r="H340" s="1106"/>
      <c r="I340" s="1106"/>
      <c r="J340" s="437"/>
      <c r="K340" s="1106"/>
      <c r="L340" s="20"/>
      <c r="M340" s="1106"/>
      <c r="N340" s="3"/>
      <c r="O340" s="3"/>
      <c r="P340" s="3"/>
      <c r="Q340" s="3"/>
    </row>
    <row r="341">
      <c r="A341" s="437"/>
      <c r="B341" s="456"/>
      <c r="C341" s="1106"/>
      <c r="D341" s="1126"/>
      <c r="E341" s="20"/>
      <c r="F341" s="1106"/>
      <c r="G341" s="1106"/>
      <c r="H341" s="1106"/>
      <c r="I341" s="1106"/>
      <c r="J341" s="437"/>
      <c r="K341" s="1106"/>
      <c r="L341" s="20"/>
      <c r="M341" s="1106"/>
      <c r="N341" s="3"/>
      <c r="O341" s="3"/>
      <c r="P341" s="3"/>
      <c r="Q341" s="3"/>
    </row>
    <row r="342">
      <c r="A342" s="437"/>
      <c r="B342" s="456"/>
      <c r="C342" s="1106"/>
      <c r="D342" s="1126"/>
      <c r="E342" s="20"/>
      <c r="F342" s="1106"/>
      <c r="G342" s="1106"/>
      <c r="H342" s="1106"/>
      <c r="I342" s="1106"/>
      <c r="J342" s="437"/>
      <c r="K342" s="1106"/>
      <c r="L342" s="20"/>
      <c r="M342" s="1106"/>
      <c r="N342" s="3"/>
      <c r="O342" s="3"/>
      <c r="P342" s="3"/>
      <c r="Q342" s="3"/>
    </row>
    <row r="343">
      <c r="A343" s="437"/>
      <c r="B343" s="456"/>
      <c r="C343" s="1106"/>
      <c r="D343" s="1126"/>
      <c r="E343" s="20"/>
      <c r="F343" s="1106"/>
      <c r="G343" s="1106"/>
      <c r="H343" s="1106"/>
      <c r="I343" s="1106"/>
      <c r="J343" s="437"/>
      <c r="K343" s="1106"/>
      <c r="L343" s="20"/>
      <c r="M343" s="1106"/>
      <c r="N343" s="3"/>
      <c r="O343" s="3"/>
      <c r="P343" s="3"/>
      <c r="Q343" s="3"/>
    </row>
    <row r="344">
      <c r="A344" s="437"/>
      <c r="B344" s="456"/>
      <c r="C344" s="1106"/>
      <c r="D344" s="1126"/>
      <c r="E344" s="20"/>
      <c r="F344" s="1106"/>
      <c r="G344" s="1106"/>
      <c r="H344" s="1106"/>
      <c r="I344" s="1106"/>
      <c r="J344" s="437"/>
      <c r="K344" s="1106"/>
      <c r="L344" s="20"/>
      <c r="M344" s="1106"/>
      <c r="N344" s="3"/>
      <c r="O344" s="3"/>
      <c r="P344" s="3"/>
      <c r="Q344" s="3"/>
    </row>
    <row r="345">
      <c r="A345" s="437"/>
      <c r="B345" s="456"/>
      <c r="C345" s="1106"/>
      <c r="D345" s="1126"/>
      <c r="E345" s="20"/>
      <c r="F345" s="1106"/>
      <c r="G345" s="1106"/>
      <c r="H345" s="1106"/>
      <c r="I345" s="1106"/>
      <c r="J345" s="437"/>
      <c r="K345" s="1106"/>
      <c r="L345" s="20"/>
      <c r="M345" s="1106"/>
      <c r="N345" s="3"/>
      <c r="O345" s="3"/>
      <c r="P345" s="3"/>
      <c r="Q345" s="3"/>
    </row>
    <row r="346">
      <c r="A346" s="437"/>
      <c r="B346" s="456"/>
      <c r="C346" s="1106"/>
      <c r="D346" s="1126"/>
      <c r="E346" s="20"/>
      <c r="F346" s="1106"/>
      <c r="G346" s="1106"/>
      <c r="H346" s="1106"/>
      <c r="I346" s="1106"/>
      <c r="J346" s="437"/>
      <c r="K346" s="1106"/>
      <c r="L346" s="20"/>
      <c r="M346" s="1106"/>
      <c r="N346" s="3"/>
      <c r="O346" s="3"/>
      <c r="P346" s="3"/>
      <c r="Q346" s="3"/>
    </row>
    <row r="347">
      <c r="A347" s="437"/>
      <c r="B347" s="456"/>
      <c r="C347" s="1106"/>
      <c r="D347" s="1126"/>
      <c r="E347" s="20"/>
      <c r="F347" s="1106"/>
      <c r="G347" s="1106"/>
      <c r="H347" s="1106"/>
      <c r="I347" s="1106"/>
      <c r="J347" s="437"/>
      <c r="K347" s="1106"/>
      <c r="L347" s="20"/>
      <c r="M347" s="1106"/>
      <c r="N347" s="3"/>
      <c r="O347" s="3"/>
      <c r="P347" s="3"/>
      <c r="Q347" s="3"/>
    </row>
    <row r="348">
      <c r="A348" s="437"/>
      <c r="B348" s="456"/>
      <c r="C348" s="1106"/>
      <c r="D348" s="1126"/>
      <c r="E348" s="20"/>
      <c r="F348" s="1106"/>
      <c r="G348" s="1106"/>
      <c r="H348" s="1106"/>
      <c r="I348" s="1106"/>
      <c r="J348" s="437"/>
      <c r="K348" s="1106"/>
      <c r="L348" s="20"/>
      <c r="M348" s="1106"/>
      <c r="N348" s="3"/>
      <c r="O348" s="3"/>
      <c r="P348" s="3"/>
      <c r="Q348" s="3"/>
    </row>
    <row r="349">
      <c r="A349" s="437"/>
      <c r="B349" s="456"/>
      <c r="C349" s="1106"/>
      <c r="D349" s="1126"/>
      <c r="E349" s="20"/>
      <c r="F349" s="1106"/>
      <c r="G349" s="1106"/>
      <c r="H349" s="1106"/>
      <c r="I349" s="1106"/>
      <c r="J349" s="437"/>
      <c r="K349" s="1106"/>
      <c r="L349" s="20"/>
      <c r="M349" s="1106"/>
      <c r="N349" s="3"/>
      <c r="O349" s="3"/>
      <c r="P349" s="3"/>
      <c r="Q349" s="3"/>
    </row>
    <row r="350">
      <c r="A350" s="437"/>
      <c r="B350" s="456"/>
      <c r="C350" s="1106"/>
      <c r="D350" s="1126"/>
      <c r="E350" s="20"/>
      <c r="F350" s="1106"/>
      <c r="G350" s="1106"/>
      <c r="H350" s="1106"/>
      <c r="I350" s="1106"/>
      <c r="J350" s="437"/>
      <c r="K350" s="1106"/>
      <c r="L350" s="20"/>
      <c r="M350" s="1106"/>
      <c r="N350" s="3"/>
      <c r="O350" s="3"/>
      <c r="P350" s="3"/>
      <c r="Q350" s="3"/>
    </row>
    <row r="351">
      <c r="A351" s="437"/>
      <c r="B351" s="456"/>
      <c r="C351" s="1106"/>
      <c r="D351" s="1126"/>
      <c r="E351" s="20"/>
      <c r="F351" s="1106"/>
      <c r="G351" s="1106"/>
      <c r="H351" s="1106"/>
      <c r="I351" s="1106"/>
      <c r="J351" s="437"/>
      <c r="K351" s="1106"/>
      <c r="L351" s="20"/>
      <c r="M351" s="1106"/>
      <c r="N351" s="3"/>
      <c r="O351" s="3"/>
      <c r="P351" s="3"/>
      <c r="Q351" s="3"/>
    </row>
    <row r="352">
      <c r="A352" s="437"/>
      <c r="B352" s="456"/>
      <c r="C352" s="1106"/>
      <c r="D352" s="1126"/>
      <c r="E352" s="20"/>
      <c r="F352" s="1106"/>
      <c r="G352" s="1106"/>
      <c r="H352" s="1106"/>
      <c r="I352" s="1106"/>
      <c r="J352" s="437"/>
      <c r="K352" s="1106"/>
      <c r="L352" s="20"/>
      <c r="M352" s="1106"/>
      <c r="N352" s="3"/>
      <c r="O352" s="3"/>
      <c r="P352" s="3"/>
      <c r="Q352" s="3"/>
    </row>
    <row r="353">
      <c r="A353" s="437"/>
      <c r="B353" s="456"/>
      <c r="C353" s="1106"/>
      <c r="D353" s="1126"/>
      <c r="E353" s="20"/>
      <c r="F353" s="1106"/>
      <c r="G353" s="1106"/>
      <c r="H353" s="1106"/>
      <c r="I353" s="1106"/>
      <c r="J353" s="437"/>
      <c r="K353" s="1106"/>
      <c r="L353" s="20"/>
      <c r="M353" s="1106"/>
      <c r="N353" s="3"/>
      <c r="O353" s="3"/>
      <c r="P353" s="3"/>
      <c r="Q353" s="3"/>
    </row>
    <row r="354">
      <c r="A354" s="437"/>
      <c r="B354" s="456"/>
      <c r="C354" s="1106"/>
      <c r="D354" s="1126"/>
      <c r="E354" s="20"/>
      <c r="F354" s="1106"/>
      <c r="G354" s="1106"/>
      <c r="H354" s="1106"/>
      <c r="I354" s="1106"/>
      <c r="J354" s="437"/>
      <c r="K354" s="1106"/>
      <c r="L354" s="20"/>
      <c r="M354" s="1106"/>
      <c r="N354" s="3"/>
      <c r="O354" s="3"/>
      <c r="P354" s="3"/>
      <c r="Q354" s="3"/>
    </row>
    <row r="355">
      <c r="A355" s="437"/>
      <c r="B355" s="456"/>
      <c r="C355" s="1106"/>
      <c r="D355" s="1126"/>
      <c r="E355" s="20"/>
      <c r="F355" s="1106"/>
      <c r="G355" s="1106"/>
      <c r="H355" s="1106"/>
      <c r="I355" s="1106"/>
      <c r="J355" s="437"/>
      <c r="K355" s="1106"/>
      <c r="L355" s="20"/>
      <c r="M355" s="1106"/>
      <c r="N355" s="3"/>
      <c r="O355" s="3"/>
      <c r="P355" s="3"/>
      <c r="Q355" s="3"/>
    </row>
    <row r="356">
      <c r="A356" s="437"/>
      <c r="B356" s="456"/>
      <c r="C356" s="1106"/>
      <c r="D356" s="1126"/>
      <c r="E356" s="20"/>
      <c r="F356" s="1106"/>
      <c r="G356" s="1106"/>
      <c r="H356" s="1106"/>
      <c r="I356" s="1106"/>
      <c r="J356" s="437"/>
      <c r="K356" s="1106"/>
      <c r="L356" s="20"/>
      <c r="M356" s="1106"/>
      <c r="N356" s="3"/>
      <c r="O356" s="3"/>
      <c r="P356" s="3"/>
      <c r="Q356" s="3"/>
    </row>
    <row r="357">
      <c r="A357" s="437"/>
      <c r="B357" s="456"/>
      <c r="C357" s="1106"/>
      <c r="D357" s="1126"/>
      <c r="E357" s="20"/>
      <c r="F357" s="1106"/>
      <c r="G357" s="1106"/>
      <c r="H357" s="1106"/>
      <c r="I357" s="1106"/>
      <c r="J357" s="437"/>
      <c r="K357" s="1106"/>
      <c r="L357" s="20"/>
      <c r="M357" s="1106"/>
      <c r="N357" s="3"/>
      <c r="O357" s="3"/>
      <c r="P357" s="3"/>
      <c r="Q357" s="3"/>
    </row>
    <row r="358">
      <c r="A358" s="437"/>
      <c r="B358" s="456"/>
      <c r="C358" s="1106"/>
      <c r="D358" s="1126"/>
      <c r="E358" s="20"/>
      <c r="F358" s="1106"/>
      <c r="G358" s="1106"/>
      <c r="H358" s="1106"/>
      <c r="I358" s="1106"/>
      <c r="J358" s="437"/>
      <c r="K358" s="1106"/>
      <c r="L358" s="20"/>
      <c r="M358" s="1106"/>
      <c r="N358" s="3"/>
      <c r="O358" s="3"/>
      <c r="P358" s="3"/>
      <c r="Q358" s="3"/>
    </row>
    <row r="359">
      <c r="A359" s="437"/>
      <c r="B359" s="456"/>
      <c r="C359" s="1106"/>
      <c r="D359" s="1126"/>
      <c r="E359" s="20"/>
      <c r="F359" s="1106"/>
      <c r="G359" s="1106"/>
      <c r="H359" s="1106"/>
      <c r="I359" s="1106"/>
      <c r="J359" s="437"/>
      <c r="K359" s="1106"/>
      <c r="L359" s="20"/>
      <c r="M359" s="1106"/>
      <c r="N359" s="3"/>
      <c r="O359" s="3"/>
      <c r="P359" s="3"/>
      <c r="Q359" s="3"/>
    </row>
    <row r="360">
      <c r="A360" s="437"/>
      <c r="B360" s="456"/>
      <c r="C360" s="1106"/>
      <c r="D360" s="1126"/>
      <c r="E360" s="20"/>
      <c r="F360" s="1106"/>
      <c r="G360" s="1106"/>
      <c r="H360" s="1106"/>
      <c r="I360" s="1106"/>
      <c r="J360" s="437"/>
      <c r="K360" s="1106"/>
      <c r="L360" s="20"/>
      <c r="M360" s="1106"/>
      <c r="N360" s="3"/>
      <c r="O360" s="3"/>
      <c r="P360" s="3"/>
      <c r="Q360" s="3"/>
    </row>
    <row r="361">
      <c r="A361" s="437"/>
      <c r="B361" s="456"/>
      <c r="C361" s="1106"/>
      <c r="D361" s="1126"/>
      <c r="E361" s="20"/>
      <c r="F361" s="1106"/>
      <c r="G361" s="1106"/>
      <c r="H361" s="1106"/>
      <c r="I361" s="1106"/>
      <c r="J361" s="437"/>
      <c r="K361" s="1106"/>
      <c r="L361" s="20"/>
      <c r="M361" s="1106"/>
      <c r="N361" s="3"/>
      <c r="O361" s="3"/>
      <c r="P361" s="3"/>
      <c r="Q361" s="3"/>
    </row>
    <row r="362">
      <c r="A362" s="437"/>
      <c r="B362" s="456"/>
      <c r="C362" s="1106"/>
      <c r="D362" s="1126"/>
      <c r="E362" s="20"/>
      <c r="F362" s="1106"/>
      <c r="G362" s="1106"/>
      <c r="H362" s="1106"/>
      <c r="I362" s="1106"/>
      <c r="J362" s="437"/>
      <c r="K362" s="1106"/>
      <c r="L362" s="20"/>
      <c r="M362" s="1106"/>
      <c r="N362" s="3"/>
      <c r="O362" s="3"/>
      <c r="P362" s="3"/>
      <c r="Q362" s="3"/>
    </row>
    <row r="363">
      <c r="A363" s="437"/>
      <c r="B363" s="456"/>
      <c r="C363" s="1106"/>
      <c r="D363" s="1126"/>
      <c r="E363" s="20"/>
      <c r="F363" s="1106"/>
      <c r="G363" s="1106"/>
      <c r="H363" s="1106"/>
      <c r="I363" s="1106"/>
      <c r="J363" s="437"/>
      <c r="K363" s="1106"/>
      <c r="L363" s="20"/>
      <c r="M363" s="1106"/>
      <c r="N363" s="3"/>
      <c r="O363" s="3"/>
      <c r="P363" s="3"/>
      <c r="Q363" s="3"/>
    </row>
    <row r="364">
      <c r="A364" s="437"/>
      <c r="B364" s="456"/>
      <c r="C364" s="1106"/>
      <c r="D364" s="1126"/>
      <c r="E364" s="20"/>
      <c r="F364" s="1106"/>
      <c r="G364" s="1106"/>
      <c r="H364" s="1106"/>
      <c r="I364" s="1106"/>
      <c r="J364" s="437"/>
      <c r="K364" s="1106"/>
      <c r="L364" s="20"/>
      <c r="M364" s="1106"/>
      <c r="N364" s="3"/>
      <c r="O364" s="3"/>
      <c r="P364" s="3"/>
      <c r="Q364" s="3"/>
    </row>
    <row r="365">
      <c r="A365" s="437"/>
      <c r="B365" s="456"/>
      <c r="C365" s="1106"/>
      <c r="D365" s="1126"/>
      <c r="E365" s="20"/>
      <c r="F365" s="1106"/>
      <c r="G365" s="1106"/>
      <c r="H365" s="1106"/>
      <c r="I365" s="1106"/>
      <c r="J365" s="437"/>
      <c r="K365" s="1106"/>
      <c r="L365" s="20"/>
      <c r="M365" s="1106"/>
      <c r="N365" s="3"/>
      <c r="O365" s="3"/>
      <c r="P365" s="3"/>
      <c r="Q365" s="3"/>
    </row>
    <row r="366">
      <c r="A366" s="437"/>
      <c r="B366" s="456"/>
      <c r="C366" s="1106"/>
      <c r="D366" s="1126"/>
      <c r="E366" s="20"/>
      <c r="F366" s="1106"/>
      <c r="G366" s="1106"/>
      <c r="H366" s="1106"/>
      <c r="I366" s="1106"/>
      <c r="J366" s="437"/>
      <c r="K366" s="1106"/>
      <c r="L366" s="20"/>
      <c r="M366" s="1106"/>
      <c r="N366" s="3"/>
      <c r="O366" s="3"/>
      <c r="P366" s="3"/>
      <c r="Q366" s="3"/>
    </row>
    <row r="367">
      <c r="A367" s="437"/>
      <c r="B367" s="456"/>
      <c r="C367" s="1106"/>
      <c r="D367" s="1126"/>
      <c r="E367" s="20"/>
      <c r="F367" s="1106"/>
      <c r="G367" s="1106"/>
      <c r="H367" s="1106"/>
      <c r="I367" s="1106"/>
      <c r="J367" s="437"/>
      <c r="K367" s="1106"/>
      <c r="L367" s="20"/>
      <c r="M367" s="1106"/>
      <c r="N367" s="3"/>
      <c r="O367" s="3"/>
      <c r="P367" s="3"/>
      <c r="Q367" s="3"/>
    </row>
    <row r="368">
      <c r="A368" s="437"/>
      <c r="B368" s="456"/>
      <c r="C368" s="1106"/>
      <c r="D368" s="1126"/>
      <c r="E368" s="20"/>
      <c r="F368" s="1106"/>
      <c r="G368" s="1106"/>
      <c r="H368" s="1106"/>
      <c r="I368" s="1106"/>
      <c r="J368" s="437"/>
      <c r="K368" s="1106"/>
      <c r="L368" s="20"/>
      <c r="M368" s="1106"/>
      <c r="N368" s="3"/>
      <c r="O368" s="3"/>
      <c r="P368" s="3"/>
      <c r="Q368" s="3"/>
    </row>
    <row r="369">
      <c r="A369" s="437"/>
      <c r="B369" s="456"/>
      <c r="C369" s="1106"/>
      <c r="D369" s="1126"/>
      <c r="E369" s="20"/>
      <c r="F369" s="1106"/>
      <c r="G369" s="1106"/>
      <c r="H369" s="1106"/>
      <c r="I369" s="1106"/>
      <c r="J369" s="437"/>
      <c r="K369" s="1106"/>
      <c r="L369" s="20"/>
      <c r="M369" s="1106"/>
      <c r="N369" s="3"/>
      <c r="O369" s="3"/>
      <c r="P369" s="3"/>
      <c r="Q369" s="3"/>
    </row>
    <row r="370">
      <c r="A370" s="437"/>
      <c r="B370" s="456"/>
      <c r="C370" s="1106"/>
      <c r="D370" s="1126"/>
      <c r="E370" s="20"/>
      <c r="F370" s="1106"/>
      <c r="G370" s="1106"/>
      <c r="H370" s="1106"/>
      <c r="I370" s="1106"/>
      <c r="J370" s="437"/>
      <c r="K370" s="1106"/>
      <c r="L370" s="20"/>
      <c r="M370" s="1106"/>
      <c r="N370" s="3"/>
      <c r="O370" s="3"/>
      <c r="P370" s="3"/>
      <c r="Q370" s="3"/>
    </row>
    <row r="371">
      <c r="A371" s="437"/>
      <c r="B371" s="456"/>
      <c r="C371" s="1106"/>
      <c r="D371" s="1126"/>
      <c r="E371" s="20"/>
      <c r="F371" s="1106"/>
      <c r="G371" s="1106"/>
      <c r="H371" s="1106"/>
      <c r="I371" s="1106"/>
      <c r="J371" s="437"/>
      <c r="K371" s="1106"/>
      <c r="L371" s="20"/>
      <c r="M371" s="1106"/>
      <c r="N371" s="3"/>
      <c r="O371" s="3"/>
      <c r="P371" s="3"/>
      <c r="Q371" s="3"/>
    </row>
    <row r="372">
      <c r="A372" s="437"/>
      <c r="B372" s="456"/>
      <c r="C372" s="1106"/>
      <c r="D372" s="1126"/>
      <c r="E372" s="20"/>
      <c r="F372" s="1106"/>
      <c r="G372" s="1106"/>
      <c r="H372" s="1106"/>
      <c r="I372" s="1106"/>
      <c r="J372" s="437"/>
      <c r="K372" s="1106"/>
      <c r="L372" s="20"/>
      <c r="M372" s="1106"/>
      <c r="N372" s="3"/>
      <c r="O372" s="3"/>
      <c r="P372" s="3"/>
      <c r="Q372" s="3"/>
    </row>
    <row r="373">
      <c r="A373" s="437"/>
      <c r="B373" s="456"/>
      <c r="C373" s="1106"/>
      <c r="D373" s="1126"/>
      <c r="E373" s="20"/>
      <c r="F373" s="1106"/>
      <c r="G373" s="1106"/>
      <c r="H373" s="1106"/>
      <c r="I373" s="1106"/>
      <c r="J373" s="437"/>
      <c r="K373" s="1106"/>
      <c r="L373" s="20"/>
      <c r="M373" s="1106"/>
      <c r="N373" s="3"/>
      <c r="O373" s="3"/>
      <c r="P373" s="3"/>
      <c r="Q373" s="3"/>
    </row>
    <row r="374">
      <c r="A374" s="437"/>
      <c r="B374" s="456"/>
      <c r="C374" s="1106"/>
      <c r="D374" s="1126"/>
      <c r="E374" s="20"/>
      <c r="F374" s="1106"/>
      <c r="G374" s="1106"/>
      <c r="H374" s="1106"/>
      <c r="I374" s="1106"/>
      <c r="J374" s="437"/>
      <c r="K374" s="1106"/>
      <c r="L374" s="20"/>
      <c r="M374" s="1106"/>
      <c r="N374" s="3"/>
      <c r="O374" s="3"/>
      <c r="P374" s="3"/>
      <c r="Q374" s="3"/>
    </row>
    <row r="375">
      <c r="A375" s="437"/>
      <c r="B375" s="456"/>
      <c r="C375" s="1106"/>
      <c r="D375" s="1126"/>
      <c r="E375" s="20"/>
      <c r="F375" s="1106"/>
      <c r="G375" s="1106"/>
      <c r="H375" s="1106"/>
      <c r="I375" s="1106"/>
      <c r="J375" s="437"/>
      <c r="K375" s="1106"/>
      <c r="L375" s="20"/>
      <c r="M375" s="1106"/>
      <c r="N375" s="3"/>
      <c r="O375" s="3"/>
      <c r="P375" s="3"/>
      <c r="Q375" s="3"/>
    </row>
    <row r="376">
      <c r="A376" s="437"/>
      <c r="B376" s="456"/>
      <c r="C376" s="1106"/>
      <c r="D376" s="1126"/>
      <c r="E376" s="20"/>
      <c r="F376" s="1106"/>
      <c r="G376" s="1106"/>
      <c r="H376" s="1106"/>
      <c r="I376" s="1106"/>
      <c r="J376" s="437"/>
      <c r="K376" s="1106"/>
      <c r="L376" s="20"/>
      <c r="M376" s="1106"/>
      <c r="N376" s="3"/>
      <c r="O376" s="3"/>
      <c r="P376" s="3"/>
      <c r="Q376" s="3"/>
    </row>
    <row r="377">
      <c r="A377" s="437"/>
      <c r="B377" s="456"/>
      <c r="C377" s="1106"/>
      <c r="D377" s="1126"/>
      <c r="E377" s="20"/>
      <c r="F377" s="1106"/>
      <c r="G377" s="1106"/>
      <c r="H377" s="1106"/>
      <c r="I377" s="1106"/>
      <c r="J377" s="437"/>
      <c r="K377" s="1106"/>
      <c r="L377" s="20"/>
      <c r="M377" s="1106"/>
      <c r="N377" s="3"/>
      <c r="O377" s="3"/>
      <c r="P377" s="3"/>
      <c r="Q377" s="3"/>
    </row>
    <row r="378">
      <c r="A378" s="437"/>
      <c r="B378" s="456"/>
      <c r="C378" s="1106"/>
      <c r="D378" s="1126"/>
      <c r="E378" s="20"/>
      <c r="F378" s="1106"/>
      <c r="G378" s="1106"/>
      <c r="H378" s="1106"/>
      <c r="I378" s="1106"/>
      <c r="J378" s="437"/>
      <c r="K378" s="1106"/>
      <c r="L378" s="20"/>
      <c r="M378" s="1106"/>
      <c r="N378" s="3"/>
      <c r="O378" s="3"/>
      <c r="P378" s="3"/>
      <c r="Q378" s="3"/>
    </row>
    <row r="379">
      <c r="A379" s="437"/>
      <c r="B379" s="456"/>
      <c r="C379" s="1106"/>
      <c r="D379" s="1126"/>
      <c r="E379" s="20"/>
      <c r="F379" s="1106"/>
      <c r="G379" s="1106"/>
      <c r="H379" s="1106"/>
      <c r="I379" s="1106"/>
      <c r="J379" s="437"/>
      <c r="K379" s="1106"/>
      <c r="L379" s="20"/>
      <c r="M379" s="1106"/>
      <c r="N379" s="3"/>
      <c r="O379" s="3"/>
      <c r="P379" s="3"/>
      <c r="Q379" s="3"/>
    </row>
    <row r="380">
      <c r="A380" s="437"/>
      <c r="B380" s="456"/>
      <c r="C380" s="1106"/>
      <c r="D380" s="1126"/>
      <c r="E380" s="20"/>
      <c r="F380" s="1106"/>
      <c r="G380" s="1106"/>
      <c r="H380" s="1106"/>
      <c r="I380" s="1106"/>
      <c r="J380" s="437"/>
      <c r="K380" s="1106"/>
      <c r="L380" s="20"/>
      <c r="M380" s="1106"/>
      <c r="N380" s="3"/>
      <c r="O380" s="3"/>
      <c r="P380" s="3"/>
      <c r="Q380" s="3"/>
    </row>
    <row r="381">
      <c r="A381" s="437"/>
      <c r="B381" s="456"/>
      <c r="C381" s="1106"/>
      <c r="D381" s="1126"/>
      <c r="E381" s="20"/>
      <c r="F381" s="1106"/>
      <c r="G381" s="1106"/>
      <c r="H381" s="1106"/>
      <c r="I381" s="1106"/>
      <c r="J381" s="437"/>
      <c r="K381" s="1106"/>
      <c r="L381" s="20"/>
      <c r="M381" s="1106"/>
      <c r="N381" s="3"/>
      <c r="O381" s="3"/>
      <c r="P381" s="3"/>
      <c r="Q381" s="3"/>
    </row>
    <row r="382">
      <c r="A382" s="437"/>
      <c r="B382" s="456"/>
      <c r="C382" s="1106"/>
      <c r="D382" s="1126"/>
      <c r="E382" s="20"/>
      <c r="F382" s="1106"/>
      <c r="G382" s="1106"/>
      <c r="H382" s="1106"/>
      <c r="I382" s="1106"/>
      <c r="J382" s="437"/>
      <c r="K382" s="1106"/>
      <c r="L382" s="20"/>
      <c r="M382" s="1106"/>
      <c r="N382" s="3"/>
      <c r="O382" s="3"/>
      <c r="P382" s="3"/>
      <c r="Q382" s="3"/>
    </row>
    <row r="383">
      <c r="A383" s="437"/>
      <c r="B383" s="456"/>
      <c r="C383" s="1106"/>
      <c r="D383" s="1126"/>
      <c r="E383" s="20"/>
      <c r="F383" s="1106"/>
      <c r="G383" s="1106"/>
      <c r="H383" s="1106"/>
      <c r="I383" s="1106"/>
      <c r="J383" s="437"/>
      <c r="K383" s="1106"/>
      <c r="L383" s="20"/>
      <c r="M383" s="1106"/>
      <c r="N383" s="3"/>
      <c r="O383" s="3"/>
      <c r="P383" s="3"/>
      <c r="Q383" s="3"/>
    </row>
    <row r="384">
      <c r="A384" s="437"/>
      <c r="B384" s="456"/>
      <c r="C384" s="1106"/>
      <c r="D384" s="1126"/>
      <c r="E384" s="20"/>
      <c r="F384" s="1106"/>
      <c r="G384" s="1106"/>
      <c r="H384" s="1106"/>
      <c r="I384" s="1106"/>
      <c r="J384" s="437"/>
      <c r="K384" s="1106"/>
      <c r="L384" s="20"/>
      <c r="M384" s="1106"/>
      <c r="N384" s="3"/>
      <c r="O384" s="3"/>
      <c r="P384" s="3"/>
      <c r="Q384" s="3"/>
    </row>
    <row r="385">
      <c r="A385" s="437"/>
      <c r="B385" s="456"/>
      <c r="C385" s="1106"/>
      <c r="D385" s="1126"/>
      <c r="E385" s="20"/>
      <c r="F385" s="1106"/>
      <c r="G385" s="1106"/>
      <c r="H385" s="1106"/>
      <c r="I385" s="1106"/>
      <c r="J385" s="437"/>
      <c r="K385" s="1106"/>
      <c r="L385" s="20"/>
      <c r="M385" s="1106"/>
      <c r="N385" s="3"/>
      <c r="O385" s="3"/>
      <c r="P385" s="3"/>
      <c r="Q385" s="3"/>
    </row>
    <row r="386">
      <c r="A386" s="437"/>
      <c r="B386" s="456"/>
      <c r="C386" s="1106"/>
      <c r="D386" s="1126"/>
      <c r="E386" s="20"/>
      <c r="F386" s="1106"/>
      <c r="G386" s="1106"/>
      <c r="H386" s="1106"/>
      <c r="I386" s="1106"/>
      <c r="J386" s="437"/>
      <c r="K386" s="1106"/>
      <c r="L386" s="20"/>
      <c r="M386" s="1106"/>
      <c r="N386" s="3"/>
      <c r="O386" s="3"/>
      <c r="P386" s="3"/>
      <c r="Q386" s="3"/>
    </row>
    <row r="387">
      <c r="A387" s="437"/>
      <c r="B387" s="456"/>
      <c r="C387" s="1106"/>
      <c r="D387" s="1126"/>
      <c r="E387" s="20"/>
      <c r="F387" s="1106"/>
      <c r="G387" s="1106"/>
      <c r="H387" s="1106"/>
      <c r="I387" s="1106"/>
      <c r="J387" s="437"/>
      <c r="K387" s="1106"/>
      <c r="L387" s="20"/>
      <c r="M387" s="1106"/>
      <c r="N387" s="3"/>
      <c r="O387" s="3"/>
      <c r="P387" s="3"/>
      <c r="Q387" s="3"/>
    </row>
    <row r="388">
      <c r="A388" s="437"/>
      <c r="B388" s="456"/>
      <c r="C388" s="1106"/>
      <c r="D388" s="1126"/>
      <c r="E388" s="20"/>
      <c r="F388" s="1106"/>
      <c r="G388" s="1106"/>
      <c r="H388" s="1106"/>
      <c r="I388" s="1106"/>
      <c r="J388" s="437"/>
      <c r="K388" s="1106"/>
      <c r="L388" s="20"/>
      <c r="M388" s="1106"/>
      <c r="N388" s="3"/>
      <c r="O388" s="3"/>
      <c r="P388" s="3"/>
      <c r="Q388" s="3"/>
    </row>
    <row r="389">
      <c r="A389" s="437"/>
      <c r="B389" s="456"/>
      <c r="C389" s="1106"/>
      <c r="D389" s="1126"/>
      <c r="E389" s="20"/>
      <c r="F389" s="1106"/>
      <c r="G389" s="1106"/>
      <c r="H389" s="1106"/>
      <c r="I389" s="1106"/>
      <c r="J389" s="437"/>
      <c r="K389" s="1106"/>
      <c r="L389" s="20"/>
      <c r="M389" s="1106"/>
      <c r="N389" s="3"/>
      <c r="O389" s="3"/>
      <c r="P389" s="3"/>
      <c r="Q389" s="3"/>
    </row>
    <row r="390">
      <c r="A390" s="437"/>
      <c r="B390" s="456"/>
      <c r="C390" s="1106"/>
      <c r="D390" s="1126"/>
      <c r="E390" s="20"/>
      <c r="F390" s="1106"/>
      <c r="G390" s="1106"/>
      <c r="H390" s="1106"/>
      <c r="I390" s="1106"/>
      <c r="J390" s="437"/>
      <c r="K390" s="1106"/>
      <c r="L390" s="20"/>
      <c r="M390" s="1106"/>
      <c r="N390" s="3"/>
      <c r="O390" s="3"/>
      <c r="P390" s="3"/>
      <c r="Q390" s="3"/>
    </row>
    <row r="391">
      <c r="A391" s="437"/>
      <c r="B391" s="456"/>
      <c r="C391" s="1106"/>
      <c r="D391" s="1126"/>
      <c r="E391" s="20"/>
      <c r="F391" s="1106"/>
      <c r="G391" s="1106"/>
      <c r="H391" s="1106"/>
      <c r="I391" s="1106"/>
      <c r="J391" s="437"/>
      <c r="K391" s="1106"/>
      <c r="L391" s="20"/>
      <c r="M391" s="1106"/>
      <c r="N391" s="3"/>
      <c r="O391" s="3"/>
      <c r="P391" s="3"/>
      <c r="Q391" s="3"/>
    </row>
    <row r="392">
      <c r="A392" s="437"/>
      <c r="B392" s="456"/>
      <c r="C392" s="1106"/>
      <c r="D392" s="1126"/>
      <c r="E392" s="20"/>
      <c r="F392" s="1106"/>
      <c r="G392" s="1106"/>
      <c r="H392" s="1106"/>
      <c r="I392" s="1106"/>
      <c r="J392" s="437"/>
      <c r="K392" s="1106"/>
      <c r="L392" s="20"/>
      <c r="M392" s="1106"/>
      <c r="N392" s="3"/>
      <c r="O392" s="3"/>
      <c r="P392" s="3"/>
      <c r="Q392" s="3"/>
    </row>
    <row r="393">
      <c r="A393" s="437"/>
      <c r="B393" s="456"/>
      <c r="C393" s="1106"/>
      <c r="D393" s="1126"/>
      <c r="E393" s="20"/>
      <c r="F393" s="1106"/>
      <c r="G393" s="1106"/>
      <c r="H393" s="1106"/>
      <c r="I393" s="1106"/>
      <c r="J393" s="437"/>
      <c r="K393" s="1106"/>
      <c r="L393" s="20"/>
      <c r="M393" s="1106"/>
      <c r="N393" s="3"/>
      <c r="O393" s="3"/>
      <c r="P393" s="3"/>
      <c r="Q393" s="3"/>
    </row>
    <row r="394">
      <c r="A394" s="437"/>
      <c r="B394" s="456"/>
      <c r="C394" s="1106"/>
      <c r="D394" s="1126"/>
      <c r="E394" s="20"/>
      <c r="F394" s="1106"/>
      <c r="G394" s="1106"/>
      <c r="H394" s="1106"/>
      <c r="I394" s="1106"/>
      <c r="J394" s="437"/>
      <c r="K394" s="1106"/>
      <c r="L394" s="20"/>
      <c r="M394" s="1106"/>
      <c r="N394" s="3"/>
      <c r="O394" s="3"/>
      <c r="P394" s="3"/>
      <c r="Q394" s="3"/>
    </row>
    <row r="395">
      <c r="A395" s="437"/>
      <c r="B395" s="456"/>
      <c r="C395" s="1106"/>
      <c r="D395" s="1126"/>
      <c r="E395" s="20"/>
      <c r="F395" s="1106"/>
      <c r="G395" s="1106"/>
      <c r="H395" s="1106"/>
      <c r="I395" s="1106"/>
      <c r="J395" s="437"/>
      <c r="K395" s="1106"/>
      <c r="L395" s="20"/>
      <c r="M395" s="1106"/>
      <c r="N395" s="3"/>
      <c r="O395" s="3"/>
      <c r="P395" s="3"/>
      <c r="Q395" s="3"/>
    </row>
    <row r="396">
      <c r="A396" s="437"/>
      <c r="B396" s="456"/>
      <c r="C396" s="1106"/>
      <c r="D396" s="1126"/>
      <c r="E396" s="20"/>
      <c r="F396" s="1106"/>
      <c r="G396" s="1106"/>
      <c r="H396" s="1106"/>
      <c r="I396" s="1106"/>
      <c r="J396" s="437"/>
      <c r="K396" s="1106"/>
      <c r="L396" s="20"/>
      <c r="M396" s="1106"/>
      <c r="N396" s="3"/>
      <c r="O396" s="3"/>
      <c r="P396" s="3"/>
      <c r="Q396" s="3"/>
    </row>
    <row r="397">
      <c r="A397" s="437"/>
      <c r="B397" s="456"/>
      <c r="C397" s="1106"/>
      <c r="D397" s="1126"/>
      <c r="E397" s="20"/>
      <c r="F397" s="1106"/>
      <c r="G397" s="1106"/>
      <c r="H397" s="1106"/>
      <c r="I397" s="1106"/>
      <c r="J397" s="437"/>
      <c r="K397" s="1106"/>
      <c r="L397" s="20"/>
      <c r="M397" s="1106"/>
      <c r="N397" s="3"/>
      <c r="O397" s="3"/>
      <c r="P397" s="3"/>
      <c r="Q397" s="3"/>
    </row>
    <row r="398">
      <c r="A398" s="437"/>
      <c r="B398" s="456"/>
      <c r="C398" s="1106"/>
      <c r="D398" s="1126"/>
      <c r="E398" s="20"/>
      <c r="F398" s="1106"/>
      <c r="G398" s="1106"/>
      <c r="H398" s="1106"/>
      <c r="I398" s="1106"/>
      <c r="J398" s="437"/>
      <c r="K398" s="1106"/>
      <c r="L398" s="20"/>
      <c r="M398" s="1106"/>
      <c r="N398" s="3"/>
      <c r="O398" s="3"/>
      <c r="P398" s="3"/>
      <c r="Q398" s="3"/>
    </row>
    <row r="399">
      <c r="A399" s="437"/>
      <c r="B399" s="456"/>
      <c r="C399" s="1106"/>
      <c r="D399" s="1126"/>
      <c r="E399" s="20"/>
      <c r="F399" s="1106"/>
      <c r="G399" s="1106"/>
      <c r="H399" s="1106"/>
      <c r="I399" s="1106"/>
      <c r="J399" s="437"/>
      <c r="K399" s="1106"/>
      <c r="L399" s="20"/>
      <c r="M399" s="1106"/>
      <c r="N399" s="3"/>
      <c r="O399" s="3"/>
      <c r="P399" s="3"/>
      <c r="Q399" s="3"/>
    </row>
    <row r="400">
      <c r="A400" s="437"/>
      <c r="B400" s="456"/>
      <c r="C400" s="1106"/>
      <c r="D400" s="1126"/>
      <c r="E400" s="20"/>
      <c r="F400" s="1106"/>
      <c r="G400" s="1106"/>
      <c r="H400" s="1106"/>
      <c r="I400" s="1106"/>
      <c r="J400" s="437"/>
      <c r="K400" s="1106"/>
      <c r="L400" s="20"/>
      <c r="M400" s="1106"/>
      <c r="N400" s="3"/>
      <c r="O400" s="3"/>
      <c r="P400" s="3"/>
      <c r="Q400" s="3"/>
    </row>
    <row r="401">
      <c r="A401" s="437"/>
      <c r="B401" s="456"/>
      <c r="C401" s="1106"/>
      <c r="D401" s="1126"/>
      <c r="E401" s="20"/>
      <c r="F401" s="1106"/>
      <c r="G401" s="1106"/>
      <c r="H401" s="1106"/>
      <c r="I401" s="1106"/>
      <c r="J401" s="437"/>
      <c r="K401" s="1106"/>
      <c r="L401" s="20"/>
      <c r="M401" s="1106"/>
      <c r="N401" s="3"/>
      <c r="O401" s="3"/>
      <c r="P401" s="3"/>
      <c r="Q401" s="3"/>
    </row>
    <row r="402">
      <c r="A402" s="437"/>
      <c r="B402" s="456"/>
      <c r="C402" s="1106"/>
      <c r="D402" s="1126"/>
      <c r="E402" s="20"/>
      <c r="F402" s="1106"/>
      <c r="G402" s="1106"/>
      <c r="H402" s="1106"/>
      <c r="I402" s="1106"/>
      <c r="J402" s="437"/>
      <c r="K402" s="1106"/>
      <c r="L402" s="20"/>
      <c r="M402" s="1106"/>
      <c r="N402" s="3"/>
      <c r="O402" s="3"/>
      <c r="P402" s="3"/>
      <c r="Q402" s="3"/>
    </row>
    <row r="403">
      <c r="A403" s="437"/>
      <c r="B403" s="456"/>
      <c r="C403" s="1106"/>
      <c r="D403" s="1126"/>
      <c r="E403" s="20"/>
      <c r="F403" s="1106"/>
      <c r="G403" s="1106"/>
      <c r="H403" s="1106"/>
      <c r="I403" s="1106"/>
      <c r="J403" s="437"/>
      <c r="K403" s="1106"/>
      <c r="L403" s="20"/>
      <c r="M403" s="1106"/>
      <c r="N403" s="3"/>
      <c r="O403" s="3"/>
      <c r="P403" s="3"/>
      <c r="Q403" s="3"/>
    </row>
    <row r="404">
      <c r="A404" s="437"/>
      <c r="B404" s="456"/>
      <c r="C404" s="1106"/>
      <c r="D404" s="1126"/>
      <c r="E404" s="20"/>
      <c r="F404" s="1106"/>
      <c r="G404" s="1106"/>
      <c r="H404" s="1106"/>
      <c r="I404" s="1106"/>
      <c r="J404" s="437"/>
      <c r="K404" s="1106"/>
      <c r="L404" s="20"/>
      <c r="M404" s="1106"/>
      <c r="N404" s="3"/>
      <c r="O404" s="3"/>
      <c r="P404" s="3"/>
      <c r="Q404" s="3"/>
    </row>
    <row r="405">
      <c r="A405" s="437"/>
      <c r="B405" s="456"/>
      <c r="C405" s="1106"/>
      <c r="D405" s="1126"/>
      <c r="E405" s="20"/>
      <c r="F405" s="1106"/>
      <c r="G405" s="1106"/>
      <c r="H405" s="1106"/>
      <c r="I405" s="1106"/>
      <c r="J405" s="437"/>
      <c r="K405" s="1106"/>
      <c r="L405" s="20"/>
      <c r="M405" s="1106"/>
      <c r="N405" s="3"/>
      <c r="O405" s="3"/>
      <c r="P405" s="3"/>
      <c r="Q405" s="3"/>
    </row>
    <row r="406">
      <c r="A406" s="437"/>
      <c r="B406" s="456"/>
      <c r="C406" s="1106"/>
      <c r="D406" s="1126"/>
      <c r="E406" s="20"/>
      <c r="F406" s="1106"/>
      <c r="G406" s="1106"/>
      <c r="H406" s="1106"/>
      <c r="I406" s="1106"/>
      <c r="J406" s="437"/>
      <c r="K406" s="1106"/>
      <c r="L406" s="20"/>
      <c r="M406" s="1106"/>
      <c r="N406" s="3"/>
      <c r="O406" s="3"/>
      <c r="P406" s="3"/>
      <c r="Q406" s="3"/>
    </row>
    <row r="407">
      <c r="A407" s="437"/>
      <c r="B407" s="456"/>
      <c r="C407" s="1106"/>
      <c r="D407" s="1126"/>
      <c r="E407" s="20"/>
      <c r="F407" s="1106"/>
      <c r="G407" s="1106"/>
      <c r="H407" s="1106"/>
      <c r="I407" s="1106"/>
      <c r="J407" s="437"/>
      <c r="K407" s="1106"/>
      <c r="L407" s="20"/>
      <c r="M407" s="1106"/>
      <c r="N407" s="3"/>
      <c r="O407" s="3"/>
      <c r="P407" s="3"/>
      <c r="Q407" s="3"/>
    </row>
    <row r="408">
      <c r="A408" s="437"/>
      <c r="B408" s="456"/>
      <c r="C408" s="1106"/>
      <c r="D408" s="1126"/>
      <c r="E408" s="20"/>
      <c r="F408" s="1106"/>
      <c r="G408" s="1106"/>
      <c r="H408" s="1106"/>
      <c r="I408" s="1106"/>
      <c r="J408" s="437"/>
      <c r="K408" s="1106"/>
      <c r="L408" s="20"/>
      <c r="M408" s="1106"/>
      <c r="N408" s="3"/>
      <c r="O408" s="3"/>
      <c r="P408" s="3"/>
      <c r="Q408" s="3"/>
    </row>
    <row r="409">
      <c r="A409" s="437"/>
      <c r="B409" s="456"/>
      <c r="C409" s="1106"/>
      <c r="D409" s="1126"/>
      <c r="E409" s="20"/>
      <c r="F409" s="1106"/>
      <c r="G409" s="1106"/>
      <c r="H409" s="1106"/>
      <c r="I409" s="1106"/>
      <c r="J409" s="437"/>
      <c r="K409" s="1106"/>
      <c r="L409" s="20"/>
      <c r="M409" s="1106"/>
      <c r="N409" s="3"/>
      <c r="O409" s="3"/>
      <c r="P409" s="3"/>
      <c r="Q409" s="3"/>
    </row>
    <row r="410">
      <c r="A410" s="437"/>
      <c r="B410" s="456"/>
      <c r="C410" s="1106"/>
      <c r="D410" s="1126"/>
      <c r="E410" s="20"/>
      <c r="F410" s="1106"/>
      <c r="G410" s="1106"/>
      <c r="H410" s="1106"/>
      <c r="I410" s="1106"/>
      <c r="J410" s="437"/>
      <c r="K410" s="1106"/>
      <c r="L410" s="20"/>
      <c r="M410" s="1106"/>
      <c r="N410" s="3"/>
      <c r="O410" s="3"/>
      <c r="P410" s="3"/>
      <c r="Q410" s="3"/>
    </row>
    <row r="411">
      <c r="A411" s="437"/>
      <c r="B411" s="456"/>
      <c r="C411" s="1106"/>
      <c r="D411" s="1126"/>
      <c r="E411" s="20"/>
      <c r="F411" s="1106"/>
      <c r="G411" s="1106"/>
      <c r="H411" s="1106"/>
      <c r="I411" s="1106"/>
      <c r="J411" s="437"/>
      <c r="K411" s="1106"/>
      <c r="L411" s="20"/>
      <c r="M411" s="1106"/>
      <c r="N411" s="3"/>
      <c r="O411" s="3"/>
      <c r="P411" s="3"/>
      <c r="Q411" s="3"/>
    </row>
    <row r="412">
      <c r="A412" s="437"/>
      <c r="B412" s="456"/>
      <c r="C412" s="1106"/>
      <c r="D412" s="1126"/>
      <c r="E412" s="20"/>
      <c r="F412" s="1106"/>
      <c r="G412" s="1106"/>
      <c r="H412" s="1106"/>
      <c r="I412" s="1106"/>
      <c r="J412" s="437"/>
      <c r="K412" s="1106"/>
      <c r="L412" s="20"/>
      <c r="M412" s="1106"/>
      <c r="N412" s="3"/>
      <c r="O412" s="3"/>
      <c r="P412" s="3"/>
      <c r="Q412" s="3"/>
    </row>
    <row r="413">
      <c r="A413" s="437"/>
      <c r="B413" s="456"/>
      <c r="C413" s="1106"/>
      <c r="D413" s="1126"/>
      <c r="E413" s="20"/>
      <c r="F413" s="1106"/>
      <c r="G413" s="1106"/>
      <c r="H413" s="1106"/>
      <c r="I413" s="1106"/>
      <c r="J413" s="437"/>
      <c r="K413" s="1106"/>
      <c r="L413" s="20"/>
      <c r="M413" s="1106"/>
      <c r="N413" s="3"/>
      <c r="O413" s="3"/>
      <c r="P413" s="3"/>
      <c r="Q413" s="3"/>
    </row>
    <row r="414">
      <c r="A414" s="437"/>
      <c r="B414" s="456"/>
      <c r="C414" s="1106"/>
      <c r="D414" s="1126"/>
      <c r="E414" s="20"/>
      <c r="F414" s="1106"/>
      <c r="G414" s="1106"/>
      <c r="H414" s="1106"/>
      <c r="I414" s="1106"/>
      <c r="J414" s="437"/>
      <c r="K414" s="1106"/>
      <c r="L414" s="20"/>
      <c r="M414" s="1106"/>
      <c r="N414" s="3"/>
      <c r="O414" s="3"/>
      <c r="P414" s="3"/>
      <c r="Q414" s="3"/>
    </row>
    <row r="415">
      <c r="A415" s="437"/>
      <c r="B415" s="456"/>
      <c r="C415" s="1106"/>
      <c r="D415" s="1126"/>
      <c r="E415" s="20"/>
      <c r="F415" s="1106"/>
      <c r="G415" s="1106"/>
      <c r="H415" s="1106"/>
      <c r="I415" s="1106"/>
      <c r="J415" s="437"/>
      <c r="K415" s="1106"/>
      <c r="L415" s="20"/>
      <c r="M415" s="1106"/>
      <c r="N415" s="3"/>
      <c r="O415" s="3"/>
      <c r="P415" s="3"/>
      <c r="Q415" s="3"/>
    </row>
    <row r="416">
      <c r="A416" s="437"/>
      <c r="B416" s="456"/>
      <c r="C416" s="1106"/>
      <c r="D416" s="1126"/>
      <c r="E416" s="20"/>
      <c r="F416" s="1106"/>
      <c r="G416" s="1106"/>
      <c r="H416" s="1106"/>
      <c r="I416" s="1106"/>
      <c r="J416" s="437"/>
      <c r="K416" s="1106"/>
      <c r="L416" s="20"/>
      <c r="M416" s="1106"/>
      <c r="N416" s="3"/>
      <c r="O416" s="3"/>
      <c r="P416" s="3"/>
      <c r="Q416" s="3"/>
    </row>
    <row r="417">
      <c r="A417" s="437"/>
      <c r="B417" s="456"/>
      <c r="C417" s="1106"/>
      <c r="D417" s="1126"/>
      <c r="E417" s="20"/>
      <c r="F417" s="1106"/>
      <c r="G417" s="1106"/>
      <c r="H417" s="1106"/>
      <c r="I417" s="1106"/>
      <c r="J417" s="437"/>
      <c r="K417" s="1106"/>
      <c r="L417" s="20"/>
      <c r="M417" s="1106"/>
      <c r="N417" s="3"/>
      <c r="O417" s="3"/>
      <c r="P417" s="3"/>
      <c r="Q417" s="3"/>
    </row>
    <row r="418">
      <c r="A418" s="437"/>
      <c r="B418" s="456"/>
      <c r="C418" s="1106"/>
      <c r="D418" s="1126"/>
      <c r="E418" s="20"/>
      <c r="F418" s="1106"/>
      <c r="G418" s="1106"/>
      <c r="H418" s="1106"/>
      <c r="I418" s="1106"/>
      <c r="J418" s="437"/>
      <c r="K418" s="1106"/>
      <c r="L418" s="20"/>
      <c r="M418" s="1106"/>
      <c r="N418" s="3"/>
      <c r="O418" s="3"/>
      <c r="P418" s="3"/>
      <c r="Q418" s="3"/>
    </row>
    <row r="419">
      <c r="A419" s="437"/>
      <c r="B419" s="456"/>
      <c r="C419" s="1106"/>
      <c r="D419" s="1126"/>
      <c r="E419" s="20"/>
      <c r="F419" s="1106"/>
      <c r="G419" s="1106"/>
      <c r="H419" s="1106"/>
      <c r="I419" s="1106"/>
      <c r="J419" s="437"/>
      <c r="K419" s="1106"/>
      <c r="L419" s="20"/>
      <c r="M419" s="1106"/>
      <c r="N419" s="3"/>
      <c r="O419" s="3"/>
      <c r="P419" s="3"/>
      <c r="Q419" s="3"/>
    </row>
    <row r="420">
      <c r="A420" s="437"/>
      <c r="B420" s="456"/>
      <c r="C420" s="1106"/>
      <c r="D420" s="1126"/>
      <c r="E420" s="20"/>
      <c r="F420" s="1106"/>
      <c r="G420" s="1106"/>
      <c r="H420" s="1106"/>
      <c r="I420" s="1106"/>
      <c r="J420" s="437"/>
      <c r="K420" s="1106"/>
      <c r="L420" s="20"/>
      <c r="M420" s="1106"/>
      <c r="N420" s="3"/>
      <c r="O420" s="3"/>
      <c r="P420" s="3"/>
      <c r="Q420" s="3"/>
    </row>
    <row r="421">
      <c r="A421" s="437"/>
      <c r="B421" s="456"/>
      <c r="C421" s="1106"/>
      <c r="D421" s="1126"/>
      <c r="E421" s="20"/>
      <c r="F421" s="1106"/>
      <c r="G421" s="1106"/>
      <c r="H421" s="1106"/>
      <c r="I421" s="1106"/>
      <c r="J421" s="437"/>
      <c r="K421" s="1106"/>
      <c r="L421" s="20"/>
      <c r="M421" s="1106"/>
      <c r="N421" s="3"/>
      <c r="O421" s="3"/>
      <c r="P421" s="3"/>
      <c r="Q421" s="3"/>
    </row>
    <row r="422">
      <c r="A422" s="437"/>
      <c r="B422" s="456"/>
      <c r="C422" s="1106"/>
      <c r="D422" s="1126"/>
      <c r="E422" s="20"/>
      <c r="F422" s="1106"/>
      <c r="G422" s="1106"/>
      <c r="H422" s="1106"/>
      <c r="I422" s="1106"/>
      <c r="J422" s="437"/>
      <c r="K422" s="1106"/>
      <c r="L422" s="20"/>
      <c r="M422" s="1106"/>
      <c r="N422" s="3"/>
      <c r="O422" s="3"/>
      <c r="P422" s="3"/>
      <c r="Q422" s="3"/>
    </row>
    <row r="423">
      <c r="A423" s="437"/>
      <c r="B423" s="456"/>
      <c r="C423" s="1106"/>
      <c r="D423" s="1126"/>
      <c r="E423" s="20"/>
      <c r="F423" s="1106"/>
      <c r="G423" s="1106"/>
      <c r="H423" s="1106"/>
      <c r="I423" s="1106"/>
      <c r="J423" s="437"/>
      <c r="K423" s="1106"/>
      <c r="L423" s="20"/>
      <c r="M423" s="1106"/>
      <c r="N423" s="3"/>
      <c r="O423" s="3"/>
      <c r="P423" s="3"/>
      <c r="Q423" s="3"/>
    </row>
    <row r="424">
      <c r="A424" s="437"/>
      <c r="B424" s="456"/>
      <c r="C424" s="1106"/>
      <c r="D424" s="1126"/>
      <c r="E424" s="20"/>
      <c r="F424" s="1106"/>
      <c r="G424" s="1106"/>
      <c r="H424" s="1106"/>
      <c r="I424" s="1106"/>
      <c r="J424" s="437"/>
      <c r="K424" s="1106"/>
      <c r="L424" s="20"/>
      <c r="M424" s="1106"/>
      <c r="N424" s="3"/>
      <c r="O424" s="3"/>
      <c r="P424" s="3"/>
      <c r="Q424" s="3"/>
    </row>
    <row r="425">
      <c r="A425" s="437"/>
      <c r="B425" s="456"/>
      <c r="C425" s="1106"/>
      <c r="D425" s="1126"/>
      <c r="E425" s="20"/>
      <c r="F425" s="1106"/>
      <c r="G425" s="1106"/>
      <c r="H425" s="1106"/>
      <c r="I425" s="1106"/>
      <c r="J425" s="437"/>
      <c r="K425" s="1106"/>
      <c r="L425" s="20"/>
      <c r="M425" s="1106"/>
      <c r="N425" s="3"/>
      <c r="O425" s="3"/>
      <c r="P425" s="3"/>
      <c r="Q425" s="3"/>
    </row>
    <row r="426">
      <c r="A426" s="437"/>
      <c r="B426" s="456"/>
      <c r="C426" s="1106"/>
      <c r="D426" s="1126"/>
      <c r="E426" s="20"/>
      <c r="F426" s="1106"/>
      <c r="G426" s="1106"/>
      <c r="H426" s="1106"/>
      <c r="I426" s="1106"/>
      <c r="J426" s="437"/>
      <c r="K426" s="1106"/>
      <c r="L426" s="20"/>
      <c r="M426" s="1106"/>
      <c r="N426" s="3"/>
      <c r="O426" s="3"/>
      <c r="P426" s="3"/>
      <c r="Q426" s="3"/>
    </row>
    <row r="427">
      <c r="A427" s="437"/>
      <c r="B427" s="456"/>
      <c r="C427" s="1106"/>
      <c r="D427" s="1126"/>
      <c r="E427" s="20"/>
      <c r="F427" s="1106"/>
      <c r="G427" s="1106"/>
      <c r="H427" s="1106"/>
      <c r="I427" s="1106"/>
      <c r="J427" s="437"/>
      <c r="K427" s="1106"/>
      <c r="L427" s="20"/>
      <c r="M427" s="1106"/>
      <c r="N427" s="3"/>
      <c r="O427" s="3"/>
      <c r="P427" s="3"/>
      <c r="Q427" s="3"/>
    </row>
    <row r="428">
      <c r="A428" s="437"/>
      <c r="B428" s="456"/>
      <c r="C428" s="1106"/>
      <c r="D428" s="1126"/>
      <c r="E428" s="20"/>
      <c r="F428" s="1106"/>
      <c r="G428" s="1106"/>
      <c r="H428" s="1106"/>
      <c r="I428" s="1106"/>
      <c r="J428" s="437"/>
      <c r="K428" s="1106"/>
      <c r="L428" s="20"/>
      <c r="M428" s="1106"/>
      <c r="N428" s="3"/>
      <c r="O428" s="3"/>
      <c r="P428" s="3"/>
      <c r="Q428" s="3"/>
    </row>
    <row r="429">
      <c r="A429" s="437"/>
      <c r="B429" s="456"/>
      <c r="C429" s="1106"/>
      <c r="D429" s="1126"/>
      <c r="E429" s="20"/>
      <c r="F429" s="1106"/>
      <c r="G429" s="1106"/>
      <c r="H429" s="1106"/>
      <c r="I429" s="1106"/>
      <c r="J429" s="437"/>
      <c r="K429" s="1106"/>
      <c r="L429" s="20"/>
      <c r="M429" s="1106"/>
      <c r="N429" s="3"/>
      <c r="O429" s="3"/>
      <c r="P429" s="3"/>
      <c r="Q429" s="3"/>
    </row>
    <row r="430">
      <c r="A430" s="437"/>
      <c r="B430" s="456"/>
      <c r="C430" s="1106"/>
      <c r="D430" s="1126"/>
      <c r="E430" s="20"/>
      <c r="F430" s="1106"/>
      <c r="G430" s="1106"/>
      <c r="H430" s="1106"/>
      <c r="I430" s="1106"/>
      <c r="J430" s="437"/>
      <c r="K430" s="1106"/>
      <c r="L430" s="20"/>
      <c r="M430" s="1106"/>
      <c r="N430" s="3"/>
      <c r="O430" s="3"/>
      <c r="P430" s="3"/>
      <c r="Q430" s="3"/>
    </row>
    <row r="431">
      <c r="A431" s="437"/>
      <c r="B431" s="456"/>
      <c r="C431" s="1106"/>
      <c r="D431" s="1126"/>
      <c r="E431" s="20"/>
      <c r="F431" s="1106"/>
      <c r="G431" s="1106"/>
      <c r="H431" s="1106"/>
      <c r="I431" s="1106"/>
      <c r="J431" s="437"/>
      <c r="K431" s="1106"/>
      <c r="L431" s="20"/>
      <c r="M431" s="1106"/>
      <c r="N431" s="3"/>
      <c r="O431" s="3"/>
      <c r="P431" s="3"/>
      <c r="Q431" s="3"/>
    </row>
    <row r="432">
      <c r="A432" s="437"/>
      <c r="B432" s="456"/>
      <c r="C432" s="1106"/>
      <c r="D432" s="1126"/>
      <c r="E432" s="20"/>
      <c r="F432" s="1106"/>
      <c r="G432" s="1106"/>
      <c r="H432" s="1106"/>
      <c r="I432" s="1106"/>
      <c r="J432" s="437"/>
      <c r="K432" s="1106"/>
      <c r="L432" s="20"/>
      <c r="M432" s="1106"/>
      <c r="N432" s="3"/>
      <c r="O432" s="3"/>
      <c r="P432" s="3"/>
      <c r="Q432" s="3"/>
    </row>
    <row r="433">
      <c r="A433" s="437"/>
      <c r="B433" s="456"/>
      <c r="C433" s="1106"/>
      <c r="D433" s="1126"/>
      <c r="E433" s="20"/>
      <c r="F433" s="1106"/>
      <c r="G433" s="1106"/>
      <c r="H433" s="1106"/>
      <c r="I433" s="1106"/>
      <c r="J433" s="437"/>
      <c r="K433" s="1106"/>
      <c r="L433" s="20"/>
      <c r="M433" s="1106"/>
      <c r="N433" s="3"/>
      <c r="O433" s="3"/>
      <c r="P433" s="3"/>
      <c r="Q433" s="3"/>
    </row>
    <row r="434">
      <c r="A434" s="437"/>
      <c r="B434" s="456"/>
      <c r="C434" s="1106"/>
      <c r="D434" s="1126"/>
      <c r="E434" s="20"/>
      <c r="F434" s="1106"/>
      <c r="G434" s="1106"/>
      <c r="H434" s="1106"/>
      <c r="I434" s="1106"/>
      <c r="J434" s="437"/>
      <c r="K434" s="1106"/>
      <c r="L434" s="20"/>
      <c r="M434" s="1106"/>
      <c r="N434" s="3"/>
      <c r="O434" s="3"/>
      <c r="P434" s="3"/>
      <c r="Q434" s="3"/>
    </row>
    <row r="435">
      <c r="A435" s="437"/>
      <c r="B435" s="456"/>
      <c r="C435" s="1106"/>
      <c r="D435" s="1126"/>
      <c r="E435" s="20"/>
      <c r="F435" s="1106"/>
      <c r="G435" s="1106"/>
      <c r="H435" s="1106"/>
      <c r="I435" s="1106"/>
      <c r="J435" s="437"/>
      <c r="K435" s="1106"/>
      <c r="L435" s="20"/>
      <c r="M435" s="1106"/>
      <c r="N435" s="3"/>
      <c r="O435" s="3"/>
      <c r="P435" s="3"/>
      <c r="Q435" s="3"/>
    </row>
    <row r="436">
      <c r="A436" s="437"/>
      <c r="B436" s="456"/>
      <c r="C436" s="1106"/>
      <c r="D436" s="1126"/>
      <c r="E436" s="20"/>
      <c r="F436" s="1106"/>
      <c r="G436" s="1106"/>
      <c r="H436" s="1106"/>
      <c r="I436" s="1106"/>
      <c r="J436" s="437"/>
      <c r="K436" s="1106"/>
      <c r="L436" s="20"/>
      <c r="M436" s="1106"/>
      <c r="N436" s="3"/>
      <c r="O436" s="3"/>
      <c r="P436" s="3"/>
      <c r="Q436" s="3"/>
    </row>
    <row r="437">
      <c r="A437" s="437"/>
      <c r="B437" s="456"/>
      <c r="C437" s="1106"/>
      <c r="D437" s="1126"/>
      <c r="E437" s="20"/>
      <c r="F437" s="1106"/>
      <c r="G437" s="1106"/>
      <c r="H437" s="1106"/>
      <c r="I437" s="1106"/>
      <c r="J437" s="437"/>
      <c r="K437" s="1106"/>
      <c r="L437" s="20"/>
      <c r="M437" s="1106"/>
      <c r="N437" s="3"/>
      <c r="O437" s="3"/>
      <c r="P437" s="3"/>
      <c r="Q437" s="3"/>
    </row>
    <row r="438">
      <c r="A438" s="437"/>
      <c r="B438" s="456"/>
      <c r="C438" s="1106"/>
      <c r="D438" s="1126"/>
      <c r="E438" s="20"/>
      <c r="F438" s="1106"/>
      <c r="G438" s="1106"/>
      <c r="H438" s="1106"/>
      <c r="I438" s="1106"/>
      <c r="J438" s="437"/>
      <c r="K438" s="1106"/>
      <c r="L438" s="20"/>
      <c r="M438" s="1106"/>
      <c r="N438" s="3"/>
      <c r="O438" s="3"/>
      <c r="P438" s="3"/>
      <c r="Q438" s="3"/>
    </row>
    <row r="439">
      <c r="A439" s="437"/>
      <c r="B439" s="456"/>
      <c r="C439" s="1106"/>
      <c r="D439" s="1126"/>
      <c r="E439" s="20"/>
      <c r="F439" s="1106"/>
      <c r="G439" s="1106"/>
      <c r="H439" s="1106"/>
      <c r="I439" s="1106"/>
      <c r="J439" s="437"/>
      <c r="K439" s="1106"/>
      <c r="L439" s="20"/>
      <c r="M439" s="1106"/>
      <c r="N439" s="3"/>
      <c r="O439" s="3"/>
      <c r="P439" s="3"/>
      <c r="Q439" s="3"/>
    </row>
    <row r="440">
      <c r="A440" s="437"/>
      <c r="B440" s="456"/>
      <c r="C440" s="1106"/>
      <c r="D440" s="1126"/>
      <c r="E440" s="20"/>
      <c r="F440" s="1106"/>
      <c r="G440" s="1106"/>
      <c r="H440" s="1106"/>
      <c r="I440" s="1106"/>
      <c r="J440" s="437"/>
      <c r="K440" s="1106"/>
      <c r="L440" s="20"/>
      <c r="M440" s="1106"/>
      <c r="N440" s="3"/>
      <c r="O440" s="3"/>
      <c r="P440" s="3"/>
      <c r="Q440" s="3"/>
    </row>
    <row r="441">
      <c r="A441" s="437"/>
      <c r="B441" s="456"/>
      <c r="C441" s="1106"/>
      <c r="D441" s="1126"/>
      <c r="E441" s="20"/>
      <c r="F441" s="1106"/>
      <c r="G441" s="1106"/>
      <c r="H441" s="1106"/>
      <c r="I441" s="1106"/>
      <c r="J441" s="437"/>
      <c r="K441" s="1106"/>
      <c r="L441" s="20"/>
      <c r="M441" s="1106"/>
      <c r="N441" s="3"/>
      <c r="O441" s="3"/>
      <c r="P441" s="3"/>
      <c r="Q441" s="3"/>
    </row>
    <row r="442">
      <c r="A442" s="437"/>
      <c r="B442" s="456"/>
      <c r="C442" s="1106"/>
      <c r="D442" s="1126"/>
      <c r="E442" s="20"/>
      <c r="F442" s="1106"/>
      <c r="G442" s="1106"/>
      <c r="H442" s="1106"/>
      <c r="I442" s="1106"/>
      <c r="J442" s="437"/>
      <c r="K442" s="1106"/>
      <c r="L442" s="20"/>
      <c r="M442" s="1106"/>
      <c r="N442" s="3"/>
      <c r="O442" s="3"/>
      <c r="P442" s="3"/>
      <c r="Q442" s="3"/>
    </row>
    <row r="443">
      <c r="A443" s="437"/>
      <c r="B443" s="456"/>
      <c r="C443" s="1106"/>
      <c r="D443" s="1126"/>
      <c r="E443" s="20"/>
      <c r="F443" s="1106"/>
      <c r="G443" s="1106"/>
      <c r="H443" s="1106"/>
      <c r="I443" s="1106"/>
      <c r="J443" s="437"/>
      <c r="K443" s="1106"/>
      <c r="L443" s="20"/>
      <c r="M443" s="1106"/>
      <c r="N443" s="3"/>
      <c r="O443" s="3"/>
      <c r="P443" s="3"/>
      <c r="Q443" s="3"/>
    </row>
    <row r="444">
      <c r="A444" s="437"/>
      <c r="B444" s="456"/>
      <c r="C444" s="1106"/>
      <c r="D444" s="1126"/>
      <c r="E444" s="20"/>
      <c r="F444" s="1106"/>
      <c r="G444" s="1106"/>
      <c r="H444" s="1106"/>
      <c r="I444" s="1106"/>
      <c r="J444" s="437"/>
      <c r="K444" s="1106"/>
      <c r="L444" s="20"/>
      <c r="M444" s="1106"/>
      <c r="N444" s="3"/>
      <c r="O444" s="3"/>
      <c r="P444" s="3"/>
      <c r="Q444" s="3"/>
    </row>
    <row r="445">
      <c r="A445" s="437"/>
      <c r="B445" s="456"/>
      <c r="C445" s="1106"/>
      <c r="D445" s="1126"/>
      <c r="E445" s="20"/>
      <c r="F445" s="1106"/>
      <c r="G445" s="1106"/>
      <c r="H445" s="1106"/>
      <c r="I445" s="1106"/>
      <c r="J445" s="437"/>
      <c r="K445" s="1106"/>
      <c r="L445" s="20"/>
      <c r="M445" s="1106"/>
      <c r="N445" s="3"/>
      <c r="O445" s="3"/>
      <c r="P445" s="3"/>
      <c r="Q445" s="3"/>
    </row>
    <row r="446">
      <c r="A446" s="437"/>
      <c r="B446" s="456"/>
      <c r="C446" s="1106"/>
      <c r="D446" s="1126"/>
      <c r="E446" s="20"/>
      <c r="F446" s="1106"/>
      <c r="G446" s="1106"/>
      <c r="H446" s="1106"/>
      <c r="I446" s="1106"/>
      <c r="J446" s="437"/>
      <c r="K446" s="1106"/>
      <c r="L446" s="20"/>
      <c r="M446" s="1106"/>
      <c r="N446" s="3"/>
      <c r="O446" s="3"/>
      <c r="P446" s="3"/>
      <c r="Q446" s="3"/>
    </row>
    <row r="447">
      <c r="A447" s="437"/>
      <c r="B447" s="456"/>
      <c r="C447" s="1106"/>
      <c r="D447" s="1126"/>
      <c r="E447" s="20"/>
      <c r="F447" s="1106"/>
      <c r="G447" s="1106"/>
      <c r="H447" s="1106"/>
      <c r="I447" s="1106"/>
      <c r="J447" s="437"/>
      <c r="K447" s="1106"/>
      <c r="L447" s="20"/>
      <c r="M447" s="1106"/>
      <c r="N447" s="3"/>
      <c r="O447" s="3"/>
      <c r="P447" s="3"/>
      <c r="Q447" s="3"/>
    </row>
    <row r="448">
      <c r="A448" s="437"/>
      <c r="B448" s="456"/>
      <c r="C448" s="1106"/>
      <c r="D448" s="1126"/>
      <c r="E448" s="20"/>
      <c r="F448" s="1106"/>
      <c r="G448" s="1106"/>
      <c r="H448" s="1106"/>
      <c r="I448" s="1106"/>
      <c r="J448" s="437"/>
      <c r="K448" s="1106"/>
      <c r="L448" s="20"/>
      <c r="M448" s="1106"/>
      <c r="N448" s="3"/>
      <c r="O448" s="3"/>
      <c r="P448" s="3"/>
      <c r="Q448" s="3"/>
    </row>
    <row r="449">
      <c r="A449" s="437"/>
      <c r="B449" s="456"/>
      <c r="C449" s="1106"/>
      <c r="D449" s="1126"/>
      <c r="E449" s="20"/>
      <c r="F449" s="1106"/>
      <c r="G449" s="1106"/>
      <c r="H449" s="1106"/>
      <c r="I449" s="1106"/>
      <c r="J449" s="437"/>
      <c r="K449" s="1106"/>
      <c r="L449" s="20"/>
      <c r="M449" s="1106"/>
      <c r="N449" s="3"/>
      <c r="O449" s="3"/>
      <c r="P449" s="3"/>
      <c r="Q449" s="3"/>
    </row>
    <row r="450">
      <c r="A450" s="437"/>
      <c r="B450" s="456"/>
      <c r="C450" s="1106"/>
      <c r="D450" s="1126"/>
      <c r="E450" s="20"/>
      <c r="F450" s="1106"/>
      <c r="G450" s="1106"/>
      <c r="H450" s="1106"/>
      <c r="I450" s="1106"/>
      <c r="J450" s="437"/>
      <c r="K450" s="1106"/>
      <c r="L450" s="20"/>
      <c r="M450" s="1106"/>
      <c r="N450" s="3"/>
      <c r="O450" s="3"/>
      <c r="P450" s="3"/>
      <c r="Q450" s="3"/>
    </row>
    <row r="451">
      <c r="A451" s="437"/>
      <c r="B451" s="456"/>
      <c r="C451" s="1106"/>
      <c r="D451" s="1126"/>
      <c r="E451" s="20"/>
      <c r="F451" s="1106"/>
      <c r="G451" s="1106"/>
      <c r="H451" s="1106"/>
      <c r="I451" s="1106"/>
      <c r="J451" s="437"/>
      <c r="K451" s="1106"/>
      <c r="L451" s="20"/>
      <c r="M451" s="1106"/>
      <c r="N451" s="3"/>
      <c r="O451" s="3"/>
      <c r="P451" s="3"/>
      <c r="Q451" s="3"/>
    </row>
    <row r="452">
      <c r="A452" s="437"/>
      <c r="B452" s="456"/>
      <c r="C452" s="1106"/>
      <c r="D452" s="1126"/>
      <c r="E452" s="20"/>
      <c r="F452" s="1106"/>
      <c r="G452" s="1106"/>
      <c r="H452" s="1106"/>
      <c r="I452" s="1106"/>
      <c r="J452" s="437"/>
      <c r="K452" s="1106"/>
      <c r="L452" s="20"/>
      <c r="M452" s="1106"/>
      <c r="N452" s="3"/>
      <c r="O452" s="3"/>
      <c r="P452" s="3"/>
      <c r="Q452" s="3"/>
    </row>
    <row r="453">
      <c r="A453" s="437"/>
      <c r="B453" s="456"/>
      <c r="C453" s="1106"/>
      <c r="D453" s="1126"/>
      <c r="E453" s="20"/>
      <c r="F453" s="1106"/>
      <c r="G453" s="1106"/>
      <c r="H453" s="1106"/>
      <c r="I453" s="1106"/>
      <c r="J453" s="437"/>
      <c r="K453" s="1106"/>
      <c r="L453" s="20"/>
      <c r="M453" s="1106"/>
      <c r="N453" s="3"/>
      <c r="O453" s="3"/>
      <c r="P453" s="3"/>
      <c r="Q453" s="3"/>
    </row>
    <row r="454">
      <c r="A454" s="437"/>
      <c r="B454" s="456"/>
      <c r="C454" s="1106"/>
      <c r="D454" s="1126"/>
      <c r="E454" s="20"/>
      <c r="F454" s="1106"/>
      <c r="G454" s="1106"/>
      <c r="H454" s="1106"/>
      <c r="I454" s="1106"/>
      <c r="J454" s="437"/>
      <c r="K454" s="1106"/>
      <c r="L454" s="20"/>
      <c r="M454" s="1106"/>
      <c r="N454" s="3"/>
      <c r="O454" s="3"/>
      <c r="P454" s="3"/>
      <c r="Q454" s="3"/>
    </row>
    <row r="455">
      <c r="A455" s="437"/>
      <c r="B455" s="456"/>
      <c r="C455" s="1106"/>
      <c r="D455" s="1126"/>
      <c r="E455" s="20"/>
      <c r="F455" s="1106"/>
      <c r="G455" s="1106"/>
      <c r="H455" s="1106"/>
      <c r="I455" s="1106"/>
      <c r="J455" s="437"/>
      <c r="K455" s="1106"/>
      <c r="L455" s="20"/>
      <c r="M455" s="1106"/>
      <c r="N455" s="3"/>
      <c r="O455" s="3"/>
      <c r="P455" s="3"/>
      <c r="Q455" s="3"/>
    </row>
    <row r="456">
      <c r="A456" s="437"/>
      <c r="B456" s="456"/>
      <c r="C456" s="1106"/>
      <c r="D456" s="1126"/>
      <c r="E456" s="20"/>
      <c r="F456" s="1106"/>
      <c r="G456" s="1106"/>
      <c r="H456" s="1106"/>
      <c r="I456" s="1106"/>
      <c r="J456" s="437"/>
      <c r="K456" s="1106"/>
      <c r="L456" s="20"/>
      <c r="M456" s="1106"/>
      <c r="N456" s="3"/>
      <c r="O456" s="3"/>
      <c r="P456" s="3"/>
      <c r="Q456" s="3"/>
    </row>
    <row r="457">
      <c r="A457" s="437"/>
      <c r="B457" s="456"/>
      <c r="C457" s="1106"/>
      <c r="D457" s="1126"/>
      <c r="E457" s="20"/>
      <c r="F457" s="1106"/>
      <c r="G457" s="1106"/>
      <c r="H457" s="1106"/>
      <c r="I457" s="1106"/>
      <c r="J457" s="437"/>
      <c r="K457" s="1106"/>
      <c r="L457" s="20"/>
      <c r="M457" s="1106"/>
      <c r="N457" s="3"/>
      <c r="O457" s="3"/>
      <c r="P457" s="3"/>
      <c r="Q457" s="3"/>
    </row>
    <row r="458">
      <c r="A458" s="437"/>
      <c r="B458" s="456"/>
      <c r="C458" s="1106"/>
      <c r="D458" s="1126"/>
      <c r="E458" s="20"/>
      <c r="F458" s="1106"/>
      <c r="G458" s="1106"/>
      <c r="H458" s="1106"/>
      <c r="I458" s="1106"/>
      <c r="J458" s="437"/>
      <c r="K458" s="1106"/>
      <c r="L458" s="20"/>
      <c r="M458" s="1106"/>
      <c r="N458" s="3"/>
      <c r="O458" s="3"/>
      <c r="P458" s="3"/>
      <c r="Q458" s="3"/>
    </row>
    <row r="459">
      <c r="A459" s="437"/>
      <c r="B459" s="456"/>
      <c r="C459" s="1106"/>
      <c r="D459" s="1126"/>
      <c r="E459" s="20"/>
      <c r="F459" s="1106"/>
      <c r="G459" s="1106"/>
      <c r="H459" s="1106"/>
      <c r="I459" s="1106"/>
      <c r="J459" s="437"/>
      <c r="K459" s="1106"/>
      <c r="L459" s="20"/>
      <c r="M459" s="1106"/>
      <c r="N459" s="3"/>
      <c r="O459" s="3"/>
      <c r="P459" s="3"/>
      <c r="Q459" s="3"/>
    </row>
    <row r="460">
      <c r="A460" s="437"/>
      <c r="B460" s="456"/>
      <c r="C460" s="1106"/>
      <c r="D460" s="1126"/>
      <c r="E460" s="20"/>
      <c r="F460" s="1106"/>
      <c r="G460" s="1106"/>
      <c r="H460" s="1106"/>
      <c r="I460" s="1106"/>
      <c r="J460" s="437"/>
      <c r="K460" s="1106"/>
      <c r="L460" s="20"/>
      <c r="M460" s="1106"/>
      <c r="N460" s="3"/>
      <c r="O460" s="3"/>
      <c r="P460" s="3"/>
      <c r="Q460" s="3"/>
    </row>
    <row r="461">
      <c r="A461" s="437"/>
      <c r="B461" s="456"/>
      <c r="C461" s="1106"/>
      <c r="D461" s="1126"/>
      <c r="E461" s="20"/>
      <c r="F461" s="1106"/>
      <c r="G461" s="1106"/>
      <c r="H461" s="1106"/>
      <c r="I461" s="1106"/>
      <c r="J461" s="437"/>
      <c r="K461" s="1106"/>
      <c r="L461" s="20"/>
      <c r="M461" s="1106"/>
      <c r="N461" s="3"/>
      <c r="O461" s="3"/>
      <c r="P461" s="3"/>
      <c r="Q461" s="3"/>
    </row>
    <row r="462">
      <c r="A462" s="437"/>
      <c r="B462" s="456"/>
      <c r="C462" s="1106"/>
      <c r="D462" s="1126"/>
      <c r="E462" s="20"/>
      <c r="F462" s="1106"/>
      <c r="G462" s="1106"/>
      <c r="H462" s="1106"/>
      <c r="I462" s="1106"/>
      <c r="J462" s="437"/>
      <c r="K462" s="1106"/>
      <c r="L462" s="20"/>
      <c r="M462" s="1106"/>
      <c r="N462" s="3"/>
      <c r="O462" s="3"/>
      <c r="P462" s="3"/>
      <c r="Q462" s="3"/>
    </row>
    <row r="463">
      <c r="A463" s="437"/>
      <c r="B463" s="456"/>
      <c r="C463" s="1106"/>
      <c r="D463" s="1126"/>
      <c r="E463" s="20"/>
      <c r="F463" s="1106"/>
      <c r="G463" s="1106"/>
      <c r="H463" s="1106"/>
      <c r="I463" s="1106"/>
      <c r="J463" s="437"/>
      <c r="K463" s="1106"/>
      <c r="L463" s="20"/>
      <c r="M463" s="1106"/>
      <c r="N463" s="3"/>
      <c r="O463" s="3"/>
      <c r="P463" s="3"/>
      <c r="Q463" s="3"/>
    </row>
    <row r="464">
      <c r="A464" s="437"/>
      <c r="B464" s="456"/>
      <c r="C464" s="1106"/>
      <c r="D464" s="1126"/>
      <c r="E464" s="20"/>
      <c r="F464" s="1106"/>
      <c r="G464" s="1106"/>
      <c r="H464" s="1106"/>
      <c r="I464" s="1106"/>
      <c r="J464" s="437"/>
      <c r="K464" s="1106"/>
      <c r="L464" s="20"/>
      <c r="M464" s="1106"/>
      <c r="N464" s="3"/>
      <c r="O464" s="3"/>
      <c r="P464" s="3"/>
      <c r="Q464" s="3"/>
    </row>
    <row r="465">
      <c r="A465" s="437"/>
      <c r="B465" s="456"/>
      <c r="C465" s="1106"/>
      <c r="D465" s="1126"/>
      <c r="E465" s="20"/>
      <c r="F465" s="1106"/>
      <c r="G465" s="1106"/>
      <c r="H465" s="1106"/>
      <c r="I465" s="1106"/>
      <c r="J465" s="437"/>
      <c r="K465" s="1106"/>
      <c r="L465" s="20"/>
      <c r="M465" s="1106"/>
      <c r="N465" s="3"/>
      <c r="O465" s="3"/>
      <c r="P465" s="3"/>
      <c r="Q465" s="3"/>
    </row>
    <row r="466">
      <c r="A466" s="437"/>
      <c r="B466" s="456"/>
      <c r="C466" s="1106"/>
      <c r="D466" s="1126"/>
      <c r="E466" s="20"/>
      <c r="F466" s="1106"/>
      <c r="G466" s="1106"/>
      <c r="H466" s="1106"/>
      <c r="I466" s="1106"/>
      <c r="J466" s="437"/>
      <c r="K466" s="1106"/>
      <c r="L466" s="20"/>
      <c r="M466" s="1106"/>
      <c r="N466" s="3"/>
      <c r="O466" s="3"/>
      <c r="P466" s="3"/>
      <c r="Q466" s="3"/>
    </row>
    <row r="467">
      <c r="A467" s="437"/>
      <c r="B467" s="456"/>
      <c r="C467" s="1106"/>
      <c r="D467" s="1126"/>
      <c r="E467" s="20"/>
      <c r="F467" s="1106"/>
      <c r="G467" s="1106"/>
      <c r="H467" s="1106"/>
      <c r="I467" s="1106"/>
      <c r="J467" s="437"/>
      <c r="K467" s="1106"/>
      <c r="L467" s="20"/>
      <c r="M467" s="1106"/>
      <c r="N467" s="3"/>
      <c r="O467" s="3"/>
      <c r="P467" s="3"/>
      <c r="Q467" s="3"/>
    </row>
    <row r="468">
      <c r="A468" s="437"/>
      <c r="B468" s="456"/>
      <c r="C468" s="1106"/>
      <c r="D468" s="1126"/>
      <c r="E468" s="20"/>
      <c r="F468" s="1106"/>
      <c r="G468" s="1106"/>
      <c r="H468" s="1106"/>
      <c r="I468" s="1106"/>
      <c r="J468" s="437"/>
      <c r="K468" s="1106"/>
      <c r="L468" s="20"/>
      <c r="M468" s="1106"/>
      <c r="N468" s="3"/>
      <c r="O468" s="3"/>
      <c r="P468" s="3"/>
      <c r="Q468" s="3"/>
    </row>
    <row r="469">
      <c r="A469" s="437"/>
      <c r="B469" s="456"/>
      <c r="C469" s="1106"/>
      <c r="D469" s="1126"/>
      <c r="E469" s="20"/>
      <c r="F469" s="1106"/>
      <c r="G469" s="1106"/>
      <c r="H469" s="1106"/>
      <c r="I469" s="1106"/>
      <c r="J469" s="437"/>
      <c r="K469" s="1106"/>
      <c r="L469" s="20"/>
      <c r="M469" s="1106"/>
      <c r="N469" s="3"/>
      <c r="O469" s="3"/>
      <c r="P469" s="3"/>
      <c r="Q469" s="3"/>
    </row>
    <row r="470">
      <c r="A470" s="437"/>
      <c r="B470" s="456"/>
      <c r="C470" s="1106"/>
      <c r="D470" s="1126"/>
      <c r="E470" s="20"/>
      <c r="F470" s="1106"/>
      <c r="G470" s="1106"/>
      <c r="H470" s="1106"/>
      <c r="I470" s="1106"/>
      <c r="J470" s="437"/>
      <c r="K470" s="1106"/>
      <c r="L470" s="20"/>
      <c r="M470" s="1106"/>
      <c r="N470" s="3"/>
      <c r="O470" s="3"/>
      <c r="P470" s="3"/>
      <c r="Q470" s="3"/>
    </row>
    <row r="471">
      <c r="A471" s="437"/>
      <c r="B471" s="456"/>
      <c r="C471" s="1106"/>
      <c r="D471" s="1126"/>
      <c r="E471" s="20"/>
      <c r="F471" s="1106"/>
      <c r="G471" s="1106"/>
      <c r="H471" s="1106"/>
      <c r="I471" s="1106"/>
      <c r="J471" s="437"/>
      <c r="K471" s="1106"/>
      <c r="L471" s="20"/>
      <c r="M471" s="1106"/>
      <c r="N471" s="3"/>
      <c r="O471" s="3"/>
      <c r="P471" s="3"/>
      <c r="Q471" s="3"/>
    </row>
    <row r="472">
      <c r="A472" s="437"/>
      <c r="B472" s="456"/>
      <c r="C472" s="1106"/>
      <c r="D472" s="1126"/>
      <c r="E472" s="20"/>
      <c r="F472" s="1106"/>
      <c r="G472" s="1106"/>
      <c r="H472" s="1106"/>
      <c r="I472" s="1106"/>
      <c r="J472" s="437"/>
      <c r="K472" s="1106"/>
      <c r="L472" s="20"/>
      <c r="M472" s="1106"/>
      <c r="N472" s="3"/>
      <c r="O472" s="3"/>
      <c r="P472" s="3"/>
      <c r="Q472" s="3"/>
    </row>
    <row r="473">
      <c r="A473" s="437"/>
      <c r="B473" s="456"/>
      <c r="C473" s="1106"/>
      <c r="D473" s="1126"/>
      <c r="E473" s="20"/>
      <c r="F473" s="1106"/>
      <c r="G473" s="1106"/>
      <c r="H473" s="1106"/>
      <c r="I473" s="1106"/>
      <c r="J473" s="437"/>
      <c r="K473" s="1106"/>
      <c r="L473" s="20"/>
      <c r="M473" s="1106"/>
      <c r="N473" s="3"/>
      <c r="O473" s="3"/>
      <c r="P473" s="3"/>
      <c r="Q473" s="3"/>
    </row>
    <row r="474">
      <c r="A474" s="437"/>
      <c r="B474" s="456"/>
      <c r="C474" s="1106"/>
      <c r="D474" s="1126"/>
      <c r="E474" s="20"/>
      <c r="F474" s="1106"/>
      <c r="G474" s="1106"/>
      <c r="H474" s="1106"/>
      <c r="I474" s="1106"/>
      <c r="J474" s="437"/>
      <c r="K474" s="1106"/>
      <c r="L474" s="20"/>
      <c r="M474" s="1106"/>
      <c r="N474" s="3"/>
      <c r="O474" s="3"/>
      <c r="P474" s="3"/>
      <c r="Q474" s="3"/>
    </row>
    <row r="475">
      <c r="A475" s="437"/>
      <c r="B475" s="456"/>
      <c r="C475" s="1106"/>
      <c r="D475" s="1126"/>
      <c r="E475" s="20"/>
      <c r="F475" s="1106"/>
      <c r="G475" s="1106"/>
      <c r="H475" s="1106"/>
      <c r="I475" s="1106"/>
      <c r="J475" s="437"/>
      <c r="K475" s="1106"/>
      <c r="L475" s="20"/>
      <c r="M475" s="1106"/>
      <c r="N475" s="3"/>
      <c r="O475" s="3"/>
      <c r="P475" s="3"/>
      <c r="Q475" s="3"/>
    </row>
    <row r="476">
      <c r="A476" s="437"/>
      <c r="B476" s="456"/>
      <c r="C476" s="1106"/>
      <c r="D476" s="1126"/>
      <c r="E476" s="20"/>
      <c r="F476" s="1106"/>
      <c r="G476" s="1106"/>
      <c r="H476" s="1106"/>
      <c r="I476" s="1106"/>
      <c r="J476" s="437"/>
      <c r="K476" s="1106"/>
      <c r="L476" s="20"/>
      <c r="M476" s="1106"/>
      <c r="N476" s="3"/>
      <c r="O476" s="3"/>
      <c r="P476" s="3"/>
      <c r="Q476" s="3"/>
    </row>
    <row r="477">
      <c r="A477" s="437"/>
      <c r="B477" s="456"/>
      <c r="C477" s="1106"/>
      <c r="D477" s="1126"/>
      <c r="E477" s="20"/>
      <c r="F477" s="1106"/>
      <c r="G477" s="1106"/>
      <c r="H477" s="1106"/>
      <c r="I477" s="1106"/>
      <c r="J477" s="437"/>
      <c r="K477" s="1106"/>
      <c r="L477" s="20"/>
      <c r="M477" s="1106"/>
      <c r="N477" s="3"/>
      <c r="O477" s="3"/>
      <c r="P477" s="3"/>
      <c r="Q477" s="3"/>
    </row>
    <row r="478">
      <c r="A478" s="437"/>
      <c r="B478" s="456"/>
      <c r="C478" s="1106"/>
      <c r="D478" s="1126"/>
      <c r="E478" s="20"/>
      <c r="F478" s="1106"/>
      <c r="G478" s="1106"/>
      <c r="H478" s="1106"/>
      <c r="I478" s="1106"/>
      <c r="J478" s="437"/>
      <c r="K478" s="1106"/>
      <c r="L478" s="20"/>
      <c r="M478" s="1106"/>
      <c r="N478" s="3"/>
      <c r="O478" s="3"/>
      <c r="P478" s="3"/>
      <c r="Q478" s="3"/>
    </row>
    <row r="479">
      <c r="A479" s="437"/>
      <c r="B479" s="456"/>
      <c r="C479" s="1106"/>
      <c r="D479" s="1126"/>
      <c r="E479" s="20"/>
      <c r="F479" s="1106"/>
      <c r="G479" s="1106"/>
      <c r="H479" s="1106"/>
      <c r="I479" s="1106"/>
      <c r="J479" s="437"/>
      <c r="K479" s="1106"/>
      <c r="L479" s="20"/>
      <c r="M479" s="1106"/>
      <c r="N479" s="3"/>
      <c r="O479" s="3"/>
      <c r="P479" s="3"/>
      <c r="Q479" s="3"/>
    </row>
    <row r="480">
      <c r="A480" s="437"/>
      <c r="B480" s="456"/>
      <c r="C480" s="1106"/>
      <c r="D480" s="1126"/>
      <c r="E480" s="20"/>
      <c r="F480" s="1106"/>
      <c r="G480" s="1106"/>
      <c r="H480" s="1106"/>
      <c r="I480" s="1106"/>
      <c r="J480" s="437"/>
      <c r="K480" s="1106"/>
      <c r="L480" s="20"/>
      <c r="M480" s="1106"/>
      <c r="N480" s="3"/>
      <c r="O480" s="3"/>
      <c r="P480" s="3"/>
      <c r="Q480" s="3"/>
    </row>
    <row r="481">
      <c r="A481" s="437"/>
      <c r="B481" s="456"/>
      <c r="C481" s="1106"/>
      <c r="D481" s="1126"/>
      <c r="E481" s="20"/>
      <c r="F481" s="1106"/>
      <c r="G481" s="1106"/>
      <c r="H481" s="1106"/>
      <c r="I481" s="1106"/>
      <c r="J481" s="437"/>
      <c r="K481" s="1106"/>
      <c r="L481" s="20"/>
      <c r="M481" s="1106"/>
      <c r="N481" s="3"/>
      <c r="O481" s="3"/>
      <c r="P481" s="3"/>
      <c r="Q481" s="3"/>
    </row>
    <row r="482">
      <c r="A482" s="437"/>
      <c r="B482" s="456"/>
      <c r="C482" s="1106"/>
      <c r="D482" s="1126"/>
      <c r="E482" s="20"/>
      <c r="F482" s="1106"/>
      <c r="G482" s="1106"/>
      <c r="H482" s="1106"/>
      <c r="I482" s="1106"/>
      <c r="J482" s="437"/>
      <c r="K482" s="1106"/>
      <c r="L482" s="20"/>
      <c r="M482" s="1106"/>
      <c r="N482" s="3"/>
      <c r="O482" s="3"/>
      <c r="P482" s="3"/>
      <c r="Q482" s="3"/>
    </row>
    <row r="483">
      <c r="A483" s="437"/>
      <c r="B483" s="456"/>
      <c r="C483" s="1106"/>
      <c r="D483" s="1126"/>
      <c r="E483" s="20"/>
      <c r="F483" s="1106"/>
      <c r="G483" s="1106"/>
      <c r="H483" s="1106"/>
      <c r="I483" s="1106"/>
      <c r="J483" s="437"/>
      <c r="K483" s="1106"/>
      <c r="L483" s="20"/>
      <c r="M483" s="1106"/>
      <c r="N483" s="3"/>
      <c r="O483" s="3"/>
      <c r="P483" s="3"/>
      <c r="Q483" s="3"/>
    </row>
    <row r="484">
      <c r="A484" s="437"/>
      <c r="B484" s="456"/>
      <c r="C484" s="1106"/>
      <c r="D484" s="1126"/>
      <c r="E484" s="20"/>
      <c r="F484" s="1106"/>
      <c r="G484" s="1106"/>
      <c r="H484" s="1106"/>
      <c r="I484" s="1106"/>
      <c r="J484" s="437"/>
      <c r="K484" s="1106"/>
      <c r="L484" s="20"/>
      <c r="M484" s="1106"/>
      <c r="N484" s="3"/>
      <c r="O484" s="3"/>
      <c r="P484" s="3"/>
      <c r="Q484" s="3"/>
    </row>
    <row r="485">
      <c r="A485" s="437"/>
      <c r="B485" s="456"/>
      <c r="C485" s="1106"/>
      <c r="D485" s="1126"/>
      <c r="E485" s="20"/>
      <c r="F485" s="1106"/>
      <c r="G485" s="1106"/>
      <c r="H485" s="1106"/>
      <c r="I485" s="1106"/>
      <c r="J485" s="437"/>
      <c r="K485" s="1106"/>
      <c r="L485" s="20"/>
      <c r="M485" s="1106"/>
      <c r="N485" s="3"/>
      <c r="O485" s="3"/>
      <c r="P485" s="3"/>
      <c r="Q485" s="3"/>
    </row>
    <row r="486">
      <c r="A486" s="437"/>
      <c r="B486" s="456"/>
      <c r="C486" s="1106"/>
      <c r="D486" s="1126"/>
      <c r="E486" s="20"/>
      <c r="F486" s="1106"/>
      <c r="G486" s="1106"/>
      <c r="H486" s="1106"/>
      <c r="I486" s="1106"/>
      <c r="J486" s="437"/>
      <c r="K486" s="1106"/>
      <c r="L486" s="20"/>
      <c r="M486" s="1106"/>
      <c r="N486" s="3"/>
      <c r="O486" s="3"/>
      <c r="P486" s="3"/>
      <c r="Q486" s="3"/>
    </row>
    <row r="487">
      <c r="A487" s="437"/>
      <c r="B487" s="456"/>
      <c r="C487" s="1106"/>
      <c r="D487" s="1126"/>
      <c r="E487" s="20"/>
      <c r="F487" s="1106"/>
      <c r="G487" s="1106"/>
      <c r="H487" s="1106"/>
      <c r="I487" s="1106"/>
      <c r="J487" s="437"/>
      <c r="K487" s="1106"/>
      <c r="L487" s="20"/>
      <c r="M487" s="1106"/>
      <c r="N487" s="3"/>
      <c r="O487" s="3"/>
      <c r="P487" s="3"/>
      <c r="Q487" s="3"/>
    </row>
    <row r="488">
      <c r="A488" s="437"/>
      <c r="B488" s="456"/>
      <c r="C488" s="1106"/>
      <c r="D488" s="1126"/>
      <c r="E488" s="20"/>
      <c r="F488" s="1106"/>
      <c r="G488" s="1106"/>
      <c r="H488" s="1106"/>
      <c r="I488" s="1106"/>
      <c r="J488" s="437"/>
      <c r="K488" s="1106"/>
      <c r="L488" s="20"/>
      <c r="M488" s="1106"/>
      <c r="N488" s="3"/>
      <c r="O488" s="3"/>
      <c r="P488" s="3"/>
      <c r="Q488" s="3"/>
    </row>
    <row r="489">
      <c r="A489" s="437"/>
      <c r="B489" s="456"/>
      <c r="C489" s="1106"/>
      <c r="D489" s="1126"/>
      <c r="E489" s="20"/>
      <c r="F489" s="1106"/>
      <c r="G489" s="1106"/>
      <c r="H489" s="1106"/>
      <c r="I489" s="1106"/>
      <c r="J489" s="437"/>
      <c r="K489" s="1106"/>
      <c r="L489" s="20"/>
      <c r="M489" s="1106"/>
      <c r="N489" s="3"/>
      <c r="O489" s="3"/>
      <c r="P489" s="3"/>
      <c r="Q489" s="3"/>
    </row>
    <row r="490">
      <c r="A490" s="437"/>
      <c r="B490" s="456"/>
      <c r="C490" s="1106"/>
      <c r="D490" s="1126"/>
      <c r="E490" s="20"/>
      <c r="F490" s="1106"/>
      <c r="G490" s="1106"/>
      <c r="H490" s="1106"/>
      <c r="I490" s="1106"/>
      <c r="J490" s="437"/>
      <c r="K490" s="1106"/>
      <c r="L490" s="20"/>
      <c r="M490" s="1106"/>
      <c r="N490" s="3"/>
      <c r="O490" s="3"/>
      <c r="P490" s="3"/>
      <c r="Q490" s="3"/>
    </row>
    <row r="491">
      <c r="A491" s="437"/>
      <c r="B491" s="456"/>
      <c r="C491" s="1106"/>
      <c r="D491" s="1126"/>
      <c r="E491" s="20"/>
      <c r="F491" s="1106"/>
      <c r="G491" s="1106"/>
      <c r="H491" s="1106"/>
      <c r="I491" s="1106"/>
      <c r="J491" s="437"/>
      <c r="K491" s="1106"/>
      <c r="L491" s="20"/>
      <c r="M491" s="1106"/>
      <c r="N491" s="3"/>
      <c r="O491" s="3"/>
      <c r="P491" s="3"/>
      <c r="Q491" s="3"/>
    </row>
    <row r="492">
      <c r="A492" s="437"/>
      <c r="B492" s="456"/>
      <c r="C492" s="1106"/>
      <c r="D492" s="1126"/>
      <c r="E492" s="20"/>
      <c r="F492" s="1106"/>
      <c r="G492" s="1106"/>
      <c r="H492" s="1106"/>
      <c r="I492" s="1106"/>
      <c r="J492" s="437"/>
      <c r="K492" s="1106"/>
      <c r="L492" s="20"/>
      <c r="M492" s="1106"/>
      <c r="N492" s="3"/>
      <c r="O492" s="3"/>
      <c r="P492" s="3"/>
      <c r="Q492" s="3"/>
    </row>
    <row r="493">
      <c r="A493" s="437"/>
      <c r="B493" s="456"/>
      <c r="C493" s="1106"/>
      <c r="D493" s="1126"/>
      <c r="E493" s="20"/>
      <c r="F493" s="1106"/>
      <c r="G493" s="1106"/>
      <c r="H493" s="1106"/>
      <c r="I493" s="1106"/>
      <c r="J493" s="437"/>
      <c r="K493" s="1106"/>
      <c r="L493" s="20"/>
      <c r="M493" s="1106"/>
      <c r="N493" s="3"/>
      <c r="O493" s="3"/>
      <c r="P493" s="3"/>
      <c r="Q493" s="3"/>
    </row>
    <row r="494">
      <c r="A494" s="437"/>
      <c r="B494" s="456"/>
      <c r="C494" s="1106"/>
      <c r="D494" s="1126"/>
      <c r="E494" s="20"/>
      <c r="F494" s="1106"/>
      <c r="G494" s="1106"/>
      <c r="H494" s="1106"/>
      <c r="I494" s="1106"/>
      <c r="J494" s="437"/>
      <c r="K494" s="1106"/>
      <c r="L494" s="20"/>
      <c r="M494" s="1106"/>
      <c r="N494" s="3"/>
      <c r="O494" s="3"/>
      <c r="P494" s="3"/>
      <c r="Q494" s="3"/>
    </row>
    <row r="495">
      <c r="A495" s="437"/>
      <c r="B495" s="456"/>
      <c r="C495" s="1106"/>
      <c r="D495" s="1126"/>
      <c r="E495" s="20"/>
      <c r="F495" s="1106"/>
      <c r="G495" s="1106"/>
      <c r="H495" s="1106"/>
      <c r="I495" s="1106"/>
      <c r="J495" s="437"/>
      <c r="K495" s="1106"/>
      <c r="L495" s="20"/>
      <c r="M495" s="1106"/>
      <c r="N495" s="3"/>
      <c r="O495" s="3"/>
      <c r="P495" s="3"/>
      <c r="Q495" s="3"/>
    </row>
    <row r="496">
      <c r="A496" s="437"/>
      <c r="B496" s="456"/>
      <c r="C496" s="1106"/>
      <c r="D496" s="1126"/>
      <c r="E496" s="20"/>
      <c r="F496" s="1106"/>
      <c r="G496" s="1106"/>
      <c r="H496" s="1106"/>
      <c r="I496" s="1106"/>
      <c r="J496" s="437"/>
      <c r="K496" s="1106"/>
      <c r="L496" s="20"/>
      <c r="M496" s="1106"/>
      <c r="N496" s="3"/>
      <c r="O496" s="3"/>
      <c r="P496" s="3"/>
      <c r="Q496" s="3"/>
    </row>
    <row r="497">
      <c r="A497" s="437"/>
      <c r="B497" s="456"/>
      <c r="C497" s="1106"/>
      <c r="D497" s="1126"/>
      <c r="E497" s="20"/>
      <c r="F497" s="1106"/>
      <c r="G497" s="1106"/>
      <c r="H497" s="1106"/>
      <c r="I497" s="1106"/>
      <c r="J497" s="437"/>
      <c r="K497" s="1106"/>
      <c r="L497" s="20"/>
      <c r="M497" s="1106"/>
      <c r="N497" s="3"/>
      <c r="O497" s="3"/>
      <c r="P497" s="3"/>
      <c r="Q497" s="3"/>
    </row>
    <row r="498">
      <c r="A498" s="437"/>
      <c r="B498" s="456"/>
      <c r="C498" s="1106"/>
      <c r="D498" s="1126"/>
      <c r="E498" s="20"/>
      <c r="F498" s="1106"/>
      <c r="G498" s="1106"/>
      <c r="H498" s="1106"/>
      <c r="I498" s="1106"/>
      <c r="J498" s="437"/>
      <c r="K498" s="1106"/>
      <c r="L498" s="20"/>
      <c r="M498" s="1106"/>
      <c r="N498" s="3"/>
      <c r="O498" s="3"/>
      <c r="P498" s="3"/>
      <c r="Q498" s="3"/>
    </row>
    <row r="499">
      <c r="A499" s="437"/>
      <c r="B499" s="456"/>
      <c r="C499" s="1106"/>
      <c r="D499" s="1126"/>
      <c r="E499" s="20"/>
      <c r="F499" s="1106"/>
      <c r="G499" s="1106"/>
      <c r="H499" s="1106"/>
      <c r="I499" s="1106"/>
      <c r="J499" s="437"/>
      <c r="K499" s="1106"/>
      <c r="L499" s="20"/>
      <c r="M499" s="1106"/>
      <c r="N499" s="3"/>
      <c r="O499" s="3"/>
      <c r="P499" s="3"/>
      <c r="Q499" s="3"/>
    </row>
    <row r="500">
      <c r="A500" s="437"/>
      <c r="B500" s="456"/>
      <c r="C500" s="1106"/>
      <c r="D500" s="1126"/>
      <c r="E500" s="20"/>
      <c r="F500" s="1106"/>
      <c r="G500" s="1106"/>
      <c r="H500" s="1106"/>
      <c r="I500" s="1106"/>
      <c r="J500" s="437"/>
      <c r="K500" s="1106"/>
      <c r="L500" s="20"/>
      <c r="M500" s="1106"/>
      <c r="N500" s="3"/>
      <c r="O500" s="3"/>
      <c r="P500" s="3"/>
      <c r="Q500" s="3"/>
    </row>
    <row r="501">
      <c r="A501" s="437"/>
      <c r="B501" s="456"/>
      <c r="C501" s="1106"/>
      <c r="D501" s="1126"/>
      <c r="E501" s="20"/>
      <c r="F501" s="1106"/>
      <c r="G501" s="1106"/>
      <c r="H501" s="1106"/>
      <c r="I501" s="1106"/>
      <c r="J501" s="437"/>
      <c r="K501" s="1106"/>
      <c r="L501" s="20"/>
      <c r="M501" s="1106"/>
      <c r="N501" s="3"/>
      <c r="O501" s="3"/>
      <c r="P501" s="3"/>
      <c r="Q501" s="3"/>
    </row>
    <row r="502">
      <c r="A502" s="437"/>
      <c r="B502" s="456"/>
      <c r="C502" s="1106"/>
      <c r="D502" s="1126"/>
      <c r="E502" s="20"/>
      <c r="F502" s="1106"/>
      <c r="G502" s="1106"/>
      <c r="H502" s="1106"/>
      <c r="I502" s="1106"/>
      <c r="J502" s="437"/>
      <c r="K502" s="1106"/>
      <c r="L502" s="20"/>
      <c r="M502" s="1106"/>
      <c r="N502" s="3"/>
      <c r="O502" s="3"/>
      <c r="P502" s="3"/>
      <c r="Q502" s="3"/>
    </row>
    <row r="503">
      <c r="A503" s="437"/>
      <c r="B503" s="456"/>
      <c r="C503" s="1106"/>
      <c r="D503" s="1126"/>
      <c r="E503" s="20"/>
      <c r="F503" s="1106"/>
      <c r="G503" s="1106"/>
      <c r="H503" s="1106"/>
      <c r="I503" s="1106"/>
      <c r="J503" s="437"/>
      <c r="K503" s="1106"/>
      <c r="L503" s="20"/>
      <c r="M503" s="1106"/>
      <c r="N503" s="3"/>
      <c r="O503" s="3"/>
      <c r="P503" s="3"/>
      <c r="Q503" s="3"/>
    </row>
    <row r="504">
      <c r="A504" s="437"/>
      <c r="B504" s="456"/>
      <c r="C504" s="1106"/>
      <c r="D504" s="1126"/>
      <c r="E504" s="20"/>
      <c r="F504" s="1106"/>
      <c r="G504" s="1106"/>
      <c r="H504" s="1106"/>
      <c r="I504" s="1106"/>
      <c r="J504" s="437"/>
      <c r="K504" s="1106"/>
      <c r="L504" s="20"/>
      <c r="M504" s="1106"/>
      <c r="N504" s="3"/>
      <c r="O504" s="3"/>
      <c r="P504" s="3"/>
      <c r="Q504" s="3"/>
    </row>
    <row r="505">
      <c r="A505" s="437"/>
      <c r="B505" s="456"/>
      <c r="C505" s="1106"/>
      <c r="D505" s="1126"/>
      <c r="E505" s="20"/>
      <c r="F505" s="1106"/>
      <c r="G505" s="1106"/>
      <c r="H505" s="1106"/>
      <c r="I505" s="1106"/>
      <c r="J505" s="437"/>
      <c r="K505" s="1106"/>
      <c r="L505" s="20"/>
      <c r="M505" s="1106"/>
      <c r="N505" s="3"/>
      <c r="O505" s="3"/>
      <c r="P505" s="3"/>
      <c r="Q505" s="3"/>
    </row>
    <row r="506">
      <c r="A506" s="437"/>
      <c r="B506" s="456"/>
      <c r="C506" s="1106"/>
      <c r="D506" s="1126"/>
      <c r="E506" s="20"/>
      <c r="F506" s="1106"/>
      <c r="G506" s="1106"/>
      <c r="H506" s="1106"/>
      <c r="I506" s="1106"/>
      <c r="J506" s="437"/>
      <c r="K506" s="1106"/>
      <c r="L506" s="20"/>
      <c r="M506" s="1106"/>
      <c r="N506" s="3"/>
      <c r="O506" s="3"/>
      <c r="P506" s="3"/>
      <c r="Q506" s="3"/>
    </row>
    <row r="507">
      <c r="A507" s="437"/>
      <c r="B507" s="456"/>
      <c r="C507" s="1106"/>
      <c r="D507" s="1126"/>
      <c r="E507" s="20"/>
      <c r="F507" s="1106"/>
      <c r="G507" s="1106"/>
      <c r="H507" s="1106"/>
      <c r="I507" s="1106"/>
      <c r="J507" s="437"/>
      <c r="K507" s="1106"/>
      <c r="L507" s="20"/>
      <c r="M507" s="1106"/>
      <c r="N507" s="3"/>
      <c r="O507" s="3"/>
      <c r="P507" s="3"/>
      <c r="Q507" s="3"/>
    </row>
    <row r="508">
      <c r="A508" s="437"/>
      <c r="B508" s="456"/>
      <c r="C508" s="1106"/>
      <c r="D508" s="1126"/>
      <c r="E508" s="20"/>
      <c r="F508" s="1106"/>
      <c r="G508" s="1106"/>
      <c r="H508" s="1106"/>
      <c r="I508" s="1106"/>
      <c r="J508" s="437"/>
      <c r="K508" s="1106"/>
      <c r="L508" s="20"/>
      <c r="M508" s="1106"/>
      <c r="N508" s="3"/>
      <c r="O508" s="3"/>
      <c r="P508" s="3"/>
      <c r="Q508" s="3"/>
    </row>
    <row r="509">
      <c r="A509" s="437"/>
      <c r="B509" s="456"/>
      <c r="C509" s="1106"/>
      <c r="D509" s="1126"/>
      <c r="E509" s="20"/>
      <c r="F509" s="1106"/>
      <c r="G509" s="1106"/>
      <c r="H509" s="1106"/>
      <c r="I509" s="1106"/>
      <c r="J509" s="437"/>
      <c r="K509" s="1106"/>
      <c r="L509" s="20"/>
      <c r="M509" s="1106"/>
      <c r="N509" s="3"/>
      <c r="O509" s="3"/>
      <c r="P509" s="3"/>
      <c r="Q509" s="3"/>
    </row>
    <row r="510">
      <c r="A510" s="437"/>
      <c r="B510" s="456"/>
      <c r="C510" s="1106"/>
      <c r="D510" s="1126"/>
      <c r="E510" s="20"/>
      <c r="F510" s="1106"/>
      <c r="G510" s="1106"/>
      <c r="H510" s="1106"/>
      <c r="I510" s="1106"/>
      <c r="J510" s="437"/>
      <c r="K510" s="1106"/>
      <c r="L510" s="20"/>
      <c r="M510" s="1106"/>
      <c r="N510" s="3"/>
      <c r="O510" s="3"/>
      <c r="P510" s="3"/>
      <c r="Q510" s="3"/>
    </row>
    <row r="511">
      <c r="A511" s="437"/>
      <c r="B511" s="456"/>
      <c r="C511" s="1106"/>
      <c r="D511" s="1126"/>
      <c r="E511" s="20"/>
      <c r="F511" s="1106"/>
      <c r="G511" s="1106"/>
      <c r="H511" s="1106"/>
      <c r="I511" s="1106"/>
      <c r="J511" s="437"/>
      <c r="K511" s="1106"/>
      <c r="L511" s="20"/>
      <c r="M511" s="1106"/>
      <c r="N511" s="3"/>
      <c r="O511" s="3"/>
      <c r="P511" s="3"/>
      <c r="Q511" s="3"/>
    </row>
    <row r="512">
      <c r="A512" s="437"/>
      <c r="B512" s="456"/>
      <c r="C512" s="1106"/>
      <c r="D512" s="1126"/>
      <c r="E512" s="20"/>
      <c r="F512" s="1106"/>
      <c r="G512" s="1106"/>
      <c r="H512" s="1106"/>
      <c r="I512" s="1106"/>
      <c r="J512" s="437"/>
      <c r="K512" s="1106"/>
      <c r="L512" s="20"/>
      <c r="M512" s="1106"/>
      <c r="N512" s="3"/>
      <c r="O512" s="3"/>
      <c r="P512" s="3"/>
      <c r="Q512" s="3"/>
    </row>
    <row r="513">
      <c r="A513" s="437"/>
      <c r="B513" s="456"/>
      <c r="C513" s="1106"/>
      <c r="D513" s="1126"/>
      <c r="E513" s="20"/>
      <c r="F513" s="1106"/>
      <c r="G513" s="1106"/>
      <c r="H513" s="1106"/>
      <c r="I513" s="1106"/>
      <c r="J513" s="437"/>
      <c r="K513" s="1106"/>
      <c r="L513" s="20"/>
      <c r="M513" s="1106"/>
      <c r="N513" s="3"/>
      <c r="O513" s="3"/>
      <c r="P513" s="3"/>
      <c r="Q513" s="3"/>
    </row>
    <row r="514">
      <c r="A514" s="437"/>
      <c r="B514" s="456"/>
      <c r="C514" s="1106"/>
      <c r="D514" s="1126"/>
      <c r="E514" s="20"/>
      <c r="F514" s="1106"/>
      <c r="G514" s="1106"/>
      <c r="H514" s="1106"/>
      <c r="I514" s="1106"/>
      <c r="J514" s="437"/>
      <c r="K514" s="1106"/>
      <c r="L514" s="20"/>
      <c r="M514" s="1106"/>
      <c r="N514" s="3"/>
      <c r="O514" s="3"/>
      <c r="P514" s="3"/>
      <c r="Q514" s="3"/>
    </row>
    <row r="515">
      <c r="A515" s="437"/>
      <c r="B515" s="456"/>
      <c r="C515" s="1106"/>
      <c r="D515" s="1126"/>
      <c r="E515" s="20"/>
      <c r="F515" s="1106"/>
      <c r="G515" s="1106"/>
      <c r="H515" s="1106"/>
      <c r="I515" s="1106"/>
      <c r="J515" s="437"/>
      <c r="K515" s="1106"/>
      <c r="L515" s="20"/>
      <c r="M515" s="1106"/>
      <c r="N515" s="3"/>
      <c r="O515" s="3"/>
      <c r="P515" s="3"/>
      <c r="Q515" s="3"/>
    </row>
    <row r="516">
      <c r="A516" s="437"/>
      <c r="B516" s="456"/>
      <c r="C516" s="1106"/>
      <c r="D516" s="1126"/>
      <c r="E516" s="20"/>
      <c r="F516" s="1106"/>
      <c r="G516" s="1106"/>
      <c r="H516" s="1106"/>
      <c r="I516" s="1106"/>
      <c r="J516" s="437"/>
      <c r="K516" s="1106"/>
      <c r="L516" s="20"/>
      <c r="M516" s="1106"/>
      <c r="N516" s="3"/>
      <c r="O516" s="3"/>
      <c r="P516" s="3"/>
      <c r="Q516" s="3"/>
    </row>
    <row r="517">
      <c r="A517" s="437"/>
      <c r="B517" s="456"/>
      <c r="C517" s="1106"/>
      <c r="D517" s="1126"/>
      <c r="E517" s="20"/>
      <c r="F517" s="1106"/>
      <c r="G517" s="1106"/>
      <c r="H517" s="1106"/>
      <c r="I517" s="1106"/>
      <c r="J517" s="437"/>
      <c r="K517" s="1106"/>
      <c r="L517" s="20"/>
      <c r="M517" s="1106"/>
      <c r="N517" s="3"/>
      <c r="O517" s="3"/>
      <c r="P517" s="3"/>
      <c r="Q517" s="3"/>
    </row>
    <row r="518">
      <c r="A518" s="437"/>
      <c r="B518" s="456"/>
      <c r="C518" s="1106"/>
      <c r="D518" s="1126"/>
      <c r="E518" s="20"/>
      <c r="F518" s="1106"/>
      <c r="G518" s="1106"/>
      <c r="H518" s="1106"/>
      <c r="I518" s="1106"/>
      <c r="J518" s="437"/>
      <c r="K518" s="1106"/>
      <c r="L518" s="20"/>
      <c r="M518" s="1106"/>
      <c r="N518" s="3"/>
      <c r="O518" s="3"/>
      <c r="P518" s="3"/>
      <c r="Q518" s="3"/>
    </row>
    <row r="519">
      <c r="A519" s="437"/>
      <c r="B519" s="456"/>
      <c r="C519" s="1106"/>
      <c r="D519" s="1126"/>
      <c r="E519" s="20"/>
      <c r="F519" s="1106"/>
      <c r="G519" s="1106"/>
      <c r="H519" s="1106"/>
      <c r="I519" s="1106"/>
      <c r="J519" s="437"/>
      <c r="K519" s="1106"/>
      <c r="L519" s="20"/>
      <c r="M519" s="1106"/>
      <c r="N519" s="3"/>
      <c r="O519" s="3"/>
      <c r="P519" s="3"/>
      <c r="Q519" s="3"/>
    </row>
    <row r="520">
      <c r="A520" s="437"/>
      <c r="B520" s="456"/>
      <c r="C520" s="1106"/>
      <c r="D520" s="1126"/>
      <c r="E520" s="20"/>
      <c r="F520" s="1106"/>
      <c r="G520" s="1106"/>
      <c r="H520" s="1106"/>
      <c r="I520" s="1106"/>
      <c r="J520" s="437"/>
      <c r="K520" s="1106"/>
      <c r="L520" s="20"/>
      <c r="M520" s="1106"/>
      <c r="N520" s="3"/>
      <c r="O520" s="3"/>
      <c r="P520" s="3"/>
      <c r="Q520" s="3"/>
    </row>
    <row r="521">
      <c r="A521" s="437"/>
      <c r="B521" s="456"/>
      <c r="C521" s="1106"/>
      <c r="D521" s="1126"/>
      <c r="E521" s="20"/>
      <c r="F521" s="1106"/>
      <c r="G521" s="1106"/>
      <c r="H521" s="1106"/>
      <c r="I521" s="1106"/>
      <c r="J521" s="437"/>
      <c r="K521" s="1106"/>
      <c r="L521" s="20"/>
      <c r="M521" s="1106"/>
      <c r="N521" s="3"/>
      <c r="O521" s="3"/>
      <c r="P521" s="3"/>
      <c r="Q521" s="3"/>
    </row>
    <row r="522">
      <c r="A522" s="437"/>
      <c r="B522" s="456"/>
      <c r="C522" s="1106"/>
      <c r="D522" s="1126"/>
      <c r="E522" s="20"/>
      <c r="F522" s="1106"/>
      <c r="G522" s="1106"/>
      <c r="H522" s="1106"/>
      <c r="I522" s="1106"/>
      <c r="J522" s="437"/>
      <c r="K522" s="1106"/>
      <c r="L522" s="20"/>
      <c r="M522" s="1106"/>
      <c r="N522" s="3"/>
      <c r="O522" s="3"/>
      <c r="P522" s="3"/>
      <c r="Q522" s="3"/>
    </row>
    <row r="523">
      <c r="A523" s="437"/>
      <c r="B523" s="456"/>
      <c r="C523" s="1106"/>
      <c r="D523" s="1126"/>
      <c r="E523" s="20"/>
      <c r="F523" s="1106"/>
      <c r="G523" s="1106"/>
      <c r="H523" s="1106"/>
      <c r="I523" s="1106"/>
      <c r="J523" s="437"/>
      <c r="K523" s="1106"/>
      <c r="L523" s="20"/>
      <c r="M523" s="1106"/>
      <c r="N523" s="3"/>
      <c r="O523" s="3"/>
      <c r="P523" s="3"/>
      <c r="Q523" s="3"/>
    </row>
    <row r="524">
      <c r="A524" s="437"/>
      <c r="B524" s="456"/>
      <c r="C524" s="1106"/>
      <c r="D524" s="1126"/>
      <c r="E524" s="20"/>
      <c r="F524" s="1106"/>
      <c r="G524" s="1106"/>
      <c r="H524" s="1106"/>
      <c r="I524" s="1106"/>
      <c r="J524" s="437"/>
      <c r="K524" s="1106"/>
      <c r="L524" s="20"/>
      <c r="M524" s="1106"/>
      <c r="N524" s="3"/>
      <c r="O524" s="3"/>
      <c r="P524" s="3"/>
      <c r="Q524" s="3"/>
    </row>
    <row r="525">
      <c r="A525" s="437"/>
      <c r="B525" s="456"/>
      <c r="C525" s="1106"/>
      <c r="D525" s="1126"/>
      <c r="E525" s="20"/>
      <c r="F525" s="1106"/>
      <c r="G525" s="1106"/>
      <c r="H525" s="1106"/>
      <c r="I525" s="1106"/>
      <c r="J525" s="437"/>
      <c r="K525" s="1106"/>
      <c r="L525" s="20"/>
      <c r="M525" s="1106"/>
      <c r="N525" s="3"/>
      <c r="O525" s="3"/>
      <c r="P525" s="3"/>
      <c r="Q525" s="3"/>
    </row>
    <row r="526">
      <c r="A526" s="437"/>
      <c r="B526" s="456"/>
      <c r="C526" s="1106"/>
      <c r="D526" s="1126"/>
      <c r="E526" s="20"/>
      <c r="F526" s="1106"/>
      <c r="G526" s="1106"/>
      <c r="H526" s="1106"/>
      <c r="I526" s="1106"/>
      <c r="J526" s="437"/>
      <c r="K526" s="1106"/>
      <c r="L526" s="20"/>
      <c r="M526" s="1106"/>
      <c r="N526" s="3"/>
      <c r="O526" s="3"/>
      <c r="P526" s="3"/>
      <c r="Q526" s="3"/>
    </row>
    <row r="527">
      <c r="A527" s="437"/>
      <c r="B527" s="456"/>
      <c r="C527" s="1106"/>
      <c r="D527" s="1126"/>
      <c r="E527" s="20"/>
      <c r="F527" s="1106"/>
      <c r="G527" s="1106"/>
      <c r="H527" s="1106"/>
      <c r="I527" s="1106"/>
      <c r="J527" s="437"/>
      <c r="K527" s="1106"/>
      <c r="L527" s="20"/>
      <c r="M527" s="1106"/>
      <c r="N527" s="3"/>
      <c r="O527" s="3"/>
      <c r="P527" s="3"/>
      <c r="Q527" s="3"/>
    </row>
    <row r="528">
      <c r="A528" s="437"/>
      <c r="B528" s="456"/>
      <c r="C528" s="1106"/>
      <c r="D528" s="1126"/>
      <c r="E528" s="20"/>
      <c r="F528" s="1106"/>
      <c r="G528" s="1106"/>
      <c r="H528" s="1106"/>
      <c r="I528" s="1106"/>
      <c r="J528" s="437"/>
      <c r="K528" s="1106"/>
      <c r="L528" s="20"/>
      <c r="M528" s="1106"/>
      <c r="N528" s="3"/>
      <c r="O528" s="3"/>
      <c r="P528" s="3"/>
      <c r="Q528" s="3"/>
    </row>
    <row r="529">
      <c r="A529" s="437"/>
      <c r="B529" s="456"/>
      <c r="C529" s="1106"/>
      <c r="D529" s="1126"/>
      <c r="E529" s="20"/>
      <c r="F529" s="1106"/>
      <c r="G529" s="1106"/>
      <c r="H529" s="1106"/>
      <c r="I529" s="1106"/>
      <c r="J529" s="437"/>
      <c r="K529" s="1106"/>
      <c r="L529" s="20"/>
      <c r="M529" s="1106"/>
      <c r="N529" s="3"/>
      <c r="O529" s="3"/>
      <c r="P529" s="3"/>
      <c r="Q529" s="3"/>
    </row>
    <row r="530">
      <c r="A530" s="437"/>
      <c r="B530" s="456"/>
      <c r="C530" s="1106"/>
      <c r="D530" s="1126"/>
      <c r="E530" s="20"/>
      <c r="F530" s="1106"/>
      <c r="G530" s="1106"/>
      <c r="H530" s="1106"/>
      <c r="I530" s="1106"/>
      <c r="J530" s="437"/>
      <c r="K530" s="1106"/>
      <c r="L530" s="20"/>
      <c r="M530" s="1106"/>
      <c r="N530" s="3"/>
      <c r="O530" s="3"/>
      <c r="P530" s="3"/>
      <c r="Q530" s="3"/>
    </row>
    <row r="531">
      <c r="A531" s="437"/>
      <c r="B531" s="456"/>
      <c r="C531" s="1106"/>
      <c r="D531" s="1126"/>
      <c r="E531" s="20"/>
      <c r="F531" s="1106"/>
      <c r="G531" s="1106"/>
      <c r="H531" s="1106"/>
      <c r="I531" s="1106"/>
      <c r="J531" s="437"/>
      <c r="K531" s="1106"/>
      <c r="L531" s="20"/>
      <c r="M531" s="1106"/>
      <c r="N531" s="3"/>
      <c r="O531" s="3"/>
      <c r="P531" s="3"/>
      <c r="Q531" s="3"/>
    </row>
    <row r="532">
      <c r="A532" s="437"/>
      <c r="B532" s="456"/>
      <c r="C532" s="1106"/>
      <c r="D532" s="1126"/>
      <c r="E532" s="20"/>
      <c r="F532" s="1106"/>
      <c r="G532" s="1106"/>
      <c r="H532" s="1106"/>
      <c r="I532" s="1106"/>
      <c r="J532" s="437"/>
      <c r="K532" s="1106"/>
      <c r="L532" s="20"/>
      <c r="M532" s="1106"/>
      <c r="N532" s="3"/>
      <c r="O532" s="3"/>
      <c r="P532" s="3"/>
      <c r="Q532" s="3"/>
    </row>
    <row r="533">
      <c r="A533" s="437"/>
      <c r="B533" s="456"/>
      <c r="C533" s="1106"/>
      <c r="D533" s="1126"/>
      <c r="E533" s="20"/>
      <c r="F533" s="1106"/>
      <c r="G533" s="1106"/>
      <c r="H533" s="1106"/>
      <c r="I533" s="1106"/>
      <c r="J533" s="437"/>
      <c r="K533" s="1106"/>
      <c r="L533" s="20"/>
      <c r="M533" s="1106"/>
      <c r="N533" s="3"/>
      <c r="O533" s="3"/>
      <c r="P533" s="3"/>
      <c r="Q533" s="3"/>
    </row>
    <row r="534">
      <c r="A534" s="437"/>
      <c r="B534" s="456"/>
      <c r="C534" s="1106"/>
      <c r="D534" s="1126"/>
      <c r="E534" s="20"/>
      <c r="F534" s="1106"/>
      <c r="G534" s="1106"/>
      <c r="H534" s="1106"/>
      <c r="I534" s="1106"/>
      <c r="J534" s="437"/>
      <c r="K534" s="1106"/>
      <c r="L534" s="20"/>
      <c r="M534" s="1106"/>
      <c r="N534" s="3"/>
      <c r="O534" s="3"/>
      <c r="P534" s="3"/>
      <c r="Q534" s="3"/>
    </row>
    <row r="535">
      <c r="A535" s="437"/>
      <c r="B535" s="456"/>
      <c r="C535" s="1106"/>
      <c r="D535" s="1126"/>
      <c r="E535" s="20"/>
      <c r="F535" s="1106"/>
      <c r="G535" s="1106"/>
      <c r="H535" s="1106"/>
      <c r="I535" s="1106"/>
      <c r="J535" s="437"/>
      <c r="K535" s="1106"/>
      <c r="L535" s="20"/>
      <c r="M535" s="1106"/>
      <c r="N535" s="3"/>
      <c r="O535" s="3"/>
      <c r="P535" s="3"/>
      <c r="Q535" s="3"/>
    </row>
    <row r="536">
      <c r="A536" s="437"/>
      <c r="B536" s="456"/>
      <c r="C536" s="1106"/>
      <c r="D536" s="1126"/>
      <c r="E536" s="20"/>
      <c r="F536" s="1106"/>
      <c r="G536" s="1106"/>
      <c r="H536" s="1106"/>
      <c r="I536" s="1106"/>
      <c r="J536" s="437"/>
      <c r="K536" s="1106"/>
      <c r="L536" s="20"/>
      <c r="M536" s="1106"/>
      <c r="N536" s="3"/>
      <c r="O536" s="3"/>
      <c r="P536" s="3"/>
      <c r="Q536" s="3"/>
    </row>
    <row r="537">
      <c r="A537" s="437"/>
      <c r="B537" s="456"/>
      <c r="C537" s="1106"/>
      <c r="D537" s="1126"/>
      <c r="E537" s="20"/>
      <c r="F537" s="1106"/>
      <c r="G537" s="1106"/>
      <c r="H537" s="1106"/>
      <c r="I537" s="1106"/>
      <c r="J537" s="437"/>
      <c r="K537" s="1106"/>
      <c r="L537" s="20"/>
      <c r="M537" s="1106"/>
      <c r="N537" s="3"/>
      <c r="O537" s="3"/>
      <c r="P537" s="3"/>
      <c r="Q537" s="3"/>
    </row>
    <row r="538">
      <c r="A538" s="437"/>
      <c r="B538" s="456"/>
      <c r="C538" s="1106"/>
      <c r="D538" s="1126"/>
      <c r="E538" s="20"/>
      <c r="F538" s="1106"/>
      <c r="G538" s="1106"/>
      <c r="H538" s="1106"/>
      <c r="I538" s="1106"/>
      <c r="J538" s="437"/>
      <c r="K538" s="1106"/>
      <c r="L538" s="20"/>
      <c r="M538" s="1106"/>
      <c r="N538" s="3"/>
      <c r="O538" s="3"/>
      <c r="P538" s="3"/>
      <c r="Q538" s="3"/>
    </row>
    <row r="539">
      <c r="A539" s="437"/>
      <c r="B539" s="456"/>
      <c r="C539" s="1106"/>
      <c r="D539" s="1126"/>
      <c r="E539" s="20"/>
      <c r="F539" s="1106"/>
      <c r="G539" s="1106"/>
      <c r="H539" s="1106"/>
      <c r="I539" s="1106"/>
      <c r="J539" s="437"/>
      <c r="K539" s="1106"/>
      <c r="L539" s="20"/>
      <c r="M539" s="1106"/>
      <c r="N539" s="3"/>
      <c r="O539" s="3"/>
      <c r="P539" s="3"/>
      <c r="Q539" s="3"/>
    </row>
    <row r="540">
      <c r="A540" s="437"/>
      <c r="B540" s="456"/>
      <c r="C540" s="1106"/>
      <c r="D540" s="1126"/>
      <c r="E540" s="20"/>
      <c r="F540" s="1106"/>
      <c r="G540" s="1106"/>
      <c r="H540" s="1106"/>
      <c r="I540" s="1106"/>
      <c r="J540" s="437"/>
      <c r="K540" s="1106"/>
      <c r="L540" s="20"/>
      <c r="M540" s="1106"/>
      <c r="N540" s="3"/>
      <c r="O540" s="3"/>
      <c r="P540" s="3"/>
      <c r="Q540" s="3"/>
    </row>
    <row r="541">
      <c r="A541" s="437"/>
      <c r="B541" s="456"/>
      <c r="C541" s="1106"/>
      <c r="D541" s="1126"/>
      <c r="E541" s="20"/>
      <c r="F541" s="1106"/>
      <c r="G541" s="1106"/>
      <c r="H541" s="1106"/>
      <c r="I541" s="1106"/>
      <c r="J541" s="437"/>
      <c r="K541" s="1106"/>
      <c r="L541" s="20"/>
      <c r="M541" s="1106"/>
      <c r="N541" s="3"/>
      <c r="O541" s="3"/>
      <c r="P541" s="3"/>
      <c r="Q541" s="3"/>
    </row>
    <row r="542">
      <c r="A542" s="437"/>
      <c r="B542" s="456"/>
      <c r="C542" s="1106"/>
      <c r="D542" s="1126"/>
      <c r="E542" s="20"/>
      <c r="F542" s="1106"/>
      <c r="G542" s="1106"/>
      <c r="H542" s="1106"/>
      <c r="I542" s="1106"/>
      <c r="J542" s="437"/>
      <c r="K542" s="1106"/>
      <c r="L542" s="20"/>
      <c r="M542" s="1106"/>
      <c r="N542" s="3"/>
      <c r="O542" s="3"/>
      <c r="P542" s="3"/>
      <c r="Q542" s="3"/>
    </row>
    <row r="543">
      <c r="A543" s="437"/>
      <c r="B543" s="456"/>
      <c r="C543" s="1106"/>
      <c r="D543" s="1126"/>
      <c r="E543" s="20"/>
      <c r="F543" s="1106"/>
      <c r="G543" s="1106"/>
      <c r="H543" s="1106"/>
      <c r="I543" s="1106"/>
      <c r="J543" s="437"/>
      <c r="K543" s="1106"/>
      <c r="L543" s="20"/>
      <c r="M543" s="1106"/>
      <c r="N543" s="3"/>
      <c r="O543" s="3"/>
      <c r="P543" s="3"/>
      <c r="Q543" s="3"/>
    </row>
    <row r="544">
      <c r="A544" s="437"/>
      <c r="B544" s="456"/>
      <c r="C544" s="1106"/>
      <c r="D544" s="1126"/>
      <c r="E544" s="20"/>
      <c r="F544" s="1106"/>
      <c r="G544" s="1106"/>
      <c r="H544" s="1106"/>
      <c r="I544" s="1106"/>
      <c r="J544" s="437"/>
      <c r="K544" s="1106"/>
      <c r="L544" s="20"/>
      <c r="M544" s="1106"/>
      <c r="N544" s="3"/>
      <c r="O544" s="3"/>
      <c r="P544" s="3"/>
      <c r="Q544" s="3"/>
    </row>
    <row r="545">
      <c r="A545" s="437"/>
      <c r="B545" s="456"/>
      <c r="C545" s="1106"/>
      <c r="D545" s="1126"/>
      <c r="E545" s="20"/>
      <c r="F545" s="1106"/>
      <c r="G545" s="1106"/>
      <c r="H545" s="1106"/>
      <c r="I545" s="1106"/>
      <c r="J545" s="437"/>
      <c r="K545" s="1106"/>
      <c r="L545" s="20"/>
      <c r="M545" s="1106"/>
      <c r="N545" s="3"/>
      <c r="O545" s="3"/>
      <c r="P545" s="3"/>
      <c r="Q545" s="3"/>
    </row>
    <row r="546">
      <c r="A546" s="437"/>
      <c r="B546" s="456"/>
      <c r="C546" s="1106"/>
      <c r="D546" s="1126"/>
      <c r="E546" s="20"/>
      <c r="F546" s="1106"/>
      <c r="G546" s="1106"/>
      <c r="H546" s="1106"/>
      <c r="I546" s="1106"/>
      <c r="J546" s="437"/>
      <c r="K546" s="1106"/>
      <c r="L546" s="20"/>
      <c r="M546" s="1106"/>
      <c r="N546" s="3"/>
      <c r="O546" s="3"/>
      <c r="P546" s="3"/>
      <c r="Q546" s="3"/>
    </row>
    <row r="547">
      <c r="A547" s="437"/>
      <c r="B547" s="456"/>
      <c r="C547" s="1106"/>
      <c r="D547" s="1126"/>
      <c r="E547" s="20"/>
      <c r="F547" s="1106"/>
      <c r="G547" s="1106"/>
      <c r="H547" s="1106"/>
      <c r="I547" s="1106"/>
      <c r="J547" s="437"/>
      <c r="K547" s="1106"/>
      <c r="L547" s="20"/>
      <c r="M547" s="1106"/>
      <c r="N547" s="3"/>
      <c r="O547" s="3"/>
      <c r="P547" s="3"/>
      <c r="Q547" s="3"/>
    </row>
    <row r="548">
      <c r="A548" s="437"/>
      <c r="B548" s="456"/>
      <c r="C548" s="1106"/>
      <c r="D548" s="1126"/>
      <c r="E548" s="20"/>
      <c r="F548" s="1106"/>
      <c r="G548" s="1106"/>
      <c r="H548" s="1106"/>
      <c r="I548" s="1106"/>
      <c r="J548" s="437"/>
      <c r="K548" s="1106"/>
      <c r="L548" s="20"/>
      <c r="M548" s="1106"/>
      <c r="N548" s="3"/>
      <c r="O548" s="3"/>
      <c r="P548" s="3"/>
      <c r="Q548" s="3"/>
    </row>
    <row r="549">
      <c r="A549" s="437"/>
      <c r="B549" s="456"/>
      <c r="C549" s="1106"/>
      <c r="D549" s="1126"/>
      <c r="E549" s="20"/>
      <c r="F549" s="1106"/>
      <c r="G549" s="1106"/>
      <c r="H549" s="1106"/>
      <c r="I549" s="1106"/>
      <c r="J549" s="437"/>
      <c r="K549" s="1106"/>
      <c r="L549" s="20"/>
      <c r="M549" s="1106"/>
      <c r="N549" s="3"/>
      <c r="O549" s="3"/>
      <c r="P549" s="3"/>
      <c r="Q549" s="3"/>
    </row>
    <row r="550">
      <c r="A550" s="437"/>
      <c r="B550" s="456"/>
      <c r="C550" s="1106"/>
      <c r="D550" s="1126"/>
      <c r="E550" s="20"/>
      <c r="F550" s="1106"/>
      <c r="G550" s="1106"/>
      <c r="H550" s="1106"/>
      <c r="I550" s="1106"/>
      <c r="J550" s="437"/>
      <c r="K550" s="1106"/>
      <c r="L550" s="20"/>
      <c r="M550" s="1106"/>
      <c r="N550" s="3"/>
      <c r="O550" s="3"/>
      <c r="P550" s="3"/>
      <c r="Q550" s="3"/>
    </row>
    <row r="551">
      <c r="A551" s="437"/>
      <c r="B551" s="456"/>
      <c r="C551" s="1106"/>
      <c r="D551" s="1126"/>
      <c r="E551" s="20"/>
      <c r="F551" s="1106"/>
      <c r="G551" s="1106"/>
      <c r="H551" s="1106"/>
      <c r="I551" s="1106"/>
      <c r="J551" s="437"/>
      <c r="K551" s="1106"/>
      <c r="L551" s="20"/>
      <c r="M551" s="1106"/>
      <c r="N551" s="3"/>
      <c r="O551" s="3"/>
      <c r="P551" s="3"/>
      <c r="Q551" s="3"/>
    </row>
    <row r="552">
      <c r="A552" s="437"/>
      <c r="B552" s="456"/>
      <c r="C552" s="1106"/>
      <c r="D552" s="1126"/>
      <c r="E552" s="20"/>
      <c r="F552" s="1106"/>
      <c r="G552" s="1106"/>
      <c r="H552" s="1106"/>
      <c r="I552" s="1106"/>
      <c r="J552" s="437"/>
      <c r="K552" s="1106"/>
      <c r="L552" s="20"/>
      <c r="M552" s="1106"/>
      <c r="N552" s="3"/>
      <c r="O552" s="3"/>
      <c r="P552" s="3"/>
      <c r="Q552" s="3"/>
    </row>
    <row r="553">
      <c r="A553" s="437"/>
      <c r="B553" s="456"/>
      <c r="C553" s="1106"/>
      <c r="D553" s="1126"/>
      <c r="E553" s="20"/>
      <c r="F553" s="1106"/>
      <c r="G553" s="1106"/>
      <c r="H553" s="1106"/>
      <c r="I553" s="1106"/>
      <c r="J553" s="437"/>
      <c r="K553" s="1106"/>
      <c r="L553" s="20"/>
      <c r="M553" s="1106"/>
      <c r="N553" s="3"/>
      <c r="O553" s="3"/>
      <c r="P553" s="3"/>
      <c r="Q553" s="3"/>
    </row>
    <row r="554">
      <c r="A554" s="437"/>
      <c r="B554" s="456"/>
      <c r="C554" s="1106"/>
      <c r="D554" s="1126"/>
      <c r="E554" s="20"/>
      <c r="F554" s="1106"/>
      <c r="G554" s="1106"/>
      <c r="H554" s="1106"/>
      <c r="I554" s="1106"/>
      <c r="J554" s="437"/>
      <c r="K554" s="1106"/>
      <c r="L554" s="20"/>
      <c r="M554" s="1106"/>
      <c r="N554" s="3"/>
      <c r="O554" s="3"/>
      <c r="P554" s="3"/>
      <c r="Q554" s="3"/>
    </row>
    <row r="555">
      <c r="A555" s="437"/>
      <c r="B555" s="456"/>
      <c r="C555" s="1106"/>
      <c r="D555" s="1126"/>
      <c r="E555" s="20"/>
      <c r="F555" s="1106"/>
      <c r="G555" s="1106"/>
      <c r="H555" s="1106"/>
      <c r="I555" s="1106"/>
      <c r="J555" s="437"/>
      <c r="K555" s="1106"/>
      <c r="L555" s="20"/>
      <c r="M555" s="1106"/>
      <c r="N555" s="3"/>
      <c r="O555" s="3"/>
      <c r="P555" s="3"/>
      <c r="Q555" s="3"/>
    </row>
    <row r="556">
      <c r="A556" s="437"/>
      <c r="B556" s="456"/>
      <c r="C556" s="1106"/>
      <c r="D556" s="1126"/>
      <c r="E556" s="20"/>
      <c r="F556" s="1106"/>
      <c r="G556" s="1106"/>
      <c r="H556" s="1106"/>
      <c r="I556" s="1106"/>
      <c r="J556" s="437"/>
      <c r="K556" s="1106"/>
      <c r="L556" s="20"/>
      <c r="M556" s="1106"/>
      <c r="N556" s="3"/>
      <c r="O556" s="3"/>
      <c r="P556" s="3"/>
      <c r="Q556" s="3"/>
    </row>
    <row r="557">
      <c r="A557" s="437"/>
      <c r="B557" s="456"/>
      <c r="C557" s="1106"/>
      <c r="D557" s="1126"/>
      <c r="E557" s="20"/>
      <c r="F557" s="1106"/>
      <c r="G557" s="1106"/>
      <c r="H557" s="1106"/>
      <c r="I557" s="1106"/>
      <c r="J557" s="437"/>
      <c r="K557" s="1106"/>
      <c r="L557" s="20"/>
      <c r="M557" s="1106"/>
      <c r="N557" s="3"/>
      <c r="O557" s="3"/>
      <c r="P557" s="3"/>
      <c r="Q557" s="3"/>
    </row>
    <row r="558">
      <c r="A558" s="437"/>
      <c r="B558" s="456"/>
      <c r="C558" s="1106"/>
      <c r="D558" s="1126"/>
      <c r="E558" s="20"/>
      <c r="F558" s="1106"/>
      <c r="G558" s="1106"/>
      <c r="H558" s="1106"/>
      <c r="I558" s="1106"/>
      <c r="J558" s="437"/>
      <c r="K558" s="1106"/>
      <c r="L558" s="20"/>
      <c r="M558" s="1106"/>
      <c r="N558" s="3"/>
      <c r="O558" s="3"/>
      <c r="P558" s="3"/>
      <c r="Q558" s="3"/>
    </row>
    <row r="559">
      <c r="A559" s="437"/>
      <c r="B559" s="456"/>
      <c r="C559" s="1106"/>
      <c r="D559" s="1126"/>
      <c r="E559" s="20"/>
      <c r="F559" s="1106"/>
      <c r="G559" s="1106"/>
      <c r="H559" s="1106"/>
      <c r="I559" s="1106"/>
      <c r="J559" s="437"/>
      <c r="K559" s="1106"/>
      <c r="L559" s="20"/>
      <c r="M559" s="1106"/>
      <c r="N559" s="3"/>
      <c r="O559" s="3"/>
      <c r="P559" s="3"/>
      <c r="Q559" s="3"/>
    </row>
    <row r="560">
      <c r="A560" s="437"/>
      <c r="B560" s="456"/>
      <c r="C560" s="1106"/>
      <c r="D560" s="1126"/>
      <c r="E560" s="20"/>
      <c r="F560" s="1106"/>
      <c r="G560" s="1106"/>
      <c r="H560" s="1106"/>
      <c r="I560" s="1106"/>
      <c r="J560" s="437"/>
      <c r="K560" s="1106"/>
      <c r="L560" s="20"/>
      <c r="M560" s="1106"/>
      <c r="N560" s="3"/>
      <c r="O560" s="3"/>
      <c r="P560" s="3"/>
      <c r="Q560" s="3"/>
    </row>
    <row r="561">
      <c r="A561" s="437"/>
      <c r="B561" s="456"/>
      <c r="C561" s="1106"/>
      <c r="D561" s="1126"/>
      <c r="E561" s="20"/>
      <c r="F561" s="1106"/>
      <c r="G561" s="1106"/>
      <c r="H561" s="1106"/>
      <c r="I561" s="1106"/>
      <c r="J561" s="437"/>
      <c r="K561" s="1106"/>
      <c r="L561" s="20"/>
      <c r="M561" s="1106"/>
      <c r="N561" s="3"/>
      <c r="O561" s="3"/>
      <c r="P561" s="3"/>
      <c r="Q561" s="3"/>
    </row>
    <row r="562">
      <c r="A562" s="437"/>
      <c r="B562" s="456"/>
      <c r="C562" s="1106"/>
      <c r="D562" s="1126"/>
      <c r="E562" s="20"/>
      <c r="F562" s="1106"/>
      <c r="G562" s="1106"/>
      <c r="H562" s="1106"/>
      <c r="I562" s="1106"/>
      <c r="J562" s="437"/>
      <c r="K562" s="1106"/>
      <c r="L562" s="20"/>
      <c r="M562" s="1106"/>
      <c r="N562" s="3"/>
      <c r="O562" s="3"/>
      <c r="P562" s="3"/>
      <c r="Q562" s="3"/>
    </row>
    <row r="563">
      <c r="A563" s="437"/>
      <c r="B563" s="456"/>
      <c r="C563" s="1106"/>
      <c r="D563" s="1126"/>
      <c r="E563" s="20"/>
      <c r="F563" s="1106"/>
      <c r="G563" s="1106"/>
      <c r="H563" s="1106"/>
      <c r="I563" s="1106"/>
      <c r="J563" s="437"/>
      <c r="K563" s="1106"/>
      <c r="L563" s="20"/>
      <c r="M563" s="1106"/>
      <c r="N563" s="3"/>
      <c r="O563" s="3"/>
      <c r="P563" s="3"/>
      <c r="Q563" s="3"/>
    </row>
    <row r="564">
      <c r="A564" s="437"/>
      <c r="B564" s="456"/>
      <c r="C564" s="1106"/>
      <c r="D564" s="1126"/>
      <c r="E564" s="20"/>
      <c r="F564" s="1106"/>
      <c r="G564" s="1106"/>
      <c r="H564" s="1106"/>
      <c r="I564" s="1106"/>
      <c r="J564" s="437"/>
      <c r="K564" s="1106"/>
      <c r="L564" s="20"/>
      <c r="M564" s="1106"/>
      <c r="N564" s="3"/>
      <c r="O564" s="3"/>
      <c r="P564" s="3"/>
      <c r="Q564" s="3"/>
    </row>
    <row r="565">
      <c r="A565" s="437"/>
      <c r="B565" s="456"/>
      <c r="C565" s="1106"/>
      <c r="D565" s="1126"/>
      <c r="E565" s="20"/>
      <c r="F565" s="1106"/>
      <c r="G565" s="1106"/>
      <c r="H565" s="1106"/>
      <c r="I565" s="1106"/>
      <c r="J565" s="437"/>
      <c r="K565" s="1106"/>
      <c r="L565" s="20"/>
      <c r="M565" s="1106"/>
      <c r="N565" s="3"/>
      <c r="O565" s="3"/>
      <c r="P565" s="3"/>
      <c r="Q565" s="3"/>
    </row>
    <row r="566">
      <c r="A566" s="437"/>
      <c r="B566" s="456"/>
      <c r="C566" s="1106"/>
      <c r="D566" s="1126"/>
      <c r="E566" s="20"/>
      <c r="F566" s="1106"/>
      <c r="G566" s="1106"/>
      <c r="H566" s="1106"/>
      <c r="I566" s="1106"/>
      <c r="J566" s="437"/>
      <c r="K566" s="1106"/>
      <c r="L566" s="20"/>
      <c r="M566" s="1106"/>
      <c r="N566" s="3"/>
      <c r="O566" s="3"/>
      <c r="P566" s="3"/>
      <c r="Q566" s="3"/>
    </row>
    <row r="567">
      <c r="A567" s="437"/>
      <c r="B567" s="456"/>
      <c r="C567" s="1106"/>
      <c r="D567" s="1126"/>
      <c r="E567" s="20"/>
      <c r="F567" s="1106"/>
      <c r="G567" s="1106"/>
      <c r="H567" s="1106"/>
      <c r="I567" s="1106"/>
      <c r="J567" s="437"/>
      <c r="K567" s="1106"/>
      <c r="L567" s="20"/>
      <c r="M567" s="1106"/>
      <c r="N567" s="3"/>
      <c r="O567" s="3"/>
      <c r="P567" s="3"/>
      <c r="Q567" s="3"/>
    </row>
    <row r="568">
      <c r="A568" s="437"/>
      <c r="B568" s="456"/>
      <c r="C568" s="1106"/>
      <c r="D568" s="1126"/>
      <c r="E568" s="20"/>
      <c r="F568" s="1106"/>
      <c r="G568" s="1106"/>
      <c r="H568" s="1106"/>
      <c r="I568" s="1106"/>
      <c r="J568" s="437"/>
      <c r="K568" s="1106"/>
      <c r="L568" s="20"/>
      <c r="M568" s="1106"/>
      <c r="N568" s="3"/>
      <c r="O568" s="3"/>
      <c r="P568" s="3"/>
      <c r="Q568" s="3"/>
    </row>
    <row r="569">
      <c r="A569" s="437"/>
      <c r="B569" s="456"/>
      <c r="C569" s="1106"/>
      <c r="D569" s="1126"/>
      <c r="E569" s="20"/>
      <c r="F569" s="1106"/>
      <c r="G569" s="1106"/>
      <c r="H569" s="1106"/>
      <c r="I569" s="1106"/>
      <c r="J569" s="437"/>
      <c r="K569" s="1106"/>
      <c r="L569" s="20"/>
      <c r="M569" s="1106"/>
      <c r="N569" s="3"/>
      <c r="O569" s="3"/>
      <c r="P569" s="3"/>
      <c r="Q569" s="3"/>
    </row>
    <row r="570">
      <c r="A570" s="437"/>
      <c r="B570" s="456"/>
      <c r="C570" s="1106"/>
      <c r="D570" s="1126"/>
      <c r="E570" s="20"/>
      <c r="F570" s="1106"/>
      <c r="G570" s="1106"/>
      <c r="H570" s="1106"/>
      <c r="I570" s="1106"/>
      <c r="J570" s="437"/>
      <c r="K570" s="1106"/>
      <c r="L570" s="20"/>
      <c r="M570" s="1106"/>
      <c r="N570" s="3"/>
      <c r="O570" s="3"/>
      <c r="P570" s="3"/>
      <c r="Q570" s="3"/>
    </row>
    <row r="571">
      <c r="A571" s="437"/>
      <c r="B571" s="456"/>
      <c r="C571" s="1106"/>
      <c r="D571" s="1126"/>
      <c r="E571" s="20"/>
      <c r="F571" s="1106"/>
      <c r="G571" s="1106"/>
      <c r="H571" s="1106"/>
      <c r="I571" s="1106"/>
      <c r="J571" s="437"/>
      <c r="K571" s="1106"/>
      <c r="L571" s="20"/>
      <c r="M571" s="1106"/>
      <c r="N571" s="3"/>
      <c r="O571" s="3"/>
      <c r="P571" s="3"/>
      <c r="Q571" s="3"/>
    </row>
    <row r="572">
      <c r="A572" s="437"/>
      <c r="B572" s="456"/>
      <c r="C572" s="1106"/>
      <c r="D572" s="1126"/>
      <c r="E572" s="20"/>
      <c r="F572" s="1106"/>
      <c r="G572" s="1106"/>
      <c r="H572" s="1106"/>
      <c r="I572" s="1106"/>
      <c r="J572" s="437"/>
      <c r="K572" s="1106"/>
      <c r="L572" s="20"/>
      <c r="M572" s="1106"/>
      <c r="N572" s="3"/>
      <c r="O572" s="3"/>
      <c r="P572" s="3"/>
      <c r="Q572" s="3"/>
    </row>
    <row r="573">
      <c r="A573" s="437"/>
      <c r="B573" s="456"/>
      <c r="C573" s="1106"/>
      <c r="D573" s="1126"/>
      <c r="E573" s="20"/>
      <c r="F573" s="1106"/>
      <c r="G573" s="1106"/>
      <c r="H573" s="1106"/>
      <c r="I573" s="1106"/>
      <c r="J573" s="437"/>
      <c r="K573" s="1106"/>
      <c r="L573" s="20"/>
      <c r="M573" s="1106"/>
      <c r="N573" s="3"/>
      <c r="O573" s="3"/>
      <c r="P573" s="3"/>
      <c r="Q573" s="3"/>
    </row>
    <row r="574">
      <c r="A574" s="437"/>
      <c r="B574" s="456"/>
      <c r="C574" s="1106"/>
      <c r="D574" s="1126"/>
      <c r="E574" s="20"/>
      <c r="F574" s="1106"/>
      <c r="G574" s="1106"/>
      <c r="H574" s="1106"/>
      <c r="I574" s="1106"/>
      <c r="J574" s="437"/>
      <c r="K574" s="1106"/>
      <c r="L574" s="20"/>
      <c r="M574" s="1106"/>
      <c r="N574" s="3"/>
      <c r="O574" s="3"/>
      <c r="P574" s="3"/>
      <c r="Q574" s="3"/>
    </row>
    <row r="575">
      <c r="A575" s="437"/>
      <c r="B575" s="456"/>
      <c r="C575" s="1106"/>
      <c r="D575" s="1126"/>
      <c r="E575" s="20"/>
      <c r="F575" s="1106"/>
      <c r="G575" s="1106"/>
      <c r="H575" s="1106"/>
      <c r="I575" s="1106"/>
      <c r="J575" s="437"/>
      <c r="K575" s="1106"/>
      <c r="L575" s="20"/>
      <c r="M575" s="1106"/>
      <c r="N575" s="3"/>
      <c r="O575" s="3"/>
      <c r="P575" s="3"/>
      <c r="Q575" s="3"/>
    </row>
    <row r="576">
      <c r="A576" s="437"/>
      <c r="B576" s="456"/>
      <c r="C576" s="1106"/>
      <c r="D576" s="1126"/>
      <c r="E576" s="20"/>
      <c r="F576" s="1106"/>
      <c r="G576" s="1106"/>
      <c r="H576" s="1106"/>
      <c r="I576" s="1106"/>
      <c r="J576" s="437"/>
      <c r="K576" s="1106"/>
      <c r="L576" s="20"/>
      <c r="M576" s="1106"/>
      <c r="N576" s="3"/>
      <c r="O576" s="3"/>
      <c r="P576" s="3"/>
      <c r="Q576" s="3"/>
    </row>
    <row r="577">
      <c r="A577" s="437"/>
      <c r="B577" s="456"/>
      <c r="C577" s="1106"/>
      <c r="D577" s="1126"/>
      <c r="E577" s="20"/>
      <c r="F577" s="1106"/>
      <c r="G577" s="1106"/>
      <c r="H577" s="1106"/>
      <c r="I577" s="1106"/>
      <c r="J577" s="437"/>
      <c r="K577" s="1106"/>
      <c r="L577" s="20"/>
      <c r="M577" s="1106"/>
      <c r="N577" s="3"/>
      <c r="O577" s="3"/>
      <c r="P577" s="3"/>
      <c r="Q577" s="3"/>
    </row>
    <row r="578">
      <c r="A578" s="437"/>
      <c r="B578" s="456"/>
      <c r="C578" s="1106"/>
      <c r="D578" s="1126"/>
      <c r="E578" s="20"/>
      <c r="F578" s="1106"/>
      <c r="G578" s="1106"/>
      <c r="H578" s="1106"/>
      <c r="I578" s="1106"/>
      <c r="J578" s="437"/>
      <c r="K578" s="1106"/>
      <c r="L578" s="20"/>
      <c r="M578" s="1106"/>
      <c r="N578" s="3"/>
      <c r="O578" s="3"/>
      <c r="P578" s="3"/>
      <c r="Q578" s="3"/>
    </row>
    <row r="579">
      <c r="A579" s="437"/>
      <c r="B579" s="456"/>
      <c r="C579" s="1106"/>
      <c r="D579" s="1126"/>
      <c r="E579" s="20"/>
      <c r="F579" s="1106"/>
      <c r="G579" s="1106"/>
      <c r="H579" s="1106"/>
      <c r="I579" s="1106"/>
      <c r="J579" s="437"/>
      <c r="K579" s="1106"/>
      <c r="L579" s="20"/>
      <c r="M579" s="1106"/>
      <c r="N579" s="3"/>
      <c r="O579" s="3"/>
      <c r="P579" s="3"/>
      <c r="Q579" s="3"/>
    </row>
    <row r="580">
      <c r="A580" s="437"/>
      <c r="B580" s="456"/>
      <c r="C580" s="1106"/>
      <c r="D580" s="1126"/>
      <c r="E580" s="20"/>
      <c r="F580" s="1106"/>
      <c r="G580" s="1106"/>
      <c r="H580" s="1106"/>
      <c r="I580" s="1106"/>
      <c r="J580" s="437"/>
      <c r="K580" s="1106"/>
      <c r="L580" s="20"/>
      <c r="M580" s="1106"/>
      <c r="N580" s="3"/>
      <c r="O580" s="3"/>
      <c r="P580" s="3"/>
      <c r="Q580" s="3"/>
    </row>
    <row r="581">
      <c r="A581" s="437"/>
      <c r="B581" s="456"/>
      <c r="C581" s="1106"/>
      <c r="D581" s="1126"/>
      <c r="E581" s="20"/>
      <c r="F581" s="1106"/>
      <c r="G581" s="1106"/>
      <c r="H581" s="1106"/>
      <c r="I581" s="1106"/>
      <c r="J581" s="437"/>
      <c r="K581" s="1106"/>
      <c r="L581" s="20"/>
      <c r="M581" s="1106"/>
      <c r="N581" s="3"/>
      <c r="O581" s="3"/>
      <c r="P581" s="3"/>
      <c r="Q581" s="3"/>
    </row>
    <row r="582">
      <c r="A582" s="437"/>
      <c r="B582" s="456"/>
      <c r="C582" s="1106"/>
      <c r="D582" s="1126"/>
      <c r="E582" s="20"/>
      <c r="F582" s="1106"/>
      <c r="G582" s="1106"/>
      <c r="H582" s="1106"/>
      <c r="I582" s="1106"/>
      <c r="J582" s="437"/>
      <c r="K582" s="1106"/>
      <c r="L582" s="20"/>
      <c r="M582" s="1106"/>
      <c r="N582" s="3"/>
      <c r="O582" s="3"/>
      <c r="P582" s="3"/>
      <c r="Q582" s="3"/>
    </row>
    <row r="583">
      <c r="A583" s="437"/>
      <c r="B583" s="456"/>
      <c r="C583" s="1106"/>
      <c r="D583" s="1126"/>
      <c r="E583" s="20"/>
      <c r="F583" s="1106"/>
      <c r="G583" s="1106"/>
      <c r="H583" s="1106"/>
      <c r="I583" s="1106"/>
      <c r="J583" s="437"/>
      <c r="K583" s="1106"/>
      <c r="L583" s="20"/>
      <c r="M583" s="1106"/>
      <c r="N583" s="3"/>
      <c r="O583" s="3"/>
      <c r="P583" s="3"/>
      <c r="Q583" s="3"/>
    </row>
    <row r="584">
      <c r="A584" s="437"/>
      <c r="B584" s="456"/>
      <c r="C584" s="1106"/>
      <c r="D584" s="1126"/>
      <c r="E584" s="20"/>
      <c r="F584" s="1106"/>
      <c r="G584" s="1106"/>
      <c r="H584" s="1106"/>
      <c r="I584" s="1106"/>
      <c r="J584" s="437"/>
      <c r="K584" s="1106"/>
      <c r="L584" s="20"/>
      <c r="M584" s="1106"/>
      <c r="N584" s="3"/>
      <c r="O584" s="3"/>
      <c r="P584" s="3"/>
      <c r="Q584" s="3"/>
    </row>
    <row r="585">
      <c r="A585" s="437"/>
      <c r="B585" s="456"/>
      <c r="C585" s="1106"/>
      <c r="D585" s="1126"/>
      <c r="E585" s="20"/>
      <c r="F585" s="1106"/>
      <c r="G585" s="1106"/>
      <c r="H585" s="1106"/>
      <c r="I585" s="1106"/>
      <c r="J585" s="437"/>
      <c r="K585" s="1106"/>
      <c r="L585" s="20"/>
      <c r="M585" s="1106"/>
      <c r="N585" s="3"/>
      <c r="O585" s="3"/>
      <c r="P585" s="3"/>
      <c r="Q585" s="3"/>
    </row>
    <row r="586">
      <c r="A586" s="437"/>
      <c r="B586" s="456"/>
      <c r="C586" s="1106"/>
      <c r="D586" s="1126"/>
      <c r="E586" s="20"/>
      <c r="F586" s="1106"/>
      <c r="G586" s="1106"/>
      <c r="H586" s="1106"/>
      <c r="I586" s="1106"/>
      <c r="J586" s="437"/>
      <c r="K586" s="1106"/>
      <c r="L586" s="20"/>
      <c r="M586" s="1106"/>
      <c r="N586" s="3"/>
      <c r="O586" s="3"/>
      <c r="P586" s="3"/>
      <c r="Q586" s="3"/>
    </row>
    <row r="587">
      <c r="A587" s="437"/>
      <c r="B587" s="456"/>
      <c r="C587" s="1106"/>
      <c r="D587" s="1126"/>
      <c r="E587" s="20"/>
      <c r="F587" s="1106"/>
      <c r="G587" s="1106"/>
      <c r="H587" s="1106"/>
      <c r="I587" s="1106"/>
      <c r="J587" s="437"/>
      <c r="K587" s="1106"/>
      <c r="L587" s="20"/>
      <c r="M587" s="1106"/>
      <c r="N587" s="3"/>
      <c r="O587" s="3"/>
      <c r="P587" s="3"/>
      <c r="Q587" s="3"/>
    </row>
    <row r="588">
      <c r="A588" s="437"/>
      <c r="B588" s="456"/>
      <c r="C588" s="1106"/>
      <c r="D588" s="1126"/>
      <c r="E588" s="20"/>
      <c r="F588" s="1106"/>
      <c r="G588" s="1106"/>
      <c r="H588" s="1106"/>
      <c r="I588" s="1106"/>
      <c r="J588" s="437"/>
      <c r="K588" s="1106"/>
      <c r="L588" s="20"/>
      <c r="M588" s="1106"/>
      <c r="N588" s="3"/>
      <c r="O588" s="3"/>
      <c r="P588" s="3"/>
      <c r="Q588" s="3"/>
    </row>
    <row r="589">
      <c r="A589" s="437"/>
      <c r="B589" s="456"/>
      <c r="C589" s="1106"/>
      <c r="D589" s="1126"/>
      <c r="E589" s="20"/>
      <c r="F589" s="1106"/>
      <c r="G589" s="1106"/>
      <c r="H589" s="1106"/>
      <c r="I589" s="1106"/>
      <c r="J589" s="437"/>
      <c r="K589" s="1106"/>
      <c r="L589" s="20"/>
      <c r="M589" s="1106"/>
      <c r="N589" s="3"/>
      <c r="O589" s="3"/>
      <c r="P589" s="3"/>
      <c r="Q589" s="3"/>
    </row>
    <row r="590">
      <c r="A590" s="437"/>
      <c r="B590" s="456"/>
      <c r="C590" s="1106"/>
      <c r="D590" s="1126"/>
      <c r="E590" s="20"/>
      <c r="F590" s="1106"/>
      <c r="G590" s="1106"/>
      <c r="H590" s="1106"/>
      <c r="I590" s="1106"/>
      <c r="J590" s="437"/>
      <c r="K590" s="1106"/>
      <c r="L590" s="20"/>
      <c r="M590" s="1106"/>
      <c r="N590" s="3"/>
      <c r="O590" s="3"/>
      <c r="P590" s="3"/>
      <c r="Q590" s="3"/>
    </row>
    <row r="591">
      <c r="A591" s="437"/>
      <c r="B591" s="456"/>
      <c r="C591" s="1106"/>
      <c r="D591" s="1126"/>
      <c r="E591" s="20"/>
      <c r="F591" s="1106"/>
      <c r="G591" s="1106"/>
      <c r="H591" s="1106"/>
      <c r="I591" s="1106"/>
      <c r="J591" s="437"/>
      <c r="K591" s="1106"/>
      <c r="L591" s="20"/>
      <c r="M591" s="1106"/>
      <c r="N591" s="3"/>
      <c r="O591" s="3"/>
      <c r="P591" s="3"/>
      <c r="Q591" s="3"/>
    </row>
    <row r="592">
      <c r="A592" s="437"/>
      <c r="B592" s="456"/>
      <c r="C592" s="1106"/>
      <c r="D592" s="1126"/>
      <c r="E592" s="20"/>
      <c r="F592" s="1106"/>
      <c r="G592" s="1106"/>
      <c r="H592" s="1106"/>
      <c r="I592" s="1106"/>
      <c r="J592" s="437"/>
      <c r="K592" s="1106"/>
      <c r="L592" s="20"/>
      <c r="M592" s="1106"/>
      <c r="N592" s="3"/>
      <c r="O592" s="3"/>
      <c r="P592" s="3"/>
      <c r="Q592" s="3"/>
    </row>
    <row r="593">
      <c r="A593" s="437"/>
      <c r="B593" s="456"/>
      <c r="C593" s="1106"/>
      <c r="D593" s="1126"/>
      <c r="E593" s="20"/>
      <c r="F593" s="1106"/>
      <c r="G593" s="1106"/>
      <c r="H593" s="1106"/>
      <c r="I593" s="1106"/>
      <c r="J593" s="437"/>
      <c r="K593" s="1106"/>
      <c r="L593" s="20"/>
      <c r="M593" s="1106"/>
      <c r="N593" s="3"/>
      <c r="O593" s="3"/>
      <c r="P593" s="3"/>
      <c r="Q593" s="3"/>
    </row>
    <row r="594">
      <c r="A594" s="437"/>
      <c r="B594" s="456"/>
      <c r="C594" s="1106"/>
      <c r="D594" s="1126"/>
      <c r="E594" s="20"/>
      <c r="F594" s="1106"/>
      <c r="G594" s="1106"/>
      <c r="H594" s="1106"/>
      <c r="I594" s="1106"/>
      <c r="J594" s="437"/>
      <c r="K594" s="1106"/>
      <c r="L594" s="20"/>
      <c r="M594" s="1106"/>
      <c r="N594" s="3"/>
      <c r="O594" s="3"/>
      <c r="P594" s="3"/>
      <c r="Q594" s="3"/>
    </row>
    <row r="595">
      <c r="A595" s="437"/>
      <c r="B595" s="456"/>
      <c r="C595" s="1106"/>
      <c r="D595" s="1126"/>
      <c r="E595" s="20"/>
      <c r="F595" s="1106"/>
      <c r="G595" s="1106"/>
      <c r="H595" s="1106"/>
      <c r="I595" s="1106"/>
      <c r="J595" s="437"/>
      <c r="K595" s="1106"/>
      <c r="L595" s="20"/>
      <c r="M595" s="1106"/>
      <c r="N595" s="3"/>
      <c r="O595" s="3"/>
      <c r="P595" s="3"/>
      <c r="Q595" s="3"/>
    </row>
    <row r="596">
      <c r="A596" s="437"/>
      <c r="B596" s="456"/>
      <c r="C596" s="1106"/>
      <c r="D596" s="1126"/>
      <c r="E596" s="20"/>
      <c r="F596" s="1106"/>
      <c r="G596" s="1106"/>
      <c r="H596" s="1106"/>
      <c r="I596" s="1106"/>
      <c r="J596" s="437"/>
      <c r="K596" s="1106"/>
      <c r="L596" s="20"/>
      <c r="M596" s="1106"/>
      <c r="N596" s="3"/>
      <c r="O596" s="3"/>
      <c r="P596" s="3"/>
      <c r="Q596" s="3"/>
    </row>
    <row r="597">
      <c r="A597" s="437"/>
      <c r="B597" s="456"/>
      <c r="C597" s="1106"/>
      <c r="D597" s="1126"/>
      <c r="E597" s="20"/>
      <c r="F597" s="1106"/>
      <c r="G597" s="1106"/>
      <c r="H597" s="1106"/>
      <c r="I597" s="1106"/>
      <c r="J597" s="437"/>
      <c r="K597" s="1106"/>
      <c r="L597" s="20"/>
      <c r="M597" s="1106"/>
      <c r="N597" s="3"/>
      <c r="O597" s="3"/>
      <c r="P597" s="3"/>
      <c r="Q597" s="3"/>
    </row>
    <row r="598">
      <c r="A598" s="437"/>
      <c r="B598" s="456"/>
      <c r="C598" s="1106"/>
      <c r="D598" s="1126"/>
      <c r="E598" s="20"/>
      <c r="F598" s="1106"/>
      <c r="G598" s="1106"/>
      <c r="H598" s="1106"/>
      <c r="I598" s="1106"/>
      <c r="J598" s="437"/>
      <c r="K598" s="1106"/>
      <c r="L598" s="20"/>
      <c r="M598" s="1106"/>
      <c r="N598" s="3"/>
      <c r="O598" s="3"/>
      <c r="P598" s="3"/>
      <c r="Q598" s="3"/>
    </row>
    <row r="599">
      <c r="A599" s="437"/>
      <c r="B599" s="456"/>
      <c r="C599" s="1106"/>
      <c r="D599" s="1126"/>
      <c r="E599" s="20"/>
      <c r="F599" s="1106"/>
      <c r="G599" s="1106"/>
      <c r="H599" s="1106"/>
      <c r="I599" s="1106"/>
      <c r="J599" s="437"/>
      <c r="K599" s="1106"/>
      <c r="L599" s="20"/>
      <c r="M599" s="1106"/>
      <c r="N599" s="3"/>
      <c r="O599" s="3"/>
      <c r="P599" s="3"/>
      <c r="Q599" s="3"/>
    </row>
    <row r="600">
      <c r="A600" s="437"/>
      <c r="B600" s="456"/>
      <c r="C600" s="1106"/>
      <c r="D600" s="1126"/>
      <c r="E600" s="20"/>
      <c r="F600" s="1106"/>
      <c r="G600" s="1106"/>
      <c r="H600" s="1106"/>
      <c r="I600" s="1106"/>
      <c r="J600" s="437"/>
      <c r="K600" s="1106"/>
      <c r="L600" s="20"/>
      <c r="M600" s="1106"/>
      <c r="N600" s="3"/>
      <c r="O600" s="3"/>
      <c r="P600" s="3"/>
      <c r="Q600" s="3"/>
    </row>
    <row r="601">
      <c r="A601" s="437"/>
      <c r="B601" s="456"/>
      <c r="C601" s="1106"/>
      <c r="D601" s="1126"/>
      <c r="E601" s="20"/>
      <c r="F601" s="1106"/>
      <c r="G601" s="1106"/>
      <c r="H601" s="1106"/>
      <c r="I601" s="1106"/>
      <c r="J601" s="437"/>
      <c r="K601" s="1106"/>
      <c r="L601" s="20"/>
      <c r="M601" s="1106"/>
      <c r="N601" s="3"/>
      <c r="O601" s="3"/>
      <c r="P601" s="3"/>
      <c r="Q601" s="3"/>
    </row>
    <row r="602">
      <c r="A602" s="437"/>
      <c r="B602" s="456"/>
      <c r="C602" s="1106"/>
      <c r="D602" s="1126"/>
      <c r="E602" s="20"/>
      <c r="F602" s="1106"/>
      <c r="G602" s="1106"/>
      <c r="H602" s="1106"/>
      <c r="I602" s="1106"/>
      <c r="J602" s="437"/>
      <c r="K602" s="1106"/>
      <c r="L602" s="20"/>
      <c r="M602" s="1106"/>
      <c r="N602" s="3"/>
      <c r="O602" s="3"/>
      <c r="P602" s="3"/>
      <c r="Q602" s="3"/>
    </row>
    <row r="603">
      <c r="A603" s="437"/>
      <c r="B603" s="456"/>
      <c r="C603" s="1106"/>
      <c r="D603" s="1126"/>
      <c r="E603" s="20"/>
      <c r="F603" s="1106"/>
      <c r="G603" s="1106"/>
      <c r="H603" s="1106"/>
      <c r="I603" s="1106"/>
      <c r="J603" s="437"/>
      <c r="K603" s="1106"/>
      <c r="L603" s="20"/>
      <c r="M603" s="1106"/>
      <c r="N603" s="3"/>
      <c r="O603" s="3"/>
      <c r="P603" s="3"/>
      <c r="Q603" s="3"/>
    </row>
    <row r="604">
      <c r="A604" s="437"/>
      <c r="B604" s="456"/>
      <c r="C604" s="1106"/>
      <c r="D604" s="1126"/>
      <c r="E604" s="20"/>
      <c r="F604" s="1106"/>
      <c r="G604" s="1106"/>
      <c r="H604" s="1106"/>
      <c r="I604" s="1106"/>
      <c r="J604" s="437"/>
      <c r="K604" s="1106"/>
      <c r="L604" s="20"/>
      <c r="M604" s="1106"/>
      <c r="N604" s="3"/>
      <c r="O604" s="3"/>
      <c r="P604" s="3"/>
      <c r="Q604" s="3"/>
    </row>
    <row r="605">
      <c r="A605" s="437"/>
      <c r="B605" s="456"/>
      <c r="C605" s="1106"/>
      <c r="D605" s="1126"/>
      <c r="E605" s="20"/>
      <c r="F605" s="1106"/>
      <c r="G605" s="1106"/>
      <c r="H605" s="1106"/>
      <c r="I605" s="1106"/>
      <c r="J605" s="437"/>
      <c r="K605" s="1106"/>
      <c r="L605" s="20"/>
      <c r="M605" s="1106"/>
      <c r="N605" s="3"/>
      <c r="O605" s="3"/>
      <c r="P605" s="3"/>
      <c r="Q605" s="3"/>
    </row>
    <row r="606">
      <c r="A606" s="437"/>
      <c r="B606" s="456"/>
      <c r="C606" s="1106"/>
      <c r="D606" s="1126"/>
      <c r="E606" s="20"/>
      <c r="F606" s="1106"/>
      <c r="G606" s="1106"/>
      <c r="H606" s="1106"/>
      <c r="I606" s="1106"/>
      <c r="J606" s="437"/>
      <c r="K606" s="1106"/>
      <c r="L606" s="20"/>
      <c r="M606" s="1106"/>
      <c r="N606" s="3"/>
      <c r="O606" s="3"/>
      <c r="P606" s="3"/>
      <c r="Q606" s="3"/>
    </row>
    <row r="607">
      <c r="A607" s="437"/>
      <c r="B607" s="456"/>
      <c r="C607" s="1106"/>
      <c r="D607" s="1126"/>
      <c r="E607" s="20"/>
      <c r="F607" s="1106"/>
      <c r="G607" s="1106"/>
      <c r="H607" s="1106"/>
      <c r="I607" s="1106"/>
      <c r="J607" s="437"/>
      <c r="K607" s="1106"/>
      <c r="L607" s="20"/>
      <c r="M607" s="1106"/>
      <c r="N607" s="3"/>
      <c r="O607" s="3"/>
      <c r="P607" s="3"/>
      <c r="Q607" s="3"/>
    </row>
    <row r="608">
      <c r="A608" s="437"/>
      <c r="B608" s="456"/>
      <c r="C608" s="1106"/>
      <c r="D608" s="1126"/>
      <c r="E608" s="20"/>
      <c r="F608" s="1106"/>
      <c r="G608" s="1106"/>
      <c r="H608" s="1106"/>
      <c r="I608" s="1106"/>
      <c r="J608" s="437"/>
      <c r="K608" s="1106"/>
      <c r="L608" s="20"/>
      <c r="M608" s="1106"/>
      <c r="N608" s="3"/>
      <c r="O608" s="3"/>
      <c r="P608" s="3"/>
      <c r="Q608" s="3"/>
    </row>
    <row r="609">
      <c r="A609" s="437"/>
      <c r="B609" s="456"/>
      <c r="C609" s="1106"/>
      <c r="D609" s="1126"/>
      <c r="E609" s="20"/>
      <c r="F609" s="1106"/>
      <c r="G609" s="1106"/>
      <c r="H609" s="1106"/>
      <c r="I609" s="1106"/>
      <c r="J609" s="437"/>
      <c r="K609" s="1106"/>
      <c r="L609" s="20"/>
      <c r="M609" s="1106"/>
      <c r="N609" s="3"/>
      <c r="O609" s="3"/>
      <c r="P609" s="3"/>
      <c r="Q609" s="3"/>
    </row>
    <row r="610">
      <c r="A610" s="437"/>
      <c r="B610" s="456"/>
      <c r="C610" s="1106"/>
      <c r="D610" s="1126"/>
      <c r="E610" s="20"/>
      <c r="F610" s="1106"/>
      <c r="G610" s="1106"/>
      <c r="H610" s="1106"/>
      <c r="I610" s="1106"/>
      <c r="J610" s="437"/>
      <c r="K610" s="1106"/>
      <c r="L610" s="20"/>
      <c r="M610" s="1106"/>
      <c r="N610" s="3"/>
      <c r="O610" s="3"/>
      <c r="P610" s="3"/>
      <c r="Q610" s="3"/>
    </row>
    <row r="611">
      <c r="A611" s="437"/>
      <c r="B611" s="456"/>
      <c r="C611" s="1106"/>
      <c r="D611" s="1126"/>
      <c r="E611" s="20"/>
      <c r="F611" s="1106"/>
      <c r="G611" s="1106"/>
      <c r="H611" s="1106"/>
      <c r="I611" s="1106"/>
      <c r="J611" s="437"/>
      <c r="K611" s="1106"/>
      <c r="L611" s="20"/>
      <c r="M611" s="1106"/>
      <c r="N611" s="3"/>
      <c r="O611" s="3"/>
      <c r="P611" s="3"/>
      <c r="Q611" s="3"/>
    </row>
    <row r="612">
      <c r="A612" s="437"/>
      <c r="B612" s="456"/>
      <c r="C612" s="1106"/>
      <c r="D612" s="1126"/>
      <c r="E612" s="20"/>
      <c r="F612" s="1106"/>
      <c r="G612" s="1106"/>
      <c r="H612" s="1106"/>
      <c r="I612" s="1106"/>
      <c r="J612" s="437"/>
      <c r="K612" s="1106"/>
      <c r="L612" s="20"/>
      <c r="M612" s="1106"/>
      <c r="N612" s="3"/>
      <c r="O612" s="3"/>
      <c r="P612" s="3"/>
      <c r="Q612" s="3"/>
    </row>
    <row r="613">
      <c r="A613" s="437"/>
      <c r="B613" s="456"/>
      <c r="C613" s="1106"/>
      <c r="D613" s="1126"/>
      <c r="E613" s="20"/>
      <c r="F613" s="1106"/>
      <c r="G613" s="1106"/>
      <c r="H613" s="1106"/>
      <c r="I613" s="1106"/>
      <c r="J613" s="437"/>
      <c r="K613" s="1106"/>
      <c r="L613" s="20"/>
      <c r="M613" s="1106"/>
      <c r="N613" s="3"/>
      <c r="O613" s="3"/>
      <c r="P613" s="3"/>
      <c r="Q613" s="3"/>
    </row>
    <row r="614">
      <c r="A614" s="437"/>
      <c r="B614" s="456"/>
      <c r="C614" s="1106"/>
      <c r="D614" s="1126"/>
      <c r="E614" s="20"/>
      <c r="F614" s="1106"/>
      <c r="G614" s="1106"/>
      <c r="H614" s="1106"/>
      <c r="I614" s="1106"/>
      <c r="J614" s="437"/>
      <c r="K614" s="1106"/>
      <c r="L614" s="20"/>
      <c r="M614" s="1106"/>
      <c r="N614" s="3"/>
      <c r="O614" s="3"/>
      <c r="P614" s="3"/>
      <c r="Q614" s="3"/>
    </row>
    <row r="615">
      <c r="A615" s="437"/>
      <c r="B615" s="456"/>
      <c r="C615" s="1106"/>
      <c r="D615" s="1126"/>
      <c r="E615" s="20"/>
      <c r="F615" s="1106"/>
      <c r="G615" s="1106"/>
      <c r="H615" s="1106"/>
      <c r="I615" s="1106"/>
      <c r="J615" s="437"/>
      <c r="K615" s="1106"/>
      <c r="L615" s="20"/>
      <c r="M615" s="1106"/>
      <c r="N615" s="3"/>
      <c r="O615" s="3"/>
      <c r="P615" s="3"/>
      <c r="Q615" s="3"/>
    </row>
    <row r="616">
      <c r="A616" s="437"/>
      <c r="B616" s="456"/>
      <c r="C616" s="1106"/>
      <c r="D616" s="1126"/>
      <c r="E616" s="20"/>
      <c r="F616" s="1106"/>
      <c r="G616" s="1106"/>
      <c r="H616" s="1106"/>
      <c r="I616" s="1106"/>
      <c r="J616" s="437"/>
      <c r="K616" s="1106"/>
      <c r="L616" s="20"/>
      <c r="M616" s="1106"/>
      <c r="N616" s="3"/>
      <c r="O616" s="3"/>
      <c r="P616" s="3"/>
      <c r="Q616" s="3"/>
    </row>
    <row r="617">
      <c r="A617" s="437"/>
      <c r="B617" s="456"/>
      <c r="C617" s="1106"/>
      <c r="D617" s="1126"/>
      <c r="E617" s="20"/>
      <c r="F617" s="1106"/>
      <c r="G617" s="1106"/>
      <c r="H617" s="1106"/>
      <c r="I617" s="1106"/>
      <c r="J617" s="437"/>
      <c r="K617" s="1106"/>
      <c r="L617" s="20"/>
      <c r="M617" s="1106"/>
      <c r="N617" s="3"/>
      <c r="O617" s="3"/>
      <c r="P617" s="3"/>
      <c r="Q617" s="3"/>
    </row>
    <row r="618">
      <c r="A618" s="437"/>
      <c r="B618" s="456"/>
      <c r="C618" s="1106"/>
      <c r="D618" s="1126"/>
      <c r="E618" s="20"/>
      <c r="F618" s="1106"/>
      <c r="G618" s="1106"/>
      <c r="H618" s="1106"/>
      <c r="I618" s="1106"/>
      <c r="J618" s="437"/>
      <c r="K618" s="1106"/>
      <c r="L618" s="20"/>
      <c r="M618" s="1106"/>
      <c r="N618" s="3"/>
      <c r="O618" s="3"/>
      <c r="P618" s="3"/>
      <c r="Q618" s="3"/>
    </row>
    <row r="619">
      <c r="A619" s="437"/>
      <c r="B619" s="456"/>
      <c r="C619" s="1106"/>
      <c r="D619" s="1126"/>
      <c r="E619" s="20"/>
      <c r="F619" s="1106"/>
      <c r="G619" s="1106"/>
      <c r="H619" s="1106"/>
      <c r="I619" s="1106"/>
      <c r="J619" s="437"/>
      <c r="K619" s="1106"/>
      <c r="L619" s="20"/>
      <c r="M619" s="1106"/>
      <c r="N619" s="3"/>
      <c r="O619" s="3"/>
      <c r="P619" s="3"/>
      <c r="Q619" s="3"/>
    </row>
    <row r="620">
      <c r="A620" s="437"/>
      <c r="B620" s="456"/>
      <c r="C620" s="1106"/>
      <c r="D620" s="1126"/>
      <c r="E620" s="20"/>
      <c r="F620" s="1106"/>
      <c r="G620" s="1106"/>
      <c r="H620" s="1106"/>
      <c r="I620" s="1106"/>
      <c r="J620" s="437"/>
      <c r="K620" s="1106"/>
      <c r="L620" s="20"/>
      <c r="M620" s="1106"/>
      <c r="N620" s="3"/>
      <c r="O620" s="3"/>
      <c r="P620" s="3"/>
      <c r="Q620" s="3"/>
    </row>
    <row r="621">
      <c r="A621" s="437"/>
      <c r="B621" s="456"/>
      <c r="C621" s="1106"/>
      <c r="D621" s="1126"/>
      <c r="E621" s="20"/>
      <c r="F621" s="1106"/>
      <c r="G621" s="1106"/>
      <c r="H621" s="1106"/>
      <c r="I621" s="1106"/>
      <c r="J621" s="437"/>
      <c r="K621" s="1106"/>
      <c r="L621" s="20"/>
      <c r="M621" s="1106"/>
      <c r="N621" s="3"/>
      <c r="O621" s="3"/>
      <c r="P621" s="3"/>
      <c r="Q621" s="3"/>
    </row>
    <row r="622">
      <c r="A622" s="437"/>
      <c r="B622" s="456"/>
      <c r="C622" s="1106"/>
      <c r="D622" s="1126"/>
      <c r="E622" s="20"/>
      <c r="F622" s="1106"/>
      <c r="G622" s="1106"/>
      <c r="H622" s="1106"/>
      <c r="I622" s="1106"/>
      <c r="J622" s="437"/>
      <c r="K622" s="1106"/>
      <c r="L622" s="20"/>
      <c r="M622" s="1106"/>
      <c r="N622" s="3"/>
      <c r="O622" s="3"/>
      <c r="P622" s="3"/>
      <c r="Q622" s="3"/>
    </row>
    <row r="623">
      <c r="A623" s="437"/>
      <c r="B623" s="456"/>
      <c r="C623" s="1106"/>
      <c r="D623" s="1126"/>
      <c r="E623" s="20"/>
      <c r="F623" s="1106"/>
      <c r="G623" s="1106"/>
      <c r="H623" s="1106"/>
      <c r="I623" s="1106"/>
      <c r="J623" s="437"/>
      <c r="K623" s="1106"/>
      <c r="L623" s="20"/>
      <c r="M623" s="1106"/>
      <c r="N623" s="3"/>
      <c r="O623" s="3"/>
      <c r="P623" s="3"/>
      <c r="Q623" s="3"/>
    </row>
    <row r="624">
      <c r="A624" s="437"/>
      <c r="B624" s="456"/>
      <c r="C624" s="1106"/>
      <c r="D624" s="1126"/>
      <c r="E624" s="20"/>
      <c r="F624" s="1106"/>
      <c r="G624" s="1106"/>
      <c r="H624" s="1106"/>
      <c r="I624" s="1106"/>
      <c r="J624" s="437"/>
      <c r="K624" s="1106"/>
      <c r="L624" s="20"/>
      <c r="M624" s="1106"/>
      <c r="N624" s="3"/>
      <c r="O624" s="3"/>
      <c r="P624" s="3"/>
      <c r="Q624" s="3"/>
    </row>
    <row r="625">
      <c r="A625" s="437"/>
      <c r="B625" s="456"/>
      <c r="C625" s="1106"/>
      <c r="D625" s="1126"/>
      <c r="E625" s="20"/>
      <c r="F625" s="1106"/>
      <c r="G625" s="1106"/>
      <c r="H625" s="1106"/>
      <c r="I625" s="1106"/>
      <c r="J625" s="437"/>
      <c r="K625" s="1106"/>
      <c r="L625" s="20"/>
      <c r="M625" s="1106"/>
      <c r="N625" s="3"/>
      <c r="O625" s="3"/>
      <c r="P625" s="3"/>
      <c r="Q625" s="3"/>
    </row>
    <row r="626">
      <c r="A626" s="437"/>
      <c r="B626" s="456"/>
      <c r="C626" s="1106"/>
      <c r="D626" s="1126"/>
      <c r="E626" s="20"/>
      <c r="F626" s="1106"/>
      <c r="G626" s="1106"/>
      <c r="H626" s="1106"/>
      <c r="I626" s="1106"/>
      <c r="J626" s="437"/>
      <c r="K626" s="1106"/>
      <c r="L626" s="20"/>
      <c r="M626" s="1106"/>
      <c r="N626" s="3"/>
      <c r="O626" s="3"/>
      <c r="P626" s="3"/>
      <c r="Q626" s="3"/>
    </row>
    <row r="627">
      <c r="A627" s="437"/>
      <c r="B627" s="456"/>
      <c r="C627" s="1106"/>
      <c r="D627" s="1126"/>
      <c r="E627" s="20"/>
      <c r="F627" s="1106"/>
      <c r="G627" s="1106"/>
      <c r="H627" s="1106"/>
      <c r="I627" s="1106"/>
      <c r="J627" s="437"/>
      <c r="K627" s="1106"/>
      <c r="L627" s="20"/>
      <c r="M627" s="1106"/>
      <c r="N627" s="3"/>
      <c r="O627" s="3"/>
      <c r="P627" s="3"/>
      <c r="Q627" s="3"/>
    </row>
    <row r="628">
      <c r="A628" s="437"/>
      <c r="B628" s="456"/>
      <c r="C628" s="1106"/>
      <c r="D628" s="1126"/>
      <c r="E628" s="20"/>
      <c r="F628" s="1106"/>
      <c r="G628" s="1106"/>
      <c r="H628" s="1106"/>
      <c r="I628" s="1106"/>
      <c r="J628" s="437"/>
      <c r="K628" s="1106"/>
      <c r="L628" s="20"/>
      <c r="M628" s="1106"/>
      <c r="N628" s="3"/>
      <c r="O628" s="3"/>
      <c r="P628" s="3"/>
      <c r="Q628" s="3"/>
    </row>
    <row r="629">
      <c r="A629" s="437"/>
      <c r="B629" s="456"/>
      <c r="C629" s="1106"/>
      <c r="D629" s="1126"/>
      <c r="E629" s="20"/>
      <c r="F629" s="1106"/>
      <c r="G629" s="1106"/>
      <c r="H629" s="1106"/>
      <c r="I629" s="1106"/>
      <c r="J629" s="437"/>
      <c r="K629" s="1106"/>
      <c r="L629" s="20"/>
      <c r="M629" s="1106"/>
      <c r="N629" s="3"/>
      <c r="O629" s="3"/>
      <c r="P629" s="3"/>
      <c r="Q629" s="3"/>
    </row>
    <row r="630">
      <c r="A630" s="437"/>
      <c r="B630" s="456"/>
      <c r="C630" s="1106"/>
      <c r="D630" s="1126"/>
      <c r="E630" s="20"/>
      <c r="F630" s="1106"/>
      <c r="G630" s="1106"/>
      <c r="H630" s="1106"/>
      <c r="I630" s="1106"/>
      <c r="J630" s="437"/>
      <c r="K630" s="1106"/>
      <c r="L630" s="20"/>
      <c r="M630" s="1106"/>
      <c r="N630" s="3"/>
      <c r="O630" s="3"/>
      <c r="P630" s="3"/>
      <c r="Q630" s="3"/>
    </row>
    <row r="631">
      <c r="A631" s="437"/>
      <c r="B631" s="456"/>
      <c r="C631" s="1106"/>
      <c r="D631" s="1126"/>
      <c r="E631" s="20"/>
      <c r="F631" s="1106"/>
      <c r="G631" s="1106"/>
      <c r="H631" s="1106"/>
      <c r="I631" s="1106"/>
      <c r="J631" s="437"/>
      <c r="K631" s="1106"/>
      <c r="L631" s="20"/>
      <c r="M631" s="1106"/>
      <c r="N631" s="3"/>
      <c r="O631" s="3"/>
      <c r="P631" s="3"/>
      <c r="Q631" s="3"/>
    </row>
    <row r="632">
      <c r="A632" s="437"/>
      <c r="B632" s="456"/>
      <c r="C632" s="1106"/>
      <c r="D632" s="1126"/>
      <c r="E632" s="20"/>
      <c r="F632" s="1106"/>
      <c r="G632" s="1106"/>
      <c r="H632" s="1106"/>
      <c r="I632" s="1106"/>
      <c r="J632" s="437"/>
      <c r="K632" s="1106"/>
      <c r="L632" s="20"/>
      <c r="M632" s="1106"/>
      <c r="N632" s="3"/>
      <c r="O632" s="3"/>
      <c r="P632" s="3"/>
      <c r="Q632" s="3"/>
    </row>
    <row r="633">
      <c r="A633" s="437"/>
      <c r="B633" s="456"/>
      <c r="C633" s="1106"/>
      <c r="D633" s="1126"/>
      <c r="E633" s="20"/>
      <c r="F633" s="1106"/>
      <c r="G633" s="1106"/>
      <c r="H633" s="1106"/>
      <c r="I633" s="1106"/>
      <c r="J633" s="437"/>
      <c r="K633" s="1106"/>
      <c r="L633" s="20"/>
      <c r="M633" s="1106"/>
      <c r="N633" s="3"/>
      <c r="O633" s="3"/>
      <c r="P633" s="3"/>
      <c r="Q633" s="3"/>
    </row>
    <row r="634">
      <c r="A634" s="437"/>
      <c r="B634" s="456"/>
      <c r="C634" s="1106"/>
      <c r="D634" s="1126"/>
      <c r="E634" s="20"/>
      <c r="F634" s="1106"/>
      <c r="G634" s="1106"/>
      <c r="H634" s="1106"/>
      <c r="I634" s="1106"/>
      <c r="J634" s="437"/>
      <c r="K634" s="1106"/>
      <c r="L634" s="20"/>
      <c r="M634" s="1106"/>
      <c r="N634" s="3"/>
      <c r="O634" s="3"/>
      <c r="P634" s="3"/>
      <c r="Q634" s="3"/>
    </row>
    <row r="635">
      <c r="A635" s="437"/>
      <c r="B635" s="456"/>
      <c r="C635" s="1106"/>
      <c r="D635" s="1126"/>
      <c r="E635" s="20"/>
      <c r="F635" s="1106"/>
      <c r="G635" s="1106"/>
      <c r="H635" s="1106"/>
      <c r="I635" s="1106"/>
      <c r="J635" s="437"/>
      <c r="K635" s="1106"/>
      <c r="L635" s="20"/>
      <c r="M635" s="1106"/>
      <c r="N635" s="3"/>
      <c r="O635" s="3"/>
      <c r="P635" s="3"/>
      <c r="Q635" s="3"/>
    </row>
    <row r="636">
      <c r="A636" s="437"/>
      <c r="B636" s="456"/>
      <c r="C636" s="1106"/>
      <c r="D636" s="1126"/>
      <c r="E636" s="20"/>
      <c r="F636" s="1106"/>
      <c r="G636" s="1106"/>
      <c r="H636" s="1106"/>
      <c r="I636" s="1106"/>
      <c r="J636" s="437"/>
      <c r="K636" s="1106"/>
      <c r="L636" s="20"/>
      <c r="M636" s="1106"/>
      <c r="N636" s="3"/>
      <c r="O636" s="3"/>
      <c r="P636" s="3"/>
      <c r="Q636" s="3"/>
    </row>
    <row r="637">
      <c r="A637" s="437"/>
      <c r="B637" s="456"/>
      <c r="C637" s="1106"/>
      <c r="D637" s="1126"/>
      <c r="E637" s="20"/>
      <c r="F637" s="1106"/>
      <c r="G637" s="1106"/>
      <c r="H637" s="1106"/>
      <c r="I637" s="1106"/>
      <c r="J637" s="437"/>
      <c r="K637" s="1106"/>
      <c r="L637" s="20"/>
      <c r="M637" s="1106"/>
      <c r="N637" s="3"/>
      <c r="O637" s="3"/>
      <c r="P637" s="3"/>
      <c r="Q637" s="3"/>
    </row>
    <row r="638">
      <c r="A638" s="437"/>
      <c r="B638" s="456"/>
      <c r="C638" s="1106"/>
      <c r="D638" s="1126"/>
      <c r="E638" s="20"/>
      <c r="F638" s="1106"/>
      <c r="G638" s="1106"/>
      <c r="H638" s="1106"/>
      <c r="I638" s="1106"/>
      <c r="J638" s="437"/>
      <c r="K638" s="1106"/>
      <c r="L638" s="20"/>
      <c r="M638" s="1106"/>
      <c r="N638" s="3"/>
      <c r="O638" s="3"/>
      <c r="P638" s="3"/>
      <c r="Q638" s="3"/>
    </row>
    <row r="639">
      <c r="A639" s="437"/>
      <c r="B639" s="456"/>
      <c r="C639" s="1106"/>
      <c r="D639" s="1126"/>
      <c r="E639" s="20"/>
      <c r="F639" s="1106"/>
      <c r="G639" s="1106"/>
      <c r="H639" s="1106"/>
      <c r="I639" s="1106"/>
      <c r="J639" s="437"/>
      <c r="K639" s="1106"/>
      <c r="L639" s="20"/>
      <c r="M639" s="1106"/>
      <c r="N639" s="3"/>
      <c r="O639" s="3"/>
      <c r="P639" s="3"/>
      <c r="Q639" s="3"/>
    </row>
    <row r="640">
      <c r="A640" s="437"/>
      <c r="B640" s="456"/>
      <c r="C640" s="1106"/>
      <c r="D640" s="1126"/>
      <c r="E640" s="20"/>
      <c r="F640" s="1106"/>
      <c r="G640" s="1106"/>
      <c r="H640" s="1106"/>
      <c r="I640" s="1106"/>
      <c r="J640" s="437"/>
      <c r="K640" s="1106"/>
      <c r="L640" s="20"/>
      <c r="M640" s="1106"/>
      <c r="N640" s="3"/>
      <c r="O640" s="3"/>
      <c r="P640" s="3"/>
      <c r="Q640" s="3"/>
    </row>
    <row r="641">
      <c r="A641" s="437"/>
      <c r="B641" s="456"/>
      <c r="C641" s="1106"/>
      <c r="D641" s="1126"/>
      <c r="E641" s="20"/>
      <c r="F641" s="1106"/>
      <c r="G641" s="1106"/>
      <c r="H641" s="1106"/>
      <c r="I641" s="1106"/>
      <c r="J641" s="437"/>
      <c r="K641" s="1106"/>
      <c r="L641" s="20"/>
      <c r="M641" s="1106"/>
      <c r="N641" s="3"/>
      <c r="O641" s="3"/>
      <c r="P641" s="3"/>
      <c r="Q641" s="3"/>
    </row>
    <row r="642">
      <c r="A642" s="437"/>
      <c r="B642" s="456"/>
      <c r="C642" s="1106"/>
      <c r="D642" s="1126"/>
      <c r="E642" s="20"/>
      <c r="F642" s="1106"/>
      <c r="G642" s="1106"/>
      <c r="H642" s="1106"/>
      <c r="I642" s="1106"/>
      <c r="J642" s="437"/>
      <c r="K642" s="1106"/>
      <c r="L642" s="20"/>
      <c r="M642" s="1106"/>
      <c r="N642" s="3"/>
      <c r="O642" s="3"/>
      <c r="P642" s="3"/>
      <c r="Q642" s="3"/>
    </row>
    <row r="643">
      <c r="A643" s="437"/>
      <c r="B643" s="456"/>
      <c r="C643" s="1106"/>
      <c r="D643" s="1126"/>
      <c r="E643" s="20"/>
      <c r="F643" s="1106"/>
      <c r="G643" s="1106"/>
      <c r="H643" s="1106"/>
      <c r="I643" s="1106"/>
      <c r="J643" s="437"/>
      <c r="K643" s="1106"/>
      <c r="L643" s="20"/>
      <c r="M643" s="1106"/>
      <c r="N643" s="3"/>
      <c r="O643" s="3"/>
      <c r="P643" s="3"/>
      <c r="Q643" s="3"/>
    </row>
    <row r="644">
      <c r="A644" s="437"/>
      <c r="B644" s="456"/>
      <c r="C644" s="1106"/>
      <c r="D644" s="1126"/>
      <c r="E644" s="20"/>
      <c r="F644" s="1106"/>
      <c r="G644" s="1106"/>
      <c r="H644" s="1106"/>
      <c r="I644" s="1106"/>
      <c r="J644" s="437"/>
      <c r="K644" s="1106"/>
      <c r="L644" s="20"/>
      <c r="M644" s="1106"/>
      <c r="N644" s="3"/>
      <c r="O644" s="3"/>
      <c r="P644" s="3"/>
      <c r="Q644" s="3"/>
    </row>
    <row r="645">
      <c r="A645" s="437"/>
      <c r="B645" s="456"/>
      <c r="C645" s="1106"/>
      <c r="D645" s="1126"/>
      <c r="E645" s="20"/>
      <c r="F645" s="1106"/>
      <c r="G645" s="1106"/>
      <c r="H645" s="1106"/>
      <c r="I645" s="1106"/>
      <c r="J645" s="437"/>
      <c r="K645" s="1106"/>
      <c r="L645" s="20"/>
      <c r="M645" s="1106"/>
      <c r="N645" s="3"/>
      <c r="O645" s="3"/>
      <c r="P645" s="3"/>
      <c r="Q645" s="3"/>
    </row>
    <row r="646">
      <c r="A646" s="437"/>
      <c r="B646" s="456"/>
      <c r="C646" s="1106"/>
      <c r="D646" s="1126"/>
      <c r="E646" s="20"/>
      <c r="F646" s="1106"/>
      <c r="G646" s="1106"/>
      <c r="H646" s="1106"/>
      <c r="I646" s="1106"/>
      <c r="J646" s="437"/>
      <c r="K646" s="1106"/>
      <c r="L646" s="20"/>
      <c r="M646" s="1106"/>
      <c r="N646" s="3"/>
      <c r="O646" s="3"/>
      <c r="P646" s="3"/>
      <c r="Q646" s="3"/>
    </row>
    <row r="647">
      <c r="A647" s="437"/>
      <c r="B647" s="456"/>
      <c r="C647" s="1106"/>
      <c r="D647" s="1126"/>
      <c r="E647" s="20"/>
      <c r="F647" s="1106"/>
      <c r="G647" s="1106"/>
      <c r="H647" s="1106"/>
      <c r="I647" s="1106"/>
      <c r="J647" s="437"/>
      <c r="K647" s="1106"/>
      <c r="L647" s="20"/>
      <c r="M647" s="1106"/>
      <c r="N647" s="3"/>
      <c r="O647" s="3"/>
      <c r="P647" s="3"/>
      <c r="Q647" s="3"/>
    </row>
    <row r="648">
      <c r="A648" s="437"/>
      <c r="B648" s="456"/>
      <c r="C648" s="1106"/>
      <c r="D648" s="1126"/>
      <c r="E648" s="20"/>
      <c r="F648" s="1106"/>
      <c r="G648" s="1106"/>
      <c r="H648" s="1106"/>
      <c r="I648" s="1106"/>
      <c r="J648" s="437"/>
      <c r="K648" s="1106"/>
      <c r="L648" s="20"/>
      <c r="M648" s="1106"/>
      <c r="N648" s="3"/>
      <c r="O648" s="3"/>
      <c r="P648" s="3"/>
      <c r="Q648" s="3"/>
    </row>
    <row r="649">
      <c r="A649" s="437"/>
      <c r="B649" s="456"/>
      <c r="C649" s="1106"/>
      <c r="D649" s="1126"/>
      <c r="E649" s="20"/>
      <c r="F649" s="1106"/>
      <c r="G649" s="1106"/>
      <c r="H649" s="1106"/>
      <c r="I649" s="1106"/>
      <c r="J649" s="437"/>
      <c r="K649" s="1106"/>
      <c r="L649" s="20"/>
      <c r="M649" s="1106"/>
      <c r="N649" s="3"/>
      <c r="O649" s="3"/>
      <c r="P649" s="3"/>
      <c r="Q649" s="3"/>
    </row>
    <row r="650">
      <c r="A650" s="437"/>
      <c r="B650" s="456"/>
      <c r="C650" s="1106"/>
      <c r="D650" s="1126"/>
      <c r="E650" s="20"/>
      <c r="F650" s="1106"/>
      <c r="G650" s="1106"/>
      <c r="H650" s="1106"/>
      <c r="I650" s="1106"/>
      <c r="J650" s="437"/>
      <c r="K650" s="1106"/>
      <c r="L650" s="20"/>
      <c r="M650" s="1106"/>
      <c r="N650" s="3"/>
      <c r="O650" s="3"/>
      <c r="P650" s="3"/>
      <c r="Q650" s="3"/>
    </row>
    <row r="651">
      <c r="A651" s="437"/>
      <c r="B651" s="456"/>
      <c r="C651" s="1106"/>
      <c r="D651" s="1126"/>
      <c r="E651" s="20"/>
      <c r="F651" s="1106"/>
      <c r="G651" s="1106"/>
      <c r="H651" s="1106"/>
      <c r="I651" s="1106"/>
      <c r="J651" s="437"/>
      <c r="K651" s="1106"/>
      <c r="L651" s="20"/>
      <c r="M651" s="1106"/>
      <c r="N651" s="3"/>
      <c r="O651" s="3"/>
      <c r="P651" s="3"/>
      <c r="Q651" s="3"/>
    </row>
    <row r="652">
      <c r="A652" s="437"/>
      <c r="B652" s="456"/>
      <c r="C652" s="1106"/>
      <c r="D652" s="1126"/>
      <c r="E652" s="20"/>
      <c r="F652" s="1106"/>
      <c r="G652" s="1106"/>
      <c r="H652" s="1106"/>
      <c r="I652" s="1106"/>
      <c r="J652" s="437"/>
      <c r="K652" s="1106"/>
      <c r="L652" s="20"/>
      <c r="M652" s="1106"/>
      <c r="N652" s="3"/>
      <c r="O652" s="3"/>
      <c r="P652" s="3"/>
      <c r="Q652" s="3"/>
    </row>
    <row r="653">
      <c r="A653" s="437"/>
      <c r="B653" s="456"/>
      <c r="C653" s="1106"/>
      <c r="D653" s="1126"/>
      <c r="E653" s="20"/>
      <c r="F653" s="1106"/>
      <c r="G653" s="1106"/>
      <c r="H653" s="1106"/>
      <c r="I653" s="1106"/>
      <c r="J653" s="437"/>
      <c r="K653" s="1106"/>
      <c r="L653" s="20"/>
      <c r="M653" s="1106"/>
      <c r="N653" s="3"/>
      <c r="O653" s="3"/>
      <c r="P653" s="3"/>
      <c r="Q653" s="3"/>
    </row>
    <row r="654">
      <c r="A654" s="437"/>
      <c r="B654" s="456"/>
      <c r="C654" s="1106"/>
      <c r="D654" s="1126"/>
      <c r="E654" s="20"/>
      <c r="F654" s="1106"/>
      <c r="G654" s="1106"/>
      <c r="H654" s="1106"/>
      <c r="I654" s="1106"/>
      <c r="J654" s="437"/>
      <c r="K654" s="1106"/>
      <c r="L654" s="20"/>
      <c r="M654" s="1106"/>
      <c r="N654" s="3"/>
      <c r="O654" s="3"/>
      <c r="P654" s="3"/>
      <c r="Q654" s="3"/>
    </row>
    <row r="655">
      <c r="A655" s="437"/>
      <c r="B655" s="456"/>
      <c r="C655" s="1106"/>
      <c r="D655" s="1126"/>
      <c r="E655" s="20"/>
      <c r="F655" s="1106"/>
      <c r="G655" s="1106"/>
      <c r="H655" s="1106"/>
      <c r="I655" s="1106"/>
      <c r="J655" s="437"/>
      <c r="K655" s="1106"/>
      <c r="L655" s="20"/>
      <c r="M655" s="1106"/>
      <c r="N655" s="3"/>
      <c r="O655" s="3"/>
      <c r="P655" s="3"/>
      <c r="Q655" s="3"/>
    </row>
    <row r="656">
      <c r="A656" s="437"/>
      <c r="B656" s="456"/>
      <c r="C656" s="1106"/>
      <c r="D656" s="1126"/>
      <c r="E656" s="20"/>
      <c r="F656" s="1106"/>
      <c r="G656" s="1106"/>
      <c r="H656" s="1106"/>
      <c r="I656" s="1106"/>
      <c r="J656" s="437"/>
      <c r="K656" s="1106"/>
      <c r="L656" s="20"/>
      <c r="M656" s="1106"/>
      <c r="N656" s="3"/>
      <c r="O656" s="3"/>
      <c r="P656" s="3"/>
      <c r="Q656" s="3"/>
    </row>
    <row r="657">
      <c r="A657" s="437"/>
      <c r="B657" s="456"/>
      <c r="C657" s="1106"/>
      <c r="D657" s="1126"/>
      <c r="E657" s="20"/>
      <c r="F657" s="1106"/>
      <c r="G657" s="1106"/>
      <c r="H657" s="1106"/>
      <c r="I657" s="1106"/>
      <c r="J657" s="437"/>
      <c r="K657" s="1106"/>
      <c r="L657" s="20"/>
      <c r="M657" s="1106"/>
      <c r="N657" s="3"/>
      <c r="O657" s="3"/>
      <c r="P657" s="3"/>
      <c r="Q657" s="3"/>
    </row>
    <row r="658">
      <c r="A658" s="437"/>
      <c r="B658" s="456"/>
      <c r="C658" s="1106"/>
      <c r="D658" s="1126"/>
      <c r="E658" s="20"/>
      <c r="F658" s="1106"/>
      <c r="G658" s="1106"/>
      <c r="H658" s="1106"/>
      <c r="I658" s="1106"/>
      <c r="J658" s="437"/>
      <c r="K658" s="1106"/>
      <c r="L658" s="20"/>
      <c r="M658" s="1106"/>
      <c r="N658" s="3"/>
      <c r="O658" s="3"/>
      <c r="P658" s="3"/>
      <c r="Q658" s="3"/>
    </row>
    <row r="659">
      <c r="A659" s="437"/>
      <c r="B659" s="456"/>
      <c r="C659" s="1106"/>
      <c r="D659" s="1126"/>
      <c r="E659" s="20"/>
      <c r="F659" s="1106"/>
      <c r="G659" s="1106"/>
      <c r="H659" s="1106"/>
      <c r="I659" s="1106"/>
      <c r="J659" s="437"/>
      <c r="K659" s="1106"/>
      <c r="L659" s="20"/>
      <c r="M659" s="1106"/>
      <c r="N659" s="3"/>
      <c r="O659" s="3"/>
      <c r="P659" s="3"/>
      <c r="Q659" s="3"/>
    </row>
    <row r="660">
      <c r="A660" s="437"/>
      <c r="B660" s="456"/>
      <c r="C660" s="1106"/>
      <c r="D660" s="1126"/>
      <c r="E660" s="20"/>
      <c r="F660" s="1106"/>
      <c r="G660" s="1106"/>
      <c r="H660" s="1106"/>
      <c r="I660" s="1106"/>
      <c r="J660" s="437"/>
      <c r="K660" s="1106"/>
      <c r="L660" s="20"/>
      <c r="M660" s="1106"/>
      <c r="N660" s="3"/>
      <c r="O660" s="3"/>
      <c r="P660" s="3"/>
      <c r="Q660" s="3"/>
    </row>
    <row r="661">
      <c r="A661" s="437"/>
      <c r="B661" s="456"/>
      <c r="C661" s="1106"/>
      <c r="D661" s="1126"/>
      <c r="E661" s="20"/>
      <c r="F661" s="1106"/>
      <c r="G661" s="1106"/>
      <c r="H661" s="1106"/>
      <c r="I661" s="1106"/>
      <c r="J661" s="437"/>
      <c r="K661" s="1106"/>
      <c r="L661" s="20"/>
      <c r="M661" s="1106"/>
      <c r="N661" s="3"/>
      <c r="O661" s="3"/>
      <c r="P661" s="3"/>
      <c r="Q661" s="3"/>
    </row>
    <row r="662">
      <c r="A662" s="437"/>
      <c r="B662" s="456"/>
      <c r="C662" s="1106"/>
      <c r="D662" s="1126"/>
      <c r="E662" s="20"/>
      <c r="F662" s="1106"/>
      <c r="G662" s="1106"/>
      <c r="H662" s="1106"/>
      <c r="I662" s="1106"/>
      <c r="J662" s="437"/>
      <c r="K662" s="1106"/>
      <c r="L662" s="20"/>
      <c r="M662" s="1106"/>
      <c r="N662" s="3"/>
      <c r="O662" s="3"/>
      <c r="P662" s="3"/>
      <c r="Q662" s="3"/>
    </row>
    <row r="663">
      <c r="A663" s="437"/>
      <c r="B663" s="456"/>
      <c r="C663" s="1106"/>
      <c r="D663" s="1126"/>
      <c r="E663" s="20"/>
      <c r="F663" s="1106"/>
      <c r="G663" s="1106"/>
      <c r="H663" s="1106"/>
      <c r="I663" s="1106"/>
      <c r="J663" s="437"/>
      <c r="K663" s="1106"/>
      <c r="L663" s="20"/>
      <c r="M663" s="1106"/>
      <c r="N663" s="3"/>
      <c r="O663" s="3"/>
      <c r="P663" s="3"/>
      <c r="Q663" s="3"/>
    </row>
    <row r="664">
      <c r="A664" s="437"/>
      <c r="B664" s="456"/>
      <c r="C664" s="1106"/>
      <c r="D664" s="1126"/>
      <c r="E664" s="20"/>
      <c r="F664" s="1106"/>
      <c r="G664" s="1106"/>
      <c r="H664" s="1106"/>
      <c r="I664" s="1106"/>
      <c r="J664" s="437"/>
      <c r="K664" s="1106"/>
      <c r="L664" s="20"/>
      <c r="M664" s="1106"/>
      <c r="N664" s="3"/>
      <c r="O664" s="3"/>
      <c r="P664" s="3"/>
      <c r="Q664" s="3"/>
    </row>
    <row r="665">
      <c r="A665" s="437"/>
      <c r="B665" s="456"/>
      <c r="C665" s="1106"/>
      <c r="D665" s="1126"/>
      <c r="E665" s="20"/>
      <c r="F665" s="1106"/>
      <c r="G665" s="1106"/>
      <c r="H665" s="1106"/>
      <c r="I665" s="1106"/>
      <c r="J665" s="437"/>
      <c r="K665" s="1106"/>
      <c r="L665" s="20"/>
      <c r="M665" s="1106"/>
      <c r="N665" s="3"/>
      <c r="O665" s="3"/>
      <c r="P665" s="3"/>
      <c r="Q665" s="3"/>
    </row>
    <row r="666">
      <c r="A666" s="437"/>
      <c r="B666" s="456"/>
      <c r="C666" s="1106"/>
      <c r="D666" s="1126"/>
      <c r="E666" s="20"/>
      <c r="F666" s="1106"/>
      <c r="G666" s="1106"/>
      <c r="H666" s="1106"/>
      <c r="I666" s="1106"/>
      <c r="J666" s="437"/>
      <c r="K666" s="1106"/>
      <c r="L666" s="20"/>
      <c r="M666" s="1106"/>
      <c r="N666" s="3"/>
      <c r="O666" s="3"/>
      <c r="P666" s="3"/>
      <c r="Q666" s="3"/>
    </row>
    <row r="667">
      <c r="A667" s="437"/>
      <c r="B667" s="456"/>
      <c r="C667" s="1106"/>
      <c r="D667" s="1126"/>
      <c r="E667" s="20"/>
      <c r="F667" s="1106"/>
      <c r="G667" s="1106"/>
      <c r="H667" s="1106"/>
      <c r="I667" s="1106"/>
      <c r="J667" s="437"/>
      <c r="K667" s="1106"/>
      <c r="L667" s="20"/>
      <c r="M667" s="1106"/>
      <c r="N667" s="3"/>
      <c r="O667" s="3"/>
      <c r="P667" s="3"/>
      <c r="Q667" s="3"/>
    </row>
    <row r="668">
      <c r="A668" s="437"/>
      <c r="B668" s="456"/>
      <c r="C668" s="1106"/>
      <c r="D668" s="1126"/>
      <c r="E668" s="20"/>
      <c r="F668" s="1106"/>
      <c r="G668" s="1106"/>
      <c r="H668" s="1106"/>
      <c r="I668" s="1106"/>
      <c r="J668" s="437"/>
      <c r="K668" s="1106"/>
      <c r="L668" s="20"/>
      <c r="M668" s="1106"/>
      <c r="N668" s="3"/>
      <c r="O668" s="3"/>
      <c r="P668" s="3"/>
      <c r="Q668" s="3"/>
    </row>
    <row r="669">
      <c r="A669" s="437"/>
      <c r="B669" s="456"/>
      <c r="C669" s="1106"/>
      <c r="D669" s="1126"/>
      <c r="E669" s="20"/>
      <c r="F669" s="1106"/>
      <c r="G669" s="1106"/>
      <c r="H669" s="1106"/>
      <c r="I669" s="1106"/>
      <c r="J669" s="437"/>
      <c r="K669" s="1106"/>
      <c r="L669" s="20"/>
      <c r="M669" s="1106"/>
      <c r="N669" s="3"/>
      <c r="O669" s="3"/>
      <c r="P669" s="3"/>
      <c r="Q669" s="3"/>
    </row>
    <row r="670">
      <c r="A670" s="437"/>
      <c r="B670" s="456"/>
      <c r="C670" s="1106"/>
      <c r="D670" s="1126"/>
      <c r="E670" s="20"/>
      <c r="F670" s="1106"/>
      <c r="G670" s="1106"/>
      <c r="H670" s="1106"/>
      <c r="I670" s="1106"/>
      <c r="J670" s="437"/>
      <c r="K670" s="1106"/>
      <c r="L670" s="20"/>
      <c r="M670" s="1106"/>
      <c r="N670" s="3"/>
      <c r="O670" s="3"/>
      <c r="P670" s="3"/>
      <c r="Q670" s="3"/>
    </row>
    <row r="671">
      <c r="A671" s="437"/>
      <c r="B671" s="456"/>
      <c r="C671" s="1106"/>
      <c r="D671" s="1126"/>
      <c r="E671" s="20"/>
      <c r="F671" s="1106"/>
      <c r="G671" s="1106"/>
      <c r="H671" s="1106"/>
      <c r="I671" s="1106"/>
      <c r="J671" s="437"/>
      <c r="K671" s="1106"/>
      <c r="L671" s="20"/>
      <c r="M671" s="1106"/>
      <c r="N671" s="3"/>
      <c r="O671" s="3"/>
      <c r="P671" s="3"/>
      <c r="Q671" s="3"/>
    </row>
    <row r="672">
      <c r="A672" s="437"/>
      <c r="B672" s="456"/>
      <c r="C672" s="1106"/>
      <c r="D672" s="1126"/>
      <c r="E672" s="20"/>
      <c r="F672" s="1106"/>
      <c r="G672" s="1106"/>
      <c r="H672" s="1106"/>
      <c r="I672" s="1106"/>
      <c r="J672" s="437"/>
      <c r="K672" s="1106"/>
      <c r="L672" s="20"/>
      <c r="M672" s="1106"/>
      <c r="N672" s="3"/>
      <c r="O672" s="3"/>
      <c r="P672" s="3"/>
      <c r="Q672" s="3"/>
    </row>
    <row r="673">
      <c r="A673" s="437"/>
      <c r="B673" s="456"/>
      <c r="C673" s="1106"/>
      <c r="D673" s="1126"/>
      <c r="E673" s="20"/>
      <c r="F673" s="1106"/>
      <c r="G673" s="1106"/>
      <c r="H673" s="1106"/>
      <c r="I673" s="1106"/>
      <c r="J673" s="437"/>
      <c r="K673" s="1106"/>
      <c r="L673" s="20"/>
      <c r="M673" s="1106"/>
      <c r="N673" s="3"/>
      <c r="O673" s="3"/>
      <c r="P673" s="3"/>
      <c r="Q673" s="3"/>
    </row>
    <row r="674">
      <c r="A674" s="437"/>
      <c r="B674" s="456"/>
      <c r="C674" s="1106"/>
      <c r="D674" s="1126"/>
      <c r="E674" s="20"/>
      <c r="F674" s="1106"/>
      <c r="G674" s="1106"/>
      <c r="H674" s="1106"/>
      <c r="I674" s="1106"/>
      <c r="J674" s="437"/>
      <c r="K674" s="1106"/>
      <c r="L674" s="20"/>
      <c r="M674" s="1106"/>
      <c r="N674" s="3"/>
      <c r="O674" s="3"/>
      <c r="P674" s="3"/>
      <c r="Q674" s="3"/>
    </row>
    <row r="675">
      <c r="A675" s="437"/>
      <c r="B675" s="456"/>
      <c r="C675" s="1106"/>
      <c r="D675" s="1126"/>
      <c r="E675" s="20"/>
      <c r="F675" s="1106"/>
      <c r="G675" s="1106"/>
      <c r="H675" s="1106"/>
      <c r="I675" s="1106"/>
      <c r="J675" s="437"/>
      <c r="K675" s="1106"/>
      <c r="L675" s="20"/>
      <c r="M675" s="1106"/>
      <c r="N675" s="3"/>
      <c r="O675" s="3"/>
      <c r="P675" s="3"/>
      <c r="Q675" s="3"/>
    </row>
    <row r="676">
      <c r="A676" s="437"/>
      <c r="B676" s="456"/>
      <c r="C676" s="1106"/>
      <c r="D676" s="1126"/>
      <c r="E676" s="20"/>
      <c r="F676" s="1106"/>
      <c r="G676" s="1106"/>
      <c r="H676" s="1106"/>
      <c r="I676" s="1106"/>
      <c r="J676" s="437"/>
      <c r="K676" s="1106"/>
      <c r="L676" s="20"/>
      <c r="M676" s="1106"/>
      <c r="N676" s="3"/>
      <c r="O676" s="3"/>
      <c r="P676" s="3"/>
      <c r="Q676" s="3"/>
    </row>
    <row r="677">
      <c r="A677" s="437"/>
      <c r="B677" s="456"/>
      <c r="C677" s="1106"/>
      <c r="D677" s="1126"/>
      <c r="E677" s="20"/>
      <c r="F677" s="1106"/>
      <c r="G677" s="1106"/>
      <c r="H677" s="1106"/>
      <c r="I677" s="1106"/>
      <c r="J677" s="437"/>
      <c r="K677" s="1106"/>
      <c r="L677" s="20"/>
      <c r="M677" s="1106"/>
      <c r="N677" s="3"/>
      <c r="O677" s="3"/>
      <c r="P677" s="3"/>
      <c r="Q677" s="3"/>
    </row>
    <row r="678">
      <c r="A678" s="437"/>
      <c r="B678" s="456"/>
      <c r="C678" s="1106"/>
      <c r="D678" s="1126"/>
      <c r="E678" s="20"/>
      <c r="F678" s="1106"/>
      <c r="G678" s="1106"/>
      <c r="H678" s="1106"/>
      <c r="I678" s="1106"/>
      <c r="J678" s="437"/>
      <c r="K678" s="1106"/>
      <c r="L678" s="20"/>
      <c r="M678" s="1106"/>
      <c r="N678" s="3"/>
      <c r="O678" s="3"/>
      <c r="P678" s="3"/>
      <c r="Q678" s="3"/>
    </row>
    <row r="679">
      <c r="A679" s="437"/>
      <c r="B679" s="456"/>
      <c r="C679" s="1106"/>
      <c r="D679" s="1126"/>
      <c r="E679" s="20"/>
      <c r="F679" s="1106"/>
      <c r="G679" s="1106"/>
      <c r="H679" s="1106"/>
      <c r="I679" s="1106"/>
      <c r="J679" s="437"/>
      <c r="K679" s="1106"/>
      <c r="L679" s="20"/>
      <c r="M679" s="1106"/>
      <c r="N679" s="3"/>
      <c r="O679" s="3"/>
      <c r="P679" s="3"/>
      <c r="Q679" s="3"/>
    </row>
    <row r="680">
      <c r="A680" s="437"/>
      <c r="B680" s="456"/>
      <c r="C680" s="1106"/>
      <c r="D680" s="1126"/>
      <c r="E680" s="20"/>
      <c r="F680" s="1106"/>
      <c r="G680" s="1106"/>
      <c r="H680" s="1106"/>
      <c r="I680" s="1106"/>
      <c r="J680" s="437"/>
      <c r="K680" s="1106"/>
      <c r="L680" s="20"/>
      <c r="M680" s="1106"/>
      <c r="N680" s="3"/>
      <c r="O680" s="3"/>
      <c r="P680" s="3"/>
      <c r="Q680" s="3"/>
    </row>
    <row r="681">
      <c r="A681" s="437"/>
      <c r="B681" s="456"/>
      <c r="C681" s="1106"/>
      <c r="D681" s="1126"/>
      <c r="E681" s="20"/>
      <c r="F681" s="1106"/>
      <c r="G681" s="1106"/>
      <c r="H681" s="1106"/>
      <c r="I681" s="1106"/>
      <c r="J681" s="437"/>
      <c r="K681" s="1106"/>
      <c r="L681" s="20"/>
      <c r="M681" s="1106"/>
      <c r="N681" s="3"/>
      <c r="O681" s="3"/>
      <c r="P681" s="3"/>
      <c r="Q681" s="3"/>
    </row>
    <row r="682">
      <c r="A682" s="437"/>
      <c r="B682" s="456"/>
      <c r="C682" s="1106"/>
      <c r="D682" s="1126"/>
      <c r="E682" s="20"/>
      <c r="F682" s="1106"/>
      <c r="G682" s="1106"/>
      <c r="H682" s="1106"/>
      <c r="I682" s="1106"/>
      <c r="J682" s="437"/>
      <c r="K682" s="1106"/>
      <c r="L682" s="20"/>
      <c r="M682" s="1106"/>
      <c r="N682" s="3"/>
      <c r="O682" s="3"/>
      <c r="P682" s="3"/>
      <c r="Q682" s="3"/>
    </row>
    <row r="683">
      <c r="A683" s="437"/>
      <c r="B683" s="456"/>
      <c r="C683" s="1106"/>
      <c r="D683" s="1126"/>
      <c r="E683" s="20"/>
      <c r="F683" s="1106"/>
      <c r="G683" s="1106"/>
      <c r="H683" s="1106"/>
      <c r="I683" s="1106"/>
      <c r="J683" s="437"/>
      <c r="K683" s="1106"/>
      <c r="L683" s="20"/>
      <c r="M683" s="1106"/>
      <c r="N683" s="3"/>
      <c r="O683" s="3"/>
      <c r="P683" s="3"/>
      <c r="Q683" s="3"/>
    </row>
    <row r="684">
      <c r="A684" s="437"/>
      <c r="B684" s="456"/>
      <c r="C684" s="1106"/>
      <c r="D684" s="1126"/>
      <c r="E684" s="20"/>
      <c r="F684" s="1106"/>
      <c r="G684" s="1106"/>
      <c r="H684" s="1106"/>
      <c r="I684" s="1106"/>
      <c r="J684" s="437"/>
      <c r="K684" s="1106"/>
      <c r="L684" s="20"/>
      <c r="M684" s="1106"/>
      <c r="N684" s="3"/>
      <c r="O684" s="3"/>
      <c r="P684" s="3"/>
      <c r="Q684" s="3"/>
    </row>
    <row r="685">
      <c r="A685" s="437"/>
      <c r="B685" s="456"/>
      <c r="C685" s="1106"/>
      <c r="D685" s="1126"/>
      <c r="E685" s="20"/>
      <c r="F685" s="1106"/>
      <c r="G685" s="1106"/>
      <c r="H685" s="1106"/>
      <c r="I685" s="1106"/>
      <c r="J685" s="437"/>
      <c r="K685" s="1106"/>
      <c r="L685" s="20"/>
      <c r="M685" s="1106"/>
      <c r="N685" s="3"/>
      <c r="O685" s="3"/>
      <c r="P685" s="3"/>
      <c r="Q685" s="3"/>
    </row>
    <row r="686">
      <c r="A686" s="437"/>
      <c r="B686" s="456"/>
      <c r="C686" s="1106"/>
      <c r="D686" s="1126"/>
      <c r="E686" s="20"/>
      <c r="F686" s="1106"/>
      <c r="G686" s="1106"/>
      <c r="H686" s="1106"/>
      <c r="I686" s="1106"/>
      <c r="J686" s="437"/>
      <c r="K686" s="1106"/>
      <c r="L686" s="20"/>
      <c r="M686" s="1106"/>
      <c r="N686" s="3"/>
      <c r="O686" s="3"/>
      <c r="P686" s="3"/>
      <c r="Q686" s="3"/>
    </row>
    <row r="687">
      <c r="A687" s="437"/>
      <c r="B687" s="456"/>
      <c r="C687" s="1106"/>
      <c r="D687" s="1126"/>
      <c r="E687" s="20"/>
      <c r="F687" s="1106"/>
      <c r="G687" s="1106"/>
      <c r="H687" s="1106"/>
      <c r="I687" s="1106"/>
      <c r="J687" s="437"/>
      <c r="K687" s="1106"/>
      <c r="L687" s="20"/>
      <c r="M687" s="1106"/>
      <c r="N687" s="3"/>
      <c r="O687" s="3"/>
      <c r="P687" s="3"/>
      <c r="Q687" s="3"/>
    </row>
    <row r="688">
      <c r="A688" s="437"/>
      <c r="B688" s="456"/>
      <c r="C688" s="1106"/>
      <c r="D688" s="1126"/>
      <c r="E688" s="20"/>
      <c r="F688" s="1106"/>
      <c r="G688" s="1106"/>
      <c r="H688" s="1106"/>
      <c r="I688" s="1106"/>
      <c r="J688" s="437"/>
      <c r="K688" s="1106"/>
      <c r="L688" s="20"/>
      <c r="M688" s="1106"/>
      <c r="N688" s="3"/>
      <c r="O688" s="3"/>
      <c r="P688" s="3"/>
      <c r="Q688" s="3"/>
    </row>
    <row r="689">
      <c r="A689" s="437"/>
      <c r="B689" s="456"/>
      <c r="C689" s="1106"/>
      <c r="D689" s="1126"/>
      <c r="E689" s="20"/>
      <c r="F689" s="1106"/>
      <c r="G689" s="1106"/>
      <c r="H689" s="1106"/>
      <c r="I689" s="1106"/>
      <c r="J689" s="437"/>
      <c r="K689" s="1106"/>
      <c r="L689" s="20"/>
      <c r="M689" s="1106"/>
      <c r="N689" s="3"/>
      <c r="O689" s="3"/>
      <c r="P689" s="3"/>
      <c r="Q689" s="3"/>
    </row>
    <row r="690">
      <c r="A690" s="437"/>
      <c r="B690" s="456"/>
      <c r="C690" s="1106"/>
      <c r="D690" s="1126"/>
      <c r="E690" s="20"/>
      <c r="F690" s="1106"/>
      <c r="G690" s="1106"/>
      <c r="H690" s="1106"/>
      <c r="I690" s="1106"/>
      <c r="J690" s="437"/>
      <c r="K690" s="1106"/>
      <c r="L690" s="20"/>
      <c r="M690" s="1106"/>
      <c r="N690" s="3"/>
      <c r="O690" s="3"/>
      <c r="P690" s="3"/>
      <c r="Q690" s="3"/>
    </row>
    <row r="691">
      <c r="A691" s="437"/>
      <c r="B691" s="456"/>
      <c r="C691" s="1106"/>
      <c r="D691" s="1126"/>
      <c r="E691" s="20"/>
      <c r="F691" s="1106"/>
      <c r="G691" s="1106"/>
      <c r="H691" s="1106"/>
      <c r="I691" s="1106"/>
      <c r="J691" s="437"/>
      <c r="K691" s="1106"/>
      <c r="L691" s="20"/>
      <c r="M691" s="1106"/>
      <c r="N691" s="3"/>
      <c r="O691" s="3"/>
      <c r="P691" s="3"/>
      <c r="Q691" s="3"/>
    </row>
    <row r="692">
      <c r="A692" s="437"/>
      <c r="B692" s="456"/>
      <c r="C692" s="1106"/>
      <c r="D692" s="1126"/>
      <c r="E692" s="20"/>
      <c r="F692" s="1106"/>
      <c r="G692" s="1106"/>
      <c r="H692" s="1106"/>
      <c r="I692" s="1106"/>
      <c r="J692" s="437"/>
      <c r="K692" s="1106"/>
      <c r="L692" s="20"/>
      <c r="M692" s="1106"/>
      <c r="N692" s="3"/>
      <c r="O692" s="3"/>
      <c r="P692" s="3"/>
      <c r="Q692" s="3"/>
    </row>
    <row r="693">
      <c r="A693" s="437"/>
      <c r="B693" s="456"/>
      <c r="C693" s="1106"/>
      <c r="D693" s="1126"/>
      <c r="E693" s="20"/>
      <c r="F693" s="1106"/>
      <c r="G693" s="1106"/>
      <c r="H693" s="1106"/>
      <c r="I693" s="1106"/>
      <c r="J693" s="437"/>
      <c r="K693" s="1106"/>
      <c r="L693" s="20"/>
      <c r="M693" s="1106"/>
      <c r="N693" s="3"/>
      <c r="O693" s="3"/>
      <c r="P693" s="3"/>
      <c r="Q693" s="3"/>
    </row>
    <row r="694">
      <c r="A694" s="437"/>
      <c r="B694" s="456"/>
      <c r="C694" s="1106"/>
      <c r="D694" s="1126"/>
      <c r="E694" s="20"/>
      <c r="F694" s="1106"/>
      <c r="G694" s="1106"/>
      <c r="H694" s="1106"/>
      <c r="I694" s="1106"/>
      <c r="J694" s="437"/>
      <c r="K694" s="1106"/>
      <c r="L694" s="20"/>
      <c r="M694" s="1106"/>
      <c r="N694" s="3"/>
      <c r="O694" s="3"/>
      <c r="P694" s="3"/>
      <c r="Q694" s="3"/>
    </row>
    <row r="695">
      <c r="A695" s="437"/>
      <c r="B695" s="456"/>
      <c r="C695" s="1106"/>
      <c r="D695" s="1126"/>
      <c r="E695" s="20"/>
      <c r="F695" s="1106"/>
      <c r="G695" s="1106"/>
      <c r="H695" s="1106"/>
      <c r="I695" s="1106"/>
      <c r="J695" s="437"/>
      <c r="K695" s="1106"/>
      <c r="L695" s="20"/>
      <c r="M695" s="1106"/>
      <c r="N695" s="3"/>
      <c r="O695" s="3"/>
      <c r="P695" s="3"/>
      <c r="Q695" s="3"/>
    </row>
    <row r="696">
      <c r="A696" s="437"/>
      <c r="B696" s="456"/>
      <c r="C696" s="1106"/>
      <c r="D696" s="1126"/>
      <c r="E696" s="20"/>
      <c r="F696" s="1106"/>
      <c r="G696" s="1106"/>
      <c r="H696" s="1106"/>
      <c r="I696" s="1106"/>
      <c r="J696" s="437"/>
      <c r="K696" s="1106"/>
      <c r="L696" s="20"/>
      <c r="M696" s="1106"/>
      <c r="N696" s="3"/>
      <c r="O696" s="3"/>
      <c r="P696" s="3"/>
      <c r="Q696" s="3"/>
    </row>
    <row r="697">
      <c r="A697" s="437"/>
      <c r="B697" s="456"/>
      <c r="C697" s="1106"/>
      <c r="D697" s="1126"/>
      <c r="E697" s="20"/>
      <c r="F697" s="1106"/>
      <c r="G697" s="1106"/>
      <c r="H697" s="1106"/>
      <c r="I697" s="1106"/>
      <c r="J697" s="437"/>
      <c r="K697" s="1106"/>
      <c r="L697" s="20"/>
      <c r="M697" s="1106"/>
      <c r="N697" s="3"/>
      <c r="O697" s="3"/>
      <c r="P697" s="3"/>
      <c r="Q697" s="3"/>
    </row>
    <row r="698">
      <c r="A698" s="437"/>
      <c r="B698" s="456"/>
      <c r="C698" s="1106"/>
      <c r="D698" s="1126"/>
      <c r="E698" s="20"/>
      <c r="F698" s="1106"/>
      <c r="G698" s="1106"/>
      <c r="H698" s="1106"/>
      <c r="I698" s="1106"/>
      <c r="J698" s="437"/>
      <c r="K698" s="1106"/>
      <c r="L698" s="20"/>
      <c r="M698" s="1106"/>
      <c r="N698" s="3"/>
      <c r="O698" s="3"/>
      <c r="P698" s="3"/>
      <c r="Q698" s="3"/>
    </row>
    <row r="699">
      <c r="A699" s="437"/>
      <c r="B699" s="456"/>
      <c r="C699" s="1106"/>
      <c r="D699" s="1126"/>
      <c r="E699" s="20"/>
      <c r="F699" s="1106"/>
      <c r="G699" s="1106"/>
      <c r="H699" s="1106"/>
      <c r="I699" s="1106"/>
      <c r="J699" s="437"/>
      <c r="K699" s="1106"/>
      <c r="L699" s="20"/>
      <c r="M699" s="1106"/>
      <c r="N699" s="3"/>
      <c r="O699" s="3"/>
      <c r="P699" s="3"/>
      <c r="Q699" s="3"/>
    </row>
    <row r="700">
      <c r="A700" s="437"/>
      <c r="B700" s="456"/>
      <c r="C700" s="1106"/>
      <c r="D700" s="1126"/>
      <c r="E700" s="20"/>
      <c r="F700" s="1106"/>
      <c r="G700" s="1106"/>
      <c r="H700" s="1106"/>
      <c r="I700" s="1106"/>
      <c r="J700" s="437"/>
      <c r="K700" s="1106"/>
      <c r="L700" s="20"/>
      <c r="M700" s="1106"/>
      <c r="N700" s="3"/>
      <c r="O700" s="3"/>
      <c r="P700" s="3"/>
      <c r="Q700" s="3"/>
    </row>
    <row r="701">
      <c r="A701" s="437"/>
      <c r="B701" s="456"/>
      <c r="C701" s="1106"/>
      <c r="D701" s="1126"/>
      <c r="E701" s="20"/>
      <c r="F701" s="1106"/>
      <c r="G701" s="1106"/>
      <c r="H701" s="1106"/>
      <c r="I701" s="1106"/>
      <c r="J701" s="437"/>
      <c r="K701" s="1106"/>
      <c r="L701" s="20"/>
      <c r="M701" s="1106"/>
      <c r="N701" s="3"/>
      <c r="O701" s="3"/>
      <c r="P701" s="3"/>
      <c r="Q701" s="3"/>
    </row>
    <row r="702">
      <c r="A702" s="437"/>
      <c r="B702" s="456"/>
      <c r="C702" s="1106"/>
      <c r="D702" s="1126"/>
      <c r="E702" s="20"/>
      <c r="F702" s="1106"/>
      <c r="G702" s="1106"/>
      <c r="H702" s="1106"/>
      <c r="I702" s="1106"/>
      <c r="J702" s="437"/>
      <c r="K702" s="1106"/>
      <c r="L702" s="20"/>
      <c r="M702" s="1106"/>
      <c r="N702" s="3"/>
      <c r="O702" s="3"/>
      <c r="P702" s="3"/>
      <c r="Q702" s="3"/>
    </row>
    <row r="703">
      <c r="A703" s="437"/>
      <c r="B703" s="456"/>
      <c r="C703" s="1106"/>
      <c r="D703" s="1126"/>
      <c r="E703" s="20"/>
      <c r="F703" s="1106"/>
      <c r="G703" s="1106"/>
      <c r="H703" s="1106"/>
      <c r="I703" s="1106"/>
      <c r="J703" s="437"/>
      <c r="K703" s="1106"/>
      <c r="L703" s="20"/>
      <c r="M703" s="1106"/>
      <c r="N703" s="3"/>
      <c r="O703" s="3"/>
      <c r="P703" s="3"/>
      <c r="Q703" s="3"/>
    </row>
    <row r="704">
      <c r="A704" s="437"/>
      <c r="B704" s="456"/>
      <c r="C704" s="1106"/>
      <c r="D704" s="1126"/>
      <c r="E704" s="20"/>
      <c r="F704" s="1106"/>
      <c r="G704" s="1106"/>
      <c r="H704" s="1106"/>
      <c r="I704" s="1106"/>
      <c r="J704" s="437"/>
      <c r="K704" s="1106"/>
      <c r="L704" s="20"/>
      <c r="M704" s="1106"/>
      <c r="N704" s="3"/>
      <c r="O704" s="3"/>
      <c r="P704" s="3"/>
      <c r="Q704" s="3"/>
    </row>
    <row r="705">
      <c r="A705" s="437"/>
      <c r="B705" s="456"/>
      <c r="C705" s="1106"/>
      <c r="D705" s="1126"/>
      <c r="E705" s="20"/>
      <c r="F705" s="1106"/>
      <c r="G705" s="1106"/>
      <c r="H705" s="1106"/>
      <c r="I705" s="1106"/>
      <c r="J705" s="437"/>
      <c r="K705" s="1106"/>
      <c r="L705" s="20"/>
      <c r="M705" s="1106"/>
      <c r="N705" s="3"/>
      <c r="O705" s="3"/>
      <c r="P705" s="3"/>
      <c r="Q705" s="3"/>
    </row>
    <row r="706">
      <c r="A706" s="437"/>
      <c r="B706" s="456"/>
      <c r="C706" s="1106"/>
      <c r="D706" s="1126"/>
      <c r="E706" s="20"/>
      <c r="F706" s="1106"/>
      <c r="G706" s="1106"/>
      <c r="H706" s="1106"/>
      <c r="I706" s="1106"/>
      <c r="J706" s="437"/>
      <c r="K706" s="1106"/>
      <c r="L706" s="20"/>
      <c r="M706" s="1106"/>
      <c r="N706" s="3"/>
      <c r="O706" s="3"/>
      <c r="P706" s="3"/>
      <c r="Q706" s="3"/>
    </row>
    <row r="707">
      <c r="A707" s="437"/>
      <c r="B707" s="456"/>
      <c r="C707" s="1106"/>
      <c r="D707" s="1126"/>
      <c r="E707" s="20"/>
      <c r="F707" s="1106"/>
      <c r="G707" s="1106"/>
      <c r="H707" s="1106"/>
      <c r="I707" s="1106"/>
      <c r="J707" s="437"/>
      <c r="K707" s="1106"/>
      <c r="L707" s="20"/>
      <c r="M707" s="1106"/>
      <c r="N707" s="3"/>
      <c r="O707" s="3"/>
      <c r="P707" s="3"/>
      <c r="Q707" s="3"/>
    </row>
    <row r="708">
      <c r="A708" s="437"/>
      <c r="B708" s="456"/>
      <c r="C708" s="1106"/>
      <c r="D708" s="1126"/>
      <c r="E708" s="20"/>
      <c r="F708" s="1106"/>
      <c r="G708" s="1106"/>
      <c r="H708" s="1106"/>
      <c r="I708" s="1106"/>
      <c r="J708" s="437"/>
      <c r="K708" s="1106"/>
      <c r="L708" s="20"/>
      <c r="M708" s="1106"/>
      <c r="N708" s="3"/>
      <c r="O708" s="3"/>
      <c r="P708" s="3"/>
      <c r="Q708" s="3"/>
    </row>
    <row r="709">
      <c r="A709" s="437"/>
      <c r="B709" s="456"/>
      <c r="C709" s="1106"/>
      <c r="D709" s="1126"/>
      <c r="E709" s="20"/>
      <c r="F709" s="1106"/>
      <c r="G709" s="1106"/>
      <c r="H709" s="1106"/>
      <c r="I709" s="1106"/>
      <c r="J709" s="437"/>
      <c r="K709" s="1106"/>
      <c r="L709" s="20"/>
      <c r="M709" s="1106"/>
      <c r="N709" s="3"/>
      <c r="O709" s="3"/>
      <c r="P709" s="3"/>
      <c r="Q709" s="3"/>
    </row>
    <row r="710">
      <c r="A710" s="437"/>
      <c r="B710" s="456"/>
      <c r="C710" s="1106"/>
      <c r="D710" s="1126"/>
      <c r="E710" s="20"/>
      <c r="F710" s="1106"/>
      <c r="G710" s="1106"/>
      <c r="H710" s="1106"/>
      <c r="I710" s="1106"/>
      <c r="J710" s="437"/>
      <c r="K710" s="1106"/>
      <c r="L710" s="20"/>
      <c r="M710" s="1106"/>
      <c r="N710" s="3"/>
      <c r="O710" s="3"/>
      <c r="P710" s="3"/>
      <c r="Q710" s="3"/>
    </row>
    <row r="711">
      <c r="A711" s="437"/>
      <c r="B711" s="456"/>
      <c r="C711" s="1106"/>
      <c r="D711" s="1126"/>
      <c r="E711" s="20"/>
      <c r="F711" s="1106"/>
      <c r="G711" s="1106"/>
      <c r="H711" s="1106"/>
      <c r="I711" s="1106"/>
      <c r="J711" s="437"/>
      <c r="K711" s="1106"/>
      <c r="L711" s="20"/>
      <c r="M711" s="1106"/>
      <c r="N711" s="3"/>
      <c r="O711" s="3"/>
      <c r="P711" s="3"/>
      <c r="Q711" s="3"/>
    </row>
    <row r="712">
      <c r="A712" s="437"/>
      <c r="B712" s="456"/>
      <c r="C712" s="1106"/>
      <c r="D712" s="1126"/>
      <c r="E712" s="20"/>
      <c r="F712" s="1106"/>
      <c r="G712" s="1106"/>
      <c r="H712" s="1106"/>
      <c r="I712" s="1106"/>
      <c r="J712" s="437"/>
      <c r="K712" s="1106"/>
      <c r="L712" s="20"/>
      <c r="M712" s="1106"/>
      <c r="N712" s="3"/>
      <c r="O712" s="3"/>
      <c r="P712" s="3"/>
      <c r="Q712" s="3"/>
    </row>
    <row r="713">
      <c r="A713" s="437"/>
      <c r="B713" s="456"/>
      <c r="C713" s="1106"/>
      <c r="D713" s="1126"/>
      <c r="E713" s="20"/>
      <c r="F713" s="1106"/>
      <c r="G713" s="1106"/>
      <c r="H713" s="1106"/>
      <c r="I713" s="1106"/>
      <c r="J713" s="437"/>
      <c r="K713" s="1106"/>
      <c r="L713" s="20"/>
      <c r="M713" s="1106"/>
      <c r="N713" s="3"/>
      <c r="O713" s="3"/>
      <c r="P713" s="3"/>
      <c r="Q713" s="3"/>
    </row>
    <row r="714">
      <c r="A714" s="437"/>
      <c r="B714" s="456"/>
      <c r="C714" s="1106"/>
      <c r="D714" s="1126"/>
      <c r="E714" s="20"/>
      <c r="F714" s="1106"/>
      <c r="G714" s="1106"/>
      <c r="H714" s="1106"/>
      <c r="I714" s="1106"/>
      <c r="J714" s="437"/>
      <c r="K714" s="1106"/>
      <c r="L714" s="20"/>
      <c r="M714" s="1106"/>
      <c r="N714" s="3"/>
      <c r="O714" s="3"/>
      <c r="P714" s="3"/>
      <c r="Q714" s="3"/>
    </row>
    <row r="715">
      <c r="A715" s="437"/>
      <c r="B715" s="456"/>
      <c r="C715" s="1106"/>
      <c r="D715" s="1126"/>
      <c r="E715" s="20"/>
      <c r="F715" s="1106"/>
      <c r="G715" s="1106"/>
      <c r="H715" s="1106"/>
      <c r="I715" s="1106"/>
      <c r="J715" s="437"/>
      <c r="K715" s="1106"/>
      <c r="L715" s="20"/>
      <c r="M715" s="1106"/>
      <c r="N715" s="3"/>
      <c r="O715" s="3"/>
      <c r="P715" s="3"/>
      <c r="Q715" s="3"/>
    </row>
    <row r="716">
      <c r="A716" s="437"/>
      <c r="B716" s="456"/>
      <c r="C716" s="1106"/>
      <c r="D716" s="1126"/>
      <c r="E716" s="20"/>
      <c r="F716" s="1106"/>
      <c r="G716" s="1106"/>
      <c r="H716" s="1106"/>
      <c r="I716" s="1106"/>
      <c r="J716" s="437"/>
      <c r="K716" s="1106"/>
      <c r="L716" s="20"/>
      <c r="M716" s="1106"/>
      <c r="N716" s="3"/>
      <c r="O716" s="3"/>
      <c r="P716" s="3"/>
      <c r="Q716" s="3"/>
    </row>
    <row r="717">
      <c r="A717" s="437"/>
      <c r="B717" s="456"/>
      <c r="C717" s="1106"/>
      <c r="D717" s="1126"/>
      <c r="E717" s="20"/>
      <c r="F717" s="1106"/>
      <c r="G717" s="1106"/>
      <c r="H717" s="1106"/>
      <c r="I717" s="1106"/>
      <c r="J717" s="437"/>
      <c r="K717" s="1106"/>
      <c r="L717" s="20"/>
      <c r="M717" s="1106"/>
      <c r="N717" s="3"/>
      <c r="O717" s="3"/>
      <c r="P717" s="3"/>
      <c r="Q717" s="3"/>
    </row>
    <row r="718">
      <c r="A718" s="437"/>
      <c r="B718" s="456"/>
      <c r="C718" s="1106"/>
      <c r="D718" s="1126"/>
      <c r="E718" s="20"/>
      <c r="F718" s="1106"/>
      <c r="G718" s="1106"/>
      <c r="H718" s="1106"/>
      <c r="I718" s="1106"/>
      <c r="J718" s="437"/>
      <c r="K718" s="1106"/>
      <c r="L718" s="20"/>
      <c r="M718" s="1106"/>
      <c r="N718" s="3"/>
      <c r="O718" s="3"/>
      <c r="P718" s="3"/>
      <c r="Q718" s="3"/>
    </row>
    <row r="719">
      <c r="A719" s="437"/>
      <c r="B719" s="456"/>
      <c r="C719" s="1106"/>
      <c r="D719" s="1126"/>
      <c r="E719" s="20"/>
      <c r="F719" s="1106"/>
      <c r="G719" s="1106"/>
      <c r="H719" s="1106"/>
      <c r="I719" s="1106"/>
      <c r="J719" s="437"/>
      <c r="K719" s="1106"/>
      <c r="L719" s="20"/>
      <c r="M719" s="1106"/>
      <c r="N719" s="3"/>
      <c r="O719" s="3"/>
      <c r="P719" s="3"/>
      <c r="Q719" s="3"/>
    </row>
    <row r="720">
      <c r="A720" s="437"/>
      <c r="B720" s="456"/>
      <c r="C720" s="1106"/>
      <c r="D720" s="1126"/>
      <c r="E720" s="20"/>
      <c r="F720" s="1106"/>
      <c r="G720" s="1106"/>
      <c r="H720" s="1106"/>
      <c r="I720" s="1106"/>
      <c r="J720" s="437"/>
      <c r="K720" s="1106"/>
      <c r="L720" s="20"/>
      <c r="M720" s="1106"/>
      <c r="N720" s="3"/>
      <c r="O720" s="3"/>
      <c r="P720" s="3"/>
      <c r="Q720" s="3"/>
    </row>
    <row r="721">
      <c r="A721" s="437"/>
      <c r="B721" s="456"/>
      <c r="C721" s="1106"/>
      <c r="D721" s="1126"/>
      <c r="E721" s="20"/>
      <c r="F721" s="1106"/>
      <c r="G721" s="1106"/>
      <c r="H721" s="1106"/>
      <c r="I721" s="1106"/>
      <c r="J721" s="437"/>
      <c r="K721" s="1106"/>
      <c r="L721" s="20"/>
      <c r="M721" s="1106"/>
      <c r="N721" s="3"/>
      <c r="O721" s="3"/>
      <c r="P721" s="3"/>
      <c r="Q721" s="3"/>
    </row>
    <row r="722">
      <c r="A722" s="437"/>
      <c r="B722" s="456"/>
      <c r="C722" s="1106"/>
      <c r="D722" s="1126"/>
      <c r="E722" s="20"/>
      <c r="F722" s="1106"/>
      <c r="G722" s="1106"/>
      <c r="H722" s="1106"/>
      <c r="I722" s="1106"/>
      <c r="J722" s="437"/>
      <c r="K722" s="1106"/>
      <c r="L722" s="20"/>
      <c r="M722" s="1106"/>
      <c r="N722" s="3"/>
      <c r="O722" s="3"/>
      <c r="P722" s="3"/>
      <c r="Q722" s="3"/>
    </row>
    <row r="723">
      <c r="A723" s="437"/>
      <c r="B723" s="456"/>
      <c r="C723" s="1106"/>
      <c r="D723" s="1126"/>
      <c r="E723" s="20"/>
      <c r="F723" s="1106"/>
      <c r="G723" s="1106"/>
      <c r="H723" s="1106"/>
      <c r="I723" s="1106"/>
      <c r="J723" s="437"/>
      <c r="K723" s="1106"/>
      <c r="L723" s="20"/>
      <c r="M723" s="1106"/>
      <c r="N723" s="3"/>
      <c r="O723" s="3"/>
      <c r="P723" s="3"/>
      <c r="Q723" s="3"/>
    </row>
    <row r="724">
      <c r="A724" s="437"/>
      <c r="B724" s="456"/>
      <c r="C724" s="1106"/>
      <c r="D724" s="1126"/>
      <c r="E724" s="20"/>
      <c r="F724" s="1106"/>
      <c r="G724" s="1106"/>
      <c r="H724" s="1106"/>
      <c r="I724" s="1106"/>
      <c r="J724" s="437"/>
      <c r="K724" s="1106"/>
      <c r="L724" s="20"/>
      <c r="M724" s="1106"/>
      <c r="N724" s="3"/>
      <c r="O724" s="3"/>
      <c r="P724" s="3"/>
      <c r="Q724" s="3"/>
    </row>
    <row r="725">
      <c r="A725" s="437"/>
      <c r="B725" s="456"/>
      <c r="C725" s="1106"/>
      <c r="D725" s="1126"/>
      <c r="E725" s="20"/>
      <c r="F725" s="1106"/>
      <c r="G725" s="1106"/>
      <c r="H725" s="1106"/>
      <c r="I725" s="1106"/>
      <c r="J725" s="437"/>
      <c r="K725" s="1106"/>
      <c r="L725" s="20"/>
      <c r="M725" s="1106"/>
      <c r="N725" s="3"/>
      <c r="O725" s="3"/>
      <c r="P725" s="3"/>
      <c r="Q725" s="3"/>
    </row>
    <row r="726">
      <c r="A726" s="437"/>
      <c r="B726" s="456"/>
      <c r="C726" s="1106"/>
      <c r="D726" s="1126"/>
      <c r="E726" s="20"/>
      <c r="F726" s="1106"/>
      <c r="G726" s="1106"/>
      <c r="H726" s="1106"/>
      <c r="I726" s="1106"/>
      <c r="J726" s="437"/>
      <c r="K726" s="1106"/>
      <c r="L726" s="20"/>
      <c r="M726" s="1106"/>
      <c r="N726" s="3"/>
      <c r="O726" s="3"/>
      <c r="P726" s="3"/>
      <c r="Q726" s="3"/>
    </row>
    <row r="727">
      <c r="A727" s="437"/>
      <c r="B727" s="456"/>
      <c r="C727" s="1106"/>
      <c r="D727" s="1126"/>
      <c r="E727" s="20"/>
      <c r="F727" s="1106"/>
      <c r="G727" s="1106"/>
      <c r="H727" s="1106"/>
      <c r="I727" s="1106"/>
      <c r="J727" s="437"/>
      <c r="K727" s="1106"/>
      <c r="L727" s="20"/>
      <c r="M727" s="1106"/>
      <c r="N727" s="3"/>
      <c r="O727" s="3"/>
      <c r="P727" s="3"/>
      <c r="Q727" s="3"/>
    </row>
    <row r="728">
      <c r="A728" s="437"/>
      <c r="B728" s="456"/>
      <c r="C728" s="1106"/>
      <c r="D728" s="1126"/>
      <c r="E728" s="20"/>
      <c r="F728" s="1106"/>
      <c r="G728" s="1106"/>
      <c r="H728" s="1106"/>
      <c r="I728" s="1106"/>
      <c r="J728" s="437"/>
      <c r="K728" s="1106"/>
      <c r="L728" s="20"/>
      <c r="M728" s="1106"/>
      <c r="N728" s="3"/>
      <c r="O728" s="3"/>
      <c r="P728" s="3"/>
      <c r="Q728" s="3"/>
    </row>
    <row r="729">
      <c r="A729" s="437"/>
      <c r="B729" s="456"/>
      <c r="C729" s="1106"/>
      <c r="D729" s="1126"/>
      <c r="E729" s="20"/>
      <c r="F729" s="1106"/>
      <c r="G729" s="1106"/>
      <c r="H729" s="1106"/>
      <c r="I729" s="1106"/>
      <c r="J729" s="437"/>
      <c r="K729" s="1106"/>
      <c r="L729" s="20"/>
      <c r="M729" s="1106"/>
      <c r="N729" s="3"/>
      <c r="O729" s="3"/>
      <c r="P729" s="3"/>
      <c r="Q729" s="3"/>
    </row>
    <row r="730">
      <c r="A730" s="437"/>
      <c r="B730" s="456"/>
      <c r="C730" s="1106"/>
      <c r="D730" s="1126"/>
      <c r="E730" s="20"/>
      <c r="F730" s="1106"/>
      <c r="G730" s="1106"/>
      <c r="H730" s="1106"/>
      <c r="I730" s="1106"/>
      <c r="J730" s="437"/>
      <c r="K730" s="1106"/>
      <c r="L730" s="20"/>
      <c r="M730" s="1106"/>
      <c r="N730" s="3"/>
      <c r="O730" s="3"/>
      <c r="P730" s="3"/>
      <c r="Q730" s="3"/>
    </row>
    <row r="731">
      <c r="A731" s="437"/>
      <c r="B731" s="456"/>
      <c r="C731" s="1106"/>
      <c r="D731" s="1126"/>
      <c r="E731" s="20"/>
      <c r="F731" s="1106"/>
      <c r="G731" s="1106"/>
      <c r="H731" s="1106"/>
      <c r="I731" s="1106"/>
      <c r="J731" s="437"/>
      <c r="K731" s="1106"/>
      <c r="L731" s="20"/>
      <c r="M731" s="1106"/>
      <c r="N731" s="3"/>
      <c r="O731" s="3"/>
      <c r="P731" s="3"/>
      <c r="Q731" s="3"/>
    </row>
    <row r="732">
      <c r="A732" s="437"/>
      <c r="B732" s="456"/>
      <c r="C732" s="1106"/>
      <c r="D732" s="1126"/>
      <c r="E732" s="20"/>
      <c r="F732" s="1106"/>
      <c r="G732" s="1106"/>
      <c r="H732" s="1106"/>
      <c r="I732" s="1106"/>
      <c r="J732" s="437"/>
      <c r="K732" s="1106"/>
      <c r="L732" s="20"/>
      <c r="M732" s="1106"/>
      <c r="N732" s="3"/>
      <c r="O732" s="3"/>
      <c r="P732" s="3"/>
      <c r="Q732" s="3"/>
    </row>
    <row r="733">
      <c r="A733" s="437"/>
      <c r="B733" s="456"/>
      <c r="C733" s="1106"/>
      <c r="D733" s="1126"/>
      <c r="E733" s="20"/>
      <c r="F733" s="1106"/>
      <c r="G733" s="1106"/>
      <c r="H733" s="1106"/>
      <c r="I733" s="1106"/>
      <c r="J733" s="437"/>
      <c r="K733" s="1106"/>
      <c r="L733" s="20"/>
      <c r="M733" s="1106"/>
      <c r="N733" s="3"/>
      <c r="O733" s="3"/>
      <c r="P733" s="3"/>
      <c r="Q733" s="3"/>
    </row>
    <row r="734">
      <c r="A734" s="437"/>
      <c r="B734" s="456"/>
      <c r="C734" s="1106"/>
      <c r="D734" s="1126"/>
      <c r="E734" s="20"/>
      <c r="F734" s="1106"/>
      <c r="G734" s="1106"/>
      <c r="H734" s="1106"/>
      <c r="I734" s="1106"/>
      <c r="J734" s="437"/>
      <c r="K734" s="1106"/>
      <c r="L734" s="20"/>
      <c r="M734" s="1106"/>
      <c r="N734" s="3"/>
      <c r="O734" s="3"/>
      <c r="P734" s="3"/>
      <c r="Q734" s="3"/>
    </row>
    <row r="735">
      <c r="A735" s="437"/>
      <c r="B735" s="456"/>
      <c r="C735" s="1106"/>
      <c r="D735" s="1126"/>
      <c r="E735" s="20"/>
      <c r="F735" s="1106"/>
      <c r="G735" s="1106"/>
      <c r="H735" s="1106"/>
      <c r="I735" s="1106"/>
      <c r="J735" s="437"/>
      <c r="K735" s="1106"/>
      <c r="L735" s="20"/>
      <c r="M735" s="1106"/>
      <c r="N735" s="3"/>
      <c r="O735" s="3"/>
      <c r="P735" s="3"/>
      <c r="Q735" s="3"/>
    </row>
    <row r="736">
      <c r="A736" s="437"/>
      <c r="B736" s="456"/>
      <c r="C736" s="1106"/>
      <c r="D736" s="1126"/>
      <c r="E736" s="20"/>
      <c r="F736" s="1106"/>
      <c r="G736" s="1106"/>
      <c r="H736" s="1106"/>
      <c r="I736" s="1106"/>
      <c r="J736" s="437"/>
      <c r="K736" s="1106"/>
      <c r="L736" s="20"/>
      <c r="M736" s="1106"/>
      <c r="N736" s="3"/>
      <c r="O736" s="3"/>
      <c r="P736" s="3"/>
      <c r="Q736" s="3"/>
    </row>
    <row r="737">
      <c r="A737" s="437"/>
      <c r="B737" s="456"/>
      <c r="C737" s="1106"/>
      <c r="D737" s="1126"/>
      <c r="E737" s="20"/>
      <c r="F737" s="1106"/>
      <c r="G737" s="1106"/>
      <c r="H737" s="1106"/>
      <c r="I737" s="1106"/>
      <c r="J737" s="437"/>
      <c r="K737" s="1106"/>
      <c r="L737" s="20"/>
      <c r="M737" s="1106"/>
      <c r="N737" s="3"/>
      <c r="O737" s="3"/>
      <c r="P737" s="3"/>
      <c r="Q737" s="3"/>
    </row>
    <row r="738">
      <c r="A738" s="437"/>
      <c r="B738" s="456"/>
      <c r="C738" s="1106"/>
      <c r="D738" s="1126"/>
      <c r="E738" s="20"/>
      <c r="F738" s="1106"/>
      <c r="G738" s="1106"/>
      <c r="H738" s="1106"/>
      <c r="I738" s="1106"/>
      <c r="J738" s="437"/>
      <c r="K738" s="1106"/>
      <c r="L738" s="20"/>
      <c r="M738" s="1106"/>
      <c r="N738" s="3"/>
      <c r="O738" s="3"/>
      <c r="P738" s="3"/>
      <c r="Q738" s="3"/>
    </row>
    <row r="739">
      <c r="A739" s="437"/>
      <c r="B739" s="456"/>
      <c r="C739" s="1106"/>
      <c r="D739" s="1126"/>
      <c r="E739" s="20"/>
      <c r="F739" s="1106"/>
      <c r="G739" s="1106"/>
      <c r="H739" s="1106"/>
      <c r="I739" s="1106"/>
      <c r="J739" s="437"/>
      <c r="K739" s="1106"/>
      <c r="L739" s="20"/>
      <c r="M739" s="1106"/>
      <c r="N739" s="3"/>
      <c r="O739" s="3"/>
      <c r="P739" s="3"/>
      <c r="Q739" s="3"/>
    </row>
    <row r="740">
      <c r="A740" s="437"/>
      <c r="B740" s="456"/>
      <c r="C740" s="1106"/>
      <c r="D740" s="1126"/>
      <c r="E740" s="20"/>
      <c r="F740" s="1106"/>
      <c r="G740" s="1106"/>
      <c r="H740" s="1106"/>
      <c r="I740" s="1106"/>
      <c r="J740" s="437"/>
      <c r="K740" s="1106"/>
      <c r="L740" s="20"/>
      <c r="M740" s="1106"/>
      <c r="N740" s="3"/>
      <c r="O740" s="3"/>
      <c r="P740" s="3"/>
      <c r="Q740" s="3"/>
    </row>
    <row r="741">
      <c r="A741" s="437"/>
      <c r="B741" s="456"/>
      <c r="C741" s="1106"/>
      <c r="D741" s="1126"/>
      <c r="E741" s="20"/>
      <c r="F741" s="1106"/>
      <c r="G741" s="1106"/>
      <c r="H741" s="1106"/>
      <c r="I741" s="1106"/>
      <c r="J741" s="437"/>
      <c r="K741" s="1106"/>
      <c r="L741" s="20"/>
      <c r="M741" s="1106"/>
      <c r="N741" s="3"/>
      <c r="O741" s="3"/>
      <c r="P741" s="3"/>
      <c r="Q741" s="3"/>
    </row>
    <row r="742">
      <c r="A742" s="437"/>
      <c r="B742" s="456"/>
      <c r="C742" s="1106"/>
      <c r="D742" s="1126"/>
      <c r="E742" s="20"/>
      <c r="F742" s="1106"/>
      <c r="G742" s="1106"/>
      <c r="H742" s="1106"/>
      <c r="I742" s="1106"/>
      <c r="J742" s="437"/>
      <c r="K742" s="1106"/>
      <c r="L742" s="20"/>
      <c r="M742" s="1106"/>
      <c r="N742" s="3"/>
      <c r="O742" s="3"/>
      <c r="P742" s="3"/>
      <c r="Q742" s="3"/>
    </row>
    <row r="743">
      <c r="A743" s="437"/>
      <c r="B743" s="456"/>
      <c r="C743" s="1106"/>
      <c r="D743" s="1126"/>
      <c r="E743" s="20"/>
      <c r="F743" s="1106"/>
      <c r="G743" s="1106"/>
      <c r="H743" s="1106"/>
      <c r="I743" s="1106"/>
      <c r="J743" s="437"/>
      <c r="K743" s="1106"/>
      <c r="L743" s="20"/>
      <c r="M743" s="1106"/>
      <c r="N743" s="3"/>
      <c r="O743" s="3"/>
      <c r="P743" s="3"/>
      <c r="Q743" s="3"/>
    </row>
    <row r="744">
      <c r="A744" s="437"/>
      <c r="B744" s="456"/>
      <c r="C744" s="1106"/>
      <c r="D744" s="1126"/>
      <c r="E744" s="20"/>
      <c r="F744" s="1106"/>
      <c r="G744" s="1106"/>
      <c r="H744" s="1106"/>
      <c r="I744" s="1106"/>
      <c r="J744" s="437"/>
      <c r="K744" s="1106"/>
      <c r="L744" s="20"/>
      <c r="M744" s="1106"/>
      <c r="N744" s="3"/>
      <c r="O744" s="3"/>
      <c r="P744" s="3"/>
      <c r="Q744" s="3"/>
    </row>
    <row r="745">
      <c r="A745" s="437"/>
      <c r="B745" s="456"/>
      <c r="C745" s="1106"/>
      <c r="D745" s="1126"/>
      <c r="E745" s="20"/>
      <c r="F745" s="1106"/>
      <c r="G745" s="1106"/>
      <c r="H745" s="1106"/>
      <c r="I745" s="1106"/>
      <c r="J745" s="437"/>
      <c r="K745" s="1106"/>
      <c r="L745" s="20"/>
      <c r="M745" s="1106"/>
      <c r="N745" s="3"/>
      <c r="O745" s="3"/>
      <c r="P745" s="3"/>
      <c r="Q745" s="3"/>
    </row>
    <row r="746">
      <c r="A746" s="437"/>
      <c r="B746" s="456"/>
      <c r="C746" s="1106"/>
      <c r="D746" s="1126"/>
      <c r="E746" s="20"/>
      <c r="F746" s="1106"/>
      <c r="G746" s="1106"/>
      <c r="H746" s="1106"/>
      <c r="I746" s="1106"/>
      <c r="J746" s="437"/>
      <c r="K746" s="1106"/>
      <c r="L746" s="20"/>
      <c r="M746" s="1106"/>
      <c r="N746" s="3"/>
      <c r="O746" s="3"/>
      <c r="P746" s="3"/>
      <c r="Q746" s="3"/>
    </row>
    <row r="747">
      <c r="A747" s="437"/>
      <c r="B747" s="456"/>
      <c r="C747" s="1106"/>
      <c r="D747" s="1126"/>
      <c r="E747" s="20"/>
      <c r="F747" s="1106"/>
      <c r="G747" s="1106"/>
      <c r="H747" s="1106"/>
      <c r="I747" s="1106"/>
      <c r="J747" s="437"/>
      <c r="K747" s="1106"/>
      <c r="L747" s="20"/>
      <c r="M747" s="1106"/>
      <c r="N747" s="3"/>
      <c r="O747" s="3"/>
      <c r="P747" s="3"/>
      <c r="Q747" s="3"/>
    </row>
    <row r="748">
      <c r="A748" s="437"/>
      <c r="B748" s="456"/>
      <c r="C748" s="1106"/>
      <c r="D748" s="1126"/>
      <c r="E748" s="20"/>
      <c r="F748" s="1106"/>
      <c r="G748" s="1106"/>
      <c r="H748" s="1106"/>
      <c r="I748" s="1106"/>
      <c r="J748" s="437"/>
      <c r="K748" s="1106"/>
      <c r="L748" s="20"/>
      <c r="M748" s="1106"/>
      <c r="N748" s="3"/>
      <c r="O748" s="3"/>
      <c r="P748" s="3"/>
      <c r="Q748" s="3"/>
    </row>
    <row r="749">
      <c r="A749" s="437"/>
      <c r="B749" s="456"/>
      <c r="C749" s="1106"/>
      <c r="D749" s="1126"/>
      <c r="E749" s="20"/>
      <c r="F749" s="1106"/>
      <c r="G749" s="1106"/>
      <c r="H749" s="1106"/>
      <c r="I749" s="1106"/>
      <c r="J749" s="437"/>
      <c r="K749" s="1106"/>
      <c r="L749" s="20"/>
      <c r="M749" s="1106"/>
      <c r="N749" s="3"/>
      <c r="O749" s="3"/>
      <c r="P749" s="3"/>
      <c r="Q749" s="3"/>
    </row>
    <row r="750">
      <c r="A750" s="437"/>
      <c r="B750" s="456"/>
      <c r="C750" s="1106"/>
      <c r="D750" s="1126"/>
      <c r="E750" s="20"/>
      <c r="F750" s="1106"/>
      <c r="G750" s="1106"/>
      <c r="H750" s="1106"/>
      <c r="I750" s="1106"/>
      <c r="J750" s="437"/>
      <c r="K750" s="1106"/>
      <c r="L750" s="20"/>
      <c r="M750" s="1106"/>
      <c r="N750" s="3"/>
      <c r="O750" s="3"/>
      <c r="P750" s="3"/>
      <c r="Q750" s="3"/>
    </row>
    <row r="751">
      <c r="A751" s="437"/>
      <c r="B751" s="456"/>
      <c r="C751" s="1106"/>
      <c r="D751" s="1126"/>
      <c r="E751" s="20"/>
      <c r="F751" s="1106"/>
      <c r="G751" s="1106"/>
      <c r="H751" s="1106"/>
      <c r="I751" s="1106"/>
      <c r="J751" s="437"/>
      <c r="K751" s="1106"/>
      <c r="L751" s="20"/>
      <c r="M751" s="1106"/>
      <c r="N751" s="3"/>
      <c r="O751" s="3"/>
      <c r="P751" s="3"/>
      <c r="Q751" s="3"/>
    </row>
    <row r="752">
      <c r="A752" s="437"/>
      <c r="B752" s="456"/>
      <c r="C752" s="1106"/>
      <c r="D752" s="1126"/>
      <c r="E752" s="20"/>
      <c r="F752" s="1106"/>
      <c r="G752" s="1106"/>
      <c r="H752" s="1106"/>
      <c r="I752" s="1106"/>
      <c r="J752" s="437"/>
      <c r="K752" s="1106"/>
      <c r="L752" s="20"/>
      <c r="M752" s="1106"/>
      <c r="N752" s="3"/>
      <c r="O752" s="3"/>
      <c r="P752" s="3"/>
      <c r="Q752" s="3"/>
    </row>
    <row r="753">
      <c r="A753" s="437"/>
      <c r="B753" s="456"/>
      <c r="C753" s="1106"/>
      <c r="D753" s="1126"/>
      <c r="E753" s="20"/>
      <c r="F753" s="1106"/>
      <c r="G753" s="1106"/>
      <c r="H753" s="1106"/>
      <c r="I753" s="1106"/>
      <c r="J753" s="437"/>
      <c r="K753" s="1106"/>
      <c r="L753" s="20"/>
      <c r="M753" s="1106"/>
      <c r="N753" s="3"/>
      <c r="O753" s="3"/>
      <c r="P753" s="3"/>
      <c r="Q753" s="3"/>
    </row>
    <row r="754">
      <c r="A754" s="437"/>
      <c r="B754" s="456"/>
      <c r="C754" s="1106"/>
      <c r="D754" s="1126"/>
      <c r="E754" s="20"/>
      <c r="F754" s="1106"/>
      <c r="G754" s="1106"/>
      <c r="H754" s="1106"/>
      <c r="I754" s="1106"/>
      <c r="J754" s="437"/>
      <c r="K754" s="1106"/>
      <c r="L754" s="20"/>
      <c r="M754" s="1106"/>
      <c r="N754" s="3"/>
      <c r="O754" s="3"/>
      <c r="P754" s="3"/>
      <c r="Q754" s="3"/>
    </row>
    <row r="755">
      <c r="A755" s="437"/>
      <c r="B755" s="456"/>
      <c r="C755" s="1106"/>
      <c r="D755" s="1126"/>
      <c r="E755" s="20"/>
      <c r="F755" s="1106"/>
      <c r="G755" s="1106"/>
      <c r="H755" s="1106"/>
      <c r="I755" s="1106"/>
      <c r="J755" s="437"/>
      <c r="K755" s="1106"/>
      <c r="L755" s="20"/>
      <c r="M755" s="1106"/>
      <c r="N755" s="3"/>
      <c r="O755" s="3"/>
      <c r="P755" s="3"/>
      <c r="Q755" s="3"/>
    </row>
    <row r="756">
      <c r="A756" s="437"/>
      <c r="B756" s="456"/>
      <c r="C756" s="1106"/>
      <c r="D756" s="1126"/>
      <c r="E756" s="20"/>
      <c r="F756" s="1106"/>
      <c r="G756" s="1106"/>
      <c r="H756" s="1106"/>
      <c r="I756" s="1106"/>
      <c r="J756" s="437"/>
      <c r="K756" s="1106"/>
      <c r="L756" s="20"/>
      <c r="M756" s="1106"/>
      <c r="N756" s="3"/>
      <c r="O756" s="3"/>
      <c r="P756" s="3"/>
      <c r="Q756" s="3"/>
    </row>
    <row r="757">
      <c r="A757" s="437"/>
      <c r="B757" s="456"/>
      <c r="C757" s="1106"/>
      <c r="D757" s="1126"/>
      <c r="E757" s="20"/>
      <c r="F757" s="1106"/>
      <c r="G757" s="1106"/>
      <c r="H757" s="1106"/>
      <c r="I757" s="1106"/>
      <c r="J757" s="437"/>
      <c r="K757" s="1106"/>
      <c r="L757" s="20"/>
      <c r="M757" s="1106"/>
      <c r="N757" s="3"/>
      <c r="O757" s="3"/>
      <c r="P757" s="3"/>
      <c r="Q757" s="3"/>
    </row>
    <row r="758">
      <c r="A758" s="437"/>
      <c r="B758" s="456"/>
      <c r="C758" s="1106"/>
      <c r="D758" s="1126"/>
      <c r="E758" s="20"/>
      <c r="F758" s="1106"/>
      <c r="G758" s="1106"/>
      <c r="H758" s="1106"/>
      <c r="I758" s="1106"/>
      <c r="J758" s="437"/>
      <c r="K758" s="1106"/>
      <c r="L758" s="20"/>
      <c r="M758" s="1106"/>
      <c r="N758" s="3"/>
      <c r="O758" s="3"/>
      <c r="P758" s="3"/>
      <c r="Q758" s="3"/>
    </row>
    <row r="759">
      <c r="A759" s="437"/>
      <c r="B759" s="456"/>
      <c r="C759" s="1106"/>
      <c r="D759" s="1126"/>
      <c r="E759" s="20"/>
      <c r="F759" s="1106"/>
      <c r="G759" s="1106"/>
      <c r="H759" s="1106"/>
      <c r="I759" s="1106"/>
      <c r="J759" s="437"/>
      <c r="K759" s="1106"/>
      <c r="L759" s="20"/>
      <c r="M759" s="1106"/>
      <c r="N759" s="3"/>
      <c r="O759" s="3"/>
      <c r="P759" s="3"/>
      <c r="Q759" s="3"/>
    </row>
    <row r="760">
      <c r="A760" s="437"/>
      <c r="B760" s="456"/>
      <c r="C760" s="1106"/>
      <c r="D760" s="1126"/>
      <c r="E760" s="20"/>
      <c r="F760" s="1106"/>
      <c r="G760" s="1106"/>
      <c r="H760" s="1106"/>
      <c r="I760" s="1106"/>
      <c r="J760" s="437"/>
      <c r="K760" s="1106"/>
      <c r="L760" s="20"/>
      <c r="M760" s="1106"/>
      <c r="N760" s="3"/>
      <c r="O760" s="3"/>
      <c r="P760" s="3"/>
      <c r="Q760" s="3"/>
    </row>
    <row r="761">
      <c r="A761" s="437"/>
      <c r="B761" s="456"/>
      <c r="C761" s="1106"/>
      <c r="D761" s="1126"/>
      <c r="E761" s="20"/>
      <c r="F761" s="1106"/>
      <c r="G761" s="1106"/>
      <c r="H761" s="1106"/>
      <c r="I761" s="1106"/>
      <c r="J761" s="437"/>
      <c r="K761" s="1106"/>
      <c r="L761" s="20"/>
      <c r="M761" s="1106"/>
      <c r="N761" s="3"/>
      <c r="O761" s="3"/>
      <c r="P761" s="3"/>
      <c r="Q761" s="3"/>
    </row>
    <row r="762">
      <c r="A762" s="437"/>
      <c r="B762" s="456"/>
      <c r="C762" s="1106"/>
      <c r="D762" s="1126"/>
      <c r="E762" s="20"/>
      <c r="F762" s="1106"/>
      <c r="G762" s="1106"/>
      <c r="H762" s="1106"/>
      <c r="I762" s="1106"/>
      <c r="J762" s="437"/>
      <c r="K762" s="1106"/>
      <c r="L762" s="20"/>
      <c r="M762" s="1106"/>
      <c r="N762" s="3"/>
      <c r="O762" s="3"/>
      <c r="P762" s="3"/>
      <c r="Q762" s="3"/>
    </row>
    <row r="763">
      <c r="A763" s="437"/>
      <c r="B763" s="456"/>
      <c r="C763" s="1106"/>
      <c r="D763" s="1126"/>
      <c r="E763" s="20"/>
      <c r="F763" s="1106"/>
      <c r="G763" s="1106"/>
      <c r="H763" s="1106"/>
      <c r="I763" s="1106"/>
      <c r="J763" s="437"/>
      <c r="K763" s="1106"/>
      <c r="L763" s="20"/>
      <c r="M763" s="1106"/>
      <c r="N763" s="3"/>
      <c r="O763" s="3"/>
      <c r="P763" s="3"/>
      <c r="Q763" s="3"/>
    </row>
    <row r="764">
      <c r="A764" s="437"/>
      <c r="B764" s="456"/>
      <c r="C764" s="1106"/>
      <c r="D764" s="1126"/>
      <c r="E764" s="20"/>
      <c r="F764" s="1106"/>
      <c r="G764" s="1106"/>
      <c r="H764" s="1106"/>
      <c r="I764" s="1106"/>
      <c r="J764" s="437"/>
      <c r="K764" s="1106"/>
      <c r="L764" s="20"/>
      <c r="M764" s="1106"/>
      <c r="N764" s="3"/>
      <c r="O764" s="3"/>
      <c r="P764" s="3"/>
      <c r="Q764" s="3"/>
    </row>
    <row r="765">
      <c r="A765" s="437"/>
      <c r="B765" s="456"/>
      <c r="C765" s="1106"/>
      <c r="D765" s="1126"/>
      <c r="E765" s="20"/>
      <c r="F765" s="1106"/>
      <c r="G765" s="1106"/>
      <c r="H765" s="1106"/>
      <c r="I765" s="1106"/>
      <c r="J765" s="437"/>
      <c r="K765" s="1106"/>
      <c r="L765" s="20"/>
      <c r="M765" s="1106"/>
      <c r="N765" s="3"/>
      <c r="O765" s="3"/>
      <c r="P765" s="3"/>
      <c r="Q765" s="3"/>
    </row>
    <row r="766">
      <c r="A766" s="437"/>
      <c r="B766" s="456"/>
      <c r="C766" s="1106"/>
      <c r="D766" s="1126"/>
      <c r="E766" s="20"/>
      <c r="F766" s="1106"/>
      <c r="G766" s="1106"/>
      <c r="H766" s="1106"/>
      <c r="I766" s="1106"/>
      <c r="J766" s="437"/>
      <c r="K766" s="1106"/>
      <c r="L766" s="20"/>
      <c r="M766" s="1106"/>
      <c r="N766" s="3"/>
      <c r="O766" s="3"/>
      <c r="P766" s="3"/>
      <c r="Q766" s="3"/>
    </row>
    <row r="767">
      <c r="A767" s="437"/>
      <c r="B767" s="456"/>
      <c r="C767" s="1106"/>
      <c r="D767" s="1126"/>
      <c r="E767" s="20"/>
      <c r="F767" s="1106"/>
      <c r="G767" s="1106"/>
      <c r="H767" s="1106"/>
      <c r="I767" s="1106"/>
      <c r="J767" s="437"/>
      <c r="K767" s="1106"/>
      <c r="L767" s="20"/>
      <c r="M767" s="1106"/>
      <c r="N767" s="3"/>
      <c r="O767" s="3"/>
      <c r="P767" s="3"/>
      <c r="Q767" s="3"/>
    </row>
    <row r="768">
      <c r="A768" s="437"/>
      <c r="B768" s="456"/>
      <c r="C768" s="1106"/>
      <c r="D768" s="1126"/>
      <c r="E768" s="20"/>
      <c r="F768" s="1106"/>
      <c r="G768" s="1106"/>
      <c r="H768" s="1106"/>
      <c r="I768" s="1106"/>
      <c r="J768" s="437"/>
      <c r="K768" s="1106"/>
      <c r="L768" s="20"/>
      <c r="M768" s="1106"/>
      <c r="N768" s="3"/>
      <c r="O768" s="3"/>
      <c r="P768" s="3"/>
      <c r="Q768" s="3"/>
    </row>
    <row r="769">
      <c r="A769" s="437"/>
      <c r="B769" s="456"/>
      <c r="C769" s="1106"/>
      <c r="D769" s="1126"/>
      <c r="E769" s="20"/>
      <c r="F769" s="1106"/>
      <c r="G769" s="1106"/>
      <c r="H769" s="1106"/>
      <c r="I769" s="1106"/>
      <c r="J769" s="437"/>
      <c r="K769" s="1106"/>
      <c r="L769" s="20"/>
      <c r="M769" s="1106"/>
      <c r="N769" s="3"/>
      <c r="O769" s="3"/>
      <c r="P769" s="3"/>
      <c r="Q769" s="3"/>
    </row>
    <row r="770">
      <c r="A770" s="437"/>
      <c r="B770" s="456"/>
      <c r="C770" s="1106"/>
      <c r="D770" s="1126"/>
      <c r="E770" s="20"/>
      <c r="F770" s="1106"/>
      <c r="G770" s="1106"/>
      <c r="H770" s="1106"/>
      <c r="I770" s="1106"/>
      <c r="J770" s="437"/>
      <c r="K770" s="1106"/>
      <c r="L770" s="20"/>
      <c r="M770" s="1106"/>
      <c r="N770" s="3"/>
      <c r="O770" s="3"/>
      <c r="P770" s="3"/>
      <c r="Q770" s="3"/>
    </row>
    <row r="771">
      <c r="A771" s="437"/>
      <c r="B771" s="456"/>
      <c r="C771" s="1106"/>
      <c r="D771" s="1126"/>
      <c r="E771" s="20"/>
      <c r="F771" s="1106"/>
      <c r="G771" s="1106"/>
      <c r="H771" s="1106"/>
      <c r="I771" s="1106"/>
      <c r="J771" s="437"/>
      <c r="K771" s="1106"/>
      <c r="L771" s="20"/>
      <c r="M771" s="1106"/>
      <c r="N771" s="3"/>
      <c r="O771" s="3"/>
      <c r="P771" s="3"/>
      <c r="Q771" s="3"/>
    </row>
    <row r="772">
      <c r="A772" s="437"/>
      <c r="B772" s="456"/>
      <c r="C772" s="1106"/>
      <c r="D772" s="1126"/>
      <c r="E772" s="20"/>
      <c r="F772" s="1106"/>
      <c r="G772" s="1106"/>
      <c r="H772" s="1106"/>
      <c r="I772" s="1106"/>
      <c r="J772" s="437"/>
      <c r="K772" s="1106"/>
      <c r="L772" s="20"/>
      <c r="M772" s="1106"/>
      <c r="N772" s="3"/>
      <c r="O772" s="3"/>
      <c r="P772" s="3"/>
      <c r="Q772" s="3"/>
    </row>
    <row r="773">
      <c r="A773" s="437"/>
      <c r="B773" s="456"/>
      <c r="C773" s="1106"/>
      <c r="D773" s="1126"/>
      <c r="E773" s="20"/>
      <c r="F773" s="1106"/>
      <c r="G773" s="1106"/>
      <c r="H773" s="1106"/>
      <c r="I773" s="1106"/>
      <c r="J773" s="437"/>
      <c r="K773" s="1106"/>
      <c r="L773" s="20"/>
      <c r="M773" s="1106"/>
      <c r="N773" s="3"/>
      <c r="O773" s="3"/>
      <c r="P773" s="3"/>
      <c r="Q773" s="3"/>
    </row>
    <row r="774">
      <c r="A774" s="437"/>
      <c r="B774" s="456"/>
      <c r="C774" s="1106"/>
      <c r="D774" s="1126"/>
      <c r="E774" s="20"/>
      <c r="F774" s="1106"/>
      <c r="G774" s="1106"/>
      <c r="H774" s="1106"/>
      <c r="I774" s="1106"/>
      <c r="J774" s="437"/>
      <c r="K774" s="1106"/>
      <c r="L774" s="20"/>
      <c r="M774" s="1106"/>
      <c r="N774" s="3"/>
      <c r="O774" s="3"/>
      <c r="P774" s="3"/>
      <c r="Q774" s="3"/>
    </row>
    <row r="775">
      <c r="A775" s="437"/>
      <c r="B775" s="456"/>
      <c r="C775" s="1106"/>
      <c r="D775" s="1126"/>
      <c r="E775" s="20"/>
      <c r="F775" s="1106"/>
      <c r="G775" s="1106"/>
      <c r="H775" s="1106"/>
      <c r="I775" s="1106"/>
      <c r="J775" s="437"/>
      <c r="K775" s="1106"/>
      <c r="L775" s="20"/>
      <c r="M775" s="1106"/>
      <c r="N775" s="3"/>
      <c r="O775" s="3"/>
      <c r="P775" s="3"/>
      <c r="Q775" s="3"/>
    </row>
    <row r="776">
      <c r="A776" s="437"/>
      <c r="B776" s="456"/>
      <c r="C776" s="1106"/>
      <c r="D776" s="1126"/>
      <c r="E776" s="20"/>
      <c r="F776" s="1106"/>
      <c r="G776" s="1106"/>
      <c r="H776" s="1106"/>
      <c r="I776" s="1106"/>
      <c r="J776" s="437"/>
      <c r="K776" s="1106"/>
      <c r="L776" s="20"/>
      <c r="M776" s="1106"/>
      <c r="N776" s="3"/>
      <c r="O776" s="3"/>
      <c r="P776" s="3"/>
      <c r="Q776" s="3"/>
    </row>
    <row r="777">
      <c r="A777" s="437"/>
      <c r="B777" s="456"/>
      <c r="C777" s="1106"/>
      <c r="D777" s="1126"/>
      <c r="E777" s="20"/>
      <c r="F777" s="1106"/>
      <c r="G777" s="1106"/>
      <c r="H777" s="1106"/>
      <c r="I777" s="1106"/>
      <c r="J777" s="437"/>
      <c r="K777" s="1106"/>
      <c r="L777" s="20"/>
      <c r="M777" s="1106"/>
      <c r="N777" s="3"/>
      <c r="O777" s="3"/>
      <c r="P777" s="3"/>
      <c r="Q777" s="3"/>
    </row>
    <row r="778">
      <c r="A778" s="437"/>
      <c r="B778" s="456"/>
      <c r="C778" s="1106"/>
      <c r="D778" s="1126"/>
      <c r="E778" s="20"/>
      <c r="F778" s="1106"/>
      <c r="G778" s="1106"/>
      <c r="H778" s="1106"/>
      <c r="I778" s="1106"/>
      <c r="J778" s="437"/>
      <c r="K778" s="1106"/>
      <c r="L778" s="20"/>
      <c r="M778" s="1106"/>
      <c r="N778" s="3"/>
      <c r="O778" s="3"/>
      <c r="P778" s="3"/>
      <c r="Q778" s="3"/>
    </row>
    <row r="779">
      <c r="A779" s="437"/>
      <c r="B779" s="456"/>
      <c r="C779" s="1106"/>
      <c r="D779" s="1126"/>
      <c r="E779" s="20"/>
      <c r="F779" s="1106"/>
      <c r="G779" s="1106"/>
      <c r="H779" s="1106"/>
      <c r="I779" s="1106"/>
      <c r="J779" s="437"/>
      <c r="K779" s="1106"/>
      <c r="L779" s="20"/>
      <c r="M779" s="1106"/>
      <c r="N779" s="3"/>
      <c r="O779" s="3"/>
      <c r="P779" s="3"/>
      <c r="Q779" s="3"/>
    </row>
    <row r="780">
      <c r="A780" s="437"/>
      <c r="B780" s="456"/>
      <c r="C780" s="1106"/>
      <c r="D780" s="1126"/>
      <c r="E780" s="20"/>
      <c r="F780" s="1106"/>
      <c r="G780" s="1106"/>
      <c r="H780" s="1106"/>
      <c r="I780" s="1106"/>
      <c r="J780" s="437"/>
      <c r="K780" s="1106"/>
      <c r="L780" s="20"/>
      <c r="M780" s="1106"/>
      <c r="N780" s="3"/>
      <c r="O780" s="3"/>
      <c r="P780" s="3"/>
      <c r="Q780" s="3"/>
    </row>
    <row r="781">
      <c r="A781" s="437"/>
      <c r="B781" s="456"/>
      <c r="C781" s="1106"/>
      <c r="D781" s="1126"/>
      <c r="E781" s="20"/>
      <c r="F781" s="1106"/>
      <c r="G781" s="1106"/>
      <c r="H781" s="1106"/>
      <c r="I781" s="1106"/>
      <c r="J781" s="437"/>
      <c r="K781" s="1106"/>
      <c r="L781" s="20"/>
      <c r="M781" s="1106"/>
      <c r="N781" s="3"/>
      <c r="O781" s="3"/>
      <c r="P781" s="3"/>
      <c r="Q781" s="3"/>
    </row>
    <row r="782">
      <c r="A782" s="437"/>
      <c r="B782" s="456"/>
      <c r="C782" s="1106"/>
      <c r="D782" s="1126"/>
      <c r="E782" s="20"/>
      <c r="F782" s="1106"/>
      <c r="G782" s="1106"/>
      <c r="H782" s="1106"/>
      <c r="I782" s="1106"/>
      <c r="J782" s="437"/>
      <c r="K782" s="1106"/>
      <c r="L782" s="20"/>
      <c r="M782" s="1106"/>
      <c r="N782" s="3"/>
      <c r="O782" s="3"/>
      <c r="P782" s="3"/>
      <c r="Q782" s="3"/>
    </row>
    <row r="783">
      <c r="A783" s="437"/>
      <c r="B783" s="456"/>
      <c r="C783" s="1106"/>
      <c r="D783" s="1126"/>
      <c r="E783" s="20"/>
      <c r="F783" s="1106"/>
      <c r="G783" s="1106"/>
      <c r="H783" s="1106"/>
      <c r="I783" s="1106"/>
      <c r="J783" s="437"/>
      <c r="K783" s="1106"/>
      <c r="L783" s="20"/>
      <c r="M783" s="1106"/>
      <c r="N783" s="3"/>
      <c r="O783" s="3"/>
      <c r="P783" s="3"/>
      <c r="Q783" s="3"/>
    </row>
    <row r="784">
      <c r="A784" s="437"/>
      <c r="B784" s="456"/>
      <c r="C784" s="1106"/>
      <c r="D784" s="1126"/>
      <c r="E784" s="20"/>
      <c r="F784" s="1106"/>
      <c r="G784" s="1106"/>
      <c r="H784" s="1106"/>
      <c r="I784" s="1106"/>
      <c r="J784" s="437"/>
      <c r="K784" s="1106"/>
      <c r="L784" s="20"/>
      <c r="M784" s="1106"/>
      <c r="N784" s="3"/>
      <c r="O784" s="3"/>
      <c r="P784" s="3"/>
      <c r="Q784" s="3"/>
    </row>
    <row r="785">
      <c r="A785" s="437"/>
      <c r="B785" s="456"/>
      <c r="C785" s="1106"/>
      <c r="D785" s="1126"/>
      <c r="E785" s="20"/>
      <c r="F785" s="1106"/>
      <c r="G785" s="1106"/>
      <c r="H785" s="1106"/>
      <c r="I785" s="1106"/>
      <c r="J785" s="437"/>
      <c r="K785" s="1106"/>
      <c r="L785" s="20"/>
      <c r="M785" s="1106"/>
      <c r="N785" s="3"/>
      <c r="O785" s="3"/>
      <c r="P785" s="3"/>
      <c r="Q785" s="3"/>
    </row>
    <row r="786">
      <c r="A786" s="437"/>
      <c r="B786" s="456"/>
      <c r="C786" s="1106"/>
      <c r="D786" s="1126"/>
      <c r="E786" s="20"/>
      <c r="F786" s="1106"/>
      <c r="G786" s="1106"/>
      <c r="H786" s="1106"/>
      <c r="I786" s="1106"/>
      <c r="J786" s="437"/>
      <c r="K786" s="1106"/>
      <c r="L786" s="20"/>
      <c r="M786" s="1106"/>
      <c r="N786" s="3"/>
      <c r="O786" s="3"/>
      <c r="P786" s="3"/>
      <c r="Q786" s="3"/>
    </row>
    <row r="787">
      <c r="A787" s="437"/>
      <c r="B787" s="456"/>
      <c r="C787" s="1106"/>
      <c r="D787" s="1126"/>
      <c r="E787" s="20"/>
      <c r="F787" s="1106"/>
      <c r="G787" s="1106"/>
      <c r="H787" s="1106"/>
      <c r="I787" s="1106"/>
      <c r="J787" s="437"/>
      <c r="K787" s="1106"/>
      <c r="L787" s="20"/>
      <c r="M787" s="1106"/>
      <c r="N787" s="3"/>
      <c r="O787" s="3"/>
      <c r="P787" s="3"/>
      <c r="Q787" s="3"/>
    </row>
    <row r="788">
      <c r="A788" s="437"/>
      <c r="B788" s="456"/>
      <c r="C788" s="1106"/>
      <c r="D788" s="1126"/>
      <c r="E788" s="20"/>
      <c r="F788" s="1106"/>
      <c r="G788" s="1106"/>
      <c r="H788" s="1106"/>
      <c r="I788" s="1106"/>
      <c r="J788" s="437"/>
      <c r="K788" s="1106"/>
      <c r="L788" s="20"/>
      <c r="M788" s="1106"/>
      <c r="N788" s="3"/>
      <c r="O788" s="3"/>
      <c r="P788" s="3"/>
      <c r="Q788" s="3"/>
    </row>
    <row r="789">
      <c r="A789" s="437"/>
      <c r="B789" s="456"/>
      <c r="C789" s="1106"/>
      <c r="D789" s="1126"/>
      <c r="E789" s="20"/>
      <c r="F789" s="1106"/>
      <c r="G789" s="1106"/>
      <c r="H789" s="1106"/>
      <c r="I789" s="1106"/>
      <c r="J789" s="437"/>
      <c r="K789" s="1106"/>
      <c r="L789" s="20"/>
      <c r="M789" s="1106"/>
      <c r="N789" s="3"/>
      <c r="O789" s="3"/>
      <c r="P789" s="3"/>
      <c r="Q789" s="3"/>
    </row>
    <row r="790">
      <c r="A790" s="437"/>
      <c r="B790" s="456"/>
      <c r="C790" s="1106"/>
      <c r="D790" s="1126"/>
      <c r="E790" s="20"/>
      <c r="F790" s="1106"/>
      <c r="G790" s="1106"/>
      <c r="H790" s="1106"/>
      <c r="I790" s="1106"/>
      <c r="J790" s="437"/>
      <c r="K790" s="1106"/>
      <c r="L790" s="20"/>
      <c r="M790" s="1106"/>
      <c r="N790" s="3"/>
      <c r="O790" s="3"/>
      <c r="P790" s="3"/>
      <c r="Q790" s="3"/>
    </row>
    <row r="791">
      <c r="A791" s="437"/>
      <c r="B791" s="456"/>
      <c r="C791" s="1106"/>
      <c r="D791" s="1126"/>
      <c r="E791" s="20"/>
      <c r="F791" s="1106"/>
      <c r="G791" s="1106"/>
      <c r="H791" s="1106"/>
      <c r="I791" s="1106"/>
      <c r="J791" s="437"/>
      <c r="K791" s="1106"/>
      <c r="L791" s="20"/>
      <c r="M791" s="1106"/>
      <c r="N791" s="3"/>
      <c r="O791" s="3"/>
      <c r="P791" s="3"/>
      <c r="Q791" s="3"/>
    </row>
    <row r="792">
      <c r="A792" s="437"/>
      <c r="B792" s="456"/>
      <c r="C792" s="1106"/>
      <c r="D792" s="1126"/>
      <c r="E792" s="20"/>
      <c r="F792" s="1106"/>
      <c r="G792" s="1106"/>
      <c r="H792" s="1106"/>
      <c r="I792" s="1106"/>
      <c r="J792" s="437"/>
      <c r="K792" s="1106"/>
      <c r="L792" s="20"/>
      <c r="M792" s="1106"/>
      <c r="N792" s="3"/>
      <c r="O792" s="3"/>
      <c r="P792" s="3"/>
      <c r="Q792" s="3"/>
    </row>
    <row r="793">
      <c r="A793" s="437"/>
      <c r="B793" s="456"/>
      <c r="C793" s="1106"/>
      <c r="D793" s="1126"/>
      <c r="E793" s="20"/>
      <c r="F793" s="1106"/>
      <c r="G793" s="1106"/>
      <c r="H793" s="1106"/>
      <c r="I793" s="1106"/>
      <c r="J793" s="437"/>
      <c r="K793" s="1106"/>
      <c r="L793" s="20"/>
      <c r="M793" s="1106"/>
      <c r="N793" s="3"/>
      <c r="O793" s="3"/>
      <c r="P793" s="3"/>
      <c r="Q793" s="3"/>
    </row>
    <row r="794">
      <c r="A794" s="437"/>
      <c r="B794" s="456"/>
      <c r="C794" s="1106"/>
      <c r="D794" s="1126"/>
      <c r="E794" s="20"/>
      <c r="F794" s="1106"/>
      <c r="G794" s="1106"/>
      <c r="H794" s="1106"/>
      <c r="I794" s="1106"/>
      <c r="J794" s="437"/>
      <c r="K794" s="1106"/>
      <c r="L794" s="20"/>
      <c r="M794" s="1106"/>
      <c r="N794" s="3"/>
      <c r="O794" s="3"/>
      <c r="P794" s="3"/>
      <c r="Q794" s="3"/>
    </row>
    <row r="795">
      <c r="A795" s="437"/>
      <c r="B795" s="456"/>
      <c r="C795" s="1106"/>
      <c r="D795" s="1126"/>
      <c r="E795" s="20"/>
      <c r="F795" s="1106"/>
      <c r="G795" s="1106"/>
      <c r="H795" s="1106"/>
      <c r="I795" s="1106"/>
      <c r="J795" s="437"/>
      <c r="K795" s="1106"/>
      <c r="L795" s="20"/>
      <c r="M795" s="1106"/>
      <c r="N795" s="3"/>
      <c r="O795" s="3"/>
      <c r="P795" s="3"/>
      <c r="Q795" s="3"/>
    </row>
    <row r="796">
      <c r="A796" s="437"/>
      <c r="B796" s="456"/>
      <c r="C796" s="1106"/>
      <c r="D796" s="1126"/>
      <c r="E796" s="20"/>
      <c r="F796" s="1106"/>
      <c r="G796" s="1106"/>
      <c r="H796" s="1106"/>
      <c r="I796" s="1106"/>
      <c r="J796" s="437"/>
      <c r="K796" s="1106"/>
      <c r="L796" s="20"/>
      <c r="M796" s="1106"/>
      <c r="N796" s="3"/>
      <c r="O796" s="3"/>
      <c r="P796" s="3"/>
      <c r="Q796" s="3"/>
    </row>
    <row r="797">
      <c r="A797" s="437"/>
      <c r="B797" s="456"/>
      <c r="C797" s="1106"/>
      <c r="D797" s="1126"/>
      <c r="E797" s="20"/>
      <c r="F797" s="1106"/>
      <c r="G797" s="1106"/>
      <c r="H797" s="1106"/>
      <c r="I797" s="1106"/>
      <c r="J797" s="437"/>
      <c r="K797" s="1106"/>
      <c r="L797" s="20"/>
      <c r="M797" s="1106"/>
      <c r="N797" s="3"/>
      <c r="O797" s="3"/>
      <c r="P797" s="3"/>
      <c r="Q797" s="3"/>
    </row>
    <row r="798">
      <c r="A798" s="437"/>
      <c r="B798" s="456"/>
      <c r="C798" s="1106"/>
      <c r="D798" s="1126"/>
      <c r="E798" s="20"/>
      <c r="F798" s="1106"/>
      <c r="G798" s="1106"/>
      <c r="H798" s="1106"/>
      <c r="I798" s="1106"/>
      <c r="J798" s="437"/>
      <c r="K798" s="1106"/>
      <c r="L798" s="20"/>
      <c r="M798" s="1106"/>
      <c r="N798" s="3"/>
      <c r="O798" s="3"/>
      <c r="P798" s="3"/>
      <c r="Q798" s="3"/>
    </row>
    <row r="799">
      <c r="A799" s="437"/>
      <c r="B799" s="456"/>
      <c r="C799" s="1106"/>
      <c r="D799" s="1126"/>
      <c r="E799" s="20"/>
      <c r="F799" s="1106"/>
      <c r="G799" s="1106"/>
      <c r="H799" s="1106"/>
      <c r="I799" s="1106"/>
      <c r="J799" s="437"/>
      <c r="K799" s="1106"/>
      <c r="L799" s="20"/>
      <c r="M799" s="1106"/>
      <c r="N799" s="3"/>
      <c r="O799" s="3"/>
      <c r="P799" s="3"/>
      <c r="Q799" s="3"/>
    </row>
    <row r="800">
      <c r="A800" s="437"/>
      <c r="B800" s="456"/>
      <c r="C800" s="1106"/>
      <c r="D800" s="1126"/>
      <c r="E800" s="20"/>
      <c r="F800" s="1106"/>
      <c r="G800" s="1106"/>
      <c r="H800" s="1106"/>
      <c r="I800" s="1106"/>
      <c r="J800" s="437"/>
      <c r="K800" s="1106"/>
      <c r="L800" s="20"/>
      <c r="M800" s="1106"/>
      <c r="N800" s="3"/>
      <c r="O800" s="3"/>
      <c r="P800" s="3"/>
      <c r="Q800" s="3"/>
    </row>
    <row r="801">
      <c r="A801" s="437"/>
      <c r="B801" s="456"/>
      <c r="C801" s="1106"/>
      <c r="D801" s="1126"/>
      <c r="E801" s="20"/>
      <c r="F801" s="1106"/>
      <c r="G801" s="1106"/>
      <c r="H801" s="1106"/>
      <c r="I801" s="1106"/>
      <c r="J801" s="437"/>
      <c r="K801" s="1106"/>
      <c r="L801" s="20"/>
      <c r="M801" s="1106"/>
      <c r="N801" s="3"/>
      <c r="O801" s="3"/>
      <c r="P801" s="3"/>
      <c r="Q801" s="3"/>
    </row>
    <row r="802">
      <c r="A802" s="437"/>
      <c r="B802" s="456"/>
      <c r="C802" s="1106"/>
      <c r="D802" s="1126"/>
      <c r="E802" s="20"/>
      <c r="F802" s="1106"/>
      <c r="G802" s="1106"/>
      <c r="H802" s="1106"/>
      <c r="I802" s="1106"/>
      <c r="J802" s="437"/>
      <c r="K802" s="1106"/>
      <c r="L802" s="20"/>
      <c r="M802" s="1106"/>
      <c r="N802" s="3"/>
      <c r="O802" s="3"/>
      <c r="P802" s="3"/>
      <c r="Q802" s="3"/>
    </row>
    <row r="803">
      <c r="A803" s="437"/>
      <c r="B803" s="456"/>
      <c r="C803" s="1106"/>
      <c r="D803" s="1126"/>
      <c r="E803" s="20"/>
      <c r="F803" s="1106"/>
      <c r="G803" s="1106"/>
      <c r="H803" s="1106"/>
      <c r="I803" s="1106"/>
      <c r="J803" s="437"/>
      <c r="K803" s="1106"/>
      <c r="L803" s="20"/>
      <c r="M803" s="1106"/>
      <c r="N803" s="3"/>
      <c r="O803" s="3"/>
      <c r="P803" s="3"/>
      <c r="Q803" s="3"/>
    </row>
    <row r="804">
      <c r="A804" s="437"/>
      <c r="B804" s="456"/>
      <c r="C804" s="1106"/>
      <c r="D804" s="1126"/>
      <c r="E804" s="20"/>
      <c r="F804" s="1106"/>
      <c r="G804" s="1106"/>
      <c r="H804" s="1106"/>
      <c r="I804" s="1106"/>
      <c r="J804" s="437"/>
      <c r="K804" s="1106"/>
      <c r="L804" s="20"/>
      <c r="M804" s="1106"/>
      <c r="N804" s="3"/>
      <c r="O804" s="3"/>
      <c r="P804" s="3"/>
      <c r="Q804" s="3"/>
    </row>
    <row r="805">
      <c r="A805" s="437"/>
      <c r="B805" s="456"/>
      <c r="C805" s="1106"/>
      <c r="D805" s="1126"/>
      <c r="E805" s="20"/>
      <c r="F805" s="1106"/>
      <c r="G805" s="1106"/>
      <c r="H805" s="1106"/>
      <c r="I805" s="1106"/>
      <c r="J805" s="437"/>
      <c r="K805" s="1106"/>
      <c r="L805" s="20"/>
      <c r="M805" s="1106"/>
      <c r="N805" s="3"/>
      <c r="O805" s="3"/>
      <c r="P805" s="3"/>
      <c r="Q805" s="3"/>
    </row>
    <row r="806">
      <c r="A806" s="437"/>
      <c r="B806" s="456"/>
      <c r="C806" s="1106"/>
      <c r="D806" s="1126"/>
      <c r="E806" s="20"/>
      <c r="F806" s="1106"/>
      <c r="G806" s="1106"/>
      <c r="H806" s="1106"/>
      <c r="I806" s="1106"/>
      <c r="J806" s="437"/>
      <c r="K806" s="1106"/>
      <c r="L806" s="20"/>
      <c r="M806" s="1106"/>
      <c r="N806" s="3"/>
      <c r="O806" s="3"/>
      <c r="P806" s="3"/>
      <c r="Q806" s="3"/>
    </row>
    <row r="807">
      <c r="A807" s="437"/>
      <c r="B807" s="456"/>
      <c r="C807" s="1106"/>
      <c r="D807" s="1126"/>
      <c r="E807" s="20"/>
      <c r="F807" s="1106"/>
      <c r="G807" s="1106"/>
      <c r="H807" s="1106"/>
      <c r="I807" s="1106"/>
      <c r="J807" s="437"/>
      <c r="K807" s="1106"/>
      <c r="L807" s="20"/>
      <c r="M807" s="1106"/>
      <c r="N807" s="3"/>
      <c r="O807" s="3"/>
      <c r="P807" s="3"/>
      <c r="Q807" s="3"/>
    </row>
    <row r="808">
      <c r="A808" s="437"/>
      <c r="B808" s="456"/>
      <c r="C808" s="1106"/>
      <c r="D808" s="1126"/>
      <c r="E808" s="20"/>
      <c r="F808" s="1106"/>
      <c r="G808" s="1106"/>
      <c r="H808" s="1106"/>
      <c r="I808" s="1106"/>
      <c r="J808" s="437"/>
      <c r="K808" s="1106"/>
      <c r="L808" s="20"/>
      <c r="M808" s="1106"/>
      <c r="N808" s="3"/>
      <c r="O808" s="3"/>
      <c r="P808" s="3"/>
      <c r="Q808" s="3"/>
    </row>
    <row r="809">
      <c r="A809" s="437"/>
      <c r="B809" s="456"/>
      <c r="C809" s="1106"/>
      <c r="D809" s="1126"/>
      <c r="E809" s="20"/>
      <c r="F809" s="1106"/>
      <c r="G809" s="1106"/>
      <c r="H809" s="1106"/>
      <c r="I809" s="1106"/>
      <c r="J809" s="437"/>
      <c r="K809" s="1106"/>
      <c r="L809" s="20"/>
      <c r="M809" s="1106"/>
      <c r="N809" s="3"/>
      <c r="O809" s="3"/>
      <c r="P809" s="3"/>
      <c r="Q809" s="3"/>
    </row>
    <row r="810">
      <c r="A810" s="437"/>
      <c r="B810" s="456"/>
      <c r="C810" s="1106"/>
      <c r="D810" s="1126"/>
      <c r="E810" s="20"/>
      <c r="F810" s="1106"/>
      <c r="G810" s="1106"/>
      <c r="H810" s="1106"/>
      <c r="I810" s="1106"/>
      <c r="J810" s="437"/>
      <c r="K810" s="1106"/>
      <c r="L810" s="20"/>
      <c r="M810" s="1106"/>
      <c r="N810" s="3"/>
      <c r="O810" s="3"/>
      <c r="P810" s="3"/>
      <c r="Q810" s="3"/>
    </row>
    <row r="811">
      <c r="A811" s="437"/>
      <c r="B811" s="456"/>
      <c r="C811" s="1106"/>
      <c r="D811" s="1126"/>
      <c r="E811" s="20"/>
      <c r="F811" s="1106"/>
      <c r="G811" s="1106"/>
      <c r="H811" s="1106"/>
      <c r="I811" s="1106"/>
      <c r="J811" s="437"/>
      <c r="K811" s="1106"/>
      <c r="L811" s="20"/>
      <c r="M811" s="1106"/>
      <c r="N811" s="3"/>
      <c r="O811" s="3"/>
      <c r="P811" s="3"/>
      <c r="Q811" s="3"/>
    </row>
    <row r="812">
      <c r="A812" s="437"/>
      <c r="B812" s="456"/>
      <c r="C812" s="1106"/>
      <c r="D812" s="1126"/>
      <c r="E812" s="20"/>
      <c r="F812" s="1106"/>
      <c r="G812" s="1106"/>
      <c r="H812" s="1106"/>
      <c r="I812" s="1106"/>
      <c r="J812" s="437"/>
      <c r="K812" s="1106"/>
      <c r="L812" s="20"/>
      <c r="M812" s="1106"/>
      <c r="N812" s="3"/>
      <c r="O812" s="3"/>
      <c r="P812" s="3"/>
      <c r="Q812" s="3"/>
    </row>
    <row r="813">
      <c r="A813" s="437"/>
      <c r="B813" s="456"/>
      <c r="C813" s="1106"/>
      <c r="D813" s="1126"/>
      <c r="E813" s="20"/>
      <c r="F813" s="1106"/>
      <c r="G813" s="1106"/>
      <c r="H813" s="1106"/>
      <c r="I813" s="1106"/>
      <c r="J813" s="437"/>
      <c r="K813" s="1106"/>
      <c r="L813" s="20"/>
      <c r="M813" s="1106"/>
      <c r="N813" s="3"/>
      <c r="O813" s="3"/>
      <c r="P813" s="3"/>
      <c r="Q813" s="3"/>
    </row>
    <row r="814">
      <c r="A814" s="437"/>
      <c r="B814" s="456"/>
      <c r="C814" s="1106"/>
      <c r="D814" s="1126"/>
      <c r="E814" s="20"/>
      <c r="F814" s="1106"/>
      <c r="G814" s="1106"/>
      <c r="H814" s="1106"/>
      <c r="I814" s="1106"/>
      <c r="J814" s="437"/>
      <c r="K814" s="1106"/>
      <c r="L814" s="20"/>
      <c r="M814" s="1106"/>
      <c r="N814" s="3"/>
      <c r="O814" s="3"/>
      <c r="P814" s="3"/>
      <c r="Q814" s="3"/>
    </row>
    <row r="815">
      <c r="A815" s="437"/>
      <c r="B815" s="456"/>
      <c r="C815" s="1106"/>
      <c r="D815" s="1126"/>
      <c r="E815" s="20"/>
      <c r="F815" s="1106"/>
      <c r="G815" s="1106"/>
      <c r="H815" s="1106"/>
      <c r="I815" s="1106"/>
      <c r="J815" s="437"/>
      <c r="K815" s="1106"/>
      <c r="L815" s="20"/>
      <c r="M815" s="1106"/>
      <c r="N815" s="3"/>
      <c r="O815" s="3"/>
      <c r="P815" s="3"/>
      <c r="Q815" s="3"/>
    </row>
    <row r="816">
      <c r="A816" s="437"/>
      <c r="B816" s="456"/>
      <c r="C816" s="1106"/>
      <c r="D816" s="1126"/>
      <c r="E816" s="20"/>
      <c r="F816" s="1106"/>
      <c r="G816" s="1106"/>
      <c r="H816" s="1106"/>
      <c r="I816" s="1106"/>
      <c r="J816" s="437"/>
      <c r="K816" s="1106"/>
      <c r="L816" s="20"/>
      <c r="M816" s="1106"/>
      <c r="N816" s="3"/>
      <c r="O816" s="3"/>
      <c r="P816" s="3"/>
      <c r="Q816" s="3"/>
    </row>
    <row r="817">
      <c r="A817" s="437"/>
      <c r="B817" s="456"/>
      <c r="C817" s="1106"/>
      <c r="D817" s="1126"/>
      <c r="E817" s="20"/>
      <c r="F817" s="1106"/>
      <c r="G817" s="1106"/>
      <c r="H817" s="1106"/>
      <c r="I817" s="1106"/>
      <c r="J817" s="437"/>
      <c r="K817" s="1106"/>
      <c r="L817" s="20"/>
      <c r="M817" s="1106"/>
      <c r="N817" s="3"/>
      <c r="O817" s="3"/>
      <c r="P817" s="3"/>
      <c r="Q817" s="3"/>
    </row>
    <row r="818">
      <c r="A818" s="437"/>
      <c r="B818" s="456"/>
      <c r="C818" s="1106"/>
      <c r="D818" s="1126"/>
      <c r="E818" s="20"/>
      <c r="F818" s="1106"/>
      <c r="G818" s="1106"/>
      <c r="H818" s="1106"/>
      <c r="I818" s="1106"/>
      <c r="J818" s="437"/>
      <c r="K818" s="1106"/>
      <c r="L818" s="20"/>
      <c r="M818" s="1106"/>
      <c r="N818" s="3"/>
      <c r="O818" s="3"/>
      <c r="P818" s="3"/>
      <c r="Q818" s="3"/>
    </row>
    <row r="819">
      <c r="A819" s="437"/>
      <c r="B819" s="456"/>
      <c r="C819" s="1106"/>
      <c r="D819" s="1126"/>
      <c r="E819" s="20"/>
      <c r="F819" s="1106"/>
      <c r="G819" s="1106"/>
      <c r="H819" s="1106"/>
      <c r="I819" s="1106"/>
      <c r="J819" s="437"/>
      <c r="K819" s="1106"/>
      <c r="L819" s="20"/>
      <c r="M819" s="1106"/>
      <c r="N819" s="3"/>
      <c r="O819" s="3"/>
      <c r="P819" s="3"/>
      <c r="Q819" s="3"/>
    </row>
    <row r="820">
      <c r="A820" s="437"/>
      <c r="B820" s="456"/>
      <c r="C820" s="1106"/>
      <c r="D820" s="1126"/>
      <c r="E820" s="20"/>
      <c r="F820" s="1106"/>
      <c r="G820" s="1106"/>
      <c r="H820" s="1106"/>
      <c r="I820" s="1106"/>
      <c r="J820" s="437"/>
      <c r="K820" s="1106"/>
      <c r="L820" s="20"/>
      <c r="M820" s="1106"/>
      <c r="N820" s="3"/>
      <c r="O820" s="3"/>
      <c r="P820" s="3"/>
      <c r="Q820" s="3"/>
    </row>
    <row r="821">
      <c r="A821" s="437"/>
      <c r="B821" s="456"/>
      <c r="C821" s="1106"/>
      <c r="D821" s="1126"/>
      <c r="E821" s="20"/>
      <c r="F821" s="1106"/>
      <c r="G821" s="1106"/>
      <c r="H821" s="1106"/>
      <c r="I821" s="1106"/>
      <c r="J821" s="437"/>
      <c r="K821" s="1106"/>
      <c r="L821" s="20"/>
      <c r="M821" s="1106"/>
      <c r="N821" s="3"/>
      <c r="O821" s="3"/>
      <c r="P821" s="3"/>
      <c r="Q821" s="3"/>
    </row>
    <row r="822">
      <c r="A822" s="437"/>
      <c r="B822" s="456"/>
      <c r="C822" s="1106"/>
      <c r="D822" s="1126"/>
      <c r="E822" s="20"/>
      <c r="F822" s="1106"/>
      <c r="G822" s="1106"/>
      <c r="H822" s="1106"/>
      <c r="I822" s="1106"/>
      <c r="J822" s="437"/>
      <c r="K822" s="1106"/>
      <c r="L822" s="20"/>
      <c r="M822" s="1106"/>
      <c r="N822" s="3"/>
      <c r="O822" s="3"/>
      <c r="P822" s="3"/>
      <c r="Q822" s="3"/>
    </row>
    <row r="823">
      <c r="A823" s="437"/>
      <c r="B823" s="456"/>
      <c r="C823" s="1106"/>
      <c r="D823" s="1126"/>
      <c r="E823" s="20"/>
      <c r="F823" s="1106"/>
      <c r="G823" s="1106"/>
      <c r="H823" s="1106"/>
      <c r="I823" s="1106"/>
      <c r="J823" s="437"/>
      <c r="K823" s="1106"/>
      <c r="L823" s="20"/>
      <c r="M823" s="1106"/>
      <c r="N823" s="3"/>
      <c r="O823" s="3"/>
      <c r="P823" s="3"/>
      <c r="Q823" s="3"/>
    </row>
    <row r="824">
      <c r="A824" s="437"/>
      <c r="B824" s="456"/>
      <c r="C824" s="1106"/>
      <c r="D824" s="1126"/>
      <c r="E824" s="20"/>
      <c r="F824" s="1106"/>
      <c r="G824" s="1106"/>
      <c r="H824" s="1106"/>
      <c r="I824" s="1106"/>
      <c r="J824" s="437"/>
      <c r="K824" s="1106"/>
      <c r="L824" s="20"/>
      <c r="M824" s="1106"/>
      <c r="N824" s="3"/>
      <c r="O824" s="3"/>
      <c r="P824" s="3"/>
      <c r="Q824" s="3"/>
    </row>
    <row r="825">
      <c r="A825" s="437"/>
      <c r="B825" s="456"/>
      <c r="C825" s="1106"/>
      <c r="D825" s="1126"/>
      <c r="E825" s="20"/>
      <c r="F825" s="1106"/>
      <c r="G825" s="1106"/>
      <c r="H825" s="1106"/>
      <c r="I825" s="1106"/>
      <c r="J825" s="437"/>
      <c r="K825" s="1106"/>
      <c r="L825" s="20"/>
      <c r="M825" s="1106"/>
      <c r="N825" s="3"/>
      <c r="O825" s="3"/>
      <c r="P825" s="3"/>
      <c r="Q825" s="3"/>
    </row>
    <row r="826">
      <c r="A826" s="437"/>
      <c r="B826" s="456"/>
      <c r="C826" s="1106"/>
      <c r="D826" s="1126"/>
      <c r="E826" s="20"/>
      <c r="F826" s="1106"/>
      <c r="G826" s="1106"/>
      <c r="H826" s="1106"/>
      <c r="I826" s="1106"/>
      <c r="J826" s="437"/>
      <c r="K826" s="1106"/>
      <c r="L826" s="20"/>
      <c r="M826" s="1106"/>
      <c r="N826" s="3"/>
      <c r="O826" s="3"/>
      <c r="P826" s="3"/>
      <c r="Q826" s="3"/>
    </row>
    <row r="827">
      <c r="A827" s="437"/>
      <c r="B827" s="456"/>
      <c r="C827" s="1106"/>
      <c r="D827" s="1126"/>
      <c r="E827" s="20"/>
      <c r="F827" s="1106"/>
      <c r="G827" s="1106"/>
      <c r="H827" s="1106"/>
      <c r="I827" s="1106"/>
      <c r="J827" s="437"/>
      <c r="K827" s="1106"/>
      <c r="L827" s="20"/>
      <c r="M827" s="1106"/>
      <c r="N827" s="3"/>
      <c r="O827" s="3"/>
      <c r="P827" s="3"/>
      <c r="Q827" s="3"/>
    </row>
    <row r="828">
      <c r="A828" s="437"/>
      <c r="B828" s="456"/>
      <c r="C828" s="1106"/>
      <c r="D828" s="1126"/>
      <c r="E828" s="20"/>
      <c r="F828" s="1106"/>
      <c r="G828" s="1106"/>
      <c r="H828" s="1106"/>
      <c r="I828" s="1106"/>
      <c r="J828" s="437"/>
      <c r="K828" s="1106"/>
      <c r="L828" s="20"/>
      <c r="M828" s="1106"/>
      <c r="N828" s="3"/>
      <c r="O828" s="3"/>
      <c r="P828" s="3"/>
      <c r="Q828" s="3"/>
    </row>
    <row r="829">
      <c r="A829" s="437"/>
      <c r="B829" s="456"/>
      <c r="C829" s="1106"/>
      <c r="D829" s="1126"/>
      <c r="E829" s="20"/>
      <c r="F829" s="1106"/>
      <c r="G829" s="1106"/>
      <c r="H829" s="1106"/>
      <c r="I829" s="1106"/>
      <c r="J829" s="437"/>
      <c r="K829" s="1106"/>
      <c r="L829" s="20"/>
      <c r="M829" s="1106"/>
      <c r="N829" s="3"/>
      <c r="O829" s="3"/>
      <c r="P829" s="3"/>
      <c r="Q829" s="3"/>
    </row>
    <row r="830">
      <c r="A830" s="437"/>
      <c r="B830" s="456"/>
      <c r="C830" s="1106"/>
      <c r="D830" s="1126"/>
      <c r="E830" s="20"/>
      <c r="F830" s="1106"/>
      <c r="G830" s="1106"/>
      <c r="H830" s="1106"/>
      <c r="I830" s="1106"/>
      <c r="J830" s="437"/>
      <c r="K830" s="1106"/>
      <c r="L830" s="20"/>
      <c r="M830" s="1106"/>
      <c r="N830" s="3"/>
      <c r="O830" s="3"/>
      <c r="P830" s="3"/>
      <c r="Q830" s="3"/>
    </row>
    <row r="831">
      <c r="A831" s="437"/>
      <c r="B831" s="456"/>
      <c r="C831" s="1106"/>
      <c r="D831" s="1126"/>
      <c r="E831" s="20"/>
      <c r="F831" s="1106"/>
      <c r="G831" s="1106"/>
      <c r="H831" s="1106"/>
      <c r="I831" s="1106"/>
      <c r="J831" s="437"/>
      <c r="K831" s="1106"/>
      <c r="L831" s="20"/>
      <c r="M831" s="1106"/>
      <c r="N831" s="3"/>
      <c r="O831" s="3"/>
      <c r="P831" s="3"/>
      <c r="Q831" s="3"/>
    </row>
    <row r="832">
      <c r="A832" s="437"/>
      <c r="B832" s="456"/>
      <c r="C832" s="1106"/>
      <c r="D832" s="1126"/>
      <c r="E832" s="20"/>
      <c r="F832" s="1106"/>
      <c r="G832" s="1106"/>
      <c r="H832" s="1106"/>
      <c r="I832" s="1106"/>
      <c r="J832" s="437"/>
      <c r="K832" s="1106"/>
      <c r="L832" s="20"/>
      <c r="M832" s="1106"/>
      <c r="N832" s="3"/>
      <c r="O832" s="3"/>
      <c r="P832" s="3"/>
      <c r="Q832" s="3"/>
    </row>
    <row r="833">
      <c r="A833" s="437"/>
      <c r="B833" s="456"/>
      <c r="C833" s="1106"/>
      <c r="D833" s="1126"/>
      <c r="E833" s="20"/>
      <c r="F833" s="1106"/>
      <c r="G833" s="1106"/>
      <c r="H833" s="1106"/>
      <c r="I833" s="1106"/>
      <c r="J833" s="437"/>
      <c r="K833" s="1106"/>
      <c r="L833" s="20"/>
      <c r="M833" s="1106"/>
      <c r="N833" s="3"/>
      <c r="O833" s="3"/>
      <c r="P833" s="3"/>
      <c r="Q833" s="3"/>
    </row>
    <row r="834">
      <c r="A834" s="437"/>
      <c r="B834" s="456"/>
      <c r="C834" s="1106"/>
      <c r="D834" s="1126"/>
      <c r="E834" s="20"/>
      <c r="F834" s="1106"/>
      <c r="G834" s="1106"/>
      <c r="H834" s="1106"/>
      <c r="I834" s="1106"/>
      <c r="J834" s="437"/>
      <c r="K834" s="1106"/>
      <c r="L834" s="20"/>
      <c r="M834" s="1106"/>
      <c r="N834" s="3"/>
      <c r="O834" s="3"/>
      <c r="P834" s="3"/>
      <c r="Q834" s="3"/>
    </row>
    <row r="835">
      <c r="A835" s="437"/>
      <c r="B835" s="456"/>
      <c r="C835" s="1106"/>
      <c r="D835" s="1126"/>
      <c r="E835" s="20"/>
      <c r="F835" s="1106"/>
      <c r="G835" s="1106"/>
      <c r="H835" s="1106"/>
      <c r="I835" s="1106"/>
      <c r="J835" s="437"/>
      <c r="K835" s="1106"/>
      <c r="L835" s="20"/>
      <c r="M835" s="1106"/>
      <c r="N835" s="3"/>
      <c r="O835" s="3"/>
      <c r="P835" s="3"/>
      <c r="Q835" s="3"/>
    </row>
    <row r="836">
      <c r="A836" s="437"/>
      <c r="B836" s="456"/>
      <c r="C836" s="1106"/>
      <c r="D836" s="1126"/>
      <c r="E836" s="20"/>
      <c r="F836" s="1106"/>
      <c r="G836" s="1106"/>
      <c r="H836" s="1106"/>
      <c r="I836" s="1106"/>
      <c r="J836" s="437"/>
      <c r="K836" s="1106"/>
      <c r="L836" s="20"/>
      <c r="M836" s="1106"/>
      <c r="N836" s="3"/>
      <c r="O836" s="3"/>
      <c r="P836" s="3"/>
      <c r="Q836" s="3"/>
    </row>
    <row r="837">
      <c r="A837" s="437"/>
      <c r="B837" s="456"/>
      <c r="C837" s="1106"/>
      <c r="D837" s="1126"/>
      <c r="E837" s="20"/>
      <c r="F837" s="1106"/>
      <c r="G837" s="1106"/>
      <c r="H837" s="1106"/>
      <c r="I837" s="1106"/>
      <c r="J837" s="437"/>
      <c r="K837" s="1106"/>
      <c r="L837" s="20"/>
      <c r="M837" s="1106"/>
      <c r="N837" s="3"/>
      <c r="O837" s="3"/>
      <c r="P837" s="3"/>
      <c r="Q837" s="3"/>
    </row>
    <row r="838">
      <c r="A838" s="437"/>
      <c r="B838" s="456"/>
      <c r="C838" s="1106"/>
      <c r="D838" s="1126"/>
      <c r="E838" s="20"/>
      <c r="F838" s="1106"/>
      <c r="G838" s="1106"/>
      <c r="H838" s="1106"/>
      <c r="I838" s="1106"/>
      <c r="J838" s="437"/>
      <c r="K838" s="1106"/>
      <c r="L838" s="20"/>
      <c r="M838" s="1106"/>
      <c r="N838" s="3"/>
      <c r="O838" s="3"/>
      <c r="P838" s="3"/>
      <c r="Q838" s="3"/>
    </row>
    <row r="839">
      <c r="A839" s="437"/>
      <c r="B839" s="456"/>
      <c r="C839" s="1106"/>
      <c r="D839" s="1126"/>
      <c r="E839" s="20"/>
      <c r="F839" s="1106"/>
      <c r="G839" s="1106"/>
      <c r="H839" s="1106"/>
      <c r="I839" s="1106"/>
      <c r="J839" s="437"/>
      <c r="K839" s="1106"/>
      <c r="L839" s="20"/>
      <c r="M839" s="1106"/>
      <c r="N839" s="3"/>
      <c r="O839" s="3"/>
      <c r="P839" s="3"/>
      <c r="Q839" s="3"/>
    </row>
    <row r="840">
      <c r="A840" s="437"/>
      <c r="B840" s="456"/>
      <c r="C840" s="1106"/>
      <c r="D840" s="1126"/>
      <c r="E840" s="20"/>
      <c r="F840" s="1106"/>
      <c r="G840" s="1106"/>
      <c r="H840" s="1106"/>
      <c r="I840" s="1106"/>
      <c r="J840" s="437"/>
      <c r="K840" s="1106"/>
      <c r="L840" s="20"/>
      <c r="M840" s="1106"/>
      <c r="N840" s="3"/>
      <c r="O840" s="3"/>
      <c r="P840" s="3"/>
      <c r="Q840" s="3"/>
    </row>
    <row r="841">
      <c r="A841" s="437"/>
      <c r="B841" s="456"/>
      <c r="C841" s="1106"/>
      <c r="D841" s="1126"/>
      <c r="E841" s="20"/>
      <c r="F841" s="1106"/>
      <c r="G841" s="1106"/>
      <c r="H841" s="1106"/>
      <c r="I841" s="1106"/>
      <c r="J841" s="437"/>
      <c r="K841" s="1106"/>
      <c r="L841" s="20"/>
      <c r="M841" s="1106"/>
      <c r="N841" s="3"/>
      <c r="O841" s="3"/>
      <c r="P841" s="3"/>
      <c r="Q841" s="3"/>
    </row>
    <row r="842">
      <c r="A842" s="437"/>
      <c r="B842" s="456"/>
      <c r="C842" s="1106"/>
      <c r="D842" s="1126"/>
      <c r="E842" s="20"/>
      <c r="F842" s="1106"/>
      <c r="G842" s="1106"/>
      <c r="H842" s="1106"/>
      <c r="I842" s="1106"/>
      <c r="J842" s="437"/>
      <c r="K842" s="1106"/>
      <c r="L842" s="20"/>
      <c r="M842" s="1106"/>
      <c r="N842" s="3"/>
      <c r="O842" s="3"/>
      <c r="P842" s="3"/>
      <c r="Q842" s="3"/>
    </row>
    <row r="843">
      <c r="A843" s="437"/>
      <c r="B843" s="456"/>
      <c r="C843" s="1106"/>
      <c r="D843" s="1126"/>
      <c r="E843" s="20"/>
      <c r="F843" s="1106"/>
      <c r="G843" s="1106"/>
      <c r="H843" s="1106"/>
      <c r="I843" s="1106"/>
      <c r="J843" s="437"/>
      <c r="K843" s="1106"/>
      <c r="L843" s="20"/>
      <c r="M843" s="1106"/>
      <c r="N843" s="3"/>
      <c r="O843" s="3"/>
      <c r="P843" s="3"/>
      <c r="Q843" s="3"/>
    </row>
    <row r="844">
      <c r="A844" s="437"/>
      <c r="B844" s="456"/>
      <c r="C844" s="1106"/>
      <c r="D844" s="1126"/>
      <c r="E844" s="20"/>
      <c r="F844" s="1106"/>
      <c r="G844" s="1106"/>
      <c r="H844" s="1106"/>
      <c r="I844" s="1106"/>
      <c r="J844" s="437"/>
      <c r="K844" s="1106"/>
      <c r="L844" s="20"/>
      <c r="M844" s="1106"/>
      <c r="N844" s="3"/>
      <c r="O844" s="3"/>
      <c r="P844" s="3"/>
      <c r="Q844" s="3"/>
    </row>
    <row r="845">
      <c r="A845" s="437"/>
      <c r="B845" s="456"/>
      <c r="C845" s="1106"/>
      <c r="D845" s="1126"/>
      <c r="E845" s="20"/>
      <c r="F845" s="1106"/>
      <c r="G845" s="1106"/>
      <c r="H845" s="1106"/>
      <c r="I845" s="1106"/>
      <c r="J845" s="437"/>
      <c r="K845" s="1106"/>
      <c r="L845" s="20"/>
      <c r="M845" s="1106"/>
      <c r="N845" s="3"/>
      <c r="O845" s="3"/>
      <c r="P845" s="3"/>
      <c r="Q845" s="3"/>
    </row>
    <row r="846">
      <c r="A846" s="437"/>
      <c r="B846" s="456"/>
      <c r="C846" s="1106"/>
      <c r="D846" s="1126"/>
      <c r="E846" s="20"/>
      <c r="F846" s="1106"/>
      <c r="G846" s="1106"/>
      <c r="H846" s="1106"/>
      <c r="I846" s="1106"/>
      <c r="J846" s="437"/>
      <c r="K846" s="1106"/>
      <c r="L846" s="20"/>
      <c r="M846" s="1106"/>
      <c r="N846" s="3"/>
      <c r="O846" s="3"/>
      <c r="P846" s="3"/>
      <c r="Q846" s="3"/>
    </row>
    <row r="847">
      <c r="A847" s="437"/>
      <c r="B847" s="456"/>
      <c r="C847" s="1106"/>
      <c r="D847" s="1126"/>
      <c r="E847" s="20"/>
      <c r="F847" s="1106"/>
      <c r="G847" s="1106"/>
      <c r="H847" s="1106"/>
      <c r="I847" s="1106"/>
      <c r="J847" s="437"/>
      <c r="K847" s="1106"/>
      <c r="L847" s="20"/>
      <c r="M847" s="1106"/>
      <c r="N847" s="3"/>
      <c r="O847" s="3"/>
      <c r="P847" s="3"/>
      <c r="Q847" s="3"/>
    </row>
    <row r="848">
      <c r="A848" s="437"/>
      <c r="B848" s="456"/>
      <c r="C848" s="1106"/>
      <c r="D848" s="1126"/>
      <c r="E848" s="20"/>
      <c r="F848" s="1106"/>
      <c r="G848" s="1106"/>
      <c r="H848" s="1106"/>
      <c r="I848" s="1106"/>
      <c r="J848" s="437"/>
      <c r="K848" s="1106"/>
      <c r="L848" s="20"/>
      <c r="M848" s="1106"/>
      <c r="N848" s="3"/>
      <c r="O848" s="3"/>
      <c r="P848" s="3"/>
      <c r="Q848" s="3"/>
    </row>
    <row r="849">
      <c r="A849" s="437"/>
      <c r="B849" s="456"/>
      <c r="C849" s="1106"/>
      <c r="D849" s="1126"/>
      <c r="E849" s="20"/>
      <c r="F849" s="1106"/>
      <c r="G849" s="1106"/>
      <c r="H849" s="1106"/>
      <c r="I849" s="1106"/>
      <c r="J849" s="437"/>
      <c r="K849" s="1106"/>
      <c r="L849" s="20"/>
      <c r="M849" s="1106"/>
      <c r="N849" s="3"/>
      <c r="O849" s="3"/>
      <c r="P849" s="3"/>
      <c r="Q849" s="3"/>
    </row>
    <row r="850">
      <c r="A850" s="437"/>
      <c r="B850" s="456"/>
      <c r="C850" s="1106"/>
      <c r="D850" s="1126"/>
      <c r="E850" s="20"/>
      <c r="F850" s="1106"/>
      <c r="G850" s="1106"/>
      <c r="H850" s="1106"/>
      <c r="I850" s="1106"/>
      <c r="J850" s="437"/>
      <c r="K850" s="1106"/>
      <c r="L850" s="20"/>
      <c r="M850" s="1106"/>
      <c r="N850" s="3"/>
      <c r="O850" s="3"/>
      <c r="P850" s="3"/>
      <c r="Q850" s="3"/>
    </row>
    <row r="851">
      <c r="A851" s="437"/>
      <c r="B851" s="456"/>
      <c r="C851" s="1106"/>
      <c r="D851" s="1126"/>
      <c r="E851" s="20"/>
      <c r="F851" s="1106"/>
      <c r="G851" s="1106"/>
      <c r="H851" s="1106"/>
      <c r="I851" s="1106"/>
      <c r="J851" s="437"/>
      <c r="K851" s="1106"/>
      <c r="L851" s="20"/>
      <c r="M851" s="1106"/>
      <c r="N851" s="3"/>
      <c r="O851" s="3"/>
      <c r="P851" s="3"/>
      <c r="Q851" s="3"/>
    </row>
    <row r="852">
      <c r="A852" s="437"/>
      <c r="B852" s="456"/>
      <c r="C852" s="1106"/>
      <c r="D852" s="1126"/>
      <c r="E852" s="20"/>
      <c r="F852" s="1106"/>
      <c r="G852" s="1106"/>
      <c r="H852" s="1106"/>
      <c r="I852" s="1106"/>
      <c r="J852" s="437"/>
      <c r="K852" s="1106"/>
      <c r="L852" s="20"/>
      <c r="M852" s="1106"/>
      <c r="N852" s="3"/>
      <c r="O852" s="3"/>
      <c r="P852" s="3"/>
      <c r="Q852" s="3"/>
    </row>
    <row r="853">
      <c r="A853" s="437"/>
      <c r="B853" s="456"/>
      <c r="C853" s="1106"/>
      <c r="D853" s="1126"/>
      <c r="E853" s="20"/>
      <c r="F853" s="1106"/>
      <c r="G853" s="1106"/>
      <c r="H853" s="1106"/>
      <c r="I853" s="1106"/>
      <c r="J853" s="437"/>
      <c r="K853" s="1106"/>
      <c r="L853" s="20"/>
      <c r="M853" s="1106"/>
      <c r="N853" s="3"/>
      <c r="O853" s="3"/>
      <c r="P853" s="3"/>
      <c r="Q853" s="3"/>
    </row>
    <row r="854">
      <c r="A854" s="437"/>
      <c r="B854" s="456"/>
      <c r="C854" s="1106"/>
      <c r="D854" s="1126"/>
      <c r="E854" s="20"/>
      <c r="F854" s="1106"/>
      <c r="G854" s="1106"/>
      <c r="H854" s="1106"/>
      <c r="I854" s="1106"/>
      <c r="J854" s="437"/>
      <c r="K854" s="1106"/>
      <c r="L854" s="20"/>
      <c r="M854" s="1106"/>
      <c r="N854" s="3"/>
      <c r="O854" s="3"/>
      <c r="P854" s="3"/>
      <c r="Q854" s="3"/>
    </row>
    <row r="855">
      <c r="A855" s="437"/>
      <c r="B855" s="456"/>
      <c r="C855" s="1106"/>
      <c r="D855" s="1126"/>
      <c r="E855" s="20"/>
      <c r="F855" s="1106"/>
      <c r="G855" s="1106"/>
      <c r="H855" s="1106"/>
      <c r="I855" s="1106"/>
      <c r="J855" s="437"/>
      <c r="K855" s="1106"/>
      <c r="L855" s="20"/>
      <c r="M855" s="1106"/>
      <c r="N855" s="3"/>
      <c r="O855" s="3"/>
      <c r="P855" s="3"/>
      <c r="Q855" s="3"/>
    </row>
    <row r="856">
      <c r="A856" s="437"/>
      <c r="B856" s="456"/>
      <c r="C856" s="1106"/>
      <c r="D856" s="1126"/>
      <c r="E856" s="20"/>
      <c r="F856" s="1106"/>
      <c r="G856" s="1106"/>
      <c r="H856" s="1106"/>
      <c r="I856" s="1106"/>
      <c r="J856" s="437"/>
      <c r="K856" s="1106"/>
      <c r="L856" s="20"/>
      <c r="M856" s="1106"/>
      <c r="N856" s="3"/>
      <c r="O856" s="3"/>
      <c r="P856" s="3"/>
      <c r="Q856" s="3"/>
    </row>
    <row r="857">
      <c r="A857" s="437"/>
      <c r="B857" s="456"/>
      <c r="C857" s="1106"/>
      <c r="D857" s="1126"/>
      <c r="E857" s="20"/>
      <c r="F857" s="1106"/>
      <c r="G857" s="1106"/>
      <c r="H857" s="1106"/>
      <c r="I857" s="1106"/>
      <c r="J857" s="437"/>
      <c r="K857" s="1106"/>
      <c r="L857" s="20"/>
      <c r="M857" s="1106"/>
      <c r="N857" s="3"/>
      <c r="O857" s="3"/>
      <c r="P857" s="3"/>
      <c r="Q857" s="3"/>
    </row>
    <row r="858">
      <c r="A858" s="437"/>
      <c r="B858" s="456"/>
      <c r="C858" s="1106"/>
      <c r="D858" s="1126"/>
      <c r="E858" s="20"/>
      <c r="F858" s="1106"/>
      <c r="G858" s="1106"/>
      <c r="H858" s="1106"/>
      <c r="I858" s="1106"/>
      <c r="J858" s="437"/>
      <c r="K858" s="1106"/>
      <c r="L858" s="20"/>
      <c r="M858" s="1106"/>
      <c r="N858" s="3"/>
      <c r="O858" s="3"/>
      <c r="P858" s="3"/>
      <c r="Q858" s="3"/>
    </row>
    <row r="859">
      <c r="A859" s="437"/>
      <c r="B859" s="456"/>
      <c r="C859" s="1106"/>
      <c r="D859" s="1126"/>
      <c r="E859" s="20"/>
      <c r="F859" s="1106"/>
      <c r="G859" s="1106"/>
      <c r="H859" s="1106"/>
      <c r="I859" s="1106"/>
      <c r="J859" s="437"/>
      <c r="K859" s="1106"/>
      <c r="L859" s="20"/>
      <c r="M859" s="1106"/>
      <c r="N859" s="3"/>
      <c r="O859" s="3"/>
      <c r="P859" s="3"/>
      <c r="Q859" s="3"/>
    </row>
    <row r="860">
      <c r="A860" s="437"/>
      <c r="B860" s="456"/>
      <c r="C860" s="1106"/>
      <c r="D860" s="1126"/>
      <c r="E860" s="20"/>
      <c r="F860" s="1106"/>
      <c r="G860" s="1106"/>
      <c r="H860" s="1106"/>
      <c r="I860" s="1106"/>
      <c r="J860" s="437"/>
      <c r="K860" s="1106"/>
      <c r="L860" s="20"/>
      <c r="M860" s="1106"/>
      <c r="N860" s="3"/>
      <c r="O860" s="3"/>
      <c r="P860" s="3"/>
      <c r="Q860" s="3"/>
    </row>
    <row r="861">
      <c r="A861" s="437"/>
      <c r="B861" s="456"/>
      <c r="C861" s="1106"/>
      <c r="D861" s="1126"/>
      <c r="E861" s="20"/>
      <c r="F861" s="1106"/>
      <c r="G861" s="1106"/>
      <c r="H861" s="1106"/>
      <c r="I861" s="1106"/>
      <c r="J861" s="437"/>
      <c r="K861" s="1106"/>
      <c r="L861" s="20"/>
      <c r="M861" s="1106"/>
      <c r="N861" s="3"/>
      <c r="O861" s="3"/>
      <c r="P861" s="3"/>
      <c r="Q861" s="3"/>
    </row>
    <row r="862">
      <c r="A862" s="437"/>
      <c r="B862" s="456"/>
      <c r="C862" s="1106"/>
      <c r="D862" s="1126"/>
      <c r="E862" s="20"/>
      <c r="F862" s="1106"/>
      <c r="G862" s="1106"/>
      <c r="H862" s="1106"/>
      <c r="I862" s="1106"/>
      <c r="J862" s="437"/>
      <c r="K862" s="1106"/>
      <c r="L862" s="20"/>
      <c r="M862" s="1106"/>
      <c r="N862" s="3"/>
      <c r="O862" s="3"/>
      <c r="P862" s="3"/>
      <c r="Q862" s="3"/>
    </row>
    <row r="863">
      <c r="A863" s="437"/>
      <c r="B863" s="456"/>
      <c r="C863" s="1106"/>
      <c r="D863" s="1126"/>
      <c r="E863" s="20"/>
      <c r="F863" s="1106"/>
      <c r="G863" s="1106"/>
      <c r="H863" s="1106"/>
      <c r="I863" s="1106"/>
      <c r="J863" s="437"/>
      <c r="K863" s="1106"/>
      <c r="L863" s="20"/>
      <c r="M863" s="1106"/>
      <c r="N863" s="3"/>
      <c r="O863" s="3"/>
      <c r="P863" s="3"/>
      <c r="Q863" s="3"/>
    </row>
    <row r="864">
      <c r="A864" s="437"/>
      <c r="B864" s="456"/>
      <c r="C864" s="1106"/>
      <c r="D864" s="1126"/>
      <c r="E864" s="20"/>
      <c r="F864" s="1106"/>
      <c r="G864" s="1106"/>
      <c r="H864" s="1106"/>
      <c r="I864" s="1106"/>
      <c r="J864" s="437"/>
      <c r="K864" s="1106"/>
      <c r="L864" s="20"/>
      <c r="M864" s="1106"/>
      <c r="N864" s="3"/>
      <c r="O864" s="3"/>
      <c r="P864" s="3"/>
      <c r="Q864" s="3"/>
    </row>
    <row r="865">
      <c r="A865" s="437"/>
      <c r="B865" s="456"/>
      <c r="C865" s="1106"/>
      <c r="D865" s="1126"/>
      <c r="E865" s="20"/>
      <c r="F865" s="1106"/>
      <c r="G865" s="1106"/>
      <c r="H865" s="1106"/>
      <c r="I865" s="1106"/>
      <c r="J865" s="437"/>
      <c r="K865" s="1106"/>
      <c r="L865" s="20"/>
      <c r="M865" s="1106"/>
      <c r="N865" s="3"/>
      <c r="O865" s="3"/>
      <c r="P865" s="3"/>
      <c r="Q865" s="3"/>
    </row>
    <row r="866">
      <c r="A866" s="437"/>
      <c r="B866" s="456"/>
      <c r="C866" s="1106"/>
      <c r="D866" s="1126"/>
      <c r="E866" s="20"/>
      <c r="F866" s="1106"/>
      <c r="G866" s="1106"/>
      <c r="H866" s="1106"/>
      <c r="I866" s="1106"/>
      <c r="J866" s="437"/>
      <c r="K866" s="1106"/>
      <c r="L866" s="20"/>
      <c r="M866" s="1106"/>
      <c r="N866" s="3"/>
      <c r="O866" s="3"/>
      <c r="P866" s="3"/>
      <c r="Q866" s="3"/>
    </row>
    <row r="867">
      <c r="A867" s="437"/>
      <c r="B867" s="456"/>
      <c r="C867" s="1106"/>
      <c r="D867" s="1126"/>
      <c r="E867" s="20"/>
      <c r="F867" s="1106"/>
      <c r="G867" s="1106"/>
      <c r="H867" s="1106"/>
      <c r="I867" s="1106"/>
      <c r="J867" s="437"/>
      <c r="K867" s="1106"/>
      <c r="L867" s="20"/>
      <c r="M867" s="1106"/>
      <c r="N867" s="3"/>
      <c r="O867" s="3"/>
      <c r="P867" s="3"/>
      <c r="Q867" s="3"/>
    </row>
    <row r="868">
      <c r="A868" s="437"/>
      <c r="B868" s="456"/>
      <c r="C868" s="1106"/>
      <c r="D868" s="1126"/>
      <c r="E868" s="20"/>
      <c r="F868" s="1106"/>
      <c r="G868" s="1106"/>
      <c r="H868" s="1106"/>
      <c r="I868" s="1106"/>
      <c r="J868" s="437"/>
      <c r="K868" s="1106"/>
      <c r="L868" s="20"/>
      <c r="M868" s="1106"/>
      <c r="N868" s="3"/>
      <c r="O868" s="3"/>
      <c r="P868" s="3"/>
      <c r="Q868" s="3"/>
    </row>
    <row r="869">
      <c r="A869" s="437"/>
      <c r="B869" s="456"/>
      <c r="C869" s="1106"/>
      <c r="D869" s="1126"/>
      <c r="E869" s="20"/>
      <c r="F869" s="1106"/>
      <c r="G869" s="1106"/>
      <c r="H869" s="1106"/>
      <c r="I869" s="1106"/>
      <c r="J869" s="437"/>
      <c r="K869" s="1106"/>
      <c r="L869" s="20"/>
      <c r="M869" s="1106"/>
      <c r="N869" s="3"/>
      <c r="O869" s="3"/>
      <c r="P869" s="3"/>
      <c r="Q869" s="3"/>
    </row>
    <row r="870">
      <c r="A870" s="437"/>
      <c r="B870" s="456"/>
      <c r="C870" s="1106"/>
      <c r="D870" s="1126"/>
      <c r="E870" s="20"/>
      <c r="F870" s="1106"/>
      <c r="G870" s="1106"/>
      <c r="H870" s="1106"/>
      <c r="I870" s="1106"/>
      <c r="J870" s="437"/>
      <c r="K870" s="1106"/>
      <c r="L870" s="20"/>
      <c r="M870" s="1106"/>
      <c r="N870" s="3"/>
      <c r="O870" s="3"/>
      <c r="P870" s="3"/>
      <c r="Q870" s="3"/>
    </row>
    <row r="871">
      <c r="A871" s="437"/>
      <c r="B871" s="456"/>
      <c r="C871" s="1106"/>
      <c r="D871" s="1126"/>
      <c r="E871" s="20"/>
      <c r="F871" s="1106"/>
      <c r="G871" s="1106"/>
      <c r="H871" s="1106"/>
      <c r="I871" s="1106"/>
      <c r="J871" s="437"/>
      <c r="K871" s="1106"/>
      <c r="L871" s="20"/>
      <c r="M871" s="1106"/>
      <c r="N871" s="3"/>
      <c r="O871" s="3"/>
      <c r="P871" s="3"/>
      <c r="Q871" s="3"/>
    </row>
    <row r="872">
      <c r="A872" s="437"/>
      <c r="B872" s="456"/>
      <c r="C872" s="1106"/>
      <c r="D872" s="1126"/>
      <c r="E872" s="20"/>
      <c r="F872" s="1106"/>
      <c r="G872" s="1106"/>
      <c r="H872" s="1106"/>
      <c r="I872" s="1106"/>
      <c r="J872" s="437"/>
      <c r="K872" s="1106"/>
      <c r="L872" s="20"/>
      <c r="M872" s="1106"/>
      <c r="N872" s="3"/>
      <c r="O872" s="3"/>
      <c r="P872" s="3"/>
      <c r="Q872" s="3"/>
    </row>
    <row r="873">
      <c r="A873" s="437"/>
      <c r="B873" s="456"/>
      <c r="C873" s="1106"/>
      <c r="D873" s="1126"/>
      <c r="E873" s="20"/>
      <c r="F873" s="1106"/>
      <c r="G873" s="1106"/>
      <c r="H873" s="1106"/>
      <c r="I873" s="1106"/>
      <c r="J873" s="437"/>
      <c r="K873" s="1106"/>
      <c r="L873" s="20"/>
      <c r="M873" s="1106"/>
      <c r="N873" s="3"/>
      <c r="O873" s="3"/>
      <c r="P873" s="3"/>
      <c r="Q873" s="3"/>
    </row>
    <row r="874">
      <c r="A874" s="437"/>
      <c r="B874" s="456"/>
      <c r="C874" s="1106"/>
      <c r="D874" s="1126"/>
      <c r="E874" s="20"/>
      <c r="F874" s="1106"/>
      <c r="G874" s="1106"/>
      <c r="H874" s="1106"/>
      <c r="I874" s="1106"/>
      <c r="J874" s="437"/>
      <c r="K874" s="1106"/>
      <c r="L874" s="20"/>
      <c r="M874" s="1106"/>
      <c r="N874" s="3"/>
      <c r="O874" s="3"/>
      <c r="P874" s="3"/>
      <c r="Q874" s="3"/>
    </row>
    <row r="875">
      <c r="A875" s="437"/>
      <c r="B875" s="456"/>
      <c r="C875" s="1106"/>
      <c r="D875" s="1126"/>
      <c r="E875" s="20"/>
      <c r="F875" s="1106"/>
      <c r="G875" s="1106"/>
      <c r="H875" s="1106"/>
      <c r="I875" s="1106"/>
      <c r="J875" s="437"/>
      <c r="K875" s="1106"/>
      <c r="L875" s="20"/>
      <c r="M875" s="1106"/>
      <c r="N875" s="3"/>
      <c r="O875" s="3"/>
      <c r="P875" s="3"/>
      <c r="Q875" s="3"/>
    </row>
    <row r="876">
      <c r="A876" s="437"/>
      <c r="B876" s="456"/>
      <c r="C876" s="1106"/>
      <c r="D876" s="1126"/>
      <c r="E876" s="20"/>
      <c r="F876" s="1106"/>
      <c r="G876" s="1106"/>
      <c r="H876" s="1106"/>
      <c r="I876" s="1106"/>
      <c r="J876" s="437"/>
      <c r="K876" s="1106"/>
      <c r="L876" s="20"/>
      <c r="M876" s="1106"/>
      <c r="N876" s="3"/>
      <c r="O876" s="3"/>
      <c r="P876" s="3"/>
      <c r="Q876" s="3"/>
    </row>
    <row r="877">
      <c r="A877" s="437"/>
      <c r="B877" s="456"/>
      <c r="C877" s="1106"/>
      <c r="D877" s="1126"/>
      <c r="E877" s="20"/>
      <c r="F877" s="1106"/>
      <c r="G877" s="1106"/>
      <c r="H877" s="1106"/>
      <c r="I877" s="1106"/>
      <c r="J877" s="437"/>
      <c r="K877" s="1106"/>
      <c r="L877" s="20"/>
      <c r="M877" s="1106"/>
      <c r="N877" s="3"/>
      <c r="O877" s="3"/>
      <c r="P877" s="3"/>
      <c r="Q877" s="3"/>
    </row>
    <row r="878">
      <c r="A878" s="437"/>
      <c r="B878" s="456"/>
      <c r="C878" s="1106"/>
      <c r="D878" s="1126"/>
      <c r="E878" s="20"/>
      <c r="F878" s="1106"/>
      <c r="G878" s="1106"/>
      <c r="H878" s="1106"/>
      <c r="I878" s="1106"/>
      <c r="J878" s="437"/>
      <c r="K878" s="1106"/>
      <c r="L878" s="20"/>
      <c r="M878" s="1106"/>
      <c r="N878" s="3"/>
      <c r="O878" s="3"/>
      <c r="P878" s="3"/>
      <c r="Q878" s="3"/>
    </row>
    <row r="879">
      <c r="A879" s="437"/>
      <c r="B879" s="456"/>
      <c r="C879" s="1106"/>
      <c r="D879" s="1126"/>
      <c r="E879" s="20"/>
      <c r="F879" s="1106"/>
      <c r="G879" s="1106"/>
      <c r="H879" s="1106"/>
      <c r="I879" s="1106"/>
      <c r="J879" s="437"/>
      <c r="K879" s="1106"/>
      <c r="L879" s="20"/>
      <c r="M879" s="1106"/>
      <c r="N879" s="3"/>
      <c r="O879" s="3"/>
      <c r="P879" s="3"/>
      <c r="Q879" s="3"/>
    </row>
    <row r="880">
      <c r="A880" s="437"/>
      <c r="B880" s="456"/>
      <c r="C880" s="1106"/>
      <c r="D880" s="1126"/>
      <c r="E880" s="20"/>
      <c r="F880" s="1106"/>
      <c r="G880" s="1106"/>
      <c r="H880" s="1106"/>
      <c r="I880" s="1106"/>
      <c r="J880" s="437"/>
      <c r="K880" s="1106"/>
      <c r="L880" s="20"/>
      <c r="M880" s="1106"/>
      <c r="N880" s="3"/>
      <c r="O880" s="3"/>
      <c r="P880" s="3"/>
      <c r="Q880" s="3"/>
    </row>
    <row r="881">
      <c r="A881" s="437"/>
      <c r="B881" s="456"/>
      <c r="C881" s="1106"/>
      <c r="D881" s="1126"/>
      <c r="E881" s="20"/>
      <c r="F881" s="1106"/>
      <c r="G881" s="1106"/>
      <c r="H881" s="1106"/>
      <c r="I881" s="1106"/>
      <c r="J881" s="437"/>
      <c r="K881" s="1106"/>
      <c r="L881" s="20"/>
      <c r="M881" s="1106"/>
      <c r="N881" s="3"/>
      <c r="O881" s="3"/>
      <c r="P881" s="3"/>
      <c r="Q881" s="3"/>
    </row>
    <row r="882">
      <c r="A882" s="437"/>
      <c r="B882" s="456"/>
      <c r="C882" s="1106"/>
      <c r="D882" s="1126"/>
      <c r="E882" s="20"/>
      <c r="F882" s="1106"/>
      <c r="G882" s="1106"/>
      <c r="H882" s="1106"/>
      <c r="I882" s="1106"/>
      <c r="J882" s="437"/>
      <c r="K882" s="1106"/>
      <c r="L882" s="20"/>
      <c r="M882" s="1106"/>
      <c r="N882" s="3"/>
      <c r="O882" s="3"/>
      <c r="P882" s="3"/>
      <c r="Q882" s="3"/>
    </row>
    <row r="883">
      <c r="A883" s="437"/>
      <c r="B883" s="456"/>
      <c r="C883" s="1106"/>
      <c r="D883" s="1126"/>
      <c r="E883" s="20"/>
      <c r="F883" s="1106"/>
      <c r="G883" s="1106"/>
      <c r="H883" s="1106"/>
      <c r="I883" s="1106"/>
      <c r="J883" s="437"/>
      <c r="K883" s="1106"/>
      <c r="L883" s="20"/>
      <c r="M883" s="1106"/>
      <c r="N883" s="3"/>
      <c r="O883" s="3"/>
      <c r="P883" s="3"/>
      <c r="Q883" s="3"/>
    </row>
    <row r="884">
      <c r="A884" s="437"/>
      <c r="B884" s="456"/>
      <c r="C884" s="1106"/>
      <c r="D884" s="1126"/>
      <c r="E884" s="20"/>
      <c r="F884" s="1106"/>
      <c r="G884" s="1106"/>
      <c r="H884" s="1106"/>
      <c r="I884" s="1106"/>
      <c r="J884" s="437"/>
      <c r="K884" s="1106"/>
      <c r="L884" s="20"/>
      <c r="M884" s="1106"/>
      <c r="N884" s="3"/>
      <c r="O884" s="3"/>
      <c r="P884" s="3"/>
      <c r="Q884" s="3"/>
    </row>
    <row r="885">
      <c r="A885" s="437"/>
      <c r="B885" s="456"/>
      <c r="C885" s="1106"/>
      <c r="D885" s="1126"/>
      <c r="E885" s="20"/>
      <c r="F885" s="1106"/>
      <c r="G885" s="1106"/>
      <c r="H885" s="1106"/>
      <c r="I885" s="1106"/>
      <c r="J885" s="437"/>
      <c r="K885" s="1106"/>
      <c r="L885" s="20"/>
      <c r="M885" s="1106"/>
      <c r="N885" s="3"/>
      <c r="O885" s="3"/>
      <c r="P885" s="3"/>
      <c r="Q885" s="3"/>
    </row>
    <row r="886">
      <c r="A886" s="437"/>
      <c r="B886" s="456"/>
      <c r="C886" s="1106"/>
      <c r="D886" s="1126"/>
      <c r="E886" s="20"/>
      <c r="F886" s="1106"/>
      <c r="G886" s="1106"/>
      <c r="H886" s="1106"/>
      <c r="I886" s="1106"/>
      <c r="J886" s="437"/>
      <c r="K886" s="1106"/>
      <c r="L886" s="20"/>
      <c r="M886" s="1106"/>
      <c r="N886" s="3"/>
      <c r="O886" s="3"/>
      <c r="P886" s="3"/>
      <c r="Q886" s="3"/>
    </row>
    <row r="887">
      <c r="A887" s="437"/>
      <c r="B887" s="456"/>
      <c r="C887" s="1106"/>
      <c r="D887" s="1126"/>
      <c r="E887" s="20"/>
      <c r="F887" s="1106"/>
      <c r="G887" s="1106"/>
      <c r="H887" s="1106"/>
      <c r="I887" s="1106"/>
      <c r="J887" s="437"/>
      <c r="K887" s="1106"/>
      <c r="L887" s="20"/>
      <c r="M887" s="1106"/>
      <c r="N887" s="3"/>
      <c r="O887" s="3"/>
      <c r="P887" s="3"/>
      <c r="Q887" s="3"/>
    </row>
    <row r="888">
      <c r="A888" s="437"/>
      <c r="B888" s="456"/>
      <c r="C888" s="1106"/>
      <c r="D888" s="1126"/>
      <c r="E888" s="20"/>
      <c r="F888" s="1106"/>
      <c r="G888" s="1106"/>
      <c r="H888" s="1106"/>
      <c r="I888" s="1106"/>
      <c r="J888" s="437"/>
      <c r="K888" s="1106"/>
      <c r="L888" s="20"/>
      <c r="M888" s="1106"/>
      <c r="N888" s="3"/>
      <c r="O888" s="3"/>
      <c r="P888" s="3"/>
      <c r="Q888" s="3"/>
    </row>
    <row r="889">
      <c r="A889" s="437"/>
      <c r="B889" s="456"/>
      <c r="C889" s="1106"/>
      <c r="D889" s="1126"/>
      <c r="E889" s="20"/>
      <c r="F889" s="1106"/>
      <c r="G889" s="1106"/>
      <c r="H889" s="1106"/>
      <c r="I889" s="1106"/>
      <c r="J889" s="437"/>
      <c r="K889" s="1106"/>
      <c r="L889" s="20"/>
      <c r="M889" s="1106"/>
      <c r="N889" s="3"/>
      <c r="O889" s="3"/>
      <c r="P889" s="3"/>
      <c r="Q889" s="3"/>
    </row>
    <row r="890">
      <c r="A890" s="437"/>
      <c r="B890" s="456"/>
      <c r="C890" s="1106"/>
      <c r="D890" s="1126"/>
      <c r="E890" s="20"/>
      <c r="F890" s="1106"/>
      <c r="G890" s="1106"/>
      <c r="H890" s="1106"/>
      <c r="I890" s="1106"/>
      <c r="J890" s="437"/>
      <c r="K890" s="1106"/>
      <c r="L890" s="20"/>
      <c r="M890" s="1106"/>
      <c r="N890" s="3"/>
      <c r="O890" s="3"/>
      <c r="P890" s="3"/>
      <c r="Q890" s="3"/>
    </row>
    <row r="891">
      <c r="A891" s="437"/>
      <c r="B891" s="456"/>
      <c r="C891" s="1106"/>
      <c r="D891" s="1126"/>
      <c r="E891" s="20"/>
      <c r="F891" s="1106"/>
      <c r="G891" s="1106"/>
      <c r="H891" s="1106"/>
      <c r="I891" s="1106"/>
      <c r="J891" s="437"/>
      <c r="K891" s="1106"/>
      <c r="L891" s="20"/>
      <c r="M891" s="1106"/>
      <c r="N891" s="3"/>
      <c r="O891" s="3"/>
      <c r="P891" s="3"/>
      <c r="Q891" s="3"/>
    </row>
    <row r="892">
      <c r="A892" s="437"/>
      <c r="B892" s="456"/>
      <c r="C892" s="1106"/>
      <c r="D892" s="1126"/>
      <c r="E892" s="20"/>
      <c r="F892" s="1106"/>
      <c r="G892" s="1106"/>
      <c r="H892" s="1106"/>
      <c r="I892" s="1106"/>
      <c r="J892" s="437"/>
      <c r="K892" s="1106"/>
      <c r="L892" s="20"/>
      <c r="M892" s="1106"/>
      <c r="N892" s="3"/>
      <c r="O892" s="3"/>
      <c r="P892" s="3"/>
      <c r="Q892" s="3"/>
    </row>
    <row r="893">
      <c r="A893" s="437"/>
      <c r="B893" s="456"/>
      <c r="C893" s="1106"/>
      <c r="D893" s="1126"/>
      <c r="E893" s="20"/>
      <c r="F893" s="1106"/>
      <c r="G893" s="1106"/>
      <c r="H893" s="1106"/>
      <c r="I893" s="1106"/>
      <c r="J893" s="437"/>
      <c r="K893" s="1106"/>
      <c r="L893" s="20"/>
      <c r="M893" s="1106"/>
      <c r="N893" s="3"/>
      <c r="O893" s="3"/>
      <c r="P893" s="3"/>
      <c r="Q893" s="3"/>
    </row>
    <row r="894">
      <c r="A894" s="437"/>
      <c r="B894" s="456"/>
      <c r="C894" s="1106"/>
      <c r="D894" s="1126"/>
      <c r="E894" s="20"/>
      <c r="F894" s="1106"/>
      <c r="G894" s="1106"/>
      <c r="H894" s="1106"/>
      <c r="I894" s="1106"/>
      <c r="J894" s="437"/>
      <c r="K894" s="1106"/>
      <c r="L894" s="20"/>
      <c r="M894" s="1106"/>
      <c r="N894" s="3"/>
      <c r="O894" s="3"/>
      <c r="P894" s="3"/>
      <c r="Q894" s="3"/>
    </row>
    <row r="895">
      <c r="A895" s="437"/>
      <c r="B895" s="456"/>
      <c r="C895" s="1106"/>
      <c r="D895" s="1126"/>
      <c r="E895" s="20"/>
      <c r="F895" s="1106"/>
      <c r="G895" s="1106"/>
      <c r="H895" s="1106"/>
      <c r="I895" s="1106"/>
      <c r="J895" s="437"/>
      <c r="K895" s="1106"/>
      <c r="L895" s="20"/>
      <c r="M895" s="1106"/>
      <c r="N895" s="3"/>
      <c r="O895" s="3"/>
      <c r="P895" s="3"/>
      <c r="Q895" s="3"/>
    </row>
    <row r="896">
      <c r="A896" s="437"/>
      <c r="B896" s="456"/>
      <c r="C896" s="1106"/>
      <c r="D896" s="1126"/>
      <c r="E896" s="20"/>
      <c r="F896" s="1106"/>
      <c r="G896" s="1106"/>
      <c r="H896" s="1106"/>
      <c r="I896" s="1106"/>
      <c r="J896" s="437"/>
      <c r="K896" s="1106"/>
      <c r="L896" s="20"/>
      <c r="M896" s="1106"/>
      <c r="N896" s="3"/>
      <c r="O896" s="3"/>
      <c r="P896" s="3"/>
      <c r="Q896" s="3"/>
    </row>
    <row r="897">
      <c r="A897" s="437"/>
      <c r="B897" s="456"/>
      <c r="C897" s="1106"/>
      <c r="D897" s="1126"/>
      <c r="E897" s="20"/>
      <c r="F897" s="1106"/>
      <c r="G897" s="1106"/>
      <c r="H897" s="1106"/>
      <c r="I897" s="1106"/>
      <c r="J897" s="437"/>
      <c r="K897" s="1106"/>
      <c r="L897" s="20"/>
      <c r="M897" s="1106"/>
      <c r="N897" s="3"/>
      <c r="O897" s="3"/>
      <c r="P897" s="3"/>
      <c r="Q897" s="3"/>
    </row>
    <row r="898">
      <c r="A898" s="437"/>
      <c r="B898" s="456"/>
      <c r="C898" s="1106"/>
      <c r="D898" s="1126"/>
      <c r="E898" s="20"/>
      <c r="F898" s="1106"/>
      <c r="G898" s="1106"/>
      <c r="H898" s="1106"/>
      <c r="I898" s="1106"/>
      <c r="J898" s="437"/>
      <c r="K898" s="1106"/>
      <c r="L898" s="20"/>
      <c r="M898" s="1106"/>
      <c r="N898" s="3"/>
      <c r="O898" s="3"/>
      <c r="P898" s="3"/>
      <c r="Q898" s="3"/>
    </row>
    <row r="899">
      <c r="A899" s="437"/>
      <c r="B899" s="456"/>
      <c r="C899" s="1106"/>
      <c r="D899" s="1126"/>
      <c r="E899" s="20"/>
      <c r="F899" s="1106"/>
      <c r="G899" s="1106"/>
      <c r="H899" s="1106"/>
      <c r="I899" s="1106"/>
      <c r="J899" s="437"/>
      <c r="K899" s="1106"/>
      <c r="L899" s="20"/>
      <c r="M899" s="1106"/>
      <c r="N899" s="3"/>
      <c r="O899" s="3"/>
      <c r="P899" s="3"/>
      <c r="Q899" s="3"/>
    </row>
    <row r="900">
      <c r="A900" s="437"/>
      <c r="B900" s="456"/>
      <c r="C900" s="1106"/>
      <c r="D900" s="1126"/>
      <c r="E900" s="20"/>
      <c r="F900" s="1106"/>
      <c r="G900" s="1106"/>
      <c r="H900" s="1106"/>
      <c r="I900" s="1106"/>
      <c r="J900" s="437"/>
      <c r="K900" s="1106"/>
      <c r="L900" s="20"/>
      <c r="M900" s="1106"/>
      <c r="N900" s="3"/>
      <c r="O900" s="3"/>
      <c r="P900" s="3"/>
      <c r="Q900" s="3"/>
    </row>
    <row r="901">
      <c r="A901" s="437"/>
      <c r="B901" s="456"/>
      <c r="C901" s="1106"/>
      <c r="D901" s="1126"/>
      <c r="E901" s="20"/>
      <c r="F901" s="1106"/>
      <c r="G901" s="1106"/>
      <c r="H901" s="1106"/>
      <c r="I901" s="1106"/>
      <c r="J901" s="437"/>
      <c r="K901" s="1106"/>
      <c r="L901" s="20"/>
      <c r="M901" s="1106"/>
      <c r="N901" s="3"/>
      <c r="O901" s="3"/>
      <c r="P901" s="3"/>
      <c r="Q901" s="3"/>
    </row>
    <row r="902">
      <c r="A902" s="437"/>
      <c r="B902" s="456"/>
      <c r="C902" s="1106"/>
      <c r="D902" s="1126"/>
      <c r="E902" s="20"/>
      <c r="F902" s="1106"/>
      <c r="G902" s="1106"/>
      <c r="H902" s="1106"/>
      <c r="I902" s="1106"/>
      <c r="J902" s="437"/>
      <c r="K902" s="1106"/>
      <c r="L902" s="20"/>
      <c r="M902" s="1106"/>
      <c r="N902" s="3"/>
      <c r="O902" s="3"/>
      <c r="P902" s="3"/>
      <c r="Q902" s="3"/>
    </row>
    <row r="903">
      <c r="A903" s="437"/>
      <c r="B903" s="456"/>
      <c r="C903" s="1106"/>
      <c r="D903" s="1126"/>
      <c r="E903" s="20"/>
      <c r="F903" s="1106"/>
      <c r="G903" s="1106"/>
      <c r="H903" s="1106"/>
      <c r="I903" s="1106"/>
      <c r="J903" s="437"/>
      <c r="K903" s="1106"/>
      <c r="L903" s="20"/>
      <c r="M903" s="1106"/>
      <c r="N903" s="3"/>
      <c r="O903" s="3"/>
      <c r="P903" s="3"/>
      <c r="Q903" s="3"/>
    </row>
    <row r="904">
      <c r="A904" s="437"/>
      <c r="B904" s="456"/>
      <c r="C904" s="1106"/>
      <c r="D904" s="1126"/>
      <c r="E904" s="20"/>
      <c r="F904" s="1106"/>
      <c r="G904" s="1106"/>
      <c r="H904" s="1106"/>
      <c r="I904" s="1106"/>
      <c r="J904" s="437"/>
      <c r="K904" s="1106"/>
      <c r="L904" s="20"/>
      <c r="M904" s="1106"/>
      <c r="N904" s="3"/>
      <c r="O904" s="3"/>
      <c r="P904" s="3"/>
      <c r="Q904" s="3"/>
    </row>
    <row r="905">
      <c r="A905" s="437"/>
      <c r="B905" s="456"/>
      <c r="C905" s="1106"/>
      <c r="D905" s="1126"/>
      <c r="E905" s="20"/>
      <c r="F905" s="1106"/>
      <c r="G905" s="1106"/>
      <c r="H905" s="1106"/>
      <c r="I905" s="1106"/>
      <c r="J905" s="437"/>
      <c r="K905" s="1106"/>
      <c r="L905" s="20"/>
      <c r="M905" s="1106"/>
      <c r="N905" s="3"/>
      <c r="O905" s="3"/>
      <c r="P905" s="3"/>
      <c r="Q905" s="3"/>
    </row>
    <row r="906">
      <c r="A906" s="437"/>
      <c r="B906" s="456"/>
      <c r="C906" s="1106"/>
      <c r="D906" s="1126"/>
      <c r="E906" s="20"/>
      <c r="F906" s="1106"/>
      <c r="G906" s="1106"/>
      <c r="H906" s="1106"/>
      <c r="I906" s="1106"/>
      <c r="J906" s="437"/>
      <c r="K906" s="1106"/>
      <c r="L906" s="20"/>
      <c r="M906" s="1106"/>
      <c r="N906" s="3"/>
      <c r="O906" s="3"/>
      <c r="P906" s="3"/>
      <c r="Q906" s="3"/>
    </row>
    <row r="907">
      <c r="A907" s="437"/>
      <c r="B907" s="456"/>
      <c r="C907" s="1106"/>
      <c r="D907" s="1126"/>
      <c r="E907" s="20"/>
      <c r="F907" s="1106"/>
      <c r="G907" s="1106"/>
      <c r="H907" s="1106"/>
      <c r="I907" s="1106"/>
      <c r="J907" s="437"/>
      <c r="K907" s="1106"/>
      <c r="L907" s="20"/>
      <c r="M907" s="1106"/>
      <c r="N907" s="3"/>
      <c r="O907" s="3"/>
      <c r="P907" s="3"/>
      <c r="Q907" s="3"/>
    </row>
    <row r="908">
      <c r="A908" s="437"/>
      <c r="B908" s="456"/>
      <c r="C908" s="1106"/>
      <c r="D908" s="1126"/>
      <c r="E908" s="20"/>
      <c r="F908" s="1106"/>
      <c r="G908" s="1106"/>
      <c r="H908" s="1106"/>
      <c r="I908" s="1106"/>
      <c r="J908" s="437"/>
      <c r="K908" s="1106"/>
      <c r="L908" s="20"/>
      <c r="M908" s="1106"/>
      <c r="N908" s="3"/>
      <c r="O908" s="3"/>
      <c r="P908" s="3"/>
      <c r="Q908" s="3"/>
    </row>
    <row r="909">
      <c r="A909" s="437"/>
      <c r="B909" s="456"/>
      <c r="C909" s="1106"/>
      <c r="D909" s="1126"/>
      <c r="E909" s="20"/>
      <c r="F909" s="1106"/>
      <c r="G909" s="1106"/>
      <c r="H909" s="1106"/>
      <c r="I909" s="1106"/>
      <c r="J909" s="437"/>
      <c r="K909" s="1106"/>
      <c r="L909" s="20"/>
      <c r="M909" s="1106"/>
      <c r="N909" s="3"/>
      <c r="O909" s="3"/>
      <c r="P909" s="3"/>
      <c r="Q909" s="3"/>
    </row>
    <row r="910">
      <c r="A910" s="437"/>
      <c r="B910" s="456"/>
      <c r="C910" s="1106"/>
      <c r="D910" s="1126"/>
      <c r="E910" s="20"/>
      <c r="F910" s="1106"/>
      <c r="G910" s="1106"/>
      <c r="H910" s="1106"/>
      <c r="I910" s="1106"/>
      <c r="J910" s="437"/>
      <c r="K910" s="1106"/>
      <c r="L910" s="20"/>
      <c r="M910" s="1106"/>
      <c r="N910" s="3"/>
      <c r="O910" s="3"/>
      <c r="P910" s="3"/>
      <c r="Q910" s="3"/>
    </row>
    <row r="911">
      <c r="A911" s="437"/>
      <c r="B911" s="456"/>
      <c r="C911" s="1106"/>
      <c r="D911" s="1126"/>
      <c r="E911" s="20"/>
      <c r="F911" s="1106"/>
      <c r="G911" s="1106"/>
      <c r="H911" s="1106"/>
      <c r="I911" s="1106"/>
      <c r="J911" s="437"/>
      <c r="K911" s="1106"/>
      <c r="L911" s="20"/>
      <c r="M911" s="1106"/>
      <c r="N911" s="3"/>
      <c r="O911" s="3"/>
      <c r="P911" s="3"/>
      <c r="Q911" s="3"/>
    </row>
    <row r="912">
      <c r="A912" s="437"/>
      <c r="B912" s="456"/>
      <c r="C912" s="1106"/>
      <c r="D912" s="1126"/>
      <c r="E912" s="20"/>
      <c r="F912" s="1106"/>
      <c r="G912" s="1106"/>
      <c r="H912" s="1106"/>
      <c r="I912" s="1106"/>
      <c r="J912" s="437"/>
      <c r="K912" s="1106"/>
      <c r="L912" s="20"/>
      <c r="M912" s="1106"/>
      <c r="N912" s="3"/>
      <c r="O912" s="3"/>
      <c r="P912" s="3"/>
      <c r="Q912" s="3"/>
    </row>
    <row r="913">
      <c r="A913" s="437"/>
      <c r="B913" s="456"/>
      <c r="C913" s="1106"/>
      <c r="D913" s="1126"/>
      <c r="E913" s="20"/>
      <c r="F913" s="1106"/>
      <c r="G913" s="1106"/>
      <c r="H913" s="1106"/>
      <c r="I913" s="1106"/>
      <c r="J913" s="437"/>
      <c r="K913" s="1106"/>
      <c r="L913" s="20"/>
      <c r="M913" s="1106"/>
      <c r="N913" s="3"/>
      <c r="O913" s="3"/>
      <c r="P913" s="3"/>
      <c r="Q913" s="3"/>
    </row>
    <row r="914">
      <c r="A914" s="437"/>
      <c r="B914" s="456"/>
      <c r="C914" s="1106"/>
      <c r="D914" s="1126"/>
      <c r="E914" s="20"/>
      <c r="F914" s="1106"/>
      <c r="G914" s="1106"/>
      <c r="H914" s="1106"/>
      <c r="I914" s="1106"/>
      <c r="J914" s="437"/>
      <c r="K914" s="1106"/>
      <c r="L914" s="20"/>
      <c r="M914" s="1106"/>
      <c r="N914" s="3"/>
      <c r="O914" s="3"/>
      <c r="P914" s="3"/>
      <c r="Q914" s="3"/>
    </row>
    <row r="915">
      <c r="A915" s="437"/>
      <c r="B915" s="456"/>
      <c r="C915" s="1106"/>
      <c r="D915" s="1126"/>
      <c r="E915" s="20"/>
      <c r="F915" s="1106"/>
      <c r="G915" s="1106"/>
      <c r="H915" s="1106"/>
      <c r="I915" s="1106"/>
      <c r="J915" s="437"/>
      <c r="K915" s="1106"/>
      <c r="L915" s="20"/>
      <c r="M915" s="1106"/>
      <c r="N915" s="3"/>
      <c r="O915" s="3"/>
      <c r="P915" s="3"/>
      <c r="Q915" s="3"/>
    </row>
    <row r="916">
      <c r="A916" s="437"/>
      <c r="B916" s="456"/>
      <c r="C916" s="1106"/>
      <c r="D916" s="1126"/>
      <c r="E916" s="20"/>
      <c r="F916" s="1106"/>
      <c r="G916" s="1106"/>
      <c r="H916" s="1106"/>
      <c r="I916" s="1106"/>
      <c r="J916" s="437"/>
      <c r="K916" s="1106"/>
      <c r="L916" s="20"/>
      <c r="M916" s="1106"/>
      <c r="N916" s="3"/>
      <c r="O916" s="3"/>
      <c r="P916" s="3"/>
      <c r="Q916" s="3"/>
    </row>
    <row r="917">
      <c r="A917" s="437"/>
      <c r="B917" s="456"/>
      <c r="C917" s="1106"/>
      <c r="D917" s="1126"/>
      <c r="E917" s="20"/>
      <c r="F917" s="1106"/>
      <c r="G917" s="1106"/>
      <c r="H917" s="1106"/>
      <c r="I917" s="1106"/>
      <c r="J917" s="437"/>
      <c r="K917" s="1106"/>
      <c r="L917" s="20"/>
      <c r="M917" s="1106"/>
      <c r="N917" s="3"/>
      <c r="O917" s="3"/>
      <c r="P917" s="3"/>
      <c r="Q917" s="3"/>
    </row>
    <row r="918">
      <c r="A918" s="437"/>
      <c r="B918" s="456"/>
      <c r="C918" s="1106"/>
      <c r="D918" s="1126"/>
      <c r="E918" s="20"/>
      <c r="F918" s="1106"/>
      <c r="G918" s="1106"/>
      <c r="H918" s="1106"/>
      <c r="I918" s="1106"/>
      <c r="J918" s="437"/>
      <c r="K918" s="1106"/>
      <c r="L918" s="20"/>
      <c r="M918" s="1106"/>
      <c r="N918" s="3"/>
      <c r="O918" s="3"/>
      <c r="P918" s="3"/>
      <c r="Q918" s="3"/>
    </row>
    <row r="919">
      <c r="A919" s="437"/>
      <c r="B919" s="456"/>
      <c r="C919" s="1106"/>
      <c r="D919" s="1126"/>
      <c r="E919" s="20"/>
      <c r="F919" s="1106"/>
      <c r="G919" s="1106"/>
      <c r="H919" s="1106"/>
      <c r="I919" s="1106"/>
      <c r="J919" s="437"/>
      <c r="K919" s="1106"/>
      <c r="L919" s="20"/>
      <c r="M919" s="1106"/>
      <c r="N919" s="3"/>
      <c r="O919" s="3"/>
      <c r="P919" s="3"/>
      <c r="Q919" s="3"/>
    </row>
    <row r="920">
      <c r="A920" s="437"/>
      <c r="B920" s="456"/>
      <c r="C920" s="1106"/>
      <c r="D920" s="1126"/>
      <c r="E920" s="20"/>
      <c r="F920" s="1106"/>
      <c r="G920" s="1106"/>
      <c r="H920" s="1106"/>
      <c r="I920" s="1106"/>
      <c r="J920" s="437"/>
      <c r="K920" s="1106"/>
      <c r="L920" s="20"/>
      <c r="M920" s="1106"/>
      <c r="N920" s="3"/>
      <c r="O920" s="3"/>
      <c r="P920" s="3"/>
      <c r="Q920" s="3"/>
    </row>
    <row r="921">
      <c r="A921" s="437"/>
      <c r="B921" s="456"/>
      <c r="C921" s="1106"/>
      <c r="D921" s="1126"/>
      <c r="E921" s="20"/>
      <c r="F921" s="1106"/>
      <c r="G921" s="1106"/>
      <c r="H921" s="1106"/>
      <c r="I921" s="1106"/>
      <c r="J921" s="437"/>
      <c r="K921" s="1106"/>
      <c r="L921" s="20"/>
      <c r="M921" s="1106"/>
      <c r="N921" s="3"/>
      <c r="O921" s="3"/>
      <c r="P921" s="3"/>
      <c r="Q921" s="3"/>
    </row>
    <row r="922">
      <c r="A922" s="437"/>
      <c r="B922" s="456"/>
      <c r="C922" s="1106"/>
      <c r="D922" s="1126"/>
      <c r="E922" s="20"/>
      <c r="F922" s="1106"/>
      <c r="G922" s="1106"/>
      <c r="H922" s="1106"/>
      <c r="I922" s="1106"/>
      <c r="J922" s="437"/>
      <c r="K922" s="1106"/>
      <c r="L922" s="20"/>
      <c r="M922" s="1106"/>
      <c r="N922" s="3"/>
      <c r="O922" s="3"/>
      <c r="P922" s="3"/>
      <c r="Q922" s="3"/>
    </row>
    <row r="923">
      <c r="A923" s="437"/>
      <c r="B923" s="456"/>
      <c r="C923" s="1106"/>
      <c r="D923" s="1126"/>
      <c r="E923" s="20"/>
      <c r="F923" s="1106"/>
      <c r="G923" s="1106"/>
      <c r="H923" s="1106"/>
      <c r="I923" s="1106"/>
      <c r="J923" s="437"/>
      <c r="K923" s="1106"/>
      <c r="L923" s="20"/>
      <c r="M923" s="1106"/>
      <c r="N923" s="3"/>
      <c r="O923" s="3"/>
      <c r="P923" s="3"/>
      <c r="Q923" s="3"/>
    </row>
    <row r="924">
      <c r="A924" s="437"/>
      <c r="B924" s="456"/>
      <c r="C924" s="1106"/>
      <c r="D924" s="1126"/>
      <c r="E924" s="20"/>
      <c r="F924" s="1106"/>
      <c r="G924" s="1106"/>
      <c r="H924" s="1106"/>
      <c r="I924" s="1106"/>
      <c r="J924" s="437"/>
      <c r="K924" s="1106"/>
      <c r="L924" s="20"/>
      <c r="M924" s="1106"/>
      <c r="N924" s="3"/>
      <c r="O924" s="3"/>
      <c r="P924" s="3"/>
      <c r="Q924" s="3"/>
    </row>
    <row r="925">
      <c r="A925" s="437"/>
      <c r="B925" s="456"/>
      <c r="C925" s="1106"/>
      <c r="D925" s="1126"/>
      <c r="E925" s="20"/>
      <c r="F925" s="1106"/>
      <c r="G925" s="1106"/>
      <c r="H925" s="1106"/>
      <c r="I925" s="1106"/>
      <c r="J925" s="437"/>
      <c r="K925" s="1106"/>
      <c r="L925" s="20"/>
      <c r="M925" s="1106"/>
      <c r="N925" s="3"/>
      <c r="O925" s="3"/>
      <c r="P925" s="3"/>
      <c r="Q925" s="3"/>
    </row>
    <row r="926">
      <c r="A926" s="437"/>
      <c r="B926" s="456"/>
      <c r="C926" s="1106"/>
      <c r="D926" s="1126"/>
      <c r="E926" s="20"/>
      <c r="F926" s="1106"/>
      <c r="G926" s="1106"/>
      <c r="H926" s="1106"/>
      <c r="I926" s="1106"/>
      <c r="J926" s="437"/>
      <c r="K926" s="1106"/>
      <c r="L926" s="20"/>
      <c r="M926" s="1106"/>
      <c r="N926" s="3"/>
      <c r="O926" s="3"/>
      <c r="P926" s="3"/>
      <c r="Q926" s="3"/>
    </row>
    <row r="927">
      <c r="A927" s="437"/>
      <c r="B927" s="456"/>
      <c r="C927" s="1106"/>
      <c r="D927" s="1126"/>
      <c r="E927" s="20"/>
      <c r="F927" s="1106"/>
      <c r="G927" s="1106"/>
      <c r="H927" s="1106"/>
      <c r="I927" s="1106"/>
      <c r="J927" s="437"/>
      <c r="K927" s="1106"/>
      <c r="L927" s="20"/>
      <c r="M927" s="1106"/>
      <c r="N927" s="3"/>
      <c r="O927" s="3"/>
      <c r="P927" s="3"/>
      <c r="Q927" s="3"/>
    </row>
    <row r="928">
      <c r="A928" s="437"/>
      <c r="B928" s="456"/>
      <c r="C928" s="1106"/>
      <c r="D928" s="1126"/>
      <c r="E928" s="20"/>
      <c r="F928" s="1106"/>
      <c r="G928" s="1106"/>
      <c r="H928" s="1106"/>
      <c r="I928" s="1106"/>
      <c r="J928" s="437"/>
      <c r="K928" s="1106"/>
      <c r="L928" s="20"/>
      <c r="M928" s="1106"/>
      <c r="N928" s="3"/>
      <c r="O928" s="3"/>
      <c r="P928" s="3"/>
      <c r="Q928" s="3"/>
    </row>
    <row r="929">
      <c r="A929" s="437"/>
      <c r="B929" s="456"/>
      <c r="C929" s="1106"/>
      <c r="D929" s="1126"/>
      <c r="E929" s="20"/>
      <c r="F929" s="1106"/>
      <c r="G929" s="1106"/>
      <c r="H929" s="1106"/>
      <c r="I929" s="1106"/>
      <c r="J929" s="437"/>
      <c r="K929" s="1106"/>
      <c r="L929" s="20"/>
      <c r="M929" s="1106"/>
      <c r="N929" s="3"/>
      <c r="O929" s="3"/>
      <c r="P929" s="3"/>
      <c r="Q929" s="3"/>
    </row>
    <row r="930">
      <c r="A930" s="437"/>
      <c r="B930" s="456"/>
      <c r="C930" s="1106"/>
      <c r="D930" s="1126"/>
      <c r="E930" s="20"/>
      <c r="F930" s="1106"/>
      <c r="G930" s="1106"/>
      <c r="H930" s="1106"/>
      <c r="I930" s="1106"/>
      <c r="J930" s="437"/>
      <c r="K930" s="1106"/>
      <c r="L930" s="20"/>
      <c r="M930" s="1106"/>
      <c r="N930" s="3"/>
      <c r="O930" s="3"/>
      <c r="P930" s="3"/>
      <c r="Q930" s="3"/>
    </row>
    <row r="931">
      <c r="A931" s="437"/>
      <c r="B931" s="456"/>
      <c r="C931" s="1106"/>
      <c r="D931" s="1126"/>
      <c r="E931" s="20"/>
      <c r="F931" s="1106"/>
      <c r="G931" s="1106"/>
      <c r="H931" s="1106"/>
      <c r="I931" s="1106"/>
      <c r="J931" s="437"/>
      <c r="K931" s="1106"/>
      <c r="L931" s="20"/>
      <c r="M931" s="1106"/>
      <c r="N931" s="3"/>
      <c r="O931" s="3"/>
      <c r="P931" s="3"/>
      <c r="Q931" s="3"/>
    </row>
    <row r="932">
      <c r="A932" s="437"/>
      <c r="B932" s="456"/>
      <c r="C932" s="1106"/>
      <c r="D932" s="1126"/>
      <c r="E932" s="20"/>
      <c r="F932" s="1106"/>
      <c r="G932" s="1106"/>
      <c r="H932" s="1106"/>
      <c r="I932" s="1106"/>
      <c r="J932" s="437"/>
      <c r="K932" s="1106"/>
      <c r="L932" s="20"/>
      <c r="M932" s="1106"/>
      <c r="N932" s="3"/>
      <c r="O932" s="3"/>
      <c r="P932" s="3"/>
      <c r="Q932" s="3"/>
    </row>
    <row r="933">
      <c r="A933" s="437"/>
      <c r="B933" s="456"/>
      <c r="C933" s="1106"/>
      <c r="D933" s="1126"/>
      <c r="E933" s="20"/>
      <c r="F933" s="1106"/>
      <c r="G933" s="1106"/>
      <c r="H933" s="1106"/>
      <c r="I933" s="1106"/>
      <c r="J933" s="437"/>
      <c r="K933" s="1106"/>
      <c r="L933" s="20"/>
      <c r="M933" s="1106"/>
      <c r="N933" s="3"/>
      <c r="O933" s="3"/>
      <c r="P933" s="3"/>
      <c r="Q933" s="3"/>
    </row>
    <row r="934">
      <c r="A934" s="437"/>
      <c r="B934" s="456"/>
      <c r="C934" s="1106"/>
      <c r="D934" s="1126"/>
      <c r="E934" s="20"/>
      <c r="F934" s="1106"/>
      <c r="G934" s="1106"/>
      <c r="H934" s="1106"/>
      <c r="I934" s="1106"/>
      <c r="J934" s="437"/>
      <c r="K934" s="1106"/>
      <c r="L934" s="20"/>
      <c r="M934" s="1106"/>
      <c r="N934" s="3"/>
      <c r="O934" s="3"/>
      <c r="P934" s="3"/>
      <c r="Q934" s="3"/>
    </row>
    <row r="935">
      <c r="A935" s="437"/>
      <c r="B935" s="456"/>
      <c r="C935" s="1106"/>
      <c r="D935" s="1126"/>
      <c r="E935" s="20"/>
      <c r="F935" s="1106"/>
      <c r="G935" s="1106"/>
      <c r="H935" s="1106"/>
      <c r="I935" s="1106"/>
      <c r="J935" s="437"/>
      <c r="K935" s="1106"/>
      <c r="L935" s="20"/>
      <c r="M935" s="1106"/>
      <c r="N935" s="3"/>
      <c r="O935" s="3"/>
      <c r="P935" s="3"/>
      <c r="Q935" s="3"/>
    </row>
    <row r="936">
      <c r="A936" s="437"/>
      <c r="B936" s="456"/>
      <c r="C936" s="1106"/>
      <c r="D936" s="1126"/>
      <c r="E936" s="20"/>
      <c r="F936" s="1106"/>
      <c r="G936" s="1106"/>
      <c r="H936" s="1106"/>
      <c r="I936" s="1106"/>
      <c r="J936" s="437"/>
      <c r="K936" s="1106"/>
      <c r="L936" s="20"/>
      <c r="M936" s="1106"/>
      <c r="N936" s="3"/>
      <c r="O936" s="3"/>
      <c r="P936" s="3"/>
      <c r="Q936" s="3"/>
    </row>
    <row r="937">
      <c r="A937" s="437"/>
      <c r="B937" s="456"/>
      <c r="C937" s="1106"/>
      <c r="D937" s="1126"/>
      <c r="E937" s="20"/>
      <c r="F937" s="1106"/>
      <c r="G937" s="1106"/>
      <c r="H937" s="1106"/>
      <c r="I937" s="1106"/>
      <c r="J937" s="437"/>
      <c r="K937" s="1106"/>
      <c r="L937" s="20"/>
      <c r="M937" s="1106"/>
      <c r="N937" s="3"/>
      <c r="O937" s="3"/>
      <c r="P937" s="3"/>
      <c r="Q937" s="3"/>
    </row>
    <row r="938">
      <c r="A938" s="437"/>
      <c r="B938" s="456"/>
      <c r="C938" s="1106"/>
      <c r="D938" s="1126"/>
      <c r="E938" s="20"/>
      <c r="F938" s="1106"/>
      <c r="G938" s="1106"/>
      <c r="H938" s="1106"/>
      <c r="I938" s="1106"/>
      <c r="J938" s="437"/>
      <c r="K938" s="1106"/>
      <c r="L938" s="20"/>
      <c r="M938" s="1106"/>
      <c r="N938" s="3"/>
      <c r="O938" s="3"/>
      <c r="P938" s="3"/>
      <c r="Q938" s="3"/>
    </row>
    <row r="939">
      <c r="A939" s="437"/>
      <c r="B939" s="456"/>
      <c r="C939" s="1106"/>
      <c r="D939" s="1126"/>
      <c r="E939" s="20"/>
      <c r="F939" s="1106"/>
      <c r="G939" s="1106"/>
      <c r="H939" s="1106"/>
      <c r="I939" s="1106"/>
      <c r="J939" s="437"/>
      <c r="K939" s="1106"/>
      <c r="L939" s="20"/>
      <c r="M939" s="1106"/>
      <c r="N939" s="3"/>
      <c r="O939" s="3"/>
      <c r="P939" s="3"/>
      <c r="Q939" s="3"/>
    </row>
    <row r="940">
      <c r="A940" s="437"/>
      <c r="B940" s="456"/>
      <c r="C940" s="1106"/>
      <c r="D940" s="1126"/>
      <c r="E940" s="20"/>
      <c r="F940" s="1106"/>
      <c r="G940" s="1106"/>
      <c r="H940" s="1106"/>
      <c r="I940" s="1106"/>
      <c r="J940" s="437"/>
      <c r="K940" s="1106"/>
      <c r="L940" s="20"/>
      <c r="M940" s="1106"/>
      <c r="N940" s="3"/>
      <c r="O940" s="3"/>
      <c r="P940" s="3"/>
      <c r="Q940" s="3"/>
    </row>
    <row r="941">
      <c r="A941" s="437"/>
      <c r="B941" s="456"/>
      <c r="C941" s="1106"/>
      <c r="D941" s="1126"/>
      <c r="E941" s="20"/>
      <c r="F941" s="1106"/>
      <c r="G941" s="1106"/>
      <c r="H941" s="1106"/>
      <c r="I941" s="1106"/>
      <c r="J941" s="437"/>
      <c r="K941" s="1106"/>
      <c r="L941" s="20"/>
      <c r="M941" s="1106"/>
      <c r="N941" s="3"/>
      <c r="O941" s="3"/>
      <c r="P941" s="3"/>
      <c r="Q941" s="3"/>
    </row>
    <row r="942">
      <c r="A942" s="437"/>
      <c r="B942" s="456"/>
      <c r="C942" s="1106"/>
      <c r="D942" s="1126"/>
      <c r="E942" s="20"/>
      <c r="F942" s="1106"/>
      <c r="G942" s="1106"/>
      <c r="H942" s="1106"/>
      <c r="I942" s="1106"/>
      <c r="J942" s="437"/>
      <c r="K942" s="1106"/>
      <c r="L942" s="20"/>
      <c r="M942" s="1106"/>
      <c r="N942" s="3"/>
      <c r="O942" s="3"/>
      <c r="P942" s="3"/>
      <c r="Q942" s="3"/>
    </row>
    <row r="943">
      <c r="A943" s="437"/>
      <c r="B943" s="456"/>
      <c r="C943" s="1106"/>
      <c r="D943" s="1126"/>
      <c r="E943" s="20"/>
      <c r="F943" s="1106"/>
      <c r="G943" s="1106"/>
      <c r="H943" s="1106"/>
      <c r="I943" s="1106"/>
      <c r="J943" s="437"/>
      <c r="K943" s="1106"/>
      <c r="L943" s="20"/>
      <c r="M943" s="1106"/>
      <c r="N943" s="3"/>
      <c r="O943" s="3"/>
      <c r="P943" s="3"/>
      <c r="Q943" s="3"/>
    </row>
    <row r="944">
      <c r="A944" s="437"/>
      <c r="B944" s="456"/>
      <c r="C944" s="1106"/>
      <c r="D944" s="1126"/>
      <c r="E944" s="20"/>
      <c r="F944" s="1106"/>
      <c r="G944" s="1106"/>
      <c r="H944" s="1106"/>
      <c r="I944" s="1106"/>
      <c r="J944" s="437"/>
      <c r="K944" s="1106"/>
      <c r="L944" s="20"/>
      <c r="M944" s="1106"/>
      <c r="N944" s="3"/>
      <c r="O944" s="3"/>
      <c r="P944" s="3"/>
      <c r="Q944" s="3"/>
    </row>
    <row r="945">
      <c r="A945" s="437"/>
      <c r="B945" s="456"/>
      <c r="C945" s="1106"/>
      <c r="D945" s="1126"/>
      <c r="E945" s="20"/>
      <c r="F945" s="1106"/>
      <c r="G945" s="1106"/>
      <c r="H945" s="1106"/>
      <c r="I945" s="1106"/>
      <c r="J945" s="437"/>
      <c r="K945" s="1106"/>
      <c r="L945" s="20"/>
      <c r="M945" s="1106"/>
      <c r="N945" s="3"/>
      <c r="O945" s="3"/>
      <c r="P945" s="3"/>
      <c r="Q945" s="3"/>
    </row>
    <row r="946">
      <c r="A946" s="437"/>
      <c r="B946" s="456"/>
      <c r="C946" s="1106"/>
      <c r="D946" s="1126"/>
      <c r="E946" s="20"/>
      <c r="F946" s="1106"/>
      <c r="G946" s="1106"/>
      <c r="H946" s="1106"/>
      <c r="I946" s="1106"/>
      <c r="J946" s="437"/>
      <c r="K946" s="1106"/>
      <c r="L946" s="20"/>
      <c r="M946" s="1106"/>
      <c r="N946" s="3"/>
      <c r="O946" s="3"/>
      <c r="P946" s="3"/>
      <c r="Q946" s="3"/>
    </row>
    <row r="947">
      <c r="A947" s="437"/>
      <c r="B947" s="456"/>
      <c r="C947" s="1106"/>
      <c r="D947" s="1126"/>
      <c r="E947" s="20"/>
      <c r="F947" s="1106"/>
      <c r="G947" s="1106"/>
      <c r="H947" s="1106"/>
      <c r="I947" s="1106"/>
      <c r="J947" s="437"/>
      <c r="K947" s="1106"/>
      <c r="L947" s="20"/>
      <c r="M947" s="1106"/>
      <c r="N947" s="3"/>
      <c r="O947" s="3"/>
      <c r="P947" s="3"/>
      <c r="Q947" s="3"/>
    </row>
    <row r="948">
      <c r="A948" s="437"/>
      <c r="B948" s="456"/>
      <c r="C948" s="1106"/>
      <c r="D948" s="1126"/>
      <c r="E948" s="20"/>
      <c r="F948" s="1106"/>
      <c r="G948" s="1106"/>
      <c r="H948" s="1106"/>
      <c r="I948" s="1106"/>
      <c r="J948" s="437"/>
      <c r="K948" s="1106"/>
      <c r="L948" s="20"/>
      <c r="M948" s="1106"/>
      <c r="N948" s="3"/>
      <c r="O948" s="3"/>
      <c r="P948" s="3"/>
      <c r="Q948" s="3"/>
    </row>
    <row r="949">
      <c r="A949" s="437"/>
      <c r="B949" s="456"/>
      <c r="C949" s="1106"/>
      <c r="D949" s="1126"/>
      <c r="E949" s="20"/>
      <c r="F949" s="1106"/>
      <c r="G949" s="1106"/>
      <c r="H949" s="1106"/>
      <c r="I949" s="1106"/>
      <c r="J949" s="437"/>
      <c r="K949" s="1106"/>
      <c r="L949" s="20"/>
      <c r="M949" s="1106"/>
      <c r="N949" s="3"/>
      <c r="O949" s="3"/>
      <c r="P949" s="3"/>
      <c r="Q949" s="3"/>
    </row>
    <row r="950">
      <c r="A950" s="437"/>
      <c r="B950" s="456"/>
      <c r="C950" s="1106"/>
      <c r="D950" s="1126"/>
      <c r="E950" s="20"/>
      <c r="F950" s="1106"/>
      <c r="G950" s="1106"/>
      <c r="H950" s="1106"/>
      <c r="I950" s="1106"/>
      <c r="J950" s="437"/>
      <c r="K950" s="1106"/>
      <c r="L950" s="20"/>
      <c r="M950" s="1106"/>
      <c r="N950" s="3"/>
      <c r="O950" s="3"/>
      <c r="P950" s="3"/>
      <c r="Q950" s="3"/>
    </row>
    <row r="951">
      <c r="A951" s="437"/>
      <c r="B951" s="456"/>
      <c r="C951" s="1106"/>
      <c r="D951" s="1126"/>
      <c r="E951" s="20"/>
      <c r="F951" s="1106"/>
      <c r="G951" s="1106"/>
      <c r="H951" s="1106"/>
      <c r="I951" s="1106"/>
      <c r="J951" s="437"/>
      <c r="K951" s="1106"/>
      <c r="L951" s="20"/>
      <c r="M951" s="1106"/>
      <c r="N951" s="3"/>
      <c r="O951" s="3"/>
      <c r="P951" s="3"/>
      <c r="Q951" s="3"/>
    </row>
    <row r="952">
      <c r="A952" s="437"/>
      <c r="B952" s="456"/>
      <c r="C952" s="1106"/>
      <c r="D952" s="1126"/>
      <c r="E952" s="20"/>
      <c r="F952" s="1106"/>
      <c r="G952" s="1106"/>
      <c r="H952" s="1106"/>
      <c r="I952" s="1106"/>
      <c r="J952" s="437"/>
      <c r="K952" s="1106"/>
      <c r="L952" s="20"/>
      <c r="M952" s="1106"/>
      <c r="N952" s="3"/>
      <c r="O952" s="3"/>
      <c r="P952" s="3"/>
      <c r="Q952" s="3"/>
    </row>
    <row r="953">
      <c r="A953" s="437"/>
      <c r="B953" s="456"/>
      <c r="C953" s="1106"/>
      <c r="D953" s="1126"/>
      <c r="E953" s="20"/>
      <c r="F953" s="1106"/>
      <c r="G953" s="1106"/>
      <c r="H953" s="1106"/>
      <c r="I953" s="1106"/>
      <c r="J953" s="437"/>
      <c r="K953" s="1106"/>
      <c r="L953" s="20"/>
      <c r="M953" s="1106"/>
      <c r="N953" s="3"/>
      <c r="O953" s="3"/>
      <c r="P953" s="3"/>
      <c r="Q953" s="3"/>
    </row>
    <row r="954">
      <c r="A954" s="437"/>
      <c r="B954" s="456"/>
      <c r="C954" s="1106"/>
      <c r="D954" s="1126"/>
      <c r="E954" s="20"/>
      <c r="F954" s="1106"/>
      <c r="G954" s="1106"/>
      <c r="H954" s="1106"/>
      <c r="I954" s="1106"/>
      <c r="J954" s="437"/>
      <c r="K954" s="1106"/>
      <c r="L954" s="20"/>
      <c r="M954" s="1106"/>
      <c r="N954" s="3"/>
      <c r="O954" s="3"/>
      <c r="P954" s="3"/>
      <c r="Q954" s="3"/>
    </row>
    <row r="955">
      <c r="A955" s="437"/>
      <c r="B955" s="456"/>
      <c r="C955" s="1106"/>
      <c r="D955" s="1126"/>
      <c r="E955" s="20"/>
      <c r="F955" s="1106"/>
      <c r="G955" s="1106"/>
      <c r="H955" s="1106"/>
      <c r="I955" s="1106"/>
      <c r="J955" s="437"/>
      <c r="K955" s="1106"/>
      <c r="L955" s="20"/>
      <c r="M955" s="1106"/>
      <c r="N955" s="3"/>
      <c r="O955" s="3"/>
      <c r="P955" s="3"/>
      <c r="Q955" s="3"/>
    </row>
    <row r="956">
      <c r="A956" s="437"/>
      <c r="B956" s="456"/>
      <c r="C956" s="1106"/>
      <c r="D956" s="1126"/>
      <c r="E956" s="20"/>
      <c r="F956" s="1106"/>
      <c r="G956" s="1106"/>
      <c r="H956" s="1106"/>
      <c r="I956" s="1106"/>
      <c r="J956" s="437"/>
      <c r="K956" s="1106"/>
      <c r="L956" s="20"/>
      <c r="M956" s="1106"/>
      <c r="N956" s="3"/>
      <c r="O956" s="3"/>
      <c r="P956" s="3"/>
      <c r="Q956" s="3"/>
    </row>
    <row r="957">
      <c r="A957" s="437"/>
      <c r="B957" s="456"/>
      <c r="C957" s="1106"/>
      <c r="D957" s="1126"/>
      <c r="E957" s="20"/>
      <c r="F957" s="1106"/>
      <c r="G957" s="1106"/>
      <c r="H957" s="1106"/>
      <c r="I957" s="1106"/>
      <c r="J957" s="437"/>
      <c r="K957" s="1106"/>
      <c r="L957" s="20"/>
      <c r="M957" s="1106"/>
      <c r="N957" s="3"/>
      <c r="O957" s="3"/>
      <c r="P957" s="3"/>
      <c r="Q957" s="3"/>
    </row>
    <row r="958">
      <c r="A958" s="437"/>
      <c r="B958" s="456"/>
      <c r="C958" s="1106"/>
      <c r="D958" s="1126"/>
      <c r="E958" s="20"/>
      <c r="F958" s="1106"/>
      <c r="G958" s="1106"/>
      <c r="H958" s="1106"/>
      <c r="I958" s="1106"/>
      <c r="J958" s="437"/>
      <c r="K958" s="1106"/>
      <c r="L958" s="20"/>
      <c r="M958" s="1106"/>
      <c r="N958" s="3"/>
      <c r="O958" s="3"/>
      <c r="P958" s="3"/>
      <c r="Q958" s="3"/>
    </row>
    <row r="959">
      <c r="A959" s="437"/>
      <c r="B959" s="456"/>
      <c r="C959" s="1106"/>
      <c r="D959" s="1126"/>
      <c r="E959" s="20"/>
      <c r="F959" s="1106"/>
      <c r="G959" s="1106"/>
      <c r="H959" s="1106"/>
      <c r="I959" s="1106"/>
      <c r="J959" s="437"/>
      <c r="K959" s="1106"/>
      <c r="L959" s="20"/>
      <c r="M959" s="1106"/>
      <c r="N959" s="3"/>
      <c r="O959" s="3"/>
      <c r="P959" s="3"/>
      <c r="Q959" s="3"/>
    </row>
    <row r="960">
      <c r="A960" s="437"/>
      <c r="B960" s="456"/>
      <c r="C960" s="1106"/>
      <c r="D960" s="1126"/>
      <c r="E960" s="20"/>
      <c r="F960" s="1106"/>
      <c r="G960" s="1106"/>
      <c r="H960" s="1106"/>
      <c r="I960" s="1106"/>
      <c r="J960" s="437"/>
      <c r="K960" s="1106"/>
      <c r="L960" s="20"/>
      <c r="M960" s="1106"/>
      <c r="N960" s="3"/>
      <c r="O960" s="3"/>
      <c r="P960" s="3"/>
      <c r="Q960" s="3"/>
    </row>
    <row r="961">
      <c r="A961" s="437"/>
      <c r="B961" s="456"/>
      <c r="C961" s="1106"/>
      <c r="D961" s="1126"/>
      <c r="E961" s="20"/>
      <c r="F961" s="1106"/>
      <c r="G961" s="1106"/>
      <c r="H961" s="1106"/>
      <c r="I961" s="1106"/>
      <c r="J961" s="437"/>
      <c r="K961" s="1106"/>
      <c r="L961" s="20"/>
      <c r="M961" s="1106"/>
      <c r="N961" s="3"/>
      <c r="O961" s="3"/>
      <c r="P961" s="3"/>
      <c r="Q961" s="3"/>
    </row>
    <row r="962">
      <c r="A962" s="437"/>
      <c r="B962" s="456"/>
      <c r="C962" s="1106"/>
      <c r="D962" s="1126"/>
      <c r="E962" s="20"/>
      <c r="F962" s="1106"/>
      <c r="G962" s="1106"/>
      <c r="H962" s="1106"/>
      <c r="I962" s="1106"/>
      <c r="J962" s="437"/>
      <c r="K962" s="1106"/>
      <c r="L962" s="20"/>
      <c r="M962" s="1106"/>
      <c r="N962" s="3"/>
      <c r="O962" s="3"/>
      <c r="P962" s="3"/>
      <c r="Q962" s="3"/>
    </row>
    <row r="963">
      <c r="A963" s="437"/>
      <c r="B963" s="456"/>
      <c r="C963" s="1106"/>
      <c r="D963" s="1126"/>
      <c r="E963" s="20"/>
      <c r="F963" s="1106"/>
      <c r="G963" s="1106"/>
      <c r="H963" s="1106"/>
      <c r="I963" s="1106"/>
      <c r="J963" s="437"/>
      <c r="K963" s="1106"/>
      <c r="L963" s="20"/>
      <c r="M963" s="1106"/>
      <c r="N963" s="3"/>
      <c r="O963" s="3"/>
      <c r="P963" s="3"/>
      <c r="Q963" s="3"/>
    </row>
    <row r="964">
      <c r="A964" s="437"/>
      <c r="B964" s="456"/>
      <c r="C964" s="1106"/>
      <c r="D964" s="1126"/>
      <c r="E964" s="20"/>
      <c r="F964" s="1106"/>
      <c r="G964" s="1106"/>
      <c r="H964" s="1106"/>
      <c r="I964" s="1106"/>
      <c r="J964" s="437"/>
      <c r="K964" s="1106"/>
      <c r="L964" s="20"/>
      <c r="M964" s="1106"/>
      <c r="N964" s="3"/>
      <c r="O964" s="3"/>
      <c r="P964" s="3"/>
      <c r="Q964" s="3"/>
    </row>
    <row r="965">
      <c r="A965" s="437"/>
      <c r="B965" s="456"/>
      <c r="C965" s="1106"/>
      <c r="D965" s="1126"/>
      <c r="E965" s="20"/>
      <c r="F965" s="1106"/>
      <c r="G965" s="1106"/>
      <c r="H965" s="1106"/>
      <c r="I965" s="1106"/>
      <c r="J965" s="437"/>
      <c r="K965" s="1106"/>
      <c r="L965" s="20"/>
      <c r="M965" s="1106"/>
      <c r="N965" s="3"/>
      <c r="O965" s="3"/>
      <c r="P965" s="3"/>
      <c r="Q965" s="3"/>
    </row>
    <row r="966">
      <c r="A966" s="437"/>
      <c r="B966" s="456"/>
      <c r="C966" s="1106"/>
      <c r="D966" s="1126"/>
      <c r="E966" s="20"/>
      <c r="F966" s="1106"/>
      <c r="G966" s="1106"/>
      <c r="H966" s="1106"/>
      <c r="I966" s="1106"/>
      <c r="J966" s="437"/>
      <c r="K966" s="1106"/>
      <c r="L966" s="20"/>
      <c r="M966" s="1106"/>
      <c r="N966" s="3"/>
      <c r="O966" s="3"/>
      <c r="P966" s="3"/>
      <c r="Q966" s="3"/>
    </row>
    <row r="967">
      <c r="A967" s="437"/>
      <c r="B967" s="456"/>
      <c r="C967" s="1106"/>
      <c r="D967" s="1126"/>
      <c r="E967" s="20"/>
      <c r="F967" s="1106"/>
      <c r="G967" s="1106"/>
      <c r="H967" s="1106"/>
      <c r="I967" s="1106"/>
      <c r="J967" s="437"/>
      <c r="K967" s="1106"/>
      <c r="L967" s="20"/>
      <c r="M967" s="1106"/>
      <c r="N967" s="3"/>
      <c r="O967" s="3"/>
      <c r="P967" s="3"/>
      <c r="Q967" s="3"/>
    </row>
    <row r="968">
      <c r="A968" s="437"/>
      <c r="B968" s="456"/>
      <c r="C968" s="1106"/>
      <c r="D968" s="1126"/>
      <c r="E968" s="20"/>
      <c r="F968" s="1106"/>
      <c r="G968" s="1106"/>
      <c r="H968" s="1106"/>
      <c r="I968" s="1106"/>
      <c r="J968" s="437"/>
      <c r="K968" s="1106"/>
      <c r="L968" s="20"/>
      <c r="M968" s="1106"/>
      <c r="N968" s="3"/>
      <c r="O968" s="3"/>
      <c r="P968" s="3"/>
      <c r="Q968" s="3"/>
    </row>
    <row r="969">
      <c r="A969" s="437"/>
      <c r="B969" s="456"/>
      <c r="C969" s="1106"/>
      <c r="D969" s="1126"/>
      <c r="E969" s="20"/>
      <c r="F969" s="1106"/>
      <c r="G969" s="1106"/>
      <c r="H969" s="1106"/>
      <c r="I969" s="1106"/>
      <c r="J969" s="437"/>
      <c r="K969" s="1106"/>
      <c r="L969" s="20"/>
      <c r="M969" s="1106"/>
      <c r="N969" s="3"/>
      <c r="O969" s="3"/>
      <c r="P969" s="3"/>
      <c r="Q969" s="3"/>
    </row>
    <row r="970">
      <c r="A970" s="437"/>
      <c r="B970" s="456"/>
      <c r="C970" s="1106"/>
      <c r="D970" s="1126"/>
      <c r="E970" s="20"/>
      <c r="F970" s="1106"/>
      <c r="G970" s="1106"/>
      <c r="H970" s="1106"/>
      <c r="I970" s="1106"/>
      <c r="J970" s="437"/>
      <c r="K970" s="1106"/>
      <c r="L970" s="20"/>
      <c r="M970" s="1106"/>
      <c r="N970" s="3"/>
      <c r="O970" s="3"/>
      <c r="P970" s="3"/>
      <c r="Q970" s="3"/>
    </row>
    <row r="971">
      <c r="A971" s="437"/>
      <c r="B971" s="456"/>
      <c r="C971" s="1106"/>
      <c r="D971" s="1126"/>
      <c r="E971" s="20"/>
      <c r="F971" s="1106"/>
      <c r="G971" s="1106"/>
      <c r="H971" s="1106"/>
      <c r="I971" s="1106"/>
      <c r="J971" s="437"/>
      <c r="K971" s="1106"/>
      <c r="L971" s="20"/>
      <c r="M971" s="1106"/>
      <c r="N971" s="3"/>
      <c r="O971" s="3"/>
      <c r="P971" s="3"/>
      <c r="Q971" s="3"/>
    </row>
    <row r="972">
      <c r="A972" s="437"/>
      <c r="B972" s="456"/>
      <c r="C972" s="1106"/>
      <c r="D972" s="1126"/>
      <c r="E972" s="20"/>
      <c r="F972" s="1106"/>
      <c r="G972" s="1106"/>
      <c r="H972" s="1106"/>
      <c r="I972" s="1106"/>
      <c r="J972" s="437"/>
      <c r="K972" s="1106"/>
      <c r="L972" s="20"/>
      <c r="M972" s="1106"/>
      <c r="N972" s="3"/>
      <c r="O972" s="3"/>
      <c r="P972" s="3"/>
      <c r="Q972" s="3"/>
    </row>
    <row r="973">
      <c r="A973" s="437"/>
      <c r="B973" s="456"/>
      <c r="C973" s="1106"/>
      <c r="D973" s="1126"/>
      <c r="E973" s="20"/>
      <c r="F973" s="1106"/>
      <c r="G973" s="1106"/>
      <c r="H973" s="1106"/>
      <c r="I973" s="1106"/>
      <c r="J973" s="437"/>
      <c r="K973" s="1106"/>
      <c r="L973" s="20"/>
      <c r="M973" s="1106"/>
      <c r="N973" s="3"/>
      <c r="O973" s="3"/>
      <c r="P973" s="3"/>
      <c r="Q973" s="3"/>
    </row>
    <row r="974">
      <c r="A974" s="437"/>
      <c r="B974" s="456"/>
      <c r="C974" s="1106"/>
      <c r="D974" s="1126"/>
      <c r="E974" s="20"/>
      <c r="F974" s="1106"/>
      <c r="G974" s="1106"/>
      <c r="H974" s="1106"/>
      <c r="I974" s="1106"/>
      <c r="J974" s="437"/>
      <c r="K974" s="1106"/>
      <c r="L974" s="20"/>
      <c r="M974" s="1106"/>
      <c r="N974" s="3"/>
      <c r="O974" s="3"/>
      <c r="P974" s="3"/>
      <c r="Q974" s="3"/>
    </row>
    <row r="975">
      <c r="A975" s="437"/>
      <c r="B975" s="456"/>
      <c r="C975" s="1106"/>
      <c r="D975" s="1126"/>
      <c r="E975" s="20"/>
      <c r="F975" s="1106"/>
      <c r="G975" s="1106"/>
      <c r="H975" s="1106"/>
      <c r="I975" s="1106"/>
      <c r="J975" s="437"/>
      <c r="K975" s="1106"/>
      <c r="L975" s="20"/>
      <c r="M975" s="1106"/>
      <c r="N975" s="3"/>
      <c r="O975" s="3"/>
      <c r="P975" s="3"/>
      <c r="Q975" s="3"/>
    </row>
    <row r="976">
      <c r="A976" s="437"/>
      <c r="B976" s="456"/>
      <c r="C976" s="1106"/>
      <c r="D976" s="1126"/>
      <c r="E976" s="20"/>
      <c r="F976" s="1106"/>
      <c r="G976" s="1106"/>
      <c r="H976" s="1106"/>
      <c r="I976" s="1106"/>
      <c r="J976" s="437"/>
      <c r="K976" s="1106"/>
      <c r="L976" s="20"/>
      <c r="M976" s="1106"/>
      <c r="N976" s="3"/>
      <c r="O976" s="3"/>
      <c r="P976" s="3"/>
      <c r="Q976" s="3"/>
    </row>
    <row r="977">
      <c r="A977" s="437"/>
      <c r="B977" s="456"/>
      <c r="C977" s="1106"/>
      <c r="D977" s="1126"/>
      <c r="E977" s="20"/>
      <c r="F977" s="1106"/>
      <c r="G977" s="1106"/>
      <c r="H977" s="1106"/>
      <c r="I977" s="1106"/>
      <c r="J977" s="437"/>
      <c r="K977" s="1106"/>
      <c r="L977" s="20"/>
      <c r="M977" s="1106"/>
      <c r="N977" s="3"/>
      <c r="O977" s="3"/>
      <c r="P977" s="3"/>
      <c r="Q977" s="3"/>
    </row>
    <row r="978">
      <c r="A978" s="437"/>
      <c r="B978" s="456"/>
      <c r="C978" s="1106"/>
      <c r="D978" s="1126"/>
      <c r="E978" s="20"/>
      <c r="F978" s="1106"/>
      <c r="G978" s="1106"/>
      <c r="H978" s="1106"/>
      <c r="I978" s="1106"/>
      <c r="J978" s="437"/>
      <c r="K978" s="1106"/>
      <c r="L978" s="20"/>
      <c r="M978" s="1106"/>
      <c r="N978" s="3"/>
      <c r="O978" s="3"/>
      <c r="P978" s="3"/>
      <c r="Q978" s="3"/>
    </row>
    <row r="979">
      <c r="A979" s="437"/>
      <c r="B979" s="456"/>
      <c r="C979" s="1106"/>
      <c r="D979" s="1126"/>
      <c r="E979" s="20"/>
      <c r="F979" s="1106"/>
      <c r="G979" s="1106"/>
      <c r="H979" s="1106"/>
      <c r="I979" s="1106"/>
      <c r="J979" s="437"/>
      <c r="K979" s="1106"/>
      <c r="L979" s="20"/>
      <c r="M979" s="1106"/>
      <c r="N979" s="3"/>
      <c r="O979" s="3"/>
      <c r="P979" s="3"/>
      <c r="Q979" s="3"/>
    </row>
    <row r="980">
      <c r="A980" s="437"/>
      <c r="B980" s="456"/>
      <c r="C980" s="1106"/>
      <c r="D980" s="1126"/>
      <c r="E980" s="20"/>
      <c r="F980" s="1106"/>
      <c r="G980" s="1106"/>
      <c r="H980" s="1106"/>
      <c r="I980" s="1106"/>
      <c r="J980" s="437"/>
      <c r="K980" s="1106"/>
      <c r="L980" s="20"/>
      <c r="M980" s="1106"/>
      <c r="N980" s="3"/>
      <c r="O980" s="3"/>
      <c r="P980" s="3"/>
      <c r="Q980" s="3"/>
    </row>
    <row r="981">
      <c r="A981" s="437"/>
      <c r="B981" s="456"/>
      <c r="C981" s="1106"/>
      <c r="D981" s="1126"/>
      <c r="E981" s="20"/>
      <c r="F981" s="1106"/>
      <c r="G981" s="1106"/>
      <c r="H981" s="1106"/>
      <c r="I981" s="1106"/>
      <c r="J981" s="437"/>
      <c r="K981" s="1106"/>
      <c r="L981" s="20"/>
      <c r="M981" s="1106"/>
      <c r="N981" s="3"/>
      <c r="O981" s="3"/>
      <c r="P981" s="3"/>
      <c r="Q981" s="3"/>
    </row>
    <row r="982">
      <c r="A982" s="437"/>
      <c r="B982" s="456"/>
      <c r="C982" s="1106"/>
      <c r="D982" s="1126"/>
      <c r="E982" s="20"/>
      <c r="F982" s="1106"/>
      <c r="G982" s="1106"/>
      <c r="H982" s="1106"/>
      <c r="I982" s="1106"/>
      <c r="J982" s="437"/>
      <c r="K982" s="1106"/>
      <c r="L982" s="20"/>
      <c r="M982" s="1106"/>
      <c r="N982" s="3"/>
      <c r="O982" s="3"/>
      <c r="P982" s="3"/>
      <c r="Q982" s="3"/>
    </row>
    <row r="983">
      <c r="A983" s="437"/>
      <c r="B983" s="456"/>
      <c r="C983" s="1106"/>
      <c r="D983" s="1126"/>
      <c r="E983" s="20"/>
      <c r="F983" s="1106"/>
      <c r="G983" s="1106"/>
      <c r="H983" s="1106"/>
      <c r="I983" s="1106"/>
      <c r="J983" s="437"/>
      <c r="K983" s="1106"/>
      <c r="L983" s="20"/>
      <c r="M983" s="1106"/>
      <c r="N983" s="3"/>
      <c r="O983" s="3"/>
      <c r="P983" s="3"/>
      <c r="Q983" s="3"/>
    </row>
    <row r="984">
      <c r="A984" s="437"/>
      <c r="B984" s="456"/>
      <c r="C984" s="1106"/>
      <c r="D984" s="1126"/>
      <c r="E984" s="20"/>
      <c r="F984" s="1106"/>
      <c r="G984" s="1106"/>
      <c r="H984" s="1106"/>
      <c r="I984" s="1106"/>
      <c r="J984" s="437"/>
      <c r="K984" s="1106"/>
      <c r="L984" s="20"/>
      <c r="M984" s="1106"/>
      <c r="N984" s="3"/>
      <c r="O984" s="3"/>
      <c r="P984" s="3"/>
      <c r="Q984" s="3"/>
    </row>
    <row r="985">
      <c r="A985" s="437"/>
      <c r="B985" s="456"/>
      <c r="C985" s="1106"/>
      <c r="D985" s="1126"/>
      <c r="E985" s="20"/>
      <c r="F985" s="1106"/>
      <c r="G985" s="1106"/>
      <c r="H985" s="1106"/>
      <c r="I985" s="1106"/>
      <c r="J985" s="437"/>
      <c r="K985" s="1106"/>
      <c r="L985" s="20"/>
      <c r="M985" s="1106"/>
      <c r="N985" s="3"/>
      <c r="O985" s="3"/>
      <c r="P985" s="3"/>
      <c r="Q985" s="3"/>
    </row>
    <row r="986">
      <c r="A986" s="437"/>
      <c r="B986" s="456"/>
      <c r="C986" s="1106"/>
      <c r="D986" s="1126"/>
      <c r="E986" s="20"/>
      <c r="F986" s="1106"/>
      <c r="G986" s="1106"/>
      <c r="H986" s="1106"/>
      <c r="I986" s="1106"/>
      <c r="J986" s="437"/>
      <c r="K986" s="1106"/>
      <c r="L986" s="20"/>
      <c r="M986" s="1106"/>
      <c r="N986" s="3"/>
      <c r="O986" s="3"/>
      <c r="P986" s="3"/>
      <c r="Q986" s="3"/>
    </row>
    <row r="987">
      <c r="A987" s="437"/>
      <c r="B987" s="456"/>
      <c r="C987" s="1106"/>
      <c r="D987" s="1126"/>
      <c r="E987" s="20"/>
      <c r="F987" s="1106"/>
      <c r="G987" s="1106"/>
      <c r="H987" s="1106"/>
      <c r="I987" s="1106"/>
      <c r="J987" s="437"/>
      <c r="K987" s="1106"/>
      <c r="L987" s="20"/>
      <c r="M987" s="1106"/>
      <c r="N987" s="3"/>
      <c r="O987" s="3"/>
      <c r="P987" s="3"/>
      <c r="Q987" s="3"/>
    </row>
    <row r="988">
      <c r="A988" s="437"/>
      <c r="B988" s="456"/>
      <c r="C988" s="1106"/>
      <c r="D988" s="1126"/>
      <c r="E988" s="20"/>
      <c r="F988" s="1106"/>
      <c r="G988" s="1106"/>
      <c r="H988" s="1106"/>
      <c r="I988" s="1106"/>
      <c r="J988" s="437"/>
      <c r="K988" s="1106"/>
      <c r="L988" s="20"/>
      <c r="M988" s="1106"/>
      <c r="N988" s="3"/>
      <c r="O988" s="3"/>
      <c r="P988" s="3"/>
      <c r="Q988" s="3"/>
    </row>
    <row r="989">
      <c r="A989" s="437"/>
      <c r="B989" s="456"/>
      <c r="C989" s="1106"/>
      <c r="D989" s="1126"/>
      <c r="E989" s="20"/>
      <c r="F989" s="1106"/>
      <c r="G989" s="1106"/>
      <c r="H989" s="1106"/>
      <c r="I989" s="1106"/>
      <c r="J989" s="437"/>
      <c r="K989" s="1106"/>
      <c r="L989" s="20"/>
      <c r="M989" s="1106"/>
      <c r="N989" s="3"/>
      <c r="O989" s="3"/>
      <c r="P989" s="3"/>
      <c r="Q989" s="3"/>
    </row>
    <row r="990">
      <c r="A990" s="437"/>
      <c r="B990" s="456"/>
      <c r="C990" s="1106"/>
      <c r="D990" s="1126"/>
      <c r="E990" s="20"/>
      <c r="F990" s="1106"/>
      <c r="G990" s="1106"/>
      <c r="H990" s="1106"/>
      <c r="I990" s="1106"/>
      <c r="J990" s="437"/>
      <c r="K990" s="1106"/>
      <c r="L990" s="20"/>
      <c r="M990" s="1106"/>
      <c r="N990" s="3"/>
      <c r="O990" s="3"/>
      <c r="P990" s="3"/>
      <c r="Q990" s="3"/>
    </row>
    <row r="991">
      <c r="A991" s="437"/>
      <c r="B991" s="456"/>
      <c r="C991" s="1106"/>
      <c r="D991" s="1126"/>
      <c r="E991" s="20"/>
      <c r="F991" s="1106"/>
      <c r="G991" s="1106"/>
      <c r="H991" s="1106"/>
      <c r="I991" s="1106"/>
      <c r="J991" s="437"/>
      <c r="K991" s="1106"/>
      <c r="L991" s="20"/>
      <c r="M991" s="1106"/>
      <c r="N991" s="3"/>
      <c r="O991" s="3"/>
      <c r="P991" s="3"/>
      <c r="Q991" s="3"/>
    </row>
    <row r="992">
      <c r="A992" s="437"/>
      <c r="B992" s="456"/>
      <c r="C992" s="1106"/>
      <c r="D992" s="1126"/>
      <c r="E992" s="20"/>
      <c r="F992" s="1106"/>
      <c r="G992" s="1106"/>
      <c r="H992" s="1106"/>
      <c r="I992" s="1106"/>
      <c r="J992" s="437"/>
      <c r="K992" s="1106"/>
      <c r="L992" s="20"/>
      <c r="M992" s="1106"/>
      <c r="N992" s="3"/>
      <c r="O992" s="3"/>
      <c r="P992" s="3"/>
      <c r="Q992" s="3"/>
    </row>
    <row r="993">
      <c r="A993" s="437"/>
      <c r="B993" s="456"/>
      <c r="C993" s="1106"/>
      <c r="D993" s="1126"/>
      <c r="E993" s="20"/>
      <c r="F993" s="1106"/>
      <c r="G993" s="1106"/>
      <c r="H993" s="1106"/>
      <c r="I993" s="1106"/>
      <c r="J993" s="437"/>
      <c r="K993" s="1106"/>
      <c r="L993" s="20"/>
      <c r="M993" s="1106"/>
      <c r="N993" s="3"/>
      <c r="O993" s="3"/>
      <c r="P993" s="3"/>
      <c r="Q993" s="3"/>
    </row>
    <row r="994">
      <c r="A994" s="437"/>
      <c r="B994" s="456"/>
      <c r="C994" s="1106"/>
      <c r="D994" s="1126"/>
      <c r="E994" s="20"/>
      <c r="F994" s="1106"/>
      <c r="G994" s="1106"/>
      <c r="H994" s="1106"/>
      <c r="I994" s="1106"/>
      <c r="J994" s="437"/>
      <c r="K994" s="1106"/>
      <c r="L994" s="20"/>
      <c r="M994" s="1106"/>
      <c r="N994" s="3"/>
      <c r="O994" s="3"/>
      <c r="P994" s="3"/>
      <c r="Q994" s="3"/>
    </row>
    <row r="995">
      <c r="A995" s="437"/>
      <c r="B995" s="456"/>
      <c r="C995" s="1106"/>
      <c r="D995" s="1126"/>
      <c r="E995" s="20"/>
      <c r="F995" s="1106"/>
      <c r="G995" s="1106"/>
      <c r="H995" s="1106"/>
      <c r="I995" s="1106"/>
      <c r="J995" s="437"/>
      <c r="K995" s="1106"/>
      <c r="L995" s="20"/>
      <c r="M995" s="1106"/>
      <c r="N995" s="3"/>
      <c r="O995" s="3"/>
      <c r="P995" s="3"/>
      <c r="Q995" s="3"/>
    </row>
    <row r="996">
      <c r="A996" s="437"/>
      <c r="B996" s="456"/>
      <c r="C996" s="1106"/>
      <c r="D996" s="1126"/>
      <c r="E996" s="20"/>
      <c r="F996" s="1106"/>
      <c r="G996" s="1106"/>
      <c r="H996" s="1106"/>
      <c r="I996" s="1106"/>
      <c r="J996" s="437"/>
      <c r="K996" s="1106"/>
      <c r="L996" s="20"/>
      <c r="M996" s="1106"/>
      <c r="N996" s="3"/>
      <c r="O996" s="3"/>
      <c r="P996" s="3"/>
      <c r="Q996" s="3"/>
    </row>
    <row r="997">
      <c r="A997" s="437"/>
      <c r="B997" s="456"/>
      <c r="C997" s="1106"/>
      <c r="D997" s="1126"/>
      <c r="E997" s="20"/>
      <c r="F997" s="1106"/>
      <c r="G997" s="1106"/>
      <c r="H997" s="1106"/>
      <c r="I997" s="1106"/>
      <c r="J997" s="437"/>
      <c r="K997" s="1106"/>
      <c r="L997" s="20"/>
      <c r="M997" s="1106"/>
      <c r="N997" s="3"/>
      <c r="O997" s="3"/>
      <c r="P997" s="3"/>
      <c r="Q997" s="3"/>
    </row>
    <row r="998">
      <c r="A998" s="437"/>
      <c r="B998" s="456"/>
      <c r="C998" s="1106"/>
      <c r="D998" s="1126"/>
      <c r="E998" s="20"/>
      <c r="F998" s="1106"/>
      <c r="G998" s="1106"/>
      <c r="H998" s="1106"/>
      <c r="I998" s="1106"/>
      <c r="J998" s="437"/>
      <c r="K998" s="1106"/>
      <c r="L998" s="20"/>
      <c r="M998" s="1106"/>
      <c r="N998" s="3"/>
      <c r="O998" s="3"/>
      <c r="P998" s="3"/>
      <c r="Q998" s="3"/>
    </row>
    <row r="999">
      <c r="A999" s="437"/>
      <c r="B999" s="456"/>
      <c r="C999" s="1106"/>
      <c r="D999" s="1126"/>
      <c r="E999" s="20"/>
      <c r="F999" s="1106"/>
      <c r="G999" s="1106"/>
      <c r="H999" s="1106"/>
      <c r="I999" s="1106"/>
      <c r="J999" s="437"/>
      <c r="K999" s="1106"/>
      <c r="L999" s="20"/>
      <c r="M999" s="1106"/>
      <c r="N999" s="3"/>
      <c r="O999" s="3"/>
      <c r="P999" s="3"/>
      <c r="Q999" s="3"/>
    </row>
    <row r="1000">
      <c r="A1000" s="437"/>
      <c r="B1000" s="456"/>
      <c r="C1000" s="1106"/>
      <c r="D1000" s="1126"/>
      <c r="E1000" s="20"/>
      <c r="F1000" s="1106"/>
      <c r="G1000" s="1106"/>
      <c r="H1000" s="1106"/>
      <c r="I1000" s="1106"/>
      <c r="J1000" s="437"/>
      <c r="K1000" s="1106"/>
      <c r="L1000" s="20"/>
      <c r="M1000" s="1106"/>
      <c r="N1000" s="3"/>
      <c r="O1000" s="3"/>
      <c r="P1000" s="3"/>
      <c r="Q1000" s="3"/>
    </row>
    <row r="1001">
      <c r="A1001" s="437"/>
      <c r="B1001" s="456"/>
      <c r="C1001" s="1106"/>
      <c r="D1001" s="1126"/>
      <c r="E1001" s="20"/>
      <c r="F1001" s="1106"/>
      <c r="G1001" s="1106"/>
      <c r="H1001" s="1106"/>
      <c r="I1001" s="1106"/>
      <c r="J1001" s="437"/>
      <c r="K1001" s="1106"/>
      <c r="L1001" s="20"/>
      <c r="M1001" s="1106"/>
      <c r="N1001" s="3"/>
      <c r="O1001" s="3"/>
      <c r="P1001" s="3"/>
      <c r="Q1001" s="3"/>
    </row>
    <row r="1002">
      <c r="A1002" s="437"/>
      <c r="B1002" s="456"/>
      <c r="C1002" s="1106"/>
      <c r="D1002" s="1126"/>
      <c r="E1002" s="24"/>
      <c r="F1002" s="1106"/>
      <c r="G1002" s="1106"/>
      <c r="H1002" s="1106"/>
      <c r="I1002" s="1106"/>
      <c r="J1002" s="437"/>
      <c r="K1002" s="1106"/>
      <c r="L1002" s="24"/>
      <c r="M1002" s="1106"/>
      <c r="N1002" s="3"/>
      <c r="O1002" s="3"/>
      <c r="P1002" s="3"/>
      <c r="Q1002" s="3"/>
    </row>
  </sheetData>
  <mergeCells count="24">
    <mergeCell ref="F1:K1"/>
    <mergeCell ref="K3:K5"/>
    <mergeCell ref="B3:B4"/>
    <mergeCell ref="F6:K6"/>
    <mergeCell ref="M6:P6"/>
    <mergeCell ref="J7:K7"/>
    <mergeCell ref="B16:B17"/>
    <mergeCell ref="A18:C18"/>
    <mergeCell ref="A3:A4"/>
    <mergeCell ref="A9:D9"/>
    <mergeCell ref="A10:A11"/>
    <mergeCell ref="B10:B11"/>
    <mergeCell ref="D10:D11"/>
    <mergeCell ref="A14:D14"/>
    <mergeCell ref="A16:A17"/>
    <mergeCell ref="D15:D17"/>
    <mergeCell ref="B21:C21"/>
    <mergeCell ref="B1:D1"/>
    <mergeCell ref="E1:E1002"/>
    <mergeCell ref="L1:L1002"/>
    <mergeCell ref="M1:Q1"/>
    <mergeCell ref="B2:D2"/>
    <mergeCell ref="Q3:Q5"/>
    <mergeCell ref="J8:K17"/>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10.63"/>
    <col customWidth="1" min="3" max="3" width="20.75"/>
    <col customWidth="1" min="4" max="4" width="38.75"/>
    <col customWidth="1" min="5" max="5" width="39.63"/>
    <col customWidth="1" min="6" max="6" width="26.13"/>
    <col customWidth="1" min="7" max="7" width="9.88"/>
    <col customWidth="1" min="8" max="8" width="18.38"/>
    <col customWidth="1" min="9" max="9" width="26.38"/>
  </cols>
  <sheetData>
    <row r="1">
      <c r="A1" s="729" t="s">
        <v>0</v>
      </c>
      <c r="B1" s="729" t="s">
        <v>5666</v>
      </c>
      <c r="C1" s="729" t="s">
        <v>5667</v>
      </c>
      <c r="D1" s="729" t="s">
        <v>5668</v>
      </c>
      <c r="E1" s="729" t="s">
        <v>5669</v>
      </c>
      <c r="F1" s="729" t="s">
        <v>5670</v>
      </c>
      <c r="G1" s="729" t="s">
        <v>5671</v>
      </c>
      <c r="H1" s="729" t="s">
        <v>5672</v>
      </c>
      <c r="I1" s="729" t="s">
        <v>5673</v>
      </c>
      <c r="J1" s="1129"/>
      <c r="K1" s="1129"/>
      <c r="L1" s="1129"/>
      <c r="M1" s="1129"/>
      <c r="N1" s="1129"/>
      <c r="O1" s="1129"/>
      <c r="P1" s="1129"/>
      <c r="Q1" s="1129"/>
      <c r="R1" s="1129"/>
      <c r="S1" s="1129"/>
      <c r="T1" s="1129"/>
      <c r="U1" s="1129"/>
      <c r="V1" s="1129"/>
      <c r="W1" s="1129"/>
      <c r="X1" s="1129"/>
      <c r="Y1" s="1129"/>
      <c r="Z1" s="1129"/>
    </row>
    <row r="2">
      <c r="A2" s="729">
        <v>1.0</v>
      </c>
      <c r="B2" s="729" t="s">
        <v>5674</v>
      </c>
      <c r="C2" s="729" t="s">
        <v>5675</v>
      </c>
      <c r="D2" s="729" t="s">
        <v>5676</v>
      </c>
      <c r="E2" s="729" t="s">
        <v>5677</v>
      </c>
      <c r="F2" s="729" t="s">
        <v>5678</v>
      </c>
      <c r="G2" s="976" t="s">
        <v>89</v>
      </c>
      <c r="H2" s="729" t="s">
        <v>5679</v>
      </c>
      <c r="I2" s="729" t="s">
        <v>5680</v>
      </c>
      <c r="J2" s="1129"/>
      <c r="K2" s="1129"/>
      <c r="L2" s="1129"/>
      <c r="M2" s="1129"/>
      <c r="N2" s="1129"/>
      <c r="O2" s="1129"/>
      <c r="P2" s="1129"/>
      <c r="Q2" s="1129"/>
      <c r="R2" s="1129"/>
      <c r="S2" s="1129"/>
      <c r="T2" s="1129"/>
      <c r="U2" s="1129"/>
      <c r="V2" s="1129"/>
      <c r="W2" s="1129"/>
      <c r="X2" s="1129"/>
      <c r="Y2" s="1129"/>
      <c r="Z2" s="1129"/>
    </row>
    <row r="3">
      <c r="A3" s="729">
        <v>2.0</v>
      </c>
      <c r="B3" s="729" t="s">
        <v>5674</v>
      </c>
      <c r="C3" s="729" t="s">
        <v>5681</v>
      </c>
      <c r="D3" s="729" t="s">
        <v>5682</v>
      </c>
      <c r="E3" s="729" t="s">
        <v>5683</v>
      </c>
      <c r="F3" s="1061"/>
      <c r="G3" s="976" t="s">
        <v>3658</v>
      </c>
      <c r="H3" s="729" t="s">
        <v>5684</v>
      </c>
      <c r="I3" s="729" t="s">
        <v>5685</v>
      </c>
      <c r="J3" s="1129"/>
      <c r="K3" s="1129"/>
      <c r="L3" s="1129"/>
      <c r="M3" s="1129"/>
      <c r="N3" s="1129"/>
      <c r="O3" s="1129"/>
      <c r="P3" s="1129"/>
      <c r="Q3" s="1129"/>
      <c r="R3" s="1129"/>
      <c r="S3" s="1129"/>
      <c r="T3" s="1129"/>
      <c r="U3" s="1129"/>
      <c r="V3" s="1129"/>
      <c r="W3" s="1129"/>
      <c r="X3" s="1129"/>
      <c r="Y3" s="1129"/>
      <c r="Z3" s="1129"/>
    </row>
    <row r="4">
      <c r="A4" s="729">
        <v>3.0</v>
      </c>
      <c r="B4" s="729" t="s">
        <v>5674</v>
      </c>
      <c r="C4" s="729" t="s">
        <v>5686</v>
      </c>
      <c r="D4" s="729" t="s">
        <v>5687</v>
      </c>
      <c r="E4" s="729" t="s">
        <v>5688</v>
      </c>
      <c r="F4" s="1061"/>
      <c r="G4" s="976" t="s">
        <v>3658</v>
      </c>
      <c r="H4" s="729" t="s">
        <v>5679</v>
      </c>
      <c r="I4" s="729" t="s">
        <v>5689</v>
      </c>
      <c r="J4" s="1129"/>
      <c r="K4" s="1129"/>
      <c r="L4" s="1129"/>
      <c r="M4" s="1129"/>
      <c r="N4" s="1129"/>
      <c r="O4" s="1129"/>
      <c r="P4" s="1129"/>
      <c r="Q4" s="1129"/>
      <c r="R4" s="1129"/>
      <c r="S4" s="1129"/>
      <c r="T4" s="1129"/>
      <c r="U4" s="1129"/>
      <c r="V4" s="1129"/>
      <c r="W4" s="1129"/>
      <c r="X4" s="1129"/>
      <c r="Y4" s="1129"/>
      <c r="Z4" s="1129"/>
    </row>
    <row r="5">
      <c r="A5" s="729">
        <v>4.0</v>
      </c>
      <c r="B5" s="729" t="s">
        <v>5674</v>
      </c>
      <c r="C5" s="729" t="s">
        <v>5690</v>
      </c>
      <c r="D5" s="729" t="s">
        <v>5691</v>
      </c>
      <c r="E5" s="729" t="s">
        <v>5692</v>
      </c>
      <c r="F5" s="1061"/>
      <c r="G5" s="976" t="s">
        <v>3658</v>
      </c>
      <c r="H5" s="729" t="s">
        <v>5679</v>
      </c>
      <c r="I5" s="729" t="s">
        <v>5693</v>
      </c>
      <c r="J5" s="1129"/>
      <c r="K5" s="1129"/>
      <c r="L5" s="1129"/>
      <c r="M5" s="1129"/>
      <c r="N5" s="1129"/>
      <c r="O5" s="1129"/>
      <c r="P5" s="1129"/>
      <c r="Q5" s="1129"/>
      <c r="R5" s="1129"/>
      <c r="S5" s="1129"/>
      <c r="T5" s="1129"/>
      <c r="U5" s="1129"/>
      <c r="V5" s="1129"/>
      <c r="W5" s="1129"/>
      <c r="X5" s="1129"/>
      <c r="Y5" s="1129"/>
      <c r="Z5" s="1129"/>
    </row>
    <row r="6">
      <c r="A6" s="729">
        <v>5.0</v>
      </c>
      <c r="B6" s="729" t="s">
        <v>5674</v>
      </c>
      <c r="C6" s="729" t="s">
        <v>5694</v>
      </c>
      <c r="D6" s="729" t="s">
        <v>5695</v>
      </c>
      <c r="E6" s="729" t="s">
        <v>5696</v>
      </c>
      <c r="F6" s="1061"/>
      <c r="G6" s="976" t="s">
        <v>3658</v>
      </c>
      <c r="H6" s="729" t="s">
        <v>5684</v>
      </c>
      <c r="I6" s="729" t="s">
        <v>5697</v>
      </c>
      <c r="J6" s="1129"/>
      <c r="K6" s="1129"/>
      <c r="L6" s="1129"/>
      <c r="M6" s="1129"/>
      <c r="N6" s="1129"/>
      <c r="O6" s="1129"/>
      <c r="P6" s="1129"/>
      <c r="Q6" s="1129"/>
      <c r="R6" s="1129"/>
      <c r="S6" s="1129"/>
      <c r="T6" s="1129"/>
      <c r="U6" s="1129"/>
      <c r="V6" s="1129"/>
      <c r="W6" s="1129"/>
      <c r="X6" s="1129"/>
      <c r="Y6" s="1129"/>
      <c r="Z6" s="1129"/>
    </row>
    <row r="7">
      <c r="A7" s="729">
        <v>6.0</v>
      </c>
      <c r="B7" s="729" t="s">
        <v>5674</v>
      </c>
      <c r="C7" s="729" t="s">
        <v>5698</v>
      </c>
      <c r="D7" s="729" t="s">
        <v>5699</v>
      </c>
      <c r="E7" s="729" t="s">
        <v>5700</v>
      </c>
      <c r="F7" s="729" t="s">
        <v>5701</v>
      </c>
      <c r="G7" s="976" t="s">
        <v>3658</v>
      </c>
      <c r="H7" s="729" t="s">
        <v>5702</v>
      </c>
      <c r="I7" s="1061"/>
      <c r="J7" s="1129"/>
      <c r="K7" s="1129"/>
      <c r="L7" s="1129"/>
      <c r="M7" s="1129"/>
      <c r="N7" s="1129"/>
      <c r="O7" s="1129"/>
      <c r="P7" s="1129"/>
      <c r="Q7" s="1129"/>
      <c r="R7" s="1129"/>
      <c r="S7" s="1129"/>
      <c r="T7" s="1129"/>
      <c r="U7" s="1129"/>
      <c r="V7" s="1129"/>
      <c r="W7" s="1129"/>
      <c r="X7" s="1129"/>
      <c r="Y7" s="1129"/>
      <c r="Z7" s="1129"/>
    </row>
    <row r="8">
      <c r="A8" s="729">
        <v>7.0</v>
      </c>
      <c r="B8" s="729" t="s">
        <v>5674</v>
      </c>
      <c r="C8" s="729" t="s">
        <v>5703</v>
      </c>
      <c r="D8" s="729" t="s">
        <v>5704</v>
      </c>
      <c r="E8" s="729" t="s">
        <v>5705</v>
      </c>
      <c r="F8" s="1061"/>
      <c r="G8" s="976" t="s">
        <v>3658</v>
      </c>
      <c r="H8" s="729" t="s">
        <v>5702</v>
      </c>
      <c r="I8" s="1061"/>
      <c r="J8" s="1129"/>
      <c r="K8" s="1129"/>
      <c r="L8" s="1129"/>
      <c r="M8" s="1129"/>
      <c r="N8" s="1129"/>
      <c r="O8" s="1129"/>
      <c r="P8" s="1129"/>
      <c r="Q8" s="1129"/>
      <c r="R8" s="1129"/>
      <c r="S8" s="1129"/>
      <c r="T8" s="1129"/>
      <c r="U8" s="1129"/>
      <c r="V8" s="1129"/>
      <c r="W8" s="1129"/>
      <c r="X8" s="1129"/>
      <c r="Y8" s="1129"/>
      <c r="Z8" s="1129"/>
    </row>
    <row r="9">
      <c r="A9" s="729">
        <v>8.0</v>
      </c>
      <c r="B9" s="729" t="s">
        <v>5674</v>
      </c>
      <c r="C9" s="729" t="s">
        <v>5706</v>
      </c>
      <c r="D9" s="729" t="s">
        <v>5707</v>
      </c>
      <c r="E9" s="729" t="s">
        <v>5708</v>
      </c>
      <c r="F9" s="1061"/>
      <c r="G9" s="976" t="s">
        <v>3658</v>
      </c>
      <c r="H9" s="729" t="s">
        <v>5702</v>
      </c>
      <c r="I9" s="1061"/>
      <c r="J9" s="1129"/>
      <c r="K9" s="1129"/>
      <c r="L9" s="1129"/>
      <c r="M9" s="1129"/>
      <c r="N9" s="1129"/>
      <c r="O9" s="1129"/>
      <c r="P9" s="1129"/>
      <c r="Q9" s="1129"/>
      <c r="R9" s="1129"/>
      <c r="S9" s="1129"/>
      <c r="T9" s="1129"/>
      <c r="U9" s="1129"/>
      <c r="V9" s="1129"/>
      <c r="W9" s="1129"/>
      <c r="X9" s="1129"/>
      <c r="Y9" s="1129"/>
      <c r="Z9" s="1129"/>
    </row>
    <row r="10">
      <c r="A10" s="729">
        <v>9.0</v>
      </c>
      <c r="B10" s="729" t="s">
        <v>5674</v>
      </c>
      <c r="C10" s="729" t="s">
        <v>5709</v>
      </c>
      <c r="D10" s="729" t="s">
        <v>5710</v>
      </c>
      <c r="E10" s="729" t="s">
        <v>5711</v>
      </c>
      <c r="F10" s="1061"/>
      <c r="G10" s="976" t="s">
        <v>3658</v>
      </c>
      <c r="H10" s="729" t="s">
        <v>5684</v>
      </c>
      <c r="I10" s="729" t="s">
        <v>5712</v>
      </c>
      <c r="J10" s="1129"/>
      <c r="K10" s="1129"/>
      <c r="L10" s="1129"/>
      <c r="M10" s="1129"/>
      <c r="N10" s="1129"/>
      <c r="O10" s="1129"/>
      <c r="P10" s="1129"/>
      <c r="Q10" s="1129"/>
      <c r="R10" s="1129"/>
      <c r="S10" s="1129"/>
      <c r="T10" s="1129"/>
      <c r="U10" s="1129"/>
      <c r="V10" s="1129"/>
      <c r="W10" s="1129"/>
      <c r="X10" s="1129"/>
      <c r="Y10" s="1129"/>
      <c r="Z10" s="1129"/>
    </row>
    <row r="11">
      <c r="A11" s="729">
        <v>10.0</v>
      </c>
      <c r="B11" s="729" t="s">
        <v>5674</v>
      </c>
      <c r="C11" s="729" t="s">
        <v>5713</v>
      </c>
      <c r="D11" s="729" t="s">
        <v>5714</v>
      </c>
      <c r="E11" s="729" t="s">
        <v>5715</v>
      </c>
      <c r="F11" s="1061"/>
      <c r="G11" s="976" t="s">
        <v>3658</v>
      </c>
      <c r="H11" s="729" t="s">
        <v>5702</v>
      </c>
      <c r="I11" s="729" t="s">
        <v>5716</v>
      </c>
      <c r="J11" s="1129"/>
      <c r="K11" s="1129"/>
      <c r="L11" s="1129"/>
      <c r="M11" s="1129"/>
      <c r="N11" s="1129"/>
      <c r="O11" s="1129"/>
      <c r="P11" s="1129"/>
      <c r="Q11" s="1129"/>
      <c r="R11" s="1129"/>
      <c r="S11" s="1129"/>
      <c r="T11" s="1129"/>
      <c r="U11" s="1129"/>
      <c r="V11" s="1129"/>
      <c r="W11" s="1129"/>
      <c r="X11" s="1129"/>
      <c r="Y11" s="1129"/>
      <c r="Z11" s="1129"/>
    </row>
    <row r="12">
      <c r="A12" s="729">
        <v>11.0</v>
      </c>
      <c r="B12" s="729" t="s">
        <v>5717</v>
      </c>
      <c r="C12" s="729" t="s">
        <v>5718</v>
      </c>
      <c r="D12" s="448" t="s">
        <v>5719</v>
      </c>
      <c r="E12" s="729" t="s">
        <v>5720</v>
      </c>
      <c r="F12" s="1061"/>
      <c r="G12" s="976" t="s">
        <v>3658</v>
      </c>
      <c r="H12" s="729" t="s">
        <v>5679</v>
      </c>
      <c r="I12" s="729" t="s">
        <v>5721</v>
      </c>
      <c r="J12" s="1129"/>
      <c r="K12" s="1129"/>
      <c r="L12" s="1129"/>
      <c r="M12" s="1129"/>
      <c r="N12" s="1129"/>
      <c r="O12" s="1129"/>
      <c r="P12" s="1129"/>
      <c r="Q12" s="1129"/>
      <c r="R12" s="1129"/>
      <c r="S12" s="1129"/>
      <c r="T12" s="1129"/>
      <c r="U12" s="1129"/>
      <c r="V12" s="1129"/>
      <c r="W12" s="1129"/>
      <c r="X12" s="1129"/>
      <c r="Y12" s="1129"/>
      <c r="Z12" s="1129"/>
    </row>
    <row r="13">
      <c r="A13" s="729">
        <v>12.0</v>
      </c>
      <c r="B13" s="729" t="s">
        <v>5717</v>
      </c>
      <c r="C13" s="729" t="s">
        <v>5722</v>
      </c>
      <c r="D13" s="729" t="s">
        <v>5723</v>
      </c>
      <c r="E13" s="729" t="s">
        <v>5724</v>
      </c>
      <c r="F13" s="1061"/>
      <c r="G13" s="976" t="s">
        <v>3658</v>
      </c>
      <c r="H13" s="729" t="s">
        <v>5684</v>
      </c>
      <c r="I13" s="729" t="s">
        <v>5725</v>
      </c>
      <c r="J13" s="1129"/>
      <c r="K13" s="1129"/>
      <c r="L13" s="1129"/>
      <c r="M13" s="1129"/>
      <c r="N13" s="1129"/>
      <c r="O13" s="1129"/>
      <c r="P13" s="1129"/>
      <c r="Q13" s="1129"/>
      <c r="R13" s="1129"/>
      <c r="S13" s="1129"/>
      <c r="T13" s="1129"/>
      <c r="U13" s="1129"/>
      <c r="V13" s="1129"/>
      <c r="W13" s="1129"/>
      <c r="X13" s="1129"/>
      <c r="Y13" s="1129"/>
      <c r="Z13" s="1129"/>
    </row>
    <row r="14">
      <c r="A14" s="729">
        <v>13.0</v>
      </c>
      <c r="B14" s="729" t="s">
        <v>5717</v>
      </c>
      <c r="C14" s="729" t="s">
        <v>5726</v>
      </c>
      <c r="D14" s="729" t="s">
        <v>5727</v>
      </c>
      <c r="E14" s="729" t="s">
        <v>5728</v>
      </c>
      <c r="F14" s="729" t="s">
        <v>5729</v>
      </c>
      <c r="G14" s="976" t="s">
        <v>3658</v>
      </c>
      <c r="H14" s="729" t="s">
        <v>5684</v>
      </c>
      <c r="I14" s="729" t="s">
        <v>5730</v>
      </c>
      <c r="J14" s="1129"/>
      <c r="K14" s="1129"/>
      <c r="L14" s="1129"/>
      <c r="M14" s="1129"/>
      <c r="N14" s="1129"/>
      <c r="O14" s="1129"/>
      <c r="P14" s="1129"/>
      <c r="Q14" s="1129"/>
      <c r="R14" s="1129"/>
      <c r="S14" s="1129"/>
      <c r="T14" s="1129"/>
      <c r="U14" s="1129"/>
      <c r="V14" s="1129"/>
      <c r="W14" s="1129"/>
      <c r="X14" s="1129"/>
      <c r="Y14" s="1129"/>
      <c r="Z14" s="1129"/>
    </row>
    <row r="15">
      <c r="A15" s="729">
        <v>14.0</v>
      </c>
      <c r="B15" s="729" t="s">
        <v>5717</v>
      </c>
      <c r="C15" s="729" t="s">
        <v>5731</v>
      </c>
      <c r="D15" s="729" t="s">
        <v>5732</v>
      </c>
      <c r="E15" s="1061"/>
      <c r="F15" s="1061"/>
      <c r="G15" s="976" t="s">
        <v>3658</v>
      </c>
      <c r="H15" s="1061"/>
      <c r="I15" s="729" t="s">
        <v>5733</v>
      </c>
      <c r="J15" s="1129"/>
      <c r="K15" s="1129"/>
      <c r="L15" s="1129"/>
      <c r="M15" s="1129"/>
      <c r="N15" s="1129"/>
      <c r="O15" s="1129"/>
      <c r="P15" s="1129"/>
      <c r="Q15" s="1129"/>
      <c r="R15" s="1129"/>
      <c r="S15" s="1129"/>
      <c r="T15" s="1129"/>
      <c r="U15" s="1129"/>
      <c r="V15" s="1129"/>
      <c r="W15" s="1129"/>
      <c r="X15" s="1129"/>
      <c r="Y15" s="1129"/>
      <c r="Z15" s="1129"/>
    </row>
    <row r="16">
      <c r="A16" s="729"/>
      <c r="B16" s="1061"/>
      <c r="C16" s="1061"/>
      <c r="D16" s="1061"/>
      <c r="E16" s="1061"/>
      <c r="F16" s="1061"/>
      <c r="G16" s="1061"/>
      <c r="H16" s="1061"/>
      <c r="I16" s="1061"/>
      <c r="J16" s="1129"/>
      <c r="K16" s="1129"/>
      <c r="L16" s="1129"/>
      <c r="M16" s="1129"/>
      <c r="N16" s="1129"/>
      <c r="O16" s="1129"/>
      <c r="P16" s="1129"/>
      <c r="Q16" s="1129"/>
      <c r="R16" s="1129"/>
      <c r="S16" s="1129"/>
      <c r="T16" s="1129"/>
      <c r="U16" s="1129"/>
      <c r="V16" s="1129"/>
      <c r="W16" s="1129"/>
      <c r="X16" s="1129"/>
      <c r="Y16" s="1129"/>
      <c r="Z16" s="1129"/>
    </row>
    <row r="17">
      <c r="A17" s="729"/>
      <c r="B17" s="1061"/>
      <c r="C17" s="1061"/>
      <c r="D17" s="1061"/>
      <c r="E17" s="1061"/>
      <c r="F17" s="1061"/>
      <c r="G17" s="1061"/>
      <c r="H17" s="1061"/>
      <c r="I17" s="1061"/>
      <c r="J17" s="1129"/>
      <c r="K17" s="1129"/>
      <c r="L17" s="1129"/>
      <c r="M17" s="1129"/>
      <c r="N17" s="1129"/>
      <c r="O17" s="1129"/>
      <c r="P17" s="1129"/>
      <c r="Q17" s="1129"/>
      <c r="R17" s="1129"/>
      <c r="S17" s="1129"/>
      <c r="T17" s="1129"/>
      <c r="U17" s="1129"/>
      <c r="V17" s="1129"/>
      <c r="W17" s="1129"/>
      <c r="X17" s="1129"/>
      <c r="Y17" s="1129"/>
      <c r="Z17" s="1129"/>
    </row>
    <row r="18">
      <c r="A18" s="1061"/>
      <c r="B18" s="1061"/>
      <c r="C18" s="1061"/>
      <c r="D18" s="1061"/>
      <c r="E18" s="1061"/>
      <c r="F18" s="1061"/>
      <c r="G18" s="1061"/>
      <c r="H18" s="1061"/>
      <c r="I18" s="1061"/>
      <c r="J18" s="1129"/>
      <c r="K18" s="1129"/>
      <c r="L18" s="1129"/>
      <c r="M18" s="1129"/>
      <c r="N18" s="1129"/>
      <c r="O18" s="1129"/>
      <c r="P18" s="1129"/>
      <c r="Q18" s="1129"/>
      <c r="R18" s="1129"/>
      <c r="S18" s="1129"/>
      <c r="T18" s="1129"/>
      <c r="U18" s="1129"/>
      <c r="V18" s="1129"/>
      <c r="W18" s="1129"/>
      <c r="X18" s="1129"/>
      <c r="Y18" s="1129"/>
      <c r="Z18" s="1129"/>
    </row>
    <row r="19">
      <c r="A19" s="1061"/>
      <c r="B19" s="1061"/>
      <c r="C19" s="1061"/>
      <c r="D19" s="1061"/>
      <c r="E19" s="1061"/>
      <c r="F19" s="1061"/>
      <c r="G19" s="1061"/>
      <c r="H19" s="1061"/>
      <c r="I19" s="1061"/>
      <c r="J19" s="1129"/>
      <c r="K19" s="1129"/>
      <c r="L19" s="1129"/>
      <c r="M19" s="1129"/>
      <c r="N19" s="1129"/>
      <c r="O19" s="1129"/>
      <c r="P19" s="1129"/>
      <c r="Q19" s="1129"/>
      <c r="R19" s="1129"/>
      <c r="S19" s="1129"/>
      <c r="T19" s="1129"/>
      <c r="U19" s="1129"/>
      <c r="V19" s="1129"/>
      <c r="W19" s="1129"/>
      <c r="X19" s="1129"/>
      <c r="Y19" s="1129"/>
      <c r="Z19" s="1129"/>
    </row>
    <row r="20">
      <c r="A20" s="1061"/>
      <c r="B20" s="1061"/>
      <c r="C20" s="1061"/>
      <c r="D20" s="1061"/>
      <c r="E20" s="1061"/>
      <c r="F20" s="1061"/>
      <c r="G20" s="1061"/>
      <c r="H20" s="1061"/>
      <c r="I20" s="1061"/>
      <c r="J20" s="1129"/>
      <c r="K20" s="1129"/>
      <c r="L20" s="1129"/>
      <c r="M20" s="1129"/>
      <c r="N20" s="1129"/>
      <c r="O20" s="1129"/>
      <c r="P20" s="1129"/>
      <c r="Q20" s="1129"/>
      <c r="R20" s="1129"/>
      <c r="S20" s="1129"/>
      <c r="T20" s="1129"/>
      <c r="U20" s="1129"/>
      <c r="V20" s="1129"/>
      <c r="W20" s="1129"/>
      <c r="X20" s="1129"/>
      <c r="Y20" s="1129"/>
      <c r="Z20" s="1129"/>
    </row>
    <row r="21">
      <c r="A21" s="1061"/>
      <c r="B21" s="1061"/>
      <c r="C21" s="1061"/>
      <c r="D21" s="1061"/>
      <c r="E21" s="1061"/>
      <c r="F21" s="1061"/>
      <c r="G21" s="1061"/>
      <c r="H21" s="1061"/>
      <c r="I21" s="1061"/>
      <c r="J21" s="1129"/>
      <c r="K21" s="1129"/>
      <c r="L21" s="1129"/>
      <c r="M21" s="1129"/>
      <c r="N21" s="1129"/>
      <c r="O21" s="1129"/>
      <c r="P21" s="1129"/>
      <c r="Q21" s="1129"/>
      <c r="R21" s="1129"/>
      <c r="S21" s="1129"/>
      <c r="T21" s="1129"/>
      <c r="U21" s="1129"/>
      <c r="V21" s="1129"/>
      <c r="W21" s="1129"/>
      <c r="X21" s="1129"/>
      <c r="Y21" s="1129"/>
      <c r="Z21" s="1129"/>
    </row>
    <row r="22">
      <c r="A22" s="1061"/>
      <c r="B22" s="1061"/>
      <c r="C22" s="1061"/>
      <c r="D22" s="1061"/>
      <c r="E22" s="1061"/>
      <c r="F22" s="1061"/>
      <c r="G22" s="1061"/>
      <c r="H22" s="1061"/>
      <c r="I22" s="1061"/>
      <c r="J22" s="1129"/>
      <c r="K22" s="1129"/>
      <c r="L22" s="1129"/>
      <c r="M22" s="1129"/>
      <c r="N22" s="1129"/>
      <c r="O22" s="1129"/>
      <c r="P22" s="1129"/>
      <c r="Q22" s="1129"/>
      <c r="R22" s="1129"/>
      <c r="S22" s="1129"/>
      <c r="T22" s="1129"/>
      <c r="U22" s="1129"/>
      <c r="V22" s="1129"/>
      <c r="W22" s="1129"/>
      <c r="X22" s="1129"/>
      <c r="Y22" s="1129"/>
      <c r="Z22" s="1129"/>
    </row>
    <row r="23">
      <c r="A23" s="1061"/>
      <c r="B23" s="1061"/>
      <c r="C23" s="1061"/>
      <c r="D23" s="1061"/>
      <c r="E23" s="1061"/>
      <c r="F23" s="1061"/>
      <c r="G23" s="1061"/>
      <c r="H23" s="1061"/>
      <c r="I23" s="1061"/>
      <c r="J23" s="1129"/>
      <c r="K23" s="1129"/>
      <c r="L23" s="1129"/>
      <c r="M23" s="1129"/>
      <c r="N23" s="1129"/>
      <c r="O23" s="1129"/>
      <c r="P23" s="1129"/>
      <c r="Q23" s="1129"/>
      <c r="R23" s="1129"/>
      <c r="S23" s="1129"/>
      <c r="T23" s="1129"/>
      <c r="U23" s="1129"/>
      <c r="V23" s="1129"/>
      <c r="W23" s="1129"/>
      <c r="X23" s="1129"/>
      <c r="Y23" s="1129"/>
      <c r="Z23" s="1129"/>
    </row>
    <row r="24">
      <c r="A24" s="1061"/>
      <c r="B24" s="1061"/>
      <c r="C24" s="1061"/>
      <c r="D24" s="1061"/>
      <c r="E24" s="1061"/>
      <c r="F24" s="1061"/>
      <c r="G24" s="1061"/>
      <c r="H24" s="1061"/>
      <c r="I24" s="1061"/>
      <c r="J24" s="1129"/>
      <c r="K24" s="1129"/>
      <c r="L24" s="1129"/>
      <c r="M24" s="1129"/>
      <c r="N24" s="1129"/>
      <c r="O24" s="1129"/>
      <c r="P24" s="1129"/>
      <c r="Q24" s="1129"/>
      <c r="R24" s="1129"/>
      <c r="S24" s="1129"/>
      <c r="T24" s="1129"/>
      <c r="U24" s="1129"/>
      <c r="V24" s="1129"/>
      <c r="W24" s="1129"/>
      <c r="X24" s="1129"/>
      <c r="Y24" s="1129"/>
      <c r="Z24" s="1129"/>
    </row>
    <row r="25">
      <c r="A25" s="1061"/>
      <c r="B25" s="1061"/>
      <c r="C25" s="1061"/>
      <c r="D25" s="1061"/>
      <c r="E25" s="1061"/>
      <c r="F25" s="1061"/>
      <c r="G25" s="1061"/>
      <c r="H25" s="1061"/>
      <c r="I25" s="1061"/>
      <c r="J25" s="1129"/>
      <c r="K25" s="1129"/>
      <c r="L25" s="1129"/>
      <c r="M25" s="1129"/>
      <c r="N25" s="1129"/>
      <c r="O25" s="1129"/>
      <c r="P25" s="1129"/>
      <c r="Q25" s="1129"/>
      <c r="R25" s="1129"/>
      <c r="S25" s="1129"/>
      <c r="T25" s="1129"/>
      <c r="U25" s="1129"/>
      <c r="V25" s="1129"/>
      <c r="W25" s="1129"/>
      <c r="X25" s="1129"/>
      <c r="Y25" s="1129"/>
      <c r="Z25" s="1129"/>
    </row>
    <row r="26">
      <c r="A26" s="1061"/>
      <c r="B26" s="1061"/>
      <c r="C26" s="1061"/>
      <c r="D26" s="1061"/>
      <c r="E26" s="1061"/>
      <c r="F26" s="1061"/>
      <c r="G26" s="1061"/>
      <c r="H26" s="1061"/>
      <c r="I26" s="1061"/>
      <c r="J26" s="1129"/>
      <c r="K26" s="1129"/>
      <c r="L26" s="1129"/>
      <c r="M26" s="1129"/>
      <c r="N26" s="1129"/>
      <c r="O26" s="1129"/>
      <c r="P26" s="1129"/>
      <c r="Q26" s="1129"/>
      <c r="R26" s="1129"/>
      <c r="S26" s="1129"/>
      <c r="T26" s="1129"/>
      <c r="U26" s="1129"/>
      <c r="V26" s="1129"/>
      <c r="W26" s="1129"/>
      <c r="X26" s="1129"/>
      <c r="Y26" s="1129"/>
      <c r="Z26" s="1129"/>
    </row>
    <row r="27">
      <c r="A27" s="1061"/>
      <c r="B27" s="1061"/>
      <c r="C27" s="1061"/>
      <c r="D27" s="1061"/>
      <c r="E27" s="1061"/>
      <c r="F27" s="1061"/>
      <c r="G27" s="1061"/>
      <c r="H27" s="1061"/>
      <c r="I27" s="1061"/>
      <c r="J27" s="1129"/>
      <c r="K27" s="1129"/>
      <c r="L27" s="1129"/>
      <c r="M27" s="1129"/>
      <c r="N27" s="1129"/>
      <c r="O27" s="1129"/>
      <c r="P27" s="1129"/>
      <c r="Q27" s="1129"/>
      <c r="R27" s="1129"/>
      <c r="S27" s="1129"/>
      <c r="T27" s="1129"/>
      <c r="U27" s="1129"/>
      <c r="V27" s="1129"/>
      <c r="W27" s="1129"/>
      <c r="X27" s="1129"/>
      <c r="Y27" s="1129"/>
      <c r="Z27" s="1129"/>
    </row>
    <row r="28">
      <c r="A28" s="1061"/>
      <c r="B28" s="1061"/>
      <c r="C28" s="1061"/>
      <c r="D28" s="1061"/>
      <c r="E28" s="1061"/>
      <c r="F28" s="1061"/>
      <c r="G28" s="1061"/>
      <c r="H28" s="1061"/>
      <c r="I28" s="1061"/>
      <c r="J28" s="1129"/>
      <c r="K28" s="1129"/>
      <c r="L28" s="1129"/>
      <c r="M28" s="1129"/>
      <c r="N28" s="1129"/>
      <c r="O28" s="1129"/>
      <c r="P28" s="1129"/>
      <c r="Q28" s="1129"/>
      <c r="R28" s="1129"/>
      <c r="S28" s="1129"/>
      <c r="T28" s="1129"/>
      <c r="U28" s="1129"/>
      <c r="V28" s="1129"/>
      <c r="W28" s="1129"/>
      <c r="X28" s="1129"/>
      <c r="Y28" s="1129"/>
      <c r="Z28" s="1129"/>
    </row>
    <row r="29">
      <c r="A29" s="1061"/>
      <c r="B29" s="1061"/>
      <c r="C29" s="1061"/>
      <c r="D29" s="1061"/>
      <c r="E29" s="1061"/>
      <c r="F29" s="1061"/>
      <c r="G29" s="1061"/>
      <c r="H29" s="1061"/>
      <c r="I29" s="1061"/>
      <c r="J29" s="1129"/>
      <c r="K29" s="1129"/>
      <c r="L29" s="1129"/>
      <c r="M29" s="1129"/>
      <c r="N29" s="1129"/>
      <c r="O29" s="1129"/>
      <c r="P29" s="1129"/>
      <c r="Q29" s="1129"/>
      <c r="R29" s="1129"/>
      <c r="S29" s="1129"/>
      <c r="T29" s="1129"/>
      <c r="U29" s="1129"/>
      <c r="V29" s="1129"/>
      <c r="W29" s="1129"/>
      <c r="X29" s="1129"/>
      <c r="Y29" s="1129"/>
      <c r="Z29" s="1129"/>
    </row>
    <row r="30">
      <c r="A30" s="1061"/>
      <c r="B30" s="1061"/>
      <c r="C30" s="1061"/>
      <c r="D30" s="1061"/>
      <c r="E30" s="1061"/>
      <c r="F30" s="1061"/>
      <c r="G30" s="1061"/>
      <c r="H30" s="1061"/>
      <c r="I30" s="1061"/>
      <c r="J30" s="1129"/>
      <c r="K30" s="1129"/>
      <c r="L30" s="1129"/>
      <c r="M30" s="1129"/>
      <c r="N30" s="1129"/>
      <c r="O30" s="1129"/>
      <c r="P30" s="1129"/>
      <c r="Q30" s="1129"/>
      <c r="R30" s="1129"/>
      <c r="S30" s="1129"/>
      <c r="T30" s="1129"/>
      <c r="U30" s="1129"/>
      <c r="V30" s="1129"/>
      <c r="W30" s="1129"/>
      <c r="X30" s="1129"/>
      <c r="Y30" s="1129"/>
      <c r="Z30" s="1129"/>
    </row>
    <row r="31">
      <c r="A31" s="1061"/>
      <c r="B31" s="1061"/>
      <c r="C31" s="1061"/>
      <c r="D31" s="1061"/>
      <c r="E31" s="1061"/>
      <c r="F31" s="1061"/>
      <c r="G31" s="1061"/>
      <c r="H31" s="1061"/>
      <c r="I31" s="1061"/>
      <c r="J31" s="1129"/>
      <c r="K31" s="1129"/>
      <c r="L31" s="1129"/>
      <c r="M31" s="1129"/>
      <c r="N31" s="1129"/>
      <c r="O31" s="1129"/>
      <c r="P31" s="1129"/>
      <c r="Q31" s="1129"/>
      <c r="R31" s="1129"/>
      <c r="S31" s="1129"/>
      <c r="T31" s="1129"/>
      <c r="U31" s="1129"/>
      <c r="V31" s="1129"/>
      <c r="W31" s="1129"/>
      <c r="X31" s="1129"/>
      <c r="Y31" s="1129"/>
      <c r="Z31" s="1129"/>
    </row>
    <row r="32">
      <c r="A32" s="1061"/>
      <c r="B32" s="1061"/>
      <c r="C32" s="1061"/>
      <c r="D32" s="1061"/>
      <c r="E32" s="1061"/>
      <c r="F32" s="1061"/>
      <c r="G32" s="1061"/>
      <c r="H32" s="1061"/>
      <c r="I32" s="1061"/>
      <c r="J32" s="1129"/>
      <c r="K32" s="1129"/>
      <c r="L32" s="1129"/>
      <c r="M32" s="1129"/>
      <c r="N32" s="1129"/>
      <c r="O32" s="1129"/>
      <c r="P32" s="1129"/>
      <c r="Q32" s="1129"/>
      <c r="R32" s="1129"/>
      <c r="S32" s="1129"/>
      <c r="T32" s="1129"/>
      <c r="U32" s="1129"/>
      <c r="V32" s="1129"/>
      <c r="W32" s="1129"/>
      <c r="X32" s="1129"/>
      <c r="Y32" s="1129"/>
      <c r="Z32" s="1129"/>
    </row>
    <row r="33">
      <c r="A33" s="1061"/>
      <c r="B33" s="1061"/>
      <c r="C33" s="1061"/>
      <c r="D33" s="1061"/>
      <c r="E33" s="1061"/>
      <c r="F33" s="1061"/>
      <c r="G33" s="1061"/>
      <c r="H33" s="1061"/>
      <c r="I33" s="1061"/>
      <c r="J33" s="1129"/>
      <c r="K33" s="1129"/>
      <c r="L33" s="1129"/>
      <c r="M33" s="1129"/>
      <c r="N33" s="1129"/>
      <c r="O33" s="1129"/>
      <c r="P33" s="1129"/>
      <c r="Q33" s="1129"/>
      <c r="R33" s="1129"/>
      <c r="S33" s="1129"/>
      <c r="T33" s="1129"/>
      <c r="U33" s="1129"/>
      <c r="V33" s="1129"/>
      <c r="W33" s="1129"/>
      <c r="X33" s="1129"/>
      <c r="Y33" s="1129"/>
      <c r="Z33" s="1129"/>
    </row>
    <row r="34">
      <c r="A34" s="1061"/>
      <c r="B34" s="1061"/>
      <c r="C34" s="1061"/>
      <c r="D34" s="1061"/>
      <c r="E34" s="1061"/>
      <c r="F34" s="1061"/>
      <c r="G34" s="1061"/>
      <c r="H34" s="1061"/>
      <c r="I34" s="1061"/>
      <c r="J34" s="1129"/>
      <c r="K34" s="1129"/>
      <c r="L34" s="1129"/>
      <c r="M34" s="1129"/>
      <c r="N34" s="1129"/>
      <c r="O34" s="1129"/>
      <c r="P34" s="1129"/>
      <c r="Q34" s="1129"/>
      <c r="R34" s="1129"/>
      <c r="S34" s="1129"/>
      <c r="T34" s="1129"/>
      <c r="U34" s="1129"/>
      <c r="V34" s="1129"/>
      <c r="W34" s="1129"/>
      <c r="X34" s="1129"/>
      <c r="Y34" s="1129"/>
      <c r="Z34" s="1129"/>
    </row>
    <row r="35">
      <c r="A35" s="1061"/>
      <c r="B35" s="1061"/>
      <c r="C35" s="1061"/>
      <c r="D35" s="1061"/>
      <c r="E35" s="1061"/>
      <c r="F35" s="1061"/>
      <c r="G35" s="1061"/>
      <c r="H35" s="1061"/>
      <c r="I35" s="1061"/>
      <c r="J35" s="1129"/>
      <c r="K35" s="1129"/>
      <c r="L35" s="1129"/>
      <c r="M35" s="1129"/>
      <c r="N35" s="1129"/>
      <c r="O35" s="1129"/>
      <c r="P35" s="1129"/>
      <c r="Q35" s="1129"/>
      <c r="R35" s="1129"/>
      <c r="S35" s="1129"/>
      <c r="T35" s="1129"/>
      <c r="U35" s="1129"/>
      <c r="V35" s="1129"/>
      <c r="W35" s="1129"/>
      <c r="X35" s="1129"/>
      <c r="Y35" s="1129"/>
      <c r="Z35" s="1129"/>
    </row>
    <row r="36">
      <c r="A36" s="1061"/>
      <c r="B36" s="1061"/>
      <c r="C36" s="1061"/>
      <c r="D36" s="1061"/>
      <c r="E36" s="1061"/>
      <c r="F36" s="1061"/>
      <c r="G36" s="1061"/>
      <c r="H36" s="1061"/>
      <c r="I36" s="1061"/>
      <c r="J36" s="1129"/>
      <c r="K36" s="1129"/>
      <c r="L36" s="1129"/>
      <c r="M36" s="1129"/>
      <c r="N36" s="1129"/>
      <c r="O36" s="1129"/>
      <c r="P36" s="1129"/>
      <c r="Q36" s="1129"/>
      <c r="R36" s="1129"/>
      <c r="S36" s="1129"/>
      <c r="T36" s="1129"/>
      <c r="U36" s="1129"/>
      <c r="V36" s="1129"/>
      <c r="W36" s="1129"/>
      <c r="X36" s="1129"/>
      <c r="Y36" s="1129"/>
      <c r="Z36" s="1129"/>
    </row>
    <row r="37">
      <c r="A37" s="1061"/>
      <c r="B37" s="1061"/>
      <c r="C37" s="1061"/>
      <c r="D37" s="1061"/>
      <c r="E37" s="1061"/>
      <c r="F37" s="1061"/>
      <c r="G37" s="1061"/>
      <c r="H37" s="1061"/>
      <c r="I37" s="1061"/>
      <c r="J37" s="1129"/>
      <c r="K37" s="1129"/>
      <c r="L37" s="1129"/>
      <c r="M37" s="1129"/>
      <c r="N37" s="1129"/>
      <c r="O37" s="1129"/>
      <c r="P37" s="1129"/>
      <c r="Q37" s="1129"/>
      <c r="R37" s="1129"/>
      <c r="S37" s="1129"/>
      <c r="T37" s="1129"/>
      <c r="U37" s="1129"/>
      <c r="V37" s="1129"/>
      <c r="W37" s="1129"/>
      <c r="X37" s="1129"/>
      <c r="Y37" s="1129"/>
      <c r="Z37" s="1129"/>
    </row>
    <row r="38">
      <c r="A38" s="1061"/>
      <c r="B38" s="1061"/>
      <c r="C38" s="1061"/>
      <c r="D38" s="1061"/>
      <c r="E38" s="1061"/>
      <c r="F38" s="1061"/>
      <c r="G38" s="1061"/>
      <c r="H38" s="1061"/>
      <c r="I38" s="1061"/>
      <c r="J38" s="1129"/>
      <c r="K38" s="1129"/>
      <c r="L38" s="1129"/>
      <c r="M38" s="1129"/>
      <c r="N38" s="1129"/>
      <c r="O38" s="1129"/>
      <c r="P38" s="1129"/>
      <c r="Q38" s="1129"/>
      <c r="R38" s="1129"/>
      <c r="S38" s="1129"/>
      <c r="T38" s="1129"/>
      <c r="U38" s="1129"/>
      <c r="V38" s="1129"/>
      <c r="W38" s="1129"/>
      <c r="X38" s="1129"/>
      <c r="Y38" s="1129"/>
      <c r="Z38" s="1129"/>
    </row>
    <row r="39">
      <c r="A39" s="1061"/>
      <c r="B39" s="1061"/>
      <c r="C39" s="1061"/>
      <c r="D39" s="1061"/>
      <c r="E39" s="1061"/>
      <c r="F39" s="1061"/>
      <c r="G39" s="1061"/>
      <c r="H39" s="1061"/>
      <c r="I39" s="1061"/>
      <c r="J39" s="1129"/>
      <c r="K39" s="1129"/>
      <c r="L39" s="1129"/>
      <c r="M39" s="1129"/>
      <c r="N39" s="1129"/>
      <c r="O39" s="1129"/>
      <c r="P39" s="1129"/>
      <c r="Q39" s="1129"/>
      <c r="R39" s="1129"/>
      <c r="S39" s="1129"/>
      <c r="T39" s="1129"/>
      <c r="U39" s="1129"/>
      <c r="V39" s="1129"/>
      <c r="W39" s="1129"/>
      <c r="X39" s="1129"/>
      <c r="Y39" s="1129"/>
      <c r="Z39" s="1129"/>
    </row>
    <row r="40">
      <c r="A40" s="1061"/>
      <c r="B40" s="1061"/>
      <c r="C40" s="1061"/>
      <c r="D40" s="1061"/>
      <c r="E40" s="1061"/>
      <c r="F40" s="1061"/>
      <c r="G40" s="1061"/>
      <c r="H40" s="1061"/>
      <c r="I40" s="1061"/>
      <c r="J40" s="1129"/>
      <c r="K40" s="1129"/>
      <c r="L40" s="1129"/>
      <c r="M40" s="1129"/>
      <c r="N40" s="1129"/>
      <c r="O40" s="1129"/>
      <c r="P40" s="1129"/>
      <c r="Q40" s="1129"/>
      <c r="R40" s="1129"/>
      <c r="S40" s="1129"/>
      <c r="T40" s="1129"/>
      <c r="U40" s="1129"/>
      <c r="V40" s="1129"/>
      <c r="W40" s="1129"/>
      <c r="X40" s="1129"/>
      <c r="Y40" s="1129"/>
      <c r="Z40" s="1129"/>
    </row>
    <row r="41">
      <c r="A41" s="1061"/>
      <c r="B41" s="1061"/>
      <c r="C41" s="1061"/>
      <c r="D41" s="1061"/>
      <c r="E41" s="1061"/>
      <c r="F41" s="1061"/>
      <c r="G41" s="1061"/>
      <c r="H41" s="1061"/>
      <c r="I41" s="1061"/>
      <c r="J41" s="1129"/>
      <c r="K41" s="1129"/>
      <c r="L41" s="1129"/>
      <c r="M41" s="1129"/>
      <c r="N41" s="1129"/>
      <c r="O41" s="1129"/>
      <c r="P41" s="1129"/>
      <c r="Q41" s="1129"/>
      <c r="R41" s="1129"/>
      <c r="S41" s="1129"/>
      <c r="T41" s="1129"/>
      <c r="U41" s="1129"/>
      <c r="V41" s="1129"/>
      <c r="W41" s="1129"/>
      <c r="X41" s="1129"/>
      <c r="Y41" s="1129"/>
      <c r="Z41" s="1129"/>
    </row>
    <row r="42">
      <c r="A42" s="1061"/>
      <c r="B42" s="1061"/>
      <c r="C42" s="1061"/>
      <c r="D42" s="1061"/>
      <c r="E42" s="1061"/>
      <c r="F42" s="1061"/>
      <c r="G42" s="1061"/>
      <c r="H42" s="1061"/>
      <c r="I42" s="1061"/>
      <c r="J42" s="1129"/>
      <c r="K42" s="1129"/>
      <c r="L42" s="1129"/>
      <c r="M42" s="1129"/>
      <c r="N42" s="1129"/>
      <c r="O42" s="1129"/>
      <c r="P42" s="1129"/>
      <c r="Q42" s="1129"/>
      <c r="R42" s="1129"/>
      <c r="S42" s="1129"/>
      <c r="T42" s="1129"/>
      <c r="U42" s="1129"/>
      <c r="V42" s="1129"/>
      <c r="W42" s="1129"/>
      <c r="X42" s="1129"/>
      <c r="Y42" s="1129"/>
      <c r="Z42" s="1129"/>
    </row>
    <row r="43">
      <c r="A43" s="1061"/>
      <c r="B43" s="1061"/>
      <c r="C43" s="1061"/>
      <c r="D43" s="1061"/>
      <c r="E43" s="1061"/>
      <c r="F43" s="1061"/>
      <c r="G43" s="1061"/>
      <c r="H43" s="1061"/>
      <c r="I43" s="1061"/>
      <c r="J43" s="1129"/>
      <c r="K43" s="1129"/>
      <c r="L43" s="1129"/>
      <c r="M43" s="1129"/>
      <c r="N43" s="1129"/>
      <c r="O43" s="1129"/>
      <c r="P43" s="1129"/>
      <c r="Q43" s="1129"/>
      <c r="R43" s="1129"/>
      <c r="S43" s="1129"/>
      <c r="T43" s="1129"/>
      <c r="U43" s="1129"/>
      <c r="V43" s="1129"/>
      <c r="W43" s="1129"/>
      <c r="X43" s="1129"/>
      <c r="Y43" s="1129"/>
      <c r="Z43" s="1129"/>
    </row>
    <row r="44">
      <c r="A44" s="1061"/>
      <c r="B44" s="1061"/>
      <c r="C44" s="1061"/>
      <c r="D44" s="1061"/>
      <c r="E44" s="1061"/>
      <c r="F44" s="1061"/>
      <c r="G44" s="1061"/>
      <c r="H44" s="1061"/>
      <c r="I44" s="1061"/>
      <c r="J44" s="1129"/>
      <c r="K44" s="1129"/>
      <c r="L44" s="1129"/>
      <c r="M44" s="1129"/>
      <c r="N44" s="1129"/>
      <c r="O44" s="1129"/>
      <c r="P44" s="1129"/>
      <c r="Q44" s="1129"/>
      <c r="R44" s="1129"/>
      <c r="S44" s="1129"/>
      <c r="T44" s="1129"/>
      <c r="U44" s="1129"/>
      <c r="V44" s="1129"/>
      <c r="W44" s="1129"/>
      <c r="X44" s="1129"/>
      <c r="Y44" s="1129"/>
      <c r="Z44" s="1129"/>
    </row>
    <row r="45">
      <c r="A45" s="1061"/>
      <c r="B45" s="1061"/>
      <c r="C45" s="1061"/>
      <c r="D45" s="1061"/>
      <c r="E45" s="1061"/>
      <c r="F45" s="1061"/>
      <c r="G45" s="1061"/>
      <c r="H45" s="1061"/>
      <c r="I45" s="1061"/>
      <c r="J45" s="1129"/>
      <c r="K45" s="1129"/>
      <c r="L45" s="1129"/>
      <c r="M45" s="1129"/>
      <c r="N45" s="1129"/>
      <c r="O45" s="1129"/>
      <c r="P45" s="1129"/>
      <c r="Q45" s="1129"/>
      <c r="R45" s="1129"/>
      <c r="S45" s="1129"/>
      <c r="T45" s="1129"/>
      <c r="U45" s="1129"/>
      <c r="V45" s="1129"/>
      <c r="W45" s="1129"/>
      <c r="X45" s="1129"/>
      <c r="Y45" s="1129"/>
      <c r="Z45" s="1129"/>
    </row>
    <row r="46">
      <c r="A46" s="1061"/>
      <c r="B46" s="1061"/>
      <c r="C46" s="1061"/>
      <c r="D46" s="1061"/>
      <c r="E46" s="1061"/>
      <c r="F46" s="1061"/>
      <c r="G46" s="1061"/>
      <c r="H46" s="1061"/>
      <c r="I46" s="1061"/>
      <c r="J46" s="1129"/>
      <c r="K46" s="1129"/>
      <c r="L46" s="1129"/>
      <c r="M46" s="1129"/>
      <c r="N46" s="1129"/>
      <c r="O46" s="1129"/>
      <c r="P46" s="1129"/>
      <c r="Q46" s="1129"/>
      <c r="R46" s="1129"/>
      <c r="S46" s="1129"/>
      <c r="T46" s="1129"/>
      <c r="U46" s="1129"/>
      <c r="V46" s="1129"/>
      <c r="W46" s="1129"/>
      <c r="X46" s="1129"/>
      <c r="Y46" s="1129"/>
      <c r="Z46" s="1129"/>
    </row>
    <row r="47">
      <c r="A47" s="1061"/>
      <c r="B47" s="1061"/>
      <c r="C47" s="1061"/>
      <c r="D47" s="1061"/>
      <c r="E47" s="1061"/>
      <c r="F47" s="1061"/>
      <c r="G47" s="1061"/>
      <c r="H47" s="1061"/>
      <c r="I47" s="1061"/>
      <c r="J47" s="1129"/>
      <c r="K47" s="1129"/>
      <c r="L47" s="1129"/>
      <c r="M47" s="1129"/>
      <c r="N47" s="1129"/>
      <c r="O47" s="1129"/>
      <c r="P47" s="1129"/>
      <c r="Q47" s="1129"/>
      <c r="R47" s="1129"/>
      <c r="S47" s="1129"/>
      <c r="T47" s="1129"/>
      <c r="U47" s="1129"/>
      <c r="V47" s="1129"/>
      <c r="W47" s="1129"/>
      <c r="X47" s="1129"/>
      <c r="Y47" s="1129"/>
      <c r="Z47" s="1129"/>
    </row>
    <row r="48">
      <c r="A48" s="1061"/>
      <c r="B48" s="1061"/>
      <c r="C48" s="1061"/>
      <c r="D48" s="1061"/>
      <c r="E48" s="1061"/>
      <c r="F48" s="1061"/>
      <c r="G48" s="1061"/>
      <c r="H48" s="1061"/>
      <c r="I48" s="1061"/>
      <c r="J48" s="1129"/>
      <c r="K48" s="1129"/>
      <c r="L48" s="1129"/>
      <c r="M48" s="1129"/>
      <c r="N48" s="1129"/>
      <c r="O48" s="1129"/>
      <c r="P48" s="1129"/>
      <c r="Q48" s="1129"/>
      <c r="R48" s="1129"/>
      <c r="S48" s="1129"/>
      <c r="T48" s="1129"/>
      <c r="U48" s="1129"/>
      <c r="V48" s="1129"/>
      <c r="W48" s="1129"/>
      <c r="X48" s="1129"/>
      <c r="Y48" s="1129"/>
      <c r="Z48" s="1129"/>
    </row>
    <row r="49">
      <c r="A49" s="1061"/>
      <c r="B49" s="1061"/>
      <c r="C49" s="1061"/>
      <c r="D49" s="1061"/>
      <c r="E49" s="1061"/>
      <c r="F49" s="1061"/>
      <c r="G49" s="1061"/>
      <c r="H49" s="1061"/>
      <c r="I49" s="1061"/>
      <c r="J49" s="1129"/>
      <c r="K49" s="1129"/>
      <c r="L49" s="1129"/>
      <c r="M49" s="1129"/>
      <c r="N49" s="1129"/>
      <c r="O49" s="1129"/>
      <c r="P49" s="1129"/>
      <c r="Q49" s="1129"/>
      <c r="R49" s="1129"/>
      <c r="S49" s="1129"/>
      <c r="T49" s="1129"/>
      <c r="U49" s="1129"/>
      <c r="V49" s="1129"/>
      <c r="W49" s="1129"/>
      <c r="X49" s="1129"/>
      <c r="Y49" s="1129"/>
      <c r="Z49" s="1129"/>
    </row>
    <row r="50">
      <c r="A50" s="1061"/>
      <c r="B50" s="1061"/>
      <c r="C50" s="1061"/>
      <c r="D50" s="1061"/>
      <c r="E50" s="1061"/>
      <c r="F50" s="1061"/>
      <c r="G50" s="1061"/>
      <c r="H50" s="1061"/>
      <c r="I50" s="1061"/>
      <c r="J50" s="1129"/>
      <c r="K50" s="1129"/>
      <c r="L50" s="1129"/>
      <c r="M50" s="1129"/>
      <c r="N50" s="1129"/>
      <c r="O50" s="1129"/>
      <c r="P50" s="1129"/>
      <c r="Q50" s="1129"/>
      <c r="R50" s="1129"/>
      <c r="S50" s="1129"/>
      <c r="T50" s="1129"/>
      <c r="U50" s="1129"/>
      <c r="V50" s="1129"/>
      <c r="W50" s="1129"/>
      <c r="X50" s="1129"/>
      <c r="Y50" s="1129"/>
      <c r="Z50" s="1129"/>
    </row>
    <row r="51">
      <c r="A51" s="1061"/>
      <c r="B51" s="1061"/>
      <c r="C51" s="1061"/>
      <c r="D51" s="1061"/>
      <c r="E51" s="1061"/>
      <c r="F51" s="1061"/>
      <c r="G51" s="1061"/>
      <c r="H51" s="1061"/>
      <c r="I51" s="1061"/>
      <c r="J51" s="1129"/>
      <c r="K51" s="1129"/>
      <c r="L51" s="1129"/>
      <c r="M51" s="1129"/>
      <c r="N51" s="1129"/>
      <c r="O51" s="1129"/>
      <c r="P51" s="1129"/>
      <c r="Q51" s="1129"/>
      <c r="R51" s="1129"/>
      <c r="S51" s="1129"/>
      <c r="T51" s="1129"/>
      <c r="U51" s="1129"/>
      <c r="V51" s="1129"/>
      <c r="W51" s="1129"/>
      <c r="X51" s="1129"/>
      <c r="Y51" s="1129"/>
      <c r="Z51" s="1129"/>
    </row>
    <row r="52">
      <c r="A52" s="1061"/>
      <c r="B52" s="1061"/>
      <c r="C52" s="1061"/>
      <c r="D52" s="1061"/>
      <c r="E52" s="1061"/>
      <c r="F52" s="1061"/>
      <c r="G52" s="1061"/>
      <c r="H52" s="1061"/>
      <c r="I52" s="1061"/>
      <c r="J52" s="1129"/>
      <c r="K52" s="1129"/>
      <c r="L52" s="1129"/>
      <c r="M52" s="1129"/>
      <c r="N52" s="1129"/>
      <c r="O52" s="1129"/>
      <c r="P52" s="1129"/>
      <c r="Q52" s="1129"/>
      <c r="R52" s="1129"/>
      <c r="S52" s="1129"/>
      <c r="T52" s="1129"/>
      <c r="U52" s="1129"/>
      <c r="V52" s="1129"/>
      <c r="W52" s="1129"/>
      <c r="X52" s="1129"/>
      <c r="Y52" s="1129"/>
      <c r="Z52" s="1129"/>
    </row>
    <row r="53">
      <c r="A53" s="1061"/>
      <c r="B53" s="1061"/>
      <c r="C53" s="1061"/>
      <c r="D53" s="1061"/>
      <c r="E53" s="1061"/>
      <c r="F53" s="1061"/>
      <c r="G53" s="1061"/>
      <c r="H53" s="1061"/>
      <c r="I53" s="1061"/>
      <c r="J53" s="1129"/>
      <c r="K53" s="1129"/>
      <c r="L53" s="1129"/>
      <c r="M53" s="1129"/>
      <c r="N53" s="1129"/>
      <c r="O53" s="1129"/>
      <c r="P53" s="1129"/>
      <c r="Q53" s="1129"/>
      <c r="R53" s="1129"/>
      <c r="S53" s="1129"/>
      <c r="T53" s="1129"/>
      <c r="U53" s="1129"/>
      <c r="V53" s="1129"/>
      <c r="W53" s="1129"/>
      <c r="X53" s="1129"/>
      <c r="Y53" s="1129"/>
      <c r="Z53" s="1129"/>
    </row>
    <row r="54">
      <c r="A54" s="1061"/>
      <c r="B54" s="1061"/>
      <c r="C54" s="1061"/>
      <c r="D54" s="1061"/>
      <c r="E54" s="1061"/>
      <c r="F54" s="1061"/>
      <c r="G54" s="1061"/>
      <c r="H54" s="1061"/>
      <c r="I54" s="1061"/>
      <c r="J54" s="1129"/>
      <c r="K54" s="1129"/>
      <c r="L54" s="1129"/>
      <c r="M54" s="1129"/>
      <c r="N54" s="1129"/>
      <c r="O54" s="1129"/>
      <c r="P54" s="1129"/>
      <c r="Q54" s="1129"/>
      <c r="R54" s="1129"/>
      <c r="S54" s="1129"/>
      <c r="T54" s="1129"/>
      <c r="U54" s="1129"/>
      <c r="V54" s="1129"/>
      <c r="W54" s="1129"/>
      <c r="X54" s="1129"/>
      <c r="Y54" s="1129"/>
      <c r="Z54" s="1129"/>
    </row>
    <row r="55">
      <c r="A55" s="1061"/>
      <c r="B55" s="1061"/>
      <c r="C55" s="1061"/>
      <c r="D55" s="1061"/>
      <c r="E55" s="1061"/>
      <c r="F55" s="1061"/>
      <c r="G55" s="1061"/>
      <c r="H55" s="1061"/>
      <c r="I55" s="1061"/>
      <c r="J55" s="1129"/>
      <c r="K55" s="1129"/>
      <c r="L55" s="1129"/>
      <c r="M55" s="1129"/>
      <c r="N55" s="1129"/>
      <c r="O55" s="1129"/>
      <c r="P55" s="1129"/>
      <c r="Q55" s="1129"/>
      <c r="R55" s="1129"/>
      <c r="S55" s="1129"/>
      <c r="T55" s="1129"/>
      <c r="U55" s="1129"/>
      <c r="V55" s="1129"/>
      <c r="W55" s="1129"/>
      <c r="X55" s="1129"/>
      <c r="Y55" s="1129"/>
      <c r="Z55" s="1129"/>
    </row>
    <row r="56">
      <c r="A56" s="1061"/>
      <c r="B56" s="1061"/>
      <c r="C56" s="1061"/>
      <c r="D56" s="1061"/>
      <c r="E56" s="1061"/>
      <c r="F56" s="1061"/>
      <c r="G56" s="1061"/>
      <c r="H56" s="1061"/>
      <c r="I56" s="1061"/>
      <c r="J56" s="1129"/>
      <c r="K56" s="1129"/>
      <c r="L56" s="1129"/>
      <c r="M56" s="1129"/>
      <c r="N56" s="1129"/>
      <c r="O56" s="1129"/>
      <c r="P56" s="1129"/>
      <c r="Q56" s="1129"/>
      <c r="R56" s="1129"/>
      <c r="S56" s="1129"/>
      <c r="T56" s="1129"/>
      <c r="U56" s="1129"/>
      <c r="V56" s="1129"/>
      <c r="W56" s="1129"/>
      <c r="X56" s="1129"/>
      <c r="Y56" s="1129"/>
      <c r="Z56" s="1129"/>
    </row>
    <row r="57">
      <c r="A57" s="1061"/>
      <c r="B57" s="1061"/>
      <c r="C57" s="1061"/>
      <c r="D57" s="1061"/>
      <c r="E57" s="1061"/>
      <c r="F57" s="1061"/>
      <c r="G57" s="1061"/>
      <c r="H57" s="1061"/>
      <c r="I57" s="1061"/>
      <c r="J57" s="1129"/>
      <c r="K57" s="1129"/>
      <c r="L57" s="1129"/>
      <c r="M57" s="1129"/>
      <c r="N57" s="1129"/>
      <c r="O57" s="1129"/>
      <c r="P57" s="1129"/>
      <c r="Q57" s="1129"/>
      <c r="R57" s="1129"/>
      <c r="S57" s="1129"/>
      <c r="T57" s="1129"/>
      <c r="U57" s="1129"/>
      <c r="V57" s="1129"/>
      <c r="W57" s="1129"/>
      <c r="X57" s="1129"/>
      <c r="Y57" s="1129"/>
      <c r="Z57" s="1129"/>
    </row>
    <row r="58">
      <c r="A58" s="1061"/>
      <c r="B58" s="1061"/>
      <c r="C58" s="1061"/>
      <c r="D58" s="1061"/>
      <c r="E58" s="1061"/>
      <c r="F58" s="1061"/>
      <c r="G58" s="1061"/>
      <c r="H58" s="1061"/>
      <c r="I58" s="1061"/>
      <c r="J58" s="1129"/>
      <c r="K58" s="1129"/>
      <c r="L58" s="1129"/>
      <c r="M58" s="1129"/>
      <c r="N58" s="1129"/>
      <c r="O58" s="1129"/>
      <c r="P58" s="1129"/>
      <c r="Q58" s="1129"/>
      <c r="R58" s="1129"/>
      <c r="S58" s="1129"/>
      <c r="T58" s="1129"/>
      <c r="U58" s="1129"/>
      <c r="V58" s="1129"/>
      <c r="W58" s="1129"/>
      <c r="X58" s="1129"/>
      <c r="Y58" s="1129"/>
      <c r="Z58" s="1129"/>
    </row>
    <row r="59">
      <c r="A59" s="1061"/>
      <c r="B59" s="1061"/>
      <c r="C59" s="1061"/>
      <c r="D59" s="1061"/>
      <c r="E59" s="1061"/>
      <c r="F59" s="1061"/>
      <c r="G59" s="1061"/>
      <c r="H59" s="1061"/>
      <c r="I59" s="1061"/>
      <c r="J59" s="1129"/>
      <c r="K59" s="1129"/>
      <c r="L59" s="1129"/>
      <c r="M59" s="1129"/>
      <c r="N59" s="1129"/>
      <c r="O59" s="1129"/>
      <c r="P59" s="1129"/>
      <c r="Q59" s="1129"/>
      <c r="R59" s="1129"/>
      <c r="S59" s="1129"/>
      <c r="T59" s="1129"/>
      <c r="U59" s="1129"/>
      <c r="V59" s="1129"/>
      <c r="W59" s="1129"/>
      <c r="X59" s="1129"/>
      <c r="Y59" s="1129"/>
      <c r="Z59" s="1129"/>
    </row>
    <row r="60">
      <c r="A60" s="1061"/>
      <c r="B60" s="1061"/>
      <c r="C60" s="1061"/>
      <c r="D60" s="1061"/>
      <c r="E60" s="1061"/>
      <c r="F60" s="1061"/>
      <c r="G60" s="1061"/>
      <c r="H60" s="1061"/>
      <c r="I60" s="1061"/>
      <c r="J60" s="1129"/>
      <c r="K60" s="1129"/>
      <c r="L60" s="1129"/>
      <c r="M60" s="1129"/>
      <c r="N60" s="1129"/>
      <c r="O60" s="1129"/>
      <c r="P60" s="1129"/>
      <c r="Q60" s="1129"/>
      <c r="R60" s="1129"/>
      <c r="S60" s="1129"/>
      <c r="T60" s="1129"/>
      <c r="U60" s="1129"/>
      <c r="V60" s="1129"/>
      <c r="W60" s="1129"/>
      <c r="X60" s="1129"/>
      <c r="Y60" s="1129"/>
      <c r="Z60" s="1129"/>
    </row>
    <row r="61">
      <c r="A61" s="1061"/>
      <c r="B61" s="1061"/>
      <c r="C61" s="1061"/>
      <c r="D61" s="1061"/>
      <c r="E61" s="1061"/>
      <c r="F61" s="1061"/>
      <c r="G61" s="1061"/>
      <c r="H61" s="1061"/>
      <c r="I61" s="1061"/>
      <c r="J61" s="1129"/>
      <c r="K61" s="1129"/>
      <c r="L61" s="1129"/>
      <c r="M61" s="1129"/>
      <c r="N61" s="1129"/>
      <c r="O61" s="1129"/>
      <c r="P61" s="1129"/>
      <c r="Q61" s="1129"/>
      <c r="R61" s="1129"/>
      <c r="S61" s="1129"/>
      <c r="T61" s="1129"/>
      <c r="U61" s="1129"/>
      <c r="V61" s="1129"/>
      <c r="W61" s="1129"/>
      <c r="X61" s="1129"/>
      <c r="Y61" s="1129"/>
      <c r="Z61" s="1129"/>
    </row>
    <row r="62">
      <c r="A62" s="1061"/>
      <c r="B62" s="1061"/>
      <c r="C62" s="1061"/>
      <c r="D62" s="1061"/>
      <c r="E62" s="1061"/>
      <c r="F62" s="1061"/>
      <c r="G62" s="1061"/>
      <c r="H62" s="1061"/>
      <c r="I62" s="1061"/>
      <c r="J62" s="1129"/>
      <c r="K62" s="1129"/>
      <c r="L62" s="1129"/>
      <c r="M62" s="1129"/>
      <c r="N62" s="1129"/>
      <c r="O62" s="1129"/>
      <c r="P62" s="1129"/>
      <c r="Q62" s="1129"/>
      <c r="R62" s="1129"/>
      <c r="S62" s="1129"/>
      <c r="T62" s="1129"/>
      <c r="U62" s="1129"/>
      <c r="V62" s="1129"/>
      <c r="W62" s="1129"/>
      <c r="X62" s="1129"/>
      <c r="Y62" s="1129"/>
      <c r="Z62" s="1129"/>
    </row>
    <row r="63">
      <c r="A63" s="1061"/>
      <c r="B63" s="1061"/>
      <c r="C63" s="1061"/>
      <c r="D63" s="1061"/>
      <c r="E63" s="1061"/>
      <c r="F63" s="1061"/>
      <c r="G63" s="1061"/>
      <c r="H63" s="1061"/>
      <c r="I63" s="1061"/>
      <c r="J63" s="1129"/>
      <c r="K63" s="1129"/>
      <c r="L63" s="1129"/>
      <c r="M63" s="1129"/>
      <c r="N63" s="1129"/>
      <c r="O63" s="1129"/>
      <c r="P63" s="1129"/>
      <c r="Q63" s="1129"/>
      <c r="R63" s="1129"/>
      <c r="S63" s="1129"/>
      <c r="T63" s="1129"/>
      <c r="U63" s="1129"/>
      <c r="V63" s="1129"/>
      <c r="W63" s="1129"/>
      <c r="X63" s="1129"/>
      <c r="Y63" s="1129"/>
      <c r="Z63" s="1129"/>
    </row>
    <row r="64">
      <c r="A64" s="1061"/>
      <c r="B64" s="1061"/>
      <c r="C64" s="1061"/>
      <c r="D64" s="1061"/>
      <c r="E64" s="1061"/>
      <c r="F64" s="1061"/>
      <c r="G64" s="1061"/>
      <c r="H64" s="1061"/>
      <c r="I64" s="1061"/>
      <c r="J64" s="1129"/>
      <c r="K64" s="1129"/>
      <c r="L64" s="1129"/>
      <c r="M64" s="1129"/>
      <c r="N64" s="1129"/>
      <c r="O64" s="1129"/>
      <c r="P64" s="1129"/>
      <c r="Q64" s="1129"/>
      <c r="R64" s="1129"/>
      <c r="S64" s="1129"/>
      <c r="T64" s="1129"/>
      <c r="U64" s="1129"/>
      <c r="V64" s="1129"/>
      <c r="W64" s="1129"/>
      <c r="X64" s="1129"/>
      <c r="Y64" s="1129"/>
      <c r="Z64" s="1129"/>
    </row>
    <row r="65">
      <c r="A65" s="1061"/>
      <c r="B65" s="1061"/>
      <c r="C65" s="1061"/>
      <c r="D65" s="1061"/>
      <c r="E65" s="1061"/>
      <c r="F65" s="1061"/>
      <c r="G65" s="1061"/>
      <c r="H65" s="1061"/>
      <c r="I65" s="1061"/>
      <c r="J65" s="1129"/>
      <c r="K65" s="1129"/>
      <c r="L65" s="1129"/>
      <c r="M65" s="1129"/>
      <c r="N65" s="1129"/>
      <c r="O65" s="1129"/>
      <c r="P65" s="1129"/>
      <c r="Q65" s="1129"/>
      <c r="R65" s="1129"/>
      <c r="S65" s="1129"/>
      <c r="T65" s="1129"/>
      <c r="U65" s="1129"/>
      <c r="V65" s="1129"/>
      <c r="W65" s="1129"/>
      <c r="X65" s="1129"/>
      <c r="Y65" s="1129"/>
      <c r="Z65" s="1129"/>
    </row>
    <row r="66">
      <c r="A66" s="1061"/>
      <c r="B66" s="1061"/>
      <c r="C66" s="1061"/>
      <c r="D66" s="1061"/>
      <c r="E66" s="1061"/>
      <c r="F66" s="1061"/>
      <c r="G66" s="1061"/>
      <c r="H66" s="1061"/>
      <c r="I66" s="1061"/>
      <c r="J66" s="1129"/>
      <c r="K66" s="1129"/>
      <c r="L66" s="1129"/>
      <c r="M66" s="1129"/>
      <c r="N66" s="1129"/>
      <c r="O66" s="1129"/>
      <c r="P66" s="1129"/>
      <c r="Q66" s="1129"/>
      <c r="R66" s="1129"/>
      <c r="S66" s="1129"/>
      <c r="T66" s="1129"/>
      <c r="U66" s="1129"/>
      <c r="V66" s="1129"/>
      <c r="W66" s="1129"/>
      <c r="X66" s="1129"/>
      <c r="Y66" s="1129"/>
      <c r="Z66" s="1129"/>
    </row>
    <row r="67">
      <c r="A67" s="1061"/>
      <c r="B67" s="1061"/>
      <c r="C67" s="1061"/>
      <c r="D67" s="1061"/>
      <c r="E67" s="1061"/>
      <c r="F67" s="1061"/>
      <c r="G67" s="1061"/>
      <c r="H67" s="1061"/>
      <c r="I67" s="1061"/>
      <c r="J67" s="1129"/>
      <c r="K67" s="1129"/>
      <c r="L67" s="1129"/>
      <c r="M67" s="1129"/>
      <c r="N67" s="1129"/>
      <c r="O67" s="1129"/>
      <c r="P67" s="1129"/>
      <c r="Q67" s="1129"/>
      <c r="R67" s="1129"/>
      <c r="S67" s="1129"/>
      <c r="T67" s="1129"/>
      <c r="U67" s="1129"/>
      <c r="V67" s="1129"/>
      <c r="W67" s="1129"/>
      <c r="X67" s="1129"/>
      <c r="Y67" s="1129"/>
      <c r="Z67" s="1129"/>
    </row>
    <row r="68">
      <c r="A68" s="1061"/>
      <c r="B68" s="1061"/>
      <c r="C68" s="1061"/>
      <c r="D68" s="1061"/>
      <c r="E68" s="1061"/>
      <c r="F68" s="1061"/>
      <c r="G68" s="1061"/>
      <c r="H68" s="1061"/>
      <c r="I68" s="1061"/>
      <c r="J68" s="1129"/>
      <c r="K68" s="1129"/>
      <c r="L68" s="1129"/>
      <c r="M68" s="1129"/>
      <c r="N68" s="1129"/>
      <c r="O68" s="1129"/>
      <c r="P68" s="1129"/>
      <c r="Q68" s="1129"/>
      <c r="R68" s="1129"/>
      <c r="S68" s="1129"/>
      <c r="T68" s="1129"/>
      <c r="U68" s="1129"/>
      <c r="V68" s="1129"/>
      <c r="W68" s="1129"/>
      <c r="X68" s="1129"/>
      <c r="Y68" s="1129"/>
      <c r="Z68" s="1129"/>
    </row>
    <row r="69">
      <c r="A69" s="1061"/>
      <c r="B69" s="1061"/>
      <c r="C69" s="1061"/>
      <c r="D69" s="1061"/>
      <c r="E69" s="1061"/>
      <c r="F69" s="1061"/>
      <c r="G69" s="1061"/>
      <c r="H69" s="1061"/>
      <c r="I69" s="1061"/>
      <c r="J69" s="1129"/>
      <c r="K69" s="1129"/>
      <c r="L69" s="1129"/>
      <c r="M69" s="1129"/>
      <c r="N69" s="1129"/>
      <c r="O69" s="1129"/>
      <c r="P69" s="1129"/>
      <c r="Q69" s="1129"/>
      <c r="R69" s="1129"/>
      <c r="S69" s="1129"/>
      <c r="T69" s="1129"/>
      <c r="U69" s="1129"/>
      <c r="V69" s="1129"/>
      <c r="W69" s="1129"/>
      <c r="X69" s="1129"/>
      <c r="Y69" s="1129"/>
      <c r="Z69" s="1129"/>
    </row>
    <row r="70">
      <c r="A70" s="1061"/>
      <c r="B70" s="1061"/>
      <c r="C70" s="1061"/>
      <c r="D70" s="1061"/>
      <c r="E70" s="1061"/>
      <c r="F70" s="1061"/>
      <c r="G70" s="1061"/>
      <c r="H70" s="1061"/>
      <c r="I70" s="1061"/>
      <c r="J70" s="1129"/>
      <c r="K70" s="1129"/>
      <c r="L70" s="1129"/>
      <c r="M70" s="1129"/>
      <c r="N70" s="1129"/>
      <c r="O70" s="1129"/>
      <c r="P70" s="1129"/>
      <c r="Q70" s="1129"/>
      <c r="R70" s="1129"/>
      <c r="S70" s="1129"/>
      <c r="T70" s="1129"/>
      <c r="U70" s="1129"/>
      <c r="V70" s="1129"/>
      <c r="W70" s="1129"/>
      <c r="X70" s="1129"/>
      <c r="Y70" s="1129"/>
      <c r="Z70" s="1129"/>
    </row>
    <row r="71">
      <c r="A71" s="1061"/>
      <c r="B71" s="1061"/>
      <c r="C71" s="1061"/>
      <c r="D71" s="1061"/>
      <c r="E71" s="1061"/>
      <c r="F71" s="1061"/>
      <c r="G71" s="1061"/>
      <c r="H71" s="1061"/>
      <c r="I71" s="1061"/>
      <c r="J71" s="1129"/>
      <c r="K71" s="1129"/>
      <c r="L71" s="1129"/>
      <c r="M71" s="1129"/>
      <c r="N71" s="1129"/>
      <c r="O71" s="1129"/>
      <c r="P71" s="1129"/>
      <c r="Q71" s="1129"/>
      <c r="R71" s="1129"/>
      <c r="S71" s="1129"/>
      <c r="T71" s="1129"/>
      <c r="U71" s="1129"/>
      <c r="V71" s="1129"/>
      <c r="W71" s="1129"/>
      <c r="X71" s="1129"/>
      <c r="Y71" s="1129"/>
      <c r="Z71" s="1129"/>
    </row>
    <row r="72">
      <c r="A72" s="1061"/>
      <c r="B72" s="1061"/>
      <c r="C72" s="1061"/>
      <c r="D72" s="1061"/>
      <c r="E72" s="1061"/>
      <c r="F72" s="1061"/>
      <c r="G72" s="1061"/>
      <c r="H72" s="1061"/>
      <c r="I72" s="1061"/>
      <c r="J72" s="1129"/>
      <c r="K72" s="1129"/>
      <c r="L72" s="1129"/>
      <c r="M72" s="1129"/>
      <c r="N72" s="1129"/>
      <c r="O72" s="1129"/>
      <c r="P72" s="1129"/>
      <c r="Q72" s="1129"/>
      <c r="R72" s="1129"/>
      <c r="S72" s="1129"/>
      <c r="T72" s="1129"/>
      <c r="U72" s="1129"/>
      <c r="V72" s="1129"/>
      <c r="W72" s="1129"/>
      <c r="X72" s="1129"/>
      <c r="Y72" s="1129"/>
      <c r="Z72" s="1129"/>
    </row>
    <row r="73">
      <c r="A73" s="1061"/>
      <c r="B73" s="1061"/>
      <c r="C73" s="1061"/>
      <c r="D73" s="1061"/>
      <c r="E73" s="1061"/>
      <c r="F73" s="1061"/>
      <c r="G73" s="1061"/>
      <c r="H73" s="1061"/>
      <c r="I73" s="1061"/>
      <c r="J73" s="1129"/>
      <c r="K73" s="1129"/>
      <c r="L73" s="1129"/>
      <c r="M73" s="1129"/>
      <c r="N73" s="1129"/>
      <c r="O73" s="1129"/>
      <c r="P73" s="1129"/>
      <c r="Q73" s="1129"/>
      <c r="R73" s="1129"/>
      <c r="S73" s="1129"/>
      <c r="T73" s="1129"/>
      <c r="U73" s="1129"/>
      <c r="V73" s="1129"/>
      <c r="W73" s="1129"/>
      <c r="X73" s="1129"/>
      <c r="Y73" s="1129"/>
      <c r="Z73" s="1129"/>
    </row>
    <row r="74">
      <c r="A74" s="1061"/>
      <c r="B74" s="1061"/>
      <c r="C74" s="1061"/>
      <c r="D74" s="1061"/>
      <c r="E74" s="1061"/>
      <c r="F74" s="1061"/>
      <c r="G74" s="1061"/>
      <c r="H74" s="1061"/>
      <c r="I74" s="1061"/>
      <c r="J74" s="1129"/>
      <c r="K74" s="1129"/>
      <c r="L74" s="1129"/>
      <c r="M74" s="1129"/>
      <c r="N74" s="1129"/>
      <c r="O74" s="1129"/>
      <c r="P74" s="1129"/>
      <c r="Q74" s="1129"/>
      <c r="R74" s="1129"/>
      <c r="S74" s="1129"/>
      <c r="T74" s="1129"/>
      <c r="U74" s="1129"/>
      <c r="V74" s="1129"/>
      <c r="W74" s="1129"/>
      <c r="X74" s="1129"/>
      <c r="Y74" s="1129"/>
      <c r="Z74" s="1129"/>
    </row>
    <row r="75">
      <c r="A75" s="1061"/>
      <c r="B75" s="1061"/>
      <c r="C75" s="1061"/>
      <c r="D75" s="1061"/>
      <c r="E75" s="1061"/>
      <c r="F75" s="1061"/>
      <c r="G75" s="1061"/>
      <c r="H75" s="1061"/>
      <c r="I75" s="1061"/>
      <c r="J75" s="1129"/>
      <c r="K75" s="1129"/>
      <c r="L75" s="1129"/>
      <c r="M75" s="1129"/>
      <c r="N75" s="1129"/>
      <c r="O75" s="1129"/>
      <c r="P75" s="1129"/>
      <c r="Q75" s="1129"/>
      <c r="R75" s="1129"/>
      <c r="S75" s="1129"/>
      <c r="T75" s="1129"/>
      <c r="U75" s="1129"/>
      <c r="V75" s="1129"/>
      <c r="W75" s="1129"/>
      <c r="X75" s="1129"/>
      <c r="Y75" s="1129"/>
      <c r="Z75" s="1129"/>
    </row>
    <row r="76">
      <c r="A76" s="1061"/>
      <c r="B76" s="1061"/>
      <c r="C76" s="1061"/>
      <c r="D76" s="1061"/>
      <c r="E76" s="1061"/>
      <c r="F76" s="1061"/>
      <c r="G76" s="1061"/>
      <c r="H76" s="1061"/>
      <c r="I76" s="1061"/>
      <c r="J76" s="1129"/>
      <c r="K76" s="1129"/>
      <c r="L76" s="1129"/>
      <c r="M76" s="1129"/>
      <c r="N76" s="1129"/>
      <c r="O76" s="1129"/>
      <c r="P76" s="1129"/>
      <c r="Q76" s="1129"/>
      <c r="R76" s="1129"/>
      <c r="S76" s="1129"/>
      <c r="T76" s="1129"/>
      <c r="U76" s="1129"/>
      <c r="V76" s="1129"/>
      <c r="W76" s="1129"/>
      <c r="X76" s="1129"/>
      <c r="Y76" s="1129"/>
      <c r="Z76" s="1129"/>
    </row>
    <row r="77">
      <c r="A77" s="1061"/>
      <c r="B77" s="1061"/>
      <c r="C77" s="1061"/>
      <c r="D77" s="1061"/>
      <c r="E77" s="1061"/>
      <c r="F77" s="1061"/>
      <c r="G77" s="1061"/>
      <c r="H77" s="1061"/>
      <c r="I77" s="1061"/>
      <c r="J77" s="1129"/>
      <c r="K77" s="1129"/>
      <c r="L77" s="1129"/>
      <c r="M77" s="1129"/>
      <c r="N77" s="1129"/>
      <c r="O77" s="1129"/>
      <c r="P77" s="1129"/>
      <c r="Q77" s="1129"/>
      <c r="R77" s="1129"/>
      <c r="S77" s="1129"/>
      <c r="T77" s="1129"/>
      <c r="U77" s="1129"/>
      <c r="V77" s="1129"/>
      <c r="W77" s="1129"/>
      <c r="X77" s="1129"/>
      <c r="Y77" s="1129"/>
      <c r="Z77" s="1129"/>
    </row>
    <row r="78">
      <c r="A78" s="1061"/>
      <c r="B78" s="1061"/>
      <c r="C78" s="1061"/>
      <c r="D78" s="1061"/>
      <c r="E78" s="1061"/>
      <c r="F78" s="1061"/>
      <c r="G78" s="1061"/>
      <c r="H78" s="1061"/>
      <c r="I78" s="1061"/>
      <c r="J78" s="1129"/>
      <c r="K78" s="1129"/>
      <c r="L78" s="1129"/>
      <c r="M78" s="1129"/>
      <c r="N78" s="1129"/>
      <c r="O78" s="1129"/>
      <c r="P78" s="1129"/>
      <c r="Q78" s="1129"/>
      <c r="R78" s="1129"/>
      <c r="S78" s="1129"/>
      <c r="T78" s="1129"/>
      <c r="U78" s="1129"/>
      <c r="V78" s="1129"/>
      <c r="W78" s="1129"/>
      <c r="X78" s="1129"/>
      <c r="Y78" s="1129"/>
      <c r="Z78" s="1129"/>
    </row>
    <row r="79">
      <c r="A79" s="1061"/>
      <c r="B79" s="1061"/>
      <c r="C79" s="1061"/>
      <c r="D79" s="1061"/>
      <c r="E79" s="1061"/>
      <c r="F79" s="1061"/>
      <c r="G79" s="1061"/>
      <c r="H79" s="1061"/>
      <c r="I79" s="1061"/>
      <c r="J79" s="1129"/>
      <c r="K79" s="1129"/>
      <c r="L79" s="1129"/>
      <c r="M79" s="1129"/>
      <c r="N79" s="1129"/>
      <c r="O79" s="1129"/>
      <c r="P79" s="1129"/>
      <c r="Q79" s="1129"/>
      <c r="R79" s="1129"/>
      <c r="S79" s="1129"/>
      <c r="T79" s="1129"/>
      <c r="U79" s="1129"/>
      <c r="V79" s="1129"/>
      <c r="W79" s="1129"/>
      <c r="X79" s="1129"/>
      <c r="Y79" s="1129"/>
      <c r="Z79" s="1129"/>
    </row>
    <row r="80">
      <c r="A80" s="1061"/>
      <c r="B80" s="1061"/>
      <c r="C80" s="1061"/>
      <c r="D80" s="1061"/>
      <c r="E80" s="1061"/>
      <c r="F80" s="1061"/>
      <c r="G80" s="1061"/>
      <c r="H80" s="1061"/>
      <c r="I80" s="1061"/>
      <c r="J80" s="1129"/>
      <c r="K80" s="1129"/>
      <c r="L80" s="1129"/>
      <c r="M80" s="1129"/>
      <c r="N80" s="1129"/>
      <c r="O80" s="1129"/>
      <c r="P80" s="1129"/>
      <c r="Q80" s="1129"/>
      <c r="R80" s="1129"/>
      <c r="S80" s="1129"/>
      <c r="T80" s="1129"/>
      <c r="U80" s="1129"/>
      <c r="V80" s="1129"/>
      <c r="W80" s="1129"/>
      <c r="X80" s="1129"/>
      <c r="Y80" s="1129"/>
      <c r="Z80" s="1129"/>
    </row>
    <row r="81">
      <c r="A81" s="1061"/>
      <c r="B81" s="1061"/>
      <c r="C81" s="1061"/>
      <c r="D81" s="1061"/>
      <c r="E81" s="1061"/>
      <c r="F81" s="1061"/>
      <c r="G81" s="1061"/>
      <c r="H81" s="1061"/>
      <c r="I81" s="1061"/>
      <c r="J81" s="1129"/>
      <c r="K81" s="1129"/>
      <c r="L81" s="1129"/>
      <c r="M81" s="1129"/>
      <c r="N81" s="1129"/>
      <c r="O81" s="1129"/>
      <c r="P81" s="1129"/>
      <c r="Q81" s="1129"/>
      <c r="R81" s="1129"/>
      <c r="S81" s="1129"/>
      <c r="T81" s="1129"/>
      <c r="U81" s="1129"/>
      <c r="V81" s="1129"/>
      <c r="W81" s="1129"/>
      <c r="X81" s="1129"/>
      <c r="Y81" s="1129"/>
      <c r="Z81" s="1129"/>
    </row>
    <row r="82">
      <c r="A82" s="1061"/>
      <c r="B82" s="1061"/>
      <c r="C82" s="1061"/>
      <c r="D82" s="1061"/>
      <c r="E82" s="1061"/>
      <c r="F82" s="1061"/>
      <c r="G82" s="1061"/>
      <c r="H82" s="1061"/>
      <c r="I82" s="1061"/>
      <c r="J82" s="1129"/>
      <c r="K82" s="1129"/>
      <c r="L82" s="1129"/>
      <c r="M82" s="1129"/>
      <c r="N82" s="1129"/>
      <c r="O82" s="1129"/>
      <c r="P82" s="1129"/>
      <c r="Q82" s="1129"/>
      <c r="R82" s="1129"/>
      <c r="S82" s="1129"/>
      <c r="T82" s="1129"/>
      <c r="U82" s="1129"/>
      <c r="V82" s="1129"/>
      <c r="W82" s="1129"/>
      <c r="X82" s="1129"/>
      <c r="Y82" s="1129"/>
      <c r="Z82" s="1129"/>
    </row>
    <row r="83">
      <c r="A83" s="1061"/>
      <c r="B83" s="1061"/>
      <c r="C83" s="1061"/>
      <c r="D83" s="1061"/>
      <c r="E83" s="1061"/>
      <c r="F83" s="1061"/>
      <c r="G83" s="1061"/>
      <c r="H83" s="1061"/>
      <c r="I83" s="1061"/>
      <c r="J83" s="1129"/>
      <c r="K83" s="1129"/>
      <c r="L83" s="1129"/>
      <c r="M83" s="1129"/>
      <c r="N83" s="1129"/>
      <c r="O83" s="1129"/>
      <c r="P83" s="1129"/>
      <c r="Q83" s="1129"/>
      <c r="R83" s="1129"/>
      <c r="S83" s="1129"/>
      <c r="T83" s="1129"/>
      <c r="U83" s="1129"/>
      <c r="V83" s="1129"/>
      <c r="W83" s="1129"/>
      <c r="X83" s="1129"/>
      <c r="Y83" s="1129"/>
      <c r="Z83" s="1129"/>
    </row>
    <row r="84">
      <c r="A84" s="1061"/>
      <c r="B84" s="1061"/>
      <c r="C84" s="1061"/>
      <c r="D84" s="1061"/>
      <c r="E84" s="1061"/>
      <c r="F84" s="1061"/>
      <c r="G84" s="1061"/>
      <c r="H84" s="1061"/>
      <c r="I84" s="1061"/>
      <c r="J84" s="1129"/>
      <c r="K84" s="1129"/>
      <c r="L84" s="1129"/>
      <c r="M84" s="1129"/>
      <c r="N84" s="1129"/>
      <c r="O84" s="1129"/>
      <c r="P84" s="1129"/>
      <c r="Q84" s="1129"/>
      <c r="R84" s="1129"/>
      <c r="S84" s="1129"/>
      <c r="T84" s="1129"/>
      <c r="U84" s="1129"/>
      <c r="V84" s="1129"/>
      <c r="W84" s="1129"/>
      <c r="X84" s="1129"/>
      <c r="Y84" s="1129"/>
      <c r="Z84" s="1129"/>
    </row>
    <row r="85">
      <c r="A85" s="1061"/>
      <c r="B85" s="1061"/>
      <c r="C85" s="1061"/>
      <c r="D85" s="1061"/>
      <c r="E85" s="1061"/>
      <c r="F85" s="1061"/>
      <c r="G85" s="1061"/>
      <c r="H85" s="1061"/>
      <c r="I85" s="1061"/>
      <c r="J85" s="1129"/>
      <c r="K85" s="1129"/>
      <c r="L85" s="1129"/>
      <c r="M85" s="1129"/>
      <c r="N85" s="1129"/>
      <c r="O85" s="1129"/>
      <c r="P85" s="1129"/>
      <c r="Q85" s="1129"/>
      <c r="R85" s="1129"/>
      <c r="S85" s="1129"/>
      <c r="T85" s="1129"/>
      <c r="U85" s="1129"/>
      <c r="V85" s="1129"/>
      <c r="W85" s="1129"/>
      <c r="X85" s="1129"/>
      <c r="Y85" s="1129"/>
      <c r="Z85" s="1129"/>
    </row>
    <row r="86">
      <c r="A86" s="1061"/>
      <c r="B86" s="1061"/>
      <c r="C86" s="1061"/>
      <c r="D86" s="1061"/>
      <c r="E86" s="1061"/>
      <c r="F86" s="1061"/>
      <c r="G86" s="1061"/>
      <c r="H86" s="1061"/>
      <c r="I86" s="1061"/>
      <c r="J86" s="1129"/>
      <c r="K86" s="1129"/>
      <c r="L86" s="1129"/>
      <c r="M86" s="1129"/>
      <c r="N86" s="1129"/>
      <c r="O86" s="1129"/>
      <c r="P86" s="1129"/>
      <c r="Q86" s="1129"/>
      <c r="R86" s="1129"/>
      <c r="S86" s="1129"/>
      <c r="T86" s="1129"/>
      <c r="U86" s="1129"/>
      <c r="V86" s="1129"/>
      <c r="W86" s="1129"/>
      <c r="X86" s="1129"/>
      <c r="Y86" s="1129"/>
      <c r="Z86" s="1129"/>
    </row>
    <row r="87">
      <c r="A87" s="1061"/>
      <c r="B87" s="1061"/>
      <c r="C87" s="1061"/>
      <c r="D87" s="1061"/>
      <c r="E87" s="1061"/>
      <c r="F87" s="1061"/>
      <c r="G87" s="1061"/>
      <c r="H87" s="1061"/>
      <c r="I87" s="1061"/>
      <c r="J87" s="1129"/>
      <c r="K87" s="1129"/>
      <c r="L87" s="1129"/>
      <c r="M87" s="1129"/>
      <c r="N87" s="1129"/>
      <c r="O87" s="1129"/>
      <c r="P87" s="1129"/>
      <c r="Q87" s="1129"/>
      <c r="R87" s="1129"/>
      <c r="S87" s="1129"/>
      <c r="T87" s="1129"/>
      <c r="U87" s="1129"/>
      <c r="V87" s="1129"/>
      <c r="W87" s="1129"/>
      <c r="X87" s="1129"/>
      <c r="Y87" s="1129"/>
      <c r="Z87" s="1129"/>
    </row>
    <row r="88">
      <c r="A88" s="1061"/>
      <c r="B88" s="1061"/>
      <c r="C88" s="1061"/>
      <c r="D88" s="1061"/>
      <c r="E88" s="1061"/>
      <c r="F88" s="1061"/>
      <c r="G88" s="1061"/>
      <c r="H88" s="1061"/>
      <c r="I88" s="1061"/>
      <c r="J88" s="1129"/>
      <c r="K88" s="1129"/>
      <c r="L88" s="1129"/>
      <c r="M88" s="1129"/>
      <c r="N88" s="1129"/>
      <c r="O88" s="1129"/>
      <c r="P88" s="1129"/>
      <c r="Q88" s="1129"/>
      <c r="R88" s="1129"/>
      <c r="S88" s="1129"/>
      <c r="T88" s="1129"/>
      <c r="U88" s="1129"/>
      <c r="V88" s="1129"/>
      <c r="W88" s="1129"/>
      <c r="X88" s="1129"/>
      <c r="Y88" s="1129"/>
      <c r="Z88" s="1129"/>
    </row>
    <row r="89">
      <c r="A89" s="1061"/>
      <c r="B89" s="1061"/>
      <c r="C89" s="1061"/>
      <c r="D89" s="1061"/>
      <c r="E89" s="1061"/>
      <c r="F89" s="1061"/>
      <c r="G89" s="1061"/>
      <c r="H89" s="1061"/>
      <c r="I89" s="1061"/>
      <c r="J89" s="1129"/>
      <c r="K89" s="1129"/>
      <c r="L89" s="1129"/>
      <c r="M89" s="1129"/>
      <c r="N89" s="1129"/>
      <c r="O89" s="1129"/>
      <c r="P89" s="1129"/>
      <c r="Q89" s="1129"/>
      <c r="R89" s="1129"/>
      <c r="S89" s="1129"/>
      <c r="T89" s="1129"/>
      <c r="U89" s="1129"/>
      <c r="V89" s="1129"/>
      <c r="W89" s="1129"/>
      <c r="X89" s="1129"/>
      <c r="Y89" s="1129"/>
      <c r="Z89" s="1129"/>
    </row>
    <row r="90">
      <c r="A90" s="1061"/>
      <c r="B90" s="1061"/>
      <c r="C90" s="1061"/>
      <c r="D90" s="1061"/>
      <c r="E90" s="1061"/>
      <c r="F90" s="1061"/>
      <c r="G90" s="1061"/>
      <c r="H90" s="1061"/>
      <c r="I90" s="1061"/>
      <c r="J90" s="1129"/>
      <c r="K90" s="1129"/>
      <c r="L90" s="1129"/>
      <c r="M90" s="1129"/>
      <c r="N90" s="1129"/>
      <c r="O90" s="1129"/>
      <c r="P90" s="1129"/>
      <c r="Q90" s="1129"/>
      <c r="R90" s="1129"/>
      <c r="S90" s="1129"/>
      <c r="T90" s="1129"/>
      <c r="U90" s="1129"/>
      <c r="V90" s="1129"/>
      <c r="W90" s="1129"/>
      <c r="X90" s="1129"/>
      <c r="Y90" s="1129"/>
      <c r="Z90" s="1129"/>
    </row>
    <row r="91">
      <c r="A91" s="1061"/>
      <c r="B91" s="1061"/>
      <c r="C91" s="1061"/>
      <c r="D91" s="1061"/>
      <c r="E91" s="1061"/>
      <c r="F91" s="1061"/>
      <c r="G91" s="1061"/>
      <c r="H91" s="1061"/>
      <c r="I91" s="1061"/>
      <c r="J91" s="1129"/>
      <c r="K91" s="1129"/>
      <c r="L91" s="1129"/>
      <c r="M91" s="1129"/>
      <c r="N91" s="1129"/>
      <c r="O91" s="1129"/>
      <c r="P91" s="1129"/>
      <c r="Q91" s="1129"/>
      <c r="R91" s="1129"/>
      <c r="S91" s="1129"/>
      <c r="T91" s="1129"/>
      <c r="U91" s="1129"/>
      <c r="V91" s="1129"/>
      <c r="W91" s="1129"/>
      <c r="X91" s="1129"/>
      <c r="Y91" s="1129"/>
      <c r="Z91" s="1129"/>
    </row>
    <row r="92">
      <c r="A92" s="1061"/>
      <c r="B92" s="1061"/>
      <c r="C92" s="1061"/>
      <c r="D92" s="1061"/>
      <c r="E92" s="1061"/>
      <c r="F92" s="1061"/>
      <c r="G92" s="1061"/>
      <c r="H92" s="1061"/>
      <c r="I92" s="1061"/>
      <c r="J92" s="1129"/>
      <c r="K92" s="1129"/>
      <c r="L92" s="1129"/>
      <c r="M92" s="1129"/>
      <c r="N92" s="1129"/>
      <c r="O92" s="1129"/>
      <c r="P92" s="1129"/>
      <c r="Q92" s="1129"/>
      <c r="R92" s="1129"/>
      <c r="S92" s="1129"/>
      <c r="T92" s="1129"/>
      <c r="U92" s="1129"/>
      <c r="V92" s="1129"/>
      <c r="W92" s="1129"/>
      <c r="X92" s="1129"/>
      <c r="Y92" s="1129"/>
      <c r="Z92" s="1129"/>
    </row>
    <row r="93">
      <c r="A93" s="1061"/>
      <c r="B93" s="1061"/>
      <c r="C93" s="1061"/>
      <c r="D93" s="1061"/>
      <c r="E93" s="1061"/>
      <c r="F93" s="1061"/>
      <c r="G93" s="1061"/>
      <c r="H93" s="1061"/>
      <c r="I93" s="1061"/>
      <c r="J93" s="1129"/>
      <c r="K93" s="1129"/>
      <c r="L93" s="1129"/>
      <c r="M93" s="1129"/>
      <c r="N93" s="1129"/>
      <c r="O93" s="1129"/>
      <c r="P93" s="1129"/>
      <c r="Q93" s="1129"/>
      <c r="R93" s="1129"/>
      <c r="S93" s="1129"/>
      <c r="T93" s="1129"/>
      <c r="U93" s="1129"/>
      <c r="V93" s="1129"/>
      <c r="W93" s="1129"/>
      <c r="X93" s="1129"/>
      <c r="Y93" s="1129"/>
      <c r="Z93" s="1129"/>
    </row>
    <row r="94">
      <c r="A94" s="1061"/>
      <c r="B94" s="1061"/>
      <c r="C94" s="1061"/>
      <c r="D94" s="1061"/>
      <c r="E94" s="1061"/>
      <c r="F94" s="1061"/>
      <c r="G94" s="1061"/>
      <c r="H94" s="1061"/>
      <c r="I94" s="1061"/>
      <c r="J94" s="1129"/>
      <c r="K94" s="1129"/>
      <c r="L94" s="1129"/>
      <c r="M94" s="1129"/>
      <c r="N94" s="1129"/>
      <c r="O94" s="1129"/>
      <c r="P94" s="1129"/>
      <c r="Q94" s="1129"/>
      <c r="R94" s="1129"/>
      <c r="S94" s="1129"/>
      <c r="T94" s="1129"/>
      <c r="U94" s="1129"/>
      <c r="V94" s="1129"/>
      <c r="W94" s="1129"/>
      <c r="X94" s="1129"/>
      <c r="Y94" s="1129"/>
      <c r="Z94" s="1129"/>
    </row>
    <row r="95">
      <c r="A95" s="1061"/>
      <c r="B95" s="1061"/>
      <c r="C95" s="1061"/>
      <c r="D95" s="1061"/>
      <c r="E95" s="1061"/>
      <c r="F95" s="1061"/>
      <c r="G95" s="1061"/>
      <c r="H95" s="1061"/>
      <c r="I95" s="1061"/>
      <c r="J95" s="1129"/>
      <c r="K95" s="1129"/>
      <c r="L95" s="1129"/>
      <c r="M95" s="1129"/>
      <c r="N95" s="1129"/>
      <c r="O95" s="1129"/>
      <c r="P95" s="1129"/>
      <c r="Q95" s="1129"/>
      <c r="R95" s="1129"/>
      <c r="S95" s="1129"/>
      <c r="T95" s="1129"/>
      <c r="U95" s="1129"/>
      <c r="V95" s="1129"/>
      <c r="W95" s="1129"/>
      <c r="X95" s="1129"/>
      <c r="Y95" s="1129"/>
      <c r="Z95" s="1129"/>
    </row>
    <row r="96">
      <c r="A96" s="1061"/>
      <c r="B96" s="1061"/>
      <c r="C96" s="1061"/>
      <c r="D96" s="1061"/>
      <c r="E96" s="1061"/>
      <c r="F96" s="1061"/>
      <c r="G96" s="1061"/>
      <c r="H96" s="1061"/>
      <c r="I96" s="1061"/>
      <c r="J96" s="1129"/>
      <c r="K96" s="1129"/>
      <c r="L96" s="1129"/>
      <c r="M96" s="1129"/>
      <c r="N96" s="1129"/>
      <c r="O96" s="1129"/>
      <c r="P96" s="1129"/>
      <c r="Q96" s="1129"/>
      <c r="R96" s="1129"/>
      <c r="S96" s="1129"/>
      <c r="T96" s="1129"/>
      <c r="U96" s="1129"/>
      <c r="V96" s="1129"/>
      <c r="W96" s="1129"/>
      <c r="X96" s="1129"/>
      <c r="Y96" s="1129"/>
      <c r="Z96" s="1129"/>
    </row>
    <row r="97">
      <c r="A97" s="1061"/>
      <c r="B97" s="1061"/>
      <c r="C97" s="1061"/>
      <c r="D97" s="1061"/>
      <c r="E97" s="1061"/>
      <c r="F97" s="1061"/>
      <c r="G97" s="1061"/>
      <c r="H97" s="1061"/>
      <c r="I97" s="1061"/>
      <c r="J97" s="1129"/>
      <c r="K97" s="1129"/>
      <c r="L97" s="1129"/>
      <c r="M97" s="1129"/>
      <c r="N97" s="1129"/>
      <c r="O97" s="1129"/>
      <c r="P97" s="1129"/>
      <c r="Q97" s="1129"/>
      <c r="R97" s="1129"/>
      <c r="S97" s="1129"/>
      <c r="T97" s="1129"/>
      <c r="U97" s="1129"/>
      <c r="V97" s="1129"/>
      <c r="W97" s="1129"/>
      <c r="X97" s="1129"/>
      <c r="Y97" s="1129"/>
      <c r="Z97" s="1129"/>
    </row>
    <row r="98">
      <c r="A98" s="1061"/>
      <c r="B98" s="1061"/>
      <c r="C98" s="1061"/>
      <c r="D98" s="1061"/>
      <c r="E98" s="1061"/>
      <c r="F98" s="1061"/>
      <c r="G98" s="1061"/>
      <c r="H98" s="1061"/>
      <c r="I98" s="1061"/>
      <c r="J98" s="1129"/>
      <c r="K98" s="1129"/>
      <c r="L98" s="1129"/>
      <c r="M98" s="1129"/>
      <c r="N98" s="1129"/>
      <c r="O98" s="1129"/>
      <c r="P98" s="1129"/>
      <c r="Q98" s="1129"/>
      <c r="R98" s="1129"/>
      <c r="S98" s="1129"/>
      <c r="T98" s="1129"/>
      <c r="U98" s="1129"/>
      <c r="V98" s="1129"/>
      <c r="W98" s="1129"/>
      <c r="X98" s="1129"/>
      <c r="Y98" s="1129"/>
      <c r="Z98" s="1129"/>
    </row>
    <row r="99">
      <c r="A99" s="1061"/>
      <c r="B99" s="1061"/>
      <c r="C99" s="1061"/>
      <c r="D99" s="1061"/>
      <c r="E99" s="1061"/>
      <c r="F99" s="1061"/>
      <c r="G99" s="1061"/>
      <c r="H99" s="1061"/>
      <c r="I99" s="1061"/>
      <c r="J99" s="1129"/>
      <c r="K99" s="1129"/>
      <c r="L99" s="1129"/>
      <c r="M99" s="1129"/>
      <c r="N99" s="1129"/>
      <c r="O99" s="1129"/>
      <c r="P99" s="1129"/>
      <c r="Q99" s="1129"/>
      <c r="R99" s="1129"/>
      <c r="S99" s="1129"/>
      <c r="T99" s="1129"/>
      <c r="U99" s="1129"/>
      <c r="V99" s="1129"/>
      <c r="W99" s="1129"/>
      <c r="X99" s="1129"/>
      <c r="Y99" s="1129"/>
      <c r="Z99" s="1129"/>
    </row>
    <row r="100">
      <c r="A100" s="1061"/>
      <c r="B100" s="1061"/>
      <c r="C100" s="1061"/>
      <c r="D100" s="1061"/>
      <c r="E100" s="1061"/>
      <c r="F100" s="1061"/>
      <c r="G100" s="1061"/>
      <c r="H100" s="1061"/>
      <c r="I100" s="1061"/>
      <c r="J100" s="1129"/>
      <c r="K100" s="1129"/>
      <c r="L100" s="1129"/>
      <c r="M100" s="1129"/>
      <c r="N100" s="1129"/>
      <c r="O100" s="1129"/>
      <c r="P100" s="1129"/>
      <c r="Q100" s="1129"/>
      <c r="R100" s="1129"/>
      <c r="S100" s="1129"/>
      <c r="T100" s="1129"/>
      <c r="U100" s="1129"/>
      <c r="V100" s="1129"/>
      <c r="W100" s="1129"/>
      <c r="X100" s="1129"/>
      <c r="Y100" s="1129"/>
      <c r="Z100" s="1129"/>
    </row>
    <row r="101">
      <c r="A101" s="1061"/>
      <c r="B101" s="1061"/>
      <c r="C101" s="1061"/>
      <c r="D101" s="1061"/>
      <c r="E101" s="1061"/>
      <c r="F101" s="1061"/>
      <c r="G101" s="1061"/>
      <c r="H101" s="1061"/>
      <c r="I101" s="1061"/>
      <c r="J101" s="1129"/>
      <c r="K101" s="1129"/>
      <c r="L101" s="1129"/>
      <c r="M101" s="1129"/>
      <c r="N101" s="1129"/>
      <c r="O101" s="1129"/>
      <c r="P101" s="1129"/>
      <c r="Q101" s="1129"/>
      <c r="R101" s="1129"/>
      <c r="S101" s="1129"/>
      <c r="T101" s="1129"/>
      <c r="U101" s="1129"/>
      <c r="V101" s="1129"/>
      <c r="W101" s="1129"/>
      <c r="X101" s="1129"/>
      <c r="Y101" s="1129"/>
      <c r="Z101" s="1129"/>
    </row>
    <row r="102">
      <c r="A102" s="1061"/>
      <c r="B102" s="1061"/>
      <c r="C102" s="1061"/>
      <c r="D102" s="1061"/>
      <c r="E102" s="1061"/>
      <c r="F102" s="1061"/>
      <c r="G102" s="1061"/>
      <c r="H102" s="1061"/>
      <c r="I102" s="1061"/>
      <c r="J102" s="1129"/>
      <c r="K102" s="1129"/>
      <c r="L102" s="1129"/>
      <c r="M102" s="1129"/>
      <c r="N102" s="1129"/>
      <c r="O102" s="1129"/>
      <c r="P102" s="1129"/>
      <c r="Q102" s="1129"/>
      <c r="R102" s="1129"/>
      <c r="S102" s="1129"/>
      <c r="T102" s="1129"/>
      <c r="U102" s="1129"/>
      <c r="V102" s="1129"/>
      <c r="W102" s="1129"/>
      <c r="X102" s="1129"/>
      <c r="Y102" s="1129"/>
      <c r="Z102" s="1129"/>
    </row>
    <row r="103">
      <c r="A103" s="1061"/>
      <c r="B103" s="1061"/>
      <c r="C103" s="1061"/>
      <c r="D103" s="1061"/>
      <c r="E103" s="1061"/>
      <c r="F103" s="1061"/>
      <c r="G103" s="1061"/>
      <c r="H103" s="1061"/>
      <c r="I103" s="1061"/>
      <c r="J103" s="1129"/>
      <c r="K103" s="1129"/>
      <c r="L103" s="1129"/>
      <c r="M103" s="1129"/>
      <c r="N103" s="1129"/>
      <c r="O103" s="1129"/>
      <c r="P103" s="1129"/>
      <c r="Q103" s="1129"/>
      <c r="R103" s="1129"/>
      <c r="S103" s="1129"/>
      <c r="T103" s="1129"/>
      <c r="U103" s="1129"/>
      <c r="V103" s="1129"/>
      <c r="W103" s="1129"/>
      <c r="X103" s="1129"/>
      <c r="Y103" s="1129"/>
      <c r="Z103" s="1129"/>
    </row>
    <row r="104">
      <c r="A104" s="1061"/>
      <c r="B104" s="1061"/>
      <c r="C104" s="1061"/>
      <c r="D104" s="1061"/>
      <c r="E104" s="1061"/>
      <c r="F104" s="1061"/>
      <c r="G104" s="1061"/>
      <c r="H104" s="1061"/>
      <c r="I104" s="1061"/>
      <c r="J104" s="1129"/>
      <c r="K104" s="1129"/>
      <c r="L104" s="1129"/>
      <c r="M104" s="1129"/>
      <c r="N104" s="1129"/>
      <c r="O104" s="1129"/>
      <c r="P104" s="1129"/>
      <c r="Q104" s="1129"/>
      <c r="R104" s="1129"/>
      <c r="S104" s="1129"/>
      <c r="T104" s="1129"/>
      <c r="U104" s="1129"/>
      <c r="V104" s="1129"/>
      <c r="W104" s="1129"/>
      <c r="X104" s="1129"/>
      <c r="Y104" s="1129"/>
      <c r="Z104" s="1129"/>
    </row>
    <row r="105">
      <c r="A105" s="1061"/>
      <c r="B105" s="1061"/>
      <c r="C105" s="1061"/>
      <c r="D105" s="1061"/>
      <c r="E105" s="1061"/>
      <c r="F105" s="1061"/>
      <c r="G105" s="1061"/>
      <c r="H105" s="1061"/>
      <c r="I105" s="1061"/>
      <c r="J105" s="1129"/>
      <c r="K105" s="1129"/>
      <c r="L105" s="1129"/>
      <c r="M105" s="1129"/>
      <c r="N105" s="1129"/>
      <c r="O105" s="1129"/>
      <c r="P105" s="1129"/>
      <c r="Q105" s="1129"/>
      <c r="R105" s="1129"/>
      <c r="S105" s="1129"/>
      <c r="T105" s="1129"/>
      <c r="U105" s="1129"/>
      <c r="V105" s="1129"/>
      <c r="W105" s="1129"/>
      <c r="X105" s="1129"/>
      <c r="Y105" s="1129"/>
      <c r="Z105" s="1129"/>
    </row>
    <row r="106">
      <c r="A106" s="1061"/>
      <c r="B106" s="1061"/>
      <c r="C106" s="1061"/>
      <c r="D106" s="1061"/>
      <c r="E106" s="1061"/>
      <c r="F106" s="1061"/>
      <c r="G106" s="1061"/>
      <c r="H106" s="1061"/>
      <c r="I106" s="1061"/>
      <c r="J106" s="1129"/>
      <c r="K106" s="1129"/>
      <c r="L106" s="1129"/>
      <c r="M106" s="1129"/>
      <c r="N106" s="1129"/>
      <c r="O106" s="1129"/>
      <c r="P106" s="1129"/>
      <c r="Q106" s="1129"/>
      <c r="R106" s="1129"/>
      <c r="S106" s="1129"/>
      <c r="T106" s="1129"/>
      <c r="U106" s="1129"/>
      <c r="V106" s="1129"/>
      <c r="W106" s="1129"/>
      <c r="X106" s="1129"/>
      <c r="Y106" s="1129"/>
      <c r="Z106" s="1129"/>
    </row>
    <row r="107">
      <c r="A107" s="1061"/>
      <c r="B107" s="1061"/>
      <c r="C107" s="1061"/>
      <c r="D107" s="1061"/>
      <c r="E107" s="1061"/>
      <c r="F107" s="1061"/>
      <c r="G107" s="1061"/>
      <c r="H107" s="1061"/>
      <c r="I107" s="1061"/>
      <c r="J107" s="1129"/>
      <c r="K107" s="1129"/>
      <c r="L107" s="1129"/>
      <c r="M107" s="1129"/>
      <c r="N107" s="1129"/>
      <c r="O107" s="1129"/>
      <c r="P107" s="1129"/>
      <c r="Q107" s="1129"/>
      <c r="R107" s="1129"/>
      <c r="S107" s="1129"/>
      <c r="T107" s="1129"/>
      <c r="U107" s="1129"/>
      <c r="V107" s="1129"/>
      <c r="W107" s="1129"/>
      <c r="X107" s="1129"/>
      <c r="Y107" s="1129"/>
      <c r="Z107" s="1129"/>
    </row>
    <row r="108">
      <c r="A108" s="1061"/>
      <c r="B108" s="1061"/>
      <c r="C108" s="1061"/>
      <c r="D108" s="1061"/>
      <c r="E108" s="1061"/>
      <c r="F108" s="1061"/>
      <c r="G108" s="1061"/>
      <c r="H108" s="1061"/>
      <c r="I108" s="1061"/>
      <c r="J108" s="1129"/>
      <c r="K108" s="1129"/>
      <c r="L108" s="1129"/>
      <c r="M108" s="1129"/>
      <c r="N108" s="1129"/>
      <c r="O108" s="1129"/>
      <c r="P108" s="1129"/>
      <c r="Q108" s="1129"/>
      <c r="R108" s="1129"/>
      <c r="S108" s="1129"/>
      <c r="T108" s="1129"/>
      <c r="U108" s="1129"/>
      <c r="V108" s="1129"/>
      <c r="W108" s="1129"/>
      <c r="X108" s="1129"/>
      <c r="Y108" s="1129"/>
      <c r="Z108" s="1129"/>
    </row>
    <row r="109">
      <c r="A109" s="1061"/>
      <c r="B109" s="1061"/>
      <c r="C109" s="1061"/>
      <c r="D109" s="1061"/>
      <c r="E109" s="1061"/>
      <c r="F109" s="1061"/>
      <c r="G109" s="1061"/>
      <c r="H109" s="1061"/>
      <c r="I109" s="1061"/>
      <c r="J109" s="1129"/>
      <c r="K109" s="1129"/>
      <c r="L109" s="1129"/>
      <c r="M109" s="1129"/>
      <c r="N109" s="1129"/>
      <c r="O109" s="1129"/>
      <c r="P109" s="1129"/>
      <c r="Q109" s="1129"/>
      <c r="R109" s="1129"/>
      <c r="S109" s="1129"/>
      <c r="T109" s="1129"/>
      <c r="U109" s="1129"/>
      <c r="V109" s="1129"/>
      <c r="W109" s="1129"/>
      <c r="X109" s="1129"/>
      <c r="Y109" s="1129"/>
      <c r="Z109" s="1129"/>
    </row>
    <row r="110">
      <c r="A110" s="1061"/>
      <c r="B110" s="1061"/>
      <c r="C110" s="1061"/>
      <c r="D110" s="1061"/>
      <c r="E110" s="1061"/>
      <c r="F110" s="1061"/>
      <c r="G110" s="1061"/>
      <c r="H110" s="1061"/>
      <c r="I110" s="1061"/>
      <c r="J110" s="1129"/>
      <c r="K110" s="1129"/>
      <c r="L110" s="1129"/>
      <c r="M110" s="1129"/>
      <c r="N110" s="1129"/>
      <c r="O110" s="1129"/>
      <c r="P110" s="1129"/>
      <c r="Q110" s="1129"/>
      <c r="R110" s="1129"/>
      <c r="S110" s="1129"/>
      <c r="T110" s="1129"/>
      <c r="U110" s="1129"/>
      <c r="V110" s="1129"/>
      <c r="W110" s="1129"/>
      <c r="X110" s="1129"/>
      <c r="Y110" s="1129"/>
      <c r="Z110" s="1129"/>
    </row>
    <row r="111">
      <c r="A111" s="1061"/>
      <c r="B111" s="1061"/>
      <c r="C111" s="1061"/>
      <c r="D111" s="1061"/>
      <c r="E111" s="1061"/>
      <c r="F111" s="1061"/>
      <c r="G111" s="1061"/>
      <c r="H111" s="1061"/>
      <c r="I111" s="1061"/>
      <c r="J111" s="1129"/>
      <c r="K111" s="1129"/>
      <c r="L111" s="1129"/>
      <c r="M111" s="1129"/>
      <c r="N111" s="1129"/>
      <c r="O111" s="1129"/>
      <c r="P111" s="1129"/>
      <c r="Q111" s="1129"/>
      <c r="R111" s="1129"/>
      <c r="S111" s="1129"/>
      <c r="T111" s="1129"/>
      <c r="U111" s="1129"/>
      <c r="V111" s="1129"/>
      <c r="W111" s="1129"/>
      <c r="X111" s="1129"/>
      <c r="Y111" s="1129"/>
      <c r="Z111" s="1129"/>
    </row>
    <row r="112">
      <c r="A112" s="1061"/>
      <c r="B112" s="1061"/>
      <c r="C112" s="1061"/>
      <c r="D112" s="1061"/>
      <c r="E112" s="1061"/>
      <c r="F112" s="1061"/>
      <c r="G112" s="1061"/>
      <c r="H112" s="1061"/>
      <c r="I112" s="1061"/>
      <c r="J112" s="1129"/>
      <c r="K112" s="1129"/>
      <c r="L112" s="1129"/>
      <c r="M112" s="1129"/>
      <c r="N112" s="1129"/>
      <c r="O112" s="1129"/>
      <c r="P112" s="1129"/>
      <c r="Q112" s="1129"/>
      <c r="R112" s="1129"/>
      <c r="S112" s="1129"/>
      <c r="T112" s="1129"/>
      <c r="U112" s="1129"/>
      <c r="V112" s="1129"/>
      <c r="W112" s="1129"/>
      <c r="X112" s="1129"/>
      <c r="Y112" s="1129"/>
      <c r="Z112" s="1129"/>
    </row>
    <row r="113">
      <c r="A113" s="1061"/>
      <c r="B113" s="1061"/>
      <c r="C113" s="1061"/>
      <c r="D113" s="1061"/>
      <c r="E113" s="1061"/>
      <c r="F113" s="1061"/>
      <c r="G113" s="1061"/>
      <c r="H113" s="1061"/>
      <c r="I113" s="1061"/>
      <c r="J113" s="1129"/>
      <c r="K113" s="1129"/>
      <c r="L113" s="1129"/>
      <c r="M113" s="1129"/>
      <c r="N113" s="1129"/>
      <c r="O113" s="1129"/>
      <c r="P113" s="1129"/>
      <c r="Q113" s="1129"/>
      <c r="R113" s="1129"/>
      <c r="S113" s="1129"/>
      <c r="T113" s="1129"/>
      <c r="U113" s="1129"/>
      <c r="V113" s="1129"/>
      <c r="W113" s="1129"/>
      <c r="X113" s="1129"/>
      <c r="Y113" s="1129"/>
      <c r="Z113" s="1129"/>
    </row>
    <row r="114">
      <c r="A114" s="1061"/>
      <c r="B114" s="1061"/>
      <c r="C114" s="1061"/>
      <c r="D114" s="1061"/>
      <c r="E114" s="1061"/>
      <c r="F114" s="1061"/>
      <c r="G114" s="1061"/>
      <c r="H114" s="1061"/>
      <c r="I114" s="1061"/>
      <c r="J114" s="1129"/>
      <c r="K114" s="1129"/>
      <c r="L114" s="1129"/>
      <c r="M114" s="1129"/>
      <c r="N114" s="1129"/>
      <c r="O114" s="1129"/>
      <c r="P114" s="1129"/>
      <c r="Q114" s="1129"/>
      <c r="R114" s="1129"/>
      <c r="S114" s="1129"/>
      <c r="T114" s="1129"/>
      <c r="U114" s="1129"/>
      <c r="V114" s="1129"/>
      <c r="W114" s="1129"/>
      <c r="X114" s="1129"/>
      <c r="Y114" s="1129"/>
      <c r="Z114" s="1129"/>
    </row>
    <row r="115">
      <c r="A115" s="1061"/>
      <c r="B115" s="1061"/>
      <c r="C115" s="1061"/>
      <c r="D115" s="1061"/>
      <c r="E115" s="1061"/>
      <c r="F115" s="1061"/>
      <c r="G115" s="1061"/>
      <c r="H115" s="1061"/>
      <c r="I115" s="1061"/>
      <c r="J115" s="1129"/>
      <c r="K115" s="1129"/>
      <c r="L115" s="1129"/>
      <c r="M115" s="1129"/>
      <c r="N115" s="1129"/>
      <c r="O115" s="1129"/>
      <c r="P115" s="1129"/>
      <c r="Q115" s="1129"/>
      <c r="R115" s="1129"/>
      <c r="S115" s="1129"/>
      <c r="T115" s="1129"/>
      <c r="U115" s="1129"/>
      <c r="V115" s="1129"/>
      <c r="W115" s="1129"/>
      <c r="X115" s="1129"/>
      <c r="Y115" s="1129"/>
      <c r="Z115" s="1129"/>
    </row>
    <row r="116">
      <c r="A116" s="1061"/>
      <c r="B116" s="1061"/>
      <c r="C116" s="1061"/>
      <c r="D116" s="1061"/>
      <c r="E116" s="1061"/>
      <c r="F116" s="1061"/>
      <c r="G116" s="1061"/>
      <c r="H116" s="1061"/>
      <c r="I116" s="1061"/>
      <c r="J116" s="1129"/>
      <c r="K116" s="1129"/>
      <c r="L116" s="1129"/>
      <c r="M116" s="1129"/>
      <c r="N116" s="1129"/>
      <c r="O116" s="1129"/>
      <c r="P116" s="1129"/>
      <c r="Q116" s="1129"/>
      <c r="R116" s="1129"/>
      <c r="S116" s="1129"/>
      <c r="T116" s="1129"/>
      <c r="U116" s="1129"/>
      <c r="V116" s="1129"/>
      <c r="W116" s="1129"/>
      <c r="X116" s="1129"/>
      <c r="Y116" s="1129"/>
      <c r="Z116" s="1129"/>
    </row>
    <row r="117">
      <c r="A117" s="1061"/>
      <c r="B117" s="1061"/>
      <c r="C117" s="1061"/>
      <c r="D117" s="1061"/>
      <c r="E117" s="1061"/>
      <c r="F117" s="1061"/>
      <c r="G117" s="1061"/>
      <c r="H117" s="1061"/>
      <c r="I117" s="1061"/>
      <c r="J117" s="1129"/>
      <c r="K117" s="1129"/>
      <c r="L117" s="1129"/>
      <c r="M117" s="1129"/>
      <c r="N117" s="1129"/>
      <c r="O117" s="1129"/>
      <c r="P117" s="1129"/>
      <c r="Q117" s="1129"/>
      <c r="R117" s="1129"/>
      <c r="S117" s="1129"/>
      <c r="T117" s="1129"/>
      <c r="U117" s="1129"/>
      <c r="V117" s="1129"/>
      <c r="W117" s="1129"/>
      <c r="X117" s="1129"/>
      <c r="Y117" s="1129"/>
      <c r="Z117" s="1129"/>
    </row>
    <row r="118">
      <c r="A118" s="1061"/>
      <c r="B118" s="1061"/>
      <c r="C118" s="1061"/>
      <c r="D118" s="1061"/>
      <c r="E118" s="1061"/>
      <c r="F118" s="1061"/>
      <c r="G118" s="1061"/>
      <c r="H118" s="1061"/>
      <c r="I118" s="1061"/>
      <c r="J118" s="1129"/>
      <c r="K118" s="1129"/>
      <c r="L118" s="1129"/>
      <c r="M118" s="1129"/>
      <c r="N118" s="1129"/>
      <c r="O118" s="1129"/>
      <c r="P118" s="1129"/>
      <c r="Q118" s="1129"/>
      <c r="R118" s="1129"/>
      <c r="S118" s="1129"/>
      <c r="T118" s="1129"/>
      <c r="U118" s="1129"/>
      <c r="V118" s="1129"/>
      <c r="W118" s="1129"/>
      <c r="X118" s="1129"/>
      <c r="Y118" s="1129"/>
      <c r="Z118" s="1129"/>
    </row>
    <row r="119">
      <c r="A119" s="1061"/>
      <c r="B119" s="1061"/>
      <c r="C119" s="1061"/>
      <c r="D119" s="1061"/>
      <c r="E119" s="1061"/>
      <c r="F119" s="1061"/>
      <c r="G119" s="1061"/>
      <c r="H119" s="1061"/>
      <c r="I119" s="1061"/>
      <c r="J119" s="1129"/>
      <c r="K119" s="1129"/>
      <c r="L119" s="1129"/>
      <c r="M119" s="1129"/>
      <c r="N119" s="1129"/>
      <c r="O119" s="1129"/>
      <c r="P119" s="1129"/>
      <c r="Q119" s="1129"/>
      <c r="R119" s="1129"/>
      <c r="S119" s="1129"/>
      <c r="T119" s="1129"/>
      <c r="U119" s="1129"/>
      <c r="V119" s="1129"/>
      <c r="W119" s="1129"/>
      <c r="X119" s="1129"/>
      <c r="Y119" s="1129"/>
      <c r="Z119" s="1129"/>
    </row>
    <row r="120">
      <c r="A120" s="1061"/>
      <c r="B120" s="1061"/>
      <c r="C120" s="1061"/>
      <c r="D120" s="1061"/>
      <c r="E120" s="1061"/>
      <c r="F120" s="1061"/>
      <c r="G120" s="1061"/>
      <c r="H120" s="1061"/>
      <c r="I120" s="1061"/>
      <c r="J120" s="1129"/>
      <c r="K120" s="1129"/>
      <c r="L120" s="1129"/>
      <c r="M120" s="1129"/>
      <c r="N120" s="1129"/>
      <c r="O120" s="1129"/>
      <c r="P120" s="1129"/>
      <c r="Q120" s="1129"/>
      <c r="R120" s="1129"/>
      <c r="S120" s="1129"/>
      <c r="T120" s="1129"/>
      <c r="U120" s="1129"/>
      <c r="V120" s="1129"/>
      <c r="W120" s="1129"/>
      <c r="X120" s="1129"/>
      <c r="Y120" s="1129"/>
      <c r="Z120" s="1129"/>
    </row>
    <row r="121">
      <c r="A121" s="1061"/>
      <c r="B121" s="1061"/>
      <c r="C121" s="1061"/>
      <c r="D121" s="1061"/>
      <c r="E121" s="1061"/>
      <c r="F121" s="1061"/>
      <c r="G121" s="1061"/>
      <c r="H121" s="1061"/>
      <c r="I121" s="1061"/>
      <c r="J121" s="1129"/>
      <c r="K121" s="1129"/>
      <c r="L121" s="1129"/>
      <c r="M121" s="1129"/>
      <c r="N121" s="1129"/>
      <c r="O121" s="1129"/>
      <c r="P121" s="1129"/>
      <c r="Q121" s="1129"/>
      <c r="R121" s="1129"/>
      <c r="S121" s="1129"/>
      <c r="T121" s="1129"/>
      <c r="U121" s="1129"/>
      <c r="V121" s="1129"/>
      <c r="W121" s="1129"/>
      <c r="X121" s="1129"/>
      <c r="Y121" s="1129"/>
      <c r="Z121" s="1129"/>
    </row>
    <row r="122">
      <c r="A122" s="1061"/>
      <c r="B122" s="1061"/>
      <c r="C122" s="1061"/>
      <c r="D122" s="1061"/>
      <c r="E122" s="1061"/>
      <c r="F122" s="1061"/>
      <c r="G122" s="1061"/>
      <c r="H122" s="1061"/>
      <c r="I122" s="1061"/>
      <c r="J122" s="1129"/>
      <c r="K122" s="1129"/>
      <c r="L122" s="1129"/>
      <c r="M122" s="1129"/>
      <c r="N122" s="1129"/>
      <c r="O122" s="1129"/>
      <c r="P122" s="1129"/>
      <c r="Q122" s="1129"/>
      <c r="R122" s="1129"/>
      <c r="S122" s="1129"/>
      <c r="T122" s="1129"/>
      <c r="U122" s="1129"/>
      <c r="V122" s="1129"/>
      <c r="W122" s="1129"/>
      <c r="X122" s="1129"/>
      <c r="Y122" s="1129"/>
      <c r="Z122" s="1129"/>
    </row>
    <row r="123">
      <c r="A123" s="1061"/>
      <c r="B123" s="1061"/>
      <c r="C123" s="1061"/>
      <c r="D123" s="1061"/>
      <c r="E123" s="1061"/>
      <c r="F123" s="1061"/>
      <c r="G123" s="1061"/>
      <c r="H123" s="1061"/>
      <c r="I123" s="1061"/>
      <c r="J123" s="1129"/>
      <c r="K123" s="1129"/>
      <c r="L123" s="1129"/>
      <c r="M123" s="1129"/>
      <c r="N123" s="1129"/>
      <c r="O123" s="1129"/>
      <c r="P123" s="1129"/>
      <c r="Q123" s="1129"/>
      <c r="R123" s="1129"/>
      <c r="S123" s="1129"/>
      <c r="T123" s="1129"/>
      <c r="U123" s="1129"/>
      <c r="V123" s="1129"/>
      <c r="W123" s="1129"/>
      <c r="X123" s="1129"/>
      <c r="Y123" s="1129"/>
      <c r="Z123" s="1129"/>
    </row>
    <row r="124">
      <c r="A124" s="1061"/>
      <c r="B124" s="1061"/>
      <c r="C124" s="1061"/>
      <c r="D124" s="1061"/>
      <c r="E124" s="1061"/>
      <c r="F124" s="1061"/>
      <c r="G124" s="1061"/>
      <c r="H124" s="1061"/>
      <c r="I124" s="1061"/>
      <c r="J124" s="1129"/>
      <c r="K124" s="1129"/>
      <c r="L124" s="1129"/>
      <c r="M124" s="1129"/>
      <c r="N124" s="1129"/>
      <c r="O124" s="1129"/>
      <c r="P124" s="1129"/>
      <c r="Q124" s="1129"/>
      <c r="R124" s="1129"/>
      <c r="S124" s="1129"/>
      <c r="T124" s="1129"/>
      <c r="U124" s="1129"/>
      <c r="V124" s="1129"/>
      <c r="W124" s="1129"/>
      <c r="X124" s="1129"/>
      <c r="Y124" s="1129"/>
      <c r="Z124" s="1129"/>
    </row>
    <row r="125">
      <c r="A125" s="1061"/>
      <c r="B125" s="1061"/>
      <c r="C125" s="1061"/>
      <c r="D125" s="1061"/>
      <c r="E125" s="1061"/>
      <c r="F125" s="1061"/>
      <c r="G125" s="1061"/>
      <c r="H125" s="1061"/>
      <c r="I125" s="1061"/>
      <c r="J125" s="1129"/>
      <c r="K125" s="1129"/>
      <c r="L125" s="1129"/>
      <c r="M125" s="1129"/>
      <c r="N125" s="1129"/>
      <c r="O125" s="1129"/>
      <c r="P125" s="1129"/>
      <c r="Q125" s="1129"/>
      <c r="R125" s="1129"/>
      <c r="S125" s="1129"/>
      <c r="T125" s="1129"/>
      <c r="U125" s="1129"/>
      <c r="V125" s="1129"/>
      <c r="W125" s="1129"/>
      <c r="X125" s="1129"/>
      <c r="Y125" s="1129"/>
      <c r="Z125" s="1129"/>
    </row>
    <row r="126">
      <c r="A126" s="1061"/>
      <c r="B126" s="1061"/>
      <c r="C126" s="1061"/>
      <c r="D126" s="1061"/>
      <c r="E126" s="1061"/>
      <c r="F126" s="1061"/>
      <c r="G126" s="1061"/>
      <c r="H126" s="1061"/>
      <c r="I126" s="1061"/>
      <c r="J126" s="1129"/>
      <c r="K126" s="1129"/>
      <c r="L126" s="1129"/>
      <c r="M126" s="1129"/>
      <c r="N126" s="1129"/>
      <c r="O126" s="1129"/>
      <c r="P126" s="1129"/>
      <c r="Q126" s="1129"/>
      <c r="R126" s="1129"/>
      <c r="S126" s="1129"/>
      <c r="T126" s="1129"/>
      <c r="U126" s="1129"/>
      <c r="V126" s="1129"/>
      <c r="W126" s="1129"/>
      <c r="X126" s="1129"/>
      <c r="Y126" s="1129"/>
      <c r="Z126" s="1129"/>
    </row>
    <row r="127">
      <c r="A127" s="1061"/>
      <c r="B127" s="1061"/>
      <c r="C127" s="1061"/>
      <c r="D127" s="1061"/>
      <c r="E127" s="1061"/>
      <c r="F127" s="1061"/>
      <c r="G127" s="1061"/>
      <c r="H127" s="1061"/>
      <c r="I127" s="1061"/>
      <c r="J127" s="1129"/>
      <c r="K127" s="1129"/>
      <c r="L127" s="1129"/>
      <c r="M127" s="1129"/>
      <c r="N127" s="1129"/>
      <c r="O127" s="1129"/>
      <c r="P127" s="1129"/>
      <c r="Q127" s="1129"/>
      <c r="R127" s="1129"/>
      <c r="S127" s="1129"/>
      <c r="T127" s="1129"/>
      <c r="U127" s="1129"/>
      <c r="V127" s="1129"/>
      <c r="W127" s="1129"/>
      <c r="X127" s="1129"/>
      <c r="Y127" s="1129"/>
      <c r="Z127" s="1129"/>
    </row>
    <row r="128">
      <c r="A128" s="1061"/>
      <c r="B128" s="1061"/>
      <c r="C128" s="1061"/>
      <c r="D128" s="1061"/>
      <c r="E128" s="1061"/>
      <c r="F128" s="1061"/>
      <c r="G128" s="1061"/>
      <c r="H128" s="1061"/>
      <c r="I128" s="1061"/>
      <c r="J128" s="1129"/>
      <c r="K128" s="1129"/>
      <c r="L128" s="1129"/>
      <c r="M128" s="1129"/>
      <c r="N128" s="1129"/>
      <c r="O128" s="1129"/>
      <c r="P128" s="1129"/>
      <c r="Q128" s="1129"/>
      <c r="R128" s="1129"/>
      <c r="S128" s="1129"/>
      <c r="T128" s="1129"/>
      <c r="U128" s="1129"/>
      <c r="V128" s="1129"/>
      <c r="W128" s="1129"/>
      <c r="X128" s="1129"/>
      <c r="Y128" s="1129"/>
      <c r="Z128" s="1129"/>
    </row>
    <row r="129">
      <c r="A129" s="1061"/>
      <c r="B129" s="1061"/>
      <c r="C129" s="1061"/>
      <c r="D129" s="1061"/>
      <c r="E129" s="1061"/>
      <c r="F129" s="1061"/>
      <c r="G129" s="1061"/>
      <c r="H129" s="1061"/>
      <c r="I129" s="1061"/>
      <c r="J129" s="1129"/>
      <c r="K129" s="1129"/>
      <c r="L129" s="1129"/>
      <c r="M129" s="1129"/>
      <c r="N129" s="1129"/>
      <c r="O129" s="1129"/>
      <c r="P129" s="1129"/>
      <c r="Q129" s="1129"/>
      <c r="R129" s="1129"/>
      <c r="S129" s="1129"/>
      <c r="T129" s="1129"/>
      <c r="U129" s="1129"/>
      <c r="V129" s="1129"/>
      <c r="W129" s="1129"/>
      <c r="X129" s="1129"/>
      <c r="Y129" s="1129"/>
      <c r="Z129" s="1129"/>
    </row>
    <row r="130">
      <c r="A130" s="1061"/>
      <c r="B130" s="1061"/>
      <c r="C130" s="1061"/>
      <c r="D130" s="1061"/>
      <c r="E130" s="1061"/>
      <c r="F130" s="1061"/>
      <c r="G130" s="1061"/>
      <c r="H130" s="1061"/>
      <c r="I130" s="1061"/>
      <c r="J130" s="1129"/>
      <c r="K130" s="1129"/>
      <c r="L130" s="1129"/>
      <c r="M130" s="1129"/>
      <c r="N130" s="1129"/>
      <c r="O130" s="1129"/>
      <c r="P130" s="1129"/>
      <c r="Q130" s="1129"/>
      <c r="R130" s="1129"/>
      <c r="S130" s="1129"/>
      <c r="T130" s="1129"/>
      <c r="U130" s="1129"/>
      <c r="V130" s="1129"/>
      <c r="W130" s="1129"/>
      <c r="X130" s="1129"/>
      <c r="Y130" s="1129"/>
      <c r="Z130" s="1129"/>
    </row>
    <row r="131">
      <c r="A131" s="1061"/>
      <c r="B131" s="1061"/>
      <c r="C131" s="1061"/>
      <c r="D131" s="1061"/>
      <c r="E131" s="1061"/>
      <c r="F131" s="1061"/>
      <c r="G131" s="1061"/>
      <c r="H131" s="1061"/>
      <c r="I131" s="1061"/>
      <c r="J131" s="1129"/>
      <c r="K131" s="1129"/>
      <c r="L131" s="1129"/>
      <c r="M131" s="1129"/>
      <c r="N131" s="1129"/>
      <c r="O131" s="1129"/>
      <c r="P131" s="1129"/>
      <c r="Q131" s="1129"/>
      <c r="R131" s="1129"/>
      <c r="S131" s="1129"/>
      <c r="T131" s="1129"/>
      <c r="U131" s="1129"/>
      <c r="V131" s="1129"/>
      <c r="W131" s="1129"/>
      <c r="X131" s="1129"/>
      <c r="Y131" s="1129"/>
      <c r="Z131" s="1129"/>
    </row>
    <row r="132">
      <c r="A132" s="1061"/>
      <c r="B132" s="1061"/>
      <c r="C132" s="1061"/>
      <c r="D132" s="1061"/>
      <c r="E132" s="1061"/>
      <c r="F132" s="1061"/>
      <c r="G132" s="1061"/>
      <c r="H132" s="1061"/>
      <c r="I132" s="1061"/>
      <c r="J132" s="1129"/>
      <c r="K132" s="1129"/>
      <c r="L132" s="1129"/>
      <c r="M132" s="1129"/>
      <c r="N132" s="1129"/>
      <c r="O132" s="1129"/>
      <c r="P132" s="1129"/>
      <c r="Q132" s="1129"/>
      <c r="R132" s="1129"/>
      <c r="S132" s="1129"/>
      <c r="T132" s="1129"/>
      <c r="U132" s="1129"/>
      <c r="V132" s="1129"/>
      <c r="W132" s="1129"/>
      <c r="X132" s="1129"/>
      <c r="Y132" s="1129"/>
      <c r="Z132" s="1129"/>
    </row>
    <row r="133">
      <c r="A133" s="1061"/>
      <c r="B133" s="1061"/>
      <c r="C133" s="1061"/>
      <c r="D133" s="1061"/>
      <c r="E133" s="1061"/>
      <c r="F133" s="1061"/>
      <c r="G133" s="1061"/>
      <c r="H133" s="1061"/>
      <c r="I133" s="1061"/>
      <c r="J133" s="1129"/>
      <c r="K133" s="1129"/>
      <c r="L133" s="1129"/>
      <c r="M133" s="1129"/>
      <c r="N133" s="1129"/>
      <c r="O133" s="1129"/>
      <c r="P133" s="1129"/>
      <c r="Q133" s="1129"/>
      <c r="R133" s="1129"/>
      <c r="S133" s="1129"/>
      <c r="T133" s="1129"/>
      <c r="U133" s="1129"/>
      <c r="V133" s="1129"/>
      <c r="W133" s="1129"/>
      <c r="X133" s="1129"/>
      <c r="Y133" s="1129"/>
      <c r="Z133" s="1129"/>
    </row>
    <row r="134">
      <c r="A134" s="1061"/>
      <c r="B134" s="1061"/>
      <c r="C134" s="1061"/>
      <c r="D134" s="1061"/>
      <c r="E134" s="1061"/>
      <c r="F134" s="1061"/>
      <c r="G134" s="1061"/>
      <c r="H134" s="1061"/>
      <c r="I134" s="1061"/>
      <c r="J134" s="1129"/>
      <c r="K134" s="1129"/>
      <c r="L134" s="1129"/>
      <c r="M134" s="1129"/>
      <c r="N134" s="1129"/>
      <c r="O134" s="1129"/>
      <c r="P134" s="1129"/>
      <c r="Q134" s="1129"/>
      <c r="R134" s="1129"/>
      <c r="S134" s="1129"/>
      <c r="T134" s="1129"/>
      <c r="U134" s="1129"/>
      <c r="V134" s="1129"/>
      <c r="W134" s="1129"/>
      <c r="X134" s="1129"/>
      <c r="Y134" s="1129"/>
      <c r="Z134" s="1129"/>
    </row>
    <row r="135">
      <c r="A135" s="1061"/>
      <c r="B135" s="1061"/>
      <c r="C135" s="1061"/>
      <c r="D135" s="1061"/>
      <c r="E135" s="1061"/>
      <c r="F135" s="1061"/>
      <c r="G135" s="1061"/>
      <c r="H135" s="1061"/>
      <c r="I135" s="1061"/>
      <c r="J135" s="1129"/>
      <c r="K135" s="1129"/>
      <c r="L135" s="1129"/>
      <c r="M135" s="1129"/>
      <c r="N135" s="1129"/>
      <c r="O135" s="1129"/>
      <c r="P135" s="1129"/>
      <c r="Q135" s="1129"/>
      <c r="R135" s="1129"/>
      <c r="S135" s="1129"/>
      <c r="T135" s="1129"/>
      <c r="U135" s="1129"/>
      <c r="V135" s="1129"/>
      <c r="W135" s="1129"/>
      <c r="X135" s="1129"/>
      <c r="Y135" s="1129"/>
      <c r="Z135" s="1129"/>
    </row>
    <row r="136">
      <c r="A136" s="1061"/>
      <c r="B136" s="1061"/>
      <c r="C136" s="1061"/>
      <c r="D136" s="1061"/>
      <c r="E136" s="1061"/>
      <c r="F136" s="1061"/>
      <c r="G136" s="1061"/>
      <c r="H136" s="1061"/>
      <c r="I136" s="1061"/>
      <c r="J136" s="1129"/>
      <c r="K136" s="1129"/>
      <c r="L136" s="1129"/>
      <c r="M136" s="1129"/>
      <c r="N136" s="1129"/>
      <c r="O136" s="1129"/>
      <c r="P136" s="1129"/>
      <c r="Q136" s="1129"/>
      <c r="R136" s="1129"/>
      <c r="S136" s="1129"/>
      <c r="T136" s="1129"/>
      <c r="U136" s="1129"/>
      <c r="V136" s="1129"/>
      <c r="W136" s="1129"/>
      <c r="X136" s="1129"/>
      <c r="Y136" s="1129"/>
      <c r="Z136" s="1129"/>
    </row>
    <row r="137">
      <c r="A137" s="1061"/>
      <c r="B137" s="1061"/>
      <c r="C137" s="1061"/>
      <c r="D137" s="1061"/>
      <c r="E137" s="1061"/>
      <c r="F137" s="1061"/>
      <c r="G137" s="1061"/>
      <c r="H137" s="1061"/>
      <c r="I137" s="1061"/>
      <c r="J137" s="1129"/>
      <c r="K137" s="1129"/>
      <c r="L137" s="1129"/>
      <c r="M137" s="1129"/>
      <c r="N137" s="1129"/>
      <c r="O137" s="1129"/>
      <c r="P137" s="1129"/>
      <c r="Q137" s="1129"/>
      <c r="R137" s="1129"/>
      <c r="S137" s="1129"/>
      <c r="T137" s="1129"/>
      <c r="U137" s="1129"/>
      <c r="V137" s="1129"/>
      <c r="W137" s="1129"/>
      <c r="X137" s="1129"/>
      <c r="Y137" s="1129"/>
      <c r="Z137" s="1129"/>
    </row>
    <row r="138">
      <c r="A138" s="1061"/>
      <c r="B138" s="1061"/>
      <c r="C138" s="1061"/>
      <c r="D138" s="1061"/>
      <c r="E138" s="1061"/>
      <c r="F138" s="1061"/>
      <c r="G138" s="1061"/>
      <c r="H138" s="1061"/>
      <c r="I138" s="1061"/>
      <c r="J138" s="1129"/>
      <c r="K138" s="1129"/>
      <c r="L138" s="1129"/>
      <c r="M138" s="1129"/>
      <c r="N138" s="1129"/>
      <c r="O138" s="1129"/>
      <c r="P138" s="1129"/>
      <c r="Q138" s="1129"/>
      <c r="R138" s="1129"/>
      <c r="S138" s="1129"/>
      <c r="T138" s="1129"/>
      <c r="U138" s="1129"/>
      <c r="V138" s="1129"/>
      <c r="W138" s="1129"/>
      <c r="X138" s="1129"/>
      <c r="Y138" s="1129"/>
      <c r="Z138" s="1129"/>
    </row>
    <row r="139">
      <c r="A139" s="1061"/>
      <c r="B139" s="1061"/>
      <c r="C139" s="1061"/>
      <c r="D139" s="1061"/>
      <c r="E139" s="1061"/>
      <c r="F139" s="1061"/>
      <c r="G139" s="1061"/>
      <c r="H139" s="1061"/>
      <c r="I139" s="1061"/>
      <c r="J139" s="1129"/>
      <c r="K139" s="1129"/>
      <c r="L139" s="1129"/>
      <c r="M139" s="1129"/>
      <c r="N139" s="1129"/>
      <c r="O139" s="1129"/>
      <c r="P139" s="1129"/>
      <c r="Q139" s="1129"/>
      <c r="R139" s="1129"/>
      <c r="S139" s="1129"/>
      <c r="T139" s="1129"/>
      <c r="U139" s="1129"/>
      <c r="V139" s="1129"/>
      <c r="W139" s="1129"/>
      <c r="X139" s="1129"/>
      <c r="Y139" s="1129"/>
      <c r="Z139" s="1129"/>
    </row>
    <row r="140">
      <c r="A140" s="1061"/>
      <c r="B140" s="1061"/>
      <c r="C140" s="1061"/>
      <c r="D140" s="1061"/>
      <c r="E140" s="1061"/>
      <c r="F140" s="1061"/>
      <c r="G140" s="1061"/>
      <c r="H140" s="1061"/>
      <c r="I140" s="1061"/>
      <c r="J140" s="1129"/>
      <c r="K140" s="1129"/>
      <c r="L140" s="1129"/>
      <c r="M140" s="1129"/>
      <c r="N140" s="1129"/>
      <c r="O140" s="1129"/>
      <c r="P140" s="1129"/>
      <c r="Q140" s="1129"/>
      <c r="R140" s="1129"/>
      <c r="S140" s="1129"/>
      <c r="T140" s="1129"/>
      <c r="U140" s="1129"/>
      <c r="V140" s="1129"/>
      <c r="W140" s="1129"/>
      <c r="X140" s="1129"/>
      <c r="Y140" s="1129"/>
      <c r="Z140" s="1129"/>
    </row>
    <row r="141">
      <c r="A141" s="1061"/>
      <c r="B141" s="1061"/>
      <c r="C141" s="1061"/>
      <c r="D141" s="1061"/>
      <c r="E141" s="1061"/>
      <c r="F141" s="1061"/>
      <c r="G141" s="1061"/>
      <c r="H141" s="1061"/>
      <c r="I141" s="1061"/>
      <c r="J141" s="1129"/>
      <c r="K141" s="1129"/>
      <c r="L141" s="1129"/>
      <c r="M141" s="1129"/>
      <c r="N141" s="1129"/>
      <c r="O141" s="1129"/>
      <c r="P141" s="1129"/>
      <c r="Q141" s="1129"/>
      <c r="R141" s="1129"/>
      <c r="S141" s="1129"/>
      <c r="T141" s="1129"/>
      <c r="U141" s="1129"/>
      <c r="V141" s="1129"/>
      <c r="W141" s="1129"/>
      <c r="X141" s="1129"/>
      <c r="Y141" s="1129"/>
      <c r="Z141" s="1129"/>
    </row>
    <row r="142">
      <c r="A142" s="1061"/>
      <c r="B142" s="1061"/>
      <c r="C142" s="1061"/>
      <c r="D142" s="1061"/>
      <c r="E142" s="1061"/>
      <c r="F142" s="1061"/>
      <c r="G142" s="1061"/>
      <c r="H142" s="1061"/>
      <c r="I142" s="1061"/>
      <c r="J142" s="1129"/>
      <c r="K142" s="1129"/>
      <c r="L142" s="1129"/>
      <c r="M142" s="1129"/>
      <c r="N142" s="1129"/>
      <c r="O142" s="1129"/>
      <c r="P142" s="1129"/>
      <c r="Q142" s="1129"/>
      <c r="R142" s="1129"/>
      <c r="S142" s="1129"/>
      <c r="T142" s="1129"/>
      <c r="U142" s="1129"/>
      <c r="V142" s="1129"/>
      <c r="W142" s="1129"/>
      <c r="X142" s="1129"/>
      <c r="Y142" s="1129"/>
      <c r="Z142" s="1129"/>
    </row>
    <row r="143">
      <c r="A143" s="1061"/>
      <c r="B143" s="1061"/>
      <c r="C143" s="1061"/>
      <c r="D143" s="1061"/>
      <c r="E143" s="1061"/>
      <c r="F143" s="1061"/>
      <c r="G143" s="1061"/>
      <c r="H143" s="1061"/>
      <c r="I143" s="1061"/>
      <c r="J143" s="1129"/>
      <c r="K143" s="1129"/>
      <c r="L143" s="1129"/>
      <c r="M143" s="1129"/>
      <c r="N143" s="1129"/>
      <c r="O143" s="1129"/>
      <c r="P143" s="1129"/>
      <c r="Q143" s="1129"/>
      <c r="R143" s="1129"/>
      <c r="S143" s="1129"/>
      <c r="T143" s="1129"/>
      <c r="U143" s="1129"/>
      <c r="V143" s="1129"/>
      <c r="W143" s="1129"/>
      <c r="X143" s="1129"/>
      <c r="Y143" s="1129"/>
      <c r="Z143" s="1129"/>
    </row>
    <row r="144">
      <c r="A144" s="1061"/>
      <c r="B144" s="1061"/>
      <c r="C144" s="1061"/>
      <c r="D144" s="1061"/>
      <c r="E144" s="1061"/>
      <c r="F144" s="1061"/>
      <c r="G144" s="1061"/>
      <c r="H144" s="1061"/>
      <c r="I144" s="1061"/>
      <c r="J144" s="1129"/>
      <c r="K144" s="1129"/>
      <c r="L144" s="1129"/>
      <c r="M144" s="1129"/>
      <c r="N144" s="1129"/>
      <c r="O144" s="1129"/>
      <c r="P144" s="1129"/>
      <c r="Q144" s="1129"/>
      <c r="R144" s="1129"/>
      <c r="S144" s="1129"/>
      <c r="T144" s="1129"/>
      <c r="U144" s="1129"/>
      <c r="V144" s="1129"/>
      <c r="W144" s="1129"/>
      <c r="X144" s="1129"/>
      <c r="Y144" s="1129"/>
      <c r="Z144" s="1129"/>
    </row>
    <row r="145">
      <c r="A145" s="1061"/>
      <c r="B145" s="1061"/>
      <c r="C145" s="1061"/>
      <c r="D145" s="1061"/>
      <c r="E145" s="1061"/>
      <c r="F145" s="1061"/>
      <c r="G145" s="1061"/>
      <c r="H145" s="1061"/>
      <c r="I145" s="1061"/>
      <c r="J145" s="1129"/>
      <c r="K145" s="1129"/>
      <c r="L145" s="1129"/>
      <c r="M145" s="1129"/>
      <c r="N145" s="1129"/>
      <c r="O145" s="1129"/>
      <c r="P145" s="1129"/>
      <c r="Q145" s="1129"/>
      <c r="R145" s="1129"/>
      <c r="S145" s="1129"/>
      <c r="T145" s="1129"/>
      <c r="U145" s="1129"/>
      <c r="V145" s="1129"/>
      <c r="W145" s="1129"/>
      <c r="X145" s="1129"/>
      <c r="Y145" s="1129"/>
      <c r="Z145" s="1129"/>
    </row>
    <row r="146">
      <c r="A146" s="1061"/>
      <c r="B146" s="1061"/>
      <c r="C146" s="1061"/>
      <c r="D146" s="1061"/>
      <c r="E146" s="1061"/>
      <c r="F146" s="1061"/>
      <c r="G146" s="1061"/>
      <c r="H146" s="1061"/>
      <c r="I146" s="1061"/>
      <c r="J146" s="1129"/>
      <c r="K146" s="1129"/>
      <c r="L146" s="1129"/>
      <c r="M146" s="1129"/>
      <c r="N146" s="1129"/>
      <c r="O146" s="1129"/>
      <c r="P146" s="1129"/>
      <c r="Q146" s="1129"/>
      <c r="R146" s="1129"/>
      <c r="S146" s="1129"/>
      <c r="T146" s="1129"/>
      <c r="U146" s="1129"/>
      <c r="V146" s="1129"/>
      <c r="W146" s="1129"/>
      <c r="X146" s="1129"/>
      <c r="Y146" s="1129"/>
      <c r="Z146" s="1129"/>
    </row>
    <row r="147">
      <c r="A147" s="1061"/>
      <c r="B147" s="1061"/>
      <c r="C147" s="1061"/>
      <c r="D147" s="1061"/>
      <c r="E147" s="1061"/>
      <c r="F147" s="1061"/>
      <c r="G147" s="1061"/>
      <c r="H147" s="1061"/>
      <c r="I147" s="1061"/>
      <c r="J147" s="1129"/>
      <c r="K147" s="1129"/>
      <c r="L147" s="1129"/>
      <c r="M147" s="1129"/>
      <c r="N147" s="1129"/>
      <c r="O147" s="1129"/>
      <c r="P147" s="1129"/>
      <c r="Q147" s="1129"/>
      <c r="R147" s="1129"/>
      <c r="S147" s="1129"/>
      <c r="T147" s="1129"/>
      <c r="U147" s="1129"/>
      <c r="V147" s="1129"/>
      <c r="W147" s="1129"/>
      <c r="X147" s="1129"/>
      <c r="Y147" s="1129"/>
      <c r="Z147" s="1129"/>
    </row>
    <row r="148">
      <c r="A148" s="1061"/>
      <c r="B148" s="1061"/>
      <c r="C148" s="1061"/>
      <c r="D148" s="1061"/>
      <c r="E148" s="1061"/>
      <c r="F148" s="1061"/>
      <c r="G148" s="1061"/>
      <c r="H148" s="1061"/>
      <c r="I148" s="1061"/>
      <c r="J148" s="1129"/>
      <c r="K148" s="1129"/>
      <c r="L148" s="1129"/>
      <c r="M148" s="1129"/>
      <c r="N148" s="1129"/>
      <c r="O148" s="1129"/>
      <c r="P148" s="1129"/>
      <c r="Q148" s="1129"/>
      <c r="R148" s="1129"/>
      <c r="S148" s="1129"/>
      <c r="T148" s="1129"/>
      <c r="U148" s="1129"/>
      <c r="V148" s="1129"/>
      <c r="W148" s="1129"/>
      <c r="X148" s="1129"/>
      <c r="Y148" s="1129"/>
      <c r="Z148" s="1129"/>
    </row>
    <row r="149">
      <c r="A149" s="1061"/>
      <c r="B149" s="1061"/>
      <c r="C149" s="1061"/>
      <c r="D149" s="1061"/>
      <c r="E149" s="1061"/>
      <c r="F149" s="1061"/>
      <c r="G149" s="1061"/>
      <c r="H149" s="1061"/>
      <c r="I149" s="1061"/>
      <c r="J149" s="1129"/>
      <c r="K149" s="1129"/>
      <c r="L149" s="1129"/>
      <c r="M149" s="1129"/>
      <c r="N149" s="1129"/>
      <c r="O149" s="1129"/>
      <c r="P149" s="1129"/>
      <c r="Q149" s="1129"/>
      <c r="R149" s="1129"/>
      <c r="S149" s="1129"/>
      <c r="T149" s="1129"/>
      <c r="U149" s="1129"/>
      <c r="V149" s="1129"/>
      <c r="W149" s="1129"/>
      <c r="X149" s="1129"/>
      <c r="Y149" s="1129"/>
      <c r="Z149" s="1129"/>
    </row>
    <row r="150">
      <c r="A150" s="1061"/>
      <c r="B150" s="1061"/>
      <c r="C150" s="1061"/>
      <c r="D150" s="1061"/>
      <c r="E150" s="1061"/>
      <c r="F150" s="1061"/>
      <c r="G150" s="1061"/>
      <c r="H150" s="1061"/>
      <c r="I150" s="1061"/>
      <c r="J150" s="1129"/>
      <c r="K150" s="1129"/>
      <c r="L150" s="1129"/>
      <c r="M150" s="1129"/>
      <c r="N150" s="1129"/>
      <c r="O150" s="1129"/>
      <c r="P150" s="1129"/>
      <c r="Q150" s="1129"/>
      <c r="R150" s="1129"/>
      <c r="S150" s="1129"/>
      <c r="T150" s="1129"/>
      <c r="U150" s="1129"/>
      <c r="V150" s="1129"/>
      <c r="W150" s="1129"/>
      <c r="X150" s="1129"/>
      <c r="Y150" s="1129"/>
      <c r="Z150" s="1129"/>
    </row>
    <row r="151">
      <c r="A151" s="1061"/>
      <c r="B151" s="1061"/>
      <c r="C151" s="1061"/>
      <c r="D151" s="1061"/>
      <c r="E151" s="1061"/>
      <c r="F151" s="1061"/>
      <c r="G151" s="1061"/>
      <c r="H151" s="1061"/>
      <c r="I151" s="1061"/>
      <c r="J151" s="1129"/>
      <c r="K151" s="1129"/>
      <c r="L151" s="1129"/>
      <c r="M151" s="1129"/>
      <c r="N151" s="1129"/>
      <c r="O151" s="1129"/>
      <c r="P151" s="1129"/>
      <c r="Q151" s="1129"/>
      <c r="R151" s="1129"/>
      <c r="S151" s="1129"/>
      <c r="T151" s="1129"/>
      <c r="U151" s="1129"/>
      <c r="V151" s="1129"/>
      <c r="W151" s="1129"/>
      <c r="X151" s="1129"/>
      <c r="Y151" s="1129"/>
      <c r="Z151" s="1129"/>
    </row>
    <row r="152">
      <c r="A152" s="1061"/>
      <c r="B152" s="1061"/>
      <c r="C152" s="1061"/>
      <c r="D152" s="1061"/>
      <c r="E152" s="1061"/>
      <c r="F152" s="1061"/>
      <c r="G152" s="1061"/>
      <c r="H152" s="1061"/>
      <c r="I152" s="1061"/>
      <c r="J152" s="1129"/>
      <c r="K152" s="1129"/>
      <c r="L152" s="1129"/>
      <c r="M152" s="1129"/>
      <c r="N152" s="1129"/>
      <c r="O152" s="1129"/>
      <c r="P152" s="1129"/>
      <c r="Q152" s="1129"/>
      <c r="R152" s="1129"/>
      <c r="S152" s="1129"/>
      <c r="T152" s="1129"/>
      <c r="U152" s="1129"/>
      <c r="V152" s="1129"/>
      <c r="W152" s="1129"/>
      <c r="X152" s="1129"/>
      <c r="Y152" s="1129"/>
      <c r="Z152" s="1129"/>
    </row>
    <row r="153">
      <c r="A153" s="1061"/>
      <c r="B153" s="1061"/>
      <c r="C153" s="1061"/>
      <c r="D153" s="1061"/>
      <c r="E153" s="1061"/>
      <c r="F153" s="1061"/>
      <c r="G153" s="1061"/>
      <c r="H153" s="1061"/>
      <c r="I153" s="1061"/>
      <c r="J153" s="1129"/>
      <c r="K153" s="1129"/>
      <c r="L153" s="1129"/>
      <c r="M153" s="1129"/>
      <c r="N153" s="1129"/>
      <c r="O153" s="1129"/>
      <c r="P153" s="1129"/>
      <c r="Q153" s="1129"/>
      <c r="R153" s="1129"/>
      <c r="S153" s="1129"/>
      <c r="T153" s="1129"/>
      <c r="U153" s="1129"/>
      <c r="V153" s="1129"/>
      <c r="W153" s="1129"/>
      <c r="X153" s="1129"/>
      <c r="Y153" s="1129"/>
      <c r="Z153" s="1129"/>
    </row>
    <row r="154">
      <c r="A154" s="1061"/>
      <c r="B154" s="1061"/>
      <c r="C154" s="1061"/>
      <c r="D154" s="1061"/>
      <c r="E154" s="1061"/>
      <c r="F154" s="1061"/>
      <c r="G154" s="1061"/>
      <c r="H154" s="1061"/>
      <c r="I154" s="1061"/>
      <c r="J154" s="1129"/>
      <c r="K154" s="1129"/>
      <c r="L154" s="1129"/>
      <c r="M154" s="1129"/>
      <c r="N154" s="1129"/>
      <c r="O154" s="1129"/>
      <c r="P154" s="1129"/>
      <c r="Q154" s="1129"/>
      <c r="R154" s="1129"/>
      <c r="S154" s="1129"/>
      <c r="T154" s="1129"/>
      <c r="U154" s="1129"/>
      <c r="V154" s="1129"/>
      <c r="W154" s="1129"/>
      <c r="X154" s="1129"/>
      <c r="Y154" s="1129"/>
      <c r="Z154" s="1129"/>
    </row>
    <row r="155">
      <c r="A155" s="1061"/>
      <c r="B155" s="1061"/>
      <c r="C155" s="1061"/>
      <c r="D155" s="1061"/>
      <c r="E155" s="1061"/>
      <c r="F155" s="1061"/>
      <c r="G155" s="1061"/>
      <c r="H155" s="1061"/>
      <c r="I155" s="1061"/>
      <c r="J155" s="1129"/>
      <c r="K155" s="1129"/>
      <c r="L155" s="1129"/>
      <c r="M155" s="1129"/>
      <c r="N155" s="1129"/>
      <c r="O155" s="1129"/>
      <c r="P155" s="1129"/>
      <c r="Q155" s="1129"/>
      <c r="R155" s="1129"/>
      <c r="S155" s="1129"/>
      <c r="T155" s="1129"/>
      <c r="U155" s="1129"/>
      <c r="V155" s="1129"/>
      <c r="W155" s="1129"/>
      <c r="X155" s="1129"/>
      <c r="Y155" s="1129"/>
      <c r="Z155" s="1129"/>
    </row>
    <row r="156">
      <c r="A156" s="1061"/>
      <c r="B156" s="1061"/>
      <c r="C156" s="1061"/>
      <c r="D156" s="1061"/>
      <c r="E156" s="1061"/>
      <c r="F156" s="1061"/>
      <c r="G156" s="1061"/>
      <c r="H156" s="1061"/>
      <c r="I156" s="1061"/>
      <c r="J156" s="1129"/>
      <c r="K156" s="1129"/>
      <c r="L156" s="1129"/>
      <c r="M156" s="1129"/>
      <c r="N156" s="1129"/>
      <c r="O156" s="1129"/>
      <c r="P156" s="1129"/>
      <c r="Q156" s="1129"/>
      <c r="R156" s="1129"/>
      <c r="S156" s="1129"/>
      <c r="T156" s="1129"/>
      <c r="U156" s="1129"/>
      <c r="V156" s="1129"/>
      <c r="W156" s="1129"/>
      <c r="X156" s="1129"/>
      <c r="Y156" s="1129"/>
      <c r="Z156" s="1129"/>
    </row>
    <row r="157">
      <c r="A157" s="1061"/>
      <c r="B157" s="1061"/>
      <c r="C157" s="1061"/>
      <c r="D157" s="1061"/>
      <c r="E157" s="1061"/>
      <c r="F157" s="1061"/>
      <c r="G157" s="1061"/>
      <c r="H157" s="1061"/>
      <c r="I157" s="1061"/>
      <c r="J157" s="1129"/>
      <c r="K157" s="1129"/>
      <c r="L157" s="1129"/>
      <c r="M157" s="1129"/>
      <c r="N157" s="1129"/>
      <c r="O157" s="1129"/>
      <c r="P157" s="1129"/>
      <c r="Q157" s="1129"/>
      <c r="R157" s="1129"/>
      <c r="S157" s="1129"/>
      <c r="T157" s="1129"/>
      <c r="U157" s="1129"/>
      <c r="V157" s="1129"/>
      <c r="W157" s="1129"/>
      <c r="X157" s="1129"/>
      <c r="Y157" s="1129"/>
      <c r="Z157" s="1129"/>
    </row>
    <row r="158">
      <c r="A158" s="1061"/>
      <c r="B158" s="1061"/>
      <c r="C158" s="1061"/>
      <c r="D158" s="1061"/>
      <c r="E158" s="1061"/>
      <c r="F158" s="1061"/>
      <c r="G158" s="1061"/>
      <c r="H158" s="1061"/>
      <c r="I158" s="1061"/>
      <c r="J158" s="1129"/>
      <c r="K158" s="1129"/>
      <c r="L158" s="1129"/>
      <c r="M158" s="1129"/>
      <c r="N158" s="1129"/>
      <c r="O158" s="1129"/>
      <c r="P158" s="1129"/>
      <c r="Q158" s="1129"/>
      <c r="R158" s="1129"/>
      <c r="S158" s="1129"/>
      <c r="T158" s="1129"/>
      <c r="U158" s="1129"/>
      <c r="V158" s="1129"/>
      <c r="W158" s="1129"/>
      <c r="X158" s="1129"/>
      <c r="Y158" s="1129"/>
      <c r="Z158" s="1129"/>
    </row>
    <row r="159">
      <c r="A159" s="1061"/>
      <c r="B159" s="1061"/>
      <c r="C159" s="1061"/>
      <c r="D159" s="1061"/>
      <c r="E159" s="1061"/>
      <c r="F159" s="1061"/>
      <c r="G159" s="1061"/>
      <c r="H159" s="1061"/>
      <c r="I159" s="1061"/>
      <c r="J159" s="1129"/>
      <c r="K159" s="1129"/>
      <c r="L159" s="1129"/>
      <c r="M159" s="1129"/>
      <c r="N159" s="1129"/>
      <c r="O159" s="1129"/>
      <c r="P159" s="1129"/>
      <c r="Q159" s="1129"/>
      <c r="R159" s="1129"/>
      <c r="S159" s="1129"/>
      <c r="T159" s="1129"/>
      <c r="U159" s="1129"/>
      <c r="V159" s="1129"/>
      <c r="W159" s="1129"/>
      <c r="X159" s="1129"/>
      <c r="Y159" s="1129"/>
      <c r="Z159" s="1129"/>
    </row>
    <row r="160">
      <c r="A160" s="1061"/>
      <c r="B160" s="1061"/>
      <c r="C160" s="1061"/>
      <c r="D160" s="1061"/>
      <c r="E160" s="1061"/>
      <c r="F160" s="1061"/>
      <c r="G160" s="1061"/>
      <c r="H160" s="1061"/>
      <c r="I160" s="1061"/>
      <c r="J160" s="1129"/>
      <c r="K160" s="1129"/>
      <c r="L160" s="1129"/>
      <c r="M160" s="1129"/>
      <c r="N160" s="1129"/>
      <c r="O160" s="1129"/>
      <c r="P160" s="1129"/>
      <c r="Q160" s="1129"/>
      <c r="R160" s="1129"/>
      <c r="S160" s="1129"/>
      <c r="T160" s="1129"/>
      <c r="U160" s="1129"/>
      <c r="V160" s="1129"/>
      <c r="W160" s="1129"/>
      <c r="X160" s="1129"/>
      <c r="Y160" s="1129"/>
      <c r="Z160" s="1129"/>
    </row>
    <row r="161">
      <c r="A161" s="1061"/>
      <c r="B161" s="1061"/>
      <c r="C161" s="1061"/>
      <c r="D161" s="1061"/>
      <c r="E161" s="1061"/>
      <c r="F161" s="1061"/>
      <c r="G161" s="1061"/>
      <c r="H161" s="1061"/>
      <c r="I161" s="1061"/>
      <c r="J161" s="1129"/>
      <c r="K161" s="1129"/>
      <c r="L161" s="1129"/>
      <c r="M161" s="1129"/>
      <c r="N161" s="1129"/>
      <c r="O161" s="1129"/>
      <c r="P161" s="1129"/>
      <c r="Q161" s="1129"/>
      <c r="R161" s="1129"/>
      <c r="S161" s="1129"/>
      <c r="T161" s="1129"/>
      <c r="U161" s="1129"/>
      <c r="V161" s="1129"/>
      <c r="W161" s="1129"/>
      <c r="X161" s="1129"/>
      <c r="Y161" s="1129"/>
      <c r="Z161" s="1129"/>
    </row>
    <row r="162">
      <c r="A162" s="1061"/>
      <c r="B162" s="1061"/>
      <c r="C162" s="1061"/>
      <c r="D162" s="1061"/>
      <c r="E162" s="1061"/>
      <c r="F162" s="1061"/>
      <c r="G162" s="1061"/>
      <c r="H162" s="1061"/>
      <c r="I162" s="1061"/>
      <c r="J162" s="1129"/>
      <c r="K162" s="1129"/>
      <c r="L162" s="1129"/>
      <c r="M162" s="1129"/>
      <c r="N162" s="1129"/>
      <c r="O162" s="1129"/>
      <c r="P162" s="1129"/>
      <c r="Q162" s="1129"/>
      <c r="R162" s="1129"/>
      <c r="S162" s="1129"/>
      <c r="T162" s="1129"/>
      <c r="U162" s="1129"/>
      <c r="V162" s="1129"/>
      <c r="W162" s="1129"/>
      <c r="X162" s="1129"/>
      <c r="Y162" s="1129"/>
      <c r="Z162" s="1129"/>
    </row>
    <row r="163">
      <c r="A163" s="1061"/>
      <c r="B163" s="1061"/>
      <c r="C163" s="1061"/>
      <c r="D163" s="1061"/>
      <c r="E163" s="1061"/>
      <c r="F163" s="1061"/>
      <c r="G163" s="1061"/>
      <c r="H163" s="1061"/>
      <c r="I163" s="1061"/>
      <c r="J163" s="1129"/>
      <c r="K163" s="1129"/>
      <c r="L163" s="1129"/>
      <c r="M163" s="1129"/>
      <c r="N163" s="1129"/>
      <c r="O163" s="1129"/>
      <c r="P163" s="1129"/>
      <c r="Q163" s="1129"/>
      <c r="R163" s="1129"/>
      <c r="S163" s="1129"/>
      <c r="T163" s="1129"/>
      <c r="U163" s="1129"/>
      <c r="V163" s="1129"/>
      <c r="W163" s="1129"/>
      <c r="X163" s="1129"/>
      <c r="Y163" s="1129"/>
      <c r="Z163" s="1129"/>
    </row>
    <row r="164">
      <c r="A164" s="1061"/>
      <c r="B164" s="1061"/>
      <c r="C164" s="1061"/>
      <c r="D164" s="1061"/>
      <c r="E164" s="1061"/>
      <c r="F164" s="1061"/>
      <c r="G164" s="1061"/>
      <c r="H164" s="1061"/>
      <c r="I164" s="1061"/>
      <c r="J164" s="1129"/>
      <c r="K164" s="1129"/>
      <c r="L164" s="1129"/>
      <c r="M164" s="1129"/>
      <c r="N164" s="1129"/>
      <c r="O164" s="1129"/>
      <c r="P164" s="1129"/>
      <c r="Q164" s="1129"/>
      <c r="R164" s="1129"/>
      <c r="S164" s="1129"/>
      <c r="T164" s="1129"/>
      <c r="U164" s="1129"/>
      <c r="V164" s="1129"/>
      <c r="W164" s="1129"/>
      <c r="X164" s="1129"/>
      <c r="Y164" s="1129"/>
      <c r="Z164" s="1129"/>
    </row>
    <row r="165">
      <c r="A165" s="1061"/>
      <c r="B165" s="1061"/>
      <c r="C165" s="1061"/>
      <c r="D165" s="1061"/>
      <c r="E165" s="1061"/>
      <c r="F165" s="1061"/>
      <c r="G165" s="1061"/>
      <c r="H165" s="1061"/>
      <c r="I165" s="1061"/>
      <c r="J165" s="1129"/>
      <c r="K165" s="1129"/>
      <c r="L165" s="1129"/>
      <c r="M165" s="1129"/>
      <c r="N165" s="1129"/>
      <c r="O165" s="1129"/>
      <c r="P165" s="1129"/>
      <c r="Q165" s="1129"/>
      <c r="R165" s="1129"/>
      <c r="S165" s="1129"/>
      <c r="T165" s="1129"/>
      <c r="U165" s="1129"/>
      <c r="V165" s="1129"/>
      <c r="W165" s="1129"/>
      <c r="X165" s="1129"/>
      <c r="Y165" s="1129"/>
      <c r="Z165" s="1129"/>
    </row>
    <row r="166">
      <c r="A166" s="1061"/>
      <c r="B166" s="1061"/>
      <c r="C166" s="1061"/>
      <c r="D166" s="1061"/>
      <c r="E166" s="1061"/>
      <c r="F166" s="1061"/>
      <c r="G166" s="1061"/>
      <c r="H166" s="1061"/>
      <c r="I166" s="1061"/>
      <c r="J166" s="1129"/>
      <c r="K166" s="1129"/>
      <c r="L166" s="1129"/>
      <c r="M166" s="1129"/>
      <c r="N166" s="1129"/>
      <c r="O166" s="1129"/>
      <c r="P166" s="1129"/>
      <c r="Q166" s="1129"/>
      <c r="R166" s="1129"/>
      <c r="S166" s="1129"/>
      <c r="T166" s="1129"/>
      <c r="U166" s="1129"/>
      <c r="V166" s="1129"/>
      <c r="W166" s="1129"/>
      <c r="X166" s="1129"/>
      <c r="Y166" s="1129"/>
      <c r="Z166" s="1129"/>
    </row>
    <row r="167">
      <c r="A167" s="1061"/>
      <c r="B167" s="1061"/>
      <c r="C167" s="1061"/>
      <c r="D167" s="1061"/>
      <c r="E167" s="1061"/>
      <c r="F167" s="1061"/>
      <c r="G167" s="1061"/>
      <c r="H167" s="1061"/>
      <c r="I167" s="1061"/>
      <c r="J167" s="1129"/>
      <c r="K167" s="1129"/>
      <c r="L167" s="1129"/>
      <c r="M167" s="1129"/>
      <c r="N167" s="1129"/>
      <c r="O167" s="1129"/>
      <c r="P167" s="1129"/>
      <c r="Q167" s="1129"/>
      <c r="R167" s="1129"/>
      <c r="S167" s="1129"/>
      <c r="T167" s="1129"/>
      <c r="U167" s="1129"/>
      <c r="V167" s="1129"/>
      <c r="W167" s="1129"/>
      <c r="X167" s="1129"/>
      <c r="Y167" s="1129"/>
      <c r="Z167" s="1129"/>
    </row>
    <row r="168">
      <c r="A168" s="1061"/>
      <c r="B168" s="1061"/>
      <c r="C168" s="1061"/>
      <c r="D168" s="1061"/>
      <c r="E168" s="1061"/>
      <c r="F168" s="1061"/>
      <c r="G168" s="1061"/>
      <c r="H168" s="1061"/>
      <c r="I168" s="1061"/>
      <c r="J168" s="1129"/>
      <c r="K168" s="1129"/>
      <c r="L168" s="1129"/>
      <c r="M168" s="1129"/>
      <c r="N168" s="1129"/>
      <c r="O168" s="1129"/>
      <c r="P168" s="1129"/>
      <c r="Q168" s="1129"/>
      <c r="R168" s="1129"/>
      <c r="S168" s="1129"/>
      <c r="T168" s="1129"/>
      <c r="U168" s="1129"/>
      <c r="V168" s="1129"/>
      <c r="W168" s="1129"/>
      <c r="X168" s="1129"/>
      <c r="Y168" s="1129"/>
      <c r="Z168" s="1129"/>
    </row>
    <row r="169">
      <c r="A169" s="1061"/>
      <c r="B169" s="1061"/>
      <c r="C169" s="1061"/>
      <c r="D169" s="1061"/>
      <c r="E169" s="1061"/>
      <c r="F169" s="1061"/>
      <c r="G169" s="1061"/>
      <c r="H169" s="1061"/>
      <c r="I169" s="1061"/>
      <c r="J169" s="1129"/>
      <c r="K169" s="1129"/>
      <c r="L169" s="1129"/>
      <c r="M169" s="1129"/>
      <c r="N169" s="1129"/>
      <c r="O169" s="1129"/>
      <c r="P169" s="1129"/>
      <c r="Q169" s="1129"/>
      <c r="R169" s="1129"/>
      <c r="S169" s="1129"/>
      <c r="T169" s="1129"/>
      <c r="U169" s="1129"/>
      <c r="V169" s="1129"/>
      <c r="W169" s="1129"/>
      <c r="X169" s="1129"/>
      <c r="Y169" s="1129"/>
      <c r="Z169" s="1129"/>
    </row>
    <row r="170">
      <c r="A170" s="1061"/>
      <c r="B170" s="1061"/>
      <c r="C170" s="1061"/>
      <c r="D170" s="1061"/>
      <c r="E170" s="1061"/>
      <c r="F170" s="1061"/>
      <c r="G170" s="1061"/>
      <c r="H170" s="1061"/>
      <c r="I170" s="1061"/>
      <c r="J170" s="1129"/>
      <c r="K170" s="1129"/>
      <c r="L170" s="1129"/>
      <c r="M170" s="1129"/>
      <c r="N170" s="1129"/>
      <c r="O170" s="1129"/>
      <c r="P170" s="1129"/>
      <c r="Q170" s="1129"/>
      <c r="R170" s="1129"/>
      <c r="S170" s="1129"/>
      <c r="T170" s="1129"/>
      <c r="U170" s="1129"/>
      <c r="V170" s="1129"/>
      <c r="W170" s="1129"/>
      <c r="X170" s="1129"/>
      <c r="Y170" s="1129"/>
      <c r="Z170" s="1129"/>
    </row>
    <row r="171">
      <c r="A171" s="1061"/>
      <c r="B171" s="1061"/>
      <c r="C171" s="1061"/>
      <c r="D171" s="1061"/>
      <c r="E171" s="1061"/>
      <c r="F171" s="1061"/>
      <c r="G171" s="1061"/>
      <c r="H171" s="1061"/>
      <c r="I171" s="1061"/>
      <c r="J171" s="1129"/>
      <c r="K171" s="1129"/>
      <c r="L171" s="1129"/>
      <c r="M171" s="1129"/>
      <c r="N171" s="1129"/>
      <c r="O171" s="1129"/>
      <c r="P171" s="1129"/>
      <c r="Q171" s="1129"/>
      <c r="R171" s="1129"/>
      <c r="S171" s="1129"/>
      <c r="T171" s="1129"/>
      <c r="U171" s="1129"/>
      <c r="V171" s="1129"/>
      <c r="W171" s="1129"/>
      <c r="X171" s="1129"/>
      <c r="Y171" s="1129"/>
      <c r="Z171" s="1129"/>
    </row>
    <row r="172">
      <c r="A172" s="1061"/>
      <c r="B172" s="1061"/>
      <c r="C172" s="1061"/>
      <c r="D172" s="1061"/>
      <c r="E172" s="1061"/>
      <c r="F172" s="1061"/>
      <c r="G172" s="1061"/>
      <c r="H172" s="1061"/>
      <c r="I172" s="1061"/>
      <c r="J172" s="1129"/>
      <c r="K172" s="1129"/>
      <c r="L172" s="1129"/>
      <c r="M172" s="1129"/>
      <c r="N172" s="1129"/>
      <c r="O172" s="1129"/>
      <c r="P172" s="1129"/>
      <c r="Q172" s="1129"/>
      <c r="R172" s="1129"/>
      <c r="S172" s="1129"/>
      <c r="T172" s="1129"/>
      <c r="U172" s="1129"/>
      <c r="V172" s="1129"/>
      <c r="W172" s="1129"/>
      <c r="X172" s="1129"/>
      <c r="Y172" s="1129"/>
      <c r="Z172" s="1129"/>
    </row>
    <row r="173">
      <c r="A173" s="1061"/>
      <c r="B173" s="1061"/>
      <c r="C173" s="1061"/>
      <c r="D173" s="1061"/>
      <c r="E173" s="1061"/>
      <c r="F173" s="1061"/>
      <c r="G173" s="1061"/>
      <c r="H173" s="1061"/>
      <c r="I173" s="1061"/>
      <c r="J173" s="1129"/>
      <c r="K173" s="1129"/>
      <c r="L173" s="1129"/>
      <c r="M173" s="1129"/>
      <c r="N173" s="1129"/>
      <c r="O173" s="1129"/>
      <c r="P173" s="1129"/>
      <c r="Q173" s="1129"/>
      <c r="R173" s="1129"/>
      <c r="S173" s="1129"/>
      <c r="T173" s="1129"/>
      <c r="U173" s="1129"/>
      <c r="V173" s="1129"/>
      <c r="W173" s="1129"/>
      <c r="X173" s="1129"/>
      <c r="Y173" s="1129"/>
      <c r="Z173" s="1129"/>
    </row>
    <row r="174">
      <c r="A174" s="1061"/>
      <c r="B174" s="1061"/>
      <c r="C174" s="1061"/>
      <c r="D174" s="1061"/>
      <c r="E174" s="1061"/>
      <c r="F174" s="1061"/>
      <c r="G174" s="1061"/>
      <c r="H174" s="1061"/>
      <c r="I174" s="1061"/>
      <c r="J174" s="1129"/>
      <c r="K174" s="1129"/>
      <c r="L174" s="1129"/>
      <c r="M174" s="1129"/>
      <c r="N174" s="1129"/>
      <c r="O174" s="1129"/>
      <c r="P174" s="1129"/>
      <c r="Q174" s="1129"/>
      <c r="R174" s="1129"/>
      <c r="S174" s="1129"/>
      <c r="T174" s="1129"/>
      <c r="U174" s="1129"/>
      <c r="V174" s="1129"/>
      <c r="W174" s="1129"/>
      <c r="X174" s="1129"/>
      <c r="Y174" s="1129"/>
      <c r="Z174" s="1129"/>
    </row>
    <row r="175">
      <c r="A175" s="1061"/>
      <c r="B175" s="1061"/>
      <c r="C175" s="1061"/>
      <c r="D175" s="1061"/>
      <c r="E175" s="1061"/>
      <c r="F175" s="1061"/>
      <c r="G175" s="1061"/>
      <c r="H175" s="1061"/>
      <c r="I175" s="1061"/>
      <c r="J175" s="1129"/>
      <c r="K175" s="1129"/>
      <c r="L175" s="1129"/>
      <c r="M175" s="1129"/>
      <c r="N175" s="1129"/>
      <c r="O175" s="1129"/>
      <c r="P175" s="1129"/>
      <c r="Q175" s="1129"/>
      <c r="R175" s="1129"/>
      <c r="S175" s="1129"/>
      <c r="T175" s="1129"/>
      <c r="U175" s="1129"/>
      <c r="V175" s="1129"/>
      <c r="W175" s="1129"/>
      <c r="X175" s="1129"/>
      <c r="Y175" s="1129"/>
      <c r="Z175" s="1129"/>
    </row>
    <row r="176">
      <c r="A176" s="1061"/>
      <c r="B176" s="1061"/>
      <c r="C176" s="1061"/>
      <c r="D176" s="1061"/>
      <c r="E176" s="1061"/>
      <c r="F176" s="1061"/>
      <c r="G176" s="1061"/>
      <c r="H176" s="1061"/>
      <c r="I176" s="1061"/>
      <c r="J176" s="1129"/>
      <c r="K176" s="1129"/>
      <c r="L176" s="1129"/>
      <c r="M176" s="1129"/>
      <c r="N176" s="1129"/>
      <c r="O176" s="1129"/>
      <c r="P176" s="1129"/>
      <c r="Q176" s="1129"/>
      <c r="R176" s="1129"/>
      <c r="S176" s="1129"/>
      <c r="T176" s="1129"/>
      <c r="U176" s="1129"/>
      <c r="V176" s="1129"/>
      <c r="W176" s="1129"/>
      <c r="X176" s="1129"/>
      <c r="Y176" s="1129"/>
      <c r="Z176" s="1129"/>
    </row>
    <row r="177">
      <c r="A177" s="1061"/>
      <c r="B177" s="1061"/>
      <c r="C177" s="1061"/>
      <c r="D177" s="1061"/>
      <c r="E177" s="1061"/>
      <c r="F177" s="1061"/>
      <c r="G177" s="1061"/>
      <c r="H177" s="1061"/>
      <c r="I177" s="1061"/>
      <c r="J177" s="1129"/>
      <c r="K177" s="1129"/>
      <c r="L177" s="1129"/>
      <c r="M177" s="1129"/>
      <c r="N177" s="1129"/>
      <c r="O177" s="1129"/>
      <c r="P177" s="1129"/>
      <c r="Q177" s="1129"/>
      <c r="R177" s="1129"/>
      <c r="S177" s="1129"/>
      <c r="T177" s="1129"/>
      <c r="U177" s="1129"/>
      <c r="V177" s="1129"/>
      <c r="W177" s="1129"/>
      <c r="X177" s="1129"/>
      <c r="Y177" s="1129"/>
      <c r="Z177" s="1129"/>
    </row>
    <row r="178">
      <c r="A178" s="1061"/>
      <c r="B178" s="1061"/>
      <c r="C178" s="1061"/>
      <c r="D178" s="1061"/>
      <c r="E178" s="1061"/>
      <c r="F178" s="1061"/>
      <c r="G178" s="1061"/>
      <c r="H178" s="1061"/>
      <c r="I178" s="1061"/>
      <c r="J178" s="1129"/>
      <c r="K178" s="1129"/>
      <c r="L178" s="1129"/>
      <c r="M178" s="1129"/>
      <c r="N178" s="1129"/>
      <c r="O178" s="1129"/>
      <c r="P178" s="1129"/>
      <c r="Q178" s="1129"/>
      <c r="R178" s="1129"/>
      <c r="S178" s="1129"/>
      <c r="T178" s="1129"/>
      <c r="U178" s="1129"/>
      <c r="V178" s="1129"/>
      <c r="W178" s="1129"/>
      <c r="X178" s="1129"/>
      <c r="Y178" s="1129"/>
      <c r="Z178" s="1129"/>
    </row>
    <row r="179">
      <c r="A179" s="1061"/>
      <c r="B179" s="1061"/>
      <c r="C179" s="1061"/>
      <c r="D179" s="1061"/>
      <c r="E179" s="1061"/>
      <c r="F179" s="1061"/>
      <c r="G179" s="1061"/>
      <c r="H179" s="1061"/>
      <c r="I179" s="1061"/>
      <c r="J179" s="1129"/>
      <c r="K179" s="1129"/>
      <c r="L179" s="1129"/>
      <c r="M179" s="1129"/>
      <c r="N179" s="1129"/>
      <c r="O179" s="1129"/>
      <c r="P179" s="1129"/>
      <c r="Q179" s="1129"/>
      <c r="R179" s="1129"/>
      <c r="S179" s="1129"/>
      <c r="T179" s="1129"/>
      <c r="U179" s="1129"/>
      <c r="V179" s="1129"/>
      <c r="W179" s="1129"/>
      <c r="X179" s="1129"/>
      <c r="Y179" s="1129"/>
      <c r="Z179" s="1129"/>
    </row>
    <row r="180">
      <c r="A180" s="1061"/>
      <c r="B180" s="1061"/>
      <c r="C180" s="1061"/>
      <c r="D180" s="1061"/>
      <c r="E180" s="1061"/>
      <c r="F180" s="1061"/>
      <c r="G180" s="1061"/>
      <c r="H180" s="1061"/>
      <c r="I180" s="1061"/>
      <c r="J180" s="1129"/>
      <c r="K180" s="1129"/>
      <c r="L180" s="1129"/>
      <c r="M180" s="1129"/>
      <c r="N180" s="1129"/>
      <c r="O180" s="1129"/>
      <c r="P180" s="1129"/>
      <c r="Q180" s="1129"/>
      <c r="R180" s="1129"/>
      <c r="S180" s="1129"/>
      <c r="T180" s="1129"/>
      <c r="U180" s="1129"/>
      <c r="V180" s="1129"/>
      <c r="W180" s="1129"/>
      <c r="X180" s="1129"/>
      <c r="Y180" s="1129"/>
      <c r="Z180" s="1129"/>
    </row>
    <row r="181">
      <c r="A181" s="1061"/>
      <c r="B181" s="1061"/>
      <c r="C181" s="1061"/>
      <c r="D181" s="1061"/>
      <c r="E181" s="1061"/>
      <c r="F181" s="1061"/>
      <c r="G181" s="1061"/>
      <c r="H181" s="1061"/>
      <c r="I181" s="1061"/>
      <c r="J181" s="1129"/>
      <c r="K181" s="1129"/>
      <c r="L181" s="1129"/>
      <c r="M181" s="1129"/>
      <c r="N181" s="1129"/>
      <c r="O181" s="1129"/>
      <c r="P181" s="1129"/>
      <c r="Q181" s="1129"/>
      <c r="R181" s="1129"/>
      <c r="S181" s="1129"/>
      <c r="T181" s="1129"/>
      <c r="U181" s="1129"/>
      <c r="V181" s="1129"/>
      <c r="W181" s="1129"/>
      <c r="X181" s="1129"/>
      <c r="Y181" s="1129"/>
      <c r="Z181" s="1129"/>
    </row>
    <row r="182">
      <c r="A182" s="1061"/>
      <c r="B182" s="1061"/>
      <c r="C182" s="1061"/>
      <c r="D182" s="1061"/>
      <c r="E182" s="1061"/>
      <c r="F182" s="1061"/>
      <c r="G182" s="1061"/>
      <c r="H182" s="1061"/>
      <c r="I182" s="1061"/>
      <c r="J182" s="1129"/>
      <c r="K182" s="1129"/>
      <c r="L182" s="1129"/>
      <c r="M182" s="1129"/>
      <c r="N182" s="1129"/>
      <c r="O182" s="1129"/>
      <c r="P182" s="1129"/>
      <c r="Q182" s="1129"/>
      <c r="R182" s="1129"/>
      <c r="S182" s="1129"/>
      <c r="T182" s="1129"/>
      <c r="U182" s="1129"/>
      <c r="V182" s="1129"/>
      <c r="W182" s="1129"/>
      <c r="X182" s="1129"/>
      <c r="Y182" s="1129"/>
      <c r="Z182" s="1129"/>
    </row>
    <row r="183">
      <c r="A183" s="1061"/>
      <c r="B183" s="1061"/>
      <c r="C183" s="1061"/>
      <c r="D183" s="1061"/>
      <c r="E183" s="1061"/>
      <c r="F183" s="1061"/>
      <c r="G183" s="1061"/>
      <c r="H183" s="1061"/>
      <c r="I183" s="1061"/>
      <c r="J183" s="1129"/>
      <c r="K183" s="1129"/>
      <c r="L183" s="1129"/>
      <c r="M183" s="1129"/>
      <c r="N183" s="1129"/>
      <c r="O183" s="1129"/>
      <c r="P183" s="1129"/>
      <c r="Q183" s="1129"/>
      <c r="R183" s="1129"/>
      <c r="S183" s="1129"/>
      <c r="T183" s="1129"/>
      <c r="U183" s="1129"/>
      <c r="V183" s="1129"/>
      <c r="W183" s="1129"/>
      <c r="X183" s="1129"/>
      <c r="Y183" s="1129"/>
      <c r="Z183" s="1129"/>
    </row>
    <row r="184">
      <c r="A184" s="1061"/>
      <c r="B184" s="1061"/>
      <c r="C184" s="1061"/>
      <c r="D184" s="1061"/>
      <c r="E184" s="1061"/>
      <c r="F184" s="1061"/>
      <c r="G184" s="1061"/>
      <c r="H184" s="1061"/>
      <c r="I184" s="1061"/>
      <c r="J184" s="1129"/>
      <c r="K184" s="1129"/>
      <c r="L184" s="1129"/>
      <c r="M184" s="1129"/>
      <c r="N184" s="1129"/>
      <c r="O184" s="1129"/>
      <c r="P184" s="1129"/>
      <c r="Q184" s="1129"/>
      <c r="R184" s="1129"/>
      <c r="S184" s="1129"/>
      <c r="T184" s="1129"/>
      <c r="U184" s="1129"/>
      <c r="V184" s="1129"/>
      <c r="W184" s="1129"/>
      <c r="X184" s="1129"/>
      <c r="Y184" s="1129"/>
      <c r="Z184" s="1129"/>
    </row>
    <row r="185">
      <c r="A185" s="1061"/>
      <c r="B185" s="1061"/>
      <c r="C185" s="1061"/>
      <c r="D185" s="1061"/>
      <c r="E185" s="1061"/>
      <c r="F185" s="1061"/>
      <c r="G185" s="1061"/>
      <c r="H185" s="1061"/>
      <c r="I185" s="1061"/>
      <c r="J185" s="1129"/>
      <c r="K185" s="1129"/>
      <c r="L185" s="1129"/>
      <c r="M185" s="1129"/>
      <c r="N185" s="1129"/>
      <c r="O185" s="1129"/>
      <c r="P185" s="1129"/>
      <c r="Q185" s="1129"/>
      <c r="R185" s="1129"/>
      <c r="S185" s="1129"/>
      <c r="T185" s="1129"/>
      <c r="U185" s="1129"/>
      <c r="V185" s="1129"/>
      <c r="W185" s="1129"/>
      <c r="X185" s="1129"/>
      <c r="Y185" s="1129"/>
      <c r="Z185" s="1129"/>
    </row>
    <row r="186">
      <c r="A186" s="1061"/>
      <c r="B186" s="1061"/>
      <c r="C186" s="1061"/>
      <c r="D186" s="1061"/>
      <c r="E186" s="1061"/>
      <c r="F186" s="1061"/>
      <c r="G186" s="1061"/>
      <c r="H186" s="1061"/>
      <c r="I186" s="1061"/>
      <c r="J186" s="1129"/>
      <c r="K186" s="1129"/>
      <c r="L186" s="1129"/>
      <c r="M186" s="1129"/>
      <c r="N186" s="1129"/>
      <c r="O186" s="1129"/>
      <c r="P186" s="1129"/>
      <c r="Q186" s="1129"/>
      <c r="R186" s="1129"/>
      <c r="S186" s="1129"/>
      <c r="T186" s="1129"/>
      <c r="U186" s="1129"/>
      <c r="V186" s="1129"/>
      <c r="W186" s="1129"/>
      <c r="X186" s="1129"/>
      <c r="Y186" s="1129"/>
      <c r="Z186" s="1129"/>
    </row>
    <row r="187">
      <c r="A187" s="1061"/>
      <c r="B187" s="1061"/>
      <c r="C187" s="1061"/>
      <c r="D187" s="1061"/>
      <c r="E187" s="1061"/>
      <c r="F187" s="1061"/>
      <c r="G187" s="1061"/>
      <c r="H187" s="1061"/>
      <c r="I187" s="1061"/>
      <c r="J187" s="1129"/>
      <c r="K187" s="1129"/>
      <c r="L187" s="1129"/>
      <c r="M187" s="1129"/>
      <c r="N187" s="1129"/>
      <c r="O187" s="1129"/>
      <c r="P187" s="1129"/>
      <c r="Q187" s="1129"/>
      <c r="R187" s="1129"/>
      <c r="S187" s="1129"/>
      <c r="T187" s="1129"/>
      <c r="U187" s="1129"/>
      <c r="V187" s="1129"/>
      <c r="W187" s="1129"/>
      <c r="X187" s="1129"/>
      <c r="Y187" s="1129"/>
      <c r="Z187" s="1129"/>
    </row>
    <row r="188">
      <c r="A188" s="1061"/>
      <c r="B188" s="1061"/>
      <c r="C188" s="1061"/>
      <c r="D188" s="1061"/>
      <c r="E188" s="1061"/>
      <c r="F188" s="1061"/>
      <c r="G188" s="1061"/>
      <c r="H188" s="1061"/>
      <c r="I188" s="1061"/>
      <c r="J188" s="1129"/>
      <c r="K188" s="1129"/>
      <c r="L188" s="1129"/>
      <c r="M188" s="1129"/>
      <c r="N188" s="1129"/>
      <c r="O188" s="1129"/>
      <c r="P188" s="1129"/>
      <c r="Q188" s="1129"/>
      <c r="R188" s="1129"/>
      <c r="S188" s="1129"/>
      <c r="T188" s="1129"/>
      <c r="U188" s="1129"/>
      <c r="V188" s="1129"/>
      <c r="W188" s="1129"/>
      <c r="X188" s="1129"/>
      <c r="Y188" s="1129"/>
      <c r="Z188" s="1129"/>
    </row>
    <row r="189">
      <c r="A189" s="1061"/>
      <c r="B189" s="1061"/>
      <c r="C189" s="1061"/>
      <c r="D189" s="1061"/>
      <c r="E189" s="1061"/>
      <c r="F189" s="1061"/>
      <c r="G189" s="1061"/>
      <c r="H189" s="1061"/>
      <c r="I189" s="1061"/>
      <c r="J189" s="1129"/>
      <c r="K189" s="1129"/>
      <c r="L189" s="1129"/>
      <c r="M189" s="1129"/>
      <c r="N189" s="1129"/>
      <c r="O189" s="1129"/>
      <c r="P189" s="1129"/>
      <c r="Q189" s="1129"/>
      <c r="R189" s="1129"/>
      <c r="S189" s="1129"/>
      <c r="T189" s="1129"/>
      <c r="U189" s="1129"/>
      <c r="V189" s="1129"/>
      <c r="W189" s="1129"/>
      <c r="X189" s="1129"/>
      <c r="Y189" s="1129"/>
      <c r="Z189" s="1129"/>
    </row>
    <row r="190">
      <c r="A190" s="1061"/>
      <c r="B190" s="1061"/>
      <c r="C190" s="1061"/>
      <c r="D190" s="1061"/>
      <c r="E190" s="1061"/>
      <c r="F190" s="1061"/>
      <c r="G190" s="1061"/>
      <c r="H190" s="1061"/>
      <c r="I190" s="1061"/>
      <c r="J190" s="1129"/>
      <c r="K190" s="1129"/>
      <c r="L190" s="1129"/>
      <c r="M190" s="1129"/>
      <c r="N190" s="1129"/>
      <c r="O190" s="1129"/>
      <c r="P190" s="1129"/>
      <c r="Q190" s="1129"/>
      <c r="R190" s="1129"/>
      <c r="S190" s="1129"/>
      <c r="T190" s="1129"/>
      <c r="U190" s="1129"/>
      <c r="V190" s="1129"/>
      <c r="W190" s="1129"/>
      <c r="X190" s="1129"/>
      <c r="Y190" s="1129"/>
      <c r="Z190" s="1129"/>
    </row>
    <row r="191">
      <c r="A191" s="1061"/>
      <c r="B191" s="1061"/>
      <c r="C191" s="1061"/>
      <c r="D191" s="1061"/>
      <c r="E191" s="1061"/>
      <c r="F191" s="1061"/>
      <c r="G191" s="1061"/>
      <c r="H191" s="1061"/>
      <c r="I191" s="1061"/>
      <c r="J191" s="1129"/>
      <c r="K191" s="1129"/>
      <c r="L191" s="1129"/>
      <c r="M191" s="1129"/>
      <c r="N191" s="1129"/>
      <c r="O191" s="1129"/>
      <c r="P191" s="1129"/>
      <c r="Q191" s="1129"/>
      <c r="R191" s="1129"/>
      <c r="S191" s="1129"/>
      <c r="T191" s="1129"/>
      <c r="U191" s="1129"/>
      <c r="V191" s="1129"/>
      <c r="W191" s="1129"/>
      <c r="X191" s="1129"/>
      <c r="Y191" s="1129"/>
      <c r="Z191" s="1129"/>
    </row>
    <row r="192">
      <c r="A192" s="1061"/>
      <c r="B192" s="1061"/>
      <c r="C192" s="1061"/>
      <c r="D192" s="1061"/>
      <c r="E192" s="1061"/>
      <c r="F192" s="1061"/>
      <c r="G192" s="1061"/>
      <c r="H192" s="1061"/>
      <c r="I192" s="1061"/>
      <c r="J192" s="1129"/>
      <c r="K192" s="1129"/>
      <c r="L192" s="1129"/>
      <c r="M192" s="1129"/>
      <c r="N192" s="1129"/>
      <c r="O192" s="1129"/>
      <c r="P192" s="1129"/>
      <c r="Q192" s="1129"/>
      <c r="R192" s="1129"/>
      <c r="S192" s="1129"/>
      <c r="T192" s="1129"/>
      <c r="U192" s="1129"/>
      <c r="V192" s="1129"/>
      <c r="W192" s="1129"/>
      <c r="X192" s="1129"/>
      <c r="Y192" s="1129"/>
      <c r="Z192" s="1129"/>
    </row>
    <row r="193">
      <c r="A193" s="1061"/>
      <c r="B193" s="1061"/>
      <c r="C193" s="1061"/>
      <c r="D193" s="1061"/>
      <c r="E193" s="1061"/>
      <c r="F193" s="1061"/>
      <c r="G193" s="1061"/>
      <c r="H193" s="1061"/>
      <c r="I193" s="1061"/>
      <c r="J193" s="1129"/>
      <c r="K193" s="1129"/>
      <c r="L193" s="1129"/>
      <c r="M193" s="1129"/>
      <c r="N193" s="1129"/>
      <c r="O193" s="1129"/>
      <c r="P193" s="1129"/>
      <c r="Q193" s="1129"/>
      <c r="R193" s="1129"/>
      <c r="S193" s="1129"/>
      <c r="T193" s="1129"/>
      <c r="U193" s="1129"/>
      <c r="V193" s="1129"/>
      <c r="W193" s="1129"/>
      <c r="X193" s="1129"/>
      <c r="Y193" s="1129"/>
      <c r="Z193" s="1129"/>
    </row>
    <row r="194">
      <c r="A194" s="1061"/>
      <c r="B194" s="1061"/>
      <c r="C194" s="1061"/>
      <c r="D194" s="1061"/>
      <c r="E194" s="1061"/>
      <c r="F194" s="1061"/>
      <c r="G194" s="1061"/>
      <c r="H194" s="1061"/>
      <c r="I194" s="1061"/>
      <c r="J194" s="1129"/>
      <c r="K194" s="1129"/>
      <c r="L194" s="1129"/>
      <c r="M194" s="1129"/>
      <c r="N194" s="1129"/>
      <c r="O194" s="1129"/>
      <c r="P194" s="1129"/>
      <c r="Q194" s="1129"/>
      <c r="R194" s="1129"/>
      <c r="S194" s="1129"/>
      <c r="T194" s="1129"/>
      <c r="U194" s="1129"/>
      <c r="V194" s="1129"/>
      <c r="W194" s="1129"/>
      <c r="X194" s="1129"/>
      <c r="Y194" s="1129"/>
      <c r="Z194" s="1129"/>
    </row>
    <row r="195">
      <c r="A195" s="1061"/>
      <c r="B195" s="1061"/>
      <c r="C195" s="1061"/>
      <c r="D195" s="1061"/>
      <c r="E195" s="1061"/>
      <c r="F195" s="1061"/>
      <c r="G195" s="1061"/>
      <c r="H195" s="1061"/>
      <c r="I195" s="1061"/>
      <c r="J195" s="1129"/>
      <c r="K195" s="1129"/>
      <c r="L195" s="1129"/>
      <c r="M195" s="1129"/>
      <c r="N195" s="1129"/>
      <c r="O195" s="1129"/>
      <c r="P195" s="1129"/>
      <c r="Q195" s="1129"/>
      <c r="R195" s="1129"/>
      <c r="S195" s="1129"/>
      <c r="T195" s="1129"/>
      <c r="U195" s="1129"/>
      <c r="V195" s="1129"/>
      <c r="W195" s="1129"/>
      <c r="X195" s="1129"/>
      <c r="Y195" s="1129"/>
      <c r="Z195" s="1129"/>
    </row>
    <row r="196">
      <c r="A196" s="1061"/>
      <c r="B196" s="1061"/>
      <c r="C196" s="1061"/>
      <c r="D196" s="1061"/>
      <c r="E196" s="1061"/>
      <c r="F196" s="1061"/>
      <c r="G196" s="1061"/>
      <c r="H196" s="1061"/>
      <c r="I196" s="1061"/>
      <c r="J196" s="1129"/>
      <c r="K196" s="1129"/>
      <c r="L196" s="1129"/>
      <c r="M196" s="1129"/>
      <c r="N196" s="1129"/>
      <c r="O196" s="1129"/>
      <c r="P196" s="1129"/>
      <c r="Q196" s="1129"/>
      <c r="R196" s="1129"/>
      <c r="S196" s="1129"/>
      <c r="T196" s="1129"/>
      <c r="U196" s="1129"/>
      <c r="V196" s="1129"/>
      <c r="W196" s="1129"/>
      <c r="X196" s="1129"/>
      <c r="Y196" s="1129"/>
      <c r="Z196" s="1129"/>
    </row>
    <row r="197">
      <c r="A197" s="1061"/>
      <c r="B197" s="1061"/>
      <c r="C197" s="1061"/>
      <c r="D197" s="1061"/>
      <c r="E197" s="1061"/>
      <c r="F197" s="1061"/>
      <c r="G197" s="1061"/>
      <c r="H197" s="1061"/>
      <c r="I197" s="1061"/>
      <c r="J197" s="1129"/>
      <c r="K197" s="1129"/>
      <c r="L197" s="1129"/>
      <c r="M197" s="1129"/>
      <c r="N197" s="1129"/>
      <c r="O197" s="1129"/>
      <c r="P197" s="1129"/>
      <c r="Q197" s="1129"/>
      <c r="R197" s="1129"/>
      <c r="S197" s="1129"/>
      <c r="T197" s="1129"/>
      <c r="U197" s="1129"/>
      <c r="V197" s="1129"/>
      <c r="W197" s="1129"/>
      <c r="X197" s="1129"/>
      <c r="Y197" s="1129"/>
      <c r="Z197" s="1129"/>
    </row>
    <row r="198">
      <c r="A198" s="1061"/>
      <c r="B198" s="1061"/>
      <c r="C198" s="1061"/>
      <c r="D198" s="1061"/>
      <c r="E198" s="1061"/>
      <c r="F198" s="1061"/>
      <c r="G198" s="1061"/>
      <c r="H198" s="1061"/>
      <c r="I198" s="1061"/>
      <c r="J198" s="1129"/>
      <c r="K198" s="1129"/>
      <c r="L198" s="1129"/>
      <c r="M198" s="1129"/>
      <c r="N198" s="1129"/>
      <c r="O198" s="1129"/>
      <c r="P198" s="1129"/>
      <c r="Q198" s="1129"/>
      <c r="R198" s="1129"/>
      <c r="S198" s="1129"/>
      <c r="T198" s="1129"/>
      <c r="U198" s="1129"/>
      <c r="V198" s="1129"/>
      <c r="W198" s="1129"/>
      <c r="X198" s="1129"/>
      <c r="Y198" s="1129"/>
      <c r="Z198" s="1129"/>
    </row>
    <row r="199">
      <c r="A199" s="1061"/>
      <c r="B199" s="1061"/>
      <c r="C199" s="1061"/>
      <c r="D199" s="1061"/>
      <c r="E199" s="1061"/>
      <c r="F199" s="1061"/>
      <c r="G199" s="1061"/>
      <c r="H199" s="1061"/>
      <c r="I199" s="1061"/>
      <c r="J199" s="1129"/>
      <c r="K199" s="1129"/>
      <c r="L199" s="1129"/>
      <c r="M199" s="1129"/>
      <c r="N199" s="1129"/>
      <c r="O199" s="1129"/>
      <c r="P199" s="1129"/>
      <c r="Q199" s="1129"/>
      <c r="R199" s="1129"/>
      <c r="S199" s="1129"/>
      <c r="T199" s="1129"/>
      <c r="U199" s="1129"/>
      <c r="V199" s="1129"/>
      <c r="W199" s="1129"/>
      <c r="X199" s="1129"/>
      <c r="Y199" s="1129"/>
      <c r="Z199" s="1129"/>
    </row>
    <row r="200">
      <c r="A200" s="1061"/>
      <c r="B200" s="1061"/>
      <c r="C200" s="1061"/>
      <c r="D200" s="1061"/>
      <c r="E200" s="1061"/>
      <c r="F200" s="1061"/>
      <c r="G200" s="1061"/>
      <c r="H200" s="1061"/>
      <c r="I200" s="1061"/>
      <c r="J200" s="1129"/>
      <c r="K200" s="1129"/>
      <c r="L200" s="1129"/>
      <c r="M200" s="1129"/>
      <c r="N200" s="1129"/>
      <c r="O200" s="1129"/>
      <c r="P200" s="1129"/>
      <c r="Q200" s="1129"/>
      <c r="R200" s="1129"/>
      <c r="S200" s="1129"/>
      <c r="T200" s="1129"/>
      <c r="U200" s="1129"/>
      <c r="V200" s="1129"/>
      <c r="W200" s="1129"/>
      <c r="X200" s="1129"/>
      <c r="Y200" s="1129"/>
      <c r="Z200" s="1129"/>
    </row>
    <row r="201">
      <c r="A201" s="1061"/>
      <c r="B201" s="1061"/>
      <c r="C201" s="1061"/>
      <c r="D201" s="1061"/>
      <c r="E201" s="1061"/>
      <c r="F201" s="1061"/>
      <c r="G201" s="1061"/>
      <c r="H201" s="1061"/>
      <c r="I201" s="1061"/>
      <c r="J201" s="1129"/>
      <c r="K201" s="1129"/>
      <c r="L201" s="1129"/>
      <c r="M201" s="1129"/>
      <c r="N201" s="1129"/>
      <c r="O201" s="1129"/>
      <c r="P201" s="1129"/>
      <c r="Q201" s="1129"/>
      <c r="R201" s="1129"/>
      <c r="S201" s="1129"/>
      <c r="T201" s="1129"/>
      <c r="U201" s="1129"/>
      <c r="V201" s="1129"/>
      <c r="W201" s="1129"/>
      <c r="X201" s="1129"/>
      <c r="Y201" s="1129"/>
      <c r="Z201" s="1129"/>
    </row>
    <row r="202">
      <c r="A202" s="1061"/>
      <c r="B202" s="1061"/>
      <c r="C202" s="1061"/>
      <c r="D202" s="1061"/>
      <c r="E202" s="1061"/>
      <c r="F202" s="1061"/>
      <c r="G202" s="1061"/>
      <c r="H202" s="1061"/>
      <c r="I202" s="1061"/>
      <c r="J202" s="1129"/>
      <c r="K202" s="1129"/>
      <c r="L202" s="1129"/>
      <c r="M202" s="1129"/>
      <c r="N202" s="1129"/>
      <c r="O202" s="1129"/>
      <c r="P202" s="1129"/>
      <c r="Q202" s="1129"/>
      <c r="R202" s="1129"/>
      <c r="S202" s="1129"/>
      <c r="T202" s="1129"/>
      <c r="U202" s="1129"/>
      <c r="V202" s="1129"/>
      <c r="W202" s="1129"/>
      <c r="X202" s="1129"/>
      <c r="Y202" s="1129"/>
      <c r="Z202" s="1129"/>
    </row>
    <row r="203">
      <c r="A203" s="1061"/>
      <c r="B203" s="1061"/>
      <c r="C203" s="1061"/>
      <c r="D203" s="1061"/>
      <c r="E203" s="1061"/>
      <c r="F203" s="1061"/>
      <c r="G203" s="1061"/>
      <c r="H203" s="1061"/>
      <c r="I203" s="1061"/>
      <c r="J203" s="1129"/>
      <c r="K203" s="1129"/>
      <c r="L203" s="1129"/>
      <c r="M203" s="1129"/>
      <c r="N203" s="1129"/>
      <c r="O203" s="1129"/>
      <c r="P203" s="1129"/>
      <c r="Q203" s="1129"/>
      <c r="R203" s="1129"/>
      <c r="S203" s="1129"/>
      <c r="T203" s="1129"/>
      <c r="U203" s="1129"/>
      <c r="V203" s="1129"/>
      <c r="W203" s="1129"/>
      <c r="X203" s="1129"/>
      <c r="Y203" s="1129"/>
      <c r="Z203" s="1129"/>
    </row>
    <row r="204">
      <c r="A204" s="1061"/>
      <c r="B204" s="1061"/>
      <c r="C204" s="1061"/>
      <c r="D204" s="1061"/>
      <c r="E204" s="1061"/>
      <c r="F204" s="1061"/>
      <c r="G204" s="1061"/>
      <c r="H204" s="1061"/>
      <c r="I204" s="1061"/>
      <c r="J204" s="1129"/>
      <c r="K204" s="1129"/>
      <c r="L204" s="1129"/>
      <c r="M204" s="1129"/>
      <c r="N204" s="1129"/>
      <c r="O204" s="1129"/>
      <c r="P204" s="1129"/>
      <c r="Q204" s="1129"/>
      <c r="R204" s="1129"/>
      <c r="S204" s="1129"/>
      <c r="T204" s="1129"/>
      <c r="U204" s="1129"/>
      <c r="V204" s="1129"/>
      <c r="W204" s="1129"/>
      <c r="X204" s="1129"/>
      <c r="Y204" s="1129"/>
      <c r="Z204" s="1129"/>
    </row>
    <row r="205">
      <c r="A205" s="1061"/>
      <c r="B205" s="1061"/>
      <c r="C205" s="1061"/>
      <c r="D205" s="1061"/>
      <c r="E205" s="1061"/>
      <c r="F205" s="1061"/>
      <c r="G205" s="1061"/>
      <c r="H205" s="1061"/>
      <c r="I205" s="1061"/>
      <c r="J205" s="1129"/>
      <c r="K205" s="1129"/>
      <c r="L205" s="1129"/>
      <c r="M205" s="1129"/>
      <c r="N205" s="1129"/>
      <c r="O205" s="1129"/>
      <c r="P205" s="1129"/>
      <c r="Q205" s="1129"/>
      <c r="R205" s="1129"/>
      <c r="S205" s="1129"/>
      <c r="T205" s="1129"/>
      <c r="U205" s="1129"/>
      <c r="V205" s="1129"/>
      <c r="W205" s="1129"/>
      <c r="X205" s="1129"/>
      <c r="Y205" s="1129"/>
      <c r="Z205" s="1129"/>
    </row>
    <row r="206">
      <c r="A206" s="1061"/>
      <c r="B206" s="1061"/>
      <c r="C206" s="1061"/>
      <c r="D206" s="1061"/>
      <c r="E206" s="1061"/>
      <c r="F206" s="1061"/>
      <c r="G206" s="1061"/>
      <c r="H206" s="1061"/>
      <c r="I206" s="1061"/>
      <c r="J206" s="1129"/>
      <c r="K206" s="1129"/>
      <c r="L206" s="1129"/>
      <c r="M206" s="1129"/>
      <c r="N206" s="1129"/>
      <c r="O206" s="1129"/>
      <c r="P206" s="1129"/>
      <c r="Q206" s="1129"/>
      <c r="R206" s="1129"/>
      <c r="S206" s="1129"/>
      <c r="T206" s="1129"/>
      <c r="U206" s="1129"/>
      <c r="V206" s="1129"/>
      <c r="W206" s="1129"/>
      <c r="X206" s="1129"/>
      <c r="Y206" s="1129"/>
      <c r="Z206" s="1129"/>
    </row>
    <row r="207">
      <c r="A207" s="1061"/>
      <c r="B207" s="1061"/>
      <c r="C207" s="1061"/>
      <c r="D207" s="1061"/>
      <c r="E207" s="1061"/>
      <c r="F207" s="1061"/>
      <c r="G207" s="1061"/>
      <c r="H207" s="1061"/>
      <c r="I207" s="1061"/>
      <c r="J207" s="1129"/>
      <c r="K207" s="1129"/>
      <c r="L207" s="1129"/>
      <c r="M207" s="1129"/>
      <c r="N207" s="1129"/>
      <c r="O207" s="1129"/>
      <c r="P207" s="1129"/>
      <c r="Q207" s="1129"/>
      <c r="R207" s="1129"/>
      <c r="S207" s="1129"/>
      <c r="T207" s="1129"/>
      <c r="U207" s="1129"/>
      <c r="V207" s="1129"/>
      <c r="W207" s="1129"/>
      <c r="X207" s="1129"/>
      <c r="Y207" s="1129"/>
      <c r="Z207" s="1129"/>
    </row>
    <row r="208">
      <c r="A208" s="1061"/>
      <c r="B208" s="1061"/>
      <c r="C208" s="1061"/>
      <c r="D208" s="1061"/>
      <c r="E208" s="1061"/>
      <c r="F208" s="1061"/>
      <c r="G208" s="1061"/>
      <c r="H208" s="1061"/>
      <c r="I208" s="1061"/>
      <c r="J208" s="1129"/>
      <c r="K208" s="1129"/>
      <c r="L208" s="1129"/>
      <c r="M208" s="1129"/>
      <c r="N208" s="1129"/>
      <c r="O208" s="1129"/>
      <c r="P208" s="1129"/>
      <c r="Q208" s="1129"/>
      <c r="R208" s="1129"/>
      <c r="S208" s="1129"/>
      <c r="T208" s="1129"/>
      <c r="U208" s="1129"/>
      <c r="V208" s="1129"/>
      <c r="W208" s="1129"/>
      <c r="X208" s="1129"/>
      <c r="Y208" s="1129"/>
      <c r="Z208" s="1129"/>
    </row>
    <row r="209">
      <c r="A209" s="1061"/>
      <c r="B209" s="1061"/>
      <c r="C209" s="1061"/>
      <c r="D209" s="1061"/>
      <c r="E209" s="1061"/>
      <c r="F209" s="1061"/>
      <c r="G209" s="1061"/>
      <c r="H209" s="1061"/>
      <c r="I209" s="1061"/>
      <c r="J209" s="1129"/>
      <c r="K209" s="1129"/>
      <c r="L209" s="1129"/>
      <c r="M209" s="1129"/>
      <c r="N209" s="1129"/>
      <c r="O209" s="1129"/>
      <c r="P209" s="1129"/>
      <c r="Q209" s="1129"/>
      <c r="R209" s="1129"/>
      <c r="S209" s="1129"/>
      <c r="T209" s="1129"/>
      <c r="U209" s="1129"/>
      <c r="V209" s="1129"/>
      <c r="W209" s="1129"/>
      <c r="X209" s="1129"/>
      <c r="Y209" s="1129"/>
      <c r="Z209" s="1129"/>
    </row>
    <row r="210">
      <c r="A210" s="1061"/>
      <c r="B210" s="1061"/>
      <c r="C210" s="1061"/>
      <c r="D210" s="1061"/>
      <c r="E210" s="1061"/>
      <c r="F210" s="1061"/>
      <c r="G210" s="1061"/>
      <c r="H210" s="1061"/>
      <c r="I210" s="1061"/>
      <c r="J210" s="1129"/>
      <c r="K210" s="1129"/>
      <c r="L210" s="1129"/>
      <c r="M210" s="1129"/>
      <c r="N210" s="1129"/>
      <c r="O210" s="1129"/>
      <c r="P210" s="1129"/>
      <c r="Q210" s="1129"/>
      <c r="R210" s="1129"/>
      <c r="S210" s="1129"/>
      <c r="T210" s="1129"/>
      <c r="U210" s="1129"/>
      <c r="V210" s="1129"/>
      <c r="W210" s="1129"/>
      <c r="X210" s="1129"/>
      <c r="Y210" s="1129"/>
      <c r="Z210" s="1129"/>
    </row>
    <row r="211">
      <c r="A211" s="1061"/>
      <c r="B211" s="1061"/>
      <c r="C211" s="1061"/>
      <c r="D211" s="1061"/>
      <c r="E211" s="1061"/>
      <c r="F211" s="1061"/>
      <c r="G211" s="1061"/>
      <c r="H211" s="1061"/>
      <c r="I211" s="1061"/>
      <c r="J211" s="1129"/>
      <c r="K211" s="1129"/>
      <c r="L211" s="1129"/>
      <c r="M211" s="1129"/>
      <c r="N211" s="1129"/>
      <c r="O211" s="1129"/>
      <c r="P211" s="1129"/>
      <c r="Q211" s="1129"/>
      <c r="R211" s="1129"/>
      <c r="S211" s="1129"/>
      <c r="T211" s="1129"/>
      <c r="U211" s="1129"/>
      <c r="V211" s="1129"/>
      <c r="W211" s="1129"/>
      <c r="X211" s="1129"/>
      <c r="Y211" s="1129"/>
      <c r="Z211" s="1129"/>
    </row>
    <row r="212">
      <c r="A212" s="1061"/>
      <c r="B212" s="1061"/>
      <c r="C212" s="1061"/>
      <c r="D212" s="1061"/>
      <c r="E212" s="1061"/>
      <c r="F212" s="1061"/>
      <c r="G212" s="1061"/>
      <c r="H212" s="1061"/>
      <c r="I212" s="1061"/>
      <c r="J212" s="1129"/>
      <c r="K212" s="1129"/>
      <c r="L212" s="1129"/>
      <c r="M212" s="1129"/>
      <c r="N212" s="1129"/>
      <c r="O212" s="1129"/>
      <c r="P212" s="1129"/>
      <c r="Q212" s="1129"/>
      <c r="R212" s="1129"/>
      <c r="S212" s="1129"/>
      <c r="T212" s="1129"/>
      <c r="U212" s="1129"/>
      <c r="V212" s="1129"/>
      <c r="W212" s="1129"/>
      <c r="X212" s="1129"/>
      <c r="Y212" s="1129"/>
      <c r="Z212" s="1129"/>
    </row>
    <row r="213">
      <c r="A213" s="1061"/>
      <c r="B213" s="1061"/>
      <c r="C213" s="1061"/>
      <c r="D213" s="1061"/>
      <c r="E213" s="1061"/>
      <c r="F213" s="1061"/>
      <c r="G213" s="1061"/>
      <c r="H213" s="1061"/>
      <c r="I213" s="1061"/>
      <c r="J213" s="1129"/>
      <c r="K213" s="1129"/>
      <c r="L213" s="1129"/>
      <c r="M213" s="1129"/>
      <c r="N213" s="1129"/>
      <c r="O213" s="1129"/>
      <c r="P213" s="1129"/>
      <c r="Q213" s="1129"/>
      <c r="R213" s="1129"/>
      <c r="S213" s="1129"/>
      <c r="T213" s="1129"/>
      <c r="U213" s="1129"/>
      <c r="V213" s="1129"/>
      <c r="W213" s="1129"/>
      <c r="X213" s="1129"/>
      <c r="Y213" s="1129"/>
      <c r="Z213" s="1129"/>
    </row>
    <row r="214">
      <c r="A214" s="1061"/>
      <c r="B214" s="1061"/>
      <c r="C214" s="1061"/>
      <c r="D214" s="1061"/>
      <c r="E214" s="1061"/>
      <c r="F214" s="1061"/>
      <c r="G214" s="1061"/>
      <c r="H214" s="1061"/>
      <c r="I214" s="1061"/>
      <c r="J214" s="1129"/>
      <c r="K214" s="1129"/>
      <c r="L214" s="1129"/>
      <c r="M214" s="1129"/>
      <c r="N214" s="1129"/>
      <c r="O214" s="1129"/>
      <c r="P214" s="1129"/>
      <c r="Q214" s="1129"/>
      <c r="R214" s="1129"/>
      <c r="S214" s="1129"/>
      <c r="T214" s="1129"/>
      <c r="U214" s="1129"/>
      <c r="V214" s="1129"/>
      <c r="W214" s="1129"/>
      <c r="X214" s="1129"/>
      <c r="Y214" s="1129"/>
      <c r="Z214" s="1129"/>
    </row>
    <row r="215">
      <c r="A215" s="1061"/>
      <c r="B215" s="1061"/>
      <c r="C215" s="1061"/>
      <c r="D215" s="1061"/>
      <c r="E215" s="1061"/>
      <c r="F215" s="1061"/>
      <c r="G215" s="1061"/>
      <c r="H215" s="1061"/>
      <c r="I215" s="1061"/>
      <c r="J215" s="1129"/>
      <c r="K215" s="1129"/>
      <c r="L215" s="1129"/>
      <c r="M215" s="1129"/>
      <c r="N215" s="1129"/>
      <c r="O215" s="1129"/>
      <c r="P215" s="1129"/>
      <c r="Q215" s="1129"/>
      <c r="R215" s="1129"/>
      <c r="S215" s="1129"/>
      <c r="T215" s="1129"/>
      <c r="U215" s="1129"/>
      <c r="V215" s="1129"/>
      <c r="W215" s="1129"/>
      <c r="X215" s="1129"/>
      <c r="Y215" s="1129"/>
      <c r="Z215" s="1129"/>
    </row>
    <row r="216">
      <c r="A216" s="1061"/>
      <c r="B216" s="1061"/>
      <c r="C216" s="1061"/>
      <c r="D216" s="1061"/>
      <c r="E216" s="1061"/>
      <c r="F216" s="1061"/>
      <c r="G216" s="1061"/>
      <c r="H216" s="1061"/>
      <c r="I216" s="1061"/>
      <c r="J216" s="1129"/>
      <c r="K216" s="1129"/>
      <c r="L216" s="1129"/>
      <c r="M216" s="1129"/>
      <c r="N216" s="1129"/>
      <c r="O216" s="1129"/>
      <c r="P216" s="1129"/>
      <c r="Q216" s="1129"/>
      <c r="R216" s="1129"/>
      <c r="S216" s="1129"/>
      <c r="T216" s="1129"/>
      <c r="U216" s="1129"/>
      <c r="V216" s="1129"/>
      <c r="W216" s="1129"/>
      <c r="X216" s="1129"/>
      <c r="Y216" s="1129"/>
      <c r="Z216" s="1129"/>
    </row>
    <row r="217">
      <c r="A217" s="1061"/>
      <c r="B217" s="1061"/>
      <c r="C217" s="1061"/>
      <c r="D217" s="1061"/>
      <c r="E217" s="1061"/>
      <c r="F217" s="1061"/>
      <c r="G217" s="1061"/>
      <c r="H217" s="1061"/>
      <c r="I217" s="1061"/>
      <c r="J217" s="1129"/>
      <c r="K217" s="1129"/>
      <c r="L217" s="1129"/>
      <c r="M217" s="1129"/>
      <c r="N217" s="1129"/>
      <c r="O217" s="1129"/>
      <c r="P217" s="1129"/>
      <c r="Q217" s="1129"/>
      <c r="R217" s="1129"/>
      <c r="S217" s="1129"/>
      <c r="T217" s="1129"/>
      <c r="U217" s="1129"/>
      <c r="V217" s="1129"/>
      <c r="W217" s="1129"/>
      <c r="X217" s="1129"/>
      <c r="Y217" s="1129"/>
      <c r="Z217" s="1129"/>
    </row>
    <row r="218">
      <c r="A218" s="1061"/>
      <c r="B218" s="1061"/>
      <c r="C218" s="1061"/>
      <c r="D218" s="1061"/>
      <c r="E218" s="1061"/>
      <c r="F218" s="1061"/>
      <c r="G218" s="1061"/>
      <c r="H218" s="1061"/>
      <c r="I218" s="1061"/>
      <c r="J218" s="1129"/>
      <c r="K218" s="1129"/>
      <c r="L218" s="1129"/>
      <c r="M218" s="1129"/>
      <c r="N218" s="1129"/>
      <c r="O218" s="1129"/>
      <c r="P218" s="1129"/>
      <c r="Q218" s="1129"/>
      <c r="R218" s="1129"/>
      <c r="S218" s="1129"/>
      <c r="T218" s="1129"/>
      <c r="U218" s="1129"/>
      <c r="V218" s="1129"/>
      <c r="W218" s="1129"/>
      <c r="X218" s="1129"/>
      <c r="Y218" s="1129"/>
      <c r="Z218" s="1129"/>
    </row>
    <row r="219">
      <c r="A219" s="1061"/>
      <c r="B219" s="1061"/>
      <c r="C219" s="1061"/>
      <c r="D219" s="1061"/>
      <c r="E219" s="1061"/>
      <c r="F219" s="1061"/>
      <c r="G219" s="1061"/>
      <c r="H219" s="1061"/>
      <c r="I219" s="1061"/>
      <c r="J219" s="1129"/>
      <c r="K219" s="1129"/>
      <c r="L219" s="1129"/>
      <c r="M219" s="1129"/>
      <c r="N219" s="1129"/>
      <c r="O219" s="1129"/>
      <c r="P219" s="1129"/>
      <c r="Q219" s="1129"/>
      <c r="R219" s="1129"/>
      <c r="S219" s="1129"/>
      <c r="T219" s="1129"/>
      <c r="U219" s="1129"/>
      <c r="V219" s="1129"/>
      <c r="W219" s="1129"/>
      <c r="X219" s="1129"/>
      <c r="Y219" s="1129"/>
      <c r="Z219" s="1129"/>
    </row>
    <row r="220">
      <c r="A220" s="1061"/>
      <c r="B220" s="1061"/>
      <c r="C220" s="1061"/>
      <c r="D220" s="1061"/>
      <c r="E220" s="1061"/>
      <c r="F220" s="1061"/>
      <c r="G220" s="1061"/>
      <c r="H220" s="1061"/>
      <c r="I220" s="1061"/>
      <c r="J220" s="1129"/>
      <c r="K220" s="1129"/>
      <c r="L220" s="1129"/>
      <c r="M220" s="1129"/>
      <c r="N220" s="1129"/>
      <c r="O220" s="1129"/>
      <c r="P220" s="1129"/>
      <c r="Q220" s="1129"/>
      <c r="R220" s="1129"/>
      <c r="S220" s="1129"/>
      <c r="T220" s="1129"/>
      <c r="U220" s="1129"/>
      <c r="V220" s="1129"/>
      <c r="W220" s="1129"/>
      <c r="X220" s="1129"/>
      <c r="Y220" s="1129"/>
      <c r="Z220" s="1129"/>
    </row>
    <row r="221">
      <c r="A221" s="1061"/>
      <c r="B221" s="1061"/>
      <c r="C221" s="1061"/>
      <c r="D221" s="1061"/>
      <c r="E221" s="1061"/>
      <c r="F221" s="1061"/>
      <c r="G221" s="1061"/>
      <c r="H221" s="1061"/>
      <c r="I221" s="1061"/>
      <c r="J221" s="1129"/>
      <c r="K221" s="1129"/>
      <c r="L221" s="1129"/>
      <c r="M221" s="1129"/>
      <c r="N221" s="1129"/>
      <c r="O221" s="1129"/>
      <c r="P221" s="1129"/>
      <c r="Q221" s="1129"/>
      <c r="R221" s="1129"/>
      <c r="S221" s="1129"/>
      <c r="T221" s="1129"/>
      <c r="U221" s="1129"/>
      <c r="V221" s="1129"/>
      <c r="W221" s="1129"/>
      <c r="X221" s="1129"/>
      <c r="Y221" s="1129"/>
      <c r="Z221" s="1129"/>
    </row>
    <row r="222">
      <c r="A222" s="1061"/>
      <c r="B222" s="1061"/>
      <c r="C222" s="1061"/>
      <c r="D222" s="1061"/>
      <c r="E222" s="1061"/>
      <c r="F222" s="1061"/>
      <c r="G222" s="1061"/>
      <c r="H222" s="1061"/>
      <c r="I222" s="1061"/>
      <c r="J222" s="1129"/>
      <c r="K222" s="1129"/>
      <c r="L222" s="1129"/>
      <c r="M222" s="1129"/>
      <c r="N222" s="1129"/>
      <c r="O222" s="1129"/>
      <c r="P222" s="1129"/>
      <c r="Q222" s="1129"/>
      <c r="R222" s="1129"/>
      <c r="S222" s="1129"/>
      <c r="T222" s="1129"/>
      <c r="U222" s="1129"/>
      <c r="V222" s="1129"/>
      <c r="W222" s="1129"/>
      <c r="X222" s="1129"/>
      <c r="Y222" s="1129"/>
      <c r="Z222" s="1129"/>
    </row>
    <row r="223">
      <c r="A223" s="1061"/>
      <c r="B223" s="1061"/>
      <c r="C223" s="1061"/>
      <c r="D223" s="1061"/>
      <c r="E223" s="1061"/>
      <c r="F223" s="1061"/>
      <c r="G223" s="1061"/>
      <c r="H223" s="1061"/>
      <c r="I223" s="1061"/>
      <c r="J223" s="1129"/>
      <c r="K223" s="1129"/>
      <c r="L223" s="1129"/>
      <c r="M223" s="1129"/>
      <c r="N223" s="1129"/>
      <c r="O223" s="1129"/>
      <c r="P223" s="1129"/>
      <c r="Q223" s="1129"/>
      <c r="R223" s="1129"/>
      <c r="S223" s="1129"/>
      <c r="T223" s="1129"/>
      <c r="U223" s="1129"/>
      <c r="V223" s="1129"/>
      <c r="W223" s="1129"/>
      <c r="X223" s="1129"/>
      <c r="Y223" s="1129"/>
      <c r="Z223" s="1129"/>
    </row>
    <row r="224">
      <c r="A224" s="1061"/>
      <c r="B224" s="1061"/>
      <c r="C224" s="1061"/>
      <c r="D224" s="1061"/>
      <c r="E224" s="1061"/>
      <c r="F224" s="1061"/>
      <c r="G224" s="1061"/>
      <c r="H224" s="1061"/>
      <c r="I224" s="1061"/>
      <c r="J224" s="1129"/>
      <c r="K224" s="1129"/>
      <c r="L224" s="1129"/>
      <c r="M224" s="1129"/>
      <c r="N224" s="1129"/>
      <c r="O224" s="1129"/>
      <c r="P224" s="1129"/>
      <c r="Q224" s="1129"/>
      <c r="R224" s="1129"/>
      <c r="S224" s="1129"/>
      <c r="T224" s="1129"/>
      <c r="U224" s="1129"/>
      <c r="V224" s="1129"/>
      <c r="W224" s="1129"/>
      <c r="X224" s="1129"/>
      <c r="Y224" s="1129"/>
      <c r="Z224" s="1129"/>
    </row>
    <row r="225">
      <c r="A225" s="1061"/>
      <c r="B225" s="1061"/>
      <c r="C225" s="1061"/>
      <c r="D225" s="1061"/>
      <c r="E225" s="1061"/>
      <c r="F225" s="1061"/>
      <c r="G225" s="1061"/>
      <c r="H225" s="1061"/>
      <c r="I225" s="1061"/>
      <c r="J225" s="1129"/>
      <c r="K225" s="1129"/>
      <c r="L225" s="1129"/>
      <c r="M225" s="1129"/>
      <c r="N225" s="1129"/>
      <c r="O225" s="1129"/>
      <c r="P225" s="1129"/>
      <c r="Q225" s="1129"/>
      <c r="R225" s="1129"/>
      <c r="S225" s="1129"/>
      <c r="T225" s="1129"/>
      <c r="U225" s="1129"/>
      <c r="V225" s="1129"/>
      <c r="W225" s="1129"/>
      <c r="X225" s="1129"/>
      <c r="Y225" s="1129"/>
      <c r="Z225" s="1129"/>
    </row>
    <row r="226">
      <c r="A226" s="1061"/>
      <c r="B226" s="1061"/>
      <c r="C226" s="1061"/>
      <c r="D226" s="1061"/>
      <c r="E226" s="1061"/>
      <c r="F226" s="1061"/>
      <c r="G226" s="1061"/>
      <c r="H226" s="1061"/>
      <c r="I226" s="1061"/>
      <c r="J226" s="1129"/>
      <c r="K226" s="1129"/>
      <c r="L226" s="1129"/>
      <c r="M226" s="1129"/>
      <c r="N226" s="1129"/>
      <c r="O226" s="1129"/>
      <c r="P226" s="1129"/>
      <c r="Q226" s="1129"/>
      <c r="R226" s="1129"/>
      <c r="S226" s="1129"/>
      <c r="T226" s="1129"/>
      <c r="U226" s="1129"/>
      <c r="V226" s="1129"/>
      <c r="W226" s="1129"/>
      <c r="X226" s="1129"/>
      <c r="Y226" s="1129"/>
      <c r="Z226" s="1129"/>
    </row>
    <row r="227">
      <c r="A227" s="1061"/>
      <c r="B227" s="1061"/>
      <c r="C227" s="1061"/>
      <c r="D227" s="1061"/>
      <c r="E227" s="1061"/>
      <c r="F227" s="1061"/>
      <c r="G227" s="1061"/>
      <c r="H227" s="1061"/>
      <c r="I227" s="1061"/>
      <c r="J227" s="1129"/>
      <c r="K227" s="1129"/>
      <c r="L227" s="1129"/>
      <c r="M227" s="1129"/>
      <c r="N227" s="1129"/>
      <c r="O227" s="1129"/>
      <c r="P227" s="1129"/>
      <c r="Q227" s="1129"/>
      <c r="R227" s="1129"/>
      <c r="S227" s="1129"/>
      <c r="T227" s="1129"/>
      <c r="U227" s="1129"/>
      <c r="V227" s="1129"/>
      <c r="W227" s="1129"/>
      <c r="X227" s="1129"/>
      <c r="Y227" s="1129"/>
      <c r="Z227" s="1129"/>
    </row>
    <row r="228">
      <c r="A228" s="1061"/>
      <c r="B228" s="1061"/>
      <c r="C228" s="1061"/>
      <c r="D228" s="1061"/>
      <c r="E228" s="1061"/>
      <c r="F228" s="1061"/>
      <c r="G228" s="1061"/>
      <c r="H228" s="1061"/>
      <c r="I228" s="1061"/>
      <c r="J228" s="1129"/>
      <c r="K228" s="1129"/>
      <c r="L228" s="1129"/>
      <c r="M228" s="1129"/>
      <c r="N228" s="1129"/>
      <c r="O228" s="1129"/>
      <c r="P228" s="1129"/>
      <c r="Q228" s="1129"/>
      <c r="R228" s="1129"/>
      <c r="S228" s="1129"/>
      <c r="T228" s="1129"/>
      <c r="U228" s="1129"/>
      <c r="V228" s="1129"/>
      <c r="W228" s="1129"/>
      <c r="X228" s="1129"/>
      <c r="Y228" s="1129"/>
      <c r="Z228" s="1129"/>
    </row>
    <row r="229">
      <c r="A229" s="1061"/>
      <c r="B229" s="1061"/>
      <c r="C229" s="1061"/>
      <c r="D229" s="1061"/>
      <c r="E229" s="1061"/>
      <c r="F229" s="1061"/>
      <c r="G229" s="1061"/>
      <c r="H229" s="1061"/>
      <c r="I229" s="1061"/>
      <c r="J229" s="1129"/>
      <c r="K229" s="1129"/>
      <c r="L229" s="1129"/>
      <c r="M229" s="1129"/>
      <c r="N229" s="1129"/>
      <c r="O229" s="1129"/>
      <c r="P229" s="1129"/>
      <c r="Q229" s="1129"/>
      <c r="R229" s="1129"/>
      <c r="S229" s="1129"/>
      <c r="T229" s="1129"/>
      <c r="U229" s="1129"/>
      <c r="V229" s="1129"/>
      <c r="W229" s="1129"/>
      <c r="X229" s="1129"/>
      <c r="Y229" s="1129"/>
      <c r="Z229" s="1129"/>
    </row>
    <row r="230">
      <c r="A230" s="1061"/>
      <c r="B230" s="1061"/>
      <c r="C230" s="1061"/>
      <c r="D230" s="1061"/>
      <c r="E230" s="1061"/>
      <c r="F230" s="1061"/>
      <c r="G230" s="1061"/>
      <c r="H230" s="1061"/>
      <c r="I230" s="1061"/>
      <c r="J230" s="1129"/>
      <c r="K230" s="1129"/>
      <c r="L230" s="1129"/>
      <c r="M230" s="1129"/>
      <c r="N230" s="1129"/>
      <c r="O230" s="1129"/>
      <c r="P230" s="1129"/>
      <c r="Q230" s="1129"/>
      <c r="R230" s="1129"/>
      <c r="S230" s="1129"/>
      <c r="T230" s="1129"/>
      <c r="U230" s="1129"/>
      <c r="V230" s="1129"/>
      <c r="W230" s="1129"/>
      <c r="X230" s="1129"/>
      <c r="Y230" s="1129"/>
      <c r="Z230" s="1129"/>
    </row>
    <row r="231">
      <c r="A231" s="1061"/>
      <c r="B231" s="1061"/>
      <c r="C231" s="1061"/>
      <c r="D231" s="1061"/>
      <c r="E231" s="1061"/>
      <c r="F231" s="1061"/>
      <c r="G231" s="1061"/>
      <c r="H231" s="1061"/>
      <c r="I231" s="1061"/>
      <c r="J231" s="1129"/>
      <c r="K231" s="1129"/>
      <c r="L231" s="1129"/>
      <c r="M231" s="1129"/>
      <c r="N231" s="1129"/>
      <c r="O231" s="1129"/>
      <c r="P231" s="1129"/>
      <c r="Q231" s="1129"/>
      <c r="R231" s="1129"/>
      <c r="S231" s="1129"/>
      <c r="T231" s="1129"/>
      <c r="U231" s="1129"/>
      <c r="V231" s="1129"/>
      <c r="W231" s="1129"/>
      <c r="X231" s="1129"/>
      <c r="Y231" s="1129"/>
      <c r="Z231" s="1129"/>
    </row>
    <row r="232">
      <c r="A232" s="1061"/>
      <c r="B232" s="1061"/>
      <c r="C232" s="1061"/>
      <c r="D232" s="1061"/>
      <c r="E232" s="1061"/>
      <c r="F232" s="1061"/>
      <c r="G232" s="1061"/>
      <c r="H232" s="1061"/>
      <c r="I232" s="1061"/>
      <c r="J232" s="1129"/>
      <c r="K232" s="1129"/>
      <c r="L232" s="1129"/>
      <c r="M232" s="1129"/>
      <c r="N232" s="1129"/>
      <c r="O232" s="1129"/>
      <c r="P232" s="1129"/>
      <c r="Q232" s="1129"/>
      <c r="R232" s="1129"/>
      <c r="S232" s="1129"/>
      <c r="T232" s="1129"/>
      <c r="U232" s="1129"/>
      <c r="V232" s="1129"/>
      <c r="W232" s="1129"/>
      <c r="X232" s="1129"/>
      <c r="Y232" s="1129"/>
      <c r="Z232" s="1129"/>
    </row>
    <row r="233">
      <c r="A233" s="1061"/>
      <c r="B233" s="1061"/>
      <c r="C233" s="1061"/>
      <c r="D233" s="1061"/>
      <c r="E233" s="1061"/>
      <c r="F233" s="1061"/>
      <c r="G233" s="1061"/>
      <c r="H233" s="1061"/>
      <c r="I233" s="1061"/>
      <c r="J233" s="1129"/>
      <c r="K233" s="1129"/>
      <c r="L233" s="1129"/>
      <c r="M233" s="1129"/>
      <c r="N233" s="1129"/>
      <c r="O233" s="1129"/>
      <c r="P233" s="1129"/>
      <c r="Q233" s="1129"/>
      <c r="R233" s="1129"/>
      <c r="S233" s="1129"/>
      <c r="T233" s="1129"/>
      <c r="U233" s="1129"/>
      <c r="V233" s="1129"/>
      <c r="W233" s="1129"/>
      <c r="X233" s="1129"/>
      <c r="Y233" s="1129"/>
      <c r="Z233" s="1129"/>
    </row>
    <row r="234">
      <c r="A234" s="1061"/>
      <c r="B234" s="1061"/>
      <c r="C234" s="1061"/>
      <c r="D234" s="1061"/>
      <c r="E234" s="1061"/>
      <c r="F234" s="1061"/>
      <c r="G234" s="1061"/>
      <c r="H234" s="1061"/>
      <c r="I234" s="1061"/>
      <c r="J234" s="1129"/>
      <c r="K234" s="1129"/>
      <c r="L234" s="1129"/>
      <c r="M234" s="1129"/>
      <c r="N234" s="1129"/>
      <c r="O234" s="1129"/>
      <c r="P234" s="1129"/>
      <c r="Q234" s="1129"/>
      <c r="R234" s="1129"/>
      <c r="S234" s="1129"/>
      <c r="T234" s="1129"/>
      <c r="U234" s="1129"/>
      <c r="V234" s="1129"/>
      <c r="W234" s="1129"/>
      <c r="X234" s="1129"/>
      <c r="Y234" s="1129"/>
      <c r="Z234" s="1129"/>
    </row>
    <row r="235">
      <c r="A235" s="1061"/>
      <c r="B235" s="1061"/>
      <c r="C235" s="1061"/>
      <c r="D235" s="1061"/>
      <c r="E235" s="1061"/>
      <c r="F235" s="1061"/>
      <c r="G235" s="1061"/>
      <c r="H235" s="1061"/>
      <c r="I235" s="1061"/>
      <c r="J235" s="1129"/>
      <c r="K235" s="1129"/>
      <c r="L235" s="1129"/>
      <c r="M235" s="1129"/>
      <c r="N235" s="1129"/>
      <c r="O235" s="1129"/>
      <c r="P235" s="1129"/>
      <c r="Q235" s="1129"/>
      <c r="R235" s="1129"/>
      <c r="S235" s="1129"/>
      <c r="T235" s="1129"/>
      <c r="U235" s="1129"/>
      <c r="V235" s="1129"/>
      <c r="W235" s="1129"/>
      <c r="X235" s="1129"/>
      <c r="Y235" s="1129"/>
      <c r="Z235" s="1129"/>
    </row>
    <row r="236">
      <c r="A236" s="1061"/>
      <c r="B236" s="1061"/>
      <c r="C236" s="1061"/>
      <c r="D236" s="1061"/>
      <c r="E236" s="1061"/>
      <c r="F236" s="1061"/>
      <c r="G236" s="1061"/>
      <c r="H236" s="1061"/>
      <c r="I236" s="1061"/>
      <c r="J236" s="1129"/>
      <c r="K236" s="1129"/>
      <c r="L236" s="1129"/>
      <c r="M236" s="1129"/>
      <c r="N236" s="1129"/>
      <c r="O236" s="1129"/>
      <c r="P236" s="1129"/>
      <c r="Q236" s="1129"/>
      <c r="R236" s="1129"/>
      <c r="S236" s="1129"/>
      <c r="T236" s="1129"/>
      <c r="U236" s="1129"/>
      <c r="V236" s="1129"/>
      <c r="W236" s="1129"/>
      <c r="X236" s="1129"/>
      <c r="Y236" s="1129"/>
      <c r="Z236" s="1129"/>
    </row>
    <row r="237">
      <c r="A237" s="1061"/>
      <c r="B237" s="1061"/>
      <c r="C237" s="1061"/>
      <c r="D237" s="1061"/>
      <c r="E237" s="1061"/>
      <c r="F237" s="1061"/>
      <c r="G237" s="1061"/>
      <c r="H237" s="1061"/>
      <c r="I237" s="1061"/>
      <c r="J237" s="1129"/>
      <c r="K237" s="1129"/>
      <c r="L237" s="1129"/>
      <c r="M237" s="1129"/>
      <c r="N237" s="1129"/>
      <c r="O237" s="1129"/>
      <c r="P237" s="1129"/>
      <c r="Q237" s="1129"/>
      <c r="R237" s="1129"/>
      <c r="S237" s="1129"/>
      <c r="T237" s="1129"/>
      <c r="U237" s="1129"/>
      <c r="V237" s="1129"/>
      <c r="W237" s="1129"/>
      <c r="X237" s="1129"/>
      <c r="Y237" s="1129"/>
      <c r="Z237" s="1129"/>
    </row>
    <row r="238">
      <c r="A238" s="1061"/>
      <c r="B238" s="1061"/>
      <c r="C238" s="1061"/>
      <c r="D238" s="1061"/>
      <c r="E238" s="1061"/>
      <c r="F238" s="1061"/>
      <c r="G238" s="1061"/>
      <c r="H238" s="1061"/>
      <c r="I238" s="1061"/>
      <c r="J238" s="1129"/>
      <c r="K238" s="1129"/>
      <c r="L238" s="1129"/>
      <c r="M238" s="1129"/>
      <c r="N238" s="1129"/>
      <c r="O238" s="1129"/>
      <c r="P238" s="1129"/>
      <c r="Q238" s="1129"/>
      <c r="R238" s="1129"/>
      <c r="S238" s="1129"/>
      <c r="T238" s="1129"/>
      <c r="U238" s="1129"/>
      <c r="V238" s="1129"/>
      <c r="W238" s="1129"/>
      <c r="X238" s="1129"/>
      <c r="Y238" s="1129"/>
      <c r="Z238" s="1129"/>
    </row>
    <row r="239">
      <c r="A239" s="1061"/>
      <c r="B239" s="1061"/>
      <c r="C239" s="1061"/>
      <c r="D239" s="1061"/>
      <c r="E239" s="1061"/>
      <c r="F239" s="1061"/>
      <c r="G239" s="1061"/>
      <c r="H239" s="1061"/>
      <c r="I239" s="1061"/>
      <c r="J239" s="1129"/>
      <c r="K239" s="1129"/>
      <c r="L239" s="1129"/>
      <c r="M239" s="1129"/>
      <c r="N239" s="1129"/>
      <c r="O239" s="1129"/>
      <c r="P239" s="1129"/>
      <c r="Q239" s="1129"/>
      <c r="R239" s="1129"/>
      <c r="S239" s="1129"/>
      <c r="T239" s="1129"/>
      <c r="U239" s="1129"/>
      <c r="V239" s="1129"/>
      <c r="W239" s="1129"/>
      <c r="X239" s="1129"/>
      <c r="Y239" s="1129"/>
      <c r="Z239" s="1129"/>
    </row>
    <row r="240">
      <c r="A240" s="1061"/>
      <c r="B240" s="1061"/>
      <c r="C240" s="1061"/>
      <c r="D240" s="1061"/>
      <c r="E240" s="1061"/>
      <c r="F240" s="1061"/>
      <c r="G240" s="1061"/>
      <c r="H240" s="1061"/>
      <c r="I240" s="1061"/>
      <c r="J240" s="1129"/>
      <c r="K240" s="1129"/>
      <c r="L240" s="1129"/>
      <c r="M240" s="1129"/>
      <c r="N240" s="1129"/>
      <c r="O240" s="1129"/>
      <c r="P240" s="1129"/>
      <c r="Q240" s="1129"/>
      <c r="R240" s="1129"/>
      <c r="S240" s="1129"/>
      <c r="T240" s="1129"/>
      <c r="U240" s="1129"/>
      <c r="V240" s="1129"/>
      <c r="W240" s="1129"/>
      <c r="X240" s="1129"/>
      <c r="Y240" s="1129"/>
      <c r="Z240" s="1129"/>
    </row>
    <row r="241">
      <c r="A241" s="1061"/>
      <c r="B241" s="1061"/>
      <c r="C241" s="1061"/>
      <c r="D241" s="1061"/>
      <c r="E241" s="1061"/>
      <c r="F241" s="1061"/>
      <c r="G241" s="1061"/>
      <c r="H241" s="1061"/>
      <c r="I241" s="1061"/>
      <c r="J241" s="1129"/>
      <c r="K241" s="1129"/>
      <c r="L241" s="1129"/>
      <c r="M241" s="1129"/>
      <c r="N241" s="1129"/>
      <c r="O241" s="1129"/>
      <c r="P241" s="1129"/>
      <c r="Q241" s="1129"/>
      <c r="R241" s="1129"/>
      <c r="S241" s="1129"/>
      <c r="T241" s="1129"/>
      <c r="U241" s="1129"/>
      <c r="V241" s="1129"/>
      <c r="W241" s="1129"/>
      <c r="X241" s="1129"/>
      <c r="Y241" s="1129"/>
      <c r="Z241" s="1129"/>
    </row>
    <row r="242">
      <c r="A242" s="1061"/>
      <c r="B242" s="1061"/>
      <c r="C242" s="1061"/>
      <c r="D242" s="1061"/>
      <c r="E242" s="1061"/>
      <c r="F242" s="1061"/>
      <c r="G242" s="1061"/>
      <c r="H242" s="1061"/>
      <c r="I242" s="1061"/>
      <c r="J242" s="1129"/>
      <c r="K242" s="1129"/>
      <c r="L242" s="1129"/>
      <c r="M242" s="1129"/>
      <c r="N242" s="1129"/>
      <c r="O242" s="1129"/>
      <c r="P242" s="1129"/>
      <c r="Q242" s="1129"/>
      <c r="R242" s="1129"/>
      <c r="S242" s="1129"/>
      <c r="T242" s="1129"/>
      <c r="U242" s="1129"/>
      <c r="V242" s="1129"/>
      <c r="W242" s="1129"/>
      <c r="X242" s="1129"/>
      <c r="Y242" s="1129"/>
      <c r="Z242" s="1129"/>
    </row>
    <row r="243">
      <c r="A243" s="1061"/>
      <c r="B243" s="1061"/>
      <c r="C243" s="1061"/>
      <c r="D243" s="1061"/>
      <c r="E243" s="1061"/>
      <c r="F243" s="1061"/>
      <c r="G243" s="1061"/>
      <c r="H243" s="1061"/>
      <c r="I243" s="1061"/>
      <c r="J243" s="1129"/>
      <c r="K243" s="1129"/>
      <c r="L243" s="1129"/>
      <c r="M243" s="1129"/>
      <c r="N243" s="1129"/>
      <c r="O243" s="1129"/>
      <c r="P243" s="1129"/>
      <c r="Q243" s="1129"/>
      <c r="R243" s="1129"/>
      <c r="S243" s="1129"/>
      <c r="T243" s="1129"/>
      <c r="U243" s="1129"/>
      <c r="V243" s="1129"/>
      <c r="W243" s="1129"/>
      <c r="X243" s="1129"/>
      <c r="Y243" s="1129"/>
      <c r="Z243" s="1129"/>
    </row>
    <row r="244">
      <c r="A244" s="1061"/>
      <c r="B244" s="1061"/>
      <c r="C244" s="1061"/>
      <c r="D244" s="1061"/>
      <c r="E244" s="1061"/>
      <c r="F244" s="1061"/>
      <c r="G244" s="1061"/>
      <c r="H244" s="1061"/>
      <c r="I244" s="1061"/>
      <c r="J244" s="1129"/>
      <c r="K244" s="1129"/>
      <c r="L244" s="1129"/>
      <c r="M244" s="1129"/>
      <c r="N244" s="1129"/>
      <c r="O244" s="1129"/>
      <c r="P244" s="1129"/>
      <c r="Q244" s="1129"/>
      <c r="R244" s="1129"/>
      <c r="S244" s="1129"/>
      <c r="T244" s="1129"/>
      <c r="U244" s="1129"/>
      <c r="V244" s="1129"/>
      <c r="W244" s="1129"/>
      <c r="X244" s="1129"/>
      <c r="Y244" s="1129"/>
      <c r="Z244" s="1129"/>
    </row>
    <row r="245">
      <c r="A245" s="1061"/>
      <c r="B245" s="1061"/>
      <c r="C245" s="1061"/>
      <c r="D245" s="1061"/>
      <c r="E245" s="1061"/>
      <c r="F245" s="1061"/>
      <c r="G245" s="1061"/>
      <c r="H245" s="1061"/>
      <c r="I245" s="1061"/>
      <c r="J245" s="1129"/>
      <c r="K245" s="1129"/>
      <c r="L245" s="1129"/>
      <c r="M245" s="1129"/>
      <c r="N245" s="1129"/>
      <c r="O245" s="1129"/>
      <c r="P245" s="1129"/>
      <c r="Q245" s="1129"/>
      <c r="R245" s="1129"/>
      <c r="S245" s="1129"/>
      <c r="T245" s="1129"/>
      <c r="U245" s="1129"/>
      <c r="V245" s="1129"/>
      <c r="W245" s="1129"/>
      <c r="X245" s="1129"/>
      <c r="Y245" s="1129"/>
      <c r="Z245" s="1129"/>
    </row>
    <row r="246">
      <c r="A246" s="1061"/>
      <c r="B246" s="1061"/>
      <c r="C246" s="1061"/>
      <c r="D246" s="1061"/>
      <c r="E246" s="1061"/>
      <c r="F246" s="1061"/>
      <c r="G246" s="1061"/>
      <c r="H246" s="1061"/>
      <c r="I246" s="1061"/>
      <c r="J246" s="1129"/>
      <c r="K246" s="1129"/>
      <c r="L246" s="1129"/>
      <c r="M246" s="1129"/>
      <c r="N246" s="1129"/>
      <c r="O246" s="1129"/>
      <c r="P246" s="1129"/>
      <c r="Q246" s="1129"/>
      <c r="R246" s="1129"/>
      <c r="S246" s="1129"/>
      <c r="T246" s="1129"/>
      <c r="U246" s="1129"/>
      <c r="V246" s="1129"/>
      <c r="W246" s="1129"/>
      <c r="X246" s="1129"/>
      <c r="Y246" s="1129"/>
      <c r="Z246" s="1129"/>
    </row>
    <row r="247">
      <c r="A247" s="1061"/>
      <c r="B247" s="1061"/>
      <c r="C247" s="1061"/>
      <c r="D247" s="1061"/>
      <c r="E247" s="1061"/>
      <c r="F247" s="1061"/>
      <c r="G247" s="1061"/>
      <c r="H247" s="1061"/>
      <c r="I247" s="1061"/>
      <c r="J247" s="1129"/>
      <c r="K247" s="1129"/>
      <c r="L247" s="1129"/>
      <c r="M247" s="1129"/>
      <c r="N247" s="1129"/>
      <c r="O247" s="1129"/>
      <c r="P247" s="1129"/>
      <c r="Q247" s="1129"/>
      <c r="R247" s="1129"/>
      <c r="S247" s="1129"/>
      <c r="T247" s="1129"/>
      <c r="U247" s="1129"/>
      <c r="V247" s="1129"/>
      <c r="W247" s="1129"/>
      <c r="X247" s="1129"/>
      <c r="Y247" s="1129"/>
      <c r="Z247" s="1129"/>
    </row>
    <row r="248">
      <c r="A248" s="1061"/>
      <c r="B248" s="1061"/>
      <c r="C248" s="1061"/>
      <c r="D248" s="1061"/>
      <c r="E248" s="1061"/>
      <c r="F248" s="1061"/>
      <c r="G248" s="1061"/>
      <c r="H248" s="1061"/>
      <c r="I248" s="1061"/>
      <c r="J248" s="1129"/>
      <c r="K248" s="1129"/>
      <c r="L248" s="1129"/>
      <c r="M248" s="1129"/>
      <c r="N248" s="1129"/>
      <c r="O248" s="1129"/>
      <c r="P248" s="1129"/>
      <c r="Q248" s="1129"/>
      <c r="R248" s="1129"/>
      <c r="S248" s="1129"/>
      <c r="T248" s="1129"/>
      <c r="U248" s="1129"/>
      <c r="V248" s="1129"/>
      <c r="W248" s="1129"/>
      <c r="X248" s="1129"/>
      <c r="Y248" s="1129"/>
      <c r="Z248" s="1129"/>
    </row>
    <row r="249">
      <c r="A249" s="1061"/>
      <c r="B249" s="1061"/>
      <c r="C249" s="1061"/>
      <c r="D249" s="1061"/>
      <c r="E249" s="1061"/>
      <c r="F249" s="1061"/>
      <c r="G249" s="1061"/>
      <c r="H249" s="1061"/>
      <c r="I249" s="1061"/>
      <c r="J249" s="1129"/>
      <c r="K249" s="1129"/>
      <c r="L249" s="1129"/>
      <c r="M249" s="1129"/>
      <c r="N249" s="1129"/>
      <c r="O249" s="1129"/>
      <c r="P249" s="1129"/>
      <c r="Q249" s="1129"/>
      <c r="R249" s="1129"/>
      <c r="S249" s="1129"/>
      <c r="T249" s="1129"/>
      <c r="U249" s="1129"/>
      <c r="V249" s="1129"/>
      <c r="W249" s="1129"/>
      <c r="X249" s="1129"/>
      <c r="Y249" s="1129"/>
      <c r="Z249" s="1129"/>
    </row>
    <row r="250">
      <c r="A250" s="1061"/>
      <c r="B250" s="1061"/>
      <c r="C250" s="1061"/>
      <c r="D250" s="1061"/>
      <c r="E250" s="1061"/>
      <c r="F250" s="1061"/>
      <c r="G250" s="1061"/>
      <c r="H250" s="1061"/>
      <c r="I250" s="1061"/>
      <c r="J250" s="1129"/>
      <c r="K250" s="1129"/>
      <c r="L250" s="1129"/>
      <c r="M250" s="1129"/>
      <c r="N250" s="1129"/>
      <c r="O250" s="1129"/>
      <c r="P250" s="1129"/>
      <c r="Q250" s="1129"/>
      <c r="R250" s="1129"/>
      <c r="S250" s="1129"/>
      <c r="T250" s="1129"/>
      <c r="U250" s="1129"/>
      <c r="V250" s="1129"/>
      <c r="W250" s="1129"/>
      <c r="X250" s="1129"/>
      <c r="Y250" s="1129"/>
      <c r="Z250" s="1129"/>
    </row>
    <row r="251">
      <c r="A251" s="1061"/>
      <c r="B251" s="1061"/>
      <c r="C251" s="1061"/>
      <c r="D251" s="1061"/>
      <c r="E251" s="1061"/>
      <c r="F251" s="1061"/>
      <c r="G251" s="1061"/>
      <c r="H251" s="1061"/>
      <c r="I251" s="1061"/>
      <c r="J251" s="1129"/>
      <c r="K251" s="1129"/>
      <c r="L251" s="1129"/>
      <c r="M251" s="1129"/>
      <c r="N251" s="1129"/>
      <c r="O251" s="1129"/>
      <c r="P251" s="1129"/>
      <c r="Q251" s="1129"/>
      <c r="R251" s="1129"/>
      <c r="S251" s="1129"/>
      <c r="T251" s="1129"/>
      <c r="U251" s="1129"/>
      <c r="V251" s="1129"/>
      <c r="W251" s="1129"/>
      <c r="X251" s="1129"/>
      <c r="Y251" s="1129"/>
      <c r="Z251" s="1129"/>
    </row>
    <row r="252">
      <c r="A252" s="1061"/>
      <c r="B252" s="1061"/>
      <c r="C252" s="1061"/>
      <c r="D252" s="1061"/>
      <c r="E252" s="1061"/>
      <c r="F252" s="1061"/>
      <c r="G252" s="1061"/>
      <c r="H252" s="1061"/>
      <c r="I252" s="1061"/>
      <c r="J252" s="1129"/>
      <c r="K252" s="1129"/>
      <c r="L252" s="1129"/>
      <c r="M252" s="1129"/>
      <c r="N252" s="1129"/>
      <c r="O252" s="1129"/>
      <c r="P252" s="1129"/>
      <c r="Q252" s="1129"/>
      <c r="R252" s="1129"/>
      <c r="S252" s="1129"/>
      <c r="T252" s="1129"/>
      <c r="U252" s="1129"/>
      <c r="V252" s="1129"/>
      <c r="W252" s="1129"/>
      <c r="X252" s="1129"/>
      <c r="Y252" s="1129"/>
      <c r="Z252" s="1129"/>
    </row>
    <row r="253">
      <c r="A253" s="1061"/>
      <c r="B253" s="1061"/>
      <c r="C253" s="1061"/>
      <c r="D253" s="1061"/>
      <c r="E253" s="1061"/>
      <c r="F253" s="1061"/>
      <c r="G253" s="1061"/>
      <c r="H253" s="1061"/>
      <c r="I253" s="1061"/>
      <c r="J253" s="1129"/>
      <c r="K253" s="1129"/>
      <c r="L253" s="1129"/>
      <c r="M253" s="1129"/>
      <c r="N253" s="1129"/>
      <c r="O253" s="1129"/>
      <c r="P253" s="1129"/>
      <c r="Q253" s="1129"/>
      <c r="R253" s="1129"/>
      <c r="S253" s="1129"/>
      <c r="T253" s="1129"/>
      <c r="U253" s="1129"/>
      <c r="V253" s="1129"/>
      <c r="W253" s="1129"/>
      <c r="X253" s="1129"/>
      <c r="Y253" s="1129"/>
      <c r="Z253" s="1129"/>
    </row>
    <row r="254">
      <c r="A254" s="1061"/>
      <c r="B254" s="1061"/>
      <c r="C254" s="1061"/>
      <c r="D254" s="1061"/>
      <c r="E254" s="1061"/>
      <c r="F254" s="1061"/>
      <c r="G254" s="1061"/>
      <c r="H254" s="1061"/>
      <c r="I254" s="1061"/>
      <c r="J254" s="1129"/>
      <c r="K254" s="1129"/>
      <c r="L254" s="1129"/>
      <c r="M254" s="1129"/>
      <c r="N254" s="1129"/>
      <c r="O254" s="1129"/>
      <c r="P254" s="1129"/>
      <c r="Q254" s="1129"/>
      <c r="R254" s="1129"/>
      <c r="S254" s="1129"/>
      <c r="T254" s="1129"/>
      <c r="U254" s="1129"/>
      <c r="V254" s="1129"/>
      <c r="W254" s="1129"/>
      <c r="X254" s="1129"/>
      <c r="Y254" s="1129"/>
      <c r="Z254" s="1129"/>
    </row>
    <row r="255">
      <c r="A255" s="1061"/>
      <c r="B255" s="1061"/>
      <c r="C255" s="1061"/>
      <c r="D255" s="1061"/>
      <c r="E255" s="1061"/>
      <c r="F255" s="1061"/>
      <c r="G255" s="1061"/>
      <c r="H255" s="1061"/>
      <c r="I255" s="1061"/>
      <c r="J255" s="1129"/>
      <c r="K255" s="1129"/>
      <c r="L255" s="1129"/>
      <c r="M255" s="1129"/>
      <c r="N255" s="1129"/>
      <c r="O255" s="1129"/>
      <c r="P255" s="1129"/>
      <c r="Q255" s="1129"/>
      <c r="R255" s="1129"/>
      <c r="S255" s="1129"/>
      <c r="T255" s="1129"/>
      <c r="U255" s="1129"/>
      <c r="V255" s="1129"/>
      <c r="W255" s="1129"/>
      <c r="X255" s="1129"/>
      <c r="Y255" s="1129"/>
      <c r="Z255" s="1129"/>
    </row>
    <row r="256">
      <c r="A256" s="1061"/>
      <c r="B256" s="1061"/>
      <c r="C256" s="1061"/>
      <c r="D256" s="1061"/>
      <c r="E256" s="1061"/>
      <c r="F256" s="1061"/>
      <c r="G256" s="1061"/>
      <c r="H256" s="1061"/>
      <c r="I256" s="1061"/>
      <c r="J256" s="1129"/>
      <c r="K256" s="1129"/>
      <c r="L256" s="1129"/>
      <c r="M256" s="1129"/>
      <c r="N256" s="1129"/>
      <c r="O256" s="1129"/>
      <c r="P256" s="1129"/>
      <c r="Q256" s="1129"/>
      <c r="R256" s="1129"/>
      <c r="S256" s="1129"/>
      <c r="T256" s="1129"/>
      <c r="U256" s="1129"/>
      <c r="V256" s="1129"/>
      <c r="W256" s="1129"/>
      <c r="X256" s="1129"/>
      <c r="Y256" s="1129"/>
      <c r="Z256" s="1129"/>
    </row>
    <row r="257">
      <c r="A257" s="1061"/>
      <c r="B257" s="1061"/>
      <c r="C257" s="1061"/>
      <c r="D257" s="1061"/>
      <c r="E257" s="1061"/>
      <c r="F257" s="1061"/>
      <c r="G257" s="1061"/>
      <c r="H257" s="1061"/>
      <c r="I257" s="1061"/>
      <c r="J257" s="1129"/>
      <c r="K257" s="1129"/>
      <c r="L257" s="1129"/>
      <c r="M257" s="1129"/>
      <c r="N257" s="1129"/>
      <c r="O257" s="1129"/>
      <c r="P257" s="1129"/>
      <c r="Q257" s="1129"/>
      <c r="R257" s="1129"/>
      <c r="S257" s="1129"/>
      <c r="T257" s="1129"/>
      <c r="U257" s="1129"/>
      <c r="V257" s="1129"/>
      <c r="W257" s="1129"/>
      <c r="X257" s="1129"/>
      <c r="Y257" s="1129"/>
      <c r="Z257" s="1129"/>
    </row>
    <row r="258">
      <c r="A258" s="1061"/>
      <c r="B258" s="1061"/>
      <c r="C258" s="1061"/>
      <c r="D258" s="1061"/>
      <c r="E258" s="1061"/>
      <c r="F258" s="1061"/>
      <c r="G258" s="1061"/>
      <c r="H258" s="1061"/>
      <c r="I258" s="1061"/>
      <c r="J258" s="1129"/>
      <c r="K258" s="1129"/>
      <c r="L258" s="1129"/>
      <c r="M258" s="1129"/>
      <c r="N258" s="1129"/>
      <c r="O258" s="1129"/>
      <c r="P258" s="1129"/>
      <c r="Q258" s="1129"/>
      <c r="R258" s="1129"/>
      <c r="S258" s="1129"/>
      <c r="T258" s="1129"/>
      <c r="U258" s="1129"/>
      <c r="V258" s="1129"/>
      <c r="W258" s="1129"/>
      <c r="X258" s="1129"/>
      <c r="Y258" s="1129"/>
      <c r="Z258" s="1129"/>
    </row>
    <row r="259">
      <c r="A259" s="1061"/>
      <c r="B259" s="1061"/>
      <c r="C259" s="1061"/>
      <c r="D259" s="1061"/>
      <c r="E259" s="1061"/>
      <c r="F259" s="1061"/>
      <c r="G259" s="1061"/>
      <c r="H259" s="1061"/>
      <c r="I259" s="1061"/>
      <c r="J259" s="1129"/>
      <c r="K259" s="1129"/>
      <c r="L259" s="1129"/>
      <c r="M259" s="1129"/>
      <c r="N259" s="1129"/>
      <c r="O259" s="1129"/>
      <c r="P259" s="1129"/>
      <c r="Q259" s="1129"/>
      <c r="R259" s="1129"/>
      <c r="S259" s="1129"/>
      <c r="T259" s="1129"/>
      <c r="U259" s="1129"/>
      <c r="V259" s="1129"/>
      <c r="W259" s="1129"/>
      <c r="X259" s="1129"/>
      <c r="Y259" s="1129"/>
      <c r="Z259" s="1129"/>
    </row>
    <row r="260">
      <c r="A260" s="1061"/>
      <c r="B260" s="1061"/>
      <c r="C260" s="1061"/>
      <c r="D260" s="1061"/>
      <c r="E260" s="1061"/>
      <c r="F260" s="1061"/>
      <c r="G260" s="1061"/>
      <c r="H260" s="1061"/>
      <c r="I260" s="1061"/>
      <c r="J260" s="1129"/>
      <c r="K260" s="1129"/>
      <c r="L260" s="1129"/>
      <c r="M260" s="1129"/>
      <c r="N260" s="1129"/>
      <c r="O260" s="1129"/>
      <c r="P260" s="1129"/>
      <c r="Q260" s="1129"/>
      <c r="R260" s="1129"/>
      <c r="S260" s="1129"/>
      <c r="T260" s="1129"/>
      <c r="U260" s="1129"/>
      <c r="V260" s="1129"/>
      <c r="W260" s="1129"/>
      <c r="X260" s="1129"/>
      <c r="Y260" s="1129"/>
      <c r="Z260" s="1129"/>
    </row>
    <row r="261">
      <c r="A261" s="1061"/>
      <c r="B261" s="1061"/>
      <c r="C261" s="1061"/>
      <c r="D261" s="1061"/>
      <c r="E261" s="1061"/>
      <c r="F261" s="1061"/>
      <c r="G261" s="1061"/>
      <c r="H261" s="1061"/>
      <c r="I261" s="1061"/>
      <c r="J261" s="1129"/>
      <c r="K261" s="1129"/>
      <c r="L261" s="1129"/>
      <c r="M261" s="1129"/>
      <c r="N261" s="1129"/>
      <c r="O261" s="1129"/>
      <c r="P261" s="1129"/>
      <c r="Q261" s="1129"/>
      <c r="R261" s="1129"/>
      <c r="S261" s="1129"/>
      <c r="T261" s="1129"/>
      <c r="U261" s="1129"/>
      <c r="V261" s="1129"/>
      <c r="W261" s="1129"/>
      <c r="X261" s="1129"/>
      <c r="Y261" s="1129"/>
      <c r="Z261" s="1129"/>
    </row>
    <row r="262">
      <c r="A262" s="1061"/>
      <c r="B262" s="1061"/>
      <c r="C262" s="1061"/>
      <c r="D262" s="1061"/>
      <c r="E262" s="1061"/>
      <c r="F262" s="1061"/>
      <c r="G262" s="1061"/>
      <c r="H262" s="1061"/>
      <c r="I262" s="1061"/>
      <c r="J262" s="1129"/>
      <c r="K262" s="1129"/>
      <c r="L262" s="1129"/>
      <c r="M262" s="1129"/>
      <c r="N262" s="1129"/>
      <c r="O262" s="1129"/>
      <c r="P262" s="1129"/>
      <c r="Q262" s="1129"/>
      <c r="R262" s="1129"/>
      <c r="S262" s="1129"/>
      <c r="T262" s="1129"/>
      <c r="U262" s="1129"/>
      <c r="V262" s="1129"/>
      <c r="W262" s="1129"/>
      <c r="X262" s="1129"/>
      <c r="Y262" s="1129"/>
      <c r="Z262" s="1129"/>
    </row>
    <row r="263">
      <c r="A263" s="1061"/>
      <c r="B263" s="1061"/>
      <c r="C263" s="1061"/>
      <c r="D263" s="1061"/>
      <c r="E263" s="1061"/>
      <c r="F263" s="1061"/>
      <c r="G263" s="1061"/>
      <c r="H263" s="1061"/>
      <c r="I263" s="1061"/>
      <c r="J263" s="1129"/>
      <c r="K263" s="1129"/>
      <c r="L263" s="1129"/>
      <c r="M263" s="1129"/>
      <c r="N263" s="1129"/>
      <c r="O263" s="1129"/>
      <c r="P263" s="1129"/>
      <c r="Q263" s="1129"/>
      <c r="R263" s="1129"/>
      <c r="S263" s="1129"/>
      <c r="T263" s="1129"/>
      <c r="U263" s="1129"/>
      <c r="V263" s="1129"/>
      <c r="W263" s="1129"/>
      <c r="X263" s="1129"/>
      <c r="Y263" s="1129"/>
      <c r="Z263" s="1129"/>
    </row>
    <row r="264">
      <c r="A264" s="1061"/>
      <c r="B264" s="1061"/>
      <c r="C264" s="1061"/>
      <c r="D264" s="1061"/>
      <c r="E264" s="1061"/>
      <c r="F264" s="1061"/>
      <c r="G264" s="1061"/>
      <c r="H264" s="1061"/>
      <c r="I264" s="1061"/>
      <c r="J264" s="1129"/>
      <c r="K264" s="1129"/>
      <c r="L264" s="1129"/>
      <c r="M264" s="1129"/>
      <c r="N264" s="1129"/>
      <c r="O264" s="1129"/>
      <c r="P264" s="1129"/>
      <c r="Q264" s="1129"/>
      <c r="R264" s="1129"/>
      <c r="S264" s="1129"/>
      <c r="T264" s="1129"/>
      <c r="U264" s="1129"/>
      <c r="V264" s="1129"/>
      <c r="W264" s="1129"/>
      <c r="X264" s="1129"/>
      <c r="Y264" s="1129"/>
      <c r="Z264" s="1129"/>
    </row>
    <row r="265">
      <c r="A265" s="1061"/>
      <c r="B265" s="1061"/>
      <c r="C265" s="1061"/>
      <c r="D265" s="1061"/>
      <c r="E265" s="1061"/>
      <c r="F265" s="1061"/>
      <c r="G265" s="1061"/>
      <c r="H265" s="1061"/>
      <c r="I265" s="1061"/>
      <c r="J265" s="1129"/>
      <c r="K265" s="1129"/>
      <c r="L265" s="1129"/>
      <c r="M265" s="1129"/>
      <c r="N265" s="1129"/>
      <c r="O265" s="1129"/>
      <c r="P265" s="1129"/>
      <c r="Q265" s="1129"/>
      <c r="R265" s="1129"/>
      <c r="S265" s="1129"/>
      <c r="T265" s="1129"/>
      <c r="U265" s="1129"/>
      <c r="V265" s="1129"/>
      <c r="W265" s="1129"/>
      <c r="X265" s="1129"/>
      <c r="Y265" s="1129"/>
      <c r="Z265" s="1129"/>
    </row>
    <row r="266">
      <c r="A266" s="1061"/>
      <c r="B266" s="1061"/>
      <c r="C266" s="1061"/>
      <c r="D266" s="1061"/>
      <c r="E266" s="1061"/>
      <c r="F266" s="1061"/>
      <c r="G266" s="1061"/>
      <c r="H266" s="1061"/>
      <c r="I266" s="1061"/>
      <c r="J266" s="1129"/>
      <c r="K266" s="1129"/>
      <c r="L266" s="1129"/>
      <c r="M266" s="1129"/>
      <c r="N266" s="1129"/>
      <c r="O266" s="1129"/>
      <c r="P266" s="1129"/>
      <c r="Q266" s="1129"/>
      <c r="R266" s="1129"/>
      <c r="S266" s="1129"/>
      <c r="T266" s="1129"/>
      <c r="U266" s="1129"/>
      <c r="V266" s="1129"/>
      <c r="W266" s="1129"/>
      <c r="X266" s="1129"/>
      <c r="Y266" s="1129"/>
      <c r="Z266" s="1129"/>
    </row>
    <row r="267">
      <c r="A267" s="1061"/>
      <c r="B267" s="1061"/>
      <c r="C267" s="1061"/>
      <c r="D267" s="1061"/>
      <c r="E267" s="1061"/>
      <c r="F267" s="1061"/>
      <c r="G267" s="1061"/>
      <c r="H267" s="1061"/>
      <c r="I267" s="1061"/>
      <c r="J267" s="1129"/>
      <c r="K267" s="1129"/>
      <c r="L267" s="1129"/>
      <c r="M267" s="1129"/>
      <c r="N267" s="1129"/>
      <c r="O267" s="1129"/>
      <c r="P267" s="1129"/>
      <c r="Q267" s="1129"/>
      <c r="R267" s="1129"/>
      <c r="S267" s="1129"/>
      <c r="T267" s="1129"/>
      <c r="U267" s="1129"/>
      <c r="V267" s="1129"/>
      <c r="W267" s="1129"/>
      <c r="X267" s="1129"/>
      <c r="Y267" s="1129"/>
      <c r="Z267" s="1129"/>
    </row>
    <row r="268">
      <c r="A268" s="1061"/>
      <c r="B268" s="1061"/>
      <c r="C268" s="1061"/>
      <c r="D268" s="1061"/>
      <c r="E268" s="1061"/>
      <c r="F268" s="1061"/>
      <c r="G268" s="1061"/>
      <c r="H268" s="1061"/>
      <c r="I268" s="1061"/>
      <c r="J268" s="1129"/>
      <c r="K268" s="1129"/>
      <c r="L268" s="1129"/>
      <c r="M268" s="1129"/>
      <c r="N268" s="1129"/>
      <c r="O268" s="1129"/>
      <c r="P268" s="1129"/>
      <c r="Q268" s="1129"/>
      <c r="R268" s="1129"/>
      <c r="S268" s="1129"/>
      <c r="T268" s="1129"/>
      <c r="U268" s="1129"/>
      <c r="V268" s="1129"/>
      <c r="W268" s="1129"/>
      <c r="X268" s="1129"/>
      <c r="Y268" s="1129"/>
      <c r="Z268" s="1129"/>
    </row>
    <row r="269">
      <c r="A269" s="1061"/>
      <c r="B269" s="1061"/>
      <c r="C269" s="1061"/>
      <c r="D269" s="1061"/>
      <c r="E269" s="1061"/>
      <c r="F269" s="1061"/>
      <c r="G269" s="1061"/>
      <c r="H269" s="1061"/>
      <c r="I269" s="1061"/>
      <c r="J269" s="1129"/>
      <c r="K269" s="1129"/>
      <c r="L269" s="1129"/>
      <c r="M269" s="1129"/>
      <c r="N269" s="1129"/>
      <c r="O269" s="1129"/>
      <c r="P269" s="1129"/>
      <c r="Q269" s="1129"/>
      <c r="R269" s="1129"/>
      <c r="S269" s="1129"/>
      <c r="T269" s="1129"/>
      <c r="U269" s="1129"/>
      <c r="V269" s="1129"/>
      <c r="W269" s="1129"/>
      <c r="X269" s="1129"/>
      <c r="Y269" s="1129"/>
      <c r="Z269" s="1129"/>
    </row>
    <row r="270">
      <c r="A270" s="1061"/>
      <c r="B270" s="1061"/>
      <c r="C270" s="1061"/>
      <c r="D270" s="1061"/>
      <c r="E270" s="1061"/>
      <c r="F270" s="1061"/>
      <c r="G270" s="1061"/>
      <c r="H270" s="1061"/>
      <c r="I270" s="1061"/>
      <c r="J270" s="1129"/>
      <c r="K270" s="1129"/>
      <c r="L270" s="1129"/>
      <c r="M270" s="1129"/>
      <c r="N270" s="1129"/>
      <c r="O270" s="1129"/>
      <c r="P270" s="1129"/>
      <c r="Q270" s="1129"/>
      <c r="R270" s="1129"/>
      <c r="S270" s="1129"/>
      <c r="T270" s="1129"/>
      <c r="U270" s="1129"/>
      <c r="V270" s="1129"/>
      <c r="W270" s="1129"/>
      <c r="X270" s="1129"/>
      <c r="Y270" s="1129"/>
      <c r="Z270" s="1129"/>
    </row>
    <row r="271">
      <c r="A271" s="1061"/>
      <c r="B271" s="1061"/>
      <c r="C271" s="1061"/>
      <c r="D271" s="1061"/>
      <c r="E271" s="1061"/>
      <c r="F271" s="1061"/>
      <c r="G271" s="1061"/>
      <c r="H271" s="1061"/>
      <c r="I271" s="1061"/>
      <c r="J271" s="1129"/>
      <c r="K271" s="1129"/>
      <c r="L271" s="1129"/>
      <c r="M271" s="1129"/>
      <c r="N271" s="1129"/>
      <c r="O271" s="1129"/>
      <c r="P271" s="1129"/>
      <c r="Q271" s="1129"/>
      <c r="R271" s="1129"/>
      <c r="S271" s="1129"/>
      <c r="T271" s="1129"/>
      <c r="U271" s="1129"/>
      <c r="V271" s="1129"/>
      <c r="W271" s="1129"/>
      <c r="X271" s="1129"/>
      <c r="Y271" s="1129"/>
      <c r="Z271" s="1129"/>
    </row>
    <row r="272">
      <c r="A272" s="1061"/>
      <c r="B272" s="1061"/>
      <c r="C272" s="1061"/>
      <c r="D272" s="1061"/>
      <c r="E272" s="1061"/>
      <c r="F272" s="1061"/>
      <c r="G272" s="1061"/>
      <c r="H272" s="1061"/>
      <c r="I272" s="1061"/>
      <c r="J272" s="1129"/>
      <c r="K272" s="1129"/>
      <c r="L272" s="1129"/>
      <c r="M272" s="1129"/>
      <c r="N272" s="1129"/>
      <c r="O272" s="1129"/>
      <c r="P272" s="1129"/>
      <c r="Q272" s="1129"/>
      <c r="R272" s="1129"/>
      <c r="S272" s="1129"/>
      <c r="T272" s="1129"/>
      <c r="U272" s="1129"/>
      <c r="V272" s="1129"/>
      <c r="W272" s="1129"/>
      <c r="X272" s="1129"/>
      <c r="Y272" s="1129"/>
      <c r="Z272" s="1129"/>
    </row>
    <row r="273">
      <c r="A273" s="1061"/>
      <c r="B273" s="1061"/>
      <c r="C273" s="1061"/>
      <c r="D273" s="1061"/>
      <c r="E273" s="1061"/>
      <c r="F273" s="1061"/>
      <c r="G273" s="1061"/>
      <c r="H273" s="1061"/>
      <c r="I273" s="1061"/>
      <c r="J273" s="1129"/>
      <c r="K273" s="1129"/>
      <c r="L273" s="1129"/>
      <c r="M273" s="1129"/>
      <c r="N273" s="1129"/>
      <c r="O273" s="1129"/>
      <c r="P273" s="1129"/>
      <c r="Q273" s="1129"/>
      <c r="R273" s="1129"/>
      <c r="S273" s="1129"/>
      <c r="T273" s="1129"/>
      <c r="U273" s="1129"/>
      <c r="V273" s="1129"/>
      <c r="W273" s="1129"/>
      <c r="X273" s="1129"/>
      <c r="Y273" s="1129"/>
      <c r="Z273" s="1129"/>
    </row>
    <row r="274">
      <c r="A274" s="1061"/>
      <c r="B274" s="1061"/>
      <c r="C274" s="1061"/>
      <c r="D274" s="1061"/>
      <c r="E274" s="1061"/>
      <c r="F274" s="1061"/>
      <c r="G274" s="1061"/>
      <c r="H274" s="1061"/>
      <c r="I274" s="1061"/>
      <c r="J274" s="1129"/>
      <c r="K274" s="1129"/>
      <c r="L274" s="1129"/>
      <c r="M274" s="1129"/>
      <c r="N274" s="1129"/>
      <c r="O274" s="1129"/>
      <c r="P274" s="1129"/>
      <c r="Q274" s="1129"/>
      <c r="R274" s="1129"/>
      <c r="S274" s="1129"/>
      <c r="T274" s="1129"/>
      <c r="U274" s="1129"/>
      <c r="V274" s="1129"/>
      <c r="W274" s="1129"/>
      <c r="X274" s="1129"/>
      <c r="Y274" s="1129"/>
      <c r="Z274" s="1129"/>
    </row>
    <row r="275">
      <c r="A275" s="1061"/>
      <c r="B275" s="1061"/>
      <c r="C275" s="1061"/>
      <c r="D275" s="1061"/>
      <c r="E275" s="1061"/>
      <c r="F275" s="1061"/>
      <c r="G275" s="1061"/>
      <c r="H275" s="1061"/>
      <c r="I275" s="1061"/>
      <c r="J275" s="1129"/>
      <c r="K275" s="1129"/>
      <c r="L275" s="1129"/>
      <c r="M275" s="1129"/>
      <c r="N275" s="1129"/>
      <c r="O275" s="1129"/>
      <c r="P275" s="1129"/>
      <c r="Q275" s="1129"/>
      <c r="R275" s="1129"/>
      <c r="S275" s="1129"/>
      <c r="T275" s="1129"/>
      <c r="U275" s="1129"/>
      <c r="V275" s="1129"/>
      <c r="W275" s="1129"/>
      <c r="X275" s="1129"/>
      <c r="Y275" s="1129"/>
      <c r="Z275" s="1129"/>
    </row>
    <row r="276">
      <c r="A276" s="1061"/>
      <c r="B276" s="1061"/>
      <c r="C276" s="1061"/>
      <c r="D276" s="1061"/>
      <c r="E276" s="1061"/>
      <c r="F276" s="1061"/>
      <c r="G276" s="1061"/>
      <c r="H276" s="1061"/>
      <c r="I276" s="1061"/>
      <c r="J276" s="1129"/>
      <c r="K276" s="1129"/>
      <c r="L276" s="1129"/>
      <c r="M276" s="1129"/>
      <c r="N276" s="1129"/>
      <c r="O276" s="1129"/>
      <c r="P276" s="1129"/>
      <c r="Q276" s="1129"/>
      <c r="R276" s="1129"/>
      <c r="S276" s="1129"/>
      <c r="T276" s="1129"/>
      <c r="U276" s="1129"/>
      <c r="V276" s="1129"/>
      <c r="W276" s="1129"/>
      <c r="X276" s="1129"/>
      <c r="Y276" s="1129"/>
      <c r="Z276" s="1129"/>
    </row>
    <row r="277">
      <c r="A277" s="1061"/>
      <c r="B277" s="1061"/>
      <c r="C277" s="1061"/>
      <c r="D277" s="1061"/>
      <c r="E277" s="1061"/>
      <c r="F277" s="1061"/>
      <c r="G277" s="1061"/>
      <c r="H277" s="1061"/>
      <c r="I277" s="1061"/>
      <c r="J277" s="1129"/>
      <c r="K277" s="1129"/>
      <c r="L277" s="1129"/>
      <c r="M277" s="1129"/>
      <c r="N277" s="1129"/>
      <c r="O277" s="1129"/>
      <c r="P277" s="1129"/>
      <c r="Q277" s="1129"/>
      <c r="R277" s="1129"/>
      <c r="S277" s="1129"/>
      <c r="T277" s="1129"/>
      <c r="U277" s="1129"/>
      <c r="V277" s="1129"/>
      <c r="W277" s="1129"/>
      <c r="X277" s="1129"/>
      <c r="Y277" s="1129"/>
      <c r="Z277" s="1129"/>
    </row>
    <row r="278">
      <c r="A278" s="1061"/>
      <c r="B278" s="1061"/>
      <c r="C278" s="1061"/>
      <c r="D278" s="1061"/>
      <c r="E278" s="1061"/>
      <c r="F278" s="1061"/>
      <c r="G278" s="1061"/>
      <c r="H278" s="1061"/>
      <c r="I278" s="1061"/>
      <c r="J278" s="1129"/>
      <c r="K278" s="1129"/>
      <c r="L278" s="1129"/>
      <c r="M278" s="1129"/>
      <c r="N278" s="1129"/>
      <c r="O278" s="1129"/>
      <c r="P278" s="1129"/>
      <c r="Q278" s="1129"/>
      <c r="R278" s="1129"/>
      <c r="S278" s="1129"/>
      <c r="T278" s="1129"/>
      <c r="U278" s="1129"/>
      <c r="V278" s="1129"/>
      <c r="W278" s="1129"/>
      <c r="X278" s="1129"/>
      <c r="Y278" s="1129"/>
      <c r="Z278" s="1129"/>
    </row>
    <row r="279">
      <c r="A279" s="1061"/>
      <c r="B279" s="1061"/>
      <c r="C279" s="1061"/>
      <c r="D279" s="1061"/>
      <c r="E279" s="1061"/>
      <c r="F279" s="1061"/>
      <c r="G279" s="1061"/>
      <c r="H279" s="1061"/>
      <c r="I279" s="1061"/>
      <c r="J279" s="1129"/>
      <c r="K279" s="1129"/>
      <c r="L279" s="1129"/>
      <c r="M279" s="1129"/>
      <c r="N279" s="1129"/>
      <c r="O279" s="1129"/>
      <c r="P279" s="1129"/>
      <c r="Q279" s="1129"/>
      <c r="R279" s="1129"/>
      <c r="S279" s="1129"/>
      <c r="T279" s="1129"/>
      <c r="U279" s="1129"/>
      <c r="V279" s="1129"/>
      <c r="W279" s="1129"/>
      <c r="X279" s="1129"/>
      <c r="Y279" s="1129"/>
      <c r="Z279" s="1129"/>
    </row>
    <row r="280">
      <c r="A280" s="1061"/>
      <c r="B280" s="1061"/>
      <c r="C280" s="1061"/>
      <c r="D280" s="1061"/>
      <c r="E280" s="1061"/>
      <c r="F280" s="1061"/>
      <c r="G280" s="1061"/>
      <c r="H280" s="1061"/>
      <c r="I280" s="1061"/>
      <c r="J280" s="1129"/>
      <c r="K280" s="1129"/>
      <c r="L280" s="1129"/>
      <c r="M280" s="1129"/>
      <c r="N280" s="1129"/>
      <c r="O280" s="1129"/>
      <c r="P280" s="1129"/>
      <c r="Q280" s="1129"/>
      <c r="R280" s="1129"/>
      <c r="S280" s="1129"/>
      <c r="T280" s="1129"/>
      <c r="U280" s="1129"/>
      <c r="V280" s="1129"/>
      <c r="W280" s="1129"/>
      <c r="X280" s="1129"/>
      <c r="Y280" s="1129"/>
      <c r="Z280" s="1129"/>
    </row>
    <row r="281">
      <c r="A281" s="1061"/>
      <c r="B281" s="1061"/>
      <c r="C281" s="1061"/>
      <c r="D281" s="1061"/>
      <c r="E281" s="1061"/>
      <c r="F281" s="1061"/>
      <c r="G281" s="1061"/>
      <c r="H281" s="1061"/>
      <c r="I281" s="1061"/>
      <c r="J281" s="1129"/>
      <c r="K281" s="1129"/>
      <c r="L281" s="1129"/>
      <c r="M281" s="1129"/>
      <c r="N281" s="1129"/>
      <c r="O281" s="1129"/>
      <c r="P281" s="1129"/>
      <c r="Q281" s="1129"/>
      <c r="R281" s="1129"/>
      <c r="S281" s="1129"/>
      <c r="T281" s="1129"/>
      <c r="U281" s="1129"/>
      <c r="V281" s="1129"/>
      <c r="W281" s="1129"/>
      <c r="X281" s="1129"/>
      <c r="Y281" s="1129"/>
      <c r="Z281" s="1129"/>
    </row>
    <row r="282">
      <c r="A282" s="1061"/>
      <c r="B282" s="1061"/>
      <c r="C282" s="1061"/>
      <c r="D282" s="1061"/>
      <c r="E282" s="1061"/>
      <c r="F282" s="1061"/>
      <c r="G282" s="1061"/>
      <c r="H282" s="1061"/>
      <c r="I282" s="1061"/>
      <c r="J282" s="1129"/>
      <c r="K282" s="1129"/>
      <c r="L282" s="1129"/>
      <c r="M282" s="1129"/>
      <c r="N282" s="1129"/>
      <c r="O282" s="1129"/>
      <c r="P282" s="1129"/>
      <c r="Q282" s="1129"/>
      <c r="R282" s="1129"/>
      <c r="S282" s="1129"/>
      <c r="T282" s="1129"/>
      <c r="U282" s="1129"/>
      <c r="V282" s="1129"/>
      <c r="W282" s="1129"/>
      <c r="X282" s="1129"/>
      <c r="Y282" s="1129"/>
      <c r="Z282" s="1129"/>
    </row>
    <row r="283">
      <c r="A283" s="1061"/>
      <c r="B283" s="1061"/>
      <c r="C283" s="1061"/>
      <c r="D283" s="1061"/>
      <c r="E283" s="1061"/>
      <c r="F283" s="1061"/>
      <c r="G283" s="1061"/>
      <c r="H283" s="1061"/>
      <c r="I283" s="1061"/>
      <c r="J283" s="1129"/>
      <c r="K283" s="1129"/>
      <c r="L283" s="1129"/>
      <c r="M283" s="1129"/>
      <c r="N283" s="1129"/>
      <c r="O283" s="1129"/>
      <c r="P283" s="1129"/>
      <c r="Q283" s="1129"/>
      <c r="R283" s="1129"/>
      <c r="S283" s="1129"/>
      <c r="T283" s="1129"/>
      <c r="U283" s="1129"/>
      <c r="V283" s="1129"/>
      <c r="W283" s="1129"/>
      <c r="X283" s="1129"/>
      <c r="Y283" s="1129"/>
      <c r="Z283" s="1129"/>
    </row>
    <row r="284">
      <c r="A284" s="1061"/>
      <c r="B284" s="1061"/>
      <c r="C284" s="1061"/>
      <c r="D284" s="1061"/>
      <c r="E284" s="1061"/>
      <c r="F284" s="1061"/>
      <c r="G284" s="1061"/>
      <c r="H284" s="1061"/>
      <c r="I284" s="1061"/>
      <c r="J284" s="1129"/>
      <c r="K284" s="1129"/>
      <c r="L284" s="1129"/>
      <c r="M284" s="1129"/>
      <c r="N284" s="1129"/>
      <c r="O284" s="1129"/>
      <c r="P284" s="1129"/>
      <c r="Q284" s="1129"/>
      <c r="R284" s="1129"/>
      <c r="S284" s="1129"/>
      <c r="T284" s="1129"/>
      <c r="U284" s="1129"/>
      <c r="V284" s="1129"/>
      <c r="W284" s="1129"/>
      <c r="X284" s="1129"/>
      <c r="Y284" s="1129"/>
      <c r="Z284" s="1129"/>
    </row>
    <row r="285">
      <c r="A285" s="1061"/>
      <c r="B285" s="1061"/>
      <c r="C285" s="1061"/>
      <c r="D285" s="1061"/>
      <c r="E285" s="1061"/>
      <c r="F285" s="1061"/>
      <c r="G285" s="1061"/>
      <c r="H285" s="1061"/>
      <c r="I285" s="1061"/>
      <c r="J285" s="1129"/>
      <c r="K285" s="1129"/>
      <c r="L285" s="1129"/>
      <c r="M285" s="1129"/>
      <c r="N285" s="1129"/>
      <c r="O285" s="1129"/>
      <c r="P285" s="1129"/>
      <c r="Q285" s="1129"/>
      <c r="R285" s="1129"/>
      <c r="S285" s="1129"/>
      <c r="T285" s="1129"/>
      <c r="U285" s="1129"/>
      <c r="V285" s="1129"/>
      <c r="W285" s="1129"/>
      <c r="X285" s="1129"/>
      <c r="Y285" s="1129"/>
      <c r="Z285" s="1129"/>
    </row>
    <row r="286">
      <c r="A286" s="1061"/>
      <c r="B286" s="1061"/>
      <c r="C286" s="1061"/>
      <c r="D286" s="1061"/>
      <c r="E286" s="1061"/>
      <c r="F286" s="1061"/>
      <c r="G286" s="1061"/>
      <c r="H286" s="1061"/>
      <c r="I286" s="1061"/>
      <c r="J286" s="1129"/>
      <c r="K286" s="1129"/>
      <c r="L286" s="1129"/>
      <c r="M286" s="1129"/>
      <c r="N286" s="1129"/>
      <c r="O286" s="1129"/>
      <c r="P286" s="1129"/>
      <c r="Q286" s="1129"/>
      <c r="R286" s="1129"/>
      <c r="S286" s="1129"/>
      <c r="T286" s="1129"/>
      <c r="U286" s="1129"/>
      <c r="V286" s="1129"/>
      <c r="W286" s="1129"/>
      <c r="X286" s="1129"/>
      <c r="Y286" s="1129"/>
      <c r="Z286" s="1129"/>
    </row>
    <row r="287">
      <c r="A287" s="1061"/>
      <c r="B287" s="1061"/>
      <c r="C287" s="1061"/>
      <c r="D287" s="1061"/>
      <c r="E287" s="1061"/>
      <c r="F287" s="1061"/>
      <c r="G287" s="1061"/>
      <c r="H287" s="1061"/>
      <c r="I287" s="1061"/>
      <c r="J287" s="1129"/>
      <c r="K287" s="1129"/>
      <c r="L287" s="1129"/>
      <c r="M287" s="1129"/>
      <c r="N287" s="1129"/>
      <c r="O287" s="1129"/>
      <c r="P287" s="1129"/>
      <c r="Q287" s="1129"/>
      <c r="R287" s="1129"/>
      <c r="S287" s="1129"/>
      <c r="T287" s="1129"/>
      <c r="U287" s="1129"/>
      <c r="V287" s="1129"/>
      <c r="W287" s="1129"/>
      <c r="X287" s="1129"/>
      <c r="Y287" s="1129"/>
      <c r="Z287" s="1129"/>
    </row>
    <row r="288">
      <c r="A288" s="1061"/>
      <c r="B288" s="1061"/>
      <c r="C288" s="1061"/>
      <c r="D288" s="1061"/>
      <c r="E288" s="1061"/>
      <c r="F288" s="1061"/>
      <c r="G288" s="1061"/>
      <c r="H288" s="1061"/>
      <c r="I288" s="1061"/>
      <c r="J288" s="1129"/>
      <c r="K288" s="1129"/>
      <c r="L288" s="1129"/>
      <c r="M288" s="1129"/>
      <c r="N288" s="1129"/>
      <c r="O288" s="1129"/>
      <c r="P288" s="1129"/>
      <c r="Q288" s="1129"/>
      <c r="R288" s="1129"/>
      <c r="S288" s="1129"/>
      <c r="T288" s="1129"/>
      <c r="U288" s="1129"/>
      <c r="V288" s="1129"/>
      <c r="W288" s="1129"/>
      <c r="X288" s="1129"/>
      <c r="Y288" s="1129"/>
      <c r="Z288" s="1129"/>
    </row>
    <row r="289">
      <c r="A289" s="1061"/>
      <c r="B289" s="1061"/>
      <c r="C289" s="1061"/>
      <c r="D289" s="1061"/>
      <c r="E289" s="1061"/>
      <c r="F289" s="1061"/>
      <c r="G289" s="1061"/>
      <c r="H289" s="1061"/>
      <c r="I289" s="1061"/>
      <c r="J289" s="1129"/>
      <c r="K289" s="1129"/>
      <c r="L289" s="1129"/>
      <c r="M289" s="1129"/>
      <c r="N289" s="1129"/>
      <c r="O289" s="1129"/>
      <c r="P289" s="1129"/>
      <c r="Q289" s="1129"/>
      <c r="R289" s="1129"/>
      <c r="S289" s="1129"/>
      <c r="T289" s="1129"/>
      <c r="U289" s="1129"/>
      <c r="V289" s="1129"/>
      <c r="W289" s="1129"/>
      <c r="X289" s="1129"/>
      <c r="Y289" s="1129"/>
      <c r="Z289" s="1129"/>
    </row>
    <row r="290">
      <c r="A290" s="1061"/>
      <c r="B290" s="1061"/>
      <c r="C290" s="1061"/>
      <c r="D290" s="1061"/>
      <c r="E290" s="1061"/>
      <c r="F290" s="1061"/>
      <c r="G290" s="1061"/>
      <c r="H290" s="1061"/>
      <c r="I290" s="1061"/>
      <c r="J290" s="1129"/>
      <c r="K290" s="1129"/>
      <c r="L290" s="1129"/>
      <c r="M290" s="1129"/>
      <c r="N290" s="1129"/>
      <c r="O290" s="1129"/>
      <c r="P290" s="1129"/>
      <c r="Q290" s="1129"/>
      <c r="R290" s="1129"/>
      <c r="S290" s="1129"/>
      <c r="T290" s="1129"/>
      <c r="U290" s="1129"/>
      <c r="V290" s="1129"/>
      <c r="W290" s="1129"/>
      <c r="X290" s="1129"/>
      <c r="Y290" s="1129"/>
      <c r="Z290" s="1129"/>
    </row>
    <row r="291">
      <c r="A291" s="1061"/>
      <c r="B291" s="1061"/>
      <c r="C291" s="1061"/>
      <c r="D291" s="1061"/>
      <c r="E291" s="1061"/>
      <c r="F291" s="1061"/>
      <c r="G291" s="1061"/>
      <c r="H291" s="1061"/>
      <c r="I291" s="1061"/>
      <c r="J291" s="1129"/>
      <c r="K291" s="1129"/>
      <c r="L291" s="1129"/>
      <c r="M291" s="1129"/>
      <c r="N291" s="1129"/>
      <c r="O291" s="1129"/>
      <c r="P291" s="1129"/>
      <c r="Q291" s="1129"/>
      <c r="R291" s="1129"/>
      <c r="S291" s="1129"/>
      <c r="T291" s="1129"/>
      <c r="U291" s="1129"/>
      <c r="V291" s="1129"/>
      <c r="W291" s="1129"/>
      <c r="X291" s="1129"/>
      <c r="Y291" s="1129"/>
      <c r="Z291" s="1129"/>
    </row>
    <row r="292">
      <c r="A292" s="1061"/>
      <c r="B292" s="1061"/>
      <c r="C292" s="1061"/>
      <c r="D292" s="1061"/>
      <c r="E292" s="1061"/>
      <c r="F292" s="1061"/>
      <c r="G292" s="1061"/>
      <c r="H292" s="1061"/>
      <c r="I292" s="1061"/>
      <c r="J292" s="1129"/>
      <c r="K292" s="1129"/>
      <c r="L292" s="1129"/>
      <c r="M292" s="1129"/>
      <c r="N292" s="1129"/>
      <c r="O292" s="1129"/>
      <c r="P292" s="1129"/>
      <c r="Q292" s="1129"/>
      <c r="R292" s="1129"/>
      <c r="S292" s="1129"/>
      <c r="T292" s="1129"/>
      <c r="U292" s="1129"/>
      <c r="V292" s="1129"/>
      <c r="W292" s="1129"/>
      <c r="X292" s="1129"/>
      <c r="Y292" s="1129"/>
      <c r="Z292" s="1129"/>
    </row>
    <row r="293">
      <c r="A293" s="1061"/>
      <c r="B293" s="1061"/>
      <c r="C293" s="1061"/>
      <c r="D293" s="1061"/>
      <c r="E293" s="1061"/>
      <c r="F293" s="1061"/>
      <c r="G293" s="1061"/>
      <c r="H293" s="1061"/>
      <c r="I293" s="1061"/>
      <c r="J293" s="1129"/>
      <c r="K293" s="1129"/>
      <c r="L293" s="1129"/>
      <c r="M293" s="1129"/>
      <c r="N293" s="1129"/>
      <c r="O293" s="1129"/>
      <c r="P293" s="1129"/>
      <c r="Q293" s="1129"/>
      <c r="R293" s="1129"/>
      <c r="S293" s="1129"/>
      <c r="T293" s="1129"/>
      <c r="U293" s="1129"/>
      <c r="V293" s="1129"/>
      <c r="W293" s="1129"/>
      <c r="X293" s="1129"/>
      <c r="Y293" s="1129"/>
      <c r="Z293" s="1129"/>
    </row>
    <row r="294">
      <c r="A294" s="1061"/>
      <c r="B294" s="1061"/>
      <c r="C294" s="1061"/>
      <c r="D294" s="1061"/>
      <c r="E294" s="1061"/>
      <c r="F294" s="1061"/>
      <c r="G294" s="1061"/>
      <c r="H294" s="1061"/>
      <c r="I294" s="1061"/>
      <c r="J294" s="1129"/>
      <c r="K294" s="1129"/>
      <c r="L294" s="1129"/>
      <c r="M294" s="1129"/>
      <c r="N294" s="1129"/>
      <c r="O294" s="1129"/>
      <c r="P294" s="1129"/>
      <c r="Q294" s="1129"/>
      <c r="R294" s="1129"/>
      <c r="S294" s="1129"/>
      <c r="T294" s="1129"/>
      <c r="U294" s="1129"/>
      <c r="V294" s="1129"/>
      <c r="W294" s="1129"/>
      <c r="X294" s="1129"/>
      <c r="Y294" s="1129"/>
      <c r="Z294" s="1129"/>
    </row>
    <row r="295">
      <c r="A295" s="1061"/>
      <c r="B295" s="1061"/>
      <c r="C295" s="1061"/>
      <c r="D295" s="1061"/>
      <c r="E295" s="1061"/>
      <c r="F295" s="1061"/>
      <c r="G295" s="1061"/>
      <c r="H295" s="1061"/>
      <c r="I295" s="1061"/>
      <c r="J295" s="1129"/>
      <c r="K295" s="1129"/>
      <c r="L295" s="1129"/>
      <c r="M295" s="1129"/>
      <c r="N295" s="1129"/>
      <c r="O295" s="1129"/>
      <c r="P295" s="1129"/>
      <c r="Q295" s="1129"/>
      <c r="R295" s="1129"/>
      <c r="S295" s="1129"/>
      <c r="T295" s="1129"/>
      <c r="U295" s="1129"/>
      <c r="V295" s="1129"/>
      <c r="W295" s="1129"/>
      <c r="X295" s="1129"/>
      <c r="Y295" s="1129"/>
      <c r="Z295" s="1129"/>
    </row>
    <row r="296">
      <c r="A296" s="1061"/>
      <c r="B296" s="1061"/>
      <c r="C296" s="1061"/>
      <c r="D296" s="1061"/>
      <c r="E296" s="1061"/>
      <c r="F296" s="1061"/>
      <c r="G296" s="1061"/>
      <c r="H296" s="1061"/>
      <c r="I296" s="1061"/>
      <c r="J296" s="1129"/>
      <c r="K296" s="1129"/>
      <c r="L296" s="1129"/>
      <c r="M296" s="1129"/>
      <c r="N296" s="1129"/>
      <c r="O296" s="1129"/>
      <c r="P296" s="1129"/>
      <c r="Q296" s="1129"/>
      <c r="R296" s="1129"/>
      <c r="S296" s="1129"/>
      <c r="T296" s="1129"/>
      <c r="U296" s="1129"/>
      <c r="V296" s="1129"/>
      <c r="W296" s="1129"/>
      <c r="X296" s="1129"/>
      <c r="Y296" s="1129"/>
      <c r="Z296" s="1129"/>
    </row>
    <row r="297">
      <c r="A297" s="1061"/>
      <c r="B297" s="1061"/>
      <c r="C297" s="1061"/>
      <c r="D297" s="1061"/>
      <c r="E297" s="1061"/>
      <c r="F297" s="1061"/>
      <c r="G297" s="1061"/>
      <c r="H297" s="1061"/>
      <c r="I297" s="1061"/>
      <c r="J297" s="1129"/>
      <c r="K297" s="1129"/>
      <c r="L297" s="1129"/>
      <c r="M297" s="1129"/>
      <c r="N297" s="1129"/>
      <c r="O297" s="1129"/>
      <c r="P297" s="1129"/>
      <c r="Q297" s="1129"/>
      <c r="R297" s="1129"/>
      <c r="S297" s="1129"/>
      <c r="T297" s="1129"/>
      <c r="U297" s="1129"/>
      <c r="V297" s="1129"/>
      <c r="W297" s="1129"/>
      <c r="X297" s="1129"/>
      <c r="Y297" s="1129"/>
      <c r="Z297" s="1129"/>
    </row>
    <row r="298">
      <c r="A298" s="1061"/>
      <c r="B298" s="1061"/>
      <c r="C298" s="1061"/>
      <c r="D298" s="1061"/>
      <c r="E298" s="1061"/>
      <c r="F298" s="1061"/>
      <c r="G298" s="1061"/>
      <c r="H298" s="1061"/>
      <c r="I298" s="1061"/>
      <c r="J298" s="1129"/>
      <c r="K298" s="1129"/>
      <c r="L298" s="1129"/>
      <c r="M298" s="1129"/>
      <c r="N298" s="1129"/>
      <c r="O298" s="1129"/>
      <c r="P298" s="1129"/>
      <c r="Q298" s="1129"/>
      <c r="R298" s="1129"/>
      <c r="S298" s="1129"/>
      <c r="T298" s="1129"/>
      <c r="U298" s="1129"/>
      <c r="V298" s="1129"/>
      <c r="W298" s="1129"/>
      <c r="X298" s="1129"/>
      <c r="Y298" s="1129"/>
      <c r="Z298" s="1129"/>
    </row>
    <row r="299">
      <c r="A299" s="1061"/>
      <c r="B299" s="1061"/>
      <c r="C299" s="1061"/>
      <c r="D299" s="1061"/>
      <c r="E299" s="1061"/>
      <c r="F299" s="1061"/>
      <c r="G299" s="1061"/>
      <c r="H299" s="1061"/>
      <c r="I299" s="1061"/>
      <c r="J299" s="1129"/>
      <c r="K299" s="1129"/>
      <c r="L299" s="1129"/>
      <c r="M299" s="1129"/>
      <c r="N299" s="1129"/>
      <c r="O299" s="1129"/>
      <c r="P299" s="1129"/>
      <c r="Q299" s="1129"/>
      <c r="R299" s="1129"/>
      <c r="S299" s="1129"/>
      <c r="T299" s="1129"/>
      <c r="U299" s="1129"/>
      <c r="V299" s="1129"/>
      <c r="W299" s="1129"/>
      <c r="X299" s="1129"/>
      <c r="Y299" s="1129"/>
      <c r="Z299" s="1129"/>
    </row>
    <row r="300">
      <c r="A300" s="1061"/>
      <c r="B300" s="1061"/>
      <c r="C300" s="1061"/>
      <c r="D300" s="1061"/>
      <c r="E300" s="1061"/>
      <c r="F300" s="1061"/>
      <c r="G300" s="1061"/>
      <c r="H300" s="1061"/>
      <c r="I300" s="1061"/>
      <c r="J300" s="1129"/>
      <c r="K300" s="1129"/>
      <c r="L300" s="1129"/>
      <c r="M300" s="1129"/>
      <c r="N300" s="1129"/>
      <c r="O300" s="1129"/>
      <c r="P300" s="1129"/>
      <c r="Q300" s="1129"/>
      <c r="R300" s="1129"/>
      <c r="S300" s="1129"/>
      <c r="T300" s="1129"/>
      <c r="U300" s="1129"/>
      <c r="V300" s="1129"/>
      <c r="W300" s="1129"/>
      <c r="X300" s="1129"/>
      <c r="Y300" s="1129"/>
      <c r="Z300" s="1129"/>
    </row>
    <row r="301">
      <c r="A301" s="1061"/>
      <c r="B301" s="1061"/>
      <c r="C301" s="1061"/>
      <c r="D301" s="1061"/>
      <c r="E301" s="1061"/>
      <c r="F301" s="1061"/>
      <c r="G301" s="1061"/>
      <c r="H301" s="1061"/>
      <c r="I301" s="1061"/>
      <c r="J301" s="1129"/>
      <c r="K301" s="1129"/>
      <c r="L301" s="1129"/>
      <c r="M301" s="1129"/>
      <c r="N301" s="1129"/>
      <c r="O301" s="1129"/>
      <c r="P301" s="1129"/>
      <c r="Q301" s="1129"/>
      <c r="R301" s="1129"/>
      <c r="S301" s="1129"/>
      <c r="T301" s="1129"/>
      <c r="U301" s="1129"/>
      <c r="V301" s="1129"/>
      <c r="W301" s="1129"/>
      <c r="X301" s="1129"/>
      <c r="Y301" s="1129"/>
      <c r="Z301" s="1129"/>
    </row>
    <row r="302">
      <c r="A302" s="1061"/>
      <c r="B302" s="1061"/>
      <c r="C302" s="1061"/>
      <c r="D302" s="1061"/>
      <c r="E302" s="1061"/>
      <c r="F302" s="1061"/>
      <c r="G302" s="1061"/>
      <c r="H302" s="1061"/>
      <c r="I302" s="1061"/>
      <c r="J302" s="1129"/>
      <c r="K302" s="1129"/>
      <c r="L302" s="1129"/>
      <c r="M302" s="1129"/>
      <c r="N302" s="1129"/>
      <c r="O302" s="1129"/>
      <c r="P302" s="1129"/>
      <c r="Q302" s="1129"/>
      <c r="R302" s="1129"/>
      <c r="S302" s="1129"/>
      <c r="T302" s="1129"/>
      <c r="U302" s="1129"/>
      <c r="V302" s="1129"/>
      <c r="W302" s="1129"/>
      <c r="X302" s="1129"/>
      <c r="Y302" s="1129"/>
      <c r="Z302" s="1129"/>
    </row>
    <row r="303">
      <c r="A303" s="1061"/>
      <c r="B303" s="1061"/>
      <c r="C303" s="1061"/>
      <c r="D303" s="1061"/>
      <c r="E303" s="1061"/>
      <c r="F303" s="1061"/>
      <c r="G303" s="1061"/>
      <c r="H303" s="1061"/>
      <c r="I303" s="1061"/>
      <c r="J303" s="1129"/>
      <c r="K303" s="1129"/>
      <c r="L303" s="1129"/>
      <c r="M303" s="1129"/>
      <c r="N303" s="1129"/>
      <c r="O303" s="1129"/>
      <c r="P303" s="1129"/>
      <c r="Q303" s="1129"/>
      <c r="R303" s="1129"/>
      <c r="S303" s="1129"/>
      <c r="T303" s="1129"/>
      <c r="U303" s="1129"/>
      <c r="V303" s="1129"/>
      <c r="W303" s="1129"/>
      <c r="X303" s="1129"/>
      <c r="Y303" s="1129"/>
      <c r="Z303" s="1129"/>
    </row>
    <row r="304">
      <c r="A304" s="1061"/>
      <c r="B304" s="1061"/>
      <c r="C304" s="1061"/>
      <c r="D304" s="1061"/>
      <c r="E304" s="1061"/>
      <c r="F304" s="1061"/>
      <c r="G304" s="1061"/>
      <c r="H304" s="1061"/>
      <c r="I304" s="1061"/>
      <c r="J304" s="1129"/>
      <c r="K304" s="1129"/>
      <c r="L304" s="1129"/>
      <c r="M304" s="1129"/>
      <c r="N304" s="1129"/>
      <c r="O304" s="1129"/>
      <c r="P304" s="1129"/>
      <c r="Q304" s="1129"/>
      <c r="R304" s="1129"/>
      <c r="S304" s="1129"/>
      <c r="T304" s="1129"/>
      <c r="U304" s="1129"/>
      <c r="V304" s="1129"/>
      <c r="W304" s="1129"/>
      <c r="X304" s="1129"/>
      <c r="Y304" s="1129"/>
      <c r="Z304" s="1129"/>
    </row>
    <row r="305">
      <c r="A305" s="1061"/>
      <c r="B305" s="1061"/>
      <c r="C305" s="1061"/>
      <c r="D305" s="1061"/>
      <c r="E305" s="1061"/>
      <c r="F305" s="1061"/>
      <c r="G305" s="1061"/>
      <c r="H305" s="1061"/>
      <c r="I305" s="1061"/>
      <c r="J305" s="1129"/>
      <c r="K305" s="1129"/>
      <c r="L305" s="1129"/>
      <c r="M305" s="1129"/>
      <c r="N305" s="1129"/>
      <c r="O305" s="1129"/>
      <c r="P305" s="1129"/>
      <c r="Q305" s="1129"/>
      <c r="R305" s="1129"/>
      <c r="S305" s="1129"/>
      <c r="T305" s="1129"/>
      <c r="U305" s="1129"/>
      <c r="V305" s="1129"/>
      <c r="W305" s="1129"/>
      <c r="X305" s="1129"/>
      <c r="Y305" s="1129"/>
      <c r="Z305" s="1129"/>
    </row>
    <row r="306">
      <c r="A306" s="1061"/>
      <c r="B306" s="1061"/>
      <c r="C306" s="1061"/>
      <c r="D306" s="1061"/>
      <c r="E306" s="1061"/>
      <c r="F306" s="1061"/>
      <c r="G306" s="1061"/>
      <c r="H306" s="1061"/>
      <c r="I306" s="1061"/>
      <c r="J306" s="1129"/>
      <c r="K306" s="1129"/>
      <c r="L306" s="1129"/>
      <c r="M306" s="1129"/>
      <c r="N306" s="1129"/>
      <c r="O306" s="1129"/>
      <c r="P306" s="1129"/>
      <c r="Q306" s="1129"/>
      <c r="R306" s="1129"/>
      <c r="S306" s="1129"/>
      <c r="T306" s="1129"/>
      <c r="U306" s="1129"/>
      <c r="V306" s="1129"/>
      <c r="W306" s="1129"/>
      <c r="X306" s="1129"/>
      <c r="Y306" s="1129"/>
      <c r="Z306" s="1129"/>
    </row>
    <row r="307">
      <c r="A307" s="1061"/>
      <c r="B307" s="1061"/>
      <c r="C307" s="1061"/>
      <c r="D307" s="1061"/>
      <c r="E307" s="1061"/>
      <c r="F307" s="1061"/>
      <c r="G307" s="1061"/>
      <c r="H307" s="1061"/>
      <c r="I307" s="1061"/>
      <c r="J307" s="1129"/>
      <c r="K307" s="1129"/>
      <c r="L307" s="1129"/>
      <c r="M307" s="1129"/>
      <c r="N307" s="1129"/>
      <c r="O307" s="1129"/>
      <c r="P307" s="1129"/>
      <c r="Q307" s="1129"/>
      <c r="R307" s="1129"/>
      <c r="S307" s="1129"/>
      <c r="T307" s="1129"/>
      <c r="U307" s="1129"/>
      <c r="V307" s="1129"/>
      <c r="W307" s="1129"/>
      <c r="X307" s="1129"/>
      <c r="Y307" s="1129"/>
      <c r="Z307" s="1129"/>
    </row>
    <row r="308">
      <c r="A308" s="1061"/>
      <c r="B308" s="1061"/>
      <c r="C308" s="1061"/>
      <c r="D308" s="1061"/>
      <c r="E308" s="1061"/>
      <c r="F308" s="1061"/>
      <c r="G308" s="1061"/>
      <c r="H308" s="1061"/>
      <c r="I308" s="1061"/>
      <c r="J308" s="1129"/>
      <c r="K308" s="1129"/>
      <c r="L308" s="1129"/>
      <c r="M308" s="1129"/>
      <c r="N308" s="1129"/>
      <c r="O308" s="1129"/>
      <c r="P308" s="1129"/>
      <c r="Q308" s="1129"/>
      <c r="R308" s="1129"/>
      <c r="S308" s="1129"/>
      <c r="T308" s="1129"/>
      <c r="U308" s="1129"/>
      <c r="V308" s="1129"/>
      <c r="W308" s="1129"/>
      <c r="X308" s="1129"/>
      <c r="Y308" s="1129"/>
      <c r="Z308" s="1129"/>
    </row>
    <row r="309">
      <c r="A309" s="1061"/>
      <c r="B309" s="1061"/>
      <c r="C309" s="1061"/>
      <c r="D309" s="1061"/>
      <c r="E309" s="1061"/>
      <c r="F309" s="1061"/>
      <c r="G309" s="1061"/>
      <c r="H309" s="1061"/>
      <c r="I309" s="1061"/>
      <c r="J309" s="1129"/>
      <c r="K309" s="1129"/>
      <c r="L309" s="1129"/>
      <c r="M309" s="1129"/>
      <c r="N309" s="1129"/>
      <c r="O309" s="1129"/>
      <c r="P309" s="1129"/>
      <c r="Q309" s="1129"/>
      <c r="R309" s="1129"/>
      <c r="S309" s="1129"/>
      <c r="T309" s="1129"/>
      <c r="U309" s="1129"/>
      <c r="V309" s="1129"/>
      <c r="W309" s="1129"/>
      <c r="X309" s="1129"/>
      <c r="Y309" s="1129"/>
      <c r="Z309" s="1129"/>
    </row>
    <row r="310">
      <c r="A310" s="1061"/>
      <c r="B310" s="1061"/>
      <c r="C310" s="1061"/>
      <c r="D310" s="1061"/>
      <c r="E310" s="1061"/>
      <c r="F310" s="1061"/>
      <c r="G310" s="1061"/>
      <c r="H310" s="1061"/>
      <c r="I310" s="1061"/>
      <c r="J310" s="1129"/>
      <c r="K310" s="1129"/>
      <c r="L310" s="1129"/>
      <c r="M310" s="1129"/>
      <c r="N310" s="1129"/>
      <c r="O310" s="1129"/>
      <c r="P310" s="1129"/>
      <c r="Q310" s="1129"/>
      <c r="R310" s="1129"/>
      <c r="S310" s="1129"/>
      <c r="T310" s="1129"/>
      <c r="U310" s="1129"/>
      <c r="V310" s="1129"/>
      <c r="W310" s="1129"/>
      <c r="X310" s="1129"/>
      <c r="Y310" s="1129"/>
      <c r="Z310" s="1129"/>
    </row>
    <row r="311">
      <c r="A311" s="1061"/>
      <c r="B311" s="1061"/>
      <c r="C311" s="1061"/>
      <c r="D311" s="1061"/>
      <c r="E311" s="1061"/>
      <c r="F311" s="1061"/>
      <c r="G311" s="1061"/>
      <c r="H311" s="1061"/>
      <c r="I311" s="1061"/>
      <c r="J311" s="1129"/>
      <c r="K311" s="1129"/>
      <c r="L311" s="1129"/>
      <c r="M311" s="1129"/>
      <c r="N311" s="1129"/>
      <c r="O311" s="1129"/>
      <c r="P311" s="1129"/>
      <c r="Q311" s="1129"/>
      <c r="R311" s="1129"/>
      <c r="S311" s="1129"/>
      <c r="T311" s="1129"/>
      <c r="U311" s="1129"/>
      <c r="V311" s="1129"/>
      <c r="W311" s="1129"/>
      <c r="X311" s="1129"/>
      <c r="Y311" s="1129"/>
      <c r="Z311" s="1129"/>
    </row>
    <row r="312">
      <c r="A312" s="1061"/>
      <c r="B312" s="1061"/>
      <c r="C312" s="1061"/>
      <c r="D312" s="1061"/>
      <c r="E312" s="1061"/>
      <c r="F312" s="1061"/>
      <c r="G312" s="1061"/>
      <c r="H312" s="1061"/>
      <c r="I312" s="1061"/>
      <c r="J312" s="1129"/>
      <c r="K312" s="1129"/>
      <c r="L312" s="1129"/>
      <c r="M312" s="1129"/>
      <c r="N312" s="1129"/>
      <c r="O312" s="1129"/>
      <c r="P312" s="1129"/>
      <c r="Q312" s="1129"/>
      <c r="R312" s="1129"/>
      <c r="S312" s="1129"/>
      <c r="T312" s="1129"/>
      <c r="U312" s="1129"/>
      <c r="V312" s="1129"/>
      <c r="W312" s="1129"/>
      <c r="X312" s="1129"/>
      <c r="Y312" s="1129"/>
      <c r="Z312" s="1129"/>
    </row>
    <row r="313">
      <c r="A313" s="1061"/>
      <c r="B313" s="1061"/>
      <c r="C313" s="1061"/>
      <c r="D313" s="1061"/>
      <c r="E313" s="1061"/>
      <c r="F313" s="1061"/>
      <c r="G313" s="1061"/>
      <c r="H313" s="1061"/>
      <c r="I313" s="1061"/>
      <c r="J313" s="1129"/>
      <c r="K313" s="1129"/>
      <c r="L313" s="1129"/>
      <c r="M313" s="1129"/>
      <c r="N313" s="1129"/>
      <c r="O313" s="1129"/>
      <c r="P313" s="1129"/>
      <c r="Q313" s="1129"/>
      <c r="R313" s="1129"/>
      <c r="S313" s="1129"/>
      <c r="T313" s="1129"/>
      <c r="U313" s="1129"/>
      <c r="V313" s="1129"/>
      <c r="W313" s="1129"/>
      <c r="X313" s="1129"/>
      <c r="Y313" s="1129"/>
      <c r="Z313" s="1129"/>
    </row>
    <row r="314">
      <c r="A314" s="1061"/>
      <c r="B314" s="1061"/>
      <c r="C314" s="1061"/>
      <c r="D314" s="1061"/>
      <c r="E314" s="1061"/>
      <c r="F314" s="1061"/>
      <c r="G314" s="1061"/>
      <c r="H314" s="1061"/>
      <c r="I314" s="1061"/>
      <c r="J314" s="1129"/>
      <c r="K314" s="1129"/>
      <c r="L314" s="1129"/>
      <c r="M314" s="1129"/>
      <c r="N314" s="1129"/>
      <c r="O314" s="1129"/>
      <c r="P314" s="1129"/>
      <c r="Q314" s="1129"/>
      <c r="R314" s="1129"/>
      <c r="S314" s="1129"/>
      <c r="T314" s="1129"/>
      <c r="U314" s="1129"/>
      <c r="V314" s="1129"/>
      <c r="W314" s="1129"/>
      <c r="X314" s="1129"/>
      <c r="Y314" s="1129"/>
      <c r="Z314" s="1129"/>
    </row>
    <row r="315">
      <c r="A315" s="1061"/>
      <c r="B315" s="1061"/>
      <c r="C315" s="1061"/>
      <c r="D315" s="1061"/>
      <c r="E315" s="1061"/>
      <c r="F315" s="1061"/>
      <c r="G315" s="1061"/>
      <c r="H315" s="1061"/>
      <c r="I315" s="1061"/>
      <c r="J315" s="1129"/>
      <c r="K315" s="1129"/>
      <c r="L315" s="1129"/>
      <c r="M315" s="1129"/>
      <c r="N315" s="1129"/>
      <c r="O315" s="1129"/>
      <c r="P315" s="1129"/>
      <c r="Q315" s="1129"/>
      <c r="R315" s="1129"/>
      <c r="S315" s="1129"/>
      <c r="T315" s="1129"/>
      <c r="U315" s="1129"/>
      <c r="V315" s="1129"/>
      <c r="W315" s="1129"/>
      <c r="X315" s="1129"/>
      <c r="Y315" s="1129"/>
      <c r="Z315" s="1129"/>
    </row>
    <row r="316">
      <c r="A316" s="1061"/>
      <c r="B316" s="1061"/>
      <c r="C316" s="1061"/>
      <c r="D316" s="1061"/>
      <c r="E316" s="1061"/>
      <c r="F316" s="1061"/>
      <c r="G316" s="1061"/>
      <c r="H316" s="1061"/>
      <c r="I316" s="1061"/>
      <c r="J316" s="1129"/>
      <c r="K316" s="1129"/>
      <c r="L316" s="1129"/>
      <c r="M316" s="1129"/>
      <c r="N316" s="1129"/>
      <c r="O316" s="1129"/>
      <c r="P316" s="1129"/>
      <c r="Q316" s="1129"/>
      <c r="R316" s="1129"/>
      <c r="S316" s="1129"/>
      <c r="T316" s="1129"/>
      <c r="U316" s="1129"/>
      <c r="V316" s="1129"/>
      <c r="W316" s="1129"/>
      <c r="X316" s="1129"/>
      <c r="Y316" s="1129"/>
      <c r="Z316" s="1129"/>
    </row>
    <row r="317">
      <c r="A317" s="1061"/>
      <c r="B317" s="1061"/>
      <c r="C317" s="1061"/>
      <c r="D317" s="1061"/>
      <c r="E317" s="1061"/>
      <c r="F317" s="1061"/>
      <c r="G317" s="1061"/>
      <c r="H317" s="1061"/>
      <c r="I317" s="1061"/>
      <c r="J317" s="1129"/>
      <c r="K317" s="1129"/>
      <c r="L317" s="1129"/>
      <c r="M317" s="1129"/>
      <c r="N317" s="1129"/>
      <c r="O317" s="1129"/>
      <c r="P317" s="1129"/>
      <c r="Q317" s="1129"/>
      <c r="R317" s="1129"/>
      <c r="S317" s="1129"/>
      <c r="T317" s="1129"/>
      <c r="U317" s="1129"/>
      <c r="V317" s="1129"/>
      <c r="W317" s="1129"/>
      <c r="X317" s="1129"/>
      <c r="Y317" s="1129"/>
      <c r="Z317" s="1129"/>
    </row>
    <row r="318">
      <c r="A318" s="1061"/>
      <c r="B318" s="1061"/>
      <c r="C318" s="1061"/>
      <c r="D318" s="1061"/>
      <c r="E318" s="1061"/>
      <c r="F318" s="1061"/>
      <c r="G318" s="1061"/>
      <c r="H318" s="1061"/>
      <c r="I318" s="1061"/>
      <c r="J318" s="1129"/>
      <c r="K318" s="1129"/>
      <c r="L318" s="1129"/>
      <c r="M318" s="1129"/>
      <c r="N318" s="1129"/>
      <c r="O318" s="1129"/>
      <c r="P318" s="1129"/>
      <c r="Q318" s="1129"/>
      <c r="R318" s="1129"/>
      <c r="S318" s="1129"/>
      <c r="T318" s="1129"/>
      <c r="U318" s="1129"/>
      <c r="V318" s="1129"/>
      <c r="W318" s="1129"/>
      <c r="X318" s="1129"/>
      <c r="Y318" s="1129"/>
      <c r="Z318" s="1129"/>
    </row>
    <row r="319">
      <c r="A319" s="1061"/>
      <c r="B319" s="1061"/>
      <c r="C319" s="1061"/>
      <c r="D319" s="1061"/>
      <c r="E319" s="1061"/>
      <c r="F319" s="1061"/>
      <c r="G319" s="1061"/>
      <c r="H319" s="1061"/>
      <c r="I319" s="1061"/>
      <c r="J319" s="1129"/>
      <c r="K319" s="1129"/>
      <c r="L319" s="1129"/>
      <c r="M319" s="1129"/>
      <c r="N319" s="1129"/>
      <c r="O319" s="1129"/>
      <c r="P319" s="1129"/>
      <c r="Q319" s="1129"/>
      <c r="R319" s="1129"/>
      <c r="S319" s="1129"/>
      <c r="T319" s="1129"/>
      <c r="U319" s="1129"/>
      <c r="V319" s="1129"/>
      <c r="W319" s="1129"/>
      <c r="X319" s="1129"/>
      <c r="Y319" s="1129"/>
      <c r="Z319" s="1129"/>
    </row>
    <row r="320">
      <c r="A320" s="1061"/>
      <c r="B320" s="1061"/>
      <c r="C320" s="1061"/>
      <c r="D320" s="1061"/>
      <c r="E320" s="1061"/>
      <c r="F320" s="1061"/>
      <c r="G320" s="1061"/>
      <c r="H320" s="1061"/>
      <c r="I320" s="1061"/>
      <c r="J320" s="1129"/>
      <c r="K320" s="1129"/>
      <c r="L320" s="1129"/>
      <c r="M320" s="1129"/>
      <c r="N320" s="1129"/>
      <c r="O320" s="1129"/>
      <c r="P320" s="1129"/>
      <c r="Q320" s="1129"/>
      <c r="R320" s="1129"/>
      <c r="S320" s="1129"/>
      <c r="T320" s="1129"/>
      <c r="U320" s="1129"/>
      <c r="V320" s="1129"/>
      <c r="W320" s="1129"/>
      <c r="X320" s="1129"/>
      <c r="Y320" s="1129"/>
      <c r="Z320" s="1129"/>
    </row>
    <row r="321">
      <c r="A321" s="1061"/>
      <c r="B321" s="1061"/>
      <c r="C321" s="1061"/>
      <c r="D321" s="1061"/>
      <c r="E321" s="1061"/>
      <c r="F321" s="1061"/>
      <c r="G321" s="1061"/>
      <c r="H321" s="1061"/>
      <c r="I321" s="1061"/>
      <c r="J321" s="1129"/>
      <c r="K321" s="1129"/>
      <c r="L321" s="1129"/>
      <c r="M321" s="1129"/>
      <c r="N321" s="1129"/>
      <c r="O321" s="1129"/>
      <c r="P321" s="1129"/>
      <c r="Q321" s="1129"/>
      <c r="R321" s="1129"/>
      <c r="S321" s="1129"/>
      <c r="T321" s="1129"/>
      <c r="U321" s="1129"/>
      <c r="V321" s="1129"/>
      <c r="W321" s="1129"/>
      <c r="X321" s="1129"/>
      <c r="Y321" s="1129"/>
      <c r="Z321" s="1129"/>
    </row>
    <row r="322">
      <c r="A322" s="1061"/>
      <c r="B322" s="1061"/>
      <c r="C322" s="1061"/>
      <c r="D322" s="1061"/>
      <c r="E322" s="1061"/>
      <c r="F322" s="1061"/>
      <c r="G322" s="1061"/>
      <c r="H322" s="1061"/>
      <c r="I322" s="1061"/>
      <c r="J322" s="1129"/>
      <c r="K322" s="1129"/>
      <c r="L322" s="1129"/>
      <c r="M322" s="1129"/>
      <c r="N322" s="1129"/>
      <c r="O322" s="1129"/>
      <c r="P322" s="1129"/>
      <c r="Q322" s="1129"/>
      <c r="R322" s="1129"/>
      <c r="S322" s="1129"/>
      <c r="T322" s="1129"/>
      <c r="U322" s="1129"/>
      <c r="V322" s="1129"/>
      <c r="W322" s="1129"/>
      <c r="X322" s="1129"/>
      <c r="Y322" s="1129"/>
      <c r="Z322" s="1129"/>
    </row>
    <row r="323">
      <c r="A323" s="1061"/>
      <c r="B323" s="1061"/>
      <c r="C323" s="1061"/>
      <c r="D323" s="1061"/>
      <c r="E323" s="1061"/>
      <c r="F323" s="1061"/>
      <c r="G323" s="1061"/>
      <c r="H323" s="1061"/>
      <c r="I323" s="1061"/>
      <c r="J323" s="1129"/>
      <c r="K323" s="1129"/>
      <c r="L323" s="1129"/>
      <c r="M323" s="1129"/>
      <c r="N323" s="1129"/>
      <c r="O323" s="1129"/>
      <c r="P323" s="1129"/>
      <c r="Q323" s="1129"/>
      <c r="R323" s="1129"/>
      <c r="S323" s="1129"/>
      <c r="T323" s="1129"/>
      <c r="U323" s="1129"/>
      <c r="V323" s="1129"/>
      <c r="W323" s="1129"/>
      <c r="X323" s="1129"/>
      <c r="Y323" s="1129"/>
      <c r="Z323" s="1129"/>
    </row>
    <row r="324">
      <c r="A324" s="1061"/>
      <c r="B324" s="1061"/>
      <c r="C324" s="1061"/>
      <c r="D324" s="1061"/>
      <c r="E324" s="1061"/>
      <c r="F324" s="1061"/>
      <c r="G324" s="1061"/>
      <c r="H324" s="1061"/>
      <c r="I324" s="1061"/>
      <c r="J324" s="1129"/>
      <c r="K324" s="1129"/>
      <c r="L324" s="1129"/>
      <c r="M324" s="1129"/>
      <c r="N324" s="1129"/>
      <c r="O324" s="1129"/>
      <c r="P324" s="1129"/>
      <c r="Q324" s="1129"/>
      <c r="R324" s="1129"/>
      <c r="S324" s="1129"/>
      <c r="T324" s="1129"/>
      <c r="U324" s="1129"/>
      <c r="V324" s="1129"/>
      <c r="W324" s="1129"/>
      <c r="X324" s="1129"/>
      <c r="Y324" s="1129"/>
      <c r="Z324" s="1129"/>
    </row>
    <row r="325">
      <c r="A325" s="1061"/>
      <c r="B325" s="1061"/>
      <c r="C325" s="1061"/>
      <c r="D325" s="1061"/>
      <c r="E325" s="1061"/>
      <c r="F325" s="1061"/>
      <c r="G325" s="1061"/>
      <c r="H325" s="1061"/>
      <c r="I325" s="1061"/>
      <c r="J325" s="1129"/>
      <c r="K325" s="1129"/>
      <c r="L325" s="1129"/>
      <c r="M325" s="1129"/>
      <c r="N325" s="1129"/>
      <c r="O325" s="1129"/>
      <c r="P325" s="1129"/>
      <c r="Q325" s="1129"/>
      <c r="R325" s="1129"/>
      <c r="S325" s="1129"/>
      <c r="T325" s="1129"/>
      <c r="U325" s="1129"/>
      <c r="V325" s="1129"/>
      <c r="W325" s="1129"/>
      <c r="X325" s="1129"/>
      <c r="Y325" s="1129"/>
      <c r="Z325" s="1129"/>
    </row>
    <row r="326">
      <c r="A326" s="1061"/>
      <c r="B326" s="1061"/>
      <c r="C326" s="1061"/>
      <c r="D326" s="1061"/>
      <c r="E326" s="1061"/>
      <c r="F326" s="1061"/>
      <c r="G326" s="1061"/>
      <c r="H326" s="1061"/>
      <c r="I326" s="1061"/>
      <c r="J326" s="1129"/>
      <c r="K326" s="1129"/>
      <c r="L326" s="1129"/>
      <c r="M326" s="1129"/>
      <c r="N326" s="1129"/>
      <c r="O326" s="1129"/>
      <c r="P326" s="1129"/>
      <c r="Q326" s="1129"/>
      <c r="R326" s="1129"/>
      <c r="S326" s="1129"/>
      <c r="T326" s="1129"/>
      <c r="U326" s="1129"/>
      <c r="V326" s="1129"/>
      <c r="W326" s="1129"/>
      <c r="X326" s="1129"/>
      <c r="Y326" s="1129"/>
      <c r="Z326" s="1129"/>
    </row>
    <row r="327">
      <c r="A327" s="1061"/>
      <c r="B327" s="1061"/>
      <c r="C327" s="1061"/>
      <c r="D327" s="1061"/>
      <c r="E327" s="1061"/>
      <c r="F327" s="1061"/>
      <c r="G327" s="1061"/>
      <c r="H327" s="1061"/>
      <c r="I327" s="1061"/>
      <c r="J327" s="1129"/>
      <c r="K327" s="1129"/>
      <c r="L327" s="1129"/>
      <c r="M327" s="1129"/>
      <c r="N327" s="1129"/>
      <c r="O327" s="1129"/>
      <c r="P327" s="1129"/>
      <c r="Q327" s="1129"/>
      <c r="R327" s="1129"/>
      <c r="S327" s="1129"/>
      <c r="T327" s="1129"/>
      <c r="U327" s="1129"/>
      <c r="V327" s="1129"/>
      <c r="W327" s="1129"/>
      <c r="X327" s="1129"/>
      <c r="Y327" s="1129"/>
      <c r="Z327" s="1129"/>
    </row>
    <row r="328">
      <c r="A328" s="1061"/>
      <c r="B328" s="1061"/>
      <c r="C328" s="1061"/>
      <c r="D328" s="1061"/>
      <c r="E328" s="1061"/>
      <c r="F328" s="1061"/>
      <c r="G328" s="1061"/>
      <c r="H328" s="1061"/>
      <c r="I328" s="1061"/>
      <c r="J328" s="1129"/>
      <c r="K328" s="1129"/>
      <c r="L328" s="1129"/>
      <c r="M328" s="1129"/>
      <c r="N328" s="1129"/>
      <c r="O328" s="1129"/>
      <c r="P328" s="1129"/>
      <c r="Q328" s="1129"/>
      <c r="R328" s="1129"/>
      <c r="S328" s="1129"/>
      <c r="T328" s="1129"/>
      <c r="U328" s="1129"/>
      <c r="V328" s="1129"/>
      <c r="W328" s="1129"/>
      <c r="X328" s="1129"/>
      <c r="Y328" s="1129"/>
      <c r="Z328" s="1129"/>
    </row>
    <row r="329">
      <c r="A329" s="1061"/>
      <c r="B329" s="1061"/>
      <c r="C329" s="1061"/>
      <c r="D329" s="1061"/>
      <c r="E329" s="1061"/>
      <c r="F329" s="1061"/>
      <c r="G329" s="1061"/>
      <c r="H329" s="1061"/>
      <c r="I329" s="1061"/>
      <c r="J329" s="1129"/>
      <c r="K329" s="1129"/>
      <c r="L329" s="1129"/>
      <c r="M329" s="1129"/>
      <c r="N329" s="1129"/>
      <c r="O329" s="1129"/>
      <c r="P329" s="1129"/>
      <c r="Q329" s="1129"/>
      <c r="R329" s="1129"/>
      <c r="S329" s="1129"/>
      <c r="T329" s="1129"/>
      <c r="U329" s="1129"/>
      <c r="V329" s="1129"/>
      <c r="W329" s="1129"/>
      <c r="X329" s="1129"/>
      <c r="Y329" s="1129"/>
      <c r="Z329" s="1129"/>
    </row>
    <row r="330">
      <c r="A330" s="1061"/>
      <c r="B330" s="1061"/>
      <c r="C330" s="1061"/>
      <c r="D330" s="1061"/>
      <c r="E330" s="1061"/>
      <c r="F330" s="1061"/>
      <c r="G330" s="1061"/>
      <c r="H330" s="1061"/>
      <c r="I330" s="1061"/>
      <c r="J330" s="1129"/>
      <c r="K330" s="1129"/>
      <c r="L330" s="1129"/>
      <c r="M330" s="1129"/>
      <c r="N330" s="1129"/>
      <c r="O330" s="1129"/>
      <c r="P330" s="1129"/>
      <c r="Q330" s="1129"/>
      <c r="R330" s="1129"/>
      <c r="S330" s="1129"/>
      <c r="T330" s="1129"/>
      <c r="U330" s="1129"/>
      <c r="V330" s="1129"/>
      <c r="W330" s="1129"/>
      <c r="X330" s="1129"/>
      <c r="Y330" s="1129"/>
      <c r="Z330" s="1129"/>
    </row>
    <row r="331">
      <c r="A331" s="1061"/>
      <c r="B331" s="1061"/>
      <c r="C331" s="1061"/>
      <c r="D331" s="1061"/>
      <c r="E331" s="1061"/>
      <c r="F331" s="1061"/>
      <c r="G331" s="1061"/>
      <c r="H331" s="1061"/>
      <c r="I331" s="1061"/>
      <c r="J331" s="1129"/>
      <c r="K331" s="1129"/>
      <c r="L331" s="1129"/>
      <c r="M331" s="1129"/>
      <c r="N331" s="1129"/>
      <c r="O331" s="1129"/>
      <c r="P331" s="1129"/>
      <c r="Q331" s="1129"/>
      <c r="R331" s="1129"/>
      <c r="S331" s="1129"/>
      <c r="T331" s="1129"/>
      <c r="U331" s="1129"/>
      <c r="V331" s="1129"/>
      <c r="W331" s="1129"/>
      <c r="X331" s="1129"/>
      <c r="Y331" s="1129"/>
      <c r="Z331" s="1129"/>
    </row>
    <row r="332">
      <c r="A332" s="1061"/>
      <c r="B332" s="1061"/>
      <c r="C332" s="1061"/>
      <c r="D332" s="1061"/>
      <c r="E332" s="1061"/>
      <c r="F332" s="1061"/>
      <c r="G332" s="1061"/>
      <c r="H332" s="1061"/>
      <c r="I332" s="1061"/>
      <c r="J332" s="1129"/>
      <c r="K332" s="1129"/>
      <c r="L332" s="1129"/>
      <c r="M332" s="1129"/>
      <c r="N332" s="1129"/>
      <c r="O332" s="1129"/>
      <c r="P332" s="1129"/>
      <c r="Q332" s="1129"/>
      <c r="R332" s="1129"/>
      <c r="S332" s="1129"/>
      <c r="T332" s="1129"/>
      <c r="U332" s="1129"/>
      <c r="V332" s="1129"/>
      <c r="W332" s="1129"/>
      <c r="X332" s="1129"/>
      <c r="Y332" s="1129"/>
      <c r="Z332" s="1129"/>
    </row>
    <row r="333">
      <c r="A333" s="1061"/>
      <c r="B333" s="1061"/>
      <c r="C333" s="1061"/>
      <c r="D333" s="1061"/>
      <c r="E333" s="1061"/>
      <c r="F333" s="1061"/>
      <c r="G333" s="1061"/>
      <c r="H333" s="1061"/>
      <c r="I333" s="1061"/>
      <c r="J333" s="1129"/>
      <c r="K333" s="1129"/>
      <c r="L333" s="1129"/>
      <c r="M333" s="1129"/>
      <c r="N333" s="1129"/>
      <c r="O333" s="1129"/>
      <c r="P333" s="1129"/>
      <c r="Q333" s="1129"/>
      <c r="R333" s="1129"/>
      <c r="S333" s="1129"/>
      <c r="T333" s="1129"/>
      <c r="U333" s="1129"/>
      <c r="V333" s="1129"/>
      <c r="W333" s="1129"/>
      <c r="X333" s="1129"/>
      <c r="Y333" s="1129"/>
      <c r="Z333" s="1129"/>
    </row>
    <row r="334">
      <c r="A334" s="1061"/>
      <c r="B334" s="1061"/>
      <c r="C334" s="1061"/>
      <c r="D334" s="1061"/>
      <c r="E334" s="1061"/>
      <c r="F334" s="1061"/>
      <c r="G334" s="1061"/>
      <c r="H334" s="1061"/>
      <c r="I334" s="1061"/>
      <c r="J334" s="1129"/>
      <c r="K334" s="1129"/>
      <c r="L334" s="1129"/>
      <c r="M334" s="1129"/>
      <c r="N334" s="1129"/>
      <c r="O334" s="1129"/>
      <c r="P334" s="1129"/>
      <c r="Q334" s="1129"/>
      <c r="R334" s="1129"/>
      <c r="S334" s="1129"/>
      <c r="T334" s="1129"/>
      <c r="U334" s="1129"/>
      <c r="V334" s="1129"/>
      <c r="W334" s="1129"/>
      <c r="X334" s="1129"/>
      <c r="Y334" s="1129"/>
      <c r="Z334" s="1129"/>
    </row>
    <row r="335">
      <c r="A335" s="1061"/>
      <c r="B335" s="1061"/>
      <c r="C335" s="1061"/>
      <c r="D335" s="1061"/>
      <c r="E335" s="1061"/>
      <c r="F335" s="1061"/>
      <c r="G335" s="1061"/>
      <c r="H335" s="1061"/>
      <c r="I335" s="1061"/>
      <c r="J335" s="1129"/>
      <c r="K335" s="1129"/>
      <c r="L335" s="1129"/>
      <c r="M335" s="1129"/>
      <c r="N335" s="1129"/>
      <c r="O335" s="1129"/>
      <c r="P335" s="1129"/>
      <c r="Q335" s="1129"/>
      <c r="R335" s="1129"/>
      <c r="S335" s="1129"/>
      <c r="T335" s="1129"/>
      <c r="U335" s="1129"/>
      <c r="V335" s="1129"/>
      <c r="W335" s="1129"/>
      <c r="X335" s="1129"/>
      <c r="Y335" s="1129"/>
      <c r="Z335" s="1129"/>
    </row>
    <row r="336">
      <c r="A336" s="1061"/>
      <c r="B336" s="1061"/>
      <c r="C336" s="1061"/>
      <c r="D336" s="1061"/>
      <c r="E336" s="1061"/>
      <c r="F336" s="1061"/>
      <c r="G336" s="1061"/>
      <c r="H336" s="1061"/>
      <c r="I336" s="1061"/>
      <c r="J336" s="1129"/>
      <c r="K336" s="1129"/>
      <c r="L336" s="1129"/>
      <c r="M336" s="1129"/>
      <c r="N336" s="1129"/>
      <c r="O336" s="1129"/>
      <c r="P336" s="1129"/>
      <c r="Q336" s="1129"/>
      <c r="R336" s="1129"/>
      <c r="S336" s="1129"/>
      <c r="T336" s="1129"/>
      <c r="U336" s="1129"/>
      <c r="V336" s="1129"/>
      <c r="W336" s="1129"/>
      <c r="X336" s="1129"/>
      <c r="Y336" s="1129"/>
      <c r="Z336" s="1129"/>
    </row>
    <row r="337">
      <c r="A337" s="1061"/>
      <c r="B337" s="1061"/>
      <c r="C337" s="1061"/>
      <c r="D337" s="1061"/>
      <c r="E337" s="1061"/>
      <c r="F337" s="1061"/>
      <c r="G337" s="1061"/>
      <c r="H337" s="1061"/>
      <c r="I337" s="1061"/>
      <c r="J337" s="1129"/>
      <c r="K337" s="1129"/>
      <c r="L337" s="1129"/>
      <c r="M337" s="1129"/>
      <c r="N337" s="1129"/>
      <c r="O337" s="1129"/>
      <c r="P337" s="1129"/>
      <c r="Q337" s="1129"/>
      <c r="R337" s="1129"/>
      <c r="S337" s="1129"/>
      <c r="T337" s="1129"/>
      <c r="U337" s="1129"/>
      <c r="V337" s="1129"/>
      <c r="W337" s="1129"/>
      <c r="X337" s="1129"/>
      <c r="Y337" s="1129"/>
      <c r="Z337" s="1129"/>
    </row>
    <row r="338">
      <c r="A338" s="1061"/>
      <c r="B338" s="1061"/>
      <c r="C338" s="1061"/>
      <c r="D338" s="1061"/>
      <c r="E338" s="1061"/>
      <c r="F338" s="1061"/>
      <c r="G338" s="1061"/>
      <c r="H338" s="1061"/>
      <c r="I338" s="1061"/>
      <c r="J338" s="1129"/>
      <c r="K338" s="1129"/>
      <c r="L338" s="1129"/>
      <c r="M338" s="1129"/>
      <c r="N338" s="1129"/>
      <c r="O338" s="1129"/>
      <c r="P338" s="1129"/>
      <c r="Q338" s="1129"/>
      <c r="R338" s="1129"/>
      <c r="S338" s="1129"/>
      <c r="T338" s="1129"/>
      <c r="U338" s="1129"/>
      <c r="V338" s="1129"/>
      <c r="W338" s="1129"/>
      <c r="X338" s="1129"/>
      <c r="Y338" s="1129"/>
      <c r="Z338" s="1129"/>
    </row>
    <row r="339">
      <c r="A339" s="1061"/>
      <c r="B339" s="1061"/>
      <c r="C339" s="1061"/>
      <c r="D339" s="1061"/>
      <c r="E339" s="1061"/>
      <c r="F339" s="1061"/>
      <c r="G339" s="1061"/>
      <c r="H339" s="1061"/>
      <c r="I339" s="1061"/>
      <c r="J339" s="1129"/>
      <c r="K339" s="1129"/>
      <c r="L339" s="1129"/>
      <c r="M339" s="1129"/>
      <c r="N339" s="1129"/>
      <c r="O339" s="1129"/>
      <c r="P339" s="1129"/>
      <c r="Q339" s="1129"/>
      <c r="R339" s="1129"/>
      <c r="S339" s="1129"/>
      <c r="T339" s="1129"/>
      <c r="U339" s="1129"/>
      <c r="V339" s="1129"/>
      <c r="W339" s="1129"/>
      <c r="X339" s="1129"/>
      <c r="Y339" s="1129"/>
      <c r="Z339" s="1129"/>
    </row>
    <row r="340">
      <c r="A340" s="1061"/>
      <c r="B340" s="1061"/>
      <c r="C340" s="1061"/>
      <c r="D340" s="1061"/>
      <c r="E340" s="1061"/>
      <c r="F340" s="1061"/>
      <c r="G340" s="1061"/>
      <c r="H340" s="1061"/>
      <c r="I340" s="1061"/>
      <c r="J340" s="1129"/>
      <c r="K340" s="1129"/>
      <c r="L340" s="1129"/>
      <c r="M340" s="1129"/>
      <c r="N340" s="1129"/>
      <c r="O340" s="1129"/>
      <c r="P340" s="1129"/>
      <c r="Q340" s="1129"/>
      <c r="R340" s="1129"/>
      <c r="S340" s="1129"/>
      <c r="T340" s="1129"/>
      <c r="U340" s="1129"/>
      <c r="V340" s="1129"/>
      <c r="W340" s="1129"/>
      <c r="X340" s="1129"/>
      <c r="Y340" s="1129"/>
      <c r="Z340" s="1129"/>
    </row>
    <row r="341">
      <c r="A341" s="1061"/>
      <c r="B341" s="1061"/>
      <c r="C341" s="1061"/>
      <c r="D341" s="1061"/>
      <c r="E341" s="1061"/>
      <c r="F341" s="1061"/>
      <c r="G341" s="1061"/>
      <c r="H341" s="1061"/>
      <c r="I341" s="1061"/>
      <c r="J341" s="1129"/>
      <c r="K341" s="1129"/>
      <c r="L341" s="1129"/>
      <c r="M341" s="1129"/>
      <c r="N341" s="1129"/>
      <c r="O341" s="1129"/>
      <c r="P341" s="1129"/>
      <c r="Q341" s="1129"/>
      <c r="R341" s="1129"/>
      <c r="S341" s="1129"/>
      <c r="T341" s="1129"/>
      <c r="U341" s="1129"/>
      <c r="V341" s="1129"/>
      <c r="W341" s="1129"/>
      <c r="X341" s="1129"/>
      <c r="Y341" s="1129"/>
      <c r="Z341" s="1129"/>
    </row>
    <row r="342">
      <c r="A342" s="1061"/>
      <c r="B342" s="1061"/>
      <c r="C342" s="1061"/>
      <c r="D342" s="1061"/>
      <c r="E342" s="1061"/>
      <c r="F342" s="1061"/>
      <c r="G342" s="1061"/>
      <c r="H342" s="1061"/>
      <c r="I342" s="1061"/>
      <c r="J342" s="1129"/>
      <c r="K342" s="1129"/>
      <c r="L342" s="1129"/>
      <c r="M342" s="1129"/>
      <c r="N342" s="1129"/>
      <c r="O342" s="1129"/>
      <c r="P342" s="1129"/>
      <c r="Q342" s="1129"/>
      <c r="R342" s="1129"/>
      <c r="S342" s="1129"/>
      <c r="T342" s="1129"/>
      <c r="U342" s="1129"/>
      <c r="V342" s="1129"/>
      <c r="W342" s="1129"/>
      <c r="X342" s="1129"/>
      <c r="Y342" s="1129"/>
      <c r="Z342" s="1129"/>
    </row>
    <row r="343">
      <c r="A343" s="1061"/>
      <c r="B343" s="1061"/>
      <c r="C343" s="1061"/>
      <c r="D343" s="1061"/>
      <c r="E343" s="1061"/>
      <c r="F343" s="1061"/>
      <c r="G343" s="1061"/>
      <c r="H343" s="1061"/>
      <c r="I343" s="1061"/>
      <c r="J343" s="1129"/>
      <c r="K343" s="1129"/>
      <c r="L343" s="1129"/>
      <c r="M343" s="1129"/>
      <c r="N343" s="1129"/>
      <c r="O343" s="1129"/>
      <c r="P343" s="1129"/>
      <c r="Q343" s="1129"/>
      <c r="R343" s="1129"/>
      <c r="S343" s="1129"/>
      <c r="T343" s="1129"/>
      <c r="U343" s="1129"/>
      <c r="V343" s="1129"/>
      <c r="W343" s="1129"/>
      <c r="X343" s="1129"/>
      <c r="Y343" s="1129"/>
      <c r="Z343" s="1129"/>
    </row>
    <row r="344">
      <c r="A344" s="1061"/>
      <c r="B344" s="1061"/>
      <c r="C344" s="1061"/>
      <c r="D344" s="1061"/>
      <c r="E344" s="1061"/>
      <c r="F344" s="1061"/>
      <c r="G344" s="1061"/>
      <c r="H344" s="1061"/>
      <c r="I344" s="1061"/>
      <c r="J344" s="1129"/>
      <c r="K344" s="1129"/>
      <c r="L344" s="1129"/>
      <c r="M344" s="1129"/>
      <c r="N344" s="1129"/>
      <c r="O344" s="1129"/>
      <c r="P344" s="1129"/>
      <c r="Q344" s="1129"/>
      <c r="R344" s="1129"/>
      <c r="S344" s="1129"/>
      <c r="T344" s="1129"/>
      <c r="U344" s="1129"/>
      <c r="V344" s="1129"/>
      <c r="W344" s="1129"/>
      <c r="X344" s="1129"/>
      <c r="Y344" s="1129"/>
      <c r="Z344" s="1129"/>
    </row>
    <row r="345">
      <c r="A345" s="1061"/>
      <c r="B345" s="1061"/>
      <c r="C345" s="1061"/>
      <c r="D345" s="1061"/>
      <c r="E345" s="1061"/>
      <c r="F345" s="1061"/>
      <c r="G345" s="1061"/>
      <c r="H345" s="1061"/>
      <c r="I345" s="1061"/>
      <c r="J345" s="1129"/>
      <c r="K345" s="1129"/>
      <c r="L345" s="1129"/>
      <c r="M345" s="1129"/>
      <c r="N345" s="1129"/>
      <c r="O345" s="1129"/>
      <c r="P345" s="1129"/>
      <c r="Q345" s="1129"/>
      <c r="R345" s="1129"/>
      <c r="S345" s="1129"/>
      <c r="T345" s="1129"/>
      <c r="U345" s="1129"/>
      <c r="V345" s="1129"/>
      <c r="W345" s="1129"/>
      <c r="X345" s="1129"/>
      <c r="Y345" s="1129"/>
      <c r="Z345" s="1129"/>
    </row>
    <row r="346">
      <c r="A346" s="1061"/>
      <c r="B346" s="1061"/>
      <c r="C346" s="1061"/>
      <c r="D346" s="1061"/>
      <c r="E346" s="1061"/>
      <c r="F346" s="1061"/>
      <c r="G346" s="1061"/>
      <c r="H346" s="1061"/>
      <c r="I346" s="1061"/>
      <c r="J346" s="1129"/>
      <c r="K346" s="1129"/>
      <c r="L346" s="1129"/>
      <c r="M346" s="1129"/>
      <c r="N346" s="1129"/>
      <c r="O346" s="1129"/>
      <c r="P346" s="1129"/>
      <c r="Q346" s="1129"/>
      <c r="R346" s="1129"/>
      <c r="S346" s="1129"/>
      <c r="T346" s="1129"/>
      <c r="U346" s="1129"/>
      <c r="V346" s="1129"/>
      <c r="W346" s="1129"/>
      <c r="X346" s="1129"/>
      <c r="Y346" s="1129"/>
      <c r="Z346" s="1129"/>
    </row>
    <row r="347">
      <c r="A347" s="1061"/>
      <c r="B347" s="1061"/>
      <c r="C347" s="1061"/>
      <c r="D347" s="1061"/>
      <c r="E347" s="1061"/>
      <c r="F347" s="1061"/>
      <c r="G347" s="1061"/>
      <c r="H347" s="1061"/>
      <c r="I347" s="1061"/>
      <c r="J347" s="1129"/>
      <c r="K347" s="1129"/>
      <c r="L347" s="1129"/>
      <c r="M347" s="1129"/>
      <c r="N347" s="1129"/>
      <c r="O347" s="1129"/>
      <c r="P347" s="1129"/>
      <c r="Q347" s="1129"/>
      <c r="R347" s="1129"/>
      <c r="S347" s="1129"/>
      <c r="T347" s="1129"/>
      <c r="U347" s="1129"/>
      <c r="V347" s="1129"/>
      <c r="W347" s="1129"/>
      <c r="X347" s="1129"/>
      <c r="Y347" s="1129"/>
      <c r="Z347" s="1129"/>
    </row>
    <row r="348">
      <c r="A348" s="1061"/>
      <c r="B348" s="1061"/>
      <c r="C348" s="1061"/>
      <c r="D348" s="1061"/>
      <c r="E348" s="1061"/>
      <c r="F348" s="1061"/>
      <c r="G348" s="1061"/>
      <c r="H348" s="1061"/>
      <c r="I348" s="1061"/>
      <c r="J348" s="1129"/>
      <c r="K348" s="1129"/>
      <c r="L348" s="1129"/>
      <c r="M348" s="1129"/>
      <c r="N348" s="1129"/>
      <c r="O348" s="1129"/>
      <c r="P348" s="1129"/>
      <c r="Q348" s="1129"/>
      <c r="R348" s="1129"/>
      <c r="S348" s="1129"/>
      <c r="T348" s="1129"/>
      <c r="U348" s="1129"/>
      <c r="V348" s="1129"/>
      <c r="W348" s="1129"/>
      <c r="X348" s="1129"/>
      <c r="Y348" s="1129"/>
      <c r="Z348" s="1129"/>
    </row>
    <row r="349">
      <c r="A349" s="1061"/>
      <c r="B349" s="1061"/>
      <c r="C349" s="1061"/>
      <c r="D349" s="1061"/>
      <c r="E349" s="1061"/>
      <c r="F349" s="1061"/>
      <c r="G349" s="1061"/>
      <c r="H349" s="1061"/>
      <c r="I349" s="1061"/>
      <c r="J349" s="1129"/>
      <c r="K349" s="1129"/>
      <c r="L349" s="1129"/>
      <c r="M349" s="1129"/>
      <c r="N349" s="1129"/>
      <c r="O349" s="1129"/>
      <c r="P349" s="1129"/>
      <c r="Q349" s="1129"/>
      <c r="R349" s="1129"/>
      <c r="S349" s="1129"/>
      <c r="T349" s="1129"/>
      <c r="U349" s="1129"/>
      <c r="V349" s="1129"/>
      <c r="W349" s="1129"/>
      <c r="X349" s="1129"/>
      <c r="Y349" s="1129"/>
      <c r="Z349" s="1129"/>
    </row>
    <row r="350">
      <c r="A350" s="1061"/>
      <c r="B350" s="1061"/>
      <c r="C350" s="1061"/>
      <c r="D350" s="1061"/>
      <c r="E350" s="1061"/>
      <c r="F350" s="1061"/>
      <c r="G350" s="1061"/>
      <c r="H350" s="1061"/>
      <c r="I350" s="1061"/>
      <c r="J350" s="1129"/>
      <c r="K350" s="1129"/>
      <c r="L350" s="1129"/>
      <c r="M350" s="1129"/>
      <c r="N350" s="1129"/>
      <c r="O350" s="1129"/>
      <c r="P350" s="1129"/>
      <c r="Q350" s="1129"/>
      <c r="R350" s="1129"/>
      <c r="S350" s="1129"/>
      <c r="T350" s="1129"/>
      <c r="U350" s="1129"/>
      <c r="V350" s="1129"/>
      <c r="W350" s="1129"/>
      <c r="X350" s="1129"/>
      <c r="Y350" s="1129"/>
      <c r="Z350" s="1129"/>
    </row>
    <row r="351">
      <c r="A351" s="1061"/>
      <c r="B351" s="1061"/>
      <c r="C351" s="1061"/>
      <c r="D351" s="1061"/>
      <c r="E351" s="1061"/>
      <c r="F351" s="1061"/>
      <c r="G351" s="1061"/>
      <c r="H351" s="1061"/>
      <c r="I351" s="1061"/>
      <c r="J351" s="1129"/>
      <c r="K351" s="1129"/>
      <c r="L351" s="1129"/>
      <c r="M351" s="1129"/>
      <c r="N351" s="1129"/>
      <c r="O351" s="1129"/>
      <c r="P351" s="1129"/>
      <c r="Q351" s="1129"/>
      <c r="R351" s="1129"/>
      <c r="S351" s="1129"/>
      <c r="T351" s="1129"/>
      <c r="U351" s="1129"/>
      <c r="V351" s="1129"/>
      <c r="W351" s="1129"/>
      <c r="X351" s="1129"/>
      <c r="Y351" s="1129"/>
      <c r="Z351" s="1129"/>
    </row>
    <row r="352">
      <c r="A352" s="1061"/>
      <c r="B352" s="1061"/>
      <c r="C352" s="1061"/>
      <c r="D352" s="1061"/>
      <c r="E352" s="1061"/>
      <c r="F352" s="1061"/>
      <c r="G352" s="1061"/>
      <c r="H352" s="1061"/>
      <c r="I352" s="1061"/>
      <c r="J352" s="1129"/>
      <c r="K352" s="1129"/>
      <c r="L352" s="1129"/>
      <c r="M352" s="1129"/>
      <c r="N352" s="1129"/>
      <c r="O352" s="1129"/>
      <c r="P352" s="1129"/>
      <c r="Q352" s="1129"/>
      <c r="R352" s="1129"/>
      <c r="S352" s="1129"/>
      <c r="T352" s="1129"/>
      <c r="U352" s="1129"/>
      <c r="V352" s="1129"/>
      <c r="W352" s="1129"/>
      <c r="X352" s="1129"/>
      <c r="Y352" s="1129"/>
      <c r="Z352" s="1129"/>
    </row>
    <row r="353">
      <c r="A353" s="1061"/>
      <c r="B353" s="1061"/>
      <c r="C353" s="1061"/>
      <c r="D353" s="1061"/>
      <c r="E353" s="1061"/>
      <c r="F353" s="1061"/>
      <c r="G353" s="1061"/>
      <c r="H353" s="1061"/>
      <c r="I353" s="1061"/>
      <c r="J353" s="1129"/>
      <c r="K353" s="1129"/>
      <c r="L353" s="1129"/>
      <c r="M353" s="1129"/>
      <c r="N353" s="1129"/>
      <c r="O353" s="1129"/>
      <c r="P353" s="1129"/>
      <c r="Q353" s="1129"/>
      <c r="R353" s="1129"/>
      <c r="S353" s="1129"/>
      <c r="T353" s="1129"/>
      <c r="U353" s="1129"/>
      <c r="V353" s="1129"/>
      <c r="W353" s="1129"/>
      <c r="X353" s="1129"/>
      <c r="Y353" s="1129"/>
      <c r="Z353" s="1129"/>
    </row>
    <row r="354">
      <c r="A354" s="1061"/>
      <c r="B354" s="1061"/>
      <c r="C354" s="1061"/>
      <c r="D354" s="1061"/>
      <c r="E354" s="1061"/>
      <c r="F354" s="1061"/>
      <c r="G354" s="1061"/>
      <c r="H354" s="1061"/>
      <c r="I354" s="1061"/>
      <c r="J354" s="1129"/>
      <c r="K354" s="1129"/>
      <c r="L354" s="1129"/>
      <c r="M354" s="1129"/>
      <c r="N354" s="1129"/>
      <c r="O354" s="1129"/>
      <c r="P354" s="1129"/>
      <c r="Q354" s="1129"/>
      <c r="R354" s="1129"/>
      <c r="S354" s="1129"/>
      <c r="T354" s="1129"/>
      <c r="U354" s="1129"/>
      <c r="V354" s="1129"/>
      <c r="W354" s="1129"/>
      <c r="X354" s="1129"/>
      <c r="Y354" s="1129"/>
      <c r="Z354" s="1129"/>
    </row>
    <row r="355">
      <c r="A355" s="1061"/>
      <c r="B355" s="1061"/>
      <c r="C355" s="1061"/>
      <c r="D355" s="1061"/>
      <c r="E355" s="1061"/>
      <c r="F355" s="1061"/>
      <c r="G355" s="1061"/>
      <c r="H355" s="1061"/>
      <c r="I355" s="1061"/>
      <c r="J355" s="1129"/>
      <c r="K355" s="1129"/>
      <c r="L355" s="1129"/>
      <c r="M355" s="1129"/>
      <c r="N355" s="1129"/>
      <c r="O355" s="1129"/>
      <c r="P355" s="1129"/>
      <c r="Q355" s="1129"/>
      <c r="R355" s="1129"/>
      <c r="S355" s="1129"/>
      <c r="T355" s="1129"/>
      <c r="U355" s="1129"/>
      <c r="V355" s="1129"/>
      <c r="W355" s="1129"/>
      <c r="X355" s="1129"/>
      <c r="Y355" s="1129"/>
      <c r="Z355" s="1129"/>
    </row>
    <row r="356">
      <c r="A356" s="1061"/>
      <c r="B356" s="1061"/>
      <c r="C356" s="1061"/>
      <c r="D356" s="1061"/>
      <c r="E356" s="1061"/>
      <c r="F356" s="1061"/>
      <c r="G356" s="1061"/>
      <c r="H356" s="1061"/>
      <c r="I356" s="1061"/>
      <c r="J356" s="1129"/>
      <c r="K356" s="1129"/>
      <c r="L356" s="1129"/>
      <c r="M356" s="1129"/>
      <c r="N356" s="1129"/>
      <c r="O356" s="1129"/>
      <c r="P356" s="1129"/>
      <c r="Q356" s="1129"/>
      <c r="R356" s="1129"/>
      <c r="S356" s="1129"/>
      <c r="T356" s="1129"/>
      <c r="U356" s="1129"/>
      <c r="V356" s="1129"/>
      <c r="W356" s="1129"/>
      <c r="X356" s="1129"/>
      <c r="Y356" s="1129"/>
      <c r="Z356" s="1129"/>
    </row>
    <row r="357">
      <c r="A357" s="1061"/>
      <c r="B357" s="1061"/>
      <c r="C357" s="1061"/>
      <c r="D357" s="1061"/>
      <c r="E357" s="1061"/>
      <c r="F357" s="1061"/>
      <c r="G357" s="1061"/>
      <c r="H357" s="1061"/>
      <c r="I357" s="1061"/>
      <c r="J357" s="1129"/>
      <c r="K357" s="1129"/>
      <c r="L357" s="1129"/>
      <c r="M357" s="1129"/>
      <c r="N357" s="1129"/>
      <c r="O357" s="1129"/>
      <c r="P357" s="1129"/>
      <c r="Q357" s="1129"/>
      <c r="R357" s="1129"/>
      <c r="S357" s="1129"/>
      <c r="T357" s="1129"/>
      <c r="U357" s="1129"/>
      <c r="V357" s="1129"/>
      <c r="W357" s="1129"/>
      <c r="X357" s="1129"/>
      <c r="Y357" s="1129"/>
      <c r="Z357" s="1129"/>
    </row>
    <row r="358">
      <c r="A358" s="1061"/>
      <c r="B358" s="1061"/>
      <c r="C358" s="1061"/>
      <c r="D358" s="1061"/>
      <c r="E358" s="1061"/>
      <c r="F358" s="1061"/>
      <c r="G358" s="1061"/>
      <c r="H358" s="1061"/>
      <c r="I358" s="1061"/>
      <c r="J358" s="1129"/>
      <c r="K358" s="1129"/>
      <c r="L358" s="1129"/>
      <c r="M358" s="1129"/>
      <c r="N358" s="1129"/>
      <c r="O358" s="1129"/>
      <c r="P358" s="1129"/>
      <c r="Q358" s="1129"/>
      <c r="R358" s="1129"/>
      <c r="S358" s="1129"/>
      <c r="T358" s="1129"/>
      <c r="U358" s="1129"/>
      <c r="V358" s="1129"/>
      <c r="W358" s="1129"/>
      <c r="X358" s="1129"/>
      <c r="Y358" s="1129"/>
      <c r="Z358" s="1129"/>
    </row>
    <row r="359">
      <c r="A359" s="1061"/>
      <c r="B359" s="1061"/>
      <c r="C359" s="1061"/>
      <c r="D359" s="1061"/>
      <c r="E359" s="1061"/>
      <c r="F359" s="1061"/>
      <c r="G359" s="1061"/>
      <c r="H359" s="1061"/>
      <c r="I359" s="1061"/>
      <c r="J359" s="1129"/>
      <c r="K359" s="1129"/>
      <c r="L359" s="1129"/>
      <c r="M359" s="1129"/>
      <c r="N359" s="1129"/>
      <c r="O359" s="1129"/>
      <c r="P359" s="1129"/>
      <c r="Q359" s="1129"/>
      <c r="R359" s="1129"/>
      <c r="S359" s="1129"/>
      <c r="T359" s="1129"/>
      <c r="U359" s="1129"/>
      <c r="V359" s="1129"/>
      <c r="W359" s="1129"/>
      <c r="X359" s="1129"/>
      <c r="Y359" s="1129"/>
      <c r="Z359" s="1129"/>
    </row>
    <row r="360">
      <c r="A360" s="1061"/>
      <c r="B360" s="1061"/>
      <c r="C360" s="1061"/>
      <c r="D360" s="1061"/>
      <c r="E360" s="1061"/>
      <c r="F360" s="1061"/>
      <c r="G360" s="1061"/>
      <c r="H360" s="1061"/>
      <c r="I360" s="1061"/>
      <c r="J360" s="1129"/>
      <c r="K360" s="1129"/>
      <c r="L360" s="1129"/>
      <c r="M360" s="1129"/>
      <c r="N360" s="1129"/>
      <c r="O360" s="1129"/>
      <c r="P360" s="1129"/>
      <c r="Q360" s="1129"/>
      <c r="R360" s="1129"/>
      <c r="S360" s="1129"/>
      <c r="T360" s="1129"/>
      <c r="U360" s="1129"/>
      <c r="V360" s="1129"/>
      <c r="W360" s="1129"/>
      <c r="X360" s="1129"/>
      <c r="Y360" s="1129"/>
      <c r="Z360" s="1129"/>
    </row>
    <row r="361">
      <c r="A361" s="1061"/>
      <c r="B361" s="1061"/>
      <c r="C361" s="1061"/>
      <c r="D361" s="1061"/>
      <c r="E361" s="1061"/>
      <c r="F361" s="1061"/>
      <c r="G361" s="1061"/>
      <c r="H361" s="1061"/>
      <c r="I361" s="1061"/>
      <c r="J361" s="1129"/>
      <c r="K361" s="1129"/>
      <c r="L361" s="1129"/>
      <c r="M361" s="1129"/>
      <c r="N361" s="1129"/>
      <c r="O361" s="1129"/>
      <c r="P361" s="1129"/>
      <c r="Q361" s="1129"/>
      <c r="R361" s="1129"/>
      <c r="S361" s="1129"/>
      <c r="T361" s="1129"/>
      <c r="U361" s="1129"/>
      <c r="V361" s="1129"/>
      <c r="W361" s="1129"/>
      <c r="X361" s="1129"/>
      <c r="Y361" s="1129"/>
      <c r="Z361" s="1129"/>
    </row>
    <row r="362">
      <c r="A362" s="1061"/>
      <c r="B362" s="1061"/>
      <c r="C362" s="1061"/>
      <c r="D362" s="1061"/>
      <c r="E362" s="1061"/>
      <c r="F362" s="1061"/>
      <c r="G362" s="1061"/>
      <c r="H362" s="1061"/>
      <c r="I362" s="1061"/>
      <c r="J362" s="1129"/>
      <c r="K362" s="1129"/>
      <c r="L362" s="1129"/>
      <c r="M362" s="1129"/>
      <c r="N362" s="1129"/>
      <c r="O362" s="1129"/>
      <c r="P362" s="1129"/>
      <c r="Q362" s="1129"/>
      <c r="R362" s="1129"/>
      <c r="S362" s="1129"/>
      <c r="T362" s="1129"/>
      <c r="U362" s="1129"/>
      <c r="V362" s="1129"/>
      <c r="W362" s="1129"/>
      <c r="X362" s="1129"/>
      <c r="Y362" s="1129"/>
      <c r="Z362" s="1129"/>
    </row>
    <row r="363">
      <c r="A363" s="1061"/>
      <c r="B363" s="1061"/>
      <c r="C363" s="1061"/>
      <c r="D363" s="1061"/>
      <c r="E363" s="1061"/>
      <c r="F363" s="1061"/>
      <c r="G363" s="1061"/>
      <c r="H363" s="1061"/>
      <c r="I363" s="1061"/>
      <c r="J363" s="1129"/>
      <c r="K363" s="1129"/>
      <c r="L363" s="1129"/>
      <c r="M363" s="1129"/>
      <c r="N363" s="1129"/>
      <c r="O363" s="1129"/>
      <c r="P363" s="1129"/>
      <c r="Q363" s="1129"/>
      <c r="R363" s="1129"/>
      <c r="S363" s="1129"/>
      <c r="T363" s="1129"/>
      <c r="U363" s="1129"/>
      <c r="V363" s="1129"/>
      <c r="W363" s="1129"/>
      <c r="X363" s="1129"/>
      <c r="Y363" s="1129"/>
      <c r="Z363" s="1129"/>
    </row>
    <row r="364">
      <c r="A364" s="1061"/>
      <c r="B364" s="1061"/>
      <c r="C364" s="1061"/>
      <c r="D364" s="1061"/>
      <c r="E364" s="1061"/>
      <c r="F364" s="1061"/>
      <c r="G364" s="1061"/>
      <c r="H364" s="1061"/>
      <c r="I364" s="1061"/>
      <c r="J364" s="1129"/>
      <c r="K364" s="1129"/>
      <c r="L364" s="1129"/>
      <c r="M364" s="1129"/>
      <c r="N364" s="1129"/>
      <c r="O364" s="1129"/>
      <c r="P364" s="1129"/>
      <c r="Q364" s="1129"/>
      <c r="R364" s="1129"/>
      <c r="S364" s="1129"/>
      <c r="T364" s="1129"/>
      <c r="U364" s="1129"/>
      <c r="V364" s="1129"/>
      <c r="W364" s="1129"/>
      <c r="X364" s="1129"/>
      <c r="Y364" s="1129"/>
      <c r="Z364" s="1129"/>
    </row>
    <row r="365">
      <c r="A365" s="1061"/>
      <c r="B365" s="1061"/>
      <c r="C365" s="1061"/>
      <c r="D365" s="1061"/>
      <c r="E365" s="1061"/>
      <c r="F365" s="1061"/>
      <c r="G365" s="1061"/>
      <c r="H365" s="1061"/>
      <c r="I365" s="1061"/>
      <c r="J365" s="1129"/>
      <c r="K365" s="1129"/>
      <c r="L365" s="1129"/>
      <c r="M365" s="1129"/>
      <c r="N365" s="1129"/>
      <c r="O365" s="1129"/>
      <c r="P365" s="1129"/>
      <c r="Q365" s="1129"/>
      <c r="R365" s="1129"/>
      <c r="S365" s="1129"/>
      <c r="T365" s="1129"/>
      <c r="U365" s="1129"/>
      <c r="V365" s="1129"/>
      <c r="W365" s="1129"/>
      <c r="X365" s="1129"/>
      <c r="Y365" s="1129"/>
      <c r="Z365" s="1129"/>
    </row>
    <row r="366">
      <c r="A366" s="1061"/>
      <c r="B366" s="1061"/>
      <c r="C366" s="1061"/>
      <c r="D366" s="1061"/>
      <c r="E366" s="1061"/>
      <c r="F366" s="1061"/>
      <c r="G366" s="1061"/>
      <c r="H366" s="1061"/>
      <c r="I366" s="1061"/>
      <c r="J366" s="1129"/>
      <c r="K366" s="1129"/>
      <c r="L366" s="1129"/>
      <c r="M366" s="1129"/>
      <c r="N366" s="1129"/>
      <c r="O366" s="1129"/>
      <c r="P366" s="1129"/>
      <c r="Q366" s="1129"/>
      <c r="R366" s="1129"/>
      <c r="S366" s="1129"/>
      <c r="T366" s="1129"/>
      <c r="U366" s="1129"/>
      <c r="V366" s="1129"/>
      <c r="W366" s="1129"/>
      <c r="X366" s="1129"/>
      <c r="Y366" s="1129"/>
      <c r="Z366" s="1129"/>
    </row>
    <row r="367">
      <c r="A367" s="1061"/>
      <c r="B367" s="1061"/>
      <c r="C367" s="1061"/>
      <c r="D367" s="1061"/>
      <c r="E367" s="1061"/>
      <c r="F367" s="1061"/>
      <c r="G367" s="1061"/>
      <c r="H367" s="1061"/>
      <c r="I367" s="1061"/>
      <c r="J367" s="1129"/>
      <c r="K367" s="1129"/>
      <c r="L367" s="1129"/>
      <c r="M367" s="1129"/>
      <c r="N367" s="1129"/>
      <c r="O367" s="1129"/>
      <c r="P367" s="1129"/>
      <c r="Q367" s="1129"/>
      <c r="R367" s="1129"/>
      <c r="S367" s="1129"/>
      <c r="T367" s="1129"/>
      <c r="U367" s="1129"/>
      <c r="V367" s="1129"/>
      <c r="W367" s="1129"/>
      <c r="X367" s="1129"/>
      <c r="Y367" s="1129"/>
      <c r="Z367" s="1129"/>
    </row>
    <row r="368">
      <c r="A368" s="1061"/>
      <c r="B368" s="1061"/>
      <c r="C368" s="1061"/>
      <c r="D368" s="1061"/>
      <c r="E368" s="1061"/>
      <c r="F368" s="1061"/>
      <c r="G368" s="1061"/>
      <c r="H368" s="1061"/>
      <c r="I368" s="1061"/>
      <c r="J368" s="1129"/>
      <c r="K368" s="1129"/>
      <c r="L368" s="1129"/>
      <c r="M368" s="1129"/>
      <c r="N368" s="1129"/>
      <c r="O368" s="1129"/>
      <c r="P368" s="1129"/>
      <c r="Q368" s="1129"/>
      <c r="R368" s="1129"/>
      <c r="S368" s="1129"/>
      <c r="T368" s="1129"/>
      <c r="U368" s="1129"/>
      <c r="V368" s="1129"/>
      <c r="W368" s="1129"/>
      <c r="X368" s="1129"/>
      <c r="Y368" s="1129"/>
      <c r="Z368" s="1129"/>
    </row>
    <row r="369">
      <c r="A369" s="1061"/>
      <c r="B369" s="1061"/>
      <c r="C369" s="1061"/>
      <c r="D369" s="1061"/>
      <c r="E369" s="1061"/>
      <c r="F369" s="1061"/>
      <c r="G369" s="1061"/>
      <c r="H369" s="1061"/>
      <c r="I369" s="1061"/>
      <c r="J369" s="1129"/>
      <c r="K369" s="1129"/>
      <c r="L369" s="1129"/>
      <c r="M369" s="1129"/>
      <c r="N369" s="1129"/>
      <c r="O369" s="1129"/>
      <c r="P369" s="1129"/>
      <c r="Q369" s="1129"/>
      <c r="R369" s="1129"/>
      <c r="S369" s="1129"/>
      <c r="T369" s="1129"/>
      <c r="U369" s="1129"/>
      <c r="V369" s="1129"/>
      <c r="W369" s="1129"/>
      <c r="X369" s="1129"/>
      <c r="Y369" s="1129"/>
      <c r="Z369" s="1129"/>
    </row>
    <row r="370">
      <c r="A370" s="1061"/>
      <c r="B370" s="1061"/>
      <c r="C370" s="1061"/>
      <c r="D370" s="1061"/>
      <c r="E370" s="1061"/>
      <c r="F370" s="1061"/>
      <c r="G370" s="1061"/>
      <c r="H370" s="1061"/>
      <c r="I370" s="1061"/>
      <c r="J370" s="1129"/>
      <c r="K370" s="1129"/>
      <c r="L370" s="1129"/>
      <c r="M370" s="1129"/>
      <c r="N370" s="1129"/>
      <c r="O370" s="1129"/>
      <c r="P370" s="1129"/>
      <c r="Q370" s="1129"/>
      <c r="R370" s="1129"/>
      <c r="S370" s="1129"/>
      <c r="T370" s="1129"/>
      <c r="U370" s="1129"/>
      <c r="V370" s="1129"/>
      <c r="W370" s="1129"/>
      <c r="X370" s="1129"/>
      <c r="Y370" s="1129"/>
      <c r="Z370" s="1129"/>
    </row>
    <row r="371">
      <c r="A371" s="1061"/>
      <c r="B371" s="1061"/>
      <c r="C371" s="1061"/>
      <c r="D371" s="1061"/>
      <c r="E371" s="1061"/>
      <c r="F371" s="1061"/>
      <c r="G371" s="1061"/>
      <c r="H371" s="1061"/>
      <c r="I371" s="1061"/>
      <c r="J371" s="1129"/>
      <c r="K371" s="1129"/>
      <c r="L371" s="1129"/>
      <c r="M371" s="1129"/>
      <c r="N371" s="1129"/>
      <c r="O371" s="1129"/>
      <c r="P371" s="1129"/>
      <c r="Q371" s="1129"/>
      <c r="R371" s="1129"/>
      <c r="S371" s="1129"/>
      <c r="T371" s="1129"/>
      <c r="U371" s="1129"/>
      <c r="V371" s="1129"/>
      <c r="W371" s="1129"/>
      <c r="X371" s="1129"/>
      <c r="Y371" s="1129"/>
      <c r="Z371" s="1129"/>
    </row>
    <row r="372">
      <c r="A372" s="1061"/>
      <c r="B372" s="1061"/>
      <c r="C372" s="1061"/>
      <c r="D372" s="1061"/>
      <c r="E372" s="1061"/>
      <c r="F372" s="1061"/>
      <c r="G372" s="1061"/>
      <c r="H372" s="1061"/>
      <c r="I372" s="1061"/>
      <c r="J372" s="1129"/>
      <c r="K372" s="1129"/>
      <c r="L372" s="1129"/>
      <c r="M372" s="1129"/>
      <c r="N372" s="1129"/>
      <c r="O372" s="1129"/>
      <c r="P372" s="1129"/>
      <c r="Q372" s="1129"/>
      <c r="R372" s="1129"/>
      <c r="S372" s="1129"/>
      <c r="T372" s="1129"/>
      <c r="U372" s="1129"/>
      <c r="V372" s="1129"/>
      <c r="W372" s="1129"/>
      <c r="X372" s="1129"/>
      <c r="Y372" s="1129"/>
      <c r="Z372" s="1129"/>
    </row>
    <row r="373">
      <c r="A373" s="1061"/>
      <c r="B373" s="1061"/>
      <c r="C373" s="1061"/>
      <c r="D373" s="1061"/>
      <c r="E373" s="1061"/>
      <c r="F373" s="1061"/>
      <c r="G373" s="1061"/>
      <c r="H373" s="1061"/>
      <c r="I373" s="1061"/>
      <c r="J373" s="1129"/>
      <c r="K373" s="1129"/>
      <c r="L373" s="1129"/>
      <c r="M373" s="1129"/>
      <c r="N373" s="1129"/>
      <c r="O373" s="1129"/>
      <c r="P373" s="1129"/>
      <c r="Q373" s="1129"/>
      <c r="R373" s="1129"/>
      <c r="S373" s="1129"/>
      <c r="T373" s="1129"/>
      <c r="U373" s="1129"/>
      <c r="V373" s="1129"/>
      <c r="W373" s="1129"/>
      <c r="X373" s="1129"/>
      <c r="Y373" s="1129"/>
      <c r="Z373" s="1129"/>
    </row>
    <row r="374">
      <c r="A374" s="1061"/>
      <c r="B374" s="1061"/>
      <c r="C374" s="1061"/>
      <c r="D374" s="1061"/>
      <c r="E374" s="1061"/>
      <c r="F374" s="1061"/>
      <c r="G374" s="1061"/>
      <c r="H374" s="1061"/>
      <c r="I374" s="1061"/>
      <c r="J374" s="1129"/>
      <c r="K374" s="1129"/>
      <c r="L374" s="1129"/>
      <c r="M374" s="1129"/>
      <c r="N374" s="1129"/>
      <c r="O374" s="1129"/>
      <c r="P374" s="1129"/>
      <c r="Q374" s="1129"/>
      <c r="R374" s="1129"/>
      <c r="S374" s="1129"/>
      <c r="T374" s="1129"/>
      <c r="U374" s="1129"/>
      <c r="V374" s="1129"/>
      <c r="W374" s="1129"/>
      <c r="X374" s="1129"/>
      <c r="Y374" s="1129"/>
      <c r="Z374" s="1129"/>
    </row>
    <row r="375">
      <c r="A375" s="1061"/>
      <c r="B375" s="1061"/>
      <c r="C375" s="1061"/>
      <c r="D375" s="1061"/>
      <c r="E375" s="1061"/>
      <c r="F375" s="1061"/>
      <c r="G375" s="1061"/>
      <c r="H375" s="1061"/>
      <c r="I375" s="1061"/>
      <c r="J375" s="1129"/>
      <c r="K375" s="1129"/>
      <c r="L375" s="1129"/>
      <c r="M375" s="1129"/>
      <c r="N375" s="1129"/>
      <c r="O375" s="1129"/>
      <c r="P375" s="1129"/>
      <c r="Q375" s="1129"/>
      <c r="R375" s="1129"/>
      <c r="S375" s="1129"/>
      <c r="T375" s="1129"/>
      <c r="U375" s="1129"/>
      <c r="V375" s="1129"/>
      <c r="W375" s="1129"/>
      <c r="X375" s="1129"/>
      <c r="Y375" s="1129"/>
      <c r="Z375" s="1129"/>
    </row>
    <row r="376">
      <c r="A376" s="1061"/>
      <c r="B376" s="1061"/>
      <c r="C376" s="1061"/>
      <c r="D376" s="1061"/>
      <c r="E376" s="1061"/>
      <c r="F376" s="1061"/>
      <c r="G376" s="1061"/>
      <c r="H376" s="1061"/>
      <c r="I376" s="1061"/>
      <c r="J376" s="1129"/>
      <c r="K376" s="1129"/>
      <c r="L376" s="1129"/>
      <c r="M376" s="1129"/>
      <c r="N376" s="1129"/>
      <c r="O376" s="1129"/>
      <c r="P376" s="1129"/>
      <c r="Q376" s="1129"/>
      <c r="R376" s="1129"/>
      <c r="S376" s="1129"/>
      <c r="T376" s="1129"/>
      <c r="U376" s="1129"/>
      <c r="V376" s="1129"/>
      <c r="W376" s="1129"/>
      <c r="X376" s="1129"/>
      <c r="Y376" s="1129"/>
      <c r="Z376" s="1129"/>
    </row>
    <row r="377">
      <c r="A377" s="1061"/>
      <c r="B377" s="1061"/>
      <c r="C377" s="1061"/>
      <c r="D377" s="1061"/>
      <c r="E377" s="1061"/>
      <c r="F377" s="1061"/>
      <c r="G377" s="1061"/>
      <c r="H377" s="1061"/>
      <c r="I377" s="1061"/>
      <c r="J377" s="1129"/>
      <c r="K377" s="1129"/>
      <c r="L377" s="1129"/>
      <c r="M377" s="1129"/>
      <c r="N377" s="1129"/>
      <c r="O377" s="1129"/>
      <c r="P377" s="1129"/>
      <c r="Q377" s="1129"/>
      <c r="R377" s="1129"/>
      <c r="S377" s="1129"/>
      <c r="T377" s="1129"/>
      <c r="U377" s="1129"/>
      <c r="V377" s="1129"/>
      <c r="W377" s="1129"/>
      <c r="X377" s="1129"/>
      <c r="Y377" s="1129"/>
      <c r="Z377" s="1129"/>
    </row>
    <row r="378">
      <c r="A378" s="1061"/>
      <c r="B378" s="1061"/>
      <c r="C378" s="1061"/>
      <c r="D378" s="1061"/>
      <c r="E378" s="1061"/>
      <c r="F378" s="1061"/>
      <c r="G378" s="1061"/>
      <c r="H378" s="1061"/>
      <c r="I378" s="1061"/>
      <c r="J378" s="1129"/>
      <c r="K378" s="1129"/>
      <c r="L378" s="1129"/>
      <c r="M378" s="1129"/>
      <c r="N378" s="1129"/>
      <c r="O378" s="1129"/>
      <c r="P378" s="1129"/>
      <c r="Q378" s="1129"/>
      <c r="R378" s="1129"/>
      <c r="S378" s="1129"/>
      <c r="T378" s="1129"/>
      <c r="U378" s="1129"/>
      <c r="V378" s="1129"/>
      <c r="W378" s="1129"/>
      <c r="X378" s="1129"/>
      <c r="Y378" s="1129"/>
      <c r="Z378" s="1129"/>
    </row>
    <row r="379">
      <c r="A379" s="1061"/>
      <c r="B379" s="1061"/>
      <c r="C379" s="1061"/>
      <c r="D379" s="1061"/>
      <c r="E379" s="1061"/>
      <c r="F379" s="1061"/>
      <c r="G379" s="1061"/>
      <c r="H379" s="1061"/>
      <c r="I379" s="1061"/>
      <c r="J379" s="1129"/>
      <c r="K379" s="1129"/>
      <c r="L379" s="1129"/>
      <c r="M379" s="1129"/>
      <c r="N379" s="1129"/>
      <c r="O379" s="1129"/>
      <c r="P379" s="1129"/>
      <c r="Q379" s="1129"/>
      <c r="R379" s="1129"/>
      <c r="S379" s="1129"/>
      <c r="T379" s="1129"/>
      <c r="U379" s="1129"/>
      <c r="V379" s="1129"/>
      <c r="W379" s="1129"/>
      <c r="X379" s="1129"/>
      <c r="Y379" s="1129"/>
      <c r="Z379" s="1129"/>
    </row>
    <row r="380">
      <c r="A380" s="1061"/>
      <c r="B380" s="1061"/>
      <c r="C380" s="1061"/>
      <c r="D380" s="1061"/>
      <c r="E380" s="1061"/>
      <c r="F380" s="1061"/>
      <c r="G380" s="1061"/>
      <c r="H380" s="1061"/>
      <c r="I380" s="1061"/>
      <c r="J380" s="1129"/>
      <c r="K380" s="1129"/>
      <c r="L380" s="1129"/>
      <c r="M380" s="1129"/>
      <c r="N380" s="1129"/>
      <c r="O380" s="1129"/>
      <c r="P380" s="1129"/>
      <c r="Q380" s="1129"/>
      <c r="R380" s="1129"/>
      <c r="S380" s="1129"/>
      <c r="T380" s="1129"/>
      <c r="U380" s="1129"/>
      <c r="V380" s="1129"/>
      <c r="W380" s="1129"/>
      <c r="X380" s="1129"/>
      <c r="Y380" s="1129"/>
      <c r="Z380" s="1129"/>
    </row>
    <row r="381">
      <c r="A381" s="1061"/>
      <c r="B381" s="1061"/>
      <c r="C381" s="1061"/>
      <c r="D381" s="1061"/>
      <c r="E381" s="1061"/>
      <c r="F381" s="1061"/>
      <c r="G381" s="1061"/>
      <c r="H381" s="1061"/>
      <c r="I381" s="1061"/>
      <c r="J381" s="1129"/>
      <c r="K381" s="1129"/>
      <c r="L381" s="1129"/>
      <c r="M381" s="1129"/>
      <c r="N381" s="1129"/>
      <c r="O381" s="1129"/>
      <c r="P381" s="1129"/>
      <c r="Q381" s="1129"/>
      <c r="R381" s="1129"/>
      <c r="S381" s="1129"/>
      <c r="T381" s="1129"/>
      <c r="U381" s="1129"/>
      <c r="V381" s="1129"/>
      <c r="W381" s="1129"/>
      <c r="X381" s="1129"/>
      <c r="Y381" s="1129"/>
      <c r="Z381" s="1129"/>
    </row>
    <row r="382">
      <c r="A382" s="1061"/>
      <c r="B382" s="1061"/>
      <c r="C382" s="1061"/>
      <c r="D382" s="1061"/>
      <c r="E382" s="1061"/>
      <c r="F382" s="1061"/>
      <c r="G382" s="1061"/>
      <c r="H382" s="1061"/>
      <c r="I382" s="1061"/>
      <c r="J382" s="1129"/>
      <c r="K382" s="1129"/>
      <c r="L382" s="1129"/>
      <c r="M382" s="1129"/>
      <c r="N382" s="1129"/>
      <c r="O382" s="1129"/>
      <c r="P382" s="1129"/>
      <c r="Q382" s="1129"/>
      <c r="R382" s="1129"/>
      <c r="S382" s="1129"/>
      <c r="T382" s="1129"/>
      <c r="U382" s="1129"/>
      <c r="V382" s="1129"/>
      <c r="W382" s="1129"/>
      <c r="X382" s="1129"/>
      <c r="Y382" s="1129"/>
      <c r="Z382" s="1129"/>
    </row>
    <row r="383">
      <c r="A383" s="1061"/>
      <c r="B383" s="1061"/>
      <c r="C383" s="1061"/>
      <c r="D383" s="1061"/>
      <c r="E383" s="1061"/>
      <c r="F383" s="1061"/>
      <c r="G383" s="1061"/>
      <c r="H383" s="1061"/>
      <c r="I383" s="1061"/>
      <c r="J383" s="1129"/>
      <c r="K383" s="1129"/>
      <c r="L383" s="1129"/>
      <c r="M383" s="1129"/>
      <c r="N383" s="1129"/>
      <c r="O383" s="1129"/>
      <c r="P383" s="1129"/>
      <c r="Q383" s="1129"/>
      <c r="R383" s="1129"/>
      <c r="S383" s="1129"/>
      <c r="T383" s="1129"/>
      <c r="U383" s="1129"/>
      <c r="V383" s="1129"/>
      <c r="W383" s="1129"/>
      <c r="X383" s="1129"/>
      <c r="Y383" s="1129"/>
      <c r="Z383" s="1129"/>
    </row>
    <row r="384">
      <c r="A384" s="1061"/>
      <c r="B384" s="1061"/>
      <c r="C384" s="1061"/>
      <c r="D384" s="1061"/>
      <c r="E384" s="1061"/>
      <c r="F384" s="1061"/>
      <c r="G384" s="1061"/>
      <c r="H384" s="1061"/>
      <c r="I384" s="1061"/>
      <c r="J384" s="1129"/>
      <c r="K384" s="1129"/>
      <c r="L384" s="1129"/>
      <c r="M384" s="1129"/>
      <c r="N384" s="1129"/>
      <c r="O384" s="1129"/>
      <c r="P384" s="1129"/>
      <c r="Q384" s="1129"/>
      <c r="R384" s="1129"/>
      <c r="S384" s="1129"/>
      <c r="T384" s="1129"/>
      <c r="U384" s="1129"/>
      <c r="V384" s="1129"/>
      <c r="W384" s="1129"/>
      <c r="X384" s="1129"/>
      <c r="Y384" s="1129"/>
      <c r="Z384" s="1129"/>
    </row>
    <row r="385">
      <c r="A385" s="1061"/>
      <c r="B385" s="1061"/>
      <c r="C385" s="1061"/>
      <c r="D385" s="1061"/>
      <c r="E385" s="1061"/>
      <c r="F385" s="1061"/>
      <c r="G385" s="1061"/>
      <c r="H385" s="1061"/>
      <c r="I385" s="1061"/>
      <c r="J385" s="1129"/>
      <c r="K385" s="1129"/>
      <c r="L385" s="1129"/>
      <c r="M385" s="1129"/>
      <c r="N385" s="1129"/>
      <c r="O385" s="1129"/>
      <c r="P385" s="1129"/>
      <c r="Q385" s="1129"/>
      <c r="R385" s="1129"/>
      <c r="S385" s="1129"/>
      <c r="T385" s="1129"/>
      <c r="U385" s="1129"/>
      <c r="V385" s="1129"/>
      <c r="W385" s="1129"/>
      <c r="X385" s="1129"/>
      <c r="Y385" s="1129"/>
      <c r="Z385" s="1129"/>
    </row>
    <row r="386">
      <c r="A386" s="1061"/>
      <c r="B386" s="1061"/>
      <c r="C386" s="1061"/>
      <c r="D386" s="1061"/>
      <c r="E386" s="1061"/>
      <c r="F386" s="1061"/>
      <c r="G386" s="1061"/>
      <c r="H386" s="1061"/>
      <c r="I386" s="1061"/>
      <c r="J386" s="1129"/>
      <c r="K386" s="1129"/>
      <c r="L386" s="1129"/>
      <c r="M386" s="1129"/>
      <c r="N386" s="1129"/>
      <c r="O386" s="1129"/>
      <c r="P386" s="1129"/>
      <c r="Q386" s="1129"/>
      <c r="R386" s="1129"/>
      <c r="S386" s="1129"/>
      <c r="T386" s="1129"/>
      <c r="U386" s="1129"/>
      <c r="V386" s="1129"/>
      <c r="W386" s="1129"/>
      <c r="X386" s="1129"/>
      <c r="Y386" s="1129"/>
      <c r="Z386" s="1129"/>
    </row>
    <row r="387">
      <c r="A387" s="1061"/>
      <c r="B387" s="1061"/>
      <c r="C387" s="1061"/>
      <c r="D387" s="1061"/>
      <c r="E387" s="1061"/>
      <c r="F387" s="1061"/>
      <c r="G387" s="1061"/>
      <c r="H387" s="1061"/>
      <c r="I387" s="1061"/>
      <c r="J387" s="1129"/>
      <c r="K387" s="1129"/>
      <c r="L387" s="1129"/>
      <c r="M387" s="1129"/>
      <c r="N387" s="1129"/>
      <c r="O387" s="1129"/>
      <c r="P387" s="1129"/>
      <c r="Q387" s="1129"/>
      <c r="R387" s="1129"/>
      <c r="S387" s="1129"/>
      <c r="T387" s="1129"/>
      <c r="U387" s="1129"/>
      <c r="V387" s="1129"/>
      <c r="W387" s="1129"/>
      <c r="X387" s="1129"/>
      <c r="Y387" s="1129"/>
      <c r="Z387" s="1129"/>
    </row>
    <row r="388">
      <c r="A388" s="1061"/>
      <c r="B388" s="1061"/>
      <c r="C388" s="1061"/>
      <c r="D388" s="1061"/>
      <c r="E388" s="1061"/>
      <c r="F388" s="1061"/>
      <c r="G388" s="1061"/>
      <c r="H388" s="1061"/>
      <c r="I388" s="1061"/>
      <c r="J388" s="1129"/>
      <c r="K388" s="1129"/>
      <c r="L388" s="1129"/>
      <c r="M388" s="1129"/>
      <c r="N388" s="1129"/>
      <c r="O388" s="1129"/>
      <c r="P388" s="1129"/>
      <c r="Q388" s="1129"/>
      <c r="R388" s="1129"/>
      <c r="S388" s="1129"/>
      <c r="T388" s="1129"/>
      <c r="U388" s="1129"/>
      <c r="V388" s="1129"/>
      <c r="W388" s="1129"/>
      <c r="X388" s="1129"/>
      <c r="Y388" s="1129"/>
      <c r="Z388" s="1129"/>
    </row>
    <row r="389">
      <c r="A389" s="1061"/>
      <c r="B389" s="1061"/>
      <c r="C389" s="1061"/>
      <c r="D389" s="1061"/>
      <c r="E389" s="1061"/>
      <c r="F389" s="1061"/>
      <c r="G389" s="1061"/>
      <c r="H389" s="1061"/>
      <c r="I389" s="1061"/>
      <c r="J389" s="1129"/>
      <c r="K389" s="1129"/>
      <c r="L389" s="1129"/>
      <c r="M389" s="1129"/>
      <c r="N389" s="1129"/>
      <c r="O389" s="1129"/>
      <c r="P389" s="1129"/>
      <c r="Q389" s="1129"/>
      <c r="R389" s="1129"/>
      <c r="S389" s="1129"/>
      <c r="T389" s="1129"/>
      <c r="U389" s="1129"/>
      <c r="V389" s="1129"/>
      <c r="W389" s="1129"/>
      <c r="X389" s="1129"/>
      <c r="Y389" s="1129"/>
      <c r="Z389" s="1129"/>
    </row>
    <row r="390">
      <c r="A390" s="1061"/>
      <c r="B390" s="1061"/>
      <c r="C390" s="1061"/>
      <c r="D390" s="1061"/>
      <c r="E390" s="1061"/>
      <c r="F390" s="1061"/>
      <c r="G390" s="1061"/>
      <c r="H390" s="1061"/>
      <c r="I390" s="1061"/>
      <c r="J390" s="1129"/>
      <c r="K390" s="1129"/>
      <c r="L390" s="1129"/>
      <c r="M390" s="1129"/>
      <c r="N390" s="1129"/>
      <c r="O390" s="1129"/>
      <c r="P390" s="1129"/>
      <c r="Q390" s="1129"/>
      <c r="R390" s="1129"/>
      <c r="S390" s="1129"/>
      <c r="T390" s="1129"/>
      <c r="U390" s="1129"/>
      <c r="V390" s="1129"/>
      <c r="W390" s="1129"/>
      <c r="X390" s="1129"/>
      <c r="Y390" s="1129"/>
      <c r="Z390" s="1129"/>
    </row>
    <row r="391">
      <c r="A391" s="1061"/>
      <c r="B391" s="1061"/>
      <c r="C391" s="1061"/>
      <c r="D391" s="1061"/>
      <c r="E391" s="1061"/>
      <c r="F391" s="1061"/>
      <c r="G391" s="1061"/>
      <c r="H391" s="1061"/>
      <c r="I391" s="1061"/>
      <c r="J391" s="1129"/>
      <c r="K391" s="1129"/>
      <c r="L391" s="1129"/>
      <c r="M391" s="1129"/>
      <c r="N391" s="1129"/>
      <c r="O391" s="1129"/>
      <c r="P391" s="1129"/>
      <c r="Q391" s="1129"/>
      <c r="R391" s="1129"/>
      <c r="S391" s="1129"/>
      <c r="T391" s="1129"/>
      <c r="U391" s="1129"/>
      <c r="V391" s="1129"/>
      <c r="W391" s="1129"/>
      <c r="X391" s="1129"/>
      <c r="Y391" s="1129"/>
      <c r="Z391" s="1129"/>
    </row>
    <row r="392">
      <c r="A392" s="1061"/>
      <c r="B392" s="1061"/>
      <c r="C392" s="1061"/>
      <c r="D392" s="1061"/>
      <c r="E392" s="1061"/>
      <c r="F392" s="1061"/>
      <c r="G392" s="1061"/>
      <c r="H392" s="1061"/>
      <c r="I392" s="1061"/>
      <c r="J392" s="1129"/>
      <c r="K392" s="1129"/>
      <c r="L392" s="1129"/>
      <c r="M392" s="1129"/>
      <c r="N392" s="1129"/>
      <c r="O392" s="1129"/>
      <c r="P392" s="1129"/>
      <c r="Q392" s="1129"/>
      <c r="R392" s="1129"/>
      <c r="S392" s="1129"/>
      <c r="T392" s="1129"/>
      <c r="U392" s="1129"/>
      <c r="V392" s="1129"/>
      <c r="W392" s="1129"/>
      <c r="X392" s="1129"/>
      <c r="Y392" s="1129"/>
      <c r="Z392" s="1129"/>
    </row>
    <row r="393">
      <c r="A393" s="1061"/>
      <c r="B393" s="1061"/>
      <c r="C393" s="1061"/>
      <c r="D393" s="1061"/>
      <c r="E393" s="1061"/>
      <c r="F393" s="1061"/>
      <c r="G393" s="1061"/>
      <c r="H393" s="1061"/>
      <c r="I393" s="1061"/>
      <c r="J393" s="1129"/>
      <c r="K393" s="1129"/>
      <c r="L393" s="1129"/>
      <c r="M393" s="1129"/>
      <c r="N393" s="1129"/>
      <c r="O393" s="1129"/>
      <c r="P393" s="1129"/>
      <c r="Q393" s="1129"/>
      <c r="R393" s="1129"/>
      <c r="S393" s="1129"/>
      <c r="T393" s="1129"/>
      <c r="U393" s="1129"/>
      <c r="V393" s="1129"/>
      <c r="W393" s="1129"/>
      <c r="X393" s="1129"/>
      <c r="Y393" s="1129"/>
      <c r="Z393" s="1129"/>
    </row>
    <row r="394">
      <c r="A394" s="1061"/>
      <c r="B394" s="1061"/>
      <c r="C394" s="1061"/>
      <c r="D394" s="1061"/>
      <c r="E394" s="1061"/>
      <c r="F394" s="1061"/>
      <c r="G394" s="1061"/>
      <c r="H394" s="1061"/>
      <c r="I394" s="1061"/>
      <c r="J394" s="1129"/>
      <c r="K394" s="1129"/>
      <c r="L394" s="1129"/>
      <c r="M394" s="1129"/>
      <c r="N394" s="1129"/>
      <c r="O394" s="1129"/>
      <c r="P394" s="1129"/>
      <c r="Q394" s="1129"/>
      <c r="R394" s="1129"/>
      <c r="S394" s="1129"/>
      <c r="T394" s="1129"/>
      <c r="U394" s="1129"/>
      <c r="V394" s="1129"/>
      <c r="W394" s="1129"/>
      <c r="X394" s="1129"/>
      <c r="Y394" s="1129"/>
      <c r="Z394" s="1129"/>
    </row>
    <row r="395">
      <c r="A395" s="1061"/>
      <c r="B395" s="1061"/>
      <c r="C395" s="1061"/>
      <c r="D395" s="1061"/>
      <c r="E395" s="1061"/>
      <c r="F395" s="1061"/>
      <c r="G395" s="1061"/>
      <c r="H395" s="1061"/>
      <c r="I395" s="1061"/>
      <c r="J395" s="1129"/>
      <c r="K395" s="1129"/>
      <c r="L395" s="1129"/>
      <c r="M395" s="1129"/>
      <c r="N395" s="1129"/>
      <c r="O395" s="1129"/>
      <c r="P395" s="1129"/>
      <c r="Q395" s="1129"/>
      <c r="R395" s="1129"/>
      <c r="S395" s="1129"/>
      <c r="T395" s="1129"/>
      <c r="U395" s="1129"/>
      <c r="V395" s="1129"/>
      <c r="W395" s="1129"/>
      <c r="X395" s="1129"/>
      <c r="Y395" s="1129"/>
      <c r="Z395" s="1129"/>
    </row>
    <row r="396">
      <c r="A396" s="1061"/>
      <c r="B396" s="1061"/>
      <c r="C396" s="1061"/>
      <c r="D396" s="1061"/>
      <c r="E396" s="1061"/>
      <c r="F396" s="1061"/>
      <c r="G396" s="1061"/>
      <c r="H396" s="1061"/>
      <c r="I396" s="1061"/>
      <c r="J396" s="1129"/>
      <c r="K396" s="1129"/>
      <c r="L396" s="1129"/>
      <c r="M396" s="1129"/>
      <c r="N396" s="1129"/>
      <c r="O396" s="1129"/>
      <c r="P396" s="1129"/>
      <c r="Q396" s="1129"/>
      <c r="R396" s="1129"/>
      <c r="S396" s="1129"/>
      <c r="T396" s="1129"/>
      <c r="U396" s="1129"/>
      <c r="V396" s="1129"/>
      <c r="W396" s="1129"/>
      <c r="X396" s="1129"/>
      <c r="Y396" s="1129"/>
      <c r="Z396" s="1129"/>
    </row>
    <row r="397">
      <c r="A397" s="1061"/>
      <c r="B397" s="1061"/>
      <c r="C397" s="1061"/>
      <c r="D397" s="1061"/>
      <c r="E397" s="1061"/>
      <c r="F397" s="1061"/>
      <c r="G397" s="1061"/>
      <c r="H397" s="1061"/>
      <c r="I397" s="1061"/>
      <c r="J397" s="1129"/>
      <c r="K397" s="1129"/>
      <c r="L397" s="1129"/>
      <c r="M397" s="1129"/>
      <c r="N397" s="1129"/>
      <c r="O397" s="1129"/>
      <c r="P397" s="1129"/>
      <c r="Q397" s="1129"/>
      <c r="R397" s="1129"/>
      <c r="S397" s="1129"/>
      <c r="T397" s="1129"/>
      <c r="U397" s="1129"/>
      <c r="V397" s="1129"/>
      <c r="W397" s="1129"/>
      <c r="X397" s="1129"/>
      <c r="Y397" s="1129"/>
      <c r="Z397" s="1129"/>
    </row>
    <row r="398">
      <c r="A398" s="1061"/>
      <c r="B398" s="1061"/>
      <c r="C398" s="1061"/>
      <c r="D398" s="1061"/>
      <c r="E398" s="1061"/>
      <c r="F398" s="1061"/>
      <c r="G398" s="1061"/>
      <c r="H398" s="1061"/>
      <c r="I398" s="1061"/>
      <c r="J398" s="1129"/>
      <c r="K398" s="1129"/>
      <c r="L398" s="1129"/>
      <c r="M398" s="1129"/>
      <c r="N398" s="1129"/>
      <c r="O398" s="1129"/>
      <c r="P398" s="1129"/>
      <c r="Q398" s="1129"/>
      <c r="R398" s="1129"/>
      <c r="S398" s="1129"/>
      <c r="T398" s="1129"/>
      <c r="U398" s="1129"/>
      <c r="V398" s="1129"/>
      <c r="W398" s="1129"/>
      <c r="X398" s="1129"/>
      <c r="Y398" s="1129"/>
      <c r="Z398" s="1129"/>
    </row>
    <row r="399">
      <c r="A399" s="1061"/>
      <c r="B399" s="1061"/>
      <c r="C399" s="1061"/>
      <c r="D399" s="1061"/>
      <c r="E399" s="1061"/>
      <c r="F399" s="1061"/>
      <c r="G399" s="1061"/>
      <c r="H399" s="1061"/>
      <c r="I399" s="1061"/>
      <c r="J399" s="1129"/>
      <c r="K399" s="1129"/>
      <c r="L399" s="1129"/>
      <c r="M399" s="1129"/>
      <c r="N399" s="1129"/>
      <c r="O399" s="1129"/>
      <c r="P399" s="1129"/>
      <c r="Q399" s="1129"/>
      <c r="R399" s="1129"/>
      <c r="S399" s="1129"/>
      <c r="T399" s="1129"/>
      <c r="U399" s="1129"/>
      <c r="V399" s="1129"/>
      <c r="W399" s="1129"/>
      <c r="X399" s="1129"/>
      <c r="Y399" s="1129"/>
      <c r="Z399" s="1129"/>
    </row>
    <row r="400">
      <c r="A400" s="1061"/>
      <c r="B400" s="1061"/>
      <c r="C400" s="1061"/>
      <c r="D400" s="1061"/>
      <c r="E400" s="1061"/>
      <c r="F400" s="1061"/>
      <c r="G400" s="1061"/>
      <c r="H400" s="1061"/>
      <c r="I400" s="1061"/>
      <c r="J400" s="1129"/>
      <c r="K400" s="1129"/>
      <c r="L400" s="1129"/>
      <c r="M400" s="1129"/>
      <c r="N400" s="1129"/>
      <c r="O400" s="1129"/>
      <c r="P400" s="1129"/>
      <c r="Q400" s="1129"/>
      <c r="R400" s="1129"/>
      <c r="S400" s="1129"/>
      <c r="T400" s="1129"/>
      <c r="U400" s="1129"/>
      <c r="V400" s="1129"/>
      <c r="W400" s="1129"/>
      <c r="X400" s="1129"/>
      <c r="Y400" s="1129"/>
      <c r="Z400" s="1129"/>
    </row>
    <row r="401">
      <c r="A401" s="1061"/>
      <c r="B401" s="1061"/>
      <c r="C401" s="1061"/>
      <c r="D401" s="1061"/>
      <c r="E401" s="1061"/>
      <c r="F401" s="1061"/>
      <c r="G401" s="1061"/>
      <c r="H401" s="1061"/>
      <c r="I401" s="1061"/>
      <c r="J401" s="1129"/>
      <c r="K401" s="1129"/>
      <c r="L401" s="1129"/>
      <c r="M401" s="1129"/>
      <c r="N401" s="1129"/>
      <c r="O401" s="1129"/>
      <c r="P401" s="1129"/>
      <c r="Q401" s="1129"/>
      <c r="R401" s="1129"/>
      <c r="S401" s="1129"/>
      <c r="T401" s="1129"/>
      <c r="U401" s="1129"/>
      <c r="V401" s="1129"/>
      <c r="W401" s="1129"/>
      <c r="X401" s="1129"/>
      <c r="Y401" s="1129"/>
      <c r="Z401" s="1129"/>
    </row>
    <row r="402">
      <c r="A402" s="1061"/>
      <c r="B402" s="1061"/>
      <c r="C402" s="1061"/>
      <c r="D402" s="1061"/>
      <c r="E402" s="1061"/>
      <c r="F402" s="1061"/>
      <c r="G402" s="1061"/>
      <c r="H402" s="1061"/>
      <c r="I402" s="1061"/>
      <c r="J402" s="1129"/>
      <c r="K402" s="1129"/>
      <c r="L402" s="1129"/>
      <c r="M402" s="1129"/>
      <c r="N402" s="1129"/>
      <c r="O402" s="1129"/>
      <c r="P402" s="1129"/>
      <c r="Q402" s="1129"/>
      <c r="R402" s="1129"/>
      <c r="S402" s="1129"/>
      <c r="T402" s="1129"/>
      <c r="U402" s="1129"/>
      <c r="V402" s="1129"/>
      <c r="W402" s="1129"/>
      <c r="X402" s="1129"/>
      <c r="Y402" s="1129"/>
      <c r="Z402" s="1129"/>
    </row>
    <row r="403">
      <c r="A403" s="1061"/>
      <c r="B403" s="1061"/>
      <c r="C403" s="1061"/>
      <c r="D403" s="1061"/>
      <c r="E403" s="1061"/>
      <c r="F403" s="1061"/>
      <c r="G403" s="1061"/>
      <c r="H403" s="1061"/>
      <c r="I403" s="1061"/>
      <c r="J403" s="1129"/>
      <c r="K403" s="1129"/>
      <c r="L403" s="1129"/>
      <c r="M403" s="1129"/>
      <c r="N403" s="1129"/>
      <c r="O403" s="1129"/>
      <c r="P403" s="1129"/>
      <c r="Q403" s="1129"/>
      <c r="R403" s="1129"/>
      <c r="S403" s="1129"/>
      <c r="T403" s="1129"/>
      <c r="U403" s="1129"/>
      <c r="V403" s="1129"/>
      <c r="W403" s="1129"/>
      <c r="X403" s="1129"/>
      <c r="Y403" s="1129"/>
      <c r="Z403" s="1129"/>
    </row>
    <row r="404">
      <c r="A404" s="1061"/>
      <c r="B404" s="1061"/>
      <c r="C404" s="1061"/>
      <c r="D404" s="1061"/>
      <c r="E404" s="1061"/>
      <c r="F404" s="1061"/>
      <c r="G404" s="1061"/>
      <c r="H404" s="1061"/>
      <c r="I404" s="1061"/>
      <c r="J404" s="1129"/>
      <c r="K404" s="1129"/>
      <c r="L404" s="1129"/>
      <c r="M404" s="1129"/>
      <c r="N404" s="1129"/>
      <c r="O404" s="1129"/>
      <c r="P404" s="1129"/>
      <c r="Q404" s="1129"/>
      <c r="R404" s="1129"/>
      <c r="S404" s="1129"/>
      <c r="T404" s="1129"/>
      <c r="U404" s="1129"/>
      <c r="V404" s="1129"/>
      <c r="W404" s="1129"/>
      <c r="X404" s="1129"/>
      <c r="Y404" s="1129"/>
      <c r="Z404" s="1129"/>
    </row>
    <row r="405">
      <c r="A405" s="1061"/>
      <c r="B405" s="1061"/>
      <c r="C405" s="1061"/>
      <c r="D405" s="1061"/>
      <c r="E405" s="1061"/>
      <c r="F405" s="1061"/>
      <c r="G405" s="1061"/>
      <c r="H405" s="1061"/>
      <c r="I405" s="1061"/>
      <c r="J405" s="1129"/>
      <c r="K405" s="1129"/>
      <c r="L405" s="1129"/>
      <c r="M405" s="1129"/>
      <c r="N405" s="1129"/>
      <c r="O405" s="1129"/>
      <c r="P405" s="1129"/>
      <c r="Q405" s="1129"/>
      <c r="R405" s="1129"/>
      <c r="S405" s="1129"/>
      <c r="T405" s="1129"/>
      <c r="U405" s="1129"/>
      <c r="V405" s="1129"/>
      <c r="W405" s="1129"/>
      <c r="X405" s="1129"/>
      <c r="Y405" s="1129"/>
      <c r="Z405" s="1129"/>
    </row>
    <row r="406">
      <c r="A406" s="1061"/>
      <c r="B406" s="1061"/>
      <c r="C406" s="1061"/>
      <c r="D406" s="1061"/>
      <c r="E406" s="1061"/>
      <c r="F406" s="1061"/>
      <c r="G406" s="1061"/>
      <c r="H406" s="1061"/>
      <c r="I406" s="1061"/>
      <c r="J406" s="1129"/>
      <c r="K406" s="1129"/>
      <c r="L406" s="1129"/>
      <c r="M406" s="1129"/>
      <c r="N406" s="1129"/>
      <c r="O406" s="1129"/>
      <c r="P406" s="1129"/>
      <c r="Q406" s="1129"/>
      <c r="R406" s="1129"/>
      <c r="S406" s="1129"/>
      <c r="T406" s="1129"/>
      <c r="U406" s="1129"/>
      <c r="V406" s="1129"/>
      <c r="W406" s="1129"/>
      <c r="X406" s="1129"/>
      <c r="Y406" s="1129"/>
      <c r="Z406" s="1129"/>
    </row>
    <row r="407">
      <c r="A407" s="1061"/>
      <c r="B407" s="1061"/>
      <c r="C407" s="1061"/>
      <c r="D407" s="1061"/>
      <c r="E407" s="1061"/>
      <c r="F407" s="1061"/>
      <c r="G407" s="1061"/>
      <c r="H407" s="1061"/>
      <c r="I407" s="1061"/>
      <c r="J407" s="1129"/>
      <c r="K407" s="1129"/>
      <c r="L407" s="1129"/>
      <c r="M407" s="1129"/>
      <c r="N407" s="1129"/>
      <c r="O407" s="1129"/>
      <c r="P407" s="1129"/>
      <c r="Q407" s="1129"/>
      <c r="R407" s="1129"/>
      <c r="S407" s="1129"/>
      <c r="T407" s="1129"/>
      <c r="U407" s="1129"/>
      <c r="V407" s="1129"/>
      <c r="W407" s="1129"/>
      <c r="X407" s="1129"/>
      <c r="Y407" s="1129"/>
      <c r="Z407" s="1129"/>
    </row>
    <row r="408">
      <c r="A408" s="1061"/>
      <c r="B408" s="1061"/>
      <c r="C408" s="1061"/>
      <c r="D408" s="1061"/>
      <c r="E408" s="1061"/>
      <c r="F408" s="1061"/>
      <c r="G408" s="1061"/>
      <c r="H408" s="1061"/>
      <c r="I408" s="1061"/>
      <c r="J408" s="1129"/>
      <c r="K408" s="1129"/>
      <c r="L408" s="1129"/>
      <c r="M408" s="1129"/>
      <c r="N408" s="1129"/>
      <c r="O408" s="1129"/>
      <c r="P408" s="1129"/>
      <c r="Q408" s="1129"/>
      <c r="R408" s="1129"/>
      <c r="S408" s="1129"/>
      <c r="T408" s="1129"/>
      <c r="U408" s="1129"/>
      <c r="V408" s="1129"/>
      <c r="W408" s="1129"/>
      <c r="X408" s="1129"/>
      <c r="Y408" s="1129"/>
      <c r="Z408" s="1129"/>
    </row>
    <row r="409">
      <c r="A409" s="1061"/>
      <c r="B409" s="1061"/>
      <c r="C409" s="1061"/>
      <c r="D409" s="1061"/>
      <c r="E409" s="1061"/>
      <c r="F409" s="1061"/>
      <c r="G409" s="1061"/>
      <c r="H409" s="1061"/>
      <c r="I409" s="1061"/>
      <c r="J409" s="1129"/>
      <c r="K409" s="1129"/>
      <c r="L409" s="1129"/>
      <c r="M409" s="1129"/>
      <c r="N409" s="1129"/>
      <c r="O409" s="1129"/>
      <c r="P409" s="1129"/>
      <c r="Q409" s="1129"/>
      <c r="R409" s="1129"/>
      <c r="S409" s="1129"/>
      <c r="T409" s="1129"/>
      <c r="U409" s="1129"/>
      <c r="V409" s="1129"/>
      <c r="W409" s="1129"/>
      <c r="X409" s="1129"/>
      <c r="Y409" s="1129"/>
      <c r="Z409" s="1129"/>
    </row>
    <row r="410">
      <c r="A410" s="1061"/>
      <c r="B410" s="1061"/>
      <c r="C410" s="1061"/>
      <c r="D410" s="1061"/>
      <c r="E410" s="1061"/>
      <c r="F410" s="1061"/>
      <c r="G410" s="1061"/>
      <c r="H410" s="1061"/>
      <c r="I410" s="1061"/>
      <c r="J410" s="1129"/>
      <c r="K410" s="1129"/>
      <c r="L410" s="1129"/>
      <c r="M410" s="1129"/>
      <c r="N410" s="1129"/>
      <c r="O410" s="1129"/>
      <c r="P410" s="1129"/>
      <c r="Q410" s="1129"/>
      <c r="R410" s="1129"/>
      <c r="S410" s="1129"/>
      <c r="T410" s="1129"/>
      <c r="U410" s="1129"/>
      <c r="V410" s="1129"/>
      <c r="W410" s="1129"/>
      <c r="X410" s="1129"/>
      <c r="Y410" s="1129"/>
      <c r="Z410" s="1129"/>
    </row>
    <row r="411">
      <c r="A411" s="1061"/>
      <c r="B411" s="1061"/>
      <c r="C411" s="1061"/>
      <c r="D411" s="1061"/>
      <c r="E411" s="1061"/>
      <c r="F411" s="1061"/>
      <c r="G411" s="1061"/>
      <c r="H411" s="1061"/>
      <c r="I411" s="1061"/>
      <c r="J411" s="1129"/>
      <c r="K411" s="1129"/>
      <c r="L411" s="1129"/>
      <c r="M411" s="1129"/>
      <c r="N411" s="1129"/>
      <c r="O411" s="1129"/>
      <c r="P411" s="1129"/>
      <c r="Q411" s="1129"/>
      <c r="R411" s="1129"/>
      <c r="S411" s="1129"/>
      <c r="T411" s="1129"/>
      <c r="U411" s="1129"/>
      <c r="V411" s="1129"/>
      <c r="W411" s="1129"/>
      <c r="X411" s="1129"/>
      <c r="Y411" s="1129"/>
      <c r="Z411" s="1129"/>
    </row>
    <row r="412">
      <c r="A412" s="1061"/>
      <c r="B412" s="1061"/>
      <c r="C412" s="1061"/>
      <c r="D412" s="1061"/>
      <c r="E412" s="1061"/>
      <c r="F412" s="1061"/>
      <c r="G412" s="1061"/>
      <c r="H412" s="1061"/>
      <c r="I412" s="1061"/>
      <c r="J412" s="1129"/>
      <c r="K412" s="1129"/>
      <c r="L412" s="1129"/>
      <c r="M412" s="1129"/>
      <c r="N412" s="1129"/>
      <c r="O412" s="1129"/>
      <c r="P412" s="1129"/>
      <c r="Q412" s="1129"/>
      <c r="R412" s="1129"/>
      <c r="S412" s="1129"/>
      <c r="T412" s="1129"/>
      <c r="U412" s="1129"/>
      <c r="V412" s="1129"/>
      <c r="W412" s="1129"/>
      <c r="X412" s="1129"/>
      <c r="Y412" s="1129"/>
      <c r="Z412" s="1129"/>
    </row>
    <row r="413">
      <c r="A413" s="1061"/>
      <c r="B413" s="1061"/>
      <c r="C413" s="1061"/>
      <c r="D413" s="1061"/>
      <c r="E413" s="1061"/>
      <c r="F413" s="1061"/>
      <c r="G413" s="1061"/>
      <c r="H413" s="1061"/>
      <c r="I413" s="1061"/>
      <c r="J413" s="1129"/>
      <c r="K413" s="1129"/>
      <c r="L413" s="1129"/>
      <c r="M413" s="1129"/>
      <c r="N413" s="1129"/>
      <c r="O413" s="1129"/>
      <c r="P413" s="1129"/>
      <c r="Q413" s="1129"/>
      <c r="R413" s="1129"/>
      <c r="S413" s="1129"/>
      <c r="T413" s="1129"/>
      <c r="U413" s="1129"/>
      <c r="V413" s="1129"/>
      <c r="W413" s="1129"/>
      <c r="X413" s="1129"/>
      <c r="Y413" s="1129"/>
      <c r="Z413" s="1129"/>
    </row>
    <row r="414">
      <c r="A414" s="1061"/>
      <c r="B414" s="1061"/>
      <c r="C414" s="1061"/>
      <c r="D414" s="1061"/>
      <c r="E414" s="1061"/>
      <c r="F414" s="1061"/>
      <c r="G414" s="1061"/>
      <c r="H414" s="1061"/>
      <c r="I414" s="1061"/>
      <c r="J414" s="1129"/>
      <c r="K414" s="1129"/>
      <c r="L414" s="1129"/>
      <c r="M414" s="1129"/>
      <c r="N414" s="1129"/>
      <c r="O414" s="1129"/>
      <c r="P414" s="1129"/>
      <c r="Q414" s="1129"/>
      <c r="R414" s="1129"/>
      <c r="S414" s="1129"/>
      <c r="T414" s="1129"/>
      <c r="U414" s="1129"/>
      <c r="V414" s="1129"/>
      <c r="W414" s="1129"/>
      <c r="X414" s="1129"/>
      <c r="Y414" s="1129"/>
      <c r="Z414" s="1129"/>
    </row>
    <row r="415">
      <c r="A415" s="1061"/>
      <c r="B415" s="1061"/>
      <c r="C415" s="1061"/>
      <c r="D415" s="1061"/>
      <c r="E415" s="1061"/>
      <c r="F415" s="1061"/>
      <c r="G415" s="1061"/>
      <c r="H415" s="1061"/>
      <c r="I415" s="1061"/>
      <c r="J415" s="1129"/>
      <c r="K415" s="1129"/>
      <c r="L415" s="1129"/>
      <c r="M415" s="1129"/>
      <c r="N415" s="1129"/>
      <c r="O415" s="1129"/>
      <c r="P415" s="1129"/>
      <c r="Q415" s="1129"/>
      <c r="R415" s="1129"/>
      <c r="S415" s="1129"/>
      <c r="T415" s="1129"/>
      <c r="U415" s="1129"/>
      <c r="V415" s="1129"/>
      <c r="W415" s="1129"/>
      <c r="X415" s="1129"/>
      <c r="Y415" s="1129"/>
      <c r="Z415" s="1129"/>
    </row>
    <row r="416">
      <c r="A416" s="1061"/>
      <c r="B416" s="1061"/>
      <c r="C416" s="1061"/>
      <c r="D416" s="1061"/>
      <c r="E416" s="1061"/>
      <c r="F416" s="1061"/>
      <c r="G416" s="1061"/>
      <c r="H416" s="1061"/>
      <c r="I416" s="1061"/>
      <c r="J416" s="1129"/>
      <c r="K416" s="1129"/>
      <c r="L416" s="1129"/>
      <c r="M416" s="1129"/>
      <c r="N416" s="1129"/>
      <c r="O416" s="1129"/>
      <c r="P416" s="1129"/>
      <c r="Q416" s="1129"/>
      <c r="R416" s="1129"/>
      <c r="S416" s="1129"/>
      <c r="T416" s="1129"/>
      <c r="U416" s="1129"/>
      <c r="V416" s="1129"/>
      <c r="W416" s="1129"/>
      <c r="X416" s="1129"/>
      <c r="Y416" s="1129"/>
      <c r="Z416" s="1129"/>
    </row>
    <row r="417">
      <c r="A417" s="1061"/>
      <c r="B417" s="1061"/>
      <c r="C417" s="1061"/>
      <c r="D417" s="1061"/>
      <c r="E417" s="1061"/>
      <c r="F417" s="1061"/>
      <c r="G417" s="1061"/>
      <c r="H417" s="1061"/>
      <c r="I417" s="1061"/>
      <c r="J417" s="1129"/>
      <c r="K417" s="1129"/>
      <c r="L417" s="1129"/>
      <c r="M417" s="1129"/>
      <c r="N417" s="1129"/>
      <c r="O417" s="1129"/>
      <c r="P417" s="1129"/>
      <c r="Q417" s="1129"/>
      <c r="R417" s="1129"/>
      <c r="S417" s="1129"/>
      <c r="T417" s="1129"/>
      <c r="U417" s="1129"/>
      <c r="V417" s="1129"/>
      <c r="W417" s="1129"/>
      <c r="X417" s="1129"/>
      <c r="Y417" s="1129"/>
      <c r="Z417" s="1129"/>
    </row>
    <row r="418">
      <c r="A418" s="1061"/>
      <c r="B418" s="1061"/>
      <c r="C418" s="1061"/>
      <c r="D418" s="1061"/>
      <c r="E418" s="1061"/>
      <c r="F418" s="1061"/>
      <c r="G418" s="1061"/>
      <c r="H418" s="1061"/>
      <c r="I418" s="1061"/>
      <c r="J418" s="1129"/>
      <c r="K418" s="1129"/>
      <c r="L418" s="1129"/>
      <c r="M418" s="1129"/>
      <c r="N418" s="1129"/>
      <c r="O418" s="1129"/>
      <c r="P418" s="1129"/>
      <c r="Q418" s="1129"/>
      <c r="R418" s="1129"/>
      <c r="S418" s="1129"/>
      <c r="T418" s="1129"/>
      <c r="U418" s="1129"/>
      <c r="V418" s="1129"/>
      <c r="W418" s="1129"/>
      <c r="X418" s="1129"/>
      <c r="Y418" s="1129"/>
      <c r="Z418" s="1129"/>
    </row>
    <row r="419">
      <c r="A419" s="1061"/>
      <c r="B419" s="1061"/>
      <c r="C419" s="1061"/>
      <c r="D419" s="1061"/>
      <c r="E419" s="1061"/>
      <c r="F419" s="1061"/>
      <c r="G419" s="1061"/>
      <c r="H419" s="1061"/>
      <c r="I419" s="1061"/>
      <c r="J419" s="1129"/>
      <c r="K419" s="1129"/>
      <c r="L419" s="1129"/>
      <c r="M419" s="1129"/>
      <c r="N419" s="1129"/>
      <c r="O419" s="1129"/>
      <c r="P419" s="1129"/>
      <c r="Q419" s="1129"/>
      <c r="R419" s="1129"/>
      <c r="S419" s="1129"/>
      <c r="T419" s="1129"/>
      <c r="U419" s="1129"/>
      <c r="V419" s="1129"/>
      <c r="W419" s="1129"/>
      <c r="X419" s="1129"/>
      <c r="Y419" s="1129"/>
      <c r="Z419" s="1129"/>
    </row>
    <row r="420">
      <c r="A420" s="1061"/>
      <c r="B420" s="1061"/>
      <c r="C420" s="1061"/>
      <c r="D420" s="1061"/>
      <c r="E420" s="1061"/>
      <c r="F420" s="1061"/>
      <c r="G420" s="1061"/>
      <c r="H420" s="1061"/>
      <c r="I420" s="1061"/>
      <c r="J420" s="1129"/>
      <c r="K420" s="1129"/>
      <c r="L420" s="1129"/>
      <c r="M420" s="1129"/>
      <c r="N420" s="1129"/>
      <c r="O420" s="1129"/>
      <c r="P420" s="1129"/>
      <c r="Q420" s="1129"/>
      <c r="R420" s="1129"/>
      <c r="S420" s="1129"/>
      <c r="T420" s="1129"/>
      <c r="U420" s="1129"/>
      <c r="V420" s="1129"/>
      <c r="W420" s="1129"/>
      <c r="X420" s="1129"/>
      <c r="Y420" s="1129"/>
      <c r="Z420" s="1129"/>
    </row>
    <row r="421">
      <c r="A421" s="1061"/>
      <c r="B421" s="1061"/>
      <c r="C421" s="1061"/>
      <c r="D421" s="1061"/>
      <c r="E421" s="1061"/>
      <c r="F421" s="1061"/>
      <c r="G421" s="1061"/>
      <c r="H421" s="1061"/>
      <c r="I421" s="1061"/>
      <c r="J421" s="1129"/>
      <c r="K421" s="1129"/>
      <c r="L421" s="1129"/>
      <c r="M421" s="1129"/>
      <c r="N421" s="1129"/>
      <c r="O421" s="1129"/>
      <c r="P421" s="1129"/>
      <c r="Q421" s="1129"/>
      <c r="R421" s="1129"/>
      <c r="S421" s="1129"/>
      <c r="T421" s="1129"/>
      <c r="U421" s="1129"/>
      <c r="V421" s="1129"/>
      <c r="W421" s="1129"/>
      <c r="X421" s="1129"/>
      <c r="Y421" s="1129"/>
      <c r="Z421" s="1129"/>
    </row>
    <row r="422">
      <c r="A422" s="1061"/>
      <c r="B422" s="1061"/>
      <c r="C422" s="1061"/>
      <c r="D422" s="1061"/>
      <c r="E422" s="1061"/>
      <c r="F422" s="1061"/>
      <c r="G422" s="1061"/>
      <c r="H422" s="1061"/>
      <c r="I422" s="1061"/>
      <c r="J422" s="1129"/>
      <c r="K422" s="1129"/>
      <c r="L422" s="1129"/>
      <c r="M422" s="1129"/>
      <c r="N422" s="1129"/>
      <c r="O422" s="1129"/>
      <c r="P422" s="1129"/>
      <c r="Q422" s="1129"/>
      <c r="R422" s="1129"/>
      <c r="S422" s="1129"/>
      <c r="T422" s="1129"/>
      <c r="U422" s="1129"/>
      <c r="V422" s="1129"/>
      <c r="W422" s="1129"/>
      <c r="X422" s="1129"/>
      <c r="Y422" s="1129"/>
      <c r="Z422" s="1129"/>
    </row>
    <row r="423">
      <c r="A423" s="1061"/>
      <c r="B423" s="1061"/>
      <c r="C423" s="1061"/>
      <c r="D423" s="1061"/>
      <c r="E423" s="1061"/>
      <c r="F423" s="1061"/>
      <c r="G423" s="1061"/>
      <c r="H423" s="1061"/>
      <c r="I423" s="1061"/>
      <c r="J423" s="1129"/>
      <c r="K423" s="1129"/>
      <c r="L423" s="1129"/>
      <c r="M423" s="1129"/>
      <c r="N423" s="1129"/>
      <c r="O423" s="1129"/>
      <c r="P423" s="1129"/>
      <c r="Q423" s="1129"/>
      <c r="R423" s="1129"/>
      <c r="S423" s="1129"/>
      <c r="T423" s="1129"/>
      <c r="U423" s="1129"/>
      <c r="V423" s="1129"/>
      <c r="W423" s="1129"/>
      <c r="X423" s="1129"/>
      <c r="Y423" s="1129"/>
      <c r="Z423" s="1129"/>
    </row>
    <row r="424">
      <c r="A424" s="1061"/>
      <c r="B424" s="1061"/>
      <c r="C424" s="1061"/>
      <c r="D424" s="1061"/>
      <c r="E424" s="1061"/>
      <c r="F424" s="1061"/>
      <c r="G424" s="1061"/>
      <c r="H424" s="1061"/>
      <c r="I424" s="1061"/>
      <c r="J424" s="1129"/>
      <c r="K424" s="1129"/>
      <c r="L424" s="1129"/>
      <c r="M424" s="1129"/>
      <c r="N424" s="1129"/>
      <c r="O424" s="1129"/>
      <c r="P424" s="1129"/>
      <c r="Q424" s="1129"/>
      <c r="R424" s="1129"/>
      <c r="S424" s="1129"/>
      <c r="T424" s="1129"/>
      <c r="U424" s="1129"/>
      <c r="V424" s="1129"/>
      <c r="W424" s="1129"/>
      <c r="X424" s="1129"/>
      <c r="Y424" s="1129"/>
      <c r="Z424" s="1129"/>
    </row>
    <row r="425">
      <c r="A425" s="1061"/>
      <c r="B425" s="1061"/>
      <c r="C425" s="1061"/>
      <c r="D425" s="1061"/>
      <c r="E425" s="1061"/>
      <c r="F425" s="1061"/>
      <c r="G425" s="1061"/>
      <c r="H425" s="1061"/>
      <c r="I425" s="1061"/>
      <c r="J425" s="1129"/>
      <c r="K425" s="1129"/>
      <c r="L425" s="1129"/>
      <c r="M425" s="1129"/>
      <c r="N425" s="1129"/>
      <c r="O425" s="1129"/>
      <c r="P425" s="1129"/>
      <c r="Q425" s="1129"/>
      <c r="R425" s="1129"/>
      <c r="S425" s="1129"/>
      <c r="T425" s="1129"/>
      <c r="U425" s="1129"/>
      <c r="V425" s="1129"/>
      <c r="W425" s="1129"/>
      <c r="X425" s="1129"/>
      <c r="Y425" s="1129"/>
      <c r="Z425" s="1129"/>
    </row>
    <row r="426">
      <c r="A426" s="1061"/>
      <c r="B426" s="1061"/>
      <c r="C426" s="1061"/>
      <c r="D426" s="1061"/>
      <c r="E426" s="1061"/>
      <c r="F426" s="1061"/>
      <c r="G426" s="1061"/>
      <c r="H426" s="1061"/>
      <c r="I426" s="1061"/>
      <c r="J426" s="1129"/>
      <c r="K426" s="1129"/>
      <c r="L426" s="1129"/>
      <c r="M426" s="1129"/>
      <c r="N426" s="1129"/>
      <c r="O426" s="1129"/>
      <c r="P426" s="1129"/>
      <c r="Q426" s="1129"/>
      <c r="R426" s="1129"/>
      <c r="S426" s="1129"/>
      <c r="T426" s="1129"/>
      <c r="U426" s="1129"/>
      <c r="V426" s="1129"/>
      <c r="W426" s="1129"/>
      <c r="X426" s="1129"/>
      <c r="Y426" s="1129"/>
      <c r="Z426" s="1129"/>
    </row>
    <row r="427">
      <c r="A427" s="1061"/>
      <c r="B427" s="1061"/>
      <c r="C427" s="1061"/>
      <c r="D427" s="1061"/>
      <c r="E427" s="1061"/>
      <c r="F427" s="1061"/>
      <c r="G427" s="1061"/>
      <c r="H427" s="1061"/>
      <c r="I427" s="1061"/>
      <c r="J427" s="1129"/>
      <c r="K427" s="1129"/>
      <c r="L427" s="1129"/>
      <c r="M427" s="1129"/>
      <c r="N427" s="1129"/>
      <c r="O427" s="1129"/>
      <c r="P427" s="1129"/>
      <c r="Q427" s="1129"/>
      <c r="R427" s="1129"/>
      <c r="S427" s="1129"/>
      <c r="T427" s="1129"/>
      <c r="U427" s="1129"/>
      <c r="V427" s="1129"/>
      <c r="W427" s="1129"/>
      <c r="X427" s="1129"/>
      <c r="Y427" s="1129"/>
      <c r="Z427" s="1129"/>
    </row>
    <row r="428">
      <c r="A428" s="1061"/>
      <c r="B428" s="1061"/>
      <c r="C428" s="1061"/>
      <c r="D428" s="1061"/>
      <c r="E428" s="1061"/>
      <c r="F428" s="1061"/>
      <c r="G428" s="1061"/>
      <c r="H428" s="1061"/>
      <c r="I428" s="1061"/>
      <c r="J428" s="1129"/>
      <c r="K428" s="1129"/>
      <c r="L428" s="1129"/>
      <c r="M428" s="1129"/>
      <c r="N428" s="1129"/>
      <c r="O428" s="1129"/>
      <c r="P428" s="1129"/>
      <c r="Q428" s="1129"/>
      <c r="R428" s="1129"/>
      <c r="S428" s="1129"/>
      <c r="T428" s="1129"/>
      <c r="U428" s="1129"/>
      <c r="V428" s="1129"/>
      <c r="W428" s="1129"/>
      <c r="X428" s="1129"/>
      <c r="Y428" s="1129"/>
      <c r="Z428" s="1129"/>
    </row>
    <row r="429">
      <c r="A429" s="1061"/>
      <c r="B429" s="1061"/>
      <c r="C429" s="1061"/>
      <c r="D429" s="1061"/>
      <c r="E429" s="1061"/>
      <c r="F429" s="1061"/>
      <c r="G429" s="1061"/>
      <c r="H429" s="1061"/>
      <c r="I429" s="1061"/>
      <c r="J429" s="1129"/>
      <c r="K429" s="1129"/>
      <c r="L429" s="1129"/>
      <c r="M429" s="1129"/>
      <c r="N429" s="1129"/>
      <c r="O429" s="1129"/>
      <c r="P429" s="1129"/>
      <c r="Q429" s="1129"/>
      <c r="R429" s="1129"/>
      <c r="S429" s="1129"/>
      <c r="T429" s="1129"/>
      <c r="U429" s="1129"/>
      <c r="V429" s="1129"/>
      <c r="W429" s="1129"/>
      <c r="X429" s="1129"/>
      <c r="Y429" s="1129"/>
      <c r="Z429" s="1129"/>
    </row>
    <row r="430">
      <c r="A430" s="1061"/>
      <c r="B430" s="1061"/>
      <c r="C430" s="1061"/>
      <c r="D430" s="1061"/>
      <c r="E430" s="1061"/>
      <c r="F430" s="1061"/>
      <c r="G430" s="1061"/>
      <c r="H430" s="1061"/>
      <c r="I430" s="1061"/>
      <c r="J430" s="1129"/>
      <c r="K430" s="1129"/>
      <c r="L430" s="1129"/>
      <c r="M430" s="1129"/>
      <c r="N430" s="1129"/>
      <c r="O430" s="1129"/>
      <c r="P430" s="1129"/>
      <c r="Q430" s="1129"/>
      <c r="R430" s="1129"/>
      <c r="S430" s="1129"/>
      <c r="T430" s="1129"/>
      <c r="U430" s="1129"/>
      <c r="V430" s="1129"/>
      <c r="W430" s="1129"/>
      <c r="X430" s="1129"/>
      <c r="Y430" s="1129"/>
      <c r="Z430" s="1129"/>
    </row>
    <row r="431">
      <c r="A431" s="1061"/>
      <c r="B431" s="1061"/>
      <c r="C431" s="1061"/>
      <c r="D431" s="1061"/>
      <c r="E431" s="1061"/>
      <c r="F431" s="1061"/>
      <c r="G431" s="1061"/>
      <c r="H431" s="1061"/>
      <c r="I431" s="1061"/>
      <c r="J431" s="1129"/>
      <c r="K431" s="1129"/>
      <c r="L431" s="1129"/>
      <c r="M431" s="1129"/>
      <c r="N431" s="1129"/>
      <c r="O431" s="1129"/>
      <c r="P431" s="1129"/>
      <c r="Q431" s="1129"/>
      <c r="R431" s="1129"/>
      <c r="S431" s="1129"/>
      <c r="T431" s="1129"/>
      <c r="U431" s="1129"/>
      <c r="V431" s="1129"/>
      <c r="W431" s="1129"/>
      <c r="X431" s="1129"/>
      <c r="Y431" s="1129"/>
      <c r="Z431" s="1129"/>
    </row>
    <row r="432">
      <c r="A432" s="1061"/>
      <c r="B432" s="1061"/>
      <c r="C432" s="1061"/>
      <c r="D432" s="1061"/>
      <c r="E432" s="1061"/>
      <c r="F432" s="1061"/>
      <c r="G432" s="1061"/>
      <c r="H432" s="1061"/>
      <c r="I432" s="1061"/>
      <c r="J432" s="1129"/>
      <c r="K432" s="1129"/>
      <c r="L432" s="1129"/>
      <c r="M432" s="1129"/>
      <c r="N432" s="1129"/>
      <c r="O432" s="1129"/>
      <c r="P432" s="1129"/>
      <c r="Q432" s="1129"/>
      <c r="R432" s="1129"/>
      <c r="S432" s="1129"/>
      <c r="T432" s="1129"/>
      <c r="U432" s="1129"/>
      <c r="V432" s="1129"/>
      <c r="W432" s="1129"/>
      <c r="X432" s="1129"/>
      <c r="Y432" s="1129"/>
      <c r="Z432" s="1129"/>
    </row>
    <row r="433">
      <c r="A433" s="1061"/>
      <c r="B433" s="1061"/>
      <c r="C433" s="1061"/>
      <c r="D433" s="1061"/>
      <c r="E433" s="1061"/>
      <c r="F433" s="1061"/>
      <c r="G433" s="1061"/>
      <c r="H433" s="1061"/>
      <c r="I433" s="1061"/>
      <c r="J433" s="1129"/>
      <c r="K433" s="1129"/>
      <c r="L433" s="1129"/>
      <c r="M433" s="1129"/>
      <c r="N433" s="1129"/>
      <c r="O433" s="1129"/>
      <c r="P433" s="1129"/>
      <c r="Q433" s="1129"/>
      <c r="R433" s="1129"/>
      <c r="S433" s="1129"/>
      <c r="T433" s="1129"/>
      <c r="U433" s="1129"/>
      <c r="V433" s="1129"/>
      <c r="W433" s="1129"/>
      <c r="X433" s="1129"/>
      <c r="Y433" s="1129"/>
      <c r="Z433" s="1129"/>
    </row>
    <row r="434">
      <c r="A434" s="1061"/>
      <c r="B434" s="1061"/>
      <c r="C434" s="1061"/>
      <c r="D434" s="1061"/>
      <c r="E434" s="1061"/>
      <c r="F434" s="1061"/>
      <c r="G434" s="1061"/>
      <c r="H434" s="1061"/>
      <c r="I434" s="1061"/>
      <c r="J434" s="1129"/>
      <c r="K434" s="1129"/>
      <c r="L434" s="1129"/>
      <c r="M434" s="1129"/>
      <c r="N434" s="1129"/>
      <c r="O434" s="1129"/>
      <c r="P434" s="1129"/>
      <c r="Q434" s="1129"/>
      <c r="R434" s="1129"/>
      <c r="S434" s="1129"/>
      <c r="T434" s="1129"/>
      <c r="U434" s="1129"/>
      <c r="V434" s="1129"/>
      <c r="W434" s="1129"/>
      <c r="X434" s="1129"/>
      <c r="Y434" s="1129"/>
      <c r="Z434" s="1129"/>
    </row>
    <row r="435">
      <c r="A435" s="1061"/>
      <c r="B435" s="1061"/>
      <c r="C435" s="1061"/>
      <c r="D435" s="1061"/>
      <c r="E435" s="1061"/>
      <c r="F435" s="1061"/>
      <c r="G435" s="1061"/>
      <c r="H435" s="1061"/>
      <c r="I435" s="1061"/>
      <c r="J435" s="1129"/>
      <c r="K435" s="1129"/>
      <c r="L435" s="1129"/>
      <c r="M435" s="1129"/>
      <c r="N435" s="1129"/>
      <c r="O435" s="1129"/>
      <c r="P435" s="1129"/>
      <c r="Q435" s="1129"/>
      <c r="R435" s="1129"/>
      <c r="S435" s="1129"/>
      <c r="T435" s="1129"/>
      <c r="U435" s="1129"/>
      <c r="V435" s="1129"/>
      <c r="W435" s="1129"/>
      <c r="X435" s="1129"/>
      <c r="Y435" s="1129"/>
      <c r="Z435" s="1129"/>
    </row>
    <row r="436">
      <c r="A436" s="1061"/>
      <c r="B436" s="1061"/>
      <c r="C436" s="1061"/>
      <c r="D436" s="1061"/>
      <c r="E436" s="1061"/>
      <c r="F436" s="1061"/>
      <c r="G436" s="1061"/>
      <c r="H436" s="1061"/>
      <c r="I436" s="1061"/>
      <c r="J436" s="1129"/>
      <c r="K436" s="1129"/>
      <c r="L436" s="1129"/>
      <c r="M436" s="1129"/>
      <c r="N436" s="1129"/>
      <c r="O436" s="1129"/>
      <c r="P436" s="1129"/>
      <c r="Q436" s="1129"/>
      <c r="R436" s="1129"/>
      <c r="S436" s="1129"/>
      <c r="T436" s="1129"/>
      <c r="U436" s="1129"/>
      <c r="V436" s="1129"/>
      <c r="W436" s="1129"/>
      <c r="X436" s="1129"/>
      <c r="Y436" s="1129"/>
      <c r="Z436" s="1129"/>
    </row>
    <row r="437">
      <c r="A437" s="1061"/>
      <c r="B437" s="1061"/>
      <c r="C437" s="1061"/>
      <c r="D437" s="1061"/>
      <c r="E437" s="1061"/>
      <c r="F437" s="1061"/>
      <c r="G437" s="1061"/>
      <c r="H437" s="1061"/>
      <c r="I437" s="1061"/>
      <c r="J437" s="1129"/>
      <c r="K437" s="1129"/>
      <c r="L437" s="1129"/>
      <c r="M437" s="1129"/>
      <c r="N437" s="1129"/>
      <c r="O437" s="1129"/>
      <c r="P437" s="1129"/>
      <c r="Q437" s="1129"/>
      <c r="R437" s="1129"/>
      <c r="S437" s="1129"/>
      <c r="T437" s="1129"/>
      <c r="U437" s="1129"/>
      <c r="V437" s="1129"/>
      <c r="W437" s="1129"/>
      <c r="X437" s="1129"/>
      <c r="Y437" s="1129"/>
      <c r="Z437" s="1129"/>
    </row>
    <row r="438">
      <c r="A438" s="1061"/>
      <c r="B438" s="1061"/>
      <c r="C438" s="1061"/>
      <c r="D438" s="1061"/>
      <c r="E438" s="1061"/>
      <c r="F438" s="1061"/>
      <c r="G438" s="1061"/>
      <c r="H438" s="1061"/>
      <c r="I438" s="1061"/>
      <c r="J438" s="1129"/>
      <c r="K438" s="1129"/>
      <c r="L438" s="1129"/>
      <c r="M438" s="1129"/>
      <c r="N438" s="1129"/>
      <c r="O438" s="1129"/>
      <c r="P438" s="1129"/>
      <c r="Q438" s="1129"/>
      <c r="R438" s="1129"/>
      <c r="S438" s="1129"/>
      <c r="T438" s="1129"/>
      <c r="U438" s="1129"/>
      <c r="V438" s="1129"/>
      <c r="W438" s="1129"/>
      <c r="X438" s="1129"/>
      <c r="Y438" s="1129"/>
      <c r="Z438" s="1129"/>
    </row>
    <row r="439">
      <c r="A439" s="1061"/>
      <c r="B439" s="1061"/>
      <c r="C439" s="1061"/>
      <c r="D439" s="1061"/>
      <c r="E439" s="1061"/>
      <c r="F439" s="1061"/>
      <c r="G439" s="1061"/>
      <c r="H439" s="1061"/>
      <c r="I439" s="1061"/>
      <c r="J439" s="1129"/>
      <c r="K439" s="1129"/>
      <c r="L439" s="1129"/>
      <c r="M439" s="1129"/>
      <c r="N439" s="1129"/>
      <c r="O439" s="1129"/>
      <c r="P439" s="1129"/>
      <c r="Q439" s="1129"/>
      <c r="R439" s="1129"/>
      <c r="S439" s="1129"/>
      <c r="T439" s="1129"/>
      <c r="U439" s="1129"/>
      <c r="V439" s="1129"/>
      <c r="W439" s="1129"/>
      <c r="X439" s="1129"/>
      <c r="Y439" s="1129"/>
      <c r="Z439" s="1129"/>
    </row>
    <row r="440">
      <c r="A440" s="1061"/>
      <c r="B440" s="1061"/>
      <c r="C440" s="1061"/>
      <c r="D440" s="1061"/>
      <c r="E440" s="1061"/>
      <c r="F440" s="1061"/>
      <c r="G440" s="1061"/>
      <c r="H440" s="1061"/>
      <c r="I440" s="1061"/>
      <c r="J440" s="1129"/>
      <c r="K440" s="1129"/>
      <c r="L440" s="1129"/>
      <c r="M440" s="1129"/>
      <c r="N440" s="1129"/>
      <c r="O440" s="1129"/>
      <c r="P440" s="1129"/>
      <c r="Q440" s="1129"/>
      <c r="R440" s="1129"/>
      <c r="S440" s="1129"/>
      <c r="T440" s="1129"/>
      <c r="U440" s="1129"/>
      <c r="V440" s="1129"/>
      <c r="W440" s="1129"/>
      <c r="X440" s="1129"/>
      <c r="Y440" s="1129"/>
      <c r="Z440" s="1129"/>
    </row>
    <row r="441">
      <c r="A441" s="1061"/>
      <c r="B441" s="1061"/>
      <c r="C441" s="1061"/>
      <c r="D441" s="1061"/>
      <c r="E441" s="1061"/>
      <c r="F441" s="1061"/>
      <c r="G441" s="1061"/>
      <c r="H441" s="1061"/>
      <c r="I441" s="1061"/>
      <c r="J441" s="1129"/>
      <c r="K441" s="1129"/>
      <c r="L441" s="1129"/>
      <c r="M441" s="1129"/>
      <c r="N441" s="1129"/>
      <c r="O441" s="1129"/>
      <c r="P441" s="1129"/>
      <c r="Q441" s="1129"/>
      <c r="R441" s="1129"/>
      <c r="S441" s="1129"/>
      <c r="T441" s="1129"/>
      <c r="U441" s="1129"/>
      <c r="V441" s="1129"/>
      <c r="W441" s="1129"/>
      <c r="X441" s="1129"/>
      <c r="Y441" s="1129"/>
      <c r="Z441" s="1129"/>
    </row>
    <row r="442">
      <c r="A442" s="1061"/>
      <c r="B442" s="1061"/>
      <c r="C442" s="1061"/>
      <c r="D442" s="1061"/>
      <c r="E442" s="1061"/>
      <c r="F442" s="1061"/>
      <c r="G442" s="1061"/>
      <c r="H442" s="1061"/>
      <c r="I442" s="1061"/>
      <c r="J442" s="1129"/>
      <c r="K442" s="1129"/>
      <c r="L442" s="1129"/>
      <c r="M442" s="1129"/>
      <c r="N442" s="1129"/>
      <c r="O442" s="1129"/>
      <c r="P442" s="1129"/>
      <c r="Q442" s="1129"/>
      <c r="R442" s="1129"/>
      <c r="S442" s="1129"/>
      <c r="T442" s="1129"/>
      <c r="U442" s="1129"/>
      <c r="V442" s="1129"/>
      <c r="W442" s="1129"/>
      <c r="X442" s="1129"/>
      <c r="Y442" s="1129"/>
      <c r="Z442" s="1129"/>
    </row>
    <row r="443">
      <c r="A443" s="1061"/>
      <c r="B443" s="1061"/>
      <c r="C443" s="1061"/>
      <c r="D443" s="1061"/>
      <c r="E443" s="1061"/>
      <c r="F443" s="1061"/>
      <c r="G443" s="1061"/>
      <c r="H443" s="1061"/>
      <c r="I443" s="1061"/>
      <c r="J443" s="1129"/>
      <c r="K443" s="1129"/>
      <c r="L443" s="1129"/>
      <c r="M443" s="1129"/>
      <c r="N443" s="1129"/>
      <c r="O443" s="1129"/>
      <c r="P443" s="1129"/>
      <c r="Q443" s="1129"/>
      <c r="R443" s="1129"/>
      <c r="S443" s="1129"/>
      <c r="T443" s="1129"/>
      <c r="U443" s="1129"/>
      <c r="V443" s="1129"/>
      <c r="W443" s="1129"/>
      <c r="X443" s="1129"/>
      <c r="Y443" s="1129"/>
      <c r="Z443" s="1129"/>
    </row>
    <row r="444">
      <c r="A444" s="1061"/>
      <c r="B444" s="1061"/>
      <c r="C444" s="1061"/>
      <c r="D444" s="1061"/>
      <c r="E444" s="1061"/>
      <c r="F444" s="1061"/>
      <c r="G444" s="1061"/>
      <c r="H444" s="1061"/>
      <c r="I444" s="1061"/>
      <c r="J444" s="1129"/>
      <c r="K444" s="1129"/>
      <c r="L444" s="1129"/>
      <c r="M444" s="1129"/>
      <c r="N444" s="1129"/>
      <c r="O444" s="1129"/>
      <c r="P444" s="1129"/>
      <c r="Q444" s="1129"/>
      <c r="R444" s="1129"/>
      <c r="S444" s="1129"/>
      <c r="T444" s="1129"/>
      <c r="U444" s="1129"/>
      <c r="V444" s="1129"/>
      <c r="W444" s="1129"/>
      <c r="X444" s="1129"/>
      <c r="Y444" s="1129"/>
      <c r="Z444" s="1129"/>
    </row>
    <row r="445">
      <c r="A445" s="1061"/>
      <c r="B445" s="1061"/>
      <c r="C445" s="1061"/>
      <c r="D445" s="1061"/>
      <c r="E445" s="1061"/>
      <c r="F445" s="1061"/>
      <c r="G445" s="1061"/>
      <c r="H445" s="1061"/>
      <c r="I445" s="1061"/>
      <c r="J445" s="1129"/>
      <c r="K445" s="1129"/>
      <c r="L445" s="1129"/>
      <c r="M445" s="1129"/>
      <c r="N445" s="1129"/>
      <c r="O445" s="1129"/>
      <c r="P445" s="1129"/>
      <c r="Q445" s="1129"/>
      <c r="R445" s="1129"/>
      <c r="S445" s="1129"/>
      <c r="T445" s="1129"/>
      <c r="U445" s="1129"/>
      <c r="V445" s="1129"/>
      <c r="W445" s="1129"/>
      <c r="X445" s="1129"/>
      <c r="Y445" s="1129"/>
      <c r="Z445" s="1129"/>
    </row>
    <row r="446">
      <c r="A446" s="1061"/>
      <c r="B446" s="1061"/>
      <c r="C446" s="1061"/>
      <c r="D446" s="1061"/>
      <c r="E446" s="1061"/>
      <c r="F446" s="1061"/>
      <c r="G446" s="1061"/>
      <c r="H446" s="1061"/>
      <c r="I446" s="1061"/>
      <c r="J446" s="1129"/>
      <c r="K446" s="1129"/>
      <c r="L446" s="1129"/>
      <c r="M446" s="1129"/>
      <c r="N446" s="1129"/>
      <c r="O446" s="1129"/>
      <c r="P446" s="1129"/>
      <c r="Q446" s="1129"/>
      <c r="R446" s="1129"/>
      <c r="S446" s="1129"/>
      <c r="T446" s="1129"/>
      <c r="U446" s="1129"/>
      <c r="V446" s="1129"/>
      <c r="W446" s="1129"/>
      <c r="X446" s="1129"/>
      <c r="Y446" s="1129"/>
      <c r="Z446" s="1129"/>
    </row>
    <row r="447">
      <c r="A447" s="1061"/>
      <c r="B447" s="1061"/>
      <c r="C447" s="1061"/>
      <c r="D447" s="1061"/>
      <c r="E447" s="1061"/>
      <c r="F447" s="1061"/>
      <c r="G447" s="1061"/>
      <c r="H447" s="1061"/>
      <c r="I447" s="1061"/>
      <c r="J447" s="1129"/>
      <c r="K447" s="1129"/>
      <c r="L447" s="1129"/>
      <c r="M447" s="1129"/>
      <c r="N447" s="1129"/>
      <c r="O447" s="1129"/>
      <c r="P447" s="1129"/>
      <c r="Q447" s="1129"/>
      <c r="R447" s="1129"/>
      <c r="S447" s="1129"/>
      <c r="T447" s="1129"/>
      <c r="U447" s="1129"/>
      <c r="V447" s="1129"/>
      <c r="W447" s="1129"/>
      <c r="X447" s="1129"/>
      <c r="Y447" s="1129"/>
      <c r="Z447" s="1129"/>
    </row>
    <row r="448">
      <c r="A448" s="1061"/>
      <c r="B448" s="1061"/>
      <c r="C448" s="1061"/>
      <c r="D448" s="1061"/>
      <c r="E448" s="1061"/>
      <c r="F448" s="1061"/>
      <c r="G448" s="1061"/>
      <c r="H448" s="1061"/>
      <c r="I448" s="1061"/>
      <c r="J448" s="1129"/>
      <c r="K448" s="1129"/>
      <c r="L448" s="1129"/>
      <c r="M448" s="1129"/>
      <c r="N448" s="1129"/>
      <c r="O448" s="1129"/>
      <c r="P448" s="1129"/>
      <c r="Q448" s="1129"/>
      <c r="R448" s="1129"/>
      <c r="S448" s="1129"/>
      <c r="T448" s="1129"/>
      <c r="U448" s="1129"/>
      <c r="V448" s="1129"/>
      <c r="W448" s="1129"/>
      <c r="X448" s="1129"/>
      <c r="Y448" s="1129"/>
      <c r="Z448" s="1129"/>
    </row>
    <row r="449">
      <c r="A449" s="1061"/>
      <c r="B449" s="1061"/>
      <c r="C449" s="1061"/>
      <c r="D449" s="1061"/>
      <c r="E449" s="1061"/>
      <c r="F449" s="1061"/>
      <c r="G449" s="1061"/>
      <c r="H449" s="1061"/>
      <c r="I449" s="1061"/>
      <c r="J449" s="1129"/>
      <c r="K449" s="1129"/>
      <c r="L449" s="1129"/>
      <c r="M449" s="1129"/>
      <c r="N449" s="1129"/>
      <c r="O449" s="1129"/>
      <c r="P449" s="1129"/>
      <c r="Q449" s="1129"/>
      <c r="R449" s="1129"/>
      <c r="S449" s="1129"/>
      <c r="T449" s="1129"/>
      <c r="U449" s="1129"/>
      <c r="V449" s="1129"/>
      <c r="W449" s="1129"/>
      <c r="X449" s="1129"/>
      <c r="Y449" s="1129"/>
      <c r="Z449" s="1129"/>
    </row>
    <row r="450">
      <c r="A450" s="1061"/>
      <c r="B450" s="1061"/>
      <c r="C450" s="1061"/>
      <c r="D450" s="1061"/>
      <c r="E450" s="1061"/>
      <c r="F450" s="1061"/>
      <c r="G450" s="1061"/>
      <c r="H450" s="1061"/>
      <c r="I450" s="1061"/>
      <c r="J450" s="1129"/>
      <c r="K450" s="1129"/>
      <c r="L450" s="1129"/>
      <c r="M450" s="1129"/>
      <c r="N450" s="1129"/>
      <c r="O450" s="1129"/>
      <c r="P450" s="1129"/>
      <c r="Q450" s="1129"/>
      <c r="R450" s="1129"/>
      <c r="S450" s="1129"/>
      <c r="T450" s="1129"/>
      <c r="U450" s="1129"/>
      <c r="V450" s="1129"/>
      <c r="W450" s="1129"/>
      <c r="X450" s="1129"/>
      <c r="Y450" s="1129"/>
      <c r="Z450" s="1129"/>
    </row>
    <row r="451">
      <c r="A451" s="1061"/>
      <c r="B451" s="1061"/>
      <c r="C451" s="1061"/>
      <c r="D451" s="1061"/>
      <c r="E451" s="1061"/>
      <c r="F451" s="1061"/>
      <c r="G451" s="1061"/>
      <c r="H451" s="1061"/>
      <c r="I451" s="1061"/>
      <c r="J451" s="1129"/>
      <c r="K451" s="1129"/>
      <c r="L451" s="1129"/>
      <c r="M451" s="1129"/>
      <c r="N451" s="1129"/>
      <c r="O451" s="1129"/>
      <c r="P451" s="1129"/>
      <c r="Q451" s="1129"/>
      <c r="R451" s="1129"/>
      <c r="S451" s="1129"/>
      <c r="T451" s="1129"/>
      <c r="U451" s="1129"/>
      <c r="V451" s="1129"/>
      <c r="W451" s="1129"/>
      <c r="X451" s="1129"/>
      <c r="Y451" s="1129"/>
      <c r="Z451" s="1129"/>
    </row>
    <row r="452">
      <c r="A452" s="1061"/>
      <c r="B452" s="1061"/>
      <c r="C452" s="1061"/>
      <c r="D452" s="1061"/>
      <c r="E452" s="1061"/>
      <c r="F452" s="1061"/>
      <c r="G452" s="1061"/>
      <c r="H452" s="1061"/>
      <c r="I452" s="1061"/>
      <c r="J452" s="1129"/>
      <c r="K452" s="1129"/>
      <c r="L452" s="1129"/>
      <c r="M452" s="1129"/>
      <c r="N452" s="1129"/>
      <c r="O452" s="1129"/>
      <c r="P452" s="1129"/>
      <c r="Q452" s="1129"/>
      <c r="R452" s="1129"/>
      <c r="S452" s="1129"/>
      <c r="T452" s="1129"/>
      <c r="U452" s="1129"/>
      <c r="V452" s="1129"/>
      <c r="W452" s="1129"/>
      <c r="X452" s="1129"/>
      <c r="Y452" s="1129"/>
      <c r="Z452" s="1129"/>
    </row>
    <row r="453">
      <c r="A453" s="1061"/>
      <c r="B453" s="1061"/>
      <c r="C453" s="1061"/>
      <c r="D453" s="1061"/>
      <c r="E453" s="1061"/>
      <c r="F453" s="1061"/>
      <c r="G453" s="1061"/>
      <c r="H453" s="1061"/>
      <c r="I453" s="1061"/>
      <c r="J453" s="1129"/>
      <c r="K453" s="1129"/>
      <c r="L453" s="1129"/>
      <c r="M453" s="1129"/>
      <c r="N453" s="1129"/>
      <c r="O453" s="1129"/>
      <c r="P453" s="1129"/>
      <c r="Q453" s="1129"/>
      <c r="R453" s="1129"/>
      <c r="S453" s="1129"/>
      <c r="T453" s="1129"/>
      <c r="U453" s="1129"/>
      <c r="V453" s="1129"/>
      <c r="W453" s="1129"/>
      <c r="X453" s="1129"/>
      <c r="Y453" s="1129"/>
      <c r="Z453" s="1129"/>
    </row>
    <row r="454">
      <c r="A454" s="1061"/>
      <c r="B454" s="1061"/>
      <c r="C454" s="1061"/>
      <c r="D454" s="1061"/>
      <c r="E454" s="1061"/>
      <c r="F454" s="1061"/>
      <c r="G454" s="1061"/>
      <c r="H454" s="1061"/>
      <c r="I454" s="1061"/>
      <c r="J454" s="1129"/>
      <c r="K454" s="1129"/>
      <c r="L454" s="1129"/>
      <c r="M454" s="1129"/>
      <c r="N454" s="1129"/>
      <c r="O454" s="1129"/>
      <c r="P454" s="1129"/>
      <c r="Q454" s="1129"/>
      <c r="R454" s="1129"/>
      <c r="S454" s="1129"/>
      <c r="T454" s="1129"/>
      <c r="U454" s="1129"/>
      <c r="V454" s="1129"/>
      <c r="W454" s="1129"/>
      <c r="X454" s="1129"/>
      <c r="Y454" s="1129"/>
      <c r="Z454" s="1129"/>
    </row>
    <row r="455">
      <c r="A455" s="1061"/>
      <c r="B455" s="1061"/>
      <c r="C455" s="1061"/>
      <c r="D455" s="1061"/>
      <c r="E455" s="1061"/>
      <c r="F455" s="1061"/>
      <c r="G455" s="1061"/>
      <c r="H455" s="1061"/>
      <c r="I455" s="1061"/>
      <c r="J455" s="1129"/>
      <c r="K455" s="1129"/>
      <c r="L455" s="1129"/>
      <c r="M455" s="1129"/>
      <c r="N455" s="1129"/>
      <c r="O455" s="1129"/>
      <c r="P455" s="1129"/>
      <c r="Q455" s="1129"/>
      <c r="R455" s="1129"/>
      <c r="S455" s="1129"/>
      <c r="T455" s="1129"/>
      <c r="U455" s="1129"/>
      <c r="V455" s="1129"/>
      <c r="W455" s="1129"/>
      <c r="X455" s="1129"/>
      <c r="Y455" s="1129"/>
      <c r="Z455" s="1129"/>
    </row>
    <row r="456">
      <c r="A456" s="1061"/>
      <c r="B456" s="1061"/>
      <c r="C456" s="1061"/>
      <c r="D456" s="1061"/>
      <c r="E456" s="1061"/>
      <c r="F456" s="1061"/>
      <c r="G456" s="1061"/>
      <c r="H456" s="1061"/>
      <c r="I456" s="1061"/>
      <c r="J456" s="1129"/>
      <c r="K456" s="1129"/>
      <c r="L456" s="1129"/>
      <c r="M456" s="1129"/>
      <c r="N456" s="1129"/>
      <c r="O456" s="1129"/>
      <c r="P456" s="1129"/>
      <c r="Q456" s="1129"/>
      <c r="R456" s="1129"/>
      <c r="S456" s="1129"/>
      <c r="T456" s="1129"/>
      <c r="U456" s="1129"/>
      <c r="V456" s="1129"/>
      <c r="W456" s="1129"/>
      <c r="X456" s="1129"/>
      <c r="Y456" s="1129"/>
      <c r="Z456" s="1129"/>
    </row>
    <row r="457">
      <c r="A457" s="1061"/>
      <c r="B457" s="1061"/>
      <c r="C457" s="1061"/>
      <c r="D457" s="1061"/>
      <c r="E457" s="1061"/>
      <c r="F457" s="1061"/>
      <c r="G457" s="1061"/>
      <c r="H457" s="1061"/>
      <c r="I457" s="1061"/>
      <c r="J457" s="1129"/>
      <c r="K457" s="1129"/>
      <c r="L457" s="1129"/>
      <c r="M457" s="1129"/>
      <c r="N457" s="1129"/>
      <c r="O457" s="1129"/>
      <c r="P457" s="1129"/>
      <c r="Q457" s="1129"/>
      <c r="R457" s="1129"/>
      <c r="S457" s="1129"/>
      <c r="T457" s="1129"/>
      <c r="U457" s="1129"/>
      <c r="V457" s="1129"/>
      <c r="W457" s="1129"/>
      <c r="X457" s="1129"/>
      <c r="Y457" s="1129"/>
      <c r="Z457" s="1129"/>
    </row>
    <row r="458">
      <c r="A458" s="1061"/>
      <c r="B458" s="1061"/>
      <c r="C458" s="1061"/>
      <c r="D458" s="1061"/>
      <c r="E458" s="1061"/>
      <c r="F458" s="1061"/>
      <c r="G458" s="1061"/>
      <c r="H458" s="1061"/>
      <c r="I458" s="1061"/>
      <c r="J458" s="1129"/>
      <c r="K458" s="1129"/>
      <c r="L458" s="1129"/>
      <c r="M458" s="1129"/>
      <c r="N458" s="1129"/>
      <c r="O458" s="1129"/>
      <c r="P458" s="1129"/>
      <c r="Q458" s="1129"/>
      <c r="R458" s="1129"/>
      <c r="S458" s="1129"/>
      <c r="T458" s="1129"/>
      <c r="U458" s="1129"/>
      <c r="V458" s="1129"/>
      <c r="W458" s="1129"/>
      <c r="X458" s="1129"/>
      <c r="Y458" s="1129"/>
      <c r="Z458" s="1129"/>
    </row>
    <row r="459">
      <c r="A459" s="1061"/>
      <c r="B459" s="1061"/>
      <c r="C459" s="1061"/>
      <c r="D459" s="1061"/>
      <c r="E459" s="1061"/>
      <c r="F459" s="1061"/>
      <c r="G459" s="1061"/>
      <c r="H459" s="1061"/>
      <c r="I459" s="1061"/>
      <c r="J459" s="1129"/>
      <c r="K459" s="1129"/>
      <c r="L459" s="1129"/>
      <c r="M459" s="1129"/>
      <c r="N459" s="1129"/>
      <c r="O459" s="1129"/>
      <c r="P459" s="1129"/>
      <c r="Q459" s="1129"/>
      <c r="R459" s="1129"/>
      <c r="S459" s="1129"/>
      <c r="T459" s="1129"/>
      <c r="U459" s="1129"/>
      <c r="V459" s="1129"/>
      <c r="W459" s="1129"/>
      <c r="X459" s="1129"/>
      <c r="Y459" s="1129"/>
      <c r="Z459" s="1129"/>
    </row>
    <row r="460">
      <c r="A460" s="1061"/>
      <c r="B460" s="1061"/>
      <c r="C460" s="1061"/>
      <c r="D460" s="1061"/>
      <c r="E460" s="1061"/>
      <c r="F460" s="1061"/>
      <c r="G460" s="1061"/>
      <c r="H460" s="1061"/>
      <c r="I460" s="1061"/>
      <c r="J460" s="1129"/>
      <c r="K460" s="1129"/>
      <c r="L460" s="1129"/>
      <c r="M460" s="1129"/>
      <c r="N460" s="1129"/>
      <c r="O460" s="1129"/>
      <c r="P460" s="1129"/>
      <c r="Q460" s="1129"/>
      <c r="R460" s="1129"/>
      <c r="S460" s="1129"/>
      <c r="T460" s="1129"/>
      <c r="U460" s="1129"/>
      <c r="V460" s="1129"/>
      <c r="W460" s="1129"/>
      <c r="X460" s="1129"/>
      <c r="Y460" s="1129"/>
      <c r="Z460" s="1129"/>
    </row>
    <row r="461">
      <c r="A461" s="1061"/>
      <c r="B461" s="1061"/>
      <c r="C461" s="1061"/>
      <c r="D461" s="1061"/>
      <c r="E461" s="1061"/>
      <c r="F461" s="1061"/>
      <c r="G461" s="1061"/>
      <c r="H461" s="1061"/>
      <c r="I461" s="1061"/>
      <c r="J461" s="1129"/>
      <c r="K461" s="1129"/>
      <c r="L461" s="1129"/>
      <c r="M461" s="1129"/>
      <c r="N461" s="1129"/>
      <c r="O461" s="1129"/>
      <c r="P461" s="1129"/>
      <c r="Q461" s="1129"/>
      <c r="R461" s="1129"/>
      <c r="S461" s="1129"/>
      <c r="T461" s="1129"/>
      <c r="U461" s="1129"/>
      <c r="V461" s="1129"/>
      <c r="W461" s="1129"/>
      <c r="X461" s="1129"/>
      <c r="Y461" s="1129"/>
      <c r="Z461" s="1129"/>
    </row>
    <row r="462">
      <c r="A462" s="1061"/>
      <c r="B462" s="1061"/>
      <c r="C462" s="1061"/>
      <c r="D462" s="1061"/>
      <c r="E462" s="1061"/>
      <c r="F462" s="1061"/>
      <c r="G462" s="1061"/>
      <c r="H462" s="1061"/>
      <c r="I462" s="1061"/>
      <c r="J462" s="1129"/>
      <c r="K462" s="1129"/>
      <c r="L462" s="1129"/>
      <c r="M462" s="1129"/>
      <c r="N462" s="1129"/>
      <c r="O462" s="1129"/>
      <c r="P462" s="1129"/>
      <c r="Q462" s="1129"/>
      <c r="R462" s="1129"/>
      <c r="S462" s="1129"/>
      <c r="T462" s="1129"/>
      <c r="U462" s="1129"/>
      <c r="V462" s="1129"/>
      <c r="W462" s="1129"/>
      <c r="X462" s="1129"/>
      <c r="Y462" s="1129"/>
      <c r="Z462" s="1129"/>
    </row>
    <row r="463">
      <c r="A463" s="1061"/>
      <c r="B463" s="1061"/>
      <c r="C463" s="1061"/>
      <c r="D463" s="1061"/>
      <c r="E463" s="1061"/>
      <c r="F463" s="1061"/>
      <c r="G463" s="1061"/>
      <c r="H463" s="1061"/>
      <c r="I463" s="1061"/>
      <c r="J463" s="1129"/>
      <c r="K463" s="1129"/>
      <c r="L463" s="1129"/>
      <c r="M463" s="1129"/>
      <c r="N463" s="1129"/>
      <c r="O463" s="1129"/>
      <c r="P463" s="1129"/>
      <c r="Q463" s="1129"/>
      <c r="R463" s="1129"/>
      <c r="S463" s="1129"/>
      <c r="T463" s="1129"/>
      <c r="U463" s="1129"/>
      <c r="V463" s="1129"/>
      <c r="W463" s="1129"/>
      <c r="X463" s="1129"/>
      <c r="Y463" s="1129"/>
      <c r="Z463" s="1129"/>
    </row>
    <row r="464">
      <c r="A464" s="1061"/>
      <c r="B464" s="1061"/>
      <c r="C464" s="1061"/>
      <c r="D464" s="1061"/>
      <c r="E464" s="1061"/>
      <c r="F464" s="1061"/>
      <c r="G464" s="1061"/>
      <c r="H464" s="1061"/>
      <c r="I464" s="1061"/>
      <c r="J464" s="1129"/>
      <c r="K464" s="1129"/>
      <c r="L464" s="1129"/>
      <c r="M464" s="1129"/>
      <c r="N464" s="1129"/>
      <c r="O464" s="1129"/>
      <c r="P464" s="1129"/>
      <c r="Q464" s="1129"/>
      <c r="R464" s="1129"/>
      <c r="S464" s="1129"/>
      <c r="T464" s="1129"/>
      <c r="U464" s="1129"/>
      <c r="V464" s="1129"/>
      <c r="W464" s="1129"/>
      <c r="X464" s="1129"/>
      <c r="Y464" s="1129"/>
      <c r="Z464" s="1129"/>
    </row>
    <row r="465">
      <c r="A465" s="1061"/>
      <c r="B465" s="1061"/>
      <c r="C465" s="1061"/>
      <c r="D465" s="1061"/>
      <c r="E465" s="1061"/>
      <c r="F465" s="1061"/>
      <c r="G465" s="1061"/>
      <c r="H465" s="1061"/>
      <c r="I465" s="1061"/>
      <c r="J465" s="1129"/>
      <c r="K465" s="1129"/>
      <c r="L465" s="1129"/>
      <c r="M465" s="1129"/>
      <c r="N465" s="1129"/>
      <c r="O465" s="1129"/>
      <c r="P465" s="1129"/>
      <c r="Q465" s="1129"/>
      <c r="R465" s="1129"/>
      <c r="S465" s="1129"/>
      <c r="T465" s="1129"/>
      <c r="U465" s="1129"/>
      <c r="V465" s="1129"/>
      <c r="W465" s="1129"/>
      <c r="X465" s="1129"/>
      <c r="Y465" s="1129"/>
      <c r="Z465" s="1129"/>
    </row>
    <row r="466">
      <c r="A466" s="1061"/>
      <c r="B466" s="1061"/>
      <c r="C466" s="1061"/>
      <c r="D466" s="1061"/>
      <c r="E466" s="1061"/>
      <c r="F466" s="1061"/>
      <c r="G466" s="1061"/>
      <c r="H466" s="1061"/>
      <c r="I466" s="1061"/>
      <c r="J466" s="1129"/>
      <c r="K466" s="1129"/>
      <c r="L466" s="1129"/>
      <c r="M466" s="1129"/>
      <c r="N466" s="1129"/>
      <c r="O466" s="1129"/>
      <c r="P466" s="1129"/>
      <c r="Q466" s="1129"/>
      <c r="R466" s="1129"/>
      <c r="S466" s="1129"/>
      <c r="T466" s="1129"/>
      <c r="U466" s="1129"/>
      <c r="V466" s="1129"/>
      <c r="W466" s="1129"/>
      <c r="X466" s="1129"/>
      <c r="Y466" s="1129"/>
      <c r="Z466" s="1129"/>
    </row>
    <row r="467">
      <c r="A467" s="1061"/>
      <c r="B467" s="1061"/>
      <c r="C467" s="1061"/>
      <c r="D467" s="1061"/>
      <c r="E467" s="1061"/>
      <c r="F467" s="1061"/>
      <c r="G467" s="1061"/>
      <c r="H467" s="1061"/>
      <c r="I467" s="1061"/>
      <c r="J467" s="1129"/>
      <c r="K467" s="1129"/>
      <c r="L467" s="1129"/>
      <c r="M467" s="1129"/>
      <c r="N467" s="1129"/>
      <c r="O467" s="1129"/>
      <c r="P467" s="1129"/>
      <c r="Q467" s="1129"/>
      <c r="R467" s="1129"/>
      <c r="S467" s="1129"/>
      <c r="T467" s="1129"/>
      <c r="U467" s="1129"/>
      <c r="V467" s="1129"/>
      <c r="W467" s="1129"/>
      <c r="X467" s="1129"/>
      <c r="Y467" s="1129"/>
      <c r="Z467" s="1129"/>
    </row>
    <row r="468">
      <c r="A468" s="1061"/>
      <c r="B468" s="1061"/>
      <c r="C468" s="1061"/>
      <c r="D468" s="1061"/>
      <c r="E468" s="1061"/>
      <c r="F468" s="1061"/>
      <c r="G468" s="1061"/>
      <c r="H468" s="1061"/>
      <c r="I468" s="1061"/>
      <c r="J468" s="1129"/>
      <c r="K468" s="1129"/>
      <c r="L468" s="1129"/>
      <c r="M468" s="1129"/>
      <c r="N468" s="1129"/>
      <c r="O468" s="1129"/>
      <c r="P468" s="1129"/>
      <c r="Q468" s="1129"/>
      <c r="R468" s="1129"/>
      <c r="S468" s="1129"/>
      <c r="T468" s="1129"/>
      <c r="U468" s="1129"/>
      <c r="V468" s="1129"/>
      <c r="W468" s="1129"/>
      <c r="X468" s="1129"/>
      <c r="Y468" s="1129"/>
      <c r="Z468" s="1129"/>
    </row>
    <row r="469">
      <c r="A469" s="1061"/>
      <c r="B469" s="1061"/>
      <c r="C469" s="1061"/>
      <c r="D469" s="1061"/>
      <c r="E469" s="1061"/>
      <c r="F469" s="1061"/>
      <c r="G469" s="1061"/>
      <c r="H469" s="1061"/>
      <c r="I469" s="1061"/>
      <c r="J469" s="1129"/>
      <c r="K469" s="1129"/>
      <c r="L469" s="1129"/>
      <c r="M469" s="1129"/>
      <c r="N469" s="1129"/>
      <c r="O469" s="1129"/>
      <c r="P469" s="1129"/>
      <c r="Q469" s="1129"/>
      <c r="R469" s="1129"/>
      <c r="S469" s="1129"/>
      <c r="T469" s="1129"/>
      <c r="U469" s="1129"/>
      <c r="V469" s="1129"/>
      <c r="W469" s="1129"/>
      <c r="X469" s="1129"/>
      <c r="Y469" s="1129"/>
      <c r="Z469" s="1129"/>
    </row>
    <row r="470">
      <c r="A470" s="1061"/>
      <c r="B470" s="1061"/>
      <c r="C470" s="1061"/>
      <c r="D470" s="1061"/>
      <c r="E470" s="1061"/>
      <c r="F470" s="1061"/>
      <c r="G470" s="1061"/>
      <c r="H470" s="1061"/>
      <c r="I470" s="1061"/>
      <c r="J470" s="1129"/>
      <c r="K470" s="1129"/>
      <c r="L470" s="1129"/>
      <c r="M470" s="1129"/>
      <c r="N470" s="1129"/>
      <c r="O470" s="1129"/>
      <c r="P470" s="1129"/>
      <c r="Q470" s="1129"/>
      <c r="R470" s="1129"/>
      <c r="S470" s="1129"/>
      <c r="T470" s="1129"/>
      <c r="U470" s="1129"/>
      <c r="V470" s="1129"/>
      <c r="W470" s="1129"/>
      <c r="X470" s="1129"/>
      <c r="Y470" s="1129"/>
      <c r="Z470" s="1129"/>
    </row>
    <row r="471">
      <c r="A471" s="1061"/>
      <c r="B471" s="1061"/>
      <c r="C471" s="1061"/>
      <c r="D471" s="1061"/>
      <c r="E471" s="1061"/>
      <c r="F471" s="1061"/>
      <c r="G471" s="1061"/>
      <c r="H471" s="1061"/>
      <c r="I471" s="1061"/>
      <c r="J471" s="1129"/>
      <c r="K471" s="1129"/>
      <c r="L471" s="1129"/>
      <c r="M471" s="1129"/>
      <c r="N471" s="1129"/>
      <c r="O471" s="1129"/>
      <c r="P471" s="1129"/>
      <c r="Q471" s="1129"/>
      <c r="R471" s="1129"/>
      <c r="S471" s="1129"/>
      <c r="T471" s="1129"/>
      <c r="U471" s="1129"/>
      <c r="V471" s="1129"/>
      <c r="W471" s="1129"/>
      <c r="X471" s="1129"/>
      <c r="Y471" s="1129"/>
      <c r="Z471" s="1129"/>
    </row>
    <row r="472">
      <c r="A472" s="1061"/>
      <c r="B472" s="1061"/>
      <c r="C472" s="1061"/>
      <c r="D472" s="1061"/>
      <c r="E472" s="1061"/>
      <c r="F472" s="1061"/>
      <c r="G472" s="1061"/>
      <c r="H472" s="1061"/>
      <c r="I472" s="1061"/>
      <c r="J472" s="1129"/>
      <c r="K472" s="1129"/>
      <c r="L472" s="1129"/>
      <c r="M472" s="1129"/>
      <c r="N472" s="1129"/>
      <c r="O472" s="1129"/>
      <c r="P472" s="1129"/>
      <c r="Q472" s="1129"/>
      <c r="R472" s="1129"/>
      <c r="S472" s="1129"/>
      <c r="T472" s="1129"/>
      <c r="U472" s="1129"/>
      <c r="V472" s="1129"/>
      <c r="W472" s="1129"/>
      <c r="X472" s="1129"/>
      <c r="Y472" s="1129"/>
      <c r="Z472" s="1129"/>
    </row>
    <row r="473">
      <c r="A473" s="1061"/>
      <c r="B473" s="1061"/>
      <c r="C473" s="1061"/>
      <c r="D473" s="1061"/>
      <c r="E473" s="1061"/>
      <c r="F473" s="1061"/>
      <c r="G473" s="1061"/>
      <c r="H473" s="1061"/>
      <c r="I473" s="1061"/>
      <c r="J473" s="1129"/>
      <c r="K473" s="1129"/>
      <c r="L473" s="1129"/>
      <c r="M473" s="1129"/>
      <c r="N473" s="1129"/>
      <c r="O473" s="1129"/>
      <c r="P473" s="1129"/>
      <c r="Q473" s="1129"/>
      <c r="R473" s="1129"/>
      <c r="S473" s="1129"/>
      <c r="T473" s="1129"/>
      <c r="U473" s="1129"/>
      <c r="V473" s="1129"/>
      <c r="W473" s="1129"/>
      <c r="X473" s="1129"/>
      <c r="Y473" s="1129"/>
      <c r="Z473" s="1129"/>
    </row>
    <row r="474">
      <c r="A474" s="1061"/>
      <c r="B474" s="1061"/>
      <c r="C474" s="1061"/>
      <c r="D474" s="1061"/>
      <c r="E474" s="1061"/>
      <c r="F474" s="1061"/>
      <c r="G474" s="1061"/>
      <c r="H474" s="1061"/>
      <c r="I474" s="1061"/>
      <c r="J474" s="1129"/>
      <c r="K474" s="1129"/>
      <c r="L474" s="1129"/>
      <c r="M474" s="1129"/>
      <c r="N474" s="1129"/>
      <c r="O474" s="1129"/>
      <c r="P474" s="1129"/>
      <c r="Q474" s="1129"/>
      <c r="R474" s="1129"/>
      <c r="S474" s="1129"/>
      <c r="T474" s="1129"/>
      <c r="U474" s="1129"/>
      <c r="V474" s="1129"/>
      <c r="W474" s="1129"/>
      <c r="X474" s="1129"/>
      <c r="Y474" s="1129"/>
      <c r="Z474" s="1129"/>
    </row>
    <row r="475">
      <c r="A475" s="1061"/>
      <c r="B475" s="1061"/>
      <c r="C475" s="1061"/>
      <c r="D475" s="1061"/>
      <c r="E475" s="1061"/>
      <c r="F475" s="1061"/>
      <c r="G475" s="1061"/>
      <c r="H475" s="1061"/>
      <c r="I475" s="1061"/>
      <c r="J475" s="1129"/>
      <c r="K475" s="1129"/>
      <c r="L475" s="1129"/>
      <c r="M475" s="1129"/>
      <c r="N475" s="1129"/>
      <c r="O475" s="1129"/>
      <c r="P475" s="1129"/>
      <c r="Q475" s="1129"/>
      <c r="R475" s="1129"/>
      <c r="S475" s="1129"/>
      <c r="T475" s="1129"/>
      <c r="U475" s="1129"/>
      <c r="V475" s="1129"/>
      <c r="W475" s="1129"/>
      <c r="X475" s="1129"/>
      <c r="Y475" s="1129"/>
      <c r="Z475" s="1129"/>
    </row>
    <row r="476">
      <c r="A476" s="1061"/>
      <c r="B476" s="1061"/>
      <c r="C476" s="1061"/>
      <c r="D476" s="1061"/>
      <c r="E476" s="1061"/>
      <c r="F476" s="1061"/>
      <c r="G476" s="1061"/>
      <c r="H476" s="1061"/>
      <c r="I476" s="1061"/>
      <c r="J476" s="1129"/>
      <c r="K476" s="1129"/>
      <c r="L476" s="1129"/>
      <c r="M476" s="1129"/>
      <c r="N476" s="1129"/>
      <c r="O476" s="1129"/>
      <c r="P476" s="1129"/>
      <c r="Q476" s="1129"/>
      <c r="R476" s="1129"/>
      <c r="S476" s="1129"/>
      <c r="T476" s="1129"/>
      <c r="U476" s="1129"/>
      <c r="V476" s="1129"/>
      <c r="W476" s="1129"/>
      <c r="X476" s="1129"/>
      <c r="Y476" s="1129"/>
      <c r="Z476" s="1129"/>
    </row>
    <row r="477">
      <c r="A477" s="1061"/>
      <c r="B477" s="1061"/>
      <c r="C477" s="1061"/>
      <c r="D477" s="1061"/>
      <c r="E477" s="1061"/>
      <c r="F477" s="1061"/>
      <c r="G477" s="1061"/>
      <c r="H477" s="1061"/>
      <c r="I477" s="1061"/>
      <c r="J477" s="1129"/>
      <c r="K477" s="1129"/>
      <c r="L477" s="1129"/>
      <c r="M477" s="1129"/>
      <c r="N477" s="1129"/>
      <c r="O477" s="1129"/>
      <c r="P477" s="1129"/>
      <c r="Q477" s="1129"/>
      <c r="R477" s="1129"/>
      <c r="S477" s="1129"/>
      <c r="T477" s="1129"/>
      <c r="U477" s="1129"/>
      <c r="V477" s="1129"/>
      <c r="W477" s="1129"/>
      <c r="X477" s="1129"/>
      <c r="Y477" s="1129"/>
      <c r="Z477" s="1129"/>
    </row>
    <row r="478">
      <c r="A478" s="1061"/>
      <c r="B478" s="1061"/>
      <c r="C478" s="1061"/>
      <c r="D478" s="1061"/>
      <c r="E478" s="1061"/>
      <c r="F478" s="1061"/>
      <c r="G478" s="1061"/>
      <c r="H478" s="1061"/>
      <c r="I478" s="1061"/>
      <c r="J478" s="1129"/>
      <c r="K478" s="1129"/>
      <c r="L478" s="1129"/>
      <c r="M478" s="1129"/>
      <c r="N478" s="1129"/>
      <c r="O478" s="1129"/>
      <c r="P478" s="1129"/>
      <c r="Q478" s="1129"/>
      <c r="R478" s="1129"/>
      <c r="S478" s="1129"/>
      <c r="T478" s="1129"/>
      <c r="U478" s="1129"/>
      <c r="V478" s="1129"/>
      <c r="W478" s="1129"/>
      <c r="X478" s="1129"/>
      <c r="Y478" s="1129"/>
      <c r="Z478" s="1129"/>
    </row>
    <row r="479">
      <c r="A479" s="1061"/>
      <c r="B479" s="1061"/>
      <c r="C479" s="1061"/>
      <c r="D479" s="1061"/>
      <c r="E479" s="1061"/>
      <c r="F479" s="1061"/>
      <c r="G479" s="1061"/>
      <c r="H479" s="1061"/>
      <c r="I479" s="1061"/>
      <c r="J479" s="1129"/>
      <c r="K479" s="1129"/>
      <c r="L479" s="1129"/>
      <c r="M479" s="1129"/>
      <c r="N479" s="1129"/>
      <c r="O479" s="1129"/>
      <c r="P479" s="1129"/>
      <c r="Q479" s="1129"/>
      <c r="R479" s="1129"/>
      <c r="S479" s="1129"/>
      <c r="T479" s="1129"/>
      <c r="U479" s="1129"/>
      <c r="V479" s="1129"/>
      <c r="W479" s="1129"/>
      <c r="X479" s="1129"/>
      <c r="Y479" s="1129"/>
      <c r="Z479" s="1129"/>
    </row>
    <row r="480">
      <c r="A480" s="1061"/>
      <c r="B480" s="1061"/>
      <c r="C480" s="1061"/>
      <c r="D480" s="1061"/>
      <c r="E480" s="1061"/>
      <c r="F480" s="1061"/>
      <c r="G480" s="1061"/>
      <c r="H480" s="1061"/>
      <c r="I480" s="1061"/>
      <c r="J480" s="1129"/>
      <c r="K480" s="1129"/>
      <c r="L480" s="1129"/>
      <c r="M480" s="1129"/>
      <c r="N480" s="1129"/>
      <c r="O480" s="1129"/>
      <c r="P480" s="1129"/>
      <c r="Q480" s="1129"/>
      <c r="R480" s="1129"/>
      <c r="S480" s="1129"/>
      <c r="T480" s="1129"/>
      <c r="U480" s="1129"/>
      <c r="V480" s="1129"/>
      <c r="W480" s="1129"/>
      <c r="X480" s="1129"/>
      <c r="Y480" s="1129"/>
      <c r="Z480" s="1129"/>
    </row>
    <row r="481">
      <c r="A481" s="1061"/>
      <c r="B481" s="1061"/>
      <c r="C481" s="1061"/>
      <c r="D481" s="1061"/>
      <c r="E481" s="1061"/>
      <c r="F481" s="1061"/>
      <c r="G481" s="1061"/>
      <c r="H481" s="1061"/>
      <c r="I481" s="1061"/>
      <c r="J481" s="1129"/>
      <c r="K481" s="1129"/>
      <c r="L481" s="1129"/>
      <c r="M481" s="1129"/>
      <c r="N481" s="1129"/>
      <c r="O481" s="1129"/>
      <c r="P481" s="1129"/>
      <c r="Q481" s="1129"/>
      <c r="R481" s="1129"/>
      <c r="S481" s="1129"/>
      <c r="T481" s="1129"/>
      <c r="U481" s="1129"/>
      <c r="V481" s="1129"/>
      <c r="W481" s="1129"/>
      <c r="X481" s="1129"/>
      <c r="Y481" s="1129"/>
      <c r="Z481" s="1129"/>
    </row>
    <row r="482">
      <c r="A482" s="1061"/>
      <c r="B482" s="1061"/>
      <c r="C482" s="1061"/>
      <c r="D482" s="1061"/>
      <c r="E482" s="1061"/>
      <c r="F482" s="1061"/>
      <c r="G482" s="1061"/>
      <c r="H482" s="1061"/>
      <c r="I482" s="1061"/>
      <c r="J482" s="1129"/>
      <c r="K482" s="1129"/>
      <c r="L482" s="1129"/>
      <c r="M482" s="1129"/>
      <c r="N482" s="1129"/>
      <c r="O482" s="1129"/>
      <c r="P482" s="1129"/>
      <c r="Q482" s="1129"/>
      <c r="R482" s="1129"/>
      <c r="S482" s="1129"/>
      <c r="T482" s="1129"/>
      <c r="U482" s="1129"/>
      <c r="V482" s="1129"/>
      <c r="W482" s="1129"/>
      <c r="X482" s="1129"/>
      <c r="Y482" s="1129"/>
      <c r="Z482" s="1129"/>
    </row>
    <row r="483">
      <c r="A483" s="1061"/>
      <c r="B483" s="1061"/>
      <c r="C483" s="1061"/>
      <c r="D483" s="1061"/>
      <c r="E483" s="1061"/>
      <c r="F483" s="1061"/>
      <c r="G483" s="1061"/>
      <c r="H483" s="1061"/>
      <c r="I483" s="1061"/>
      <c r="J483" s="1129"/>
      <c r="K483" s="1129"/>
      <c r="L483" s="1129"/>
      <c r="M483" s="1129"/>
      <c r="N483" s="1129"/>
      <c r="O483" s="1129"/>
      <c r="P483" s="1129"/>
      <c r="Q483" s="1129"/>
      <c r="R483" s="1129"/>
      <c r="S483" s="1129"/>
      <c r="T483" s="1129"/>
      <c r="U483" s="1129"/>
      <c r="V483" s="1129"/>
      <c r="W483" s="1129"/>
      <c r="X483" s="1129"/>
      <c r="Y483" s="1129"/>
      <c r="Z483" s="1129"/>
    </row>
    <row r="484">
      <c r="A484" s="1061"/>
      <c r="B484" s="1061"/>
      <c r="C484" s="1061"/>
      <c r="D484" s="1061"/>
      <c r="E484" s="1061"/>
      <c r="F484" s="1061"/>
      <c r="G484" s="1061"/>
      <c r="H484" s="1061"/>
      <c r="I484" s="1061"/>
      <c r="J484" s="1129"/>
      <c r="K484" s="1129"/>
      <c r="L484" s="1129"/>
      <c r="M484" s="1129"/>
      <c r="N484" s="1129"/>
      <c r="O484" s="1129"/>
      <c r="P484" s="1129"/>
      <c r="Q484" s="1129"/>
      <c r="R484" s="1129"/>
      <c r="S484" s="1129"/>
      <c r="T484" s="1129"/>
      <c r="U484" s="1129"/>
      <c r="V484" s="1129"/>
      <c r="W484" s="1129"/>
      <c r="X484" s="1129"/>
      <c r="Y484" s="1129"/>
      <c r="Z484" s="1129"/>
    </row>
    <row r="485">
      <c r="A485" s="1061"/>
      <c r="B485" s="1061"/>
      <c r="C485" s="1061"/>
      <c r="D485" s="1061"/>
      <c r="E485" s="1061"/>
      <c r="F485" s="1061"/>
      <c r="G485" s="1061"/>
      <c r="H485" s="1061"/>
      <c r="I485" s="1061"/>
      <c r="J485" s="1129"/>
      <c r="K485" s="1129"/>
      <c r="L485" s="1129"/>
      <c r="M485" s="1129"/>
      <c r="N485" s="1129"/>
      <c r="O485" s="1129"/>
      <c r="P485" s="1129"/>
      <c r="Q485" s="1129"/>
      <c r="R485" s="1129"/>
      <c r="S485" s="1129"/>
      <c r="T485" s="1129"/>
      <c r="U485" s="1129"/>
      <c r="V485" s="1129"/>
      <c r="W485" s="1129"/>
      <c r="X485" s="1129"/>
      <c r="Y485" s="1129"/>
      <c r="Z485" s="1129"/>
    </row>
    <row r="486">
      <c r="A486" s="1061"/>
      <c r="B486" s="1061"/>
      <c r="C486" s="1061"/>
      <c r="D486" s="1061"/>
      <c r="E486" s="1061"/>
      <c r="F486" s="1061"/>
      <c r="G486" s="1061"/>
      <c r="H486" s="1061"/>
      <c r="I486" s="1061"/>
      <c r="J486" s="1129"/>
      <c r="K486" s="1129"/>
      <c r="L486" s="1129"/>
      <c r="M486" s="1129"/>
      <c r="N486" s="1129"/>
      <c r="O486" s="1129"/>
      <c r="P486" s="1129"/>
      <c r="Q486" s="1129"/>
      <c r="R486" s="1129"/>
      <c r="S486" s="1129"/>
      <c r="T486" s="1129"/>
      <c r="U486" s="1129"/>
      <c r="V486" s="1129"/>
      <c r="W486" s="1129"/>
      <c r="X486" s="1129"/>
      <c r="Y486" s="1129"/>
      <c r="Z486" s="1129"/>
    </row>
    <row r="487">
      <c r="A487" s="1061"/>
      <c r="B487" s="1061"/>
      <c r="C487" s="1061"/>
      <c r="D487" s="1061"/>
      <c r="E487" s="1061"/>
      <c r="F487" s="1061"/>
      <c r="G487" s="1061"/>
      <c r="H487" s="1061"/>
      <c r="I487" s="1061"/>
      <c r="J487" s="1129"/>
      <c r="K487" s="1129"/>
      <c r="L487" s="1129"/>
      <c r="M487" s="1129"/>
      <c r="N487" s="1129"/>
      <c r="O487" s="1129"/>
      <c r="P487" s="1129"/>
      <c r="Q487" s="1129"/>
      <c r="R487" s="1129"/>
      <c r="S487" s="1129"/>
      <c r="T487" s="1129"/>
      <c r="U487" s="1129"/>
      <c r="V487" s="1129"/>
      <c r="W487" s="1129"/>
      <c r="X487" s="1129"/>
      <c r="Y487" s="1129"/>
      <c r="Z487" s="1129"/>
    </row>
    <row r="488">
      <c r="A488" s="1061"/>
      <c r="B488" s="1061"/>
      <c r="C488" s="1061"/>
      <c r="D488" s="1061"/>
      <c r="E488" s="1061"/>
      <c r="F488" s="1061"/>
      <c r="G488" s="1061"/>
      <c r="H488" s="1061"/>
      <c r="I488" s="1061"/>
      <c r="J488" s="1129"/>
      <c r="K488" s="1129"/>
      <c r="L488" s="1129"/>
      <c r="M488" s="1129"/>
      <c r="N488" s="1129"/>
      <c r="O488" s="1129"/>
      <c r="P488" s="1129"/>
      <c r="Q488" s="1129"/>
      <c r="R488" s="1129"/>
      <c r="S488" s="1129"/>
      <c r="T488" s="1129"/>
      <c r="U488" s="1129"/>
      <c r="V488" s="1129"/>
      <c r="W488" s="1129"/>
      <c r="X488" s="1129"/>
      <c r="Y488" s="1129"/>
      <c r="Z488" s="1129"/>
    </row>
    <row r="489">
      <c r="A489" s="1061"/>
      <c r="B489" s="1061"/>
      <c r="C489" s="1061"/>
      <c r="D489" s="1061"/>
      <c r="E489" s="1061"/>
      <c r="F489" s="1061"/>
      <c r="G489" s="1061"/>
      <c r="H489" s="1061"/>
      <c r="I489" s="1061"/>
      <c r="J489" s="1129"/>
      <c r="K489" s="1129"/>
      <c r="L489" s="1129"/>
      <c r="M489" s="1129"/>
      <c r="N489" s="1129"/>
      <c r="O489" s="1129"/>
      <c r="P489" s="1129"/>
      <c r="Q489" s="1129"/>
      <c r="R489" s="1129"/>
      <c r="S489" s="1129"/>
      <c r="T489" s="1129"/>
      <c r="U489" s="1129"/>
      <c r="V489" s="1129"/>
      <c r="W489" s="1129"/>
      <c r="X489" s="1129"/>
      <c r="Y489" s="1129"/>
      <c r="Z489" s="1129"/>
    </row>
    <row r="490">
      <c r="A490" s="1061"/>
      <c r="B490" s="1061"/>
      <c r="C490" s="1061"/>
      <c r="D490" s="1061"/>
      <c r="E490" s="1061"/>
      <c r="F490" s="1061"/>
      <c r="G490" s="1061"/>
      <c r="H490" s="1061"/>
      <c r="I490" s="1061"/>
      <c r="J490" s="1129"/>
      <c r="K490" s="1129"/>
      <c r="L490" s="1129"/>
      <c r="M490" s="1129"/>
      <c r="N490" s="1129"/>
      <c r="O490" s="1129"/>
      <c r="P490" s="1129"/>
      <c r="Q490" s="1129"/>
      <c r="R490" s="1129"/>
      <c r="S490" s="1129"/>
      <c r="T490" s="1129"/>
      <c r="U490" s="1129"/>
      <c r="V490" s="1129"/>
      <c r="W490" s="1129"/>
      <c r="X490" s="1129"/>
      <c r="Y490" s="1129"/>
      <c r="Z490" s="1129"/>
    </row>
    <row r="491">
      <c r="A491" s="1061"/>
      <c r="B491" s="1061"/>
      <c r="C491" s="1061"/>
      <c r="D491" s="1061"/>
      <c r="E491" s="1061"/>
      <c r="F491" s="1061"/>
      <c r="G491" s="1061"/>
      <c r="H491" s="1061"/>
      <c r="I491" s="1061"/>
      <c r="J491" s="1129"/>
      <c r="K491" s="1129"/>
      <c r="L491" s="1129"/>
      <c r="M491" s="1129"/>
      <c r="N491" s="1129"/>
      <c r="O491" s="1129"/>
      <c r="P491" s="1129"/>
      <c r="Q491" s="1129"/>
      <c r="R491" s="1129"/>
      <c r="S491" s="1129"/>
      <c r="T491" s="1129"/>
      <c r="U491" s="1129"/>
      <c r="V491" s="1129"/>
      <c r="W491" s="1129"/>
      <c r="X491" s="1129"/>
      <c r="Y491" s="1129"/>
      <c r="Z491" s="1129"/>
    </row>
    <row r="492">
      <c r="A492" s="1061"/>
      <c r="B492" s="1061"/>
      <c r="C492" s="1061"/>
      <c r="D492" s="1061"/>
      <c r="E492" s="1061"/>
      <c r="F492" s="1061"/>
      <c r="G492" s="1061"/>
      <c r="H492" s="1061"/>
      <c r="I492" s="1061"/>
      <c r="J492" s="1129"/>
      <c r="K492" s="1129"/>
      <c r="L492" s="1129"/>
      <c r="M492" s="1129"/>
      <c r="N492" s="1129"/>
      <c r="O492" s="1129"/>
      <c r="P492" s="1129"/>
      <c r="Q492" s="1129"/>
      <c r="R492" s="1129"/>
      <c r="S492" s="1129"/>
      <c r="T492" s="1129"/>
      <c r="U492" s="1129"/>
      <c r="V492" s="1129"/>
      <c r="W492" s="1129"/>
      <c r="X492" s="1129"/>
      <c r="Y492" s="1129"/>
      <c r="Z492" s="1129"/>
    </row>
    <row r="493">
      <c r="A493" s="1061"/>
      <c r="B493" s="1061"/>
      <c r="C493" s="1061"/>
      <c r="D493" s="1061"/>
      <c r="E493" s="1061"/>
      <c r="F493" s="1061"/>
      <c r="G493" s="1061"/>
      <c r="H493" s="1061"/>
      <c r="I493" s="1061"/>
      <c r="J493" s="1129"/>
      <c r="K493" s="1129"/>
      <c r="L493" s="1129"/>
      <c r="M493" s="1129"/>
      <c r="N493" s="1129"/>
      <c r="O493" s="1129"/>
      <c r="P493" s="1129"/>
      <c r="Q493" s="1129"/>
      <c r="R493" s="1129"/>
      <c r="S493" s="1129"/>
      <c r="T493" s="1129"/>
      <c r="U493" s="1129"/>
      <c r="V493" s="1129"/>
      <c r="W493" s="1129"/>
      <c r="X493" s="1129"/>
      <c r="Y493" s="1129"/>
      <c r="Z493" s="1129"/>
    </row>
    <row r="494">
      <c r="A494" s="1061"/>
      <c r="B494" s="1061"/>
      <c r="C494" s="1061"/>
      <c r="D494" s="1061"/>
      <c r="E494" s="1061"/>
      <c r="F494" s="1061"/>
      <c r="G494" s="1061"/>
      <c r="H494" s="1061"/>
      <c r="I494" s="1061"/>
      <c r="J494" s="1129"/>
      <c r="K494" s="1129"/>
      <c r="L494" s="1129"/>
      <c r="M494" s="1129"/>
      <c r="N494" s="1129"/>
      <c r="O494" s="1129"/>
      <c r="P494" s="1129"/>
      <c r="Q494" s="1129"/>
      <c r="R494" s="1129"/>
      <c r="S494" s="1129"/>
      <c r="T494" s="1129"/>
      <c r="U494" s="1129"/>
      <c r="V494" s="1129"/>
      <c r="W494" s="1129"/>
      <c r="X494" s="1129"/>
      <c r="Y494" s="1129"/>
      <c r="Z494" s="1129"/>
    </row>
    <row r="495">
      <c r="A495" s="1061"/>
      <c r="B495" s="1061"/>
      <c r="C495" s="1061"/>
      <c r="D495" s="1061"/>
      <c r="E495" s="1061"/>
      <c r="F495" s="1061"/>
      <c r="G495" s="1061"/>
      <c r="H495" s="1061"/>
      <c r="I495" s="1061"/>
      <c r="J495" s="1129"/>
      <c r="K495" s="1129"/>
      <c r="L495" s="1129"/>
      <c r="M495" s="1129"/>
      <c r="N495" s="1129"/>
      <c r="O495" s="1129"/>
      <c r="P495" s="1129"/>
      <c r="Q495" s="1129"/>
      <c r="R495" s="1129"/>
      <c r="S495" s="1129"/>
      <c r="T495" s="1129"/>
      <c r="U495" s="1129"/>
      <c r="V495" s="1129"/>
      <c r="W495" s="1129"/>
      <c r="X495" s="1129"/>
      <c r="Y495" s="1129"/>
      <c r="Z495" s="1129"/>
    </row>
    <row r="496">
      <c r="A496" s="1061"/>
      <c r="B496" s="1061"/>
      <c r="C496" s="1061"/>
      <c r="D496" s="1061"/>
      <c r="E496" s="1061"/>
      <c r="F496" s="1061"/>
      <c r="G496" s="1061"/>
      <c r="H496" s="1061"/>
      <c r="I496" s="1061"/>
      <c r="J496" s="1129"/>
      <c r="K496" s="1129"/>
      <c r="L496" s="1129"/>
      <c r="M496" s="1129"/>
      <c r="N496" s="1129"/>
      <c r="O496" s="1129"/>
      <c r="P496" s="1129"/>
      <c r="Q496" s="1129"/>
      <c r="R496" s="1129"/>
      <c r="S496" s="1129"/>
      <c r="T496" s="1129"/>
      <c r="U496" s="1129"/>
      <c r="V496" s="1129"/>
      <c r="W496" s="1129"/>
      <c r="X496" s="1129"/>
      <c r="Y496" s="1129"/>
      <c r="Z496" s="1129"/>
    </row>
    <row r="497">
      <c r="A497" s="1061"/>
      <c r="B497" s="1061"/>
      <c r="C497" s="1061"/>
      <c r="D497" s="1061"/>
      <c r="E497" s="1061"/>
      <c r="F497" s="1061"/>
      <c r="G497" s="1061"/>
      <c r="H497" s="1061"/>
      <c r="I497" s="1061"/>
      <c r="J497" s="1129"/>
      <c r="K497" s="1129"/>
      <c r="L497" s="1129"/>
      <c r="M497" s="1129"/>
      <c r="N497" s="1129"/>
      <c r="O497" s="1129"/>
      <c r="P497" s="1129"/>
      <c r="Q497" s="1129"/>
      <c r="R497" s="1129"/>
      <c r="S497" s="1129"/>
      <c r="T497" s="1129"/>
      <c r="U497" s="1129"/>
      <c r="V497" s="1129"/>
      <c r="W497" s="1129"/>
      <c r="X497" s="1129"/>
      <c r="Y497" s="1129"/>
      <c r="Z497" s="1129"/>
    </row>
    <row r="498">
      <c r="A498" s="1061"/>
      <c r="B498" s="1061"/>
      <c r="C498" s="1061"/>
      <c r="D498" s="1061"/>
      <c r="E498" s="1061"/>
      <c r="F498" s="1061"/>
      <c r="G498" s="1061"/>
      <c r="H498" s="1061"/>
      <c r="I498" s="1061"/>
      <c r="J498" s="1129"/>
      <c r="K498" s="1129"/>
      <c r="L498" s="1129"/>
      <c r="M498" s="1129"/>
      <c r="N498" s="1129"/>
      <c r="O498" s="1129"/>
      <c r="P498" s="1129"/>
      <c r="Q498" s="1129"/>
      <c r="R498" s="1129"/>
      <c r="S498" s="1129"/>
      <c r="T498" s="1129"/>
      <c r="U498" s="1129"/>
      <c r="V498" s="1129"/>
      <c r="W498" s="1129"/>
      <c r="X498" s="1129"/>
      <c r="Y498" s="1129"/>
      <c r="Z498" s="1129"/>
    </row>
    <row r="499">
      <c r="A499" s="1061"/>
      <c r="B499" s="1061"/>
      <c r="C499" s="1061"/>
      <c r="D499" s="1061"/>
      <c r="E499" s="1061"/>
      <c r="F499" s="1061"/>
      <c r="G499" s="1061"/>
      <c r="H499" s="1061"/>
      <c r="I499" s="1061"/>
      <c r="J499" s="1129"/>
      <c r="K499" s="1129"/>
      <c r="L499" s="1129"/>
      <c r="M499" s="1129"/>
      <c r="N499" s="1129"/>
      <c r="O499" s="1129"/>
      <c r="P499" s="1129"/>
      <c r="Q499" s="1129"/>
      <c r="R499" s="1129"/>
      <c r="S499" s="1129"/>
      <c r="T499" s="1129"/>
      <c r="U499" s="1129"/>
      <c r="V499" s="1129"/>
      <c r="W499" s="1129"/>
      <c r="X499" s="1129"/>
      <c r="Y499" s="1129"/>
      <c r="Z499" s="1129"/>
    </row>
    <row r="500">
      <c r="A500" s="1061"/>
      <c r="B500" s="1061"/>
      <c r="C500" s="1061"/>
      <c r="D500" s="1061"/>
      <c r="E500" s="1061"/>
      <c r="F500" s="1061"/>
      <c r="G500" s="1061"/>
      <c r="H500" s="1061"/>
      <c r="I500" s="1061"/>
      <c r="J500" s="1129"/>
      <c r="K500" s="1129"/>
      <c r="L500" s="1129"/>
      <c r="M500" s="1129"/>
      <c r="N500" s="1129"/>
      <c r="O500" s="1129"/>
      <c r="P500" s="1129"/>
      <c r="Q500" s="1129"/>
      <c r="R500" s="1129"/>
      <c r="S500" s="1129"/>
      <c r="T500" s="1129"/>
      <c r="U500" s="1129"/>
      <c r="V500" s="1129"/>
      <c r="W500" s="1129"/>
      <c r="X500" s="1129"/>
      <c r="Y500" s="1129"/>
      <c r="Z500" s="1129"/>
    </row>
    <row r="501">
      <c r="A501" s="1061"/>
      <c r="B501" s="1061"/>
      <c r="C501" s="1061"/>
      <c r="D501" s="1061"/>
      <c r="E501" s="1061"/>
      <c r="F501" s="1061"/>
      <c r="G501" s="1061"/>
      <c r="H501" s="1061"/>
      <c r="I501" s="1061"/>
      <c r="J501" s="1129"/>
      <c r="K501" s="1129"/>
      <c r="L501" s="1129"/>
      <c r="M501" s="1129"/>
      <c r="N501" s="1129"/>
      <c r="O501" s="1129"/>
      <c r="P501" s="1129"/>
      <c r="Q501" s="1129"/>
      <c r="R501" s="1129"/>
      <c r="S501" s="1129"/>
      <c r="T501" s="1129"/>
      <c r="U501" s="1129"/>
      <c r="V501" s="1129"/>
      <c r="W501" s="1129"/>
      <c r="X501" s="1129"/>
      <c r="Y501" s="1129"/>
      <c r="Z501" s="1129"/>
    </row>
    <row r="502">
      <c r="A502" s="1061"/>
      <c r="B502" s="1061"/>
      <c r="C502" s="1061"/>
      <c r="D502" s="1061"/>
      <c r="E502" s="1061"/>
      <c r="F502" s="1061"/>
      <c r="G502" s="1061"/>
      <c r="H502" s="1061"/>
      <c r="I502" s="1061"/>
      <c r="J502" s="1129"/>
      <c r="K502" s="1129"/>
      <c r="L502" s="1129"/>
      <c r="M502" s="1129"/>
      <c r="N502" s="1129"/>
      <c r="O502" s="1129"/>
      <c r="P502" s="1129"/>
      <c r="Q502" s="1129"/>
      <c r="R502" s="1129"/>
      <c r="S502" s="1129"/>
      <c r="T502" s="1129"/>
      <c r="U502" s="1129"/>
      <c r="V502" s="1129"/>
      <c r="W502" s="1129"/>
      <c r="X502" s="1129"/>
      <c r="Y502" s="1129"/>
      <c r="Z502" s="1129"/>
    </row>
    <row r="503">
      <c r="A503" s="1061"/>
      <c r="B503" s="1061"/>
      <c r="C503" s="1061"/>
      <c r="D503" s="1061"/>
      <c r="E503" s="1061"/>
      <c r="F503" s="1061"/>
      <c r="G503" s="1061"/>
      <c r="H503" s="1061"/>
      <c r="I503" s="1061"/>
      <c r="J503" s="1129"/>
      <c r="K503" s="1129"/>
      <c r="L503" s="1129"/>
      <c r="M503" s="1129"/>
      <c r="N503" s="1129"/>
      <c r="O503" s="1129"/>
      <c r="P503" s="1129"/>
      <c r="Q503" s="1129"/>
      <c r="R503" s="1129"/>
      <c r="S503" s="1129"/>
      <c r="T503" s="1129"/>
      <c r="U503" s="1129"/>
      <c r="V503" s="1129"/>
      <c r="W503" s="1129"/>
      <c r="X503" s="1129"/>
      <c r="Y503" s="1129"/>
      <c r="Z503" s="1129"/>
    </row>
    <row r="504">
      <c r="A504" s="1061"/>
      <c r="B504" s="1061"/>
      <c r="C504" s="1061"/>
      <c r="D504" s="1061"/>
      <c r="E504" s="1061"/>
      <c r="F504" s="1061"/>
      <c r="G504" s="1061"/>
      <c r="H504" s="1061"/>
      <c r="I504" s="1061"/>
      <c r="J504" s="1129"/>
      <c r="K504" s="1129"/>
      <c r="L504" s="1129"/>
      <c r="M504" s="1129"/>
      <c r="N504" s="1129"/>
      <c r="O504" s="1129"/>
      <c r="P504" s="1129"/>
      <c r="Q504" s="1129"/>
      <c r="R504" s="1129"/>
      <c r="S504" s="1129"/>
      <c r="T504" s="1129"/>
      <c r="U504" s="1129"/>
      <c r="V504" s="1129"/>
      <c r="W504" s="1129"/>
      <c r="X504" s="1129"/>
      <c r="Y504" s="1129"/>
      <c r="Z504" s="1129"/>
    </row>
    <row r="505">
      <c r="A505" s="1061"/>
      <c r="B505" s="1061"/>
      <c r="C505" s="1061"/>
      <c r="D505" s="1061"/>
      <c r="E505" s="1061"/>
      <c r="F505" s="1061"/>
      <c r="G505" s="1061"/>
      <c r="H505" s="1061"/>
      <c r="I505" s="1061"/>
      <c r="J505" s="1129"/>
      <c r="K505" s="1129"/>
      <c r="L505" s="1129"/>
      <c r="M505" s="1129"/>
      <c r="N505" s="1129"/>
      <c r="O505" s="1129"/>
      <c r="P505" s="1129"/>
      <c r="Q505" s="1129"/>
      <c r="R505" s="1129"/>
      <c r="S505" s="1129"/>
      <c r="T505" s="1129"/>
      <c r="U505" s="1129"/>
      <c r="V505" s="1129"/>
      <c r="W505" s="1129"/>
      <c r="X505" s="1129"/>
      <c r="Y505" s="1129"/>
      <c r="Z505" s="1129"/>
    </row>
    <row r="506">
      <c r="A506" s="1061"/>
      <c r="B506" s="1061"/>
      <c r="C506" s="1061"/>
      <c r="D506" s="1061"/>
      <c r="E506" s="1061"/>
      <c r="F506" s="1061"/>
      <c r="G506" s="1061"/>
      <c r="H506" s="1061"/>
      <c r="I506" s="1061"/>
      <c r="J506" s="1129"/>
      <c r="K506" s="1129"/>
      <c r="L506" s="1129"/>
      <c r="M506" s="1129"/>
      <c r="N506" s="1129"/>
      <c r="O506" s="1129"/>
      <c r="P506" s="1129"/>
      <c r="Q506" s="1129"/>
      <c r="R506" s="1129"/>
      <c r="S506" s="1129"/>
      <c r="T506" s="1129"/>
      <c r="U506" s="1129"/>
      <c r="V506" s="1129"/>
      <c r="W506" s="1129"/>
      <c r="X506" s="1129"/>
      <c r="Y506" s="1129"/>
      <c r="Z506" s="1129"/>
    </row>
    <row r="507">
      <c r="A507" s="1061"/>
      <c r="B507" s="1061"/>
      <c r="C507" s="1061"/>
      <c r="D507" s="1061"/>
      <c r="E507" s="1061"/>
      <c r="F507" s="1061"/>
      <c r="G507" s="1061"/>
      <c r="H507" s="1061"/>
      <c r="I507" s="1061"/>
      <c r="J507" s="1129"/>
      <c r="K507" s="1129"/>
      <c r="L507" s="1129"/>
      <c r="M507" s="1129"/>
      <c r="N507" s="1129"/>
      <c r="O507" s="1129"/>
      <c r="P507" s="1129"/>
      <c r="Q507" s="1129"/>
      <c r="R507" s="1129"/>
      <c r="S507" s="1129"/>
      <c r="T507" s="1129"/>
      <c r="U507" s="1129"/>
      <c r="V507" s="1129"/>
      <c r="W507" s="1129"/>
      <c r="X507" s="1129"/>
      <c r="Y507" s="1129"/>
      <c r="Z507" s="1129"/>
    </row>
    <row r="508">
      <c r="A508" s="1061"/>
      <c r="B508" s="1061"/>
      <c r="C508" s="1061"/>
      <c r="D508" s="1061"/>
      <c r="E508" s="1061"/>
      <c r="F508" s="1061"/>
      <c r="G508" s="1061"/>
      <c r="H508" s="1061"/>
      <c r="I508" s="1061"/>
      <c r="J508" s="1129"/>
      <c r="K508" s="1129"/>
      <c r="L508" s="1129"/>
      <c r="M508" s="1129"/>
      <c r="N508" s="1129"/>
      <c r="O508" s="1129"/>
      <c r="P508" s="1129"/>
      <c r="Q508" s="1129"/>
      <c r="R508" s="1129"/>
      <c r="S508" s="1129"/>
      <c r="T508" s="1129"/>
      <c r="U508" s="1129"/>
      <c r="V508" s="1129"/>
      <c r="W508" s="1129"/>
      <c r="X508" s="1129"/>
      <c r="Y508" s="1129"/>
      <c r="Z508" s="1129"/>
    </row>
    <row r="509">
      <c r="A509" s="1061"/>
      <c r="B509" s="1061"/>
      <c r="C509" s="1061"/>
      <c r="D509" s="1061"/>
      <c r="E509" s="1061"/>
      <c r="F509" s="1061"/>
      <c r="G509" s="1061"/>
      <c r="H509" s="1061"/>
      <c r="I509" s="1061"/>
      <c r="J509" s="1129"/>
      <c r="K509" s="1129"/>
      <c r="L509" s="1129"/>
      <c r="M509" s="1129"/>
      <c r="N509" s="1129"/>
      <c r="O509" s="1129"/>
      <c r="P509" s="1129"/>
      <c r="Q509" s="1129"/>
      <c r="R509" s="1129"/>
      <c r="S509" s="1129"/>
      <c r="T509" s="1129"/>
      <c r="U509" s="1129"/>
      <c r="V509" s="1129"/>
      <c r="W509" s="1129"/>
      <c r="X509" s="1129"/>
      <c r="Y509" s="1129"/>
      <c r="Z509" s="1129"/>
    </row>
    <row r="510">
      <c r="A510" s="1061"/>
      <c r="B510" s="1061"/>
      <c r="C510" s="1061"/>
      <c r="D510" s="1061"/>
      <c r="E510" s="1061"/>
      <c r="F510" s="1061"/>
      <c r="G510" s="1061"/>
      <c r="H510" s="1061"/>
      <c r="I510" s="1061"/>
      <c r="J510" s="1129"/>
      <c r="K510" s="1129"/>
      <c r="L510" s="1129"/>
      <c r="M510" s="1129"/>
      <c r="N510" s="1129"/>
      <c r="O510" s="1129"/>
      <c r="P510" s="1129"/>
      <c r="Q510" s="1129"/>
      <c r="R510" s="1129"/>
      <c r="S510" s="1129"/>
      <c r="T510" s="1129"/>
      <c r="U510" s="1129"/>
      <c r="V510" s="1129"/>
      <c r="W510" s="1129"/>
      <c r="X510" s="1129"/>
      <c r="Y510" s="1129"/>
      <c r="Z510" s="1129"/>
    </row>
    <row r="511">
      <c r="A511" s="1061"/>
      <c r="B511" s="1061"/>
      <c r="C511" s="1061"/>
      <c r="D511" s="1061"/>
      <c r="E511" s="1061"/>
      <c r="F511" s="1061"/>
      <c r="G511" s="1061"/>
      <c r="H511" s="1061"/>
      <c r="I511" s="1061"/>
      <c r="J511" s="1129"/>
      <c r="K511" s="1129"/>
      <c r="L511" s="1129"/>
      <c r="M511" s="1129"/>
      <c r="N511" s="1129"/>
      <c r="O511" s="1129"/>
      <c r="P511" s="1129"/>
      <c r="Q511" s="1129"/>
      <c r="R511" s="1129"/>
      <c r="S511" s="1129"/>
      <c r="T511" s="1129"/>
      <c r="U511" s="1129"/>
      <c r="V511" s="1129"/>
      <c r="W511" s="1129"/>
      <c r="X511" s="1129"/>
      <c r="Y511" s="1129"/>
      <c r="Z511" s="1129"/>
    </row>
    <row r="512">
      <c r="A512" s="1061"/>
      <c r="B512" s="1061"/>
      <c r="C512" s="1061"/>
      <c r="D512" s="1061"/>
      <c r="E512" s="1061"/>
      <c r="F512" s="1061"/>
      <c r="G512" s="1061"/>
      <c r="H512" s="1061"/>
      <c r="I512" s="1061"/>
      <c r="J512" s="1129"/>
      <c r="K512" s="1129"/>
      <c r="L512" s="1129"/>
      <c r="M512" s="1129"/>
      <c r="N512" s="1129"/>
      <c r="O512" s="1129"/>
      <c r="P512" s="1129"/>
      <c r="Q512" s="1129"/>
      <c r="R512" s="1129"/>
      <c r="S512" s="1129"/>
      <c r="T512" s="1129"/>
      <c r="U512" s="1129"/>
      <c r="V512" s="1129"/>
      <c r="W512" s="1129"/>
      <c r="X512" s="1129"/>
      <c r="Y512" s="1129"/>
      <c r="Z512" s="1129"/>
    </row>
    <row r="513">
      <c r="A513" s="1061"/>
      <c r="B513" s="1061"/>
      <c r="C513" s="1061"/>
      <c r="D513" s="1061"/>
      <c r="E513" s="1061"/>
      <c r="F513" s="1061"/>
      <c r="G513" s="1061"/>
      <c r="H513" s="1061"/>
      <c r="I513" s="1061"/>
      <c r="J513" s="1129"/>
      <c r="K513" s="1129"/>
      <c r="L513" s="1129"/>
      <c r="M513" s="1129"/>
      <c r="N513" s="1129"/>
      <c r="O513" s="1129"/>
      <c r="P513" s="1129"/>
      <c r="Q513" s="1129"/>
      <c r="R513" s="1129"/>
      <c r="S513" s="1129"/>
      <c r="T513" s="1129"/>
      <c r="U513" s="1129"/>
      <c r="V513" s="1129"/>
      <c r="W513" s="1129"/>
      <c r="X513" s="1129"/>
      <c r="Y513" s="1129"/>
      <c r="Z513" s="1129"/>
    </row>
    <row r="514">
      <c r="A514" s="1061"/>
      <c r="B514" s="1061"/>
      <c r="C514" s="1061"/>
      <c r="D514" s="1061"/>
      <c r="E514" s="1061"/>
      <c r="F514" s="1061"/>
      <c r="G514" s="1061"/>
      <c r="H514" s="1061"/>
      <c r="I514" s="1061"/>
      <c r="J514" s="1129"/>
      <c r="K514" s="1129"/>
      <c r="L514" s="1129"/>
      <c r="M514" s="1129"/>
      <c r="N514" s="1129"/>
      <c r="O514" s="1129"/>
      <c r="P514" s="1129"/>
      <c r="Q514" s="1129"/>
      <c r="R514" s="1129"/>
      <c r="S514" s="1129"/>
      <c r="T514" s="1129"/>
      <c r="U514" s="1129"/>
      <c r="V514" s="1129"/>
      <c r="W514" s="1129"/>
      <c r="X514" s="1129"/>
      <c r="Y514" s="1129"/>
      <c r="Z514" s="1129"/>
    </row>
    <row r="515">
      <c r="A515" s="1061"/>
      <c r="B515" s="1061"/>
      <c r="C515" s="1061"/>
      <c r="D515" s="1061"/>
      <c r="E515" s="1061"/>
      <c r="F515" s="1061"/>
      <c r="G515" s="1061"/>
      <c r="H515" s="1061"/>
      <c r="I515" s="1061"/>
      <c r="J515" s="1129"/>
      <c r="K515" s="1129"/>
      <c r="L515" s="1129"/>
      <c r="M515" s="1129"/>
      <c r="N515" s="1129"/>
      <c r="O515" s="1129"/>
      <c r="P515" s="1129"/>
      <c r="Q515" s="1129"/>
      <c r="R515" s="1129"/>
      <c r="S515" s="1129"/>
      <c r="T515" s="1129"/>
      <c r="U515" s="1129"/>
      <c r="V515" s="1129"/>
      <c r="W515" s="1129"/>
      <c r="X515" s="1129"/>
      <c r="Y515" s="1129"/>
      <c r="Z515" s="1129"/>
    </row>
    <row r="516">
      <c r="A516" s="1061"/>
      <c r="B516" s="1061"/>
      <c r="C516" s="1061"/>
      <c r="D516" s="1061"/>
      <c r="E516" s="1061"/>
      <c r="F516" s="1061"/>
      <c r="G516" s="1061"/>
      <c r="H516" s="1061"/>
      <c r="I516" s="1061"/>
      <c r="J516" s="1129"/>
      <c r="K516" s="1129"/>
      <c r="L516" s="1129"/>
      <c r="M516" s="1129"/>
      <c r="N516" s="1129"/>
      <c r="O516" s="1129"/>
      <c r="P516" s="1129"/>
      <c r="Q516" s="1129"/>
      <c r="R516" s="1129"/>
      <c r="S516" s="1129"/>
      <c r="T516" s="1129"/>
      <c r="U516" s="1129"/>
      <c r="V516" s="1129"/>
      <c r="W516" s="1129"/>
      <c r="X516" s="1129"/>
      <c r="Y516" s="1129"/>
      <c r="Z516" s="1129"/>
    </row>
    <row r="517">
      <c r="A517" s="1061"/>
      <c r="B517" s="1061"/>
      <c r="C517" s="1061"/>
      <c r="D517" s="1061"/>
      <c r="E517" s="1061"/>
      <c r="F517" s="1061"/>
      <c r="G517" s="1061"/>
      <c r="H517" s="1061"/>
      <c r="I517" s="1061"/>
      <c r="J517" s="1129"/>
      <c r="K517" s="1129"/>
      <c r="L517" s="1129"/>
      <c r="M517" s="1129"/>
      <c r="N517" s="1129"/>
      <c r="O517" s="1129"/>
      <c r="P517" s="1129"/>
      <c r="Q517" s="1129"/>
      <c r="R517" s="1129"/>
      <c r="S517" s="1129"/>
      <c r="T517" s="1129"/>
      <c r="U517" s="1129"/>
      <c r="V517" s="1129"/>
      <c r="W517" s="1129"/>
      <c r="X517" s="1129"/>
      <c r="Y517" s="1129"/>
      <c r="Z517" s="1129"/>
    </row>
    <row r="518">
      <c r="A518" s="1061"/>
      <c r="B518" s="1061"/>
      <c r="C518" s="1061"/>
      <c r="D518" s="1061"/>
      <c r="E518" s="1061"/>
      <c r="F518" s="1061"/>
      <c r="G518" s="1061"/>
      <c r="H518" s="1061"/>
      <c r="I518" s="1061"/>
      <c r="J518" s="1129"/>
      <c r="K518" s="1129"/>
      <c r="L518" s="1129"/>
      <c r="M518" s="1129"/>
      <c r="N518" s="1129"/>
      <c r="O518" s="1129"/>
      <c r="P518" s="1129"/>
      <c r="Q518" s="1129"/>
      <c r="R518" s="1129"/>
      <c r="S518" s="1129"/>
      <c r="T518" s="1129"/>
      <c r="U518" s="1129"/>
      <c r="V518" s="1129"/>
      <c r="W518" s="1129"/>
      <c r="X518" s="1129"/>
      <c r="Y518" s="1129"/>
      <c r="Z518" s="1129"/>
    </row>
    <row r="519">
      <c r="A519" s="1061"/>
      <c r="B519" s="1061"/>
      <c r="C519" s="1061"/>
      <c r="D519" s="1061"/>
      <c r="E519" s="1061"/>
      <c r="F519" s="1061"/>
      <c r="G519" s="1061"/>
      <c r="H519" s="1061"/>
      <c r="I519" s="1061"/>
      <c r="J519" s="1129"/>
      <c r="K519" s="1129"/>
      <c r="L519" s="1129"/>
      <c r="M519" s="1129"/>
      <c r="N519" s="1129"/>
      <c r="O519" s="1129"/>
      <c r="P519" s="1129"/>
      <c r="Q519" s="1129"/>
      <c r="R519" s="1129"/>
      <c r="S519" s="1129"/>
      <c r="T519" s="1129"/>
      <c r="U519" s="1129"/>
      <c r="V519" s="1129"/>
      <c r="W519" s="1129"/>
      <c r="X519" s="1129"/>
      <c r="Y519" s="1129"/>
      <c r="Z519" s="1129"/>
    </row>
    <row r="520">
      <c r="A520" s="1061"/>
      <c r="B520" s="1061"/>
      <c r="C520" s="1061"/>
      <c r="D520" s="1061"/>
      <c r="E520" s="1061"/>
      <c r="F520" s="1061"/>
      <c r="G520" s="1061"/>
      <c r="H520" s="1061"/>
      <c r="I520" s="1061"/>
      <c r="J520" s="1129"/>
      <c r="K520" s="1129"/>
      <c r="L520" s="1129"/>
      <c r="M520" s="1129"/>
      <c r="N520" s="1129"/>
      <c r="O520" s="1129"/>
      <c r="P520" s="1129"/>
      <c r="Q520" s="1129"/>
      <c r="R520" s="1129"/>
      <c r="S520" s="1129"/>
      <c r="T520" s="1129"/>
      <c r="U520" s="1129"/>
      <c r="V520" s="1129"/>
      <c r="W520" s="1129"/>
      <c r="X520" s="1129"/>
      <c r="Y520" s="1129"/>
      <c r="Z520" s="1129"/>
    </row>
    <row r="521">
      <c r="A521" s="1061"/>
      <c r="B521" s="1061"/>
      <c r="C521" s="1061"/>
      <c r="D521" s="1061"/>
      <c r="E521" s="1061"/>
      <c r="F521" s="1061"/>
      <c r="G521" s="1061"/>
      <c r="H521" s="1061"/>
      <c r="I521" s="1061"/>
      <c r="J521" s="1129"/>
      <c r="K521" s="1129"/>
      <c r="L521" s="1129"/>
      <c r="M521" s="1129"/>
      <c r="N521" s="1129"/>
      <c r="O521" s="1129"/>
      <c r="P521" s="1129"/>
      <c r="Q521" s="1129"/>
      <c r="R521" s="1129"/>
      <c r="S521" s="1129"/>
      <c r="T521" s="1129"/>
      <c r="U521" s="1129"/>
      <c r="V521" s="1129"/>
      <c r="W521" s="1129"/>
      <c r="X521" s="1129"/>
      <c r="Y521" s="1129"/>
      <c r="Z521" s="1129"/>
    </row>
    <row r="522">
      <c r="A522" s="1061"/>
      <c r="B522" s="1061"/>
      <c r="C522" s="1061"/>
      <c r="D522" s="1061"/>
      <c r="E522" s="1061"/>
      <c r="F522" s="1061"/>
      <c r="G522" s="1061"/>
      <c r="H522" s="1061"/>
      <c r="I522" s="1061"/>
      <c r="J522" s="1129"/>
      <c r="K522" s="1129"/>
      <c r="L522" s="1129"/>
      <c r="M522" s="1129"/>
      <c r="N522" s="1129"/>
      <c r="O522" s="1129"/>
      <c r="P522" s="1129"/>
      <c r="Q522" s="1129"/>
      <c r="R522" s="1129"/>
      <c r="S522" s="1129"/>
      <c r="T522" s="1129"/>
      <c r="U522" s="1129"/>
      <c r="V522" s="1129"/>
      <c r="W522" s="1129"/>
      <c r="X522" s="1129"/>
      <c r="Y522" s="1129"/>
      <c r="Z522" s="1129"/>
    </row>
    <row r="523">
      <c r="A523" s="1061"/>
      <c r="B523" s="1061"/>
      <c r="C523" s="1061"/>
      <c r="D523" s="1061"/>
      <c r="E523" s="1061"/>
      <c r="F523" s="1061"/>
      <c r="G523" s="1061"/>
      <c r="H523" s="1061"/>
      <c r="I523" s="1061"/>
      <c r="J523" s="1129"/>
      <c r="K523" s="1129"/>
      <c r="L523" s="1129"/>
      <c r="M523" s="1129"/>
      <c r="N523" s="1129"/>
      <c r="O523" s="1129"/>
      <c r="P523" s="1129"/>
      <c r="Q523" s="1129"/>
      <c r="R523" s="1129"/>
      <c r="S523" s="1129"/>
      <c r="T523" s="1129"/>
      <c r="U523" s="1129"/>
      <c r="V523" s="1129"/>
      <c r="W523" s="1129"/>
      <c r="X523" s="1129"/>
      <c r="Y523" s="1129"/>
      <c r="Z523" s="1129"/>
    </row>
    <row r="524">
      <c r="A524" s="1061"/>
      <c r="B524" s="1061"/>
      <c r="C524" s="1061"/>
      <c r="D524" s="1061"/>
      <c r="E524" s="1061"/>
      <c r="F524" s="1061"/>
      <c r="G524" s="1061"/>
      <c r="H524" s="1061"/>
      <c r="I524" s="1061"/>
      <c r="J524" s="1129"/>
      <c r="K524" s="1129"/>
      <c r="L524" s="1129"/>
      <c r="M524" s="1129"/>
      <c r="N524" s="1129"/>
      <c r="O524" s="1129"/>
      <c r="P524" s="1129"/>
      <c r="Q524" s="1129"/>
      <c r="R524" s="1129"/>
      <c r="S524" s="1129"/>
      <c r="T524" s="1129"/>
      <c r="U524" s="1129"/>
      <c r="V524" s="1129"/>
      <c r="W524" s="1129"/>
      <c r="X524" s="1129"/>
      <c r="Y524" s="1129"/>
      <c r="Z524" s="1129"/>
    </row>
    <row r="525">
      <c r="A525" s="1061"/>
      <c r="B525" s="1061"/>
      <c r="C525" s="1061"/>
      <c r="D525" s="1061"/>
      <c r="E525" s="1061"/>
      <c r="F525" s="1061"/>
      <c r="G525" s="1061"/>
      <c r="H525" s="1061"/>
      <c r="I525" s="1061"/>
      <c r="J525" s="1129"/>
      <c r="K525" s="1129"/>
      <c r="L525" s="1129"/>
      <c r="M525" s="1129"/>
      <c r="N525" s="1129"/>
      <c r="O525" s="1129"/>
      <c r="P525" s="1129"/>
      <c r="Q525" s="1129"/>
      <c r="R525" s="1129"/>
      <c r="S525" s="1129"/>
      <c r="T525" s="1129"/>
      <c r="U525" s="1129"/>
      <c r="V525" s="1129"/>
      <c r="W525" s="1129"/>
      <c r="X525" s="1129"/>
      <c r="Y525" s="1129"/>
      <c r="Z525" s="1129"/>
    </row>
    <row r="526">
      <c r="A526" s="1061"/>
      <c r="B526" s="1061"/>
      <c r="C526" s="1061"/>
      <c r="D526" s="1061"/>
      <c r="E526" s="1061"/>
      <c r="F526" s="1061"/>
      <c r="G526" s="1061"/>
      <c r="H526" s="1061"/>
      <c r="I526" s="1061"/>
      <c r="J526" s="1129"/>
      <c r="K526" s="1129"/>
      <c r="L526" s="1129"/>
      <c r="M526" s="1129"/>
      <c r="N526" s="1129"/>
      <c r="O526" s="1129"/>
      <c r="P526" s="1129"/>
      <c r="Q526" s="1129"/>
      <c r="R526" s="1129"/>
      <c r="S526" s="1129"/>
      <c r="T526" s="1129"/>
      <c r="U526" s="1129"/>
      <c r="V526" s="1129"/>
      <c r="W526" s="1129"/>
      <c r="X526" s="1129"/>
      <c r="Y526" s="1129"/>
      <c r="Z526" s="1129"/>
    </row>
    <row r="527">
      <c r="A527" s="1061"/>
      <c r="B527" s="1061"/>
      <c r="C527" s="1061"/>
      <c r="D527" s="1061"/>
      <c r="E527" s="1061"/>
      <c r="F527" s="1061"/>
      <c r="G527" s="1061"/>
      <c r="H527" s="1061"/>
      <c r="I527" s="1061"/>
      <c r="J527" s="1129"/>
      <c r="K527" s="1129"/>
      <c r="L527" s="1129"/>
      <c r="M527" s="1129"/>
      <c r="N527" s="1129"/>
      <c r="O527" s="1129"/>
      <c r="P527" s="1129"/>
      <c r="Q527" s="1129"/>
      <c r="R527" s="1129"/>
      <c r="S527" s="1129"/>
      <c r="T527" s="1129"/>
      <c r="U527" s="1129"/>
      <c r="V527" s="1129"/>
      <c r="W527" s="1129"/>
      <c r="X527" s="1129"/>
      <c r="Y527" s="1129"/>
      <c r="Z527" s="1129"/>
    </row>
    <row r="528">
      <c r="A528" s="1061"/>
      <c r="B528" s="1061"/>
      <c r="C528" s="1061"/>
      <c r="D528" s="1061"/>
      <c r="E528" s="1061"/>
      <c r="F528" s="1061"/>
      <c r="G528" s="1061"/>
      <c r="H528" s="1061"/>
      <c r="I528" s="1061"/>
      <c r="J528" s="1129"/>
      <c r="K528" s="1129"/>
      <c r="L528" s="1129"/>
      <c r="M528" s="1129"/>
      <c r="N528" s="1129"/>
      <c r="O528" s="1129"/>
      <c r="P528" s="1129"/>
      <c r="Q528" s="1129"/>
      <c r="R528" s="1129"/>
      <c r="S528" s="1129"/>
      <c r="T528" s="1129"/>
      <c r="U528" s="1129"/>
      <c r="V528" s="1129"/>
      <c r="W528" s="1129"/>
      <c r="X528" s="1129"/>
      <c r="Y528" s="1129"/>
      <c r="Z528" s="1129"/>
    </row>
    <row r="529">
      <c r="A529" s="1061"/>
      <c r="B529" s="1061"/>
      <c r="C529" s="1061"/>
      <c r="D529" s="1061"/>
      <c r="E529" s="1061"/>
      <c r="F529" s="1061"/>
      <c r="G529" s="1061"/>
      <c r="H529" s="1061"/>
      <c r="I529" s="1061"/>
      <c r="J529" s="1129"/>
      <c r="K529" s="1129"/>
      <c r="L529" s="1129"/>
      <c r="M529" s="1129"/>
      <c r="N529" s="1129"/>
      <c r="O529" s="1129"/>
      <c r="P529" s="1129"/>
      <c r="Q529" s="1129"/>
      <c r="R529" s="1129"/>
      <c r="S529" s="1129"/>
      <c r="T529" s="1129"/>
      <c r="U529" s="1129"/>
      <c r="V529" s="1129"/>
      <c r="W529" s="1129"/>
      <c r="X529" s="1129"/>
      <c r="Y529" s="1129"/>
      <c r="Z529" s="1129"/>
    </row>
    <row r="530">
      <c r="A530" s="1061"/>
      <c r="B530" s="1061"/>
      <c r="C530" s="1061"/>
      <c r="D530" s="1061"/>
      <c r="E530" s="1061"/>
      <c r="F530" s="1061"/>
      <c r="G530" s="1061"/>
      <c r="H530" s="1061"/>
      <c r="I530" s="1061"/>
      <c r="J530" s="1129"/>
      <c r="K530" s="1129"/>
      <c r="L530" s="1129"/>
      <c r="M530" s="1129"/>
      <c r="N530" s="1129"/>
      <c r="O530" s="1129"/>
      <c r="P530" s="1129"/>
      <c r="Q530" s="1129"/>
      <c r="R530" s="1129"/>
      <c r="S530" s="1129"/>
      <c r="T530" s="1129"/>
      <c r="U530" s="1129"/>
      <c r="V530" s="1129"/>
      <c r="W530" s="1129"/>
      <c r="X530" s="1129"/>
      <c r="Y530" s="1129"/>
      <c r="Z530" s="1129"/>
    </row>
    <row r="531">
      <c r="A531" s="1061"/>
      <c r="B531" s="1061"/>
      <c r="C531" s="1061"/>
      <c r="D531" s="1061"/>
      <c r="E531" s="1061"/>
      <c r="F531" s="1061"/>
      <c r="G531" s="1061"/>
      <c r="H531" s="1061"/>
      <c r="I531" s="1061"/>
      <c r="J531" s="1129"/>
      <c r="K531" s="1129"/>
      <c r="L531" s="1129"/>
      <c r="M531" s="1129"/>
      <c r="N531" s="1129"/>
      <c r="O531" s="1129"/>
      <c r="P531" s="1129"/>
      <c r="Q531" s="1129"/>
      <c r="R531" s="1129"/>
      <c r="S531" s="1129"/>
      <c r="T531" s="1129"/>
      <c r="U531" s="1129"/>
      <c r="V531" s="1129"/>
      <c r="W531" s="1129"/>
      <c r="X531" s="1129"/>
      <c r="Y531" s="1129"/>
      <c r="Z531" s="1129"/>
    </row>
    <row r="532">
      <c r="A532" s="1061"/>
      <c r="B532" s="1061"/>
      <c r="C532" s="1061"/>
      <c r="D532" s="1061"/>
      <c r="E532" s="1061"/>
      <c r="F532" s="1061"/>
      <c r="G532" s="1061"/>
      <c r="H532" s="1061"/>
      <c r="I532" s="1061"/>
      <c r="J532" s="1129"/>
      <c r="K532" s="1129"/>
      <c r="L532" s="1129"/>
      <c r="M532" s="1129"/>
      <c r="N532" s="1129"/>
      <c r="O532" s="1129"/>
      <c r="P532" s="1129"/>
      <c r="Q532" s="1129"/>
      <c r="R532" s="1129"/>
      <c r="S532" s="1129"/>
      <c r="T532" s="1129"/>
      <c r="U532" s="1129"/>
      <c r="V532" s="1129"/>
      <c r="W532" s="1129"/>
      <c r="X532" s="1129"/>
      <c r="Y532" s="1129"/>
      <c r="Z532" s="1129"/>
    </row>
    <row r="533">
      <c r="A533" s="1061"/>
      <c r="B533" s="1061"/>
      <c r="C533" s="1061"/>
      <c r="D533" s="1061"/>
      <c r="E533" s="1061"/>
      <c r="F533" s="1061"/>
      <c r="G533" s="1061"/>
      <c r="H533" s="1061"/>
      <c r="I533" s="1061"/>
      <c r="J533" s="1129"/>
      <c r="K533" s="1129"/>
      <c r="L533" s="1129"/>
      <c r="M533" s="1129"/>
      <c r="N533" s="1129"/>
      <c r="O533" s="1129"/>
      <c r="P533" s="1129"/>
      <c r="Q533" s="1129"/>
      <c r="R533" s="1129"/>
      <c r="S533" s="1129"/>
      <c r="T533" s="1129"/>
      <c r="U533" s="1129"/>
      <c r="V533" s="1129"/>
      <c r="W533" s="1129"/>
      <c r="X533" s="1129"/>
      <c r="Y533" s="1129"/>
      <c r="Z533" s="1129"/>
    </row>
    <row r="534">
      <c r="A534" s="1061"/>
      <c r="B534" s="1061"/>
      <c r="C534" s="1061"/>
      <c r="D534" s="1061"/>
      <c r="E534" s="1061"/>
      <c r="F534" s="1061"/>
      <c r="G534" s="1061"/>
      <c r="H534" s="1061"/>
      <c r="I534" s="1061"/>
      <c r="J534" s="1129"/>
      <c r="K534" s="1129"/>
      <c r="L534" s="1129"/>
      <c r="M534" s="1129"/>
      <c r="N534" s="1129"/>
      <c r="O534" s="1129"/>
      <c r="P534" s="1129"/>
      <c r="Q534" s="1129"/>
      <c r="R534" s="1129"/>
      <c r="S534" s="1129"/>
      <c r="T534" s="1129"/>
      <c r="U534" s="1129"/>
      <c r="V534" s="1129"/>
      <c r="W534" s="1129"/>
      <c r="X534" s="1129"/>
      <c r="Y534" s="1129"/>
      <c r="Z534" s="1129"/>
    </row>
    <row r="535">
      <c r="A535" s="1061"/>
      <c r="B535" s="1061"/>
      <c r="C535" s="1061"/>
      <c r="D535" s="1061"/>
      <c r="E535" s="1061"/>
      <c r="F535" s="1061"/>
      <c r="G535" s="1061"/>
      <c r="H535" s="1061"/>
      <c r="I535" s="1061"/>
      <c r="J535" s="1129"/>
      <c r="K535" s="1129"/>
      <c r="L535" s="1129"/>
      <c r="M535" s="1129"/>
      <c r="N535" s="1129"/>
      <c r="O535" s="1129"/>
      <c r="P535" s="1129"/>
      <c r="Q535" s="1129"/>
      <c r="R535" s="1129"/>
      <c r="S535" s="1129"/>
      <c r="T535" s="1129"/>
      <c r="U535" s="1129"/>
      <c r="V535" s="1129"/>
      <c r="W535" s="1129"/>
      <c r="X535" s="1129"/>
      <c r="Y535" s="1129"/>
      <c r="Z535" s="1129"/>
    </row>
    <row r="536">
      <c r="A536" s="1061"/>
      <c r="B536" s="1061"/>
      <c r="C536" s="1061"/>
      <c r="D536" s="1061"/>
      <c r="E536" s="1061"/>
      <c r="F536" s="1061"/>
      <c r="G536" s="1061"/>
      <c r="H536" s="1061"/>
      <c r="I536" s="1061"/>
      <c r="J536" s="1129"/>
      <c r="K536" s="1129"/>
      <c r="L536" s="1129"/>
      <c r="M536" s="1129"/>
      <c r="N536" s="1129"/>
      <c r="O536" s="1129"/>
      <c r="P536" s="1129"/>
      <c r="Q536" s="1129"/>
      <c r="R536" s="1129"/>
      <c r="S536" s="1129"/>
      <c r="T536" s="1129"/>
      <c r="U536" s="1129"/>
      <c r="V536" s="1129"/>
      <c r="W536" s="1129"/>
      <c r="X536" s="1129"/>
      <c r="Y536" s="1129"/>
      <c r="Z536" s="1129"/>
    </row>
    <row r="537">
      <c r="A537" s="1061"/>
      <c r="B537" s="1061"/>
      <c r="C537" s="1061"/>
      <c r="D537" s="1061"/>
      <c r="E537" s="1061"/>
      <c r="F537" s="1061"/>
      <c r="G537" s="1061"/>
      <c r="H537" s="1061"/>
      <c r="I537" s="1061"/>
      <c r="J537" s="1129"/>
      <c r="K537" s="1129"/>
      <c r="L537" s="1129"/>
      <c r="M537" s="1129"/>
      <c r="N537" s="1129"/>
      <c r="O537" s="1129"/>
      <c r="P537" s="1129"/>
      <c r="Q537" s="1129"/>
      <c r="R537" s="1129"/>
      <c r="S537" s="1129"/>
      <c r="T537" s="1129"/>
      <c r="U537" s="1129"/>
      <c r="V537" s="1129"/>
      <c r="W537" s="1129"/>
      <c r="X537" s="1129"/>
      <c r="Y537" s="1129"/>
      <c r="Z537" s="1129"/>
    </row>
    <row r="538">
      <c r="A538" s="1061"/>
      <c r="B538" s="1061"/>
      <c r="C538" s="1061"/>
      <c r="D538" s="1061"/>
      <c r="E538" s="1061"/>
      <c r="F538" s="1061"/>
      <c r="G538" s="1061"/>
      <c r="H538" s="1061"/>
      <c r="I538" s="1061"/>
      <c r="J538" s="1129"/>
      <c r="K538" s="1129"/>
      <c r="L538" s="1129"/>
      <c r="M538" s="1129"/>
      <c r="N538" s="1129"/>
      <c r="O538" s="1129"/>
      <c r="P538" s="1129"/>
      <c r="Q538" s="1129"/>
      <c r="R538" s="1129"/>
      <c r="S538" s="1129"/>
      <c r="T538" s="1129"/>
      <c r="U538" s="1129"/>
      <c r="V538" s="1129"/>
      <c r="W538" s="1129"/>
      <c r="X538" s="1129"/>
      <c r="Y538" s="1129"/>
      <c r="Z538" s="1129"/>
    </row>
    <row r="539">
      <c r="A539" s="1061"/>
      <c r="B539" s="1061"/>
      <c r="C539" s="1061"/>
      <c r="D539" s="1061"/>
      <c r="E539" s="1061"/>
      <c r="F539" s="1061"/>
      <c r="G539" s="1061"/>
      <c r="H539" s="1061"/>
      <c r="I539" s="1061"/>
      <c r="J539" s="1129"/>
      <c r="K539" s="1129"/>
      <c r="L539" s="1129"/>
      <c r="M539" s="1129"/>
      <c r="N539" s="1129"/>
      <c r="O539" s="1129"/>
      <c r="P539" s="1129"/>
      <c r="Q539" s="1129"/>
      <c r="R539" s="1129"/>
      <c r="S539" s="1129"/>
      <c r="T539" s="1129"/>
      <c r="U539" s="1129"/>
      <c r="V539" s="1129"/>
      <c r="W539" s="1129"/>
      <c r="X539" s="1129"/>
      <c r="Y539" s="1129"/>
      <c r="Z539" s="1129"/>
    </row>
    <row r="540">
      <c r="A540" s="1061"/>
      <c r="B540" s="1061"/>
      <c r="C540" s="1061"/>
      <c r="D540" s="1061"/>
      <c r="E540" s="1061"/>
      <c r="F540" s="1061"/>
      <c r="G540" s="1061"/>
      <c r="H540" s="1061"/>
      <c r="I540" s="1061"/>
      <c r="J540" s="1129"/>
      <c r="K540" s="1129"/>
      <c r="L540" s="1129"/>
      <c r="M540" s="1129"/>
      <c r="N540" s="1129"/>
      <c r="O540" s="1129"/>
      <c r="P540" s="1129"/>
      <c r="Q540" s="1129"/>
      <c r="R540" s="1129"/>
      <c r="S540" s="1129"/>
      <c r="T540" s="1129"/>
      <c r="U540" s="1129"/>
      <c r="V540" s="1129"/>
      <c r="W540" s="1129"/>
      <c r="X540" s="1129"/>
      <c r="Y540" s="1129"/>
      <c r="Z540" s="1129"/>
    </row>
    <row r="541">
      <c r="A541" s="1061"/>
      <c r="B541" s="1061"/>
      <c r="C541" s="1061"/>
      <c r="D541" s="1061"/>
      <c r="E541" s="1061"/>
      <c r="F541" s="1061"/>
      <c r="G541" s="1061"/>
      <c r="H541" s="1061"/>
      <c r="I541" s="1061"/>
      <c r="J541" s="1129"/>
      <c r="K541" s="1129"/>
      <c r="L541" s="1129"/>
      <c r="M541" s="1129"/>
      <c r="N541" s="1129"/>
      <c r="O541" s="1129"/>
      <c r="P541" s="1129"/>
      <c r="Q541" s="1129"/>
      <c r="R541" s="1129"/>
      <c r="S541" s="1129"/>
      <c r="T541" s="1129"/>
      <c r="U541" s="1129"/>
      <c r="V541" s="1129"/>
      <c r="W541" s="1129"/>
      <c r="X541" s="1129"/>
      <c r="Y541" s="1129"/>
      <c r="Z541" s="1129"/>
    </row>
    <row r="542">
      <c r="A542" s="1061"/>
      <c r="B542" s="1061"/>
      <c r="C542" s="1061"/>
      <c r="D542" s="1061"/>
      <c r="E542" s="1061"/>
      <c r="F542" s="1061"/>
      <c r="G542" s="1061"/>
      <c r="H542" s="1061"/>
      <c r="I542" s="1061"/>
      <c r="J542" s="1129"/>
      <c r="K542" s="1129"/>
      <c r="L542" s="1129"/>
      <c r="M542" s="1129"/>
      <c r="N542" s="1129"/>
      <c r="O542" s="1129"/>
      <c r="P542" s="1129"/>
      <c r="Q542" s="1129"/>
      <c r="R542" s="1129"/>
      <c r="S542" s="1129"/>
      <c r="T542" s="1129"/>
      <c r="U542" s="1129"/>
      <c r="V542" s="1129"/>
      <c r="W542" s="1129"/>
      <c r="X542" s="1129"/>
      <c r="Y542" s="1129"/>
      <c r="Z542" s="1129"/>
    </row>
    <row r="543">
      <c r="A543" s="1061"/>
      <c r="B543" s="1061"/>
      <c r="C543" s="1061"/>
      <c r="D543" s="1061"/>
      <c r="E543" s="1061"/>
      <c r="F543" s="1061"/>
      <c r="G543" s="1061"/>
      <c r="H543" s="1061"/>
      <c r="I543" s="1061"/>
      <c r="J543" s="1129"/>
      <c r="K543" s="1129"/>
      <c r="L543" s="1129"/>
      <c r="M543" s="1129"/>
      <c r="N543" s="1129"/>
      <c r="O543" s="1129"/>
      <c r="P543" s="1129"/>
      <c r="Q543" s="1129"/>
      <c r="R543" s="1129"/>
      <c r="S543" s="1129"/>
      <c r="T543" s="1129"/>
      <c r="U543" s="1129"/>
      <c r="V543" s="1129"/>
      <c r="W543" s="1129"/>
      <c r="X543" s="1129"/>
      <c r="Y543" s="1129"/>
      <c r="Z543" s="1129"/>
    </row>
    <row r="544">
      <c r="A544" s="1061"/>
      <c r="B544" s="1061"/>
      <c r="C544" s="1061"/>
      <c r="D544" s="1061"/>
      <c r="E544" s="1061"/>
      <c r="F544" s="1061"/>
      <c r="G544" s="1061"/>
      <c r="H544" s="1061"/>
      <c r="I544" s="1061"/>
      <c r="J544" s="1129"/>
      <c r="K544" s="1129"/>
      <c r="L544" s="1129"/>
      <c r="M544" s="1129"/>
      <c r="N544" s="1129"/>
      <c r="O544" s="1129"/>
      <c r="P544" s="1129"/>
      <c r="Q544" s="1129"/>
      <c r="R544" s="1129"/>
      <c r="S544" s="1129"/>
      <c r="T544" s="1129"/>
      <c r="U544" s="1129"/>
      <c r="V544" s="1129"/>
      <c r="W544" s="1129"/>
      <c r="X544" s="1129"/>
      <c r="Y544" s="1129"/>
      <c r="Z544" s="1129"/>
    </row>
    <row r="545">
      <c r="A545" s="1061"/>
      <c r="B545" s="1061"/>
      <c r="C545" s="1061"/>
      <c r="D545" s="1061"/>
      <c r="E545" s="1061"/>
      <c r="F545" s="1061"/>
      <c r="G545" s="1061"/>
      <c r="H545" s="1061"/>
      <c r="I545" s="1061"/>
      <c r="J545" s="1129"/>
      <c r="K545" s="1129"/>
      <c r="L545" s="1129"/>
      <c r="M545" s="1129"/>
      <c r="N545" s="1129"/>
      <c r="O545" s="1129"/>
      <c r="P545" s="1129"/>
      <c r="Q545" s="1129"/>
      <c r="R545" s="1129"/>
      <c r="S545" s="1129"/>
      <c r="T545" s="1129"/>
      <c r="U545" s="1129"/>
      <c r="V545" s="1129"/>
      <c r="W545" s="1129"/>
      <c r="X545" s="1129"/>
      <c r="Y545" s="1129"/>
      <c r="Z545" s="1129"/>
    </row>
    <row r="546">
      <c r="A546" s="1061"/>
      <c r="B546" s="1061"/>
      <c r="C546" s="1061"/>
      <c r="D546" s="1061"/>
      <c r="E546" s="1061"/>
      <c r="F546" s="1061"/>
      <c r="G546" s="1061"/>
      <c r="H546" s="1061"/>
      <c r="I546" s="1061"/>
      <c r="J546" s="1129"/>
      <c r="K546" s="1129"/>
      <c r="L546" s="1129"/>
      <c r="M546" s="1129"/>
      <c r="N546" s="1129"/>
      <c r="O546" s="1129"/>
      <c r="P546" s="1129"/>
      <c r="Q546" s="1129"/>
      <c r="R546" s="1129"/>
      <c r="S546" s="1129"/>
      <c r="T546" s="1129"/>
      <c r="U546" s="1129"/>
      <c r="V546" s="1129"/>
      <c r="W546" s="1129"/>
      <c r="X546" s="1129"/>
      <c r="Y546" s="1129"/>
      <c r="Z546" s="1129"/>
    </row>
    <row r="547">
      <c r="A547" s="1061"/>
      <c r="B547" s="1061"/>
      <c r="C547" s="1061"/>
      <c r="D547" s="1061"/>
      <c r="E547" s="1061"/>
      <c r="F547" s="1061"/>
      <c r="G547" s="1061"/>
      <c r="H547" s="1061"/>
      <c r="I547" s="1061"/>
      <c r="J547" s="1129"/>
      <c r="K547" s="1129"/>
      <c r="L547" s="1129"/>
      <c r="M547" s="1129"/>
      <c r="N547" s="1129"/>
      <c r="O547" s="1129"/>
      <c r="P547" s="1129"/>
      <c r="Q547" s="1129"/>
      <c r="R547" s="1129"/>
      <c r="S547" s="1129"/>
      <c r="T547" s="1129"/>
      <c r="U547" s="1129"/>
      <c r="V547" s="1129"/>
      <c r="W547" s="1129"/>
      <c r="X547" s="1129"/>
      <c r="Y547" s="1129"/>
      <c r="Z547" s="1129"/>
    </row>
    <row r="548">
      <c r="A548" s="1061"/>
      <c r="B548" s="1061"/>
      <c r="C548" s="1061"/>
      <c r="D548" s="1061"/>
      <c r="E548" s="1061"/>
      <c r="F548" s="1061"/>
      <c r="G548" s="1061"/>
      <c r="H548" s="1061"/>
      <c r="I548" s="1061"/>
      <c r="J548" s="1129"/>
      <c r="K548" s="1129"/>
      <c r="L548" s="1129"/>
      <c r="M548" s="1129"/>
      <c r="N548" s="1129"/>
      <c r="O548" s="1129"/>
      <c r="P548" s="1129"/>
      <c r="Q548" s="1129"/>
      <c r="R548" s="1129"/>
      <c r="S548" s="1129"/>
      <c r="T548" s="1129"/>
      <c r="U548" s="1129"/>
      <c r="V548" s="1129"/>
      <c r="W548" s="1129"/>
      <c r="X548" s="1129"/>
      <c r="Y548" s="1129"/>
      <c r="Z548" s="1129"/>
    </row>
    <row r="549">
      <c r="A549" s="1061"/>
      <c r="B549" s="1061"/>
      <c r="C549" s="1061"/>
      <c r="D549" s="1061"/>
      <c r="E549" s="1061"/>
      <c r="F549" s="1061"/>
      <c r="G549" s="1061"/>
      <c r="H549" s="1061"/>
      <c r="I549" s="1061"/>
      <c r="J549" s="1129"/>
      <c r="K549" s="1129"/>
      <c r="L549" s="1129"/>
      <c r="M549" s="1129"/>
      <c r="N549" s="1129"/>
      <c r="O549" s="1129"/>
      <c r="P549" s="1129"/>
      <c r="Q549" s="1129"/>
      <c r="R549" s="1129"/>
      <c r="S549" s="1129"/>
      <c r="T549" s="1129"/>
      <c r="U549" s="1129"/>
      <c r="V549" s="1129"/>
      <c r="W549" s="1129"/>
      <c r="X549" s="1129"/>
      <c r="Y549" s="1129"/>
      <c r="Z549" s="1129"/>
    </row>
    <row r="550">
      <c r="A550" s="1061"/>
      <c r="B550" s="1061"/>
      <c r="C550" s="1061"/>
      <c r="D550" s="1061"/>
      <c r="E550" s="1061"/>
      <c r="F550" s="1061"/>
      <c r="G550" s="1061"/>
      <c r="H550" s="1061"/>
      <c r="I550" s="1061"/>
      <c r="J550" s="1129"/>
      <c r="K550" s="1129"/>
      <c r="L550" s="1129"/>
      <c r="M550" s="1129"/>
      <c r="N550" s="1129"/>
      <c r="O550" s="1129"/>
      <c r="P550" s="1129"/>
      <c r="Q550" s="1129"/>
      <c r="R550" s="1129"/>
      <c r="S550" s="1129"/>
      <c r="T550" s="1129"/>
      <c r="U550" s="1129"/>
      <c r="V550" s="1129"/>
      <c r="W550" s="1129"/>
      <c r="X550" s="1129"/>
      <c r="Y550" s="1129"/>
      <c r="Z550" s="1129"/>
    </row>
    <row r="551">
      <c r="A551" s="1061"/>
      <c r="B551" s="1061"/>
      <c r="C551" s="1061"/>
      <c r="D551" s="1061"/>
      <c r="E551" s="1061"/>
      <c r="F551" s="1061"/>
      <c r="G551" s="1061"/>
      <c r="H551" s="1061"/>
      <c r="I551" s="1061"/>
      <c r="J551" s="1129"/>
      <c r="K551" s="1129"/>
      <c r="L551" s="1129"/>
      <c r="M551" s="1129"/>
      <c r="N551" s="1129"/>
      <c r="O551" s="1129"/>
      <c r="P551" s="1129"/>
      <c r="Q551" s="1129"/>
      <c r="R551" s="1129"/>
      <c r="S551" s="1129"/>
      <c r="T551" s="1129"/>
      <c r="U551" s="1129"/>
      <c r="V551" s="1129"/>
      <c r="W551" s="1129"/>
      <c r="X551" s="1129"/>
      <c r="Y551" s="1129"/>
      <c r="Z551" s="1129"/>
    </row>
    <row r="552">
      <c r="A552" s="1061"/>
      <c r="B552" s="1061"/>
      <c r="C552" s="1061"/>
      <c r="D552" s="1061"/>
      <c r="E552" s="1061"/>
      <c r="F552" s="1061"/>
      <c r="G552" s="1061"/>
      <c r="H552" s="1061"/>
      <c r="I552" s="1061"/>
      <c r="J552" s="1129"/>
      <c r="K552" s="1129"/>
      <c r="L552" s="1129"/>
      <c r="M552" s="1129"/>
      <c r="N552" s="1129"/>
      <c r="O552" s="1129"/>
      <c r="P552" s="1129"/>
      <c r="Q552" s="1129"/>
      <c r="R552" s="1129"/>
      <c r="S552" s="1129"/>
      <c r="T552" s="1129"/>
      <c r="U552" s="1129"/>
      <c r="V552" s="1129"/>
      <c r="W552" s="1129"/>
      <c r="X552" s="1129"/>
      <c r="Y552" s="1129"/>
      <c r="Z552" s="1129"/>
    </row>
    <row r="553">
      <c r="A553" s="1061"/>
      <c r="B553" s="1061"/>
      <c r="C553" s="1061"/>
      <c r="D553" s="1061"/>
      <c r="E553" s="1061"/>
      <c r="F553" s="1061"/>
      <c r="G553" s="1061"/>
      <c r="H553" s="1061"/>
      <c r="I553" s="1061"/>
      <c r="J553" s="1129"/>
      <c r="K553" s="1129"/>
      <c r="L553" s="1129"/>
      <c r="M553" s="1129"/>
      <c r="N553" s="1129"/>
      <c r="O553" s="1129"/>
      <c r="P553" s="1129"/>
      <c r="Q553" s="1129"/>
      <c r="R553" s="1129"/>
      <c r="S553" s="1129"/>
      <c r="T553" s="1129"/>
      <c r="U553" s="1129"/>
      <c r="V553" s="1129"/>
      <c r="W553" s="1129"/>
      <c r="X553" s="1129"/>
      <c r="Y553" s="1129"/>
      <c r="Z553" s="1129"/>
    </row>
    <row r="554">
      <c r="A554" s="1061"/>
      <c r="B554" s="1061"/>
      <c r="C554" s="1061"/>
      <c r="D554" s="1061"/>
      <c r="E554" s="1061"/>
      <c r="F554" s="1061"/>
      <c r="G554" s="1061"/>
      <c r="H554" s="1061"/>
      <c r="I554" s="1061"/>
      <c r="J554" s="1129"/>
      <c r="K554" s="1129"/>
      <c r="L554" s="1129"/>
      <c r="M554" s="1129"/>
      <c r="N554" s="1129"/>
      <c r="O554" s="1129"/>
      <c r="P554" s="1129"/>
      <c r="Q554" s="1129"/>
      <c r="R554" s="1129"/>
      <c r="S554" s="1129"/>
      <c r="T554" s="1129"/>
      <c r="U554" s="1129"/>
      <c r="V554" s="1129"/>
      <c r="W554" s="1129"/>
      <c r="X554" s="1129"/>
      <c r="Y554" s="1129"/>
      <c r="Z554" s="1129"/>
    </row>
    <row r="555">
      <c r="A555" s="1061"/>
      <c r="B555" s="1061"/>
      <c r="C555" s="1061"/>
      <c r="D555" s="1061"/>
      <c r="E555" s="1061"/>
      <c r="F555" s="1061"/>
      <c r="G555" s="1061"/>
      <c r="H555" s="1061"/>
      <c r="I555" s="1061"/>
      <c r="J555" s="1129"/>
      <c r="K555" s="1129"/>
      <c r="L555" s="1129"/>
      <c r="M555" s="1129"/>
      <c r="N555" s="1129"/>
      <c r="O555" s="1129"/>
      <c r="P555" s="1129"/>
      <c r="Q555" s="1129"/>
      <c r="R555" s="1129"/>
      <c r="S555" s="1129"/>
      <c r="T555" s="1129"/>
      <c r="U555" s="1129"/>
      <c r="V555" s="1129"/>
      <c r="W555" s="1129"/>
      <c r="X555" s="1129"/>
      <c r="Y555" s="1129"/>
      <c r="Z555" s="1129"/>
    </row>
    <row r="556">
      <c r="A556" s="1061"/>
      <c r="B556" s="1061"/>
      <c r="C556" s="1061"/>
      <c r="D556" s="1061"/>
      <c r="E556" s="1061"/>
      <c r="F556" s="1061"/>
      <c r="G556" s="1061"/>
      <c r="H556" s="1061"/>
      <c r="I556" s="1061"/>
      <c r="J556" s="1129"/>
      <c r="K556" s="1129"/>
      <c r="L556" s="1129"/>
      <c r="M556" s="1129"/>
      <c r="N556" s="1129"/>
      <c r="O556" s="1129"/>
      <c r="P556" s="1129"/>
      <c r="Q556" s="1129"/>
      <c r="R556" s="1129"/>
      <c r="S556" s="1129"/>
      <c r="T556" s="1129"/>
      <c r="U556" s="1129"/>
      <c r="V556" s="1129"/>
      <c r="W556" s="1129"/>
      <c r="X556" s="1129"/>
      <c r="Y556" s="1129"/>
      <c r="Z556" s="1129"/>
    </row>
    <row r="557">
      <c r="A557" s="1061"/>
      <c r="B557" s="1061"/>
      <c r="C557" s="1061"/>
      <c r="D557" s="1061"/>
      <c r="E557" s="1061"/>
      <c r="F557" s="1061"/>
      <c r="G557" s="1061"/>
      <c r="H557" s="1061"/>
      <c r="I557" s="1061"/>
      <c r="J557" s="1129"/>
      <c r="K557" s="1129"/>
      <c r="L557" s="1129"/>
      <c r="M557" s="1129"/>
      <c r="N557" s="1129"/>
      <c r="O557" s="1129"/>
      <c r="P557" s="1129"/>
      <c r="Q557" s="1129"/>
      <c r="R557" s="1129"/>
      <c r="S557" s="1129"/>
      <c r="T557" s="1129"/>
      <c r="U557" s="1129"/>
      <c r="V557" s="1129"/>
      <c r="W557" s="1129"/>
      <c r="X557" s="1129"/>
      <c r="Y557" s="1129"/>
      <c r="Z557" s="1129"/>
    </row>
    <row r="558">
      <c r="A558" s="1061"/>
      <c r="B558" s="1061"/>
      <c r="C558" s="1061"/>
      <c r="D558" s="1061"/>
      <c r="E558" s="1061"/>
      <c r="F558" s="1061"/>
      <c r="G558" s="1061"/>
      <c r="H558" s="1061"/>
      <c r="I558" s="1061"/>
      <c r="J558" s="1129"/>
      <c r="K558" s="1129"/>
      <c r="L558" s="1129"/>
      <c r="M558" s="1129"/>
      <c r="N558" s="1129"/>
      <c r="O558" s="1129"/>
      <c r="P558" s="1129"/>
      <c r="Q558" s="1129"/>
      <c r="R558" s="1129"/>
      <c r="S558" s="1129"/>
      <c r="T558" s="1129"/>
      <c r="U558" s="1129"/>
      <c r="V558" s="1129"/>
      <c r="W558" s="1129"/>
      <c r="X558" s="1129"/>
      <c r="Y558" s="1129"/>
      <c r="Z558" s="1129"/>
    </row>
    <row r="559">
      <c r="A559" s="1061"/>
      <c r="B559" s="1061"/>
      <c r="C559" s="1061"/>
      <c r="D559" s="1061"/>
      <c r="E559" s="1061"/>
      <c r="F559" s="1061"/>
      <c r="G559" s="1061"/>
      <c r="H559" s="1061"/>
      <c r="I559" s="1061"/>
      <c r="J559" s="1129"/>
      <c r="K559" s="1129"/>
      <c r="L559" s="1129"/>
      <c r="M559" s="1129"/>
      <c r="N559" s="1129"/>
      <c r="O559" s="1129"/>
      <c r="P559" s="1129"/>
      <c r="Q559" s="1129"/>
      <c r="R559" s="1129"/>
      <c r="S559" s="1129"/>
      <c r="T559" s="1129"/>
      <c r="U559" s="1129"/>
      <c r="V559" s="1129"/>
      <c r="W559" s="1129"/>
      <c r="X559" s="1129"/>
      <c r="Y559" s="1129"/>
      <c r="Z559" s="1129"/>
    </row>
    <row r="560">
      <c r="A560" s="1061"/>
      <c r="B560" s="1061"/>
      <c r="C560" s="1061"/>
      <c r="D560" s="1061"/>
      <c r="E560" s="1061"/>
      <c r="F560" s="1061"/>
      <c r="G560" s="1061"/>
      <c r="H560" s="1061"/>
      <c r="I560" s="1061"/>
      <c r="J560" s="1129"/>
      <c r="K560" s="1129"/>
      <c r="L560" s="1129"/>
      <c r="M560" s="1129"/>
      <c r="N560" s="1129"/>
      <c r="O560" s="1129"/>
      <c r="P560" s="1129"/>
      <c r="Q560" s="1129"/>
      <c r="R560" s="1129"/>
      <c r="S560" s="1129"/>
      <c r="T560" s="1129"/>
      <c r="U560" s="1129"/>
      <c r="V560" s="1129"/>
      <c r="W560" s="1129"/>
      <c r="X560" s="1129"/>
      <c r="Y560" s="1129"/>
      <c r="Z560" s="1129"/>
    </row>
    <row r="561">
      <c r="A561" s="1061"/>
      <c r="B561" s="1061"/>
      <c r="C561" s="1061"/>
      <c r="D561" s="1061"/>
      <c r="E561" s="1061"/>
      <c r="F561" s="1061"/>
      <c r="G561" s="1061"/>
      <c r="H561" s="1061"/>
      <c r="I561" s="1061"/>
      <c r="J561" s="1129"/>
      <c r="K561" s="1129"/>
      <c r="L561" s="1129"/>
      <c r="M561" s="1129"/>
      <c r="N561" s="1129"/>
      <c r="O561" s="1129"/>
      <c r="P561" s="1129"/>
      <c r="Q561" s="1129"/>
      <c r="R561" s="1129"/>
      <c r="S561" s="1129"/>
      <c r="T561" s="1129"/>
      <c r="U561" s="1129"/>
      <c r="V561" s="1129"/>
      <c r="W561" s="1129"/>
      <c r="X561" s="1129"/>
      <c r="Y561" s="1129"/>
      <c r="Z561" s="1129"/>
    </row>
    <row r="562">
      <c r="A562" s="1061"/>
      <c r="B562" s="1061"/>
      <c r="C562" s="1061"/>
      <c r="D562" s="1061"/>
      <c r="E562" s="1061"/>
      <c r="F562" s="1061"/>
      <c r="G562" s="1061"/>
      <c r="H562" s="1061"/>
      <c r="I562" s="1061"/>
      <c r="J562" s="1129"/>
      <c r="K562" s="1129"/>
      <c r="L562" s="1129"/>
      <c r="M562" s="1129"/>
      <c r="N562" s="1129"/>
      <c r="O562" s="1129"/>
      <c r="P562" s="1129"/>
      <c r="Q562" s="1129"/>
      <c r="R562" s="1129"/>
      <c r="S562" s="1129"/>
      <c r="T562" s="1129"/>
      <c r="U562" s="1129"/>
      <c r="V562" s="1129"/>
      <c r="W562" s="1129"/>
      <c r="X562" s="1129"/>
      <c r="Y562" s="1129"/>
      <c r="Z562" s="1129"/>
    </row>
    <row r="563">
      <c r="A563" s="1061"/>
      <c r="B563" s="1061"/>
      <c r="C563" s="1061"/>
      <c r="D563" s="1061"/>
      <c r="E563" s="1061"/>
      <c r="F563" s="1061"/>
      <c r="G563" s="1061"/>
      <c r="H563" s="1061"/>
      <c r="I563" s="1061"/>
      <c r="J563" s="1129"/>
      <c r="K563" s="1129"/>
      <c r="L563" s="1129"/>
      <c r="M563" s="1129"/>
      <c r="N563" s="1129"/>
      <c r="O563" s="1129"/>
      <c r="P563" s="1129"/>
      <c r="Q563" s="1129"/>
      <c r="R563" s="1129"/>
      <c r="S563" s="1129"/>
      <c r="T563" s="1129"/>
      <c r="U563" s="1129"/>
      <c r="V563" s="1129"/>
      <c r="W563" s="1129"/>
      <c r="X563" s="1129"/>
      <c r="Y563" s="1129"/>
      <c r="Z563" s="1129"/>
    </row>
    <row r="564">
      <c r="A564" s="1061"/>
      <c r="B564" s="1061"/>
      <c r="C564" s="1061"/>
      <c r="D564" s="1061"/>
      <c r="E564" s="1061"/>
      <c r="F564" s="1061"/>
      <c r="G564" s="1061"/>
      <c r="H564" s="1061"/>
      <c r="I564" s="1061"/>
      <c r="J564" s="1129"/>
      <c r="K564" s="1129"/>
      <c r="L564" s="1129"/>
      <c r="M564" s="1129"/>
      <c r="N564" s="1129"/>
      <c r="O564" s="1129"/>
      <c r="P564" s="1129"/>
      <c r="Q564" s="1129"/>
      <c r="R564" s="1129"/>
      <c r="S564" s="1129"/>
      <c r="T564" s="1129"/>
      <c r="U564" s="1129"/>
      <c r="V564" s="1129"/>
      <c r="W564" s="1129"/>
      <c r="X564" s="1129"/>
      <c r="Y564" s="1129"/>
      <c r="Z564" s="1129"/>
    </row>
    <row r="565">
      <c r="A565" s="1061"/>
      <c r="B565" s="1061"/>
      <c r="C565" s="1061"/>
      <c r="D565" s="1061"/>
      <c r="E565" s="1061"/>
      <c r="F565" s="1061"/>
      <c r="G565" s="1061"/>
      <c r="H565" s="1061"/>
      <c r="I565" s="1061"/>
      <c r="J565" s="1129"/>
      <c r="K565" s="1129"/>
      <c r="L565" s="1129"/>
      <c r="M565" s="1129"/>
      <c r="N565" s="1129"/>
      <c r="O565" s="1129"/>
      <c r="P565" s="1129"/>
      <c r="Q565" s="1129"/>
      <c r="R565" s="1129"/>
      <c r="S565" s="1129"/>
      <c r="T565" s="1129"/>
      <c r="U565" s="1129"/>
      <c r="V565" s="1129"/>
      <c r="W565" s="1129"/>
      <c r="X565" s="1129"/>
      <c r="Y565" s="1129"/>
      <c r="Z565" s="1129"/>
    </row>
    <row r="566">
      <c r="A566" s="1061"/>
      <c r="B566" s="1061"/>
      <c r="C566" s="1061"/>
      <c r="D566" s="1061"/>
      <c r="E566" s="1061"/>
      <c r="F566" s="1061"/>
      <c r="G566" s="1061"/>
      <c r="H566" s="1061"/>
      <c r="I566" s="1061"/>
      <c r="J566" s="1129"/>
      <c r="K566" s="1129"/>
      <c r="L566" s="1129"/>
      <c r="M566" s="1129"/>
      <c r="N566" s="1129"/>
      <c r="O566" s="1129"/>
      <c r="P566" s="1129"/>
      <c r="Q566" s="1129"/>
      <c r="R566" s="1129"/>
      <c r="S566" s="1129"/>
      <c r="T566" s="1129"/>
      <c r="U566" s="1129"/>
      <c r="V566" s="1129"/>
      <c r="W566" s="1129"/>
      <c r="X566" s="1129"/>
      <c r="Y566" s="1129"/>
      <c r="Z566" s="1129"/>
    </row>
    <row r="567">
      <c r="A567" s="1061"/>
      <c r="B567" s="1061"/>
      <c r="C567" s="1061"/>
      <c r="D567" s="1061"/>
      <c r="E567" s="1061"/>
      <c r="F567" s="1061"/>
      <c r="G567" s="1061"/>
      <c r="H567" s="1061"/>
      <c r="I567" s="1061"/>
      <c r="J567" s="1129"/>
      <c r="K567" s="1129"/>
      <c r="L567" s="1129"/>
      <c r="M567" s="1129"/>
      <c r="N567" s="1129"/>
      <c r="O567" s="1129"/>
      <c r="P567" s="1129"/>
      <c r="Q567" s="1129"/>
      <c r="R567" s="1129"/>
      <c r="S567" s="1129"/>
      <c r="T567" s="1129"/>
      <c r="U567" s="1129"/>
      <c r="V567" s="1129"/>
      <c r="W567" s="1129"/>
      <c r="X567" s="1129"/>
      <c r="Y567" s="1129"/>
      <c r="Z567" s="1129"/>
    </row>
    <row r="568">
      <c r="A568" s="1061"/>
      <c r="B568" s="1061"/>
      <c r="C568" s="1061"/>
      <c r="D568" s="1061"/>
      <c r="E568" s="1061"/>
      <c r="F568" s="1061"/>
      <c r="G568" s="1061"/>
      <c r="H568" s="1061"/>
      <c r="I568" s="1061"/>
      <c r="J568" s="1129"/>
      <c r="K568" s="1129"/>
      <c r="L568" s="1129"/>
      <c r="M568" s="1129"/>
      <c r="N568" s="1129"/>
      <c r="O568" s="1129"/>
      <c r="P568" s="1129"/>
      <c r="Q568" s="1129"/>
      <c r="R568" s="1129"/>
      <c r="S568" s="1129"/>
      <c r="T568" s="1129"/>
      <c r="U568" s="1129"/>
      <c r="V568" s="1129"/>
      <c r="W568" s="1129"/>
      <c r="X568" s="1129"/>
      <c r="Y568" s="1129"/>
      <c r="Z568" s="1129"/>
    </row>
    <row r="569">
      <c r="A569" s="1061"/>
      <c r="B569" s="1061"/>
      <c r="C569" s="1061"/>
      <c r="D569" s="1061"/>
      <c r="E569" s="1061"/>
      <c r="F569" s="1061"/>
      <c r="G569" s="1061"/>
      <c r="H569" s="1061"/>
      <c r="I569" s="1061"/>
      <c r="J569" s="1129"/>
      <c r="K569" s="1129"/>
      <c r="L569" s="1129"/>
      <c r="M569" s="1129"/>
      <c r="N569" s="1129"/>
      <c r="O569" s="1129"/>
      <c r="P569" s="1129"/>
      <c r="Q569" s="1129"/>
      <c r="R569" s="1129"/>
      <c r="S569" s="1129"/>
      <c r="T569" s="1129"/>
      <c r="U569" s="1129"/>
      <c r="V569" s="1129"/>
      <c r="W569" s="1129"/>
      <c r="X569" s="1129"/>
      <c r="Y569" s="1129"/>
      <c r="Z569" s="1129"/>
    </row>
    <row r="570">
      <c r="A570" s="1061"/>
      <c r="B570" s="1061"/>
      <c r="C570" s="1061"/>
      <c r="D570" s="1061"/>
      <c r="E570" s="1061"/>
      <c r="F570" s="1061"/>
      <c r="G570" s="1061"/>
      <c r="H570" s="1061"/>
      <c r="I570" s="1061"/>
      <c r="J570" s="1129"/>
      <c r="K570" s="1129"/>
      <c r="L570" s="1129"/>
      <c r="M570" s="1129"/>
      <c r="N570" s="1129"/>
      <c r="O570" s="1129"/>
      <c r="P570" s="1129"/>
      <c r="Q570" s="1129"/>
      <c r="R570" s="1129"/>
      <c r="S570" s="1129"/>
      <c r="T570" s="1129"/>
      <c r="U570" s="1129"/>
      <c r="V570" s="1129"/>
      <c r="W570" s="1129"/>
      <c r="X570" s="1129"/>
      <c r="Y570" s="1129"/>
      <c r="Z570" s="1129"/>
    </row>
    <row r="571">
      <c r="A571" s="1061"/>
      <c r="B571" s="1061"/>
      <c r="C571" s="1061"/>
      <c r="D571" s="1061"/>
      <c r="E571" s="1061"/>
      <c r="F571" s="1061"/>
      <c r="G571" s="1061"/>
      <c r="H571" s="1061"/>
      <c r="I571" s="1061"/>
      <c r="J571" s="1129"/>
      <c r="K571" s="1129"/>
      <c r="L571" s="1129"/>
      <c r="M571" s="1129"/>
      <c r="N571" s="1129"/>
      <c r="O571" s="1129"/>
      <c r="P571" s="1129"/>
      <c r="Q571" s="1129"/>
      <c r="R571" s="1129"/>
      <c r="S571" s="1129"/>
      <c r="T571" s="1129"/>
      <c r="U571" s="1129"/>
      <c r="V571" s="1129"/>
      <c r="W571" s="1129"/>
      <c r="X571" s="1129"/>
      <c r="Y571" s="1129"/>
      <c r="Z571" s="1129"/>
    </row>
    <row r="572">
      <c r="A572" s="1061"/>
      <c r="B572" s="1061"/>
      <c r="C572" s="1061"/>
      <c r="D572" s="1061"/>
      <c r="E572" s="1061"/>
      <c r="F572" s="1061"/>
      <c r="G572" s="1061"/>
      <c r="H572" s="1061"/>
      <c r="I572" s="1061"/>
      <c r="J572" s="1129"/>
      <c r="K572" s="1129"/>
      <c r="L572" s="1129"/>
      <c r="M572" s="1129"/>
      <c r="N572" s="1129"/>
      <c r="O572" s="1129"/>
      <c r="P572" s="1129"/>
      <c r="Q572" s="1129"/>
      <c r="R572" s="1129"/>
      <c r="S572" s="1129"/>
      <c r="T572" s="1129"/>
      <c r="U572" s="1129"/>
      <c r="V572" s="1129"/>
      <c r="W572" s="1129"/>
      <c r="X572" s="1129"/>
      <c r="Y572" s="1129"/>
      <c r="Z572" s="1129"/>
    </row>
    <row r="573">
      <c r="A573" s="1061"/>
      <c r="B573" s="1061"/>
      <c r="C573" s="1061"/>
      <c r="D573" s="1061"/>
      <c r="E573" s="1061"/>
      <c r="F573" s="1061"/>
      <c r="G573" s="1061"/>
      <c r="H573" s="1061"/>
      <c r="I573" s="1061"/>
      <c r="J573" s="1129"/>
      <c r="K573" s="1129"/>
      <c r="L573" s="1129"/>
      <c r="M573" s="1129"/>
      <c r="N573" s="1129"/>
      <c r="O573" s="1129"/>
      <c r="P573" s="1129"/>
      <c r="Q573" s="1129"/>
      <c r="R573" s="1129"/>
      <c r="S573" s="1129"/>
      <c r="T573" s="1129"/>
      <c r="U573" s="1129"/>
      <c r="V573" s="1129"/>
      <c r="W573" s="1129"/>
      <c r="X573" s="1129"/>
      <c r="Y573" s="1129"/>
      <c r="Z573" s="1129"/>
    </row>
    <row r="574">
      <c r="A574" s="1061"/>
      <c r="B574" s="1061"/>
      <c r="C574" s="1061"/>
      <c r="D574" s="1061"/>
      <c r="E574" s="1061"/>
      <c r="F574" s="1061"/>
      <c r="G574" s="1061"/>
      <c r="H574" s="1061"/>
      <c r="I574" s="1061"/>
      <c r="J574" s="1129"/>
      <c r="K574" s="1129"/>
      <c r="L574" s="1129"/>
      <c r="M574" s="1129"/>
      <c r="N574" s="1129"/>
      <c r="O574" s="1129"/>
      <c r="P574" s="1129"/>
      <c r="Q574" s="1129"/>
      <c r="R574" s="1129"/>
      <c r="S574" s="1129"/>
      <c r="T574" s="1129"/>
      <c r="U574" s="1129"/>
      <c r="V574" s="1129"/>
      <c r="W574" s="1129"/>
      <c r="X574" s="1129"/>
      <c r="Y574" s="1129"/>
      <c r="Z574" s="1129"/>
    </row>
    <row r="575">
      <c r="A575" s="1061"/>
      <c r="B575" s="1061"/>
      <c r="C575" s="1061"/>
      <c r="D575" s="1061"/>
      <c r="E575" s="1061"/>
      <c r="F575" s="1061"/>
      <c r="G575" s="1061"/>
      <c r="H575" s="1061"/>
      <c r="I575" s="1061"/>
      <c r="J575" s="1129"/>
      <c r="K575" s="1129"/>
      <c r="L575" s="1129"/>
      <c r="M575" s="1129"/>
      <c r="N575" s="1129"/>
      <c r="O575" s="1129"/>
      <c r="P575" s="1129"/>
      <c r="Q575" s="1129"/>
      <c r="R575" s="1129"/>
      <c r="S575" s="1129"/>
      <c r="T575" s="1129"/>
      <c r="U575" s="1129"/>
      <c r="V575" s="1129"/>
      <c r="W575" s="1129"/>
      <c r="X575" s="1129"/>
      <c r="Y575" s="1129"/>
      <c r="Z575" s="1129"/>
    </row>
    <row r="576">
      <c r="A576" s="1061"/>
      <c r="B576" s="1061"/>
      <c r="C576" s="1061"/>
      <c r="D576" s="1061"/>
      <c r="E576" s="1061"/>
      <c r="F576" s="1061"/>
      <c r="G576" s="1061"/>
      <c r="H576" s="1061"/>
      <c r="I576" s="1061"/>
      <c r="J576" s="1129"/>
      <c r="K576" s="1129"/>
      <c r="L576" s="1129"/>
      <c r="M576" s="1129"/>
      <c r="N576" s="1129"/>
      <c r="O576" s="1129"/>
      <c r="P576" s="1129"/>
      <c r="Q576" s="1129"/>
      <c r="R576" s="1129"/>
      <c r="S576" s="1129"/>
      <c r="T576" s="1129"/>
      <c r="U576" s="1129"/>
      <c r="V576" s="1129"/>
      <c r="W576" s="1129"/>
      <c r="X576" s="1129"/>
      <c r="Y576" s="1129"/>
      <c r="Z576" s="1129"/>
    </row>
    <row r="577">
      <c r="A577" s="1061"/>
      <c r="B577" s="1061"/>
      <c r="C577" s="1061"/>
      <c r="D577" s="1061"/>
      <c r="E577" s="1061"/>
      <c r="F577" s="1061"/>
      <c r="G577" s="1061"/>
      <c r="H577" s="1061"/>
      <c r="I577" s="1061"/>
      <c r="J577" s="1129"/>
      <c r="K577" s="1129"/>
      <c r="L577" s="1129"/>
      <c r="M577" s="1129"/>
      <c r="N577" s="1129"/>
      <c r="O577" s="1129"/>
      <c r="P577" s="1129"/>
      <c r="Q577" s="1129"/>
      <c r="R577" s="1129"/>
      <c r="S577" s="1129"/>
      <c r="T577" s="1129"/>
      <c r="U577" s="1129"/>
      <c r="V577" s="1129"/>
      <c r="W577" s="1129"/>
      <c r="X577" s="1129"/>
      <c r="Y577" s="1129"/>
      <c r="Z577" s="1129"/>
    </row>
    <row r="578">
      <c r="A578" s="1061"/>
      <c r="B578" s="1061"/>
      <c r="C578" s="1061"/>
      <c r="D578" s="1061"/>
      <c r="E578" s="1061"/>
      <c r="F578" s="1061"/>
      <c r="G578" s="1061"/>
      <c r="H578" s="1061"/>
      <c r="I578" s="1061"/>
      <c r="J578" s="1129"/>
      <c r="K578" s="1129"/>
      <c r="L578" s="1129"/>
      <c r="M578" s="1129"/>
      <c r="N578" s="1129"/>
      <c r="O578" s="1129"/>
      <c r="P578" s="1129"/>
      <c r="Q578" s="1129"/>
      <c r="R578" s="1129"/>
      <c r="S578" s="1129"/>
      <c r="T578" s="1129"/>
      <c r="U578" s="1129"/>
      <c r="V578" s="1129"/>
      <c r="W578" s="1129"/>
      <c r="X578" s="1129"/>
      <c r="Y578" s="1129"/>
      <c r="Z578" s="1129"/>
    </row>
    <row r="579">
      <c r="A579" s="1061"/>
      <c r="B579" s="1061"/>
      <c r="C579" s="1061"/>
      <c r="D579" s="1061"/>
      <c r="E579" s="1061"/>
      <c r="F579" s="1061"/>
      <c r="G579" s="1061"/>
      <c r="H579" s="1061"/>
      <c r="I579" s="1061"/>
      <c r="J579" s="1129"/>
      <c r="K579" s="1129"/>
      <c r="L579" s="1129"/>
      <c r="M579" s="1129"/>
      <c r="N579" s="1129"/>
      <c r="O579" s="1129"/>
      <c r="P579" s="1129"/>
      <c r="Q579" s="1129"/>
      <c r="R579" s="1129"/>
      <c r="S579" s="1129"/>
      <c r="T579" s="1129"/>
      <c r="U579" s="1129"/>
      <c r="V579" s="1129"/>
      <c r="W579" s="1129"/>
      <c r="X579" s="1129"/>
      <c r="Y579" s="1129"/>
      <c r="Z579" s="1129"/>
    </row>
    <row r="580">
      <c r="A580" s="1061"/>
      <c r="B580" s="1061"/>
      <c r="C580" s="1061"/>
      <c r="D580" s="1061"/>
      <c r="E580" s="1061"/>
      <c r="F580" s="1061"/>
      <c r="G580" s="1061"/>
      <c r="H580" s="1061"/>
      <c r="I580" s="1061"/>
      <c r="J580" s="1129"/>
      <c r="K580" s="1129"/>
      <c r="L580" s="1129"/>
      <c r="M580" s="1129"/>
      <c r="N580" s="1129"/>
      <c r="O580" s="1129"/>
      <c r="P580" s="1129"/>
      <c r="Q580" s="1129"/>
      <c r="R580" s="1129"/>
      <c r="S580" s="1129"/>
      <c r="T580" s="1129"/>
      <c r="U580" s="1129"/>
      <c r="V580" s="1129"/>
      <c r="W580" s="1129"/>
      <c r="X580" s="1129"/>
      <c r="Y580" s="1129"/>
      <c r="Z580" s="1129"/>
    </row>
    <row r="581">
      <c r="A581" s="1061"/>
      <c r="B581" s="1061"/>
      <c r="C581" s="1061"/>
      <c r="D581" s="1061"/>
      <c r="E581" s="1061"/>
      <c r="F581" s="1061"/>
      <c r="G581" s="1061"/>
      <c r="H581" s="1061"/>
      <c r="I581" s="1061"/>
      <c r="J581" s="1129"/>
      <c r="K581" s="1129"/>
      <c r="L581" s="1129"/>
      <c r="M581" s="1129"/>
      <c r="N581" s="1129"/>
      <c r="O581" s="1129"/>
      <c r="P581" s="1129"/>
      <c r="Q581" s="1129"/>
      <c r="R581" s="1129"/>
      <c r="S581" s="1129"/>
      <c r="T581" s="1129"/>
      <c r="U581" s="1129"/>
      <c r="V581" s="1129"/>
      <c r="W581" s="1129"/>
      <c r="X581" s="1129"/>
      <c r="Y581" s="1129"/>
      <c r="Z581" s="1129"/>
    </row>
    <row r="582">
      <c r="A582" s="1061"/>
      <c r="B582" s="1061"/>
      <c r="C582" s="1061"/>
      <c r="D582" s="1061"/>
      <c r="E582" s="1061"/>
      <c r="F582" s="1061"/>
      <c r="G582" s="1061"/>
      <c r="H582" s="1061"/>
      <c r="I582" s="1061"/>
      <c r="J582" s="1129"/>
      <c r="K582" s="1129"/>
      <c r="L582" s="1129"/>
      <c r="M582" s="1129"/>
      <c r="N582" s="1129"/>
      <c r="O582" s="1129"/>
      <c r="P582" s="1129"/>
      <c r="Q582" s="1129"/>
      <c r="R582" s="1129"/>
      <c r="S582" s="1129"/>
      <c r="T582" s="1129"/>
      <c r="U582" s="1129"/>
      <c r="V582" s="1129"/>
      <c r="W582" s="1129"/>
      <c r="X582" s="1129"/>
      <c r="Y582" s="1129"/>
      <c r="Z582" s="1129"/>
    </row>
    <row r="583">
      <c r="A583" s="1061"/>
      <c r="B583" s="1061"/>
      <c r="C583" s="1061"/>
      <c r="D583" s="1061"/>
      <c r="E583" s="1061"/>
      <c r="F583" s="1061"/>
      <c r="G583" s="1061"/>
      <c r="H583" s="1061"/>
      <c r="I583" s="1061"/>
      <c r="J583" s="1129"/>
      <c r="K583" s="1129"/>
      <c r="L583" s="1129"/>
      <c r="M583" s="1129"/>
      <c r="N583" s="1129"/>
      <c r="O583" s="1129"/>
      <c r="P583" s="1129"/>
      <c r="Q583" s="1129"/>
      <c r="R583" s="1129"/>
      <c r="S583" s="1129"/>
      <c r="T583" s="1129"/>
      <c r="U583" s="1129"/>
      <c r="V583" s="1129"/>
      <c r="W583" s="1129"/>
      <c r="X583" s="1129"/>
      <c r="Y583" s="1129"/>
      <c r="Z583" s="1129"/>
    </row>
    <row r="584">
      <c r="A584" s="1061"/>
      <c r="B584" s="1061"/>
      <c r="C584" s="1061"/>
      <c r="D584" s="1061"/>
      <c r="E584" s="1061"/>
      <c r="F584" s="1061"/>
      <c r="G584" s="1061"/>
      <c r="H584" s="1061"/>
      <c r="I584" s="1061"/>
      <c r="J584" s="1129"/>
      <c r="K584" s="1129"/>
      <c r="L584" s="1129"/>
      <c r="M584" s="1129"/>
      <c r="N584" s="1129"/>
      <c r="O584" s="1129"/>
      <c r="P584" s="1129"/>
      <c r="Q584" s="1129"/>
      <c r="R584" s="1129"/>
      <c r="S584" s="1129"/>
      <c r="T584" s="1129"/>
      <c r="U584" s="1129"/>
      <c r="V584" s="1129"/>
      <c r="W584" s="1129"/>
      <c r="X584" s="1129"/>
      <c r="Y584" s="1129"/>
      <c r="Z584" s="1129"/>
    </row>
    <row r="585">
      <c r="A585" s="1061"/>
      <c r="B585" s="1061"/>
      <c r="C585" s="1061"/>
      <c r="D585" s="1061"/>
      <c r="E585" s="1061"/>
      <c r="F585" s="1061"/>
      <c r="G585" s="1061"/>
      <c r="H585" s="1061"/>
      <c r="I585" s="1061"/>
      <c r="J585" s="1129"/>
      <c r="K585" s="1129"/>
      <c r="L585" s="1129"/>
      <c r="M585" s="1129"/>
      <c r="N585" s="1129"/>
      <c r="O585" s="1129"/>
      <c r="P585" s="1129"/>
      <c r="Q585" s="1129"/>
      <c r="R585" s="1129"/>
      <c r="S585" s="1129"/>
      <c r="T585" s="1129"/>
      <c r="U585" s="1129"/>
      <c r="V585" s="1129"/>
      <c r="W585" s="1129"/>
      <c r="X585" s="1129"/>
      <c r="Y585" s="1129"/>
      <c r="Z585" s="1129"/>
    </row>
    <row r="586">
      <c r="A586" s="1061"/>
      <c r="B586" s="1061"/>
      <c r="C586" s="1061"/>
      <c r="D586" s="1061"/>
      <c r="E586" s="1061"/>
      <c r="F586" s="1061"/>
      <c r="G586" s="1061"/>
      <c r="H586" s="1061"/>
      <c r="I586" s="1061"/>
      <c r="J586" s="1129"/>
      <c r="K586" s="1129"/>
      <c r="L586" s="1129"/>
      <c r="M586" s="1129"/>
      <c r="N586" s="1129"/>
      <c r="O586" s="1129"/>
      <c r="P586" s="1129"/>
      <c r="Q586" s="1129"/>
      <c r="R586" s="1129"/>
      <c r="S586" s="1129"/>
      <c r="T586" s="1129"/>
      <c r="U586" s="1129"/>
      <c r="V586" s="1129"/>
      <c r="W586" s="1129"/>
      <c r="X586" s="1129"/>
      <c r="Y586" s="1129"/>
      <c r="Z586" s="1129"/>
    </row>
    <row r="587">
      <c r="A587" s="1061"/>
      <c r="B587" s="1061"/>
      <c r="C587" s="1061"/>
      <c r="D587" s="1061"/>
      <c r="E587" s="1061"/>
      <c r="F587" s="1061"/>
      <c r="G587" s="1061"/>
      <c r="H587" s="1061"/>
      <c r="I587" s="1061"/>
      <c r="J587" s="1129"/>
      <c r="K587" s="1129"/>
      <c r="L587" s="1129"/>
      <c r="M587" s="1129"/>
      <c r="N587" s="1129"/>
      <c r="O587" s="1129"/>
      <c r="P587" s="1129"/>
      <c r="Q587" s="1129"/>
      <c r="R587" s="1129"/>
      <c r="S587" s="1129"/>
      <c r="T587" s="1129"/>
      <c r="U587" s="1129"/>
      <c r="V587" s="1129"/>
      <c r="W587" s="1129"/>
      <c r="X587" s="1129"/>
      <c r="Y587" s="1129"/>
      <c r="Z587" s="1129"/>
    </row>
    <row r="588">
      <c r="A588" s="1061"/>
      <c r="B588" s="1061"/>
      <c r="C588" s="1061"/>
      <c r="D588" s="1061"/>
      <c r="E588" s="1061"/>
      <c r="F588" s="1061"/>
      <c r="G588" s="1061"/>
      <c r="H588" s="1061"/>
      <c r="I588" s="1061"/>
      <c r="J588" s="1129"/>
      <c r="K588" s="1129"/>
      <c r="L588" s="1129"/>
      <c r="M588" s="1129"/>
      <c r="N588" s="1129"/>
      <c r="O588" s="1129"/>
      <c r="P588" s="1129"/>
      <c r="Q588" s="1129"/>
      <c r="R588" s="1129"/>
      <c r="S588" s="1129"/>
      <c r="T588" s="1129"/>
      <c r="U588" s="1129"/>
      <c r="V588" s="1129"/>
      <c r="W588" s="1129"/>
      <c r="X588" s="1129"/>
      <c r="Y588" s="1129"/>
      <c r="Z588" s="1129"/>
    </row>
    <row r="589">
      <c r="A589" s="1061"/>
      <c r="B589" s="1061"/>
      <c r="C589" s="1061"/>
      <c r="D589" s="1061"/>
      <c r="E589" s="1061"/>
      <c r="F589" s="1061"/>
      <c r="G589" s="1061"/>
      <c r="H589" s="1061"/>
      <c r="I589" s="1061"/>
      <c r="J589" s="1129"/>
      <c r="K589" s="1129"/>
      <c r="L589" s="1129"/>
      <c r="M589" s="1129"/>
      <c r="N589" s="1129"/>
      <c r="O589" s="1129"/>
      <c r="P589" s="1129"/>
      <c r="Q589" s="1129"/>
      <c r="R589" s="1129"/>
      <c r="S589" s="1129"/>
      <c r="T589" s="1129"/>
      <c r="U589" s="1129"/>
      <c r="V589" s="1129"/>
      <c r="W589" s="1129"/>
      <c r="X589" s="1129"/>
      <c r="Y589" s="1129"/>
      <c r="Z589" s="1129"/>
    </row>
    <row r="590">
      <c r="A590" s="1061"/>
      <c r="B590" s="1061"/>
      <c r="C590" s="1061"/>
      <c r="D590" s="1061"/>
      <c r="E590" s="1061"/>
      <c r="F590" s="1061"/>
      <c r="G590" s="1061"/>
      <c r="H590" s="1061"/>
      <c r="I590" s="1061"/>
      <c r="J590" s="1129"/>
      <c r="K590" s="1129"/>
      <c r="L590" s="1129"/>
      <c r="M590" s="1129"/>
      <c r="N590" s="1129"/>
      <c r="O590" s="1129"/>
      <c r="P590" s="1129"/>
      <c r="Q590" s="1129"/>
      <c r="R590" s="1129"/>
      <c r="S590" s="1129"/>
      <c r="T590" s="1129"/>
      <c r="U590" s="1129"/>
      <c r="V590" s="1129"/>
      <c r="W590" s="1129"/>
      <c r="X590" s="1129"/>
      <c r="Y590" s="1129"/>
      <c r="Z590" s="1129"/>
    </row>
    <row r="591">
      <c r="A591" s="1061"/>
      <c r="B591" s="1061"/>
      <c r="C591" s="1061"/>
      <c r="D591" s="1061"/>
      <c r="E591" s="1061"/>
      <c r="F591" s="1061"/>
      <c r="G591" s="1061"/>
      <c r="H591" s="1061"/>
      <c r="I591" s="1061"/>
      <c r="J591" s="1129"/>
      <c r="K591" s="1129"/>
      <c r="L591" s="1129"/>
      <c r="M591" s="1129"/>
      <c r="N591" s="1129"/>
      <c r="O591" s="1129"/>
      <c r="P591" s="1129"/>
      <c r="Q591" s="1129"/>
      <c r="R591" s="1129"/>
      <c r="S591" s="1129"/>
      <c r="T591" s="1129"/>
      <c r="U591" s="1129"/>
      <c r="V591" s="1129"/>
      <c r="W591" s="1129"/>
      <c r="X591" s="1129"/>
      <c r="Y591" s="1129"/>
      <c r="Z591" s="1129"/>
    </row>
    <row r="592">
      <c r="A592" s="1061"/>
      <c r="B592" s="1061"/>
      <c r="C592" s="1061"/>
      <c r="D592" s="1061"/>
      <c r="E592" s="1061"/>
      <c r="F592" s="1061"/>
      <c r="G592" s="1061"/>
      <c r="H592" s="1061"/>
      <c r="I592" s="1061"/>
      <c r="J592" s="1129"/>
      <c r="K592" s="1129"/>
      <c r="L592" s="1129"/>
      <c r="M592" s="1129"/>
      <c r="N592" s="1129"/>
      <c r="O592" s="1129"/>
      <c r="P592" s="1129"/>
      <c r="Q592" s="1129"/>
      <c r="R592" s="1129"/>
      <c r="S592" s="1129"/>
      <c r="T592" s="1129"/>
      <c r="U592" s="1129"/>
      <c r="V592" s="1129"/>
      <c r="W592" s="1129"/>
      <c r="X592" s="1129"/>
      <c r="Y592" s="1129"/>
      <c r="Z592" s="1129"/>
    </row>
    <row r="593">
      <c r="A593" s="1061"/>
      <c r="B593" s="1061"/>
      <c r="C593" s="1061"/>
      <c r="D593" s="1061"/>
      <c r="E593" s="1061"/>
      <c r="F593" s="1061"/>
      <c r="G593" s="1061"/>
      <c r="H593" s="1061"/>
      <c r="I593" s="1061"/>
      <c r="J593" s="1129"/>
      <c r="K593" s="1129"/>
      <c r="L593" s="1129"/>
      <c r="M593" s="1129"/>
      <c r="N593" s="1129"/>
      <c r="O593" s="1129"/>
      <c r="P593" s="1129"/>
      <c r="Q593" s="1129"/>
      <c r="R593" s="1129"/>
      <c r="S593" s="1129"/>
      <c r="T593" s="1129"/>
      <c r="U593" s="1129"/>
      <c r="V593" s="1129"/>
      <c r="W593" s="1129"/>
      <c r="X593" s="1129"/>
      <c r="Y593" s="1129"/>
      <c r="Z593" s="1129"/>
    </row>
    <row r="594">
      <c r="A594" s="1061"/>
      <c r="B594" s="1061"/>
      <c r="C594" s="1061"/>
      <c r="D594" s="1061"/>
      <c r="E594" s="1061"/>
      <c r="F594" s="1061"/>
      <c r="G594" s="1061"/>
      <c r="H594" s="1061"/>
      <c r="I594" s="1061"/>
      <c r="J594" s="1129"/>
      <c r="K594" s="1129"/>
      <c r="L594" s="1129"/>
      <c r="M594" s="1129"/>
      <c r="N594" s="1129"/>
      <c r="O594" s="1129"/>
      <c r="P594" s="1129"/>
      <c r="Q594" s="1129"/>
      <c r="R594" s="1129"/>
      <c r="S594" s="1129"/>
      <c r="T594" s="1129"/>
      <c r="U594" s="1129"/>
      <c r="V594" s="1129"/>
      <c r="W594" s="1129"/>
      <c r="X594" s="1129"/>
      <c r="Y594" s="1129"/>
      <c r="Z594" s="1129"/>
    </row>
    <row r="595">
      <c r="A595" s="1061"/>
      <c r="B595" s="1061"/>
      <c r="C595" s="1061"/>
      <c r="D595" s="1061"/>
      <c r="E595" s="1061"/>
      <c r="F595" s="1061"/>
      <c r="G595" s="1061"/>
      <c r="H595" s="1061"/>
      <c r="I595" s="1061"/>
      <c r="J595" s="1129"/>
      <c r="K595" s="1129"/>
      <c r="L595" s="1129"/>
      <c r="M595" s="1129"/>
      <c r="N595" s="1129"/>
      <c r="O595" s="1129"/>
      <c r="P595" s="1129"/>
      <c r="Q595" s="1129"/>
      <c r="R595" s="1129"/>
      <c r="S595" s="1129"/>
      <c r="T595" s="1129"/>
      <c r="U595" s="1129"/>
      <c r="V595" s="1129"/>
      <c r="W595" s="1129"/>
      <c r="X595" s="1129"/>
      <c r="Y595" s="1129"/>
      <c r="Z595" s="1129"/>
    </row>
    <row r="596">
      <c r="A596" s="1061"/>
      <c r="B596" s="1061"/>
      <c r="C596" s="1061"/>
      <c r="D596" s="1061"/>
      <c r="E596" s="1061"/>
      <c r="F596" s="1061"/>
      <c r="G596" s="1061"/>
      <c r="H596" s="1061"/>
      <c r="I596" s="1061"/>
      <c r="J596" s="1129"/>
      <c r="K596" s="1129"/>
      <c r="L596" s="1129"/>
      <c r="M596" s="1129"/>
      <c r="N596" s="1129"/>
      <c r="O596" s="1129"/>
      <c r="P596" s="1129"/>
      <c r="Q596" s="1129"/>
      <c r="R596" s="1129"/>
      <c r="S596" s="1129"/>
      <c r="T596" s="1129"/>
      <c r="U596" s="1129"/>
      <c r="V596" s="1129"/>
      <c r="W596" s="1129"/>
      <c r="X596" s="1129"/>
      <c r="Y596" s="1129"/>
      <c r="Z596" s="1129"/>
    </row>
    <row r="597">
      <c r="A597" s="1061"/>
      <c r="B597" s="1061"/>
      <c r="C597" s="1061"/>
      <c r="D597" s="1061"/>
      <c r="E597" s="1061"/>
      <c r="F597" s="1061"/>
      <c r="G597" s="1061"/>
      <c r="H597" s="1061"/>
      <c r="I597" s="1061"/>
      <c r="J597" s="1129"/>
      <c r="K597" s="1129"/>
      <c r="L597" s="1129"/>
      <c r="M597" s="1129"/>
      <c r="N597" s="1129"/>
      <c r="O597" s="1129"/>
      <c r="P597" s="1129"/>
      <c r="Q597" s="1129"/>
      <c r="R597" s="1129"/>
      <c r="S597" s="1129"/>
      <c r="T597" s="1129"/>
      <c r="U597" s="1129"/>
      <c r="V597" s="1129"/>
      <c r="W597" s="1129"/>
      <c r="X597" s="1129"/>
      <c r="Y597" s="1129"/>
      <c r="Z597" s="1129"/>
    </row>
    <row r="598">
      <c r="A598" s="1061"/>
      <c r="B598" s="1061"/>
      <c r="C598" s="1061"/>
      <c r="D598" s="1061"/>
      <c r="E598" s="1061"/>
      <c r="F598" s="1061"/>
      <c r="G598" s="1061"/>
      <c r="H598" s="1061"/>
      <c r="I598" s="1061"/>
      <c r="J598" s="1129"/>
      <c r="K598" s="1129"/>
      <c r="L598" s="1129"/>
      <c r="M598" s="1129"/>
      <c r="N598" s="1129"/>
      <c r="O598" s="1129"/>
      <c r="P598" s="1129"/>
      <c r="Q598" s="1129"/>
      <c r="R598" s="1129"/>
      <c r="S598" s="1129"/>
      <c r="T598" s="1129"/>
      <c r="U598" s="1129"/>
      <c r="V598" s="1129"/>
      <c r="W598" s="1129"/>
      <c r="X598" s="1129"/>
      <c r="Y598" s="1129"/>
      <c r="Z598" s="1129"/>
    </row>
    <row r="599">
      <c r="A599" s="1061"/>
      <c r="B599" s="1061"/>
      <c r="C599" s="1061"/>
      <c r="D599" s="1061"/>
      <c r="E599" s="1061"/>
      <c r="F599" s="1061"/>
      <c r="G599" s="1061"/>
      <c r="H599" s="1061"/>
      <c r="I599" s="1061"/>
      <c r="J599" s="1129"/>
      <c r="K599" s="1129"/>
      <c r="L599" s="1129"/>
      <c r="M599" s="1129"/>
      <c r="N599" s="1129"/>
      <c r="O599" s="1129"/>
      <c r="P599" s="1129"/>
      <c r="Q599" s="1129"/>
      <c r="R599" s="1129"/>
      <c r="S599" s="1129"/>
      <c r="T599" s="1129"/>
      <c r="U599" s="1129"/>
      <c r="V599" s="1129"/>
      <c r="W599" s="1129"/>
      <c r="X599" s="1129"/>
      <c r="Y599" s="1129"/>
      <c r="Z599" s="1129"/>
    </row>
    <row r="600">
      <c r="A600" s="1061"/>
      <c r="B600" s="1061"/>
      <c r="C600" s="1061"/>
      <c r="D600" s="1061"/>
      <c r="E600" s="1061"/>
      <c r="F600" s="1061"/>
      <c r="G600" s="1061"/>
      <c r="H600" s="1061"/>
      <c r="I600" s="1061"/>
      <c r="J600" s="1129"/>
      <c r="K600" s="1129"/>
      <c r="L600" s="1129"/>
      <c r="M600" s="1129"/>
      <c r="N600" s="1129"/>
      <c r="O600" s="1129"/>
      <c r="P600" s="1129"/>
      <c r="Q600" s="1129"/>
      <c r="R600" s="1129"/>
      <c r="S600" s="1129"/>
      <c r="T600" s="1129"/>
      <c r="U600" s="1129"/>
      <c r="V600" s="1129"/>
      <c r="W600" s="1129"/>
      <c r="X600" s="1129"/>
      <c r="Y600" s="1129"/>
      <c r="Z600" s="1129"/>
    </row>
    <row r="601">
      <c r="A601" s="1061"/>
      <c r="B601" s="1061"/>
      <c r="C601" s="1061"/>
      <c r="D601" s="1061"/>
      <c r="E601" s="1061"/>
      <c r="F601" s="1061"/>
      <c r="G601" s="1061"/>
      <c r="H601" s="1061"/>
      <c r="I601" s="1061"/>
      <c r="J601" s="1129"/>
      <c r="K601" s="1129"/>
      <c r="L601" s="1129"/>
      <c r="M601" s="1129"/>
      <c r="N601" s="1129"/>
      <c r="O601" s="1129"/>
      <c r="P601" s="1129"/>
      <c r="Q601" s="1129"/>
      <c r="R601" s="1129"/>
      <c r="S601" s="1129"/>
      <c r="T601" s="1129"/>
      <c r="U601" s="1129"/>
      <c r="V601" s="1129"/>
      <c r="W601" s="1129"/>
      <c r="X601" s="1129"/>
      <c r="Y601" s="1129"/>
      <c r="Z601" s="1129"/>
    </row>
    <row r="602">
      <c r="A602" s="1061"/>
      <c r="B602" s="1061"/>
      <c r="C602" s="1061"/>
      <c r="D602" s="1061"/>
      <c r="E602" s="1061"/>
      <c r="F602" s="1061"/>
      <c r="G602" s="1061"/>
      <c r="H602" s="1061"/>
      <c r="I602" s="1061"/>
      <c r="J602" s="1129"/>
      <c r="K602" s="1129"/>
      <c r="L602" s="1129"/>
      <c r="M602" s="1129"/>
      <c r="N602" s="1129"/>
      <c r="O602" s="1129"/>
      <c r="P602" s="1129"/>
      <c r="Q602" s="1129"/>
      <c r="R602" s="1129"/>
      <c r="S602" s="1129"/>
      <c r="T602" s="1129"/>
      <c r="U602" s="1129"/>
      <c r="V602" s="1129"/>
      <c r="W602" s="1129"/>
      <c r="X602" s="1129"/>
      <c r="Y602" s="1129"/>
      <c r="Z602" s="1129"/>
    </row>
    <row r="603">
      <c r="A603" s="1061"/>
      <c r="B603" s="1061"/>
      <c r="C603" s="1061"/>
      <c r="D603" s="1061"/>
      <c r="E603" s="1061"/>
      <c r="F603" s="1061"/>
      <c r="G603" s="1061"/>
      <c r="H603" s="1061"/>
      <c r="I603" s="1061"/>
      <c r="J603" s="1129"/>
      <c r="K603" s="1129"/>
      <c r="L603" s="1129"/>
      <c r="M603" s="1129"/>
      <c r="N603" s="1129"/>
      <c r="O603" s="1129"/>
      <c r="P603" s="1129"/>
      <c r="Q603" s="1129"/>
      <c r="R603" s="1129"/>
      <c r="S603" s="1129"/>
      <c r="T603" s="1129"/>
      <c r="U603" s="1129"/>
      <c r="V603" s="1129"/>
      <c r="W603" s="1129"/>
      <c r="X603" s="1129"/>
      <c r="Y603" s="1129"/>
      <c r="Z603" s="1129"/>
    </row>
    <row r="604">
      <c r="A604" s="1061"/>
      <c r="B604" s="1061"/>
      <c r="C604" s="1061"/>
      <c r="D604" s="1061"/>
      <c r="E604" s="1061"/>
      <c r="F604" s="1061"/>
      <c r="G604" s="1061"/>
      <c r="H604" s="1061"/>
      <c r="I604" s="1061"/>
      <c r="J604" s="1129"/>
      <c r="K604" s="1129"/>
      <c r="L604" s="1129"/>
      <c r="M604" s="1129"/>
      <c r="N604" s="1129"/>
      <c r="O604" s="1129"/>
      <c r="P604" s="1129"/>
      <c r="Q604" s="1129"/>
      <c r="R604" s="1129"/>
      <c r="S604" s="1129"/>
      <c r="T604" s="1129"/>
      <c r="U604" s="1129"/>
      <c r="V604" s="1129"/>
      <c r="W604" s="1129"/>
      <c r="X604" s="1129"/>
      <c r="Y604" s="1129"/>
      <c r="Z604" s="1129"/>
    </row>
    <row r="605">
      <c r="A605" s="1061"/>
      <c r="B605" s="1061"/>
      <c r="C605" s="1061"/>
      <c r="D605" s="1061"/>
      <c r="E605" s="1061"/>
      <c r="F605" s="1061"/>
      <c r="G605" s="1061"/>
      <c r="H605" s="1061"/>
      <c r="I605" s="1061"/>
      <c r="J605" s="1129"/>
      <c r="K605" s="1129"/>
      <c r="L605" s="1129"/>
      <c r="M605" s="1129"/>
      <c r="N605" s="1129"/>
      <c r="O605" s="1129"/>
      <c r="P605" s="1129"/>
      <c r="Q605" s="1129"/>
      <c r="R605" s="1129"/>
      <c r="S605" s="1129"/>
      <c r="T605" s="1129"/>
      <c r="U605" s="1129"/>
      <c r="V605" s="1129"/>
      <c r="W605" s="1129"/>
      <c r="X605" s="1129"/>
      <c r="Y605" s="1129"/>
      <c r="Z605" s="1129"/>
    </row>
    <row r="606">
      <c r="A606" s="1061"/>
      <c r="B606" s="1061"/>
      <c r="C606" s="1061"/>
      <c r="D606" s="1061"/>
      <c r="E606" s="1061"/>
      <c r="F606" s="1061"/>
      <c r="G606" s="1061"/>
      <c r="H606" s="1061"/>
      <c r="I606" s="1061"/>
      <c r="J606" s="1129"/>
      <c r="K606" s="1129"/>
      <c r="L606" s="1129"/>
      <c r="M606" s="1129"/>
      <c r="N606" s="1129"/>
      <c r="O606" s="1129"/>
      <c r="P606" s="1129"/>
      <c r="Q606" s="1129"/>
      <c r="R606" s="1129"/>
      <c r="S606" s="1129"/>
      <c r="T606" s="1129"/>
      <c r="U606" s="1129"/>
      <c r="V606" s="1129"/>
      <c r="W606" s="1129"/>
      <c r="X606" s="1129"/>
      <c r="Y606" s="1129"/>
      <c r="Z606" s="1129"/>
    </row>
    <row r="607">
      <c r="A607" s="1061"/>
      <c r="B607" s="1061"/>
      <c r="C607" s="1061"/>
      <c r="D607" s="1061"/>
      <c r="E607" s="1061"/>
      <c r="F607" s="1061"/>
      <c r="G607" s="1061"/>
      <c r="H607" s="1061"/>
      <c r="I607" s="1061"/>
      <c r="J607" s="1129"/>
      <c r="K607" s="1129"/>
      <c r="L607" s="1129"/>
      <c r="M607" s="1129"/>
      <c r="N607" s="1129"/>
      <c r="O607" s="1129"/>
      <c r="P607" s="1129"/>
      <c r="Q607" s="1129"/>
      <c r="R607" s="1129"/>
      <c r="S607" s="1129"/>
      <c r="T607" s="1129"/>
      <c r="U607" s="1129"/>
      <c r="V607" s="1129"/>
      <c r="W607" s="1129"/>
      <c r="X607" s="1129"/>
      <c r="Y607" s="1129"/>
      <c r="Z607" s="1129"/>
    </row>
    <row r="608">
      <c r="A608" s="1061"/>
      <c r="B608" s="1061"/>
      <c r="C608" s="1061"/>
      <c r="D608" s="1061"/>
      <c r="E608" s="1061"/>
      <c r="F608" s="1061"/>
      <c r="G608" s="1061"/>
      <c r="H608" s="1061"/>
      <c r="I608" s="1061"/>
      <c r="J608" s="1129"/>
      <c r="K608" s="1129"/>
      <c r="L608" s="1129"/>
      <c r="M608" s="1129"/>
      <c r="N608" s="1129"/>
      <c r="O608" s="1129"/>
      <c r="P608" s="1129"/>
      <c r="Q608" s="1129"/>
      <c r="R608" s="1129"/>
      <c r="S608" s="1129"/>
      <c r="T608" s="1129"/>
      <c r="U608" s="1129"/>
      <c r="V608" s="1129"/>
      <c r="W608" s="1129"/>
      <c r="X608" s="1129"/>
      <c r="Y608" s="1129"/>
      <c r="Z608" s="1129"/>
    </row>
    <row r="609">
      <c r="A609" s="1061"/>
      <c r="B609" s="1061"/>
      <c r="C609" s="1061"/>
      <c r="D609" s="1061"/>
      <c r="E609" s="1061"/>
      <c r="F609" s="1061"/>
      <c r="G609" s="1061"/>
      <c r="H609" s="1061"/>
      <c r="I609" s="1061"/>
      <c r="J609" s="1129"/>
      <c r="K609" s="1129"/>
      <c r="L609" s="1129"/>
      <c r="M609" s="1129"/>
      <c r="N609" s="1129"/>
      <c r="O609" s="1129"/>
      <c r="P609" s="1129"/>
      <c r="Q609" s="1129"/>
      <c r="R609" s="1129"/>
      <c r="S609" s="1129"/>
      <c r="T609" s="1129"/>
      <c r="U609" s="1129"/>
      <c r="V609" s="1129"/>
      <c r="W609" s="1129"/>
      <c r="X609" s="1129"/>
      <c r="Y609" s="1129"/>
      <c r="Z609" s="1129"/>
    </row>
    <row r="610">
      <c r="A610" s="1061"/>
      <c r="B610" s="1061"/>
      <c r="C610" s="1061"/>
      <c r="D610" s="1061"/>
      <c r="E610" s="1061"/>
      <c r="F610" s="1061"/>
      <c r="G610" s="1061"/>
      <c r="H610" s="1061"/>
      <c r="I610" s="1061"/>
      <c r="J610" s="1129"/>
      <c r="K610" s="1129"/>
      <c r="L610" s="1129"/>
      <c r="M610" s="1129"/>
      <c r="N610" s="1129"/>
      <c r="O610" s="1129"/>
      <c r="P610" s="1129"/>
      <c r="Q610" s="1129"/>
      <c r="R610" s="1129"/>
      <c r="S610" s="1129"/>
      <c r="T610" s="1129"/>
      <c r="U610" s="1129"/>
      <c r="V610" s="1129"/>
      <c r="W610" s="1129"/>
      <c r="X610" s="1129"/>
      <c r="Y610" s="1129"/>
      <c r="Z610" s="1129"/>
    </row>
    <row r="611">
      <c r="A611" s="1061"/>
      <c r="B611" s="1061"/>
      <c r="C611" s="1061"/>
      <c r="D611" s="1061"/>
      <c r="E611" s="1061"/>
      <c r="F611" s="1061"/>
      <c r="G611" s="1061"/>
      <c r="H611" s="1061"/>
      <c r="I611" s="1061"/>
      <c r="J611" s="1129"/>
      <c r="K611" s="1129"/>
      <c r="L611" s="1129"/>
      <c r="M611" s="1129"/>
      <c r="N611" s="1129"/>
      <c r="O611" s="1129"/>
      <c r="P611" s="1129"/>
      <c r="Q611" s="1129"/>
      <c r="R611" s="1129"/>
      <c r="S611" s="1129"/>
      <c r="T611" s="1129"/>
      <c r="U611" s="1129"/>
      <c r="V611" s="1129"/>
      <c r="W611" s="1129"/>
      <c r="X611" s="1129"/>
      <c r="Y611" s="1129"/>
      <c r="Z611" s="1129"/>
    </row>
    <row r="612">
      <c r="A612" s="1061"/>
      <c r="B612" s="1061"/>
      <c r="C612" s="1061"/>
      <c r="D612" s="1061"/>
      <c r="E612" s="1061"/>
      <c r="F612" s="1061"/>
      <c r="G612" s="1061"/>
      <c r="H612" s="1061"/>
      <c r="I612" s="1061"/>
      <c r="J612" s="1129"/>
      <c r="K612" s="1129"/>
      <c r="L612" s="1129"/>
      <c r="M612" s="1129"/>
      <c r="N612" s="1129"/>
      <c r="O612" s="1129"/>
      <c r="P612" s="1129"/>
      <c r="Q612" s="1129"/>
      <c r="R612" s="1129"/>
      <c r="S612" s="1129"/>
      <c r="T612" s="1129"/>
      <c r="U612" s="1129"/>
      <c r="V612" s="1129"/>
      <c r="W612" s="1129"/>
      <c r="X612" s="1129"/>
      <c r="Y612" s="1129"/>
      <c r="Z612" s="1129"/>
    </row>
    <row r="613">
      <c r="A613" s="1061"/>
      <c r="B613" s="1061"/>
      <c r="C613" s="1061"/>
      <c r="D613" s="1061"/>
      <c r="E613" s="1061"/>
      <c r="F613" s="1061"/>
      <c r="G613" s="1061"/>
      <c r="H613" s="1061"/>
      <c r="I613" s="1061"/>
      <c r="J613" s="1129"/>
      <c r="K613" s="1129"/>
      <c r="L613" s="1129"/>
      <c r="M613" s="1129"/>
      <c r="N613" s="1129"/>
      <c r="O613" s="1129"/>
      <c r="P613" s="1129"/>
      <c r="Q613" s="1129"/>
      <c r="R613" s="1129"/>
      <c r="S613" s="1129"/>
      <c r="T613" s="1129"/>
      <c r="U613" s="1129"/>
      <c r="V613" s="1129"/>
      <c r="W613" s="1129"/>
      <c r="X613" s="1129"/>
      <c r="Y613" s="1129"/>
      <c r="Z613" s="1129"/>
    </row>
    <row r="614">
      <c r="A614" s="1061"/>
      <c r="B614" s="1061"/>
      <c r="C614" s="1061"/>
      <c r="D614" s="1061"/>
      <c r="E614" s="1061"/>
      <c r="F614" s="1061"/>
      <c r="G614" s="1061"/>
      <c r="H614" s="1061"/>
      <c r="I614" s="1061"/>
      <c r="J614" s="1129"/>
      <c r="K614" s="1129"/>
      <c r="L614" s="1129"/>
      <c r="M614" s="1129"/>
      <c r="N614" s="1129"/>
      <c r="O614" s="1129"/>
      <c r="P614" s="1129"/>
      <c r="Q614" s="1129"/>
      <c r="R614" s="1129"/>
      <c r="S614" s="1129"/>
      <c r="T614" s="1129"/>
      <c r="U614" s="1129"/>
      <c r="V614" s="1129"/>
      <c r="W614" s="1129"/>
      <c r="X614" s="1129"/>
      <c r="Y614" s="1129"/>
      <c r="Z614" s="1129"/>
    </row>
    <row r="615">
      <c r="A615" s="1061"/>
      <c r="B615" s="1061"/>
      <c r="C615" s="1061"/>
      <c r="D615" s="1061"/>
      <c r="E615" s="1061"/>
      <c r="F615" s="1061"/>
      <c r="G615" s="1061"/>
      <c r="H615" s="1061"/>
      <c r="I615" s="1061"/>
      <c r="J615" s="1129"/>
      <c r="K615" s="1129"/>
      <c r="L615" s="1129"/>
      <c r="M615" s="1129"/>
      <c r="N615" s="1129"/>
      <c r="O615" s="1129"/>
      <c r="P615" s="1129"/>
      <c r="Q615" s="1129"/>
      <c r="R615" s="1129"/>
      <c r="S615" s="1129"/>
      <c r="T615" s="1129"/>
      <c r="U615" s="1129"/>
      <c r="V615" s="1129"/>
      <c r="W615" s="1129"/>
      <c r="X615" s="1129"/>
      <c r="Y615" s="1129"/>
      <c r="Z615" s="1129"/>
    </row>
    <row r="616">
      <c r="A616" s="1061"/>
      <c r="B616" s="1061"/>
      <c r="C616" s="1061"/>
      <c r="D616" s="1061"/>
      <c r="E616" s="1061"/>
      <c r="F616" s="1061"/>
      <c r="G616" s="1061"/>
      <c r="H616" s="1061"/>
      <c r="I616" s="1061"/>
      <c r="J616" s="1129"/>
      <c r="K616" s="1129"/>
      <c r="L616" s="1129"/>
      <c r="M616" s="1129"/>
      <c r="N616" s="1129"/>
      <c r="O616" s="1129"/>
      <c r="P616" s="1129"/>
      <c r="Q616" s="1129"/>
      <c r="R616" s="1129"/>
      <c r="S616" s="1129"/>
      <c r="T616" s="1129"/>
      <c r="U616" s="1129"/>
      <c r="V616" s="1129"/>
      <c r="W616" s="1129"/>
      <c r="X616" s="1129"/>
      <c r="Y616" s="1129"/>
      <c r="Z616" s="1129"/>
    </row>
    <row r="617">
      <c r="A617" s="1061"/>
      <c r="B617" s="1061"/>
      <c r="C617" s="1061"/>
      <c r="D617" s="1061"/>
      <c r="E617" s="1061"/>
      <c r="F617" s="1061"/>
      <c r="G617" s="1061"/>
      <c r="H617" s="1061"/>
      <c r="I617" s="1061"/>
      <c r="J617" s="1129"/>
      <c r="K617" s="1129"/>
      <c r="L617" s="1129"/>
      <c r="M617" s="1129"/>
      <c r="N617" s="1129"/>
      <c r="O617" s="1129"/>
      <c r="P617" s="1129"/>
      <c r="Q617" s="1129"/>
      <c r="R617" s="1129"/>
      <c r="S617" s="1129"/>
      <c r="T617" s="1129"/>
      <c r="U617" s="1129"/>
      <c r="V617" s="1129"/>
      <c r="W617" s="1129"/>
      <c r="X617" s="1129"/>
      <c r="Y617" s="1129"/>
      <c r="Z617" s="1129"/>
    </row>
    <row r="618">
      <c r="A618" s="1061"/>
      <c r="B618" s="1061"/>
      <c r="C618" s="1061"/>
      <c r="D618" s="1061"/>
      <c r="E618" s="1061"/>
      <c r="F618" s="1061"/>
      <c r="G618" s="1061"/>
      <c r="H618" s="1061"/>
      <c r="I618" s="1061"/>
      <c r="J618" s="1129"/>
      <c r="K618" s="1129"/>
      <c r="L618" s="1129"/>
      <c r="M618" s="1129"/>
      <c r="N618" s="1129"/>
      <c r="O618" s="1129"/>
      <c r="P618" s="1129"/>
      <c r="Q618" s="1129"/>
      <c r="R618" s="1129"/>
      <c r="S618" s="1129"/>
      <c r="T618" s="1129"/>
      <c r="U618" s="1129"/>
      <c r="V618" s="1129"/>
      <c r="W618" s="1129"/>
      <c r="X618" s="1129"/>
      <c r="Y618" s="1129"/>
      <c r="Z618" s="1129"/>
    </row>
    <row r="619">
      <c r="A619" s="1061"/>
      <c r="B619" s="1061"/>
      <c r="C619" s="1061"/>
      <c r="D619" s="1061"/>
      <c r="E619" s="1061"/>
      <c r="F619" s="1061"/>
      <c r="G619" s="1061"/>
      <c r="H619" s="1061"/>
      <c r="I619" s="1061"/>
      <c r="J619" s="1129"/>
      <c r="K619" s="1129"/>
      <c r="L619" s="1129"/>
      <c r="M619" s="1129"/>
      <c r="N619" s="1129"/>
      <c r="O619" s="1129"/>
      <c r="P619" s="1129"/>
      <c r="Q619" s="1129"/>
      <c r="R619" s="1129"/>
      <c r="S619" s="1129"/>
      <c r="T619" s="1129"/>
      <c r="U619" s="1129"/>
      <c r="V619" s="1129"/>
      <c r="W619" s="1129"/>
      <c r="X619" s="1129"/>
      <c r="Y619" s="1129"/>
      <c r="Z619" s="1129"/>
    </row>
    <row r="620">
      <c r="A620" s="1061"/>
      <c r="B620" s="1061"/>
      <c r="C620" s="1061"/>
      <c r="D620" s="1061"/>
      <c r="E620" s="1061"/>
      <c r="F620" s="1061"/>
      <c r="G620" s="1061"/>
      <c r="H620" s="1061"/>
      <c r="I620" s="1061"/>
      <c r="J620" s="1129"/>
      <c r="K620" s="1129"/>
      <c r="L620" s="1129"/>
      <c r="M620" s="1129"/>
      <c r="N620" s="1129"/>
      <c r="O620" s="1129"/>
      <c r="P620" s="1129"/>
      <c r="Q620" s="1129"/>
      <c r="R620" s="1129"/>
      <c r="S620" s="1129"/>
      <c r="T620" s="1129"/>
      <c r="U620" s="1129"/>
      <c r="V620" s="1129"/>
      <c r="W620" s="1129"/>
      <c r="X620" s="1129"/>
      <c r="Y620" s="1129"/>
      <c r="Z620" s="1129"/>
    </row>
    <row r="621">
      <c r="A621" s="1061"/>
      <c r="B621" s="1061"/>
      <c r="C621" s="1061"/>
      <c r="D621" s="1061"/>
      <c r="E621" s="1061"/>
      <c r="F621" s="1061"/>
      <c r="G621" s="1061"/>
      <c r="H621" s="1061"/>
      <c r="I621" s="1061"/>
      <c r="J621" s="1129"/>
      <c r="K621" s="1129"/>
      <c r="L621" s="1129"/>
      <c r="M621" s="1129"/>
      <c r="N621" s="1129"/>
      <c r="O621" s="1129"/>
      <c r="P621" s="1129"/>
      <c r="Q621" s="1129"/>
      <c r="R621" s="1129"/>
      <c r="S621" s="1129"/>
      <c r="T621" s="1129"/>
      <c r="U621" s="1129"/>
      <c r="V621" s="1129"/>
      <c r="W621" s="1129"/>
      <c r="X621" s="1129"/>
      <c r="Y621" s="1129"/>
      <c r="Z621" s="1129"/>
    </row>
    <row r="622">
      <c r="A622" s="1061"/>
      <c r="B622" s="1061"/>
      <c r="C622" s="1061"/>
      <c r="D622" s="1061"/>
      <c r="E622" s="1061"/>
      <c r="F622" s="1061"/>
      <c r="G622" s="1061"/>
      <c r="H622" s="1061"/>
      <c r="I622" s="1061"/>
      <c r="J622" s="1129"/>
      <c r="K622" s="1129"/>
      <c r="L622" s="1129"/>
      <c r="M622" s="1129"/>
      <c r="N622" s="1129"/>
      <c r="O622" s="1129"/>
      <c r="P622" s="1129"/>
      <c r="Q622" s="1129"/>
      <c r="R622" s="1129"/>
      <c r="S622" s="1129"/>
      <c r="T622" s="1129"/>
      <c r="U622" s="1129"/>
      <c r="V622" s="1129"/>
      <c r="W622" s="1129"/>
      <c r="X622" s="1129"/>
      <c r="Y622" s="1129"/>
      <c r="Z622" s="1129"/>
    </row>
    <row r="623">
      <c r="A623" s="1061"/>
      <c r="B623" s="1061"/>
      <c r="C623" s="1061"/>
      <c r="D623" s="1061"/>
      <c r="E623" s="1061"/>
      <c r="F623" s="1061"/>
      <c r="G623" s="1061"/>
      <c r="H623" s="1061"/>
      <c r="I623" s="1061"/>
      <c r="J623" s="1129"/>
      <c r="K623" s="1129"/>
      <c r="L623" s="1129"/>
      <c r="M623" s="1129"/>
      <c r="N623" s="1129"/>
      <c r="O623" s="1129"/>
      <c r="P623" s="1129"/>
      <c r="Q623" s="1129"/>
      <c r="R623" s="1129"/>
      <c r="S623" s="1129"/>
      <c r="T623" s="1129"/>
      <c r="U623" s="1129"/>
      <c r="V623" s="1129"/>
      <c r="W623" s="1129"/>
      <c r="X623" s="1129"/>
      <c r="Y623" s="1129"/>
      <c r="Z623" s="1129"/>
    </row>
    <row r="624">
      <c r="A624" s="1061"/>
      <c r="B624" s="1061"/>
      <c r="C624" s="1061"/>
      <c r="D624" s="1061"/>
      <c r="E624" s="1061"/>
      <c r="F624" s="1061"/>
      <c r="G624" s="1061"/>
      <c r="H624" s="1061"/>
      <c r="I624" s="1061"/>
      <c r="J624" s="1129"/>
      <c r="K624" s="1129"/>
      <c r="L624" s="1129"/>
      <c r="M624" s="1129"/>
      <c r="N624" s="1129"/>
      <c r="O624" s="1129"/>
      <c r="P624" s="1129"/>
      <c r="Q624" s="1129"/>
      <c r="R624" s="1129"/>
      <c r="S624" s="1129"/>
      <c r="T624" s="1129"/>
      <c r="U624" s="1129"/>
      <c r="V624" s="1129"/>
      <c r="W624" s="1129"/>
      <c r="X624" s="1129"/>
      <c r="Y624" s="1129"/>
      <c r="Z624" s="1129"/>
    </row>
    <row r="625">
      <c r="A625" s="1061"/>
      <c r="B625" s="1061"/>
      <c r="C625" s="1061"/>
      <c r="D625" s="1061"/>
      <c r="E625" s="1061"/>
      <c r="F625" s="1061"/>
      <c r="G625" s="1061"/>
      <c r="H625" s="1061"/>
      <c r="I625" s="1061"/>
      <c r="J625" s="1129"/>
      <c r="K625" s="1129"/>
      <c r="L625" s="1129"/>
      <c r="M625" s="1129"/>
      <c r="N625" s="1129"/>
      <c r="O625" s="1129"/>
      <c r="P625" s="1129"/>
      <c r="Q625" s="1129"/>
      <c r="R625" s="1129"/>
      <c r="S625" s="1129"/>
      <c r="T625" s="1129"/>
      <c r="U625" s="1129"/>
      <c r="V625" s="1129"/>
      <c r="W625" s="1129"/>
      <c r="X625" s="1129"/>
      <c r="Y625" s="1129"/>
      <c r="Z625" s="1129"/>
    </row>
    <row r="626">
      <c r="A626" s="1061"/>
      <c r="B626" s="1061"/>
      <c r="C626" s="1061"/>
      <c r="D626" s="1061"/>
      <c r="E626" s="1061"/>
      <c r="F626" s="1061"/>
      <c r="G626" s="1061"/>
      <c r="H626" s="1061"/>
      <c r="I626" s="1061"/>
      <c r="J626" s="1129"/>
      <c r="K626" s="1129"/>
      <c r="L626" s="1129"/>
      <c r="M626" s="1129"/>
      <c r="N626" s="1129"/>
      <c r="O626" s="1129"/>
      <c r="P626" s="1129"/>
      <c r="Q626" s="1129"/>
      <c r="R626" s="1129"/>
      <c r="S626" s="1129"/>
      <c r="T626" s="1129"/>
      <c r="U626" s="1129"/>
      <c r="V626" s="1129"/>
      <c r="W626" s="1129"/>
      <c r="X626" s="1129"/>
      <c r="Y626" s="1129"/>
      <c r="Z626" s="1129"/>
    </row>
    <row r="627">
      <c r="A627" s="1061"/>
      <c r="B627" s="1061"/>
      <c r="C627" s="1061"/>
      <c r="D627" s="1061"/>
      <c r="E627" s="1061"/>
      <c r="F627" s="1061"/>
      <c r="G627" s="1061"/>
      <c r="H627" s="1061"/>
      <c r="I627" s="1061"/>
      <c r="J627" s="1129"/>
      <c r="K627" s="1129"/>
      <c r="L627" s="1129"/>
      <c r="M627" s="1129"/>
      <c r="N627" s="1129"/>
      <c r="O627" s="1129"/>
      <c r="P627" s="1129"/>
      <c r="Q627" s="1129"/>
      <c r="R627" s="1129"/>
      <c r="S627" s="1129"/>
      <c r="T627" s="1129"/>
      <c r="U627" s="1129"/>
      <c r="V627" s="1129"/>
      <c r="W627" s="1129"/>
      <c r="X627" s="1129"/>
      <c r="Y627" s="1129"/>
      <c r="Z627" s="1129"/>
    </row>
    <row r="628">
      <c r="A628" s="1061"/>
      <c r="B628" s="1061"/>
      <c r="C628" s="1061"/>
      <c r="D628" s="1061"/>
      <c r="E628" s="1061"/>
      <c r="F628" s="1061"/>
      <c r="G628" s="1061"/>
      <c r="H628" s="1061"/>
      <c r="I628" s="1061"/>
      <c r="J628" s="1129"/>
      <c r="K628" s="1129"/>
      <c r="L628" s="1129"/>
      <c r="M628" s="1129"/>
      <c r="N628" s="1129"/>
      <c r="O628" s="1129"/>
      <c r="P628" s="1129"/>
      <c r="Q628" s="1129"/>
      <c r="R628" s="1129"/>
      <c r="S628" s="1129"/>
      <c r="T628" s="1129"/>
      <c r="U628" s="1129"/>
      <c r="V628" s="1129"/>
      <c r="W628" s="1129"/>
      <c r="X628" s="1129"/>
      <c r="Y628" s="1129"/>
      <c r="Z628" s="1129"/>
    </row>
    <row r="629">
      <c r="A629" s="1061"/>
      <c r="B629" s="1061"/>
      <c r="C629" s="1061"/>
      <c r="D629" s="1061"/>
      <c r="E629" s="1061"/>
      <c r="F629" s="1061"/>
      <c r="G629" s="1061"/>
      <c r="H629" s="1061"/>
      <c r="I629" s="1061"/>
      <c r="J629" s="1129"/>
      <c r="K629" s="1129"/>
      <c r="L629" s="1129"/>
      <c r="M629" s="1129"/>
      <c r="N629" s="1129"/>
      <c r="O629" s="1129"/>
      <c r="P629" s="1129"/>
      <c r="Q629" s="1129"/>
      <c r="R629" s="1129"/>
      <c r="S629" s="1129"/>
      <c r="T629" s="1129"/>
      <c r="U629" s="1129"/>
      <c r="V629" s="1129"/>
      <c r="W629" s="1129"/>
      <c r="X629" s="1129"/>
      <c r="Y629" s="1129"/>
      <c r="Z629" s="1129"/>
    </row>
    <row r="630">
      <c r="A630" s="1061"/>
      <c r="B630" s="1061"/>
      <c r="C630" s="1061"/>
      <c r="D630" s="1061"/>
      <c r="E630" s="1061"/>
      <c r="F630" s="1061"/>
      <c r="G630" s="1061"/>
      <c r="H630" s="1061"/>
      <c r="I630" s="1061"/>
      <c r="J630" s="1129"/>
      <c r="K630" s="1129"/>
      <c r="L630" s="1129"/>
      <c r="M630" s="1129"/>
      <c r="N630" s="1129"/>
      <c r="O630" s="1129"/>
      <c r="P630" s="1129"/>
      <c r="Q630" s="1129"/>
      <c r="R630" s="1129"/>
      <c r="S630" s="1129"/>
      <c r="T630" s="1129"/>
      <c r="U630" s="1129"/>
      <c r="V630" s="1129"/>
      <c r="W630" s="1129"/>
      <c r="X630" s="1129"/>
      <c r="Y630" s="1129"/>
      <c r="Z630" s="1129"/>
    </row>
    <row r="631">
      <c r="A631" s="1061"/>
      <c r="B631" s="1061"/>
      <c r="C631" s="1061"/>
      <c r="D631" s="1061"/>
      <c r="E631" s="1061"/>
      <c r="F631" s="1061"/>
      <c r="G631" s="1061"/>
      <c r="H631" s="1061"/>
      <c r="I631" s="1061"/>
      <c r="J631" s="1129"/>
      <c r="K631" s="1129"/>
      <c r="L631" s="1129"/>
      <c r="M631" s="1129"/>
      <c r="N631" s="1129"/>
      <c r="O631" s="1129"/>
      <c r="P631" s="1129"/>
      <c r="Q631" s="1129"/>
      <c r="R631" s="1129"/>
      <c r="S631" s="1129"/>
      <c r="T631" s="1129"/>
      <c r="U631" s="1129"/>
      <c r="V631" s="1129"/>
      <c r="W631" s="1129"/>
      <c r="X631" s="1129"/>
      <c r="Y631" s="1129"/>
      <c r="Z631" s="1129"/>
    </row>
    <row r="632">
      <c r="A632" s="1061"/>
      <c r="B632" s="1061"/>
      <c r="C632" s="1061"/>
      <c r="D632" s="1061"/>
      <c r="E632" s="1061"/>
      <c r="F632" s="1061"/>
      <c r="G632" s="1061"/>
      <c r="H632" s="1061"/>
      <c r="I632" s="1061"/>
      <c r="J632" s="1129"/>
      <c r="K632" s="1129"/>
      <c r="L632" s="1129"/>
      <c r="M632" s="1129"/>
      <c r="N632" s="1129"/>
      <c r="O632" s="1129"/>
      <c r="P632" s="1129"/>
      <c r="Q632" s="1129"/>
      <c r="R632" s="1129"/>
      <c r="S632" s="1129"/>
      <c r="T632" s="1129"/>
      <c r="U632" s="1129"/>
      <c r="V632" s="1129"/>
      <c r="W632" s="1129"/>
      <c r="X632" s="1129"/>
      <c r="Y632" s="1129"/>
      <c r="Z632" s="1129"/>
    </row>
    <row r="633">
      <c r="A633" s="1061"/>
      <c r="B633" s="1061"/>
      <c r="C633" s="1061"/>
      <c r="D633" s="1061"/>
      <c r="E633" s="1061"/>
      <c r="F633" s="1061"/>
      <c r="G633" s="1061"/>
      <c r="H633" s="1061"/>
      <c r="I633" s="1061"/>
      <c r="J633" s="1129"/>
      <c r="K633" s="1129"/>
      <c r="L633" s="1129"/>
      <c r="M633" s="1129"/>
      <c r="N633" s="1129"/>
      <c r="O633" s="1129"/>
      <c r="P633" s="1129"/>
      <c r="Q633" s="1129"/>
      <c r="R633" s="1129"/>
      <c r="S633" s="1129"/>
      <c r="T633" s="1129"/>
      <c r="U633" s="1129"/>
      <c r="V633" s="1129"/>
      <c r="W633" s="1129"/>
      <c r="X633" s="1129"/>
      <c r="Y633" s="1129"/>
      <c r="Z633" s="1129"/>
    </row>
    <row r="634">
      <c r="A634" s="1061"/>
      <c r="B634" s="1061"/>
      <c r="C634" s="1061"/>
      <c r="D634" s="1061"/>
      <c r="E634" s="1061"/>
      <c r="F634" s="1061"/>
      <c r="G634" s="1061"/>
      <c r="H634" s="1061"/>
      <c r="I634" s="1061"/>
      <c r="J634" s="1129"/>
      <c r="K634" s="1129"/>
      <c r="L634" s="1129"/>
      <c r="M634" s="1129"/>
      <c r="N634" s="1129"/>
      <c r="O634" s="1129"/>
      <c r="P634" s="1129"/>
      <c r="Q634" s="1129"/>
      <c r="R634" s="1129"/>
      <c r="S634" s="1129"/>
      <c r="T634" s="1129"/>
      <c r="U634" s="1129"/>
      <c r="V634" s="1129"/>
      <c r="W634" s="1129"/>
      <c r="X634" s="1129"/>
      <c r="Y634" s="1129"/>
      <c r="Z634" s="1129"/>
    </row>
    <row r="635">
      <c r="A635" s="1061"/>
      <c r="B635" s="1061"/>
      <c r="C635" s="1061"/>
      <c r="D635" s="1061"/>
      <c r="E635" s="1061"/>
      <c r="F635" s="1061"/>
      <c r="G635" s="1061"/>
      <c r="H635" s="1061"/>
      <c r="I635" s="1061"/>
      <c r="J635" s="1129"/>
      <c r="K635" s="1129"/>
      <c r="L635" s="1129"/>
      <c r="M635" s="1129"/>
      <c r="N635" s="1129"/>
      <c r="O635" s="1129"/>
      <c r="P635" s="1129"/>
      <c r="Q635" s="1129"/>
      <c r="R635" s="1129"/>
      <c r="S635" s="1129"/>
      <c r="T635" s="1129"/>
      <c r="U635" s="1129"/>
      <c r="V635" s="1129"/>
      <c r="W635" s="1129"/>
      <c r="X635" s="1129"/>
      <c r="Y635" s="1129"/>
      <c r="Z635" s="1129"/>
    </row>
    <row r="636">
      <c r="A636" s="1061"/>
      <c r="B636" s="1061"/>
      <c r="C636" s="1061"/>
      <c r="D636" s="1061"/>
      <c r="E636" s="1061"/>
      <c r="F636" s="1061"/>
      <c r="G636" s="1061"/>
      <c r="H636" s="1061"/>
      <c r="I636" s="1061"/>
      <c r="J636" s="1129"/>
      <c r="K636" s="1129"/>
      <c r="L636" s="1129"/>
      <c r="M636" s="1129"/>
      <c r="N636" s="1129"/>
      <c r="O636" s="1129"/>
      <c r="P636" s="1129"/>
      <c r="Q636" s="1129"/>
      <c r="R636" s="1129"/>
      <c r="S636" s="1129"/>
      <c r="T636" s="1129"/>
      <c r="U636" s="1129"/>
      <c r="V636" s="1129"/>
      <c r="W636" s="1129"/>
      <c r="X636" s="1129"/>
      <c r="Y636" s="1129"/>
      <c r="Z636" s="1129"/>
    </row>
    <row r="637">
      <c r="A637" s="1061"/>
      <c r="B637" s="1061"/>
      <c r="C637" s="1061"/>
      <c r="D637" s="1061"/>
      <c r="E637" s="1061"/>
      <c r="F637" s="1061"/>
      <c r="G637" s="1061"/>
      <c r="H637" s="1061"/>
      <c r="I637" s="1061"/>
      <c r="J637" s="1129"/>
      <c r="K637" s="1129"/>
      <c r="L637" s="1129"/>
      <c r="M637" s="1129"/>
      <c r="N637" s="1129"/>
      <c r="O637" s="1129"/>
      <c r="P637" s="1129"/>
      <c r="Q637" s="1129"/>
      <c r="R637" s="1129"/>
      <c r="S637" s="1129"/>
      <c r="T637" s="1129"/>
      <c r="U637" s="1129"/>
      <c r="V637" s="1129"/>
      <c r="W637" s="1129"/>
      <c r="X637" s="1129"/>
      <c r="Y637" s="1129"/>
      <c r="Z637" s="1129"/>
    </row>
    <row r="638">
      <c r="A638" s="1061"/>
      <c r="B638" s="1061"/>
      <c r="C638" s="1061"/>
      <c r="D638" s="1061"/>
      <c r="E638" s="1061"/>
      <c r="F638" s="1061"/>
      <c r="G638" s="1061"/>
      <c r="H638" s="1061"/>
      <c r="I638" s="1061"/>
      <c r="J638" s="1129"/>
      <c r="K638" s="1129"/>
      <c r="L638" s="1129"/>
      <c r="M638" s="1129"/>
      <c r="N638" s="1129"/>
      <c r="O638" s="1129"/>
      <c r="P638" s="1129"/>
      <c r="Q638" s="1129"/>
      <c r="R638" s="1129"/>
      <c r="S638" s="1129"/>
      <c r="T638" s="1129"/>
      <c r="U638" s="1129"/>
      <c r="V638" s="1129"/>
      <c r="W638" s="1129"/>
      <c r="X638" s="1129"/>
      <c r="Y638" s="1129"/>
      <c r="Z638" s="1129"/>
    </row>
    <row r="639">
      <c r="A639" s="1061"/>
      <c r="B639" s="1061"/>
      <c r="C639" s="1061"/>
      <c r="D639" s="1061"/>
      <c r="E639" s="1061"/>
      <c r="F639" s="1061"/>
      <c r="G639" s="1061"/>
      <c r="H639" s="1061"/>
      <c r="I639" s="1061"/>
      <c r="J639" s="1129"/>
      <c r="K639" s="1129"/>
      <c r="L639" s="1129"/>
      <c r="M639" s="1129"/>
      <c r="N639" s="1129"/>
      <c r="O639" s="1129"/>
      <c r="P639" s="1129"/>
      <c r="Q639" s="1129"/>
      <c r="R639" s="1129"/>
      <c r="S639" s="1129"/>
      <c r="T639" s="1129"/>
      <c r="U639" s="1129"/>
      <c r="V639" s="1129"/>
      <c r="W639" s="1129"/>
      <c r="X639" s="1129"/>
      <c r="Y639" s="1129"/>
      <c r="Z639" s="1129"/>
    </row>
    <row r="640">
      <c r="A640" s="1061"/>
      <c r="B640" s="1061"/>
      <c r="C640" s="1061"/>
      <c r="D640" s="1061"/>
      <c r="E640" s="1061"/>
      <c r="F640" s="1061"/>
      <c r="G640" s="1061"/>
      <c r="H640" s="1061"/>
      <c r="I640" s="1061"/>
      <c r="J640" s="1129"/>
      <c r="K640" s="1129"/>
      <c r="L640" s="1129"/>
      <c r="M640" s="1129"/>
      <c r="N640" s="1129"/>
      <c r="O640" s="1129"/>
      <c r="P640" s="1129"/>
      <c r="Q640" s="1129"/>
      <c r="R640" s="1129"/>
      <c r="S640" s="1129"/>
      <c r="T640" s="1129"/>
      <c r="U640" s="1129"/>
      <c r="V640" s="1129"/>
      <c r="W640" s="1129"/>
      <c r="X640" s="1129"/>
      <c r="Y640" s="1129"/>
      <c r="Z640" s="1129"/>
    </row>
    <row r="641">
      <c r="A641" s="1061"/>
      <c r="B641" s="1061"/>
      <c r="C641" s="1061"/>
      <c r="D641" s="1061"/>
      <c r="E641" s="1061"/>
      <c r="F641" s="1061"/>
      <c r="G641" s="1061"/>
      <c r="H641" s="1061"/>
      <c r="I641" s="1061"/>
      <c r="J641" s="1129"/>
      <c r="K641" s="1129"/>
      <c r="L641" s="1129"/>
      <c r="M641" s="1129"/>
      <c r="N641" s="1129"/>
      <c r="O641" s="1129"/>
      <c r="P641" s="1129"/>
      <c r="Q641" s="1129"/>
      <c r="R641" s="1129"/>
      <c r="S641" s="1129"/>
      <c r="T641" s="1129"/>
      <c r="U641" s="1129"/>
      <c r="V641" s="1129"/>
      <c r="W641" s="1129"/>
      <c r="X641" s="1129"/>
      <c r="Y641" s="1129"/>
      <c r="Z641" s="1129"/>
    </row>
    <row r="642">
      <c r="A642" s="1061"/>
      <c r="B642" s="1061"/>
      <c r="C642" s="1061"/>
      <c r="D642" s="1061"/>
      <c r="E642" s="1061"/>
      <c r="F642" s="1061"/>
      <c r="G642" s="1061"/>
      <c r="H642" s="1061"/>
      <c r="I642" s="1061"/>
      <c r="J642" s="1129"/>
      <c r="K642" s="1129"/>
      <c r="L642" s="1129"/>
      <c r="M642" s="1129"/>
      <c r="N642" s="1129"/>
      <c r="O642" s="1129"/>
      <c r="P642" s="1129"/>
      <c r="Q642" s="1129"/>
      <c r="R642" s="1129"/>
      <c r="S642" s="1129"/>
      <c r="T642" s="1129"/>
      <c r="U642" s="1129"/>
      <c r="V642" s="1129"/>
      <c r="W642" s="1129"/>
      <c r="X642" s="1129"/>
      <c r="Y642" s="1129"/>
      <c r="Z642" s="1129"/>
    </row>
    <row r="643">
      <c r="A643" s="1061"/>
      <c r="B643" s="1061"/>
      <c r="C643" s="1061"/>
      <c r="D643" s="1061"/>
      <c r="E643" s="1061"/>
      <c r="F643" s="1061"/>
      <c r="G643" s="1061"/>
      <c r="H643" s="1061"/>
      <c r="I643" s="1061"/>
      <c r="J643" s="1129"/>
      <c r="K643" s="1129"/>
      <c r="L643" s="1129"/>
      <c r="M643" s="1129"/>
      <c r="N643" s="1129"/>
      <c r="O643" s="1129"/>
      <c r="P643" s="1129"/>
      <c r="Q643" s="1129"/>
      <c r="R643" s="1129"/>
      <c r="S643" s="1129"/>
      <c r="T643" s="1129"/>
      <c r="U643" s="1129"/>
      <c r="V643" s="1129"/>
      <c r="W643" s="1129"/>
      <c r="X643" s="1129"/>
      <c r="Y643" s="1129"/>
      <c r="Z643" s="1129"/>
    </row>
    <row r="644">
      <c r="A644" s="1061"/>
      <c r="B644" s="1061"/>
      <c r="C644" s="1061"/>
      <c r="D644" s="1061"/>
      <c r="E644" s="1061"/>
      <c r="F644" s="1061"/>
      <c r="G644" s="1061"/>
      <c r="H644" s="1061"/>
      <c r="I644" s="1061"/>
      <c r="J644" s="1129"/>
      <c r="K644" s="1129"/>
      <c r="L644" s="1129"/>
      <c r="M644" s="1129"/>
      <c r="N644" s="1129"/>
      <c r="O644" s="1129"/>
      <c r="P644" s="1129"/>
      <c r="Q644" s="1129"/>
      <c r="R644" s="1129"/>
      <c r="S644" s="1129"/>
      <c r="T644" s="1129"/>
      <c r="U644" s="1129"/>
      <c r="V644" s="1129"/>
      <c r="W644" s="1129"/>
      <c r="X644" s="1129"/>
      <c r="Y644" s="1129"/>
      <c r="Z644" s="1129"/>
    </row>
    <row r="645">
      <c r="A645" s="1061"/>
      <c r="B645" s="1061"/>
      <c r="C645" s="1061"/>
      <c r="D645" s="1061"/>
      <c r="E645" s="1061"/>
      <c r="F645" s="1061"/>
      <c r="G645" s="1061"/>
      <c r="H645" s="1061"/>
      <c r="I645" s="1061"/>
      <c r="J645" s="1129"/>
      <c r="K645" s="1129"/>
      <c r="L645" s="1129"/>
      <c r="M645" s="1129"/>
      <c r="N645" s="1129"/>
      <c r="O645" s="1129"/>
      <c r="P645" s="1129"/>
      <c r="Q645" s="1129"/>
      <c r="R645" s="1129"/>
      <c r="S645" s="1129"/>
      <c r="T645" s="1129"/>
      <c r="U645" s="1129"/>
      <c r="V645" s="1129"/>
      <c r="W645" s="1129"/>
      <c r="X645" s="1129"/>
      <c r="Y645" s="1129"/>
      <c r="Z645" s="1129"/>
    </row>
    <row r="646">
      <c r="A646" s="1061"/>
      <c r="B646" s="1061"/>
      <c r="C646" s="1061"/>
      <c r="D646" s="1061"/>
      <c r="E646" s="1061"/>
      <c r="F646" s="1061"/>
      <c r="G646" s="1061"/>
      <c r="H646" s="1061"/>
      <c r="I646" s="1061"/>
      <c r="J646" s="1129"/>
      <c r="K646" s="1129"/>
      <c r="L646" s="1129"/>
      <c r="M646" s="1129"/>
      <c r="N646" s="1129"/>
      <c r="O646" s="1129"/>
      <c r="P646" s="1129"/>
      <c r="Q646" s="1129"/>
      <c r="R646" s="1129"/>
      <c r="S646" s="1129"/>
      <c r="T646" s="1129"/>
      <c r="U646" s="1129"/>
      <c r="V646" s="1129"/>
      <c r="W646" s="1129"/>
      <c r="X646" s="1129"/>
      <c r="Y646" s="1129"/>
      <c r="Z646" s="1129"/>
    </row>
    <row r="647">
      <c r="A647" s="1061"/>
      <c r="B647" s="1061"/>
      <c r="C647" s="1061"/>
      <c r="D647" s="1061"/>
      <c r="E647" s="1061"/>
      <c r="F647" s="1061"/>
      <c r="G647" s="1061"/>
      <c r="H647" s="1061"/>
      <c r="I647" s="1061"/>
      <c r="J647" s="1129"/>
      <c r="K647" s="1129"/>
      <c r="L647" s="1129"/>
      <c r="M647" s="1129"/>
      <c r="N647" s="1129"/>
      <c r="O647" s="1129"/>
      <c r="P647" s="1129"/>
      <c r="Q647" s="1129"/>
      <c r="R647" s="1129"/>
      <c r="S647" s="1129"/>
      <c r="T647" s="1129"/>
      <c r="U647" s="1129"/>
      <c r="V647" s="1129"/>
      <c r="W647" s="1129"/>
      <c r="X647" s="1129"/>
      <c r="Y647" s="1129"/>
      <c r="Z647" s="1129"/>
    </row>
    <row r="648">
      <c r="A648" s="1061"/>
      <c r="B648" s="1061"/>
      <c r="C648" s="1061"/>
      <c r="D648" s="1061"/>
      <c r="E648" s="1061"/>
      <c r="F648" s="1061"/>
      <c r="G648" s="1061"/>
      <c r="H648" s="1061"/>
      <c r="I648" s="1061"/>
      <c r="J648" s="1129"/>
      <c r="K648" s="1129"/>
      <c r="L648" s="1129"/>
      <c r="M648" s="1129"/>
      <c r="N648" s="1129"/>
      <c r="O648" s="1129"/>
      <c r="P648" s="1129"/>
      <c r="Q648" s="1129"/>
      <c r="R648" s="1129"/>
      <c r="S648" s="1129"/>
      <c r="T648" s="1129"/>
      <c r="U648" s="1129"/>
      <c r="V648" s="1129"/>
      <c r="W648" s="1129"/>
      <c r="X648" s="1129"/>
      <c r="Y648" s="1129"/>
      <c r="Z648" s="1129"/>
    </row>
    <row r="649">
      <c r="A649" s="1061"/>
      <c r="B649" s="1061"/>
      <c r="C649" s="1061"/>
      <c r="D649" s="1061"/>
      <c r="E649" s="1061"/>
      <c r="F649" s="1061"/>
      <c r="G649" s="1061"/>
      <c r="H649" s="1061"/>
      <c r="I649" s="1061"/>
      <c r="J649" s="1129"/>
      <c r="K649" s="1129"/>
      <c r="L649" s="1129"/>
      <c r="M649" s="1129"/>
      <c r="N649" s="1129"/>
      <c r="O649" s="1129"/>
      <c r="P649" s="1129"/>
      <c r="Q649" s="1129"/>
      <c r="R649" s="1129"/>
      <c r="S649" s="1129"/>
      <c r="T649" s="1129"/>
      <c r="U649" s="1129"/>
      <c r="V649" s="1129"/>
      <c r="W649" s="1129"/>
      <c r="X649" s="1129"/>
      <c r="Y649" s="1129"/>
      <c r="Z649" s="1129"/>
    </row>
    <row r="650">
      <c r="A650" s="1061"/>
      <c r="B650" s="1061"/>
      <c r="C650" s="1061"/>
      <c r="D650" s="1061"/>
      <c r="E650" s="1061"/>
      <c r="F650" s="1061"/>
      <c r="G650" s="1061"/>
      <c r="H650" s="1061"/>
      <c r="I650" s="1061"/>
      <c r="J650" s="1129"/>
      <c r="K650" s="1129"/>
      <c r="L650" s="1129"/>
      <c r="M650" s="1129"/>
      <c r="N650" s="1129"/>
      <c r="O650" s="1129"/>
      <c r="P650" s="1129"/>
      <c r="Q650" s="1129"/>
      <c r="R650" s="1129"/>
      <c r="S650" s="1129"/>
      <c r="T650" s="1129"/>
      <c r="U650" s="1129"/>
      <c r="V650" s="1129"/>
      <c r="W650" s="1129"/>
      <c r="X650" s="1129"/>
      <c r="Y650" s="1129"/>
      <c r="Z650" s="1129"/>
    </row>
    <row r="651">
      <c r="A651" s="1061"/>
      <c r="B651" s="1061"/>
      <c r="C651" s="1061"/>
      <c r="D651" s="1061"/>
      <c r="E651" s="1061"/>
      <c r="F651" s="1061"/>
      <c r="G651" s="1061"/>
      <c r="H651" s="1061"/>
      <c r="I651" s="1061"/>
      <c r="J651" s="1129"/>
      <c r="K651" s="1129"/>
      <c r="L651" s="1129"/>
      <c r="M651" s="1129"/>
      <c r="N651" s="1129"/>
      <c r="O651" s="1129"/>
      <c r="P651" s="1129"/>
      <c r="Q651" s="1129"/>
      <c r="R651" s="1129"/>
      <c r="S651" s="1129"/>
      <c r="T651" s="1129"/>
      <c r="U651" s="1129"/>
      <c r="V651" s="1129"/>
      <c r="W651" s="1129"/>
      <c r="X651" s="1129"/>
      <c r="Y651" s="1129"/>
      <c r="Z651" s="1129"/>
    </row>
    <row r="652">
      <c r="A652" s="1061"/>
      <c r="B652" s="1061"/>
      <c r="C652" s="1061"/>
      <c r="D652" s="1061"/>
      <c r="E652" s="1061"/>
      <c r="F652" s="1061"/>
      <c r="G652" s="1061"/>
      <c r="H652" s="1061"/>
      <c r="I652" s="1061"/>
      <c r="J652" s="1129"/>
      <c r="K652" s="1129"/>
      <c r="L652" s="1129"/>
      <c r="M652" s="1129"/>
      <c r="N652" s="1129"/>
      <c r="O652" s="1129"/>
      <c r="P652" s="1129"/>
      <c r="Q652" s="1129"/>
      <c r="R652" s="1129"/>
      <c r="S652" s="1129"/>
      <c r="T652" s="1129"/>
      <c r="U652" s="1129"/>
      <c r="V652" s="1129"/>
      <c r="W652" s="1129"/>
      <c r="X652" s="1129"/>
      <c r="Y652" s="1129"/>
      <c r="Z652" s="1129"/>
    </row>
    <row r="653">
      <c r="A653" s="1061"/>
      <c r="B653" s="1061"/>
      <c r="C653" s="1061"/>
      <c r="D653" s="1061"/>
      <c r="E653" s="1061"/>
      <c r="F653" s="1061"/>
      <c r="G653" s="1061"/>
      <c r="H653" s="1061"/>
      <c r="I653" s="1061"/>
      <c r="J653" s="1129"/>
      <c r="K653" s="1129"/>
      <c r="L653" s="1129"/>
      <c r="M653" s="1129"/>
      <c r="N653" s="1129"/>
      <c r="O653" s="1129"/>
      <c r="P653" s="1129"/>
      <c r="Q653" s="1129"/>
      <c r="R653" s="1129"/>
      <c r="S653" s="1129"/>
      <c r="T653" s="1129"/>
      <c r="U653" s="1129"/>
      <c r="V653" s="1129"/>
      <c r="W653" s="1129"/>
      <c r="X653" s="1129"/>
      <c r="Y653" s="1129"/>
      <c r="Z653" s="1129"/>
    </row>
    <row r="654">
      <c r="A654" s="1061"/>
      <c r="B654" s="1061"/>
      <c r="C654" s="1061"/>
      <c r="D654" s="1061"/>
      <c r="E654" s="1061"/>
      <c r="F654" s="1061"/>
      <c r="G654" s="1061"/>
      <c r="H654" s="1061"/>
      <c r="I654" s="1061"/>
      <c r="J654" s="1129"/>
      <c r="K654" s="1129"/>
      <c r="L654" s="1129"/>
      <c r="M654" s="1129"/>
      <c r="N654" s="1129"/>
      <c r="O654" s="1129"/>
      <c r="P654" s="1129"/>
      <c r="Q654" s="1129"/>
      <c r="R654" s="1129"/>
      <c r="S654" s="1129"/>
      <c r="T654" s="1129"/>
      <c r="U654" s="1129"/>
      <c r="V654" s="1129"/>
      <c r="W654" s="1129"/>
      <c r="X654" s="1129"/>
      <c r="Y654" s="1129"/>
      <c r="Z654" s="1129"/>
    </row>
    <row r="655">
      <c r="A655" s="1061"/>
      <c r="B655" s="1061"/>
      <c r="C655" s="1061"/>
      <c r="D655" s="1061"/>
      <c r="E655" s="1061"/>
      <c r="F655" s="1061"/>
      <c r="G655" s="1061"/>
      <c r="H655" s="1061"/>
      <c r="I655" s="1061"/>
      <c r="J655" s="1129"/>
      <c r="K655" s="1129"/>
      <c r="L655" s="1129"/>
      <c r="M655" s="1129"/>
      <c r="N655" s="1129"/>
      <c r="O655" s="1129"/>
      <c r="P655" s="1129"/>
      <c r="Q655" s="1129"/>
      <c r="R655" s="1129"/>
      <c r="S655" s="1129"/>
      <c r="T655" s="1129"/>
      <c r="U655" s="1129"/>
      <c r="V655" s="1129"/>
      <c r="W655" s="1129"/>
      <c r="X655" s="1129"/>
      <c r="Y655" s="1129"/>
      <c r="Z655" s="1129"/>
    </row>
    <row r="656">
      <c r="A656" s="1061"/>
      <c r="B656" s="1061"/>
      <c r="C656" s="1061"/>
      <c r="D656" s="1061"/>
      <c r="E656" s="1061"/>
      <c r="F656" s="1061"/>
      <c r="G656" s="1061"/>
      <c r="H656" s="1061"/>
      <c r="I656" s="1061"/>
      <c r="J656" s="1129"/>
      <c r="K656" s="1129"/>
      <c r="L656" s="1129"/>
      <c r="M656" s="1129"/>
      <c r="N656" s="1129"/>
      <c r="O656" s="1129"/>
      <c r="P656" s="1129"/>
      <c r="Q656" s="1129"/>
      <c r="R656" s="1129"/>
      <c r="S656" s="1129"/>
      <c r="T656" s="1129"/>
      <c r="U656" s="1129"/>
      <c r="V656" s="1129"/>
      <c r="W656" s="1129"/>
      <c r="X656" s="1129"/>
      <c r="Y656" s="1129"/>
      <c r="Z656" s="1129"/>
    </row>
    <row r="657">
      <c r="A657" s="1061"/>
      <c r="B657" s="1061"/>
      <c r="C657" s="1061"/>
      <c r="D657" s="1061"/>
      <c r="E657" s="1061"/>
      <c r="F657" s="1061"/>
      <c r="G657" s="1061"/>
      <c r="H657" s="1061"/>
      <c r="I657" s="1061"/>
      <c r="J657" s="1129"/>
      <c r="K657" s="1129"/>
      <c r="L657" s="1129"/>
      <c r="M657" s="1129"/>
      <c r="N657" s="1129"/>
      <c r="O657" s="1129"/>
      <c r="P657" s="1129"/>
      <c r="Q657" s="1129"/>
      <c r="R657" s="1129"/>
      <c r="S657" s="1129"/>
      <c r="T657" s="1129"/>
      <c r="U657" s="1129"/>
      <c r="V657" s="1129"/>
      <c r="W657" s="1129"/>
      <c r="X657" s="1129"/>
      <c r="Y657" s="1129"/>
      <c r="Z657" s="1129"/>
    </row>
    <row r="658">
      <c r="A658" s="1061"/>
      <c r="B658" s="1061"/>
      <c r="C658" s="1061"/>
      <c r="D658" s="1061"/>
      <c r="E658" s="1061"/>
      <c r="F658" s="1061"/>
      <c r="G658" s="1061"/>
      <c r="H658" s="1061"/>
      <c r="I658" s="1061"/>
      <c r="J658" s="1129"/>
      <c r="K658" s="1129"/>
      <c r="L658" s="1129"/>
      <c r="M658" s="1129"/>
      <c r="N658" s="1129"/>
      <c r="O658" s="1129"/>
      <c r="P658" s="1129"/>
      <c r="Q658" s="1129"/>
      <c r="R658" s="1129"/>
      <c r="S658" s="1129"/>
      <c r="T658" s="1129"/>
      <c r="U658" s="1129"/>
      <c r="V658" s="1129"/>
      <c r="W658" s="1129"/>
      <c r="X658" s="1129"/>
      <c r="Y658" s="1129"/>
      <c r="Z658" s="1129"/>
    </row>
    <row r="659">
      <c r="A659" s="1061"/>
      <c r="B659" s="1061"/>
      <c r="C659" s="1061"/>
      <c r="D659" s="1061"/>
      <c r="E659" s="1061"/>
      <c r="F659" s="1061"/>
      <c r="G659" s="1061"/>
      <c r="H659" s="1061"/>
      <c r="I659" s="1061"/>
      <c r="J659" s="1129"/>
      <c r="K659" s="1129"/>
      <c r="L659" s="1129"/>
      <c r="M659" s="1129"/>
      <c r="N659" s="1129"/>
      <c r="O659" s="1129"/>
      <c r="P659" s="1129"/>
      <c r="Q659" s="1129"/>
      <c r="R659" s="1129"/>
      <c r="S659" s="1129"/>
      <c r="T659" s="1129"/>
      <c r="U659" s="1129"/>
      <c r="V659" s="1129"/>
      <c r="W659" s="1129"/>
      <c r="X659" s="1129"/>
      <c r="Y659" s="1129"/>
      <c r="Z659" s="1129"/>
    </row>
    <row r="660">
      <c r="A660" s="1061"/>
      <c r="B660" s="1061"/>
      <c r="C660" s="1061"/>
      <c r="D660" s="1061"/>
      <c r="E660" s="1061"/>
      <c r="F660" s="1061"/>
      <c r="G660" s="1061"/>
      <c r="H660" s="1061"/>
      <c r="I660" s="1061"/>
      <c r="J660" s="1129"/>
      <c r="K660" s="1129"/>
      <c r="L660" s="1129"/>
      <c r="M660" s="1129"/>
      <c r="N660" s="1129"/>
      <c r="O660" s="1129"/>
      <c r="P660" s="1129"/>
      <c r="Q660" s="1129"/>
      <c r="R660" s="1129"/>
      <c r="S660" s="1129"/>
      <c r="T660" s="1129"/>
      <c r="U660" s="1129"/>
      <c r="V660" s="1129"/>
      <c r="W660" s="1129"/>
      <c r="X660" s="1129"/>
      <c r="Y660" s="1129"/>
      <c r="Z660" s="1129"/>
    </row>
    <row r="661">
      <c r="A661" s="1061"/>
      <c r="B661" s="1061"/>
      <c r="C661" s="1061"/>
      <c r="D661" s="1061"/>
      <c r="E661" s="1061"/>
      <c r="F661" s="1061"/>
      <c r="G661" s="1061"/>
      <c r="H661" s="1061"/>
      <c r="I661" s="1061"/>
      <c r="J661" s="1129"/>
      <c r="K661" s="1129"/>
      <c r="L661" s="1129"/>
      <c r="M661" s="1129"/>
      <c r="N661" s="1129"/>
      <c r="O661" s="1129"/>
      <c r="P661" s="1129"/>
      <c r="Q661" s="1129"/>
      <c r="R661" s="1129"/>
      <c r="S661" s="1129"/>
      <c r="T661" s="1129"/>
      <c r="U661" s="1129"/>
      <c r="V661" s="1129"/>
      <c r="W661" s="1129"/>
      <c r="X661" s="1129"/>
      <c r="Y661" s="1129"/>
      <c r="Z661" s="1129"/>
    </row>
    <row r="662">
      <c r="A662" s="1061"/>
      <c r="B662" s="1061"/>
      <c r="C662" s="1061"/>
      <c r="D662" s="1061"/>
      <c r="E662" s="1061"/>
      <c r="F662" s="1061"/>
      <c r="G662" s="1061"/>
      <c r="H662" s="1061"/>
      <c r="I662" s="1061"/>
      <c r="J662" s="1129"/>
      <c r="K662" s="1129"/>
      <c r="L662" s="1129"/>
      <c r="M662" s="1129"/>
      <c r="N662" s="1129"/>
      <c r="O662" s="1129"/>
      <c r="P662" s="1129"/>
      <c r="Q662" s="1129"/>
      <c r="R662" s="1129"/>
      <c r="S662" s="1129"/>
      <c r="T662" s="1129"/>
      <c r="U662" s="1129"/>
      <c r="V662" s="1129"/>
      <c r="W662" s="1129"/>
      <c r="X662" s="1129"/>
      <c r="Y662" s="1129"/>
      <c r="Z662" s="1129"/>
    </row>
    <row r="663">
      <c r="A663" s="1061"/>
      <c r="B663" s="1061"/>
      <c r="C663" s="1061"/>
      <c r="D663" s="1061"/>
      <c r="E663" s="1061"/>
      <c r="F663" s="1061"/>
      <c r="G663" s="1061"/>
      <c r="H663" s="1061"/>
      <c r="I663" s="1061"/>
      <c r="J663" s="1129"/>
      <c r="K663" s="1129"/>
      <c r="L663" s="1129"/>
      <c r="M663" s="1129"/>
      <c r="N663" s="1129"/>
      <c r="O663" s="1129"/>
      <c r="P663" s="1129"/>
      <c r="Q663" s="1129"/>
      <c r="R663" s="1129"/>
      <c r="S663" s="1129"/>
      <c r="T663" s="1129"/>
      <c r="U663" s="1129"/>
      <c r="V663" s="1129"/>
      <c r="W663" s="1129"/>
      <c r="X663" s="1129"/>
      <c r="Y663" s="1129"/>
      <c r="Z663" s="1129"/>
    </row>
    <row r="664">
      <c r="A664" s="1061"/>
      <c r="B664" s="1061"/>
      <c r="C664" s="1061"/>
      <c r="D664" s="1061"/>
      <c r="E664" s="1061"/>
      <c r="F664" s="1061"/>
      <c r="G664" s="1061"/>
      <c r="H664" s="1061"/>
      <c r="I664" s="1061"/>
      <c r="J664" s="1129"/>
      <c r="K664" s="1129"/>
      <c r="L664" s="1129"/>
      <c r="M664" s="1129"/>
      <c r="N664" s="1129"/>
      <c r="O664" s="1129"/>
      <c r="P664" s="1129"/>
      <c r="Q664" s="1129"/>
      <c r="R664" s="1129"/>
      <c r="S664" s="1129"/>
      <c r="T664" s="1129"/>
      <c r="U664" s="1129"/>
      <c r="V664" s="1129"/>
      <c r="W664" s="1129"/>
      <c r="X664" s="1129"/>
      <c r="Y664" s="1129"/>
      <c r="Z664" s="1129"/>
    </row>
    <row r="665">
      <c r="A665" s="1061"/>
      <c r="B665" s="1061"/>
      <c r="C665" s="1061"/>
      <c r="D665" s="1061"/>
      <c r="E665" s="1061"/>
      <c r="F665" s="1061"/>
      <c r="G665" s="1061"/>
      <c r="H665" s="1061"/>
      <c r="I665" s="1061"/>
      <c r="J665" s="1129"/>
      <c r="K665" s="1129"/>
      <c r="L665" s="1129"/>
      <c r="M665" s="1129"/>
      <c r="N665" s="1129"/>
      <c r="O665" s="1129"/>
      <c r="P665" s="1129"/>
      <c r="Q665" s="1129"/>
      <c r="R665" s="1129"/>
      <c r="S665" s="1129"/>
      <c r="T665" s="1129"/>
      <c r="U665" s="1129"/>
      <c r="V665" s="1129"/>
      <c r="W665" s="1129"/>
      <c r="X665" s="1129"/>
      <c r="Y665" s="1129"/>
      <c r="Z665" s="1129"/>
    </row>
    <row r="666">
      <c r="A666" s="1061"/>
      <c r="B666" s="1061"/>
      <c r="C666" s="1061"/>
      <c r="D666" s="1061"/>
      <c r="E666" s="1061"/>
      <c r="F666" s="1061"/>
      <c r="G666" s="1061"/>
      <c r="H666" s="1061"/>
      <c r="I666" s="1061"/>
      <c r="J666" s="1129"/>
      <c r="K666" s="1129"/>
      <c r="L666" s="1129"/>
      <c r="M666" s="1129"/>
      <c r="N666" s="1129"/>
      <c r="O666" s="1129"/>
      <c r="P666" s="1129"/>
      <c r="Q666" s="1129"/>
      <c r="R666" s="1129"/>
      <c r="S666" s="1129"/>
      <c r="T666" s="1129"/>
      <c r="U666" s="1129"/>
      <c r="V666" s="1129"/>
      <c r="W666" s="1129"/>
      <c r="X666" s="1129"/>
      <c r="Y666" s="1129"/>
      <c r="Z666" s="1129"/>
    </row>
    <row r="667">
      <c r="A667" s="1061"/>
      <c r="B667" s="1061"/>
      <c r="C667" s="1061"/>
      <c r="D667" s="1061"/>
      <c r="E667" s="1061"/>
      <c r="F667" s="1061"/>
      <c r="G667" s="1061"/>
      <c r="H667" s="1061"/>
      <c r="I667" s="1061"/>
      <c r="J667" s="1129"/>
      <c r="K667" s="1129"/>
      <c r="L667" s="1129"/>
      <c r="M667" s="1129"/>
      <c r="N667" s="1129"/>
      <c r="O667" s="1129"/>
      <c r="P667" s="1129"/>
      <c r="Q667" s="1129"/>
      <c r="R667" s="1129"/>
      <c r="S667" s="1129"/>
      <c r="T667" s="1129"/>
      <c r="U667" s="1129"/>
      <c r="V667" s="1129"/>
      <c r="W667" s="1129"/>
      <c r="X667" s="1129"/>
      <c r="Y667" s="1129"/>
      <c r="Z667" s="1129"/>
    </row>
    <row r="668">
      <c r="A668" s="1061"/>
      <c r="B668" s="1061"/>
      <c r="C668" s="1061"/>
      <c r="D668" s="1061"/>
      <c r="E668" s="1061"/>
      <c r="F668" s="1061"/>
      <c r="G668" s="1061"/>
      <c r="H668" s="1061"/>
      <c r="I668" s="1061"/>
      <c r="J668" s="1129"/>
      <c r="K668" s="1129"/>
      <c r="L668" s="1129"/>
      <c r="M668" s="1129"/>
      <c r="N668" s="1129"/>
      <c r="O668" s="1129"/>
      <c r="P668" s="1129"/>
      <c r="Q668" s="1129"/>
      <c r="R668" s="1129"/>
      <c r="S668" s="1129"/>
      <c r="T668" s="1129"/>
      <c r="U668" s="1129"/>
      <c r="V668" s="1129"/>
      <c r="W668" s="1129"/>
      <c r="X668" s="1129"/>
      <c r="Y668" s="1129"/>
      <c r="Z668" s="1129"/>
    </row>
    <row r="669">
      <c r="A669" s="1061"/>
      <c r="B669" s="1061"/>
      <c r="C669" s="1061"/>
      <c r="D669" s="1061"/>
      <c r="E669" s="1061"/>
      <c r="F669" s="1061"/>
      <c r="G669" s="1061"/>
      <c r="H669" s="1061"/>
      <c r="I669" s="1061"/>
      <c r="J669" s="1129"/>
      <c r="K669" s="1129"/>
      <c r="L669" s="1129"/>
      <c r="M669" s="1129"/>
      <c r="N669" s="1129"/>
      <c r="O669" s="1129"/>
      <c r="P669" s="1129"/>
      <c r="Q669" s="1129"/>
      <c r="R669" s="1129"/>
      <c r="S669" s="1129"/>
      <c r="T669" s="1129"/>
      <c r="U669" s="1129"/>
      <c r="V669" s="1129"/>
      <c r="W669" s="1129"/>
      <c r="X669" s="1129"/>
      <c r="Y669" s="1129"/>
      <c r="Z669" s="1129"/>
    </row>
    <row r="670">
      <c r="A670" s="1061"/>
      <c r="B670" s="1061"/>
      <c r="C670" s="1061"/>
      <c r="D670" s="1061"/>
      <c r="E670" s="1061"/>
      <c r="F670" s="1061"/>
      <c r="G670" s="1061"/>
      <c r="H670" s="1061"/>
      <c r="I670" s="1061"/>
      <c r="J670" s="1129"/>
      <c r="K670" s="1129"/>
      <c r="L670" s="1129"/>
      <c r="M670" s="1129"/>
      <c r="N670" s="1129"/>
      <c r="O670" s="1129"/>
      <c r="P670" s="1129"/>
      <c r="Q670" s="1129"/>
      <c r="R670" s="1129"/>
      <c r="S670" s="1129"/>
      <c r="T670" s="1129"/>
      <c r="U670" s="1129"/>
      <c r="V670" s="1129"/>
      <c r="W670" s="1129"/>
      <c r="X670" s="1129"/>
      <c r="Y670" s="1129"/>
      <c r="Z670" s="1129"/>
    </row>
    <row r="671">
      <c r="A671" s="1061"/>
      <c r="B671" s="1061"/>
      <c r="C671" s="1061"/>
      <c r="D671" s="1061"/>
      <c r="E671" s="1061"/>
      <c r="F671" s="1061"/>
      <c r="G671" s="1061"/>
      <c r="H671" s="1061"/>
      <c r="I671" s="1061"/>
      <c r="J671" s="1129"/>
      <c r="K671" s="1129"/>
      <c r="L671" s="1129"/>
      <c r="M671" s="1129"/>
      <c r="N671" s="1129"/>
      <c r="O671" s="1129"/>
      <c r="P671" s="1129"/>
      <c r="Q671" s="1129"/>
      <c r="R671" s="1129"/>
      <c r="S671" s="1129"/>
      <c r="T671" s="1129"/>
      <c r="U671" s="1129"/>
      <c r="V671" s="1129"/>
      <c r="W671" s="1129"/>
      <c r="X671" s="1129"/>
      <c r="Y671" s="1129"/>
      <c r="Z671" s="1129"/>
    </row>
    <row r="672">
      <c r="A672" s="1061"/>
      <c r="B672" s="1061"/>
      <c r="C672" s="1061"/>
      <c r="D672" s="1061"/>
      <c r="E672" s="1061"/>
      <c r="F672" s="1061"/>
      <c r="G672" s="1061"/>
      <c r="H672" s="1061"/>
      <c r="I672" s="1061"/>
      <c r="J672" s="1129"/>
      <c r="K672" s="1129"/>
      <c r="L672" s="1129"/>
      <c r="M672" s="1129"/>
      <c r="N672" s="1129"/>
      <c r="O672" s="1129"/>
      <c r="P672" s="1129"/>
      <c r="Q672" s="1129"/>
      <c r="R672" s="1129"/>
      <c r="S672" s="1129"/>
      <c r="T672" s="1129"/>
      <c r="U672" s="1129"/>
      <c r="V672" s="1129"/>
      <c r="W672" s="1129"/>
      <c r="X672" s="1129"/>
      <c r="Y672" s="1129"/>
      <c r="Z672" s="1129"/>
    </row>
    <row r="673">
      <c r="A673" s="1061"/>
      <c r="B673" s="1061"/>
      <c r="C673" s="1061"/>
      <c r="D673" s="1061"/>
      <c r="E673" s="1061"/>
      <c r="F673" s="1061"/>
      <c r="G673" s="1061"/>
      <c r="H673" s="1061"/>
      <c r="I673" s="1061"/>
      <c r="J673" s="1129"/>
      <c r="K673" s="1129"/>
      <c r="L673" s="1129"/>
      <c r="M673" s="1129"/>
      <c r="N673" s="1129"/>
      <c r="O673" s="1129"/>
      <c r="P673" s="1129"/>
      <c r="Q673" s="1129"/>
      <c r="R673" s="1129"/>
      <c r="S673" s="1129"/>
      <c r="T673" s="1129"/>
      <c r="U673" s="1129"/>
      <c r="V673" s="1129"/>
      <c r="W673" s="1129"/>
      <c r="X673" s="1129"/>
      <c r="Y673" s="1129"/>
      <c r="Z673" s="1129"/>
    </row>
    <row r="674">
      <c r="A674" s="1061"/>
      <c r="B674" s="1061"/>
      <c r="C674" s="1061"/>
      <c r="D674" s="1061"/>
      <c r="E674" s="1061"/>
      <c r="F674" s="1061"/>
      <c r="G674" s="1061"/>
      <c r="H674" s="1061"/>
      <c r="I674" s="1061"/>
      <c r="J674" s="1129"/>
      <c r="K674" s="1129"/>
      <c r="L674" s="1129"/>
      <c r="M674" s="1129"/>
      <c r="N674" s="1129"/>
      <c r="O674" s="1129"/>
      <c r="P674" s="1129"/>
      <c r="Q674" s="1129"/>
      <c r="R674" s="1129"/>
      <c r="S674" s="1129"/>
      <c r="T674" s="1129"/>
      <c r="U674" s="1129"/>
      <c r="V674" s="1129"/>
      <c r="W674" s="1129"/>
      <c r="X674" s="1129"/>
      <c r="Y674" s="1129"/>
      <c r="Z674" s="1129"/>
    </row>
    <row r="675">
      <c r="A675" s="1061"/>
      <c r="B675" s="1061"/>
      <c r="C675" s="1061"/>
      <c r="D675" s="1061"/>
      <c r="E675" s="1061"/>
      <c r="F675" s="1061"/>
      <c r="G675" s="1061"/>
      <c r="H675" s="1061"/>
      <c r="I675" s="1061"/>
      <c r="J675" s="1129"/>
      <c r="K675" s="1129"/>
      <c r="L675" s="1129"/>
      <c r="M675" s="1129"/>
      <c r="N675" s="1129"/>
      <c r="O675" s="1129"/>
      <c r="P675" s="1129"/>
      <c r="Q675" s="1129"/>
      <c r="R675" s="1129"/>
      <c r="S675" s="1129"/>
      <c r="T675" s="1129"/>
      <c r="U675" s="1129"/>
      <c r="V675" s="1129"/>
      <c r="W675" s="1129"/>
      <c r="X675" s="1129"/>
      <c r="Y675" s="1129"/>
      <c r="Z675" s="1129"/>
    </row>
    <row r="676">
      <c r="A676" s="1061"/>
      <c r="B676" s="1061"/>
      <c r="C676" s="1061"/>
      <c r="D676" s="1061"/>
      <c r="E676" s="1061"/>
      <c r="F676" s="1061"/>
      <c r="G676" s="1061"/>
      <c r="H676" s="1061"/>
      <c r="I676" s="1061"/>
      <c r="J676" s="1129"/>
      <c r="K676" s="1129"/>
      <c r="L676" s="1129"/>
      <c r="M676" s="1129"/>
      <c r="N676" s="1129"/>
      <c r="O676" s="1129"/>
      <c r="P676" s="1129"/>
      <c r="Q676" s="1129"/>
      <c r="R676" s="1129"/>
      <c r="S676" s="1129"/>
      <c r="T676" s="1129"/>
      <c r="U676" s="1129"/>
      <c r="V676" s="1129"/>
      <c r="W676" s="1129"/>
      <c r="X676" s="1129"/>
      <c r="Y676" s="1129"/>
      <c r="Z676" s="1129"/>
    </row>
    <row r="677">
      <c r="A677" s="1061"/>
      <c r="B677" s="1061"/>
      <c r="C677" s="1061"/>
      <c r="D677" s="1061"/>
      <c r="E677" s="1061"/>
      <c r="F677" s="1061"/>
      <c r="G677" s="1061"/>
      <c r="H677" s="1061"/>
      <c r="I677" s="1061"/>
      <c r="J677" s="1129"/>
      <c r="K677" s="1129"/>
      <c r="L677" s="1129"/>
      <c r="M677" s="1129"/>
      <c r="N677" s="1129"/>
      <c r="O677" s="1129"/>
      <c r="P677" s="1129"/>
      <c r="Q677" s="1129"/>
      <c r="R677" s="1129"/>
      <c r="S677" s="1129"/>
      <c r="T677" s="1129"/>
      <c r="U677" s="1129"/>
      <c r="V677" s="1129"/>
      <c r="W677" s="1129"/>
      <c r="X677" s="1129"/>
      <c r="Y677" s="1129"/>
      <c r="Z677" s="1129"/>
    </row>
    <row r="678">
      <c r="A678" s="1061"/>
      <c r="B678" s="1061"/>
      <c r="C678" s="1061"/>
      <c r="D678" s="1061"/>
      <c r="E678" s="1061"/>
      <c r="F678" s="1061"/>
      <c r="G678" s="1061"/>
      <c r="H678" s="1061"/>
      <c r="I678" s="1061"/>
      <c r="J678" s="1129"/>
      <c r="K678" s="1129"/>
      <c r="L678" s="1129"/>
      <c r="M678" s="1129"/>
      <c r="N678" s="1129"/>
      <c r="O678" s="1129"/>
      <c r="P678" s="1129"/>
      <c r="Q678" s="1129"/>
      <c r="R678" s="1129"/>
      <c r="S678" s="1129"/>
      <c r="T678" s="1129"/>
      <c r="U678" s="1129"/>
      <c r="V678" s="1129"/>
      <c r="W678" s="1129"/>
      <c r="X678" s="1129"/>
      <c r="Y678" s="1129"/>
      <c r="Z678" s="1129"/>
    </row>
    <row r="679">
      <c r="A679" s="1061"/>
      <c r="B679" s="1061"/>
      <c r="C679" s="1061"/>
      <c r="D679" s="1061"/>
      <c r="E679" s="1061"/>
      <c r="F679" s="1061"/>
      <c r="G679" s="1061"/>
      <c r="H679" s="1061"/>
      <c r="I679" s="1061"/>
      <c r="J679" s="1129"/>
      <c r="K679" s="1129"/>
      <c r="L679" s="1129"/>
      <c r="M679" s="1129"/>
      <c r="N679" s="1129"/>
      <c r="O679" s="1129"/>
      <c r="P679" s="1129"/>
      <c r="Q679" s="1129"/>
      <c r="R679" s="1129"/>
      <c r="S679" s="1129"/>
      <c r="T679" s="1129"/>
      <c r="U679" s="1129"/>
      <c r="V679" s="1129"/>
      <c r="W679" s="1129"/>
      <c r="X679" s="1129"/>
      <c r="Y679" s="1129"/>
      <c r="Z679" s="1129"/>
    </row>
    <row r="680">
      <c r="A680" s="1061"/>
      <c r="B680" s="1061"/>
      <c r="C680" s="1061"/>
      <c r="D680" s="1061"/>
      <c r="E680" s="1061"/>
      <c r="F680" s="1061"/>
      <c r="G680" s="1061"/>
      <c r="H680" s="1061"/>
      <c r="I680" s="1061"/>
      <c r="J680" s="1129"/>
      <c r="K680" s="1129"/>
      <c r="L680" s="1129"/>
      <c r="M680" s="1129"/>
      <c r="N680" s="1129"/>
      <c r="O680" s="1129"/>
      <c r="P680" s="1129"/>
      <c r="Q680" s="1129"/>
      <c r="R680" s="1129"/>
      <c r="S680" s="1129"/>
      <c r="T680" s="1129"/>
      <c r="U680" s="1129"/>
      <c r="V680" s="1129"/>
      <c r="W680" s="1129"/>
      <c r="X680" s="1129"/>
      <c r="Y680" s="1129"/>
      <c r="Z680" s="1129"/>
    </row>
    <row r="681">
      <c r="A681" s="1061"/>
      <c r="B681" s="1061"/>
      <c r="C681" s="1061"/>
      <c r="D681" s="1061"/>
      <c r="E681" s="1061"/>
      <c r="F681" s="1061"/>
      <c r="G681" s="1061"/>
      <c r="H681" s="1061"/>
      <c r="I681" s="1061"/>
      <c r="J681" s="1129"/>
      <c r="K681" s="1129"/>
      <c r="L681" s="1129"/>
      <c r="M681" s="1129"/>
      <c r="N681" s="1129"/>
      <c r="O681" s="1129"/>
      <c r="P681" s="1129"/>
      <c r="Q681" s="1129"/>
      <c r="R681" s="1129"/>
      <c r="S681" s="1129"/>
      <c r="T681" s="1129"/>
      <c r="U681" s="1129"/>
      <c r="V681" s="1129"/>
      <c r="W681" s="1129"/>
      <c r="X681" s="1129"/>
      <c r="Y681" s="1129"/>
      <c r="Z681" s="1129"/>
    </row>
    <row r="682">
      <c r="A682" s="1061"/>
      <c r="B682" s="1061"/>
      <c r="C682" s="1061"/>
      <c r="D682" s="1061"/>
      <c r="E682" s="1061"/>
      <c r="F682" s="1061"/>
      <c r="G682" s="1061"/>
      <c r="H682" s="1061"/>
      <c r="I682" s="1061"/>
      <c r="J682" s="1129"/>
      <c r="K682" s="1129"/>
      <c r="L682" s="1129"/>
      <c r="M682" s="1129"/>
      <c r="N682" s="1129"/>
      <c r="O682" s="1129"/>
      <c r="P682" s="1129"/>
      <c r="Q682" s="1129"/>
      <c r="R682" s="1129"/>
      <c r="S682" s="1129"/>
      <c r="T682" s="1129"/>
      <c r="U682" s="1129"/>
      <c r="V682" s="1129"/>
      <c r="W682" s="1129"/>
      <c r="X682" s="1129"/>
      <c r="Y682" s="1129"/>
      <c r="Z682" s="1129"/>
    </row>
    <row r="683">
      <c r="A683" s="1061"/>
      <c r="B683" s="1061"/>
      <c r="C683" s="1061"/>
      <c r="D683" s="1061"/>
      <c r="E683" s="1061"/>
      <c r="F683" s="1061"/>
      <c r="G683" s="1061"/>
      <c r="H683" s="1061"/>
      <c r="I683" s="1061"/>
      <c r="J683" s="1129"/>
      <c r="K683" s="1129"/>
      <c r="L683" s="1129"/>
      <c r="M683" s="1129"/>
      <c r="N683" s="1129"/>
      <c r="O683" s="1129"/>
      <c r="P683" s="1129"/>
      <c r="Q683" s="1129"/>
      <c r="R683" s="1129"/>
      <c r="S683" s="1129"/>
      <c r="T683" s="1129"/>
      <c r="U683" s="1129"/>
      <c r="V683" s="1129"/>
      <c r="W683" s="1129"/>
      <c r="X683" s="1129"/>
      <c r="Y683" s="1129"/>
      <c r="Z683" s="1129"/>
    </row>
    <row r="684">
      <c r="A684" s="1061"/>
      <c r="B684" s="1061"/>
      <c r="C684" s="1061"/>
      <c r="D684" s="1061"/>
      <c r="E684" s="1061"/>
      <c r="F684" s="1061"/>
      <c r="G684" s="1061"/>
      <c r="H684" s="1061"/>
      <c r="I684" s="1061"/>
      <c r="J684" s="1129"/>
      <c r="K684" s="1129"/>
      <c r="L684" s="1129"/>
      <c r="M684" s="1129"/>
      <c r="N684" s="1129"/>
      <c r="O684" s="1129"/>
      <c r="P684" s="1129"/>
      <c r="Q684" s="1129"/>
      <c r="R684" s="1129"/>
      <c r="S684" s="1129"/>
      <c r="T684" s="1129"/>
      <c r="U684" s="1129"/>
      <c r="V684" s="1129"/>
      <c r="W684" s="1129"/>
      <c r="X684" s="1129"/>
      <c r="Y684" s="1129"/>
      <c r="Z684" s="1129"/>
    </row>
    <row r="685">
      <c r="A685" s="1061"/>
      <c r="B685" s="1061"/>
      <c r="C685" s="1061"/>
      <c r="D685" s="1061"/>
      <c r="E685" s="1061"/>
      <c r="F685" s="1061"/>
      <c r="G685" s="1061"/>
      <c r="H685" s="1061"/>
      <c r="I685" s="1061"/>
      <c r="J685" s="1129"/>
      <c r="K685" s="1129"/>
      <c r="L685" s="1129"/>
      <c r="M685" s="1129"/>
      <c r="N685" s="1129"/>
      <c r="O685" s="1129"/>
      <c r="P685" s="1129"/>
      <c r="Q685" s="1129"/>
      <c r="R685" s="1129"/>
      <c r="S685" s="1129"/>
      <c r="T685" s="1129"/>
      <c r="U685" s="1129"/>
      <c r="V685" s="1129"/>
      <c r="W685" s="1129"/>
      <c r="X685" s="1129"/>
      <c r="Y685" s="1129"/>
      <c r="Z685" s="1129"/>
    </row>
    <row r="686">
      <c r="A686" s="1061"/>
      <c r="B686" s="1061"/>
      <c r="C686" s="1061"/>
      <c r="D686" s="1061"/>
      <c r="E686" s="1061"/>
      <c r="F686" s="1061"/>
      <c r="G686" s="1061"/>
      <c r="H686" s="1061"/>
      <c r="I686" s="1061"/>
      <c r="J686" s="1129"/>
      <c r="K686" s="1129"/>
      <c r="L686" s="1129"/>
      <c r="M686" s="1129"/>
      <c r="N686" s="1129"/>
      <c r="O686" s="1129"/>
      <c r="P686" s="1129"/>
      <c r="Q686" s="1129"/>
      <c r="R686" s="1129"/>
      <c r="S686" s="1129"/>
      <c r="T686" s="1129"/>
      <c r="U686" s="1129"/>
      <c r="V686" s="1129"/>
      <c r="W686" s="1129"/>
      <c r="X686" s="1129"/>
      <c r="Y686" s="1129"/>
      <c r="Z686" s="1129"/>
    </row>
    <row r="687">
      <c r="A687" s="1061"/>
      <c r="B687" s="1061"/>
      <c r="C687" s="1061"/>
      <c r="D687" s="1061"/>
      <c r="E687" s="1061"/>
      <c r="F687" s="1061"/>
      <c r="G687" s="1061"/>
      <c r="H687" s="1061"/>
      <c r="I687" s="1061"/>
      <c r="J687" s="1129"/>
      <c r="K687" s="1129"/>
      <c r="L687" s="1129"/>
      <c r="M687" s="1129"/>
      <c r="N687" s="1129"/>
      <c r="O687" s="1129"/>
      <c r="P687" s="1129"/>
      <c r="Q687" s="1129"/>
      <c r="R687" s="1129"/>
      <c r="S687" s="1129"/>
      <c r="T687" s="1129"/>
      <c r="U687" s="1129"/>
      <c r="V687" s="1129"/>
      <c r="W687" s="1129"/>
      <c r="X687" s="1129"/>
      <c r="Y687" s="1129"/>
      <c r="Z687" s="1129"/>
    </row>
    <row r="688">
      <c r="A688" s="1061"/>
      <c r="B688" s="1061"/>
      <c r="C688" s="1061"/>
      <c r="D688" s="1061"/>
      <c r="E688" s="1061"/>
      <c r="F688" s="1061"/>
      <c r="G688" s="1061"/>
      <c r="H688" s="1061"/>
      <c r="I688" s="1061"/>
      <c r="J688" s="1129"/>
      <c r="K688" s="1129"/>
      <c r="L688" s="1129"/>
      <c r="M688" s="1129"/>
      <c r="N688" s="1129"/>
      <c r="O688" s="1129"/>
      <c r="P688" s="1129"/>
      <c r="Q688" s="1129"/>
      <c r="R688" s="1129"/>
      <c r="S688" s="1129"/>
      <c r="T688" s="1129"/>
      <c r="U688" s="1129"/>
      <c r="V688" s="1129"/>
      <c r="W688" s="1129"/>
      <c r="X688" s="1129"/>
      <c r="Y688" s="1129"/>
      <c r="Z688" s="1129"/>
    </row>
    <row r="689">
      <c r="A689" s="1061"/>
      <c r="B689" s="1061"/>
      <c r="C689" s="1061"/>
      <c r="D689" s="1061"/>
      <c r="E689" s="1061"/>
      <c r="F689" s="1061"/>
      <c r="G689" s="1061"/>
      <c r="H689" s="1061"/>
      <c r="I689" s="1061"/>
      <c r="J689" s="1129"/>
      <c r="K689" s="1129"/>
      <c r="L689" s="1129"/>
      <c r="M689" s="1129"/>
      <c r="N689" s="1129"/>
      <c r="O689" s="1129"/>
      <c r="P689" s="1129"/>
      <c r="Q689" s="1129"/>
      <c r="R689" s="1129"/>
      <c r="S689" s="1129"/>
      <c r="T689" s="1129"/>
      <c r="U689" s="1129"/>
      <c r="V689" s="1129"/>
      <c r="W689" s="1129"/>
      <c r="X689" s="1129"/>
      <c r="Y689" s="1129"/>
      <c r="Z689" s="1129"/>
    </row>
    <row r="690">
      <c r="A690" s="1061"/>
      <c r="B690" s="1061"/>
      <c r="C690" s="1061"/>
      <c r="D690" s="1061"/>
      <c r="E690" s="1061"/>
      <c r="F690" s="1061"/>
      <c r="G690" s="1061"/>
      <c r="H690" s="1061"/>
      <c r="I690" s="1061"/>
      <c r="J690" s="1129"/>
      <c r="K690" s="1129"/>
      <c r="L690" s="1129"/>
      <c r="M690" s="1129"/>
      <c r="N690" s="1129"/>
      <c r="O690" s="1129"/>
      <c r="P690" s="1129"/>
      <c r="Q690" s="1129"/>
      <c r="R690" s="1129"/>
      <c r="S690" s="1129"/>
      <c r="T690" s="1129"/>
      <c r="U690" s="1129"/>
      <c r="V690" s="1129"/>
      <c r="W690" s="1129"/>
      <c r="X690" s="1129"/>
      <c r="Y690" s="1129"/>
      <c r="Z690" s="1129"/>
    </row>
    <row r="691">
      <c r="A691" s="1061"/>
      <c r="B691" s="1061"/>
      <c r="C691" s="1061"/>
      <c r="D691" s="1061"/>
      <c r="E691" s="1061"/>
      <c r="F691" s="1061"/>
      <c r="G691" s="1061"/>
      <c r="H691" s="1061"/>
      <c r="I691" s="1061"/>
      <c r="J691" s="1129"/>
      <c r="K691" s="1129"/>
      <c r="L691" s="1129"/>
      <c r="M691" s="1129"/>
      <c r="N691" s="1129"/>
      <c r="O691" s="1129"/>
      <c r="P691" s="1129"/>
      <c r="Q691" s="1129"/>
      <c r="R691" s="1129"/>
      <c r="S691" s="1129"/>
      <c r="T691" s="1129"/>
      <c r="U691" s="1129"/>
      <c r="V691" s="1129"/>
      <c r="W691" s="1129"/>
      <c r="X691" s="1129"/>
      <c r="Y691" s="1129"/>
      <c r="Z691" s="1129"/>
    </row>
    <row r="692">
      <c r="A692" s="1061"/>
      <c r="B692" s="1061"/>
      <c r="C692" s="1061"/>
      <c r="D692" s="1061"/>
      <c r="E692" s="1061"/>
      <c r="F692" s="1061"/>
      <c r="G692" s="1061"/>
      <c r="H692" s="1061"/>
      <c r="I692" s="1061"/>
      <c r="J692" s="1129"/>
      <c r="K692" s="1129"/>
      <c r="L692" s="1129"/>
      <c r="M692" s="1129"/>
      <c r="N692" s="1129"/>
      <c r="O692" s="1129"/>
      <c r="P692" s="1129"/>
      <c r="Q692" s="1129"/>
      <c r="R692" s="1129"/>
      <c r="S692" s="1129"/>
      <c r="T692" s="1129"/>
      <c r="U692" s="1129"/>
      <c r="V692" s="1129"/>
      <c r="W692" s="1129"/>
      <c r="X692" s="1129"/>
      <c r="Y692" s="1129"/>
      <c r="Z692" s="1129"/>
    </row>
    <row r="693">
      <c r="A693" s="1061"/>
      <c r="B693" s="1061"/>
      <c r="C693" s="1061"/>
      <c r="D693" s="1061"/>
      <c r="E693" s="1061"/>
      <c r="F693" s="1061"/>
      <c r="G693" s="1061"/>
      <c r="H693" s="1061"/>
      <c r="I693" s="1061"/>
      <c r="J693" s="1129"/>
      <c r="K693" s="1129"/>
      <c r="L693" s="1129"/>
      <c r="M693" s="1129"/>
      <c r="N693" s="1129"/>
      <c r="O693" s="1129"/>
      <c r="P693" s="1129"/>
      <c r="Q693" s="1129"/>
      <c r="R693" s="1129"/>
      <c r="S693" s="1129"/>
      <c r="T693" s="1129"/>
      <c r="U693" s="1129"/>
      <c r="V693" s="1129"/>
      <c r="W693" s="1129"/>
      <c r="X693" s="1129"/>
      <c r="Y693" s="1129"/>
      <c r="Z693" s="1129"/>
    </row>
    <row r="694">
      <c r="A694" s="1061"/>
      <c r="B694" s="1061"/>
      <c r="C694" s="1061"/>
      <c r="D694" s="1061"/>
      <c r="E694" s="1061"/>
      <c r="F694" s="1061"/>
      <c r="G694" s="1061"/>
      <c r="H694" s="1061"/>
      <c r="I694" s="1061"/>
      <c r="J694" s="1129"/>
      <c r="K694" s="1129"/>
      <c r="L694" s="1129"/>
      <c r="M694" s="1129"/>
      <c r="N694" s="1129"/>
      <c r="O694" s="1129"/>
      <c r="P694" s="1129"/>
      <c r="Q694" s="1129"/>
      <c r="R694" s="1129"/>
      <c r="S694" s="1129"/>
      <c r="T694" s="1129"/>
      <c r="U694" s="1129"/>
      <c r="V694" s="1129"/>
      <c r="W694" s="1129"/>
      <c r="X694" s="1129"/>
      <c r="Y694" s="1129"/>
      <c r="Z694" s="1129"/>
    </row>
    <row r="695">
      <c r="A695" s="1061"/>
      <c r="B695" s="1061"/>
      <c r="C695" s="1061"/>
      <c r="D695" s="1061"/>
      <c r="E695" s="1061"/>
      <c r="F695" s="1061"/>
      <c r="G695" s="1061"/>
      <c r="H695" s="1061"/>
      <c r="I695" s="1061"/>
      <c r="J695" s="1129"/>
      <c r="K695" s="1129"/>
      <c r="L695" s="1129"/>
      <c r="M695" s="1129"/>
      <c r="N695" s="1129"/>
      <c r="O695" s="1129"/>
      <c r="P695" s="1129"/>
      <c r="Q695" s="1129"/>
      <c r="R695" s="1129"/>
      <c r="S695" s="1129"/>
      <c r="T695" s="1129"/>
      <c r="U695" s="1129"/>
      <c r="V695" s="1129"/>
      <c r="W695" s="1129"/>
      <c r="X695" s="1129"/>
      <c r="Y695" s="1129"/>
      <c r="Z695" s="1129"/>
    </row>
    <row r="696">
      <c r="A696" s="1061"/>
      <c r="B696" s="1061"/>
      <c r="C696" s="1061"/>
      <c r="D696" s="1061"/>
      <c r="E696" s="1061"/>
      <c r="F696" s="1061"/>
      <c r="G696" s="1061"/>
      <c r="H696" s="1061"/>
      <c r="I696" s="1061"/>
      <c r="J696" s="1129"/>
      <c r="K696" s="1129"/>
      <c r="L696" s="1129"/>
      <c r="M696" s="1129"/>
      <c r="N696" s="1129"/>
      <c r="O696" s="1129"/>
      <c r="P696" s="1129"/>
      <c r="Q696" s="1129"/>
      <c r="R696" s="1129"/>
      <c r="S696" s="1129"/>
      <c r="T696" s="1129"/>
      <c r="U696" s="1129"/>
      <c r="V696" s="1129"/>
      <c r="W696" s="1129"/>
      <c r="X696" s="1129"/>
      <c r="Y696" s="1129"/>
      <c r="Z696" s="1129"/>
    </row>
    <row r="697">
      <c r="A697" s="1061"/>
      <c r="B697" s="1061"/>
      <c r="C697" s="1061"/>
      <c r="D697" s="1061"/>
      <c r="E697" s="1061"/>
      <c r="F697" s="1061"/>
      <c r="G697" s="1061"/>
      <c r="H697" s="1061"/>
      <c r="I697" s="1061"/>
      <c r="J697" s="1129"/>
      <c r="K697" s="1129"/>
      <c r="L697" s="1129"/>
      <c r="M697" s="1129"/>
      <c r="N697" s="1129"/>
      <c r="O697" s="1129"/>
      <c r="P697" s="1129"/>
      <c r="Q697" s="1129"/>
      <c r="R697" s="1129"/>
      <c r="S697" s="1129"/>
      <c r="T697" s="1129"/>
      <c r="U697" s="1129"/>
      <c r="V697" s="1129"/>
      <c r="W697" s="1129"/>
      <c r="X697" s="1129"/>
      <c r="Y697" s="1129"/>
      <c r="Z697" s="1129"/>
    </row>
    <row r="698">
      <c r="A698" s="1061"/>
      <c r="B698" s="1061"/>
      <c r="C698" s="1061"/>
      <c r="D698" s="1061"/>
      <c r="E698" s="1061"/>
      <c r="F698" s="1061"/>
      <c r="G698" s="1061"/>
      <c r="H698" s="1061"/>
      <c r="I698" s="1061"/>
      <c r="J698" s="1129"/>
      <c r="K698" s="1129"/>
      <c r="L698" s="1129"/>
      <c r="M698" s="1129"/>
      <c r="N698" s="1129"/>
      <c r="O698" s="1129"/>
      <c r="P698" s="1129"/>
      <c r="Q698" s="1129"/>
      <c r="R698" s="1129"/>
      <c r="S698" s="1129"/>
      <c r="T698" s="1129"/>
      <c r="U698" s="1129"/>
      <c r="V698" s="1129"/>
      <c r="W698" s="1129"/>
      <c r="X698" s="1129"/>
      <c r="Y698" s="1129"/>
      <c r="Z698" s="1129"/>
    </row>
    <row r="699">
      <c r="A699" s="1061"/>
      <c r="B699" s="1061"/>
      <c r="C699" s="1061"/>
      <c r="D699" s="1061"/>
      <c r="E699" s="1061"/>
      <c r="F699" s="1061"/>
      <c r="G699" s="1061"/>
      <c r="H699" s="1061"/>
      <c r="I699" s="1061"/>
      <c r="J699" s="1129"/>
      <c r="K699" s="1129"/>
      <c r="L699" s="1129"/>
      <c r="M699" s="1129"/>
      <c r="N699" s="1129"/>
      <c r="O699" s="1129"/>
      <c r="P699" s="1129"/>
      <c r="Q699" s="1129"/>
      <c r="R699" s="1129"/>
      <c r="S699" s="1129"/>
      <c r="T699" s="1129"/>
      <c r="U699" s="1129"/>
      <c r="V699" s="1129"/>
      <c r="W699" s="1129"/>
      <c r="X699" s="1129"/>
      <c r="Y699" s="1129"/>
      <c r="Z699" s="1129"/>
    </row>
    <row r="700">
      <c r="A700" s="1061"/>
      <c r="B700" s="1061"/>
      <c r="C700" s="1061"/>
      <c r="D700" s="1061"/>
      <c r="E700" s="1061"/>
      <c r="F700" s="1061"/>
      <c r="G700" s="1061"/>
      <c r="H700" s="1061"/>
      <c r="I700" s="1061"/>
      <c r="J700" s="1129"/>
      <c r="K700" s="1129"/>
      <c r="L700" s="1129"/>
      <c r="M700" s="1129"/>
      <c r="N700" s="1129"/>
      <c r="O700" s="1129"/>
      <c r="P700" s="1129"/>
      <c r="Q700" s="1129"/>
      <c r="R700" s="1129"/>
      <c r="S700" s="1129"/>
      <c r="T700" s="1129"/>
      <c r="U700" s="1129"/>
      <c r="V700" s="1129"/>
      <c r="W700" s="1129"/>
      <c r="X700" s="1129"/>
      <c r="Y700" s="1129"/>
      <c r="Z700" s="1129"/>
    </row>
    <row r="701">
      <c r="A701" s="1061"/>
      <c r="B701" s="1061"/>
      <c r="C701" s="1061"/>
      <c r="D701" s="1061"/>
      <c r="E701" s="1061"/>
      <c r="F701" s="1061"/>
      <c r="G701" s="1061"/>
      <c r="H701" s="1061"/>
      <c r="I701" s="1061"/>
      <c r="J701" s="1129"/>
      <c r="K701" s="1129"/>
      <c r="L701" s="1129"/>
      <c r="M701" s="1129"/>
      <c r="N701" s="1129"/>
      <c r="O701" s="1129"/>
      <c r="P701" s="1129"/>
      <c r="Q701" s="1129"/>
      <c r="R701" s="1129"/>
      <c r="S701" s="1129"/>
      <c r="T701" s="1129"/>
      <c r="U701" s="1129"/>
      <c r="V701" s="1129"/>
      <c r="W701" s="1129"/>
      <c r="X701" s="1129"/>
      <c r="Y701" s="1129"/>
      <c r="Z701" s="1129"/>
    </row>
    <row r="702">
      <c r="A702" s="1061"/>
      <c r="B702" s="1061"/>
      <c r="C702" s="1061"/>
      <c r="D702" s="1061"/>
      <c r="E702" s="1061"/>
      <c r="F702" s="1061"/>
      <c r="G702" s="1061"/>
      <c r="H702" s="1061"/>
      <c r="I702" s="1061"/>
      <c r="J702" s="1129"/>
      <c r="K702" s="1129"/>
      <c r="L702" s="1129"/>
      <c r="M702" s="1129"/>
      <c r="N702" s="1129"/>
      <c r="O702" s="1129"/>
      <c r="P702" s="1129"/>
      <c r="Q702" s="1129"/>
      <c r="R702" s="1129"/>
      <c r="S702" s="1129"/>
      <c r="T702" s="1129"/>
      <c r="U702" s="1129"/>
      <c r="V702" s="1129"/>
      <c r="W702" s="1129"/>
      <c r="X702" s="1129"/>
      <c r="Y702" s="1129"/>
      <c r="Z702" s="1129"/>
    </row>
    <row r="703">
      <c r="A703" s="1061"/>
      <c r="B703" s="1061"/>
      <c r="C703" s="1061"/>
      <c r="D703" s="1061"/>
      <c r="E703" s="1061"/>
      <c r="F703" s="1061"/>
      <c r="G703" s="1061"/>
      <c r="H703" s="1061"/>
      <c r="I703" s="1061"/>
      <c r="J703" s="1129"/>
      <c r="K703" s="1129"/>
      <c r="L703" s="1129"/>
      <c r="M703" s="1129"/>
      <c r="N703" s="1129"/>
      <c r="O703" s="1129"/>
      <c r="P703" s="1129"/>
      <c r="Q703" s="1129"/>
      <c r="R703" s="1129"/>
      <c r="S703" s="1129"/>
      <c r="T703" s="1129"/>
      <c r="U703" s="1129"/>
      <c r="V703" s="1129"/>
      <c r="W703" s="1129"/>
      <c r="X703" s="1129"/>
      <c r="Y703" s="1129"/>
      <c r="Z703" s="1129"/>
    </row>
    <row r="704">
      <c r="A704" s="1061"/>
      <c r="B704" s="1061"/>
      <c r="C704" s="1061"/>
      <c r="D704" s="1061"/>
      <c r="E704" s="1061"/>
      <c r="F704" s="1061"/>
      <c r="G704" s="1061"/>
      <c r="H704" s="1061"/>
      <c r="I704" s="1061"/>
      <c r="J704" s="1129"/>
      <c r="K704" s="1129"/>
      <c r="L704" s="1129"/>
      <c r="M704" s="1129"/>
      <c r="N704" s="1129"/>
      <c r="O704" s="1129"/>
      <c r="P704" s="1129"/>
      <c r="Q704" s="1129"/>
      <c r="R704" s="1129"/>
      <c r="S704" s="1129"/>
      <c r="T704" s="1129"/>
      <c r="U704" s="1129"/>
      <c r="V704" s="1129"/>
      <c r="W704" s="1129"/>
      <c r="X704" s="1129"/>
      <c r="Y704" s="1129"/>
      <c r="Z704" s="1129"/>
    </row>
    <row r="705">
      <c r="A705" s="1061"/>
      <c r="B705" s="1061"/>
      <c r="C705" s="1061"/>
      <c r="D705" s="1061"/>
      <c r="E705" s="1061"/>
      <c r="F705" s="1061"/>
      <c r="G705" s="1061"/>
      <c r="H705" s="1061"/>
      <c r="I705" s="1061"/>
      <c r="J705" s="1129"/>
      <c r="K705" s="1129"/>
      <c r="L705" s="1129"/>
      <c r="M705" s="1129"/>
      <c r="N705" s="1129"/>
      <c r="O705" s="1129"/>
      <c r="P705" s="1129"/>
      <c r="Q705" s="1129"/>
      <c r="R705" s="1129"/>
      <c r="S705" s="1129"/>
      <c r="T705" s="1129"/>
      <c r="U705" s="1129"/>
      <c r="V705" s="1129"/>
      <c r="W705" s="1129"/>
      <c r="X705" s="1129"/>
      <c r="Y705" s="1129"/>
      <c r="Z705" s="1129"/>
    </row>
    <row r="706">
      <c r="A706" s="1061"/>
      <c r="B706" s="1061"/>
      <c r="C706" s="1061"/>
      <c r="D706" s="1061"/>
      <c r="E706" s="1061"/>
      <c r="F706" s="1061"/>
      <c r="G706" s="1061"/>
      <c r="H706" s="1061"/>
      <c r="I706" s="1061"/>
      <c r="J706" s="1129"/>
      <c r="K706" s="1129"/>
      <c r="L706" s="1129"/>
      <c r="M706" s="1129"/>
      <c r="N706" s="1129"/>
      <c r="O706" s="1129"/>
      <c r="P706" s="1129"/>
      <c r="Q706" s="1129"/>
      <c r="R706" s="1129"/>
      <c r="S706" s="1129"/>
      <c r="T706" s="1129"/>
      <c r="U706" s="1129"/>
      <c r="V706" s="1129"/>
      <c r="W706" s="1129"/>
      <c r="X706" s="1129"/>
      <c r="Y706" s="1129"/>
      <c r="Z706" s="1129"/>
    </row>
    <row r="707">
      <c r="A707" s="1061"/>
      <c r="B707" s="1061"/>
      <c r="C707" s="1061"/>
      <c r="D707" s="1061"/>
      <c r="E707" s="1061"/>
      <c r="F707" s="1061"/>
      <c r="G707" s="1061"/>
      <c r="H707" s="1061"/>
      <c r="I707" s="1061"/>
      <c r="J707" s="1129"/>
      <c r="K707" s="1129"/>
      <c r="L707" s="1129"/>
      <c r="M707" s="1129"/>
      <c r="N707" s="1129"/>
      <c r="O707" s="1129"/>
      <c r="P707" s="1129"/>
      <c r="Q707" s="1129"/>
      <c r="R707" s="1129"/>
      <c r="S707" s="1129"/>
      <c r="T707" s="1129"/>
      <c r="U707" s="1129"/>
      <c r="V707" s="1129"/>
      <c r="W707" s="1129"/>
      <c r="X707" s="1129"/>
      <c r="Y707" s="1129"/>
      <c r="Z707" s="1129"/>
    </row>
    <row r="708">
      <c r="A708" s="1061"/>
      <c r="B708" s="1061"/>
      <c r="C708" s="1061"/>
      <c r="D708" s="1061"/>
      <c r="E708" s="1061"/>
      <c r="F708" s="1061"/>
      <c r="G708" s="1061"/>
      <c r="H708" s="1061"/>
      <c r="I708" s="1061"/>
      <c r="J708" s="1129"/>
      <c r="K708" s="1129"/>
      <c r="L708" s="1129"/>
      <c r="M708" s="1129"/>
      <c r="N708" s="1129"/>
      <c r="O708" s="1129"/>
      <c r="P708" s="1129"/>
      <c r="Q708" s="1129"/>
      <c r="R708" s="1129"/>
      <c r="S708" s="1129"/>
      <c r="T708" s="1129"/>
      <c r="U708" s="1129"/>
      <c r="V708" s="1129"/>
      <c r="W708" s="1129"/>
      <c r="X708" s="1129"/>
      <c r="Y708" s="1129"/>
      <c r="Z708" s="1129"/>
    </row>
    <row r="709">
      <c r="A709" s="1061"/>
      <c r="B709" s="1061"/>
      <c r="C709" s="1061"/>
      <c r="D709" s="1061"/>
      <c r="E709" s="1061"/>
      <c r="F709" s="1061"/>
      <c r="G709" s="1061"/>
      <c r="H709" s="1061"/>
      <c r="I709" s="1061"/>
      <c r="J709" s="1129"/>
      <c r="K709" s="1129"/>
      <c r="L709" s="1129"/>
      <c r="M709" s="1129"/>
      <c r="N709" s="1129"/>
      <c r="O709" s="1129"/>
      <c r="P709" s="1129"/>
      <c r="Q709" s="1129"/>
      <c r="R709" s="1129"/>
      <c r="S709" s="1129"/>
      <c r="T709" s="1129"/>
      <c r="U709" s="1129"/>
      <c r="V709" s="1129"/>
      <c r="W709" s="1129"/>
      <c r="X709" s="1129"/>
      <c r="Y709" s="1129"/>
      <c r="Z709" s="1129"/>
    </row>
    <row r="710">
      <c r="A710" s="1061"/>
      <c r="B710" s="1061"/>
      <c r="C710" s="1061"/>
      <c r="D710" s="1061"/>
      <c r="E710" s="1061"/>
      <c r="F710" s="1061"/>
      <c r="G710" s="1061"/>
      <c r="H710" s="1061"/>
      <c r="I710" s="1061"/>
      <c r="J710" s="1129"/>
      <c r="K710" s="1129"/>
      <c r="L710" s="1129"/>
      <c r="M710" s="1129"/>
      <c r="N710" s="1129"/>
      <c r="O710" s="1129"/>
      <c r="P710" s="1129"/>
      <c r="Q710" s="1129"/>
      <c r="R710" s="1129"/>
      <c r="S710" s="1129"/>
      <c r="T710" s="1129"/>
      <c r="U710" s="1129"/>
      <c r="V710" s="1129"/>
      <c r="W710" s="1129"/>
      <c r="X710" s="1129"/>
      <c r="Y710" s="1129"/>
      <c r="Z710" s="1129"/>
    </row>
    <row r="711">
      <c r="A711" s="1061"/>
      <c r="B711" s="1061"/>
      <c r="C711" s="1061"/>
      <c r="D711" s="1061"/>
      <c r="E711" s="1061"/>
      <c r="F711" s="1061"/>
      <c r="G711" s="1061"/>
      <c r="H711" s="1061"/>
      <c r="I711" s="1061"/>
      <c r="J711" s="1129"/>
      <c r="K711" s="1129"/>
      <c r="L711" s="1129"/>
      <c r="M711" s="1129"/>
      <c r="N711" s="1129"/>
      <c r="O711" s="1129"/>
      <c r="P711" s="1129"/>
      <c r="Q711" s="1129"/>
      <c r="R711" s="1129"/>
      <c r="S711" s="1129"/>
      <c r="T711" s="1129"/>
      <c r="U711" s="1129"/>
      <c r="V711" s="1129"/>
      <c r="W711" s="1129"/>
      <c r="X711" s="1129"/>
      <c r="Y711" s="1129"/>
      <c r="Z711" s="1129"/>
    </row>
    <row r="712">
      <c r="A712" s="1061"/>
      <c r="B712" s="1061"/>
      <c r="C712" s="1061"/>
      <c r="D712" s="1061"/>
      <c r="E712" s="1061"/>
      <c r="F712" s="1061"/>
      <c r="G712" s="1061"/>
      <c r="H712" s="1061"/>
      <c r="I712" s="1061"/>
      <c r="J712" s="1129"/>
      <c r="K712" s="1129"/>
      <c r="L712" s="1129"/>
      <c r="M712" s="1129"/>
      <c r="N712" s="1129"/>
      <c r="O712" s="1129"/>
      <c r="P712" s="1129"/>
      <c r="Q712" s="1129"/>
      <c r="R712" s="1129"/>
      <c r="S712" s="1129"/>
      <c r="T712" s="1129"/>
      <c r="U712" s="1129"/>
      <c r="V712" s="1129"/>
      <c r="W712" s="1129"/>
      <c r="X712" s="1129"/>
      <c r="Y712" s="1129"/>
      <c r="Z712" s="1129"/>
    </row>
    <row r="713">
      <c r="A713" s="1061"/>
      <c r="B713" s="1061"/>
      <c r="C713" s="1061"/>
      <c r="D713" s="1061"/>
      <c r="E713" s="1061"/>
      <c r="F713" s="1061"/>
      <c r="G713" s="1061"/>
      <c r="H713" s="1061"/>
      <c r="I713" s="1061"/>
      <c r="J713" s="1129"/>
      <c r="K713" s="1129"/>
      <c r="L713" s="1129"/>
      <c r="M713" s="1129"/>
      <c r="N713" s="1129"/>
      <c r="O713" s="1129"/>
      <c r="P713" s="1129"/>
      <c r="Q713" s="1129"/>
      <c r="R713" s="1129"/>
      <c r="S713" s="1129"/>
      <c r="T713" s="1129"/>
      <c r="U713" s="1129"/>
      <c r="V713" s="1129"/>
      <c r="W713" s="1129"/>
      <c r="X713" s="1129"/>
      <c r="Y713" s="1129"/>
      <c r="Z713" s="1129"/>
    </row>
    <row r="714">
      <c r="A714" s="1061"/>
      <c r="B714" s="1061"/>
      <c r="C714" s="1061"/>
      <c r="D714" s="1061"/>
      <c r="E714" s="1061"/>
      <c r="F714" s="1061"/>
      <c r="G714" s="1061"/>
      <c r="H714" s="1061"/>
      <c r="I714" s="1061"/>
      <c r="J714" s="1129"/>
      <c r="K714" s="1129"/>
      <c r="L714" s="1129"/>
      <c r="M714" s="1129"/>
      <c r="N714" s="1129"/>
      <c r="O714" s="1129"/>
      <c r="P714" s="1129"/>
      <c r="Q714" s="1129"/>
      <c r="R714" s="1129"/>
      <c r="S714" s="1129"/>
      <c r="T714" s="1129"/>
      <c r="U714" s="1129"/>
      <c r="V714" s="1129"/>
      <c r="W714" s="1129"/>
      <c r="X714" s="1129"/>
      <c r="Y714" s="1129"/>
      <c r="Z714" s="1129"/>
    </row>
    <row r="715">
      <c r="A715" s="1061"/>
      <c r="B715" s="1061"/>
      <c r="C715" s="1061"/>
      <c r="D715" s="1061"/>
      <c r="E715" s="1061"/>
      <c r="F715" s="1061"/>
      <c r="G715" s="1061"/>
      <c r="H715" s="1061"/>
      <c r="I715" s="1061"/>
      <c r="J715" s="1129"/>
      <c r="K715" s="1129"/>
      <c r="L715" s="1129"/>
      <c r="M715" s="1129"/>
      <c r="N715" s="1129"/>
      <c r="O715" s="1129"/>
      <c r="P715" s="1129"/>
      <c r="Q715" s="1129"/>
      <c r="R715" s="1129"/>
      <c r="S715" s="1129"/>
      <c r="T715" s="1129"/>
      <c r="U715" s="1129"/>
      <c r="V715" s="1129"/>
      <c r="W715" s="1129"/>
      <c r="X715" s="1129"/>
      <c r="Y715" s="1129"/>
      <c r="Z715" s="1129"/>
    </row>
    <row r="716">
      <c r="A716" s="1061"/>
      <c r="B716" s="1061"/>
      <c r="C716" s="1061"/>
      <c r="D716" s="1061"/>
      <c r="E716" s="1061"/>
      <c r="F716" s="1061"/>
      <c r="G716" s="1061"/>
      <c r="H716" s="1061"/>
      <c r="I716" s="1061"/>
      <c r="J716" s="1129"/>
      <c r="K716" s="1129"/>
      <c r="L716" s="1129"/>
      <c r="M716" s="1129"/>
      <c r="N716" s="1129"/>
      <c r="O716" s="1129"/>
      <c r="P716" s="1129"/>
      <c r="Q716" s="1129"/>
      <c r="R716" s="1129"/>
      <c r="S716" s="1129"/>
      <c r="T716" s="1129"/>
      <c r="U716" s="1129"/>
      <c r="V716" s="1129"/>
      <c r="W716" s="1129"/>
      <c r="X716" s="1129"/>
      <c r="Y716" s="1129"/>
      <c r="Z716" s="1129"/>
    </row>
    <row r="717">
      <c r="A717" s="1061"/>
      <c r="B717" s="1061"/>
      <c r="C717" s="1061"/>
      <c r="D717" s="1061"/>
      <c r="E717" s="1061"/>
      <c r="F717" s="1061"/>
      <c r="G717" s="1061"/>
      <c r="H717" s="1061"/>
      <c r="I717" s="1061"/>
      <c r="J717" s="1129"/>
      <c r="K717" s="1129"/>
      <c r="L717" s="1129"/>
      <c r="M717" s="1129"/>
      <c r="N717" s="1129"/>
      <c r="O717" s="1129"/>
      <c r="P717" s="1129"/>
      <c r="Q717" s="1129"/>
      <c r="R717" s="1129"/>
      <c r="S717" s="1129"/>
      <c r="T717" s="1129"/>
      <c r="U717" s="1129"/>
      <c r="V717" s="1129"/>
      <c r="W717" s="1129"/>
      <c r="X717" s="1129"/>
      <c r="Y717" s="1129"/>
      <c r="Z717" s="1129"/>
    </row>
    <row r="718">
      <c r="A718" s="1061"/>
      <c r="B718" s="1061"/>
      <c r="C718" s="1061"/>
      <c r="D718" s="1061"/>
      <c r="E718" s="1061"/>
      <c r="F718" s="1061"/>
      <c r="G718" s="1061"/>
      <c r="H718" s="1061"/>
      <c r="I718" s="1061"/>
      <c r="J718" s="1129"/>
      <c r="K718" s="1129"/>
      <c r="L718" s="1129"/>
      <c r="M718" s="1129"/>
      <c r="N718" s="1129"/>
      <c r="O718" s="1129"/>
      <c r="P718" s="1129"/>
      <c r="Q718" s="1129"/>
      <c r="R718" s="1129"/>
      <c r="S718" s="1129"/>
      <c r="T718" s="1129"/>
      <c r="U718" s="1129"/>
      <c r="V718" s="1129"/>
      <c r="W718" s="1129"/>
      <c r="X718" s="1129"/>
      <c r="Y718" s="1129"/>
      <c r="Z718" s="1129"/>
    </row>
    <row r="719">
      <c r="A719" s="1061"/>
      <c r="B719" s="1061"/>
      <c r="C719" s="1061"/>
      <c r="D719" s="1061"/>
      <c r="E719" s="1061"/>
      <c r="F719" s="1061"/>
      <c r="G719" s="1061"/>
      <c r="H719" s="1061"/>
      <c r="I719" s="1061"/>
      <c r="J719" s="1129"/>
      <c r="K719" s="1129"/>
      <c r="L719" s="1129"/>
      <c r="M719" s="1129"/>
      <c r="N719" s="1129"/>
      <c r="O719" s="1129"/>
      <c r="P719" s="1129"/>
      <c r="Q719" s="1129"/>
      <c r="R719" s="1129"/>
      <c r="S719" s="1129"/>
      <c r="T719" s="1129"/>
      <c r="U719" s="1129"/>
      <c r="V719" s="1129"/>
      <c r="W719" s="1129"/>
      <c r="X719" s="1129"/>
      <c r="Y719" s="1129"/>
      <c r="Z719" s="1129"/>
    </row>
    <row r="720">
      <c r="A720" s="1061"/>
      <c r="B720" s="1061"/>
      <c r="C720" s="1061"/>
      <c r="D720" s="1061"/>
      <c r="E720" s="1061"/>
      <c r="F720" s="1061"/>
      <c r="G720" s="1061"/>
      <c r="H720" s="1061"/>
      <c r="I720" s="1061"/>
      <c r="J720" s="1129"/>
      <c r="K720" s="1129"/>
      <c r="L720" s="1129"/>
      <c r="M720" s="1129"/>
      <c r="N720" s="1129"/>
      <c r="O720" s="1129"/>
      <c r="P720" s="1129"/>
      <c r="Q720" s="1129"/>
      <c r="R720" s="1129"/>
      <c r="S720" s="1129"/>
      <c r="T720" s="1129"/>
      <c r="U720" s="1129"/>
      <c r="V720" s="1129"/>
      <c r="W720" s="1129"/>
      <c r="X720" s="1129"/>
      <c r="Y720" s="1129"/>
      <c r="Z720" s="1129"/>
    </row>
    <row r="721">
      <c r="A721" s="1061"/>
      <c r="B721" s="1061"/>
      <c r="C721" s="1061"/>
      <c r="D721" s="1061"/>
      <c r="E721" s="1061"/>
      <c r="F721" s="1061"/>
      <c r="G721" s="1061"/>
      <c r="H721" s="1061"/>
      <c r="I721" s="1061"/>
      <c r="J721" s="1129"/>
      <c r="K721" s="1129"/>
      <c r="L721" s="1129"/>
      <c r="M721" s="1129"/>
      <c r="N721" s="1129"/>
      <c r="O721" s="1129"/>
      <c r="P721" s="1129"/>
      <c r="Q721" s="1129"/>
      <c r="R721" s="1129"/>
      <c r="S721" s="1129"/>
      <c r="T721" s="1129"/>
      <c r="U721" s="1129"/>
      <c r="V721" s="1129"/>
      <c r="W721" s="1129"/>
      <c r="X721" s="1129"/>
      <c r="Y721" s="1129"/>
      <c r="Z721" s="1129"/>
    </row>
    <row r="722">
      <c r="A722" s="1061"/>
      <c r="B722" s="1061"/>
      <c r="C722" s="1061"/>
      <c r="D722" s="1061"/>
      <c r="E722" s="1061"/>
      <c r="F722" s="1061"/>
      <c r="G722" s="1061"/>
      <c r="H722" s="1061"/>
      <c r="I722" s="1061"/>
      <c r="J722" s="1129"/>
      <c r="K722" s="1129"/>
      <c r="L722" s="1129"/>
      <c r="M722" s="1129"/>
      <c r="N722" s="1129"/>
      <c r="O722" s="1129"/>
      <c r="P722" s="1129"/>
      <c r="Q722" s="1129"/>
      <c r="R722" s="1129"/>
      <c r="S722" s="1129"/>
      <c r="T722" s="1129"/>
      <c r="U722" s="1129"/>
      <c r="V722" s="1129"/>
      <c r="W722" s="1129"/>
      <c r="X722" s="1129"/>
      <c r="Y722" s="1129"/>
      <c r="Z722" s="1129"/>
    </row>
    <row r="723">
      <c r="A723" s="1061"/>
      <c r="B723" s="1061"/>
      <c r="C723" s="1061"/>
      <c r="D723" s="1061"/>
      <c r="E723" s="1061"/>
      <c r="F723" s="1061"/>
      <c r="G723" s="1061"/>
      <c r="H723" s="1061"/>
      <c r="I723" s="1061"/>
      <c r="J723" s="1129"/>
      <c r="K723" s="1129"/>
      <c r="L723" s="1129"/>
      <c r="M723" s="1129"/>
      <c r="N723" s="1129"/>
      <c r="O723" s="1129"/>
      <c r="P723" s="1129"/>
      <c r="Q723" s="1129"/>
      <c r="R723" s="1129"/>
      <c r="S723" s="1129"/>
      <c r="T723" s="1129"/>
      <c r="U723" s="1129"/>
      <c r="V723" s="1129"/>
      <c r="W723" s="1129"/>
      <c r="X723" s="1129"/>
      <c r="Y723" s="1129"/>
      <c r="Z723" s="1129"/>
    </row>
    <row r="724">
      <c r="A724" s="1061"/>
      <c r="B724" s="1061"/>
      <c r="C724" s="1061"/>
      <c r="D724" s="1061"/>
      <c r="E724" s="1061"/>
      <c r="F724" s="1061"/>
      <c r="G724" s="1061"/>
      <c r="H724" s="1061"/>
      <c r="I724" s="1061"/>
      <c r="J724" s="1129"/>
      <c r="K724" s="1129"/>
      <c r="L724" s="1129"/>
      <c r="M724" s="1129"/>
      <c r="N724" s="1129"/>
      <c r="O724" s="1129"/>
      <c r="P724" s="1129"/>
      <c r="Q724" s="1129"/>
      <c r="R724" s="1129"/>
      <c r="S724" s="1129"/>
      <c r="T724" s="1129"/>
      <c r="U724" s="1129"/>
      <c r="V724" s="1129"/>
      <c r="W724" s="1129"/>
      <c r="X724" s="1129"/>
      <c r="Y724" s="1129"/>
      <c r="Z724" s="1129"/>
    </row>
    <row r="725">
      <c r="A725" s="1061"/>
      <c r="B725" s="1061"/>
      <c r="C725" s="1061"/>
      <c r="D725" s="1061"/>
      <c r="E725" s="1061"/>
      <c r="F725" s="1061"/>
      <c r="G725" s="1061"/>
      <c r="H725" s="1061"/>
      <c r="I725" s="1061"/>
      <c r="J725" s="1129"/>
      <c r="K725" s="1129"/>
      <c r="L725" s="1129"/>
      <c r="M725" s="1129"/>
      <c r="N725" s="1129"/>
      <c r="O725" s="1129"/>
      <c r="P725" s="1129"/>
      <c r="Q725" s="1129"/>
      <c r="R725" s="1129"/>
      <c r="S725" s="1129"/>
      <c r="T725" s="1129"/>
      <c r="U725" s="1129"/>
      <c r="V725" s="1129"/>
      <c r="W725" s="1129"/>
      <c r="X725" s="1129"/>
      <c r="Y725" s="1129"/>
      <c r="Z725" s="1129"/>
    </row>
    <row r="726">
      <c r="A726" s="1061"/>
      <c r="B726" s="1061"/>
      <c r="C726" s="1061"/>
      <c r="D726" s="1061"/>
      <c r="E726" s="1061"/>
      <c r="F726" s="1061"/>
      <c r="G726" s="1061"/>
      <c r="H726" s="1061"/>
      <c r="I726" s="1061"/>
      <c r="J726" s="1129"/>
      <c r="K726" s="1129"/>
      <c r="L726" s="1129"/>
      <c r="M726" s="1129"/>
      <c r="N726" s="1129"/>
      <c r="O726" s="1129"/>
      <c r="P726" s="1129"/>
      <c r="Q726" s="1129"/>
      <c r="R726" s="1129"/>
      <c r="S726" s="1129"/>
      <c r="T726" s="1129"/>
      <c r="U726" s="1129"/>
      <c r="V726" s="1129"/>
      <c r="W726" s="1129"/>
      <c r="X726" s="1129"/>
      <c r="Y726" s="1129"/>
      <c r="Z726" s="1129"/>
    </row>
    <row r="727">
      <c r="A727" s="1061"/>
      <c r="B727" s="1061"/>
      <c r="C727" s="1061"/>
      <c r="D727" s="1061"/>
      <c r="E727" s="1061"/>
      <c r="F727" s="1061"/>
      <c r="G727" s="1061"/>
      <c r="H727" s="1061"/>
      <c r="I727" s="1061"/>
      <c r="J727" s="1129"/>
      <c r="K727" s="1129"/>
      <c r="L727" s="1129"/>
      <c r="M727" s="1129"/>
      <c r="N727" s="1129"/>
      <c r="O727" s="1129"/>
      <c r="P727" s="1129"/>
      <c r="Q727" s="1129"/>
      <c r="R727" s="1129"/>
      <c r="S727" s="1129"/>
      <c r="T727" s="1129"/>
      <c r="U727" s="1129"/>
      <c r="V727" s="1129"/>
      <c r="W727" s="1129"/>
      <c r="X727" s="1129"/>
      <c r="Y727" s="1129"/>
      <c r="Z727" s="1129"/>
    </row>
    <row r="728">
      <c r="A728" s="1061"/>
      <c r="B728" s="1061"/>
      <c r="C728" s="1061"/>
      <c r="D728" s="1061"/>
      <c r="E728" s="1061"/>
      <c r="F728" s="1061"/>
      <c r="G728" s="1061"/>
      <c r="H728" s="1061"/>
      <c r="I728" s="1061"/>
      <c r="J728" s="1129"/>
      <c r="K728" s="1129"/>
      <c r="L728" s="1129"/>
      <c r="M728" s="1129"/>
      <c r="N728" s="1129"/>
      <c r="O728" s="1129"/>
      <c r="P728" s="1129"/>
      <c r="Q728" s="1129"/>
      <c r="R728" s="1129"/>
      <c r="S728" s="1129"/>
      <c r="T728" s="1129"/>
      <c r="U728" s="1129"/>
      <c r="V728" s="1129"/>
      <c r="W728" s="1129"/>
      <c r="X728" s="1129"/>
      <c r="Y728" s="1129"/>
      <c r="Z728" s="1129"/>
    </row>
    <row r="729">
      <c r="A729" s="1061"/>
      <c r="B729" s="1061"/>
      <c r="C729" s="1061"/>
      <c r="D729" s="1061"/>
      <c r="E729" s="1061"/>
      <c r="F729" s="1061"/>
      <c r="G729" s="1061"/>
      <c r="H729" s="1061"/>
      <c r="I729" s="1061"/>
      <c r="J729" s="1129"/>
      <c r="K729" s="1129"/>
      <c r="L729" s="1129"/>
      <c r="M729" s="1129"/>
      <c r="N729" s="1129"/>
      <c r="O729" s="1129"/>
      <c r="P729" s="1129"/>
      <c r="Q729" s="1129"/>
      <c r="R729" s="1129"/>
      <c r="S729" s="1129"/>
      <c r="T729" s="1129"/>
      <c r="U729" s="1129"/>
      <c r="V729" s="1129"/>
      <c r="W729" s="1129"/>
      <c r="X729" s="1129"/>
      <c r="Y729" s="1129"/>
      <c r="Z729" s="1129"/>
    </row>
    <row r="730">
      <c r="A730" s="1061"/>
      <c r="B730" s="1061"/>
      <c r="C730" s="1061"/>
      <c r="D730" s="1061"/>
      <c r="E730" s="1061"/>
      <c r="F730" s="1061"/>
      <c r="G730" s="1061"/>
      <c r="H730" s="1061"/>
      <c r="I730" s="1061"/>
      <c r="J730" s="1129"/>
      <c r="K730" s="1129"/>
      <c r="L730" s="1129"/>
      <c r="M730" s="1129"/>
      <c r="N730" s="1129"/>
      <c r="O730" s="1129"/>
      <c r="P730" s="1129"/>
      <c r="Q730" s="1129"/>
      <c r="R730" s="1129"/>
      <c r="S730" s="1129"/>
      <c r="T730" s="1129"/>
      <c r="U730" s="1129"/>
      <c r="V730" s="1129"/>
      <c r="W730" s="1129"/>
      <c r="X730" s="1129"/>
      <c r="Y730" s="1129"/>
      <c r="Z730" s="1129"/>
    </row>
    <row r="731">
      <c r="A731" s="1061"/>
      <c r="B731" s="1061"/>
      <c r="C731" s="1061"/>
      <c r="D731" s="1061"/>
      <c r="E731" s="1061"/>
      <c r="F731" s="1061"/>
      <c r="G731" s="1061"/>
      <c r="H731" s="1061"/>
      <c r="I731" s="1061"/>
      <c r="J731" s="1129"/>
      <c r="K731" s="1129"/>
      <c r="L731" s="1129"/>
      <c r="M731" s="1129"/>
      <c r="N731" s="1129"/>
      <c r="O731" s="1129"/>
      <c r="P731" s="1129"/>
      <c r="Q731" s="1129"/>
      <c r="R731" s="1129"/>
      <c r="S731" s="1129"/>
      <c r="T731" s="1129"/>
      <c r="U731" s="1129"/>
      <c r="V731" s="1129"/>
      <c r="W731" s="1129"/>
      <c r="X731" s="1129"/>
      <c r="Y731" s="1129"/>
      <c r="Z731" s="1129"/>
    </row>
    <row r="732">
      <c r="A732" s="1061"/>
      <c r="B732" s="1061"/>
      <c r="C732" s="1061"/>
      <c r="D732" s="1061"/>
      <c r="E732" s="1061"/>
      <c r="F732" s="1061"/>
      <c r="G732" s="1061"/>
      <c r="H732" s="1061"/>
      <c r="I732" s="1061"/>
      <c r="J732" s="1129"/>
      <c r="K732" s="1129"/>
      <c r="L732" s="1129"/>
      <c r="M732" s="1129"/>
      <c r="N732" s="1129"/>
      <c r="O732" s="1129"/>
      <c r="P732" s="1129"/>
      <c r="Q732" s="1129"/>
      <c r="R732" s="1129"/>
      <c r="S732" s="1129"/>
      <c r="T732" s="1129"/>
      <c r="U732" s="1129"/>
      <c r="V732" s="1129"/>
      <c r="W732" s="1129"/>
      <c r="X732" s="1129"/>
      <c r="Y732" s="1129"/>
      <c r="Z732" s="1129"/>
    </row>
    <row r="733">
      <c r="A733" s="1061"/>
      <c r="B733" s="1061"/>
      <c r="C733" s="1061"/>
      <c r="D733" s="1061"/>
      <c r="E733" s="1061"/>
      <c r="F733" s="1061"/>
      <c r="G733" s="1061"/>
      <c r="H733" s="1061"/>
      <c r="I733" s="1061"/>
      <c r="J733" s="1129"/>
      <c r="K733" s="1129"/>
      <c r="L733" s="1129"/>
      <c r="M733" s="1129"/>
      <c r="N733" s="1129"/>
      <c r="O733" s="1129"/>
      <c r="P733" s="1129"/>
      <c r="Q733" s="1129"/>
      <c r="R733" s="1129"/>
      <c r="S733" s="1129"/>
      <c r="T733" s="1129"/>
      <c r="U733" s="1129"/>
      <c r="V733" s="1129"/>
      <c r="W733" s="1129"/>
      <c r="X733" s="1129"/>
      <c r="Y733" s="1129"/>
      <c r="Z733" s="1129"/>
    </row>
    <row r="734">
      <c r="A734" s="1061"/>
      <c r="B734" s="1061"/>
      <c r="C734" s="1061"/>
      <c r="D734" s="1061"/>
      <c r="E734" s="1061"/>
      <c r="F734" s="1061"/>
      <c r="G734" s="1061"/>
      <c r="H734" s="1061"/>
      <c r="I734" s="1061"/>
      <c r="J734" s="1129"/>
      <c r="K734" s="1129"/>
      <c r="L734" s="1129"/>
      <c r="M734" s="1129"/>
      <c r="N734" s="1129"/>
      <c r="O734" s="1129"/>
      <c r="P734" s="1129"/>
      <c r="Q734" s="1129"/>
      <c r="R734" s="1129"/>
      <c r="S734" s="1129"/>
      <c r="T734" s="1129"/>
      <c r="U734" s="1129"/>
      <c r="V734" s="1129"/>
      <c r="W734" s="1129"/>
      <c r="X734" s="1129"/>
      <c r="Y734" s="1129"/>
      <c r="Z734" s="1129"/>
    </row>
    <row r="735">
      <c r="A735" s="1061"/>
      <c r="B735" s="1061"/>
      <c r="C735" s="1061"/>
      <c r="D735" s="1061"/>
      <c r="E735" s="1061"/>
      <c r="F735" s="1061"/>
      <c r="G735" s="1061"/>
      <c r="H735" s="1061"/>
      <c r="I735" s="1061"/>
      <c r="J735" s="1129"/>
      <c r="K735" s="1129"/>
      <c r="L735" s="1129"/>
      <c r="M735" s="1129"/>
      <c r="N735" s="1129"/>
      <c r="O735" s="1129"/>
      <c r="P735" s="1129"/>
      <c r="Q735" s="1129"/>
      <c r="R735" s="1129"/>
      <c r="S735" s="1129"/>
      <c r="T735" s="1129"/>
      <c r="U735" s="1129"/>
      <c r="V735" s="1129"/>
      <c r="W735" s="1129"/>
      <c r="X735" s="1129"/>
      <c r="Y735" s="1129"/>
      <c r="Z735" s="1129"/>
    </row>
    <row r="736">
      <c r="A736" s="1061"/>
      <c r="B736" s="1061"/>
      <c r="C736" s="1061"/>
      <c r="D736" s="1061"/>
      <c r="E736" s="1061"/>
      <c r="F736" s="1061"/>
      <c r="G736" s="1061"/>
      <c r="H736" s="1061"/>
      <c r="I736" s="1061"/>
      <c r="J736" s="1129"/>
      <c r="K736" s="1129"/>
      <c r="L736" s="1129"/>
      <c r="M736" s="1129"/>
      <c r="N736" s="1129"/>
      <c r="O736" s="1129"/>
      <c r="P736" s="1129"/>
      <c r="Q736" s="1129"/>
      <c r="R736" s="1129"/>
      <c r="S736" s="1129"/>
      <c r="T736" s="1129"/>
      <c r="U736" s="1129"/>
      <c r="V736" s="1129"/>
      <c r="W736" s="1129"/>
      <c r="X736" s="1129"/>
      <c r="Y736" s="1129"/>
      <c r="Z736" s="1129"/>
    </row>
    <row r="737">
      <c r="A737" s="1061"/>
      <c r="B737" s="1061"/>
      <c r="C737" s="1061"/>
      <c r="D737" s="1061"/>
      <c r="E737" s="1061"/>
      <c r="F737" s="1061"/>
      <c r="G737" s="1061"/>
      <c r="H737" s="1061"/>
      <c r="I737" s="1061"/>
      <c r="J737" s="1129"/>
      <c r="K737" s="1129"/>
      <c r="L737" s="1129"/>
      <c r="M737" s="1129"/>
      <c r="N737" s="1129"/>
      <c r="O737" s="1129"/>
      <c r="P737" s="1129"/>
      <c r="Q737" s="1129"/>
      <c r="R737" s="1129"/>
      <c r="S737" s="1129"/>
      <c r="T737" s="1129"/>
      <c r="U737" s="1129"/>
      <c r="V737" s="1129"/>
      <c r="W737" s="1129"/>
      <c r="X737" s="1129"/>
      <c r="Y737" s="1129"/>
      <c r="Z737" s="1129"/>
    </row>
    <row r="738">
      <c r="A738" s="1061"/>
      <c r="B738" s="1061"/>
      <c r="C738" s="1061"/>
      <c r="D738" s="1061"/>
      <c r="E738" s="1061"/>
      <c r="F738" s="1061"/>
      <c r="G738" s="1061"/>
      <c r="H738" s="1061"/>
      <c r="I738" s="1061"/>
      <c r="J738" s="1129"/>
      <c r="K738" s="1129"/>
      <c r="L738" s="1129"/>
      <c r="M738" s="1129"/>
      <c r="N738" s="1129"/>
      <c r="O738" s="1129"/>
      <c r="P738" s="1129"/>
      <c r="Q738" s="1129"/>
      <c r="R738" s="1129"/>
      <c r="S738" s="1129"/>
      <c r="T738" s="1129"/>
      <c r="U738" s="1129"/>
      <c r="V738" s="1129"/>
      <c r="W738" s="1129"/>
      <c r="X738" s="1129"/>
      <c r="Y738" s="1129"/>
      <c r="Z738" s="1129"/>
    </row>
    <row r="739">
      <c r="A739" s="1061"/>
      <c r="B739" s="1061"/>
      <c r="C739" s="1061"/>
      <c r="D739" s="1061"/>
      <c r="E739" s="1061"/>
      <c r="F739" s="1061"/>
      <c r="G739" s="1061"/>
      <c r="H739" s="1061"/>
      <c r="I739" s="1061"/>
      <c r="J739" s="1129"/>
      <c r="K739" s="1129"/>
      <c r="L739" s="1129"/>
      <c r="M739" s="1129"/>
      <c r="N739" s="1129"/>
      <c r="O739" s="1129"/>
      <c r="P739" s="1129"/>
      <c r="Q739" s="1129"/>
      <c r="R739" s="1129"/>
      <c r="S739" s="1129"/>
      <c r="T739" s="1129"/>
      <c r="U739" s="1129"/>
      <c r="V739" s="1129"/>
      <c r="W739" s="1129"/>
      <c r="X739" s="1129"/>
      <c r="Y739" s="1129"/>
      <c r="Z739" s="1129"/>
    </row>
    <row r="740">
      <c r="A740" s="1061"/>
      <c r="B740" s="1061"/>
      <c r="C740" s="1061"/>
      <c r="D740" s="1061"/>
      <c r="E740" s="1061"/>
      <c r="F740" s="1061"/>
      <c r="G740" s="1061"/>
      <c r="H740" s="1061"/>
      <c r="I740" s="1061"/>
      <c r="J740" s="1129"/>
      <c r="K740" s="1129"/>
      <c r="L740" s="1129"/>
      <c r="M740" s="1129"/>
      <c r="N740" s="1129"/>
      <c r="O740" s="1129"/>
      <c r="P740" s="1129"/>
      <c r="Q740" s="1129"/>
      <c r="R740" s="1129"/>
      <c r="S740" s="1129"/>
      <c r="T740" s="1129"/>
      <c r="U740" s="1129"/>
      <c r="V740" s="1129"/>
      <c r="W740" s="1129"/>
      <c r="X740" s="1129"/>
      <c r="Y740" s="1129"/>
      <c r="Z740" s="1129"/>
    </row>
    <row r="741">
      <c r="A741" s="1061"/>
      <c r="B741" s="1061"/>
      <c r="C741" s="1061"/>
      <c r="D741" s="1061"/>
      <c r="E741" s="1061"/>
      <c r="F741" s="1061"/>
      <c r="G741" s="1061"/>
      <c r="H741" s="1061"/>
      <c r="I741" s="1061"/>
      <c r="J741" s="1129"/>
      <c r="K741" s="1129"/>
      <c r="L741" s="1129"/>
      <c r="M741" s="1129"/>
      <c r="N741" s="1129"/>
      <c r="O741" s="1129"/>
      <c r="P741" s="1129"/>
      <c r="Q741" s="1129"/>
      <c r="R741" s="1129"/>
      <c r="S741" s="1129"/>
      <c r="T741" s="1129"/>
      <c r="U741" s="1129"/>
      <c r="V741" s="1129"/>
      <c r="W741" s="1129"/>
      <c r="X741" s="1129"/>
      <c r="Y741" s="1129"/>
      <c r="Z741" s="1129"/>
    </row>
    <row r="742">
      <c r="A742" s="1061"/>
      <c r="B742" s="1061"/>
      <c r="C742" s="1061"/>
      <c r="D742" s="1061"/>
      <c r="E742" s="1061"/>
      <c r="F742" s="1061"/>
      <c r="G742" s="1061"/>
      <c r="H742" s="1061"/>
      <c r="I742" s="1061"/>
      <c r="J742" s="1129"/>
      <c r="K742" s="1129"/>
      <c r="L742" s="1129"/>
      <c r="M742" s="1129"/>
      <c r="N742" s="1129"/>
      <c r="O742" s="1129"/>
      <c r="P742" s="1129"/>
      <c r="Q742" s="1129"/>
      <c r="R742" s="1129"/>
      <c r="S742" s="1129"/>
      <c r="T742" s="1129"/>
      <c r="U742" s="1129"/>
      <c r="V742" s="1129"/>
      <c r="W742" s="1129"/>
      <c r="X742" s="1129"/>
      <c r="Y742" s="1129"/>
      <c r="Z742" s="1129"/>
    </row>
    <row r="743">
      <c r="A743" s="1061"/>
      <c r="B743" s="1061"/>
      <c r="C743" s="1061"/>
      <c r="D743" s="1061"/>
      <c r="E743" s="1061"/>
      <c r="F743" s="1061"/>
      <c r="G743" s="1061"/>
      <c r="H743" s="1061"/>
      <c r="I743" s="1061"/>
      <c r="J743" s="1129"/>
      <c r="K743" s="1129"/>
      <c r="L743" s="1129"/>
      <c r="M743" s="1129"/>
      <c r="N743" s="1129"/>
      <c r="O743" s="1129"/>
      <c r="P743" s="1129"/>
      <c r="Q743" s="1129"/>
      <c r="R743" s="1129"/>
      <c r="S743" s="1129"/>
      <c r="T743" s="1129"/>
      <c r="U743" s="1129"/>
      <c r="V743" s="1129"/>
      <c r="W743" s="1129"/>
      <c r="X743" s="1129"/>
      <c r="Y743" s="1129"/>
      <c r="Z743" s="1129"/>
    </row>
    <row r="744">
      <c r="A744" s="1061"/>
      <c r="B744" s="1061"/>
      <c r="C744" s="1061"/>
      <c r="D744" s="1061"/>
      <c r="E744" s="1061"/>
      <c r="F744" s="1061"/>
      <c r="G744" s="1061"/>
      <c r="H744" s="1061"/>
      <c r="I744" s="1061"/>
      <c r="J744" s="1129"/>
      <c r="K744" s="1129"/>
      <c r="L744" s="1129"/>
      <c r="M744" s="1129"/>
      <c r="N744" s="1129"/>
      <c r="O744" s="1129"/>
      <c r="P744" s="1129"/>
      <c r="Q744" s="1129"/>
      <c r="R744" s="1129"/>
      <c r="S744" s="1129"/>
      <c r="T744" s="1129"/>
      <c r="U744" s="1129"/>
      <c r="V744" s="1129"/>
      <c r="W744" s="1129"/>
      <c r="X744" s="1129"/>
      <c r="Y744" s="1129"/>
      <c r="Z744" s="1129"/>
    </row>
    <row r="745">
      <c r="A745" s="1061"/>
      <c r="B745" s="1061"/>
      <c r="C745" s="1061"/>
      <c r="D745" s="1061"/>
      <c r="E745" s="1061"/>
      <c r="F745" s="1061"/>
      <c r="G745" s="1061"/>
      <c r="H745" s="1061"/>
      <c r="I745" s="1061"/>
      <c r="J745" s="1129"/>
      <c r="K745" s="1129"/>
      <c r="L745" s="1129"/>
      <c r="M745" s="1129"/>
      <c r="N745" s="1129"/>
      <c r="O745" s="1129"/>
      <c r="P745" s="1129"/>
      <c r="Q745" s="1129"/>
      <c r="R745" s="1129"/>
      <c r="S745" s="1129"/>
      <c r="T745" s="1129"/>
      <c r="U745" s="1129"/>
      <c r="V745" s="1129"/>
      <c r="W745" s="1129"/>
      <c r="X745" s="1129"/>
      <c r="Y745" s="1129"/>
      <c r="Z745" s="1129"/>
    </row>
    <row r="746">
      <c r="A746" s="1061"/>
      <c r="B746" s="1061"/>
      <c r="C746" s="1061"/>
      <c r="D746" s="1061"/>
      <c r="E746" s="1061"/>
      <c r="F746" s="1061"/>
      <c r="G746" s="1061"/>
      <c r="H746" s="1061"/>
      <c r="I746" s="1061"/>
      <c r="J746" s="1129"/>
      <c r="K746" s="1129"/>
      <c r="L746" s="1129"/>
      <c r="M746" s="1129"/>
      <c r="N746" s="1129"/>
      <c r="O746" s="1129"/>
      <c r="P746" s="1129"/>
      <c r="Q746" s="1129"/>
      <c r="R746" s="1129"/>
      <c r="S746" s="1129"/>
      <c r="T746" s="1129"/>
      <c r="U746" s="1129"/>
      <c r="V746" s="1129"/>
      <c r="W746" s="1129"/>
      <c r="X746" s="1129"/>
      <c r="Y746" s="1129"/>
      <c r="Z746" s="1129"/>
    </row>
    <row r="747">
      <c r="A747" s="1061"/>
      <c r="B747" s="1061"/>
      <c r="C747" s="1061"/>
      <c r="D747" s="1061"/>
      <c r="E747" s="1061"/>
      <c r="F747" s="1061"/>
      <c r="G747" s="1061"/>
      <c r="H747" s="1061"/>
      <c r="I747" s="1061"/>
      <c r="J747" s="1129"/>
      <c r="K747" s="1129"/>
      <c r="L747" s="1129"/>
      <c r="M747" s="1129"/>
      <c r="N747" s="1129"/>
      <c r="O747" s="1129"/>
      <c r="P747" s="1129"/>
      <c r="Q747" s="1129"/>
      <c r="R747" s="1129"/>
      <c r="S747" s="1129"/>
      <c r="T747" s="1129"/>
      <c r="U747" s="1129"/>
      <c r="V747" s="1129"/>
      <c r="W747" s="1129"/>
      <c r="X747" s="1129"/>
      <c r="Y747" s="1129"/>
      <c r="Z747" s="1129"/>
    </row>
    <row r="748">
      <c r="A748" s="1061"/>
      <c r="B748" s="1061"/>
      <c r="C748" s="1061"/>
      <c r="D748" s="1061"/>
      <c r="E748" s="1061"/>
      <c r="F748" s="1061"/>
      <c r="G748" s="1061"/>
      <c r="H748" s="1061"/>
      <c r="I748" s="1061"/>
      <c r="J748" s="1129"/>
      <c r="K748" s="1129"/>
      <c r="L748" s="1129"/>
      <c r="M748" s="1129"/>
      <c r="N748" s="1129"/>
      <c r="O748" s="1129"/>
      <c r="P748" s="1129"/>
      <c r="Q748" s="1129"/>
      <c r="R748" s="1129"/>
      <c r="S748" s="1129"/>
      <c r="T748" s="1129"/>
      <c r="U748" s="1129"/>
      <c r="V748" s="1129"/>
      <c r="W748" s="1129"/>
      <c r="X748" s="1129"/>
      <c r="Y748" s="1129"/>
      <c r="Z748" s="1129"/>
    </row>
    <row r="749">
      <c r="A749" s="1061"/>
      <c r="B749" s="1061"/>
      <c r="C749" s="1061"/>
      <c r="D749" s="1061"/>
      <c r="E749" s="1061"/>
      <c r="F749" s="1061"/>
      <c r="G749" s="1061"/>
      <c r="H749" s="1061"/>
      <c r="I749" s="1061"/>
      <c r="J749" s="1129"/>
      <c r="K749" s="1129"/>
      <c r="L749" s="1129"/>
      <c r="M749" s="1129"/>
      <c r="N749" s="1129"/>
      <c r="O749" s="1129"/>
      <c r="P749" s="1129"/>
      <c r="Q749" s="1129"/>
      <c r="R749" s="1129"/>
      <c r="S749" s="1129"/>
      <c r="T749" s="1129"/>
      <c r="U749" s="1129"/>
      <c r="V749" s="1129"/>
      <c r="W749" s="1129"/>
      <c r="X749" s="1129"/>
      <c r="Y749" s="1129"/>
      <c r="Z749" s="1129"/>
    </row>
    <row r="750">
      <c r="A750" s="1061"/>
      <c r="B750" s="1061"/>
      <c r="C750" s="1061"/>
      <c r="D750" s="1061"/>
      <c r="E750" s="1061"/>
      <c r="F750" s="1061"/>
      <c r="G750" s="1061"/>
      <c r="H750" s="1061"/>
      <c r="I750" s="1061"/>
      <c r="J750" s="1129"/>
      <c r="K750" s="1129"/>
      <c r="L750" s="1129"/>
      <c r="M750" s="1129"/>
      <c r="N750" s="1129"/>
      <c r="O750" s="1129"/>
      <c r="P750" s="1129"/>
      <c r="Q750" s="1129"/>
      <c r="R750" s="1129"/>
      <c r="S750" s="1129"/>
      <c r="T750" s="1129"/>
      <c r="U750" s="1129"/>
      <c r="V750" s="1129"/>
      <c r="W750" s="1129"/>
      <c r="X750" s="1129"/>
      <c r="Y750" s="1129"/>
      <c r="Z750" s="1129"/>
    </row>
    <row r="751">
      <c r="A751" s="1061"/>
      <c r="B751" s="1061"/>
      <c r="C751" s="1061"/>
      <c r="D751" s="1061"/>
      <c r="E751" s="1061"/>
      <c r="F751" s="1061"/>
      <c r="G751" s="1061"/>
      <c r="H751" s="1061"/>
      <c r="I751" s="1061"/>
      <c r="J751" s="1129"/>
      <c r="K751" s="1129"/>
      <c r="L751" s="1129"/>
      <c r="M751" s="1129"/>
      <c r="N751" s="1129"/>
      <c r="O751" s="1129"/>
      <c r="P751" s="1129"/>
      <c r="Q751" s="1129"/>
      <c r="R751" s="1129"/>
      <c r="S751" s="1129"/>
      <c r="T751" s="1129"/>
      <c r="U751" s="1129"/>
      <c r="V751" s="1129"/>
      <c r="W751" s="1129"/>
      <c r="X751" s="1129"/>
      <c r="Y751" s="1129"/>
      <c r="Z751" s="1129"/>
    </row>
    <row r="752">
      <c r="A752" s="1061"/>
      <c r="B752" s="1061"/>
      <c r="C752" s="1061"/>
      <c r="D752" s="1061"/>
      <c r="E752" s="1061"/>
      <c r="F752" s="1061"/>
      <c r="G752" s="1061"/>
      <c r="H752" s="1061"/>
      <c r="I752" s="1061"/>
      <c r="J752" s="1129"/>
      <c r="K752" s="1129"/>
      <c r="L752" s="1129"/>
      <c r="M752" s="1129"/>
      <c r="N752" s="1129"/>
      <c r="O752" s="1129"/>
      <c r="P752" s="1129"/>
      <c r="Q752" s="1129"/>
      <c r="R752" s="1129"/>
      <c r="S752" s="1129"/>
      <c r="T752" s="1129"/>
      <c r="U752" s="1129"/>
      <c r="V752" s="1129"/>
      <c r="W752" s="1129"/>
      <c r="X752" s="1129"/>
      <c r="Y752" s="1129"/>
      <c r="Z752" s="1129"/>
    </row>
    <row r="753">
      <c r="A753" s="1061"/>
      <c r="B753" s="1061"/>
      <c r="C753" s="1061"/>
      <c r="D753" s="1061"/>
      <c r="E753" s="1061"/>
      <c r="F753" s="1061"/>
      <c r="G753" s="1061"/>
      <c r="H753" s="1061"/>
      <c r="I753" s="1061"/>
      <c r="J753" s="1129"/>
      <c r="K753" s="1129"/>
      <c r="L753" s="1129"/>
      <c r="M753" s="1129"/>
      <c r="N753" s="1129"/>
      <c r="O753" s="1129"/>
      <c r="P753" s="1129"/>
      <c r="Q753" s="1129"/>
      <c r="R753" s="1129"/>
      <c r="S753" s="1129"/>
      <c r="T753" s="1129"/>
      <c r="U753" s="1129"/>
      <c r="V753" s="1129"/>
      <c r="W753" s="1129"/>
      <c r="X753" s="1129"/>
      <c r="Y753" s="1129"/>
      <c r="Z753" s="1129"/>
    </row>
    <row r="754">
      <c r="A754" s="1061"/>
      <c r="B754" s="1061"/>
      <c r="C754" s="1061"/>
      <c r="D754" s="1061"/>
      <c r="E754" s="1061"/>
      <c r="F754" s="1061"/>
      <c r="G754" s="1061"/>
      <c r="H754" s="1061"/>
      <c r="I754" s="1061"/>
      <c r="J754" s="1129"/>
      <c r="K754" s="1129"/>
      <c r="L754" s="1129"/>
      <c r="M754" s="1129"/>
      <c r="N754" s="1129"/>
      <c r="O754" s="1129"/>
      <c r="P754" s="1129"/>
      <c r="Q754" s="1129"/>
      <c r="R754" s="1129"/>
      <c r="S754" s="1129"/>
      <c r="T754" s="1129"/>
      <c r="U754" s="1129"/>
      <c r="V754" s="1129"/>
      <c r="W754" s="1129"/>
      <c r="X754" s="1129"/>
      <c r="Y754" s="1129"/>
      <c r="Z754" s="1129"/>
    </row>
    <row r="755">
      <c r="A755" s="1061"/>
      <c r="B755" s="1061"/>
      <c r="C755" s="1061"/>
      <c r="D755" s="1061"/>
      <c r="E755" s="1061"/>
      <c r="F755" s="1061"/>
      <c r="G755" s="1061"/>
      <c r="H755" s="1061"/>
      <c r="I755" s="1061"/>
      <c r="J755" s="1129"/>
      <c r="K755" s="1129"/>
      <c r="L755" s="1129"/>
      <c r="M755" s="1129"/>
      <c r="N755" s="1129"/>
      <c r="O755" s="1129"/>
      <c r="P755" s="1129"/>
      <c r="Q755" s="1129"/>
      <c r="R755" s="1129"/>
      <c r="S755" s="1129"/>
      <c r="T755" s="1129"/>
      <c r="U755" s="1129"/>
      <c r="V755" s="1129"/>
      <c r="W755" s="1129"/>
      <c r="X755" s="1129"/>
      <c r="Y755" s="1129"/>
      <c r="Z755" s="1129"/>
    </row>
    <row r="756">
      <c r="A756" s="1061"/>
      <c r="B756" s="1061"/>
      <c r="C756" s="1061"/>
      <c r="D756" s="1061"/>
      <c r="E756" s="1061"/>
      <c r="F756" s="1061"/>
      <c r="G756" s="1061"/>
      <c r="H756" s="1061"/>
      <c r="I756" s="1061"/>
      <c r="J756" s="1129"/>
      <c r="K756" s="1129"/>
      <c r="L756" s="1129"/>
      <c r="M756" s="1129"/>
      <c r="N756" s="1129"/>
      <c r="O756" s="1129"/>
      <c r="P756" s="1129"/>
      <c r="Q756" s="1129"/>
      <c r="R756" s="1129"/>
      <c r="S756" s="1129"/>
      <c r="T756" s="1129"/>
      <c r="U756" s="1129"/>
      <c r="V756" s="1129"/>
      <c r="W756" s="1129"/>
      <c r="X756" s="1129"/>
      <c r="Y756" s="1129"/>
      <c r="Z756" s="1129"/>
    </row>
    <row r="757">
      <c r="A757" s="1061"/>
      <c r="B757" s="1061"/>
      <c r="C757" s="1061"/>
      <c r="D757" s="1061"/>
      <c r="E757" s="1061"/>
      <c r="F757" s="1061"/>
      <c r="G757" s="1061"/>
      <c r="H757" s="1061"/>
      <c r="I757" s="1061"/>
      <c r="J757" s="1129"/>
      <c r="K757" s="1129"/>
      <c r="L757" s="1129"/>
      <c r="M757" s="1129"/>
      <c r="N757" s="1129"/>
      <c r="O757" s="1129"/>
      <c r="P757" s="1129"/>
      <c r="Q757" s="1129"/>
      <c r="R757" s="1129"/>
      <c r="S757" s="1129"/>
      <c r="T757" s="1129"/>
      <c r="U757" s="1129"/>
      <c r="V757" s="1129"/>
      <c r="W757" s="1129"/>
      <c r="X757" s="1129"/>
      <c r="Y757" s="1129"/>
      <c r="Z757" s="1129"/>
    </row>
    <row r="758">
      <c r="A758" s="1061"/>
      <c r="B758" s="1061"/>
      <c r="C758" s="1061"/>
      <c r="D758" s="1061"/>
      <c r="E758" s="1061"/>
      <c r="F758" s="1061"/>
      <c r="G758" s="1061"/>
      <c r="H758" s="1061"/>
      <c r="I758" s="1061"/>
      <c r="J758" s="1129"/>
      <c r="K758" s="1129"/>
      <c r="L758" s="1129"/>
      <c r="M758" s="1129"/>
      <c r="N758" s="1129"/>
      <c r="O758" s="1129"/>
      <c r="P758" s="1129"/>
      <c r="Q758" s="1129"/>
      <c r="R758" s="1129"/>
      <c r="S758" s="1129"/>
      <c r="T758" s="1129"/>
      <c r="U758" s="1129"/>
      <c r="V758" s="1129"/>
      <c r="W758" s="1129"/>
      <c r="X758" s="1129"/>
      <c r="Y758" s="1129"/>
      <c r="Z758" s="1129"/>
    </row>
    <row r="759">
      <c r="A759" s="1061"/>
      <c r="B759" s="1061"/>
      <c r="C759" s="1061"/>
      <c r="D759" s="1061"/>
      <c r="E759" s="1061"/>
      <c r="F759" s="1061"/>
      <c r="G759" s="1061"/>
      <c r="H759" s="1061"/>
      <c r="I759" s="1061"/>
      <c r="J759" s="1129"/>
      <c r="K759" s="1129"/>
      <c r="L759" s="1129"/>
      <c r="M759" s="1129"/>
      <c r="N759" s="1129"/>
      <c r="O759" s="1129"/>
      <c r="P759" s="1129"/>
      <c r="Q759" s="1129"/>
      <c r="R759" s="1129"/>
      <c r="S759" s="1129"/>
      <c r="T759" s="1129"/>
      <c r="U759" s="1129"/>
      <c r="V759" s="1129"/>
      <c r="W759" s="1129"/>
      <c r="X759" s="1129"/>
      <c r="Y759" s="1129"/>
      <c r="Z759" s="1129"/>
    </row>
    <row r="760">
      <c r="A760" s="1061"/>
      <c r="B760" s="1061"/>
      <c r="C760" s="1061"/>
      <c r="D760" s="1061"/>
      <c r="E760" s="1061"/>
      <c r="F760" s="1061"/>
      <c r="G760" s="1061"/>
      <c r="H760" s="1061"/>
      <c r="I760" s="1061"/>
      <c r="J760" s="1129"/>
      <c r="K760" s="1129"/>
      <c r="L760" s="1129"/>
      <c r="M760" s="1129"/>
      <c r="N760" s="1129"/>
      <c r="O760" s="1129"/>
      <c r="P760" s="1129"/>
      <c r="Q760" s="1129"/>
      <c r="R760" s="1129"/>
      <c r="S760" s="1129"/>
      <c r="T760" s="1129"/>
      <c r="U760" s="1129"/>
      <c r="V760" s="1129"/>
      <c r="W760" s="1129"/>
      <c r="X760" s="1129"/>
      <c r="Y760" s="1129"/>
      <c r="Z760" s="1129"/>
    </row>
    <row r="761">
      <c r="A761" s="1061"/>
      <c r="B761" s="1061"/>
      <c r="C761" s="1061"/>
      <c r="D761" s="1061"/>
      <c r="E761" s="1061"/>
      <c r="F761" s="1061"/>
      <c r="G761" s="1061"/>
      <c r="H761" s="1061"/>
      <c r="I761" s="1061"/>
      <c r="J761" s="1129"/>
      <c r="K761" s="1129"/>
      <c r="L761" s="1129"/>
      <c r="M761" s="1129"/>
      <c r="N761" s="1129"/>
      <c r="O761" s="1129"/>
      <c r="P761" s="1129"/>
      <c r="Q761" s="1129"/>
      <c r="R761" s="1129"/>
      <c r="S761" s="1129"/>
      <c r="T761" s="1129"/>
      <c r="U761" s="1129"/>
      <c r="V761" s="1129"/>
      <c r="W761" s="1129"/>
      <c r="X761" s="1129"/>
      <c r="Y761" s="1129"/>
      <c r="Z761" s="1129"/>
    </row>
    <row r="762">
      <c r="A762" s="1061"/>
      <c r="B762" s="1061"/>
      <c r="C762" s="1061"/>
      <c r="D762" s="1061"/>
      <c r="E762" s="1061"/>
      <c r="F762" s="1061"/>
      <c r="G762" s="1061"/>
      <c r="H762" s="1061"/>
      <c r="I762" s="1061"/>
      <c r="J762" s="1129"/>
      <c r="K762" s="1129"/>
      <c r="L762" s="1129"/>
      <c r="M762" s="1129"/>
      <c r="N762" s="1129"/>
      <c r="O762" s="1129"/>
      <c r="P762" s="1129"/>
      <c r="Q762" s="1129"/>
      <c r="R762" s="1129"/>
      <c r="S762" s="1129"/>
      <c r="T762" s="1129"/>
      <c r="U762" s="1129"/>
      <c r="V762" s="1129"/>
      <c r="W762" s="1129"/>
      <c r="X762" s="1129"/>
      <c r="Y762" s="1129"/>
      <c r="Z762" s="1129"/>
    </row>
    <row r="763">
      <c r="A763" s="1061"/>
      <c r="B763" s="1061"/>
      <c r="C763" s="1061"/>
      <c r="D763" s="1061"/>
      <c r="E763" s="1061"/>
      <c r="F763" s="1061"/>
      <c r="G763" s="1061"/>
      <c r="H763" s="1061"/>
      <c r="I763" s="1061"/>
      <c r="J763" s="1129"/>
      <c r="K763" s="1129"/>
      <c r="L763" s="1129"/>
      <c r="M763" s="1129"/>
      <c r="N763" s="1129"/>
      <c r="O763" s="1129"/>
      <c r="P763" s="1129"/>
      <c r="Q763" s="1129"/>
      <c r="R763" s="1129"/>
      <c r="S763" s="1129"/>
      <c r="T763" s="1129"/>
      <c r="U763" s="1129"/>
      <c r="V763" s="1129"/>
      <c r="W763" s="1129"/>
      <c r="X763" s="1129"/>
      <c r="Y763" s="1129"/>
      <c r="Z763" s="1129"/>
    </row>
    <row r="764">
      <c r="A764" s="1061"/>
      <c r="B764" s="1061"/>
      <c r="C764" s="1061"/>
      <c r="D764" s="1061"/>
      <c r="E764" s="1061"/>
      <c r="F764" s="1061"/>
      <c r="G764" s="1061"/>
      <c r="H764" s="1061"/>
      <c r="I764" s="1061"/>
      <c r="J764" s="1129"/>
      <c r="K764" s="1129"/>
      <c r="L764" s="1129"/>
      <c r="M764" s="1129"/>
      <c r="N764" s="1129"/>
      <c r="O764" s="1129"/>
      <c r="P764" s="1129"/>
      <c r="Q764" s="1129"/>
      <c r="R764" s="1129"/>
      <c r="S764" s="1129"/>
      <c r="T764" s="1129"/>
      <c r="U764" s="1129"/>
      <c r="V764" s="1129"/>
      <c r="W764" s="1129"/>
      <c r="X764" s="1129"/>
      <c r="Y764" s="1129"/>
      <c r="Z764" s="1129"/>
    </row>
    <row r="765">
      <c r="A765" s="1061"/>
      <c r="B765" s="1061"/>
      <c r="C765" s="1061"/>
      <c r="D765" s="1061"/>
      <c r="E765" s="1061"/>
      <c r="F765" s="1061"/>
      <c r="G765" s="1061"/>
      <c r="H765" s="1061"/>
      <c r="I765" s="1061"/>
      <c r="J765" s="1129"/>
      <c r="K765" s="1129"/>
      <c r="L765" s="1129"/>
      <c r="M765" s="1129"/>
      <c r="N765" s="1129"/>
      <c r="O765" s="1129"/>
      <c r="P765" s="1129"/>
      <c r="Q765" s="1129"/>
      <c r="R765" s="1129"/>
      <c r="S765" s="1129"/>
      <c r="T765" s="1129"/>
      <c r="U765" s="1129"/>
      <c r="V765" s="1129"/>
      <c r="W765" s="1129"/>
      <c r="X765" s="1129"/>
      <c r="Y765" s="1129"/>
      <c r="Z765" s="1129"/>
    </row>
    <row r="766">
      <c r="A766" s="1061"/>
      <c r="B766" s="1061"/>
      <c r="C766" s="1061"/>
      <c r="D766" s="1061"/>
      <c r="E766" s="1061"/>
      <c r="F766" s="1061"/>
      <c r="G766" s="1061"/>
      <c r="H766" s="1061"/>
      <c r="I766" s="1061"/>
      <c r="J766" s="1129"/>
      <c r="K766" s="1129"/>
      <c r="L766" s="1129"/>
      <c r="M766" s="1129"/>
      <c r="N766" s="1129"/>
      <c r="O766" s="1129"/>
      <c r="P766" s="1129"/>
      <c r="Q766" s="1129"/>
      <c r="R766" s="1129"/>
      <c r="S766" s="1129"/>
      <c r="T766" s="1129"/>
      <c r="U766" s="1129"/>
      <c r="V766" s="1129"/>
      <c r="W766" s="1129"/>
      <c r="X766" s="1129"/>
      <c r="Y766" s="1129"/>
      <c r="Z766" s="1129"/>
    </row>
    <row r="767">
      <c r="A767" s="1061"/>
      <c r="B767" s="1061"/>
      <c r="C767" s="1061"/>
      <c r="D767" s="1061"/>
      <c r="E767" s="1061"/>
      <c r="F767" s="1061"/>
      <c r="G767" s="1061"/>
      <c r="H767" s="1061"/>
      <c r="I767" s="1061"/>
      <c r="J767" s="1129"/>
      <c r="K767" s="1129"/>
      <c r="L767" s="1129"/>
      <c r="M767" s="1129"/>
      <c r="N767" s="1129"/>
      <c r="O767" s="1129"/>
      <c r="P767" s="1129"/>
      <c r="Q767" s="1129"/>
      <c r="R767" s="1129"/>
      <c r="S767" s="1129"/>
      <c r="T767" s="1129"/>
      <c r="U767" s="1129"/>
      <c r="V767" s="1129"/>
      <c r="W767" s="1129"/>
      <c r="X767" s="1129"/>
      <c r="Y767" s="1129"/>
      <c r="Z767" s="1129"/>
    </row>
    <row r="768">
      <c r="A768" s="1061"/>
      <c r="B768" s="1061"/>
      <c r="C768" s="1061"/>
      <c r="D768" s="1061"/>
      <c r="E768" s="1061"/>
      <c r="F768" s="1061"/>
      <c r="G768" s="1061"/>
      <c r="H768" s="1061"/>
      <c r="I768" s="1061"/>
      <c r="J768" s="1129"/>
      <c r="K768" s="1129"/>
      <c r="L768" s="1129"/>
      <c r="M768" s="1129"/>
      <c r="N768" s="1129"/>
      <c r="O768" s="1129"/>
      <c r="P768" s="1129"/>
      <c r="Q768" s="1129"/>
      <c r="R768" s="1129"/>
      <c r="S768" s="1129"/>
      <c r="T768" s="1129"/>
      <c r="U768" s="1129"/>
      <c r="V768" s="1129"/>
      <c r="W768" s="1129"/>
      <c r="X768" s="1129"/>
      <c r="Y768" s="1129"/>
      <c r="Z768" s="1129"/>
    </row>
    <row r="769">
      <c r="A769" s="1061"/>
      <c r="B769" s="1061"/>
      <c r="C769" s="1061"/>
      <c r="D769" s="1061"/>
      <c r="E769" s="1061"/>
      <c r="F769" s="1061"/>
      <c r="G769" s="1061"/>
      <c r="H769" s="1061"/>
      <c r="I769" s="1061"/>
      <c r="J769" s="1129"/>
      <c r="K769" s="1129"/>
      <c r="L769" s="1129"/>
      <c r="M769" s="1129"/>
      <c r="N769" s="1129"/>
      <c r="O769" s="1129"/>
      <c r="P769" s="1129"/>
      <c r="Q769" s="1129"/>
      <c r="R769" s="1129"/>
      <c r="S769" s="1129"/>
      <c r="T769" s="1129"/>
      <c r="U769" s="1129"/>
      <c r="V769" s="1129"/>
      <c r="W769" s="1129"/>
      <c r="X769" s="1129"/>
      <c r="Y769" s="1129"/>
      <c r="Z769" s="1129"/>
    </row>
    <row r="770">
      <c r="A770" s="1061"/>
      <c r="B770" s="1061"/>
      <c r="C770" s="1061"/>
      <c r="D770" s="1061"/>
      <c r="E770" s="1061"/>
      <c r="F770" s="1061"/>
      <c r="G770" s="1061"/>
      <c r="H770" s="1061"/>
      <c r="I770" s="1061"/>
      <c r="J770" s="1129"/>
      <c r="K770" s="1129"/>
      <c r="L770" s="1129"/>
      <c r="M770" s="1129"/>
      <c r="N770" s="1129"/>
      <c r="O770" s="1129"/>
      <c r="P770" s="1129"/>
      <c r="Q770" s="1129"/>
      <c r="R770" s="1129"/>
      <c r="S770" s="1129"/>
      <c r="T770" s="1129"/>
      <c r="U770" s="1129"/>
      <c r="V770" s="1129"/>
      <c r="W770" s="1129"/>
      <c r="X770" s="1129"/>
      <c r="Y770" s="1129"/>
      <c r="Z770" s="1129"/>
    </row>
    <row r="771">
      <c r="A771" s="1061"/>
      <c r="B771" s="1061"/>
      <c r="C771" s="1061"/>
      <c r="D771" s="1061"/>
      <c r="E771" s="1061"/>
      <c r="F771" s="1061"/>
      <c r="G771" s="1061"/>
      <c r="H771" s="1061"/>
      <c r="I771" s="1061"/>
      <c r="J771" s="1129"/>
      <c r="K771" s="1129"/>
      <c r="L771" s="1129"/>
      <c r="M771" s="1129"/>
      <c r="N771" s="1129"/>
      <c r="O771" s="1129"/>
      <c r="P771" s="1129"/>
      <c r="Q771" s="1129"/>
      <c r="R771" s="1129"/>
      <c r="S771" s="1129"/>
      <c r="T771" s="1129"/>
      <c r="U771" s="1129"/>
      <c r="V771" s="1129"/>
      <c r="W771" s="1129"/>
      <c r="X771" s="1129"/>
      <c r="Y771" s="1129"/>
      <c r="Z771" s="1129"/>
    </row>
    <row r="772">
      <c r="A772" s="1061"/>
      <c r="B772" s="1061"/>
      <c r="C772" s="1061"/>
      <c r="D772" s="1061"/>
      <c r="E772" s="1061"/>
      <c r="F772" s="1061"/>
      <c r="G772" s="1061"/>
      <c r="H772" s="1061"/>
      <c r="I772" s="1061"/>
      <c r="J772" s="1129"/>
      <c r="K772" s="1129"/>
      <c r="L772" s="1129"/>
      <c r="M772" s="1129"/>
      <c r="N772" s="1129"/>
      <c r="O772" s="1129"/>
      <c r="P772" s="1129"/>
      <c r="Q772" s="1129"/>
      <c r="R772" s="1129"/>
      <c r="S772" s="1129"/>
      <c r="T772" s="1129"/>
      <c r="U772" s="1129"/>
      <c r="V772" s="1129"/>
      <c r="W772" s="1129"/>
      <c r="X772" s="1129"/>
      <c r="Y772" s="1129"/>
      <c r="Z772" s="1129"/>
    </row>
    <row r="773">
      <c r="A773" s="1061"/>
      <c r="B773" s="1061"/>
      <c r="C773" s="1061"/>
      <c r="D773" s="1061"/>
      <c r="E773" s="1061"/>
      <c r="F773" s="1061"/>
      <c r="G773" s="1061"/>
      <c r="H773" s="1061"/>
      <c r="I773" s="1061"/>
      <c r="J773" s="1129"/>
      <c r="K773" s="1129"/>
      <c r="L773" s="1129"/>
      <c r="M773" s="1129"/>
      <c r="N773" s="1129"/>
      <c r="O773" s="1129"/>
      <c r="P773" s="1129"/>
      <c r="Q773" s="1129"/>
      <c r="R773" s="1129"/>
      <c r="S773" s="1129"/>
      <c r="T773" s="1129"/>
      <c r="U773" s="1129"/>
      <c r="V773" s="1129"/>
      <c r="W773" s="1129"/>
      <c r="X773" s="1129"/>
      <c r="Y773" s="1129"/>
      <c r="Z773" s="1129"/>
    </row>
    <row r="774">
      <c r="A774" s="1061"/>
      <c r="B774" s="1061"/>
      <c r="C774" s="1061"/>
      <c r="D774" s="1061"/>
      <c r="E774" s="1061"/>
      <c r="F774" s="1061"/>
      <c r="G774" s="1061"/>
      <c r="H774" s="1061"/>
      <c r="I774" s="1061"/>
      <c r="J774" s="1129"/>
      <c r="K774" s="1129"/>
      <c r="L774" s="1129"/>
      <c r="M774" s="1129"/>
      <c r="N774" s="1129"/>
      <c r="O774" s="1129"/>
      <c r="P774" s="1129"/>
      <c r="Q774" s="1129"/>
      <c r="R774" s="1129"/>
      <c r="S774" s="1129"/>
      <c r="T774" s="1129"/>
      <c r="U774" s="1129"/>
      <c r="V774" s="1129"/>
      <c r="W774" s="1129"/>
      <c r="X774" s="1129"/>
      <c r="Y774" s="1129"/>
      <c r="Z774" s="1129"/>
    </row>
    <row r="775">
      <c r="A775" s="1061"/>
      <c r="B775" s="1061"/>
      <c r="C775" s="1061"/>
      <c r="D775" s="1061"/>
      <c r="E775" s="1061"/>
      <c r="F775" s="1061"/>
      <c r="G775" s="1061"/>
      <c r="H775" s="1061"/>
      <c r="I775" s="1061"/>
      <c r="J775" s="1129"/>
      <c r="K775" s="1129"/>
      <c r="L775" s="1129"/>
      <c r="M775" s="1129"/>
      <c r="N775" s="1129"/>
      <c r="O775" s="1129"/>
      <c r="P775" s="1129"/>
      <c r="Q775" s="1129"/>
      <c r="R775" s="1129"/>
      <c r="S775" s="1129"/>
      <c r="T775" s="1129"/>
      <c r="U775" s="1129"/>
      <c r="V775" s="1129"/>
      <c r="W775" s="1129"/>
      <c r="X775" s="1129"/>
      <c r="Y775" s="1129"/>
      <c r="Z775" s="1129"/>
    </row>
    <row r="776">
      <c r="A776" s="1061"/>
      <c r="B776" s="1061"/>
      <c r="C776" s="1061"/>
      <c r="D776" s="1061"/>
      <c r="E776" s="1061"/>
      <c r="F776" s="1061"/>
      <c r="G776" s="1061"/>
      <c r="H776" s="1061"/>
      <c r="I776" s="1061"/>
      <c r="J776" s="1129"/>
      <c r="K776" s="1129"/>
      <c r="L776" s="1129"/>
      <c r="M776" s="1129"/>
      <c r="N776" s="1129"/>
      <c r="O776" s="1129"/>
      <c r="P776" s="1129"/>
      <c r="Q776" s="1129"/>
      <c r="R776" s="1129"/>
      <c r="S776" s="1129"/>
      <c r="T776" s="1129"/>
      <c r="U776" s="1129"/>
      <c r="V776" s="1129"/>
      <c r="W776" s="1129"/>
      <c r="X776" s="1129"/>
      <c r="Y776" s="1129"/>
      <c r="Z776" s="1129"/>
    </row>
    <row r="777">
      <c r="A777" s="1061"/>
      <c r="B777" s="1061"/>
      <c r="C777" s="1061"/>
      <c r="D777" s="1061"/>
      <c r="E777" s="1061"/>
      <c r="F777" s="1061"/>
      <c r="G777" s="1061"/>
      <c r="H777" s="1061"/>
      <c r="I777" s="1061"/>
      <c r="J777" s="1129"/>
      <c r="K777" s="1129"/>
      <c r="L777" s="1129"/>
      <c r="M777" s="1129"/>
      <c r="N777" s="1129"/>
      <c r="O777" s="1129"/>
      <c r="P777" s="1129"/>
      <c r="Q777" s="1129"/>
      <c r="R777" s="1129"/>
      <c r="S777" s="1129"/>
      <c r="T777" s="1129"/>
      <c r="U777" s="1129"/>
      <c r="V777" s="1129"/>
      <c r="W777" s="1129"/>
      <c r="X777" s="1129"/>
      <c r="Y777" s="1129"/>
      <c r="Z777" s="1129"/>
    </row>
    <row r="778">
      <c r="A778" s="1061"/>
      <c r="B778" s="1061"/>
      <c r="C778" s="1061"/>
      <c r="D778" s="1061"/>
      <c r="E778" s="1061"/>
      <c r="F778" s="1061"/>
      <c r="G778" s="1061"/>
      <c r="H778" s="1061"/>
      <c r="I778" s="1061"/>
      <c r="J778" s="1129"/>
      <c r="K778" s="1129"/>
      <c r="L778" s="1129"/>
      <c r="M778" s="1129"/>
      <c r="N778" s="1129"/>
      <c r="O778" s="1129"/>
      <c r="P778" s="1129"/>
      <c r="Q778" s="1129"/>
      <c r="R778" s="1129"/>
      <c r="S778" s="1129"/>
      <c r="T778" s="1129"/>
      <c r="U778" s="1129"/>
      <c r="V778" s="1129"/>
      <c r="W778" s="1129"/>
      <c r="X778" s="1129"/>
      <c r="Y778" s="1129"/>
      <c r="Z778" s="1129"/>
    </row>
    <row r="779">
      <c r="A779" s="1061"/>
      <c r="B779" s="1061"/>
      <c r="C779" s="1061"/>
      <c r="D779" s="1061"/>
      <c r="E779" s="1061"/>
      <c r="F779" s="1061"/>
      <c r="G779" s="1061"/>
      <c r="H779" s="1061"/>
      <c r="I779" s="1061"/>
      <c r="J779" s="1129"/>
      <c r="K779" s="1129"/>
      <c r="L779" s="1129"/>
      <c r="M779" s="1129"/>
      <c r="N779" s="1129"/>
      <c r="O779" s="1129"/>
      <c r="P779" s="1129"/>
      <c r="Q779" s="1129"/>
      <c r="R779" s="1129"/>
      <c r="S779" s="1129"/>
      <c r="T779" s="1129"/>
      <c r="U779" s="1129"/>
      <c r="V779" s="1129"/>
      <c r="W779" s="1129"/>
      <c r="X779" s="1129"/>
      <c r="Y779" s="1129"/>
      <c r="Z779" s="1129"/>
    </row>
    <row r="780">
      <c r="A780" s="1061"/>
      <c r="B780" s="1061"/>
      <c r="C780" s="1061"/>
      <c r="D780" s="1061"/>
      <c r="E780" s="1061"/>
      <c r="F780" s="1061"/>
      <c r="G780" s="1061"/>
      <c r="H780" s="1061"/>
      <c r="I780" s="1061"/>
      <c r="J780" s="1129"/>
      <c r="K780" s="1129"/>
      <c r="L780" s="1129"/>
      <c r="M780" s="1129"/>
      <c r="N780" s="1129"/>
      <c r="O780" s="1129"/>
      <c r="P780" s="1129"/>
      <c r="Q780" s="1129"/>
      <c r="R780" s="1129"/>
      <c r="S780" s="1129"/>
      <c r="T780" s="1129"/>
      <c r="U780" s="1129"/>
      <c r="V780" s="1129"/>
      <c r="W780" s="1129"/>
      <c r="X780" s="1129"/>
      <c r="Y780" s="1129"/>
      <c r="Z780" s="1129"/>
    </row>
    <row r="781">
      <c r="A781" s="1061"/>
      <c r="B781" s="1061"/>
      <c r="C781" s="1061"/>
      <c r="D781" s="1061"/>
      <c r="E781" s="1061"/>
      <c r="F781" s="1061"/>
      <c r="G781" s="1061"/>
      <c r="H781" s="1061"/>
      <c r="I781" s="1061"/>
      <c r="J781" s="1129"/>
      <c r="K781" s="1129"/>
      <c r="L781" s="1129"/>
      <c r="M781" s="1129"/>
      <c r="N781" s="1129"/>
      <c r="O781" s="1129"/>
      <c r="P781" s="1129"/>
      <c r="Q781" s="1129"/>
      <c r="R781" s="1129"/>
      <c r="S781" s="1129"/>
      <c r="T781" s="1129"/>
      <c r="U781" s="1129"/>
      <c r="V781" s="1129"/>
      <c r="W781" s="1129"/>
      <c r="X781" s="1129"/>
      <c r="Y781" s="1129"/>
      <c r="Z781" s="1129"/>
    </row>
    <row r="782">
      <c r="A782" s="1061"/>
      <c r="B782" s="1061"/>
      <c r="C782" s="1061"/>
      <c r="D782" s="1061"/>
      <c r="E782" s="1061"/>
      <c r="F782" s="1061"/>
      <c r="G782" s="1061"/>
      <c r="H782" s="1061"/>
      <c r="I782" s="1061"/>
      <c r="J782" s="1129"/>
      <c r="K782" s="1129"/>
      <c r="L782" s="1129"/>
      <c r="M782" s="1129"/>
      <c r="N782" s="1129"/>
      <c r="O782" s="1129"/>
      <c r="P782" s="1129"/>
      <c r="Q782" s="1129"/>
      <c r="R782" s="1129"/>
      <c r="S782" s="1129"/>
      <c r="T782" s="1129"/>
      <c r="U782" s="1129"/>
      <c r="V782" s="1129"/>
      <c r="W782" s="1129"/>
      <c r="X782" s="1129"/>
      <c r="Y782" s="1129"/>
      <c r="Z782" s="1129"/>
    </row>
    <row r="783">
      <c r="A783" s="1061"/>
      <c r="B783" s="1061"/>
      <c r="C783" s="1061"/>
      <c r="D783" s="1061"/>
      <c r="E783" s="1061"/>
      <c r="F783" s="1061"/>
      <c r="G783" s="1061"/>
      <c r="H783" s="1061"/>
      <c r="I783" s="1061"/>
      <c r="J783" s="1129"/>
      <c r="K783" s="1129"/>
      <c r="L783" s="1129"/>
      <c r="M783" s="1129"/>
      <c r="N783" s="1129"/>
      <c r="O783" s="1129"/>
      <c r="P783" s="1129"/>
      <c r="Q783" s="1129"/>
      <c r="R783" s="1129"/>
      <c r="S783" s="1129"/>
      <c r="T783" s="1129"/>
      <c r="U783" s="1129"/>
      <c r="V783" s="1129"/>
      <c r="W783" s="1129"/>
      <c r="X783" s="1129"/>
      <c r="Y783" s="1129"/>
      <c r="Z783" s="1129"/>
    </row>
    <row r="784">
      <c r="A784" s="1061"/>
      <c r="B784" s="1061"/>
      <c r="C784" s="1061"/>
      <c r="D784" s="1061"/>
      <c r="E784" s="1061"/>
      <c r="F784" s="1061"/>
      <c r="G784" s="1061"/>
      <c r="H784" s="1061"/>
      <c r="I784" s="1061"/>
      <c r="J784" s="1129"/>
      <c r="K784" s="1129"/>
      <c r="L784" s="1129"/>
      <c r="M784" s="1129"/>
      <c r="N784" s="1129"/>
      <c r="O784" s="1129"/>
      <c r="P784" s="1129"/>
      <c r="Q784" s="1129"/>
      <c r="R784" s="1129"/>
      <c r="S784" s="1129"/>
      <c r="T784" s="1129"/>
      <c r="U784" s="1129"/>
      <c r="V784" s="1129"/>
      <c r="W784" s="1129"/>
      <c r="X784" s="1129"/>
      <c r="Y784" s="1129"/>
      <c r="Z784" s="1129"/>
    </row>
    <row r="785">
      <c r="A785" s="1061"/>
      <c r="B785" s="1061"/>
      <c r="C785" s="1061"/>
      <c r="D785" s="1061"/>
      <c r="E785" s="1061"/>
      <c r="F785" s="1061"/>
      <c r="G785" s="1061"/>
      <c r="H785" s="1061"/>
      <c r="I785" s="1061"/>
      <c r="J785" s="1129"/>
      <c r="K785" s="1129"/>
      <c r="L785" s="1129"/>
      <c r="M785" s="1129"/>
      <c r="N785" s="1129"/>
      <c r="O785" s="1129"/>
      <c r="P785" s="1129"/>
      <c r="Q785" s="1129"/>
      <c r="R785" s="1129"/>
      <c r="S785" s="1129"/>
      <c r="T785" s="1129"/>
      <c r="U785" s="1129"/>
      <c r="V785" s="1129"/>
      <c r="W785" s="1129"/>
      <c r="X785" s="1129"/>
      <c r="Y785" s="1129"/>
      <c r="Z785" s="1129"/>
    </row>
    <row r="786">
      <c r="A786" s="1061"/>
      <c r="B786" s="1061"/>
      <c r="C786" s="1061"/>
      <c r="D786" s="1061"/>
      <c r="E786" s="1061"/>
      <c r="F786" s="1061"/>
      <c r="G786" s="1061"/>
      <c r="H786" s="1061"/>
      <c r="I786" s="1061"/>
      <c r="J786" s="1129"/>
      <c r="K786" s="1129"/>
      <c r="L786" s="1129"/>
      <c r="M786" s="1129"/>
      <c r="N786" s="1129"/>
      <c r="O786" s="1129"/>
      <c r="P786" s="1129"/>
      <c r="Q786" s="1129"/>
      <c r="R786" s="1129"/>
      <c r="S786" s="1129"/>
      <c r="T786" s="1129"/>
      <c r="U786" s="1129"/>
      <c r="V786" s="1129"/>
      <c r="W786" s="1129"/>
      <c r="X786" s="1129"/>
      <c r="Y786" s="1129"/>
      <c r="Z786" s="1129"/>
    </row>
    <row r="787">
      <c r="A787" s="1061"/>
      <c r="B787" s="1061"/>
      <c r="C787" s="1061"/>
      <c r="D787" s="1061"/>
      <c r="E787" s="1061"/>
      <c r="F787" s="1061"/>
      <c r="G787" s="1061"/>
      <c r="H787" s="1061"/>
      <c r="I787" s="1061"/>
      <c r="J787" s="1129"/>
      <c r="K787" s="1129"/>
      <c r="L787" s="1129"/>
      <c r="M787" s="1129"/>
      <c r="N787" s="1129"/>
      <c r="O787" s="1129"/>
      <c r="P787" s="1129"/>
      <c r="Q787" s="1129"/>
      <c r="R787" s="1129"/>
      <c r="S787" s="1129"/>
      <c r="T787" s="1129"/>
      <c r="U787" s="1129"/>
      <c r="V787" s="1129"/>
      <c r="W787" s="1129"/>
      <c r="X787" s="1129"/>
      <c r="Y787" s="1129"/>
      <c r="Z787" s="1129"/>
    </row>
    <row r="788">
      <c r="A788" s="1061"/>
      <c r="B788" s="1061"/>
      <c r="C788" s="1061"/>
      <c r="D788" s="1061"/>
      <c r="E788" s="1061"/>
      <c r="F788" s="1061"/>
      <c r="G788" s="1061"/>
      <c r="H788" s="1061"/>
      <c r="I788" s="1061"/>
      <c r="J788" s="1129"/>
      <c r="K788" s="1129"/>
      <c r="L788" s="1129"/>
      <c r="M788" s="1129"/>
      <c r="N788" s="1129"/>
      <c r="O788" s="1129"/>
      <c r="P788" s="1129"/>
      <c r="Q788" s="1129"/>
      <c r="R788" s="1129"/>
      <c r="S788" s="1129"/>
      <c r="T788" s="1129"/>
      <c r="U788" s="1129"/>
      <c r="V788" s="1129"/>
      <c r="W788" s="1129"/>
      <c r="X788" s="1129"/>
      <c r="Y788" s="1129"/>
      <c r="Z788" s="1129"/>
    </row>
    <row r="789">
      <c r="A789" s="1061"/>
      <c r="B789" s="1061"/>
      <c r="C789" s="1061"/>
      <c r="D789" s="1061"/>
      <c r="E789" s="1061"/>
      <c r="F789" s="1061"/>
      <c r="G789" s="1061"/>
      <c r="H789" s="1061"/>
      <c r="I789" s="1061"/>
      <c r="J789" s="1129"/>
      <c r="K789" s="1129"/>
      <c r="L789" s="1129"/>
      <c r="M789" s="1129"/>
      <c r="N789" s="1129"/>
      <c r="O789" s="1129"/>
      <c r="P789" s="1129"/>
      <c r="Q789" s="1129"/>
      <c r="R789" s="1129"/>
      <c r="S789" s="1129"/>
      <c r="T789" s="1129"/>
      <c r="U789" s="1129"/>
      <c r="V789" s="1129"/>
      <c r="W789" s="1129"/>
      <c r="X789" s="1129"/>
      <c r="Y789" s="1129"/>
      <c r="Z789" s="1129"/>
    </row>
    <row r="790">
      <c r="A790" s="1061"/>
      <c r="B790" s="1061"/>
      <c r="C790" s="1061"/>
      <c r="D790" s="1061"/>
      <c r="E790" s="1061"/>
      <c r="F790" s="1061"/>
      <c r="G790" s="1061"/>
      <c r="H790" s="1061"/>
      <c r="I790" s="1061"/>
      <c r="J790" s="1129"/>
      <c r="K790" s="1129"/>
      <c r="L790" s="1129"/>
      <c r="M790" s="1129"/>
      <c r="N790" s="1129"/>
      <c r="O790" s="1129"/>
      <c r="P790" s="1129"/>
      <c r="Q790" s="1129"/>
      <c r="R790" s="1129"/>
      <c r="S790" s="1129"/>
      <c r="T790" s="1129"/>
      <c r="U790" s="1129"/>
      <c r="V790" s="1129"/>
      <c r="W790" s="1129"/>
      <c r="X790" s="1129"/>
      <c r="Y790" s="1129"/>
      <c r="Z790" s="1129"/>
    </row>
    <row r="791">
      <c r="A791" s="1061"/>
      <c r="B791" s="1061"/>
      <c r="C791" s="1061"/>
      <c r="D791" s="1061"/>
      <c r="E791" s="1061"/>
      <c r="F791" s="1061"/>
      <c r="G791" s="1061"/>
      <c r="H791" s="1061"/>
      <c r="I791" s="1061"/>
      <c r="J791" s="1129"/>
      <c r="K791" s="1129"/>
      <c r="L791" s="1129"/>
      <c r="M791" s="1129"/>
      <c r="N791" s="1129"/>
      <c r="O791" s="1129"/>
      <c r="P791" s="1129"/>
      <c r="Q791" s="1129"/>
      <c r="R791" s="1129"/>
      <c r="S791" s="1129"/>
      <c r="T791" s="1129"/>
      <c r="U791" s="1129"/>
      <c r="V791" s="1129"/>
      <c r="W791" s="1129"/>
      <c r="X791" s="1129"/>
      <c r="Y791" s="1129"/>
      <c r="Z791" s="1129"/>
    </row>
    <row r="792">
      <c r="A792" s="1061"/>
      <c r="B792" s="1061"/>
      <c r="C792" s="1061"/>
      <c r="D792" s="1061"/>
      <c r="E792" s="1061"/>
      <c r="F792" s="1061"/>
      <c r="G792" s="1061"/>
      <c r="H792" s="1061"/>
      <c r="I792" s="1061"/>
      <c r="J792" s="1129"/>
      <c r="K792" s="1129"/>
      <c r="L792" s="1129"/>
      <c r="M792" s="1129"/>
      <c r="N792" s="1129"/>
      <c r="O792" s="1129"/>
      <c r="P792" s="1129"/>
      <c r="Q792" s="1129"/>
      <c r="R792" s="1129"/>
      <c r="S792" s="1129"/>
      <c r="T792" s="1129"/>
      <c r="U792" s="1129"/>
      <c r="V792" s="1129"/>
      <c r="W792" s="1129"/>
      <c r="X792" s="1129"/>
      <c r="Y792" s="1129"/>
      <c r="Z792" s="1129"/>
    </row>
    <row r="793">
      <c r="A793" s="1061"/>
      <c r="B793" s="1061"/>
      <c r="C793" s="1061"/>
      <c r="D793" s="1061"/>
      <c r="E793" s="1061"/>
      <c r="F793" s="1061"/>
      <c r="G793" s="1061"/>
      <c r="H793" s="1061"/>
      <c r="I793" s="1061"/>
      <c r="J793" s="1129"/>
      <c r="K793" s="1129"/>
      <c r="L793" s="1129"/>
      <c r="M793" s="1129"/>
      <c r="N793" s="1129"/>
      <c r="O793" s="1129"/>
      <c r="P793" s="1129"/>
      <c r="Q793" s="1129"/>
      <c r="R793" s="1129"/>
      <c r="S793" s="1129"/>
      <c r="T793" s="1129"/>
      <c r="U793" s="1129"/>
      <c r="V793" s="1129"/>
      <c r="W793" s="1129"/>
      <c r="X793" s="1129"/>
      <c r="Y793" s="1129"/>
      <c r="Z793" s="1129"/>
    </row>
    <row r="794">
      <c r="A794" s="1061"/>
      <c r="B794" s="1061"/>
      <c r="C794" s="1061"/>
      <c r="D794" s="1061"/>
      <c r="E794" s="1061"/>
      <c r="F794" s="1061"/>
      <c r="G794" s="1061"/>
      <c r="H794" s="1061"/>
      <c r="I794" s="1061"/>
      <c r="J794" s="1129"/>
      <c r="K794" s="1129"/>
      <c r="L794" s="1129"/>
      <c r="M794" s="1129"/>
      <c r="N794" s="1129"/>
      <c r="O794" s="1129"/>
      <c r="P794" s="1129"/>
      <c r="Q794" s="1129"/>
      <c r="R794" s="1129"/>
      <c r="S794" s="1129"/>
      <c r="T794" s="1129"/>
      <c r="U794" s="1129"/>
      <c r="V794" s="1129"/>
      <c r="W794" s="1129"/>
      <c r="X794" s="1129"/>
      <c r="Y794" s="1129"/>
      <c r="Z794" s="1129"/>
    </row>
    <row r="795">
      <c r="A795" s="1061"/>
      <c r="B795" s="1061"/>
      <c r="C795" s="1061"/>
      <c r="D795" s="1061"/>
      <c r="E795" s="1061"/>
      <c r="F795" s="1061"/>
      <c r="G795" s="1061"/>
      <c r="H795" s="1061"/>
      <c r="I795" s="1061"/>
      <c r="J795" s="1129"/>
      <c r="K795" s="1129"/>
      <c r="L795" s="1129"/>
      <c r="M795" s="1129"/>
      <c r="N795" s="1129"/>
      <c r="O795" s="1129"/>
      <c r="P795" s="1129"/>
      <c r="Q795" s="1129"/>
      <c r="R795" s="1129"/>
      <c r="S795" s="1129"/>
      <c r="T795" s="1129"/>
      <c r="U795" s="1129"/>
      <c r="V795" s="1129"/>
      <c r="W795" s="1129"/>
      <c r="X795" s="1129"/>
      <c r="Y795" s="1129"/>
      <c r="Z795" s="1129"/>
    </row>
    <row r="796">
      <c r="A796" s="1061"/>
      <c r="B796" s="1061"/>
      <c r="C796" s="1061"/>
      <c r="D796" s="1061"/>
      <c r="E796" s="1061"/>
      <c r="F796" s="1061"/>
      <c r="G796" s="1061"/>
      <c r="H796" s="1061"/>
      <c r="I796" s="1061"/>
      <c r="J796" s="1129"/>
      <c r="K796" s="1129"/>
      <c r="L796" s="1129"/>
      <c r="M796" s="1129"/>
      <c r="N796" s="1129"/>
      <c r="O796" s="1129"/>
      <c r="P796" s="1129"/>
      <c r="Q796" s="1129"/>
      <c r="R796" s="1129"/>
      <c r="S796" s="1129"/>
      <c r="T796" s="1129"/>
      <c r="U796" s="1129"/>
      <c r="V796" s="1129"/>
      <c r="W796" s="1129"/>
      <c r="X796" s="1129"/>
      <c r="Y796" s="1129"/>
      <c r="Z796" s="1129"/>
    </row>
    <row r="797">
      <c r="A797" s="1061"/>
      <c r="B797" s="1061"/>
      <c r="C797" s="1061"/>
      <c r="D797" s="1061"/>
      <c r="E797" s="1061"/>
      <c r="F797" s="1061"/>
      <c r="G797" s="1061"/>
      <c r="H797" s="1061"/>
      <c r="I797" s="1061"/>
      <c r="J797" s="1129"/>
      <c r="K797" s="1129"/>
      <c r="L797" s="1129"/>
      <c r="M797" s="1129"/>
      <c r="N797" s="1129"/>
      <c r="O797" s="1129"/>
      <c r="P797" s="1129"/>
      <c r="Q797" s="1129"/>
      <c r="R797" s="1129"/>
      <c r="S797" s="1129"/>
      <c r="T797" s="1129"/>
      <c r="U797" s="1129"/>
      <c r="V797" s="1129"/>
      <c r="W797" s="1129"/>
      <c r="X797" s="1129"/>
      <c r="Y797" s="1129"/>
      <c r="Z797" s="1129"/>
    </row>
    <row r="798">
      <c r="A798" s="1061"/>
      <c r="B798" s="1061"/>
      <c r="C798" s="1061"/>
      <c r="D798" s="1061"/>
      <c r="E798" s="1061"/>
      <c r="F798" s="1061"/>
      <c r="G798" s="1061"/>
      <c r="H798" s="1061"/>
      <c r="I798" s="1061"/>
      <c r="J798" s="1129"/>
      <c r="K798" s="1129"/>
      <c r="L798" s="1129"/>
      <c r="M798" s="1129"/>
      <c r="N798" s="1129"/>
      <c r="O798" s="1129"/>
      <c r="P798" s="1129"/>
      <c r="Q798" s="1129"/>
      <c r="R798" s="1129"/>
      <c r="S798" s="1129"/>
      <c r="T798" s="1129"/>
      <c r="U798" s="1129"/>
      <c r="V798" s="1129"/>
      <c r="W798" s="1129"/>
      <c r="X798" s="1129"/>
      <c r="Y798" s="1129"/>
      <c r="Z798" s="1129"/>
    </row>
    <row r="799">
      <c r="A799" s="1061"/>
      <c r="B799" s="1061"/>
      <c r="C799" s="1061"/>
      <c r="D799" s="1061"/>
      <c r="E799" s="1061"/>
      <c r="F799" s="1061"/>
      <c r="G799" s="1061"/>
      <c r="H799" s="1061"/>
      <c r="I799" s="1061"/>
      <c r="J799" s="1129"/>
      <c r="K799" s="1129"/>
      <c r="L799" s="1129"/>
      <c r="M799" s="1129"/>
      <c r="N799" s="1129"/>
      <c r="O799" s="1129"/>
      <c r="P799" s="1129"/>
      <c r="Q799" s="1129"/>
      <c r="R799" s="1129"/>
      <c r="S799" s="1129"/>
      <c r="T799" s="1129"/>
      <c r="U799" s="1129"/>
      <c r="V799" s="1129"/>
      <c r="W799" s="1129"/>
      <c r="X799" s="1129"/>
      <c r="Y799" s="1129"/>
      <c r="Z799" s="1129"/>
    </row>
    <row r="800">
      <c r="A800" s="1061"/>
      <c r="B800" s="1061"/>
      <c r="C800" s="1061"/>
      <c r="D800" s="1061"/>
      <c r="E800" s="1061"/>
      <c r="F800" s="1061"/>
      <c r="G800" s="1061"/>
      <c r="H800" s="1061"/>
      <c r="I800" s="1061"/>
      <c r="J800" s="1129"/>
      <c r="K800" s="1129"/>
      <c r="L800" s="1129"/>
      <c r="M800" s="1129"/>
      <c r="N800" s="1129"/>
      <c r="O800" s="1129"/>
      <c r="P800" s="1129"/>
      <c r="Q800" s="1129"/>
      <c r="R800" s="1129"/>
      <c r="S800" s="1129"/>
      <c r="T800" s="1129"/>
      <c r="U800" s="1129"/>
      <c r="V800" s="1129"/>
      <c r="W800" s="1129"/>
      <c r="X800" s="1129"/>
      <c r="Y800" s="1129"/>
      <c r="Z800" s="1129"/>
    </row>
    <row r="801">
      <c r="A801" s="1061"/>
      <c r="B801" s="1061"/>
      <c r="C801" s="1061"/>
      <c r="D801" s="1061"/>
      <c r="E801" s="1061"/>
      <c r="F801" s="1061"/>
      <c r="G801" s="1061"/>
      <c r="H801" s="1061"/>
      <c r="I801" s="1061"/>
      <c r="J801" s="1129"/>
      <c r="K801" s="1129"/>
      <c r="L801" s="1129"/>
      <c r="M801" s="1129"/>
      <c r="N801" s="1129"/>
      <c r="O801" s="1129"/>
      <c r="P801" s="1129"/>
      <c r="Q801" s="1129"/>
      <c r="R801" s="1129"/>
      <c r="S801" s="1129"/>
      <c r="T801" s="1129"/>
      <c r="U801" s="1129"/>
      <c r="V801" s="1129"/>
      <c r="W801" s="1129"/>
      <c r="X801" s="1129"/>
      <c r="Y801" s="1129"/>
      <c r="Z801" s="1129"/>
    </row>
    <row r="802">
      <c r="A802" s="1061"/>
      <c r="B802" s="1061"/>
      <c r="C802" s="1061"/>
      <c r="D802" s="1061"/>
      <c r="E802" s="1061"/>
      <c r="F802" s="1061"/>
      <c r="G802" s="1061"/>
      <c r="H802" s="1061"/>
      <c r="I802" s="1061"/>
      <c r="J802" s="1129"/>
      <c r="K802" s="1129"/>
      <c r="L802" s="1129"/>
      <c r="M802" s="1129"/>
      <c r="N802" s="1129"/>
      <c r="O802" s="1129"/>
      <c r="P802" s="1129"/>
      <c r="Q802" s="1129"/>
      <c r="R802" s="1129"/>
      <c r="S802" s="1129"/>
      <c r="T802" s="1129"/>
      <c r="U802" s="1129"/>
      <c r="V802" s="1129"/>
      <c r="W802" s="1129"/>
      <c r="X802" s="1129"/>
      <c r="Y802" s="1129"/>
      <c r="Z802" s="1129"/>
    </row>
    <row r="803">
      <c r="A803" s="1061"/>
      <c r="B803" s="1061"/>
      <c r="C803" s="1061"/>
      <c r="D803" s="1061"/>
      <c r="E803" s="1061"/>
      <c r="F803" s="1061"/>
      <c r="G803" s="1061"/>
      <c r="H803" s="1061"/>
      <c r="I803" s="1061"/>
      <c r="J803" s="1129"/>
      <c r="K803" s="1129"/>
      <c r="L803" s="1129"/>
      <c r="M803" s="1129"/>
      <c r="N803" s="1129"/>
      <c r="O803" s="1129"/>
      <c r="P803" s="1129"/>
      <c r="Q803" s="1129"/>
      <c r="R803" s="1129"/>
      <c r="S803" s="1129"/>
      <c r="T803" s="1129"/>
      <c r="U803" s="1129"/>
      <c r="V803" s="1129"/>
      <c r="W803" s="1129"/>
      <c r="X803" s="1129"/>
      <c r="Y803" s="1129"/>
      <c r="Z803" s="1129"/>
    </row>
    <row r="804">
      <c r="A804" s="1061"/>
      <c r="B804" s="1061"/>
      <c r="C804" s="1061"/>
      <c r="D804" s="1061"/>
      <c r="E804" s="1061"/>
      <c r="F804" s="1061"/>
      <c r="G804" s="1061"/>
      <c r="H804" s="1061"/>
      <c r="I804" s="1061"/>
      <c r="J804" s="1129"/>
      <c r="K804" s="1129"/>
      <c r="L804" s="1129"/>
      <c r="M804" s="1129"/>
      <c r="N804" s="1129"/>
      <c r="O804" s="1129"/>
      <c r="P804" s="1129"/>
      <c r="Q804" s="1129"/>
      <c r="R804" s="1129"/>
      <c r="S804" s="1129"/>
      <c r="T804" s="1129"/>
      <c r="U804" s="1129"/>
      <c r="V804" s="1129"/>
      <c r="W804" s="1129"/>
      <c r="X804" s="1129"/>
      <c r="Y804" s="1129"/>
      <c r="Z804" s="1129"/>
    </row>
    <row r="805">
      <c r="A805" s="1061"/>
      <c r="B805" s="1061"/>
      <c r="C805" s="1061"/>
      <c r="D805" s="1061"/>
      <c r="E805" s="1061"/>
      <c r="F805" s="1061"/>
      <c r="G805" s="1061"/>
      <c r="H805" s="1061"/>
      <c r="I805" s="1061"/>
      <c r="J805" s="1129"/>
      <c r="K805" s="1129"/>
      <c r="L805" s="1129"/>
      <c r="M805" s="1129"/>
      <c r="N805" s="1129"/>
      <c r="O805" s="1129"/>
      <c r="P805" s="1129"/>
      <c r="Q805" s="1129"/>
      <c r="R805" s="1129"/>
      <c r="S805" s="1129"/>
      <c r="T805" s="1129"/>
      <c r="U805" s="1129"/>
      <c r="V805" s="1129"/>
      <c r="W805" s="1129"/>
      <c r="X805" s="1129"/>
      <c r="Y805" s="1129"/>
      <c r="Z805" s="1129"/>
    </row>
    <row r="806">
      <c r="A806" s="1061"/>
      <c r="B806" s="1061"/>
      <c r="C806" s="1061"/>
      <c r="D806" s="1061"/>
      <c r="E806" s="1061"/>
      <c r="F806" s="1061"/>
      <c r="G806" s="1061"/>
      <c r="H806" s="1061"/>
      <c r="I806" s="1061"/>
      <c r="J806" s="1129"/>
      <c r="K806" s="1129"/>
      <c r="L806" s="1129"/>
      <c r="M806" s="1129"/>
      <c r="N806" s="1129"/>
      <c r="O806" s="1129"/>
      <c r="P806" s="1129"/>
      <c r="Q806" s="1129"/>
      <c r="R806" s="1129"/>
      <c r="S806" s="1129"/>
      <c r="T806" s="1129"/>
      <c r="U806" s="1129"/>
      <c r="V806" s="1129"/>
      <c r="W806" s="1129"/>
      <c r="X806" s="1129"/>
      <c r="Y806" s="1129"/>
      <c r="Z806" s="1129"/>
    </row>
    <row r="807">
      <c r="A807" s="1061"/>
      <c r="B807" s="1061"/>
      <c r="C807" s="1061"/>
      <c r="D807" s="1061"/>
      <c r="E807" s="1061"/>
      <c r="F807" s="1061"/>
      <c r="G807" s="1061"/>
      <c r="H807" s="1061"/>
      <c r="I807" s="1061"/>
      <c r="J807" s="1129"/>
      <c r="K807" s="1129"/>
      <c r="L807" s="1129"/>
      <c r="M807" s="1129"/>
      <c r="N807" s="1129"/>
      <c r="O807" s="1129"/>
      <c r="P807" s="1129"/>
      <c r="Q807" s="1129"/>
      <c r="R807" s="1129"/>
      <c r="S807" s="1129"/>
      <c r="T807" s="1129"/>
      <c r="U807" s="1129"/>
      <c r="V807" s="1129"/>
      <c r="W807" s="1129"/>
      <c r="X807" s="1129"/>
      <c r="Y807" s="1129"/>
      <c r="Z807" s="1129"/>
    </row>
    <row r="808">
      <c r="A808" s="1061"/>
      <c r="B808" s="1061"/>
      <c r="C808" s="1061"/>
      <c r="D808" s="1061"/>
      <c r="E808" s="1061"/>
      <c r="F808" s="1061"/>
      <c r="G808" s="1061"/>
      <c r="H808" s="1061"/>
      <c r="I808" s="1061"/>
      <c r="J808" s="1129"/>
      <c r="K808" s="1129"/>
      <c r="L808" s="1129"/>
      <c r="M808" s="1129"/>
      <c r="N808" s="1129"/>
      <c r="O808" s="1129"/>
      <c r="P808" s="1129"/>
      <c r="Q808" s="1129"/>
      <c r="R808" s="1129"/>
      <c r="S808" s="1129"/>
      <c r="T808" s="1129"/>
      <c r="U808" s="1129"/>
      <c r="V808" s="1129"/>
      <c r="W808" s="1129"/>
      <c r="X808" s="1129"/>
      <c r="Y808" s="1129"/>
      <c r="Z808" s="1129"/>
    </row>
    <row r="809">
      <c r="A809" s="1061"/>
      <c r="B809" s="1061"/>
      <c r="C809" s="1061"/>
      <c r="D809" s="1061"/>
      <c r="E809" s="1061"/>
      <c r="F809" s="1061"/>
      <c r="G809" s="1061"/>
      <c r="H809" s="1061"/>
      <c r="I809" s="1061"/>
      <c r="J809" s="1129"/>
      <c r="K809" s="1129"/>
      <c r="L809" s="1129"/>
      <c r="M809" s="1129"/>
      <c r="N809" s="1129"/>
      <c r="O809" s="1129"/>
      <c r="P809" s="1129"/>
      <c r="Q809" s="1129"/>
      <c r="R809" s="1129"/>
      <c r="S809" s="1129"/>
      <c r="T809" s="1129"/>
      <c r="U809" s="1129"/>
      <c r="V809" s="1129"/>
      <c r="W809" s="1129"/>
      <c r="X809" s="1129"/>
      <c r="Y809" s="1129"/>
      <c r="Z809" s="1129"/>
    </row>
    <row r="810">
      <c r="A810" s="1061"/>
      <c r="B810" s="1061"/>
      <c r="C810" s="1061"/>
      <c r="D810" s="1061"/>
      <c r="E810" s="1061"/>
      <c r="F810" s="1061"/>
      <c r="G810" s="1061"/>
      <c r="H810" s="1061"/>
      <c r="I810" s="1061"/>
      <c r="J810" s="1129"/>
      <c r="K810" s="1129"/>
      <c r="L810" s="1129"/>
      <c r="M810" s="1129"/>
      <c r="N810" s="1129"/>
      <c r="O810" s="1129"/>
      <c r="P810" s="1129"/>
      <c r="Q810" s="1129"/>
      <c r="R810" s="1129"/>
      <c r="S810" s="1129"/>
      <c r="T810" s="1129"/>
      <c r="U810" s="1129"/>
      <c r="V810" s="1129"/>
      <c r="W810" s="1129"/>
      <c r="X810" s="1129"/>
      <c r="Y810" s="1129"/>
      <c r="Z810" s="1129"/>
    </row>
    <row r="811">
      <c r="A811" s="1061"/>
      <c r="B811" s="1061"/>
      <c r="C811" s="1061"/>
      <c r="D811" s="1061"/>
      <c r="E811" s="1061"/>
      <c r="F811" s="1061"/>
      <c r="G811" s="1061"/>
      <c r="H811" s="1061"/>
      <c r="I811" s="1061"/>
      <c r="J811" s="1129"/>
      <c r="K811" s="1129"/>
      <c r="L811" s="1129"/>
      <c r="M811" s="1129"/>
      <c r="N811" s="1129"/>
      <c r="O811" s="1129"/>
      <c r="P811" s="1129"/>
      <c r="Q811" s="1129"/>
      <c r="R811" s="1129"/>
      <c r="S811" s="1129"/>
      <c r="T811" s="1129"/>
      <c r="U811" s="1129"/>
      <c r="V811" s="1129"/>
      <c r="W811" s="1129"/>
      <c r="X811" s="1129"/>
      <c r="Y811" s="1129"/>
      <c r="Z811" s="1129"/>
    </row>
    <row r="812">
      <c r="A812" s="1061"/>
      <c r="B812" s="1061"/>
      <c r="C812" s="1061"/>
      <c r="D812" s="1061"/>
      <c r="E812" s="1061"/>
      <c r="F812" s="1061"/>
      <c r="G812" s="1061"/>
      <c r="H812" s="1061"/>
      <c r="I812" s="1061"/>
      <c r="J812" s="1129"/>
      <c r="K812" s="1129"/>
      <c r="L812" s="1129"/>
      <c r="M812" s="1129"/>
      <c r="N812" s="1129"/>
      <c r="O812" s="1129"/>
      <c r="P812" s="1129"/>
      <c r="Q812" s="1129"/>
      <c r="R812" s="1129"/>
      <c r="S812" s="1129"/>
      <c r="T812" s="1129"/>
      <c r="U812" s="1129"/>
      <c r="V812" s="1129"/>
      <c r="W812" s="1129"/>
      <c r="X812" s="1129"/>
      <c r="Y812" s="1129"/>
      <c r="Z812" s="1129"/>
    </row>
    <row r="813">
      <c r="A813" s="1061"/>
      <c r="B813" s="1061"/>
      <c r="C813" s="1061"/>
      <c r="D813" s="1061"/>
      <c r="E813" s="1061"/>
      <c r="F813" s="1061"/>
      <c r="G813" s="1061"/>
      <c r="H813" s="1061"/>
      <c r="I813" s="1061"/>
      <c r="J813" s="1129"/>
      <c r="K813" s="1129"/>
      <c r="L813" s="1129"/>
      <c r="M813" s="1129"/>
      <c r="N813" s="1129"/>
      <c r="O813" s="1129"/>
      <c r="P813" s="1129"/>
      <c r="Q813" s="1129"/>
      <c r="R813" s="1129"/>
      <c r="S813" s="1129"/>
      <c r="T813" s="1129"/>
      <c r="U813" s="1129"/>
      <c r="V813" s="1129"/>
      <c r="W813" s="1129"/>
      <c r="X813" s="1129"/>
      <c r="Y813" s="1129"/>
      <c r="Z813" s="1129"/>
    </row>
    <row r="814">
      <c r="A814" s="1061"/>
      <c r="B814" s="1061"/>
      <c r="C814" s="1061"/>
      <c r="D814" s="1061"/>
      <c r="E814" s="1061"/>
      <c r="F814" s="1061"/>
      <c r="G814" s="1061"/>
      <c r="H814" s="1061"/>
      <c r="I814" s="1061"/>
      <c r="J814" s="1129"/>
      <c r="K814" s="1129"/>
      <c r="L814" s="1129"/>
      <c r="M814" s="1129"/>
      <c r="N814" s="1129"/>
      <c r="O814" s="1129"/>
      <c r="P814" s="1129"/>
      <c r="Q814" s="1129"/>
      <c r="R814" s="1129"/>
      <c r="S814" s="1129"/>
      <c r="T814" s="1129"/>
      <c r="U814" s="1129"/>
      <c r="V814" s="1129"/>
      <c r="W814" s="1129"/>
      <c r="X814" s="1129"/>
      <c r="Y814" s="1129"/>
      <c r="Z814" s="1129"/>
    </row>
    <row r="815">
      <c r="A815" s="1061"/>
      <c r="B815" s="1061"/>
      <c r="C815" s="1061"/>
      <c r="D815" s="1061"/>
      <c r="E815" s="1061"/>
      <c r="F815" s="1061"/>
      <c r="G815" s="1061"/>
      <c r="H815" s="1061"/>
      <c r="I815" s="1061"/>
      <c r="J815" s="1129"/>
      <c r="K815" s="1129"/>
      <c r="L815" s="1129"/>
      <c r="M815" s="1129"/>
      <c r="N815" s="1129"/>
      <c r="O815" s="1129"/>
      <c r="P815" s="1129"/>
      <c r="Q815" s="1129"/>
      <c r="R815" s="1129"/>
      <c r="S815" s="1129"/>
      <c r="T815" s="1129"/>
      <c r="U815" s="1129"/>
      <c r="V815" s="1129"/>
      <c r="W815" s="1129"/>
      <c r="X815" s="1129"/>
      <c r="Y815" s="1129"/>
      <c r="Z815" s="1129"/>
    </row>
    <row r="816">
      <c r="A816" s="1061"/>
      <c r="B816" s="1061"/>
      <c r="C816" s="1061"/>
      <c r="D816" s="1061"/>
      <c r="E816" s="1061"/>
      <c r="F816" s="1061"/>
      <c r="G816" s="1061"/>
      <c r="H816" s="1061"/>
      <c r="I816" s="1061"/>
      <c r="J816" s="1129"/>
      <c r="K816" s="1129"/>
      <c r="L816" s="1129"/>
      <c r="M816" s="1129"/>
      <c r="N816" s="1129"/>
      <c r="O816" s="1129"/>
      <c r="P816" s="1129"/>
      <c r="Q816" s="1129"/>
      <c r="R816" s="1129"/>
      <c r="S816" s="1129"/>
      <c r="T816" s="1129"/>
      <c r="U816" s="1129"/>
      <c r="V816" s="1129"/>
      <c r="W816" s="1129"/>
      <c r="X816" s="1129"/>
      <c r="Y816" s="1129"/>
      <c r="Z816" s="1129"/>
    </row>
    <row r="817">
      <c r="A817" s="1061"/>
      <c r="B817" s="1061"/>
      <c r="C817" s="1061"/>
      <c r="D817" s="1061"/>
      <c r="E817" s="1061"/>
      <c r="F817" s="1061"/>
      <c r="G817" s="1061"/>
      <c r="H817" s="1061"/>
      <c r="I817" s="1061"/>
      <c r="J817" s="1129"/>
      <c r="K817" s="1129"/>
      <c r="L817" s="1129"/>
      <c r="M817" s="1129"/>
      <c r="N817" s="1129"/>
      <c r="O817" s="1129"/>
      <c r="P817" s="1129"/>
      <c r="Q817" s="1129"/>
      <c r="R817" s="1129"/>
      <c r="S817" s="1129"/>
      <c r="T817" s="1129"/>
      <c r="U817" s="1129"/>
      <c r="V817" s="1129"/>
      <c r="W817" s="1129"/>
      <c r="X817" s="1129"/>
      <c r="Y817" s="1129"/>
      <c r="Z817" s="1129"/>
    </row>
    <row r="818">
      <c r="A818" s="1061"/>
      <c r="B818" s="1061"/>
      <c r="C818" s="1061"/>
      <c r="D818" s="1061"/>
      <c r="E818" s="1061"/>
      <c r="F818" s="1061"/>
      <c r="G818" s="1061"/>
      <c r="H818" s="1061"/>
      <c r="I818" s="1061"/>
      <c r="J818" s="1129"/>
      <c r="K818" s="1129"/>
      <c r="L818" s="1129"/>
      <c r="M818" s="1129"/>
      <c r="N818" s="1129"/>
      <c r="O818" s="1129"/>
      <c r="P818" s="1129"/>
      <c r="Q818" s="1129"/>
      <c r="R818" s="1129"/>
      <c r="S818" s="1129"/>
      <c r="T818" s="1129"/>
      <c r="U818" s="1129"/>
      <c r="V818" s="1129"/>
      <c r="W818" s="1129"/>
      <c r="X818" s="1129"/>
      <c r="Y818" s="1129"/>
      <c r="Z818" s="1129"/>
    </row>
    <row r="819">
      <c r="A819" s="1061"/>
      <c r="B819" s="1061"/>
      <c r="C819" s="1061"/>
      <c r="D819" s="1061"/>
      <c r="E819" s="1061"/>
      <c r="F819" s="1061"/>
      <c r="G819" s="1061"/>
      <c r="H819" s="1061"/>
      <c r="I819" s="1061"/>
      <c r="J819" s="1129"/>
      <c r="K819" s="1129"/>
      <c r="L819" s="1129"/>
      <c r="M819" s="1129"/>
      <c r="N819" s="1129"/>
      <c r="O819" s="1129"/>
      <c r="P819" s="1129"/>
      <c r="Q819" s="1129"/>
      <c r="R819" s="1129"/>
      <c r="S819" s="1129"/>
      <c r="T819" s="1129"/>
      <c r="U819" s="1129"/>
      <c r="V819" s="1129"/>
      <c r="W819" s="1129"/>
      <c r="X819" s="1129"/>
      <c r="Y819" s="1129"/>
      <c r="Z819" s="1129"/>
    </row>
    <row r="820">
      <c r="A820" s="1061"/>
      <c r="B820" s="1061"/>
      <c r="C820" s="1061"/>
      <c r="D820" s="1061"/>
      <c r="E820" s="1061"/>
      <c r="F820" s="1061"/>
      <c r="G820" s="1061"/>
      <c r="H820" s="1061"/>
      <c r="I820" s="1061"/>
      <c r="J820" s="1129"/>
      <c r="K820" s="1129"/>
      <c r="L820" s="1129"/>
      <c r="M820" s="1129"/>
      <c r="N820" s="1129"/>
      <c r="O820" s="1129"/>
      <c r="P820" s="1129"/>
      <c r="Q820" s="1129"/>
      <c r="R820" s="1129"/>
      <c r="S820" s="1129"/>
      <c r="T820" s="1129"/>
      <c r="U820" s="1129"/>
      <c r="V820" s="1129"/>
      <c r="W820" s="1129"/>
      <c r="X820" s="1129"/>
      <c r="Y820" s="1129"/>
      <c r="Z820" s="1129"/>
    </row>
    <row r="821">
      <c r="A821" s="1061"/>
      <c r="B821" s="1061"/>
      <c r="C821" s="1061"/>
      <c r="D821" s="1061"/>
      <c r="E821" s="1061"/>
      <c r="F821" s="1061"/>
      <c r="G821" s="1061"/>
      <c r="H821" s="1061"/>
      <c r="I821" s="1061"/>
      <c r="J821" s="1129"/>
      <c r="K821" s="1129"/>
      <c r="L821" s="1129"/>
      <c r="M821" s="1129"/>
      <c r="N821" s="1129"/>
      <c r="O821" s="1129"/>
      <c r="P821" s="1129"/>
      <c r="Q821" s="1129"/>
      <c r="R821" s="1129"/>
      <c r="S821" s="1129"/>
      <c r="T821" s="1129"/>
      <c r="U821" s="1129"/>
      <c r="V821" s="1129"/>
      <c r="W821" s="1129"/>
      <c r="X821" s="1129"/>
      <c r="Y821" s="1129"/>
      <c r="Z821" s="1129"/>
    </row>
    <row r="822">
      <c r="A822" s="1061"/>
      <c r="B822" s="1061"/>
      <c r="C822" s="1061"/>
      <c r="D822" s="1061"/>
      <c r="E822" s="1061"/>
      <c r="F822" s="1061"/>
      <c r="G822" s="1061"/>
      <c r="H822" s="1061"/>
      <c r="I822" s="1061"/>
      <c r="J822" s="1129"/>
      <c r="K822" s="1129"/>
      <c r="L822" s="1129"/>
      <c r="M822" s="1129"/>
      <c r="N822" s="1129"/>
      <c r="O822" s="1129"/>
      <c r="P822" s="1129"/>
      <c r="Q822" s="1129"/>
      <c r="R822" s="1129"/>
      <c r="S822" s="1129"/>
      <c r="T822" s="1129"/>
      <c r="U822" s="1129"/>
      <c r="V822" s="1129"/>
      <c r="W822" s="1129"/>
      <c r="X822" s="1129"/>
      <c r="Y822" s="1129"/>
      <c r="Z822" s="1129"/>
    </row>
    <row r="823">
      <c r="A823" s="1061"/>
      <c r="B823" s="1061"/>
      <c r="C823" s="1061"/>
      <c r="D823" s="1061"/>
      <c r="E823" s="1061"/>
      <c r="F823" s="1061"/>
      <c r="G823" s="1061"/>
      <c r="H823" s="1061"/>
      <c r="I823" s="1061"/>
      <c r="J823" s="1129"/>
      <c r="K823" s="1129"/>
      <c r="L823" s="1129"/>
      <c r="M823" s="1129"/>
      <c r="N823" s="1129"/>
      <c r="O823" s="1129"/>
      <c r="P823" s="1129"/>
      <c r="Q823" s="1129"/>
      <c r="R823" s="1129"/>
      <c r="S823" s="1129"/>
      <c r="T823" s="1129"/>
      <c r="U823" s="1129"/>
      <c r="V823" s="1129"/>
      <c r="W823" s="1129"/>
      <c r="X823" s="1129"/>
      <c r="Y823" s="1129"/>
      <c r="Z823" s="1129"/>
    </row>
    <row r="824">
      <c r="A824" s="1061"/>
      <c r="B824" s="1061"/>
      <c r="C824" s="1061"/>
      <c r="D824" s="1061"/>
      <c r="E824" s="1061"/>
      <c r="F824" s="1061"/>
      <c r="G824" s="1061"/>
      <c r="H824" s="1061"/>
      <c r="I824" s="1061"/>
      <c r="J824" s="1129"/>
      <c r="K824" s="1129"/>
      <c r="L824" s="1129"/>
      <c r="M824" s="1129"/>
      <c r="N824" s="1129"/>
      <c r="O824" s="1129"/>
      <c r="P824" s="1129"/>
      <c r="Q824" s="1129"/>
      <c r="R824" s="1129"/>
      <c r="S824" s="1129"/>
      <c r="T824" s="1129"/>
      <c r="U824" s="1129"/>
      <c r="V824" s="1129"/>
      <c r="W824" s="1129"/>
      <c r="X824" s="1129"/>
      <c r="Y824" s="1129"/>
      <c r="Z824" s="1129"/>
    </row>
    <row r="825">
      <c r="A825" s="1061"/>
      <c r="B825" s="1061"/>
      <c r="C825" s="1061"/>
      <c r="D825" s="1061"/>
      <c r="E825" s="1061"/>
      <c r="F825" s="1061"/>
      <c r="G825" s="1061"/>
      <c r="H825" s="1061"/>
      <c r="I825" s="1061"/>
      <c r="J825" s="1129"/>
      <c r="K825" s="1129"/>
      <c r="L825" s="1129"/>
      <c r="M825" s="1129"/>
      <c r="N825" s="1129"/>
      <c r="O825" s="1129"/>
      <c r="P825" s="1129"/>
      <c r="Q825" s="1129"/>
      <c r="R825" s="1129"/>
      <c r="S825" s="1129"/>
      <c r="T825" s="1129"/>
      <c r="U825" s="1129"/>
      <c r="V825" s="1129"/>
      <c r="W825" s="1129"/>
      <c r="X825" s="1129"/>
      <c r="Y825" s="1129"/>
      <c r="Z825" s="1129"/>
    </row>
    <row r="826">
      <c r="A826" s="1061"/>
      <c r="B826" s="1061"/>
      <c r="C826" s="1061"/>
      <c r="D826" s="1061"/>
      <c r="E826" s="1061"/>
      <c r="F826" s="1061"/>
      <c r="G826" s="1061"/>
      <c r="H826" s="1061"/>
      <c r="I826" s="1061"/>
      <c r="J826" s="1129"/>
      <c r="K826" s="1129"/>
      <c r="L826" s="1129"/>
      <c r="M826" s="1129"/>
      <c r="N826" s="1129"/>
      <c r="O826" s="1129"/>
      <c r="P826" s="1129"/>
      <c r="Q826" s="1129"/>
      <c r="R826" s="1129"/>
      <c r="S826" s="1129"/>
      <c r="T826" s="1129"/>
      <c r="U826" s="1129"/>
      <c r="V826" s="1129"/>
      <c r="W826" s="1129"/>
      <c r="X826" s="1129"/>
      <c r="Y826" s="1129"/>
      <c r="Z826" s="1129"/>
    </row>
    <row r="827">
      <c r="A827" s="1061"/>
      <c r="B827" s="1061"/>
      <c r="C827" s="1061"/>
      <c r="D827" s="1061"/>
      <c r="E827" s="1061"/>
      <c r="F827" s="1061"/>
      <c r="G827" s="1061"/>
      <c r="H827" s="1061"/>
      <c r="I827" s="1061"/>
      <c r="J827" s="1129"/>
      <c r="K827" s="1129"/>
      <c r="L827" s="1129"/>
      <c r="M827" s="1129"/>
      <c r="N827" s="1129"/>
      <c r="O827" s="1129"/>
      <c r="P827" s="1129"/>
      <c r="Q827" s="1129"/>
      <c r="R827" s="1129"/>
      <c r="S827" s="1129"/>
      <c r="T827" s="1129"/>
      <c r="U827" s="1129"/>
      <c r="V827" s="1129"/>
      <c r="W827" s="1129"/>
      <c r="X827" s="1129"/>
      <c r="Y827" s="1129"/>
      <c r="Z827" s="1129"/>
    </row>
    <row r="828">
      <c r="A828" s="1061"/>
      <c r="B828" s="1061"/>
      <c r="C828" s="1061"/>
      <c r="D828" s="1061"/>
      <c r="E828" s="1061"/>
      <c r="F828" s="1061"/>
      <c r="G828" s="1061"/>
      <c r="H828" s="1061"/>
      <c r="I828" s="1061"/>
      <c r="J828" s="1129"/>
      <c r="K828" s="1129"/>
      <c r="L828" s="1129"/>
      <c r="M828" s="1129"/>
      <c r="N828" s="1129"/>
      <c r="O828" s="1129"/>
      <c r="P828" s="1129"/>
      <c r="Q828" s="1129"/>
      <c r="R828" s="1129"/>
      <c r="S828" s="1129"/>
      <c r="T828" s="1129"/>
      <c r="U828" s="1129"/>
      <c r="V828" s="1129"/>
      <c r="W828" s="1129"/>
      <c r="X828" s="1129"/>
      <c r="Y828" s="1129"/>
      <c r="Z828" s="1129"/>
    </row>
    <row r="829">
      <c r="A829" s="1061"/>
      <c r="B829" s="1061"/>
      <c r="C829" s="1061"/>
      <c r="D829" s="1061"/>
      <c r="E829" s="1061"/>
      <c r="F829" s="1061"/>
      <c r="G829" s="1061"/>
      <c r="H829" s="1061"/>
      <c r="I829" s="1061"/>
      <c r="J829" s="1129"/>
      <c r="K829" s="1129"/>
      <c r="L829" s="1129"/>
      <c r="M829" s="1129"/>
      <c r="N829" s="1129"/>
      <c r="O829" s="1129"/>
      <c r="P829" s="1129"/>
      <c r="Q829" s="1129"/>
      <c r="R829" s="1129"/>
      <c r="S829" s="1129"/>
      <c r="T829" s="1129"/>
      <c r="U829" s="1129"/>
      <c r="V829" s="1129"/>
      <c r="W829" s="1129"/>
      <c r="X829" s="1129"/>
      <c r="Y829" s="1129"/>
      <c r="Z829" s="1129"/>
    </row>
    <row r="830">
      <c r="A830" s="1061"/>
      <c r="B830" s="1061"/>
      <c r="C830" s="1061"/>
      <c r="D830" s="1061"/>
      <c r="E830" s="1061"/>
      <c r="F830" s="1061"/>
      <c r="G830" s="1061"/>
      <c r="H830" s="1061"/>
      <c r="I830" s="1061"/>
      <c r="J830" s="1129"/>
      <c r="K830" s="1129"/>
      <c r="L830" s="1129"/>
      <c r="M830" s="1129"/>
      <c r="N830" s="1129"/>
      <c r="O830" s="1129"/>
      <c r="P830" s="1129"/>
      <c r="Q830" s="1129"/>
      <c r="R830" s="1129"/>
      <c r="S830" s="1129"/>
      <c r="T830" s="1129"/>
      <c r="U830" s="1129"/>
      <c r="V830" s="1129"/>
      <c r="W830" s="1129"/>
      <c r="X830" s="1129"/>
      <c r="Y830" s="1129"/>
      <c r="Z830" s="1129"/>
    </row>
    <row r="831">
      <c r="A831" s="1061"/>
      <c r="B831" s="1061"/>
      <c r="C831" s="1061"/>
      <c r="D831" s="1061"/>
      <c r="E831" s="1061"/>
      <c r="F831" s="1061"/>
      <c r="G831" s="1061"/>
      <c r="H831" s="1061"/>
      <c r="I831" s="1061"/>
      <c r="J831" s="1129"/>
      <c r="K831" s="1129"/>
      <c r="L831" s="1129"/>
      <c r="M831" s="1129"/>
      <c r="N831" s="1129"/>
      <c r="O831" s="1129"/>
      <c r="P831" s="1129"/>
      <c r="Q831" s="1129"/>
      <c r="R831" s="1129"/>
      <c r="S831" s="1129"/>
      <c r="T831" s="1129"/>
      <c r="U831" s="1129"/>
      <c r="V831" s="1129"/>
      <c r="W831" s="1129"/>
      <c r="X831" s="1129"/>
      <c r="Y831" s="1129"/>
      <c r="Z831" s="1129"/>
    </row>
    <row r="832">
      <c r="A832" s="1061"/>
      <c r="B832" s="1061"/>
      <c r="C832" s="1061"/>
      <c r="D832" s="1061"/>
      <c r="E832" s="1061"/>
      <c r="F832" s="1061"/>
      <c r="G832" s="1061"/>
      <c r="H832" s="1061"/>
      <c r="I832" s="1061"/>
      <c r="J832" s="1129"/>
      <c r="K832" s="1129"/>
      <c r="L832" s="1129"/>
      <c r="M832" s="1129"/>
      <c r="N832" s="1129"/>
      <c r="O832" s="1129"/>
      <c r="P832" s="1129"/>
      <c r="Q832" s="1129"/>
      <c r="R832" s="1129"/>
      <c r="S832" s="1129"/>
      <c r="T832" s="1129"/>
      <c r="U832" s="1129"/>
      <c r="V832" s="1129"/>
      <c r="W832" s="1129"/>
      <c r="X832" s="1129"/>
      <c r="Y832" s="1129"/>
      <c r="Z832" s="1129"/>
    </row>
    <row r="833">
      <c r="A833" s="1061"/>
      <c r="B833" s="1061"/>
      <c r="C833" s="1061"/>
      <c r="D833" s="1061"/>
      <c r="E833" s="1061"/>
      <c r="F833" s="1061"/>
      <c r="G833" s="1061"/>
      <c r="H833" s="1061"/>
      <c r="I833" s="1061"/>
      <c r="J833" s="1129"/>
      <c r="K833" s="1129"/>
      <c r="L833" s="1129"/>
      <c r="M833" s="1129"/>
      <c r="N833" s="1129"/>
      <c r="O833" s="1129"/>
      <c r="P833" s="1129"/>
      <c r="Q833" s="1129"/>
      <c r="R833" s="1129"/>
      <c r="S833" s="1129"/>
      <c r="T833" s="1129"/>
      <c r="U833" s="1129"/>
      <c r="V833" s="1129"/>
      <c r="W833" s="1129"/>
      <c r="X833" s="1129"/>
      <c r="Y833" s="1129"/>
      <c r="Z833" s="1129"/>
    </row>
    <row r="834">
      <c r="A834" s="1061"/>
      <c r="B834" s="1061"/>
      <c r="C834" s="1061"/>
      <c r="D834" s="1061"/>
      <c r="E834" s="1061"/>
      <c r="F834" s="1061"/>
      <c r="G834" s="1061"/>
      <c r="H834" s="1061"/>
      <c r="I834" s="1061"/>
      <c r="J834" s="1129"/>
      <c r="K834" s="1129"/>
      <c r="L834" s="1129"/>
      <c r="M834" s="1129"/>
      <c r="N834" s="1129"/>
      <c r="O834" s="1129"/>
      <c r="P834" s="1129"/>
      <c r="Q834" s="1129"/>
      <c r="R834" s="1129"/>
      <c r="S834" s="1129"/>
      <c r="T834" s="1129"/>
      <c r="U834" s="1129"/>
      <c r="V834" s="1129"/>
      <c r="W834" s="1129"/>
      <c r="X834" s="1129"/>
      <c r="Y834" s="1129"/>
      <c r="Z834" s="1129"/>
    </row>
    <row r="835">
      <c r="A835" s="1061"/>
      <c r="B835" s="1061"/>
      <c r="C835" s="1061"/>
      <c r="D835" s="1061"/>
      <c r="E835" s="1061"/>
      <c r="F835" s="1061"/>
      <c r="G835" s="1061"/>
      <c r="H835" s="1061"/>
      <c r="I835" s="1061"/>
      <c r="J835" s="1129"/>
      <c r="K835" s="1129"/>
      <c r="L835" s="1129"/>
      <c r="M835" s="1129"/>
      <c r="N835" s="1129"/>
      <c r="O835" s="1129"/>
      <c r="P835" s="1129"/>
      <c r="Q835" s="1129"/>
      <c r="R835" s="1129"/>
      <c r="S835" s="1129"/>
      <c r="T835" s="1129"/>
      <c r="U835" s="1129"/>
      <c r="V835" s="1129"/>
      <c r="W835" s="1129"/>
      <c r="X835" s="1129"/>
      <c r="Y835" s="1129"/>
      <c r="Z835" s="1129"/>
    </row>
    <row r="836">
      <c r="A836" s="1061"/>
      <c r="B836" s="1061"/>
      <c r="C836" s="1061"/>
      <c r="D836" s="1061"/>
      <c r="E836" s="1061"/>
      <c r="F836" s="1061"/>
      <c r="G836" s="1061"/>
      <c r="H836" s="1061"/>
      <c r="I836" s="1061"/>
      <c r="J836" s="1129"/>
      <c r="K836" s="1129"/>
      <c r="L836" s="1129"/>
      <c r="M836" s="1129"/>
      <c r="N836" s="1129"/>
      <c r="O836" s="1129"/>
      <c r="P836" s="1129"/>
      <c r="Q836" s="1129"/>
      <c r="R836" s="1129"/>
      <c r="S836" s="1129"/>
      <c r="T836" s="1129"/>
      <c r="U836" s="1129"/>
      <c r="V836" s="1129"/>
      <c r="W836" s="1129"/>
      <c r="X836" s="1129"/>
      <c r="Y836" s="1129"/>
      <c r="Z836" s="1129"/>
    </row>
    <row r="837">
      <c r="A837" s="1061"/>
      <c r="B837" s="1061"/>
      <c r="C837" s="1061"/>
      <c r="D837" s="1061"/>
      <c r="E837" s="1061"/>
      <c r="F837" s="1061"/>
      <c r="G837" s="1061"/>
      <c r="H837" s="1061"/>
      <c r="I837" s="1061"/>
      <c r="J837" s="1129"/>
      <c r="K837" s="1129"/>
      <c r="L837" s="1129"/>
      <c r="M837" s="1129"/>
      <c r="N837" s="1129"/>
      <c r="O837" s="1129"/>
      <c r="P837" s="1129"/>
      <c r="Q837" s="1129"/>
      <c r="R837" s="1129"/>
      <c r="S837" s="1129"/>
      <c r="T837" s="1129"/>
      <c r="U837" s="1129"/>
      <c r="V837" s="1129"/>
      <c r="W837" s="1129"/>
      <c r="X837" s="1129"/>
      <c r="Y837" s="1129"/>
      <c r="Z837" s="1129"/>
    </row>
    <row r="838">
      <c r="A838" s="1061"/>
      <c r="B838" s="1061"/>
      <c r="C838" s="1061"/>
      <c r="D838" s="1061"/>
      <c r="E838" s="1061"/>
      <c r="F838" s="1061"/>
      <c r="G838" s="1061"/>
      <c r="H838" s="1061"/>
      <c r="I838" s="1061"/>
      <c r="J838" s="1129"/>
      <c r="K838" s="1129"/>
      <c r="L838" s="1129"/>
      <c r="M838" s="1129"/>
      <c r="N838" s="1129"/>
      <c r="O838" s="1129"/>
      <c r="P838" s="1129"/>
      <c r="Q838" s="1129"/>
      <c r="R838" s="1129"/>
      <c r="S838" s="1129"/>
      <c r="T838" s="1129"/>
      <c r="U838" s="1129"/>
      <c r="V838" s="1129"/>
      <c r="W838" s="1129"/>
      <c r="X838" s="1129"/>
      <c r="Y838" s="1129"/>
      <c r="Z838" s="1129"/>
    </row>
    <row r="839">
      <c r="A839" s="1061"/>
      <c r="B839" s="1061"/>
      <c r="C839" s="1061"/>
      <c r="D839" s="1061"/>
      <c r="E839" s="1061"/>
      <c r="F839" s="1061"/>
      <c r="G839" s="1061"/>
      <c r="H839" s="1061"/>
      <c r="I839" s="1061"/>
      <c r="J839" s="1129"/>
      <c r="K839" s="1129"/>
      <c r="L839" s="1129"/>
      <c r="M839" s="1129"/>
      <c r="N839" s="1129"/>
      <c r="O839" s="1129"/>
      <c r="P839" s="1129"/>
      <c r="Q839" s="1129"/>
      <c r="R839" s="1129"/>
      <c r="S839" s="1129"/>
      <c r="T839" s="1129"/>
      <c r="U839" s="1129"/>
      <c r="V839" s="1129"/>
      <c r="W839" s="1129"/>
      <c r="X839" s="1129"/>
      <c r="Y839" s="1129"/>
      <c r="Z839" s="1129"/>
    </row>
    <row r="840">
      <c r="A840" s="1061"/>
      <c r="B840" s="1061"/>
      <c r="C840" s="1061"/>
      <c r="D840" s="1061"/>
      <c r="E840" s="1061"/>
      <c r="F840" s="1061"/>
      <c r="G840" s="1061"/>
      <c r="H840" s="1061"/>
      <c r="I840" s="1061"/>
      <c r="J840" s="1129"/>
      <c r="K840" s="1129"/>
      <c r="L840" s="1129"/>
      <c r="M840" s="1129"/>
      <c r="N840" s="1129"/>
      <c r="O840" s="1129"/>
      <c r="P840" s="1129"/>
      <c r="Q840" s="1129"/>
      <c r="R840" s="1129"/>
      <c r="S840" s="1129"/>
      <c r="T840" s="1129"/>
      <c r="U840" s="1129"/>
      <c r="V840" s="1129"/>
      <c r="W840" s="1129"/>
      <c r="X840" s="1129"/>
      <c r="Y840" s="1129"/>
      <c r="Z840" s="1129"/>
    </row>
    <row r="841">
      <c r="A841" s="1061"/>
      <c r="B841" s="1061"/>
      <c r="C841" s="1061"/>
      <c r="D841" s="1061"/>
      <c r="E841" s="1061"/>
      <c r="F841" s="1061"/>
      <c r="G841" s="1061"/>
      <c r="H841" s="1061"/>
      <c r="I841" s="1061"/>
      <c r="J841" s="1129"/>
      <c r="K841" s="1129"/>
      <c r="L841" s="1129"/>
      <c r="M841" s="1129"/>
      <c r="N841" s="1129"/>
      <c r="O841" s="1129"/>
      <c r="P841" s="1129"/>
      <c r="Q841" s="1129"/>
      <c r="R841" s="1129"/>
      <c r="S841" s="1129"/>
      <c r="T841" s="1129"/>
      <c r="U841" s="1129"/>
      <c r="V841" s="1129"/>
      <c r="W841" s="1129"/>
      <c r="X841" s="1129"/>
      <c r="Y841" s="1129"/>
      <c r="Z841" s="1129"/>
    </row>
    <row r="842">
      <c r="A842" s="1061"/>
      <c r="B842" s="1061"/>
      <c r="C842" s="1061"/>
      <c r="D842" s="1061"/>
      <c r="E842" s="1061"/>
      <c r="F842" s="1061"/>
      <c r="G842" s="1061"/>
      <c r="H842" s="1061"/>
      <c r="I842" s="1061"/>
      <c r="J842" s="1129"/>
      <c r="K842" s="1129"/>
      <c r="L842" s="1129"/>
      <c r="M842" s="1129"/>
      <c r="N842" s="1129"/>
      <c r="O842" s="1129"/>
      <c r="P842" s="1129"/>
      <c r="Q842" s="1129"/>
      <c r="R842" s="1129"/>
      <c r="S842" s="1129"/>
      <c r="T842" s="1129"/>
      <c r="U842" s="1129"/>
      <c r="V842" s="1129"/>
      <c r="W842" s="1129"/>
      <c r="X842" s="1129"/>
      <c r="Y842" s="1129"/>
      <c r="Z842" s="1129"/>
    </row>
    <row r="843">
      <c r="A843" s="1061"/>
      <c r="B843" s="1061"/>
      <c r="C843" s="1061"/>
      <c r="D843" s="1061"/>
      <c r="E843" s="1061"/>
      <c r="F843" s="1061"/>
      <c r="G843" s="1061"/>
      <c r="H843" s="1061"/>
      <c r="I843" s="1061"/>
      <c r="J843" s="1129"/>
      <c r="K843" s="1129"/>
      <c r="L843" s="1129"/>
      <c r="M843" s="1129"/>
      <c r="N843" s="1129"/>
      <c r="O843" s="1129"/>
      <c r="P843" s="1129"/>
      <c r="Q843" s="1129"/>
      <c r="R843" s="1129"/>
      <c r="S843" s="1129"/>
      <c r="T843" s="1129"/>
      <c r="U843" s="1129"/>
      <c r="V843" s="1129"/>
      <c r="W843" s="1129"/>
      <c r="X843" s="1129"/>
      <c r="Y843" s="1129"/>
      <c r="Z843" s="1129"/>
    </row>
    <row r="844">
      <c r="A844" s="1061"/>
      <c r="B844" s="1061"/>
      <c r="C844" s="1061"/>
      <c r="D844" s="1061"/>
      <c r="E844" s="1061"/>
      <c r="F844" s="1061"/>
      <c r="G844" s="1061"/>
      <c r="H844" s="1061"/>
      <c r="I844" s="1061"/>
      <c r="J844" s="1129"/>
      <c r="K844" s="1129"/>
      <c r="L844" s="1129"/>
      <c r="M844" s="1129"/>
      <c r="N844" s="1129"/>
      <c r="O844" s="1129"/>
      <c r="P844" s="1129"/>
      <c r="Q844" s="1129"/>
      <c r="R844" s="1129"/>
      <c r="S844" s="1129"/>
      <c r="T844" s="1129"/>
      <c r="U844" s="1129"/>
      <c r="V844" s="1129"/>
      <c r="W844" s="1129"/>
      <c r="X844" s="1129"/>
      <c r="Y844" s="1129"/>
      <c r="Z844" s="1129"/>
    </row>
    <row r="845">
      <c r="A845" s="1061"/>
      <c r="B845" s="1061"/>
      <c r="C845" s="1061"/>
      <c r="D845" s="1061"/>
      <c r="E845" s="1061"/>
      <c r="F845" s="1061"/>
      <c r="G845" s="1061"/>
      <c r="H845" s="1061"/>
      <c r="I845" s="1061"/>
      <c r="J845" s="1129"/>
      <c r="K845" s="1129"/>
      <c r="L845" s="1129"/>
      <c r="M845" s="1129"/>
      <c r="N845" s="1129"/>
      <c r="O845" s="1129"/>
      <c r="P845" s="1129"/>
      <c r="Q845" s="1129"/>
      <c r="R845" s="1129"/>
      <c r="S845" s="1129"/>
      <c r="T845" s="1129"/>
      <c r="U845" s="1129"/>
      <c r="V845" s="1129"/>
      <c r="W845" s="1129"/>
      <c r="X845" s="1129"/>
      <c r="Y845" s="1129"/>
      <c r="Z845" s="1129"/>
    </row>
    <row r="846">
      <c r="A846" s="1061"/>
      <c r="B846" s="1061"/>
      <c r="C846" s="1061"/>
      <c r="D846" s="1061"/>
      <c r="E846" s="1061"/>
      <c r="F846" s="1061"/>
      <c r="G846" s="1061"/>
      <c r="H846" s="1061"/>
      <c r="I846" s="1061"/>
      <c r="J846" s="1129"/>
      <c r="K846" s="1129"/>
      <c r="L846" s="1129"/>
      <c r="M846" s="1129"/>
      <c r="N846" s="1129"/>
      <c r="O846" s="1129"/>
      <c r="P846" s="1129"/>
      <c r="Q846" s="1129"/>
      <c r="R846" s="1129"/>
      <c r="S846" s="1129"/>
      <c r="T846" s="1129"/>
      <c r="U846" s="1129"/>
      <c r="V846" s="1129"/>
      <c r="W846" s="1129"/>
      <c r="X846" s="1129"/>
      <c r="Y846" s="1129"/>
      <c r="Z846" s="1129"/>
    </row>
    <row r="847">
      <c r="A847" s="1061"/>
      <c r="B847" s="1061"/>
      <c r="C847" s="1061"/>
      <c r="D847" s="1061"/>
      <c r="E847" s="1061"/>
      <c r="F847" s="1061"/>
      <c r="G847" s="1061"/>
      <c r="H847" s="1061"/>
      <c r="I847" s="1061"/>
      <c r="J847" s="1129"/>
      <c r="K847" s="1129"/>
      <c r="L847" s="1129"/>
      <c r="M847" s="1129"/>
      <c r="N847" s="1129"/>
      <c r="O847" s="1129"/>
      <c r="P847" s="1129"/>
      <c r="Q847" s="1129"/>
      <c r="R847" s="1129"/>
      <c r="S847" s="1129"/>
      <c r="T847" s="1129"/>
      <c r="U847" s="1129"/>
      <c r="V847" s="1129"/>
      <c r="W847" s="1129"/>
      <c r="X847" s="1129"/>
      <c r="Y847" s="1129"/>
      <c r="Z847" s="1129"/>
    </row>
    <row r="848">
      <c r="A848" s="1061"/>
      <c r="B848" s="1061"/>
      <c r="C848" s="1061"/>
      <c r="D848" s="1061"/>
      <c r="E848" s="1061"/>
      <c r="F848" s="1061"/>
      <c r="G848" s="1061"/>
      <c r="H848" s="1061"/>
      <c r="I848" s="1061"/>
      <c r="J848" s="1129"/>
      <c r="K848" s="1129"/>
      <c r="L848" s="1129"/>
      <c r="M848" s="1129"/>
      <c r="N848" s="1129"/>
      <c r="O848" s="1129"/>
      <c r="P848" s="1129"/>
      <c r="Q848" s="1129"/>
      <c r="R848" s="1129"/>
      <c r="S848" s="1129"/>
      <c r="T848" s="1129"/>
      <c r="U848" s="1129"/>
      <c r="V848" s="1129"/>
      <c r="W848" s="1129"/>
      <c r="X848" s="1129"/>
      <c r="Y848" s="1129"/>
      <c r="Z848" s="1129"/>
    </row>
    <row r="849">
      <c r="A849" s="1061"/>
      <c r="B849" s="1061"/>
      <c r="C849" s="1061"/>
      <c r="D849" s="1061"/>
      <c r="E849" s="1061"/>
      <c r="F849" s="1061"/>
      <c r="G849" s="1061"/>
      <c r="H849" s="1061"/>
      <c r="I849" s="1061"/>
      <c r="J849" s="1129"/>
      <c r="K849" s="1129"/>
      <c r="L849" s="1129"/>
      <c r="M849" s="1129"/>
      <c r="N849" s="1129"/>
      <c r="O849" s="1129"/>
      <c r="P849" s="1129"/>
      <c r="Q849" s="1129"/>
      <c r="R849" s="1129"/>
      <c r="S849" s="1129"/>
      <c r="T849" s="1129"/>
      <c r="U849" s="1129"/>
      <c r="V849" s="1129"/>
      <c r="W849" s="1129"/>
      <c r="X849" s="1129"/>
      <c r="Y849" s="1129"/>
      <c r="Z849" s="1129"/>
    </row>
    <row r="850">
      <c r="A850" s="1061"/>
      <c r="B850" s="1061"/>
      <c r="C850" s="1061"/>
      <c r="D850" s="1061"/>
      <c r="E850" s="1061"/>
      <c r="F850" s="1061"/>
      <c r="G850" s="1061"/>
      <c r="H850" s="1061"/>
      <c r="I850" s="1061"/>
      <c r="J850" s="1129"/>
      <c r="K850" s="1129"/>
      <c r="L850" s="1129"/>
      <c r="M850" s="1129"/>
      <c r="N850" s="1129"/>
      <c r="O850" s="1129"/>
      <c r="P850" s="1129"/>
      <c r="Q850" s="1129"/>
      <c r="R850" s="1129"/>
      <c r="S850" s="1129"/>
      <c r="T850" s="1129"/>
      <c r="U850" s="1129"/>
      <c r="V850" s="1129"/>
      <c r="W850" s="1129"/>
      <c r="X850" s="1129"/>
      <c r="Y850" s="1129"/>
      <c r="Z850" s="1129"/>
    </row>
    <row r="851">
      <c r="A851" s="1061"/>
      <c r="B851" s="1061"/>
      <c r="C851" s="1061"/>
      <c r="D851" s="1061"/>
      <c r="E851" s="1061"/>
      <c r="F851" s="1061"/>
      <c r="G851" s="1061"/>
      <c r="H851" s="1061"/>
      <c r="I851" s="1061"/>
      <c r="J851" s="1129"/>
      <c r="K851" s="1129"/>
      <c r="L851" s="1129"/>
      <c r="M851" s="1129"/>
      <c r="N851" s="1129"/>
      <c r="O851" s="1129"/>
      <c r="P851" s="1129"/>
      <c r="Q851" s="1129"/>
      <c r="R851" s="1129"/>
      <c r="S851" s="1129"/>
      <c r="T851" s="1129"/>
      <c r="U851" s="1129"/>
      <c r="V851" s="1129"/>
      <c r="W851" s="1129"/>
      <c r="X851" s="1129"/>
      <c r="Y851" s="1129"/>
      <c r="Z851" s="1129"/>
    </row>
    <row r="852">
      <c r="A852" s="1061"/>
      <c r="B852" s="1061"/>
      <c r="C852" s="1061"/>
      <c r="D852" s="1061"/>
      <c r="E852" s="1061"/>
      <c r="F852" s="1061"/>
      <c r="G852" s="1061"/>
      <c r="H852" s="1061"/>
      <c r="I852" s="1061"/>
      <c r="J852" s="1129"/>
      <c r="K852" s="1129"/>
      <c r="L852" s="1129"/>
      <c r="M852" s="1129"/>
      <c r="N852" s="1129"/>
      <c r="O852" s="1129"/>
      <c r="P852" s="1129"/>
      <c r="Q852" s="1129"/>
      <c r="R852" s="1129"/>
      <c r="S852" s="1129"/>
      <c r="T852" s="1129"/>
      <c r="U852" s="1129"/>
      <c r="V852" s="1129"/>
      <c r="W852" s="1129"/>
      <c r="X852" s="1129"/>
      <c r="Y852" s="1129"/>
      <c r="Z852" s="1129"/>
    </row>
    <row r="853">
      <c r="A853" s="1061"/>
      <c r="B853" s="1061"/>
      <c r="C853" s="1061"/>
      <c r="D853" s="1061"/>
      <c r="E853" s="1061"/>
      <c r="F853" s="1061"/>
      <c r="G853" s="1061"/>
      <c r="H853" s="1061"/>
      <c r="I853" s="1061"/>
      <c r="J853" s="1129"/>
      <c r="K853" s="1129"/>
      <c r="L853" s="1129"/>
      <c r="M853" s="1129"/>
      <c r="N853" s="1129"/>
      <c r="O853" s="1129"/>
      <c r="P853" s="1129"/>
      <c r="Q853" s="1129"/>
      <c r="R853" s="1129"/>
      <c r="S853" s="1129"/>
      <c r="T853" s="1129"/>
      <c r="U853" s="1129"/>
      <c r="V853" s="1129"/>
      <c r="W853" s="1129"/>
      <c r="X853" s="1129"/>
      <c r="Y853" s="1129"/>
      <c r="Z853" s="1129"/>
    </row>
    <row r="854">
      <c r="A854" s="1061"/>
      <c r="B854" s="1061"/>
      <c r="C854" s="1061"/>
      <c r="D854" s="1061"/>
      <c r="E854" s="1061"/>
      <c r="F854" s="1061"/>
      <c r="G854" s="1061"/>
      <c r="H854" s="1061"/>
      <c r="I854" s="1061"/>
      <c r="J854" s="1129"/>
      <c r="K854" s="1129"/>
      <c r="L854" s="1129"/>
      <c r="M854" s="1129"/>
      <c r="N854" s="1129"/>
      <c r="O854" s="1129"/>
      <c r="P854" s="1129"/>
      <c r="Q854" s="1129"/>
      <c r="R854" s="1129"/>
      <c r="S854" s="1129"/>
      <c r="T854" s="1129"/>
      <c r="U854" s="1129"/>
      <c r="V854" s="1129"/>
      <c r="W854" s="1129"/>
      <c r="X854" s="1129"/>
      <c r="Y854" s="1129"/>
      <c r="Z854" s="1129"/>
    </row>
    <row r="855">
      <c r="A855" s="1061"/>
      <c r="B855" s="1061"/>
      <c r="C855" s="1061"/>
      <c r="D855" s="1061"/>
      <c r="E855" s="1061"/>
      <c r="F855" s="1061"/>
      <c r="G855" s="1061"/>
      <c r="H855" s="1061"/>
      <c r="I855" s="1061"/>
      <c r="J855" s="1129"/>
      <c r="K855" s="1129"/>
      <c r="L855" s="1129"/>
      <c r="M855" s="1129"/>
      <c r="N855" s="1129"/>
      <c r="O855" s="1129"/>
      <c r="P855" s="1129"/>
      <c r="Q855" s="1129"/>
      <c r="R855" s="1129"/>
      <c r="S855" s="1129"/>
      <c r="T855" s="1129"/>
      <c r="U855" s="1129"/>
      <c r="V855" s="1129"/>
      <c r="W855" s="1129"/>
      <c r="X855" s="1129"/>
      <c r="Y855" s="1129"/>
      <c r="Z855" s="1129"/>
    </row>
    <row r="856">
      <c r="A856" s="1061"/>
      <c r="B856" s="1061"/>
      <c r="C856" s="1061"/>
      <c r="D856" s="1061"/>
      <c r="E856" s="1061"/>
      <c r="F856" s="1061"/>
      <c r="G856" s="1061"/>
      <c r="H856" s="1061"/>
      <c r="I856" s="1061"/>
      <c r="J856" s="1129"/>
      <c r="K856" s="1129"/>
      <c r="L856" s="1129"/>
      <c r="M856" s="1129"/>
      <c r="N856" s="1129"/>
      <c r="O856" s="1129"/>
      <c r="P856" s="1129"/>
      <c r="Q856" s="1129"/>
      <c r="R856" s="1129"/>
      <c r="S856" s="1129"/>
      <c r="T856" s="1129"/>
      <c r="U856" s="1129"/>
      <c r="V856" s="1129"/>
      <c r="W856" s="1129"/>
      <c r="X856" s="1129"/>
      <c r="Y856" s="1129"/>
      <c r="Z856" s="1129"/>
    </row>
    <row r="857">
      <c r="A857" s="1061"/>
      <c r="B857" s="1061"/>
      <c r="C857" s="1061"/>
      <c r="D857" s="1061"/>
      <c r="E857" s="1061"/>
      <c r="F857" s="1061"/>
      <c r="G857" s="1061"/>
      <c r="H857" s="1061"/>
      <c r="I857" s="1061"/>
      <c r="J857" s="1129"/>
      <c r="K857" s="1129"/>
      <c r="L857" s="1129"/>
      <c r="M857" s="1129"/>
      <c r="N857" s="1129"/>
      <c r="O857" s="1129"/>
      <c r="P857" s="1129"/>
      <c r="Q857" s="1129"/>
      <c r="R857" s="1129"/>
      <c r="S857" s="1129"/>
      <c r="T857" s="1129"/>
      <c r="U857" s="1129"/>
      <c r="V857" s="1129"/>
      <c r="W857" s="1129"/>
      <c r="X857" s="1129"/>
      <c r="Y857" s="1129"/>
      <c r="Z857" s="1129"/>
    </row>
    <row r="858">
      <c r="A858" s="1061"/>
      <c r="B858" s="1061"/>
      <c r="C858" s="1061"/>
      <c r="D858" s="1061"/>
      <c r="E858" s="1061"/>
      <c r="F858" s="1061"/>
      <c r="G858" s="1061"/>
      <c r="H858" s="1061"/>
      <c r="I858" s="1061"/>
      <c r="J858" s="1129"/>
      <c r="K858" s="1129"/>
      <c r="L858" s="1129"/>
      <c r="M858" s="1129"/>
      <c r="N858" s="1129"/>
      <c r="O858" s="1129"/>
      <c r="P858" s="1129"/>
      <c r="Q858" s="1129"/>
      <c r="R858" s="1129"/>
      <c r="S858" s="1129"/>
      <c r="T858" s="1129"/>
      <c r="U858" s="1129"/>
      <c r="V858" s="1129"/>
      <c r="W858" s="1129"/>
      <c r="X858" s="1129"/>
      <c r="Y858" s="1129"/>
      <c r="Z858" s="1129"/>
    </row>
    <row r="859">
      <c r="A859" s="1061"/>
      <c r="B859" s="1061"/>
      <c r="C859" s="1061"/>
      <c r="D859" s="1061"/>
      <c r="E859" s="1061"/>
      <c r="F859" s="1061"/>
      <c r="G859" s="1061"/>
      <c r="H859" s="1061"/>
      <c r="I859" s="1061"/>
      <c r="J859" s="1129"/>
      <c r="K859" s="1129"/>
      <c r="L859" s="1129"/>
      <c r="M859" s="1129"/>
      <c r="N859" s="1129"/>
      <c r="O859" s="1129"/>
      <c r="P859" s="1129"/>
      <c r="Q859" s="1129"/>
      <c r="R859" s="1129"/>
      <c r="S859" s="1129"/>
      <c r="T859" s="1129"/>
      <c r="U859" s="1129"/>
      <c r="V859" s="1129"/>
      <c r="W859" s="1129"/>
      <c r="X859" s="1129"/>
      <c r="Y859" s="1129"/>
      <c r="Z859" s="1129"/>
    </row>
    <row r="860">
      <c r="A860" s="1061"/>
      <c r="B860" s="1061"/>
      <c r="C860" s="1061"/>
      <c r="D860" s="1061"/>
      <c r="E860" s="1061"/>
      <c r="F860" s="1061"/>
      <c r="G860" s="1061"/>
      <c r="H860" s="1061"/>
      <c r="I860" s="1061"/>
      <c r="J860" s="1129"/>
      <c r="K860" s="1129"/>
      <c r="L860" s="1129"/>
      <c r="M860" s="1129"/>
      <c r="N860" s="1129"/>
      <c r="O860" s="1129"/>
      <c r="P860" s="1129"/>
      <c r="Q860" s="1129"/>
      <c r="R860" s="1129"/>
      <c r="S860" s="1129"/>
      <c r="T860" s="1129"/>
      <c r="U860" s="1129"/>
      <c r="V860" s="1129"/>
      <c r="W860" s="1129"/>
      <c r="X860" s="1129"/>
      <c r="Y860" s="1129"/>
      <c r="Z860" s="1129"/>
    </row>
    <row r="861">
      <c r="A861" s="1061"/>
      <c r="B861" s="1061"/>
      <c r="C861" s="1061"/>
      <c r="D861" s="1061"/>
      <c r="E861" s="1061"/>
      <c r="F861" s="1061"/>
      <c r="G861" s="1061"/>
      <c r="H861" s="1061"/>
      <c r="I861" s="1061"/>
      <c r="J861" s="1129"/>
      <c r="K861" s="1129"/>
      <c r="L861" s="1129"/>
      <c r="M861" s="1129"/>
      <c r="N861" s="1129"/>
      <c r="O861" s="1129"/>
      <c r="P861" s="1129"/>
      <c r="Q861" s="1129"/>
      <c r="R861" s="1129"/>
      <c r="S861" s="1129"/>
      <c r="T861" s="1129"/>
      <c r="U861" s="1129"/>
      <c r="V861" s="1129"/>
      <c r="W861" s="1129"/>
      <c r="X861" s="1129"/>
      <c r="Y861" s="1129"/>
      <c r="Z861" s="1129"/>
    </row>
    <row r="862">
      <c r="A862" s="1061"/>
      <c r="B862" s="1061"/>
      <c r="C862" s="1061"/>
      <c r="D862" s="1061"/>
      <c r="E862" s="1061"/>
      <c r="F862" s="1061"/>
      <c r="G862" s="1061"/>
      <c r="H862" s="1061"/>
      <c r="I862" s="1061"/>
      <c r="J862" s="1129"/>
      <c r="K862" s="1129"/>
      <c r="L862" s="1129"/>
      <c r="M862" s="1129"/>
      <c r="N862" s="1129"/>
      <c r="O862" s="1129"/>
      <c r="P862" s="1129"/>
      <c r="Q862" s="1129"/>
      <c r="R862" s="1129"/>
      <c r="S862" s="1129"/>
      <c r="T862" s="1129"/>
      <c r="U862" s="1129"/>
      <c r="V862" s="1129"/>
      <c r="W862" s="1129"/>
      <c r="X862" s="1129"/>
      <c r="Y862" s="1129"/>
      <c r="Z862" s="1129"/>
    </row>
    <row r="863">
      <c r="A863" s="1061"/>
      <c r="B863" s="1061"/>
      <c r="C863" s="1061"/>
      <c r="D863" s="1061"/>
      <c r="E863" s="1061"/>
      <c r="F863" s="1061"/>
      <c r="G863" s="1061"/>
      <c r="H863" s="1061"/>
      <c r="I863" s="1061"/>
      <c r="J863" s="1129"/>
      <c r="K863" s="1129"/>
      <c r="L863" s="1129"/>
      <c r="M863" s="1129"/>
      <c r="N863" s="1129"/>
      <c r="O863" s="1129"/>
      <c r="P863" s="1129"/>
      <c r="Q863" s="1129"/>
      <c r="R863" s="1129"/>
      <c r="S863" s="1129"/>
      <c r="T863" s="1129"/>
      <c r="U863" s="1129"/>
      <c r="V863" s="1129"/>
      <c r="W863" s="1129"/>
      <c r="X863" s="1129"/>
      <c r="Y863" s="1129"/>
      <c r="Z863" s="1129"/>
    </row>
    <row r="864">
      <c r="A864" s="1061"/>
      <c r="B864" s="1061"/>
      <c r="C864" s="1061"/>
      <c r="D864" s="1061"/>
      <c r="E864" s="1061"/>
      <c r="F864" s="1061"/>
      <c r="G864" s="1061"/>
      <c r="H864" s="1061"/>
      <c r="I864" s="1061"/>
      <c r="J864" s="1129"/>
      <c r="K864" s="1129"/>
      <c r="L864" s="1129"/>
      <c r="M864" s="1129"/>
      <c r="N864" s="1129"/>
      <c r="O864" s="1129"/>
      <c r="P864" s="1129"/>
      <c r="Q864" s="1129"/>
      <c r="R864" s="1129"/>
      <c r="S864" s="1129"/>
      <c r="T864" s="1129"/>
      <c r="U864" s="1129"/>
      <c r="V864" s="1129"/>
      <c r="W864" s="1129"/>
      <c r="X864" s="1129"/>
      <c r="Y864" s="1129"/>
      <c r="Z864" s="1129"/>
    </row>
    <row r="865">
      <c r="A865" s="1061"/>
      <c r="B865" s="1061"/>
      <c r="C865" s="1061"/>
      <c r="D865" s="1061"/>
      <c r="E865" s="1061"/>
      <c r="F865" s="1061"/>
      <c r="G865" s="1061"/>
      <c r="H865" s="1061"/>
      <c r="I865" s="1061"/>
      <c r="J865" s="1129"/>
      <c r="K865" s="1129"/>
      <c r="L865" s="1129"/>
      <c r="M865" s="1129"/>
      <c r="N865" s="1129"/>
      <c r="O865" s="1129"/>
      <c r="P865" s="1129"/>
      <c r="Q865" s="1129"/>
      <c r="R865" s="1129"/>
      <c r="S865" s="1129"/>
      <c r="T865" s="1129"/>
      <c r="U865" s="1129"/>
      <c r="V865" s="1129"/>
      <c r="W865" s="1129"/>
      <c r="X865" s="1129"/>
      <c r="Y865" s="1129"/>
      <c r="Z865" s="1129"/>
    </row>
    <row r="866">
      <c r="A866" s="1061"/>
      <c r="B866" s="1061"/>
      <c r="C866" s="1061"/>
      <c r="D866" s="1061"/>
      <c r="E866" s="1061"/>
      <c r="F866" s="1061"/>
      <c r="G866" s="1061"/>
      <c r="H866" s="1061"/>
      <c r="I866" s="1061"/>
      <c r="J866" s="1129"/>
      <c r="K866" s="1129"/>
      <c r="L866" s="1129"/>
      <c r="M866" s="1129"/>
      <c r="N866" s="1129"/>
      <c r="O866" s="1129"/>
      <c r="P866" s="1129"/>
      <c r="Q866" s="1129"/>
      <c r="R866" s="1129"/>
      <c r="S866" s="1129"/>
      <c r="T866" s="1129"/>
      <c r="U866" s="1129"/>
      <c r="V866" s="1129"/>
      <c r="W866" s="1129"/>
      <c r="X866" s="1129"/>
      <c r="Y866" s="1129"/>
      <c r="Z866" s="1129"/>
    </row>
    <row r="867">
      <c r="A867" s="1061"/>
      <c r="B867" s="1061"/>
      <c r="C867" s="1061"/>
      <c r="D867" s="1061"/>
      <c r="E867" s="1061"/>
      <c r="F867" s="1061"/>
      <c r="G867" s="1061"/>
      <c r="H867" s="1061"/>
      <c r="I867" s="1061"/>
      <c r="J867" s="1129"/>
      <c r="K867" s="1129"/>
      <c r="L867" s="1129"/>
      <c r="M867" s="1129"/>
      <c r="N867" s="1129"/>
      <c r="O867" s="1129"/>
      <c r="P867" s="1129"/>
      <c r="Q867" s="1129"/>
      <c r="R867" s="1129"/>
      <c r="S867" s="1129"/>
      <c r="T867" s="1129"/>
      <c r="U867" s="1129"/>
      <c r="V867" s="1129"/>
      <c r="W867" s="1129"/>
      <c r="X867" s="1129"/>
      <c r="Y867" s="1129"/>
      <c r="Z867" s="1129"/>
    </row>
    <row r="868">
      <c r="A868" s="1061"/>
      <c r="B868" s="1061"/>
      <c r="C868" s="1061"/>
      <c r="D868" s="1061"/>
      <c r="E868" s="1061"/>
      <c r="F868" s="1061"/>
      <c r="G868" s="1061"/>
      <c r="H868" s="1061"/>
      <c r="I868" s="1061"/>
      <c r="J868" s="1129"/>
      <c r="K868" s="1129"/>
      <c r="L868" s="1129"/>
      <c r="M868" s="1129"/>
      <c r="N868" s="1129"/>
      <c r="O868" s="1129"/>
      <c r="P868" s="1129"/>
      <c r="Q868" s="1129"/>
      <c r="R868" s="1129"/>
      <c r="S868" s="1129"/>
      <c r="T868" s="1129"/>
      <c r="U868" s="1129"/>
      <c r="V868" s="1129"/>
      <c r="W868" s="1129"/>
      <c r="X868" s="1129"/>
      <c r="Y868" s="1129"/>
      <c r="Z868" s="1129"/>
    </row>
    <row r="869">
      <c r="A869" s="1061"/>
      <c r="B869" s="1061"/>
      <c r="C869" s="1061"/>
      <c r="D869" s="1061"/>
      <c r="E869" s="1061"/>
      <c r="F869" s="1061"/>
      <c r="G869" s="1061"/>
      <c r="H869" s="1061"/>
      <c r="I869" s="1061"/>
      <c r="J869" s="1129"/>
      <c r="K869" s="1129"/>
      <c r="L869" s="1129"/>
      <c r="M869" s="1129"/>
      <c r="N869" s="1129"/>
      <c r="O869" s="1129"/>
      <c r="P869" s="1129"/>
      <c r="Q869" s="1129"/>
      <c r="R869" s="1129"/>
      <c r="S869" s="1129"/>
      <c r="T869" s="1129"/>
      <c r="U869" s="1129"/>
      <c r="V869" s="1129"/>
      <c r="W869" s="1129"/>
      <c r="X869" s="1129"/>
      <c r="Y869" s="1129"/>
      <c r="Z869" s="1129"/>
    </row>
    <row r="870">
      <c r="A870" s="1061"/>
      <c r="B870" s="1061"/>
      <c r="C870" s="1061"/>
      <c r="D870" s="1061"/>
      <c r="E870" s="1061"/>
      <c r="F870" s="1061"/>
      <c r="G870" s="1061"/>
      <c r="H870" s="1061"/>
      <c r="I870" s="1061"/>
      <c r="J870" s="1129"/>
      <c r="K870" s="1129"/>
      <c r="L870" s="1129"/>
      <c r="M870" s="1129"/>
      <c r="N870" s="1129"/>
      <c r="O870" s="1129"/>
      <c r="P870" s="1129"/>
      <c r="Q870" s="1129"/>
      <c r="R870" s="1129"/>
      <c r="S870" s="1129"/>
      <c r="T870" s="1129"/>
      <c r="U870" s="1129"/>
      <c r="V870" s="1129"/>
      <c r="W870" s="1129"/>
      <c r="X870" s="1129"/>
      <c r="Y870" s="1129"/>
      <c r="Z870" s="1129"/>
    </row>
    <row r="871">
      <c r="A871" s="1061"/>
      <c r="B871" s="1061"/>
      <c r="C871" s="1061"/>
      <c r="D871" s="1061"/>
      <c r="E871" s="1061"/>
      <c r="F871" s="1061"/>
      <c r="G871" s="1061"/>
      <c r="H871" s="1061"/>
      <c r="I871" s="1061"/>
      <c r="J871" s="1129"/>
      <c r="K871" s="1129"/>
      <c r="L871" s="1129"/>
      <c r="M871" s="1129"/>
      <c r="N871" s="1129"/>
      <c r="O871" s="1129"/>
      <c r="P871" s="1129"/>
      <c r="Q871" s="1129"/>
      <c r="R871" s="1129"/>
      <c r="S871" s="1129"/>
      <c r="T871" s="1129"/>
      <c r="U871" s="1129"/>
      <c r="V871" s="1129"/>
      <c r="W871" s="1129"/>
      <c r="X871" s="1129"/>
      <c r="Y871" s="1129"/>
      <c r="Z871" s="1129"/>
    </row>
    <row r="872">
      <c r="A872" s="1061"/>
      <c r="B872" s="1061"/>
      <c r="C872" s="1061"/>
      <c r="D872" s="1061"/>
      <c r="E872" s="1061"/>
      <c r="F872" s="1061"/>
      <c r="G872" s="1061"/>
      <c r="H872" s="1061"/>
      <c r="I872" s="1061"/>
      <c r="J872" s="1129"/>
      <c r="K872" s="1129"/>
      <c r="L872" s="1129"/>
      <c r="M872" s="1129"/>
      <c r="N872" s="1129"/>
      <c r="O872" s="1129"/>
      <c r="P872" s="1129"/>
      <c r="Q872" s="1129"/>
      <c r="R872" s="1129"/>
      <c r="S872" s="1129"/>
      <c r="T872" s="1129"/>
      <c r="U872" s="1129"/>
      <c r="V872" s="1129"/>
      <c r="W872" s="1129"/>
      <c r="X872" s="1129"/>
      <c r="Y872" s="1129"/>
      <c r="Z872" s="1129"/>
    </row>
    <row r="873">
      <c r="A873" s="1061"/>
      <c r="B873" s="1061"/>
      <c r="C873" s="1061"/>
      <c r="D873" s="1061"/>
      <c r="E873" s="1061"/>
      <c r="F873" s="1061"/>
      <c r="G873" s="1061"/>
      <c r="H873" s="1061"/>
      <c r="I873" s="1061"/>
      <c r="J873" s="1129"/>
      <c r="K873" s="1129"/>
      <c r="L873" s="1129"/>
      <c r="M873" s="1129"/>
      <c r="N873" s="1129"/>
      <c r="O873" s="1129"/>
      <c r="P873" s="1129"/>
      <c r="Q873" s="1129"/>
      <c r="R873" s="1129"/>
      <c r="S873" s="1129"/>
      <c r="T873" s="1129"/>
      <c r="U873" s="1129"/>
      <c r="V873" s="1129"/>
      <c r="W873" s="1129"/>
      <c r="X873" s="1129"/>
      <c r="Y873" s="1129"/>
      <c r="Z873" s="1129"/>
    </row>
    <row r="874">
      <c r="A874" s="1061"/>
      <c r="B874" s="1061"/>
      <c r="C874" s="1061"/>
      <c r="D874" s="1061"/>
      <c r="E874" s="1061"/>
      <c r="F874" s="1061"/>
      <c r="G874" s="1061"/>
      <c r="H874" s="1061"/>
      <c r="I874" s="1061"/>
      <c r="J874" s="1129"/>
      <c r="K874" s="1129"/>
      <c r="L874" s="1129"/>
      <c r="M874" s="1129"/>
      <c r="N874" s="1129"/>
      <c r="O874" s="1129"/>
      <c r="P874" s="1129"/>
      <c r="Q874" s="1129"/>
      <c r="R874" s="1129"/>
      <c r="S874" s="1129"/>
      <c r="T874" s="1129"/>
      <c r="U874" s="1129"/>
      <c r="V874" s="1129"/>
      <c r="W874" s="1129"/>
      <c r="X874" s="1129"/>
      <c r="Y874" s="1129"/>
      <c r="Z874" s="1129"/>
    </row>
    <row r="875">
      <c r="A875" s="1061"/>
      <c r="B875" s="1061"/>
      <c r="C875" s="1061"/>
      <c r="D875" s="1061"/>
      <c r="E875" s="1061"/>
      <c r="F875" s="1061"/>
      <c r="G875" s="1061"/>
      <c r="H875" s="1061"/>
      <c r="I875" s="1061"/>
      <c r="J875" s="1129"/>
      <c r="K875" s="1129"/>
      <c r="L875" s="1129"/>
      <c r="M875" s="1129"/>
      <c r="N875" s="1129"/>
      <c r="O875" s="1129"/>
      <c r="P875" s="1129"/>
      <c r="Q875" s="1129"/>
      <c r="R875" s="1129"/>
      <c r="S875" s="1129"/>
      <c r="T875" s="1129"/>
      <c r="U875" s="1129"/>
      <c r="V875" s="1129"/>
      <c r="W875" s="1129"/>
      <c r="X875" s="1129"/>
      <c r="Y875" s="1129"/>
      <c r="Z875" s="1129"/>
    </row>
    <row r="876">
      <c r="A876" s="1061"/>
      <c r="B876" s="1061"/>
      <c r="C876" s="1061"/>
      <c r="D876" s="1061"/>
      <c r="E876" s="1061"/>
      <c r="F876" s="1061"/>
      <c r="G876" s="1061"/>
      <c r="H876" s="1061"/>
      <c r="I876" s="1061"/>
      <c r="J876" s="1129"/>
      <c r="K876" s="1129"/>
      <c r="L876" s="1129"/>
      <c r="M876" s="1129"/>
      <c r="N876" s="1129"/>
      <c r="O876" s="1129"/>
      <c r="P876" s="1129"/>
      <c r="Q876" s="1129"/>
      <c r="R876" s="1129"/>
      <c r="S876" s="1129"/>
      <c r="T876" s="1129"/>
      <c r="U876" s="1129"/>
      <c r="V876" s="1129"/>
      <c r="W876" s="1129"/>
      <c r="X876" s="1129"/>
      <c r="Y876" s="1129"/>
      <c r="Z876" s="1129"/>
    </row>
    <row r="877">
      <c r="A877" s="1061"/>
      <c r="B877" s="1061"/>
      <c r="C877" s="1061"/>
      <c r="D877" s="1061"/>
      <c r="E877" s="1061"/>
      <c r="F877" s="1061"/>
      <c r="G877" s="1061"/>
      <c r="H877" s="1061"/>
      <c r="I877" s="1061"/>
      <c r="J877" s="1129"/>
      <c r="K877" s="1129"/>
      <c r="L877" s="1129"/>
      <c r="M877" s="1129"/>
      <c r="N877" s="1129"/>
      <c r="O877" s="1129"/>
      <c r="P877" s="1129"/>
      <c r="Q877" s="1129"/>
      <c r="R877" s="1129"/>
      <c r="S877" s="1129"/>
      <c r="T877" s="1129"/>
      <c r="U877" s="1129"/>
      <c r="V877" s="1129"/>
      <c r="W877" s="1129"/>
      <c r="X877" s="1129"/>
      <c r="Y877" s="1129"/>
      <c r="Z877" s="1129"/>
    </row>
    <row r="878">
      <c r="A878" s="1061"/>
      <c r="B878" s="1061"/>
      <c r="C878" s="1061"/>
      <c r="D878" s="1061"/>
      <c r="E878" s="1061"/>
      <c r="F878" s="1061"/>
      <c r="G878" s="1061"/>
      <c r="H878" s="1061"/>
      <c r="I878" s="1061"/>
      <c r="J878" s="1129"/>
      <c r="K878" s="1129"/>
      <c r="L878" s="1129"/>
      <c r="M878" s="1129"/>
      <c r="N878" s="1129"/>
      <c r="O878" s="1129"/>
      <c r="P878" s="1129"/>
      <c r="Q878" s="1129"/>
      <c r="R878" s="1129"/>
      <c r="S878" s="1129"/>
      <c r="T878" s="1129"/>
      <c r="U878" s="1129"/>
      <c r="V878" s="1129"/>
      <c r="W878" s="1129"/>
      <c r="X878" s="1129"/>
      <c r="Y878" s="1129"/>
      <c r="Z878" s="1129"/>
    </row>
    <row r="879">
      <c r="A879" s="1061"/>
      <c r="B879" s="1061"/>
      <c r="C879" s="1061"/>
      <c r="D879" s="1061"/>
      <c r="E879" s="1061"/>
      <c r="F879" s="1061"/>
      <c r="G879" s="1061"/>
      <c r="H879" s="1061"/>
      <c r="I879" s="1061"/>
      <c r="J879" s="1129"/>
      <c r="K879" s="1129"/>
      <c r="L879" s="1129"/>
      <c r="M879" s="1129"/>
      <c r="N879" s="1129"/>
      <c r="O879" s="1129"/>
      <c r="P879" s="1129"/>
      <c r="Q879" s="1129"/>
      <c r="R879" s="1129"/>
      <c r="S879" s="1129"/>
      <c r="T879" s="1129"/>
      <c r="U879" s="1129"/>
      <c r="V879" s="1129"/>
      <c r="W879" s="1129"/>
      <c r="X879" s="1129"/>
      <c r="Y879" s="1129"/>
      <c r="Z879" s="1129"/>
    </row>
    <row r="880">
      <c r="A880" s="1061"/>
      <c r="B880" s="1061"/>
      <c r="C880" s="1061"/>
      <c r="D880" s="1061"/>
      <c r="E880" s="1061"/>
      <c r="F880" s="1061"/>
      <c r="G880" s="1061"/>
      <c r="H880" s="1061"/>
      <c r="I880" s="1061"/>
      <c r="J880" s="1129"/>
      <c r="K880" s="1129"/>
      <c r="L880" s="1129"/>
      <c r="M880" s="1129"/>
      <c r="N880" s="1129"/>
      <c r="O880" s="1129"/>
      <c r="P880" s="1129"/>
      <c r="Q880" s="1129"/>
      <c r="R880" s="1129"/>
      <c r="S880" s="1129"/>
      <c r="T880" s="1129"/>
      <c r="U880" s="1129"/>
      <c r="V880" s="1129"/>
      <c r="W880" s="1129"/>
      <c r="X880" s="1129"/>
      <c r="Y880" s="1129"/>
      <c r="Z880" s="1129"/>
    </row>
    <row r="881">
      <c r="A881" s="1061"/>
      <c r="B881" s="1061"/>
      <c r="C881" s="1061"/>
      <c r="D881" s="1061"/>
      <c r="E881" s="1061"/>
      <c r="F881" s="1061"/>
      <c r="G881" s="1061"/>
      <c r="H881" s="1061"/>
      <c r="I881" s="1061"/>
      <c r="J881" s="1129"/>
      <c r="K881" s="1129"/>
      <c r="L881" s="1129"/>
      <c r="M881" s="1129"/>
      <c r="N881" s="1129"/>
      <c r="O881" s="1129"/>
      <c r="P881" s="1129"/>
      <c r="Q881" s="1129"/>
      <c r="R881" s="1129"/>
      <c r="S881" s="1129"/>
      <c r="T881" s="1129"/>
      <c r="U881" s="1129"/>
      <c r="V881" s="1129"/>
      <c r="W881" s="1129"/>
      <c r="X881" s="1129"/>
      <c r="Y881" s="1129"/>
      <c r="Z881" s="1129"/>
    </row>
    <row r="882">
      <c r="A882" s="1061"/>
      <c r="B882" s="1061"/>
      <c r="C882" s="1061"/>
      <c r="D882" s="1061"/>
      <c r="E882" s="1061"/>
      <c r="F882" s="1061"/>
      <c r="G882" s="1061"/>
      <c r="H882" s="1061"/>
      <c r="I882" s="1061"/>
      <c r="J882" s="1129"/>
      <c r="K882" s="1129"/>
      <c r="L882" s="1129"/>
      <c r="M882" s="1129"/>
      <c r="N882" s="1129"/>
      <c r="O882" s="1129"/>
      <c r="P882" s="1129"/>
      <c r="Q882" s="1129"/>
      <c r="R882" s="1129"/>
      <c r="S882" s="1129"/>
      <c r="T882" s="1129"/>
      <c r="U882" s="1129"/>
      <c r="V882" s="1129"/>
      <c r="W882" s="1129"/>
      <c r="X882" s="1129"/>
      <c r="Y882" s="1129"/>
      <c r="Z882" s="1129"/>
    </row>
    <row r="883">
      <c r="A883" s="1061"/>
      <c r="B883" s="1061"/>
      <c r="C883" s="1061"/>
      <c r="D883" s="1061"/>
      <c r="E883" s="1061"/>
      <c r="F883" s="1061"/>
      <c r="G883" s="1061"/>
      <c r="H883" s="1061"/>
      <c r="I883" s="1061"/>
      <c r="J883" s="1129"/>
      <c r="K883" s="1129"/>
      <c r="L883" s="1129"/>
      <c r="M883" s="1129"/>
      <c r="N883" s="1129"/>
      <c r="O883" s="1129"/>
      <c r="P883" s="1129"/>
      <c r="Q883" s="1129"/>
      <c r="R883" s="1129"/>
      <c r="S883" s="1129"/>
      <c r="T883" s="1129"/>
      <c r="U883" s="1129"/>
      <c r="V883" s="1129"/>
      <c r="W883" s="1129"/>
      <c r="X883" s="1129"/>
      <c r="Y883" s="1129"/>
      <c r="Z883" s="1129"/>
    </row>
    <row r="884">
      <c r="A884" s="1061"/>
      <c r="B884" s="1061"/>
      <c r="C884" s="1061"/>
      <c r="D884" s="1061"/>
      <c r="E884" s="1061"/>
      <c r="F884" s="1061"/>
      <c r="G884" s="1061"/>
      <c r="H884" s="1061"/>
      <c r="I884" s="1061"/>
      <c r="J884" s="1129"/>
      <c r="K884" s="1129"/>
      <c r="L884" s="1129"/>
      <c r="M884" s="1129"/>
      <c r="N884" s="1129"/>
      <c r="O884" s="1129"/>
      <c r="P884" s="1129"/>
      <c r="Q884" s="1129"/>
      <c r="R884" s="1129"/>
      <c r="S884" s="1129"/>
      <c r="T884" s="1129"/>
      <c r="U884" s="1129"/>
      <c r="V884" s="1129"/>
      <c r="W884" s="1129"/>
      <c r="X884" s="1129"/>
      <c r="Y884" s="1129"/>
      <c r="Z884" s="1129"/>
    </row>
    <row r="885">
      <c r="A885" s="1061"/>
      <c r="B885" s="1061"/>
      <c r="C885" s="1061"/>
      <c r="D885" s="1061"/>
      <c r="E885" s="1061"/>
      <c r="F885" s="1061"/>
      <c r="G885" s="1061"/>
      <c r="H885" s="1061"/>
      <c r="I885" s="1061"/>
      <c r="J885" s="1129"/>
      <c r="K885" s="1129"/>
      <c r="L885" s="1129"/>
      <c r="M885" s="1129"/>
      <c r="N885" s="1129"/>
      <c r="O885" s="1129"/>
      <c r="P885" s="1129"/>
      <c r="Q885" s="1129"/>
      <c r="R885" s="1129"/>
      <c r="S885" s="1129"/>
      <c r="T885" s="1129"/>
      <c r="U885" s="1129"/>
      <c r="V885" s="1129"/>
      <c r="W885" s="1129"/>
      <c r="X885" s="1129"/>
      <c r="Y885" s="1129"/>
      <c r="Z885" s="1129"/>
    </row>
    <row r="886">
      <c r="A886" s="1061"/>
      <c r="B886" s="1061"/>
      <c r="C886" s="1061"/>
      <c r="D886" s="1061"/>
      <c r="E886" s="1061"/>
      <c r="F886" s="1061"/>
      <c r="G886" s="1061"/>
      <c r="H886" s="1061"/>
      <c r="I886" s="1061"/>
      <c r="J886" s="1129"/>
      <c r="K886" s="1129"/>
      <c r="L886" s="1129"/>
      <c r="M886" s="1129"/>
      <c r="N886" s="1129"/>
      <c r="O886" s="1129"/>
      <c r="P886" s="1129"/>
      <c r="Q886" s="1129"/>
      <c r="R886" s="1129"/>
      <c r="S886" s="1129"/>
      <c r="T886" s="1129"/>
      <c r="U886" s="1129"/>
      <c r="V886" s="1129"/>
      <c r="W886" s="1129"/>
      <c r="X886" s="1129"/>
      <c r="Y886" s="1129"/>
      <c r="Z886" s="1129"/>
    </row>
    <row r="887">
      <c r="A887" s="1061"/>
      <c r="B887" s="1061"/>
      <c r="C887" s="1061"/>
      <c r="D887" s="1061"/>
      <c r="E887" s="1061"/>
      <c r="F887" s="1061"/>
      <c r="G887" s="1061"/>
      <c r="H887" s="1061"/>
      <c r="I887" s="1061"/>
      <c r="J887" s="1129"/>
      <c r="K887" s="1129"/>
      <c r="L887" s="1129"/>
      <c r="M887" s="1129"/>
      <c r="N887" s="1129"/>
      <c r="O887" s="1129"/>
      <c r="P887" s="1129"/>
      <c r="Q887" s="1129"/>
      <c r="R887" s="1129"/>
      <c r="S887" s="1129"/>
      <c r="T887" s="1129"/>
      <c r="U887" s="1129"/>
      <c r="V887" s="1129"/>
      <c r="W887" s="1129"/>
      <c r="X887" s="1129"/>
      <c r="Y887" s="1129"/>
      <c r="Z887" s="1129"/>
    </row>
    <row r="888">
      <c r="A888" s="1061"/>
      <c r="B888" s="1061"/>
      <c r="C888" s="1061"/>
      <c r="D888" s="1061"/>
      <c r="E888" s="1061"/>
      <c r="F888" s="1061"/>
      <c r="G888" s="1061"/>
      <c r="H888" s="1061"/>
      <c r="I888" s="1061"/>
      <c r="J888" s="1129"/>
      <c r="K888" s="1129"/>
      <c r="L888" s="1129"/>
      <c r="M888" s="1129"/>
      <c r="N888" s="1129"/>
      <c r="O888" s="1129"/>
      <c r="P888" s="1129"/>
      <c r="Q888" s="1129"/>
      <c r="R888" s="1129"/>
      <c r="S888" s="1129"/>
      <c r="T888" s="1129"/>
      <c r="U888" s="1129"/>
      <c r="V888" s="1129"/>
      <c r="W888" s="1129"/>
      <c r="X888" s="1129"/>
      <c r="Y888" s="1129"/>
      <c r="Z888" s="1129"/>
    </row>
    <row r="889">
      <c r="A889" s="1061"/>
      <c r="B889" s="1061"/>
      <c r="C889" s="1061"/>
      <c r="D889" s="1061"/>
      <c r="E889" s="1061"/>
      <c r="F889" s="1061"/>
      <c r="G889" s="1061"/>
      <c r="H889" s="1061"/>
      <c r="I889" s="1061"/>
      <c r="J889" s="1129"/>
      <c r="K889" s="1129"/>
      <c r="L889" s="1129"/>
      <c r="M889" s="1129"/>
      <c r="N889" s="1129"/>
      <c r="O889" s="1129"/>
      <c r="P889" s="1129"/>
      <c r="Q889" s="1129"/>
      <c r="R889" s="1129"/>
      <c r="S889" s="1129"/>
      <c r="T889" s="1129"/>
      <c r="U889" s="1129"/>
      <c r="V889" s="1129"/>
      <c r="W889" s="1129"/>
      <c r="X889" s="1129"/>
      <c r="Y889" s="1129"/>
      <c r="Z889" s="1129"/>
    </row>
    <row r="890">
      <c r="A890" s="1061"/>
      <c r="B890" s="1061"/>
      <c r="C890" s="1061"/>
      <c r="D890" s="1061"/>
      <c r="E890" s="1061"/>
      <c r="F890" s="1061"/>
      <c r="G890" s="1061"/>
      <c r="H890" s="1061"/>
      <c r="I890" s="1061"/>
      <c r="J890" s="1129"/>
      <c r="K890" s="1129"/>
      <c r="L890" s="1129"/>
      <c r="M890" s="1129"/>
      <c r="N890" s="1129"/>
      <c r="O890" s="1129"/>
      <c r="P890" s="1129"/>
      <c r="Q890" s="1129"/>
      <c r="R890" s="1129"/>
      <c r="S890" s="1129"/>
      <c r="T890" s="1129"/>
      <c r="U890" s="1129"/>
      <c r="V890" s="1129"/>
      <c r="W890" s="1129"/>
      <c r="X890" s="1129"/>
      <c r="Y890" s="1129"/>
      <c r="Z890" s="1129"/>
    </row>
    <row r="891">
      <c r="A891" s="1061"/>
      <c r="B891" s="1061"/>
      <c r="C891" s="1061"/>
      <c r="D891" s="1061"/>
      <c r="E891" s="1061"/>
      <c r="F891" s="1061"/>
      <c r="G891" s="1061"/>
      <c r="H891" s="1061"/>
      <c r="I891" s="1061"/>
      <c r="J891" s="1129"/>
      <c r="K891" s="1129"/>
      <c r="L891" s="1129"/>
      <c r="M891" s="1129"/>
      <c r="N891" s="1129"/>
      <c r="O891" s="1129"/>
      <c r="P891" s="1129"/>
      <c r="Q891" s="1129"/>
      <c r="R891" s="1129"/>
      <c r="S891" s="1129"/>
      <c r="T891" s="1129"/>
      <c r="U891" s="1129"/>
      <c r="V891" s="1129"/>
      <c r="W891" s="1129"/>
      <c r="X891" s="1129"/>
      <c r="Y891" s="1129"/>
      <c r="Z891" s="1129"/>
    </row>
    <row r="892">
      <c r="A892" s="1061"/>
      <c r="B892" s="1061"/>
      <c r="C892" s="1061"/>
      <c r="D892" s="1061"/>
      <c r="E892" s="1061"/>
      <c r="F892" s="1061"/>
      <c r="G892" s="1061"/>
      <c r="H892" s="1061"/>
      <c r="I892" s="1061"/>
      <c r="J892" s="1129"/>
      <c r="K892" s="1129"/>
      <c r="L892" s="1129"/>
      <c r="M892" s="1129"/>
      <c r="N892" s="1129"/>
      <c r="O892" s="1129"/>
      <c r="P892" s="1129"/>
      <c r="Q892" s="1129"/>
      <c r="R892" s="1129"/>
      <c r="S892" s="1129"/>
      <c r="T892" s="1129"/>
      <c r="U892" s="1129"/>
      <c r="V892" s="1129"/>
      <c r="W892" s="1129"/>
      <c r="X892" s="1129"/>
      <c r="Y892" s="1129"/>
      <c r="Z892" s="1129"/>
    </row>
    <row r="893">
      <c r="A893" s="1061"/>
      <c r="B893" s="1061"/>
      <c r="C893" s="1061"/>
      <c r="D893" s="1061"/>
      <c r="E893" s="1061"/>
      <c r="F893" s="1061"/>
      <c r="G893" s="1061"/>
      <c r="H893" s="1061"/>
      <c r="I893" s="1061"/>
      <c r="J893" s="1129"/>
      <c r="K893" s="1129"/>
      <c r="L893" s="1129"/>
      <c r="M893" s="1129"/>
      <c r="N893" s="1129"/>
      <c r="O893" s="1129"/>
      <c r="P893" s="1129"/>
      <c r="Q893" s="1129"/>
      <c r="R893" s="1129"/>
      <c r="S893" s="1129"/>
      <c r="T893" s="1129"/>
      <c r="U893" s="1129"/>
      <c r="V893" s="1129"/>
      <c r="W893" s="1129"/>
      <c r="X893" s="1129"/>
      <c r="Y893" s="1129"/>
      <c r="Z893" s="1129"/>
    </row>
    <row r="894">
      <c r="A894" s="1061"/>
      <c r="B894" s="1061"/>
      <c r="C894" s="1061"/>
      <c r="D894" s="1061"/>
      <c r="E894" s="1061"/>
      <c r="F894" s="1061"/>
      <c r="G894" s="1061"/>
      <c r="H894" s="1061"/>
      <c r="I894" s="1061"/>
      <c r="J894" s="1129"/>
      <c r="K894" s="1129"/>
      <c r="L894" s="1129"/>
      <c r="M894" s="1129"/>
      <c r="N894" s="1129"/>
      <c r="O894" s="1129"/>
      <c r="P894" s="1129"/>
      <c r="Q894" s="1129"/>
      <c r="R894" s="1129"/>
      <c r="S894" s="1129"/>
      <c r="T894" s="1129"/>
      <c r="U894" s="1129"/>
      <c r="V894" s="1129"/>
      <c r="W894" s="1129"/>
      <c r="X894" s="1129"/>
      <c r="Y894" s="1129"/>
      <c r="Z894" s="1129"/>
    </row>
    <row r="895">
      <c r="A895" s="1061"/>
      <c r="B895" s="1061"/>
      <c r="C895" s="1061"/>
      <c r="D895" s="1061"/>
      <c r="E895" s="1061"/>
      <c r="F895" s="1061"/>
      <c r="G895" s="1061"/>
      <c r="H895" s="1061"/>
      <c r="I895" s="1061"/>
      <c r="J895" s="1129"/>
      <c r="K895" s="1129"/>
      <c r="L895" s="1129"/>
      <c r="M895" s="1129"/>
      <c r="N895" s="1129"/>
      <c r="O895" s="1129"/>
      <c r="P895" s="1129"/>
      <c r="Q895" s="1129"/>
      <c r="R895" s="1129"/>
      <c r="S895" s="1129"/>
      <c r="T895" s="1129"/>
      <c r="U895" s="1129"/>
      <c r="V895" s="1129"/>
      <c r="W895" s="1129"/>
      <c r="X895" s="1129"/>
      <c r="Y895" s="1129"/>
      <c r="Z895" s="1129"/>
    </row>
    <row r="896">
      <c r="A896" s="1061"/>
      <c r="B896" s="1061"/>
      <c r="C896" s="1061"/>
      <c r="D896" s="1061"/>
      <c r="E896" s="1061"/>
      <c r="F896" s="1061"/>
      <c r="G896" s="1061"/>
      <c r="H896" s="1061"/>
      <c r="I896" s="1061"/>
      <c r="J896" s="1129"/>
      <c r="K896" s="1129"/>
      <c r="L896" s="1129"/>
      <c r="M896" s="1129"/>
      <c r="N896" s="1129"/>
      <c r="O896" s="1129"/>
      <c r="P896" s="1129"/>
      <c r="Q896" s="1129"/>
      <c r="R896" s="1129"/>
      <c r="S896" s="1129"/>
      <c r="T896" s="1129"/>
      <c r="U896" s="1129"/>
      <c r="V896" s="1129"/>
      <c r="W896" s="1129"/>
      <c r="X896" s="1129"/>
      <c r="Y896" s="1129"/>
      <c r="Z896" s="1129"/>
    </row>
    <row r="897">
      <c r="A897" s="1061"/>
      <c r="B897" s="1061"/>
      <c r="C897" s="1061"/>
      <c r="D897" s="1061"/>
      <c r="E897" s="1061"/>
      <c r="F897" s="1061"/>
      <c r="G897" s="1061"/>
      <c r="H897" s="1061"/>
      <c r="I897" s="1061"/>
      <c r="J897" s="1129"/>
      <c r="K897" s="1129"/>
      <c r="L897" s="1129"/>
      <c r="M897" s="1129"/>
      <c r="N897" s="1129"/>
      <c r="O897" s="1129"/>
      <c r="P897" s="1129"/>
      <c r="Q897" s="1129"/>
      <c r="R897" s="1129"/>
      <c r="S897" s="1129"/>
      <c r="T897" s="1129"/>
      <c r="U897" s="1129"/>
      <c r="V897" s="1129"/>
      <c r="W897" s="1129"/>
      <c r="X897" s="1129"/>
      <c r="Y897" s="1129"/>
      <c r="Z897" s="1129"/>
    </row>
    <row r="898">
      <c r="A898" s="1061"/>
      <c r="B898" s="1061"/>
      <c r="C898" s="1061"/>
      <c r="D898" s="1061"/>
      <c r="E898" s="1061"/>
      <c r="F898" s="1061"/>
      <c r="G898" s="1061"/>
      <c r="H898" s="1061"/>
      <c r="I898" s="1061"/>
      <c r="J898" s="1129"/>
      <c r="K898" s="1129"/>
      <c r="L898" s="1129"/>
      <c r="M898" s="1129"/>
      <c r="N898" s="1129"/>
      <c r="O898" s="1129"/>
      <c r="P898" s="1129"/>
      <c r="Q898" s="1129"/>
      <c r="R898" s="1129"/>
      <c r="S898" s="1129"/>
      <c r="T898" s="1129"/>
      <c r="U898" s="1129"/>
      <c r="V898" s="1129"/>
      <c r="W898" s="1129"/>
      <c r="X898" s="1129"/>
      <c r="Y898" s="1129"/>
      <c r="Z898" s="1129"/>
    </row>
    <row r="899">
      <c r="A899" s="1061"/>
      <c r="B899" s="1061"/>
      <c r="C899" s="1061"/>
      <c r="D899" s="1061"/>
      <c r="E899" s="1061"/>
      <c r="F899" s="1061"/>
      <c r="G899" s="1061"/>
      <c r="H899" s="1061"/>
      <c r="I899" s="1061"/>
      <c r="J899" s="1129"/>
      <c r="K899" s="1129"/>
      <c r="L899" s="1129"/>
      <c r="M899" s="1129"/>
      <c r="N899" s="1129"/>
      <c r="O899" s="1129"/>
      <c r="P899" s="1129"/>
      <c r="Q899" s="1129"/>
      <c r="R899" s="1129"/>
      <c r="S899" s="1129"/>
      <c r="T899" s="1129"/>
      <c r="U899" s="1129"/>
      <c r="V899" s="1129"/>
      <c r="W899" s="1129"/>
      <c r="X899" s="1129"/>
      <c r="Y899" s="1129"/>
      <c r="Z899" s="1129"/>
    </row>
    <row r="900">
      <c r="A900" s="1061"/>
      <c r="B900" s="1061"/>
      <c r="C900" s="1061"/>
      <c r="D900" s="1061"/>
      <c r="E900" s="1061"/>
      <c r="F900" s="1061"/>
      <c r="G900" s="1061"/>
      <c r="H900" s="1061"/>
      <c r="I900" s="1061"/>
      <c r="J900" s="1129"/>
      <c r="K900" s="1129"/>
      <c r="L900" s="1129"/>
      <c r="M900" s="1129"/>
      <c r="N900" s="1129"/>
      <c r="O900" s="1129"/>
      <c r="P900" s="1129"/>
      <c r="Q900" s="1129"/>
      <c r="R900" s="1129"/>
      <c r="S900" s="1129"/>
      <c r="T900" s="1129"/>
      <c r="U900" s="1129"/>
      <c r="V900" s="1129"/>
      <c r="W900" s="1129"/>
      <c r="X900" s="1129"/>
      <c r="Y900" s="1129"/>
      <c r="Z900" s="1129"/>
    </row>
    <row r="901">
      <c r="A901" s="1061"/>
      <c r="B901" s="1061"/>
      <c r="C901" s="1061"/>
      <c r="D901" s="1061"/>
      <c r="E901" s="1061"/>
      <c r="F901" s="1061"/>
      <c r="G901" s="1061"/>
      <c r="H901" s="1061"/>
      <c r="I901" s="1061"/>
      <c r="J901" s="1129"/>
      <c r="K901" s="1129"/>
      <c r="L901" s="1129"/>
      <c r="M901" s="1129"/>
      <c r="N901" s="1129"/>
      <c r="O901" s="1129"/>
      <c r="P901" s="1129"/>
      <c r="Q901" s="1129"/>
      <c r="R901" s="1129"/>
      <c r="S901" s="1129"/>
      <c r="T901" s="1129"/>
      <c r="U901" s="1129"/>
      <c r="V901" s="1129"/>
      <c r="W901" s="1129"/>
      <c r="X901" s="1129"/>
      <c r="Y901" s="1129"/>
      <c r="Z901" s="1129"/>
    </row>
    <row r="902">
      <c r="A902" s="1061"/>
      <c r="B902" s="1061"/>
      <c r="C902" s="1061"/>
      <c r="D902" s="1061"/>
      <c r="E902" s="1061"/>
      <c r="F902" s="1061"/>
      <c r="G902" s="1061"/>
      <c r="H902" s="1061"/>
      <c r="I902" s="1061"/>
      <c r="J902" s="1129"/>
      <c r="K902" s="1129"/>
      <c r="L902" s="1129"/>
      <c r="M902" s="1129"/>
      <c r="N902" s="1129"/>
      <c r="O902" s="1129"/>
      <c r="P902" s="1129"/>
      <c r="Q902" s="1129"/>
      <c r="R902" s="1129"/>
      <c r="S902" s="1129"/>
      <c r="T902" s="1129"/>
      <c r="U902" s="1129"/>
      <c r="V902" s="1129"/>
      <c r="W902" s="1129"/>
      <c r="X902" s="1129"/>
      <c r="Y902" s="1129"/>
      <c r="Z902" s="1129"/>
    </row>
    <row r="903">
      <c r="A903" s="1061"/>
      <c r="B903" s="1061"/>
      <c r="C903" s="1061"/>
      <c r="D903" s="1061"/>
      <c r="E903" s="1061"/>
      <c r="F903" s="1061"/>
      <c r="G903" s="1061"/>
      <c r="H903" s="1061"/>
      <c r="I903" s="1061"/>
      <c r="J903" s="1129"/>
      <c r="K903" s="1129"/>
      <c r="L903" s="1129"/>
      <c r="M903" s="1129"/>
      <c r="N903" s="1129"/>
      <c r="O903" s="1129"/>
      <c r="P903" s="1129"/>
      <c r="Q903" s="1129"/>
      <c r="R903" s="1129"/>
      <c r="S903" s="1129"/>
      <c r="T903" s="1129"/>
      <c r="U903" s="1129"/>
      <c r="V903" s="1129"/>
      <c r="W903" s="1129"/>
      <c r="X903" s="1129"/>
      <c r="Y903" s="1129"/>
      <c r="Z903" s="1129"/>
    </row>
    <row r="904">
      <c r="A904" s="1061"/>
      <c r="B904" s="1061"/>
      <c r="C904" s="1061"/>
      <c r="D904" s="1061"/>
      <c r="E904" s="1061"/>
      <c r="F904" s="1061"/>
      <c r="G904" s="1061"/>
      <c r="H904" s="1061"/>
      <c r="I904" s="1061"/>
      <c r="J904" s="1129"/>
      <c r="K904" s="1129"/>
      <c r="L904" s="1129"/>
      <c r="M904" s="1129"/>
      <c r="N904" s="1129"/>
      <c r="O904" s="1129"/>
      <c r="P904" s="1129"/>
      <c r="Q904" s="1129"/>
      <c r="R904" s="1129"/>
      <c r="S904" s="1129"/>
      <c r="T904" s="1129"/>
      <c r="U904" s="1129"/>
      <c r="V904" s="1129"/>
      <c r="W904" s="1129"/>
      <c r="X904" s="1129"/>
      <c r="Y904" s="1129"/>
      <c r="Z904" s="1129"/>
    </row>
    <row r="905">
      <c r="A905" s="1061"/>
      <c r="B905" s="1061"/>
      <c r="C905" s="1061"/>
      <c r="D905" s="1061"/>
      <c r="E905" s="1061"/>
      <c r="F905" s="1061"/>
      <c r="G905" s="1061"/>
      <c r="H905" s="1061"/>
      <c r="I905" s="1061"/>
      <c r="J905" s="1129"/>
      <c r="K905" s="1129"/>
      <c r="L905" s="1129"/>
      <c r="M905" s="1129"/>
      <c r="N905" s="1129"/>
      <c r="O905" s="1129"/>
      <c r="P905" s="1129"/>
      <c r="Q905" s="1129"/>
      <c r="R905" s="1129"/>
      <c r="S905" s="1129"/>
      <c r="T905" s="1129"/>
      <c r="U905" s="1129"/>
      <c r="V905" s="1129"/>
      <c r="W905" s="1129"/>
      <c r="X905" s="1129"/>
      <c r="Y905" s="1129"/>
      <c r="Z905" s="1129"/>
    </row>
    <row r="906">
      <c r="A906" s="1061"/>
      <c r="B906" s="1061"/>
      <c r="C906" s="1061"/>
      <c r="D906" s="1061"/>
      <c r="E906" s="1061"/>
      <c r="F906" s="1061"/>
      <c r="G906" s="1061"/>
      <c r="H906" s="1061"/>
      <c r="I906" s="1061"/>
      <c r="J906" s="1129"/>
      <c r="K906" s="1129"/>
      <c r="L906" s="1129"/>
      <c r="M906" s="1129"/>
      <c r="N906" s="1129"/>
      <c r="O906" s="1129"/>
      <c r="P906" s="1129"/>
      <c r="Q906" s="1129"/>
      <c r="R906" s="1129"/>
      <c r="S906" s="1129"/>
      <c r="T906" s="1129"/>
      <c r="U906" s="1129"/>
      <c r="V906" s="1129"/>
      <c r="W906" s="1129"/>
      <c r="X906" s="1129"/>
      <c r="Y906" s="1129"/>
      <c r="Z906" s="1129"/>
    </row>
    <row r="907">
      <c r="A907" s="1061"/>
      <c r="B907" s="1061"/>
      <c r="C907" s="1061"/>
      <c r="D907" s="1061"/>
      <c r="E907" s="1061"/>
      <c r="F907" s="1061"/>
      <c r="G907" s="1061"/>
      <c r="H907" s="1061"/>
      <c r="I907" s="1061"/>
      <c r="J907" s="1129"/>
      <c r="K907" s="1129"/>
      <c r="L907" s="1129"/>
      <c r="M907" s="1129"/>
      <c r="N907" s="1129"/>
      <c r="O907" s="1129"/>
      <c r="P907" s="1129"/>
      <c r="Q907" s="1129"/>
      <c r="R907" s="1129"/>
      <c r="S907" s="1129"/>
      <c r="T907" s="1129"/>
      <c r="U907" s="1129"/>
      <c r="V907" s="1129"/>
      <c r="W907" s="1129"/>
      <c r="X907" s="1129"/>
      <c r="Y907" s="1129"/>
      <c r="Z907" s="1129"/>
    </row>
    <row r="908">
      <c r="A908" s="1061"/>
      <c r="B908" s="1061"/>
      <c r="C908" s="1061"/>
      <c r="D908" s="1061"/>
      <c r="E908" s="1061"/>
      <c r="F908" s="1061"/>
      <c r="G908" s="1061"/>
      <c r="H908" s="1061"/>
      <c r="I908" s="1061"/>
      <c r="J908" s="1129"/>
      <c r="K908" s="1129"/>
      <c r="L908" s="1129"/>
      <c r="M908" s="1129"/>
      <c r="N908" s="1129"/>
      <c r="O908" s="1129"/>
      <c r="P908" s="1129"/>
      <c r="Q908" s="1129"/>
      <c r="R908" s="1129"/>
      <c r="S908" s="1129"/>
      <c r="T908" s="1129"/>
      <c r="U908" s="1129"/>
      <c r="V908" s="1129"/>
      <c r="W908" s="1129"/>
      <c r="X908" s="1129"/>
      <c r="Y908" s="1129"/>
      <c r="Z908" s="1129"/>
    </row>
    <row r="909">
      <c r="A909" s="1061"/>
      <c r="B909" s="1061"/>
      <c r="C909" s="1061"/>
      <c r="D909" s="1061"/>
      <c r="E909" s="1061"/>
      <c r="F909" s="1061"/>
      <c r="G909" s="1061"/>
      <c r="H909" s="1061"/>
      <c r="I909" s="1061"/>
      <c r="J909" s="1129"/>
      <c r="K909" s="1129"/>
      <c r="L909" s="1129"/>
      <c r="M909" s="1129"/>
      <c r="N909" s="1129"/>
      <c r="O909" s="1129"/>
      <c r="P909" s="1129"/>
      <c r="Q909" s="1129"/>
      <c r="R909" s="1129"/>
      <c r="S909" s="1129"/>
      <c r="T909" s="1129"/>
      <c r="U909" s="1129"/>
      <c r="V909" s="1129"/>
      <c r="W909" s="1129"/>
      <c r="X909" s="1129"/>
      <c r="Y909" s="1129"/>
      <c r="Z909" s="1129"/>
    </row>
    <row r="910">
      <c r="A910" s="1061"/>
      <c r="B910" s="1061"/>
      <c r="C910" s="1061"/>
      <c r="D910" s="1061"/>
      <c r="E910" s="1061"/>
      <c r="F910" s="1061"/>
      <c r="G910" s="1061"/>
      <c r="H910" s="1061"/>
      <c r="I910" s="1061"/>
      <c r="J910" s="1129"/>
      <c r="K910" s="1129"/>
      <c r="L910" s="1129"/>
      <c r="M910" s="1129"/>
      <c r="N910" s="1129"/>
      <c r="O910" s="1129"/>
      <c r="P910" s="1129"/>
      <c r="Q910" s="1129"/>
      <c r="R910" s="1129"/>
      <c r="S910" s="1129"/>
      <c r="T910" s="1129"/>
      <c r="U910" s="1129"/>
      <c r="V910" s="1129"/>
      <c r="W910" s="1129"/>
      <c r="X910" s="1129"/>
      <c r="Y910" s="1129"/>
      <c r="Z910" s="1129"/>
    </row>
    <row r="911">
      <c r="A911" s="1061"/>
      <c r="B911" s="1061"/>
      <c r="C911" s="1061"/>
      <c r="D911" s="1061"/>
      <c r="E911" s="1061"/>
      <c r="F911" s="1061"/>
      <c r="G911" s="1061"/>
      <c r="H911" s="1061"/>
      <c r="I911" s="1061"/>
      <c r="J911" s="1129"/>
      <c r="K911" s="1129"/>
      <c r="L911" s="1129"/>
      <c r="M911" s="1129"/>
      <c r="N911" s="1129"/>
      <c r="O911" s="1129"/>
      <c r="P911" s="1129"/>
      <c r="Q911" s="1129"/>
      <c r="R911" s="1129"/>
      <c r="S911" s="1129"/>
      <c r="T911" s="1129"/>
      <c r="U911" s="1129"/>
      <c r="V911" s="1129"/>
      <c r="W911" s="1129"/>
      <c r="X911" s="1129"/>
      <c r="Y911" s="1129"/>
      <c r="Z911" s="1129"/>
    </row>
    <row r="912">
      <c r="A912" s="1061"/>
      <c r="B912" s="1061"/>
      <c r="C912" s="1061"/>
      <c r="D912" s="1061"/>
      <c r="E912" s="1061"/>
      <c r="F912" s="1061"/>
      <c r="G912" s="1061"/>
      <c r="H912" s="1061"/>
      <c r="I912" s="1061"/>
      <c r="J912" s="1129"/>
      <c r="K912" s="1129"/>
      <c r="L912" s="1129"/>
      <c r="M912" s="1129"/>
      <c r="N912" s="1129"/>
      <c r="O912" s="1129"/>
      <c r="P912" s="1129"/>
      <c r="Q912" s="1129"/>
      <c r="R912" s="1129"/>
      <c r="S912" s="1129"/>
      <c r="T912" s="1129"/>
      <c r="U912" s="1129"/>
      <c r="V912" s="1129"/>
      <c r="W912" s="1129"/>
      <c r="X912" s="1129"/>
      <c r="Y912" s="1129"/>
      <c r="Z912" s="1129"/>
    </row>
    <row r="913">
      <c r="A913" s="1061"/>
      <c r="B913" s="1061"/>
      <c r="C913" s="1061"/>
      <c r="D913" s="1061"/>
      <c r="E913" s="1061"/>
      <c r="F913" s="1061"/>
      <c r="G913" s="1061"/>
      <c r="H913" s="1061"/>
      <c r="I913" s="1061"/>
      <c r="J913" s="1129"/>
      <c r="K913" s="1129"/>
      <c r="L913" s="1129"/>
      <c r="M913" s="1129"/>
      <c r="N913" s="1129"/>
      <c r="O913" s="1129"/>
      <c r="P913" s="1129"/>
      <c r="Q913" s="1129"/>
      <c r="R913" s="1129"/>
      <c r="S913" s="1129"/>
      <c r="T913" s="1129"/>
      <c r="U913" s="1129"/>
      <c r="V913" s="1129"/>
      <c r="W913" s="1129"/>
      <c r="X913" s="1129"/>
      <c r="Y913" s="1129"/>
      <c r="Z913" s="1129"/>
    </row>
    <row r="914">
      <c r="A914" s="1061"/>
      <c r="B914" s="1061"/>
      <c r="C914" s="1061"/>
      <c r="D914" s="1061"/>
      <c r="E914" s="1061"/>
      <c r="F914" s="1061"/>
      <c r="G914" s="1061"/>
      <c r="H914" s="1061"/>
      <c r="I914" s="1061"/>
      <c r="J914" s="1129"/>
      <c r="K914" s="1129"/>
      <c r="L914" s="1129"/>
      <c r="M914" s="1129"/>
      <c r="N914" s="1129"/>
      <c r="O914" s="1129"/>
      <c r="P914" s="1129"/>
      <c r="Q914" s="1129"/>
      <c r="R914" s="1129"/>
      <c r="S914" s="1129"/>
      <c r="T914" s="1129"/>
      <c r="U914" s="1129"/>
      <c r="V914" s="1129"/>
      <c r="W914" s="1129"/>
      <c r="X914" s="1129"/>
      <c r="Y914" s="1129"/>
      <c r="Z914" s="1129"/>
    </row>
    <row r="915">
      <c r="A915" s="1061"/>
      <c r="B915" s="1061"/>
      <c r="C915" s="1061"/>
      <c r="D915" s="1061"/>
      <c r="E915" s="1061"/>
      <c r="F915" s="1061"/>
      <c r="G915" s="1061"/>
      <c r="H915" s="1061"/>
      <c r="I915" s="1061"/>
      <c r="J915" s="1129"/>
      <c r="K915" s="1129"/>
      <c r="L915" s="1129"/>
      <c r="M915" s="1129"/>
      <c r="N915" s="1129"/>
      <c r="O915" s="1129"/>
      <c r="P915" s="1129"/>
      <c r="Q915" s="1129"/>
      <c r="R915" s="1129"/>
      <c r="S915" s="1129"/>
      <c r="T915" s="1129"/>
      <c r="U915" s="1129"/>
      <c r="V915" s="1129"/>
      <c r="W915" s="1129"/>
      <c r="X915" s="1129"/>
      <c r="Y915" s="1129"/>
      <c r="Z915" s="1129"/>
    </row>
    <row r="916">
      <c r="A916" s="1061"/>
      <c r="B916" s="1061"/>
      <c r="C916" s="1061"/>
      <c r="D916" s="1061"/>
      <c r="E916" s="1061"/>
      <c r="F916" s="1061"/>
      <c r="G916" s="1061"/>
      <c r="H916" s="1061"/>
      <c r="I916" s="1061"/>
      <c r="J916" s="1129"/>
      <c r="K916" s="1129"/>
      <c r="L916" s="1129"/>
      <c r="M916" s="1129"/>
      <c r="N916" s="1129"/>
      <c r="O916" s="1129"/>
      <c r="P916" s="1129"/>
      <c r="Q916" s="1129"/>
      <c r="R916" s="1129"/>
      <c r="S916" s="1129"/>
      <c r="T916" s="1129"/>
      <c r="U916" s="1129"/>
      <c r="V916" s="1129"/>
      <c r="W916" s="1129"/>
      <c r="X916" s="1129"/>
      <c r="Y916" s="1129"/>
      <c r="Z916" s="1129"/>
    </row>
    <row r="917">
      <c r="A917" s="1061"/>
      <c r="B917" s="1061"/>
      <c r="C917" s="1061"/>
      <c r="D917" s="1061"/>
      <c r="E917" s="1061"/>
      <c r="F917" s="1061"/>
      <c r="G917" s="1061"/>
      <c r="H917" s="1061"/>
      <c r="I917" s="1061"/>
      <c r="J917" s="1129"/>
      <c r="K917" s="1129"/>
      <c r="L917" s="1129"/>
      <c r="M917" s="1129"/>
      <c r="N917" s="1129"/>
      <c r="O917" s="1129"/>
      <c r="P917" s="1129"/>
      <c r="Q917" s="1129"/>
      <c r="R917" s="1129"/>
      <c r="S917" s="1129"/>
      <c r="T917" s="1129"/>
      <c r="U917" s="1129"/>
      <c r="V917" s="1129"/>
      <c r="W917" s="1129"/>
      <c r="X917" s="1129"/>
      <c r="Y917" s="1129"/>
      <c r="Z917" s="1129"/>
    </row>
    <row r="918">
      <c r="A918" s="1061"/>
      <c r="B918" s="1061"/>
      <c r="C918" s="1061"/>
      <c r="D918" s="1061"/>
      <c r="E918" s="1061"/>
      <c r="F918" s="1061"/>
      <c r="G918" s="1061"/>
      <c r="H918" s="1061"/>
      <c r="I918" s="1061"/>
      <c r="J918" s="1129"/>
      <c r="K918" s="1129"/>
      <c r="L918" s="1129"/>
      <c r="M918" s="1129"/>
      <c r="N918" s="1129"/>
      <c r="O918" s="1129"/>
      <c r="P918" s="1129"/>
      <c r="Q918" s="1129"/>
      <c r="R918" s="1129"/>
      <c r="S918" s="1129"/>
      <c r="T918" s="1129"/>
      <c r="U918" s="1129"/>
      <c r="V918" s="1129"/>
      <c r="W918" s="1129"/>
      <c r="X918" s="1129"/>
      <c r="Y918" s="1129"/>
      <c r="Z918" s="1129"/>
    </row>
    <row r="919">
      <c r="A919" s="1061"/>
      <c r="B919" s="1061"/>
      <c r="C919" s="1061"/>
      <c r="D919" s="1061"/>
      <c r="E919" s="1061"/>
      <c r="F919" s="1061"/>
      <c r="G919" s="1061"/>
      <c r="H919" s="1061"/>
      <c r="I919" s="1061"/>
      <c r="J919" s="1129"/>
      <c r="K919" s="1129"/>
      <c r="L919" s="1129"/>
      <c r="M919" s="1129"/>
      <c r="N919" s="1129"/>
      <c r="O919" s="1129"/>
      <c r="P919" s="1129"/>
      <c r="Q919" s="1129"/>
      <c r="R919" s="1129"/>
      <c r="S919" s="1129"/>
      <c r="T919" s="1129"/>
      <c r="U919" s="1129"/>
      <c r="V919" s="1129"/>
      <c r="W919" s="1129"/>
      <c r="X919" s="1129"/>
      <c r="Y919" s="1129"/>
      <c r="Z919" s="1129"/>
    </row>
    <row r="920">
      <c r="A920" s="1061"/>
      <c r="B920" s="1061"/>
      <c r="C920" s="1061"/>
      <c r="D920" s="1061"/>
      <c r="E920" s="1061"/>
      <c r="F920" s="1061"/>
      <c r="G920" s="1061"/>
      <c r="H920" s="1061"/>
      <c r="I920" s="1061"/>
      <c r="J920" s="1129"/>
      <c r="K920" s="1129"/>
      <c r="L920" s="1129"/>
      <c r="M920" s="1129"/>
      <c r="N920" s="1129"/>
      <c r="O920" s="1129"/>
      <c r="P920" s="1129"/>
      <c r="Q920" s="1129"/>
      <c r="R920" s="1129"/>
      <c r="S920" s="1129"/>
      <c r="T920" s="1129"/>
      <c r="U920" s="1129"/>
      <c r="V920" s="1129"/>
      <c r="W920" s="1129"/>
      <c r="X920" s="1129"/>
      <c r="Y920" s="1129"/>
      <c r="Z920" s="1129"/>
    </row>
    <row r="921">
      <c r="A921" s="1061"/>
      <c r="B921" s="1061"/>
      <c r="C921" s="1061"/>
      <c r="D921" s="1061"/>
      <c r="E921" s="1061"/>
      <c r="F921" s="1061"/>
      <c r="G921" s="1061"/>
      <c r="H921" s="1061"/>
      <c r="I921" s="1061"/>
      <c r="J921" s="1129"/>
      <c r="K921" s="1129"/>
      <c r="L921" s="1129"/>
      <c r="M921" s="1129"/>
      <c r="N921" s="1129"/>
      <c r="O921" s="1129"/>
      <c r="P921" s="1129"/>
      <c r="Q921" s="1129"/>
      <c r="R921" s="1129"/>
      <c r="S921" s="1129"/>
      <c r="T921" s="1129"/>
      <c r="U921" s="1129"/>
      <c r="V921" s="1129"/>
      <c r="W921" s="1129"/>
      <c r="X921" s="1129"/>
      <c r="Y921" s="1129"/>
      <c r="Z921" s="1129"/>
    </row>
    <row r="922">
      <c r="A922" s="1061"/>
      <c r="B922" s="1061"/>
      <c r="C922" s="1061"/>
      <c r="D922" s="1061"/>
      <c r="E922" s="1061"/>
      <c r="F922" s="1061"/>
      <c r="G922" s="1061"/>
      <c r="H922" s="1061"/>
      <c r="I922" s="1061"/>
      <c r="J922" s="1129"/>
      <c r="K922" s="1129"/>
      <c r="L922" s="1129"/>
      <c r="M922" s="1129"/>
      <c r="N922" s="1129"/>
      <c r="O922" s="1129"/>
      <c r="P922" s="1129"/>
      <c r="Q922" s="1129"/>
      <c r="R922" s="1129"/>
      <c r="S922" s="1129"/>
      <c r="T922" s="1129"/>
      <c r="U922" s="1129"/>
      <c r="V922" s="1129"/>
      <c r="W922" s="1129"/>
      <c r="X922" s="1129"/>
      <c r="Y922" s="1129"/>
      <c r="Z922" s="1129"/>
    </row>
    <row r="923">
      <c r="A923" s="1061"/>
      <c r="B923" s="1061"/>
      <c r="C923" s="1061"/>
      <c r="D923" s="1061"/>
      <c r="E923" s="1061"/>
      <c r="F923" s="1061"/>
      <c r="G923" s="1061"/>
      <c r="H923" s="1061"/>
      <c r="I923" s="1061"/>
      <c r="J923" s="1129"/>
      <c r="K923" s="1129"/>
      <c r="L923" s="1129"/>
      <c r="M923" s="1129"/>
      <c r="N923" s="1129"/>
      <c r="O923" s="1129"/>
      <c r="P923" s="1129"/>
      <c r="Q923" s="1129"/>
      <c r="R923" s="1129"/>
      <c r="S923" s="1129"/>
      <c r="T923" s="1129"/>
      <c r="U923" s="1129"/>
      <c r="V923" s="1129"/>
      <c r="W923" s="1129"/>
      <c r="X923" s="1129"/>
      <c r="Y923" s="1129"/>
      <c r="Z923" s="1129"/>
    </row>
    <row r="924">
      <c r="A924" s="1061"/>
      <c r="B924" s="1061"/>
      <c r="C924" s="1061"/>
      <c r="D924" s="1061"/>
      <c r="E924" s="1061"/>
      <c r="F924" s="1061"/>
      <c r="G924" s="1061"/>
      <c r="H924" s="1061"/>
      <c r="I924" s="1061"/>
      <c r="J924" s="1129"/>
      <c r="K924" s="1129"/>
      <c r="L924" s="1129"/>
      <c r="M924" s="1129"/>
      <c r="N924" s="1129"/>
      <c r="O924" s="1129"/>
      <c r="P924" s="1129"/>
      <c r="Q924" s="1129"/>
      <c r="R924" s="1129"/>
      <c r="S924" s="1129"/>
      <c r="T924" s="1129"/>
      <c r="U924" s="1129"/>
      <c r="V924" s="1129"/>
      <c r="W924" s="1129"/>
      <c r="X924" s="1129"/>
      <c r="Y924" s="1129"/>
      <c r="Z924" s="1129"/>
    </row>
    <row r="925">
      <c r="A925" s="1061"/>
      <c r="B925" s="1061"/>
      <c r="C925" s="1061"/>
      <c r="D925" s="1061"/>
      <c r="E925" s="1061"/>
      <c r="F925" s="1061"/>
      <c r="G925" s="1061"/>
      <c r="H925" s="1061"/>
      <c r="I925" s="1061"/>
      <c r="J925" s="1129"/>
      <c r="K925" s="1129"/>
      <c r="L925" s="1129"/>
      <c r="M925" s="1129"/>
      <c r="N925" s="1129"/>
      <c r="O925" s="1129"/>
      <c r="P925" s="1129"/>
      <c r="Q925" s="1129"/>
      <c r="R925" s="1129"/>
      <c r="S925" s="1129"/>
      <c r="T925" s="1129"/>
      <c r="U925" s="1129"/>
      <c r="V925" s="1129"/>
      <c r="W925" s="1129"/>
      <c r="X925" s="1129"/>
      <c r="Y925" s="1129"/>
      <c r="Z925" s="1129"/>
    </row>
    <row r="926">
      <c r="A926" s="1061"/>
      <c r="B926" s="1061"/>
      <c r="C926" s="1061"/>
      <c r="D926" s="1061"/>
      <c r="E926" s="1061"/>
      <c r="F926" s="1061"/>
      <c r="G926" s="1061"/>
      <c r="H926" s="1061"/>
      <c r="I926" s="1061"/>
      <c r="J926" s="1129"/>
      <c r="K926" s="1129"/>
      <c r="L926" s="1129"/>
      <c r="M926" s="1129"/>
      <c r="N926" s="1129"/>
      <c r="O926" s="1129"/>
      <c r="P926" s="1129"/>
      <c r="Q926" s="1129"/>
      <c r="R926" s="1129"/>
      <c r="S926" s="1129"/>
      <c r="T926" s="1129"/>
      <c r="U926" s="1129"/>
      <c r="V926" s="1129"/>
      <c r="W926" s="1129"/>
      <c r="X926" s="1129"/>
      <c r="Y926" s="1129"/>
      <c r="Z926" s="1129"/>
    </row>
    <row r="927">
      <c r="A927" s="1061"/>
      <c r="B927" s="1061"/>
      <c r="C927" s="1061"/>
      <c r="D927" s="1061"/>
      <c r="E927" s="1061"/>
      <c r="F927" s="1061"/>
      <c r="G927" s="1061"/>
      <c r="H927" s="1061"/>
      <c r="I927" s="1061"/>
      <c r="J927" s="1129"/>
      <c r="K927" s="1129"/>
      <c r="L927" s="1129"/>
      <c r="M927" s="1129"/>
      <c r="N927" s="1129"/>
      <c r="O927" s="1129"/>
      <c r="P927" s="1129"/>
      <c r="Q927" s="1129"/>
      <c r="R927" s="1129"/>
      <c r="S927" s="1129"/>
      <c r="T927" s="1129"/>
      <c r="U927" s="1129"/>
      <c r="V927" s="1129"/>
      <c r="W927" s="1129"/>
      <c r="X927" s="1129"/>
      <c r="Y927" s="1129"/>
      <c r="Z927" s="1129"/>
    </row>
    <row r="928">
      <c r="A928" s="1061"/>
      <c r="B928" s="1061"/>
      <c r="C928" s="1061"/>
      <c r="D928" s="1061"/>
      <c r="E928" s="1061"/>
      <c r="F928" s="1061"/>
      <c r="G928" s="1061"/>
      <c r="H928" s="1061"/>
      <c r="I928" s="1061"/>
      <c r="J928" s="1129"/>
      <c r="K928" s="1129"/>
      <c r="L928" s="1129"/>
      <c r="M928" s="1129"/>
      <c r="N928" s="1129"/>
      <c r="O928" s="1129"/>
      <c r="P928" s="1129"/>
      <c r="Q928" s="1129"/>
      <c r="R928" s="1129"/>
      <c r="S928" s="1129"/>
      <c r="T928" s="1129"/>
      <c r="U928" s="1129"/>
      <c r="V928" s="1129"/>
      <c r="W928" s="1129"/>
      <c r="X928" s="1129"/>
      <c r="Y928" s="1129"/>
      <c r="Z928" s="1129"/>
    </row>
    <row r="929">
      <c r="A929" s="1061"/>
      <c r="B929" s="1061"/>
      <c r="C929" s="1061"/>
      <c r="D929" s="1061"/>
      <c r="E929" s="1061"/>
      <c r="F929" s="1061"/>
      <c r="G929" s="1061"/>
      <c r="H929" s="1061"/>
      <c r="I929" s="1061"/>
      <c r="J929" s="1129"/>
      <c r="K929" s="1129"/>
      <c r="L929" s="1129"/>
      <c r="M929" s="1129"/>
      <c r="N929" s="1129"/>
      <c r="O929" s="1129"/>
      <c r="P929" s="1129"/>
      <c r="Q929" s="1129"/>
      <c r="R929" s="1129"/>
      <c r="S929" s="1129"/>
      <c r="T929" s="1129"/>
      <c r="U929" s="1129"/>
      <c r="V929" s="1129"/>
      <c r="W929" s="1129"/>
      <c r="X929" s="1129"/>
      <c r="Y929" s="1129"/>
      <c r="Z929" s="1129"/>
    </row>
    <row r="930">
      <c r="A930" s="1061"/>
      <c r="B930" s="1061"/>
      <c r="C930" s="1061"/>
      <c r="D930" s="1061"/>
      <c r="E930" s="1061"/>
      <c r="F930" s="1061"/>
      <c r="G930" s="1061"/>
      <c r="H930" s="1061"/>
      <c r="I930" s="1061"/>
      <c r="J930" s="1129"/>
      <c r="K930" s="1129"/>
      <c r="L930" s="1129"/>
      <c r="M930" s="1129"/>
      <c r="N930" s="1129"/>
      <c r="O930" s="1129"/>
      <c r="P930" s="1129"/>
      <c r="Q930" s="1129"/>
      <c r="R930" s="1129"/>
      <c r="S930" s="1129"/>
      <c r="T930" s="1129"/>
      <c r="U930" s="1129"/>
      <c r="V930" s="1129"/>
      <c r="W930" s="1129"/>
      <c r="X930" s="1129"/>
      <c r="Y930" s="1129"/>
      <c r="Z930" s="1129"/>
    </row>
    <row r="931">
      <c r="A931" s="1061"/>
      <c r="B931" s="1061"/>
      <c r="C931" s="1061"/>
      <c r="D931" s="1061"/>
      <c r="E931" s="1061"/>
      <c r="F931" s="1061"/>
      <c r="G931" s="1061"/>
      <c r="H931" s="1061"/>
      <c r="I931" s="1061"/>
      <c r="J931" s="1129"/>
      <c r="K931" s="1129"/>
      <c r="L931" s="1129"/>
      <c r="M931" s="1129"/>
      <c r="N931" s="1129"/>
      <c r="O931" s="1129"/>
      <c r="P931" s="1129"/>
      <c r="Q931" s="1129"/>
      <c r="R931" s="1129"/>
      <c r="S931" s="1129"/>
      <c r="T931" s="1129"/>
      <c r="U931" s="1129"/>
      <c r="V931" s="1129"/>
      <c r="W931" s="1129"/>
      <c r="X931" s="1129"/>
      <c r="Y931" s="1129"/>
      <c r="Z931" s="1129"/>
    </row>
    <row r="932">
      <c r="A932" s="1061"/>
      <c r="B932" s="1061"/>
      <c r="C932" s="1061"/>
      <c r="D932" s="1061"/>
      <c r="E932" s="1061"/>
      <c r="F932" s="1061"/>
      <c r="G932" s="1061"/>
      <c r="H932" s="1061"/>
      <c r="I932" s="1061"/>
      <c r="J932" s="1129"/>
      <c r="K932" s="1129"/>
      <c r="L932" s="1129"/>
      <c r="M932" s="1129"/>
      <c r="N932" s="1129"/>
      <c r="O932" s="1129"/>
      <c r="P932" s="1129"/>
      <c r="Q932" s="1129"/>
      <c r="R932" s="1129"/>
      <c r="S932" s="1129"/>
      <c r="T932" s="1129"/>
      <c r="U932" s="1129"/>
      <c r="V932" s="1129"/>
      <c r="W932" s="1129"/>
      <c r="X932" s="1129"/>
      <c r="Y932" s="1129"/>
      <c r="Z932" s="1129"/>
    </row>
    <row r="933">
      <c r="A933" s="1061"/>
      <c r="B933" s="1061"/>
      <c r="C933" s="1061"/>
      <c r="D933" s="1061"/>
      <c r="E933" s="1061"/>
      <c r="F933" s="1061"/>
      <c r="G933" s="1061"/>
      <c r="H933" s="1061"/>
      <c r="I933" s="1061"/>
      <c r="J933" s="1129"/>
      <c r="K933" s="1129"/>
      <c r="L933" s="1129"/>
      <c r="M933" s="1129"/>
      <c r="N933" s="1129"/>
      <c r="O933" s="1129"/>
      <c r="P933" s="1129"/>
      <c r="Q933" s="1129"/>
      <c r="R933" s="1129"/>
      <c r="S933" s="1129"/>
      <c r="T933" s="1129"/>
      <c r="U933" s="1129"/>
      <c r="V933" s="1129"/>
      <c r="W933" s="1129"/>
      <c r="X933" s="1129"/>
      <c r="Y933" s="1129"/>
      <c r="Z933" s="1129"/>
    </row>
    <row r="934">
      <c r="A934" s="1061"/>
      <c r="B934" s="1061"/>
      <c r="C934" s="1061"/>
      <c r="D934" s="1061"/>
      <c r="E934" s="1061"/>
      <c r="F934" s="1061"/>
      <c r="G934" s="1061"/>
      <c r="H934" s="1061"/>
      <c r="I934" s="1061"/>
      <c r="J934" s="1129"/>
      <c r="K934" s="1129"/>
      <c r="L934" s="1129"/>
      <c r="M934" s="1129"/>
      <c r="N934" s="1129"/>
      <c r="O934" s="1129"/>
      <c r="P934" s="1129"/>
      <c r="Q934" s="1129"/>
      <c r="R934" s="1129"/>
      <c r="S934" s="1129"/>
      <c r="T934" s="1129"/>
      <c r="U934" s="1129"/>
      <c r="V934" s="1129"/>
      <c r="W934" s="1129"/>
      <c r="X934" s="1129"/>
      <c r="Y934" s="1129"/>
      <c r="Z934" s="1129"/>
    </row>
    <row r="935">
      <c r="A935" s="1061"/>
      <c r="B935" s="1061"/>
      <c r="C935" s="1061"/>
      <c r="D935" s="1061"/>
      <c r="E935" s="1061"/>
      <c r="F935" s="1061"/>
      <c r="G935" s="1061"/>
      <c r="H935" s="1061"/>
      <c r="I935" s="1061"/>
      <c r="J935" s="1129"/>
      <c r="K935" s="1129"/>
      <c r="L935" s="1129"/>
      <c r="M935" s="1129"/>
      <c r="N935" s="1129"/>
      <c r="O935" s="1129"/>
      <c r="P935" s="1129"/>
      <c r="Q935" s="1129"/>
      <c r="R935" s="1129"/>
      <c r="S935" s="1129"/>
      <c r="T935" s="1129"/>
      <c r="U935" s="1129"/>
      <c r="V935" s="1129"/>
      <c r="W935" s="1129"/>
      <c r="X935" s="1129"/>
      <c r="Y935" s="1129"/>
      <c r="Z935" s="1129"/>
    </row>
    <row r="936">
      <c r="A936" s="1061"/>
      <c r="B936" s="1061"/>
      <c r="C936" s="1061"/>
      <c r="D936" s="1061"/>
      <c r="E936" s="1061"/>
      <c r="F936" s="1061"/>
      <c r="G936" s="1061"/>
      <c r="H936" s="1061"/>
      <c r="I936" s="1061"/>
      <c r="J936" s="1129"/>
      <c r="K936" s="1129"/>
      <c r="L936" s="1129"/>
      <c r="M936" s="1129"/>
      <c r="N936" s="1129"/>
      <c r="O936" s="1129"/>
      <c r="P936" s="1129"/>
      <c r="Q936" s="1129"/>
      <c r="R936" s="1129"/>
      <c r="S936" s="1129"/>
      <c r="T936" s="1129"/>
      <c r="U936" s="1129"/>
      <c r="V936" s="1129"/>
      <c r="W936" s="1129"/>
      <c r="X936" s="1129"/>
      <c r="Y936" s="1129"/>
      <c r="Z936" s="1129"/>
    </row>
    <row r="937">
      <c r="A937" s="1061"/>
      <c r="B937" s="1061"/>
      <c r="C937" s="1061"/>
      <c r="D937" s="1061"/>
      <c r="E937" s="1061"/>
      <c r="F937" s="1061"/>
      <c r="G937" s="1061"/>
      <c r="H937" s="1061"/>
      <c r="I937" s="1061"/>
      <c r="J937" s="1129"/>
      <c r="K937" s="1129"/>
      <c r="L937" s="1129"/>
      <c r="M937" s="1129"/>
      <c r="N937" s="1129"/>
      <c r="O937" s="1129"/>
      <c r="P937" s="1129"/>
      <c r="Q937" s="1129"/>
      <c r="R937" s="1129"/>
      <c r="S937" s="1129"/>
      <c r="T937" s="1129"/>
      <c r="U937" s="1129"/>
      <c r="V937" s="1129"/>
      <c r="W937" s="1129"/>
      <c r="X937" s="1129"/>
      <c r="Y937" s="1129"/>
      <c r="Z937" s="1129"/>
    </row>
    <row r="938">
      <c r="A938" s="1061"/>
      <c r="B938" s="1061"/>
      <c r="C938" s="1061"/>
      <c r="D938" s="1061"/>
      <c r="E938" s="1061"/>
      <c r="F938" s="1061"/>
      <c r="G938" s="1061"/>
      <c r="H938" s="1061"/>
      <c r="I938" s="1061"/>
      <c r="J938" s="1129"/>
      <c r="K938" s="1129"/>
      <c r="L938" s="1129"/>
      <c r="M938" s="1129"/>
      <c r="N938" s="1129"/>
      <c r="O938" s="1129"/>
      <c r="P938" s="1129"/>
      <c r="Q938" s="1129"/>
      <c r="R938" s="1129"/>
      <c r="S938" s="1129"/>
      <c r="T938" s="1129"/>
      <c r="U938" s="1129"/>
      <c r="V938" s="1129"/>
      <c r="W938" s="1129"/>
      <c r="X938" s="1129"/>
      <c r="Y938" s="1129"/>
      <c r="Z938" s="1129"/>
    </row>
    <row r="939">
      <c r="A939" s="1061"/>
      <c r="B939" s="1061"/>
      <c r="C939" s="1061"/>
      <c r="D939" s="1061"/>
      <c r="E939" s="1061"/>
      <c r="F939" s="1061"/>
      <c r="G939" s="1061"/>
      <c r="H939" s="1061"/>
      <c r="I939" s="1061"/>
      <c r="J939" s="1129"/>
      <c r="K939" s="1129"/>
      <c r="L939" s="1129"/>
      <c r="M939" s="1129"/>
      <c r="N939" s="1129"/>
      <c r="O939" s="1129"/>
      <c r="P939" s="1129"/>
      <c r="Q939" s="1129"/>
      <c r="R939" s="1129"/>
      <c r="S939" s="1129"/>
      <c r="T939" s="1129"/>
      <c r="U939" s="1129"/>
      <c r="V939" s="1129"/>
      <c r="W939" s="1129"/>
      <c r="X939" s="1129"/>
      <c r="Y939" s="1129"/>
      <c r="Z939" s="1129"/>
    </row>
    <row r="940">
      <c r="A940" s="1061"/>
      <c r="B940" s="1061"/>
      <c r="C940" s="1061"/>
      <c r="D940" s="1061"/>
      <c r="E940" s="1061"/>
      <c r="F940" s="1061"/>
      <c r="G940" s="1061"/>
      <c r="H940" s="1061"/>
      <c r="I940" s="1061"/>
      <c r="J940" s="1129"/>
      <c r="K940" s="1129"/>
      <c r="L940" s="1129"/>
      <c r="M940" s="1129"/>
      <c r="N940" s="1129"/>
      <c r="O940" s="1129"/>
      <c r="P940" s="1129"/>
      <c r="Q940" s="1129"/>
      <c r="R940" s="1129"/>
      <c r="S940" s="1129"/>
      <c r="T940" s="1129"/>
      <c r="U940" s="1129"/>
      <c r="V940" s="1129"/>
      <c r="W940" s="1129"/>
      <c r="X940" s="1129"/>
      <c r="Y940" s="1129"/>
      <c r="Z940" s="1129"/>
    </row>
    <row r="941">
      <c r="A941" s="1061"/>
      <c r="B941" s="1061"/>
      <c r="C941" s="1061"/>
      <c r="D941" s="1061"/>
      <c r="E941" s="1061"/>
      <c r="F941" s="1061"/>
      <c r="G941" s="1061"/>
      <c r="H941" s="1061"/>
      <c r="I941" s="1061"/>
      <c r="J941" s="1129"/>
      <c r="K941" s="1129"/>
      <c r="L941" s="1129"/>
      <c r="M941" s="1129"/>
      <c r="N941" s="1129"/>
      <c r="O941" s="1129"/>
      <c r="P941" s="1129"/>
      <c r="Q941" s="1129"/>
      <c r="R941" s="1129"/>
      <c r="S941" s="1129"/>
      <c r="T941" s="1129"/>
      <c r="U941" s="1129"/>
      <c r="V941" s="1129"/>
      <c r="W941" s="1129"/>
      <c r="X941" s="1129"/>
      <c r="Y941" s="1129"/>
      <c r="Z941" s="1129"/>
    </row>
    <row r="942">
      <c r="A942" s="1061"/>
      <c r="B942" s="1061"/>
      <c r="C942" s="1061"/>
      <c r="D942" s="1061"/>
      <c r="E942" s="1061"/>
      <c r="F942" s="1061"/>
      <c r="G942" s="1061"/>
      <c r="H942" s="1061"/>
      <c r="I942" s="1061"/>
      <c r="J942" s="1129"/>
      <c r="K942" s="1129"/>
      <c r="L942" s="1129"/>
      <c r="M942" s="1129"/>
      <c r="N942" s="1129"/>
      <c r="O942" s="1129"/>
      <c r="P942" s="1129"/>
      <c r="Q942" s="1129"/>
      <c r="R942" s="1129"/>
      <c r="S942" s="1129"/>
      <c r="T942" s="1129"/>
      <c r="U942" s="1129"/>
      <c r="V942" s="1129"/>
      <c r="W942" s="1129"/>
      <c r="X942" s="1129"/>
      <c r="Y942" s="1129"/>
      <c r="Z942" s="1129"/>
    </row>
    <row r="943">
      <c r="A943" s="1061"/>
      <c r="B943" s="1061"/>
      <c r="C943" s="1061"/>
      <c r="D943" s="1061"/>
      <c r="E943" s="1061"/>
      <c r="F943" s="1061"/>
      <c r="G943" s="1061"/>
      <c r="H943" s="1061"/>
      <c r="I943" s="1061"/>
      <c r="J943" s="1129"/>
      <c r="K943" s="1129"/>
      <c r="L943" s="1129"/>
      <c r="M943" s="1129"/>
      <c r="N943" s="1129"/>
      <c r="O943" s="1129"/>
      <c r="P943" s="1129"/>
      <c r="Q943" s="1129"/>
      <c r="R943" s="1129"/>
      <c r="S943" s="1129"/>
      <c r="T943" s="1129"/>
      <c r="U943" s="1129"/>
      <c r="V943" s="1129"/>
      <c r="W943" s="1129"/>
      <c r="X943" s="1129"/>
      <c r="Y943" s="1129"/>
      <c r="Z943" s="1129"/>
    </row>
    <row r="944">
      <c r="A944" s="1061"/>
      <c r="B944" s="1061"/>
      <c r="C944" s="1061"/>
      <c r="D944" s="1061"/>
      <c r="E944" s="1061"/>
      <c r="F944" s="1061"/>
      <c r="G944" s="1061"/>
      <c r="H944" s="1061"/>
      <c r="I944" s="1061"/>
      <c r="J944" s="1129"/>
      <c r="K944" s="1129"/>
      <c r="L944" s="1129"/>
      <c r="M944" s="1129"/>
      <c r="N944" s="1129"/>
      <c r="O944" s="1129"/>
      <c r="P944" s="1129"/>
      <c r="Q944" s="1129"/>
      <c r="R944" s="1129"/>
      <c r="S944" s="1129"/>
      <c r="T944" s="1129"/>
      <c r="U944" s="1129"/>
      <c r="V944" s="1129"/>
      <c r="W944" s="1129"/>
      <c r="X944" s="1129"/>
      <c r="Y944" s="1129"/>
      <c r="Z944" s="1129"/>
    </row>
    <row r="945">
      <c r="A945" s="1061"/>
      <c r="B945" s="1061"/>
      <c r="C945" s="1061"/>
      <c r="D945" s="1061"/>
      <c r="E945" s="1061"/>
      <c r="F945" s="1061"/>
      <c r="G945" s="1061"/>
      <c r="H945" s="1061"/>
      <c r="I945" s="1061"/>
      <c r="J945" s="1129"/>
      <c r="K945" s="1129"/>
      <c r="L945" s="1129"/>
      <c r="M945" s="1129"/>
      <c r="N945" s="1129"/>
      <c r="O945" s="1129"/>
      <c r="P945" s="1129"/>
      <c r="Q945" s="1129"/>
      <c r="R945" s="1129"/>
      <c r="S945" s="1129"/>
      <c r="T945" s="1129"/>
      <c r="U945" s="1129"/>
      <c r="V945" s="1129"/>
      <c r="W945" s="1129"/>
      <c r="X945" s="1129"/>
      <c r="Y945" s="1129"/>
      <c r="Z945" s="1129"/>
    </row>
    <row r="946">
      <c r="A946" s="1061"/>
      <c r="B946" s="1061"/>
      <c r="C946" s="1061"/>
      <c r="D946" s="1061"/>
      <c r="E946" s="1061"/>
      <c r="F946" s="1061"/>
      <c r="G946" s="1061"/>
      <c r="H946" s="1061"/>
      <c r="I946" s="1061"/>
      <c r="J946" s="1129"/>
      <c r="K946" s="1129"/>
      <c r="L946" s="1129"/>
      <c r="M946" s="1129"/>
      <c r="N946" s="1129"/>
      <c r="O946" s="1129"/>
      <c r="P946" s="1129"/>
      <c r="Q946" s="1129"/>
      <c r="R946" s="1129"/>
      <c r="S946" s="1129"/>
      <c r="T946" s="1129"/>
      <c r="U946" s="1129"/>
      <c r="V946" s="1129"/>
      <c r="W946" s="1129"/>
      <c r="X946" s="1129"/>
      <c r="Y946" s="1129"/>
      <c r="Z946" s="1129"/>
    </row>
    <row r="947">
      <c r="A947" s="1061"/>
      <c r="B947" s="1061"/>
      <c r="C947" s="1061"/>
      <c r="D947" s="1061"/>
      <c r="E947" s="1061"/>
      <c r="F947" s="1061"/>
      <c r="G947" s="1061"/>
      <c r="H947" s="1061"/>
      <c r="I947" s="1061"/>
      <c r="J947" s="1129"/>
      <c r="K947" s="1129"/>
      <c r="L947" s="1129"/>
      <c r="M947" s="1129"/>
      <c r="N947" s="1129"/>
      <c r="O947" s="1129"/>
      <c r="P947" s="1129"/>
      <c r="Q947" s="1129"/>
      <c r="R947" s="1129"/>
      <c r="S947" s="1129"/>
      <c r="T947" s="1129"/>
      <c r="U947" s="1129"/>
      <c r="V947" s="1129"/>
      <c r="W947" s="1129"/>
      <c r="X947" s="1129"/>
      <c r="Y947" s="1129"/>
      <c r="Z947" s="1129"/>
    </row>
    <row r="948">
      <c r="A948" s="1061"/>
      <c r="B948" s="1061"/>
      <c r="C948" s="1061"/>
      <c r="D948" s="1061"/>
      <c r="E948" s="1061"/>
      <c r="F948" s="1061"/>
      <c r="G948" s="1061"/>
      <c r="H948" s="1061"/>
      <c r="I948" s="1061"/>
      <c r="J948" s="1129"/>
      <c r="K948" s="1129"/>
      <c r="L948" s="1129"/>
      <c r="M948" s="1129"/>
      <c r="N948" s="1129"/>
      <c r="O948" s="1129"/>
      <c r="P948" s="1129"/>
      <c r="Q948" s="1129"/>
      <c r="R948" s="1129"/>
      <c r="S948" s="1129"/>
      <c r="T948" s="1129"/>
      <c r="U948" s="1129"/>
      <c r="V948" s="1129"/>
      <c r="W948" s="1129"/>
      <c r="X948" s="1129"/>
      <c r="Y948" s="1129"/>
      <c r="Z948" s="1129"/>
    </row>
    <row r="949">
      <c r="A949" s="1061"/>
      <c r="B949" s="1061"/>
      <c r="C949" s="1061"/>
      <c r="D949" s="1061"/>
      <c r="E949" s="1061"/>
      <c r="F949" s="1061"/>
      <c r="G949" s="1061"/>
      <c r="H949" s="1061"/>
      <c r="I949" s="1061"/>
      <c r="J949" s="1129"/>
      <c r="K949" s="1129"/>
      <c r="L949" s="1129"/>
      <c r="M949" s="1129"/>
      <c r="N949" s="1129"/>
      <c r="O949" s="1129"/>
      <c r="P949" s="1129"/>
      <c r="Q949" s="1129"/>
      <c r="R949" s="1129"/>
      <c r="S949" s="1129"/>
      <c r="T949" s="1129"/>
      <c r="U949" s="1129"/>
      <c r="V949" s="1129"/>
      <c r="W949" s="1129"/>
      <c r="X949" s="1129"/>
      <c r="Y949" s="1129"/>
      <c r="Z949" s="1129"/>
    </row>
    <row r="950">
      <c r="A950" s="1061"/>
      <c r="B950" s="1061"/>
      <c r="C950" s="1061"/>
      <c r="D950" s="1061"/>
      <c r="E950" s="1061"/>
      <c r="F950" s="1061"/>
      <c r="G950" s="1061"/>
      <c r="H950" s="1061"/>
      <c r="I950" s="1061"/>
      <c r="J950" s="1129"/>
      <c r="K950" s="1129"/>
      <c r="L950" s="1129"/>
      <c r="M950" s="1129"/>
      <c r="N950" s="1129"/>
      <c r="O950" s="1129"/>
      <c r="P950" s="1129"/>
      <c r="Q950" s="1129"/>
      <c r="R950" s="1129"/>
      <c r="S950" s="1129"/>
      <c r="T950" s="1129"/>
      <c r="U950" s="1129"/>
      <c r="V950" s="1129"/>
      <c r="W950" s="1129"/>
      <c r="X950" s="1129"/>
      <c r="Y950" s="1129"/>
      <c r="Z950" s="1129"/>
    </row>
    <row r="951">
      <c r="A951" s="1061"/>
      <c r="B951" s="1061"/>
      <c r="C951" s="1061"/>
      <c r="D951" s="1061"/>
      <c r="E951" s="1061"/>
      <c r="F951" s="1061"/>
      <c r="G951" s="1061"/>
      <c r="H951" s="1061"/>
      <c r="I951" s="1061"/>
      <c r="J951" s="1129"/>
      <c r="K951" s="1129"/>
      <c r="L951" s="1129"/>
      <c r="M951" s="1129"/>
      <c r="N951" s="1129"/>
      <c r="O951" s="1129"/>
      <c r="P951" s="1129"/>
      <c r="Q951" s="1129"/>
      <c r="R951" s="1129"/>
      <c r="S951" s="1129"/>
      <c r="T951" s="1129"/>
      <c r="U951" s="1129"/>
      <c r="V951" s="1129"/>
      <c r="W951" s="1129"/>
      <c r="X951" s="1129"/>
      <c r="Y951" s="1129"/>
      <c r="Z951" s="1129"/>
    </row>
    <row r="952">
      <c r="A952" s="1061"/>
      <c r="B952" s="1061"/>
      <c r="C952" s="1061"/>
      <c r="D952" s="1061"/>
      <c r="E952" s="1061"/>
      <c r="F952" s="1061"/>
      <c r="G952" s="1061"/>
      <c r="H952" s="1061"/>
      <c r="I952" s="1061"/>
      <c r="J952" s="1129"/>
      <c r="K952" s="1129"/>
      <c r="L952" s="1129"/>
      <c r="M952" s="1129"/>
      <c r="N952" s="1129"/>
      <c r="O952" s="1129"/>
      <c r="P952" s="1129"/>
      <c r="Q952" s="1129"/>
      <c r="R952" s="1129"/>
      <c r="S952" s="1129"/>
      <c r="T952" s="1129"/>
      <c r="U952" s="1129"/>
      <c r="V952" s="1129"/>
      <c r="W952" s="1129"/>
      <c r="X952" s="1129"/>
      <c r="Y952" s="1129"/>
      <c r="Z952" s="1129"/>
    </row>
    <row r="953">
      <c r="A953" s="1061"/>
      <c r="B953" s="1061"/>
      <c r="C953" s="1061"/>
      <c r="D953" s="1061"/>
      <c r="E953" s="1061"/>
      <c r="F953" s="1061"/>
      <c r="G953" s="1061"/>
      <c r="H953" s="1061"/>
      <c r="I953" s="1061"/>
      <c r="J953" s="1129"/>
      <c r="K953" s="1129"/>
      <c r="L953" s="1129"/>
      <c r="M953" s="1129"/>
      <c r="N953" s="1129"/>
      <c r="O953" s="1129"/>
      <c r="P953" s="1129"/>
      <c r="Q953" s="1129"/>
      <c r="R953" s="1129"/>
      <c r="S953" s="1129"/>
      <c r="T953" s="1129"/>
      <c r="U953" s="1129"/>
      <c r="V953" s="1129"/>
      <c r="W953" s="1129"/>
      <c r="X953" s="1129"/>
      <c r="Y953" s="1129"/>
      <c r="Z953" s="1129"/>
    </row>
    <row r="954">
      <c r="A954" s="1061"/>
      <c r="B954" s="1061"/>
      <c r="C954" s="1061"/>
      <c r="D954" s="1061"/>
      <c r="E954" s="1061"/>
      <c r="F954" s="1061"/>
      <c r="G954" s="1061"/>
      <c r="H954" s="1061"/>
      <c r="I954" s="1061"/>
      <c r="J954" s="1129"/>
      <c r="K954" s="1129"/>
      <c r="L954" s="1129"/>
      <c r="M954" s="1129"/>
      <c r="N954" s="1129"/>
      <c r="O954" s="1129"/>
      <c r="P954" s="1129"/>
      <c r="Q954" s="1129"/>
      <c r="R954" s="1129"/>
      <c r="S954" s="1129"/>
      <c r="T954" s="1129"/>
      <c r="U954" s="1129"/>
      <c r="V954" s="1129"/>
      <c r="W954" s="1129"/>
      <c r="X954" s="1129"/>
      <c r="Y954" s="1129"/>
      <c r="Z954" s="1129"/>
    </row>
    <row r="955">
      <c r="A955" s="1061"/>
      <c r="B955" s="1061"/>
      <c r="C955" s="1061"/>
      <c r="D955" s="1061"/>
      <c r="E955" s="1061"/>
      <c r="F955" s="1061"/>
      <c r="G955" s="1061"/>
      <c r="H955" s="1061"/>
      <c r="I955" s="1061"/>
      <c r="J955" s="1129"/>
      <c r="K955" s="1129"/>
      <c r="L955" s="1129"/>
      <c r="M955" s="1129"/>
      <c r="N955" s="1129"/>
      <c r="O955" s="1129"/>
      <c r="P955" s="1129"/>
      <c r="Q955" s="1129"/>
      <c r="R955" s="1129"/>
      <c r="S955" s="1129"/>
      <c r="T955" s="1129"/>
      <c r="U955" s="1129"/>
      <c r="V955" s="1129"/>
      <c r="W955" s="1129"/>
      <c r="X955" s="1129"/>
      <c r="Y955" s="1129"/>
      <c r="Z955" s="1129"/>
    </row>
    <row r="956">
      <c r="A956" s="1061"/>
      <c r="B956" s="1061"/>
      <c r="C956" s="1061"/>
      <c r="D956" s="1061"/>
      <c r="E956" s="1061"/>
      <c r="F956" s="1061"/>
      <c r="G956" s="1061"/>
      <c r="H956" s="1061"/>
      <c r="I956" s="1061"/>
      <c r="J956" s="1129"/>
      <c r="K956" s="1129"/>
      <c r="L956" s="1129"/>
      <c r="M956" s="1129"/>
      <c r="N956" s="1129"/>
      <c r="O956" s="1129"/>
      <c r="P956" s="1129"/>
      <c r="Q956" s="1129"/>
      <c r="R956" s="1129"/>
      <c r="S956" s="1129"/>
      <c r="T956" s="1129"/>
      <c r="U956" s="1129"/>
      <c r="V956" s="1129"/>
      <c r="W956" s="1129"/>
      <c r="X956" s="1129"/>
      <c r="Y956" s="1129"/>
      <c r="Z956" s="1129"/>
    </row>
    <row r="957">
      <c r="A957" s="1061"/>
      <c r="B957" s="1061"/>
      <c r="C957" s="1061"/>
      <c r="D957" s="1061"/>
      <c r="E957" s="1061"/>
      <c r="F957" s="1061"/>
      <c r="G957" s="1061"/>
      <c r="H957" s="1061"/>
      <c r="I957" s="1061"/>
      <c r="J957" s="1129"/>
      <c r="K957" s="1129"/>
      <c r="L957" s="1129"/>
      <c r="M957" s="1129"/>
      <c r="N957" s="1129"/>
      <c r="O957" s="1129"/>
      <c r="P957" s="1129"/>
      <c r="Q957" s="1129"/>
      <c r="R957" s="1129"/>
      <c r="S957" s="1129"/>
      <c r="T957" s="1129"/>
      <c r="U957" s="1129"/>
      <c r="V957" s="1129"/>
      <c r="W957" s="1129"/>
      <c r="X957" s="1129"/>
      <c r="Y957" s="1129"/>
      <c r="Z957" s="1129"/>
    </row>
    <row r="958">
      <c r="A958" s="1061"/>
      <c r="B958" s="1061"/>
      <c r="C958" s="1061"/>
      <c r="D958" s="1061"/>
      <c r="E958" s="1061"/>
      <c r="F958" s="1061"/>
      <c r="G958" s="1061"/>
      <c r="H958" s="1061"/>
      <c r="I958" s="1061"/>
      <c r="J958" s="1129"/>
      <c r="K958" s="1129"/>
      <c r="L958" s="1129"/>
      <c r="M958" s="1129"/>
      <c r="N958" s="1129"/>
      <c r="O958" s="1129"/>
      <c r="P958" s="1129"/>
      <c r="Q958" s="1129"/>
      <c r="R958" s="1129"/>
      <c r="S958" s="1129"/>
      <c r="T958" s="1129"/>
      <c r="U958" s="1129"/>
      <c r="V958" s="1129"/>
      <c r="W958" s="1129"/>
      <c r="X958" s="1129"/>
      <c r="Y958" s="1129"/>
      <c r="Z958" s="1129"/>
    </row>
    <row r="959">
      <c r="A959" s="1061"/>
      <c r="B959" s="1061"/>
      <c r="C959" s="1061"/>
      <c r="D959" s="1061"/>
      <c r="E959" s="1061"/>
      <c r="F959" s="1061"/>
      <c r="G959" s="1061"/>
      <c r="H959" s="1061"/>
      <c r="I959" s="1061"/>
      <c r="J959" s="1129"/>
      <c r="K959" s="1129"/>
      <c r="L959" s="1129"/>
      <c r="M959" s="1129"/>
      <c r="N959" s="1129"/>
      <c r="O959" s="1129"/>
      <c r="P959" s="1129"/>
      <c r="Q959" s="1129"/>
      <c r="R959" s="1129"/>
      <c r="S959" s="1129"/>
      <c r="T959" s="1129"/>
      <c r="U959" s="1129"/>
      <c r="V959" s="1129"/>
      <c r="W959" s="1129"/>
      <c r="X959" s="1129"/>
      <c r="Y959" s="1129"/>
      <c r="Z959" s="1129"/>
    </row>
    <row r="960">
      <c r="A960" s="1061"/>
      <c r="B960" s="1061"/>
      <c r="C960" s="1061"/>
      <c r="D960" s="1061"/>
      <c r="E960" s="1061"/>
      <c r="F960" s="1061"/>
      <c r="G960" s="1061"/>
      <c r="H960" s="1061"/>
      <c r="I960" s="1061"/>
      <c r="J960" s="1129"/>
      <c r="K960" s="1129"/>
      <c r="L960" s="1129"/>
      <c r="M960" s="1129"/>
      <c r="N960" s="1129"/>
      <c r="O960" s="1129"/>
      <c r="P960" s="1129"/>
      <c r="Q960" s="1129"/>
      <c r="R960" s="1129"/>
      <c r="S960" s="1129"/>
      <c r="T960" s="1129"/>
      <c r="U960" s="1129"/>
      <c r="V960" s="1129"/>
      <c r="W960" s="1129"/>
      <c r="X960" s="1129"/>
      <c r="Y960" s="1129"/>
      <c r="Z960" s="1129"/>
    </row>
    <row r="961">
      <c r="A961" s="1061"/>
      <c r="B961" s="1061"/>
      <c r="C961" s="1061"/>
      <c r="D961" s="1061"/>
      <c r="E961" s="1061"/>
      <c r="F961" s="1061"/>
      <c r="G961" s="1061"/>
      <c r="H961" s="1061"/>
      <c r="I961" s="1061"/>
      <c r="J961" s="1129"/>
      <c r="K961" s="1129"/>
      <c r="L961" s="1129"/>
      <c r="M961" s="1129"/>
      <c r="N961" s="1129"/>
      <c r="O961" s="1129"/>
      <c r="P961" s="1129"/>
      <c r="Q961" s="1129"/>
      <c r="R961" s="1129"/>
      <c r="S961" s="1129"/>
      <c r="T961" s="1129"/>
      <c r="U961" s="1129"/>
      <c r="V961" s="1129"/>
      <c r="W961" s="1129"/>
      <c r="X961" s="1129"/>
      <c r="Y961" s="1129"/>
      <c r="Z961" s="1129"/>
    </row>
    <row r="962">
      <c r="A962" s="1061"/>
      <c r="B962" s="1061"/>
      <c r="C962" s="1061"/>
      <c r="D962" s="1061"/>
      <c r="E962" s="1061"/>
      <c r="F962" s="1061"/>
      <c r="G962" s="1061"/>
      <c r="H962" s="1061"/>
      <c r="I962" s="1061"/>
      <c r="J962" s="1129"/>
      <c r="K962" s="1129"/>
      <c r="L962" s="1129"/>
      <c r="M962" s="1129"/>
      <c r="N962" s="1129"/>
      <c r="O962" s="1129"/>
      <c r="P962" s="1129"/>
      <c r="Q962" s="1129"/>
      <c r="R962" s="1129"/>
      <c r="S962" s="1129"/>
      <c r="T962" s="1129"/>
      <c r="U962" s="1129"/>
      <c r="V962" s="1129"/>
      <c r="W962" s="1129"/>
      <c r="X962" s="1129"/>
      <c r="Y962" s="1129"/>
      <c r="Z962" s="1129"/>
    </row>
    <row r="963">
      <c r="A963" s="1061"/>
      <c r="B963" s="1061"/>
      <c r="C963" s="1061"/>
      <c r="D963" s="1061"/>
      <c r="E963" s="1061"/>
      <c r="F963" s="1061"/>
      <c r="G963" s="1061"/>
      <c r="H963" s="1061"/>
      <c r="I963" s="1061"/>
      <c r="J963" s="1129"/>
      <c r="K963" s="1129"/>
      <c r="L963" s="1129"/>
      <c r="M963" s="1129"/>
      <c r="N963" s="1129"/>
      <c r="O963" s="1129"/>
      <c r="P963" s="1129"/>
      <c r="Q963" s="1129"/>
      <c r="R963" s="1129"/>
      <c r="S963" s="1129"/>
      <c r="T963" s="1129"/>
      <c r="U963" s="1129"/>
      <c r="V963" s="1129"/>
      <c r="W963" s="1129"/>
      <c r="X963" s="1129"/>
      <c r="Y963" s="1129"/>
      <c r="Z963" s="1129"/>
    </row>
    <row r="964">
      <c r="A964" s="1061"/>
      <c r="B964" s="1061"/>
      <c r="C964" s="1061"/>
      <c r="D964" s="1061"/>
      <c r="E964" s="1061"/>
      <c r="F964" s="1061"/>
      <c r="G964" s="1061"/>
      <c r="H964" s="1061"/>
      <c r="I964" s="1061"/>
      <c r="J964" s="1129"/>
      <c r="K964" s="1129"/>
      <c r="L964" s="1129"/>
      <c r="M964" s="1129"/>
      <c r="N964" s="1129"/>
      <c r="O964" s="1129"/>
      <c r="P964" s="1129"/>
      <c r="Q964" s="1129"/>
      <c r="R964" s="1129"/>
      <c r="S964" s="1129"/>
      <c r="T964" s="1129"/>
      <c r="U964" s="1129"/>
      <c r="V964" s="1129"/>
      <c r="W964" s="1129"/>
      <c r="X964" s="1129"/>
      <c r="Y964" s="1129"/>
      <c r="Z964" s="1129"/>
    </row>
    <row r="965">
      <c r="A965" s="1061"/>
      <c r="B965" s="1061"/>
      <c r="C965" s="1061"/>
      <c r="D965" s="1061"/>
      <c r="E965" s="1061"/>
      <c r="F965" s="1061"/>
      <c r="G965" s="1061"/>
      <c r="H965" s="1061"/>
      <c r="I965" s="1061"/>
      <c r="J965" s="1129"/>
      <c r="K965" s="1129"/>
      <c r="L965" s="1129"/>
      <c r="M965" s="1129"/>
      <c r="N965" s="1129"/>
      <c r="O965" s="1129"/>
      <c r="P965" s="1129"/>
      <c r="Q965" s="1129"/>
      <c r="R965" s="1129"/>
      <c r="S965" s="1129"/>
      <c r="T965" s="1129"/>
      <c r="U965" s="1129"/>
      <c r="V965" s="1129"/>
      <c r="W965" s="1129"/>
      <c r="X965" s="1129"/>
      <c r="Y965" s="1129"/>
      <c r="Z965" s="1129"/>
    </row>
    <row r="966">
      <c r="A966" s="1061"/>
      <c r="B966" s="1061"/>
      <c r="C966" s="1061"/>
      <c r="D966" s="1061"/>
      <c r="E966" s="1061"/>
      <c r="F966" s="1061"/>
      <c r="G966" s="1061"/>
      <c r="H966" s="1061"/>
      <c r="I966" s="1061"/>
      <c r="J966" s="1129"/>
      <c r="K966" s="1129"/>
      <c r="L966" s="1129"/>
      <c r="M966" s="1129"/>
      <c r="N966" s="1129"/>
      <c r="O966" s="1129"/>
      <c r="P966" s="1129"/>
      <c r="Q966" s="1129"/>
      <c r="R966" s="1129"/>
      <c r="S966" s="1129"/>
      <c r="T966" s="1129"/>
      <c r="U966" s="1129"/>
      <c r="V966" s="1129"/>
      <c r="W966" s="1129"/>
      <c r="X966" s="1129"/>
      <c r="Y966" s="1129"/>
      <c r="Z966" s="1129"/>
    </row>
    <row r="967">
      <c r="A967" s="1061"/>
      <c r="B967" s="1061"/>
      <c r="C967" s="1061"/>
      <c r="D967" s="1061"/>
      <c r="E967" s="1061"/>
      <c r="F967" s="1061"/>
      <c r="G967" s="1061"/>
      <c r="H967" s="1061"/>
      <c r="I967" s="1061"/>
      <c r="J967" s="1129"/>
      <c r="K967" s="1129"/>
      <c r="L967" s="1129"/>
      <c r="M967" s="1129"/>
      <c r="N967" s="1129"/>
      <c r="O967" s="1129"/>
      <c r="P967" s="1129"/>
      <c r="Q967" s="1129"/>
      <c r="R967" s="1129"/>
      <c r="S967" s="1129"/>
      <c r="T967" s="1129"/>
      <c r="U967" s="1129"/>
      <c r="V967" s="1129"/>
      <c r="W967" s="1129"/>
      <c r="X967" s="1129"/>
      <c r="Y967" s="1129"/>
      <c r="Z967" s="1129"/>
    </row>
    <row r="968">
      <c r="A968" s="1061"/>
      <c r="B968" s="1061"/>
      <c r="C968" s="1061"/>
      <c r="D968" s="1061"/>
      <c r="E968" s="1061"/>
      <c r="F968" s="1061"/>
      <c r="G968" s="1061"/>
      <c r="H968" s="1061"/>
      <c r="I968" s="1061"/>
      <c r="J968" s="1129"/>
      <c r="K968" s="1129"/>
      <c r="L968" s="1129"/>
      <c r="M968" s="1129"/>
      <c r="N968" s="1129"/>
      <c r="O968" s="1129"/>
      <c r="P968" s="1129"/>
      <c r="Q968" s="1129"/>
      <c r="R968" s="1129"/>
      <c r="S968" s="1129"/>
      <c r="T968" s="1129"/>
      <c r="U968" s="1129"/>
      <c r="V968" s="1129"/>
      <c r="W968" s="1129"/>
      <c r="X968" s="1129"/>
      <c r="Y968" s="1129"/>
      <c r="Z968" s="1129"/>
    </row>
    <row r="969">
      <c r="A969" s="1061"/>
      <c r="B969" s="1061"/>
      <c r="C969" s="1061"/>
      <c r="D969" s="1061"/>
      <c r="E969" s="1061"/>
      <c r="F969" s="1061"/>
      <c r="G969" s="1061"/>
      <c r="H969" s="1061"/>
      <c r="I969" s="1061"/>
      <c r="J969" s="1129"/>
      <c r="K969" s="1129"/>
      <c r="L969" s="1129"/>
      <c r="M969" s="1129"/>
      <c r="N969" s="1129"/>
      <c r="O969" s="1129"/>
      <c r="P969" s="1129"/>
      <c r="Q969" s="1129"/>
      <c r="R969" s="1129"/>
      <c r="S969" s="1129"/>
      <c r="T969" s="1129"/>
      <c r="U969" s="1129"/>
      <c r="V969" s="1129"/>
      <c r="W969" s="1129"/>
      <c r="X969" s="1129"/>
      <c r="Y969" s="1129"/>
      <c r="Z969" s="1129"/>
    </row>
    <row r="970">
      <c r="A970" s="1061"/>
      <c r="B970" s="1061"/>
      <c r="C970" s="1061"/>
      <c r="D970" s="1061"/>
      <c r="E970" s="1061"/>
      <c r="F970" s="1061"/>
      <c r="G970" s="1061"/>
      <c r="H970" s="1061"/>
      <c r="I970" s="1061"/>
      <c r="J970" s="1129"/>
      <c r="K970" s="1129"/>
      <c r="L970" s="1129"/>
      <c r="M970" s="1129"/>
      <c r="N970" s="1129"/>
      <c r="O970" s="1129"/>
      <c r="P970" s="1129"/>
      <c r="Q970" s="1129"/>
      <c r="R970" s="1129"/>
      <c r="S970" s="1129"/>
      <c r="T970" s="1129"/>
      <c r="U970" s="1129"/>
      <c r="V970" s="1129"/>
      <c r="W970" s="1129"/>
      <c r="X970" s="1129"/>
      <c r="Y970" s="1129"/>
      <c r="Z970" s="1129"/>
    </row>
    <row r="971">
      <c r="A971" s="1061"/>
      <c r="B971" s="1061"/>
      <c r="C971" s="1061"/>
      <c r="D971" s="1061"/>
      <c r="E971" s="1061"/>
      <c r="F971" s="1061"/>
      <c r="G971" s="1061"/>
      <c r="H971" s="1061"/>
      <c r="I971" s="1061"/>
      <c r="J971" s="1129"/>
      <c r="K971" s="1129"/>
      <c r="L971" s="1129"/>
      <c r="M971" s="1129"/>
      <c r="N971" s="1129"/>
      <c r="O971" s="1129"/>
      <c r="P971" s="1129"/>
      <c r="Q971" s="1129"/>
      <c r="R971" s="1129"/>
      <c r="S971" s="1129"/>
      <c r="T971" s="1129"/>
      <c r="U971" s="1129"/>
      <c r="V971" s="1129"/>
      <c r="W971" s="1129"/>
      <c r="X971" s="1129"/>
      <c r="Y971" s="1129"/>
      <c r="Z971" s="1129"/>
    </row>
    <row r="972">
      <c r="A972" s="1061"/>
      <c r="B972" s="1061"/>
      <c r="C972" s="1061"/>
      <c r="D972" s="1061"/>
      <c r="E972" s="1061"/>
      <c r="F972" s="1061"/>
      <c r="G972" s="1061"/>
      <c r="H972" s="1061"/>
      <c r="I972" s="1061"/>
      <c r="J972" s="1129"/>
      <c r="K972" s="1129"/>
      <c r="L972" s="1129"/>
      <c r="M972" s="1129"/>
      <c r="N972" s="1129"/>
      <c r="O972" s="1129"/>
      <c r="P972" s="1129"/>
      <c r="Q972" s="1129"/>
      <c r="R972" s="1129"/>
      <c r="S972" s="1129"/>
      <c r="T972" s="1129"/>
      <c r="U972" s="1129"/>
      <c r="V972" s="1129"/>
      <c r="W972" s="1129"/>
      <c r="X972" s="1129"/>
      <c r="Y972" s="1129"/>
      <c r="Z972" s="1129"/>
    </row>
    <row r="973">
      <c r="A973" s="1061"/>
      <c r="B973" s="1061"/>
      <c r="C973" s="1061"/>
      <c r="D973" s="1061"/>
      <c r="E973" s="1061"/>
      <c r="F973" s="1061"/>
      <c r="G973" s="1061"/>
      <c r="H973" s="1061"/>
      <c r="I973" s="1061"/>
      <c r="J973" s="1129"/>
      <c r="K973" s="1129"/>
      <c r="L973" s="1129"/>
      <c r="M973" s="1129"/>
      <c r="N973" s="1129"/>
      <c r="O973" s="1129"/>
      <c r="P973" s="1129"/>
      <c r="Q973" s="1129"/>
      <c r="R973" s="1129"/>
      <c r="S973" s="1129"/>
      <c r="T973" s="1129"/>
      <c r="U973" s="1129"/>
      <c r="V973" s="1129"/>
      <c r="W973" s="1129"/>
      <c r="X973" s="1129"/>
      <c r="Y973" s="1129"/>
      <c r="Z973" s="1129"/>
    </row>
    <row r="974">
      <c r="A974" s="1061"/>
      <c r="B974" s="1061"/>
      <c r="C974" s="1061"/>
      <c r="D974" s="1061"/>
      <c r="E974" s="1061"/>
      <c r="F974" s="1061"/>
      <c r="G974" s="1061"/>
      <c r="H974" s="1061"/>
      <c r="I974" s="1061"/>
      <c r="J974" s="1129"/>
      <c r="K974" s="1129"/>
      <c r="L974" s="1129"/>
      <c r="M974" s="1129"/>
      <c r="N974" s="1129"/>
      <c r="O974" s="1129"/>
      <c r="P974" s="1129"/>
      <c r="Q974" s="1129"/>
      <c r="R974" s="1129"/>
      <c r="S974" s="1129"/>
      <c r="T974" s="1129"/>
      <c r="U974" s="1129"/>
      <c r="V974" s="1129"/>
      <c r="W974" s="1129"/>
      <c r="X974" s="1129"/>
      <c r="Y974" s="1129"/>
      <c r="Z974" s="1129"/>
    </row>
    <row r="975">
      <c r="A975" s="1061"/>
      <c r="B975" s="1061"/>
      <c r="C975" s="1061"/>
      <c r="D975" s="1061"/>
      <c r="E975" s="1061"/>
      <c r="F975" s="1061"/>
      <c r="G975" s="1061"/>
      <c r="H975" s="1061"/>
      <c r="I975" s="1061"/>
      <c r="J975" s="1129"/>
      <c r="K975" s="1129"/>
      <c r="L975" s="1129"/>
      <c r="M975" s="1129"/>
      <c r="N975" s="1129"/>
      <c r="O975" s="1129"/>
      <c r="P975" s="1129"/>
      <c r="Q975" s="1129"/>
      <c r="R975" s="1129"/>
      <c r="S975" s="1129"/>
      <c r="T975" s="1129"/>
      <c r="U975" s="1129"/>
      <c r="V975" s="1129"/>
      <c r="W975" s="1129"/>
      <c r="X975" s="1129"/>
      <c r="Y975" s="1129"/>
      <c r="Z975" s="1129"/>
    </row>
    <row r="976">
      <c r="A976" s="1061"/>
      <c r="B976" s="1061"/>
      <c r="C976" s="1061"/>
      <c r="D976" s="1061"/>
      <c r="E976" s="1061"/>
      <c r="F976" s="1061"/>
      <c r="G976" s="1061"/>
      <c r="H976" s="1061"/>
      <c r="I976" s="1061"/>
      <c r="J976" s="1129"/>
      <c r="K976" s="1129"/>
      <c r="L976" s="1129"/>
      <c r="M976" s="1129"/>
      <c r="N976" s="1129"/>
      <c r="O976" s="1129"/>
      <c r="P976" s="1129"/>
      <c r="Q976" s="1129"/>
      <c r="R976" s="1129"/>
      <c r="S976" s="1129"/>
      <c r="T976" s="1129"/>
      <c r="U976" s="1129"/>
      <c r="V976" s="1129"/>
      <c r="W976" s="1129"/>
      <c r="X976" s="1129"/>
      <c r="Y976" s="1129"/>
      <c r="Z976" s="1129"/>
    </row>
    <row r="977">
      <c r="A977" s="1061"/>
      <c r="B977" s="1061"/>
      <c r="C977" s="1061"/>
      <c r="D977" s="1061"/>
      <c r="E977" s="1061"/>
      <c r="F977" s="1061"/>
      <c r="G977" s="1061"/>
      <c r="H977" s="1061"/>
      <c r="I977" s="1061"/>
      <c r="J977" s="1129"/>
      <c r="K977" s="1129"/>
      <c r="L977" s="1129"/>
      <c r="M977" s="1129"/>
      <c r="N977" s="1129"/>
      <c r="O977" s="1129"/>
      <c r="P977" s="1129"/>
      <c r="Q977" s="1129"/>
      <c r="R977" s="1129"/>
      <c r="S977" s="1129"/>
      <c r="T977" s="1129"/>
      <c r="U977" s="1129"/>
      <c r="V977" s="1129"/>
      <c r="W977" s="1129"/>
      <c r="X977" s="1129"/>
      <c r="Y977" s="1129"/>
      <c r="Z977" s="1129"/>
    </row>
    <row r="978">
      <c r="A978" s="1061"/>
      <c r="B978" s="1061"/>
      <c r="C978" s="1061"/>
      <c r="D978" s="1061"/>
      <c r="E978" s="1061"/>
      <c r="F978" s="1061"/>
      <c r="G978" s="1061"/>
      <c r="H978" s="1061"/>
      <c r="I978" s="1061"/>
      <c r="J978" s="1129"/>
      <c r="K978" s="1129"/>
      <c r="L978" s="1129"/>
      <c r="M978" s="1129"/>
      <c r="N978" s="1129"/>
      <c r="O978" s="1129"/>
      <c r="P978" s="1129"/>
      <c r="Q978" s="1129"/>
      <c r="R978" s="1129"/>
      <c r="S978" s="1129"/>
      <c r="T978" s="1129"/>
      <c r="U978" s="1129"/>
      <c r="V978" s="1129"/>
      <c r="W978" s="1129"/>
      <c r="X978" s="1129"/>
      <c r="Y978" s="1129"/>
      <c r="Z978" s="1129"/>
    </row>
    <row r="979">
      <c r="A979" s="1061"/>
      <c r="B979" s="1061"/>
      <c r="C979" s="1061"/>
      <c r="D979" s="1061"/>
      <c r="E979" s="1061"/>
      <c r="F979" s="1061"/>
      <c r="G979" s="1061"/>
      <c r="H979" s="1061"/>
      <c r="I979" s="1061"/>
      <c r="J979" s="1129"/>
      <c r="K979" s="1129"/>
      <c r="L979" s="1129"/>
      <c r="M979" s="1129"/>
      <c r="N979" s="1129"/>
      <c r="O979" s="1129"/>
      <c r="P979" s="1129"/>
      <c r="Q979" s="1129"/>
      <c r="R979" s="1129"/>
      <c r="S979" s="1129"/>
      <c r="T979" s="1129"/>
      <c r="U979" s="1129"/>
      <c r="V979" s="1129"/>
      <c r="W979" s="1129"/>
      <c r="X979" s="1129"/>
      <c r="Y979" s="1129"/>
      <c r="Z979" s="1129"/>
    </row>
    <row r="980">
      <c r="A980" s="1061"/>
      <c r="B980" s="1061"/>
      <c r="C980" s="1061"/>
      <c r="D980" s="1061"/>
      <c r="E980" s="1061"/>
      <c r="F980" s="1061"/>
      <c r="G980" s="1061"/>
      <c r="H980" s="1061"/>
      <c r="I980" s="1061"/>
      <c r="J980" s="1129"/>
      <c r="K980" s="1129"/>
      <c r="L980" s="1129"/>
      <c r="M980" s="1129"/>
      <c r="N980" s="1129"/>
      <c r="O980" s="1129"/>
      <c r="P980" s="1129"/>
      <c r="Q980" s="1129"/>
      <c r="R980" s="1129"/>
      <c r="S980" s="1129"/>
      <c r="T980" s="1129"/>
      <c r="U980" s="1129"/>
      <c r="V980" s="1129"/>
      <c r="W980" s="1129"/>
      <c r="X980" s="1129"/>
      <c r="Y980" s="1129"/>
      <c r="Z980" s="1129"/>
    </row>
    <row r="981">
      <c r="A981" s="1061"/>
      <c r="B981" s="1061"/>
      <c r="C981" s="1061"/>
      <c r="D981" s="1061"/>
      <c r="E981" s="1061"/>
      <c r="F981" s="1061"/>
      <c r="G981" s="1061"/>
      <c r="H981" s="1061"/>
      <c r="I981" s="1061"/>
      <c r="J981" s="1129"/>
      <c r="K981" s="1129"/>
      <c r="L981" s="1129"/>
      <c r="M981" s="1129"/>
      <c r="N981" s="1129"/>
      <c r="O981" s="1129"/>
      <c r="P981" s="1129"/>
      <c r="Q981" s="1129"/>
      <c r="R981" s="1129"/>
      <c r="S981" s="1129"/>
      <c r="T981" s="1129"/>
      <c r="U981" s="1129"/>
      <c r="V981" s="1129"/>
      <c r="W981" s="1129"/>
      <c r="X981" s="1129"/>
      <c r="Y981" s="1129"/>
      <c r="Z981" s="1129"/>
    </row>
    <row r="982">
      <c r="A982" s="1061"/>
      <c r="B982" s="1061"/>
      <c r="C982" s="1061"/>
      <c r="D982" s="1061"/>
      <c r="E982" s="1061"/>
      <c r="F982" s="1061"/>
      <c r="G982" s="1061"/>
      <c r="H982" s="1061"/>
      <c r="I982" s="1061"/>
      <c r="J982" s="1129"/>
      <c r="K982" s="1129"/>
      <c r="L982" s="1129"/>
      <c r="M982" s="1129"/>
      <c r="N982" s="1129"/>
      <c r="O982" s="1129"/>
      <c r="P982" s="1129"/>
      <c r="Q982" s="1129"/>
      <c r="R982" s="1129"/>
      <c r="S982" s="1129"/>
      <c r="T982" s="1129"/>
      <c r="U982" s="1129"/>
      <c r="V982" s="1129"/>
      <c r="W982" s="1129"/>
      <c r="X982" s="1129"/>
      <c r="Y982" s="1129"/>
      <c r="Z982" s="1129"/>
    </row>
    <row r="983">
      <c r="A983" s="1061"/>
      <c r="B983" s="1061"/>
      <c r="C983" s="1061"/>
      <c r="D983" s="1061"/>
      <c r="E983" s="1061"/>
      <c r="F983" s="1061"/>
      <c r="G983" s="1061"/>
      <c r="H983" s="1061"/>
      <c r="I983" s="1061"/>
      <c r="J983" s="1129"/>
      <c r="K983" s="1129"/>
      <c r="L983" s="1129"/>
      <c r="M983" s="1129"/>
      <c r="N983" s="1129"/>
      <c r="O983" s="1129"/>
      <c r="P983" s="1129"/>
      <c r="Q983" s="1129"/>
      <c r="R983" s="1129"/>
      <c r="S983" s="1129"/>
      <c r="T983" s="1129"/>
      <c r="U983" s="1129"/>
      <c r="V983" s="1129"/>
      <c r="W983" s="1129"/>
      <c r="X983" s="1129"/>
      <c r="Y983" s="1129"/>
      <c r="Z983" s="1129"/>
    </row>
    <row r="984">
      <c r="A984" s="1061"/>
      <c r="B984" s="1061"/>
      <c r="C984" s="1061"/>
      <c r="D984" s="1061"/>
      <c r="E984" s="1061"/>
      <c r="F984" s="1061"/>
      <c r="G984" s="1061"/>
      <c r="H984" s="1061"/>
      <c r="I984" s="1061"/>
      <c r="J984" s="1129"/>
      <c r="K984" s="1129"/>
      <c r="L984" s="1129"/>
      <c r="M984" s="1129"/>
      <c r="N984" s="1129"/>
      <c r="O984" s="1129"/>
      <c r="P984" s="1129"/>
      <c r="Q984" s="1129"/>
      <c r="R984" s="1129"/>
      <c r="S984" s="1129"/>
      <c r="T984" s="1129"/>
      <c r="U984" s="1129"/>
      <c r="V984" s="1129"/>
      <c r="W984" s="1129"/>
      <c r="X984" s="1129"/>
      <c r="Y984" s="1129"/>
      <c r="Z984" s="1129"/>
    </row>
    <row r="985">
      <c r="A985" s="1061"/>
      <c r="B985" s="1061"/>
      <c r="C985" s="1061"/>
      <c r="D985" s="1061"/>
      <c r="E985" s="1061"/>
      <c r="F985" s="1061"/>
      <c r="G985" s="1061"/>
      <c r="H985" s="1061"/>
      <c r="I985" s="1061"/>
      <c r="J985" s="1129"/>
      <c r="K985" s="1129"/>
      <c r="L985" s="1129"/>
      <c r="M985" s="1129"/>
      <c r="N985" s="1129"/>
      <c r="O985" s="1129"/>
      <c r="P985" s="1129"/>
      <c r="Q985" s="1129"/>
      <c r="R985" s="1129"/>
      <c r="S985" s="1129"/>
      <c r="T985" s="1129"/>
      <c r="U985" s="1129"/>
      <c r="V985" s="1129"/>
      <c r="W985" s="1129"/>
      <c r="X985" s="1129"/>
      <c r="Y985" s="1129"/>
      <c r="Z985" s="1129"/>
    </row>
    <row r="986">
      <c r="A986" s="1061"/>
      <c r="B986" s="1061"/>
      <c r="C986" s="1061"/>
      <c r="D986" s="1061"/>
      <c r="E986" s="1061"/>
      <c r="F986" s="1061"/>
      <c r="G986" s="1061"/>
      <c r="H986" s="1061"/>
      <c r="I986" s="1061"/>
      <c r="J986" s="1129"/>
      <c r="K986" s="1129"/>
      <c r="L986" s="1129"/>
      <c r="M986" s="1129"/>
      <c r="N986" s="1129"/>
      <c r="O986" s="1129"/>
      <c r="P986" s="1129"/>
      <c r="Q986" s="1129"/>
      <c r="R986" s="1129"/>
      <c r="S986" s="1129"/>
      <c r="T986" s="1129"/>
      <c r="U986" s="1129"/>
      <c r="V986" s="1129"/>
      <c r="W986" s="1129"/>
      <c r="X986" s="1129"/>
      <c r="Y986" s="1129"/>
      <c r="Z986" s="1129"/>
    </row>
    <row r="987">
      <c r="A987" s="1061"/>
      <c r="B987" s="1061"/>
      <c r="C987" s="1061"/>
      <c r="D987" s="1061"/>
      <c r="E987" s="1061"/>
      <c r="F987" s="1061"/>
      <c r="G987" s="1061"/>
      <c r="H987" s="1061"/>
      <c r="I987" s="1061"/>
      <c r="J987" s="1129"/>
      <c r="K987" s="1129"/>
      <c r="L987" s="1129"/>
      <c r="M987" s="1129"/>
      <c r="N987" s="1129"/>
      <c r="O987" s="1129"/>
      <c r="P987" s="1129"/>
      <c r="Q987" s="1129"/>
      <c r="R987" s="1129"/>
      <c r="S987" s="1129"/>
      <c r="T987" s="1129"/>
      <c r="U987" s="1129"/>
      <c r="V987" s="1129"/>
      <c r="W987" s="1129"/>
      <c r="X987" s="1129"/>
      <c r="Y987" s="1129"/>
      <c r="Z987" s="1129"/>
    </row>
    <row r="988">
      <c r="A988" s="1061"/>
      <c r="B988" s="1061"/>
      <c r="C988" s="1061"/>
      <c r="D988" s="1061"/>
      <c r="E988" s="1061"/>
      <c r="F988" s="1061"/>
      <c r="G988" s="1061"/>
      <c r="H988" s="1061"/>
      <c r="I988" s="1061"/>
      <c r="J988" s="1129"/>
      <c r="K988" s="1129"/>
      <c r="L988" s="1129"/>
      <c r="M988" s="1129"/>
      <c r="N988" s="1129"/>
      <c r="O988" s="1129"/>
      <c r="P988" s="1129"/>
      <c r="Q988" s="1129"/>
      <c r="R988" s="1129"/>
      <c r="S988" s="1129"/>
      <c r="T988" s="1129"/>
      <c r="U988" s="1129"/>
      <c r="V988" s="1129"/>
      <c r="W988" s="1129"/>
      <c r="X988" s="1129"/>
      <c r="Y988" s="1129"/>
      <c r="Z988" s="1129"/>
    </row>
    <row r="989">
      <c r="A989" s="1061"/>
      <c r="B989" s="1061"/>
      <c r="C989" s="1061"/>
      <c r="D989" s="1061"/>
      <c r="E989" s="1061"/>
      <c r="F989" s="1061"/>
      <c r="G989" s="1061"/>
      <c r="H989" s="1061"/>
      <c r="I989" s="1061"/>
      <c r="J989" s="1129"/>
      <c r="K989" s="1129"/>
      <c r="L989" s="1129"/>
      <c r="M989" s="1129"/>
      <c r="N989" s="1129"/>
      <c r="O989" s="1129"/>
      <c r="P989" s="1129"/>
      <c r="Q989" s="1129"/>
      <c r="R989" s="1129"/>
      <c r="S989" s="1129"/>
      <c r="T989" s="1129"/>
      <c r="U989" s="1129"/>
      <c r="V989" s="1129"/>
      <c r="W989" s="1129"/>
      <c r="X989" s="1129"/>
      <c r="Y989" s="1129"/>
      <c r="Z989" s="1129"/>
    </row>
    <row r="990">
      <c r="A990" s="1061"/>
      <c r="B990" s="1061"/>
      <c r="C990" s="1061"/>
      <c r="D990" s="1061"/>
      <c r="E990" s="1061"/>
      <c r="F990" s="1061"/>
      <c r="G990" s="1061"/>
      <c r="H990" s="1061"/>
      <c r="I990" s="1061"/>
      <c r="J990" s="1129"/>
      <c r="K990" s="1129"/>
      <c r="L990" s="1129"/>
      <c r="M990" s="1129"/>
      <c r="N990" s="1129"/>
      <c r="O990" s="1129"/>
      <c r="P990" s="1129"/>
      <c r="Q990" s="1129"/>
      <c r="R990" s="1129"/>
      <c r="S990" s="1129"/>
      <c r="T990" s="1129"/>
      <c r="U990" s="1129"/>
      <c r="V990" s="1129"/>
      <c r="W990" s="1129"/>
      <c r="X990" s="1129"/>
      <c r="Y990" s="1129"/>
      <c r="Z990" s="1129"/>
    </row>
    <row r="991">
      <c r="A991" s="1061"/>
      <c r="B991" s="1061"/>
      <c r="C991" s="1061"/>
      <c r="D991" s="1061"/>
      <c r="E991" s="1061"/>
      <c r="F991" s="1061"/>
      <c r="G991" s="1061"/>
      <c r="H991" s="1061"/>
      <c r="I991" s="1061"/>
      <c r="J991" s="1129"/>
      <c r="K991" s="1129"/>
      <c r="L991" s="1129"/>
      <c r="M991" s="1129"/>
      <c r="N991" s="1129"/>
      <c r="O991" s="1129"/>
      <c r="P991" s="1129"/>
      <c r="Q991" s="1129"/>
      <c r="R991" s="1129"/>
      <c r="S991" s="1129"/>
      <c r="T991" s="1129"/>
      <c r="U991" s="1129"/>
      <c r="V991" s="1129"/>
      <c r="W991" s="1129"/>
      <c r="X991" s="1129"/>
      <c r="Y991" s="1129"/>
      <c r="Z991" s="1129"/>
    </row>
    <row r="992">
      <c r="A992" s="1061"/>
      <c r="B992" s="1061"/>
      <c r="C992" s="1061"/>
      <c r="D992" s="1061"/>
      <c r="E992" s="1061"/>
      <c r="F992" s="1061"/>
      <c r="G992" s="1061"/>
      <c r="H992" s="1061"/>
      <c r="I992" s="1061"/>
      <c r="J992" s="1129"/>
      <c r="K992" s="1129"/>
      <c r="L992" s="1129"/>
      <c r="M992" s="1129"/>
      <c r="N992" s="1129"/>
      <c r="O992" s="1129"/>
      <c r="P992" s="1129"/>
      <c r="Q992" s="1129"/>
      <c r="R992" s="1129"/>
      <c r="S992" s="1129"/>
      <c r="T992" s="1129"/>
      <c r="U992" s="1129"/>
      <c r="V992" s="1129"/>
      <c r="W992" s="1129"/>
      <c r="X992" s="1129"/>
      <c r="Y992" s="1129"/>
      <c r="Z992" s="1129"/>
    </row>
    <row r="993">
      <c r="A993" s="1061"/>
      <c r="B993" s="1061"/>
      <c r="C993" s="1061"/>
      <c r="D993" s="1061"/>
      <c r="E993" s="1061"/>
      <c r="F993" s="1061"/>
      <c r="G993" s="1061"/>
      <c r="H993" s="1061"/>
      <c r="I993" s="1061"/>
      <c r="J993" s="1129"/>
      <c r="K993" s="1129"/>
      <c r="L993" s="1129"/>
      <c r="M993" s="1129"/>
      <c r="N993" s="1129"/>
      <c r="O993" s="1129"/>
      <c r="P993" s="1129"/>
      <c r="Q993" s="1129"/>
      <c r="R993" s="1129"/>
      <c r="S993" s="1129"/>
      <c r="T993" s="1129"/>
      <c r="U993" s="1129"/>
      <c r="V993" s="1129"/>
      <c r="W993" s="1129"/>
      <c r="X993" s="1129"/>
      <c r="Y993" s="1129"/>
      <c r="Z993" s="1129"/>
    </row>
    <row r="994">
      <c r="A994" s="1061"/>
      <c r="B994" s="1061"/>
      <c r="C994" s="1061"/>
      <c r="D994" s="1061"/>
      <c r="E994" s="1061"/>
      <c r="F994" s="1061"/>
      <c r="G994" s="1061"/>
      <c r="H994" s="1061"/>
      <c r="I994" s="1061"/>
      <c r="J994" s="1129"/>
      <c r="K994" s="1129"/>
      <c r="L994" s="1129"/>
      <c r="M994" s="1129"/>
      <c r="N994" s="1129"/>
      <c r="O994" s="1129"/>
      <c r="P994" s="1129"/>
      <c r="Q994" s="1129"/>
      <c r="R994" s="1129"/>
      <c r="S994" s="1129"/>
      <c r="T994" s="1129"/>
      <c r="U994" s="1129"/>
      <c r="V994" s="1129"/>
      <c r="W994" s="1129"/>
      <c r="X994" s="1129"/>
      <c r="Y994" s="1129"/>
      <c r="Z994" s="1129"/>
    </row>
    <row r="995">
      <c r="A995" s="1061"/>
      <c r="B995" s="1061"/>
      <c r="C995" s="1061"/>
      <c r="D995" s="1061"/>
      <c r="E995" s="1061"/>
      <c r="F995" s="1061"/>
      <c r="G995" s="1061"/>
      <c r="H995" s="1061"/>
      <c r="I995" s="1061"/>
      <c r="J995" s="1129"/>
      <c r="K995" s="1129"/>
      <c r="L995" s="1129"/>
      <c r="M995" s="1129"/>
      <c r="N995" s="1129"/>
      <c r="O995" s="1129"/>
      <c r="P995" s="1129"/>
      <c r="Q995" s="1129"/>
      <c r="R995" s="1129"/>
      <c r="S995" s="1129"/>
      <c r="T995" s="1129"/>
      <c r="U995" s="1129"/>
      <c r="V995" s="1129"/>
      <c r="W995" s="1129"/>
      <c r="X995" s="1129"/>
      <c r="Y995" s="1129"/>
      <c r="Z995" s="1129"/>
    </row>
    <row r="996">
      <c r="A996" s="1061"/>
      <c r="B996" s="1061"/>
      <c r="C996" s="1061"/>
      <c r="D996" s="1061"/>
      <c r="E996" s="1061"/>
      <c r="F996" s="1061"/>
      <c r="G996" s="1061"/>
      <c r="H996" s="1061"/>
      <c r="I996" s="1061"/>
      <c r="J996" s="1129"/>
      <c r="K996" s="1129"/>
      <c r="L996" s="1129"/>
      <c r="M996" s="1129"/>
      <c r="N996" s="1129"/>
      <c r="O996" s="1129"/>
      <c r="P996" s="1129"/>
      <c r="Q996" s="1129"/>
      <c r="R996" s="1129"/>
      <c r="S996" s="1129"/>
      <c r="T996" s="1129"/>
      <c r="U996" s="1129"/>
      <c r="V996" s="1129"/>
      <c r="W996" s="1129"/>
      <c r="X996" s="1129"/>
      <c r="Y996" s="1129"/>
      <c r="Z996" s="1129"/>
    </row>
    <row r="997">
      <c r="A997" s="1061"/>
      <c r="B997" s="1061"/>
      <c r="C997" s="1061"/>
      <c r="D997" s="1061"/>
      <c r="E997" s="1061"/>
      <c r="F997" s="1061"/>
      <c r="G997" s="1061"/>
      <c r="H997" s="1061"/>
      <c r="I997" s="1061"/>
      <c r="J997" s="1129"/>
      <c r="K997" s="1129"/>
      <c r="L997" s="1129"/>
      <c r="M997" s="1129"/>
      <c r="N997" s="1129"/>
      <c r="O997" s="1129"/>
      <c r="P997" s="1129"/>
      <c r="Q997" s="1129"/>
      <c r="R997" s="1129"/>
      <c r="S997" s="1129"/>
      <c r="T997" s="1129"/>
      <c r="U997" s="1129"/>
      <c r="V997" s="1129"/>
      <c r="W997" s="1129"/>
      <c r="X997" s="1129"/>
      <c r="Y997" s="1129"/>
      <c r="Z997" s="1129"/>
    </row>
    <row r="998">
      <c r="A998" s="1061"/>
      <c r="B998" s="1061"/>
      <c r="C998" s="1061"/>
      <c r="D998" s="1061"/>
      <c r="E998" s="1061"/>
      <c r="F998" s="1061"/>
      <c r="G998" s="1061"/>
      <c r="H998" s="1061"/>
      <c r="I998" s="1061"/>
      <c r="J998" s="1129"/>
      <c r="K998" s="1129"/>
      <c r="L998" s="1129"/>
      <c r="M998" s="1129"/>
      <c r="N998" s="1129"/>
      <c r="O998" s="1129"/>
      <c r="P998" s="1129"/>
      <c r="Q998" s="1129"/>
      <c r="R998" s="1129"/>
      <c r="S998" s="1129"/>
      <c r="T998" s="1129"/>
      <c r="U998" s="1129"/>
      <c r="V998" s="1129"/>
      <c r="W998" s="1129"/>
      <c r="X998" s="1129"/>
      <c r="Y998" s="1129"/>
      <c r="Z998" s="1129"/>
    </row>
    <row r="999">
      <c r="A999" s="1061"/>
      <c r="B999" s="1061"/>
      <c r="C999" s="1061"/>
      <c r="D999" s="1061"/>
      <c r="E999" s="1061"/>
      <c r="F999" s="1061"/>
      <c r="G999" s="1061"/>
      <c r="H999" s="1061"/>
      <c r="I999" s="1061"/>
      <c r="J999" s="1129"/>
      <c r="K999" s="1129"/>
      <c r="L999" s="1129"/>
      <c r="M999" s="1129"/>
      <c r="N999" s="1129"/>
      <c r="O999" s="1129"/>
      <c r="P999" s="1129"/>
      <c r="Q999" s="1129"/>
      <c r="R999" s="1129"/>
      <c r="S999" s="1129"/>
      <c r="T999" s="1129"/>
      <c r="U999" s="1129"/>
      <c r="V999" s="1129"/>
      <c r="W999" s="1129"/>
      <c r="X999" s="1129"/>
      <c r="Y999" s="1129"/>
      <c r="Z999" s="1129"/>
    </row>
    <row r="1000">
      <c r="A1000" s="1061"/>
      <c r="B1000" s="1061"/>
      <c r="C1000" s="1061"/>
      <c r="D1000" s="1061"/>
      <c r="E1000" s="1061"/>
      <c r="F1000" s="1061"/>
      <c r="G1000" s="1061"/>
      <c r="H1000" s="1061"/>
      <c r="I1000" s="1061"/>
      <c r="J1000" s="1129"/>
      <c r="K1000" s="1129"/>
      <c r="L1000" s="1129"/>
      <c r="M1000" s="1129"/>
      <c r="N1000" s="1129"/>
      <c r="O1000" s="1129"/>
      <c r="P1000" s="1129"/>
      <c r="Q1000" s="1129"/>
      <c r="R1000" s="1129"/>
      <c r="S1000" s="1129"/>
      <c r="T1000" s="1129"/>
      <c r="U1000" s="1129"/>
      <c r="V1000" s="1129"/>
      <c r="W1000" s="1129"/>
      <c r="X1000" s="1129"/>
      <c r="Y1000" s="1129"/>
      <c r="Z1000" s="1129"/>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s>
  <drawing r:id="rId1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24.5"/>
    <col customWidth="1" min="3" max="4" width="19.25"/>
    <col customWidth="1" min="5" max="5" width="15.5"/>
    <col customWidth="1" min="7" max="7" width="30.63"/>
  </cols>
  <sheetData>
    <row r="1" ht="18.0" customHeight="1">
      <c r="A1" s="1130"/>
      <c r="B1" s="931"/>
      <c r="C1" s="1131">
        <f>sum(C3:C18)</f>
        <v>12690000</v>
      </c>
      <c r="D1" s="931"/>
      <c r="E1" s="931"/>
      <c r="F1" s="1132">
        <f>SUM(F3:F13)</f>
        <v>11812140</v>
      </c>
      <c r="G1" s="12"/>
      <c r="H1" s="12"/>
      <c r="I1" s="12"/>
      <c r="J1" s="12"/>
      <c r="K1" s="12"/>
      <c r="L1" s="12"/>
      <c r="M1" s="12"/>
      <c r="N1" s="12"/>
      <c r="O1" s="12"/>
      <c r="P1" s="12"/>
      <c r="Q1" s="12"/>
      <c r="R1" s="12"/>
      <c r="S1" s="12"/>
      <c r="T1" s="12"/>
      <c r="U1" s="12"/>
      <c r="V1" s="12"/>
      <c r="W1" s="12"/>
      <c r="X1" s="12"/>
      <c r="Y1" s="12"/>
      <c r="Z1" s="12"/>
      <c r="AA1" s="12"/>
    </row>
    <row r="2" ht="38.25" customHeight="1">
      <c r="A2" s="1133" t="s">
        <v>0</v>
      </c>
      <c r="B2" s="478" t="s">
        <v>1007</v>
      </c>
      <c r="C2" s="478" t="s">
        <v>5734</v>
      </c>
      <c r="D2" s="478" t="s">
        <v>2167</v>
      </c>
      <c r="E2" s="478" t="s">
        <v>5735</v>
      </c>
      <c r="F2" s="478" t="s">
        <v>5736</v>
      </c>
      <c r="G2" s="1134" t="s">
        <v>2170</v>
      </c>
      <c r="H2" s="153"/>
      <c r="I2" s="166"/>
      <c r="J2" s="153" t="s">
        <v>5737</v>
      </c>
      <c r="K2" s="12"/>
      <c r="L2" s="12"/>
      <c r="M2" s="12"/>
      <c r="N2" s="12"/>
      <c r="O2" s="12"/>
      <c r="P2" s="12"/>
      <c r="Q2" s="12"/>
      <c r="R2" s="12"/>
      <c r="S2" s="12"/>
      <c r="T2" s="12"/>
      <c r="U2" s="12"/>
      <c r="V2" s="12"/>
      <c r="W2" s="12"/>
      <c r="X2" s="12"/>
      <c r="Y2" s="12"/>
      <c r="Z2" s="12"/>
      <c r="AA2" s="12"/>
    </row>
    <row r="3">
      <c r="A3" s="1135">
        <v>1.0</v>
      </c>
      <c r="B3" s="1136">
        <v>45560.0</v>
      </c>
      <c r="C3" s="1137">
        <v>735000.0</v>
      </c>
      <c r="D3" s="1138" t="s">
        <v>5738</v>
      </c>
      <c r="E3" s="1139" t="s">
        <v>89</v>
      </c>
      <c r="F3" s="1140">
        <v>2044000.0</v>
      </c>
      <c r="G3" s="1141" t="s">
        <v>3795</v>
      </c>
      <c r="H3" s="12"/>
      <c r="I3" s="12"/>
      <c r="J3" s="12"/>
      <c r="K3" s="12"/>
      <c r="L3" s="12"/>
      <c r="M3" s="12"/>
      <c r="N3" s="12"/>
      <c r="O3" s="12"/>
      <c r="P3" s="12"/>
      <c r="Q3" s="12"/>
      <c r="R3" s="12"/>
      <c r="S3" s="12"/>
      <c r="T3" s="12"/>
      <c r="U3" s="12"/>
      <c r="V3" s="12"/>
      <c r="W3" s="12"/>
      <c r="X3" s="12"/>
      <c r="Y3" s="12"/>
      <c r="Z3" s="12"/>
      <c r="AA3" s="12"/>
    </row>
    <row r="4">
      <c r="A4" s="1135">
        <v>2.0</v>
      </c>
      <c r="B4" s="1136">
        <v>45567.0</v>
      </c>
      <c r="C4" s="1137">
        <v>1000000.0</v>
      </c>
      <c r="D4" s="1138" t="s">
        <v>5738</v>
      </c>
      <c r="E4" s="1139" t="s">
        <v>89</v>
      </c>
      <c r="F4" s="20"/>
      <c r="G4" s="20"/>
      <c r="H4" s="12"/>
      <c r="I4" s="12"/>
      <c r="J4" s="12"/>
      <c r="K4" s="12"/>
      <c r="L4" s="12"/>
      <c r="M4" s="12"/>
      <c r="N4" s="12"/>
      <c r="O4" s="12"/>
      <c r="P4" s="12"/>
      <c r="Q4" s="12"/>
      <c r="R4" s="12"/>
      <c r="S4" s="12"/>
      <c r="T4" s="12"/>
      <c r="U4" s="12"/>
      <c r="V4" s="12"/>
      <c r="W4" s="12"/>
      <c r="X4" s="12"/>
      <c r="Y4" s="12"/>
      <c r="Z4" s="12"/>
      <c r="AA4" s="12"/>
    </row>
    <row r="5">
      <c r="A5" s="1135">
        <v>3.0</v>
      </c>
      <c r="B5" s="1142">
        <v>45572.0</v>
      </c>
      <c r="C5" s="1143">
        <v>305000.0</v>
      </c>
      <c r="D5" s="1138" t="s">
        <v>5738</v>
      </c>
      <c r="E5" s="1139" t="s">
        <v>89</v>
      </c>
      <c r="F5" s="24"/>
      <c r="G5" s="24"/>
      <c r="H5" s="12"/>
      <c r="I5" s="12"/>
      <c r="J5" s="12"/>
      <c r="K5" s="12"/>
      <c r="L5" s="12"/>
      <c r="M5" s="12"/>
      <c r="N5" s="12"/>
      <c r="O5" s="12"/>
      <c r="P5" s="12"/>
      <c r="Q5" s="12"/>
      <c r="R5" s="12"/>
      <c r="S5" s="12"/>
      <c r="T5" s="12"/>
      <c r="U5" s="12"/>
      <c r="V5" s="12"/>
      <c r="W5" s="12"/>
      <c r="X5" s="12"/>
      <c r="Y5" s="12"/>
      <c r="Z5" s="12"/>
      <c r="AA5" s="12"/>
    </row>
    <row r="6">
      <c r="A6" s="1135">
        <v>4.0</v>
      </c>
      <c r="B6" s="1136">
        <v>45582.0</v>
      </c>
      <c r="C6" s="1143">
        <v>1000000.0</v>
      </c>
      <c r="D6" s="1138" t="s">
        <v>5738</v>
      </c>
      <c r="E6" s="1139" t="s">
        <v>89</v>
      </c>
      <c r="F6" s="1140">
        <v>2370000.0</v>
      </c>
      <c r="G6" s="1144" t="s">
        <v>5739</v>
      </c>
      <c r="H6" s="12"/>
      <c r="I6" s="12"/>
      <c r="J6" s="12"/>
      <c r="K6" s="12"/>
      <c r="L6" s="12"/>
      <c r="M6" s="12"/>
      <c r="N6" s="12"/>
      <c r="O6" s="12"/>
      <c r="P6" s="12"/>
      <c r="Q6" s="12"/>
      <c r="R6" s="12"/>
      <c r="S6" s="12"/>
      <c r="T6" s="12"/>
      <c r="U6" s="12"/>
      <c r="V6" s="12"/>
      <c r="W6" s="12"/>
      <c r="X6" s="12"/>
      <c r="Y6" s="12"/>
      <c r="Z6" s="12"/>
      <c r="AA6" s="12"/>
    </row>
    <row r="7" ht="67.5" customHeight="1">
      <c r="A7" s="1135">
        <v>5.0</v>
      </c>
      <c r="B7" s="1136">
        <v>45593.0</v>
      </c>
      <c r="C7" s="1143">
        <v>1000000.0</v>
      </c>
      <c r="D7" s="1138" t="s">
        <v>5738</v>
      </c>
      <c r="E7" s="1139" t="s">
        <v>89</v>
      </c>
      <c r="F7" s="24"/>
      <c r="G7" s="24"/>
      <c r="H7" s="12"/>
      <c r="I7" s="12"/>
      <c r="J7" s="12"/>
      <c r="K7" s="12"/>
      <c r="L7" s="12"/>
      <c r="M7" s="12"/>
      <c r="N7" s="12"/>
      <c r="O7" s="12"/>
      <c r="P7" s="12"/>
      <c r="Q7" s="12"/>
      <c r="R7" s="12"/>
      <c r="S7" s="12"/>
      <c r="T7" s="12"/>
      <c r="U7" s="12"/>
      <c r="V7" s="12"/>
      <c r="W7" s="12"/>
      <c r="X7" s="12"/>
      <c r="Y7" s="12"/>
      <c r="Z7" s="12"/>
      <c r="AA7" s="12"/>
    </row>
    <row r="8">
      <c r="A8" s="1135">
        <v>6.0</v>
      </c>
      <c r="B8" s="1136">
        <v>45601.0</v>
      </c>
      <c r="C8" s="1145">
        <v>2000000.0</v>
      </c>
      <c r="D8" s="1138" t="s">
        <v>5738</v>
      </c>
      <c r="E8" s="1139" t="s">
        <v>89</v>
      </c>
      <c r="F8" s="1140">
        <v>3323160.0</v>
      </c>
      <c r="G8" s="1144" t="s">
        <v>5740</v>
      </c>
      <c r="H8" s="12"/>
      <c r="I8" s="12"/>
      <c r="J8" s="12"/>
      <c r="K8" s="12"/>
      <c r="L8" s="12"/>
      <c r="M8" s="12"/>
      <c r="N8" s="12"/>
      <c r="O8" s="12"/>
      <c r="P8" s="12"/>
      <c r="Q8" s="12"/>
      <c r="R8" s="12"/>
      <c r="S8" s="12"/>
      <c r="T8" s="12"/>
      <c r="U8" s="12"/>
      <c r="V8" s="12"/>
      <c r="W8" s="12"/>
      <c r="X8" s="12"/>
      <c r="Y8" s="12"/>
      <c r="Z8" s="12"/>
      <c r="AA8" s="12"/>
    </row>
    <row r="9" ht="58.5" customHeight="1">
      <c r="A9" s="1135">
        <v>7.0</v>
      </c>
      <c r="B9" s="1136">
        <v>45611.0</v>
      </c>
      <c r="C9" s="1137">
        <v>1000000.0</v>
      </c>
      <c r="D9" s="1138" t="s">
        <v>5738</v>
      </c>
      <c r="E9" s="1139" t="s">
        <v>89</v>
      </c>
      <c r="F9" s="24"/>
      <c r="G9" s="24"/>
      <c r="H9" s="12"/>
      <c r="I9" s="12"/>
      <c r="J9" s="12"/>
      <c r="K9" s="12"/>
      <c r="L9" s="12"/>
      <c r="M9" s="12"/>
      <c r="N9" s="12"/>
      <c r="O9" s="12"/>
      <c r="P9" s="12"/>
      <c r="Q9" s="12"/>
      <c r="R9" s="12"/>
      <c r="S9" s="12"/>
      <c r="T9" s="12"/>
      <c r="U9" s="12"/>
      <c r="V9" s="12"/>
      <c r="W9" s="12"/>
      <c r="X9" s="12"/>
      <c r="Y9" s="12"/>
      <c r="Z9" s="12"/>
      <c r="AA9" s="12"/>
    </row>
    <row r="10">
      <c r="A10" s="1135">
        <v>8.0</v>
      </c>
      <c r="B10" s="1136">
        <v>45618.0</v>
      </c>
      <c r="C10" s="1137">
        <v>1000000.0</v>
      </c>
      <c r="D10" s="1138" t="s">
        <v>5738</v>
      </c>
      <c r="E10" s="1139" t="s">
        <v>89</v>
      </c>
      <c r="F10" s="1140">
        <v>1990520.0</v>
      </c>
      <c r="G10" s="1146" t="s">
        <v>5741</v>
      </c>
      <c r="H10" s="12"/>
      <c r="I10" s="12"/>
      <c r="J10" s="12"/>
      <c r="K10" s="12"/>
      <c r="L10" s="12"/>
      <c r="M10" s="12"/>
      <c r="N10" s="12"/>
      <c r="O10" s="12"/>
      <c r="P10" s="12"/>
      <c r="Q10" s="12"/>
      <c r="R10" s="12"/>
      <c r="S10" s="12"/>
      <c r="T10" s="12"/>
      <c r="U10" s="12"/>
      <c r="V10" s="12"/>
      <c r="W10" s="12"/>
      <c r="X10" s="12"/>
      <c r="Y10" s="12"/>
      <c r="Z10" s="12"/>
      <c r="AA10" s="12"/>
    </row>
    <row r="11" ht="41.25" customHeight="1">
      <c r="A11" s="1135">
        <v>9.0</v>
      </c>
      <c r="B11" s="1147">
        <v>45632.0</v>
      </c>
      <c r="C11" s="1145">
        <v>1000000.0</v>
      </c>
      <c r="D11" s="1138" t="s">
        <v>5738</v>
      </c>
      <c r="E11" s="1139" t="s">
        <v>89</v>
      </c>
      <c r="F11" s="24"/>
      <c r="G11" s="24"/>
      <c r="H11" s="12"/>
      <c r="I11" s="12"/>
      <c r="J11" s="12"/>
      <c r="K11" s="1148"/>
      <c r="L11" s="12"/>
      <c r="M11" s="12"/>
      <c r="N11" s="12"/>
      <c r="O11" s="12"/>
      <c r="P11" s="12"/>
      <c r="Q11" s="12"/>
      <c r="R11" s="12"/>
      <c r="S11" s="12"/>
      <c r="T11" s="12"/>
      <c r="U11" s="12"/>
      <c r="V11" s="12"/>
      <c r="W11" s="12"/>
      <c r="X11" s="12"/>
      <c r="Y11" s="12"/>
      <c r="Z11" s="12"/>
      <c r="AA11" s="12"/>
    </row>
    <row r="12" ht="24.75" customHeight="1">
      <c r="A12" s="1135">
        <v>10.0</v>
      </c>
      <c r="B12" s="1147">
        <v>45637.0</v>
      </c>
      <c r="C12" s="1145">
        <v>500000.0</v>
      </c>
      <c r="D12" s="1138" t="s">
        <v>5738</v>
      </c>
      <c r="E12" s="1139" t="s">
        <v>89</v>
      </c>
      <c r="F12" s="1149">
        <v>2084460.0</v>
      </c>
      <c r="G12" s="1150" t="s">
        <v>5752</v>
      </c>
      <c r="H12" s="12"/>
      <c r="I12" s="12"/>
      <c r="J12" s="12"/>
      <c r="K12" s="12"/>
      <c r="L12" s="1148"/>
      <c r="M12" s="12"/>
      <c r="N12" s="12"/>
      <c r="O12" s="12"/>
      <c r="P12" s="12"/>
      <c r="Q12" s="12"/>
      <c r="R12" s="12"/>
      <c r="S12" s="12"/>
      <c r="T12" s="12"/>
      <c r="U12" s="12"/>
      <c r="V12" s="12"/>
      <c r="W12" s="12"/>
      <c r="X12" s="12"/>
      <c r="Y12" s="12"/>
      <c r="Z12" s="12"/>
      <c r="AA12" s="12"/>
    </row>
    <row r="13" ht="46.5" customHeight="1">
      <c r="A13" s="1135">
        <v>11.0</v>
      </c>
      <c r="B13" s="1142">
        <v>45628.0</v>
      </c>
      <c r="C13" s="1143">
        <v>500000.0</v>
      </c>
      <c r="D13" s="1138" t="s">
        <v>5738</v>
      </c>
      <c r="E13" s="1139" t="s">
        <v>89</v>
      </c>
      <c r="F13" s="20"/>
      <c r="G13" s="20"/>
      <c r="H13" s="12"/>
      <c r="I13" s="12"/>
      <c r="J13" s="12"/>
      <c r="K13" s="12"/>
      <c r="L13" s="12"/>
      <c r="M13" s="12"/>
      <c r="N13" s="12"/>
      <c r="O13" s="12"/>
      <c r="P13" s="12"/>
      <c r="Q13" s="12"/>
      <c r="R13" s="12"/>
      <c r="S13" s="12"/>
      <c r="T13" s="12"/>
      <c r="U13" s="12"/>
      <c r="V13" s="12"/>
      <c r="W13" s="12"/>
      <c r="X13" s="12"/>
      <c r="Y13" s="12"/>
      <c r="Z13" s="12"/>
      <c r="AA13" s="12"/>
    </row>
    <row r="14">
      <c r="A14" s="1135">
        <v>12.0</v>
      </c>
      <c r="B14" s="1142">
        <v>45644.0</v>
      </c>
      <c r="C14" s="1143">
        <v>900000.0</v>
      </c>
      <c r="D14" s="1138" t="s">
        <v>5738</v>
      </c>
      <c r="E14" s="1151" t="s">
        <v>89</v>
      </c>
      <c r="F14" s="24"/>
      <c r="G14" s="24"/>
      <c r="H14" s="12"/>
      <c r="I14" s="12"/>
      <c r="J14" s="12"/>
      <c r="K14" s="12"/>
      <c r="L14" s="12"/>
      <c r="M14" s="12"/>
      <c r="N14" s="12"/>
      <c r="O14" s="12"/>
      <c r="P14" s="12"/>
      <c r="Q14" s="12"/>
      <c r="R14" s="12"/>
      <c r="S14" s="12"/>
      <c r="T14" s="12"/>
      <c r="U14" s="12"/>
      <c r="V14" s="12"/>
      <c r="W14" s="12"/>
      <c r="X14" s="12"/>
      <c r="Y14" s="12"/>
      <c r="Z14" s="12"/>
      <c r="AA14" s="12"/>
    </row>
    <row r="15">
      <c r="A15" s="1135">
        <v>13.0</v>
      </c>
      <c r="B15" s="1142">
        <v>45653.0</v>
      </c>
      <c r="C15" s="1143">
        <v>750000.0</v>
      </c>
      <c r="D15" s="1138"/>
      <c r="E15" s="1151" t="s">
        <v>89</v>
      </c>
      <c r="F15" s="1149">
        <v>2293200.0</v>
      </c>
      <c r="G15" s="1150" t="s">
        <v>5753</v>
      </c>
      <c r="H15" s="697"/>
      <c r="I15" s="697"/>
      <c r="J15" s="697"/>
      <c r="K15" s="697"/>
      <c r="L15" s="697"/>
      <c r="M15" s="697"/>
      <c r="N15" s="697"/>
      <c r="O15" s="697"/>
      <c r="P15" s="697"/>
      <c r="Q15" s="697"/>
      <c r="R15" s="697"/>
      <c r="S15" s="697"/>
      <c r="T15" s="697"/>
      <c r="U15" s="697"/>
      <c r="V15" s="697"/>
      <c r="W15" s="697"/>
      <c r="X15" s="697"/>
      <c r="Y15" s="697"/>
      <c r="Z15" s="697"/>
      <c r="AA15" s="697"/>
    </row>
    <row r="16" ht="47.25" customHeight="1">
      <c r="A16" s="1135">
        <v>14.0</v>
      </c>
      <c r="B16" s="1147">
        <v>45659.0</v>
      </c>
      <c r="C16" s="1145">
        <v>1000000.0</v>
      </c>
      <c r="D16" s="1152"/>
      <c r="E16" s="1139" t="s">
        <v>89</v>
      </c>
      <c r="F16" s="24"/>
      <c r="G16" s="24"/>
      <c r="H16" s="153" t="s">
        <v>5754</v>
      </c>
      <c r="I16" s="12"/>
      <c r="J16" s="12"/>
      <c r="K16" s="12"/>
      <c r="L16" s="12"/>
      <c r="M16" s="12"/>
      <c r="N16" s="12"/>
      <c r="O16" s="12"/>
      <c r="P16" s="12"/>
      <c r="Q16" s="12"/>
      <c r="R16" s="12"/>
      <c r="S16" s="12"/>
      <c r="T16" s="12"/>
      <c r="U16" s="12"/>
      <c r="V16" s="12"/>
      <c r="W16" s="12"/>
      <c r="X16" s="12"/>
      <c r="Y16" s="12"/>
      <c r="Z16" s="12"/>
      <c r="AA16" s="12"/>
    </row>
    <row r="17">
      <c r="A17" s="201">
        <v>15.0</v>
      </c>
      <c r="B17" s="1153"/>
      <c r="C17" s="16"/>
      <c r="D17" s="1153"/>
      <c r="E17" s="1153"/>
      <c r="F17" s="41"/>
      <c r="G17" s="41"/>
      <c r="H17" s="153" t="s">
        <v>5755</v>
      </c>
      <c r="I17" s="12"/>
      <c r="J17" s="12"/>
      <c r="K17" s="12"/>
      <c r="L17" s="12"/>
      <c r="M17" s="12"/>
      <c r="N17" s="12"/>
      <c r="O17" s="12"/>
      <c r="P17" s="12"/>
      <c r="Q17" s="12"/>
      <c r="R17" s="12"/>
      <c r="S17" s="12"/>
      <c r="T17" s="12"/>
      <c r="U17" s="12"/>
      <c r="V17" s="12"/>
      <c r="W17" s="12"/>
      <c r="X17" s="12"/>
      <c r="Y17" s="12"/>
      <c r="Z17" s="12"/>
      <c r="AA17" s="12"/>
    </row>
    <row r="18">
      <c r="A18" s="201">
        <v>16.0</v>
      </c>
      <c r="B18" s="1153"/>
      <c r="C18" s="16"/>
      <c r="D18" s="1153"/>
      <c r="E18" s="1153"/>
      <c r="F18" s="41"/>
      <c r="G18" s="41"/>
      <c r="H18" s="12"/>
      <c r="I18" s="12"/>
      <c r="J18" s="12"/>
      <c r="K18" s="12"/>
      <c r="L18" s="12"/>
      <c r="M18" s="12"/>
      <c r="N18" s="12"/>
      <c r="O18" s="12"/>
      <c r="P18" s="12"/>
      <c r="Q18" s="12"/>
      <c r="R18" s="12"/>
      <c r="S18" s="12"/>
      <c r="T18" s="12"/>
      <c r="U18" s="12"/>
      <c r="V18" s="12"/>
      <c r="W18" s="12"/>
      <c r="X18" s="12"/>
      <c r="Y18" s="12"/>
      <c r="Z18" s="12"/>
      <c r="AA18" s="12"/>
    </row>
    <row r="19">
      <c r="A19" s="201">
        <v>17.0</v>
      </c>
      <c r="B19" s="1153"/>
      <c r="C19" s="16"/>
      <c r="D19" s="1153"/>
      <c r="E19" s="1153"/>
      <c r="F19" s="41"/>
      <c r="G19" s="41"/>
      <c r="H19" s="12"/>
      <c r="I19" s="12"/>
      <c r="J19" s="12"/>
      <c r="K19" s="12"/>
      <c r="L19" s="12"/>
      <c r="M19" s="12"/>
      <c r="N19" s="12"/>
      <c r="O19" s="12"/>
      <c r="P19" s="12"/>
      <c r="Q19" s="12"/>
      <c r="R19" s="12"/>
      <c r="S19" s="12"/>
      <c r="T19" s="12"/>
      <c r="U19" s="12"/>
      <c r="V19" s="12"/>
      <c r="W19" s="12"/>
      <c r="X19" s="12"/>
      <c r="Y19" s="12"/>
      <c r="Z19" s="12"/>
      <c r="AA19" s="12"/>
    </row>
    <row r="20">
      <c r="A20" s="201">
        <v>18.0</v>
      </c>
      <c r="B20" s="1153"/>
      <c r="C20" s="16"/>
      <c r="D20" s="1153"/>
      <c r="E20" s="1153"/>
      <c r="F20" s="41"/>
      <c r="G20" s="41"/>
      <c r="H20" s="12"/>
      <c r="I20" s="12"/>
      <c r="J20" s="12"/>
      <c r="K20" s="12"/>
      <c r="L20" s="12"/>
      <c r="M20" s="12"/>
      <c r="N20" s="12"/>
      <c r="O20" s="12"/>
      <c r="P20" s="12"/>
      <c r="Q20" s="12"/>
      <c r="R20" s="12"/>
      <c r="S20" s="12"/>
      <c r="T20" s="12"/>
      <c r="U20" s="12"/>
      <c r="V20" s="12"/>
      <c r="W20" s="12"/>
      <c r="X20" s="12"/>
      <c r="Y20" s="12"/>
      <c r="Z20" s="12"/>
      <c r="AA20" s="12"/>
    </row>
    <row r="21">
      <c r="A21" s="201">
        <v>19.0</v>
      </c>
      <c r="B21" s="1153"/>
      <c r="C21" s="16"/>
      <c r="D21" s="1153"/>
      <c r="E21" s="1153"/>
      <c r="F21" s="41"/>
      <c r="G21" s="41"/>
      <c r="H21" s="12"/>
      <c r="I21" s="12"/>
      <c r="J21" s="12"/>
      <c r="K21" s="12"/>
      <c r="L21" s="12"/>
      <c r="M21" s="12"/>
      <c r="N21" s="12"/>
      <c r="O21" s="12"/>
      <c r="P21" s="12"/>
      <c r="Q21" s="12"/>
      <c r="R21" s="12"/>
      <c r="S21" s="12"/>
      <c r="T21" s="12"/>
      <c r="U21" s="12"/>
      <c r="V21" s="12"/>
      <c r="W21" s="12"/>
      <c r="X21" s="12"/>
      <c r="Y21" s="12"/>
      <c r="Z21" s="12"/>
      <c r="AA21" s="12"/>
    </row>
    <row r="22">
      <c r="A22" s="201">
        <v>20.0</v>
      </c>
      <c r="B22" s="1153"/>
      <c r="C22" s="16"/>
      <c r="D22" s="1153"/>
      <c r="E22" s="1153"/>
      <c r="F22" s="41"/>
      <c r="G22" s="41"/>
      <c r="H22" s="12"/>
      <c r="I22" s="12"/>
      <c r="J22" s="12"/>
      <c r="K22" s="12"/>
      <c r="L22" s="12"/>
      <c r="M22" s="12"/>
      <c r="N22" s="12"/>
      <c r="O22" s="12"/>
      <c r="P22" s="12"/>
      <c r="Q22" s="12"/>
      <c r="R22" s="12"/>
      <c r="S22" s="12"/>
      <c r="T22" s="12"/>
      <c r="U22" s="12"/>
      <c r="V22" s="12"/>
      <c r="W22" s="12"/>
      <c r="X22" s="12"/>
      <c r="Y22" s="12"/>
      <c r="Z22" s="12"/>
      <c r="AA22" s="12"/>
    </row>
    <row r="23">
      <c r="A23" s="201">
        <v>21.0</v>
      </c>
      <c r="B23" s="1153"/>
      <c r="C23" s="16"/>
      <c r="D23" s="1153"/>
      <c r="E23" s="1153"/>
      <c r="F23" s="41"/>
      <c r="G23" s="41"/>
      <c r="H23" s="12"/>
      <c r="I23" s="12"/>
      <c r="J23" s="12"/>
      <c r="K23" s="12"/>
      <c r="L23" s="12"/>
      <c r="M23" s="12"/>
      <c r="N23" s="12"/>
      <c r="O23" s="12"/>
      <c r="P23" s="12"/>
      <c r="Q23" s="12"/>
      <c r="R23" s="12"/>
      <c r="S23" s="12"/>
      <c r="T23" s="12"/>
      <c r="U23" s="12"/>
      <c r="V23" s="12"/>
      <c r="W23" s="12"/>
      <c r="X23" s="12"/>
      <c r="Y23" s="12"/>
      <c r="Z23" s="12"/>
      <c r="AA23" s="12"/>
    </row>
    <row r="24">
      <c r="A24" s="201">
        <v>22.0</v>
      </c>
      <c r="B24" s="1153"/>
      <c r="C24" s="16"/>
      <c r="D24" s="1153"/>
      <c r="E24" s="1153"/>
      <c r="F24" s="41"/>
      <c r="G24" s="41"/>
      <c r="H24" s="12"/>
      <c r="I24" s="12"/>
      <c r="J24" s="12"/>
      <c r="K24" s="12"/>
      <c r="L24" s="12"/>
      <c r="M24" s="12"/>
      <c r="N24" s="12"/>
      <c r="O24" s="12"/>
      <c r="P24" s="12"/>
      <c r="Q24" s="12"/>
      <c r="R24" s="12"/>
      <c r="S24" s="12"/>
      <c r="T24" s="12"/>
      <c r="U24" s="12"/>
      <c r="V24" s="12"/>
      <c r="W24" s="12"/>
      <c r="X24" s="12"/>
      <c r="Y24" s="12"/>
      <c r="Z24" s="12"/>
      <c r="AA24" s="12"/>
    </row>
    <row r="25">
      <c r="A25" s="201">
        <v>23.0</v>
      </c>
      <c r="B25" s="1153"/>
      <c r="C25" s="16"/>
      <c r="D25" s="1153"/>
      <c r="E25" s="1153"/>
      <c r="F25" s="41"/>
      <c r="G25" s="41"/>
      <c r="H25" s="12"/>
      <c r="I25" s="12"/>
      <c r="J25" s="12"/>
      <c r="K25" s="12"/>
      <c r="L25" s="12"/>
      <c r="M25" s="12"/>
      <c r="N25" s="12"/>
      <c r="O25" s="12"/>
      <c r="P25" s="12"/>
      <c r="Q25" s="12"/>
      <c r="R25" s="12"/>
      <c r="S25" s="12"/>
      <c r="T25" s="12"/>
      <c r="U25" s="12"/>
      <c r="V25" s="12"/>
      <c r="W25" s="12"/>
      <c r="X25" s="12"/>
      <c r="Y25" s="12"/>
      <c r="Z25" s="12"/>
      <c r="AA25" s="12"/>
    </row>
    <row r="26">
      <c r="A26" s="12"/>
      <c r="B26" s="228"/>
      <c r="C26" s="1154"/>
      <c r="D26" s="228"/>
      <c r="E26" s="228"/>
      <c r="F26" s="12"/>
      <c r="G26" s="12"/>
      <c r="H26" s="12"/>
      <c r="I26" s="12"/>
      <c r="J26" s="12"/>
      <c r="K26" s="12"/>
      <c r="L26" s="12"/>
      <c r="M26" s="12"/>
      <c r="N26" s="12"/>
      <c r="O26" s="12"/>
      <c r="P26" s="12"/>
      <c r="Q26" s="12"/>
      <c r="R26" s="12"/>
      <c r="S26" s="12"/>
      <c r="T26" s="12"/>
      <c r="U26" s="12"/>
      <c r="V26" s="12"/>
      <c r="W26" s="12"/>
      <c r="X26" s="12"/>
      <c r="Y26" s="12"/>
      <c r="Z26" s="12"/>
      <c r="AA26" s="12"/>
    </row>
    <row r="27">
      <c r="A27" s="12"/>
      <c r="B27" s="228"/>
      <c r="C27" s="1154"/>
      <c r="D27" s="228"/>
      <c r="E27" s="228"/>
      <c r="F27" s="12"/>
      <c r="G27" s="12"/>
      <c r="H27" s="12"/>
      <c r="I27" s="12"/>
      <c r="J27" s="12"/>
      <c r="K27" s="12"/>
      <c r="L27" s="12"/>
      <c r="M27" s="12"/>
      <c r="N27" s="12"/>
      <c r="O27" s="12"/>
      <c r="P27" s="12"/>
      <c r="Q27" s="12"/>
      <c r="R27" s="12"/>
      <c r="S27" s="12"/>
      <c r="T27" s="12"/>
      <c r="U27" s="12"/>
      <c r="V27" s="12"/>
      <c r="W27" s="12"/>
      <c r="X27" s="12"/>
      <c r="Y27" s="12"/>
      <c r="Z27" s="12"/>
      <c r="AA27" s="12"/>
    </row>
    <row r="28">
      <c r="A28" s="12"/>
      <c r="B28" s="228"/>
      <c r="C28" s="1154"/>
      <c r="D28" s="228"/>
      <c r="E28" s="228"/>
      <c r="F28" s="12"/>
      <c r="G28" s="12"/>
      <c r="H28" s="12"/>
      <c r="I28" s="12"/>
      <c r="J28" s="12"/>
      <c r="K28" s="12"/>
      <c r="L28" s="12"/>
      <c r="M28" s="12"/>
      <c r="N28" s="12"/>
      <c r="O28" s="12"/>
      <c r="P28" s="12"/>
      <c r="Q28" s="12"/>
      <c r="R28" s="12"/>
      <c r="S28" s="12"/>
      <c r="T28" s="12"/>
      <c r="U28" s="12"/>
      <c r="V28" s="12"/>
      <c r="W28" s="12"/>
      <c r="X28" s="12"/>
      <c r="Y28" s="12"/>
      <c r="Z28" s="12"/>
      <c r="AA28" s="12"/>
    </row>
    <row r="29">
      <c r="A29" s="12"/>
      <c r="B29" s="228"/>
      <c r="C29" s="1154"/>
      <c r="D29" s="228"/>
      <c r="E29" s="228"/>
      <c r="F29" s="12"/>
      <c r="G29" s="12"/>
      <c r="H29" s="12"/>
      <c r="I29" s="12"/>
      <c r="J29" s="12"/>
      <c r="K29" s="12"/>
      <c r="L29" s="12"/>
      <c r="M29" s="12"/>
      <c r="N29" s="12"/>
      <c r="O29" s="12"/>
      <c r="P29" s="12"/>
      <c r="Q29" s="12"/>
      <c r="R29" s="12"/>
      <c r="S29" s="12"/>
      <c r="T29" s="12"/>
      <c r="U29" s="12"/>
      <c r="V29" s="12"/>
      <c r="W29" s="12"/>
      <c r="X29" s="12"/>
      <c r="Y29" s="12"/>
      <c r="Z29" s="12"/>
      <c r="AA29" s="12"/>
    </row>
    <row r="30">
      <c r="A30" s="12"/>
      <c r="B30" s="228"/>
      <c r="C30" s="1154"/>
      <c r="D30" s="228"/>
      <c r="E30" s="228"/>
      <c r="F30" s="12"/>
      <c r="G30" s="12"/>
      <c r="H30" s="12"/>
      <c r="I30" s="12"/>
      <c r="J30" s="12"/>
      <c r="K30" s="12"/>
      <c r="L30" s="12"/>
      <c r="M30" s="12"/>
      <c r="N30" s="12"/>
      <c r="O30" s="12"/>
      <c r="P30" s="12"/>
      <c r="Q30" s="12"/>
      <c r="R30" s="12"/>
      <c r="S30" s="12"/>
      <c r="T30" s="12"/>
      <c r="U30" s="12"/>
      <c r="V30" s="12"/>
      <c r="W30" s="12"/>
      <c r="X30" s="12"/>
      <c r="Y30" s="12"/>
      <c r="Z30" s="12"/>
      <c r="AA30" s="12"/>
    </row>
    <row r="31">
      <c r="A31" s="12"/>
      <c r="B31" s="228"/>
      <c r="C31" s="1154"/>
      <c r="D31" s="228"/>
      <c r="E31" s="228"/>
      <c r="F31" s="12"/>
      <c r="G31" s="12"/>
      <c r="H31" s="12"/>
      <c r="I31" s="12"/>
      <c r="J31" s="12"/>
      <c r="K31" s="12"/>
      <c r="L31" s="12"/>
      <c r="M31" s="12"/>
      <c r="N31" s="12"/>
      <c r="O31" s="12"/>
      <c r="P31" s="12"/>
      <c r="Q31" s="12"/>
      <c r="R31" s="12"/>
      <c r="S31" s="12"/>
      <c r="T31" s="12"/>
      <c r="U31" s="12"/>
      <c r="V31" s="12"/>
      <c r="W31" s="12"/>
      <c r="X31" s="12"/>
      <c r="Y31" s="12"/>
      <c r="Z31" s="12"/>
      <c r="AA31" s="12"/>
    </row>
    <row r="32">
      <c r="A32" s="12"/>
      <c r="B32" s="228"/>
      <c r="C32" s="1154"/>
      <c r="D32" s="228"/>
      <c r="E32" s="228"/>
      <c r="F32" s="12"/>
      <c r="G32" s="12"/>
      <c r="H32" s="12"/>
      <c r="I32" s="12"/>
      <c r="J32" s="12"/>
      <c r="K32" s="12"/>
      <c r="L32" s="12"/>
      <c r="M32" s="12"/>
      <c r="N32" s="12"/>
      <c r="O32" s="12"/>
      <c r="P32" s="12"/>
      <c r="Q32" s="12"/>
      <c r="R32" s="12"/>
      <c r="S32" s="12"/>
      <c r="T32" s="12"/>
      <c r="U32" s="12"/>
      <c r="V32" s="12"/>
      <c r="W32" s="12"/>
      <c r="X32" s="12"/>
      <c r="Y32" s="12"/>
      <c r="Z32" s="12"/>
      <c r="AA32" s="12"/>
    </row>
    <row r="33">
      <c r="A33" s="12"/>
      <c r="B33" s="228"/>
      <c r="C33" s="1154"/>
      <c r="D33" s="228"/>
      <c r="E33" s="228"/>
      <c r="F33" s="12"/>
      <c r="G33" s="12"/>
      <c r="H33" s="12"/>
      <c r="I33" s="12"/>
      <c r="J33" s="12"/>
      <c r="K33" s="12"/>
      <c r="L33" s="12"/>
      <c r="M33" s="12"/>
      <c r="N33" s="12"/>
      <c r="O33" s="12"/>
      <c r="P33" s="12"/>
      <c r="Q33" s="12"/>
      <c r="R33" s="12"/>
      <c r="S33" s="12"/>
      <c r="T33" s="12"/>
      <c r="U33" s="12"/>
      <c r="V33" s="12"/>
      <c r="W33" s="12"/>
      <c r="X33" s="12"/>
      <c r="Y33" s="12"/>
      <c r="Z33" s="12"/>
      <c r="AA33" s="12"/>
    </row>
    <row r="34">
      <c r="A34" s="12"/>
      <c r="B34" s="228"/>
      <c r="C34" s="1154"/>
      <c r="D34" s="228"/>
      <c r="E34" s="228"/>
      <c r="F34" s="12"/>
      <c r="G34" s="12"/>
      <c r="H34" s="12"/>
      <c r="I34" s="12"/>
      <c r="J34" s="12"/>
      <c r="K34" s="12"/>
      <c r="L34" s="12"/>
      <c r="M34" s="12"/>
      <c r="N34" s="12"/>
      <c r="O34" s="12"/>
      <c r="P34" s="12"/>
      <c r="Q34" s="12"/>
      <c r="R34" s="12"/>
      <c r="S34" s="12"/>
      <c r="T34" s="12"/>
      <c r="U34" s="12"/>
      <c r="V34" s="12"/>
      <c r="W34" s="12"/>
      <c r="X34" s="12"/>
      <c r="Y34" s="12"/>
      <c r="Z34" s="12"/>
      <c r="AA34" s="12"/>
    </row>
    <row r="35">
      <c r="A35" s="12"/>
      <c r="B35" s="228"/>
      <c r="C35" s="1154"/>
      <c r="D35" s="228"/>
      <c r="E35" s="228"/>
      <c r="F35" s="12"/>
      <c r="G35" s="12"/>
      <c r="H35" s="12"/>
      <c r="I35" s="12"/>
      <c r="J35" s="12"/>
      <c r="K35" s="12"/>
      <c r="L35" s="12"/>
      <c r="M35" s="12"/>
      <c r="N35" s="12"/>
      <c r="O35" s="12"/>
      <c r="P35" s="12"/>
      <c r="Q35" s="12"/>
      <c r="R35" s="12"/>
      <c r="S35" s="12"/>
      <c r="T35" s="12"/>
      <c r="U35" s="12"/>
      <c r="V35" s="12"/>
      <c r="W35" s="12"/>
      <c r="X35" s="12"/>
      <c r="Y35" s="12"/>
      <c r="Z35" s="12"/>
      <c r="AA35" s="12"/>
    </row>
    <row r="36">
      <c r="A36" s="12"/>
      <c r="B36" s="228"/>
      <c r="C36" s="1154"/>
      <c r="D36" s="228"/>
      <c r="E36" s="228"/>
      <c r="F36" s="12"/>
      <c r="G36" s="12"/>
      <c r="H36" s="12"/>
      <c r="I36" s="12"/>
      <c r="J36" s="12"/>
      <c r="K36" s="12"/>
      <c r="L36" s="12"/>
      <c r="M36" s="12"/>
      <c r="N36" s="12"/>
      <c r="O36" s="12"/>
      <c r="P36" s="12"/>
      <c r="Q36" s="12"/>
      <c r="R36" s="12"/>
      <c r="S36" s="12"/>
      <c r="T36" s="12"/>
      <c r="U36" s="12"/>
      <c r="V36" s="12"/>
      <c r="W36" s="12"/>
      <c r="X36" s="12"/>
      <c r="Y36" s="12"/>
      <c r="Z36" s="12"/>
      <c r="AA36" s="12"/>
    </row>
    <row r="37">
      <c r="A37" s="12"/>
      <c r="B37" s="228"/>
      <c r="C37" s="1154"/>
      <c r="D37" s="228"/>
      <c r="E37" s="228"/>
      <c r="F37" s="12"/>
      <c r="G37" s="12"/>
      <c r="H37" s="12"/>
      <c r="I37" s="12"/>
      <c r="J37" s="12"/>
      <c r="K37" s="12"/>
      <c r="L37" s="12"/>
      <c r="M37" s="12"/>
      <c r="N37" s="12"/>
      <c r="O37" s="12"/>
      <c r="P37" s="12"/>
      <c r="Q37" s="12"/>
      <c r="R37" s="12"/>
      <c r="S37" s="12"/>
      <c r="T37" s="12"/>
      <c r="U37" s="12"/>
      <c r="V37" s="12"/>
      <c r="W37" s="12"/>
      <c r="X37" s="12"/>
      <c r="Y37" s="12"/>
      <c r="Z37" s="12"/>
      <c r="AA37" s="12"/>
    </row>
    <row r="38">
      <c r="A38" s="12"/>
      <c r="B38" s="228"/>
      <c r="C38" s="1154"/>
      <c r="D38" s="228"/>
      <c r="E38" s="228"/>
      <c r="F38" s="12"/>
      <c r="G38" s="12"/>
      <c r="H38" s="12"/>
      <c r="I38" s="12"/>
      <c r="J38" s="12"/>
      <c r="K38" s="12"/>
      <c r="L38" s="12"/>
      <c r="M38" s="12"/>
      <c r="N38" s="12"/>
      <c r="O38" s="12"/>
      <c r="P38" s="12"/>
      <c r="Q38" s="12"/>
      <c r="R38" s="12"/>
      <c r="S38" s="12"/>
      <c r="T38" s="12"/>
      <c r="U38" s="12"/>
      <c r="V38" s="12"/>
      <c r="W38" s="12"/>
      <c r="X38" s="12"/>
      <c r="Y38" s="12"/>
      <c r="Z38" s="12"/>
      <c r="AA38" s="12"/>
    </row>
    <row r="39">
      <c r="A39" s="12"/>
      <c r="B39" s="228"/>
      <c r="C39" s="1154"/>
      <c r="D39" s="228"/>
      <c r="E39" s="228"/>
      <c r="F39" s="12"/>
      <c r="G39" s="12"/>
      <c r="H39" s="12"/>
      <c r="I39" s="12"/>
      <c r="J39" s="12"/>
      <c r="K39" s="12"/>
      <c r="L39" s="12"/>
      <c r="M39" s="12"/>
      <c r="N39" s="12"/>
      <c r="O39" s="12"/>
      <c r="P39" s="12"/>
      <c r="Q39" s="12"/>
      <c r="R39" s="12"/>
      <c r="S39" s="12"/>
      <c r="T39" s="12"/>
      <c r="U39" s="12"/>
      <c r="V39" s="12"/>
      <c r="W39" s="12"/>
      <c r="X39" s="12"/>
      <c r="Y39" s="12"/>
      <c r="Z39" s="12"/>
      <c r="AA39" s="12"/>
    </row>
    <row r="40">
      <c r="A40" s="12"/>
      <c r="B40" s="228"/>
      <c r="C40" s="1154"/>
      <c r="D40" s="228"/>
      <c r="E40" s="228"/>
      <c r="F40" s="12"/>
      <c r="G40" s="12"/>
      <c r="H40" s="12"/>
      <c r="I40" s="12"/>
      <c r="J40" s="12"/>
      <c r="K40" s="12"/>
      <c r="L40" s="12"/>
      <c r="M40" s="12"/>
      <c r="N40" s="12"/>
      <c r="O40" s="12"/>
      <c r="P40" s="12"/>
      <c r="Q40" s="12"/>
      <c r="R40" s="12"/>
      <c r="S40" s="12"/>
      <c r="T40" s="12"/>
      <c r="U40" s="12"/>
      <c r="V40" s="12"/>
      <c r="W40" s="12"/>
      <c r="X40" s="12"/>
      <c r="Y40" s="12"/>
      <c r="Z40" s="12"/>
      <c r="AA40" s="12"/>
    </row>
    <row r="41">
      <c r="A41" s="12"/>
      <c r="B41" s="228"/>
      <c r="C41" s="1154"/>
      <c r="D41" s="228"/>
      <c r="E41" s="228"/>
      <c r="F41" s="12"/>
      <c r="G41" s="12"/>
      <c r="H41" s="12"/>
      <c r="I41" s="12"/>
      <c r="J41" s="12"/>
      <c r="K41" s="12"/>
      <c r="L41" s="12"/>
      <c r="M41" s="12"/>
      <c r="N41" s="12"/>
      <c r="O41" s="12"/>
      <c r="P41" s="12"/>
      <c r="Q41" s="12"/>
      <c r="R41" s="12"/>
      <c r="S41" s="12"/>
      <c r="T41" s="12"/>
      <c r="U41" s="12"/>
      <c r="V41" s="12"/>
      <c r="W41" s="12"/>
      <c r="X41" s="12"/>
      <c r="Y41" s="12"/>
      <c r="Z41" s="12"/>
      <c r="AA41" s="12"/>
    </row>
    <row r="42">
      <c r="A42" s="12"/>
      <c r="B42" s="228"/>
      <c r="C42" s="1154"/>
      <c r="D42" s="228"/>
      <c r="E42" s="228"/>
      <c r="F42" s="12"/>
      <c r="G42" s="12"/>
      <c r="H42" s="12"/>
      <c r="I42" s="12"/>
      <c r="J42" s="12"/>
      <c r="K42" s="12"/>
      <c r="L42" s="12"/>
      <c r="M42" s="12"/>
      <c r="N42" s="12"/>
      <c r="O42" s="12"/>
      <c r="P42" s="12"/>
      <c r="Q42" s="12"/>
      <c r="R42" s="12"/>
      <c r="S42" s="12"/>
      <c r="T42" s="12"/>
      <c r="U42" s="12"/>
      <c r="V42" s="12"/>
      <c r="W42" s="12"/>
      <c r="X42" s="12"/>
      <c r="Y42" s="12"/>
      <c r="Z42" s="12"/>
      <c r="AA42" s="12"/>
    </row>
    <row r="43">
      <c r="A43" s="12"/>
      <c r="B43" s="228"/>
      <c r="C43" s="1154"/>
      <c r="D43" s="228"/>
      <c r="E43" s="228"/>
      <c r="F43" s="12"/>
      <c r="G43" s="12"/>
      <c r="H43" s="12"/>
      <c r="I43" s="12"/>
      <c r="J43" s="12"/>
      <c r="K43" s="12"/>
      <c r="L43" s="12"/>
      <c r="M43" s="12"/>
      <c r="N43" s="12"/>
      <c r="O43" s="12"/>
      <c r="P43" s="12"/>
      <c r="Q43" s="12"/>
      <c r="R43" s="12"/>
      <c r="S43" s="12"/>
      <c r="T43" s="12"/>
      <c r="U43" s="12"/>
      <c r="V43" s="12"/>
      <c r="W43" s="12"/>
      <c r="X43" s="12"/>
      <c r="Y43" s="12"/>
      <c r="Z43" s="12"/>
      <c r="AA43" s="12"/>
    </row>
    <row r="44">
      <c r="A44" s="12"/>
      <c r="B44" s="228"/>
      <c r="C44" s="1154"/>
      <c r="D44" s="228"/>
      <c r="E44" s="228"/>
      <c r="F44" s="12"/>
      <c r="G44" s="12"/>
      <c r="H44" s="12"/>
      <c r="I44" s="12"/>
      <c r="J44" s="12"/>
      <c r="K44" s="12"/>
      <c r="L44" s="12"/>
      <c r="M44" s="12"/>
      <c r="N44" s="12"/>
      <c r="O44" s="12"/>
      <c r="P44" s="12"/>
      <c r="Q44" s="12"/>
      <c r="R44" s="12"/>
      <c r="S44" s="12"/>
      <c r="T44" s="12"/>
      <c r="U44" s="12"/>
      <c r="V44" s="12"/>
      <c r="W44" s="12"/>
      <c r="X44" s="12"/>
      <c r="Y44" s="12"/>
      <c r="Z44" s="12"/>
      <c r="AA44" s="12"/>
    </row>
    <row r="45">
      <c r="A45" s="12"/>
      <c r="B45" s="228"/>
      <c r="C45" s="1154"/>
      <c r="D45" s="228"/>
      <c r="E45" s="228"/>
      <c r="F45" s="12"/>
      <c r="G45" s="12"/>
      <c r="H45" s="12"/>
      <c r="I45" s="12"/>
      <c r="J45" s="12"/>
      <c r="K45" s="12"/>
      <c r="L45" s="12"/>
      <c r="M45" s="12"/>
      <c r="N45" s="12"/>
      <c r="O45" s="12"/>
      <c r="P45" s="12"/>
      <c r="Q45" s="12"/>
      <c r="R45" s="12"/>
      <c r="S45" s="12"/>
      <c r="T45" s="12"/>
      <c r="U45" s="12"/>
      <c r="V45" s="12"/>
      <c r="W45" s="12"/>
      <c r="X45" s="12"/>
      <c r="Y45" s="12"/>
      <c r="Z45" s="12"/>
      <c r="AA45" s="12"/>
    </row>
    <row r="46">
      <c r="A46" s="12"/>
      <c r="B46" s="228"/>
      <c r="C46" s="1154"/>
      <c r="D46" s="228"/>
      <c r="E46" s="228"/>
      <c r="F46" s="12"/>
      <c r="G46" s="12"/>
      <c r="H46" s="12"/>
      <c r="I46" s="12"/>
      <c r="J46" s="12"/>
      <c r="K46" s="12"/>
      <c r="L46" s="12"/>
      <c r="M46" s="12"/>
      <c r="N46" s="12"/>
      <c r="O46" s="12"/>
      <c r="P46" s="12"/>
      <c r="Q46" s="12"/>
      <c r="R46" s="12"/>
      <c r="S46" s="12"/>
      <c r="T46" s="12"/>
      <c r="U46" s="12"/>
      <c r="V46" s="12"/>
      <c r="W46" s="12"/>
      <c r="X46" s="12"/>
      <c r="Y46" s="12"/>
      <c r="Z46" s="12"/>
      <c r="AA46" s="12"/>
    </row>
    <row r="47">
      <c r="A47" s="12"/>
      <c r="B47" s="228"/>
      <c r="C47" s="1154"/>
      <c r="D47" s="228"/>
      <c r="E47" s="228"/>
      <c r="F47" s="12"/>
      <c r="G47" s="12"/>
      <c r="H47" s="12"/>
      <c r="I47" s="12"/>
      <c r="J47" s="12"/>
      <c r="K47" s="12"/>
      <c r="L47" s="12"/>
      <c r="M47" s="12"/>
      <c r="N47" s="12"/>
      <c r="O47" s="12"/>
      <c r="P47" s="12"/>
      <c r="Q47" s="12"/>
      <c r="R47" s="12"/>
      <c r="S47" s="12"/>
      <c r="T47" s="12"/>
      <c r="U47" s="12"/>
      <c r="V47" s="12"/>
      <c r="W47" s="12"/>
      <c r="X47" s="12"/>
      <c r="Y47" s="12"/>
      <c r="Z47" s="12"/>
      <c r="AA47" s="12"/>
    </row>
    <row r="48">
      <c r="A48" s="12"/>
      <c r="B48" s="228"/>
      <c r="C48" s="1154"/>
      <c r="D48" s="228"/>
      <c r="E48" s="228"/>
      <c r="F48" s="12"/>
      <c r="G48" s="12"/>
      <c r="H48" s="12"/>
      <c r="I48" s="12"/>
      <c r="J48" s="12"/>
      <c r="K48" s="12"/>
      <c r="L48" s="12"/>
      <c r="M48" s="12"/>
      <c r="N48" s="12"/>
      <c r="O48" s="12"/>
      <c r="P48" s="12"/>
      <c r="Q48" s="12"/>
      <c r="R48" s="12"/>
      <c r="S48" s="12"/>
      <c r="T48" s="12"/>
      <c r="U48" s="12"/>
      <c r="V48" s="12"/>
      <c r="W48" s="12"/>
      <c r="X48" s="12"/>
      <c r="Y48" s="12"/>
      <c r="Z48" s="12"/>
      <c r="AA48" s="12"/>
    </row>
    <row r="49">
      <c r="A49" s="12"/>
      <c r="B49" s="228"/>
      <c r="C49" s="1154"/>
      <c r="D49" s="228"/>
      <c r="E49" s="228"/>
      <c r="F49" s="12"/>
      <c r="G49" s="12"/>
      <c r="H49" s="12"/>
      <c r="I49" s="12"/>
      <c r="J49" s="12"/>
      <c r="K49" s="12"/>
      <c r="L49" s="12"/>
      <c r="M49" s="12"/>
      <c r="N49" s="12"/>
      <c r="O49" s="12"/>
      <c r="P49" s="12"/>
      <c r="Q49" s="12"/>
      <c r="R49" s="12"/>
      <c r="S49" s="12"/>
      <c r="T49" s="12"/>
      <c r="U49" s="12"/>
      <c r="V49" s="12"/>
      <c r="W49" s="12"/>
      <c r="X49" s="12"/>
      <c r="Y49" s="12"/>
      <c r="Z49" s="12"/>
      <c r="AA49" s="12"/>
    </row>
    <row r="50">
      <c r="A50" s="12"/>
      <c r="B50" s="228"/>
      <c r="C50" s="1154"/>
      <c r="D50" s="228"/>
      <c r="E50" s="228"/>
      <c r="F50" s="12"/>
      <c r="G50" s="12"/>
      <c r="H50" s="12"/>
      <c r="I50" s="12"/>
      <c r="J50" s="12"/>
      <c r="K50" s="12"/>
      <c r="L50" s="12"/>
      <c r="M50" s="12"/>
      <c r="N50" s="12"/>
      <c r="O50" s="12"/>
      <c r="P50" s="12"/>
      <c r="Q50" s="12"/>
      <c r="R50" s="12"/>
      <c r="S50" s="12"/>
      <c r="T50" s="12"/>
      <c r="U50" s="12"/>
      <c r="V50" s="12"/>
      <c r="W50" s="12"/>
      <c r="X50" s="12"/>
      <c r="Y50" s="12"/>
      <c r="Z50" s="12"/>
      <c r="AA50" s="12"/>
    </row>
    <row r="51">
      <c r="A51" s="12"/>
      <c r="B51" s="228"/>
      <c r="C51" s="1154"/>
      <c r="D51" s="228"/>
      <c r="E51" s="228"/>
      <c r="F51" s="12"/>
      <c r="G51" s="12"/>
      <c r="H51" s="12"/>
      <c r="I51" s="12"/>
      <c r="J51" s="12"/>
      <c r="K51" s="12"/>
      <c r="L51" s="12"/>
      <c r="M51" s="12"/>
      <c r="N51" s="12"/>
      <c r="O51" s="12"/>
      <c r="P51" s="12"/>
      <c r="Q51" s="12"/>
      <c r="R51" s="12"/>
      <c r="S51" s="12"/>
      <c r="T51" s="12"/>
      <c r="U51" s="12"/>
      <c r="V51" s="12"/>
      <c r="W51" s="12"/>
      <c r="X51" s="12"/>
      <c r="Y51" s="12"/>
      <c r="Z51" s="12"/>
      <c r="AA51" s="12"/>
    </row>
    <row r="52">
      <c r="A52" s="12"/>
      <c r="B52" s="228"/>
      <c r="C52" s="1154"/>
      <c r="D52" s="228"/>
      <c r="E52" s="228"/>
      <c r="F52" s="12"/>
      <c r="G52" s="12"/>
      <c r="H52" s="12"/>
      <c r="I52" s="12"/>
      <c r="J52" s="12"/>
      <c r="K52" s="12"/>
      <c r="L52" s="12"/>
      <c r="M52" s="12"/>
      <c r="N52" s="12"/>
      <c r="O52" s="12"/>
      <c r="P52" s="12"/>
      <c r="Q52" s="12"/>
      <c r="R52" s="12"/>
      <c r="S52" s="12"/>
      <c r="T52" s="12"/>
      <c r="U52" s="12"/>
      <c r="V52" s="12"/>
      <c r="W52" s="12"/>
      <c r="X52" s="12"/>
      <c r="Y52" s="12"/>
      <c r="Z52" s="12"/>
      <c r="AA52" s="12"/>
    </row>
    <row r="53">
      <c r="A53" s="12"/>
      <c r="B53" s="228"/>
      <c r="C53" s="1154"/>
      <c r="D53" s="228"/>
      <c r="E53" s="228"/>
      <c r="F53" s="12"/>
      <c r="G53" s="12"/>
      <c r="H53" s="12"/>
      <c r="I53" s="12"/>
      <c r="J53" s="12"/>
      <c r="K53" s="12"/>
      <c r="L53" s="12"/>
      <c r="M53" s="12"/>
      <c r="N53" s="12"/>
      <c r="O53" s="12"/>
      <c r="P53" s="12"/>
      <c r="Q53" s="12"/>
      <c r="R53" s="12"/>
      <c r="S53" s="12"/>
      <c r="T53" s="12"/>
      <c r="U53" s="12"/>
      <c r="V53" s="12"/>
      <c r="W53" s="12"/>
      <c r="X53" s="12"/>
      <c r="Y53" s="12"/>
      <c r="Z53" s="12"/>
      <c r="AA53" s="12"/>
    </row>
    <row r="54">
      <c r="A54" s="12"/>
      <c r="B54" s="228"/>
      <c r="C54" s="1154"/>
      <c r="D54" s="228"/>
      <c r="E54" s="228"/>
      <c r="F54" s="12"/>
      <c r="G54" s="12"/>
      <c r="H54" s="12"/>
      <c r="I54" s="12"/>
      <c r="J54" s="12"/>
      <c r="K54" s="12"/>
      <c r="L54" s="12"/>
      <c r="M54" s="12"/>
      <c r="N54" s="12"/>
      <c r="O54" s="12"/>
      <c r="P54" s="12"/>
      <c r="Q54" s="12"/>
      <c r="R54" s="12"/>
      <c r="S54" s="12"/>
      <c r="T54" s="12"/>
      <c r="U54" s="12"/>
      <c r="V54" s="12"/>
      <c r="W54" s="12"/>
      <c r="X54" s="12"/>
      <c r="Y54" s="12"/>
      <c r="Z54" s="12"/>
      <c r="AA54" s="12"/>
    </row>
    <row r="55">
      <c r="A55" s="12"/>
      <c r="B55" s="228"/>
      <c r="C55" s="1154"/>
      <c r="D55" s="228"/>
      <c r="E55" s="228"/>
      <c r="F55" s="12"/>
      <c r="G55" s="12"/>
      <c r="H55" s="12"/>
      <c r="I55" s="12"/>
      <c r="J55" s="12"/>
      <c r="K55" s="12"/>
      <c r="L55" s="12"/>
      <c r="M55" s="12"/>
      <c r="N55" s="12"/>
      <c r="O55" s="12"/>
      <c r="P55" s="12"/>
      <c r="Q55" s="12"/>
      <c r="R55" s="12"/>
      <c r="S55" s="12"/>
      <c r="T55" s="12"/>
      <c r="U55" s="12"/>
      <c r="V55" s="12"/>
      <c r="W55" s="12"/>
      <c r="X55" s="12"/>
      <c r="Y55" s="12"/>
      <c r="Z55" s="12"/>
      <c r="AA55" s="12"/>
    </row>
    <row r="56">
      <c r="A56" s="12"/>
      <c r="B56" s="228"/>
      <c r="C56" s="1154"/>
      <c r="D56" s="228"/>
      <c r="E56" s="228"/>
      <c r="F56" s="12"/>
      <c r="G56" s="12"/>
      <c r="H56" s="12"/>
      <c r="I56" s="12"/>
      <c r="J56" s="12"/>
      <c r="K56" s="12"/>
      <c r="L56" s="12"/>
      <c r="M56" s="12"/>
      <c r="N56" s="12"/>
      <c r="O56" s="12"/>
      <c r="P56" s="12"/>
      <c r="Q56" s="12"/>
      <c r="R56" s="12"/>
      <c r="S56" s="12"/>
      <c r="T56" s="12"/>
      <c r="U56" s="12"/>
      <c r="V56" s="12"/>
      <c r="W56" s="12"/>
      <c r="X56" s="12"/>
      <c r="Y56" s="12"/>
      <c r="Z56" s="12"/>
      <c r="AA56" s="12"/>
    </row>
    <row r="57">
      <c r="A57" s="12"/>
      <c r="B57" s="228"/>
      <c r="C57" s="1154"/>
      <c r="D57" s="228"/>
      <c r="E57" s="228"/>
      <c r="F57" s="12"/>
      <c r="G57" s="12"/>
      <c r="H57" s="12"/>
      <c r="I57" s="12"/>
      <c r="J57" s="12"/>
      <c r="K57" s="12"/>
      <c r="L57" s="12"/>
      <c r="M57" s="12"/>
      <c r="N57" s="12"/>
      <c r="O57" s="12"/>
      <c r="P57" s="12"/>
      <c r="Q57" s="12"/>
      <c r="R57" s="12"/>
      <c r="S57" s="12"/>
      <c r="T57" s="12"/>
      <c r="U57" s="12"/>
      <c r="V57" s="12"/>
      <c r="W57" s="12"/>
      <c r="X57" s="12"/>
      <c r="Y57" s="12"/>
      <c r="Z57" s="12"/>
      <c r="AA57" s="12"/>
    </row>
    <row r="58">
      <c r="A58" s="12"/>
      <c r="B58" s="228"/>
      <c r="C58" s="1154"/>
      <c r="D58" s="228"/>
      <c r="E58" s="228"/>
      <c r="F58" s="12"/>
      <c r="G58" s="12"/>
      <c r="H58" s="12"/>
      <c r="I58" s="12"/>
      <c r="J58" s="12"/>
      <c r="K58" s="12"/>
      <c r="L58" s="12"/>
      <c r="M58" s="12"/>
      <c r="N58" s="12"/>
      <c r="O58" s="12"/>
      <c r="P58" s="12"/>
      <c r="Q58" s="12"/>
      <c r="R58" s="12"/>
      <c r="S58" s="12"/>
      <c r="T58" s="12"/>
      <c r="U58" s="12"/>
      <c r="V58" s="12"/>
      <c r="W58" s="12"/>
      <c r="X58" s="12"/>
      <c r="Y58" s="12"/>
      <c r="Z58" s="12"/>
      <c r="AA58" s="12"/>
    </row>
    <row r="59">
      <c r="A59" s="12"/>
      <c r="B59" s="228"/>
      <c r="C59" s="1154"/>
      <c r="D59" s="228"/>
      <c r="E59" s="228"/>
      <c r="F59" s="12"/>
      <c r="G59" s="12"/>
      <c r="H59" s="12"/>
      <c r="I59" s="12"/>
      <c r="J59" s="12"/>
      <c r="K59" s="12"/>
      <c r="L59" s="12"/>
      <c r="M59" s="12"/>
      <c r="N59" s="12"/>
      <c r="O59" s="12"/>
      <c r="P59" s="12"/>
      <c r="Q59" s="12"/>
      <c r="R59" s="12"/>
      <c r="S59" s="12"/>
      <c r="T59" s="12"/>
      <c r="U59" s="12"/>
      <c r="V59" s="12"/>
      <c r="W59" s="12"/>
      <c r="X59" s="12"/>
      <c r="Y59" s="12"/>
      <c r="Z59" s="12"/>
      <c r="AA59" s="12"/>
    </row>
    <row r="60">
      <c r="A60" s="12"/>
      <c r="B60" s="228"/>
      <c r="C60" s="1154"/>
      <c r="D60" s="228"/>
      <c r="E60" s="228"/>
      <c r="F60" s="12"/>
      <c r="G60" s="12"/>
      <c r="H60" s="12"/>
      <c r="I60" s="12"/>
      <c r="J60" s="12"/>
      <c r="K60" s="12"/>
      <c r="L60" s="12"/>
      <c r="M60" s="12"/>
      <c r="N60" s="12"/>
      <c r="O60" s="12"/>
      <c r="P60" s="12"/>
      <c r="Q60" s="12"/>
      <c r="R60" s="12"/>
      <c r="S60" s="12"/>
      <c r="T60" s="12"/>
      <c r="U60" s="12"/>
      <c r="V60" s="12"/>
      <c r="W60" s="12"/>
      <c r="X60" s="12"/>
      <c r="Y60" s="12"/>
      <c r="Z60" s="12"/>
      <c r="AA60" s="12"/>
    </row>
    <row r="61">
      <c r="A61" s="12"/>
      <c r="B61" s="228"/>
      <c r="C61" s="1154"/>
      <c r="D61" s="228"/>
      <c r="E61" s="228"/>
      <c r="F61" s="12"/>
      <c r="G61" s="12"/>
      <c r="H61" s="12"/>
      <c r="I61" s="12"/>
      <c r="J61" s="12"/>
      <c r="K61" s="12"/>
      <c r="L61" s="12"/>
      <c r="M61" s="12"/>
      <c r="N61" s="12"/>
      <c r="O61" s="12"/>
      <c r="P61" s="12"/>
      <c r="Q61" s="12"/>
      <c r="R61" s="12"/>
      <c r="S61" s="12"/>
      <c r="T61" s="12"/>
      <c r="U61" s="12"/>
      <c r="V61" s="12"/>
      <c r="W61" s="12"/>
      <c r="X61" s="12"/>
      <c r="Y61" s="12"/>
      <c r="Z61" s="12"/>
      <c r="AA61" s="12"/>
    </row>
    <row r="62">
      <c r="A62" s="12"/>
      <c r="B62" s="228"/>
      <c r="C62" s="1154"/>
      <c r="D62" s="228"/>
      <c r="E62" s="228"/>
      <c r="F62" s="12"/>
      <c r="G62" s="12"/>
      <c r="H62" s="12"/>
      <c r="I62" s="12"/>
      <c r="J62" s="12"/>
      <c r="K62" s="12"/>
      <c r="L62" s="12"/>
      <c r="M62" s="12"/>
      <c r="N62" s="12"/>
      <c r="O62" s="12"/>
      <c r="P62" s="12"/>
      <c r="Q62" s="12"/>
      <c r="R62" s="12"/>
      <c r="S62" s="12"/>
      <c r="T62" s="12"/>
      <c r="U62" s="12"/>
      <c r="V62" s="12"/>
      <c r="W62" s="12"/>
      <c r="X62" s="12"/>
      <c r="Y62" s="12"/>
      <c r="Z62" s="12"/>
      <c r="AA62" s="12"/>
    </row>
    <row r="63">
      <c r="A63" s="12"/>
      <c r="B63" s="228"/>
      <c r="C63" s="1154"/>
      <c r="D63" s="228"/>
      <c r="E63" s="228"/>
      <c r="F63" s="12"/>
      <c r="G63" s="12"/>
      <c r="H63" s="12"/>
      <c r="I63" s="12"/>
      <c r="J63" s="12"/>
      <c r="K63" s="12"/>
      <c r="L63" s="12"/>
      <c r="M63" s="12"/>
      <c r="N63" s="12"/>
      <c r="O63" s="12"/>
      <c r="P63" s="12"/>
      <c r="Q63" s="12"/>
      <c r="R63" s="12"/>
      <c r="S63" s="12"/>
      <c r="T63" s="12"/>
      <c r="U63" s="12"/>
      <c r="V63" s="12"/>
      <c r="W63" s="12"/>
      <c r="X63" s="12"/>
      <c r="Y63" s="12"/>
      <c r="Z63" s="12"/>
      <c r="AA63" s="12"/>
    </row>
    <row r="64">
      <c r="A64" s="12"/>
      <c r="B64" s="228"/>
      <c r="C64" s="1154"/>
      <c r="D64" s="228"/>
      <c r="E64" s="228"/>
      <c r="F64" s="12"/>
      <c r="G64" s="12"/>
      <c r="H64" s="12"/>
      <c r="I64" s="12"/>
      <c r="J64" s="12"/>
      <c r="K64" s="12"/>
      <c r="L64" s="12"/>
      <c r="M64" s="12"/>
      <c r="N64" s="12"/>
      <c r="O64" s="12"/>
      <c r="P64" s="12"/>
      <c r="Q64" s="12"/>
      <c r="R64" s="12"/>
      <c r="S64" s="12"/>
      <c r="T64" s="12"/>
      <c r="U64" s="12"/>
      <c r="V64" s="12"/>
      <c r="W64" s="12"/>
      <c r="X64" s="12"/>
      <c r="Y64" s="12"/>
      <c r="Z64" s="12"/>
      <c r="AA64" s="12"/>
    </row>
    <row r="65">
      <c r="A65" s="12"/>
      <c r="B65" s="228"/>
      <c r="C65" s="1154"/>
      <c r="D65" s="228"/>
      <c r="E65" s="228"/>
      <c r="F65" s="12"/>
      <c r="G65" s="12"/>
      <c r="H65" s="12"/>
      <c r="I65" s="12"/>
      <c r="J65" s="12"/>
      <c r="K65" s="12"/>
      <c r="L65" s="12"/>
      <c r="M65" s="12"/>
      <c r="N65" s="12"/>
      <c r="O65" s="12"/>
      <c r="P65" s="12"/>
      <c r="Q65" s="12"/>
      <c r="R65" s="12"/>
      <c r="S65" s="12"/>
      <c r="T65" s="12"/>
      <c r="U65" s="12"/>
      <c r="V65" s="12"/>
      <c r="W65" s="12"/>
      <c r="X65" s="12"/>
      <c r="Y65" s="12"/>
      <c r="Z65" s="12"/>
      <c r="AA65" s="12"/>
    </row>
    <row r="66">
      <c r="A66" s="12"/>
      <c r="B66" s="228"/>
      <c r="C66" s="1154"/>
      <c r="D66" s="228"/>
      <c r="E66" s="228"/>
      <c r="F66" s="12"/>
      <c r="G66" s="12"/>
      <c r="H66" s="12"/>
      <c r="I66" s="12"/>
      <c r="J66" s="12"/>
      <c r="K66" s="12"/>
      <c r="L66" s="12"/>
      <c r="M66" s="12"/>
      <c r="N66" s="12"/>
      <c r="O66" s="12"/>
      <c r="P66" s="12"/>
      <c r="Q66" s="12"/>
      <c r="R66" s="12"/>
      <c r="S66" s="12"/>
      <c r="T66" s="12"/>
      <c r="U66" s="12"/>
      <c r="V66" s="12"/>
      <c r="W66" s="12"/>
      <c r="X66" s="12"/>
      <c r="Y66" s="12"/>
      <c r="Z66" s="12"/>
      <c r="AA66" s="12"/>
    </row>
    <row r="67">
      <c r="A67" s="12"/>
      <c r="B67" s="228"/>
      <c r="C67" s="1154"/>
      <c r="D67" s="228"/>
      <c r="E67" s="228"/>
      <c r="F67" s="12"/>
      <c r="G67" s="12"/>
      <c r="H67" s="12"/>
      <c r="I67" s="12"/>
      <c r="J67" s="12"/>
      <c r="K67" s="12"/>
      <c r="L67" s="12"/>
      <c r="M67" s="12"/>
      <c r="N67" s="12"/>
      <c r="O67" s="12"/>
      <c r="P67" s="12"/>
      <c r="Q67" s="12"/>
      <c r="R67" s="12"/>
      <c r="S67" s="12"/>
      <c r="T67" s="12"/>
      <c r="U67" s="12"/>
      <c r="V67" s="12"/>
      <c r="W67" s="12"/>
      <c r="X67" s="12"/>
      <c r="Y67" s="12"/>
      <c r="Z67" s="12"/>
      <c r="AA67" s="12"/>
    </row>
    <row r="68">
      <c r="A68" s="12"/>
      <c r="B68" s="228"/>
      <c r="C68" s="1154"/>
      <c r="D68" s="228"/>
      <c r="E68" s="228"/>
      <c r="F68" s="12"/>
      <c r="G68" s="12"/>
      <c r="H68" s="12"/>
      <c r="I68" s="12"/>
      <c r="J68" s="12"/>
      <c r="K68" s="12"/>
      <c r="L68" s="12"/>
      <c r="M68" s="12"/>
      <c r="N68" s="12"/>
      <c r="O68" s="12"/>
      <c r="P68" s="12"/>
      <c r="Q68" s="12"/>
      <c r="R68" s="12"/>
      <c r="S68" s="12"/>
      <c r="T68" s="12"/>
      <c r="U68" s="12"/>
      <c r="V68" s="12"/>
      <c r="W68" s="12"/>
      <c r="X68" s="12"/>
      <c r="Y68" s="12"/>
      <c r="Z68" s="12"/>
      <c r="AA68" s="12"/>
    </row>
    <row r="69">
      <c r="A69" s="12"/>
      <c r="B69" s="228"/>
      <c r="C69" s="1154"/>
      <c r="D69" s="228"/>
      <c r="E69" s="228"/>
      <c r="F69" s="12"/>
      <c r="G69" s="12"/>
      <c r="H69" s="12"/>
      <c r="I69" s="12"/>
      <c r="J69" s="12"/>
      <c r="K69" s="12"/>
      <c r="L69" s="12"/>
      <c r="M69" s="12"/>
      <c r="N69" s="12"/>
      <c r="O69" s="12"/>
      <c r="P69" s="12"/>
      <c r="Q69" s="12"/>
      <c r="R69" s="12"/>
      <c r="S69" s="12"/>
      <c r="T69" s="12"/>
      <c r="U69" s="12"/>
      <c r="V69" s="12"/>
      <c r="W69" s="12"/>
      <c r="X69" s="12"/>
      <c r="Y69" s="12"/>
      <c r="Z69" s="12"/>
      <c r="AA69" s="12"/>
    </row>
    <row r="70">
      <c r="A70" s="12"/>
      <c r="B70" s="228"/>
      <c r="C70" s="1154"/>
      <c r="D70" s="228"/>
      <c r="E70" s="228"/>
      <c r="F70" s="12"/>
      <c r="G70" s="12"/>
      <c r="H70" s="12"/>
      <c r="I70" s="12"/>
      <c r="J70" s="12"/>
      <c r="K70" s="12"/>
      <c r="L70" s="12"/>
      <c r="M70" s="12"/>
      <c r="N70" s="12"/>
      <c r="O70" s="12"/>
      <c r="P70" s="12"/>
      <c r="Q70" s="12"/>
      <c r="R70" s="12"/>
      <c r="S70" s="12"/>
      <c r="T70" s="12"/>
      <c r="U70" s="12"/>
      <c r="V70" s="12"/>
      <c r="W70" s="12"/>
      <c r="X70" s="12"/>
      <c r="Y70" s="12"/>
      <c r="Z70" s="12"/>
      <c r="AA70" s="12"/>
    </row>
    <row r="71">
      <c r="A71" s="12"/>
      <c r="B71" s="228"/>
      <c r="C71" s="1154"/>
      <c r="D71" s="228"/>
      <c r="E71" s="228"/>
      <c r="F71" s="12"/>
      <c r="G71" s="12"/>
      <c r="H71" s="12"/>
      <c r="I71" s="12"/>
      <c r="J71" s="12"/>
      <c r="K71" s="12"/>
      <c r="L71" s="12"/>
      <c r="M71" s="12"/>
      <c r="N71" s="12"/>
      <c r="O71" s="12"/>
      <c r="P71" s="12"/>
      <c r="Q71" s="12"/>
      <c r="R71" s="12"/>
      <c r="S71" s="12"/>
      <c r="T71" s="12"/>
      <c r="U71" s="12"/>
      <c r="V71" s="12"/>
      <c r="W71" s="12"/>
      <c r="X71" s="12"/>
      <c r="Y71" s="12"/>
      <c r="Z71" s="12"/>
      <c r="AA71" s="12"/>
    </row>
    <row r="72">
      <c r="A72" s="12"/>
      <c r="B72" s="228"/>
      <c r="C72" s="1154"/>
      <c r="D72" s="228"/>
      <c r="E72" s="228"/>
      <c r="F72" s="12"/>
      <c r="G72" s="12"/>
      <c r="H72" s="12"/>
      <c r="I72" s="12"/>
      <c r="J72" s="12"/>
      <c r="K72" s="12"/>
      <c r="L72" s="12"/>
      <c r="M72" s="12"/>
      <c r="N72" s="12"/>
      <c r="O72" s="12"/>
      <c r="P72" s="12"/>
      <c r="Q72" s="12"/>
      <c r="R72" s="12"/>
      <c r="S72" s="12"/>
      <c r="T72" s="12"/>
      <c r="U72" s="12"/>
      <c r="V72" s="12"/>
      <c r="W72" s="12"/>
      <c r="X72" s="12"/>
      <c r="Y72" s="12"/>
      <c r="Z72" s="12"/>
      <c r="AA72" s="12"/>
    </row>
    <row r="73">
      <c r="A73" s="12"/>
      <c r="B73" s="228"/>
      <c r="C73" s="1154"/>
      <c r="D73" s="228"/>
      <c r="E73" s="228"/>
      <c r="F73" s="12"/>
      <c r="G73" s="12"/>
      <c r="H73" s="12"/>
      <c r="I73" s="12"/>
      <c r="J73" s="12"/>
      <c r="K73" s="12"/>
      <c r="L73" s="12"/>
      <c r="M73" s="12"/>
      <c r="N73" s="12"/>
      <c r="O73" s="12"/>
      <c r="P73" s="12"/>
      <c r="Q73" s="12"/>
      <c r="R73" s="12"/>
      <c r="S73" s="12"/>
      <c r="T73" s="12"/>
      <c r="U73" s="12"/>
      <c r="V73" s="12"/>
      <c r="W73" s="12"/>
      <c r="X73" s="12"/>
      <c r="Y73" s="12"/>
      <c r="Z73" s="12"/>
      <c r="AA73" s="12"/>
    </row>
    <row r="74">
      <c r="A74" s="12"/>
      <c r="B74" s="228"/>
      <c r="C74" s="1154"/>
      <c r="D74" s="228"/>
      <c r="E74" s="228"/>
      <c r="F74" s="12"/>
      <c r="G74" s="12"/>
      <c r="H74" s="12"/>
      <c r="I74" s="12"/>
      <c r="J74" s="12"/>
      <c r="K74" s="12"/>
      <c r="L74" s="12"/>
      <c r="M74" s="12"/>
      <c r="N74" s="12"/>
      <c r="O74" s="12"/>
      <c r="P74" s="12"/>
      <c r="Q74" s="12"/>
      <c r="R74" s="12"/>
      <c r="S74" s="12"/>
      <c r="T74" s="12"/>
      <c r="U74" s="12"/>
      <c r="V74" s="12"/>
      <c r="W74" s="12"/>
      <c r="X74" s="12"/>
      <c r="Y74" s="12"/>
      <c r="Z74" s="12"/>
      <c r="AA74" s="12"/>
    </row>
    <row r="75">
      <c r="A75" s="12"/>
      <c r="B75" s="228"/>
      <c r="C75" s="1154"/>
      <c r="D75" s="228"/>
      <c r="E75" s="228"/>
      <c r="F75" s="12"/>
      <c r="G75" s="12"/>
      <c r="H75" s="12"/>
      <c r="I75" s="12"/>
      <c r="J75" s="12"/>
      <c r="K75" s="12"/>
      <c r="L75" s="12"/>
      <c r="M75" s="12"/>
      <c r="N75" s="12"/>
      <c r="O75" s="12"/>
      <c r="P75" s="12"/>
      <c r="Q75" s="12"/>
      <c r="R75" s="12"/>
      <c r="S75" s="12"/>
      <c r="T75" s="12"/>
      <c r="U75" s="12"/>
      <c r="V75" s="12"/>
      <c r="W75" s="12"/>
      <c r="X75" s="12"/>
      <c r="Y75" s="12"/>
      <c r="Z75" s="12"/>
      <c r="AA75" s="12"/>
    </row>
    <row r="76">
      <c r="A76" s="12"/>
      <c r="B76" s="228"/>
      <c r="C76" s="1154"/>
      <c r="D76" s="228"/>
      <c r="E76" s="228"/>
      <c r="F76" s="12"/>
      <c r="G76" s="12"/>
      <c r="H76" s="12"/>
      <c r="I76" s="12"/>
      <c r="J76" s="12"/>
      <c r="K76" s="12"/>
      <c r="L76" s="12"/>
      <c r="M76" s="12"/>
      <c r="N76" s="12"/>
      <c r="O76" s="12"/>
      <c r="P76" s="12"/>
      <c r="Q76" s="12"/>
      <c r="R76" s="12"/>
      <c r="S76" s="12"/>
      <c r="T76" s="12"/>
      <c r="U76" s="12"/>
      <c r="V76" s="12"/>
      <c r="W76" s="12"/>
      <c r="X76" s="12"/>
      <c r="Y76" s="12"/>
      <c r="Z76" s="12"/>
      <c r="AA76" s="12"/>
    </row>
    <row r="77">
      <c r="A77" s="12"/>
      <c r="B77" s="228"/>
      <c r="C77" s="1154"/>
      <c r="D77" s="228"/>
      <c r="E77" s="228"/>
      <c r="F77" s="12"/>
      <c r="G77" s="12"/>
      <c r="H77" s="12"/>
      <c r="I77" s="12"/>
      <c r="J77" s="12"/>
      <c r="K77" s="12"/>
      <c r="L77" s="12"/>
      <c r="M77" s="12"/>
      <c r="N77" s="12"/>
      <c r="O77" s="12"/>
      <c r="P77" s="12"/>
      <c r="Q77" s="12"/>
      <c r="R77" s="12"/>
      <c r="S77" s="12"/>
      <c r="T77" s="12"/>
      <c r="U77" s="12"/>
      <c r="V77" s="12"/>
      <c r="W77" s="12"/>
      <c r="X77" s="12"/>
      <c r="Y77" s="12"/>
      <c r="Z77" s="12"/>
      <c r="AA77" s="12"/>
    </row>
    <row r="78">
      <c r="A78" s="12"/>
      <c r="B78" s="228"/>
      <c r="C78" s="1154"/>
      <c r="D78" s="228"/>
      <c r="E78" s="228"/>
      <c r="F78" s="12"/>
      <c r="G78" s="12"/>
      <c r="H78" s="12"/>
      <c r="I78" s="12"/>
      <c r="J78" s="12"/>
      <c r="K78" s="12"/>
      <c r="L78" s="12"/>
      <c r="M78" s="12"/>
      <c r="N78" s="12"/>
      <c r="O78" s="12"/>
      <c r="P78" s="12"/>
      <c r="Q78" s="12"/>
      <c r="R78" s="12"/>
      <c r="S78" s="12"/>
      <c r="T78" s="12"/>
      <c r="U78" s="12"/>
      <c r="V78" s="12"/>
      <c r="W78" s="12"/>
      <c r="X78" s="12"/>
      <c r="Y78" s="12"/>
      <c r="Z78" s="12"/>
      <c r="AA78" s="12"/>
    </row>
    <row r="79">
      <c r="A79" s="12"/>
      <c r="B79" s="228"/>
      <c r="C79" s="1154"/>
      <c r="D79" s="228"/>
      <c r="E79" s="228"/>
      <c r="F79" s="12"/>
      <c r="G79" s="12"/>
      <c r="H79" s="12"/>
      <c r="I79" s="12"/>
      <c r="J79" s="12"/>
      <c r="K79" s="12"/>
      <c r="L79" s="12"/>
      <c r="M79" s="12"/>
      <c r="N79" s="12"/>
      <c r="O79" s="12"/>
      <c r="P79" s="12"/>
      <c r="Q79" s="12"/>
      <c r="R79" s="12"/>
      <c r="S79" s="12"/>
      <c r="T79" s="12"/>
      <c r="U79" s="12"/>
      <c r="V79" s="12"/>
      <c r="W79" s="12"/>
      <c r="X79" s="12"/>
      <c r="Y79" s="12"/>
      <c r="Z79" s="12"/>
      <c r="AA79" s="12"/>
    </row>
    <row r="80">
      <c r="A80" s="12"/>
      <c r="B80" s="228"/>
      <c r="C80" s="1154"/>
      <c r="D80" s="228"/>
      <c r="E80" s="228"/>
      <c r="F80" s="12"/>
      <c r="G80" s="12"/>
      <c r="H80" s="12"/>
      <c r="I80" s="12"/>
      <c r="J80" s="12"/>
      <c r="K80" s="12"/>
      <c r="L80" s="12"/>
      <c r="M80" s="12"/>
      <c r="N80" s="12"/>
      <c r="O80" s="12"/>
      <c r="P80" s="12"/>
      <c r="Q80" s="12"/>
      <c r="R80" s="12"/>
      <c r="S80" s="12"/>
      <c r="T80" s="12"/>
      <c r="U80" s="12"/>
      <c r="V80" s="12"/>
      <c r="W80" s="12"/>
      <c r="X80" s="12"/>
      <c r="Y80" s="12"/>
      <c r="Z80" s="12"/>
      <c r="AA80" s="12"/>
    </row>
    <row r="81">
      <c r="A81" s="12"/>
      <c r="B81" s="228"/>
      <c r="C81" s="1154"/>
      <c r="D81" s="228"/>
      <c r="E81" s="228"/>
      <c r="F81" s="12"/>
      <c r="G81" s="12"/>
      <c r="H81" s="12"/>
      <c r="I81" s="12"/>
      <c r="J81" s="12"/>
      <c r="K81" s="12"/>
      <c r="L81" s="12"/>
      <c r="M81" s="12"/>
      <c r="N81" s="12"/>
      <c r="O81" s="12"/>
      <c r="P81" s="12"/>
      <c r="Q81" s="12"/>
      <c r="R81" s="12"/>
      <c r="S81" s="12"/>
      <c r="T81" s="12"/>
      <c r="U81" s="12"/>
      <c r="V81" s="12"/>
      <c r="W81" s="12"/>
      <c r="X81" s="12"/>
      <c r="Y81" s="12"/>
      <c r="Z81" s="12"/>
      <c r="AA81" s="12"/>
    </row>
    <row r="82">
      <c r="A82" s="12"/>
      <c r="B82" s="228"/>
      <c r="C82" s="1154"/>
      <c r="D82" s="228"/>
      <c r="E82" s="228"/>
      <c r="F82" s="12"/>
      <c r="G82" s="12"/>
      <c r="H82" s="12"/>
      <c r="I82" s="12"/>
      <c r="J82" s="12"/>
      <c r="K82" s="12"/>
      <c r="L82" s="12"/>
      <c r="M82" s="12"/>
      <c r="N82" s="12"/>
      <c r="O82" s="12"/>
      <c r="P82" s="12"/>
      <c r="Q82" s="12"/>
      <c r="R82" s="12"/>
      <c r="S82" s="12"/>
      <c r="T82" s="12"/>
      <c r="U82" s="12"/>
      <c r="V82" s="12"/>
      <c r="W82" s="12"/>
      <c r="X82" s="12"/>
      <c r="Y82" s="12"/>
      <c r="Z82" s="12"/>
      <c r="AA82" s="12"/>
    </row>
    <row r="83">
      <c r="A83" s="12"/>
      <c r="B83" s="228"/>
      <c r="C83" s="1154"/>
      <c r="D83" s="228"/>
      <c r="E83" s="228"/>
      <c r="F83" s="12"/>
      <c r="G83" s="12"/>
      <c r="H83" s="12"/>
      <c r="I83" s="12"/>
      <c r="J83" s="12"/>
      <c r="K83" s="12"/>
      <c r="L83" s="12"/>
      <c r="M83" s="12"/>
      <c r="N83" s="12"/>
      <c r="O83" s="12"/>
      <c r="P83" s="12"/>
      <c r="Q83" s="12"/>
      <c r="R83" s="12"/>
      <c r="S83" s="12"/>
      <c r="T83" s="12"/>
      <c r="U83" s="12"/>
      <c r="V83" s="12"/>
      <c r="W83" s="12"/>
      <c r="X83" s="12"/>
      <c r="Y83" s="12"/>
      <c r="Z83" s="12"/>
      <c r="AA83" s="12"/>
    </row>
    <row r="84">
      <c r="A84" s="12"/>
      <c r="B84" s="228"/>
      <c r="C84" s="1154"/>
      <c r="D84" s="228"/>
      <c r="E84" s="228"/>
      <c r="F84" s="12"/>
      <c r="G84" s="12"/>
      <c r="H84" s="12"/>
      <c r="I84" s="12"/>
      <c r="J84" s="12"/>
      <c r="K84" s="12"/>
      <c r="L84" s="12"/>
      <c r="M84" s="12"/>
      <c r="N84" s="12"/>
      <c r="O84" s="12"/>
      <c r="P84" s="12"/>
      <c r="Q84" s="12"/>
      <c r="R84" s="12"/>
      <c r="S84" s="12"/>
      <c r="T84" s="12"/>
      <c r="U84" s="12"/>
      <c r="V84" s="12"/>
      <c r="W84" s="12"/>
      <c r="X84" s="12"/>
      <c r="Y84" s="12"/>
      <c r="Z84" s="12"/>
      <c r="AA84" s="12"/>
    </row>
    <row r="85">
      <c r="A85" s="12"/>
      <c r="B85" s="228"/>
      <c r="C85" s="1154"/>
      <c r="D85" s="228"/>
      <c r="E85" s="228"/>
      <c r="F85" s="12"/>
      <c r="G85" s="12"/>
      <c r="H85" s="12"/>
      <c r="I85" s="12"/>
      <c r="J85" s="12"/>
      <c r="K85" s="12"/>
      <c r="L85" s="12"/>
      <c r="M85" s="12"/>
      <c r="N85" s="12"/>
      <c r="O85" s="12"/>
      <c r="P85" s="12"/>
      <c r="Q85" s="12"/>
      <c r="R85" s="12"/>
      <c r="S85" s="12"/>
      <c r="T85" s="12"/>
      <c r="U85" s="12"/>
      <c r="V85" s="12"/>
      <c r="W85" s="12"/>
      <c r="X85" s="12"/>
      <c r="Y85" s="12"/>
      <c r="Z85" s="12"/>
      <c r="AA85" s="12"/>
    </row>
    <row r="86">
      <c r="A86" s="12"/>
      <c r="B86" s="228"/>
      <c r="C86" s="1154"/>
      <c r="D86" s="228"/>
      <c r="E86" s="228"/>
      <c r="F86" s="12"/>
      <c r="G86" s="12"/>
      <c r="H86" s="12"/>
      <c r="I86" s="12"/>
      <c r="J86" s="12"/>
      <c r="K86" s="12"/>
      <c r="L86" s="12"/>
      <c r="M86" s="12"/>
      <c r="N86" s="12"/>
      <c r="O86" s="12"/>
      <c r="P86" s="12"/>
      <c r="Q86" s="12"/>
      <c r="R86" s="12"/>
      <c r="S86" s="12"/>
      <c r="T86" s="12"/>
      <c r="U86" s="12"/>
      <c r="V86" s="12"/>
      <c r="W86" s="12"/>
      <c r="X86" s="12"/>
      <c r="Y86" s="12"/>
      <c r="Z86" s="12"/>
      <c r="AA86" s="12"/>
    </row>
    <row r="87">
      <c r="A87" s="12"/>
      <c r="B87" s="228"/>
      <c r="C87" s="1154"/>
      <c r="D87" s="228"/>
      <c r="E87" s="228"/>
      <c r="F87" s="12"/>
      <c r="G87" s="12"/>
      <c r="H87" s="12"/>
      <c r="I87" s="12"/>
      <c r="J87" s="12"/>
      <c r="K87" s="12"/>
      <c r="L87" s="12"/>
      <c r="M87" s="12"/>
      <c r="N87" s="12"/>
      <c r="O87" s="12"/>
      <c r="P87" s="12"/>
      <c r="Q87" s="12"/>
      <c r="R87" s="12"/>
      <c r="S87" s="12"/>
      <c r="T87" s="12"/>
      <c r="U87" s="12"/>
      <c r="V87" s="12"/>
      <c r="W87" s="12"/>
      <c r="X87" s="12"/>
      <c r="Y87" s="12"/>
      <c r="Z87" s="12"/>
      <c r="AA87" s="12"/>
    </row>
    <row r="88">
      <c r="A88" s="12"/>
      <c r="B88" s="228"/>
      <c r="C88" s="1154"/>
      <c r="D88" s="228"/>
      <c r="E88" s="228"/>
      <c r="F88" s="12"/>
      <c r="G88" s="12"/>
      <c r="H88" s="12"/>
      <c r="I88" s="12"/>
      <c r="J88" s="12"/>
      <c r="K88" s="12"/>
      <c r="L88" s="12"/>
      <c r="M88" s="12"/>
      <c r="N88" s="12"/>
      <c r="O88" s="12"/>
      <c r="P88" s="12"/>
      <c r="Q88" s="12"/>
      <c r="R88" s="12"/>
      <c r="S88" s="12"/>
      <c r="T88" s="12"/>
      <c r="U88" s="12"/>
      <c r="V88" s="12"/>
      <c r="W88" s="12"/>
      <c r="X88" s="12"/>
      <c r="Y88" s="12"/>
      <c r="Z88" s="12"/>
      <c r="AA88" s="12"/>
    </row>
    <row r="89">
      <c r="A89" s="12"/>
      <c r="B89" s="228"/>
      <c r="C89" s="1154"/>
      <c r="D89" s="228"/>
      <c r="E89" s="228"/>
      <c r="F89" s="12"/>
      <c r="G89" s="12"/>
      <c r="H89" s="12"/>
      <c r="I89" s="12"/>
      <c r="J89" s="12"/>
      <c r="K89" s="12"/>
      <c r="L89" s="12"/>
      <c r="M89" s="12"/>
      <c r="N89" s="12"/>
      <c r="O89" s="12"/>
      <c r="P89" s="12"/>
      <c r="Q89" s="12"/>
      <c r="R89" s="12"/>
      <c r="S89" s="12"/>
      <c r="T89" s="12"/>
      <c r="U89" s="12"/>
      <c r="V89" s="12"/>
      <c r="W89" s="12"/>
      <c r="X89" s="12"/>
      <c r="Y89" s="12"/>
      <c r="Z89" s="12"/>
      <c r="AA89" s="12"/>
    </row>
    <row r="90">
      <c r="A90" s="12"/>
      <c r="B90" s="228"/>
      <c r="C90" s="1154"/>
      <c r="D90" s="228"/>
      <c r="E90" s="228"/>
      <c r="F90" s="12"/>
      <c r="G90" s="12"/>
      <c r="H90" s="12"/>
      <c r="I90" s="12"/>
      <c r="J90" s="12"/>
      <c r="K90" s="12"/>
      <c r="L90" s="12"/>
      <c r="M90" s="12"/>
      <c r="N90" s="12"/>
      <c r="O90" s="12"/>
      <c r="P90" s="12"/>
      <c r="Q90" s="12"/>
      <c r="R90" s="12"/>
      <c r="S90" s="12"/>
      <c r="T90" s="12"/>
      <c r="U90" s="12"/>
      <c r="V90" s="12"/>
      <c r="W90" s="12"/>
      <c r="X90" s="12"/>
      <c r="Y90" s="12"/>
      <c r="Z90" s="12"/>
      <c r="AA90" s="12"/>
    </row>
    <row r="91">
      <c r="A91" s="12"/>
      <c r="B91" s="228"/>
      <c r="C91" s="1154"/>
      <c r="D91" s="228"/>
      <c r="E91" s="228"/>
      <c r="F91" s="12"/>
      <c r="G91" s="12"/>
      <c r="H91" s="12"/>
      <c r="I91" s="12"/>
      <c r="J91" s="12"/>
      <c r="K91" s="12"/>
      <c r="L91" s="12"/>
      <c r="M91" s="12"/>
      <c r="N91" s="12"/>
      <c r="O91" s="12"/>
      <c r="P91" s="12"/>
      <c r="Q91" s="12"/>
      <c r="R91" s="12"/>
      <c r="S91" s="12"/>
      <c r="T91" s="12"/>
      <c r="U91" s="12"/>
      <c r="V91" s="12"/>
      <c r="W91" s="12"/>
      <c r="X91" s="12"/>
      <c r="Y91" s="12"/>
      <c r="Z91" s="12"/>
      <c r="AA91" s="12"/>
    </row>
    <row r="92">
      <c r="A92" s="12"/>
      <c r="B92" s="228"/>
      <c r="C92" s="1154"/>
      <c r="D92" s="228"/>
      <c r="E92" s="228"/>
      <c r="F92" s="12"/>
      <c r="G92" s="12"/>
      <c r="H92" s="12"/>
      <c r="I92" s="12"/>
      <c r="J92" s="12"/>
      <c r="K92" s="12"/>
      <c r="L92" s="12"/>
      <c r="M92" s="12"/>
      <c r="N92" s="12"/>
      <c r="O92" s="12"/>
      <c r="P92" s="12"/>
      <c r="Q92" s="12"/>
      <c r="R92" s="12"/>
      <c r="S92" s="12"/>
      <c r="T92" s="12"/>
      <c r="U92" s="12"/>
      <c r="V92" s="12"/>
      <c r="W92" s="12"/>
      <c r="X92" s="12"/>
      <c r="Y92" s="12"/>
      <c r="Z92" s="12"/>
      <c r="AA92" s="12"/>
    </row>
    <row r="93">
      <c r="A93" s="12"/>
      <c r="B93" s="228"/>
      <c r="C93" s="1154"/>
      <c r="D93" s="228"/>
      <c r="E93" s="228"/>
      <c r="F93" s="12"/>
      <c r="G93" s="12"/>
      <c r="H93" s="12"/>
      <c r="I93" s="12"/>
      <c r="J93" s="12"/>
      <c r="K93" s="12"/>
      <c r="L93" s="12"/>
      <c r="M93" s="12"/>
      <c r="N93" s="12"/>
      <c r="O93" s="12"/>
      <c r="P93" s="12"/>
      <c r="Q93" s="12"/>
      <c r="R93" s="12"/>
      <c r="S93" s="12"/>
      <c r="T93" s="12"/>
      <c r="U93" s="12"/>
      <c r="V93" s="12"/>
      <c r="W93" s="12"/>
      <c r="X93" s="12"/>
      <c r="Y93" s="12"/>
      <c r="Z93" s="12"/>
      <c r="AA93" s="12"/>
    </row>
    <row r="94">
      <c r="A94" s="12"/>
      <c r="B94" s="228"/>
      <c r="C94" s="1154"/>
      <c r="D94" s="228"/>
      <c r="E94" s="228"/>
      <c r="F94" s="12"/>
      <c r="G94" s="12"/>
      <c r="H94" s="12"/>
      <c r="I94" s="12"/>
      <c r="J94" s="12"/>
      <c r="K94" s="12"/>
      <c r="L94" s="12"/>
      <c r="M94" s="12"/>
      <c r="N94" s="12"/>
      <c r="O94" s="12"/>
      <c r="P94" s="12"/>
      <c r="Q94" s="12"/>
      <c r="R94" s="12"/>
      <c r="S94" s="12"/>
      <c r="T94" s="12"/>
      <c r="U94" s="12"/>
      <c r="V94" s="12"/>
      <c r="W94" s="12"/>
      <c r="X94" s="12"/>
      <c r="Y94" s="12"/>
      <c r="Z94" s="12"/>
      <c r="AA94" s="12"/>
    </row>
    <row r="95">
      <c r="A95" s="12"/>
      <c r="B95" s="228"/>
      <c r="C95" s="1154"/>
      <c r="D95" s="228"/>
      <c r="E95" s="228"/>
      <c r="F95" s="12"/>
      <c r="G95" s="12"/>
      <c r="H95" s="12"/>
      <c r="I95" s="12"/>
      <c r="J95" s="12"/>
      <c r="K95" s="12"/>
      <c r="L95" s="12"/>
      <c r="M95" s="12"/>
      <c r="N95" s="12"/>
      <c r="O95" s="12"/>
      <c r="P95" s="12"/>
      <c r="Q95" s="12"/>
      <c r="R95" s="12"/>
      <c r="S95" s="12"/>
      <c r="T95" s="12"/>
      <c r="U95" s="12"/>
      <c r="V95" s="12"/>
      <c r="W95" s="12"/>
      <c r="X95" s="12"/>
      <c r="Y95" s="12"/>
      <c r="Z95" s="12"/>
      <c r="AA95" s="12"/>
    </row>
    <row r="96">
      <c r="A96" s="12"/>
      <c r="B96" s="228"/>
      <c r="C96" s="1154"/>
      <c r="D96" s="228"/>
      <c r="E96" s="228"/>
      <c r="F96" s="12"/>
      <c r="G96" s="12"/>
      <c r="H96" s="12"/>
      <c r="I96" s="12"/>
      <c r="J96" s="12"/>
      <c r="K96" s="12"/>
      <c r="L96" s="12"/>
      <c r="M96" s="12"/>
      <c r="N96" s="12"/>
      <c r="O96" s="12"/>
      <c r="P96" s="12"/>
      <c r="Q96" s="12"/>
      <c r="R96" s="12"/>
      <c r="S96" s="12"/>
      <c r="T96" s="12"/>
      <c r="U96" s="12"/>
      <c r="V96" s="12"/>
      <c r="W96" s="12"/>
      <c r="X96" s="12"/>
      <c r="Y96" s="12"/>
      <c r="Z96" s="12"/>
      <c r="AA96" s="12"/>
    </row>
    <row r="97">
      <c r="A97" s="12"/>
      <c r="B97" s="228"/>
      <c r="C97" s="1154"/>
      <c r="D97" s="228"/>
      <c r="E97" s="228"/>
      <c r="F97" s="12"/>
      <c r="G97" s="12"/>
      <c r="H97" s="12"/>
      <c r="I97" s="12"/>
      <c r="J97" s="12"/>
      <c r="K97" s="12"/>
      <c r="L97" s="12"/>
      <c r="M97" s="12"/>
      <c r="N97" s="12"/>
      <c r="O97" s="12"/>
      <c r="P97" s="12"/>
      <c r="Q97" s="12"/>
      <c r="R97" s="12"/>
      <c r="S97" s="12"/>
      <c r="T97" s="12"/>
      <c r="U97" s="12"/>
      <c r="V97" s="12"/>
      <c r="W97" s="12"/>
      <c r="X97" s="12"/>
      <c r="Y97" s="12"/>
      <c r="Z97" s="12"/>
      <c r="AA97" s="12"/>
    </row>
    <row r="98">
      <c r="A98" s="12"/>
      <c r="B98" s="228"/>
      <c r="C98" s="1154"/>
      <c r="D98" s="228"/>
      <c r="E98" s="228"/>
      <c r="F98" s="12"/>
      <c r="G98" s="12"/>
      <c r="H98" s="12"/>
      <c r="I98" s="12"/>
      <c r="J98" s="12"/>
      <c r="K98" s="12"/>
      <c r="L98" s="12"/>
      <c r="M98" s="12"/>
      <c r="N98" s="12"/>
      <c r="O98" s="12"/>
      <c r="P98" s="12"/>
      <c r="Q98" s="12"/>
      <c r="R98" s="12"/>
      <c r="S98" s="12"/>
      <c r="T98" s="12"/>
      <c r="U98" s="12"/>
      <c r="V98" s="12"/>
      <c r="W98" s="12"/>
      <c r="X98" s="12"/>
      <c r="Y98" s="12"/>
      <c r="Z98" s="12"/>
      <c r="AA98" s="12"/>
    </row>
    <row r="99">
      <c r="A99" s="12"/>
      <c r="B99" s="228"/>
      <c r="C99" s="1154"/>
      <c r="D99" s="228"/>
      <c r="E99" s="228"/>
      <c r="F99" s="12"/>
      <c r="G99" s="12"/>
      <c r="H99" s="12"/>
      <c r="I99" s="12"/>
      <c r="J99" s="12"/>
      <c r="K99" s="12"/>
      <c r="L99" s="12"/>
      <c r="M99" s="12"/>
      <c r="N99" s="12"/>
      <c r="O99" s="12"/>
      <c r="P99" s="12"/>
      <c r="Q99" s="12"/>
      <c r="R99" s="12"/>
      <c r="S99" s="12"/>
      <c r="T99" s="12"/>
      <c r="U99" s="12"/>
      <c r="V99" s="12"/>
      <c r="W99" s="12"/>
      <c r="X99" s="12"/>
      <c r="Y99" s="12"/>
      <c r="Z99" s="12"/>
      <c r="AA99" s="12"/>
    </row>
    <row r="100">
      <c r="A100" s="12"/>
      <c r="B100" s="228"/>
      <c r="C100" s="1154"/>
      <c r="D100" s="228"/>
      <c r="E100" s="228"/>
      <c r="F100" s="12"/>
      <c r="G100" s="12"/>
      <c r="H100" s="12"/>
      <c r="I100" s="12"/>
      <c r="J100" s="12"/>
      <c r="K100" s="12"/>
      <c r="L100" s="12"/>
      <c r="M100" s="12"/>
      <c r="N100" s="12"/>
      <c r="O100" s="12"/>
      <c r="P100" s="12"/>
      <c r="Q100" s="12"/>
      <c r="R100" s="12"/>
      <c r="S100" s="12"/>
      <c r="T100" s="12"/>
      <c r="U100" s="12"/>
      <c r="V100" s="12"/>
      <c r="W100" s="12"/>
      <c r="X100" s="12"/>
      <c r="Y100" s="12"/>
      <c r="Z100" s="12"/>
      <c r="AA100" s="12"/>
    </row>
    <row r="101">
      <c r="A101" s="12"/>
      <c r="B101" s="228"/>
      <c r="C101" s="1154"/>
      <c r="D101" s="228"/>
      <c r="E101" s="228"/>
      <c r="F101" s="12"/>
      <c r="G101" s="12"/>
      <c r="H101" s="12"/>
      <c r="I101" s="12"/>
      <c r="J101" s="12"/>
      <c r="K101" s="12"/>
      <c r="L101" s="12"/>
      <c r="M101" s="12"/>
      <c r="N101" s="12"/>
      <c r="O101" s="12"/>
      <c r="P101" s="12"/>
      <c r="Q101" s="12"/>
      <c r="R101" s="12"/>
      <c r="S101" s="12"/>
      <c r="T101" s="12"/>
      <c r="U101" s="12"/>
      <c r="V101" s="12"/>
      <c r="W101" s="12"/>
      <c r="X101" s="12"/>
      <c r="Y101" s="12"/>
      <c r="Z101" s="12"/>
      <c r="AA101" s="12"/>
    </row>
    <row r="102">
      <c r="A102" s="12"/>
      <c r="B102" s="228"/>
      <c r="C102" s="1154"/>
      <c r="D102" s="228"/>
      <c r="E102" s="228"/>
      <c r="F102" s="12"/>
      <c r="G102" s="12"/>
      <c r="H102" s="12"/>
      <c r="I102" s="12"/>
      <c r="J102" s="12"/>
      <c r="K102" s="12"/>
      <c r="L102" s="12"/>
      <c r="M102" s="12"/>
      <c r="N102" s="12"/>
      <c r="O102" s="12"/>
      <c r="P102" s="12"/>
      <c r="Q102" s="12"/>
      <c r="R102" s="12"/>
      <c r="S102" s="12"/>
      <c r="T102" s="12"/>
      <c r="U102" s="12"/>
      <c r="V102" s="12"/>
      <c r="W102" s="12"/>
      <c r="X102" s="12"/>
      <c r="Y102" s="12"/>
      <c r="Z102" s="12"/>
      <c r="AA102" s="12"/>
    </row>
    <row r="103">
      <c r="A103" s="12"/>
      <c r="B103" s="228"/>
      <c r="C103" s="1154"/>
      <c r="D103" s="228"/>
      <c r="E103" s="228"/>
      <c r="F103" s="12"/>
      <c r="G103" s="12"/>
      <c r="H103" s="12"/>
      <c r="I103" s="12"/>
      <c r="J103" s="12"/>
      <c r="K103" s="12"/>
      <c r="L103" s="12"/>
      <c r="M103" s="12"/>
      <c r="N103" s="12"/>
      <c r="O103" s="12"/>
      <c r="P103" s="12"/>
      <c r="Q103" s="12"/>
      <c r="R103" s="12"/>
      <c r="S103" s="12"/>
      <c r="T103" s="12"/>
      <c r="U103" s="12"/>
      <c r="V103" s="12"/>
      <c r="W103" s="12"/>
      <c r="X103" s="12"/>
      <c r="Y103" s="12"/>
      <c r="Z103" s="12"/>
      <c r="AA103" s="12"/>
    </row>
    <row r="104">
      <c r="A104" s="12"/>
      <c r="B104" s="228"/>
      <c r="C104" s="1154"/>
      <c r="D104" s="228"/>
      <c r="E104" s="228"/>
      <c r="F104" s="12"/>
      <c r="G104" s="12"/>
      <c r="H104" s="12"/>
      <c r="I104" s="12"/>
      <c r="J104" s="12"/>
      <c r="K104" s="12"/>
      <c r="L104" s="12"/>
      <c r="M104" s="12"/>
      <c r="N104" s="12"/>
      <c r="O104" s="12"/>
      <c r="P104" s="12"/>
      <c r="Q104" s="12"/>
      <c r="R104" s="12"/>
      <c r="S104" s="12"/>
      <c r="T104" s="12"/>
      <c r="U104" s="12"/>
      <c r="V104" s="12"/>
      <c r="W104" s="12"/>
      <c r="X104" s="12"/>
      <c r="Y104" s="12"/>
      <c r="Z104" s="12"/>
      <c r="AA104" s="12"/>
    </row>
    <row r="105">
      <c r="A105" s="12"/>
      <c r="B105" s="228"/>
      <c r="C105" s="1154"/>
      <c r="D105" s="228"/>
      <c r="E105" s="228"/>
      <c r="F105" s="12"/>
      <c r="G105" s="12"/>
      <c r="H105" s="12"/>
      <c r="I105" s="12"/>
      <c r="J105" s="12"/>
      <c r="K105" s="12"/>
      <c r="L105" s="12"/>
      <c r="M105" s="12"/>
      <c r="N105" s="12"/>
      <c r="O105" s="12"/>
      <c r="P105" s="12"/>
      <c r="Q105" s="12"/>
      <c r="R105" s="12"/>
      <c r="S105" s="12"/>
      <c r="T105" s="12"/>
      <c r="U105" s="12"/>
      <c r="V105" s="12"/>
      <c r="W105" s="12"/>
      <c r="X105" s="12"/>
      <c r="Y105" s="12"/>
      <c r="Z105" s="12"/>
      <c r="AA105" s="12"/>
    </row>
    <row r="106">
      <c r="A106" s="12"/>
      <c r="B106" s="228"/>
      <c r="C106" s="1154"/>
      <c r="D106" s="228"/>
      <c r="E106" s="228"/>
      <c r="F106" s="12"/>
      <c r="G106" s="12"/>
      <c r="H106" s="12"/>
      <c r="I106" s="12"/>
      <c r="J106" s="12"/>
      <c r="K106" s="12"/>
      <c r="L106" s="12"/>
      <c r="M106" s="12"/>
      <c r="N106" s="12"/>
      <c r="O106" s="12"/>
      <c r="P106" s="12"/>
      <c r="Q106" s="12"/>
      <c r="R106" s="12"/>
      <c r="S106" s="12"/>
      <c r="T106" s="12"/>
      <c r="U106" s="12"/>
      <c r="V106" s="12"/>
      <c r="W106" s="12"/>
      <c r="X106" s="12"/>
      <c r="Y106" s="12"/>
      <c r="Z106" s="12"/>
      <c r="AA106" s="12"/>
    </row>
    <row r="107">
      <c r="A107" s="12"/>
      <c r="B107" s="228"/>
      <c r="C107" s="1154"/>
      <c r="D107" s="228"/>
      <c r="E107" s="228"/>
      <c r="F107" s="12"/>
      <c r="G107" s="12"/>
      <c r="H107" s="12"/>
      <c r="I107" s="12"/>
      <c r="J107" s="12"/>
      <c r="K107" s="12"/>
      <c r="L107" s="12"/>
      <c r="M107" s="12"/>
      <c r="N107" s="12"/>
      <c r="O107" s="12"/>
      <c r="P107" s="12"/>
      <c r="Q107" s="12"/>
      <c r="R107" s="12"/>
      <c r="S107" s="12"/>
      <c r="T107" s="12"/>
      <c r="U107" s="12"/>
      <c r="V107" s="12"/>
      <c r="W107" s="12"/>
      <c r="X107" s="12"/>
      <c r="Y107" s="12"/>
      <c r="Z107" s="12"/>
      <c r="AA107" s="12"/>
    </row>
    <row r="108">
      <c r="A108" s="12"/>
      <c r="B108" s="228"/>
      <c r="C108" s="1154"/>
      <c r="D108" s="228"/>
      <c r="E108" s="228"/>
      <c r="F108" s="12"/>
      <c r="G108" s="12"/>
      <c r="H108" s="12"/>
      <c r="I108" s="12"/>
      <c r="J108" s="12"/>
      <c r="K108" s="12"/>
      <c r="L108" s="12"/>
      <c r="M108" s="12"/>
      <c r="N108" s="12"/>
      <c r="O108" s="12"/>
      <c r="P108" s="12"/>
      <c r="Q108" s="12"/>
      <c r="R108" s="12"/>
      <c r="S108" s="12"/>
      <c r="T108" s="12"/>
      <c r="U108" s="12"/>
      <c r="V108" s="12"/>
      <c r="W108" s="12"/>
      <c r="X108" s="12"/>
      <c r="Y108" s="12"/>
      <c r="Z108" s="12"/>
      <c r="AA108" s="12"/>
    </row>
    <row r="109">
      <c r="A109" s="12"/>
      <c r="B109" s="228"/>
      <c r="C109" s="1154"/>
      <c r="D109" s="228"/>
      <c r="E109" s="228"/>
      <c r="F109" s="12"/>
      <c r="G109" s="12"/>
      <c r="H109" s="12"/>
      <c r="I109" s="12"/>
      <c r="J109" s="12"/>
      <c r="K109" s="12"/>
      <c r="L109" s="12"/>
      <c r="M109" s="12"/>
      <c r="N109" s="12"/>
      <c r="O109" s="12"/>
      <c r="P109" s="12"/>
      <c r="Q109" s="12"/>
      <c r="R109" s="12"/>
      <c r="S109" s="12"/>
      <c r="T109" s="12"/>
      <c r="U109" s="12"/>
      <c r="V109" s="12"/>
      <c r="W109" s="12"/>
      <c r="X109" s="12"/>
      <c r="Y109" s="12"/>
      <c r="Z109" s="12"/>
      <c r="AA109" s="12"/>
    </row>
    <row r="110">
      <c r="A110" s="12"/>
      <c r="B110" s="228"/>
      <c r="C110" s="1154"/>
      <c r="D110" s="228"/>
      <c r="E110" s="228"/>
      <c r="F110" s="12"/>
      <c r="G110" s="12"/>
      <c r="H110" s="12"/>
      <c r="I110" s="12"/>
      <c r="J110" s="12"/>
      <c r="K110" s="12"/>
      <c r="L110" s="12"/>
      <c r="M110" s="12"/>
      <c r="N110" s="12"/>
      <c r="O110" s="12"/>
      <c r="P110" s="12"/>
      <c r="Q110" s="12"/>
      <c r="R110" s="12"/>
      <c r="S110" s="12"/>
      <c r="T110" s="12"/>
      <c r="U110" s="12"/>
      <c r="V110" s="12"/>
      <c r="W110" s="12"/>
      <c r="X110" s="12"/>
      <c r="Y110" s="12"/>
      <c r="Z110" s="12"/>
      <c r="AA110" s="12"/>
    </row>
    <row r="111">
      <c r="A111" s="12"/>
      <c r="B111" s="228"/>
      <c r="C111" s="1154"/>
      <c r="D111" s="228"/>
      <c r="E111" s="228"/>
      <c r="F111" s="12"/>
      <c r="G111" s="12"/>
      <c r="H111" s="12"/>
      <c r="I111" s="12"/>
      <c r="J111" s="12"/>
      <c r="K111" s="12"/>
      <c r="L111" s="12"/>
      <c r="M111" s="12"/>
      <c r="N111" s="12"/>
      <c r="O111" s="12"/>
      <c r="P111" s="12"/>
      <c r="Q111" s="12"/>
      <c r="R111" s="12"/>
      <c r="S111" s="12"/>
      <c r="T111" s="12"/>
      <c r="U111" s="12"/>
      <c r="V111" s="12"/>
      <c r="W111" s="12"/>
      <c r="X111" s="12"/>
      <c r="Y111" s="12"/>
      <c r="Z111" s="12"/>
      <c r="AA111" s="12"/>
    </row>
    <row r="112">
      <c r="A112" s="12"/>
      <c r="B112" s="228"/>
      <c r="C112" s="1154"/>
      <c r="D112" s="228"/>
      <c r="E112" s="228"/>
      <c r="F112" s="12"/>
      <c r="G112" s="12"/>
      <c r="H112" s="12"/>
      <c r="I112" s="12"/>
      <c r="J112" s="12"/>
      <c r="K112" s="12"/>
      <c r="L112" s="12"/>
      <c r="M112" s="12"/>
      <c r="N112" s="12"/>
      <c r="O112" s="12"/>
      <c r="P112" s="12"/>
      <c r="Q112" s="12"/>
      <c r="R112" s="12"/>
      <c r="S112" s="12"/>
      <c r="T112" s="12"/>
      <c r="U112" s="12"/>
      <c r="V112" s="12"/>
      <c r="W112" s="12"/>
      <c r="X112" s="12"/>
      <c r="Y112" s="12"/>
      <c r="Z112" s="12"/>
      <c r="AA112" s="12"/>
    </row>
    <row r="113">
      <c r="A113" s="12"/>
      <c r="B113" s="228"/>
      <c r="C113" s="1154"/>
      <c r="D113" s="228"/>
      <c r="E113" s="228"/>
      <c r="F113" s="12"/>
      <c r="G113" s="12"/>
      <c r="H113" s="12"/>
      <c r="I113" s="12"/>
      <c r="J113" s="12"/>
      <c r="K113" s="12"/>
      <c r="L113" s="12"/>
      <c r="M113" s="12"/>
      <c r="N113" s="12"/>
      <c r="O113" s="12"/>
      <c r="P113" s="12"/>
      <c r="Q113" s="12"/>
      <c r="R113" s="12"/>
      <c r="S113" s="12"/>
      <c r="T113" s="12"/>
      <c r="U113" s="12"/>
      <c r="V113" s="12"/>
      <c r="W113" s="12"/>
      <c r="X113" s="12"/>
      <c r="Y113" s="12"/>
      <c r="Z113" s="12"/>
      <c r="AA113" s="12"/>
    </row>
    <row r="114">
      <c r="A114" s="12"/>
      <c r="B114" s="228"/>
      <c r="C114" s="1154"/>
      <c r="D114" s="228"/>
      <c r="E114" s="228"/>
      <c r="F114" s="12"/>
      <c r="G114" s="12"/>
      <c r="H114" s="12"/>
      <c r="I114" s="12"/>
      <c r="J114" s="12"/>
      <c r="K114" s="12"/>
      <c r="L114" s="12"/>
      <c r="M114" s="12"/>
      <c r="N114" s="12"/>
      <c r="O114" s="12"/>
      <c r="P114" s="12"/>
      <c r="Q114" s="12"/>
      <c r="R114" s="12"/>
      <c r="S114" s="12"/>
      <c r="T114" s="12"/>
      <c r="U114" s="12"/>
      <c r="V114" s="12"/>
      <c r="W114" s="12"/>
      <c r="X114" s="12"/>
      <c r="Y114" s="12"/>
      <c r="Z114" s="12"/>
      <c r="AA114" s="12"/>
    </row>
    <row r="115">
      <c r="A115" s="12"/>
      <c r="B115" s="228"/>
      <c r="C115" s="1154"/>
      <c r="D115" s="228"/>
      <c r="E115" s="228"/>
      <c r="F115" s="12"/>
      <c r="G115" s="12"/>
      <c r="H115" s="12"/>
      <c r="I115" s="12"/>
      <c r="J115" s="12"/>
      <c r="K115" s="12"/>
      <c r="L115" s="12"/>
      <c r="M115" s="12"/>
      <c r="N115" s="12"/>
      <c r="O115" s="12"/>
      <c r="P115" s="12"/>
      <c r="Q115" s="12"/>
      <c r="R115" s="12"/>
      <c r="S115" s="12"/>
      <c r="T115" s="12"/>
      <c r="U115" s="12"/>
      <c r="V115" s="12"/>
      <c r="W115" s="12"/>
      <c r="X115" s="12"/>
      <c r="Y115" s="12"/>
      <c r="Z115" s="12"/>
      <c r="AA115" s="12"/>
    </row>
    <row r="116">
      <c r="A116" s="12"/>
      <c r="B116" s="228"/>
      <c r="C116" s="1154"/>
      <c r="D116" s="228"/>
      <c r="E116" s="228"/>
      <c r="F116" s="12"/>
      <c r="G116" s="12"/>
      <c r="H116" s="12"/>
      <c r="I116" s="12"/>
      <c r="J116" s="12"/>
      <c r="K116" s="12"/>
      <c r="L116" s="12"/>
      <c r="M116" s="12"/>
      <c r="N116" s="12"/>
      <c r="O116" s="12"/>
      <c r="P116" s="12"/>
      <c r="Q116" s="12"/>
      <c r="R116" s="12"/>
      <c r="S116" s="12"/>
      <c r="T116" s="12"/>
      <c r="U116" s="12"/>
      <c r="V116" s="12"/>
      <c r="W116" s="12"/>
      <c r="X116" s="12"/>
      <c r="Y116" s="12"/>
      <c r="Z116" s="12"/>
      <c r="AA116" s="12"/>
    </row>
    <row r="117">
      <c r="A117" s="12"/>
      <c r="B117" s="228"/>
      <c r="C117" s="1154"/>
      <c r="D117" s="228"/>
      <c r="E117" s="228"/>
      <c r="F117" s="12"/>
      <c r="G117" s="12"/>
      <c r="H117" s="12"/>
      <c r="I117" s="12"/>
      <c r="J117" s="12"/>
      <c r="K117" s="12"/>
      <c r="L117" s="12"/>
      <c r="M117" s="12"/>
      <c r="N117" s="12"/>
      <c r="O117" s="12"/>
      <c r="P117" s="12"/>
      <c r="Q117" s="12"/>
      <c r="R117" s="12"/>
      <c r="S117" s="12"/>
      <c r="T117" s="12"/>
      <c r="U117" s="12"/>
      <c r="V117" s="12"/>
      <c r="W117" s="12"/>
      <c r="X117" s="12"/>
      <c r="Y117" s="12"/>
      <c r="Z117" s="12"/>
      <c r="AA117" s="12"/>
    </row>
    <row r="118">
      <c r="A118" s="12"/>
      <c r="B118" s="228"/>
      <c r="C118" s="1154"/>
      <c r="D118" s="228"/>
      <c r="E118" s="228"/>
      <c r="F118" s="12"/>
      <c r="G118" s="12"/>
      <c r="H118" s="12"/>
      <c r="I118" s="12"/>
      <c r="J118" s="12"/>
      <c r="K118" s="12"/>
      <c r="L118" s="12"/>
      <c r="M118" s="12"/>
      <c r="N118" s="12"/>
      <c r="O118" s="12"/>
      <c r="P118" s="12"/>
      <c r="Q118" s="12"/>
      <c r="R118" s="12"/>
      <c r="S118" s="12"/>
      <c r="T118" s="12"/>
      <c r="U118" s="12"/>
      <c r="V118" s="12"/>
      <c r="W118" s="12"/>
      <c r="X118" s="12"/>
      <c r="Y118" s="12"/>
      <c r="Z118" s="12"/>
      <c r="AA118" s="12"/>
    </row>
    <row r="119">
      <c r="A119" s="12"/>
      <c r="B119" s="228"/>
      <c r="C119" s="1154"/>
      <c r="D119" s="228"/>
      <c r="E119" s="228"/>
      <c r="F119" s="12"/>
      <c r="G119" s="12"/>
      <c r="H119" s="12"/>
      <c r="I119" s="12"/>
      <c r="J119" s="12"/>
      <c r="K119" s="12"/>
      <c r="L119" s="12"/>
      <c r="M119" s="12"/>
      <c r="N119" s="12"/>
      <c r="O119" s="12"/>
      <c r="P119" s="12"/>
      <c r="Q119" s="12"/>
      <c r="R119" s="12"/>
      <c r="S119" s="12"/>
      <c r="T119" s="12"/>
      <c r="U119" s="12"/>
      <c r="V119" s="12"/>
      <c r="W119" s="12"/>
      <c r="X119" s="12"/>
      <c r="Y119" s="12"/>
      <c r="Z119" s="12"/>
      <c r="AA119" s="12"/>
    </row>
    <row r="120">
      <c r="A120" s="12"/>
      <c r="B120" s="228"/>
      <c r="C120" s="1154"/>
      <c r="D120" s="228"/>
      <c r="E120" s="228"/>
      <c r="F120" s="12"/>
      <c r="G120" s="12"/>
      <c r="H120" s="12"/>
      <c r="I120" s="12"/>
      <c r="J120" s="12"/>
      <c r="K120" s="12"/>
      <c r="L120" s="12"/>
      <c r="M120" s="12"/>
      <c r="N120" s="12"/>
      <c r="O120" s="12"/>
      <c r="P120" s="12"/>
      <c r="Q120" s="12"/>
      <c r="R120" s="12"/>
      <c r="S120" s="12"/>
      <c r="T120" s="12"/>
      <c r="U120" s="12"/>
      <c r="V120" s="12"/>
      <c r="W120" s="12"/>
      <c r="X120" s="12"/>
      <c r="Y120" s="12"/>
      <c r="Z120" s="12"/>
      <c r="AA120" s="12"/>
    </row>
    <row r="121">
      <c r="A121" s="12"/>
      <c r="B121" s="228"/>
      <c r="C121" s="1154"/>
      <c r="D121" s="228"/>
      <c r="E121" s="228"/>
      <c r="F121" s="12"/>
      <c r="G121" s="12"/>
      <c r="H121" s="12"/>
      <c r="I121" s="12"/>
      <c r="J121" s="12"/>
      <c r="K121" s="12"/>
      <c r="L121" s="12"/>
      <c r="M121" s="12"/>
      <c r="N121" s="12"/>
      <c r="O121" s="12"/>
      <c r="P121" s="12"/>
      <c r="Q121" s="12"/>
      <c r="R121" s="12"/>
      <c r="S121" s="12"/>
      <c r="T121" s="12"/>
      <c r="U121" s="12"/>
      <c r="V121" s="12"/>
      <c r="W121" s="12"/>
      <c r="X121" s="12"/>
      <c r="Y121" s="12"/>
      <c r="Z121" s="12"/>
      <c r="AA121" s="12"/>
    </row>
    <row r="122">
      <c r="A122" s="12"/>
      <c r="B122" s="228"/>
      <c r="C122" s="1154"/>
      <c r="D122" s="228"/>
      <c r="E122" s="228"/>
      <c r="F122" s="12"/>
      <c r="G122" s="12"/>
      <c r="H122" s="12"/>
      <c r="I122" s="12"/>
      <c r="J122" s="12"/>
      <c r="K122" s="12"/>
      <c r="L122" s="12"/>
      <c r="M122" s="12"/>
      <c r="N122" s="12"/>
      <c r="O122" s="12"/>
      <c r="P122" s="12"/>
      <c r="Q122" s="12"/>
      <c r="R122" s="12"/>
      <c r="S122" s="12"/>
      <c r="T122" s="12"/>
      <c r="U122" s="12"/>
      <c r="V122" s="12"/>
      <c r="W122" s="12"/>
      <c r="X122" s="12"/>
      <c r="Y122" s="12"/>
      <c r="Z122" s="12"/>
      <c r="AA122" s="12"/>
    </row>
    <row r="123">
      <c r="A123" s="12"/>
      <c r="B123" s="228"/>
      <c r="C123" s="1154"/>
      <c r="D123" s="228"/>
      <c r="E123" s="228"/>
      <c r="F123" s="12"/>
      <c r="G123" s="12"/>
      <c r="H123" s="12"/>
      <c r="I123" s="12"/>
      <c r="J123" s="12"/>
      <c r="K123" s="12"/>
      <c r="L123" s="12"/>
      <c r="M123" s="12"/>
      <c r="N123" s="12"/>
      <c r="O123" s="12"/>
      <c r="P123" s="12"/>
      <c r="Q123" s="12"/>
      <c r="R123" s="12"/>
      <c r="S123" s="12"/>
      <c r="T123" s="12"/>
      <c r="U123" s="12"/>
      <c r="V123" s="12"/>
      <c r="W123" s="12"/>
      <c r="X123" s="12"/>
      <c r="Y123" s="12"/>
      <c r="Z123" s="12"/>
      <c r="AA123" s="12"/>
    </row>
    <row r="124">
      <c r="A124" s="12"/>
      <c r="B124" s="228"/>
      <c r="C124" s="1154"/>
      <c r="D124" s="228"/>
      <c r="E124" s="228"/>
      <c r="F124" s="12"/>
      <c r="G124" s="12"/>
      <c r="H124" s="12"/>
      <c r="I124" s="12"/>
      <c r="J124" s="12"/>
      <c r="K124" s="12"/>
      <c r="L124" s="12"/>
      <c r="M124" s="12"/>
      <c r="N124" s="12"/>
      <c r="O124" s="12"/>
      <c r="P124" s="12"/>
      <c r="Q124" s="12"/>
      <c r="R124" s="12"/>
      <c r="S124" s="12"/>
      <c r="T124" s="12"/>
      <c r="U124" s="12"/>
      <c r="V124" s="12"/>
      <c r="W124" s="12"/>
      <c r="X124" s="12"/>
      <c r="Y124" s="12"/>
      <c r="Z124" s="12"/>
      <c r="AA124" s="12"/>
    </row>
    <row r="125">
      <c r="A125" s="12"/>
      <c r="B125" s="228"/>
      <c r="C125" s="1154"/>
      <c r="D125" s="228"/>
      <c r="E125" s="228"/>
      <c r="F125" s="12"/>
      <c r="G125" s="12"/>
      <c r="H125" s="12"/>
      <c r="I125" s="12"/>
      <c r="J125" s="12"/>
      <c r="K125" s="12"/>
      <c r="L125" s="12"/>
      <c r="M125" s="12"/>
      <c r="N125" s="12"/>
      <c r="O125" s="12"/>
      <c r="P125" s="12"/>
      <c r="Q125" s="12"/>
      <c r="R125" s="12"/>
      <c r="S125" s="12"/>
      <c r="T125" s="12"/>
      <c r="U125" s="12"/>
      <c r="V125" s="12"/>
      <c r="W125" s="12"/>
      <c r="X125" s="12"/>
      <c r="Y125" s="12"/>
      <c r="Z125" s="12"/>
      <c r="AA125" s="12"/>
    </row>
    <row r="126">
      <c r="A126" s="12"/>
      <c r="B126" s="228"/>
      <c r="C126" s="1154"/>
      <c r="D126" s="228"/>
      <c r="E126" s="228"/>
      <c r="F126" s="12"/>
      <c r="G126" s="12"/>
      <c r="H126" s="12"/>
      <c r="I126" s="12"/>
      <c r="J126" s="12"/>
      <c r="K126" s="12"/>
      <c r="L126" s="12"/>
      <c r="M126" s="12"/>
      <c r="N126" s="12"/>
      <c r="O126" s="12"/>
      <c r="P126" s="12"/>
      <c r="Q126" s="12"/>
      <c r="R126" s="12"/>
      <c r="S126" s="12"/>
      <c r="T126" s="12"/>
      <c r="U126" s="12"/>
      <c r="V126" s="12"/>
      <c r="W126" s="12"/>
      <c r="X126" s="12"/>
      <c r="Y126" s="12"/>
      <c r="Z126" s="12"/>
      <c r="AA126" s="12"/>
    </row>
    <row r="127">
      <c r="A127" s="12"/>
      <c r="B127" s="228"/>
      <c r="C127" s="1154"/>
      <c r="D127" s="228"/>
      <c r="E127" s="228"/>
      <c r="F127" s="12"/>
      <c r="G127" s="12"/>
      <c r="H127" s="12"/>
      <c r="I127" s="12"/>
      <c r="J127" s="12"/>
      <c r="K127" s="12"/>
      <c r="L127" s="12"/>
      <c r="M127" s="12"/>
      <c r="N127" s="12"/>
      <c r="O127" s="12"/>
      <c r="P127" s="12"/>
      <c r="Q127" s="12"/>
      <c r="R127" s="12"/>
      <c r="S127" s="12"/>
      <c r="T127" s="12"/>
      <c r="U127" s="12"/>
      <c r="V127" s="12"/>
      <c r="W127" s="12"/>
      <c r="X127" s="12"/>
      <c r="Y127" s="12"/>
      <c r="Z127" s="12"/>
      <c r="AA127" s="12"/>
    </row>
    <row r="128">
      <c r="A128" s="12"/>
      <c r="B128" s="228"/>
      <c r="C128" s="1154"/>
      <c r="D128" s="228"/>
      <c r="E128" s="228"/>
      <c r="F128" s="12"/>
      <c r="G128" s="12"/>
      <c r="H128" s="12"/>
      <c r="I128" s="12"/>
      <c r="J128" s="12"/>
      <c r="K128" s="12"/>
      <c r="L128" s="12"/>
      <c r="M128" s="12"/>
      <c r="N128" s="12"/>
      <c r="O128" s="12"/>
      <c r="P128" s="12"/>
      <c r="Q128" s="12"/>
      <c r="R128" s="12"/>
      <c r="S128" s="12"/>
      <c r="T128" s="12"/>
      <c r="U128" s="12"/>
      <c r="V128" s="12"/>
      <c r="W128" s="12"/>
      <c r="X128" s="12"/>
      <c r="Y128" s="12"/>
      <c r="Z128" s="12"/>
      <c r="AA128" s="12"/>
    </row>
    <row r="129">
      <c r="A129" s="12"/>
      <c r="B129" s="228"/>
      <c r="C129" s="1154"/>
      <c r="D129" s="228"/>
      <c r="E129" s="228"/>
      <c r="F129" s="12"/>
      <c r="G129" s="12"/>
      <c r="H129" s="12"/>
      <c r="I129" s="12"/>
      <c r="J129" s="12"/>
      <c r="K129" s="12"/>
      <c r="L129" s="12"/>
      <c r="M129" s="12"/>
      <c r="N129" s="12"/>
      <c r="O129" s="12"/>
      <c r="P129" s="12"/>
      <c r="Q129" s="12"/>
      <c r="R129" s="12"/>
      <c r="S129" s="12"/>
      <c r="T129" s="12"/>
      <c r="U129" s="12"/>
      <c r="V129" s="12"/>
      <c r="W129" s="12"/>
      <c r="X129" s="12"/>
      <c r="Y129" s="12"/>
      <c r="Z129" s="12"/>
      <c r="AA129" s="12"/>
    </row>
    <row r="130">
      <c r="A130" s="12"/>
      <c r="B130" s="228"/>
      <c r="C130" s="1154"/>
      <c r="D130" s="228"/>
      <c r="E130" s="228"/>
      <c r="F130" s="12"/>
      <c r="G130" s="12"/>
      <c r="H130" s="12"/>
      <c r="I130" s="12"/>
      <c r="J130" s="12"/>
      <c r="K130" s="12"/>
      <c r="L130" s="12"/>
      <c r="M130" s="12"/>
      <c r="N130" s="12"/>
      <c r="O130" s="12"/>
      <c r="P130" s="12"/>
      <c r="Q130" s="12"/>
      <c r="R130" s="12"/>
      <c r="S130" s="12"/>
      <c r="T130" s="12"/>
      <c r="U130" s="12"/>
      <c r="V130" s="12"/>
      <c r="W130" s="12"/>
      <c r="X130" s="12"/>
      <c r="Y130" s="12"/>
      <c r="Z130" s="12"/>
      <c r="AA130" s="12"/>
    </row>
    <row r="131">
      <c r="A131" s="12"/>
      <c r="B131" s="228"/>
      <c r="C131" s="1154"/>
      <c r="D131" s="228"/>
      <c r="E131" s="228"/>
      <c r="F131" s="12"/>
      <c r="G131" s="12"/>
      <c r="H131" s="12"/>
      <c r="I131" s="12"/>
      <c r="J131" s="12"/>
      <c r="K131" s="12"/>
      <c r="L131" s="12"/>
      <c r="M131" s="12"/>
      <c r="N131" s="12"/>
      <c r="O131" s="12"/>
      <c r="P131" s="12"/>
      <c r="Q131" s="12"/>
      <c r="R131" s="12"/>
      <c r="S131" s="12"/>
      <c r="T131" s="12"/>
      <c r="U131" s="12"/>
      <c r="V131" s="12"/>
      <c r="W131" s="12"/>
      <c r="X131" s="12"/>
      <c r="Y131" s="12"/>
      <c r="Z131" s="12"/>
      <c r="AA131" s="12"/>
    </row>
    <row r="132">
      <c r="A132" s="12"/>
      <c r="B132" s="228"/>
      <c r="C132" s="1154"/>
      <c r="D132" s="228"/>
      <c r="E132" s="228"/>
      <c r="F132" s="12"/>
      <c r="G132" s="12"/>
      <c r="H132" s="12"/>
      <c r="I132" s="12"/>
      <c r="J132" s="12"/>
      <c r="K132" s="12"/>
      <c r="L132" s="12"/>
      <c r="M132" s="12"/>
      <c r="N132" s="12"/>
      <c r="O132" s="12"/>
      <c r="P132" s="12"/>
      <c r="Q132" s="12"/>
      <c r="R132" s="12"/>
      <c r="S132" s="12"/>
      <c r="T132" s="12"/>
      <c r="U132" s="12"/>
      <c r="V132" s="12"/>
      <c r="W132" s="12"/>
      <c r="X132" s="12"/>
      <c r="Y132" s="12"/>
      <c r="Z132" s="12"/>
      <c r="AA132" s="12"/>
    </row>
    <row r="133">
      <c r="A133" s="12"/>
      <c r="B133" s="228"/>
      <c r="C133" s="1154"/>
      <c r="D133" s="228"/>
      <c r="E133" s="228"/>
      <c r="F133" s="12"/>
      <c r="G133" s="12"/>
      <c r="H133" s="12"/>
      <c r="I133" s="12"/>
      <c r="J133" s="12"/>
      <c r="K133" s="12"/>
      <c r="L133" s="12"/>
      <c r="M133" s="12"/>
      <c r="N133" s="12"/>
      <c r="O133" s="12"/>
      <c r="P133" s="12"/>
      <c r="Q133" s="12"/>
      <c r="R133" s="12"/>
      <c r="S133" s="12"/>
      <c r="T133" s="12"/>
      <c r="U133" s="12"/>
      <c r="V133" s="12"/>
      <c r="W133" s="12"/>
      <c r="X133" s="12"/>
      <c r="Y133" s="12"/>
      <c r="Z133" s="12"/>
      <c r="AA133" s="12"/>
    </row>
    <row r="134">
      <c r="A134" s="12"/>
      <c r="B134" s="228"/>
      <c r="C134" s="1154"/>
      <c r="D134" s="228"/>
      <c r="E134" s="228"/>
      <c r="F134" s="12"/>
      <c r="G134" s="12"/>
      <c r="H134" s="12"/>
      <c r="I134" s="12"/>
      <c r="J134" s="12"/>
      <c r="K134" s="12"/>
      <c r="L134" s="12"/>
      <c r="M134" s="12"/>
      <c r="N134" s="12"/>
      <c r="O134" s="12"/>
      <c r="P134" s="12"/>
      <c r="Q134" s="12"/>
      <c r="R134" s="12"/>
      <c r="S134" s="12"/>
      <c r="T134" s="12"/>
      <c r="U134" s="12"/>
      <c r="V134" s="12"/>
      <c r="W134" s="12"/>
      <c r="X134" s="12"/>
      <c r="Y134" s="12"/>
      <c r="Z134" s="12"/>
      <c r="AA134" s="12"/>
    </row>
    <row r="135">
      <c r="A135" s="12"/>
      <c r="B135" s="228"/>
      <c r="C135" s="1154"/>
      <c r="D135" s="228"/>
      <c r="E135" s="228"/>
      <c r="F135" s="12"/>
      <c r="G135" s="12"/>
      <c r="H135" s="12"/>
      <c r="I135" s="12"/>
      <c r="J135" s="12"/>
      <c r="K135" s="12"/>
      <c r="L135" s="12"/>
      <c r="M135" s="12"/>
      <c r="N135" s="12"/>
      <c r="O135" s="12"/>
      <c r="P135" s="12"/>
      <c r="Q135" s="12"/>
      <c r="R135" s="12"/>
      <c r="S135" s="12"/>
      <c r="T135" s="12"/>
      <c r="U135" s="12"/>
      <c r="V135" s="12"/>
      <c r="W135" s="12"/>
      <c r="X135" s="12"/>
      <c r="Y135" s="12"/>
      <c r="Z135" s="12"/>
      <c r="AA135" s="12"/>
    </row>
    <row r="136">
      <c r="A136" s="12"/>
      <c r="B136" s="228"/>
      <c r="C136" s="1154"/>
      <c r="D136" s="228"/>
      <c r="E136" s="228"/>
      <c r="F136" s="12"/>
      <c r="G136" s="12"/>
      <c r="H136" s="12"/>
      <c r="I136" s="12"/>
      <c r="J136" s="12"/>
      <c r="K136" s="12"/>
      <c r="L136" s="12"/>
      <c r="M136" s="12"/>
      <c r="N136" s="12"/>
      <c r="O136" s="12"/>
      <c r="P136" s="12"/>
      <c r="Q136" s="12"/>
      <c r="R136" s="12"/>
      <c r="S136" s="12"/>
      <c r="T136" s="12"/>
      <c r="U136" s="12"/>
      <c r="V136" s="12"/>
      <c r="W136" s="12"/>
      <c r="X136" s="12"/>
      <c r="Y136" s="12"/>
      <c r="Z136" s="12"/>
      <c r="AA136" s="12"/>
    </row>
    <row r="137">
      <c r="A137" s="12"/>
      <c r="B137" s="228"/>
      <c r="C137" s="1154"/>
      <c r="D137" s="228"/>
      <c r="E137" s="228"/>
      <c r="F137" s="12"/>
      <c r="G137" s="12"/>
      <c r="H137" s="12"/>
      <c r="I137" s="12"/>
      <c r="J137" s="12"/>
      <c r="K137" s="12"/>
      <c r="L137" s="12"/>
      <c r="M137" s="12"/>
      <c r="N137" s="12"/>
      <c r="O137" s="12"/>
      <c r="P137" s="12"/>
      <c r="Q137" s="12"/>
      <c r="R137" s="12"/>
      <c r="S137" s="12"/>
      <c r="T137" s="12"/>
      <c r="U137" s="12"/>
      <c r="V137" s="12"/>
      <c r="W137" s="12"/>
      <c r="X137" s="12"/>
      <c r="Y137" s="12"/>
      <c r="Z137" s="12"/>
      <c r="AA137" s="12"/>
    </row>
    <row r="138">
      <c r="A138" s="12"/>
      <c r="B138" s="228"/>
      <c r="C138" s="1154"/>
      <c r="D138" s="228"/>
      <c r="E138" s="228"/>
      <c r="F138" s="12"/>
      <c r="G138" s="12"/>
      <c r="H138" s="12"/>
      <c r="I138" s="12"/>
      <c r="J138" s="12"/>
      <c r="K138" s="12"/>
      <c r="L138" s="12"/>
      <c r="M138" s="12"/>
      <c r="N138" s="12"/>
      <c r="O138" s="12"/>
      <c r="P138" s="12"/>
      <c r="Q138" s="12"/>
      <c r="R138" s="12"/>
      <c r="S138" s="12"/>
      <c r="T138" s="12"/>
      <c r="U138" s="12"/>
      <c r="V138" s="12"/>
      <c r="W138" s="12"/>
      <c r="X138" s="12"/>
      <c r="Y138" s="12"/>
      <c r="Z138" s="12"/>
      <c r="AA138" s="12"/>
    </row>
    <row r="139">
      <c r="A139" s="12"/>
      <c r="B139" s="228"/>
      <c r="C139" s="1154"/>
      <c r="D139" s="228"/>
      <c r="E139" s="228"/>
      <c r="F139" s="12"/>
      <c r="G139" s="12"/>
      <c r="H139" s="12"/>
      <c r="I139" s="12"/>
      <c r="J139" s="12"/>
      <c r="K139" s="12"/>
      <c r="L139" s="12"/>
      <c r="M139" s="12"/>
      <c r="N139" s="12"/>
      <c r="O139" s="12"/>
      <c r="P139" s="12"/>
      <c r="Q139" s="12"/>
      <c r="R139" s="12"/>
      <c r="S139" s="12"/>
      <c r="T139" s="12"/>
      <c r="U139" s="12"/>
      <c r="V139" s="12"/>
      <c r="W139" s="12"/>
      <c r="X139" s="12"/>
      <c r="Y139" s="12"/>
      <c r="Z139" s="12"/>
      <c r="AA139" s="12"/>
    </row>
    <row r="140">
      <c r="A140" s="12"/>
      <c r="B140" s="228"/>
      <c r="C140" s="1154"/>
      <c r="D140" s="228"/>
      <c r="E140" s="228"/>
      <c r="F140" s="12"/>
      <c r="G140" s="12"/>
      <c r="H140" s="12"/>
      <c r="I140" s="12"/>
      <c r="J140" s="12"/>
      <c r="K140" s="12"/>
      <c r="L140" s="12"/>
      <c r="M140" s="12"/>
      <c r="N140" s="12"/>
      <c r="O140" s="12"/>
      <c r="P140" s="12"/>
      <c r="Q140" s="12"/>
      <c r="R140" s="12"/>
      <c r="S140" s="12"/>
      <c r="T140" s="12"/>
      <c r="U140" s="12"/>
      <c r="V140" s="12"/>
      <c r="W140" s="12"/>
      <c r="X140" s="12"/>
      <c r="Y140" s="12"/>
      <c r="Z140" s="12"/>
      <c r="AA140" s="12"/>
    </row>
    <row r="141">
      <c r="A141" s="12"/>
      <c r="B141" s="228"/>
      <c r="C141" s="1154"/>
      <c r="D141" s="228"/>
      <c r="E141" s="228"/>
      <c r="F141" s="12"/>
      <c r="G141" s="12"/>
      <c r="H141" s="12"/>
      <c r="I141" s="12"/>
      <c r="J141" s="12"/>
      <c r="K141" s="12"/>
      <c r="L141" s="12"/>
      <c r="M141" s="12"/>
      <c r="N141" s="12"/>
      <c r="O141" s="12"/>
      <c r="P141" s="12"/>
      <c r="Q141" s="12"/>
      <c r="R141" s="12"/>
      <c r="S141" s="12"/>
      <c r="T141" s="12"/>
      <c r="U141" s="12"/>
      <c r="V141" s="12"/>
      <c r="W141" s="12"/>
      <c r="X141" s="12"/>
      <c r="Y141" s="12"/>
      <c r="Z141" s="12"/>
      <c r="AA141" s="12"/>
    </row>
    <row r="142">
      <c r="A142" s="12"/>
      <c r="B142" s="228"/>
      <c r="C142" s="1154"/>
      <c r="D142" s="228"/>
      <c r="E142" s="228"/>
      <c r="F142" s="12"/>
      <c r="G142" s="12"/>
      <c r="H142" s="12"/>
      <c r="I142" s="12"/>
      <c r="J142" s="12"/>
      <c r="K142" s="12"/>
      <c r="L142" s="12"/>
      <c r="M142" s="12"/>
      <c r="N142" s="12"/>
      <c r="O142" s="12"/>
      <c r="P142" s="12"/>
      <c r="Q142" s="12"/>
      <c r="R142" s="12"/>
      <c r="S142" s="12"/>
      <c r="T142" s="12"/>
      <c r="U142" s="12"/>
      <c r="V142" s="12"/>
      <c r="W142" s="12"/>
      <c r="X142" s="12"/>
      <c r="Y142" s="12"/>
      <c r="Z142" s="12"/>
      <c r="AA142" s="12"/>
    </row>
    <row r="143">
      <c r="A143" s="12"/>
      <c r="B143" s="228"/>
      <c r="C143" s="1154"/>
      <c r="D143" s="228"/>
      <c r="E143" s="228"/>
      <c r="F143" s="12"/>
      <c r="G143" s="12"/>
      <c r="H143" s="12"/>
      <c r="I143" s="12"/>
      <c r="J143" s="12"/>
      <c r="K143" s="12"/>
      <c r="L143" s="12"/>
      <c r="M143" s="12"/>
      <c r="N143" s="12"/>
      <c r="O143" s="12"/>
      <c r="P143" s="12"/>
      <c r="Q143" s="12"/>
      <c r="R143" s="12"/>
      <c r="S143" s="12"/>
      <c r="T143" s="12"/>
      <c r="U143" s="12"/>
      <c r="V143" s="12"/>
      <c r="W143" s="12"/>
      <c r="X143" s="12"/>
      <c r="Y143" s="12"/>
      <c r="Z143" s="12"/>
      <c r="AA143" s="12"/>
    </row>
    <row r="144">
      <c r="A144" s="12"/>
      <c r="B144" s="228"/>
      <c r="C144" s="1154"/>
      <c r="D144" s="228"/>
      <c r="E144" s="228"/>
      <c r="F144" s="12"/>
      <c r="G144" s="12"/>
      <c r="H144" s="12"/>
      <c r="I144" s="12"/>
      <c r="J144" s="12"/>
      <c r="K144" s="12"/>
      <c r="L144" s="12"/>
      <c r="M144" s="12"/>
      <c r="N144" s="12"/>
      <c r="O144" s="12"/>
      <c r="P144" s="12"/>
      <c r="Q144" s="12"/>
      <c r="R144" s="12"/>
      <c r="S144" s="12"/>
      <c r="T144" s="12"/>
      <c r="U144" s="12"/>
      <c r="V144" s="12"/>
      <c r="W144" s="12"/>
      <c r="X144" s="12"/>
      <c r="Y144" s="12"/>
      <c r="Z144" s="12"/>
      <c r="AA144" s="12"/>
    </row>
    <row r="145">
      <c r="A145" s="12"/>
      <c r="B145" s="228"/>
      <c r="C145" s="1154"/>
      <c r="D145" s="228"/>
      <c r="E145" s="228"/>
      <c r="F145" s="12"/>
      <c r="G145" s="12"/>
      <c r="H145" s="12"/>
      <c r="I145" s="12"/>
      <c r="J145" s="12"/>
      <c r="K145" s="12"/>
      <c r="L145" s="12"/>
      <c r="M145" s="12"/>
      <c r="N145" s="12"/>
      <c r="O145" s="12"/>
      <c r="P145" s="12"/>
      <c r="Q145" s="12"/>
      <c r="R145" s="12"/>
      <c r="S145" s="12"/>
      <c r="T145" s="12"/>
      <c r="U145" s="12"/>
      <c r="V145" s="12"/>
      <c r="W145" s="12"/>
      <c r="X145" s="12"/>
      <c r="Y145" s="12"/>
      <c r="Z145" s="12"/>
      <c r="AA145" s="12"/>
    </row>
    <row r="146">
      <c r="A146" s="12"/>
      <c r="B146" s="228"/>
      <c r="C146" s="1154"/>
      <c r="D146" s="228"/>
      <c r="E146" s="228"/>
      <c r="F146" s="12"/>
      <c r="G146" s="12"/>
      <c r="H146" s="12"/>
      <c r="I146" s="12"/>
      <c r="J146" s="12"/>
      <c r="K146" s="12"/>
      <c r="L146" s="12"/>
      <c r="M146" s="12"/>
      <c r="N146" s="12"/>
      <c r="O146" s="12"/>
      <c r="P146" s="12"/>
      <c r="Q146" s="12"/>
      <c r="R146" s="12"/>
      <c r="S146" s="12"/>
      <c r="T146" s="12"/>
      <c r="U146" s="12"/>
      <c r="V146" s="12"/>
      <c r="W146" s="12"/>
      <c r="X146" s="12"/>
      <c r="Y146" s="12"/>
      <c r="Z146" s="12"/>
      <c r="AA146" s="12"/>
    </row>
    <row r="147">
      <c r="A147" s="12"/>
      <c r="B147" s="228"/>
      <c r="C147" s="1154"/>
      <c r="D147" s="228"/>
      <c r="E147" s="228"/>
      <c r="F147" s="12"/>
      <c r="G147" s="12"/>
      <c r="H147" s="12"/>
      <c r="I147" s="12"/>
      <c r="J147" s="12"/>
      <c r="K147" s="12"/>
      <c r="L147" s="12"/>
      <c r="M147" s="12"/>
      <c r="N147" s="12"/>
      <c r="O147" s="12"/>
      <c r="P147" s="12"/>
      <c r="Q147" s="12"/>
      <c r="R147" s="12"/>
      <c r="S147" s="12"/>
      <c r="T147" s="12"/>
      <c r="U147" s="12"/>
      <c r="V147" s="12"/>
      <c r="W147" s="12"/>
      <c r="X147" s="12"/>
      <c r="Y147" s="12"/>
      <c r="Z147" s="12"/>
      <c r="AA147" s="12"/>
    </row>
    <row r="148">
      <c r="A148" s="12"/>
      <c r="B148" s="228"/>
      <c r="C148" s="1154"/>
      <c r="D148" s="228"/>
      <c r="E148" s="228"/>
      <c r="F148" s="12"/>
      <c r="G148" s="12"/>
      <c r="H148" s="12"/>
      <c r="I148" s="12"/>
      <c r="J148" s="12"/>
      <c r="K148" s="12"/>
      <c r="L148" s="12"/>
      <c r="M148" s="12"/>
      <c r="N148" s="12"/>
      <c r="O148" s="12"/>
      <c r="P148" s="12"/>
      <c r="Q148" s="12"/>
      <c r="R148" s="12"/>
      <c r="S148" s="12"/>
      <c r="T148" s="12"/>
      <c r="U148" s="12"/>
      <c r="V148" s="12"/>
      <c r="W148" s="12"/>
      <c r="X148" s="12"/>
      <c r="Y148" s="12"/>
      <c r="Z148" s="12"/>
      <c r="AA148" s="12"/>
    </row>
    <row r="149">
      <c r="A149" s="12"/>
      <c r="B149" s="228"/>
      <c r="C149" s="1154"/>
      <c r="D149" s="228"/>
      <c r="E149" s="228"/>
      <c r="F149" s="12"/>
      <c r="G149" s="12"/>
      <c r="H149" s="12"/>
      <c r="I149" s="12"/>
      <c r="J149" s="12"/>
      <c r="K149" s="12"/>
      <c r="L149" s="12"/>
      <c r="M149" s="12"/>
      <c r="N149" s="12"/>
      <c r="O149" s="12"/>
      <c r="P149" s="12"/>
      <c r="Q149" s="12"/>
      <c r="R149" s="12"/>
      <c r="S149" s="12"/>
      <c r="T149" s="12"/>
      <c r="U149" s="12"/>
      <c r="V149" s="12"/>
      <c r="W149" s="12"/>
      <c r="X149" s="12"/>
      <c r="Y149" s="12"/>
      <c r="Z149" s="12"/>
      <c r="AA149" s="12"/>
    </row>
    <row r="150">
      <c r="A150" s="12"/>
      <c r="B150" s="228"/>
      <c r="C150" s="1154"/>
      <c r="D150" s="228"/>
      <c r="E150" s="228"/>
      <c r="F150" s="12"/>
      <c r="G150" s="12"/>
      <c r="H150" s="12"/>
      <c r="I150" s="12"/>
      <c r="J150" s="12"/>
      <c r="K150" s="12"/>
      <c r="L150" s="12"/>
      <c r="M150" s="12"/>
      <c r="N150" s="12"/>
      <c r="O150" s="12"/>
      <c r="P150" s="12"/>
      <c r="Q150" s="12"/>
      <c r="R150" s="12"/>
      <c r="S150" s="12"/>
      <c r="T150" s="12"/>
      <c r="U150" s="12"/>
      <c r="V150" s="12"/>
      <c r="W150" s="12"/>
      <c r="X150" s="12"/>
      <c r="Y150" s="12"/>
      <c r="Z150" s="12"/>
      <c r="AA150" s="12"/>
    </row>
    <row r="151">
      <c r="A151" s="12"/>
      <c r="B151" s="228"/>
      <c r="C151" s="1154"/>
      <c r="D151" s="228"/>
      <c r="E151" s="228"/>
      <c r="F151" s="12"/>
      <c r="G151" s="12"/>
      <c r="H151" s="12"/>
      <c r="I151" s="12"/>
      <c r="J151" s="12"/>
      <c r="K151" s="12"/>
      <c r="L151" s="12"/>
      <c r="M151" s="12"/>
      <c r="N151" s="12"/>
      <c r="O151" s="12"/>
      <c r="P151" s="12"/>
      <c r="Q151" s="12"/>
      <c r="R151" s="12"/>
      <c r="S151" s="12"/>
      <c r="T151" s="12"/>
      <c r="U151" s="12"/>
      <c r="V151" s="12"/>
      <c r="W151" s="12"/>
      <c r="X151" s="12"/>
      <c r="Y151" s="12"/>
      <c r="Z151" s="12"/>
      <c r="AA151" s="12"/>
    </row>
    <row r="152">
      <c r="A152" s="12"/>
      <c r="B152" s="228"/>
      <c r="C152" s="1154"/>
      <c r="D152" s="228"/>
      <c r="E152" s="228"/>
      <c r="F152" s="12"/>
      <c r="G152" s="12"/>
      <c r="H152" s="12"/>
      <c r="I152" s="12"/>
      <c r="J152" s="12"/>
      <c r="K152" s="12"/>
      <c r="L152" s="12"/>
      <c r="M152" s="12"/>
      <c r="N152" s="12"/>
      <c r="O152" s="12"/>
      <c r="P152" s="12"/>
      <c r="Q152" s="12"/>
      <c r="R152" s="12"/>
      <c r="S152" s="12"/>
      <c r="T152" s="12"/>
      <c r="U152" s="12"/>
      <c r="V152" s="12"/>
      <c r="W152" s="12"/>
      <c r="X152" s="12"/>
      <c r="Y152" s="12"/>
      <c r="Z152" s="12"/>
      <c r="AA152" s="12"/>
    </row>
    <row r="153">
      <c r="A153" s="12"/>
      <c r="B153" s="228"/>
      <c r="C153" s="1154"/>
      <c r="D153" s="228"/>
      <c r="E153" s="228"/>
      <c r="F153" s="12"/>
      <c r="G153" s="12"/>
      <c r="H153" s="12"/>
      <c r="I153" s="12"/>
      <c r="J153" s="12"/>
      <c r="K153" s="12"/>
      <c r="L153" s="12"/>
      <c r="M153" s="12"/>
      <c r="N153" s="12"/>
      <c r="O153" s="12"/>
      <c r="P153" s="12"/>
      <c r="Q153" s="12"/>
      <c r="R153" s="12"/>
      <c r="S153" s="12"/>
      <c r="T153" s="12"/>
      <c r="U153" s="12"/>
      <c r="V153" s="12"/>
      <c r="W153" s="12"/>
      <c r="X153" s="12"/>
      <c r="Y153" s="12"/>
      <c r="Z153" s="12"/>
      <c r="AA153" s="12"/>
    </row>
    <row r="154">
      <c r="A154" s="12"/>
      <c r="B154" s="228"/>
      <c r="C154" s="1154"/>
      <c r="D154" s="228"/>
      <c r="E154" s="228"/>
      <c r="F154" s="12"/>
      <c r="G154" s="12"/>
      <c r="H154" s="12"/>
      <c r="I154" s="12"/>
      <c r="J154" s="12"/>
      <c r="K154" s="12"/>
      <c r="L154" s="12"/>
      <c r="M154" s="12"/>
      <c r="N154" s="12"/>
      <c r="O154" s="12"/>
      <c r="P154" s="12"/>
      <c r="Q154" s="12"/>
      <c r="R154" s="12"/>
      <c r="S154" s="12"/>
      <c r="T154" s="12"/>
      <c r="U154" s="12"/>
      <c r="V154" s="12"/>
      <c r="W154" s="12"/>
      <c r="X154" s="12"/>
      <c r="Y154" s="12"/>
      <c r="Z154" s="12"/>
      <c r="AA154" s="12"/>
    </row>
    <row r="155">
      <c r="A155" s="12"/>
      <c r="B155" s="228"/>
      <c r="C155" s="1154"/>
      <c r="D155" s="228"/>
      <c r="E155" s="228"/>
      <c r="F155" s="12"/>
      <c r="G155" s="12"/>
      <c r="H155" s="12"/>
      <c r="I155" s="12"/>
      <c r="J155" s="12"/>
      <c r="K155" s="12"/>
      <c r="L155" s="12"/>
      <c r="M155" s="12"/>
      <c r="N155" s="12"/>
      <c r="O155" s="12"/>
      <c r="P155" s="12"/>
      <c r="Q155" s="12"/>
      <c r="R155" s="12"/>
      <c r="S155" s="12"/>
      <c r="T155" s="12"/>
      <c r="U155" s="12"/>
      <c r="V155" s="12"/>
      <c r="W155" s="12"/>
      <c r="X155" s="12"/>
      <c r="Y155" s="12"/>
      <c r="Z155" s="12"/>
      <c r="AA155" s="12"/>
    </row>
    <row r="156">
      <c r="A156" s="12"/>
      <c r="B156" s="228"/>
      <c r="C156" s="1154"/>
      <c r="D156" s="228"/>
      <c r="E156" s="228"/>
      <c r="F156" s="12"/>
      <c r="G156" s="12"/>
      <c r="H156" s="12"/>
      <c r="I156" s="12"/>
      <c r="J156" s="12"/>
      <c r="K156" s="12"/>
      <c r="L156" s="12"/>
      <c r="M156" s="12"/>
      <c r="N156" s="12"/>
      <c r="O156" s="12"/>
      <c r="P156" s="12"/>
      <c r="Q156" s="12"/>
      <c r="R156" s="12"/>
      <c r="S156" s="12"/>
      <c r="T156" s="12"/>
      <c r="U156" s="12"/>
      <c r="V156" s="12"/>
      <c r="W156" s="12"/>
      <c r="X156" s="12"/>
      <c r="Y156" s="12"/>
      <c r="Z156" s="12"/>
      <c r="AA156" s="12"/>
    </row>
    <row r="157">
      <c r="A157" s="12"/>
      <c r="B157" s="228"/>
      <c r="C157" s="1154"/>
      <c r="D157" s="228"/>
      <c r="E157" s="228"/>
      <c r="F157" s="12"/>
      <c r="G157" s="12"/>
      <c r="H157" s="12"/>
      <c r="I157" s="12"/>
      <c r="J157" s="12"/>
      <c r="K157" s="12"/>
      <c r="L157" s="12"/>
      <c r="M157" s="12"/>
      <c r="N157" s="12"/>
      <c r="O157" s="12"/>
      <c r="P157" s="12"/>
      <c r="Q157" s="12"/>
      <c r="R157" s="12"/>
      <c r="S157" s="12"/>
      <c r="T157" s="12"/>
      <c r="U157" s="12"/>
      <c r="V157" s="12"/>
      <c r="W157" s="12"/>
      <c r="X157" s="12"/>
      <c r="Y157" s="12"/>
      <c r="Z157" s="12"/>
      <c r="AA157" s="12"/>
    </row>
    <row r="158">
      <c r="A158" s="12"/>
      <c r="B158" s="228"/>
      <c r="C158" s="1154"/>
      <c r="D158" s="228"/>
      <c r="E158" s="228"/>
      <c r="F158" s="12"/>
      <c r="G158" s="12"/>
      <c r="H158" s="12"/>
      <c r="I158" s="12"/>
      <c r="J158" s="12"/>
      <c r="K158" s="12"/>
      <c r="L158" s="12"/>
      <c r="M158" s="12"/>
      <c r="N158" s="12"/>
      <c r="O158" s="12"/>
      <c r="P158" s="12"/>
      <c r="Q158" s="12"/>
      <c r="R158" s="12"/>
      <c r="S158" s="12"/>
      <c r="T158" s="12"/>
      <c r="U158" s="12"/>
      <c r="V158" s="12"/>
      <c r="W158" s="12"/>
      <c r="X158" s="12"/>
      <c r="Y158" s="12"/>
      <c r="Z158" s="12"/>
      <c r="AA158" s="12"/>
    </row>
    <row r="159">
      <c r="A159" s="12"/>
      <c r="B159" s="228"/>
      <c r="C159" s="1154"/>
      <c r="D159" s="228"/>
      <c r="E159" s="228"/>
      <c r="F159" s="12"/>
      <c r="G159" s="12"/>
      <c r="H159" s="12"/>
      <c r="I159" s="12"/>
      <c r="J159" s="12"/>
      <c r="K159" s="12"/>
      <c r="L159" s="12"/>
      <c r="M159" s="12"/>
      <c r="N159" s="12"/>
      <c r="O159" s="12"/>
      <c r="P159" s="12"/>
      <c r="Q159" s="12"/>
      <c r="R159" s="12"/>
      <c r="S159" s="12"/>
      <c r="T159" s="12"/>
      <c r="U159" s="12"/>
      <c r="V159" s="12"/>
      <c r="W159" s="12"/>
      <c r="X159" s="12"/>
      <c r="Y159" s="12"/>
      <c r="Z159" s="12"/>
      <c r="AA159" s="12"/>
    </row>
    <row r="160">
      <c r="A160" s="12"/>
      <c r="B160" s="228"/>
      <c r="C160" s="1154"/>
      <c r="D160" s="228"/>
      <c r="E160" s="228"/>
      <c r="F160" s="12"/>
      <c r="G160" s="12"/>
      <c r="H160" s="12"/>
      <c r="I160" s="12"/>
      <c r="J160" s="12"/>
      <c r="K160" s="12"/>
      <c r="L160" s="12"/>
      <c r="M160" s="12"/>
      <c r="N160" s="12"/>
      <c r="O160" s="12"/>
      <c r="P160" s="12"/>
      <c r="Q160" s="12"/>
      <c r="R160" s="12"/>
      <c r="S160" s="12"/>
      <c r="T160" s="12"/>
      <c r="U160" s="12"/>
      <c r="V160" s="12"/>
      <c r="W160" s="12"/>
      <c r="X160" s="12"/>
      <c r="Y160" s="12"/>
      <c r="Z160" s="12"/>
      <c r="AA160" s="12"/>
    </row>
    <row r="161">
      <c r="A161" s="12"/>
      <c r="B161" s="228"/>
      <c r="C161" s="1154"/>
      <c r="D161" s="228"/>
      <c r="E161" s="228"/>
      <c r="F161" s="12"/>
      <c r="G161" s="12"/>
      <c r="H161" s="12"/>
      <c r="I161" s="12"/>
      <c r="J161" s="12"/>
      <c r="K161" s="12"/>
      <c r="L161" s="12"/>
      <c r="M161" s="12"/>
      <c r="N161" s="12"/>
      <c r="O161" s="12"/>
      <c r="P161" s="12"/>
      <c r="Q161" s="12"/>
      <c r="R161" s="12"/>
      <c r="S161" s="12"/>
      <c r="T161" s="12"/>
      <c r="U161" s="12"/>
      <c r="V161" s="12"/>
      <c r="W161" s="12"/>
      <c r="X161" s="12"/>
      <c r="Y161" s="12"/>
      <c r="Z161" s="12"/>
      <c r="AA161" s="12"/>
    </row>
    <row r="162">
      <c r="A162" s="12"/>
      <c r="B162" s="228"/>
      <c r="C162" s="1154"/>
      <c r="D162" s="228"/>
      <c r="E162" s="228"/>
      <c r="F162" s="12"/>
      <c r="G162" s="12"/>
      <c r="H162" s="12"/>
      <c r="I162" s="12"/>
      <c r="J162" s="12"/>
      <c r="K162" s="12"/>
      <c r="L162" s="12"/>
      <c r="M162" s="12"/>
      <c r="N162" s="12"/>
      <c r="O162" s="12"/>
      <c r="P162" s="12"/>
      <c r="Q162" s="12"/>
      <c r="R162" s="12"/>
      <c r="S162" s="12"/>
      <c r="T162" s="12"/>
      <c r="U162" s="12"/>
      <c r="V162" s="12"/>
      <c r="W162" s="12"/>
      <c r="X162" s="12"/>
      <c r="Y162" s="12"/>
      <c r="Z162" s="12"/>
      <c r="AA162" s="12"/>
    </row>
    <row r="163">
      <c r="A163" s="12"/>
      <c r="B163" s="228"/>
      <c r="C163" s="1154"/>
      <c r="D163" s="228"/>
      <c r="E163" s="228"/>
      <c r="F163" s="12"/>
      <c r="G163" s="12"/>
      <c r="H163" s="12"/>
      <c r="I163" s="12"/>
      <c r="J163" s="12"/>
      <c r="K163" s="12"/>
      <c r="L163" s="12"/>
      <c r="M163" s="12"/>
      <c r="N163" s="12"/>
      <c r="O163" s="12"/>
      <c r="P163" s="12"/>
      <c r="Q163" s="12"/>
      <c r="R163" s="12"/>
      <c r="S163" s="12"/>
      <c r="T163" s="12"/>
      <c r="U163" s="12"/>
      <c r="V163" s="12"/>
      <c r="W163" s="12"/>
      <c r="X163" s="12"/>
      <c r="Y163" s="12"/>
      <c r="Z163" s="12"/>
      <c r="AA163" s="12"/>
    </row>
    <row r="164">
      <c r="A164" s="12"/>
      <c r="B164" s="228"/>
      <c r="C164" s="1154"/>
      <c r="D164" s="228"/>
      <c r="E164" s="228"/>
      <c r="F164" s="12"/>
      <c r="G164" s="12"/>
      <c r="H164" s="12"/>
      <c r="I164" s="12"/>
      <c r="J164" s="12"/>
      <c r="K164" s="12"/>
      <c r="L164" s="12"/>
      <c r="M164" s="12"/>
      <c r="N164" s="12"/>
      <c r="O164" s="12"/>
      <c r="P164" s="12"/>
      <c r="Q164" s="12"/>
      <c r="R164" s="12"/>
      <c r="S164" s="12"/>
      <c r="T164" s="12"/>
      <c r="U164" s="12"/>
      <c r="V164" s="12"/>
      <c r="W164" s="12"/>
      <c r="X164" s="12"/>
      <c r="Y164" s="12"/>
      <c r="Z164" s="12"/>
      <c r="AA164" s="12"/>
    </row>
    <row r="165">
      <c r="A165" s="12"/>
      <c r="B165" s="228"/>
      <c r="C165" s="1154"/>
      <c r="D165" s="228"/>
      <c r="E165" s="228"/>
      <c r="F165" s="12"/>
      <c r="G165" s="12"/>
      <c r="H165" s="12"/>
      <c r="I165" s="12"/>
      <c r="J165" s="12"/>
      <c r="K165" s="12"/>
      <c r="L165" s="12"/>
      <c r="M165" s="12"/>
      <c r="N165" s="12"/>
      <c r="O165" s="12"/>
      <c r="P165" s="12"/>
      <c r="Q165" s="12"/>
      <c r="R165" s="12"/>
      <c r="S165" s="12"/>
      <c r="T165" s="12"/>
      <c r="U165" s="12"/>
      <c r="V165" s="12"/>
      <c r="W165" s="12"/>
      <c r="X165" s="12"/>
      <c r="Y165" s="12"/>
      <c r="Z165" s="12"/>
      <c r="AA165" s="12"/>
    </row>
    <row r="166">
      <c r="A166" s="12"/>
      <c r="B166" s="228"/>
      <c r="C166" s="1154"/>
      <c r="D166" s="228"/>
      <c r="E166" s="228"/>
      <c r="F166" s="12"/>
      <c r="G166" s="12"/>
      <c r="H166" s="12"/>
      <c r="I166" s="12"/>
      <c r="J166" s="12"/>
      <c r="K166" s="12"/>
      <c r="L166" s="12"/>
      <c r="M166" s="12"/>
      <c r="N166" s="12"/>
      <c r="O166" s="12"/>
      <c r="P166" s="12"/>
      <c r="Q166" s="12"/>
      <c r="R166" s="12"/>
      <c r="S166" s="12"/>
      <c r="T166" s="12"/>
      <c r="U166" s="12"/>
      <c r="V166" s="12"/>
      <c r="W166" s="12"/>
      <c r="X166" s="12"/>
      <c r="Y166" s="12"/>
      <c r="Z166" s="12"/>
      <c r="AA166" s="12"/>
    </row>
    <row r="167">
      <c r="A167" s="12"/>
      <c r="B167" s="228"/>
      <c r="C167" s="1154"/>
      <c r="D167" s="228"/>
      <c r="E167" s="228"/>
      <c r="F167" s="12"/>
      <c r="G167" s="12"/>
      <c r="H167" s="12"/>
      <c r="I167" s="12"/>
      <c r="J167" s="12"/>
      <c r="K167" s="12"/>
      <c r="L167" s="12"/>
      <c r="M167" s="12"/>
      <c r="N167" s="12"/>
      <c r="O167" s="12"/>
      <c r="P167" s="12"/>
      <c r="Q167" s="12"/>
      <c r="R167" s="12"/>
      <c r="S167" s="12"/>
      <c r="T167" s="12"/>
      <c r="U167" s="12"/>
      <c r="V167" s="12"/>
      <c r="W167" s="12"/>
      <c r="X167" s="12"/>
      <c r="Y167" s="12"/>
      <c r="Z167" s="12"/>
      <c r="AA167" s="12"/>
    </row>
    <row r="168">
      <c r="A168" s="12"/>
      <c r="B168" s="228"/>
      <c r="C168" s="1154"/>
      <c r="D168" s="228"/>
      <c r="E168" s="228"/>
      <c r="F168" s="12"/>
      <c r="G168" s="12"/>
      <c r="H168" s="12"/>
      <c r="I168" s="12"/>
      <c r="J168" s="12"/>
      <c r="K168" s="12"/>
      <c r="L168" s="12"/>
      <c r="M168" s="12"/>
      <c r="N168" s="12"/>
      <c r="O168" s="12"/>
      <c r="P168" s="12"/>
      <c r="Q168" s="12"/>
      <c r="R168" s="12"/>
      <c r="S168" s="12"/>
      <c r="T168" s="12"/>
      <c r="U168" s="12"/>
      <c r="V168" s="12"/>
      <c r="W168" s="12"/>
      <c r="X168" s="12"/>
      <c r="Y168" s="12"/>
      <c r="Z168" s="12"/>
      <c r="AA168" s="12"/>
    </row>
    <row r="169">
      <c r="A169" s="12"/>
      <c r="B169" s="228"/>
      <c r="C169" s="1154"/>
      <c r="D169" s="228"/>
      <c r="E169" s="228"/>
      <c r="F169" s="12"/>
      <c r="G169" s="12"/>
      <c r="H169" s="12"/>
      <c r="I169" s="12"/>
      <c r="J169" s="12"/>
      <c r="K169" s="12"/>
      <c r="L169" s="12"/>
      <c r="M169" s="12"/>
      <c r="N169" s="12"/>
      <c r="O169" s="12"/>
      <c r="P169" s="12"/>
      <c r="Q169" s="12"/>
      <c r="R169" s="12"/>
      <c r="S169" s="12"/>
      <c r="T169" s="12"/>
      <c r="U169" s="12"/>
      <c r="V169" s="12"/>
      <c r="W169" s="12"/>
      <c r="X169" s="12"/>
      <c r="Y169" s="12"/>
      <c r="Z169" s="12"/>
      <c r="AA169" s="12"/>
    </row>
    <row r="170">
      <c r="A170" s="12"/>
      <c r="B170" s="228"/>
      <c r="C170" s="1154"/>
      <c r="D170" s="228"/>
      <c r="E170" s="228"/>
      <c r="F170" s="12"/>
      <c r="G170" s="12"/>
      <c r="H170" s="12"/>
      <c r="I170" s="12"/>
      <c r="J170" s="12"/>
      <c r="K170" s="12"/>
      <c r="L170" s="12"/>
      <c r="M170" s="12"/>
      <c r="N170" s="12"/>
      <c r="O170" s="12"/>
      <c r="P170" s="12"/>
      <c r="Q170" s="12"/>
      <c r="R170" s="12"/>
      <c r="S170" s="12"/>
      <c r="T170" s="12"/>
      <c r="U170" s="12"/>
      <c r="V170" s="12"/>
      <c r="W170" s="12"/>
      <c r="X170" s="12"/>
      <c r="Y170" s="12"/>
      <c r="Z170" s="12"/>
      <c r="AA170" s="12"/>
    </row>
    <row r="171">
      <c r="A171" s="12"/>
      <c r="B171" s="228"/>
      <c r="C171" s="1154"/>
      <c r="D171" s="228"/>
      <c r="E171" s="228"/>
      <c r="F171" s="12"/>
      <c r="G171" s="12"/>
      <c r="H171" s="12"/>
      <c r="I171" s="12"/>
      <c r="J171" s="12"/>
      <c r="K171" s="12"/>
      <c r="L171" s="12"/>
      <c r="M171" s="12"/>
      <c r="N171" s="12"/>
      <c r="O171" s="12"/>
      <c r="P171" s="12"/>
      <c r="Q171" s="12"/>
      <c r="R171" s="12"/>
      <c r="S171" s="12"/>
      <c r="T171" s="12"/>
      <c r="U171" s="12"/>
      <c r="V171" s="12"/>
      <c r="W171" s="12"/>
      <c r="X171" s="12"/>
      <c r="Y171" s="12"/>
      <c r="Z171" s="12"/>
      <c r="AA171" s="12"/>
    </row>
    <row r="172">
      <c r="A172" s="12"/>
      <c r="B172" s="228"/>
      <c r="C172" s="1154"/>
      <c r="D172" s="228"/>
      <c r="E172" s="228"/>
      <c r="F172" s="12"/>
      <c r="G172" s="12"/>
      <c r="H172" s="12"/>
      <c r="I172" s="12"/>
      <c r="J172" s="12"/>
      <c r="K172" s="12"/>
      <c r="L172" s="12"/>
      <c r="M172" s="12"/>
      <c r="N172" s="12"/>
      <c r="O172" s="12"/>
      <c r="P172" s="12"/>
      <c r="Q172" s="12"/>
      <c r="R172" s="12"/>
      <c r="S172" s="12"/>
      <c r="T172" s="12"/>
      <c r="U172" s="12"/>
      <c r="V172" s="12"/>
      <c r="W172" s="12"/>
      <c r="X172" s="12"/>
      <c r="Y172" s="12"/>
      <c r="Z172" s="12"/>
      <c r="AA172" s="12"/>
    </row>
    <row r="173">
      <c r="A173" s="12"/>
      <c r="B173" s="228"/>
      <c r="C173" s="1154"/>
      <c r="D173" s="228"/>
      <c r="E173" s="228"/>
      <c r="F173" s="12"/>
      <c r="G173" s="12"/>
      <c r="H173" s="12"/>
      <c r="I173" s="12"/>
      <c r="J173" s="12"/>
      <c r="K173" s="12"/>
      <c r="L173" s="12"/>
      <c r="M173" s="12"/>
      <c r="N173" s="12"/>
      <c r="O173" s="12"/>
      <c r="P173" s="12"/>
      <c r="Q173" s="12"/>
      <c r="R173" s="12"/>
      <c r="S173" s="12"/>
      <c r="T173" s="12"/>
      <c r="U173" s="12"/>
      <c r="V173" s="12"/>
      <c r="W173" s="12"/>
      <c r="X173" s="12"/>
      <c r="Y173" s="12"/>
      <c r="Z173" s="12"/>
      <c r="AA173" s="12"/>
    </row>
    <row r="174">
      <c r="A174" s="12"/>
      <c r="B174" s="228"/>
      <c r="C174" s="1154"/>
      <c r="D174" s="228"/>
      <c r="E174" s="228"/>
      <c r="F174" s="12"/>
      <c r="G174" s="12"/>
      <c r="H174" s="12"/>
      <c r="I174" s="12"/>
      <c r="J174" s="12"/>
      <c r="K174" s="12"/>
      <c r="L174" s="12"/>
      <c r="M174" s="12"/>
      <c r="N174" s="12"/>
      <c r="O174" s="12"/>
      <c r="P174" s="12"/>
      <c r="Q174" s="12"/>
      <c r="R174" s="12"/>
      <c r="S174" s="12"/>
      <c r="T174" s="12"/>
      <c r="U174" s="12"/>
      <c r="V174" s="12"/>
      <c r="W174" s="12"/>
      <c r="X174" s="12"/>
      <c r="Y174" s="12"/>
      <c r="Z174" s="12"/>
      <c r="AA174" s="12"/>
    </row>
    <row r="175">
      <c r="A175" s="12"/>
      <c r="B175" s="228"/>
      <c r="C175" s="1154"/>
      <c r="D175" s="228"/>
      <c r="E175" s="228"/>
      <c r="F175" s="12"/>
      <c r="G175" s="12"/>
      <c r="H175" s="12"/>
      <c r="I175" s="12"/>
      <c r="J175" s="12"/>
      <c r="K175" s="12"/>
      <c r="L175" s="12"/>
      <c r="M175" s="12"/>
      <c r="N175" s="12"/>
      <c r="O175" s="12"/>
      <c r="P175" s="12"/>
      <c r="Q175" s="12"/>
      <c r="R175" s="12"/>
      <c r="S175" s="12"/>
      <c r="T175" s="12"/>
      <c r="U175" s="12"/>
      <c r="V175" s="12"/>
      <c r="W175" s="12"/>
      <c r="X175" s="12"/>
      <c r="Y175" s="12"/>
      <c r="Z175" s="12"/>
      <c r="AA175" s="12"/>
    </row>
    <row r="176">
      <c r="A176" s="12"/>
      <c r="B176" s="228"/>
      <c r="C176" s="1154"/>
      <c r="D176" s="228"/>
      <c r="E176" s="228"/>
      <c r="F176" s="12"/>
      <c r="G176" s="12"/>
      <c r="H176" s="12"/>
      <c r="I176" s="12"/>
      <c r="J176" s="12"/>
      <c r="K176" s="12"/>
      <c r="L176" s="12"/>
      <c r="M176" s="12"/>
      <c r="N176" s="12"/>
      <c r="O176" s="12"/>
      <c r="P176" s="12"/>
      <c r="Q176" s="12"/>
      <c r="R176" s="12"/>
      <c r="S176" s="12"/>
      <c r="T176" s="12"/>
      <c r="U176" s="12"/>
      <c r="V176" s="12"/>
      <c r="W176" s="12"/>
      <c r="X176" s="12"/>
      <c r="Y176" s="12"/>
      <c r="Z176" s="12"/>
      <c r="AA176" s="12"/>
    </row>
    <row r="177">
      <c r="A177" s="12"/>
      <c r="B177" s="228"/>
      <c r="C177" s="1154"/>
      <c r="D177" s="228"/>
      <c r="E177" s="228"/>
      <c r="F177" s="12"/>
      <c r="G177" s="12"/>
      <c r="H177" s="12"/>
      <c r="I177" s="12"/>
      <c r="J177" s="12"/>
      <c r="K177" s="12"/>
      <c r="L177" s="12"/>
      <c r="M177" s="12"/>
      <c r="N177" s="12"/>
      <c r="O177" s="12"/>
      <c r="P177" s="12"/>
      <c r="Q177" s="12"/>
      <c r="R177" s="12"/>
      <c r="S177" s="12"/>
      <c r="T177" s="12"/>
      <c r="U177" s="12"/>
      <c r="V177" s="12"/>
      <c r="W177" s="12"/>
      <c r="X177" s="12"/>
      <c r="Y177" s="12"/>
      <c r="Z177" s="12"/>
      <c r="AA177" s="12"/>
    </row>
    <row r="178">
      <c r="A178" s="12"/>
      <c r="B178" s="228"/>
      <c r="C178" s="1154"/>
      <c r="D178" s="228"/>
      <c r="E178" s="228"/>
      <c r="F178" s="12"/>
      <c r="G178" s="12"/>
      <c r="H178" s="12"/>
      <c r="I178" s="12"/>
      <c r="J178" s="12"/>
      <c r="K178" s="12"/>
      <c r="L178" s="12"/>
      <c r="M178" s="12"/>
      <c r="N178" s="12"/>
      <c r="O178" s="12"/>
      <c r="P178" s="12"/>
      <c r="Q178" s="12"/>
      <c r="R178" s="12"/>
      <c r="S178" s="12"/>
      <c r="T178" s="12"/>
      <c r="U178" s="12"/>
      <c r="V178" s="12"/>
      <c r="W178" s="12"/>
      <c r="X178" s="12"/>
      <c r="Y178" s="12"/>
      <c r="Z178" s="12"/>
      <c r="AA178" s="12"/>
    </row>
    <row r="179">
      <c r="A179" s="12"/>
      <c r="B179" s="228"/>
      <c r="C179" s="1154"/>
      <c r="D179" s="228"/>
      <c r="E179" s="228"/>
      <c r="F179" s="12"/>
      <c r="G179" s="12"/>
      <c r="H179" s="12"/>
      <c r="I179" s="12"/>
      <c r="J179" s="12"/>
      <c r="K179" s="12"/>
      <c r="L179" s="12"/>
      <c r="M179" s="12"/>
      <c r="N179" s="12"/>
      <c r="O179" s="12"/>
      <c r="P179" s="12"/>
      <c r="Q179" s="12"/>
      <c r="R179" s="12"/>
      <c r="S179" s="12"/>
      <c r="T179" s="12"/>
      <c r="U179" s="12"/>
      <c r="V179" s="12"/>
      <c r="W179" s="12"/>
      <c r="X179" s="12"/>
      <c r="Y179" s="12"/>
      <c r="Z179" s="12"/>
      <c r="AA179" s="12"/>
    </row>
    <row r="180">
      <c r="A180" s="12"/>
      <c r="B180" s="228"/>
      <c r="C180" s="1154"/>
      <c r="D180" s="228"/>
      <c r="E180" s="228"/>
      <c r="F180" s="12"/>
      <c r="G180" s="12"/>
      <c r="H180" s="12"/>
      <c r="I180" s="12"/>
      <c r="J180" s="12"/>
      <c r="K180" s="12"/>
      <c r="L180" s="12"/>
      <c r="M180" s="12"/>
      <c r="N180" s="12"/>
      <c r="O180" s="12"/>
      <c r="P180" s="12"/>
      <c r="Q180" s="12"/>
      <c r="R180" s="12"/>
      <c r="S180" s="12"/>
      <c r="T180" s="12"/>
      <c r="U180" s="12"/>
      <c r="V180" s="12"/>
      <c r="W180" s="12"/>
      <c r="X180" s="12"/>
      <c r="Y180" s="12"/>
      <c r="Z180" s="12"/>
      <c r="AA180" s="12"/>
    </row>
    <row r="181">
      <c r="A181" s="12"/>
      <c r="B181" s="228"/>
      <c r="C181" s="1154"/>
      <c r="D181" s="228"/>
      <c r="E181" s="228"/>
      <c r="F181" s="12"/>
      <c r="G181" s="12"/>
      <c r="H181" s="12"/>
      <c r="I181" s="12"/>
      <c r="J181" s="12"/>
      <c r="K181" s="12"/>
      <c r="L181" s="12"/>
      <c r="M181" s="12"/>
      <c r="N181" s="12"/>
      <c r="O181" s="12"/>
      <c r="P181" s="12"/>
      <c r="Q181" s="12"/>
      <c r="R181" s="12"/>
      <c r="S181" s="12"/>
      <c r="T181" s="12"/>
      <c r="U181" s="12"/>
      <c r="V181" s="12"/>
      <c r="W181" s="12"/>
      <c r="X181" s="12"/>
      <c r="Y181" s="12"/>
      <c r="Z181" s="12"/>
      <c r="AA181" s="12"/>
    </row>
    <row r="182">
      <c r="A182" s="12"/>
      <c r="B182" s="228"/>
      <c r="C182" s="1154"/>
      <c r="D182" s="228"/>
      <c r="E182" s="228"/>
      <c r="F182" s="12"/>
      <c r="G182" s="12"/>
      <c r="H182" s="12"/>
      <c r="I182" s="12"/>
      <c r="J182" s="12"/>
      <c r="K182" s="12"/>
      <c r="L182" s="12"/>
      <c r="M182" s="12"/>
      <c r="N182" s="12"/>
      <c r="O182" s="12"/>
      <c r="P182" s="12"/>
      <c r="Q182" s="12"/>
      <c r="R182" s="12"/>
      <c r="S182" s="12"/>
      <c r="T182" s="12"/>
      <c r="U182" s="12"/>
      <c r="V182" s="12"/>
      <c r="W182" s="12"/>
      <c r="X182" s="12"/>
      <c r="Y182" s="12"/>
      <c r="Z182" s="12"/>
      <c r="AA182" s="12"/>
    </row>
    <row r="183">
      <c r="A183" s="12"/>
      <c r="B183" s="228"/>
      <c r="C183" s="1154"/>
      <c r="D183" s="228"/>
      <c r="E183" s="228"/>
      <c r="F183" s="12"/>
      <c r="G183" s="12"/>
      <c r="H183" s="12"/>
      <c r="I183" s="12"/>
      <c r="J183" s="12"/>
      <c r="K183" s="12"/>
      <c r="L183" s="12"/>
      <c r="M183" s="12"/>
      <c r="N183" s="12"/>
      <c r="O183" s="12"/>
      <c r="P183" s="12"/>
      <c r="Q183" s="12"/>
      <c r="R183" s="12"/>
      <c r="S183" s="12"/>
      <c r="T183" s="12"/>
      <c r="U183" s="12"/>
      <c r="V183" s="12"/>
      <c r="W183" s="12"/>
      <c r="X183" s="12"/>
      <c r="Y183" s="12"/>
      <c r="Z183" s="12"/>
      <c r="AA183" s="12"/>
    </row>
    <row r="184">
      <c r="A184" s="12"/>
      <c r="B184" s="228"/>
      <c r="C184" s="1154"/>
      <c r="D184" s="228"/>
      <c r="E184" s="228"/>
      <c r="F184" s="12"/>
      <c r="G184" s="12"/>
      <c r="H184" s="12"/>
      <c r="I184" s="12"/>
      <c r="J184" s="12"/>
      <c r="K184" s="12"/>
      <c r="L184" s="12"/>
      <c r="M184" s="12"/>
      <c r="N184" s="12"/>
      <c r="O184" s="12"/>
      <c r="P184" s="12"/>
      <c r="Q184" s="12"/>
      <c r="R184" s="12"/>
      <c r="S184" s="12"/>
      <c r="T184" s="12"/>
      <c r="U184" s="12"/>
      <c r="V184" s="12"/>
      <c r="W184" s="12"/>
      <c r="X184" s="12"/>
      <c r="Y184" s="12"/>
      <c r="Z184" s="12"/>
      <c r="AA184" s="12"/>
    </row>
    <row r="185">
      <c r="A185" s="12"/>
      <c r="B185" s="228"/>
      <c r="C185" s="1154"/>
      <c r="D185" s="228"/>
      <c r="E185" s="228"/>
      <c r="F185" s="12"/>
      <c r="G185" s="12"/>
      <c r="H185" s="12"/>
      <c r="I185" s="12"/>
      <c r="J185" s="12"/>
      <c r="K185" s="12"/>
      <c r="L185" s="12"/>
      <c r="M185" s="12"/>
      <c r="N185" s="12"/>
      <c r="O185" s="12"/>
      <c r="P185" s="12"/>
      <c r="Q185" s="12"/>
      <c r="R185" s="12"/>
      <c r="S185" s="12"/>
      <c r="T185" s="12"/>
      <c r="U185" s="12"/>
      <c r="V185" s="12"/>
      <c r="W185" s="12"/>
      <c r="X185" s="12"/>
      <c r="Y185" s="12"/>
      <c r="Z185" s="12"/>
      <c r="AA185" s="12"/>
    </row>
    <row r="186">
      <c r="A186" s="12"/>
      <c r="B186" s="228"/>
      <c r="C186" s="1154"/>
      <c r="D186" s="228"/>
      <c r="E186" s="228"/>
      <c r="F186" s="12"/>
      <c r="G186" s="12"/>
      <c r="H186" s="12"/>
      <c r="I186" s="12"/>
      <c r="J186" s="12"/>
      <c r="K186" s="12"/>
      <c r="L186" s="12"/>
      <c r="M186" s="12"/>
      <c r="N186" s="12"/>
      <c r="O186" s="12"/>
      <c r="P186" s="12"/>
      <c r="Q186" s="12"/>
      <c r="R186" s="12"/>
      <c r="S186" s="12"/>
      <c r="T186" s="12"/>
      <c r="U186" s="12"/>
      <c r="V186" s="12"/>
      <c r="W186" s="12"/>
      <c r="X186" s="12"/>
      <c r="Y186" s="12"/>
      <c r="Z186" s="12"/>
      <c r="AA186" s="12"/>
    </row>
    <row r="187">
      <c r="A187" s="12"/>
      <c r="B187" s="228"/>
      <c r="C187" s="1154"/>
      <c r="D187" s="228"/>
      <c r="E187" s="228"/>
      <c r="F187" s="12"/>
      <c r="G187" s="12"/>
      <c r="H187" s="12"/>
      <c r="I187" s="12"/>
      <c r="J187" s="12"/>
      <c r="K187" s="12"/>
      <c r="L187" s="12"/>
      <c r="M187" s="12"/>
      <c r="N187" s="12"/>
      <c r="O187" s="12"/>
      <c r="P187" s="12"/>
      <c r="Q187" s="12"/>
      <c r="R187" s="12"/>
      <c r="S187" s="12"/>
      <c r="T187" s="12"/>
      <c r="U187" s="12"/>
      <c r="V187" s="12"/>
      <c r="W187" s="12"/>
      <c r="X187" s="12"/>
      <c r="Y187" s="12"/>
      <c r="Z187" s="12"/>
      <c r="AA187" s="12"/>
    </row>
    <row r="188">
      <c r="A188" s="12"/>
      <c r="B188" s="228"/>
      <c r="C188" s="1154"/>
      <c r="D188" s="228"/>
      <c r="E188" s="228"/>
      <c r="F188" s="12"/>
      <c r="G188" s="12"/>
      <c r="H188" s="12"/>
      <c r="I188" s="12"/>
      <c r="J188" s="12"/>
      <c r="K188" s="12"/>
      <c r="L188" s="12"/>
      <c r="M188" s="12"/>
      <c r="N188" s="12"/>
      <c r="O188" s="12"/>
      <c r="P188" s="12"/>
      <c r="Q188" s="12"/>
      <c r="R188" s="12"/>
      <c r="S188" s="12"/>
      <c r="T188" s="12"/>
      <c r="U188" s="12"/>
      <c r="V188" s="12"/>
      <c r="W188" s="12"/>
      <c r="X188" s="12"/>
      <c r="Y188" s="12"/>
      <c r="Z188" s="12"/>
      <c r="AA188" s="12"/>
    </row>
    <row r="189">
      <c r="A189" s="12"/>
      <c r="B189" s="228"/>
      <c r="C189" s="1154"/>
      <c r="D189" s="228"/>
      <c r="E189" s="228"/>
      <c r="F189" s="12"/>
      <c r="G189" s="12"/>
      <c r="H189" s="12"/>
      <c r="I189" s="12"/>
      <c r="J189" s="12"/>
      <c r="K189" s="12"/>
      <c r="L189" s="12"/>
      <c r="M189" s="12"/>
      <c r="N189" s="12"/>
      <c r="O189" s="12"/>
      <c r="P189" s="12"/>
      <c r="Q189" s="12"/>
      <c r="R189" s="12"/>
      <c r="S189" s="12"/>
      <c r="T189" s="12"/>
      <c r="U189" s="12"/>
      <c r="V189" s="12"/>
      <c r="W189" s="12"/>
      <c r="X189" s="12"/>
      <c r="Y189" s="12"/>
      <c r="Z189" s="12"/>
      <c r="AA189" s="12"/>
    </row>
    <row r="190">
      <c r="A190" s="12"/>
      <c r="B190" s="228"/>
      <c r="C190" s="1154"/>
      <c r="D190" s="228"/>
      <c r="E190" s="228"/>
      <c r="F190" s="12"/>
      <c r="G190" s="12"/>
      <c r="H190" s="12"/>
      <c r="I190" s="12"/>
      <c r="J190" s="12"/>
      <c r="K190" s="12"/>
      <c r="L190" s="12"/>
      <c r="M190" s="12"/>
      <c r="N190" s="12"/>
      <c r="O190" s="12"/>
      <c r="P190" s="12"/>
      <c r="Q190" s="12"/>
      <c r="R190" s="12"/>
      <c r="S190" s="12"/>
      <c r="T190" s="12"/>
      <c r="U190" s="12"/>
      <c r="V190" s="12"/>
      <c r="W190" s="12"/>
      <c r="X190" s="12"/>
      <c r="Y190" s="12"/>
      <c r="Z190" s="12"/>
      <c r="AA190" s="12"/>
    </row>
    <row r="191">
      <c r="A191" s="12"/>
      <c r="B191" s="228"/>
      <c r="C191" s="1154"/>
      <c r="D191" s="228"/>
      <c r="E191" s="228"/>
      <c r="F191" s="12"/>
      <c r="G191" s="12"/>
      <c r="H191" s="12"/>
      <c r="I191" s="12"/>
      <c r="J191" s="12"/>
      <c r="K191" s="12"/>
      <c r="L191" s="12"/>
      <c r="M191" s="12"/>
      <c r="N191" s="12"/>
      <c r="O191" s="12"/>
      <c r="P191" s="12"/>
      <c r="Q191" s="12"/>
      <c r="R191" s="12"/>
      <c r="S191" s="12"/>
      <c r="T191" s="12"/>
      <c r="U191" s="12"/>
      <c r="V191" s="12"/>
      <c r="W191" s="12"/>
      <c r="X191" s="12"/>
      <c r="Y191" s="12"/>
      <c r="Z191" s="12"/>
      <c r="AA191" s="12"/>
    </row>
    <row r="192">
      <c r="A192" s="12"/>
      <c r="B192" s="228"/>
      <c r="C192" s="1154"/>
      <c r="D192" s="228"/>
      <c r="E192" s="228"/>
      <c r="F192" s="12"/>
      <c r="G192" s="12"/>
      <c r="H192" s="12"/>
      <c r="I192" s="12"/>
      <c r="J192" s="12"/>
      <c r="K192" s="12"/>
      <c r="L192" s="12"/>
      <c r="M192" s="12"/>
      <c r="N192" s="12"/>
      <c r="O192" s="12"/>
      <c r="P192" s="12"/>
      <c r="Q192" s="12"/>
      <c r="R192" s="12"/>
      <c r="S192" s="12"/>
      <c r="T192" s="12"/>
      <c r="U192" s="12"/>
      <c r="V192" s="12"/>
      <c r="W192" s="12"/>
      <c r="X192" s="12"/>
      <c r="Y192" s="12"/>
      <c r="Z192" s="12"/>
      <c r="AA192" s="12"/>
    </row>
    <row r="193">
      <c r="A193" s="12"/>
      <c r="B193" s="228"/>
      <c r="C193" s="1154"/>
      <c r="D193" s="228"/>
      <c r="E193" s="228"/>
      <c r="F193" s="12"/>
      <c r="G193" s="12"/>
      <c r="H193" s="12"/>
      <c r="I193" s="12"/>
      <c r="J193" s="12"/>
      <c r="K193" s="12"/>
      <c r="L193" s="12"/>
      <c r="M193" s="12"/>
      <c r="N193" s="12"/>
      <c r="O193" s="12"/>
      <c r="P193" s="12"/>
      <c r="Q193" s="12"/>
      <c r="R193" s="12"/>
      <c r="S193" s="12"/>
      <c r="T193" s="12"/>
      <c r="U193" s="12"/>
      <c r="V193" s="12"/>
      <c r="W193" s="12"/>
      <c r="X193" s="12"/>
      <c r="Y193" s="12"/>
      <c r="Z193" s="12"/>
      <c r="AA193" s="12"/>
    </row>
    <row r="194">
      <c r="A194" s="12"/>
      <c r="B194" s="228"/>
      <c r="C194" s="1154"/>
      <c r="D194" s="228"/>
      <c r="E194" s="228"/>
      <c r="F194" s="12"/>
      <c r="G194" s="12"/>
      <c r="H194" s="12"/>
      <c r="I194" s="12"/>
      <c r="J194" s="12"/>
      <c r="K194" s="12"/>
      <c r="L194" s="12"/>
      <c r="M194" s="12"/>
      <c r="N194" s="12"/>
      <c r="O194" s="12"/>
      <c r="P194" s="12"/>
      <c r="Q194" s="12"/>
      <c r="R194" s="12"/>
      <c r="S194" s="12"/>
      <c r="T194" s="12"/>
      <c r="U194" s="12"/>
      <c r="V194" s="12"/>
      <c r="W194" s="12"/>
      <c r="X194" s="12"/>
      <c r="Y194" s="12"/>
      <c r="Z194" s="12"/>
      <c r="AA194" s="12"/>
    </row>
    <row r="195">
      <c r="A195" s="12"/>
      <c r="B195" s="228"/>
      <c r="C195" s="1154"/>
      <c r="D195" s="228"/>
      <c r="E195" s="228"/>
      <c r="F195" s="12"/>
      <c r="G195" s="12"/>
      <c r="H195" s="12"/>
      <c r="I195" s="12"/>
      <c r="J195" s="12"/>
      <c r="K195" s="12"/>
      <c r="L195" s="12"/>
      <c r="M195" s="12"/>
      <c r="N195" s="12"/>
      <c r="O195" s="12"/>
      <c r="P195" s="12"/>
      <c r="Q195" s="12"/>
      <c r="R195" s="12"/>
      <c r="S195" s="12"/>
      <c r="T195" s="12"/>
      <c r="U195" s="12"/>
      <c r="V195" s="12"/>
      <c r="W195" s="12"/>
      <c r="X195" s="12"/>
      <c r="Y195" s="12"/>
      <c r="Z195" s="12"/>
      <c r="AA195" s="12"/>
    </row>
    <row r="196">
      <c r="A196" s="12"/>
      <c r="B196" s="228"/>
      <c r="C196" s="1154"/>
      <c r="D196" s="228"/>
      <c r="E196" s="228"/>
      <c r="F196" s="12"/>
      <c r="G196" s="12"/>
      <c r="H196" s="12"/>
      <c r="I196" s="12"/>
      <c r="J196" s="12"/>
      <c r="K196" s="12"/>
      <c r="L196" s="12"/>
      <c r="M196" s="12"/>
      <c r="N196" s="12"/>
      <c r="O196" s="12"/>
      <c r="P196" s="12"/>
      <c r="Q196" s="12"/>
      <c r="R196" s="12"/>
      <c r="S196" s="12"/>
      <c r="T196" s="12"/>
      <c r="U196" s="12"/>
      <c r="V196" s="12"/>
      <c r="W196" s="12"/>
      <c r="X196" s="12"/>
      <c r="Y196" s="12"/>
      <c r="Z196" s="12"/>
      <c r="AA196" s="12"/>
    </row>
    <row r="197">
      <c r="A197" s="12"/>
      <c r="B197" s="228"/>
      <c r="C197" s="1154"/>
      <c r="D197" s="228"/>
      <c r="E197" s="228"/>
      <c r="F197" s="12"/>
      <c r="G197" s="12"/>
      <c r="H197" s="12"/>
      <c r="I197" s="12"/>
      <c r="J197" s="12"/>
      <c r="K197" s="12"/>
      <c r="L197" s="12"/>
      <c r="M197" s="12"/>
      <c r="N197" s="12"/>
      <c r="O197" s="12"/>
      <c r="P197" s="12"/>
      <c r="Q197" s="12"/>
      <c r="R197" s="12"/>
      <c r="S197" s="12"/>
      <c r="T197" s="12"/>
      <c r="U197" s="12"/>
      <c r="V197" s="12"/>
      <c r="W197" s="12"/>
      <c r="X197" s="12"/>
      <c r="Y197" s="12"/>
      <c r="Z197" s="12"/>
      <c r="AA197" s="12"/>
    </row>
    <row r="198">
      <c r="A198" s="12"/>
      <c r="B198" s="228"/>
      <c r="C198" s="1154"/>
      <c r="D198" s="228"/>
      <c r="E198" s="228"/>
      <c r="F198" s="12"/>
      <c r="G198" s="12"/>
      <c r="H198" s="12"/>
      <c r="I198" s="12"/>
      <c r="J198" s="12"/>
      <c r="K198" s="12"/>
      <c r="L198" s="12"/>
      <c r="M198" s="12"/>
      <c r="N198" s="12"/>
      <c r="O198" s="12"/>
      <c r="P198" s="12"/>
      <c r="Q198" s="12"/>
      <c r="R198" s="12"/>
      <c r="S198" s="12"/>
      <c r="T198" s="12"/>
      <c r="U198" s="12"/>
      <c r="V198" s="12"/>
      <c r="W198" s="12"/>
      <c r="X198" s="12"/>
      <c r="Y198" s="12"/>
      <c r="Z198" s="12"/>
      <c r="AA198" s="12"/>
    </row>
    <row r="199">
      <c r="A199" s="12"/>
      <c r="B199" s="228"/>
      <c r="C199" s="1154"/>
      <c r="D199" s="228"/>
      <c r="E199" s="228"/>
      <c r="F199" s="12"/>
      <c r="G199" s="12"/>
      <c r="H199" s="12"/>
      <c r="I199" s="12"/>
      <c r="J199" s="12"/>
      <c r="K199" s="12"/>
      <c r="L199" s="12"/>
      <c r="M199" s="12"/>
      <c r="N199" s="12"/>
      <c r="O199" s="12"/>
      <c r="P199" s="12"/>
      <c r="Q199" s="12"/>
      <c r="R199" s="12"/>
      <c r="S199" s="12"/>
      <c r="T199" s="12"/>
      <c r="U199" s="12"/>
      <c r="V199" s="12"/>
      <c r="W199" s="12"/>
      <c r="X199" s="12"/>
      <c r="Y199" s="12"/>
      <c r="Z199" s="12"/>
      <c r="AA199" s="12"/>
    </row>
    <row r="200">
      <c r="A200" s="12"/>
      <c r="B200" s="228"/>
      <c r="C200" s="1154"/>
      <c r="D200" s="228"/>
      <c r="E200" s="228"/>
      <c r="F200" s="12"/>
      <c r="G200" s="12"/>
      <c r="H200" s="12"/>
      <c r="I200" s="12"/>
      <c r="J200" s="12"/>
      <c r="K200" s="12"/>
      <c r="L200" s="12"/>
      <c r="M200" s="12"/>
      <c r="N200" s="12"/>
      <c r="O200" s="12"/>
      <c r="P200" s="12"/>
      <c r="Q200" s="12"/>
      <c r="R200" s="12"/>
      <c r="S200" s="12"/>
      <c r="T200" s="12"/>
      <c r="U200" s="12"/>
      <c r="V200" s="12"/>
      <c r="W200" s="12"/>
      <c r="X200" s="12"/>
      <c r="Y200" s="12"/>
      <c r="Z200" s="12"/>
      <c r="AA200" s="12"/>
    </row>
    <row r="201">
      <c r="A201" s="12"/>
      <c r="B201" s="228"/>
      <c r="C201" s="1154"/>
      <c r="D201" s="228"/>
      <c r="E201" s="228"/>
      <c r="F201" s="12"/>
      <c r="G201" s="12"/>
      <c r="H201" s="12"/>
      <c r="I201" s="12"/>
      <c r="J201" s="12"/>
      <c r="K201" s="12"/>
      <c r="L201" s="12"/>
      <c r="M201" s="12"/>
      <c r="N201" s="12"/>
      <c r="O201" s="12"/>
      <c r="P201" s="12"/>
      <c r="Q201" s="12"/>
      <c r="R201" s="12"/>
      <c r="S201" s="12"/>
      <c r="T201" s="12"/>
      <c r="U201" s="12"/>
      <c r="V201" s="12"/>
      <c r="W201" s="12"/>
      <c r="X201" s="12"/>
      <c r="Y201" s="12"/>
      <c r="Z201" s="12"/>
      <c r="AA201" s="12"/>
    </row>
    <row r="202">
      <c r="A202" s="12"/>
      <c r="B202" s="228"/>
      <c r="C202" s="1154"/>
      <c r="D202" s="228"/>
      <c r="E202" s="228"/>
      <c r="F202" s="12"/>
      <c r="G202" s="12"/>
      <c r="H202" s="12"/>
      <c r="I202" s="12"/>
      <c r="J202" s="12"/>
      <c r="K202" s="12"/>
      <c r="L202" s="12"/>
      <c r="M202" s="12"/>
      <c r="N202" s="12"/>
      <c r="O202" s="12"/>
      <c r="P202" s="12"/>
      <c r="Q202" s="12"/>
      <c r="R202" s="12"/>
      <c r="S202" s="12"/>
      <c r="T202" s="12"/>
      <c r="U202" s="12"/>
      <c r="V202" s="12"/>
      <c r="W202" s="12"/>
      <c r="X202" s="12"/>
      <c r="Y202" s="12"/>
      <c r="Z202" s="12"/>
      <c r="AA202" s="12"/>
    </row>
    <row r="203">
      <c r="A203" s="12"/>
      <c r="B203" s="228"/>
      <c r="C203" s="1154"/>
      <c r="D203" s="228"/>
      <c r="E203" s="228"/>
      <c r="F203" s="12"/>
      <c r="G203" s="12"/>
      <c r="H203" s="12"/>
      <c r="I203" s="12"/>
      <c r="J203" s="12"/>
      <c r="K203" s="12"/>
      <c r="L203" s="12"/>
      <c r="M203" s="12"/>
      <c r="N203" s="12"/>
      <c r="O203" s="12"/>
      <c r="P203" s="12"/>
      <c r="Q203" s="12"/>
      <c r="R203" s="12"/>
      <c r="S203" s="12"/>
      <c r="T203" s="12"/>
      <c r="U203" s="12"/>
      <c r="V203" s="12"/>
      <c r="W203" s="12"/>
      <c r="X203" s="12"/>
      <c r="Y203" s="12"/>
      <c r="Z203" s="12"/>
      <c r="AA203" s="12"/>
    </row>
    <row r="204">
      <c r="A204" s="12"/>
      <c r="B204" s="228"/>
      <c r="C204" s="1154"/>
      <c r="D204" s="228"/>
      <c r="E204" s="228"/>
      <c r="F204" s="12"/>
      <c r="G204" s="12"/>
      <c r="H204" s="12"/>
      <c r="I204" s="12"/>
      <c r="J204" s="12"/>
      <c r="K204" s="12"/>
      <c r="L204" s="12"/>
      <c r="M204" s="12"/>
      <c r="N204" s="12"/>
      <c r="O204" s="12"/>
      <c r="P204" s="12"/>
      <c r="Q204" s="12"/>
      <c r="R204" s="12"/>
      <c r="S204" s="12"/>
      <c r="T204" s="12"/>
      <c r="U204" s="12"/>
      <c r="V204" s="12"/>
      <c r="W204" s="12"/>
      <c r="X204" s="12"/>
      <c r="Y204" s="12"/>
      <c r="Z204" s="12"/>
      <c r="AA204" s="12"/>
    </row>
    <row r="205">
      <c r="A205" s="12"/>
      <c r="B205" s="228"/>
      <c r="C205" s="1154"/>
      <c r="D205" s="228"/>
      <c r="E205" s="228"/>
      <c r="F205" s="12"/>
      <c r="G205" s="12"/>
      <c r="H205" s="12"/>
      <c r="I205" s="12"/>
      <c r="J205" s="12"/>
      <c r="K205" s="12"/>
      <c r="L205" s="12"/>
      <c r="M205" s="12"/>
      <c r="N205" s="12"/>
      <c r="O205" s="12"/>
      <c r="P205" s="12"/>
      <c r="Q205" s="12"/>
      <c r="R205" s="12"/>
      <c r="S205" s="12"/>
      <c r="T205" s="12"/>
      <c r="U205" s="12"/>
      <c r="V205" s="12"/>
      <c r="W205" s="12"/>
      <c r="X205" s="12"/>
      <c r="Y205" s="12"/>
      <c r="Z205" s="12"/>
      <c r="AA205" s="12"/>
    </row>
    <row r="206">
      <c r="A206" s="12"/>
      <c r="B206" s="228"/>
      <c r="C206" s="1154"/>
      <c r="D206" s="228"/>
      <c r="E206" s="228"/>
      <c r="F206" s="12"/>
      <c r="G206" s="12"/>
      <c r="H206" s="12"/>
      <c r="I206" s="12"/>
      <c r="J206" s="12"/>
      <c r="K206" s="12"/>
      <c r="L206" s="12"/>
      <c r="M206" s="12"/>
      <c r="N206" s="12"/>
      <c r="O206" s="12"/>
      <c r="P206" s="12"/>
      <c r="Q206" s="12"/>
      <c r="R206" s="12"/>
      <c r="S206" s="12"/>
      <c r="T206" s="12"/>
      <c r="U206" s="12"/>
      <c r="V206" s="12"/>
      <c r="W206" s="12"/>
      <c r="X206" s="12"/>
      <c r="Y206" s="12"/>
      <c r="Z206" s="12"/>
      <c r="AA206" s="12"/>
    </row>
    <row r="207">
      <c r="A207" s="12"/>
      <c r="B207" s="228"/>
      <c r="C207" s="1154"/>
      <c r="D207" s="228"/>
      <c r="E207" s="228"/>
      <c r="F207" s="12"/>
      <c r="G207" s="12"/>
      <c r="H207" s="12"/>
      <c r="I207" s="12"/>
      <c r="J207" s="12"/>
      <c r="K207" s="12"/>
      <c r="L207" s="12"/>
      <c r="M207" s="12"/>
      <c r="N207" s="12"/>
      <c r="O207" s="12"/>
      <c r="P207" s="12"/>
      <c r="Q207" s="12"/>
      <c r="R207" s="12"/>
      <c r="S207" s="12"/>
      <c r="T207" s="12"/>
      <c r="U207" s="12"/>
      <c r="V207" s="12"/>
      <c r="W207" s="12"/>
      <c r="X207" s="12"/>
      <c r="Y207" s="12"/>
      <c r="Z207" s="12"/>
      <c r="AA207" s="12"/>
    </row>
    <row r="208">
      <c r="A208" s="12"/>
      <c r="B208" s="228"/>
      <c r="C208" s="1154"/>
      <c r="D208" s="228"/>
      <c r="E208" s="228"/>
      <c r="F208" s="12"/>
      <c r="G208" s="12"/>
      <c r="H208" s="12"/>
      <c r="I208" s="12"/>
      <c r="J208" s="12"/>
      <c r="K208" s="12"/>
      <c r="L208" s="12"/>
      <c r="M208" s="12"/>
      <c r="N208" s="12"/>
      <c r="O208" s="12"/>
      <c r="P208" s="12"/>
      <c r="Q208" s="12"/>
      <c r="R208" s="12"/>
      <c r="S208" s="12"/>
      <c r="T208" s="12"/>
      <c r="U208" s="12"/>
      <c r="V208" s="12"/>
      <c r="W208" s="12"/>
      <c r="X208" s="12"/>
      <c r="Y208" s="12"/>
      <c r="Z208" s="12"/>
      <c r="AA208" s="12"/>
    </row>
    <row r="209">
      <c r="A209" s="12"/>
      <c r="B209" s="228"/>
      <c r="C209" s="1154"/>
      <c r="D209" s="228"/>
      <c r="E209" s="228"/>
      <c r="F209" s="12"/>
      <c r="G209" s="12"/>
      <c r="H209" s="12"/>
      <c r="I209" s="12"/>
      <c r="J209" s="12"/>
      <c r="K209" s="12"/>
      <c r="L209" s="12"/>
      <c r="M209" s="12"/>
      <c r="N209" s="12"/>
      <c r="O209" s="12"/>
      <c r="P209" s="12"/>
      <c r="Q209" s="12"/>
      <c r="R209" s="12"/>
      <c r="S209" s="12"/>
      <c r="T209" s="12"/>
      <c r="U209" s="12"/>
      <c r="V209" s="12"/>
      <c r="W209" s="12"/>
      <c r="X209" s="12"/>
      <c r="Y209" s="12"/>
      <c r="Z209" s="12"/>
      <c r="AA209" s="12"/>
    </row>
    <row r="210">
      <c r="A210" s="12"/>
      <c r="B210" s="228"/>
      <c r="C210" s="1154"/>
      <c r="D210" s="228"/>
      <c r="E210" s="228"/>
      <c r="F210" s="12"/>
      <c r="G210" s="12"/>
      <c r="H210" s="12"/>
      <c r="I210" s="12"/>
      <c r="J210" s="12"/>
      <c r="K210" s="12"/>
      <c r="L210" s="12"/>
      <c r="M210" s="12"/>
      <c r="N210" s="12"/>
      <c r="O210" s="12"/>
      <c r="P210" s="12"/>
      <c r="Q210" s="12"/>
      <c r="R210" s="12"/>
      <c r="S210" s="12"/>
      <c r="T210" s="12"/>
      <c r="U210" s="12"/>
      <c r="V210" s="12"/>
      <c r="W210" s="12"/>
      <c r="X210" s="12"/>
      <c r="Y210" s="12"/>
      <c r="Z210" s="12"/>
      <c r="AA210" s="12"/>
    </row>
    <row r="211">
      <c r="A211" s="12"/>
      <c r="B211" s="228"/>
      <c r="C211" s="1154"/>
      <c r="D211" s="228"/>
      <c r="E211" s="228"/>
      <c r="F211" s="12"/>
      <c r="G211" s="12"/>
      <c r="H211" s="12"/>
      <c r="I211" s="12"/>
      <c r="J211" s="12"/>
      <c r="K211" s="12"/>
      <c r="L211" s="12"/>
      <c r="M211" s="12"/>
      <c r="N211" s="12"/>
      <c r="O211" s="12"/>
      <c r="P211" s="12"/>
      <c r="Q211" s="12"/>
      <c r="R211" s="12"/>
      <c r="S211" s="12"/>
      <c r="T211" s="12"/>
      <c r="U211" s="12"/>
      <c r="V211" s="12"/>
      <c r="W211" s="12"/>
      <c r="X211" s="12"/>
      <c r="Y211" s="12"/>
      <c r="Z211" s="12"/>
      <c r="AA211" s="12"/>
    </row>
    <row r="212">
      <c r="A212" s="12"/>
      <c r="B212" s="228"/>
      <c r="C212" s="1154"/>
      <c r="D212" s="228"/>
      <c r="E212" s="228"/>
      <c r="F212" s="12"/>
      <c r="G212" s="12"/>
      <c r="H212" s="12"/>
      <c r="I212" s="12"/>
      <c r="J212" s="12"/>
      <c r="K212" s="12"/>
      <c r="L212" s="12"/>
      <c r="M212" s="12"/>
      <c r="N212" s="12"/>
      <c r="O212" s="12"/>
      <c r="P212" s="12"/>
      <c r="Q212" s="12"/>
      <c r="R212" s="12"/>
      <c r="S212" s="12"/>
      <c r="T212" s="12"/>
      <c r="U212" s="12"/>
      <c r="V212" s="12"/>
      <c r="W212" s="12"/>
      <c r="X212" s="12"/>
      <c r="Y212" s="12"/>
      <c r="Z212" s="12"/>
      <c r="AA212" s="12"/>
    </row>
    <row r="213">
      <c r="A213" s="12"/>
      <c r="B213" s="228"/>
      <c r="C213" s="1154"/>
      <c r="D213" s="228"/>
      <c r="E213" s="228"/>
      <c r="F213" s="12"/>
      <c r="G213" s="12"/>
      <c r="H213" s="12"/>
      <c r="I213" s="12"/>
      <c r="J213" s="12"/>
      <c r="K213" s="12"/>
      <c r="L213" s="12"/>
      <c r="M213" s="12"/>
      <c r="N213" s="12"/>
      <c r="O213" s="12"/>
      <c r="P213" s="12"/>
      <c r="Q213" s="12"/>
      <c r="R213" s="12"/>
      <c r="S213" s="12"/>
      <c r="T213" s="12"/>
      <c r="U213" s="12"/>
      <c r="V213" s="12"/>
      <c r="W213" s="12"/>
      <c r="X213" s="12"/>
      <c r="Y213" s="12"/>
      <c r="Z213" s="12"/>
      <c r="AA213" s="12"/>
    </row>
    <row r="214">
      <c r="A214" s="12"/>
      <c r="B214" s="228"/>
      <c r="C214" s="1154"/>
      <c r="D214" s="228"/>
      <c r="E214" s="228"/>
      <c r="F214" s="12"/>
      <c r="G214" s="12"/>
      <c r="H214" s="12"/>
      <c r="I214" s="12"/>
      <c r="J214" s="12"/>
      <c r="K214" s="12"/>
      <c r="L214" s="12"/>
      <c r="M214" s="12"/>
      <c r="N214" s="12"/>
      <c r="O214" s="12"/>
      <c r="P214" s="12"/>
      <c r="Q214" s="12"/>
      <c r="R214" s="12"/>
      <c r="S214" s="12"/>
      <c r="T214" s="12"/>
      <c r="U214" s="12"/>
      <c r="V214" s="12"/>
      <c r="W214" s="12"/>
      <c r="X214" s="12"/>
      <c r="Y214" s="12"/>
      <c r="Z214" s="12"/>
      <c r="AA214" s="12"/>
    </row>
    <row r="215">
      <c r="A215" s="12"/>
      <c r="B215" s="228"/>
      <c r="C215" s="1154"/>
      <c r="D215" s="228"/>
      <c r="E215" s="228"/>
      <c r="F215" s="12"/>
      <c r="G215" s="12"/>
      <c r="H215" s="12"/>
      <c r="I215" s="12"/>
      <c r="J215" s="12"/>
      <c r="K215" s="12"/>
      <c r="L215" s="12"/>
      <c r="M215" s="12"/>
      <c r="N215" s="12"/>
      <c r="O215" s="12"/>
      <c r="P215" s="12"/>
      <c r="Q215" s="12"/>
      <c r="R215" s="12"/>
      <c r="S215" s="12"/>
      <c r="T215" s="12"/>
      <c r="U215" s="12"/>
      <c r="V215" s="12"/>
      <c r="W215" s="12"/>
      <c r="X215" s="12"/>
      <c r="Y215" s="12"/>
      <c r="Z215" s="12"/>
      <c r="AA215" s="12"/>
    </row>
    <row r="216">
      <c r="A216" s="12"/>
      <c r="B216" s="228"/>
      <c r="C216" s="1154"/>
      <c r="D216" s="228"/>
      <c r="E216" s="228"/>
      <c r="F216" s="12"/>
      <c r="G216" s="12"/>
      <c r="H216" s="12"/>
      <c r="I216" s="12"/>
      <c r="J216" s="12"/>
      <c r="K216" s="12"/>
      <c r="L216" s="12"/>
      <c r="M216" s="12"/>
      <c r="N216" s="12"/>
      <c r="O216" s="12"/>
      <c r="P216" s="12"/>
      <c r="Q216" s="12"/>
      <c r="R216" s="12"/>
      <c r="S216" s="12"/>
      <c r="T216" s="12"/>
      <c r="U216" s="12"/>
      <c r="V216" s="12"/>
      <c r="W216" s="12"/>
      <c r="X216" s="12"/>
      <c r="Y216" s="12"/>
      <c r="Z216" s="12"/>
      <c r="AA216" s="12"/>
    </row>
    <row r="217">
      <c r="A217" s="12"/>
      <c r="B217" s="228"/>
      <c r="C217" s="1154"/>
      <c r="D217" s="228"/>
      <c r="E217" s="228"/>
      <c r="F217" s="12"/>
      <c r="G217" s="12"/>
      <c r="H217" s="12"/>
      <c r="I217" s="12"/>
      <c r="J217" s="12"/>
      <c r="K217" s="12"/>
      <c r="L217" s="12"/>
      <c r="M217" s="12"/>
      <c r="N217" s="12"/>
      <c r="O217" s="12"/>
      <c r="P217" s="12"/>
      <c r="Q217" s="12"/>
      <c r="R217" s="12"/>
      <c r="S217" s="12"/>
      <c r="T217" s="12"/>
      <c r="U217" s="12"/>
      <c r="V217" s="12"/>
      <c r="W217" s="12"/>
      <c r="X217" s="12"/>
      <c r="Y217" s="12"/>
      <c r="Z217" s="12"/>
      <c r="AA217" s="12"/>
    </row>
    <row r="218">
      <c r="A218" s="12"/>
      <c r="B218" s="228"/>
      <c r="C218" s="1154"/>
      <c r="D218" s="228"/>
      <c r="E218" s="228"/>
      <c r="F218" s="12"/>
      <c r="G218" s="12"/>
      <c r="H218" s="12"/>
      <c r="I218" s="12"/>
      <c r="J218" s="12"/>
      <c r="K218" s="12"/>
      <c r="L218" s="12"/>
      <c r="M218" s="12"/>
      <c r="N218" s="12"/>
      <c r="O218" s="12"/>
      <c r="P218" s="12"/>
      <c r="Q218" s="12"/>
      <c r="R218" s="12"/>
      <c r="S218" s="12"/>
      <c r="T218" s="12"/>
      <c r="U218" s="12"/>
      <c r="V218" s="12"/>
      <c r="W218" s="12"/>
      <c r="X218" s="12"/>
      <c r="Y218" s="12"/>
      <c r="Z218" s="12"/>
      <c r="AA218" s="12"/>
    </row>
    <row r="219">
      <c r="A219" s="12"/>
      <c r="B219" s="228"/>
      <c r="C219" s="1154"/>
      <c r="D219" s="228"/>
      <c r="E219" s="228"/>
      <c r="F219" s="12"/>
      <c r="G219" s="12"/>
      <c r="H219" s="12"/>
      <c r="I219" s="12"/>
      <c r="J219" s="12"/>
      <c r="K219" s="12"/>
      <c r="L219" s="12"/>
      <c r="M219" s="12"/>
      <c r="N219" s="12"/>
      <c r="O219" s="12"/>
      <c r="P219" s="12"/>
      <c r="Q219" s="12"/>
      <c r="R219" s="12"/>
      <c r="S219" s="12"/>
      <c r="T219" s="12"/>
      <c r="U219" s="12"/>
      <c r="V219" s="12"/>
      <c r="W219" s="12"/>
      <c r="X219" s="12"/>
      <c r="Y219" s="12"/>
      <c r="Z219" s="12"/>
      <c r="AA219" s="12"/>
    </row>
    <row r="220">
      <c r="A220" s="12"/>
      <c r="B220" s="228"/>
      <c r="C220" s="1154"/>
      <c r="D220" s="228"/>
      <c r="E220" s="228"/>
      <c r="F220" s="12"/>
      <c r="G220" s="12"/>
      <c r="H220" s="12"/>
      <c r="I220" s="12"/>
      <c r="J220" s="12"/>
      <c r="K220" s="12"/>
      <c r="L220" s="12"/>
      <c r="M220" s="12"/>
      <c r="N220" s="12"/>
      <c r="O220" s="12"/>
      <c r="P220" s="12"/>
      <c r="Q220" s="12"/>
      <c r="R220" s="12"/>
      <c r="S220" s="12"/>
      <c r="T220" s="12"/>
      <c r="U220" s="12"/>
      <c r="V220" s="12"/>
      <c r="W220" s="12"/>
      <c r="X220" s="12"/>
      <c r="Y220" s="12"/>
      <c r="Z220" s="12"/>
      <c r="AA220" s="12"/>
    </row>
    <row r="221">
      <c r="A221" s="12"/>
      <c r="B221" s="228"/>
      <c r="C221" s="1154"/>
      <c r="D221" s="228"/>
      <c r="E221" s="228"/>
      <c r="F221" s="12"/>
      <c r="G221" s="12"/>
      <c r="H221" s="12"/>
      <c r="I221" s="12"/>
      <c r="J221" s="12"/>
      <c r="K221" s="12"/>
      <c r="L221" s="12"/>
      <c r="M221" s="12"/>
      <c r="N221" s="12"/>
      <c r="O221" s="12"/>
      <c r="P221" s="12"/>
      <c r="Q221" s="12"/>
      <c r="R221" s="12"/>
      <c r="S221" s="12"/>
      <c r="T221" s="12"/>
      <c r="U221" s="12"/>
      <c r="V221" s="12"/>
      <c r="W221" s="12"/>
      <c r="X221" s="12"/>
      <c r="Y221" s="12"/>
      <c r="Z221" s="12"/>
      <c r="AA221" s="12"/>
    </row>
    <row r="222">
      <c r="A222" s="12"/>
      <c r="B222" s="228"/>
      <c r="C222" s="1154"/>
      <c r="D222" s="228"/>
      <c r="E222" s="228"/>
      <c r="F222" s="12"/>
      <c r="G222" s="12"/>
      <c r="H222" s="12"/>
      <c r="I222" s="12"/>
      <c r="J222" s="12"/>
      <c r="K222" s="12"/>
      <c r="L222" s="12"/>
      <c r="M222" s="12"/>
      <c r="N222" s="12"/>
      <c r="O222" s="12"/>
      <c r="P222" s="12"/>
      <c r="Q222" s="12"/>
      <c r="R222" s="12"/>
      <c r="S222" s="12"/>
      <c r="T222" s="12"/>
      <c r="U222" s="12"/>
      <c r="V222" s="12"/>
      <c r="W222" s="12"/>
      <c r="X222" s="12"/>
      <c r="Y222" s="12"/>
      <c r="Z222" s="12"/>
      <c r="AA222" s="12"/>
    </row>
    <row r="223">
      <c r="A223" s="12"/>
      <c r="B223" s="228"/>
      <c r="C223" s="1154"/>
      <c r="D223" s="228"/>
      <c r="E223" s="228"/>
      <c r="F223" s="12"/>
      <c r="G223" s="12"/>
      <c r="H223" s="12"/>
      <c r="I223" s="12"/>
      <c r="J223" s="12"/>
      <c r="K223" s="12"/>
      <c r="L223" s="12"/>
      <c r="M223" s="12"/>
      <c r="N223" s="12"/>
      <c r="O223" s="12"/>
      <c r="P223" s="12"/>
      <c r="Q223" s="12"/>
      <c r="R223" s="12"/>
      <c r="S223" s="12"/>
      <c r="T223" s="12"/>
      <c r="U223" s="12"/>
      <c r="V223" s="12"/>
      <c r="W223" s="12"/>
      <c r="X223" s="12"/>
      <c r="Y223" s="12"/>
      <c r="Z223" s="12"/>
      <c r="AA223" s="12"/>
    </row>
    <row r="224">
      <c r="A224" s="12"/>
      <c r="B224" s="228"/>
      <c r="C224" s="1154"/>
      <c r="D224" s="228"/>
      <c r="E224" s="228"/>
      <c r="F224" s="12"/>
      <c r="G224" s="12"/>
      <c r="H224" s="12"/>
      <c r="I224" s="12"/>
      <c r="J224" s="12"/>
      <c r="K224" s="12"/>
      <c r="L224" s="12"/>
      <c r="M224" s="12"/>
      <c r="N224" s="12"/>
      <c r="O224" s="12"/>
      <c r="P224" s="12"/>
      <c r="Q224" s="12"/>
      <c r="R224" s="12"/>
      <c r="S224" s="12"/>
      <c r="T224" s="12"/>
      <c r="U224" s="12"/>
      <c r="V224" s="12"/>
      <c r="W224" s="12"/>
      <c r="X224" s="12"/>
      <c r="Y224" s="12"/>
      <c r="Z224" s="12"/>
      <c r="AA224" s="12"/>
    </row>
    <row r="225">
      <c r="A225" s="12"/>
      <c r="B225" s="228"/>
      <c r="C225" s="1154"/>
      <c r="D225" s="228"/>
      <c r="E225" s="228"/>
      <c r="F225" s="12"/>
      <c r="G225" s="12"/>
      <c r="H225" s="12"/>
      <c r="I225" s="12"/>
      <c r="J225" s="12"/>
      <c r="K225" s="12"/>
      <c r="L225" s="12"/>
      <c r="M225" s="12"/>
      <c r="N225" s="12"/>
      <c r="O225" s="12"/>
      <c r="P225" s="12"/>
      <c r="Q225" s="12"/>
      <c r="R225" s="12"/>
      <c r="S225" s="12"/>
      <c r="T225" s="12"/>
      <c r="U225" s="12"/>
      <c r="V225" s="12"/>
      <c r="W225" s="12"/>
      <c r="X225" s="12"/>
      <c r="Y225" s="12"/>
      <c r="Z225" s="12"/>
      <c r="AA225" s="12"/>
    </row>
    <row r="226">
      <c r="A226" s="12"/>
      <c r="B226" s="228"/>
      <c r="C226" s="1154"/>
      <c r="D226" s="228"/>
      <c r="E226" s="228"/>
      <c r="F226" s="12"/>
      <c r="G226" s="12"/>
      <c r="H226" s="12"/>
      <c r="I226" s="12"/>
      <c r="J226" s="12"/>
      <c r="K226" s="12"/>
      <c r="L226" s="12"/>
      <c r="M226" s="12"/>
      <c r="N226" s="12"/>
      <c r="O226" s="12"/>
      <c r="P226" s="12"/>
      <c r="Q226" s="12"/>
      <c r="R226" s="12"/>
      <c r="S226" s="12"/>
      <c r="T226" s="12"/>
      <c r="U226" s="12"/>
      <c r="V226" s="12"/>
      <c r="W226" s="12"/>
      <c r="X226" s="12"/>
      <c r="Y226" s="12"/>
      <c r="Z226" s="12"/>
      <c r="AA226" s="12"/>
    </row>
    <row r="227">
      <c r="A227" s="12"/>
      <c r="B227" s="228"/>
      <c r="C227" s="1154"/>
      <c r="D227" s="228"/>
      <c r="E227" s="228"/>
      <c r="F227" s="12"/>
      <c r="G227" s="12"/>
      <c r="H227" s="12"/>
      <c r="I227" s="12"/>
      <c r="J227" s="12"/>
      <c r="K227" s="12"/>
      <c r="L227" s="12"/>
      <c r="M227" s="12"/>
      <c r="N227" s="12"/>
      <c r="O227" s="12"/>
      <c r="P227" s="12"/>
      <c r="Q227" s="12"/>
      <c r="R227" s="12"/>
      <c r="S227" s="12"/>
      <c r="T227" s="12"/>
      <c r="U227" s="12"/>
      <c r="V227" s="12"/>
      <c r="W227" s="12"/>
      <c r="X227" s="12"/>
      <c r="Y227" s="12"/>
      <c r="Z227" s="12"/>
      <c r="AA227" s="12"/>
    </row>
    <row r="228">
      <c r="A228" s="12"/>
      <c r="B228" s="228"/>
      <c r="C228" s="1154"/>
      <c r="D228" s="228"/>
      <c r="E228" s="228"/>
      <c r="F228" s="12"/>
      <c r="G228" s="12"/>
      <c r="H228" s="12"/>
      <c r="I228" s="12"/>
      <c r="J228" s="12"/>
      <c r="K228" s="12"/>
      <c r="L228" s="12"/>
      <c r="M228" s="12"/>
      <c r="N228" s="12"/>
      <c r="O228" s="12"/>
      <c r="P228" s="12"/>
      <c r="Q228" s="12"/>
      <c r="R228" s="12"/>
      <c r="S228" s="12"/>
      <c r="T228" s="12"/>
      <c r="U228" s="12"/>
      <c r="V228" s="12"/>
      <c r="W228" s="12"/>
      <c r="X228" s="12"/>
      <c r="Y228" s="12"/>
      <c r="Z228" s="12"/>
      <c r="AA228" s="12"/>
    </row>
    <row r="229">
      <c r="A229" s="12"/>
      <c r="B229" s="228"/>
      <c r="C229" s="1154"/>
      <c r="D229" s="228"/>
      <c r="E229" s="228"/>
      <c r="F229" s="12"/>
      <c r="G229" s="12"/>
      <c r="H229" s="12"/>
      <c r="I229" s="12"/>
      <c r="J229" s="12"/>
      <c r="K229" s="12"/>
      <c r="L229" s="12"/>
      <c r="M229" s="12"/>
      <c r="N229" s="12"/>
      <c r="O229" s="12"/>
      <c r="P229" s="12"/>
      <c r="Q229" s="12"/>
      <c r="R229" s="12"/>
      <c r="S229" s="12"/>
      <c r="T229" s="12"/>
      <c r="U229" s="12"/>
      <c r="V229" s="12"/>
      <c r="W229" s="12"/>
      <c r="X229" s="12"/>
      <c r="Y229" s="12"/>
      <c r="Z229" s="12"/>
      <c r="AA229" s="12"/>
    </row>
    <row r="230">
      <c r="A230" s="12"/>
      <c r="B230" s="228"/>
      <c r="C230" s="1154"/>
      <c r="D230" s="228"/>
      <c r="E230" s="228"/>
      <c r="F230" s="12"/>
      <c r="G230" s="12"/>
      <c r="H230" s="12"/>
      <c r="I230" s="12"/>
      <c r="J230" s="12"/>
      <c r="K230" s="12"/>
      <c r="L230" s="12"/>
      <c r="M230" s="12"/>
      <c r="N230" s="12"/>
      <c r="O230" s="12"/>
      <c r="P230" s="12"/>
      <c r="Q230" s="12"/>
      <c r="R230" s="12"/>
      <c r="S230" s="12"/>
      <c r="T230" s="12"/>
      <c r="U230" s="12"/>
      <c r="V230" s="12"/>
      <c r="W230" s="12"/>
      <c r="X230" s="12"/>
      <c r="Y230" s="12"/>
      <c r="Z230" s="12"/>
      <c r="AA230" s="12"/>
    </row>
    <row r="231">
      <c r="A231" s="12"/>
      <c r="B231" s="228"/>
      <c r="C231" s="1154"/>
      <c r="D231" s="228"/>
      <c r="E231" s="228"/>
      <c r="F231" s="12"/>
      <c r="G231" s="12"/>
      <c r="H231" s="12"/>
      <c r="I231" s="12"/>
      <c r="J231" s="12"/>
      <c r="K231" s="12"/>
      <c r="L231" s="12"/>
      <c r="M231" s="12"/>
      <c r="N231" s="12"/>
      <c r="O231" s="12"/>
      <c r="P231" s="12"/>
      <c r="Q231" s="12"/>
      <c r="R231" s="12"/>
      <c r="S231" s="12"/>
      <c r="T231" s="12"/>
      <c r="U231" s="12"/>
      <c r="V231" s="12"/>
      <c r="W231" s="12"/>
      <c r="X231" s="12"/>
      <c r="Y231" s="12"/>
      <c r="Z231" s="12"/>
      <c r="AA231" s="12"/>
    </row>
    <row r="232">
      <c r="A232" s="12"/>
      <c r="B232" s="228"/>
      <c r="C232" s="1154"/>
      <c r="D232" s="228"/>
      <c r="E232" s="228"/>
      <c r="F232" s="12"/>
      <c r="G232" s="12"/>
      <c r="H232" s="12"/>
      <c r="I232" s="12"/>
      <c r="J232" s="12"/>
      <c r="K232" s="12"/>
      <c r="L232" s="12"/>
      <c r="M232" s="12"/>
      <c r="N232" s="12"/>
      <c r="O232" s="12"/>
      <c r="P232" s="12"/>
      <c r="Q232" s="12"/>
      <c r="R232" s="12"/>
      <c r="S232" s="12"/>
      <c r="T232" s="12"/>
      <c r="U232" s="12"/>
      <c r="V232" s="12"/>
      <c r="W232" s="12"/>
      <c r="X232" s="12"/>
      <c r="Y232" s="12"/>
      <c r="Z232" s="12"/>
      <c r="AA232" s="12"/>
    </row>
    <row r="233">
      <c r="A233" s="12"/>
      <c r="B233" s="228"/>
      <c r="C233" s="1154"/>
      <c r="D233" s="228"/>
      <c r="E233" s="228"/>
      <c r="F233" s="12"/>
      <c r="G233" s="12"/>
      <c r="H233" s="12"/>
      <c r="I233" s="12"/>
      <c r="J233" s="12"/>
      <c r="K233" s="12"/>
      <c r="L233" s="12"/>
      <c r="M233" s="12"/>
      <c r="N233" s="12"/>
      <c r="O233" s="12"/>
      <c r="P233" s="12"/>
      <c r="Q233" s="12"/>
      <c r="R233" s="12"/>
      <c r="S233" s="12"/>
      <c r="T233" s="12"/>
      <c r="U233" s="12"/>
      <c r="V233" s="12"/>
      <c r="W233" s="12"/>
      <c r="X233" s="12"/>
      <c r="Y233" s="12"/>
      <c r="Z233" s="12"/>
      <c r="AA233" s="12"/>
    </row>
    <row r="234">
      <c r="A234" s="12"/>
      <c r="B234" s="228"/>
      <c r="C234" s="1154"/>
      <c r="D234" s="228"/>
      <c r="E234" s="228"/>
      <c r="F234" s="12"/>
      <c r="G234" s="12"/>
      <c r="H234" s="12"/>
      <c r="I234" s="12"/>
      <c r="J234" s="12"/>
      <c r="K234" s="12"/>
      <c r="L234" s="12"/>
      <c r="M234" s="12"/>
      <c r="N234" s="12"/>
      <c r="O234" s="12"/>
      <c r="P234" s="12"/>
      <c r="Q234" s="12"/>
      <c r="R234" s="12"/>
      <c r="S234" s="12"/>
      <c r="T234" s="12"/>
      <c r="U234" s="12"/>
      <c r="V234" s="12"/>
      <c r="W234" s="12"/>
      <c r="X234" s="12"/>
      <c r="Y234" s="12"/>
      <c r="Z234" s="12"/>
      <c r="AA234" s="12"/>
    </row>
    <row r="235">
      <c r="A235" s="12"/>
      <c r="B235" s="228"/>
      <c r="C235" s="1154"/>
      <c r="D235" s="228"/>
      <c r="E235" s="228"/>
      <c r="F235" s="12"/>
      <c r="G235" s="12"/>
      <c r="H235" s="12"/>
      <c r="I235" s="12"/>
      <c r="J235" s="12"/>
      <c r="K235" s="12"/>
      <c r="L235" s="12"/>
      <c r="M235" s="12"/>
      <c r="N235" s="12"/>
      <c r="O235" s="12"/>
      <c r="P235" s="12"/>
      <c r="Q235" s="12"/>
      <c r="R235" s="12"/>
      <c r="S235" s="12"/>
      <c r="T235" s="12"/>
      <c r="U235" s="12"/>
      <c r="V235" s="12"/>
      <c r="W235" s="12"/>
      <c r="X235" s="12"/>
      <c r="Y235" s="12"/>
      <c r="Z235" s="12"/>
      <c r="AA235" s="12"/>
    </row>
    <row r="236">
      <c r="A236" s="12"/>
      <c r="B236" s="228"/>
      <c r="C236" s="1154"/>
      <c r="D236" s="228"/>
      <c r="E236" s="228"/>
      <c r="F236" s="12"/>
      <c r="G236" s="12"/>
      <c r="H236" s="12"/>
      <c r="I236" s="12"/>
      <c r="J236" s="12"/>
      <c r="K236" s="12"/>
      <c r="L236" s="12"/>
      <c r="M236" s="12"/>
      <c r="N236" s="12"/>
      <c r="O236" s="12"/>
      <c r="P236" s="12"/>
      <c r="Q236" s="12"/>
      <c r="R236" s="12"/>
      <c r="S236" s="12"/>
      <c r="T236" s="12"/>
      <c r="U236" s="12"/>
      <c r="V236" s="12"/>
      <c r="W236" s="12"/>
      <c r="X236" s="12"/>
      <c r="Y236" s="12"/>
      <c r="Z236" s="12"/>
      <c r="AA236" s="12"/>
    </row>
    <row r="237">
      <c r="A237" s="12"/>
      <c r="B237" s="228"/>
      <c r="C237" s="1154"/>
      <c r="D237" s="228"/>
      <c r="E237" s="228"/>
      <c r="F237" s="12"/>
      <c r="G237" s="12"/>
      <c r="H237" s="12"/>
      <c r="I237" s="12"/>
      <c r="J237" s="12"/>
      <c r="K237" s="12"/>
      <c r="L237" s="12"/>
      <c r="M237" s="12"/>
      <c r="N237" s="12"/>
      <c r="O237" s="12"/>
      <c r="P237" s="12"/>
      <c r="Q237" s="12"/>
      <c r="R237" s="12"/>
      <c r="S237" s="12"/>
      <c r="T237" s="12"/>
      <c r="U237" s="12"/>
      <c r="V237" s="12"/>
      <c r="W237" s="12"/>
      <c r="X237" s="12"/>
      <c r="Y237" s="12"/>
      <c r="Z237" s="12"/>
      <c r="AA237" s="12"/>
    </row>
    <row r="238">
      <c r="A238" s="12"/>
      <c r="B238" s="228"/>
      <c r="C238" s="1154"/>
      <c r="D238" s="228"/>
      <c r="E238" s="228"/>
      <c r="F238" s="12"/>
      <c r="G238" s="12"/>
      <c r="H238" s="12"/>
      <c r="I238" s="12"/>
      <c r="J238" s="12"/>
      <c r="K238" s="12"/>
      <c r="L238" s="12"/>
      <c r="M238" s="12"/>
      <c r="N238" s="12"/>
      <c r="O238" s="12"/>
      <c r="P238" s="12"/>
      <c r="Q238" s="12"/>
      <c r="R238" s="12"/>
      <c r="S238" s="12"/>
      <c r="T238" s="12"/>
      <c r="U238" s="12"/>
      <c r="V238" s="12"/>
      <c r="W238" s="12"/>
      <c r="X238" s="12"/>
      <c r="Y238" s="12"/>
      <c r="Z238" s="12"/>
      <c r="AA238" s="12"/>
    </row>
    <row r="239">
      <c r="A239" s="12"/>
      <c r="B239" s="228"/>
      <c r="C239" s="1154"/>
      <c r="D239" s="228"/>
      <c r="E239" s="228"/>
      <c r="F239" s="12"/>
      <c r="G239" s="12"/>
      <c r="H239" s="12"/>
      <c r="I239" s="12"/>
      <c r="J239" s="12"/>
      <c r="K239" s="12"/>
      <c r="L239" s="12"/>
      <c r="M239" s="12"/>
      <c r="N239" s="12"/>
      <c r="O239" s="12"/>
      <c r="P239" s="12"/>
      <c r="Q239" s="12"/>
      <c r="R239" s="12"/>
      <c r="S239" s="12"/>
      <c r="T239" s="12"/>
      <c r="U239" s="12"/>
      <c r="V239" s="12"/>
      <c r="W239" s="12"/>
      <c r="X239" s="12"/>
      <c r="Y239" s="12"/>
      <c r="Z239" s="12"/>
      <c r="AA239" s="12"/>
    </row>
    <row r="240">
      <c r="A240" s="12"/>
      <c r="B240" s="228"/>
      <c r="C240" s="1154"/>
      <c r="D240" s="228"/>
      <c r="E240" s="228"/>
      <c r="F240" s="12"/>
      <c r="G240" s="12"/>
      <c r="H240" s="12"/>
      <c r="I240" s="12"/>
      <c r="J240" s="12"/>
      <c r="K240" s="12"/>
      <c r="L240" s="12"/>
      <c r="M240" s="12"/>
      <c r="N240" s="12"/>
      <c r="O240" s="12"/>
      <c r="P240" s="12"/>
      <c r="Q240" s="12"/>
      <c r="R240" s="12"/>
      <c r="S240" s="12"/>
      <c r="T240" s="12"/>
      <c r="U240" s="12"/>
      <c r="V240" s="12"/>
      <c r="W240" s="12"/>
      <c r="X240" s="12"/>
      <c r="Y240" s="12"/>
      <c r="Z240" s="12"/>
      <c r="AA240" s="12"/>
    </row>
    <row r="241">
      <c r="A241" s="12"/>
      <c r="B241" s="228"/>
      <c r="C241" s="1154"/>
      <c r="D241" s="228"/>
      <c r="E241" s="228"/>
      <c r="F241" s="12"/>
      <c r="G241" s="12"/>
      <c r="H241" s="12"/>
      <c r="I241" s="12"/>
      <c r="J241" s="12"/>
      <c r="K241" s="12"/>
      <c r="L241" s="12"/>
      <c r="M241" s="12"/>
      <c r="N241" s="12"/>
      <c r="O241" s="12"/>
      <c r="P241" s="12"/>
      <c r="Q241" s="12"/>
      <c r="R241" s="12"/>
      <c r="S241" s="12"/>
      <c r="T241" s="12"/>
      <c r="U241" s="12"/>
      <c r="V241" s="12"/>
      <c r="W241" s="12"/>
      <c r="X241" s="12"/>
      <c r="Y241" s="12"/>
      <c r="Z241" s="12"/>
      <c r="AA241" s="12"/>
    </row>
    <row r="242">
      <c r="A242" s="12"/>
      <c r="B242" s="228"/>
      <c r="C242" s="1154"/>
      <c r="D242" s="228"/>
      <c r="E242" s="228"/>
      <c r="F242" s="12"/>
      <c r="G242" s="12"/>
      <c r="H242" s="12"/>
      <c r="I242" s="12"/>
      <c r="J242" s="12"/>
      <c r="K242" s="12"/>
      <c r="L242" s="12"/>
      <c r="M242" s="12"/>
      <c r="N242" s="12"/>
      <c r="O242" s="12"/>
      <c r="P242" s="12"/>
      <c r="Q242" s="12"/>
      <c r="R242" s="12"/>
      <c r="S242" s="12"/>
      <c r="T242" s="12"/>
      <c r="U242" s="12"/>
      <c r="V242" s="12"/>
      <c r="W242" s="12"/>
      <c r="X242" s="12"/>
      <c r="Y242" s="12"/>
      <c r="Z242" s="12"/>
      <c r="AA242" s="12"/>
    </row>
    <row r="243">
      <c r="A243" s="12"/>
      <c r="B243" s="228"/>
      <c r="C243" s="1154"/>
      <c r="D243" s="228"/>
      <c r="E243" s="228"/>
      <c r="F243" s="12"/>
      <c r="G243" s="12"/>
      <c r="H243" s="12"/>
      <c r="I243" s="12"/>
      <c r="J243" s="12"/>
      <c r="K243" s="12"/>
      <c r="L243" s="12"/>
      <c r="M243" s="12"/>
      <c r="N243" s="12"/>
      <c r="O243" s="12"/>
      <c r="P243" s="12"/>
      <c r="Q243" s="12"/>
      <c r="R243" s="12"/>
      <c r="S243" s="12"/>
      <c r="T243" s="12"/>
      <c r="U243" s="12"/>
      <c r="V243" s="12"/>
      <c r="W243" s="12"/>
      <c r="X243" s="12"/>
      <c r="Y243" s="12"/>
      <c r="Z243" s="12"/>
      <c r="AA243" s="12"/>
    </row>
    <row r="244">
      <c r="A244" s="12"/>
      <c r="B244" s="228"/>
      <c r="C244" s="1154"/>
      <c r="D244" s="228"/>
      <c r="E244" s="228"/>
      <c r="F244" s="12"/>
      <c r="G244" s="12"/>
      <c r="H244" s="12"/>
      <c r="I244" s="12"/>
      <c r="J244" s="12"/>
      <c r="K244" s="12"/>
      <c r="L244" s="12"/>
      <c r="M244" s="12"/>
      <c r="N244" s="12"/>
      <c r="O244" s="12"/>
      <c r="P244" s="12"/>
      <c r="Q244" s="12"/>
      <c r="R244" s="12"/>
      <c r="S244" s="12"/>
      <c r="T244" s="12"/>
      <c r="U244" s="12"/>
      <c r="V244" s="12"/>
      <c r="W244" s="12"/>
      <c r="X244" s="12"/>
      <c r="Y244" s="12"/>
      <c r="Z244" s="12"/>
      <c r="AA244" s="12"/>
    </row>
    <row r="245">
      <c r="A245" s="12"/>
      <c r="B245" s="228"/>
      <c r="C245" s="1154"/>
      <c r="D245" s="228"/>
      <c r="E245" s="228"/>
      <c r="F245" s="12"/>
      <c r="G245" s="12"/>
      <c r="H245" s="12"/>
      <c r="I245" s="12"/>
      <c r="J245" s="12"/>
      <c r="K245" s="12"/>
      <c r="L245" s="12"/>
      <c r="M245" s="12"/>
      <c r="N245" s="12"/>
      <c r="O245" s="12"/>
      <c r="P245" s="12"/>
      <c r="Q245" s="12"/>
      <c r="R245" s="12"/>
      <c r="S245" s="12"/>
      <c r="T245" s="12"/>
      <c r="U245" s="12"/>
      <c r="V245" s="12"/>
      <c r="W245" s="12"/>
      <c r="X245" s="12"/>
      <c r="Y245" s="12"/>
      <c r="Z245" s="12"/>
      <c r="AA245" s="12"/>
    </row>
    <row r="246">
      <c r="A246" s="12"/>
      <c r="B246" s="228"/>
      <c r="C246" s="1154"/>
      <c r="D246" s="228"/>
      <c r="E246" s="228"/>
      <c r="F246" s="12"/>
      <c r="G246" s="12"/>
      <c r="H246" s="12"/>
      <c r="I246" s="12"/>
      <c r="J246" s="12"/>
      <c r="K246" s="12"/>
      <c r="L246" s="12"/>
      <c r="M246" s="12"/>
      <c r="N246" s="12"/>
      <c r="O246" s="12"/>
      <c r="P246" s="12"/>
      <c r="Q246" s="12"/>
      <c r="R246" s="12"/>
      <c r="S246" s="12"/>
      <c r="T246" s="12"/>
      <c r="U246" s="12"/>
      <c r="V246" s="12"/>
      <c r="W246" s="12"/>
      <c r="X246" s="12"/>
      <c r="Y246" s="12"/>
      <c r="Z246" s="12"/>
      <c r="AA246" s="12"/>
    </row>
    <row r="247">
      <c r="A247" s="12"/>
      <c r="B247" s="228"/>
      <c r="C247" s="1154"/>
      <c r="D247" s="228"/>
      <c r="E247" s="228"/>
      <c r="F247" s="12"/>
      <c r="G247" s="12"/>
      <c r="H247" s="12"/>
      <c r="I247" s="12"/>
      <c r="J247" s="12"/>
      <c r="K247" s="12"/>
      <c r="L247" s="12"/>
      <c r="M247" s="12"/>
      <c r="N247" s="12"/>
      <c r="O247" s="12"/>
      <c r="P247" s="12"/>
      <c r="Q247" s="12"/>
      <c r="R247" s="12"/>
      <c r="S247" s="12"/>
      <c r="T247" s="12"/>
      <c r="U247" s="12"/>
      <c r="V247" s="12"/>
      <c r="W247" s="12"/>
      <c r="X247" s="12"/>
      <c r="Y247" s="12"/>
      <c r="Z247" s="12"/>
      <c r="AA247" s="12"/>
    </row>
    <row r="248">
      <c r="A248" s="12"/>
      <c r="B248" s="228"/>
      <c r="C248" s="1154"/>
      <c r="D248" s="228"/>
      <c r="E248" s="228"/>
      <c r="F248" s="12"/>
      <c r="G248" s="12"/>
      <c r="H248" s="12"/>
      <c r="I248" s="12"/>
      <c r="J248" s="12"/>
      <c r="K248" s="12"/>
      <c r="L248" s="12"/>
      <c r="M248" s="12"/>
      <c r="N248" s="12"/>
      <c r="O248" s="12"/>
      <c r="P248" s="12"/>
      <c r="Q248" s="12"/>
      <c r="R248" s="12"/>
      <c r="S248" s="12"/>
      <c r="T248" s="12"/>
      <c r="U248" s="12"/>
      <c r="V248" s="12"/>
      <c r="W248" s="12"/>
      <c r="X248" s="12"/>
      <c r="Y248" s="12"/>
      <c r="Z248" s="12"/>
      <c r="AA248" s="12"/>
    </row>
    <row r="249">
      <c r="A249" s="12"/>
      <c r="B249" s="228"/>
      <c r="C249" s="1154"/>
      <c r="D249" s="228"/>
      <c r="E249" s="228"/>
      <c r="F249" s="12"/>
      <c r="G249" s="12"/>
      <c r="H249" s="12"/>
      <c r="I249" s="12"/>
      <c r="J249" s="12"/>
      <c r="K249" s="12"/>
      <c r="L249" s="12"/>
      <c r="M249" s="12"/>
      <c r="N249" s="12"/>
      <c r="O249" s="12"/>
      <c r="P249" s="12"/>
      <c r="Q249" s="12"/>
      <c r="R249" s="12"/>
      <c r="S249" s="12"/>
      <c r="T249" s="12"/>
      <c r="U249" s="12"/>
      <c r="V249" s="12"/>
      <c r="W249" s="12"/>
      <c r="X249" s="12"/>
      <c r="Y249" s="12"/>
      <c r="Z249" s="12"/>
      <c r="AA249" s="12"/>
    </row>
    <row r="250">
      <c r="A250" s="12"/>
      <c r="B250" s="228"/>
      <c r="C250" s="1154"/>
      <c r="D250" s="228"/>
      <c r="E250" s="228"/>
      <c r="F250" s="12"/>
      <c r="G250" s="12"/>
      <c r="H250" s="12"/>
      <c r="I250" s="12"/>
      <c r="J250" s="12"/>
      <c r="K250" s="12"/>
      <c r="L250" s="12"/>
      <c r="M250" s="12"/>
      <c r="N250" s="12"/>
      <c r="O250" s="12"/>
      <c r="P250" s="12"/>
      <c r="Q250" s="12"/>
      <c r="R250" s="12"/>
      <c r="S250" s="12"/>
      <c r="T250" s="12"/>
      <c r="U250" s="12"/>
      <c r="V250" s="12"/>
      <c r="W250" s="12"/>
      <c r="X250" s="12"/>
      <c r="Y250" s="12"/>
      <c r="Z250" s="12"/>
      <c r="AA250" s="12"/>
    </row>
    <row r="251">
      <c r="A251" s="12"/>
      <c r="B251" s="228"/>
      <c r="C251" s="1154"/>
      <c r="D251" s="228"/>
      <c r="E251" s="228"/>
      <c r="F251" s="12"/>
      <c r="G251" s="12"/>
      <c r="H251" s="12"/>
      <c r="I251" s="12"/>
      <c r="J251" s="12"/>
      <c r="K251" s="12"/>
      <c r="L251" s="12"/>
      <c r="M251" s="12"/>
      <c r="N251" s="12"/>
      <c r="O251" s="12"/>
      <c r="P251" s="12"/>
      <c r="Q251" s="12"/>
      <c r="R251" s="12"/>
      <c r="S251" s="12"/>
      <c r="T251" s="12"/>
      <c r="U251" s="12"/>
      <c r="V251" s="12"/>
      <c r="W251" s="12"/>
      <c r="X251" s="12"/>
      <c r="Y251" s="12"/>
      <c r="Z251" s="12"/>
      <c r="AA251" s="12"/>
    </row>
    <row r="252">
      <c r="A252" s="12"/>
      <c r="B252" s="228"/>
      <c r="C252" s="1154"/>
      <c r="D252" s="228"/>
      <c r="E252" s="228"/>
      <c r="F252" s="12"/>
      <c r="G252" s="12"/>
      <c r="H252" s="12"/>
      <c r="I252" s="12"/>
      <c r="J252" s="12"/>
      <c r="K252" s="12"/>
      <c r="L252" s="12"/>
      <c r="M252" s="12"/>
      <c r="N252" s="12"/>
      <c r="O252" s="12"/>
      <c r="P252" s="12"/>
      <c r="Q252" s="12"/>
      <c r="R252" s="12"/>
      <c r="S252" s="12"/>
      <c r="T252" s="12"/>
      <c r="U252" s="12"/>
      <c r="V252" s="12"/>
      <c r="W252" s="12"/>
      <c r="X252" s="12"/>
      <c r="Y252" s="12"/>
      <c r="Z252" s="12"/>
      <c r="AA252" s="12"/>
    </row>
    <row r="253">
      <c r="A253" s="12"/>
      <c r="B253" s="228"/>
      <c r="C253" s="1154"/>
      <c r="D253" s="228"/>
      <c r="E253" s="228"/>
      <c r="F253" s="12"/>
      <c r="G253" s="12"/>
      <c r="H253" s="12"/>
      <c r="I253" s="12"/>
      <c r="J253" s="12"/>
      <c r="K253" s="12"/>
      <c r="L253" s="12"/>
      <c r="M253" s="12"/>
      <c r="N253" s="12"/>
      <c r="O253" s="12"/>
      <c r="P253" s="12"/>
      <c r="Q253" s="12"/>
      <c r="R253" s="12"/>
      <c r="S253" s="12"/>
      <c r="T253" s="12"/>
      <c r="U253" s="12"/>
      <c r="V253" s="12"/>
      <c r="W253" s="12"/>
      <c r="X253" s="12"/>
      <c r="Y253" s="12"/>
      <c r="Z253" s="12"/>
      <c r="AA253" s="12"/>
    </row>
    <row r="254">
      <c r="A254" s="12"/>
      <c r="B254" s="228"/>
      <c r="C254" s="1154"/>
      <c r="D254" s="228"/>
      <c r="E254" s="228"/>
      <c r="F254" s="12"/>
      <c r="G254" s="12"/>
      <c r="H254" s="12"/>
      <c r="I254" s="12"/>
      <c r="J254" s="12"/>
      <c r="K254" s="12"/>
      <c r="L254" s="12"/>
      <c r="M254" s="12"/>
      <c r="N254" s="12"/>
      <c r="O254" s="12"/>
      <c r="P254" s="12"/>
      <c r="Q254" s="12"/>
      <c r="R254" s="12"/>
      <c r="S254" s="12"/>
      <c r="T254" s="12"/>
      <c r="U254" s="12"/>
      <c r="V254" s="12"/>
      <c r="W254" s="12"/>
      <c r="X254" s="12"/>
      <c r="Y254" s="12"/>
      <c r="Z254" s="12"/>
      <c r="AA254" s="12"/>
    </row>
    <row r="255">
      <c r="A255" s="12"/>
      <c r="B255" s="228"/>
      <c r="C255" s="1154"/>
      <c r="D255" s="228"/>
      <c r="E255" s="228"/>
      <c r="F255" s="12"/>
      <c r="G255" s="12"/>
      <c r="H255" s="12"/>
      <c r="I255" s="12"/>
      <c r="J255" s="12"/>
      <c r="K255" s="12"/>
      <c r="L255" s="12"/>
      <c r="M255" s="12"/>
      <c r="N255" s="12"/>
      <c r="O255" s="12"/>
      <c r="P255" s="12"/>
      <c r="Q255" s="12"/>
      <c r="R255" s="12"/>
      <c r="S255" s="12"/>
      <c r="T255" s="12"/>
      <c r="U255" s="12"/>
      <c r="V255" s="12"/>
      <c r="W255" s="12"/>
      <c r="X255" s="12"/>
      <c r="Y255" s="12"/>
      <c r="Z255" s="12"/>
      <c r="AA255" s="12"/>
    </row>
    <row r="256">
      <c r="A256" s="12"/>
      <c r="B256" s="228"/>
      <c r="C256" s="1154"/>
      <c r="D256" s="228"/>
      <c r="E256" s="228"/>
      <c r="F256" s="12"/>
      <c r="G256" s="12"/>
      <c r="H256" s="12"/>
      <c r="I256" s="12"/>
      <c r="J256" s="12"/>
      <c r="K256" s="12"/>
      <c r="L256" s="12"/>
      <c r="M256" s="12"/>
      <c r="N256" s="12"/>
      <c r="O256" s="12"/>
      <c r="P256" s="12"/>
      <c r="Q256" s="12"/>
      <c r="R256" s="12"/>
      <c r="S256" s="12"/>
      <c r="T256" s="12"/>
      <c r="U256" s="12"/>
      <c r="V256" s="12"/>
      <c r="W256" s="12"/>
      <c r="X256" s="12"/>
      <c r="Y256" s="12"/>
      <c r="Z256" s="12"/>
      <c r="AA256" s="12"/>
    </row>
    <row r="257">
      <c r="A257" s="12"/>
      <c r="B257" s="228"/>
      <c r="C257" s="1154"/>
      <c r="D257" s="228"/>
      <c r="E257" s="228"/>
      <c r="F257" s="12"/>
      <c r="G257" s="12"/>
      <c r="H257" s="12"/>
      <c r="I257" s="12"/>
      <c r="J257" s="12"/>
      <c r="K257" s="12"/>
      <c r="L257" s="12"/>
      <c r="M257" s="12"/>
      <c r="N257" s="12"/>
      <c r="O257" s="12"/>
      <c r="P257" s="12"/>
      <c r="Q257" s="12"/>
      <c r="R257" s="12"/>
      <c r="S257" s="12"/>
      <c r="T257" s="12"/>
      <c r="U257" s="12"/>
      <c r="V257" s="12"/>
      <c r="W257" s="12"/>
      <c r="X257" s="12"/>
      <c r="Y257" s="12"/>
      <c r="Z257" s="12"/>
      <c r="AA257" s="12"/>
    </row>
    <row r="258">
      <c r="A258" s="12"/>
      <c r="B258" s="228"/>
      <c r="C258" s="1154"/>
      <c r="D258" s="228"/>
      <c r="E258" s="228"/>
      <c r="F258" s="12"/>
      <c r="G258" s="12"/>
      <c r="H258" s="12"/>
      <c r="I258" s="12"/>
      <c r="J258" s="12"/>
      <c r="K258" s="12"/>
      <c r="L258" s="12"/>
      <c r="M258" s="12"/>
      <c r="N258" s="12"/>
      <c r="O258" s="12"/>
      <c r="P258" s="12"/>
      <c r="Q258" s="12"/>
      <c r="R258" s="12"/>
      <c r="S258" s="12"/>
      <c r="T258" s="12"/>
      <c r="U258" s="12"/>
      <c r="V258" s="12"/>
      <c r="W258" s="12"/>
      <c r="X258" s="12"/>
      <c r="Y258" s="12"/>
      <c r="Z258" s="12"/>
      <c r="AA258" s="12"/>
    </row>
    <row r="259">
      <c r="A259" s="12"/>
      <c r="B259" s="228"/>
      <c r="C259" s="1154"/>
      <c r="D259" s="228"/>
      <c r="E259" s="228"/>
      <c r="F259" s="12"/>
      <c r="G259" s="12"/>
      <c r="H259" s="12"/>
      <c r="I259" s="12"/>
      <c r="J259" s="12"/>
      <c r="K259" s="12"/>
      <c r="L259" s="12"/>
      <c r="M259" s="12"/>
      <c r="N259" s="12"/>
      <c r="O259" s="12"/>
      <c r="P259" s="12"/>
      <c r="Q259" s="12"/>
      <c r="R259" s="12"/>
      <c r="S259" s="12"/>
      <c r="T259" s="12"/>
      <c r="U259" s="12"/>
      <c r="V259" s="12"/>
      <c r="W259" s="12"/>
      <c r="X259" s="12"/>
      <c r="Y259" s="12"/>
      <c r="Z259" s="12"/>
      <c r="AA259" s="12"/>
    </row>
    <row r="260">
      <c r="A260" s="12"/>
      <c r="B260" s="228"/>
      <c r="C260" s="1154"/>
      <c r="D260" s="228"/>
      <c r="E260" s="228"/>
      <c r="F260" s="12"/>
      <c r="G260" s="12"/>
      <c r="H260" s="12"/>
      <c r="I260" s="12"/>
      <c r="J260" s="12"/>
      <c r="K260" s="12"/>
      <c r="L260" s="12"/>
      <c r="M260" s="12"/>
      <c r="N260" s="12"/>
      <c r="O260" s="12"/>
      <c r="P260" s="12"/>
      <c r="Q260" s="12"/>
      <c r="R260" s="12"/>
      <c r="S260" s="12"/>
      <c r="T260" s="12"/>
      <c r="U260" s="12"/>
      <c r="V260" s="12"/>
      <c r="W260" s="12"/>
      <c r="X260" s="12"/>
      <c r="Y260" s="12"/>
      <c r="Z260" s="12"/>
      <c r="AA260" s="12"/>
    </row>
    <row r="261">
      <c r="A261" s="12"/>
      <c r="B261" s="228"/>
      <c r="C261" s="1154"/>
      <c r="D261" s="228"/>
      <c r="E261" s="228"/>
      <c r="F261" s="12"/>
      <c r="G261" s="12"/>
      <c r="H261" s="12"/>
      <c r="I261" s="12"/>
      <c r="J261" s="12"/>
      <c r="K261" s="12"/>
      <c r="L261" s="12"/>
      <c r="M261" s="12"/>
      <c r="N261" s="12"/>
      <c r="O261" s="12"/>
      <c r="P261" s="12"/>
      <c r="Q261" s="12"/>
      <c r="R261" s="12"/>
      <c r="S261" s="12"/>
      <c r="T261" s="12"/>
      <c r="U261" s="12"/>
      <c r="V261" s="12"/>
      <c r="W261" s="12"/>
      <c r="X261" s="12"/>
      <c r="Y261" s="12"/>
      <c r="Z261" s="12"/>
      <c r="AA261" s="12"/>
    </row>
    <row r="262">
      <c r="A262" s="12"/>
      <c r="B262" s="228"/>
      <c r="C262" s="1154"/>
      <c r="D262" s="228"/>
      <c r="E262" s="228"/>
      <c r="F262" s="12"/>
      <c r="G262" s="12"/>
      <c r="H262" s="12"/>
      <c r="I262" s="12"/>
      <c r="J262" s="12"/>
      <c r="K262" s="12"/>
      <c r="L262" s="12"/>
      <c r="M262" s="12"/>
      <c r="N262" s="12"/>
      <c r="O262" s="12"/>
      <c r="P262" s="12"/>
      <c r="Q262" s="12"/>
      <c r="R262" s="12"/>
      <c r="S262" s="12"/>
      <c r="T262" s="12"/>
      <c r="U262" s="12"/>
      <c r="V262" s="12"/>
      <c r="W262" s="12"/>
      <c r="X262" s="12"/>
      <c r="Y262" s="12"/>
      <c r="Z262" s="12"/>
      <c r="AA262" s="12"/>
    </row>
    <row r="263">
      <c r="A263" s="12"/>
      <c r="B263" s="228"/>
      <c r="C263" s="1154"/>
      <c r="D263" s="228"/>
      <c r="E263" s="228"/>
      <c r="F263" s="12"/>
      <c r="G263" s="12"/>
      <c r="H263" s="12"/>
      <c r="I263" s="12"/>
      <c r="J263" s="12"/>
      <c r="K263" s="12"/>
      <c r="L263" s="12"/>
      <c r="M263" s="12"/>
      <c r="N263" s="12"/>
      <c r="O263" s="12"/>
      <c r="P263" s="12"/>
      <c r="Q263" s="12"/>
      <c r="R263" s="12"/>
      <c r="S263" s="12"/>
      <c r="T263" s="12"/>
      <c r="U263" s="12"/>
      <c r="V263" s="12"/>
      <c r="W263" s="12"/>
      <c r="X263" s="12"/>
      <c r="Y263" s="12"/>
      <c r="Z263" s="12"/>
      <c r="AA263" s="12"/>
    </row>
    <row r="264">
      <c r="A264" s="12"/>
      <c r="B264" s="228"/>
      <c r="C264" s="1154"/>
      <c r="D264" s="228"/>
      <c r="E264" s="228"/>
      <c r="F264" s="12"/>
      <c r="G264" s="12"/>
      <c r="H264" s="12"/>
      <c r="I264" s="12"/>
      <c r="J264" s="12"/>
      <c r="K264" s="12"/>
      <c r="L264" s="12"/>
      <c r="M264" s="12"/>
      <c r="N264" s="12"/>
      <c r="O264" s="12"/>
      <c r="P264" s="12"/>
      <c r="Q264" s="12"/>
      <c r="R264" s="12"/>
      <c r="S264" s="12"/>
      <c r="T264" s="12"/>
      <c r="U264" s="12"/>
      <c r="V264" s="12"/>
      <c r="W264" s="12"/>
      <c r="X264" s="12"/>
      <c r="Y264" s="12"/>
      <c r="Z264" s="12"/>
      <c r="AA264" s="12"/>
    </row>
    <row r="265">
      <c r="A265" s="12"/>
      <c r="B265" s="228"/>
      <c r="C265" s="1154"/>
      <c r="D265" s="228"/>
      <c r="E265" s="228"/>
      <c r="F265" s="12"/>
      <c r="G265" s="12"/>
      <c r="H265" s="12"/>
      <c r="I265" s="12"/>
      <c r="J265" s="12"/>
      <c r="K265" s="12"/>
      <c r="L265" s="12"/>
      <c r="M265" s="12"/>
      <c r="N265" s="12"/>
      <c r="O265" s="12"/>
      <c r="P265" s="12"/>
      <c r="Q265" s="12"/>
      <c r="R265" s="12"/>
      <c r="S265" s="12"/>
      <c r="T265" s="12"/>
      <c r="U265" s="12"/>
      <c r="V265" s="12"/>
      <c r="W265" s="12"/>
      <c r="X265" s="12"/>
      <c r="Y265" s="12"/>
      <c r="Z265" s="12"/>
      <c r="AA265" s="12"/>
    </row>
    <row r="266">
      <c r="A266" s="12"/>
      <c r="B266" s="228"/>
      <c r="C266" s="1154"/>
      <c r="D266" s="228"/>
      <c r="E266" s="228"/>
      <c r="F266" s="12"/>
      <c r="G266" s="12"/>
      <c r="H266" s="12"/>
      <c r="I266" s="12"/>
      <c r="J266" s="12"/>
      <c r="K266" s="12"/>
      <c r="L266" s="12"/>
      <c r="M266" s="12"/>
      <c r="N266" s="12"/>
      <c r="O266" s="12"/>
      <c r="P266" s="12"/>
      <c r="Q266" s="12"/>
      <c r="R266" s="12"/>
      <c r="S266" s="12"/>
      <c r="T266" s="12"/>
      <c r="U266" s="12"/>
      <c r="V266" s="12"/>
      <c r="W266" s="12"/>
      <c r="X266" s="12"/>
      <c r="Y266" s="12"/>
      <c r="Z266" s="12"/>
      <c r="AA266" s="12"/>
    </row>
    <row r="267">
      <c r="A267" s="12"/>
      <c r="B267" s="228"/>
      <c r="C267" s="1154"/>
      <c r="D267" s="228"/>
      <c r="E267" s="228"/>
      <c r="F267" s="12"/>
      <c r="G267" s="12"/>
      <c r="H267" s="12"/>
      <c r="I267" s="12"/>
      <c r="J267" s="12"/>
      <c r="K267" s="12"/>
      <c r="L267" s="12"/>
      <c r="M267" s="12"/>
      <c r="N267" s="12"/>
      <c r="O267" s="12"/>
      <c r="P267" s="12"/>
      <c r="Q267" s="12"/>
      <c r="R267" s="12"/>
      <c r="S267" s="12"/>
      <c r="T267" s="12"/>
      <c r="U267" s="12"/>
      <c r="V267" s="12"/>
      <c r="W267" s="12"/>
      <c r="X267" s="12"/>
      <c r="Y267" s="12"/>
      <c r="Z267" s="12"/>
      <c r="AA267" s="12"/>
    </row>
    <row r="268">
      <c r="A268" s="12"/>
      <c r="B268" s="228"/>
      <c r="C268" s="1154"/>
      <c r="D268" s="228"/>
      <c r="E268" s="228"/>
      <c r="F268" s="12"/>
      <c r="G268" s="12"/>
      <c r="H268" s="12"/>
      <c r="I268" s="12"/>
      <c r="J268" s="12"/>
      <c r="K268" s="12"/>
      <c r="L268" s="12"/>
      <c r="M268" s="12"/>
      <c r="N268" s="12"/>
      <c r="O268" s="12"/>
      <c r="P268" s="12"/>
      <c r="Q268" s="12"/>
      <c r="R268" s="12"/>
      <c r="S268" s="12"/>
      <c r="T268" s="12"/>
      <c r="U268" s="12"/>
      <c r="V268" s="12"/>
      <c r="W268" s="12"/>
      <c r="X268" s="12"/>
      <c r="Y268" s="12"/>
      <c r="Z268" s="12"/>
      <c r="AA268" s="12"/>
    </row>
    <row r="269">
      <c r="A269" s="12"/>
      <c r="B269" s="228"/>
      <c r="C269" s="1154"/>
      <c r="D269" s="228"/>
      <c r="E269" s="228"/>
      <c r="F269" s="12"/>
      <c r="G269" s="12"/>
      <c r="H269" s="12"/>
      <c r="I269" s="12"/>
      <c r="J269" s="12"/>
      <c r="K269" s="12"/>
      <c r="L269" s="12"/>
      <c r="M269" s="12"/>
      <c r="N269" s="12"/>
      <c r="O269" s="12"/>
      <c r="P269" s="12"/>
      <c r="Q269" s="12"/>
      <c r="R269" s="12"/>
      <c r="S269" s="12"/>
      <c r="T269" s="12"/>
      <c r="U269" s="12"/>
      <c r="V269" s="12"/>
      <c r="W269" s="12"/>
      <c r="X269" s="12"/>
      <c r="Y269" s="12"/>
      <c r="Z269" s="12"/>
      <c r="AA269" s="12"/>
    </row>
    <row r="270">
      <c r="A270" s="12"/>
      <c r="B270" s="228"/>
      <c r="C270" s="1154"/>
      <c r="D270" s="228"/>
      <c r="E270" s="228"/>
      <c r="F270" s="12"/>
      <c r="G270" s="12"/>
      <c r="H270" s="12"/>
      <c r="I270" s="12"/>
      <c r="J270" s="12"/>
      <c r="K270" s="12"/>
      <c r="L270" s="12"/>
      <c r="M270" s="12"/>
      <c r="N270" s="12"/>
      <c r="O270" s="12"/>
      <c r="P270" s="12"/>
      <c r="Q270" s="12"/>
      <c r="R270" s="12"/>
      <c r="S270" s="12"/>
      <c r="T270" s="12"/>
      <c r="U270" s="12"/>
      <c r="V270" s="12"/>
      <c r="W270" s="12"/>
      <c r="X270" s="12"/>
      <c r="Y270" s="12"/>
      <c r="Z270" s="12"/>
      <c r="AA270" s="12"/>
    </row>
    <row r="271">
      <c r="A271" s="12"/>
      <c r="B271" s="228"/>
      <c r="C271" s="1154"/>
      <c r="D271" s="228"/>
      <c r="E271" s="228"/>
      <c r="F271" s="12"/>
      <c r="G271" s="12"/>
      <c r="H271" s="12"/>
      <c r="I271" s="12"/>
      <c r="J271" s="12"/>
      <c r="K271" s="12"/>
      <c r="L271" s="12"/>
      <c r="M271" s="12"/>
      <c r="N271" s="12"/>
      <c r="O271" s="12"/>
      <c r="P271" s="12"/>
      <c r="Q271" s="12"/>
      <c r="R271" s="12"/>
      <c r="S271" s="12"/>
      <c r="T271" s="12"/>
      <c r="U271" s="12"/>
      <c r="V271" s="12"/>
      <c r="W271" s="12"/>
      <c r="X271" s="12"/>
      <c r="Y271" s="12"/>
      <c r="Z271" s="12"/>
      <c r="AA271" s="12"/>
    </row>
    <row r="272">
      <c r="A272" s="12"/>
      <c r="B272" s="228"/>
      <c r="C272" s="1154"/>
      <c r="D272" s="228"/>
      <c r="E272" s="228"/>
      <c r="F272" s="12"/>
      <c r="G272" s="12"/>
      <c r="H272" s="12"/>
      <c r="I272" s="12"/>
      <c r="J272" s="12"/>
      <c r="K272" s="12"/>
      <c r="L272" s="12"/>
      <c r="M272" s="12"/>
      <c r="N272" s="12"/>
      <c r="O272" s="12"/>
      <c r="P272" s="12"/>
      <c r="Q272" s="12"/>
      <c r="R272" s="12"/>
      <c r="S272" s="12"/>
      <c r="T272" s="12"/>
      <c r="U272" s="12"/>
      <c r="V272" s="12"/>
      <c r="W272" s="12"/>
      <c r="X272" s="12"/>
      <c r="Y272" s="12"/>
      <c r="Z272" s="12"/>
      <c r="AA272" s="12"/>
    </row>
    <row r="273">
      <c r="A273" s="12"/>
      <c r="B273" s="228"/>
      <c r="C273" s="1154"/>
      <c r="D273" s="228"/>
      <c r="E273" s="228"/>
      <c r="F273" s="12"/>
      <c r="G273" s="12"/>
      <c r="H273" s="12"/>
      <c r="I273" s="12"/>
      <c r="J273" s="12"/>
      <c r="K273" s="12"/>
      <c r="L273" s="12"/>
      <c r="M273" s="12"/>
      <c r="N273" s="12"/>
      <c r="O273" s="12"/>
      <c r="P273" s="12"/>
      <c r="Q273" s="12"/>
      <c r="R273" s="12"/>
      <c r="S273" s="12"/>
      <c r="T273" s="12"/>
      <c r="U273" s="12"/>
      <c r="V273" s="12"/>
      <c r="W273" s="12"/>
      <c r="X273" s="12"/>
      <c r="Y273" s="12"/>
      <c r="Z273" s="12"/>
      <c r="AA273" s="12"/>
    </row>
    <row r="274">
      <c r="A274" s="12"/>
      <c r="B274" s="228"/>
      <c r="C274" s="1154"/>
      <c r="D274" s="228"/>
      <c r="E274" s="228"/>
      <c r="F274" s="12"/>
      <c r="G274" s="12"/>
      <c r="H274" s="12"/>
      <c r="I274" s="12"/>
      <c r="J274" s="12"/>
      <c r="K274" s="12"/>
      <c r="L274" s="12"/>
      <c r="M274" s="12"/>
      <c r="N274" s="12"/>
      <c r="O274" s="12"/>
      <c r="P274" s="12"/>
      <c r="Q274" s="12"/>
      <c r="R274" s="12"/>
      <c r="S274" s="12"/>
      <c r="T274" s="12"/>
      <c r="U274" s="12"/>
      <c r="V274" s="12"/>
      <c r="W274" s="12"/>
      <c r="X274" s="12"/>
      <c r="Y274" s="12"/>
      <c r="Z274" s="12"/>
      <c r="AA274" s="12"/>
    </row>
    <row r="275">
      <c r="A275" s="12"/>
      <c r="B275" s="228"/>
      <c r="C275" s="1154"/>
      <c r="D275" s="228"/>
      <c r="E275" s="228"/>
      <c r="F275" s="12"/>
      <c r="G275" s="12"/>
      <c r="H275" s="12"/>
      <c r="I275" s="12"/>
      <c r="J275" s="12"/>
      <c r="K275" s="12"/>
      <c r="L275" s="12"/>
      <c r="M275" s="12"/>
      <c r="N275" s="12"/>
      <c r="O275" s="12"/>
      <c r="P275" s="12"/>
      <c r="Q275" s="12"/>
      <c r="R275" s="12"/>
      <c r="S275" s="12"/>
      <c r="T275" s="12"/>
      <c r="U275" s="12"/>
      <c r="V275" s="12"/>
      <c r="W275" s="12"/>
      <c r="X275" s="12"/>
      <c r="Y275" s="12"/>
      <c r="Z275" s="12"/>
      <c r="AA275" s="12"/>
    </row>
    <row r="276">
      <c r="A276" s="12"/>
      <c r="B276" s="228"/>
      <c r="C276" s="1154"/>
      <c r="D276" s="228"/>
      <c r="E276" s="228"/>
      <c r="F276" s="12"/>
      <c r="G276" s="12"/>
      <c r="H276" s="12"/>
      <c r="I276" s="12"/>
      <c r="J276" s="12"/>
      <c r="K276" s="12"/>
      <c r="L276" s="12"/>
      <c r="M276" s="12"/>
      <c r="N276" s="12"/>
      <c r="O276" s="12"/>
      <c r="P276" s="12"/>
      <c r="Q276" s="12"/>
      <c r="R276" s="12"/>
      <c r="S276" s="12"/>
      <c r="T276" s="12"/>
      <c r="U276" s="12"/>
      <c r="V276" s="12"/>
      <c r="W276" s="12"/>
      <c r="X276" s="12"/>
      <c r="Y276" s="12"/>
      <c r="Z276" s="12"/>
      <c r="AA276" s="12"/>
    </row>
    <row r="277">
      <c r="A277" s="12"/>
      <c r="B277" s="228"/>
      <c r="C277" s="1154"/>
      <c r="D277" s="228"/>
      <c r="E277" s="228"/>
      <c r="F277" s="12"/>
      <c r="G277" s="12"/>
      <c r="H277" s="12"/>
      <c r="I277" s="12"/>
      <c r="J277" s="12"/>
      <c r="K277" s="12"/>
      <c r="L277" s="12"/>
      <c r="M277" s="12"/>
      <c r="N277" s="12"/>
      <c r="O277" s="12"/>
      <c r="P277" s="12"/>
      <c r="Q277" s="12"/>
      <c r="R277" s="12"/>
      <c r="S277" s="12"/>
      <c r="T277" s="12"/>
      <c r="U277" s="12"/>
      <c r="V277" s="12"/>
      <c r="W277" s="12"/>
      <c r="X277" s="12"/>
      <c r="Y277" s="12"/>
      <c r="Z277" s="12"/>
      <c r="AA277" s="12"/>
    </row>
    <row r="278">
      <c r="A278" s="12"/>
      <c r="B278" s="228"/>
      <c r="C278" s="1154"/>
      <c r="D278" s="228"/>
      <c r="E278" s="228"/>
      <c r="F278" s="12"/>
      <c r="G278" s="12"/>
      <c r="H278" s="12"/>
      <c r="I278" s="12"/>
      <c r="J278" s="12"/>
      <c r="K278" s="12"/>
      <c r="L278" s="12"/>
      <c r="M278" s="12"/>
      <c r="N278" s="12"/>
      <c r="O278" s="12"/>
      <c r="P278" s="12"/>
      <c r="Q278" s="12"/>
      <c r="R278" s="12"/>
      <c r="S278" s="12"/>
      <c r="T278" s="12"/>
      <c r="U278" s="12"/>
      <c r="V278" s="12"/>
      <c r="W278" s="12"/>
      <c r="X278" s="12"/>
      <c r="Y278" s="12"/>
      <c r="Z278" s="12"/>
      <c r="AA278" s="12"/>
    </row>
    <row r="279">
      <c r="A279" s="12"/>
      <c r="B279" s="228"/>
      <c r="C279" s="1154"/>
      <c r="D279" s="228"/>
      <c r="E279" s="228"/>
      <c r="F279" s="12"/>
      <c r="G279" s="12"/>
      <c r="H279" s="12"/>
      <c r="I279" s="12"/>
      <c r="J279" s="12"/>
      <c r="K279" s="12"/>
      <c r="L279" s="12"/>
      <c r="M279" s="12"/>
      <c r="N279" s="12"/>
      <c r="O279" s="12"/>
      <c r="P279" s="12"/>
      <c r="Q279" s="12"/>
      <c r="R279" s="12"/>
      <c r="S279" s="12"/>
      <c r="T279" s="12"/>
      <c r="U279" s="12"/>
      <c r="V279" s="12"/>
      <c r="W279" s="12"/>
      <c r="X279" s="12"/>
      <c r="Y279" s="12"/>
      <c r="Z279" s="12"/>
      <c r="AA279" s="12"/>
    </row>
    <row r="280">
      <c r="A280" s="12"/>
      <c r="B280" s="228"/>
      <c r="C280" s="1154"/>
      <c r="D280" s="228"/>
      <c r="E280" s="228"/>
      <c r="F280" s="12"/>
      <c r="G280" s="12"/>
      <c r="H280" s="12"/>
      <c r="I280" s="12"/>
      <c r="J280" s="12"/>
      <c r="K280" s="12"/>
      <c r="L280" s="12"/>
      <c r="M280" s="12"/>
      <c r="N280" s="12"/>
      <c r="O280" s="12"/>
      <c r="P280" s="12"/>
      <c r="Q280" s="12"/>
      <c r="R280" s="12"/>
      <c r="S280" s="12"/>
      <c r="T280" s="12"/>
      <c r="U280" s="12"/>
      <c r="V280" s="12"/>
      <c r="W280" s="12"/>
      <c r="X280" s="12"/>
      <c r="Y280" s="12"/>
      <c r="Z280" s="12"/>
      <c r="AA280" s="12"/>
    </row>
    <row r="281">
      <c r="A281" s="12"/>
      <c r="B281" s="228"/>
      <c r="C281" s="1154"/>
      <c r="D281" s="228"/>
      <c r="E281" s="228"/>
      <c r="F281" s="12"/>
      <c r="G281" s="12"/>
      <c r="H281" s="12"/>
      <c r="I281" s="12"/>
      <c r="J281" s="12"/>
      <c r="K281" s="12"/>
      <c r="L281" s="12"/>
      <c r="M281" s="12"/>
      <c r="N281" s="12"/>
      <c r="O281" s="12"/>
      <c r="P281" s="12"/>
      <c r="Q281" s="12"/>
      <c r="R281" s="12"/>
      <c r="S281" s="12"/>
      <c r="T281" s="12"/>
      <c r="U281" s="12"/>
      <c r="V281" s="12"/>
      <c r="W281" s="12"/>
      <c r="X281" s="12"/>
      <c r="Y281" s="12"/>
      <c r="Z281" s="12"/>
      <c r="AA281" s="12"/>
    </row>
    <row r="282">
      <c r="A282" s="12"/>
      <c r="B282" s="228"/>
      <c r="C282" s="1154"/>
      <c r="D282" s="228"/>
      <c r="E282" s="228"/>
      <c r="F282" s="12"/>
      <c r="G282" s="12"/>
      <c r="H282" s="12"/>
      <c r="I282" s="12"/>
      <c r="J282" s="12"/>
      <c r="K282" s="12"/>
      <c r="L282" s="12"/>
      <c r="M282" s="12"/>
      <c r="N282" s="12"/>
      <c r="O282" s="12"/>
      <c r="P282" s="12"/>
      <c r="Q282" s="12"/>
      <c r="R282" s="12"/>
      <c r="S282" s="12"/>
      <c r="T282" s="12"/>
      <c r="U282" s="12"/>
      <c r="V282" s="12"/>
      <c r="W282" s="12"/>
      <c r="X282" s="12"/>
      <c r="Y282" s="12"/>
      <c r="Z282" s="12"/>
      <c r="AA282" s="12"/>
    </row>
    <row r="283">
      <c r="A283" s="12"/>
      <c r="B283" s="228"/>
      <c r="C283" s="1154"/>
      <c r="D283" s="228"/>
      <c r="E283" s="228"/>
      <c r="F283" s="12"/>
      <c r="G283" s="12"/>
      <c r="H283" s="12"/>
      <c r="I283" s="12"/>
      <c r="J283" s="12"/>
      <c r="K283" s="12"/>
      <c r="L283" s="12"/>
      <c r="M283" s="12"/>
      <c r="N283" s="12"/>
      <c r="O283" s="12"/>
      <c r="P283" s="12"/>
      <c r="Q283" s="12"/>
      <c r="R283" s="12"/>
      <c r="S283" s="12"/>
      <c r="T283" s="12"/>
      <c r="U283" s="12"/>
      <c r="V283" s="12"/>
      <c r="W283" s="12"/>
      <c r="X283" s="12"/>
      <c r="Y283" s="12"/>
      <c r="Z283" s="12"/>
      <c r="AA283" s="12"/>
    </row>
    <row r="284">
      <c r="A284" s="12"/>
      <c r="B284" s="228"/>
      <c r="C284" s="1154"/>
      <c r="D284" s="228"/>
      <c r="E284" s="228"/>
      <c r="F284" s="12"/>
      <c r="G284" s="12"/>
      <c r="H284" s="12"/>
      <c r="I284" s="12"/>
      <c r="J284" s="12"/>
      <c r="K284" s="12"/>
      <c r="L284" s="12"/>
      <c r="M284" s="12"/>
      <c r="N284" s="12"/>
      <c r="O284" s="12"/>
      <c r="P284" s="12"/>
      <c r="Q284" s="12"/>
      <c r="R284" s="12"/>
      <c r="S284" s="12"/>
      <c r="T284" s="12"/>
      <c r="U284" s="12"/>
      <c r="V284" s="12"/>
      <c r="W284" s="12"/>
      <c r="X284" s="12"/>
      <c r="Y284" s="12"/>
      <c r="Z284" s="12"/>
      <c r="AA284" s="12"/>
    </row>
    <row r="285">
      <c r="A285" s="12"/>
      <c r="B285" s="228"/>
      <c r="C285" s="1154"/>
      <c r="D285" s="228"/>
      <c r="E285" s="228"/>
      <c r="F285" s="12"/>
      <c r="G285" s="12"/>
      <c r="H285" s="12"/>
      <c r="I285" s="12"/>
      <c r="J285" s="12"/>
      <c r="K285" s="12"/>
      <c r="L285" s="12"/>
      <c r="M285" s="12"/>
      <c r="N285" s="12"/>
      <c r="O285" s="12"/>
      <c r="P285" s="12"/>
      <c r="Q285" s="12"/>
      <c r="R285" s="12"/>
      <c r="S285" s="12"/>
      <c r="T285" s="12"/>
      <c r="U285" s="12"/>
      <c r="V285" s="12"/>
      <c r="W285" s="12"/>
      <c r="X285" s="12"/>
      <c r="Y285" s="12"/>
      <c r="Z285" s="12"/>
      <c r="AA285" s="12"/>
    </row>
    <row r="286">
      <c r="A286" s="12"/>
      <c r="B286" s="228"/>
      <c r="C286" s="1154"/>
      <c r="D286" s="228"/>
      <c r="E286" s="228"/>
      <c r="F286" s="12"/>
      <c r="G286" s="12"/>
      <c r="H286" s="12"/>
      <c r="I286" s="12"/>
      <c r="J286" s="12"/>
      <c r="K286" s="12"/>
      <c r="L286" s="12"/>
      <c r="M286" s="12"/>
      <c r="N286" s="12"/>
      <c r="O286" s="12"/>
      <c r="P286" s="12"/>
      <c r="Q286" s="12"/>
      <c r="R286" s="12"/>
      <c r="S286" s="12"/>
      <c r="T286" s="12"/>
      <c r="U286" s="12"/>
      <c r="V286" s="12"/>
      <c r="W286" s="12"/>
      <c r="X286" s="12"/>
      <c r="Y286" s="12"/>
      <c r="Z286" s="12"/>
      <c r="AA286" s="12"/>
    </row>
    <row r="287">
      <c r="A287" s="12"/>
      <c r="B287" s="228"/>
      <c r="C287" s="1154"/>
      <c r="D287" s="228"/>
      <c r="E287" s="228"/>
      <c r="F287" s="12"/>
      <c r="G287" s="12"/>
      <c r="H287" s="12"/>
      <c r="I287" s="12"/>
      <c r="J287" s="12"/>
      <c r="K287" s="12"/>
      <c r="L287" s="12"/>
      <c r="M287" s="12"/>
      <c r="N287" s="12"/>
      <c r="O287" s="12"/>
      <c r="P287" s="12"/>
      <c r="Q287" s="12"/>
      <c r="R287" s="12"/>
      <c r="S287" s="12"/>
      <c r="T287" s="12"/>
      <c r="U287" s="12"/>
      <c r="V287" s="12"/>
      <c r="W287" s="12"/>
      <c r="X287" s="12"/>
      <c r="Y287" s="12"/>
      <c r="Z287" s="12"/>
      <c r="AA287" s="12"/>
    </row>
    <row r="288">
      <c r="A288" s="12"/>
      <c r="B288" s="228"/>
      <c r="C288" s="1154"/>
      <c r="D288" s="228"/>
      <c r="E288" s="228"/>
      <c r="F288" s="12"/>
      <c r="G288" s="12"/>
      <c r="H288" s="12"/>
      <c r="I288" s="12"/>
      <c r="J288" s="12"/>
      <c r="K288" s="12"/>
      <c r="L288" s="12"/>
      <c r="M288" s="12"/>
      <c r="N288" s="12"/>
      <c r="O288" s="12"/>
      <c r="P288" s="12"/>
      <c r="Q288" s="12"/>
      <c r="R288" s="12"/>
      <c r="S288" s="12"/>
      <c r="T288" s="12"/>
      <c r="U288" s="12"/>
      <c r="V288" s="12"/>
      <c r="W288" s="12"/>
      <c r="X288" s="12"/>
      <c r="Y288" s="12"/>
      <c r="Z288" s="12"/>
      <c r="AA288" s="12"/>
    </row>
    <row r="289">
      <c r="A289" s="12"/>
      <c r="B289" s="228"/>
      <c r="C289" s="1154"/>
      <c r="D289" s="228"/>
      <c r="E289" s="228"/>
      <c r="F289" s="12"/>
      <c r="G289" s="12"/>
      <c r="H289" s="12"/>
      <c r="I289" s="12"/>
      <c r="J289" s="12"/>
      <c r="K289" s="12"/>
      <c r="L289" s="12"/>
      <c r="M289" s="12"/>
      <c r="N289" s="12"/>
      <c r="O289" s="12"/>
      <c r="P289" s="12"/>
      <c r="Q289" s="12"/>
      <c r="R289" s="12"/>
      <c r="S289" s="12"/>
      <c r="T289" s="12"/>
      <c r="U289" s="12"/>
      <c r="V289" s="12"/>
      <c r="W289" s="12"/>
      <c r="X289" s="12"/>
      <c r="Y289" s="12"/>
      <c r="Z289" s="12"/>
      <c r="AA289" s="12"/>
    </row>
    <row r="290">
      <c r="A290" s="12"/>
      <c r="B290" s="228"/>
      <c r="C290" s="1154"/>
      <c r="D290" s="228"/>
      <c r="E290" s="228"/>
      <c r="F290" s="12"/>
      <c r="G290" s="12"/>
      <c r="H290" s="12"/>
      <c r="I290" s="12"/>
      <c r="J290" s="12"/>
      <c r="K290" s="12"/>
      <c r="L290" s="12"/>
      <c r="M290" s="12"/>
      <c r="N290" s="12"/>
      <c r="O290" s="12"/>
      <c r="P290" s="12"/>
      <c r="Q290" s="12"/>
      <c r="R290" s="12"/>
      <c r="S290" s="12"/>
      <c r="T290" s="12"/>
      <c r="U290" s="12"/>
      <c r="V290" s="12"/>
      <c r="W290" s="12"/>
      <c r="X290" s="12"/>
      <c r="Y290" s="12"/>
      <c r="Z290" s="12"/>
      <c r="AA290" s="12"/>
    </row>
    <row r="291">
      <c r="A291" s="12"/>
      <c r="B291" s="228"/>
      <c r="C291" s="1154"/>
      <c r="D291" s="228"/>
      <c r="E291" s="228"/>
      <c r="F291" s="12"/>
      <c r="G291" s="12"/>
      <c r="H291" s="12"/>
      <c r="I291" s="12"/>
      <c r="J291" s="12"/>
      <c r="K291" s="12"/>
      <c r="L291" s="12"/>
      <c r="M291" s="12"/>
      <c r="N291" s="12"/>
      <c r="O291" s="12"/>
      <c r="P291" s="12"/>
      <c r="Q291" s="12"/>
      <c r="R291" s="12"/>
      <c r="S291" s="12"/>
      <c r="T291" s="12"/>
      <c r="U291" s="12"/>
      <c r="V291" s="12"/>
      <c r="W291" s="12"/>
      <c r="X291" s="12"/>
      <c r="Y291" s="12"/>
      <c r="Z291" s="12"/>
      <c r="AA291" s="12"/>
    </row>
    <row r="292">
      <c r="A292" s="12"/>
      <c r="B292" s="228"/>
      <c r="C292" s="1154"/>
      <c r="D292" s="228"/>
      <c r="E292" s="228"/>
      <c r="F292" s="12"/>
      <c r="G292" s="12"/>
      <c r="H292" s="12"/>
      <c r="I292" s="12"/>
      <c r="J292" s="12"/>
      <c r="K292" s="12"/>
      <c r="L292" s="12"/>
      <c r="M292" s="12"/>
      <c r="N292" s="12"/>
      <c r="O292" s="12"/>
      <c r="P292" s="12"/>
      <c r="Q292" s="12"/>
      <c r="R292" s="12"/>
      <c r="S292" s="12"/>
      <c r="T292" s="12"/>
      <c r="U292" s="12"/>
      <c r="V292" s="12"/>
      <c r="W292" s="12"/>
      <c r="X292" s="12"/>
      <c r="Y292" s="12"/>
      <c r="Z292" s="12"/>
      <c r="AA292" s="12"/>
    </row>
    <row r="293">
      <c r="A293" s="12"/>
      <c r="B293" s="228"/>
      <c r="C293" s="1154"/>
      <c r="D293" s="228"/>
      <c r="E293" s="228"/>
      <c r="F293" s="12"/>
      <c r="G293" s="12"/>
      <c r="H293" s="12"/>
      <c r="I293" s="12"/>
      <c r="J293" s="12"/>
      <c r="K293" s="12"/>
      <c r="L293" s="12"/>
      <c r="M293" s="12"/>
      <c r="N293" s="12"/>
      <c r="O293" s="12"/>
      <c r="P293" s="12"/>
      <c r="Q293" s="12"/>
      <c r="R293" s="12"/>
      <c r="S293" s="12"/>
      <c r="T293" s="12"/>
      <c r="U293" s="12"/>
      <c r="V293" s="12"/>
      <c r="W293" s="12"/>
      <c r="X293" s="12"/>
      <c r="Y293" s="12"/>
      <c r="Z293" s="12"/>
      <c r="AA293" s="12"/>
    </row>
    <row r="294">
      <c r="A294" s="12"/>
      <c r="B294" s="228"/>
      <c r="C294" s="1154"/>
      <c r="D294" s="228"/>
      <c r="E294" s="228"/>
      <c r="F294" s="12"/>
      <c r="G294" s="12"/>
      <c r="H294" s="12"/>
      <c r="I294" s="12"/>
      <c r="J294" s="12"/>
      <c r="K294" s="12"/>
      <c r="L294" s="12"/>
      <c r="M294" s="12"/>
      <c r="N294" s="12"/>
      <c r="O294" s="12"/>
      <c r="P294" s="12"/>
      <c r="Q294" s="12"/>
      <c r="R294" s="12"/>
      <c r="S294" s="12"/>
      <c r="T294" s="12"/>
      <c r="U294" s="12"/>
      <c r="V294" s="12"/>
      <c r="W294" s="12"/>
      <c r="X294" s="12"/>
      <c r="Y294" s="12"/>
      <c r="Z294" s="12"/>
      <c r="AA294" s="12"/>
    </row>
    <row r="295">
      <c r="A295" s="12"/>
      <c r="B295" s="228"/>
      <c r="C295" s="1154"/>
      <c r="D295" s="228"/>
      <c r="E295" s="228"/>
      <c r="F295" s="12"/>
      <c r="G295" s="12"/>
      <c r="H295" s="12"/>
      <c r="I295" s="12"/>
      <c r="J295" s="12"/>
      <c r="K295" s="12"/>
      <c r="L295" s="12"/>
      <c r="M295" s="12"/>
      <c r="N295" s="12"/>
      <c r="O295" s="12"/>
      <c r="P295" s="12"/>
      <c r="Q295" s="12"/>
      <c r="R295" s="12"/>
      <c r="S295" s="12"/>
      <c r="T295" s="12"/>
      <c r="U295" s="12"/>
      <c r="V295" s="12"/>
      <c r="W295" s="12"/>
      <c r="X295" s="12"/>
      <c r="Y295" s="12"/>
      <c r="Z295" s="12"/>
      <c r="AA295" s="12"/>
    </row>
    <row r="296">
      <c r="A296" s="12"/>
      <c r="B296" s="228"/>
      <c r="C296" s="1154"/>
      <c r="D296" s="228"/>
      <c r="E296" s="228"/>
      <c r="F296" s="12"/>
      <c r="G296" s="12"/>
      <c r="H296" s="12"/>
      <c r="I296" s="12"/>
      <c r="J296" s="12"/>
      <c r="K296" s="12"/>
      <c r="L296" s="12"/>
      <c r="M296" s="12"/>
      <c r="N296" s="12"/>
      <c r="O296" s="12"/>
      <c r="P296" s="12"/>
      <c r="Q296" s="12"/>
      <c r="R296" s="12"/>
      <c r="S296" s="12"/>
      <c r="T296" s="12"/>
      <c r="U296" s="12"/>
      <c r="V296" s="12"/>
      <c r="W296" s="12"/>
      <c r="X296" s="12"/>
      <c r="Y296" s="12"/>
      <c r="Z296" s="12"/>
      <c r="AA296" s="12"/>
    </row>
    <row r="297">
      <c r="A297" s="12"/>
      <c r="B297" s="228"/>
      <c r="C297" s="1154"/>
      <c r="D297" s="228"/>
      <c r="E297" s="228"/>
      <c r="F297" s="12"/>
      <c r="G297" s="12"/>
      <c r="H297" s="12"/>
      <c r="I297" s="12"/>
      <c r="J297" s="12"/>
      <c r="K297" s="12"/>
      <c r="L297" s="12"/>
      <c r="M297" s="12"/>
      <c r="N297" s="12"/>
      <c r="O297" s="12"/>
      <c r="P297" s="12"/>
      <c r="Q297" s="12"/>
      <c r="R297" s="12"/>
      <c r="S297" s="12"/>
      <c r="T297" s="12"/>
      <c r="U297" s="12"/>
      <c r="V297" s="12"/>
      <c r="W297" s="12"/>
      <c r="X297" s="12"/>
      <c r="Y297" s="12"/>
      <c r="Z297" s="12"/>
      <c r="AA297" s="12"/>
    </row>
    <row r="298">
      <c r="A298" s="12"/>
      <c r="B298" s="228"/>
      <c r="C298" s="1154"/>
      <c r="D298" s="228"/>
      <c r="E298" s="228"/>
      <c r="F298" s="12"/>
      <c r="G298" s="12"/>
      <c r="H298" s="12"/>
      <c r="I298" s="12"/>
      <c r="J298" s="12"/>
      <c r="K298" s="12"/>
      <c r="L298" s="12"/>
      <c r="M298" s="12"/>
      <c r="N298" s="12"/>
      <c r="O298" s="12"/>
      <c r="P298" s="12"/>
      <c r="Q298" s="12"/>
      <c r="R298" s="12"/>
      <c r="S298" s="12"/>
      <c r="T298" s="12"/>
      <c r="U298" s="12"/>
      <c r="V298" s="12"/>
      <c r="W298" s="12"/>
      <c r="X298" s="12"/>
      <c r="Y298" s="12"/>
      <c r="Z298" s="12"/>
      <c r="AA298" s="12"/>
    </row>
    <row r="299">
      <c r="A299" s="12"/>
      <c r="B299" s="228"/>
      <c r="C299" s="1154"/>
      <c r="D299" s="228"/>
      <c r="E299" s="228"/>
      <c r="F299" s="12"/>
      <c r="G299" s="12"/>
      <c r="H299" s="12"/>
      <c r="I299" s="12"/>
      <c r="J299" s="12"/>
      <c r="K299" s="12"/>
      <c r="L299" s="12"/>
      <c r="M299" s="12"/>
      <c r="N299" s="12"/>
      <c r="O299" s="12"/>
      <c r="P299" s="12"/>
      <c r="Q299" s="12"/>
      <c r="R299" s="12"/>
      <c r="S299" s="12"/>
      <c r="T299" s="12"/>
      <c r="U299" s="12"/>
      <c r="V299" s="12"/>
      <c r="W299" s="12"/>
      <c r="X299" s="12"/>
      <c r="Y299" s="12"/>
      <c r="Z299" s="12"/>
      <c r="AA299" s="12"/>
    </row>
    <row r="300">
      <c r="A300" s="12"/>
      <c r="B300" s="228"/>
      <c r="C300" s="1154"/>
      <c r="D300" s="228"/>
      <c r="E300" s="228"/>
      <c r="F300" s="12"/>
      <c r="G300" s="12"/>
      <c r="H300" s="12"/>
      <c r="I300" s="12"/>
      <c r="J300" s="12"/>
      <c r="K300" s="12"/>
      <c r="L300" s="12"/>
      <c r="M300" s="12"/>
      <c r="N300" s="12"/>
      <c r="O300" s="12"/>
      <c r="P300" s="12"/>
      <c r="Q300" s="12"/>
      <c r="R300" s="12"/>
      <c r="S300" s="12"/>
      <c r="T300" s="12"/>
      <c r="U300" s="12"/>
      <c r="V300" s="12"/>
      <c r="W300" s="12"/>
      <c r="X300" s="12"/>
      <c r="Y300" s="12"/>
      <c r="Z300" s="12"/>
      <c r="AA300" s="12"/>
    </row>
    <row r="301">
      <c r="A301" s="12"/>
      <c r="B301" s="228"/>
      <c r="C301" s="1154"/>
      <c r="D301" s="228"/>
      <c r="E301" s="228"/>
      <c r="F301" s="12"/>
      <c r="G301" s="12"/>
      <c r="H301" s="12"/>
      <c r="I301" s="12"/>
      <c r="J301" s="12"/>
      <c r="K301" s="12"/>
      <c r="L301" s="12"/>
      <c r="M301" s="12"/>
      <c r="N301" s="12"/>
      <c r="O301" s="12"/>
      <c r="P301" s="12"/>
      <c r="Q301" s="12"/>
      <c r="R301" s="12"/>
      <c r="S301" s="12"/>
      <c r="T301" s="12"/>
      <c r="U301" s="12"/>
      <c r="V301" s="12"/>
      <c r="W301" s="12"/>
      <c r="X301" s="12"/>
      <c r="Y301" s="12"/>
      <c r="Z301" s="12"/>
      <c r="AA301" s="12"/>
    </row>
    <row r="302">
      <c r="A302" s="12"/>
      <c r="B302" s="228"/>
      <c r="C302" s="1154"/>
      <c r="D302" s="228"/>
      <c r="E302" s="228"/>
      <c r="F302" s="12"/>
      <c r="G302" s="12"/>
      <c r="H302" s="12"/>
      <c r="I302" s="12"/>
      <c r="J302" s="12"/>
      <c r="K302" s="12"/>
      <c r="L302" s="12"/>
      <c r="M302" s="12"/>
      <c r="N302" s="12"/>
      <c r="O302" s="12"/>
      <c r="P302" s="12"/>
      <c r="Q302" s="12"/>
      <c r="R302" s="12"/>
      <c r="S302" s="12"/>
      <c r="T302" s="12"/>
      <c r="U302" s="12"/>
      <c r="V302" s="12"/>
      <c r="W302" s="12"/>
      <c r="X302" s="12"/>
      <c r="Y302" s="12"/>
      <c r="Z302" s="12"/>
      <c r="AA302" s="12"/>
    </row>
    <row r="303">
      <c r="A303" s="12"/>
      <c r="B303" s="228"/>
      <c r="C303" s="1154"/>
      <c r="D303" s="228"/>
      <c r="E303" s="228"/>
      <c r="F303" s="12"/>
      <c r="G303" s="12"/>
      <c r="H303" s="12"/>
      <c r="I303" s="12"/>
      <c r="J303" s="12"/>
      <c r="K303" s="12"/>
      <c r="L303" s="12"/>
      <c r="M303" s="12"/>
      <c r="N303" s="12"/>
      <c r="O303" s="12"/>
      <c r="P303" s="12"/>
      <c r="Q303" s="12"/>
      <c r="R303" s="12"/>
      <c r="S303" s="12"/>
      <c r="T303" s="12"/>
      <c r="U303" s="12"/>
      <c r="V303" s="12"/>
      <c r="W303" s="12"/>
      <c r="X303" s="12"/>
      <c r="Y303" s="12"/>
      <c r="Z303" s="12"/>
      <c r="AA303" s="12"/>
    </row>
    <row r="304">
      <c r="A304" s="12"/>
      <c r="B304" s="228"/>
      <c r="C304" s="1154"/>
      <c r="D304" s="228"/>
      <c r="E304" s="228"/>
      <c r="F304" s="12"/>
      <c r="G304" s="12"/>
      <c r="H304" s="12"/>
      <c r="I304" s="12"/>
      <c r="J304" s="12"/>
      <c r="K304" s="12"/>
      <c r="L304" s="12"/>
      <c r="M304" s="12"/>
      <c r="N304" s="12"/>
      <c r="O304" s="12"/>
      <c r="P304" s="12"/>
      <c r="Q304" s="12"/>
      <c r="R304" s="12"/>
      <c r="S304" s="12"/>
      <c r="T304" s="12"/>
      <c r="U304" s="12"/>
      <c r="V304" s="12"/>
      <c r="W304" s="12"/>
      <c r="X304" s="12"/>
      <c r="Y304" s="12"/>
      <c r="Z304" s="12"/>
      <c r="AA304" s="12"/>
    </row>
    <row r="305">
      <c r="A305" s="12"/>
      <c r="B305" s="228"/>
      <c r="C305" s="1154"/>
      <c r="D305" s="228"/>
      <c r="E305" s="228"/>
      <c r="F305" s="12"/>
      <c r="G305" s="12"/>
      <c r="H305" s="12"/>
      <c r="I305" s="12"/>
      <c r="J305" s="12"/>
      <c r="K305" s="12"/>
      <c r="L305" s="12"/>
      <c r="M305" s="12"/>
      <c r="N305" s="12"/>
      <c r="O305" s="12"/>
      <c r="P305" s="12"/>
      <c r="Q305" s="12"/>
      <c r="R305" s="12"/>
      <c r="S305" s="12"/>
      <c r="T305" s="12"/>
      <c r="U305" s="12"/>
      <c r="V305" s="12"/>
      <c r="W305" s="12"/>
      <c r="X305" s="12"/>
      <c r="Y305" s="12"/>
      <c r="Z305" s="12"/>
      <c r="AA305" s="12"/>
    </row>
    <row r="306">
      <c r="A306" s="12"/>
      <c r="B306" s="228"/>
      <c r="C306" s="1154"/>
      <c r="D306" s="228"/>
      <c r="E306" s="228"/>
      <c r="F306" s="12"/>
      <c r="G306" s="12"/>
      <c r="H306" s="12"/>
      <c r="I306" s="12"/>
      <c r="J306" s="12"/>
      <c r="K306" s="12"/>
      <c r="L306" s="12"/>
      <c r="M306" s="12"/>
      <c r="N306" s="12"/>
      <c r="O306" s="12"/>
      <c r="P306" s="12"/>
      <c r="Q306" s="12"/>
      <c r="R306" s="12"/>
      <c r="S306" s="12"/>
      <c r="T306" s="12"/>
      <c r="U306" s="12"/>
      <c r="V306" s="12"/>
      <c r="W306" s="12"/>
      <c r="X306" s="12"/>
      <c r="Y306" s="12"/>
      <c r="Z306" s="12"/>
      <c r="AA306" s="12"/>
    </row>
    <row r="307">
      <c r="A307" s="12"/>
      <c r="B307" s="228"/>
      <c r="C307" s="1154"/>
      <c r="D307" s="228"/>
      <c r="E307" s="228"/>
      <c r="F307" s="12"/>
      <c r="G307" s="12"/>
      <c r="H307" s="12"/>
      <c r="I307" s="12"/>
      <c r="J307" s="12"/>
      <c r="K307" s="12"/>
      <c r="L307" s="12"/>
      <c r="M307" s="12"/>
      <c r="N307" s="12"/>
      <c r="O307" s="12"/>
      <c r="P307" s="12"/>
      <c r="Q307" s="12"/>
      <c r="R307" s="12"/>
      <c r="S307" s="12"/>
      <c r="T307" s="12"/>
      <c r="U307" s="12"/>
      <c r="V307" s="12"/>
      <c r="W307" s="12"/>
      <c r="X307" s="12"/>
      <c r="Y307" s="12"/>
      <c r="Z307" s="12"/>
      <c r="AA307" s="12"/>
    </row>
    <row r="308">
      <c r="A308" s="12"/>
      <c r="B308" s="228"/>
      <c r="C308" s="1154"/>
      <c r="D308" s="228"/>
      <c r="E308" s="228"/>
      <c r="F308" s="12"/>
      <c r="G308" s="12"/>
      <c r="H308" s="12"/>
      <c r="I308" s="12"/>
      <c r="J308" s="12"/>
      <c r="K308" s="12"/>
      <c r="L308" s="12"/>
      <c r="M308" s="12"/>
      <c r="N308" s="12"/>
      <c r="O308" s="12"/>
      <c r="P308" s="12"/>
      <c r="Q308" s="12"/>
      <c r="R308" s="12"/>
      <c r="S308" s="12"/>
      <c r="T308" s="12"/>
      <c r="U308" s="12"/>
      <c r="V308" s="12"/>
      <c r="W308" s="12"/>
      <c r="X308" s="12"/>
      <c r="Y308" s="12"/>
      <c r="Z308" s="12"/>
      <c r="AA308" s="12"/>
    </row>
    <row r="309">
      <c r="A309" s="12"/>
      <c r="B309" s="228"/>
      <c r="C309" s="1154"/>
      <c r="D309" s="228"/>
      <c r="E309" s="228"/>
      <c r="F309" s="12"/>
      <c r="G309" s="12"/>
      <c r="H309" s="12"/>
      <c r="I309" s="12"/>
      <c r="J309" s="12"/>
      <c r="K309" s="12"/>
      <c r="L309" s="12"/>
      <c r="M309" s="12"/>
      <c r="N309" s="12"/>
      <c r="O309" s="12"/>
      <c r="P309" s="12"/>
      <c r="Q309" s="12"/>
      <c r="R309" s="12"/>
      <c r="S309" s="12"/>
      <c r="T309" s="12"/>
      <c r="U309" s="12"/>
      <c r="V309" s="12"/>
      <c r="W309" s="12"/>
      <c r="X309" s="12"/>
      <c r="Y309" s="12"/>
      <c r="Z309" s="12"/>
      <c r="AA309" s="12"/>
    </row>
    <row r="310">
      <c r="A310" s="12"/>
      <c r="B310" s="228"/>
      <c r="C310" s="1154"/>
      <c r="D310" s="228"/>
      <c r="E310" s="228"/>
      <c r="F310" s="12"/>
      <c r="G310" s="12"/>
      <c r="H310" s="12"/>
      <c r="I310" s="12"/>
      <c r="J310" s="12"/>
      <c r="K310" s="12"/>
      <c r="L310" s="12"/>
      <c r="M310" s="12"/>
      <c r="N310" s="12"/>
      <c r="O310" s="12"/>
      <c r="P310" s="12"/>
      <c r="Q310" s="12"/>
      <c r="R310" s="12"/>
      <c r="S310" s="12"/>
      <c r="T310" s="12"/>
      <c r="U310" s="12"/>
      <c r="V310" s="12"/>
      <c r="W310" s="12"/>
      <c r="X310" s="12"/>
      <c r="Y310" s="12"/>
      <c r="Z310" s="12"/>
      <c r="AA310" s="12"/>
    </row>
    <row r="311">
      <c r="A311" s="12"/>
      <c r="B311" s="228"/>
      <c r="C311" s="1154"/>
      <c r="D311" s="228"/>
      <c r="E311" s="228"/>
      <c r="F311" s="12"/>
      <c r="G311" s="12"/>
      <c r="H311" s="12"/>
      <c r="I311" s="12"/>
      <c r="J311" s="12"/>
      <c r="K311" s="12"/>
      <c r="L311" s="12"/>
      <c r="M311" s="12"/>
      <c r="N311" s="12"/>
      <c r="O311" s="12"/>
      <c r="P311" s="12"/>
      <c r="Q311" s="12"/>
      <c r="R311" s="12"/>
      <c r="S311" s="12"/>
      <c r="T311" s="12"/>
      <c r="U311" s="12"/>
      <c r="V311" s="12"/>
      <c r="W311" s="12"/>
      <c r="X311" s="12"/>
      <c r="Y311" s="12"/>
      <c r="Z311" s="12"/>
      <c r="AA311" s="12"/>
    </row>
    <row r="312">
      <c r="A312" s="12"/>
      <c r="B312" s="228"/>
      <c r="C312" s="1154"/>
      <c r="D312" s="228"/>
      <c r="E312" s="228"/>
      <c r="F312" s="12"/>
      <c r="G312" s="12"/>
      <c r="H312" s="12"/>
      <c r="I312" s="12"/>
      <c r="J312" s="12"/>
      <c r="K312" s="12"/>
      <c r="L312" s="12"/>
      <c r="M312" s="12"/>
      <c r="N312" s="12"/>
      <c r="O312" s="12"/>
      <c r="P312" s="12"/>
      <c r="Q312" s="12"/>
      <c r="R312" s="12"/>
      <c r="S312" s="12"/>
      <c r="T312" s="12"/>
      <c r="U312" s="12"/>
      <c r="V312" s="12"/>
      <c r="W312" s="12"/>
      <c r="X312" s="12"/>
      <c r="Y312" s="12"/>
      <c r="Z312" s="12"/>
      <c r="AA312" s="12"/>
    </row>
    <row r="313">
      <c r="A313" s="12"/>
      <c r="B313" s="228"/>
      <c r="C313" s="1154"/>
      <c r="D313" s="228"/>
      <c r="E313" s="228"/>
      <c r="F313" s="12"/>
      <c r="G313" s="12"/>
      <c r="H313" s="12"/>
      <c r="I313" s="12"/>
      <c r="J313" s="12"/>
      <c r="K313" s="12"/>
      <c r="L313" s="12"/>
      <c r="M313" s="12"/>
      <c r="N313" s="12"/>
      <c r="O313" s="12"/>
      <c r="P313" s="12"/>
      <c r="Q313" s="12"/>
      <c r="R313" s="12"/>
      <c r="S313" s="12"/>
      <c r="T313" s="12"/>
      <c r="U313" s="12"/>
      <c r="V313" s="12"/>
      <c r="W313" s="12"/>
      <c r="X313" s="12"/>
      <c r="Y313" s="12"/>
      <c r="Z313" s="12"/>
      <c r="AA313" s="12"/>
    </row>
    <row r="314">
      <c r="A314" s="12"/>
      <c r="B314" s="228"/>
      <c r="C314" s="1154"/>
      <c r="D314" s="228"/>
      <c r="E314" s="228"/>
      <c r="F314" s="12"/>
      <c r="G314" s="12"/>
      <c r="H314" s="12"/>
      <c r="I314" s="12"/>
      <c r="J314" s="12"/>
      <c r="K314" s="12"/>
      <c r="L314" s="12"/>
      <c r="M314" s="12"/>
      <c r="N314" s="12"/>
      <c r="O314" s="12"/>
      <c r="P314" s="12"/>
      <c r="Q314" s="12"/>
      <c r="R314" s="12"/>
      <c r="S314" s="12"/>
      <c r="T314" s="12"/>
      <c r="U314" s="12"/>
      <c r="V314" s="12"/>
      <c r="W314" s="12"/>
      <c r="X314" s="12"/>
      <c r="Y314" s="12"/>
      <c r="Z314" s="12"/>
      <c r="AA314" s="12"/>
    </row>
    <row r="315">
      <c r="A315" s="12"/>
      <c r="B315" s="228"/>
      <c r="C315" s="1154"/>
      <c r="D315" s="228"/>
      <c r="E315" s="228"/>
      <c r="F315" s="12"/>
      <c r="G315" s="12"/>
      <c r="H315" s="12"/>
      <c r="I315" s="12"/>
      <c r="J315" s="12"/>
      <c r="K315" s="12"/>
      <c r="L315" s="12"/>
      <c r="M315" s="12"/>
      <c r="N315" s="12"/>
      <c r="O315" s="12"/>
      <c r="P315" s="12"/>
      <c r="Q315" s="12"/>
      <c r="R315" s="12"/>
      <c r="S315" s="12"/>
      <c r="T315" s="12"/>
      <c r="U315" s="12"/>
      <c r="V315" s="12"/>
      <c r="W315" s="12"/>
      <c r="X315" s="12"/>
      <c r="Y315" s="12"/>
      <c r="Z315" s="12"/>
      <c r="AA315" s="12"/>
    </row>
    <row r="316">
      <c r="A316" s="12"/>
      <c r="B316" s="228"/>
      <c r="C316" s="1154"/>
      <c r="D316" s="228"/>
      <c r="E316" s="228"/>
      <c r="F316" s="12"/>
      <c r="G316" s="12"/>
      <c r="H316" s="12"/>
      <c r="I316" s="12"/>
      <c r="J316" s="12"/>
      <c r="K316" s="12"/>
      <c r="L316" s="12"/>
      <c r="M316" s="12"/>
      <c r="N316" s="12"/>
      <c r="O316" s="12"/>
      <c r="P316" s="12"/>
      <c r="Q316" s="12"/>
      <c r="R316" s="12"/>
      <c r="S316" s="12"/>
      <c r="T316" s="12"/>
      <c r="U316" s="12"/>
      <c r="V316" s="12"/>
      <c r="W316" s="12"/>
      <c r="X316" s="12"/>
      <c r="Y316" s="12"/>
      <c r="Z316" s="12"/>
      <c r="AA316" s="12"/>
    </row>
    <row r="317">
      <c r="A317" s="12"/>
      <c r="B317" s="228"/>
      <c r="C317" s="1154"/>
      <c r="D317" s="228"/>
      <c r="E317" s="228"/>
      <c r="F317" s="12"/>
      <c r="G317" s="12"/>
      <c r="H317" s="12"/>
      <c r="I317" s="12"/>
      <c r="J317" s="12"/>
      <c r="K317" s="12"/>
      <c r="L317" s="12"/>
      <c r="M317" s="12"/>
      <c r="N317" s="12"/>
      <c r="O317" s="12"/>
      <c r="P317" s="12"/>
      <c r="Q317" s="12"/>
      <c r="R317" s="12"/>
      <c r="S317" s="12"/>
      <c r="T317" s="12"/>
      <c r="U317" s="12"/>
      <c r="V317" s="12"/>
      <c r="W317" s="12"/>
      <c r="X317" s="12"/>
      <c r="Y317" s="12"/>
      <c r="Z317" s="12"/>
      <c r="AA317" s="12"/>
    </row>
    <row r="318">
      <c r="A318" s="12"/>
      <c r="B318" s="228"/>
      <c r="C318" s="1154"/>
      <c r="D318" s="228"/>
      <c r="E318" s="228"/>
      <c r="F318" s="12"/>
      <c r="G318" s="12"/>
      <c r="H318" s="12"/>
      <c r="I318" s="12"/>
      <c r="J318" s="12"/>
      <c r="K318" s="12"/>
      <c r="L318" s="12"/>
      <c r="M318" s="12"/>
      <c r="N318" s="12"/>
      <c r="O318" s="12"/>
      <c r="P318" s="12"/>
      <c r="Q318" s="12"/>
      <c r="R318" s="12"/>
      <c r="S318" s="12"/>
      <c r="T318" s="12"/>
      <c r="U318" s="12"/>
      <c r="V318" s="12"/>
      <c r="W318" s="12"/>
      <c r="X318" s="12"/>
      <c r="Y318" s="12"/>
      <c r="Z318" s="12"/>
      <c r="AA318" s="12"/>
    </row>
    <row r="319">
      <c r="A319" s="12"/>
      <c r="B319" s="228"/>
      <c r="C319" s="1154"/>
      <c r="D319" s="228"/>
      <c r="E319" s="228"/>
      <c r="F319" s="12"/>
      <c r="G319" s="12"/>
      <c r="H319" s="12"/>
      <c r="I319" s="12"/>
      <c r="J319" s="12"/>
      <c r="K319" s="12"/>
      <c r="L319" s="12"/>
      <c r="M319" s="12"/>
      <c r="N319" s="12"/>
      <c r="O319" s="12"/>
      <c r="P319" s="12"/>
      <c r="Q319" s="12"/>
      <c r="R319" s="12"/>
      <c r="S319" s="12"/>
      <c r="T319" s="12"/>
      <c r="U319" s="12"/>
      <c r="V319" s="12"/>
      <c r="W319" s="12"/>
      <c r="X319" s="12"/>
      <c r="Y319" s="12"/>
      <c r="Z319" s="12"/>
      <c r="AA319" s="12"/>
    </row>
    <row r="320">
      <c r="A320" s="12"/>
      <c r="B320" s="228"/>
      <c r="C320" s="1154"/>
      <c r="D320" s="228"/>
      <c r="E320" s="228"/>
      <c r="F320" s="12"/>
      <c r="G320" s="12"/>
      <c r="H320" s="12"/>
      <c r="I320" s="12"/>
      <c r="J320" s="12"/>
      <c r="K320" s="12"/>
      <c r="L320" s="12"/>
      <c r="M320" s="12"/>
      <c r="N320" s="12"/>
      <c r="O320" s="12"/>
      <c r="P320" s="12"/>
      <c r="Q320" s="12"/>
      <c r="R320" s="12"/>
      <c r="S320" s="12"/>
      <c r="T320" s="12"/>
      <c r="U320" s="12"/>
      <c r="V320" s="12"/>
      <c r="W320" s="12"/>
      <c r="X320" s="12"/>
      <c r="Y320" s="12"/>
      <c r="Z320" s="12"/>
      <c r="AA320" s="12"/>
    </row>
    <row r="321">
      <c r="A321" s="12"/>
      <c r="B321" s="228"/>
      <c r="C321" s="1154"/>
      <c r="D321" s="228"/>
      <c r="E321" s="228"/>
      <c r="F321" s="12"/>
      <c r="G321" s="12"/>
      <c r="H321" s="12"/>
      <c r="I321" s="12"/>
      <c r="J321" s="12"/>
      <c r="K321" s="12"/>
      <c r="L321" s="12"/>
      <c r="M321" s="12"/>
      <c r="N321" s="12"/>
      <c r="O321" s="12"/>
      <c r="P321" s="12"/>
      <c r="Q321" s="12"/>
      <c r="R321" s="12"/>
      <c r="S321" s="12"/>
      <c r="T321" s="12"/>
      <c r="U321" s="12"/>
      <c r="V321" s="12"/>
      <c r="W321" s="12"/>
      <c r="X321" s="12"/>
      <c r="Y321" s="12"/>
      <c r="Z321" s="12"/>
      <c r="AA321" s="12"/>
    </row>
    <row r="322">
      <c r="A322" s="12"/>
      <c r="B322" s="228"/>
      <c r="C322" s="1154"/>
      <c r="D322" s="228"/>
      <c r="E322" s="228"/>
      <c r="F322" s="12"/>
      <c r="G322" s="12"/>
      <c r="H322" s="12"/>
      <c r="I322" s="12"/>
      <c r="J322" s="12"/>
      <c r="K322" s="12"/>
      <c r="L322" s="12"/>
      <c r="M322" s="12"/>
      <c r="N322" s="12"/>
      <c r="O322" s="12"/>
      <c r="P322" s="12"/>
      <c r="Q322" s="12"/>
      <c r="R322" s="12"/>
      <c r="S322" s="12"/>
      <c r="T322" s="12"/>
      <c r="U322" s="12"/>
      <c r="V322" s="12"/>
      <c r="W322" s="12"/>
      <c r="X322" s="12"/>
      <c r="Y322" s="12"/>
      <c r="Z322" s="12"/>
      <c r="AA322" s="12"/>
    </row>
    <row r="323">
      <c r="A323" s="12"/>
      <c r="B323" s="228"/>
      <c r="C323" s="1154"/>
      <c r="D323" s="228"/>
      <c r="E323" s="228"/>
      <c r="F323" s="12"/>
      <c r="G323" s="12"/>
      <c r="H323" s="12"/>
      <c r="I323" s="12"/>
      <c r="J323" s="12"/>
      <c r="K323" s="12"/>
      <c r="L323" s="12"/>
      <c r="M323" s="12"/>
      <c r="N323" s="12"/>
      <c r="O323" s="12"/>
      <c r="P323" s="12"/>
      <c r="Q323" s="12"/>
      <c r="R323" s="12"/>
      <c r="S323" s="12"/>
      <c r="T323" s="12"/>
      <c r="U323" s="12"/>
      <c r="V323" s="12"/>
      <c r="W323" s="12"/>
      <c r="X323" s="12"/>
      <c r="Y323" s="12"/>
      <c r="Z323" s="12"/>
      <c r="AA323" s="12"/>
    </row>
    <row r="324">
      <c r="A324" s="12"/>
      <c r="B324" s="228"/>
      <c r="C324" s="1154"/>
      <c r="D324" s="228"/>
      <c r="E324" s="228"/>
      <c r="F324" s="12"/>
      <c r="G324" s="12"/>
      <c r="H324" s="12"/>
      <c r="I324" s="12"/>
      <c r="J324" s="12"/>
      <c r="K324" s="12"/>
      <c r="L324" s="12"/>
      <c r="M324" s="12"/>
      <c r="N324" s="12"/>
      <c r="O324" s="12"/>
      <c r="P324" s="12"/>
      <c r="Q324" s="12"/>
      <c r="R324" s="12"/>
      <c r="S324" s="12"/>
      <c r="T324" s="12"/>
      <c r="U324" s="12"/>
      <c r="V324" s="12"/>
      <c r="W324" s="12"/>
      <c r="X324" s="12"/>
      <c r="Y324" s="12"/>
      <c r="Z324" s="12"/>
      <c r="AA324" s="12"/>
    </row>
    <row r="325">
      <c r="A325" s="12"/>
      <c r="B325" s="228"/>
      <c r="C325" s="1154"/>
      <c r="D325" s="228"/>
      <c r="E325" s="228"/>
      <c r="F325" s="12"/>
      <c r="G325" s="12"/>
      <c r="H325" s="12"/>
      <c r="I325" s="12"/>
      <c r="J325" s="12"/>
      <c r="K325" s="12"/>
      <c r="L325" s="12"/>
      <c r="M325" s="12"/>
      <c r="N325" s="12"/>
      <c r="O325" s="12"/>
      <c r="P325" s="12"/>
      <c r="Q325" s="12"/>
      <c r="R325" s="12"/>
      <c r="S325" s="12"/>
      <c r="T325" s="12"/>
      <c r="U325" s="12"/>
      <c r="V325" s="12"/>
      <c r="W325" s="12"/>
      <c r="X325" s="12"/>
      <c r="Y325" s="12"/>
      <c r="Z325" s="12"/>
      <c r="AA325" s="12"/>
    </row>
    <row r="326">
      <c r="A326" s="12"/>
      <c r="B326" s="228"/>
      <c r="C326" s="1154"/>
      <c r="D326" s="228"/>
      <c r="E326" s="228"/>
      <c r="F326" s="12"/>
      <c r="G326" s="12"/>
      <c r="H326" s="12"/>
      <c r="I326" s="12"/>
      <c r="J326" s="12"/>
      <c r="K326" s="12"/>
      <c r="L326" s="12"/>
      <c r="M326" s="12"/>
      <c r="N326" s="12"/>
      <c r="O326" s="12"/>
      <c r="P326" s="12"/>
      <c r="Q326" s="12"/>
      <c r="R326" s="12"/>
      <c r="S326" s="12"/>
      <c r="T326" s="12"/>
      <c r="U326" s="12"/>
      <c r="V326" s="12"/>
      <c r="W326" s="12"/>
      <c r="X326" s="12"/>
      <c r="Y326" s="12"/>
      <c r="Z326" s="12"/>
      <c r="AA326" s="12"/>
    </row>
    <row r="327">
      <c r="A327" s="12"/>
      <c r="B327" s="228"/>
      <c r="C327" s="1154"/>
      <c r="D327" s="228"/>
      <c r="E327" s="228"/>
      <c r="F327" s="12"/>
      <c r="G327" s="12"/>
      <c r="H327" s="12"/>
      <c r="I327" s="12"/>
      <c r="J327" s="12"/>
      <c r="K327" s="12"/>
      <c r="L327" s="12"/>
      <c r="M327" s="12"/>
      <c r="N327" s="12"/>
      <c r="O327" s="12"/>
      <c r="P327" s="12"/>
      <c r="Q327" s="12"/>
      <c r="R327" s="12"/>
      <c r="S327" s="12"/>
      <c r="T327" s="12"/>
      <c r="U327" s="12"/>
      <c r="V327" s="12"/>
      <c r="W327" s="12"/>
      <c r="X327" s="12"/>
      <c r="Y327" s="12"/>
      <c r="Z327" s="12"/>
      <c r="AA327" s="12"/>
    </row>
    <row r="328">
      <c r="A328" s="12"/>
      <c r="B328" s="228"/>
      <c r="C328" s="1154"/>
      <c r="D328" s="228"/>
      <c r="E328" s="228"/>
      <c r="F328" s="12"/>
      <c r="G328" s="12"/>
      <c r="H328" s="12"/>
      <c r="I328" s="12"/>
      <c r="J328" s="12"/>
      <c r="K328" s="12"/>
      <c r="L328" s="12"/>
      <c r="M328" s="12"/>
      <c r="N328" s="12"/>
      <c r="O328" s="12"/>
      <c r="P328" s="12"/>
      <c r="Q328" s="12"/>
      <c r="R328" s="12"/>
      <c r="S328" s="12"/>
      <c r="T328" s="12"/>
      <c r="U328" s="12"/>
      <c r="V328" s="12"/>
      <c r="W328" s="12"/>
      <c r="X328" s="12"/>
      <c r="Y328" s="12"/>
      <c r="Z328" s="12"/>
      <c r="AA328" s="12"/>
    </row>
    <row r="329">
      <c r="A329" s="12"/>
      <c r="B329" s="228"/>
      <c r="C329" s="1154"/>
      <c r="D329" s="228"/>
      <c r="E329" s="228"/>
      <c r="F329" s="12"/>
      <c r="G329" s="12"/>
      <c r="H329" s="12"/>
      <c r="I329" s="12"/>
      <c r="J329" s="12"/>
      <c r="K329" s="12"/>
      <c r="L329" s="12"/>
      <c r="M329" s="12"/>
      <c r="N329" s="12"/>
      <c r="O329" s="12"/>
      <c r="P329" s="12"/>
      <c r="Q329" s="12"/>
      <c r="R329" s="12"/>
      <c r="S329" s="12"/>
      <c r="T329" s="12"/>
      <c r="U329" s="12"/>
      <c r="V329" s="12"/>
      <c r="W329" s="12"/>
      <c r="X329" s="12"/>
      <c r="Y329" s="12"/>
      <c r="Z329" s="12"/>
      <c r="AA329" s="12"/>
    </row>
    <row r="330">
      <c r="A330" s="12"/>
      <c r="B330" s="228"/>
      <c r="C330" s="1154"/>
      <c r="D330" s="228"/>
      <c r="E330" s="228"/>
      <c r="F330" s="12"/>
      <c r="G330" s="12"/>
      <c r="H330" s="12"/>
      <c r="I330" s="12"/>
      <c r="J330" s="12"/>
      <c r="K330" s="12"/>
      <c r="L330" s="12"/>
      <c r="M330" s="12"/>
      <c r="N330" s="12"/>
      <c r="O330" s="12"/>
      <c r="P330" s="12"/>
      <c r="Q330" s="12"/>
      <c r="R330" s="12"/>
      <c r="S330" s="12"/>
      <c r="T330" s="12"/>
      <c r="U330" s="12"/>
      <c r="V330" s="12"/>
      <c r="W330" s="12"/>
      <c r="X330" s="12"/>
      <c r="Y330" s="12"/>
      <c r="Z330" s="12"/>
      <c r="AA330" s="12"/>
    </row>
    <row r="331">
      <c r="A331" s="12"/>
      <c r="B331" s="228"/>
      <c r="C331" s="1154"/>
      <c r="D331" s="228"/>
      <c r="E331" s="228"/>
      <c r="F331" s="12"/>
      <c r="G331" s="12"/>
      <c r="H331" s="12"/>
      <c r="I331" s="12"/>
      <c r="J331" s="12"/>
      <c r="K331" s="12"/>
      <c r="L331" s="12"/>
      <c r="M331" s="12"/>
      <c r="N331" s="12"/>
      <c r="O331" s="12"/>
      <c r="P331" s="12"/>
      <c r="Q331" s="12"/>
      <c r="R331" s="12"/>
      <c r="S331" s="12"/>
      <c r="T331" s="12"/>
      <c r="U331" s="12"/>
      <c r="V331" s="12"/>
      <c r="W331" s="12"/>
      <c r="X331" s="12"/>
      <c r="Y331" s="12"/>
      <c r="Z331" s="12"/>
      <c r="AA331" s="12"/>
    </row>
    <row r="332">
      <c r="A332" s="12"/>
      <c r="B332" s="228"/>
      <c r="C332" s="1154"/>
      <c r="D332" s="228"/>
      <c r="E332" s="228"/>
      <c r="F332" s="12"/>
      <c r="G332" s="12"/>
      <c r="H332" s="12"/>
      <c r="I332" s="12"/>
      <c r="J332" s="12"/>
      <c r="K332" s="12"/>
      <c r="L332" s="12"/>
      <c r="M332" s="12"/>
      <c r="N332" s="12"/>
      <c r="O332" s="12"/>
      <c r="P332" s="12"/>
      <c r="Q332" s="12"/>
      <c r="R332" s="12"/>
      <c r="S332" s="12"/>
      <c r="T332" s="12"/>
      <c r="U332" s="12"/>
      <c r="V332" s="12"/>
      <c r="W332" s="12"/>
      <c r="X332" s="12"/>
      <c r="Y332" s="12"/>
      <c r="Z332" s="12"/>
      <c r="AA332" s="12"/>
    </row>
    <row r="333">
      <c r="A333" s="12"/>
      <c r="B333" s="228"/>
      <c r="C333" s="1154"/>
      <c r="D333" s="228"/>
      <c r="E333" s="228"/>
      <c r="F333" s="12"/>
      <c r="G333" s="12"/>
      <c r="H333" s="12"/>
      <c r="I333" s="12"/>
      <c r="J333" s="12"/>
      <c r="K333" s="12"/>
      <c r="L333" s="12"/>
      <c r="M333" s="12"/>
      <c r="N333" s="12"/>
      <c r="O333" s="12"/>
      <c r="P333" s="12"/>
      <c r="Q333" s="12"/>
      <c r="R333" s="12"/>
      <c r="S333" s="12"/>
      <c r="T333" s="12"/>
      <c r="U333" s="12"/>
      <c r="V333" s="12"/>
      <c r="W333" s="12"/>
      <c r="X333" s="12"/>
      <c r="Y333" s="12"/>
      <c r="Z333" s="12"/>
      <c r="AA333" s="12"/>
    </row>
    <row r="334">
      <c r="A334" s="12"/>
      <c r="B334" s="228"/>
      <c r="C334" s="1154"/>
      <c r="D334" s="228"/>
      <c r="E334" s="228"/>
      <c r="F334" s="12"/>
      <c r="G334" s="12"/>
      <c r="H334" s="12"/>
      <c r="I334" s="12"/>
      <c r="J334" s="12"/>
      <c r="K334" s="12"/>
      <c r="L334" s="12"/>
      <c r="M334" s="12"/>
      <c r="N334" s="12"/>
      <c r="O334" s="12"/>
      <c r="P334" s="12"/>
      <c r="Q334" s="12"/>
      <c r="R334" s="12"/>
      <c r="S334" s="12"/>
      <c r="T334" s="12"/>
      <c r="U334" s="12"/>
      <c r="V334" s="12"/>
      <c r="W334" s="12"/>
      <c r="X334" s="12"/>
      <c r="Y334" s="12"/>
      <c r="Z334" s="12"/>
      <c r="AA334" s="12"/>
    </row>
    <row r="335">
      <c r="A335" s="12"/>
      <c r="B335" s="228"/>
      <c r="C335" s="1154"/>
      <c r="D335" s="228"/>
      <c r="E335" s="228"/>
      <c r="F335" s="12"/>
      <c r="G335" s="12"/>
      <c r="H335" s="12"/>
      <c r="I335" s="12"/>
      <c r="J335" s="12"/>
      <c r="K335" s="12"/>
      <c r="L335" s="12"/>
      <c r="M335" s="12"/>
      <c r="N335" s="12"/>
      <c r="O335" s="12"/>
      <c r="P335" s="12"/>
      <c r="Q335" s="12"/>
      <c r="R335" s="12"/>
      <c r="S335" s="12"/>
      <c r="T335" s="12"/>
      <c r="U335" s="12"/>
      <c r="V335" s="12"/>
      <c r="W335" s="12"/>
      <c r="X335" s="12"/>
      <c r="Y335" s="12"/>
      <c r="Z335" s="12"/>
      <c r="AA335" s="12"/>
    </row>
    <row r="336">
      <c r="A336" s="12"/>
      <c r="B336" s="228"/>
      <c r="C336" s="1154"/>
      <c r="D336" s="228"/>
      <c r="E336" s="228"/>
      <c r="F336" s="12"/>
      <c r="G336" s="12"/>
      <c r="H336" s="12"/>
      <c r="I336" s="12"/>
      <c r="J336" s="12"/>
      <c r="K336" s="12"/>
      <c r="L336" s="12"/>
      <c r="M336" s="12"/>
      <c r="N336" s="12"/>
      <c r="O336" s="12"/>
      <c r="P336" s="12"/>
      <c r="Q336" s="12"/>
      <c r="R336" s="12"/>
      <c r="S336" s="12"/>
      <c r="T336" s="12"/>
      <c r="U336" s="12"/>
      <c r="V336" s="12"/>
      <c r="W336" s="12"/>
      <c r="X336" s="12"/>
      <c r="Y336" s="12"/>
      <c r="Z336" s="12"/>
      <c r="AA336" s="12"/>
    </row>
    <row r="337">
      <c r="A337" s="12"/>
      <c r="B337" s="228"/>
      <c r="C337" s="1154"/>
      <c r="D337" s="228"/>
      <c r="E337" s="228"/>
      <c r="F337" s="12"/>
      <c r="G337" s="12"/>
      <c r="H337" s="12"/>
      <c r="I337" s="12"/>
      <c r="J337" s="12"/>
      <c r="K337" s="12"/>
      <c r="L337" s="12"/>
      <c r="M337" s="12"/>
      <c r="N337" s="12"/>
      <c r="O337" s="12"/>
      <c r="P337" s="12"/>
      <c r="Q337" s="12"/>
      <c r="R337" s="12"/>
      <c r="S337" s="12"/>
      <c r="T337" s="12"/>
      <c r="U337" s="12"/>
      <c r="V337" s="12"/>
      <c r="W337" s="12"/>
      <c r="X337" s="12"/>
      <c r="Y337" s="12"/>
      <c r="Z337" s="12"/>
      <c r="AA337" s="12"/>
    </row>
    <row r="338">
      <c r="A338" s="12"/>
      <c r="B338" s="228"/>
      <c r="C338" s="1154"/>
      <c r="D338" s="228"/>
      <c r="E338" s="228"/>
      <c r="F338" s="12"/>
      <c r="G338" s="12"/>
      <c r="H338" s="12"/>
      <c r="I338" s="12"/>
      <c r="J338" s="12"/>
      <c r="K338" s="12"/>
      <c r="L338" s="12"/>
      <c r="M338" s="12"/>
      <c r="N338" s="12"/>
      <c r="O338" s="12"/>
      <c r="P338" s="12"/>
      <c r="Q338" s="12"/>
      <c r="R338" s="12"/>
      <c r="S338" s="12"/>
      <c r="T338" s="12"/>
      <c r="U338" s="12"/>
      <c r="V338" s="12"/>
      <c r="W338" s="12"/>
      <c r="X338" s="12"/>
      <c r="Y338" s="12"/>
      <c r="Z338" s="12"/>
      <c r="AA338" s="12"/>
    </row>
    <row r="339">
      <c r="A339" s="12"/>
      <c r="B339" s="228"/>
      <c r="C339" s="1154"/>
      <c r="D339" s="228"/>
      <c r="E339" s="228"/>
      <c r="F339" s="12"/>
      <c r="G339" s="12"/>
      <c r="H339" s="12"/>
      <c r="I339" s="12"/>
      <c r="J339" s="12"/>
      <c r="K339" s="12"/>
      <c r="L339" s="12"/>
      <c r="M339" s="12"/>
      <c r="N339" s="12"/>
      <c r="O339" s="12"/>
      <c r="P339" s="12"/>
      <c r="Q339" s="12"/>
      <c r="R339" s="12"/>
      <c r="S339" s="12"/>
      <c r="T339" s="12"/>
      <c r="U339" s="12"/>
      <c r="V339" s="12"/>
      <c r="W339" s="12"/>
      <c r="X339" s="12"/>
      <c r="Y339" s="12"/>
      <c r="Z339" s="12"/>
      <c r="AA339" s="12"/>
    </row>
    <row r="340">
      <c r="A340" s="12"/>
      <c r="B340" s="228"/>
      <c r="C340" s="1154"/>
      <c r="D340" s="228"/>
      <c r="E340" s="228"/>
      <c r="F340" s="12"/>
      <c r="G340" s="12"/>
      <c r="H340" s="12"/>
      <c r="I340" s="12"/>
      <c r="J340" s="12"/>
      <c r="K340" s="12"/>
      <c r="L340" s="12"/>
      <c r="M340" s="12"/>
      <c r="N340" s="12"/>
      <c r="O340" s="12"/>
      <c r="P340" s="12"/>
      <c r="Q340" s="12"/>
      <c r="R340" s="12"/>
      <c r="S340" s="12"/>
      <c r="T340" s="12"/>
      <c r="U340" s="12"/>
      <c r="V340" s="12"/>
      <c r="W340" s="12"/>
      <c r="X340" s="12"/>
      <c r="Y340" s="12"/>
      <c r="Z340" s="12"/>
      <c r="AA340" s="12"/>
    </row>
    <row r="341">
      <c r="A341" s="12"/>
      <c r="B341" s="228"/>
      <c r="C341" s="1154"/>
      <c r="D341" s="228"/>
      <c r="E341" s="228"/>
      <c r="F341" s="12"/>
      <c r="G341" s="12"/>
      <c r="H341" s="12"/>
      <c r="I341" s="12"/>
      <c r="J341" s="12"/>
      <c r="K341" s="12"/>
      <c r="L341" s="12"/>
      <c r="M341" s="12"/>
      <c r="N341" s="12"/>
      <c r="O341" s="12"/>
      <c r="P341" s="12"/>
      <c r="Q341" s="12"/>
      <c r="R341" s="12"/>
      <c r="S341" s="12"/>
      <c r="T341" s="12"/>
      <c r="U341" s="12"/>
      <c r="V341" s="12"/>
      <c r="W341" s="12"/>
      <c r="X341" s="12"/>
      <c r="Y341" s="12"/>
      <c r="Z341" s="12"/>
      <c r="AA341" s="12"/>
    </row>
    <row r="342">
      <c r="A342" s="12"/>
      <c r="B342" s="228"/>
      <c r="C342" s="1154"/>
      <c r="D342" s="228"/>
      <c r="E342" s="228"/>
      <c r="F342" s="12"/>
      <c r="G342" s="12"/>
      <c r="H342" s="12"/>
      <c r="I342" s="12"/>
      <c r="J342" s="12"/>
      <c r="K342" s="12"/>
      <c r="L342" s="12"/>
      <c r="M342" s="12"/>
      <c r="N342" s="12"/>
      <c r="O342" s="12"/>
      <c r="P342" s="12"/>
      <c r="Q342" s="12"/>
      <c r="R342" s="12"/>
      <c r="S342" s="12"/>
      <c r="T342" s="12"/>
      <c r="U342" s="12"/>
      <c r="V342" s="12"/>
      <c r="W342" s="12"/>
      <c r="X342" s="12"/>
      <c r="Y342" s="12"/>
      <c r="Z342" s="12"/>
      <c r="AA342" s="12"/>
    </row>
    <row r="343">
      <c r="A343" s="12"/>
      <c r="B343" s="228"/>
      <c r="C343" s="1154"/>
      <c r="D343" s="228"/>
      <c r="E343" s="228"/>
      <c r="F343" s="12"/>
      <c r="G343" s="12"/>
      <c r="H343" s="12"/>
      <c r="I343" s="12"/>
      <c r="J343" s="12"/>
      <c r="K343" s="12"/>
      <c r="L343" s="12"/>
      <c r="M343" s="12"/>
      <c r="N343" s="12"/>
      <c r="O343" s="12"/>
      <c r="P343" s="12"/>
      <c r="Q343" s="12"/>
      <c r="R343" s="12"/>
      <c r="S343" s="12"/>
      <c r="T343" s="12"/>
      <c r="U343" s="12"/>
      <c r="V343" s="12"/>
      <c r="W343" s="12"/>
      <c r="X343" s="12"/>
      <c r="Y343" s="12"/>
      <c r="Z343" s="12"/>
      <c r="AA343" s="12"/>
    </row>
    <row r="344">
      <c r="A344" s="12"/>
      <c r="B344" s="228"/>
      <c r="C344" s="1154"/>
      <c r="D344" s="228"/>
      <c r="E344" s="228"/>
      <c r="F344" s="12"/>
      <c r="G344" s="12"/>
      <c r="H344" s="12"/>
      <c r="I344" s="12"/>
      <c r="J344" s="12"/>
      <c r="K344" s="12"/>
      <c r="L344" s="12"/>
      <c r="M344" s="12"/>
      <c r="N344" s="12"/>
      <c r="O344" s="12"/>
      <c r="P344" s="12"/>
      <c r="Q344" s="12"/>
      <c r="R344" s="12"/>
      <c r="S344" s="12"/>
      <c r="T344" s="12"/>
      <c r="U344" s="12"/>
      <c r="V344" s="12"/>
      <c r="W344" s="12"/>
      <c r="X344" s="12"/>
      <c r="Y344" s="12"/>
      <c r="Z344" s="12"/>
      <c r="AA344" s="12"/>
    </row>
    <row r="345">
      <c r="A345" s="12"/>
      <c r="B345" s="228"/>
      <c r="C345" s="1154"/>
      <c r="D345" s="228"/>
      <c r="E345" s="228"/>
      <c r="F345" s="12"/>
      <c r="G345" s="12"/>
      <c r="H345" s="12"/>
      <c r="I345" s="12"/>
      <c r="J345" s="12"/>
      <c r="K345" s="12"/>
      <c r="L345" s="12"/>
      <c r="M345" s="12"/>
      <c r="N345" s="12"/>
      <c r="O345" s="12"/>
      <c r="P345" s="12"/>
      <c r="Q345" s="12"/>
      <c r="R345" s="12"/>
      <c r="S345" s="12"/>
      <c r="T345" s="12"/>
      <c r="U345" s="12"/>
      <c r="V345" s="12"/>
      <c r="W345" s="12"/>
      <c r="X345" s="12"/>
      <c r="Y345" s="12"/>
      <c r="Z345" s="12"/>
      <c r="AA345" s="12"/>
    </row>
    <row r="346">
      <c r="A346" s="12"/>
      <c r="B346" s="228"/>
      <c r="C346" s="1154"/>
      <c r="D346" s="228"/>
      <c r="E346" s="228"/>
      <c r="F346" s="12"/>
      <c r="G346" s="12"/>
      <c r="H346" s="12"/>
      <c r="I346" s="12"/>
      <c r="J346" s="12"/>
      <c r="K346" s="12"/>
      <c r="L346" s="12"/>
      <c r="M346" s="12"/>
      <c r="N346" s="12"/>
      <c r="O346" s="12"/>
      <c r="P346" s="12"/>
      <c r="Q346" s="12"/>
      <c r="R346" s="12"/>
      <c r="S346" s="12"/>
      <c r="T346" s="12"/>
      <c r="U346" s="12"/>
      <c r="V346" s="12"/>
      <c r="W346" s="12"/>
      <c r="X346" s="12"/>
      <c r="Y346" s="12"/>
      <c r="Z346" s="12"/>
      <c r="AA346" s="12"/>
    </row>
    <row r="347">
      <c r="A347" s="12"/>
      <c r="B347" s="228"/>
      <c r="C347" s="1154"/>
      <c r="D347" s="228"/>
      <c r="E347" s="228"/>
      <c r="F347" s="12"/>
      <c r="G347" s="12"/>
      <c r="H347" s="12"/>
      <c r="I347" s="12"/>
      <c r="J347" s="12"/>
      <c r="K347" s="12"/>
      <c r="L347" s="12"/>
      <c r="M347" s="12"/>
      <c r="N347" s="12"/>
      <c r="O347" s="12"/>
      <c r="P347" s="12"/>
      <c r="Q347" s="12"/>
      <c r="R347" s="12"/>
      <c r="S347" s="12"/>
      <c r="T347" s="12"/>
      <c r="U347" s="12"/>
      <c r="V347" s="12"/>
      <c r="W347" s="12"/>
      <c r="X347" s="12"/>
      <c r="Y347" s="12"/>
      <c r="Z347" s="12"/>
      <c r="AA347" s="12"/>
    </row>
    <row r="348">
      <c r="A348" s="12"/>
      <c r="B348" s="228"/>
      <c r="C348" s="1154"/>
      <c r="D348" s="228"/>
      <c r="E348" s="228"/>
      <c r="F348" s="12"/>
      <c r="G348" s="12"/>
      <c r="H348" s="12"/>
      <c r="I348" s="12"/>
      <c r="J348" s="12"/>
      <c r="K348" s="12"/>
      <c r="L348" s="12"/>
      <c r="M348" s="12"/>
      <c r="N348" s="12"/>
      <c r="O348" s="12"/>
      <c r="P348" s="12"/>
      <c r="Q348" s="12"/>
      <c r="R348" s="12"/>
      <c r="S348" s="12"/>
      <c r="T348" s="12"/>
      <c r="U348" s="12"/>
      <c r="V348" s="12"/>
      <c r="W348" s="12"/>
      <c r="X348" s="12"/>
      <c r="Y348" s="12"/>
      <c r="Z348" s="12"/>
      <c r="AA348" s="12"/>
    </row>
    <row r="349">
      <c r="A349" s="12"/>
      <c r="B349" s="228"/>
      <c r="C349" s="1154"/>
      <c r="D349" s="228"/>
      <c r="E349" s="228"/>
      <c r="F349" s="12"/>
      <c r="G349" s="12"/>
      <c r="H349" s="12"/>
      <c r="I349" s="12"/>
      <c r="J349" s="12"/>
      <c r="K349" s="12"/>
      <c r="L349" s="12"/>
      <c r="M349" s="12"/>
      <c r="N349" s="12"/>
      <c r="O349" s="12"/>
      <c r="P349" s="12"/>
      <c r="Q349" s="12"/>
      <c r="R349" s="12"/>
      <c r="S349" s="12"/>
      <c r="T349" s="12"/>
      <c r="U349" s="12"/>
      <c r="V349" s="12"/>
      <c r="W349" s="12"/>
      <c r="X349" s="12"/>
      <c r="Y349" s="12"/>
      <c r="Z349" s="12"/>
      <c r="AA349" s="12"/>
    </row>
    <row r="350">
      <c r="A350" s="12"/>
      <c r="B350" s="228"/>
      <c r="C350" s="1154"/>
      <c r="D350" s="228"/>
      <c r="E350" s="228"/>
      <c r="F350" s="12"/>
      <c r="G350" s="12"/>
      <c r="H350" s="12"/>
      <c r="I350" s="12"/>
      <c r="J350" s="12"/>
      <c r="K350" s="12"/>
      <c r="L350" s="12"/>
      <c r="M350" s="12"/>
      <c r="N350" s="12"/>
      <c r="O350" s="12"/>
      <c r="P350" s="12"/>
      <c r="Q350" s="12"/>
      <c r="R350" s="12"/>
      <c r="S350" s="12"/>
      <c r="T350" s="12"/>
      <c r="U350" s="12"/>
      <c r="V350" s="12"/>
      <c r="W350" s="12"/>
      <c r="X350" s="12"/>
      <c r="Y350" s="12"/>
      <c r="Z350" s="12"/>
      <c r="AA350" s="12"/>
    </row>
    <row r="351">
      <c r="A351" s="12"/>
      <c r="B351" s="228"/>
      <c r="C351" s="1154"/>
      <c r="D351" s="228"/>
      <c r="E351" s="228"/>
      <c r="F351" s="12"/>
      <c r="G351" s="12"/>
      <c r="H351" s="12"/>
      <c r="I351" s="12"/>
      <c r="J351" s="12"/>
      <c r="K351" s="12"/>
      <c r="L351" s="12"/>
      <c r="M351" s="12"/>
      <c r="N351" s="12"/>
      <c r="O351" s="12"/>
      <c r="P351" s="12"/>
      <c r="Q351" s="12"/>
      <c r="R351" s="12"/>
      <c r="S351" s="12"/>
      <c r="T351" s="12"/>
      <c r="U351" s="12"/>
      <c r="V351" s="12"/>
      <c r="W351" s="12"/>
      <c r="X351" s="12"/>
      <c r="Y351" s="12"/>
      <c r="Z351" s="12"/>
      <c r="AA351" s="12"/>
    </row>
    <row r="352">
      <c r="A352" s="12"/>
      <c r="B352" s="228"/>
      <c r="C352" s="1154"/>
      <c r="D352" s="228"/>
      <c r="E352" s="228"/>
      <c r="F352" s="12"/>
      <c r="G352" s="12"/>
      <c r="H352" s="12"/>
      <c r="I352" s="12"/>
      <c r="J352" s="12"/>
      <c r="K352" s="12"/>
      <c r="L352" s="12"/>
      <c r="M352" s="12"/>
      <c r="N352" s="12"/>
      <c r="O352" s="12"/>
      <c r="P352" s="12"/>
      <c r="Q352" s="12"/>
      <c r="R352" s="12"/>
      <c r="S352" s="12"/>
      <c r="T352" s="12"/>
      <c r="U352" s="12"/>
      <c r="V352" s="12"/>
      <c r="W352" s="12"/>
      <c r="X352" s="12"/>
      <c r="Y352" s="12"/>
      <c r="Z352" s="12"/>
      <c r="AA352" s="12"/>
    </row>
    <row r="353">
      <c r="A353" s="12"/>
      <c r="B353" s="228"/>
      <c r="C353" s="1154"/>
      <c r="D353" s="228"/>
      <c r="E353" s="228"/>
      <c r="F353" s="12"/>
      <c r="G353" s="12"/>
      <c r="H353" s="12"/>
      <c r="I353" s="12"/>
      <c r="J353" s="12"/>
      <c r="K353" s="12"/>
      <c r="L353" s="12"/>
      <c r="M353" s="12"/>
      <c r="N353" s="12"/>
      <c r="O353" s="12"/>
      <c r="P353" s="12"/>
      <c r="Q353" s="12"/>
      <c r="R353" s="12"/>
      <c r="S353" s="12"/>
      <c r="T353" s="12"/>
      <c r="U353" s="12"/>
      <c r="V353" s="12"/>
      <c r="W353" s="12"/>
      <c r="X353" s="12"/>
      <c r="Y353" s="12"/>
      <c r="Z353" s="12"/>
      <c r="AA353" s="12"/>
    </row>
    <row r="354">
      <c r="A354" s="12"/>
      <c r="B354" s="228"/>
      <c r="C354" s="1154"/>
      <c r="D354" s="228"/>
      <c r="E354" s="228"/>
      <c r="F354" s="12"/>
      <c r="G354" s="12"/>
      <c r="H354" s="12"/>
      <c r="I354" s="12"/>
      <c r="J354" s="12"/>
      <c r="K354" s="12"/>
      <c r="L354" s="12"/>
      <c r="M354" s="12"/>
      <c r="N354" s="12"/>
      <c r="O354" s="12"/>
      <c r="P354" s="12"/>
      <c r="Q354" s="12"/>
      <c r="R354" s="12"/>
      <c r="S354" s="12"/>
      <c r="T354" s="12"/>
      <c r="U354" s="12"/>
      <c r="V354" s="12"/>
      <c r="W354" s="12"/>
      <c r="X354" s="12"/>
      <c r="Y354" s="12"/>
      <c r="Z354" s="12"/>
      <c r="AA354" s="12"/>
    </row>
    <row r="355">
      <c r="A355" s="12"/>
      <c r="B355" s="228"/>
      <c r="C355" s="1154"/>
      <c r="D355" s="228"/>
      <c r="E355" s="228"/>
      <c r="F355" s="12"/>
      <c r="G355" s="12"/>
      <c r="H355" s="12"/>
      <c r="I355" s="12"/>
      <c r="J355" s="12"/>
      <c r="K355" s="12"/>
      <c r="L355" s="12"/>
      <c r="M355" s="12"/>
      <c r="N355" s="12"/>
      <c r="O355" s="12"/>
      <c r="P355" s="12"/>
      <c r="Q355" s="12"/>
      <c r="R355" s="12"/>
      <c r="S355" s="12"/>
      <c r="T355" s="12"/>
      <c r="U355" s="12"/>
      <c r="V355" s="12"/>
      <c r="W355" s="12"/>
      <c r="X355" s="12"/>
      <c r="Y355" s="12"/>
      <c r="Z355" s="12"/>
      <c r="AA355" s="12"/>
    </row>
    <row r="356">
      <c r="A356" s="12"/>
      <c r="B356" s="228"/>
      <c r="C356" s="1154"/>
      <c r="D356" s="228"/>
      <c r="E356" s="228"/>
      <c r="F356" s="12"/>
      <c r="G356" s="12"/>
      <c r="H356" s="12"/>
      <c r="I356" s="12"/>
      <c r="J356" s="12"/>
      <c r="K356" s="12"/>
      <c r="L356" s="12"/>
      <c r="M356" s="12"/>
      <c r="N356" s="12"/>
      <c r="O356" s="12"/>
      <c r="P356" s="12"/>
      <c r="Q356" s="12"/>
      <c r="R356" s="12"/>
      <c r="S356" s="12"/>
      <c r="T356" s="12"/>
      <c r="U356" s="12"/>
      <c r="V356" s="12"/>
      <c r="W356" s="12"/>
      <c r="X356" s="12"/>
      <c r="Y356" s="12"/>
      <c r="Z356" s="12"/>
      <c r="AA356" s="12"/>
    </row>
    <row r="357">
      <c r="A357" s="12"/>
      <c r="B357" s="228"/>
      <c r="C357" s="1154"/>
      <c r="D357" s="228"/>
      <c r="E357" s="228"/>
      <c r="F357" s="12"/>
      <c r="G357" s="12"/>
      <c r="H357" s="12"/>
      <c r="I357" s="12"/>
      <c r="J357" s="12"/>
      <c r="K357" s="12"/>
      <c r="L357" s="12"/>
      <c r="M357" s="12"/>
      <c r="N357" s="12"/>
      <c r="O357" s="12"/>
      <c r="P357" s="12"/>
      <c r="Q357" s="12"/>
      <c r="R357" s="12"/>
      <c r="S357" s="12"/>
      <c r="T357" s="12"/>
      <c r="U357" s="12"/>
      <c r="V357" s="12"/>
      <c r="W357" s="12"/>
      <c r="X357" s="12"/>
      <c r="Y357" s="12"/>
      <c r="Z357" s="12"/>
      <c r="AA357" s="12"/>
    </row>
    <row r="358">
      <c r="A358" s="12"/>
      <c r="B358" s="228"/>
      <c r="C358" s="1154"/>
      <c r="D358" s="228"/>
      <c r="E358" s="228"/>
      <c r="F358" s="12"/>
      <c r="G358" s="12"/>
      <c r="H358" s="12"/>
      <c r="I358" s="12"/>
      <c r="J358" s="12"/>
      <c r="K358" s="12"/>
      <c r="L358" s="12"/>
      <c r="M358" s="12"/>
      <c r="N358" s="12"/>
      <c r="O358" s="12"/>
      <c r="P358" s="12"/>
      <c r="Q358" s="12"/>
      <c r="R358" s="12"/>
      <c r="S358" s="12"/>
      <c r="T358" s="12"/>
      <c r="U358" s="12"/>
      <c r="V358" s="12"/>
      <c r="W358" s="12"/>
      <c r="X358" s="12"/>
      <c r="Y358" s="12"/>
      <c r="Z358" s="12"/>
      <c r="AA358" s="12"/>
    </row>
    <row r="359">
      <c r="A359" s="12"/>
      <c r="B359" s="228"/>
      <c r="C359" s="1154"/>
      <c r="D359" s="228"/>
      <c r="E359" s="228"/>
      <c r="F359" s="12"/>
      <c r="G359" s="12"/>
      <c r="H359" s="12"/>
      <c r="I359" s="12"/>
      <c r="J359" s="12"/>
      <c r="K359" s="12"/>
      <c r="L359" s="12"/>
      <c r="M359" s="12"/>
      <c r="N359" s="12"/>
      <c r="O359" s="12"/>
      <c r="P359" s="12"/>
      <c r="Q359" s="12"/>
      <c r="R359" s="12"/>
      <c r="S359" s="12"/>
      <c r="T359" s="12"/>
      <c r="U359" s="12"/>
      <c r="V359" s="12"/>
      <c r="W359" s="12"/>
      <c r="X359" s="12"/>
      <c r="Y359" s="12"/>
      <c r="Z359" s="12"/>
      <c r="AA359" s="12"/>
    </row>
    <row r="360">
      <c r="A360" s="12"/>
      <c r="B360" s="228"/>
      <c r="C360" s="1154"/>
      <c r="D360" s="228"/>
      <c r="E360" s="228"/>
      <c r="F360" s="12"/>
      <c r="G360" s="12"/>
      <c r="H360" s="12"/>
      <c r="I360" s="12"/>
      <c r="J360" s="12"/>
      <c r="K360" s="12"/>
      <c r="L360" s="12"/>
      <c r="M360" s="12"/>
      <c r="N360" s="12"/>
      <c r="O360" s="12"/>
      <c r="P360" s="12"/>
      <c r="Q360" s="12"/>
      <c r="R360" s="12"/>
      <c r="S360" s="12"/>
      <c r="T360" s="12"/>
      <c r="U360" s="12"/>
      <c r="V360" s="12"/>
      <c r="W360" s="12"/>
      <c r="X360" s="12"/>
      <c r="Y360" s="12"/>
      <c r="Z360" s="12"/>
      <c r="AA360" s="12"/>
    </row>
    <row r="361">
      <c r="A361" s="12"/>
      <c r="B361" s="228"/>
      <c r="C361" s="1154"/>
      <c r="D361" s="228"/>
      <c r="E361" s="228"/>
      <c r="F361" s="12"/>
      <c r="G361" s="12"/>
      <c r="H361" s="12"/>
      <c r="I361" s="12"/>
      <c r="J361" s="12"/>
      <c r="K361" s="12"/>
      <c r="L361" s="12"/>
      <c r="M361" s="12"/>
      <c r="N361" s="12"/>
      <c r="O361" s="12"/>
      <c r="P361" s="12"/>
      <c r="Q361" s="12"/>
      <c r="R361" s="12"/>
      <c r="S361" s="12"/>
      <c r="T361" s="12"/>
      <c r="U361" s="12"/>
      <c r="V361" s="12"/>
      <c r="W361" s="12"/>
      <c r="X361" s="12"/>
      <c r="Y361" s="12"/>
      <c r="Z361" s="12"/>
      <c r="AA361" s="12"/>
    </row>
    <row r="362">
      <c r="A362" s="12"/>
      <c r="B362" s="228"/>
      <c r="C362" s="1154"/>
      <c r="D362" s="228"/>
      <c r="E362" s="228"/>
      <c r="F362" s="12"/>
      <c r="G362" s="12"/>
      <c r="H362" s="12"/>
      <c r="I362" s="12"/>
      <c r="J362" s="12"/>
      <c r="K362" s="12"/>
      <c r="L362" s="12"/>
      <c r="M362" s="12"/>
      <c r="N362" s="12"/>
      <c r="O362" s="12"/>
      <c r="P362" s="12"/>
      <c r="Q362" s="12"/>
      <c r="R362" s="12"/>
      <c r="S362" s="12"/>
      <c r="T362" s="12"/>
      <c r="U362" s="12"/>
      <c r="V362" s="12"/>
      <c r="W362" s="12"/>
      <c r="X362" s="12"/>
      <c r="Y362" s="12"/>
      <c r="Z362" s="12"/>
      <c r="AA362" s="12"/>
    </row>
    <row r="363">
      <c r="A363" s="12"/>
      <c r="B363" s="228"/>
      <c r="C363" s="1154"/>
      <c r="D363" s="228"/>
      <c r="E363" s="228"/>
      <c r="F363" s="12"/>
      <c r="G363" s="12"/>
      <c r="H363" s="12"/>
      <c r="I363" s="12"/>
      <c r="J363" s="12"/>
      <c r="K363" s="12"/>
      <c r="L363" s="12"/>
      <c r="M363" s="12"/>
      <c r="N363" s="12"/>
      <c r="O363" s="12"/>
      <c r="P363" s="12"/>
      <c r="Q363" s="12"/>
      <c r="R363" s="12"/>
      <c r="S363" s="12"/>
      <c r="T363" s="12"/>
      <c r="U363" s="12"/>
      <c r="V363" s="12"/>
      <c r="W363" s="12"/>
      <c r="X363" s="12"/>
      <c r="Y363" s="12"/>
      <c r="Z363" s="12"/>
      <c r="AA363" s="12"/>
    </row>
    <row r="364">
      <c r="A364" s="12"/>
      <c r="B364" s="228"/>
      <c r="C364" s="1154"/>
      <c r="D364" s="228"/>
      <c r="E364" s="228"/>
      <c r="F364" s="12"/>
      <c r="G364" s="12"/>
      <c r="H364" s="12"/>
      <c r="I364" s="12"/>
      <c r="J364" s="12"/>
      <c r="K364" s="12"/>
      <c r="L364" s="12"/>
      <c r="M364" s="12"/>
      <c r="N364" s="12"/>
      <c r="O364" s="12"/>
      <c r="P364" s="12"/>
      <c r="Q364" s="12"/>
      <c r="R364" s="12"/>
      <c r="S364" s="12"/>
      <c r="T364" s="12"/>
      <c r="U364" s="12"/>
      <c r="V364" s="12"/>
      <c r="W364" s="12"/>
      <c r="X364" s="12"/>
      <c r="Y364" s="12"/>
      <c r="Z364" s="12"/>
      <c r="AA364" s="12"/>
    </row>
    <row r="365">
      <c r="A365" s="12"/>
      <c r="B365" s="228"/>
      <c r="C365" s="1154"/>
      <c r="D365" s="228"/>
      <c r="E365" s="228"/>
      <c r="F365" s="12"/>
      <c r="G365" s="12"/>
      <c r="H365" s="12"/>
      <c r="I365" s="12"/>
      <c r="J365" s="12"/>
      <c r="K365" s="12"/>
      <c r="L365" s="12"/>
      <c r="M365" s="12"/>
      <c r="N365" s="12"/>
      <c r="O365" s="12"/>
      <c r="P365" s="12"/>
      <c r="Q365" s="12"/>
      <c r="R365" s="12"/>
      <c r="S365" s="12"/>
      <c r="T365" s="12"/>
      <c r="U365" s="12"/>
      <c r="V365" s="12"/>
      <c r="W365" s="12"/>
      <c r="X365" s="12"/>
      <c r="Y365" s="12"/>
      <c r="Z365" s="12"/>
      <c r="AA365" s="12"/>
    </row>
    <row r="366">
      <c r="A366" s="12"/>
      <c r="B366" s="228"/>
      <c r="C366" s="1154"/>
      <c r="D366" s="228"/>
      <c r="E366" s="228"/>
      <c r="F366" s="12"/>
      <c r="G366" s="12"/>
      <c r="H366" s="12"/>
      <c r="I366" s="12"/>
      <c r="J366" s="12"/>
      <c r="K366" s="12"/>
      <c r="L366" s="12"/>
      <c r="M366" s="12"/>
      <c r="N366" s="12"/>
      <c r="O366" s="12"/>
      <c r="P366" s="12"/>
      <c r="Q366" s="12"/>
      <c r="R366" s="12"/>
      <c r="S366" s="12"/>
      <c r="T366" s="12"/>
      <c r="U366" s="12"/>
      <c r="V366" s="12"/>
      <c r="W366" s="12"/>
      <c r="X366" s="12"/>
      <c r="Y366" s="12"/>
      <c r="Z366" s="12"/>
      <c r="AA366" s="12"/>
    </row>
    <row r="367">
      <c r="A367" s="12"/>
      <c r="B367" s="228"/>
      <c r="C367" s="1154"/>
      <c r="D367" s="228"/>
      <c r="E367" s="228"/>
      <c r="F367" s="12"/>
      <c r="G367" s="12"/>
      <c r="H367" s="12"/>
      <c r="I367" s="12"/>
      <c r="J367" s="12"/>
      <c r="K367" s="12"/>
      <c r="L367" s="12"/>
      <c r="M367" s="12"/>
      <c r="N367" s="12"/>
      <c r="O367" s="12"/>
      <c r="P367" s="12"/>
      <c r="Q367" s="12"/>
      <c r="R367" s="12"/>
      <c r="S367" s="12"/>
      <c r="T367" s="12"/>
      <c r="U367" s="12"/>
      <c r="V367" s="12"/>
      <c r="W367" s="12"/>
      <c r="X367" s="12"/>
      <c r="Y367" s="12"/>
      <c r="Z367" s="12"/>
      <c r="AA367" s="12"/>
    </row>
    <row r="368">
      <c r="A368" s="12"/>
      <c r="B368" s="228"/>
      <c r="C368" s="1154"/>
      <c r="D368" s="228"/>
      <c r="E368" s="228"/>
      <c r="F368" s="12"/>
      <c r="G368" s="12"/>
      <c r="H368" s="12"/>
      <c r="I368" s="12"/>
      <c r="J368" s="12"/>
      <c r="K368" s="12"/>
      <c r="L368" s="12"/>
      <c r="M368" s="12"/>
      <c r="N368" s="12"/>
      <c r="O368" s="12"/>
      <c r="P368" s="12"/>
      <c r="Q368" s="12"/>
      <c r="R368" s="12"/>
      <c r="S368" s="12"/>
      <c r="T368" s="12"/>
      <c r="U368" s="12"/>
      <c r="V368" s="12"/>
      <c r="W368" s="12"/>
      <c r="X368" s="12"/>
      <c r="Y368" s="12"/>
      <c r="Z368" s="12"/>
      <c r="AA368" s="12"/>
    </row>
    <row r="369">
      <c r="A369" s="12"/>
      <c r="B369" s="228"/>
      <c r="C369" s="1154"/>
      <c r="D369" s="228"/>
      <c r="E369" s="228"/>
      <c r="F369" s="12"/>
      <c r="G369" s="12"/>
      <c r="H369" s="12"/>
      <c r="I369" s="12"/>
      <c r="J369" s="12"/>
      <c r="K369" s="12"/>
      <c r="L369" s="12"/>
      <c r="M369" s="12"/>
      <c r="N369" s="12"/>
      <c r="O369" s="12"/>
      <c r="P369" s="12"/>
      <c r="Q369" s="12"/>
      <c r="R369" s="12"/>
      <c r="S369" s="12"/>
      <c r="T369" s="12"/>
      <c r="U369" s="12"/>
      <c r="V369" s="12"/>
      <c r="W369" s="12"/>
      <c r="X369" s="12"/>
      <c r="Y369" s="12"/>
      <c r="Z369" s="12"/>
      <c r="AA369" s="12"/>
    </row>
    <row r="370">
      <c r="A370" s="12"/>
      <c r="B370" s="228"/>
      <c r="C370" s="1154"/>
      <c r="D370" s="228"/>
      <c r="E370" s="228"/>
      <c r="F370" s="12"/>
      <c r="G370" s="12"/>
      <c r="H370" s="12"/>
      <c r="I370" s="12"/>
      <c r="J370" s="12"/>
      <c r="K370" s="12"/>
      <c r="L370" s="12"/>
      <c r="M370" s="12"/>
      <c r="N370" s="12"/>
      <c r="O370" s="12"/>
      <c r="P370" s="12"/>
      <c r="Q370" s="12"/>
      <c r="R370" s="12"/>
      <c r="S370" s="12"/>
      <c r="T370" s="12"/>
      <c r="U370" s="12"/>
      <c r="V370" s="12"/>
      <c r="W370" s="12"/>
      <c r="X370" s="12"/>
      <c r="Y370" s="12"/>
      <c r="Z370" s="12"/>
      <c r="AA370" s="12"/>
    </row>
    <row r="371">
      <c r="A371" s="12"/>
      <c r="B371" s="228"/>
      <c r="C371" s="1154"/>
      <c r="D371" s="228"/>
      <c r="E371" s="228"/>
      <c r="F371" s="12"/>
      <c r="G371" s="12"/>
      <c r="H371" s="12"/>
      <c r="I371" s="12"/>
      <c r="J371" s="12"/>
      <c r="K371" s="12"/>
      <c r="L371" s="12"/>
      <c r="M371" s="12"/>
      <c r="N371" s="12"/>
      <c r="O371" s="12"/>
      <c r="P371" s="12"/>
      <c r="Q371" s="12"/>
      <c r="R371" s="12"/>
      <c r="S371" s="12"/>
      <c r="T371" s="12"/>
      <c r="U371" s="12"/>
      <c r="V371" s="12"/>
      <c r="W371" s="12"/>
      <c r="X371" s="12"/>
      <c r="Y371" s="12"/>
      <c r="Z371" s="12"/>
      <c r="AA371" s="12"/>
    </row>
    <row r="372">
      <c r="A372" s="12"/>
      <c r="B372" s="228"/>
      <c r="C372" s="1154"/>
      <c r="D372" s="228"/>
      <c r="E372" s="228"/>
      <c r="F372" s="12"/>
      <c r="G372" s="12"/>
      <c r="H372" s="12"/>
      <c r="I372" s="12"/>
      <c r="J372" s="12"/>
      <c r="K372" s="12"/>
      <c r="L372" s="12"/>
      <c r="M372" s="12"/>
      <c r="N372" s="12"/>
      <c r="O372" s="12"/>
      <c r="P372" s="12"/>
      <c r="Q372" s="12"/>
      <c r="R372" s="12"/>
      <c r="S372" s="12"/>
      <c r="T372" s="12"/>
      <c r="U372" s="12"/>
      <c r="V372" s="12"/>
      <c r="W372" s="12"/>
      <c r="X372" s="12"/>
      <c r="Y372" s="12"/>
      <c r="Z372" s="12"/>
      <c r="AA372" s="12"/>
    </row>
    <row r="373">
      <c r="A373" s="12"/>
      <c r="B373" s="228"/>
      <c r="C373" s="1154"/>
      <c r="D373" s="228"/>
      <c r="E373" s="228"/>
      <c r="F373" s="12"/>
      <c r="G373" s="12"/>
      <c r="H373" s="12"/>
      <c r="I373" s="12"/>
      <c r="J373" s="12"/>
      <c r="K373" s="12"/>
      <c r="L373" s="12"/>
      <c r="M373" s="12"/>
      <c r="N373" s="12"/>
      <c r="O373" s="12"/>
      <c r="P373" s="12"/>
      <c r="Q373" s="12"/>
      <c r="R373" s="12"/>
      <c r="S373" s="12"/>
      <c r="T373" s="12"/>
      <c r="U373" s="12"/>
      <c r="V373" s="12"/>
      <c r="W373" s="12"/>
      <c r="X373" s="12"/>
      <c r="Y373" s="12"/>
      <c r="Z373" s="12"/>
      <c r="AA373" s="12"/>
    </row>
    <row r="374">
      <c r="A374" s="12"/>
      <c r="B374" s="228"/>
      <c r="C374" s="1154"/>
      <c r="D374" s="228"/>
      <c r="E374" s="228"/>
      <c r="F374" s="12"/>
      <c r="G374" s="12"/>
      <c r="H374" s="12"/>
      <c r="I374" s="12"/>
      <c r="J374" s="12"/>
      <c r="K374" s="12"/>
      <c r="L374" s="12"/>
      <c r="M374" s="12"/>
      <c r="N374" s="12"/>
      <c r="O374" s="12"/>
      <c r="P374" s="12"/>
      <c r="Q374" s="12"/>
      <c r="R374" s="12"/>
      <c r="S374" s="12"/>
      <c r="T374" s="12"/>
      <c r="U374" s="12"/>
      <c r="V374" s="12"/>
      <c r="W374" s="12"/>
      <c r="X374" s="12"/>
      <c r="Y374" s="12"/>
      <c r="Z374" s="12"/>
      <c r="AA374" s="12"/>
    </row>
    <row r="375">
      <c r="A375" s="12"/>
      <c r="B375" s="228"/>
      <c r="C375" s="1154"/>
      <c r="D375" s="228"/>
      <c r="E375" s="228"/>
      <c r="F375" s="12"/>
      <c r="G375" s="12"/>
      <c r="H375" s="12"/>
      <c r="I375" s="12"/>
      <c r="J375" s="12"/>
      <c r="K375" s="12"/>
      <c r="L375" s="12"/>
      <c r="M375" s="12"/>
      <c r="N375" s="12"/>
      <c r="O375" s="12"/>
      <c r="P375" s="12"/>
      <c r="Q375" s="12"/>
      <c r="R375" s="12"/>
      <c r="S375" s="12"/>
      <c r="T375" s="12"/>
      <c r="U375" s="12"/>
      <c r="V375" s="12"/>
      <c r="W375" s="12"/>
      <c r="X375" s="12"/>
      <c r="Y375" s="12"/>
      <c r="Z375" s="12"/>
      <c r="AA375" s="12"/>
    </row>
    <row r="376">
      <c r="A376" s="12"/>
      <c r="B376" s="228"/>
      <c r="C376" s="1154"/>
      <c r="D376" s="228"/>
      <c r="E376" s="228"/>
      <c r="F376" s="12"/>
      <c r="G376" s="12"/>
      <c r="H376" s="12"/>
      <c r="I376" s="12"/>
      <c r="J376" s="12"/>
      <c r="K376" s="12"/>
      <c r="L376" s="12"/>
      <c r="M376" s="12"/>
      <c r="N376" s="12"/>
      <c r="O376" s="12"/>
      <c r="P376" s="12"/>
      <c r="Q376" s="12"/>
      <c r="R376" s="12"/>
      <c r="S376" s="12"/>
      <c r="T376" s="12"/>
      <c r="U376" s="12"/>
      <c r="V376" s="12"/>
      <c r="W376" s="12"/>
      <c r="X376" s="12"/>
      <c r="Y376" s="12"/>
      <c r="Z376" s="12"/>
      <c r="AA376" s="12"/>
    </row>
    <row r="377">
      <c r="A377" s="12"/>
      <c r="B377" s="228"/>
      <c r="C377" s="1154"/>
      <c r="D377" s="228"/>
      <c r="E377" s="228"/>
      <c r="F377" s="12"/>
      <c r="G377" s="12"/>
      <c r="H377" s="12"/>
      <c r="I377" s="12"/>
      <c r="J377" s="12"/>
      <c r="K377" s="12"/>
      <c r="L377" s="12"/>
      <c r="M377" s="12"/>
      <c r="N377" s="12"/>
      <c r="O377" s="12"/>
      <c r="P377" s="12"/>
      <c r="Q377" s="12"/>
      <c r="R377" s="12"/>
      <c r="S377" s="12"/>
      <c r="T377" s="12"/>
      <c r="U377" s="12"/>
      <c r="V377" s="12"/>
      <c r="W377" s="12"/>
      <c r="X377" s="12"/>
      <c r="Y377" s="12"/>
      <c r="Z377" s="12"/>
      <c r="AA377" s="12"/>
    </row>
    <row r="378">
      <c r="A378" s="12"/>
      <c r="B378" s="228"/>
      <c r="C378" s="1154"/>
      <c r="D378" s="228"/>
      <c r="E378" s="228"/>
      <c r="F378" s="12"/>
      <c r="G378" s="12"/>
      <c r="H378" s="12"/>
      <c r="I378" s="12"/>
      <c r="J378" s="12"/>
      <c r="K378" s="12"/>
      <c r="L378" s="12"/>
      <c r="M378" s="12"/>
      <c r="N378" s="12"/>
      <c r="O378" s="12"/>
      <c r="P378" s="12"/>
      <c r="Q378" s="12"/>
      <c r="R378" s="12"/>
      <c r="S378" s="12"/>
      <c r="T378" s="12"/>
      <c r="U378" s="12"/>
      <c r="V378" s="12"/>
      <c r="W378" s="12"/>
      <c r="X378" s="12"/>
      <c r="Y378" s="12"/>
      <c r="Z378" s="12"/>
      <c r="AA378" s="12"/>
    </row>
    <row r="379">
      <c r="A379" s="12"/>
      <c r="B379" s="228"/>
      <c r="C379" s="1154"/>
      <c r="D379" s="228"/>
      <c r="E379" s="228"/>
      <c r="F379" s="12"/>
      <c r="G379" s="12"/>
      <c r="H379" s="12"/>
      <c r="I379" s="12"/>
      <c r="J379" s="12"/>
      <c r="K379" s="12"/>
      <c r="L379" s="12"/>
      <c r="M379" s="12"/>
      <c r="N379" s="12"/>
      <c r="O379" s="12"/>
      <c r="P379" s="12"/>
      <c r="Q379" s="12"/>
      <c r="R379" s="12"/>
      <c r="S379" s="12"/>
      <c r="T379" s="12"/>
      <c r="U379" s="12"/>
      <c r="V379" s="12"/>
      <c r="W379" s="12"/>
      <c r="X379" s="12"/>
      <c r="Y379" s="12"/>
      <c r="Z379" s="12"/>
      <c r="AA379" s="12"/>
    </row>
    <row r="380">
      <c r="A380" s="12"/>
      <c r="B380" s="228"/>
      <c r="C380" s="1154"/>
      <c r="D380" s="228"/>
      <c r="E380" s="228"/>
      <c r="F380" s="12"/>
      <c r="G380" s="12"/>
      <c r="H380" s="12"/>
      <c r="I380" s="12"/>
      <c r="J380" s="12"/>
      <c r="K380" s="12"/>
      <c r="L380" s="12"/>
      <c r="M380" s="12"/>
      <c r="N380" s="12"/>
      <c r="O380" s="12"/>
      <c r="P380" s="12"/>
      <c r="Q380" s="12"/>
      <c r="R380" s="12"/>
      <c r="S380" s="12"/>
      <c r="T380" s="12"/>
      <c r="U380" s="12"/>
      <c r="V380" s="12"/>
      <c r="W380" s="12"/>
      <c r="X380" s="12"/>
      <c r="Y380" s="12"/>
      <c r="Z380" s="12"/>
      <c r="AA380" s="12"/>
    </row>
    <row r="381">
      <c r="A381" s="12"/>
      <c r="B381" s="228"/>
      <c r="C381" s="1154"/>
      <c r="D381" s="228"/>
      <c r="E381" s="228"/>
      <c r="F381" s="12"/>
      <c r="G381" s="12"/>
      <c r="H381" s="12"/>
      <c r="I381" s="12"/>
      <c r="J381" s="12"/>
      <c r="K381" s="12"/>
      <c r="L381" s="12"/>
      <c r="M381" s="12"/>
      <c r="N381" s="12"/>
      <c r="O381" s="12"/>
      <c r="P381" s="12"/>
      <c r="Q381" s="12"/>
      <c r="R381" s="12"/>
      <c r="S381" s="12"/>
      <c r="T381" s="12"/>
      <c r="U381" s="12"/>
      <c r="V381" s="12"/>
      <c r="W381" s="12"/>
      <c r="X381" s="12"/>
      <c r="Y381" s="12"/>
      <c r="Z381" s="12"/>
      <c r="AA381" s="12"/>
    </row>
    <row r="382">
      <c r="A382" s="12"/>
      <c r="B382" s="228"/>
      <c r="C382" s="1154"/>
      <c r="D382" s="228"/>
      <c r="E382" s="228"/>
      <c r="F382" s="12"/>
      <c r="G382" s="12"/>
      <c r="H382" s="12"/>
      <c r="I382" s="12"/>
      <c r="J382" s="12"/>
      <c r="K382" s="12"/>
      <c r="L382" s="12"/>
      <c r="M382" s="12"/>
      <c r="N382" s="12"/>
      <c r="O382" s="12"/>
      <c r="P382" s="12"/>
      <c r="Q382" s="12"/>
      <c r="R382" s="12"/>
      <c r="S382" s="12"/>
      <c r="T382" s="12"/>
      <c r="U382" s="12"/>
      <c r="V382" s="12"/>
      <c r="W382" s="12"/>
      <c r="X382" s="12"/>
      <c r="Y382" s="12"/>
      <c r="Z382" s="12"/>
      <c r="AA382" s="12"/>
    </row>
    <row r="383">
      <c r="A383" s="12"/>
      <c r="B383" s="228"/>
      <c r="C383" s="1154"/>
      <c r="D383" s="228"/>
      <c r="E383" s="228"/>
      <c r="F383" s="12"/>
      <c r="G383" s="12"/>
      <c r="H383" s="12"/>
      <c r="I383" s="12"/>
      <c r="J383" s="12"/>
      <c r="K383" s="12"/>
      <c r="L383" s="12"/>
      <c r="M383" s="12"/>
      <c r="N383" s="12"/>
      <c r="O383" s="12"/>
      <c r="P383" s="12"/>
      <c r="Q383" s="12"/>
      <c r="R383" s="12"/>
      <c r="S383" s="12"/>
      <c r="T383" s="12"/>
      <c r="U383" s="12"/>
      <c r="V383" s="12"/>
      <c r="W383" s="12"/>
      <c r="X383" s="12"/>
      <c r="Y383" s="12"/>
      <c r="Z383" s="12"/>
      <c r="AA383" s="12"/>
    </row>
    <row r="384">
      <c r="A384" s="12"/>
      <c r="B384" s="228"/>
      <c r="C384" s="1154"/>
      <c r="D384" s="228"/>
      <c r="E384" s="228"/>
      <c r="F384" s="12"/>
      <c r="G384" s="12"/>
      <c r="H384" s="12"/>
      <c r="I384" s="12"/>
      <c r="J384" s="12"/>
      <c r="K384" s="12"/>
      <c r="L384" s="12"/>
      <c r="M384" s="12"/>
      <c r="N384" s="12"/>
      <c r="O384" s="12"/>
      <c r="P384" s="12"/>
      <c r="Q384" s="12"/>
      <c r="R384" s="12"/>
      <c r="S384" s="12"/>
      <c r="T384" s="12"/>
      <c r="U384" s="12"/>
      <c r="V384" s="12"/>
      <c r="W384" s="12"/>
      <c r="X384" s="12"/>
      <c r="Y384" s="12"/>
      <c r="Z384" s="12"/>
      <c r="AA384" s="12"/>
    </row>
    <row r="385">
      <c r="A385" s="12"/>
      <c r="B385" s="228"/>
      <c r="C385" s="1154"/>
      <c r="D385" s="228"/>
      <c r="E385" s="228"/>
      <c r="F385" s="12"/>
      <c r="G385" s="12"/>
      <c r="H385" s="12"/>
      <c r="I385" s="12"/>
      <c r="J385" s="12"/>
      <c r="K385" s="12"/>
      <c r="L385" s="12"/>
      <c r="M385" s="12"/>
      <c r="N385" s="12"/>
      <c r="O385" s="12"/>
      <c r="P385" s="12"/>
      <c r="Q385" s="12"/>
      <c r="R385" s="12"/>
      <c r="S385" s="12"/>
      <c r="T385" s="12"/>
      <c r="U385" s="12"/>
      <c r="V385" s="12"/>
      <c r="W385" s="12"/>
      <c r="X385" s="12"/>
      <c r="Y385" s="12"/>
      <c r="Z385" s="12"/>
      <c r="AA385" s="12"/>
    </row>
    <row r="386">
      <c r="A386" s="12"/>
      <c r="B386" s="228"/>
      <c r="C386" s="1154"/>
      <c r="D386" s="228"/>
      <c r="E386" s="228"/>
      <c r="F386" s="12"/>
      <c r="G386" s="12"/>
      <c r="H386" s="12"/>
      <c r="I386" s="12"/>
      <c r="J386" s="12"/>
      <c r="K386" s="12"/>
      <c r="L386" s="12"/>
      <c r="M386" s="12"/>
      <c r="N386" s="12"/>
      <c r="O386" s="12"/>
      <c r="P386" s="12"/>
      <c r="Q386" s="12"/>
      <c r="R386" s="12"/>
      <c r="S386" s="12"/>
      <c r="T386" s="12"/>
      <c r="U386" s="12"/>
      <c r="V386" s="12"/>
      <c r="W386" s="12"/>
      <c r="X386" s="12"/>
      <c r="Y386" s="12"/>
      <c r="Z386" s="12"/>
      <c r="AA386" s="12"/>
    </row>
    <row r="387">
      <c r="A387" s="12"/>
      <c r="B387" s="228"/>
      <c r="C387" s="1154"/>
      <c r="D387" s="228"/>
      <c r="E387" s="228"/>
      <c r="F387" s="12"/>
      <c r="G387" s="12"/>
      <c r="H387" s="12"/>
      <c r="I387" s="12"/>
      <c r="J387" s="12"/>
      <c r="K387" s="12"/>
      <c r="L387" s="12"/>
      <c r="M387" s="12"/>
      <c r="N387" s="12"/>
      <c r="O387" s="12"/>
      <c r="P387" s="12"/>
      <c r="Q387" s="12"/>
      <c r="R387" s="12"/>
      <c r="S387" s="12"/>
      <c r="T387" s="12"/>
      <c r="U387" s="12"/>
      <c r="V387" s="12"/>
      <c r="W387" s="12"/>
      <c r="X387" s="12"/>
      <c r="Y387" s="12"/>
      <c r="Z387" s="12"/>
      <c r="AA387" s="12"/>
    </row>
    <row r="388">
      <c r="A388" s="12"/>
      <c r="B388" s="228"/>
      <c r="C388" s="1154"/>
      <c r="D388" s="228"/>
      <c r="E388" s="228"/>
      <c r="F388" s="12"/>
      <c r="G388" s="12"/>
      <c r="H388" s="12"/>
      <c r="I388" s="12"/>
      <c r="J388" s="12"/>
      <c r="K388" s="12"/>
      <c r="L388" s="12"/>
      <c r="M388" s="12"/>
      <c r="N388" s="12"/>
      <c r="O388" s="12"/>
      <c r="P388" s="12"/>
      <c r="Q388" s="12"/>
      <c r="R388" s="12"/>
      <c r="S388" s="12"/>
      <c r="T388" s="12"/>
      <c r="U388" s="12"/>
      <c r="V388" s="12"/>
      <c r="W388" s="12"/>
      <c r="X388" s="12"/>
      <c r="Y388" s="12"/>
      <c r="Z388" s="12"/>
      <c r="AA388" s="12"/>
    </row>
    <row r="389">
      <c r="A389" s="12"/>
      <c r="B389" s="228"/>
      <c r="C389" s="1154"/>
      <c r="D389" s="228"/>
      <c r="E389" s="228"/>
      <c r="F389" s="12"/>
      <c r="G389" s="12"/>
      <c r="H389" s="12"/>
      <c r="I389" s="12"/>
      <c r="J389" s="12"/>
      <c r="K389" s="12"/>
      <c r="L389" s="12"/>
      <c r="M389" s="12"/>
      <c r="N389" s="12"/>
      <c r="O389" s="12"/>
      <c r="P389" s="12"/>
      <c r="Q389" s="12"/>
      <c r="R389" s="12"/>
      <c r="S389" s="12"/>
      <c r="T389" s="12"/>
      <c r="U389" s="12"/>
      <c r="V389" s="12"/>
      <c r="W389" s="12"/>
      <c r="X389" s="12"/>
      <c r="Y389" s="12"/>
      <c r="Z389" s="12"/>
      <c r="AA389" s="12"/>
    </row>
    <row r="390">
      <c r="A390" s="12"/>
      <c r="B390" s="228"/>
      <c r="C390" s="1154"/>
      <c r="D390" s="228"/>
      <c r="E390" s="228"/>
      <c r="F390" s="12"/>
      <c r="G390" s="12"/>
      <c r="H390" s="12"/>
      <c r="I390" s="12"/>
      <c r="J390" s="12"/>
      <c r="K390" s="12"/>
      <c r="L390" s="12"/>
      <c r="M390" s="12"/>
      <c r="N390" s="12"/>
      <c r="O390" s="12"/>
      <c r="P390" s="12"/>
      <c r="Q390" s="12"/>
      <c r="R390" s="12"/>
      <c r="S390" s="12"/>
      <c r="T390" s="12"/>
      <c r="U390" s="12"/>
      <c r="V390" s="12"/>
      <c r="W390" s="12"/>
      <c r="X390" s="12"/>
      <c r="Y390" s="12"/>
      <c r="Z390" s="12"/>
      <c r="AA390" s="12"/>
    </row>
    <row r="391">
      <c r="A391" s="12"/>
      <c r="B391" s="228"/>
      <c r="C391" s="1154"/>
      <c r="D391" s="228"/>
      <c r="E391" s="228"/>
      <c r="F391" s="12"/>
      <c r="G391" s="12"/>
      <c r="H391" s="12"/>
      <c r="I391" s="12"/>
      <c r="J391" s="12"/>
      <c r="K391" s="12"/>
      <c r="L391" s="12"/>
      <c r="M391" s="12"/>
      <c r="N391" s="12"/>
      <c r="O391" s="12"/>
      <c r="P391" s="12"/>
      <c r="Q391" s="12"/>
      <c r="R391" s="12"/>
      <c r="S391" s="12"/>
      <c r="T391" s="12"/>
      <c r="U391" s="12"/>
      <c r="V391" s="12"/>
      <c r="W391" s="12"/>
      <c r="X391" s="12"/>
      <c r="Y391" s="12"/>
      <c r="Z391" s="12"/>
      <c r="AA391" s="12"/>
    </row>
    <row r="392">
      <c r="A392" s="12"/>
      <c r="B392" s="228"/>
      <c r="C392" s="1154"/>
      <c r="D392" s="228"/>
      <c r="E392" s="228"/>
      <c r="F392" s="12"/>
      <c r="G392" s="12"/>
      <c r="H392" s="12"/>
      <c r="I392" s="12"/>
      <c r="J392" s="12"/>
      <c r="K392" s="12"/>
      <c r="L392" s="12"/>
      <c r="M392" s="12"/>
      <c r="N392" s="12"/>
      <c r="O392" s="12"/>
      <c r="P392" s="12"/>
      <c r="Q392" s="12"/>
      <c r="R392" s="12"/>
      <c r="S392" s="12"/>
      <c r="T392" s="12"/>
      <c r="U392" s="12"/>
      <c r="V392" s="12"/>
      <c r="W392" s="12"/>
      <c r="X392" s="12"/>
      <c r="Y392" s="12"/>
      <c r="Z392" s="12"/>
      <c r="AA392" s="12"/>
    </row>
    <row r="393">
      <c r="A393" s="12"/>
      <c r="B393" s="228"/>
      <c r="C393" s="1154"/>
      <c r="D393" s="228"/>
      <c r="E393" s="228"/>
      <c r="F393" s="12"/>
      <c r="G393" s="12"/>
      <c r="H393" s="12"/>
      <c r="I393" s="12"/>
      <c r="J393" s="12"/>
      <c r="K393" s="12"/>
      <c r="L393" s="12"/>
      <c r="M393" s="12"/>
      <c r="N393" s="12"/>
      <c r="O393" s="12"/>
      <c r="P393" s="12"/>
      <c r="Q393" s="12"/>
      <c r="R393" s="12"/>
      <c r="S393" s="12"/>
      <c r="T393" s="12"/>
      <c r="U393" s="12"/>
      <c r="V393" s="12"/>
      <c r="W393" s="12"/>
      <c r="X393" s="12"/>
      <c r="Y393" s="12"/>
      <c r="Z393" s="12"/>
      <c r="AA393" s="12"/>
    </row>
    <row r="394">
      <c r="A394" s="12"/>
      <c r="B394" s="228"/>
      <c r="C394" s="1154"/>
      <c r="D394" s="228"/>
      <c r="E394" s="228"/>
      <c r="F394" s="12"/>
      <c r="G394" s="12"/>
      <c r="H394" s="12"/>
      <c r="I394" s="12"/>
      <c r="J394" s="12"/>
      <c r="K394" s="12"/>
      <c r="L394" s="12"/>
      <c r="M394" s="12"/>
      <c r="N394" s="12"/>
      <c r="O394" s="12"/>
      <c r="P394" s="12"/>
      <c r="Q394" s="12"/>
      <c r="R394" s="12"/>
      <c r="S394" s="12"/>
      <c r="T394" s="12"/>
      <c r="U394" s="12"/>
      <c r="V394" s="12"/>
      <c r="W394" s="12"/>
      <c r="X394" s="12"/>
      <c r="Y394" s="12"/>
      <c r="Z394" s="12"/>
      <c r="AA394" s="12"/>
    </row>
    <row r="395">
      <c r="A395" s="12"/>
      <c r="B395" s="228"/>
      <c r="C395" s="1154"/>
      <c r="D395" s="228"/>
      <c r="E395" s="228"/>
      <c r="F395" s="12"/>
      <c r="G395" s="12"/>
      <c r="H395" s="12"/>
      <c r="I395" s="12"/>
      <c r="J395" s="12"/>
      <c r="K395" s="12"/>
      <c r="L395" s="12"/>
      <c r="M395" s="12"/>
      <c r="N395" s="12"/>
      <c r="O395" s="12"/>
      <c r="P395" s="12"/>
      <c r="Q395" s="12"/>
      <c r="R395" s="12"/>
      <c r="S395" s="12"/>
      <c r="T395" s="12"/>
      <c r="U395" s="12"/>
      <c r="V395" s="12"/>
      <c r="W395" s="12"/>
      <c r="X395" s="12"/>
      <c r="Y395" s="12"/>
      <c r="Z395" s="12"/>
      <c r="AA395" s="12"/>
    </row>
    <row r="396">
      <c r="A396" s="12"/>
      <c r="B396" s="228"/>
      <c r="C396" s="1154"/>
      <c r="D396" s="228"/>
      <c r="E396" s="228"/>
      <c r="F396" s="12"/>
      <c r="G396" s="12"/>
      <c r="H396" s="12"/>
      <c r="I396" s="12"/>
      <c r="J396" s="12"/>
      <c r="K396" s="12"/>
      <c r="L396" s="12"/>
      <c r="M396" s="12"/>
      <c r="N396" s="12"/>
      <c r="O396" s="12"/>
      <c r="P396" s="12"/>
      <c r="Q396" s="12"/>
      <c r="R396" s="12"/>
      <c r="S396" s="12"/>
      <c r="T396" s="12"/>
      <c r="U396" s="12"/>
      <c r="V396" s="12"/>
      <c r="W396" s="12"/>
      <c r="X396" s="12"/>
      <c r="Y396" s="12"/>
      <c r="Z396" s="12"/>
      <c r="AA396" s="12"/>
    </row>
    <row r="397">
      <c r="A397" s="12"/>
      <c r="B397" s="228"/>
      <c r="C397" s="1154"/>
      <c r="D397" s="228"/>
      <c r="E397" s="228"/>
      <c r="F397" s="12"/>
      <c r="G397" s="12"/>
      <c r="H397" s="12"/>
      <c r="I397" s="12"/>
      <c r="J397" s="12"/>
      <c r="K397" s="12"/>
      <c r="L397" s="12"/>
      <c r="M397" s="12"/>
      <c r="N397" s="12"/>
      <c r="O397" s="12"/>
      <c r="P397" s="12"/>
      <c r="Q397" s="12"/>
      <c r="R397" s="12"/>
      <c r="S397" s="12"/>
      <c r="T397" s="12"/>
      <c r="U397" s="12"/>
      <c r="V397" s="12"/>
      <c r="W397" s="12"/>
      <c r="X397" s="12"/>
      <c r="Y397" s="12"/>
      <c r="Z397" s="12"/>
      <c r="AA397" s="12"/>
    </row>
    <row r="398">
      <c r="A398" s="12"/>
      <c r="B398" s="228"/>
      <c r="C398" s="1154"/>
      <c r="D398" s="228"/>
      <c r="E398" s="228"/>
      <c r="F398" s="12"/>
      <c r="G398" s="12"/>
      <c r="H398" s="12"/>
      <c r="I398" s="12"/>
      <c r="J398" s="12"/>
      <c r="K398" s="12"/>
      <c r="L398" s="12"/>
      <c r="M398" s="12"/>
      <c r="N398" s="12"/>
      <c r="O398" s="12"/>
      <c r="P398" s="12"/>
      <c r="Q398" s="12"/>
      <c r="R398" s="12"/>
      <c r="S398" s="12"/>
      <c r="T398" s="12"/>
      <c r="U398" s="12"/>
      <c r="V398" s="12"/>
      <c r="W398" s="12"/>
      <c r="X398" s="12"/>
      <c r="Y398" s="12"/>
      <c r="Z398" s="12"/>
      <c r="AA398" s="12"/>
    </row>
    <row r="399">
      <c r="A399" s="12"/>
      <c r="B399" s="228"/>
      <c r="C399" s="1154"/>
      <c r="D399" s="228"/>
      <c r="E399" s="228"/>
      <c r="F399" s="12"/>
      <c r="G399" s="12"/>
      <c r="H399" s="12"/>
      <c r="I399" s="12"/>
      <c r="J399" s="12"/>
      <c r="K399" s="12"/>
      <c r="L399" s="12"/>
      <c r="M399" s="12"/>
      <c r="N399" s="12"/>
      <c r="O399" s="12"/>
      <c r="P399" s="12"/>
      <c r="Q399" s="12"/>
      <c r="R399" s="12"/>
      <c r="S399" s="12"/>
      <c r="T399" s="12"/>
      <c r="U399" s="12"/>
      <c r="V399" s="12"/>
      <c r="W399" s="12"/>
      <c r="X399" s="12"/>
      <c r="Y399" s="12"/>
      <c r="Z399" s="12"/>
      <c r="AA399" s="12"/>
    </row>
    <row r="400">
      <c r="A400" s="12"/>
      <c r="B400" s="228"/>
      <c r="C400" s="1154"/>
      <c r="D400" s="228"/>
      <c r="E400" s="228"/>
      <c r="F400" s="12"/>
      <c r="G400" s="12"/>
      <c r="H400" s="12"/>
      <c r="I400" s="12"/>
      <c r="J400" s="12"/>
      <c r="K400" s="12"/>
      <c r="L400" s="12"/>
      <c r="M400" s="12"/>
      <c r="N400" s="12"/>
      <c r="O400" s="12"/>
      <c r="P400" s="12"/>
      <c r="Q400" s="12"/>
      <c r="R400" s="12"/>
      <c r="S400" s="12"/>
      <c r="T400" s="12"/>
      <c r="U400" s="12"/>
      <c r="V400" s="12"/>
      <c r="W400" s="12"/>
      <c r="X400" s="12"/>
      <c r="Y400" s="12"/>
      <c r="Z400" s="12"/>
      <c r="AA400" s="12"/>
    </row>
    <row r="401">
      <c r="A401" s="12"/>
      <c r="B401" s="228"/>
      <c r="C401" s="1154"/>
      <c r="D401" s="228"/>
      <c r="E401" s="228"/>
      <c r="F401" s="12"/>
      <c r="G401" s="12"/>
      <c r="H401" s="12"/>
      <c r="I401" s="12"/>
      <c r="J401" s="12"/>
      <c r="K401" s="12"/>
      <c r="L401" s="12"/>
      <c r="M401" s="12"/>
      <c r="N401" s="12"/>
      <c r="O401" s="12"/>
      <c r="P401" s="12"/>
      <c r="Q401" s="12"/>
      <c r="R401" s="12"/>
      <c r="S401" s="12"/>
      <c r="T401" s="12"/>
      <c r="U401" s="12"/>
      <c r="V401" s="12"/>
      <c r="W401" s="12"/>
      <c r="X401" s="12"/>
      <c r="Y401" s="12"/>
      <c r="Z401" s="12"/>
      <c r="AA401" s="12"/>
    </row>
    <row r="402">
      <c r="A402" s="12"/>
      <c r="B402" s="228"/>
      <c r="C402" s="1154"/>
      <c r="D402" s="228"/>
      <c r="E402" s="228"/>
      <c r="F402" s="12"/>
      <c r="G402" s="12"/>
      <c r="H402" s="12"/>
      <c r="I402" s="12"/>
      <c r="J402" s="12"/>
      <c r="K402" s="12"/>
      <c r="L402" s="12"/>
      <c r="M402" s="12"/>
      <c r="N402" s="12"/>
      <c r="O402" s="12"/>
      <c r="P402" s="12"/>
      <c r="Q402" s="12"/>
      <c r="R402" s="12"/>
      <c r="S402" s="12"/>
      <c r="T402" s="12"/>
      <c r="U402" s="12"/>
      <c r="V402" s="12"/>
      <c r="W402" s="12"/>
      <c r="X402" s="12"/>
      <c r="Y402" s="12"/>
      <c r="Z402" s="12"/>
      <c r="AA402" s="12"/>
    </row>
    <row r="403">
      <c r="A403" s="12"/>
      <c r="B403" s="228"/>
      <c r="C403" s="1154"/>
      <c r="D403" s="228"/>
      <c r="E403" s="228"/>
      <c r="F403" s="12"/>
      <c r="G403" s="12"/>
      <c r="H403" s="12"/>
      <c r="I403" s="12"/>
      <c r="J403" s="12"/>
      <c r="K403" s="12"/>
      <c r="L403" s="12"/>
      <c r="M403" s="12"/>
      <c r="N403" s="12"/>
      <c r="O403" s="12"/>
      <c r="P403" s="12"/>
      <c r="Q403" s="12"/>
      <c r="R403" s="12"/>
      <c r="S403" s="12"/>
      <c r="T403" s="12"/>
      <c r="U403" s="12"/>
      <c r="V403" s="12"/>
      <c r="W403" s="12"/>
      <c r="X403" s="12"/>
      <c r="Y403" s="12"/>
      <c r="Z403" s="12"/>
      <c r="AA403" s="12"/>
    </row>
    <row r="404">
      <c r="A404" s="12"/>
      <c r="B404" s="228"/>
      <c r="C404" s="1154"/>
      <c r="D404" s="228"/>
      <c r="E404" s="228"/>
      <c r="F404" s="12"/>
      <c r="G404" s="12"/>
      <c r="H404" s="12"/>
      <c r="I404" s="12"/>
      <c r="J404" s="12"/>
      <c r="K404" s="12"/>
      <c r="L404" s="12"/>
      <c r="M404" s="12"/>
      <c r="N404" s="12"/>
      <c r="O404" s="12"/>
      <c r="P404" s="12"/>
      <c r="Q404" s="12"/>
      <c r="R404" s="12"/>
      <c r="S404" s="12"/>
      <c r="T404" s="12"/>
      <c r="U404" s="12"/>
      <c r="V404" s="12"/>
      <c r="W404" s="12"/>
      <c r="X404" s="12"/>
      <c r="Y404" s="12"/>
      <c r="Z404" s="12"/>
      <c r="AA404" s="12"/>
    </row>
    <row r="405">
      <c r="A405" s="12"/>
      <c r="B405" s="228"/>
      <c r="C405" s="1154"/>
      <c r="D405" s="228"/>
      <c r="E405" s="228"/>
      <c r="F405" s="12"/>
      <c r="G405" s="12"/>
      <c r="H405" s="12"/>
      <c r="I405" s="12"/>
      <c r="J405" s="12"/>
      <c r="K405" s="12"/>
      <c r="L405" s="12"/>
      <c r="M405" s="12"/>
      <c r="N405" s="12"/>
      <c r="O405" s="12"/>
      <c r="P405" s="12"/>
      <c r="Q405" s="12"/>
      <c r="R405" s="12"/>
      <c r="S405" s="12"/>
      <c r="T405" s="12"/>
      <c r="U405" s="12"/>
      <c r="V405" s="12"/>
      <c r="W405" s="12"/>
      <c r="X405" s="12"/>
      <c r="Y405" s="12"/>
      <c r="Z405" s="12"/>
      <c r="AA405" s="12"/>
    </row>
    <row r="406">
      <c r="A406" s="12"/>
      <c r="B406" s="228"/>
      <c r="C406" s="1154"/>
      <c r="D406" s="228"/>
      <c r="E406" s="228"/>
      <c r="F406" s="12"/>
      <c r="G406" s="12"/>
      <c r="H406" s="12"/>
      <c r="I406" s="12"/>
      <c r="J406" s="12"/>
      <c r="K406" s="12"/>
      <c r="L406" s="12"/>
      <c r="M406" s="12"/>
      <c r="N406" s="12"/>
      <c r="O406" s="12"/>
      <c r="P406" s="12"/>
      <c r="Q406" s="12"/>
      <c r="R406" s="12"/>
      <c r="S406" s="12"/>
      <c r="T406" s="12"/>
      <c r="U406" s="12"/>
      <c r="V406" s="12"/>
      <c r="W406" s="12"/>
      <c r="X406" s="12"/>
      <c r="Y406" s="12"/>
      <c r="Z406" s="12"/>
      <c r="AA406" s="12"/>
    </row>
    <row r="407">
      <c r="A407" s="12"/>
      <c r="B407" s="228"/>
      <c r="C407" s="1154"/>
      <c r="D407" s="228"/>
      <c r="E407" s="228"/>
      <c r="F407" s="12"/>
      <c r="G407" s="12"/>
      <c r="H407" s="12"/>
      <c r="I407" s="12"/>
      <c r="J407" s="12"/>
      <c r="K407" s="12"/>
      <c r="L407" s="12"/>
      <c r="M407" s="12"/>
      <c r="N407" s="12"/>
      <c r="O407" s="12"/>
      <c r="P407" s="12"/>
      <c r="Q407" s="12"/>
      <c r="R407" s="12"/>
      <c r="S407" s="12"/>
      <c r="T407" s="12"/>
      <c r="U407" s="12"/>
      <c r="V407" s="12"/>
      <c r="W407" s="12"/>
      <c r="X407" s="12"/>
      <c r="Y407" s="12"/>
      <c r="Z407" s="12"/>
      <c r="AA407" s="12"/>
    </row>
    <row r="408">
      <c r="A408" s="12"/>
      <c r="B408" s="228"/>
      <c r="C408" s="1154"/>
      <c r="D408" s="228"/>
      <c r="E408" s="228"/>
      <c r="F408" s="12"/>
      <c r="G408" s="12"/>
      <c r="H408" s="12"/>
      <c r="I408" s="12"/>
      <c r="J408" s="12"/>
      <c r="K408" s="12"/>
      <c r="L408" s="12"/>
      <c r="M408" s="12"/>
      <c r="N408" s="12"/>
      <c r="O408" s="12"/>
      <c r="P408" s="12"/>
      <c r="Q408" s="12"/>
      <c r="R408" s="12"/>
      <c r="S408" s="12"/>
      <c r="T408" s="12"/>
      <c r="U408" s="12"/>
      <c r="V408" s="12"/>
      <c r="W408" s="12"/>
      <c r="X408" s="12"/>
      <c r="Y408" s="12"/>
      <c r="Z408" s="12"/>
      <c r="AA408" s="12"/>
    </row>
    <row r="409">
      <c r="A409" s="12"/>
      <c r="B409" s="228"/>
      <c r="C409" s="1154"/>
      <c r="D409" s="228"/>
      <c r="E409" s="228"/>
      <c r="F409" s="12"/>
      <c r="G409" s="12"/>
      <c r="H409" s="12"/>
      <c r="I409" s="12"/>
      <c r="J409" s="12"/>
      <c r="K409" s="12"/>
      <c r="L409" s="12"/>
      <c r="M409" s="12"/>
      <c r="N409" s="12"/>
      <c r="O409" s="12"/>
      <c r="P409" s="12"/>
      <c r="Q409" s="12"/>
      <c r="R409" s="12"/>
      <c r="S409" s="12"/>
      <c r="T409" s="12"/>
      <c r="U409" s="12"/>
      <c r="V409" s="12"/>
      <c r="W409" s="12"/>
      <c r="X409" s="12"/>
      <c r="Y409" s="12"/>
      <c r="Z409" s="12"/>
      <c r="AA409" s="12"/>
    </row>
    <row r="410">
      <c r="A410" s="12"/>
      <c r="B410" s="228"/>
      <c r="C410" s="1154"/>
      <c r="D410" s="228"/>
      <c r="E410" s="228"/>
      <c r="F410" s="12"/>
      <c r="G410" s="12"/>
      <c r="H410" s="12"/>
      <c r="I410" s="12"/>
      <c r="J410" s="12"/>
      <c r="K410" s="12"/>
      <c r="L410" s="12"/>
      <c r="M410" s="12"/>
      <c r="N410" s="12"/>
      <c r="O410" s="12"/>
      <c r="P410" s="12"/>
      <c r="Q410" s="12"/>
      <c r="R410" s="12"/>
      <c r="S410" s="12"/>
      <c r="T410" s="12"/>
      <c r="U410" s="12"/>
      <c r="V410" s="12"/>
      <c r="W410" s="12"/>
      <c r="X410" s="12"/>
      <c r="Y410" s="12"/>
      <c r="Z410" s="12"/>
      <c r="AA410" s="12"/>
    </row>
    <row r="411">
      <c r="A411" s="12"/>
      <c r="B411" s="228"/>
      <c r="C411" s="1154"/>
      <c r="D411" s="228"/>
      <c r="E411" s="228"/>
      <c r="F411" s="12"/>
      <c r="G411" s="12"/>
      <c r="H411" s="12"/>
      <c r="I411" s="12"/>
      <c r="J411" s="12"/>
      <c r="K411" s="12"/>
      <c r="L411" s="12"/>
      <c r="M411" s="12"/>
      <c r="N411" s="12"/>
      <c r="O411" s="12"/>
      <c r="P411" s="12"/>
      <c r="Q411" s="12"/>
      <c r="R411" s="12"/>
      <c r="S411" s="12"/>
      <c r="T411" s="12"/>
      <c r="U411" s="12"/>
      <c r="V411" s="12"/>
      <c r="W411" s="12"/>
      <c r="X411" s="12"/>
      <c r="Y411" s="12"/>
      <c r="Z411" s="12"/>
      <c r="AA411" s="12"/>
    </row>
    <row r="412">
      <c r="A412" s="12"/>
      <c r="B412" s="228"/>
      <c r="C412" s="1154"/>
      <c r="D412" s="228"/>
      <c r="E412" s="228"/>
      <c r="F412" s="12"/>
      <c r="G412" s="12"/>
      <c r="H412" s="12"/>
      <c r="I412" s="12"/>
      <c r="J412" s="12"/>
      <c r="K412" s="12"/>
      <c r="L412" s="12"/>
      <c r="M412" s="12"/>
      <c r="N412" s="12"/>
      <c r="O412" s="12"/>
      <c r="P412" s="12"/>
      <c r="Q412" s="12"/>
      <c r="R412" s="12"/>
      <c r="S412" s="12"/>
      <c r="T412" s="12"/>
      <c r="U412" s="12"/>
      <c r="V412" s="12"/>
      <c r="W412" s="12"/>
      <c r="X412" s="12"/>
      <c r="Y412" s="12"/>
      <c r="Z412" s="12"/>
      <c r="AA412" s="12"/>
    </row>
    <row r="413">
      <c r="A413" s="12"/>
      <c r="B413" s="228"/>
      <c r="C413" s="1154"/>
      <c r="D413" s="228"/>
      <c r="E413" s="228"/>
      <c r="F413" s="12"/>
      <c r="G413" s="12"/>
      <c r="H413" s="12"/>
      <c r="I413" s="12"/>
      <c r="J413" s="12"/>
      <c r="K413" s="12"/>
      <c r="L413" s="12"/>
      <c r="M413" s="12"/>
      <c r="N413" s="12"/>
      <c r="O413" s="12"/>
      <c r="P413" s="12"/>
      <c r="Q413" s="12"/>
      <c r="R413" s="12"/>
      <c r="S413" s="12"/>
      <c r="T413" s="12"/>
      <c r="U413" s="12"/>
      <c r="V413" s="12"/>
      <c r="W413" s="12"/>
      <c r="X413" s="12"/>
      <c r="Y413" s="12"/>
      <c r="Z413" s="12"/>
      <c r="AA413" s="12"/>
    </row>
    <row r="414">
      <c r="A414" s="12"/>
      <c r="B414" s="228"/>
      <c r="C414" s="1154"/>
      <c r="D414" s="228"/>
      <c r="E414" s="228"/>
      <c r="F414" s="12"/>
      <c r="G414" s="12"/>
      <c r="H414" s="12"/>
      <c r="I414" s="12"/>
      <c r="J414" s="12"/>
      <c r="K414" s="12"/>
      <c r="L414" s="12"/>
      <c r="M414" s="12"/>
      <c r="N414" s="12"/>
      <c r="O414" s="12"/>
      <c r="P414" s="12"/>
      <c r="Q414" s="12"/>
      <c r="R414" s="12"/>
      <c r="S414" s="12"/>
      <c r="T414" s="12"/>
      <c r="U414" s="12"/>
      <c r="V414" s="12"/>
      <c r="W414" s="12"/>
      <c r="X414" s="12"/>
      <c r="Y414" s="12"/>
      <c r="Z414" s="12"/>
      <c r="AA414" s="12"/>
    </row>
    <row r="415">
      <c r="A415" s="12"/>
      <c r="B415" s="228"/>
      <c r="C415" s="1154"/>
      <c r="D415" s="228"/>
      <c r="E415" s="228"/>
      <c r="F415" s="12"/>
      <c r="G415" s="12"/>
      <c r="H415" s="12"/>
      <c r="I415" s="12"/>
      <c r="J415" s="12"/>
      <c r="K415" s="12"/>
      <c r="L415" s="12"/>
      <c r="M415" s="12"/>
      <c r="N415" s="12"/>
      <c r="O415" s="12"/>
      <c r="P415" s="12"/>
      <c r="Q415" s="12"/>
      <c r="R415" s="12"/>
      <c r="S415" s="12"/>
      <c r="T415" s="12"/>
      <c r="U415" s="12"/>
      <c r="V415" s="12"/>
      <c r="W415" s="12"/>
      <c r="X415" s="12"/>
      <c r="Y415" s="12"/>
      <c r="Z415" s="12"/>
      <c r="AA415" s="12"/>
    </row>
    <row r="416">
      <c r="A416" s="12"/>
      <c r="B416" s="228"/>
      <c r="C416" s="1154"/>
      <c r="D416" s="228"/>
      <c r="E416" s="228"/>
      <c r="F416" s="12"/>
      <c r="G416" s="12"/>
      <c r="H416" s="12"/>
      <c r="I416" s="12"/>
      <c r="J416" s="12"/>
      <c r="K416" s="12"/>
      <c r="L416" s="12"/>
      <c r="M416" s="12"/>
      <c r="N416" s="12"/>
      <c r="O416" s="12"/>
      <c r="P416" s="12"/>
      <c r="Q416" s="12"/>
      <c r="R416" s="12"/>
      <c r="S416" s="12"/>
      <c r="T416" s="12"/>
      <c r="U416" s="12"/>
      <c r="V416" s="12"/>
      <c r="W416" s="12"/>
      <c r="X416" s="12"/>
      <c r="Y416" s="12"/>
      <c r="Z416" s="12"/>
      <c r="AA416" s="12"/>
    </row>
    <row r="417">
      <c r="A417" s="12"/>
      <c r="B417" s="228"/>
      <c r="C417" s="1154"/>
      <c r="D417" s="228"/>
      <c r="E417" s="228"/>
      <c r="F417" s="12"/>
      <c r="G417" s="12"/>
      <c r="H417" s="12"/>
      <c r="I417" s="12"/>
      <c r="J417" s="12"/>
      <c r="K417" s="12"/>
      <c r="L417" s="12"/>
      <c r="M417" s="12"/>
      <c r="N417" s="12"/>
      <c r="O417" s="12"/>
      <c r="P417" s="12"/>
      <c r="Q417" s="12"/>
      <c r="R417" s="12"/>
      <c r="S417" s="12"/>
      <c r="T417" s="12"/>
      <c r="U417" s="12"/>
      <c r="V417" s="12"/>
      <c r="W417" s="12"/>
      <c r="X417" s="12"/>
      <c r="Y417" s="12"/>
      <c r="Z417" s="12"/>
      <c r="AA417" s="12"/>
    </row>
    <row r="418">
      <c r="A418" s="12"/>
      <c r="B418" s="228"/>
      <c r="C418" s="1154"/>
      <c r="D418" s="228"/>
      <c r="E418" s="228"/>
      <c r="F418" s="12"/>
      <c r="G418" s="12"/>
      <c r="H418" s="12"/>
      <c r="I418" s="12"/>
      <c r="J418" s="12"/>
      <c r="K418" s="12"/>
      <c r="L418" s="12"/>
      <c r="M418" s="12"/>
      <c r="N418" s="12"/>
      <c r="O418" s="12"/>
      <c r="P418" s="12"/>
      <c r="Q418" s="12"/>
      <c r="R418" s="12"/>
      <c r="S418" s="12"/>
      <c r="T418" s="12"/>
      <c r="U418" s="12"/>
      <c r="V418" s="12"/>
      <c r="W418" s="12"/>
      <c r="X418" s="12"/>
      <c r="Y418" s="12"/>
      <c r="Z418" s="12"/>
      <c r="AA418" s="12"/>
    </row>
    <row r="419">
      <c r="A419" s="12"/>
      <c r="B419" s="228"/>
      <c r="C419" s="1154"/>
      <c r="D419" s="228"/>
      <c r="E419" s="228"/>
      <c r="F419" s="12"/>
      <c r="G419" s="12"/>
      <c r="H419" s="12"/>
      <c r="I419" s="12"/>
      <c r="J419" s="12"/>
      <c r="K419" s="12"/>
      <c r="L419" s="12"/>
      <c r="M419" s="12"/>
      <c r="N419" s="12"/>
      <c r="O419" s="12"/>
      <c r="P419" s="12"/>
      <c r="Q419" s="12"/>
      <c r="R419" s="12"/>
      <c r="S419" s="12"/>
      <c r="T419" s="12"/>
      <c r="U419" s="12"/>
      <c r="V419" s="12"/>
      <c r="W419" s="12"/>
      <c r="X419" s="12"/>
      <c r="Y419" s="12"/>
      <c r="Z419" s="12"/>
      <c r="AA419" s="12"/>
    </row>
    <row r="420">
      <c r="A420" s="12"/>
      <c r="B420" s="228"/>
      <c r="C420" s="1154"/>
      <c r="D420" s="228"/>
      <c r="E420" s="228"/>
      <c r="F420" s="12"/>
      <c r="G420" s="12"/>
      <c r="H420" s="12"/>
      <c r="I420" s="12"/>
      <c r="J420" s="12"/>
      <c r="K420" s="12"/>
      <c r="L420" s="12"/>
      <c r="M420" s="12"/>
      <c r="N420" s="12"/>
      <c r="O420" s="12"/>
      <c r="P420" s="12"/>
      <c r="Q420" s="12"/>
      <c r="R420" s="12"/>
      <c r="S420" s="12"/>
      <c r="T420" s="12"/>
      <c r="U420" s="12"/>
      <c r="V420" s="12"/>
      <c r="W420" s="12"/>
      <c r="X420" s="12"/>
      <c r="Y420" s="12"/>
      <c r="Z420" s="12"/>
      <c r="AA420" s="12"/>
    </row>
    <row r="421">
      <c r="A421" s="12"/>
      <c r="B421" s="228"/>
      <c r="C421" s="1154"/>
      <c r="D421" s="228"/>
      <c r="E421" s="228"/>
      <c r="F421" s="12"/>
      <c r="G421" s="12"/>
      <c r="H421" s="12"/>
      <c r="I421" s="12"/>
      <c r="J421" s="12"/>
      <c r="K421" s="12"/>
      <c r="L421" s="12"/>
      <c r="M421" s="12"/>
      <c r="N421" s="12"/>
      <c r="O421" s="12"/>
      <c r="P421" s="12"/>
      <c r="Q421" s="12"/>
      <c r="R421" s="12"/>
      <c r="S421" s="12"/>
      <c r="T421" s="12"/>
      <c r="U421" s="12"/>
      <c r="V421" s="12"/>
      <c r="W421" s="12"/>
      <c r="X421" s="12"/>
      <c r="Y421" s="12"/>
      <c r="Z421" s="12"/>
      <c r="AA421" s="12"/>
    </row>
    <row r="422">
      <c r="A422" s="12"/>
      <c r="B422" s="228"/>
      <c r="C422" s="1154"/>
      <c r="D422" s="228"/>
      <c r="E422" s="228"/>
      <c r="F422" s="12"/>
      <c r="G422" s="12"/>
      <c r="H422" s="12"/>
      <c r="I422" s="12"/>
      <c r="J422" s="12"/>
      <c r="K422" s="12"/>
      <c r="L422" s="12"/>
      <c r="M422" s="12"/>
      <c r="N422" s="12"/>
      <c r="O422" s="12"/>
      <c r="P422" s="12"/>
      <c r="Q422" s="12"/>
      <c r="R422" s="12"/>
      <c r="S422" s="12"/>
      <c r="T422" s="12"/>
      <c r="U422" s="12"/>
      <c r="V422" s="12"/>
      <c r="W422" s="12"/>
      <c r="X422" s="12"/>
      <c r="Y422" s="12"/>
      <c r="Z422" s="12"/>
      <c r="AA422" s="12"/>
    </row>
    <row r="423">
      <c r="A423" s="12"/>
      <c r="B423" s="228"/>
      <c r="C423" s="1154"/>
      <c r="D423" s="228"/>
      <c r="E423" s="228"/>
      <c r="F423" s="12"/>
      <c r="G423" s="12"/>
      <c r="H423" s="12"/>
      <c r="I423" s="12"/>
      <c r="J423" s="12"/>
      <c r="K423" s="12"/>
      <c r="L423" s="12"/>
      <c r="M423" s="12"/>
      <c r="N423" s="12"/>
      <c r="O423" s="12"/>
      <c r="P423" s="12"/>
      <c r="Q423" s="12"/>
      <c r="R423" s="12"/>
      <c r="S423" s="12"/>
      <c r="T423" s="12"/>
      <c r="U423" s="12"/>
      <c r="V423" s="12"/>
      <c r="W423" s="12"/>
      <c r="X423" s="12"/>
      <c r="Y423" s="12"/>
      <c r="Z423" s="12"/>
      <c r="AA423" s="12"/>
    </row>
    <row r="424">
      <c r="A424" s="12"/>
      <c r="B424" s="228"/>
      <c r="C424" s="1154"/>
      <c r="D424" s="228"/>
      <c r="E424" s="228"/>
      <c r="F424" s="12"/>
      <c r="G424" s="12"/>
      <c r="H424" s="12"/>
      <c r="I424" s="12"/>
      <c r="J424" s="12"/>
      <c r="K424" s="12"/>
      <c r="L424" s="12"/>
      <c r="M424" s="12"/>
      <c r="N424" s="12"/>
      <c r="O424" s="12"/>
      <c r="P424" s="12"/>
      <c r="Q424" s="12"/>
      <c r="R424" s="12"/>
      <c r="S424" s="12"/>
      <c r="T424" s="12"/>
      <c r="U424" s="12"/>
      <c r="V424" s="12"/>
      <c r="W424" s="12"/>
      <c r="X424" s="12"/>
      <c r="Y424" s="12"/>
      <c r="Z424" s="12"/>
      <c r="AA424" s="12"/>
    </row>
    <row r="425">
      <c r="A425" s="12"/>
      <c r="B425" s="228"/>
      <c r="C425" s="1154"/>
      <c r="D425" s="228"/>
      <c r="E425" s="228"/>
      <c r="F425" s="12"/>
      <c r="G425" s="12"/>
      <c r="H425" s="12"/>
      <c r="I425" s="12"/>
      <c r="J425" s="12"/>
      <c r="K425" s="12"/>
      <c r="L425" s="12"/>
      <c r="M425" s="12"/>
      <c r="N425" s="12"/>
      <c r="O425" s="12"/>
      <c r="P425" s="12"/>
      <c r="Q425" s="12"/>
      <c r="R425" s="12"/>
      <c r="S425" s="12"/>
      <c r="T425" s="12"/>
      <c r="U425" s="12"/>
      <c r="V425" s="12"/>
      <c r="W425" s="12"/>
      <c r="X425" s="12"/>
      <c r="Y425" s="12"/>
      <c r="Z425" s="12"/>
      <c r="AA425" s="12"/>
    </row>
    <row r="426">
      <c r="A426" s="12"/>
      <c r="B426" s="228"/>
      <c r="C426" s="1154"/>
      <c r="D426" s="228"/>
      <c r="E426" s="228"/>
      <c r="F426" s="12"/>
      <c r="G426" s="12"/>
      <c r="H426" s="12"/>
      <c r="I426" s="12"/>
      <c r="J426" s="12"/>
      <c r="K426" s="12"/>
      <c r="L426" s="12"/>
      <c r="M426" s="12"/>
      <c r="N426" s="12"/>
      <c r="O426" s="12"/>
      <c r="P426" s="12"/>
      <c r="Q426" s="12"/>
      <c r="R426" s="12"/>
      <c r="S426" s="12"/>
      <c r="T426" s="12"/>
      <c r="U426" s="12"/>
      <c r="V426" s="12"/>
      <c r="W426" s="12"/>
      <c r="X426" s="12"/>
      <c r="Y426" s="12"/>
      <c r="Z426" s="12"/>
      <c r="AA426" s="12"/>
    </row>
    <row r="427">
      <c r="A427" s="12"/>
      <c r="B427" s="228"/>
      <c r="C427" s="1154"/>
      <c r="D427" s="228"/>
      <c r="E427" s="228"/>
      <c r="F427" s="12"/>
      <c r="G427" s="12"/>
      <c r="H427" s="12"/>
      <c r="I427" s="12"/>
      <c r="J427" s="12"/>
      <c r="K427" s="12"/>
      <c r="L427" s="12"/>
      <c r="M427" s="12"/>
      <c r="N427" s="12"/>
      <c r="O427" s="12"/>
      <c r="P427" s="12"/>
      <c r="Q427" s="12"/>
      <c r="R427" s="12"/>
      <c r="S427" s="12"/>
      <c r="T427" s="12"/>
      <c r="U427" s="12"/>
      <c r="V427" s="12"/>
      <c r="W427" s="12"/>
      <c r="X427" s="12"/>
      <c r="Y427" s="12"/>
      <c r="Z427" s="12"/>
      <c r="AA427" s="12"/>
    </row>
    <row r="428">
      <c r="A428" s="12"/>
      <c r="B428" s="228"/>
      <c r="C428" s="1154"/>
      <c r="D428" s="228"/>
      <c r="E428" s="228"/>
      <c r="F428" s="12"/>
      <c r="G428" s="12"/>
      <c r="H428" s="12"/>
      <c r="I428" s="12"/>
      <c r="J428" s="12"/>
      <c r="K428" s="12"/>
      <c r="L428" s="12"/>
      <c r="M428" s="12"/>
      <c r="N428" s="12"/>
      <c r="O428" s="12"/>
      <c r="P428" s="12"/>
      <c r="Q428" s="12"/>
      <c r="R428" s="12"/>
      <c r="S428" s="12"/>
      <c r="T428" s="12"/>
      <c r="U428" s="12"/>
      <c r="V428" s="12"/>
      <c r="W428" s="12"/>
      <c r="X428" s="12"/>
      <c r="Y428" s="12"/>
      <c r="Z428" s="12"/>
      <c r="AA428" s="12"/>
    </row>
    <row r="429">
      <c r="A429" s="12"/>
      <c r="B429" s="228"/>
      <c r="C429" s="1154"/>
      <c r="D429" s="228"/>
      <c r="E429" s="228"/>
      <c r="F429" s="12"/>
      <c r="G429" s="12"/>
      <c r="H429" s="12"/>
      <c r="I429" s="12"/>
      <c r="J429" s="12"/>
      <c r="K429" s="12"/>
      <c r="L429" s="12"/>
      <c r="M429" s="12"/>
      <c r="N429" s="12"/>
      <c r="O429" s="12"/>
      <c r="P429" s="12"/>
      <c r="Q429" s="12"/>
      <c r="R429" s="12"/>
      <c r="S429" s="12"/>
      <c r="T429" s="12"/>
      <c r="U429" s="12"/>
      <c r="V429" s="12"/>
      <c r="W429" s="12"/>
      <c r="X429" s="12"/>
      <c r="Y429" s="12"/>
      <c r="Z429" s="12"/>
      <c r="AA429" s="12"/>
    </row>
    <row r="430">
      <c r="A430" s="12"/>
      <c r="B430" s="228"/>
      <c r="C430" s="1154"/>
      <c r="D430" s="228"/>
      <c r="E430" s="228"/>
      <c r="F430" s="12"/>
      <c r="G430" s="12"/>
      <c r="H430" s="12"/>
      <c r="I430" s="12"/>
      <c r="J430" s="12"/>
      <c r="K430" s="12"/>
      <c r="L430" s="12"/>
      <c r="M430" s="12"/>
      <c r="N430" s="12"/>
      <c r="O430" s="12"/>
      <c r="P430" s="12"/>
      <c r="Q430" s="12"/>
      <c r="R430" s="12"/>
      <c r="S430" s="12"/>
      <c r="T430" s="12"/>
      <c r="U430" s="12"/>
      <c r="V430" s="12"/>
      <c r="W430" s="12"/>
      <c r="X430" s="12"/>
      <c r="Y430" s="12"/>
      <c r="Z430" s="12"/>
      <c r="AA430" s="12"/>
    </row>
    <row r="431">
      <c r="A431" s="12"/>
      <c r="B431" s="228"/>
      <c r="C431" s="1154"/>
      <c r="D431" s="228"/>
      <c r="E431" s="228"/>
      <c r="F431" s="12"/>
      <c r="G431" s="12"/>
      <c r="H431" s="12"/>
      <c r="I431" s="12"/>
      <c r="J431" s="12"/>
      <c r="K431" s="12"/>
      <c r="L431" s="12"/>
      <c r="M431" s="12"/>
      <c r="N431" s="12"/>
      <c r="O431" s="12"/>
      <c r="P431" s="12"/>
      <c r="Q431" s="12"/>
      <c r="R431" s="12"/>
      <c r="S431" s="12"/>
      <c r="T431" s="12"/>
      <c r="U431" s="12"/>
      <c r="V431" s="12"/>
      <c r="W431" s="12"/>
      <c r="X431" s="12"/>
      <c r="Y431" s="12"/>
      <c r="Z431" s="12"/>
      <c r="AA431" s="12"/>
    </row>
    <row r="432">
      <c r="A432" s="12"/>
      <c r="B432" s="228"/>
      <c r="C432" s="1154"/>
      <c r="D432" s="228"/>
      <c r="E432" s="228"/>
      <c r="F432" s="12"/>
      <c r="G432" s="12"/>
      <c r="H432" s="12"/>
      <c r="I432" s="12"/>
      <c r="J432" s="12"/>
      <c r="K432" s="12"/>
      <c r="L432" s="12"/>
      <c r="M432" s="12"/>
      <c r="N432" s="12"/>
      <c r="O432" s="12"/>
      <c r="P432" s="12"/>
      <c r="Q432" s="12"/>
      <c r="R432" s="12"/>
      <c r="S432" s="12"/>
      <c r="T432" s="12"/>
      <c r="U432" s="12"/>
      <c r="V432" s="12"/>
      <c r="W432" s="12"/>
      <c r="X432" s="12"/>
      <c r="Y432" s="12"/>
      <c r="Z432" s="12"/>
      <c r="AA432" s="12"/>
    </row>
    <row r="433">
      <c r="A433" s="12"/>
      <c r="B433" s="228"/>
      <c r="C433" s="1154"/>
      <c r="D433" s="228"/>
      <c r="E433" s="228"/>
      <c r="F433" s="12"/>
      <c r="G433" s="12"/>
      <c r="H433" s="12"/>
      <c r="I433" s="12"/>
      <c r="J433" s="12"/>
      <c r="K433" s="12"/>
      <c r="L433" s="12"/>
      <c r="M433" s="12"/>
      <c r="N433" s="12"/>
      <c r="O433" s="12"/>
      <c r="P433" s="12"/>
      <c r="Q433" s="12"/>
      <c r="R433" s="12"/>
      <c r="S433" s="12"/>
      <c r="T433" s="12"/>
      <c r="U433" s="12"/>
      <c r="V433" s="12"/>
      <c r="W433" s="12"/>
      <c r="X433" s="12"/>
      <c r="Y433" s="12"/>
      <c r="Z433" s="12"/>
      <c r="AA433" s="12"/>
    </row>
    <row r="434">
      <c r="A434" s="12"/>
      <c r="B434" s="228"/>
      <c r="C434" s="1154"/>
      <c r="D434" s="228"/>
      <c r="E434" s="228"/>
      <c r="F434" s="12"/>
      <c r="G434" s="12"/>
      <c r="H434" s="12"/>
      <c r="I434" s="12"/>
      <c r="J434" s="12"/>
      <c r="K434" s="12"/>
      <c r="L434" s="12"/>
      <c r="M434" s="12"/>
      <c r="N434" s="12"/>
      <c r="O434" s="12"/>
      <c r="P434" s="12"/>
      <c r="Q434" s="12"/>
      <c r="R434" s="12"/>
      <c r="S434" s="12"/>
      <c r="T434" s="12"/>
      <c r="U434" s="12"/>
      <c r="V434" s="12"/>
      <c r="W434" s="12"/>
      <c r="X434" s="12"/>
      <c r="Y434" s="12"/>
      <c r="Z434" s="12"/>
      <c r="AA434" s="12"/>
    </row>
    <row r="435">
      <c r="A435" s="12"/>
      <c r="B435" s="228"/>
      <c r="C435" s="1154"/>
      <c r="D435" s="228"/>
      <c r="E435" s="228"/>
      <c r="F435" s="12"/>
      <c r="G435" s="12"/>
      <c r="H435" s="12"/>
      <c r="I435" s="12"/>
      <c r="J435" s="12"/>
      <c r="K435" s="12"/>
      <c r="L435" s="12"/>
      <c r="M435" s="12"/>
      <c r="N435" s="12"/>
      <c r="O435" s="12"/>
      <c r="P435" s="12"/>
      <c r="Q435" s="12"/>
      <c r="R435" s="12"/>
      <c r="S435" s="12"/>
      <c r="T435" s="12"/>
      <c r="U435" s="12"/>
      <c r="V435" s="12"/>
      <c r="W435" s="12"/>
      <c r="X435" s="12"/>
      <c r="Y435" s="12"/>
      <c r="Z435" s="12"/>
      <c r="AA435" s="12"/>
    </row>
    <row r="436">
      <c r="A436" s="12"/>
      <c r="B436" s="228"/>
      <c r="C436" s="1154"/>
      <c r="D436" s="228"/>
      <c r="E436" s="228"/>
      <c r="F436" s="12"/>
      <c r="G436" s="12"/>
      <c r="H436" s="12"/>
      <c r="I436" s="12"/>
      <c r="J436" s="12"/>
      <c r="K436" s="12"/>
      <c r="L436" s="12"/>
      <c r="M436" s="12"/>
      <c r="N436" s="12"/>
      <c r="O436" s="12"/>
      <c r="P436" s="12"/>
      <c r="Q436" s="12"/>
      <c r="R436" s="12"/>
      <c r="S436" s="12"/>
      <c r="T436" s="12"/>
      <c r="U436" s="12"/>
      <c r="V436" s="12"/>
      <c r="W436" s="12"/>
      <c r="X436" s="12"/>
      <c r="Y436" s="12"/>
      <c r="Z436" s="12"/>
      <c r="AA436" s="12"/>
    </row>
    <row r="437">
      <c r="A437" s="12"/>
      <c r="B437" s="228"/>
      <c r="C437" s="1154"/>
      <c r="D437" s="228"/>
      <c r="E437" s="228"/>
      <c r="F437" s="12"/>
      <c r="G437" s="12"/>
      <c r="H437" s="12"/>
      <c r="I437" s="12"/>
      <c r="J437" s="12"/>
      <c r="K437" s="12"/>
      <c r="L437" s="12"/>
      <c r="M437" s="12"/>
      <c r="N437" s="12"/>
      <c r="O437" s="12"/>
      <c r="P437" s="12"/>
      <c r="Q437" s="12"/>
      <c r="R437" s="12"/>
      <c r="S437" s="12"/>
      <c r="T437" s="12"/>
      <c r="U437" s="12"/>
      <c r="V437" s="12"/>
      <c r="W437" s="12"/>
      <c r="X437" s="12"/>
      <c r="Y437" s="12"/>
      <c r="Z437" s="12"/>
      <c r="AA437" s="12"/>
    </row>
    <row r="438">
      <c r="A438" s="12"/>
      <c r="B438" s="228"/>
      <c r="C438" s="1154"/>
      <c r="D438" s="228"/>
      <c r="E438" s="228"/>
      <c r="F438" s="12"/>
      <c r="G438" s="12"/>
      <c r="H438" s="12"/>
      <c r="I438" s="12"/>
      <c r="J438" s="12"/>
      <c r="K438" s="12"/>
      <c r="L438" s="12"/>
      <c r="M438" s="12"/>
      <c r="N438" s="12"/>
      <c r="O438" s="12"/>
      <c r="P438" s="12"/>
      <c r="Q438" s="12"/>
      <c r="R438" s="12"/>
      <c r="S438" s="12"/>
      <c r="T438" s="12"/>
      <c r="U438" s="12"/>
      <c r="V438" s="12"/>
      <c r="W438" s="12"/>
      <c r="X438" s="12"/>
      <c r="Y438" s="12"/>
      <c r="Z438" s="12"/>
      <c r="AA438" s="12"/>
    </row>
    <row r="439">
      <c r="A439" s="12"/>
      <c r="B439" s="228"/>
      <c r="C439" s="1154"/>
      <c r="D439" s="228"/>
      <c r="E439" s="228"/>
      <c r="F439" s="12"/>
      <c r="G439" s="12"/>
      <c r="H439" s="12"/>
      <c r="I439" s="12"/>
      <c r="J439" s="12"/>
      <c r="K439" s="12"/>
      <c r="L439" s="12"/>
      <c r="M439" s="12"/>
      <c r="N439" s="12"/>
      <c r="O439" s="12"/>
      <c r="P439" s="12"/>
      <c r="Q439" s="12"/>
      <c r="R439" s="12"/>
      <c r="S439" s="12"/>
      <c r="T439" s="12"/>
      <c r="U439" s="12"/>
      <c r="V439" s="12"/>
      <c r="W439" s="12"/>
      <c r="X439" s="12"/>
      <c r="Y439" s="12"/>
      <c r="Z439" s="12"/>
      <c r="AA439" s="12"/>
    </row>
    <row r="440">
      <c r="A440" s="12"/>
      <c r="B440" s="228"/>
      <c r="C440" s="1154"/>
      <c r="D440" s="228"/>
      <c r="E440" s="228"/>
      <c r="F440" s="12"/>
      <c r="G440" s="12"/>
      <c r="H440" s="12"/>
      <c r="I440" s="12"/>
      <c r="J440" s="12"/>
      <c r="K440" s="12"/>
      <c r="L440" s="12"/>
      <c r="M440" s="12"/>
      <c r="N440" s="12"/>
      <c r="O440" s="12"/>
      <c r="P440" s="12"/>
      <c r="Q440" s="12"/>
      <c r="R440" s="12"/>
      <c r="S440" s="12"/>
      <c r="T440" s="12"/>
      <c r="U440" s="12"/>
      <c r="V440" s="12"/>
      <c r="W440" s="12"/>
      <c r="X440" s="12"/>
      <c r="Y440" s="12"/>
      <c r="Z440" s="12"/>
      <c r="AA440" s="12"/>
    </row>
    <row r="441">
      <c r="A441" s="12"/>
      <c r="B441" s="228"/>
      <c r="C441" s="1154"/>
      <c r="D441" s="228"/>
      <c r="E441" s="228"/>
      <c r="F441" s="12"/>
      <c r="G441" s="12"/>
      <c r="H441" s="12"/>
      <c r="I441" s="12"/>
      <c r="J441" s="12"/>
      <c r="K441" s="12"/>
      <c r="L441" s="12"/>
      <c r="M441" s="12"/>
      <c r="N441" s="12"/>
      <c r="O441" s="12"/>
      <c r="P441" s="12"/>
      <c r="Q441" s="12"/>
      <c r="R441" s="12"/>
      <c r="S441" s="12"/>
      <c r="T441" s="12"/>
      <c r="U441" s="12"/>
      <c r="V441" s="12"/>
      <c r="W441" s="12"/>
      <c r="X441" s="12"/>
      <c r="Y441" s="12"/>
      <c r="Z441" s="12"/>
      <c r="AA441" s="12"/>
    </row>
    <row r="442">
      <c r="A442" s="12"/>
      <c r="B442" s="228"/>
      <c r="C442" s="1154"/>
      <c r="D442" s="228"/>
      <c r="E442" s="228"/>
      <c r="F442" s="12"/>
      <c r="G442" s="12"/>
      <c r="H442" s="12"/>
      <c r="I442" s="12"/>
      <c r="J442" s="12"/>
      <c r="K442" s="12"/>
      <c r="L442" s="12"/>
      <c r="M442" s="12"/>
      <c r="N442" s="12"/>
      <c r="O442" s="12"/>
      <c r="P442" s="12"/>
      <c r="Q442" s="12"/>
      <c r="R442" s="12"/>
      <c r="S442" s="12"/>
      <c r="T442" s="12"/>
      <c r="U442" s="12"/>
      <c r="V442" s="12"/>
      <c r="W442" s="12"/>
      <c r="X442" s="12"/>
      <c r="Y442" s="12"/>
      <c r="Z442" s="12"/>
      <c r="AA442" s="12"/>
    </row>
    <row r="443">
      <c r="A443" s="12"/>
      <c r="B443" s="228"/>
      <c r="C443" s="1154"/>
      <c r="D443" s="228"/>
      <c r="E443" s="228"/>
      <c r="F443" s="12"/>
      <c r="G443" s="12"/>
      <c r="H443" s="12"/>
      <c r="I443" s="12"/>
      <c r="J443" s="12"/>
      <c r="K443" s="12"/>
      <c r="L443" s="12"/>
      <c r="M443" s="12"/>
      <c r="N443" s="12"/>
      <c r="O443" s="12"/>
      <c r="P443" s="12"/>
      <c r="Q443" s="12"/>
      <c r="R443" s="12"/>
      <c r="S443" s="12"/>
      <c r="T443" s="12"/>
      <c r="U443" s="12"/>
      <c r="V443" s="12"/>
      <c r="W443" s="12"/>
      <c r="X443" s="12"/>
      <c r="Y443" s="12"/>
      <c r="Z443" s="12"/>
      <c r="AA443" s="12"/>
    </row>
    <row r="444">
      <c r="A444" s="12"/>
      <c r="B444" s="228"/>
      <c r="C444" s="1154"/>
      <c r="D444" s="228"/>
      <c r="E444" s="228"/>
      <c r="F444" s="12"/>
      <c r="G444" s="12"/>
      <c r="H444" s="12"/>
      <c r="I444" s="12"/>
      <c r="J444" s="12"/>
      <c r="K444" s="12"/>
      <c r="L444" s="12"/>
      <c r="M444" s="12"/>
      <c r="N444" s="12"/>
      <c r="O444" s="12"/>
      <c r="P444" s="12"/>
      <c r="Q444" s="12"/>
      <c r="R444" s="12"/>
      <c r="S444" s="12"/>
      <c r="T444" s="12"/>
      <c r="U444" s="12"/>
      <c r="V444" s="12"/>
      <c r="W444" s="12"/>
      <c r="X444" s="12"/>
      <c r="Y444" s="12"/>
      <c r="Z444" s="12"/>
      <c r="AA444" s="12"/>
    </row>
    <row r="445">
      <c r="A445" s="12"/>
      <c r="B445" s="228"/>
      <c r="C445" s="1154"/>
      <c r="D445" s="228"/>
      <c r="E445" s="228"/>
      <c r="F445" s="12"/>
      <c r="G445" s="12"/>
      <c r="H445" s="12"/>
      <c r="I445" s="12"/>
      <c r="J445" s="12"/>
      <c r="K445" s="12"/>
      <c r="L445" s="12"/>
      <c r="M445" s="12"/>
      <c r="N445" s="12"/>
      <c r="O445" s="12"/>
      <c r="P445" s="12"/>
      <c r="Q445" s="12"/>
      <c r="R445" s="12"/>
      <c r="S445" s="12"/>
      <c r="T445" s="12"/>
      <c r="U445" s="12"/>
      <c r="V445" s="12"/>
      <c r="W445" s="12"/>
      <c r="X445" s="12"/>
      <c r="Y445" s="12"/>
      <c r="Z445" s="12"/>
      <c r="AA445" s="12"/>
    </row>
    <row r="446">
      <c r="A446" s="12"/>
      <c r="B446" s="228"/>
      <c r="C446" s="1154"/>
      <c r="D446" s="228"/>
      <c r="E446" s="228"/>
      <c r="F446" s="12"/>
      <c r="G446" s="12"/>
      <c r="H446" s="12"/>
      <c r="I446" s="12"/>
      <c r="J446" s="12"/>
      <c r="K446" s="12"/>
      <c r="L446" s="12"/>
      <c r="M446" s="12"/>
      <c r="N446" s="12"/>
      <c r="O446" s="12"/>
      <c r="P446" s="12"/>
      <c r="Q446" s="12"/>
      <c r="R446" s="12"/>
      <c r="S446" s="12"/>
      <c r="T446" s="12"/>
      <c r="U446" s="12"/>
      <c r="V446" s="12"/>
      <c r="W446" s="12"/>
      <c r="X446" s="12"/>
      <c r="Y446" s="12"/>
      <c r="Z446" s="12"/>
      <c r="AA446" s="12"/>
    </row>
    <row r="447">
      <c r="A447" s="12"/>
      <c r="B447" s="228"/>
      <c r="C447" s="1154"/>
      <c r="D447" s="228"/>
      <c r="E447" s="228"/>
      <c r="F447" s="12"/>
      <c r="G447" s="12"/>
      <c r="H447" s="12"/>
      <c r="I447" s="12"/>
      <c r="J447" s="12"/>
      <c r="K447" s="12"/>
      <c r="L447" s="12"/>
      <c r="M447" s="12"/>
      <c r="N447" s="12"/>
      <c r="O447" s="12"/>
      <c r="P447" s="12"/>
      <c r="Q447" s="12"/>
      <c r="R447" s="12"/>
      <c r="S447" s="12"/>
      <c r="T447" s="12"/>
      <c r="U447" s="12"/>
      <c r="V447" s="12"/>
      <c r="W447" s="12"/>
      <c r="X447" s="12"/>
      <c r="Y447" s="12"/>
      <c r="Z447" s="12"/>
      <c r="AA447" s="12"/>
    </row>
    <row r="448">
      <c r="A448" s="12"/>
      <c r="B448" s="228"/>
      <c r="C448" s="1154"/>
      <c r="D448" s="228"/>
      <c r="E448" s="228"/>
      <c r="F448" s="12"/>
      <c r="G448" s="12"/>
      <c r="H448" s="12"/>
      <c r="I448" s="12"/>
      <c r="J448" s="12"/>
      <c r="K448" s="12"/>
      <c r="L448" s="12"/>
      <c r="M448" s="12"/>
      <c r="N448" s="12"/>
      <c r="O448" s="12"/>
      <c r="P448" s="12"/>
      <c r="Q448" s="12"/>
      <c r="R448" s="12"/>
      <c r="S448" s="12"/>
      <c r="T448" s="12"/>
      <c r="U448" s="12"/>
      <c r="V448" s="12"/>
      <c r="W448" s="12"/>
      <c r="X448" s="12"/>
      <c r="Y448" s="12"/>
      <c r="Z448" s="12"/>
      <c r="AA448" s="12"/>
    </row>
    <row r="449">
      <c r="A449" s="12"/>
      <c r="B449" s="228"/>
      <c r="C449" s="1154"/>
      <c r="D449" s="228"/>
      <c r="E449" s="228"/>
      <c r="F449" s="12"/>
      <c r="G449" s="12"/>
      <c r="H449" s="12"/>
      <c r="I449" s="12"/>
      <c r="J449" s="12"/>
      <c r="K449" s="12"/>
      <c r="L449" s="12"/>
      <c r="M449" s="12"/>
      <c r="N449" s="12"/>
      <c r="O449" s="12"/>
      <c r="P449" s="12"/>
      <c r="Q449" s="12"/>
      <c r="R449" s="12"/>
      <c r="S449" s="12"/>
      <c r="T449" s="12"/>
      <c r="U449" s="12"/>
      <c r="V449" s="12"/>
      <c r="W449" s="12"/>
      <c r="X449" s="12"/>
      <c r="Y449" s="12"/>
      <c r="Z449" s="12"/>
      <c r="AA449" s="12"/>
    </row>
    <row r="450">
      <c r="A450" s="12"/>
      <c r="B450" s="228"/>
      <c r="C450" s="1154"/>
      <c r="D450" s="228"/>
      <c r="E450" s="228"/>
      <c r="F450" s="12"/>
      <c r="G450" s="12"/>
      <c r="H450" s="12"/>
      <c r="I450" s="12"/>
      <c r="J450" s="12"/>
      <c r="K450" s="12"/>
      <c r="L450" s="12"/>
      <c r="M450" s="12"/>
      <c r="N450" s="12"/>
      <c r="O450" s="12"/>
      <c r="P450" s="12"/>
      <c r="Q450" s="12"/>
      <c r="R450" s="12"/>
      <c r="S450" s="12"/>
      <c r="T450" s="12"/>
      <c r="U450" s="12"/>
      <c r="V450" s="12"/>
      <c r="W450" s="12"/>
      <c r="X450" s="12"/>
      <c r="Y450" s="12"/>
      <c r="Z450" s="12"/>
      <c r="AA450" s="12"/>
    </row>
    <row r="451">
      <c r="A451" s="12"/>
      <c r="B451" s="228"/>
      <c r="C451" s="1154"/>
      <c r="D451" s="228"/>
      <c r="E451" s="228"/>
      <c r="F451" s="12"/>
      <c r="G451" s="12"/>
      <c r="H451" s="12"/>
      <c r="I451" s="12"/>
      <c r="J451" s="12"/>
      <c r="K451" s="12"/>
      <c r="L451" s="12"/>
      <c r="M451" s="12"/>
      <c r="N451" s="12"/>
      <c r="O451" s="12"/>
      <c r="P451" s="12"/>
      <c r="Q451" s="12"/>
      <c r="R451" s="12"/>
      <c r="S451" s="12"/>
      <c r="T451" s="12"/>
      <c r="U451" s="12"/>
      <c r="V451" s="12"/>
      <c r="W451" s="12"/>
      <c r="X451" s="12"/>
      <c r="Y451" s="12"/>
      <c r="Z451" s="12"/>
      <c r="AA451" s="12"/>
    </row>
    <row r="452">
      <c r="A452" s="12"/>
      <c r="B452" s="228"/>
      <c r="C452" s="1154"/>
      <c r="D452" s="228"/>
      <c r="E452" s="228"/>
      <c r="F452" s="12"/>
      <c r="G452" s="12"/>
      <c r="H452" s="12"/>
      <c r="I452" s="12"/>
      <c r="J452" s="12"/>
      <c r="K452" s="12"/>
      <c r="L452" s="12"/>
      <c r="M452" s="12"/>
      <c r="N452" s="12"/>
      <c r="O452" s="12"/>
      <c r="P452" s="12"/>
      <c r="Q452" s="12"/>
      <c r="R452" s="12"/>
      <c r="S452" s="12"/>
      <c r="T452" s="12"/>
      <c r="U452" s="12"/>
      <c r="V452" s="12"/>
      <c r="W452" s="12"/>
      <c r="X452" s="12"/>
      <c r="Y452" s="12"/>
      <c r="Z452" s="12"/>
      <c r="AA452" s="12"/>
    </row>
    <row r="453">
      <c r="A453" s="12"/>
      <c r="B453" s="228"/>
      <c r="C453" s="1154"/>
      <c r="D453" s="228"/>
      <c r="E453" s="228"/>
      <c r="F453" s="12"/>
      <c r="G453" s="12"/>
      <c r="H453" s="12"/>
      <c r="I453" s="12"/>
      <c r="J453" s="12"/>
      <c r="K453" s="12"/>
      <c r="L453" s="12"/>
      <c r="M453" s="12"/>
      <c r="N453" s="12"/>
      <c r="O453" s="12"/>
      <c r="P453" s="12"/>
      <c r="Q453" s="12"/>
      <c r="R453" s="12"/>
      <c r="S453" s="12"/>
      <c r="T453" s="12"/>
      <c r="U453" s="12"/>
      <c r="V453" s="12"/>
      <c r="W453" s="12"/>
      <c r="X453" s="12"/>
      <c r="Y453" s="12"/>
      <c r="Z453" s="12"/>
      <c r="AA453" s="12"/>
    </row>
    <row r="454">
      <c r="A454" s="12"/>
      <c r="B454" s="228"/>
      <c r="C454" s="1154"/>
      <c r="D454" s="228"/>
      <c r="E454" s="228"/>
      <c r="F454" s="12"/>
      <c r="G454" s="12"/>
      <c r="H454" s="12"/>
      <c r="I454" s="12"/>
      <c r="J454" s="12"/>
      <c r="K454" s="12"/>
      <c r="L454" s="12"/>
      <c r="M454" s="12"/>
      <c r="N454" s="12"/>
      <c r="O454" s="12"/>
      <c r="P454" s="12"/>
      <c r="Q454" s="12"/>
      <c r="R454" s="12"/>
      <c r="S454" s="12"/>
      <c r="T454" s="12"/>
      <c r="U454" s="12"/>
      <c r="V454" s="12"/>
      <c r="W454" s="12"/>
      <c r="X454" s="12"/>
      <c r="Y454" s="12"/>
      <c r="Z454" s="12"/>
      <c r="AA454" s="12"/>
    </row>
    <row r="455">
      <c r="A455" s="12"/>
      <c r="B455" s="228"/>
      <c r="C455" s="1154"/>
      <c r="D455" s="228"/>
      <c r="E455" s="228"/>
      <c r="F455" s="12"/>
      <c r="G455" s="12"/>
      <c r="H455" s="12"/>
      <c r="I455" s="12"/>
      <c r="J455" s="12"/>
      <c r="K455" s="12"/>
      <c r="L455" s="12"/>
      <c r="M455" s="12"/>
      <c r="N455" s="12"/>
      <c r="O455" s="12"/>
      <c r="P455" s="12"/>
      <c r="Q455" s="12"/>
      <c r="R455" s="12"/>
      <c r="S455" s="12"/>
      <c r="T455" s="12"/>
      <c r="U455" s="12"/>
      <c r="V455" s="12"/>
      <c r="W455" s="12"/>
      <c r="X455" s="12"/>
      <c r="Y455" s="12"/>
      <c r="Z455" s="12"/>
      <c r="AA455" s="12"/>
    </row>
    <row r="456">
      <c r="A456" s="12"/>
      <c r="B456" s="228"/>
      <c r="C456" s="1154"/>
      <c r="D456" s="228"/>
      <c r="E456" s="228"/>
      <c r="F456" s="12"/>
      <c r="G456" s="12"/>
      <c r="H456" s="12"/>
      <c r="I456" s="12"/>
      <c r="J456" s="12"/>
      <c r="K456" s="12"/>
      <c r="L456" s="12"/>
      <c r="M456" s="12"/>
      <c r="N456" s="12"/>
      <c r="O456" s="12"/>
      <c r="P456" s="12"/>
      <c r="Q456" s="12"/>
      <c r="R456" s="12"/>
      <c r="S456" s="12"/>
      <c r="T456" s="12"/>
      <c r="U456" s="12"/>
      <c r="V456" s="12"/>
      <c r="W456" s="12"/>
      <c r="X456" s="12"/>
      <c r="Y456" s="12"/>
      <c r="Z456" s="12"/>
      <c r="AA456" s="12"/>
    </row>
    <row r="457">
      <c r="A457" s="12"/>
      <c r="B457" s="228"/>
      <c r="C457" s="1154"/>
      <c r="D457" s="228"/>
      <c r="E457" s="228"/>
      <c r="F457" s="12"/>
      <c r="G457" s="12"/>
      <c r="H457" s="12"/>
      <c r="I457" s="12"/>
      <c r="J457" s="12"/>
      <c r="K457" s="12"/>
      <c r="L457" s="12"/>
      <c r="M457" s="12"/>
      <c r="N457" s="12"/>
      <c r="O457" s="12"/>
      <c r="P457" s="12"/>
      <c r="Q457" s="12"/>
      <c r="R457" s="12"/>
      <c r="S457" s="12"/>
      <c r="T457" s="12"/>
      <c r="U457" s="12"/>
      <c r="V457" s="12"/>
      <c r="W457" s="12"/>
      <c r="X457" s="12"/>
      <c r="Y457" s="12"/>
      <c r="Z457" s="12"/>
      <c r="AA457" s="12"/>
    </row>
    <row r="458">
      <c r="A458" s="12"/>
      <c r="B458" s="228"/>
      <c r="C458" s="1154"/>
      <c r="D458" s="228"/>
      <c r="E458" s="228"/>
      <c r="F458" s="12"/>
      <c r="G458" s="12"/>
      <c r="H458" s="12"/>
      <c r="I458" s="12"/>
      <c r="J458" s="12"/>
      <c r="K458" s="12"/>
      <c r="L458" s="12"/>
      <c r="M458" s="12"/>
      <c r="N458" s="12"/>
      <c r="O458" s="12"/>
      <c r="P458" s="12"/>
      <c r="Q458" s="12"/>
      <c r="R458" s="12"/>
      <c r="S458" s="12"/>
      <c r="T458" s="12"/>
      <c r="U458" s="12"/>
      <c r="V458" s="12"/>
      <c r="W458" s="12"/>
      <c r="X458" s="12"/>
      <c r="Y458" s="12"/>
      <c r="Z458" s="12"/>
      <c r="AA458" s="12"/>
    </row>
    <row r="459">
      <c r="A459" s="12"/>
      <c r="B459" s="228"/>
      <c r="C459" s="1154"/>
      <c r="D459" s="228"/>
      <c r="E459" s="228"/>
      <c r="F459" s="12"/>
      <c r="G459" s="12"/>
      <c r="H459" s="12"/>
      <c r="I459" s="12"/>
      <c r="J459" s="12"/>
      <c r="K459" s="12"/>
      <c r="L459" s="12"/>
      <c r="M459" s="12"/>
      <c r="N459" s="12"/>
      <c r="O459" s="12"/>
      <c r="P459" s="12"/>
      <c r="Q459" s="12"/>
      <c r="R459" s="12"/>
      <c r="S459" s="12"/>
      <c r="T459" s="12"/>
      <c r="U459" s="12"/>
      <c r="V459" s="12"/>
      <c r="W459" s="12"/>
      <c r="X459" s="12"/>
      <c r="Y459" s="12"/>
      <c r="Z459" s="12"/>
      <c r="AA459" s="12"/>
    </row>
    <row r="460">
      <c r="A460" s="12"/>
      <c r="B460" s="228"/>
      <c r="C460" s="1154"/>
      <c r="D460" s="228"/>
      <c r="E460" s="228"/>
      <c r="F460" s="12"/>
      <c r="G460" s="12"/>
      <c r="H460" s="12"/>
      <c r="I460" s="12"/>
      <c r="J460" s="12"/>
      <c r="K460" s="12"/>
      <c r="L460" s="12"/>
      <c r="M460" s="12"/>
      <c r="N460" s="12"/>
      <c r="O460" s="12"/>
      <c r="P460" s="12"/>
      <c r="Q460" s="12"/>
      <c r="R460" s="12"/>
      <c r="S460" s="12"/>
      <c r="T460" s="12"/>
      <c r="U460" s="12"/>
      <c r="V460" s="12"/>
      <c r="W460" s="12"/>
      <c r="X460" s="12"/>
      <c r="Y460" s="12"/>
      <c r="Z460" s="12"/>
      <c r="AA460" s="12"/>
    </row>
    <row r="461">
      <c r="A461" s="12"/>
      <c r="B461" s="228"/>
      <c r="C461" s="1154"/>
      <c r="D461" s="228"/>
      <c r="E461" s="228"/>
      <c r="F461" s="12"/>
      <c r="G461" s="12"/>
      <c r="H461" s="12"/>
      <c r="I461" s="12"/>
      <c r="J461" s="12"/>
      <c r="K461" s="12"/>
      <c r="L461" s="12"/>
      <c r="M461" s="12"/>
      <c r="N461" s="12"/>
      <c r="O461" s="12"/>
      <c r="P461" s="12"/>
      <c r="Q461" s="12"/>
      <c r="R461" s="12"/>
      <c r="S461" s="12"/>
      <c r="T461" s="12"/>
      <c r="U461" s="12"/>
      <c r="V461" s="12"/>
      <c r="W461" s="12"/>
      <c r="X461" s="12"/>
      <c r="Y461" s="12"/>
      <c r="Z461" s="12"/>
      <c r="AA461" s="12"/>
    </row>
    <row r="462">
      <c r="A462" s="12"/>
      <c r="B462" s="228"/>
      <c r="C462" s="1154"/>
      <c r="D462" s="228"/>
      <c r="E462" s="228"/>
      <c r="F462" s="12"/>
      <c r="G462" s="12"/>
      <c r="H462" s="12"/>
      <c r="I462" s="12"/>
      <c r="J462" s="12"/>
      <c r="K462" s="12"/>
      <c r="L462" s="12"/>
      <c r="M462" s="12"/>
      <c r="N462" s="12"/>
      <c r="O462" s="12"/>
      <c r="P462" s="12"/>
      <c r="Q462" s="12"/>
      <c r="R462" s="12"/>
      <c r="S462" s="12"/>
      <c r="T462" s="12"/>
      <c r="U462" s="12"/>
      <c r="V462" s="12"/>
      <c r="W462" s="12"/>
      <c r="X462" s="12"/>
      <c r="Y462" s="12"/>
      <c r="Z462" s="12"/>
      <c r="AA462" s="12"/>
    </row>
    <row r="463">
      <c r="A463" s="12"/>
      <c r="B463" s="228"/>
      <c r="C463" s="1154"/>
      <c r="D463" s="228"/>
      <c r="E463" s="228"/>
      <c r="F463" s="12"/>
      <c r="G463" s="12"/>
      <c r="H463" s="12"/>
      <c r="I463" s="12"/>
      <c r="J463" s="12"/>
      <c r="K463" s="12"/>
      <c r="L463" s="12"/>
      <c r="M463" s="12"/>
      <c r="N463" s="12"/>
      <c r="O463" s="12"/>
      <c r="P463" s="12"/>
      <c r="Q463" s="12"/>
      <c r="R463" s="12"/>
      <c r="S463" s="12"/>
      <c r="T463" s="12"/>
      <c r="U463" s="12"/>
      <c r="V463" s="12"/>
      <c r="W463" s="12"/>
      <c r="X463" s="12"/>
      <c r="Y463" s="12"/>
      <c r="Z463" s="12"/>
      <c r="AA463" s="12"/>
    </row>
    <row r="464">
      <c r="A464" s="12"/>
      <c r="B464" s="228"/>
      <c r="C464" s="1154"/>
      <c r="D464" s="228"/>
      <c r="E464" s="228"/>
      <c r="F464" s="12"/>
      <c r="G464" s="12"/>
      <c r="H464" s="12"/>
      <c r="I464" s="12"/>
      <c r="J464" s="12"/>
      <c r="K464" s="12"/>
      <c r="L464" s="12"/>
      <c r="M464" s="12"/>
      <c r="N464" s="12"/>
      <c r="O464" s="12"/>
      <c r="P464" s="12"/>
      <c r="Q464" s="12"/>
      <c r="R464" s="12"/>
      <c r="S464" s="12"/>
      <c r="T464" s="12"/>
      <c r="U464" s="12"/>
      <c r="V464" s="12"/>
      <c r="W464" s="12"/>
      <c r="X464" s="12"/>
      <c r="Y464" s="12"/>
      <c r="Z464" s="12"/>
      <c r="AA464" s="12"/>
    </row>
    <row r="465">
      <c r="A465" s="12"/>
      <c r="B465" s="228"/>
      <c r="C465" s="1154"/>
      <c r="D465" s="228"/>
      <c r="E465" s="228"/>
      <c r="F465" s="12"/>
      <c r="G465" s="12"/>
      <c r="H465" s="12"/>
      <c r="I465" s="12"/>
      <c r="J465" s="12"/>
      <c r="K465" s="12"/>
      <c r="L465" s="12"/>
      <c r="M465" s="12"/>
      <c r="N465" s="12"/>
      <c r="O465" s="12"/>
      <c r="P465" s="12"/>
      <c r="Q465" s="12"/>
      <c r="R465" s="12"/>
      <c r="S465" s="12"/>
      <c r="T465" s="12"/>
      <c r="U465" s="12"/>
      <c r="V465" s="12"/>
      <c r="W465" s="12"/>
      <c r="X465" s="12"/>
      <c r="Y465" s="12"/>
      <c r="Z465" s="12"/>
      <c r="AA465" s="12"/>
    </row>
    <row r="466">
      <c r="A466" s="12"/>
      <c r="B466" s="228"/>
      <c r="C466" s="1154"/>
      <c r="D466" s="228"/>
      <c r="E466" s="228"/>
      <c r="F466" s="12"/>
      <c r="G466" s="12"/>
      <c r="H466" s="12"/>
      <c r="I466" s="12"/>
      <c r="J466" s="12"/>
      <c r="K466" s="12"/>
      <c r="L466" s="12"/>
      <c r="M466" s="12"/>
      <c r="N466" s="12"/>
      <c r="O466" s="12"/>
      <c r="P466" s="12"/>
      <c r="Q466" s="12"/>
      <c r="R466" s="12"/>
      <c r="S466" s="12"/>
      <c r="T466" s="12"/>
      <c r="U466" s="12"/>
      <c r="V466" s="12"/>
      <c r="W466" s="12"/>
      <c r="X466" s="12"/>
      <c r="Y466" s="12"/>
      <c r="Z466" s="12"/>
      <c r="AA466" s="12"/>
    </row>
    <row r="467">
      <c r="A467" s="12"/>
      <c r="B467" s="228"/>
      <c r="C467" s="1154"/>
      <c r="D467" s="228"/>
      <c r="E467" s="228"/>
      <c r="F467" s="12"/>
      <c r="G467" s="12"/>
      <c r="H467" s="12"/>
      <c r="I467" s="12"/>
      <c r="J467" s="12"/>
      <c r="K467" s="12"/>
      <c r="L467" s="12"/>
      <c r="M467" s="12"/>
      <c r="N467" s="12"/>
      <c r="O467" s="12"/>
      <c r="P467" s="12"/>
      <c r="Q467" s="12"/>
      <c r="R467" s="12"/>
      <c r="S467" s="12"/>
      <c r="T467" s="12"/>
      <c r="U467" s="12"/>
      <c r="V467" s="12"/>
      <c r="W467" s="12"/>
      <c r="X467" s="12"/>
      <c r="Y467" s="12"/>
      <c r="Z467" s="12"/>
      <c r="AA467" s="12"/>
    </row>
    <row r="468">
      <c r="A468" s="12"/>
      <c r="B468" s="228"/>
      <c r="C468" s="1154"/>
      <c r="D468" s="228"/>
      <c r="E468" s="228"/>
      <c r="F468" s="12"/>
      <c r="G468" s="12"/>
      <c r="H468" s="12"/>
      <c r="I468" s="12"/>
      <c r="J468" s="12"/>
      <c r="K468" s="12"/>
      <c r="L468" s="12"/>
      <c r="M468" s="12"/>
      <c r="N468" s="12"/>
      <c r="O468" s="12"/>
      <c r="P468" s="12"/>
      <c r="Q468" s="12"/>
      <c r="R468" s="12"/>
      <c r="S468" s="12"/>
      <c r="T468" s="12"/>
      <c r="U468" s="12"/>
      <c r="V468" s="12"/>
      <c r="W468" s="12"/>
      <c r="X468" s="12"/>
      <c r="Y468" s="12"/>
      <c r="Z468" s="12"/>
      <c r="AA468" s="12"/>
    </row>
    <row r="469">
      <c r="A469" s="12"/>
      <c r="B469" s="228"/>
      <c r="C469" s="1154"/>
      <c r="D469" s="228"/>
      <c r="E469" s="228"/>
      <c r="F469" s="12"/>
      <c r="G469" s="12"/>
      <c r="H469" s="12"/>
      <c r="I469" s="12"/>
      <c r="J469" s="12"/>
      <c r="K469" s="12"/>
      <c r="L469" s="12"/>
      <c r="M469" s="12"/>
      <c r="N469" s="12"/>
      <c r="O469" s="12"/>
      <c r="P469" s="12"/>
      <c r="Q469" s="12"/>
      <c r="R469" s="12"/>
      <c r="S469" s="12"/>
      <c r="T469" s="12"/>
      <c r="U469" s="12"/>
      <c r="V469" s="12"/>
      <c r="W469" s="12"/>
      <c r="X469" s="12"/>
      <c r="Y469" s="12"/>
      <c r="Z469" s="12"/>
      <c r="AA469" s="12"/>
    </row>
    <row r="470">
      <c r="A470" s="12"/>
      <c r="B470" s="228"/>
      <c r="C470" s="1154"/>
      <c r="D470" s="228"/>
      <c r="E470" s="228"/>
      <c r="F470" s="12"/>
      <c r="G470" s="12"/>
      <c r="H470" s="12"/>
      <c r="I470" s="12"/>
      <c r="J470" s="12"/>
      <c r="K470" s="12"/>
      <c r="L470" s="12"/>
      <c r="M470" s="12"/>
      <c r="N470" s="12"/>
      <c r="O470" s="12"/>
      <c r="P470" s="12"/>
      <c r="Q470" s="12"/>
      <c r="R470" s="12"/>
      <c r="S470" s="12"/>
      <c r="T470" s="12"/>
      <c r="U470" s="12"/>
      <c r="V470" s="12"/>
      <c r="W470" s="12"/>
      <c r="X470" s="12"/>
      <c r="Y470" s="12"/>
      <c r="Z470" s="12"/>
      <c r="AA470" s="12"/>
    </row>
    <row r="471">
      <c r="A471" s="12"/>
      <c r="B471" s="228"/>
      <c r="C471" s="1154"/>
      <c r="D471" s="228"/>
      <c r="E471" s="228"/>
      <c r="F471" s="12"/>
      <c r="G471" s="12"/>
      <c r="H471" s="12"/>
      <c r="I471" s="12"/>
      <c r="J471" s="12"/>
      <c r="K471" s="12"/>
      <c r="L471" s="12"/>
      <c r="M471" s="12"/>
      <c r="N471" s="12"/>
      <c r="O471" s="12"/>
      <c r="P471" s="12"/>
      <c r="Q471" s="12"/>
      <c r="R471" s="12"/>
      <c r="S471" s="12"/>
      <c r="T471" s="12"/>
      <c r="U471" s="12"/>
      <c r="V471" s="12"/>
      <c r="W471" s="12"/>
      <c r="X471" s="12"/>
      <c r="Y471" s="12"/>
      <c r="Z471" s="12"/>
      <c r="AA471" s="12"/>
    </row>
    <row r="472">
      <c r="A472" s="12"/>
      <c r="B472" s="228"/>
      <c r="C472" s="1154"/>
      <c r="D472" s="228"/>
      <c r="E472" s="228"/>
      <c r="F472" s="12"/>
      <c r="G472" s="12"/>
      <c r="H472" s="12"/>
      <c r="I472" s="12"/>
      <c r="J472" s="12"/>
      <c r="K472" s="12"/>
      <c r="L472" s="12"/>
      <c r="M472" s="12"/>
      <c r="N472" s="12"/>
      <c r="O472" s="12"/>
      <c r="P472" s="12"/>
      <c r="Q472" s="12"/>
      <c r="R472" s="12"/>
      <c r="S472" s="12"/>
      <c r="T472" s="12"/>
      <c r="U472" s="12"/>
      <c r="V472" s="12"/>
      <c r="W472" s="12"/>
      <c r="X472" s="12"/>
      <c r="Y472" s="12"/>
      <c r="Z472" s="12"/>
      <c r="AA472" s="12"/>
    </row>
    <row r="473">
      <c r="A473" s="12"/>
      <c r="B473" s="228"/>
      <c r="C473" s="1154"/>
      <c r="D473" s="228"/>
      <c r="E473" s="228"/>
      <c r="F473" s="12"/>
      <c r="G473" s="12"/>
      <c r="H473" s="12"/>
      <c r="I473" s="12"/>
      <c r="J473" s="12"/>
      <c r="K473" s="12"/>
      <c r="L473" s="12"/>
      <c r="M473" s="12"/>
      <c r="N473" s="12"/>
      <c r="O473" s="12"/>
      <c r="P473" s="12"/>
      <c r="Q473" s="12"/>
      <c r="R473" s="12"/>
      <c r="S473" s="12"/>
      <c r="T473" s="12"/>
      <c r="U473" s="12"/>
      <c r="V473" s="12"/>
      <c r="W473" s="12"/>
      <c r="X473" s="12"/>
      <c r="Y473" s="12"/>
      <c r="Z473" s="12"/>
      <c r="AA473" s="12"/>
    </row>
    <row r="474">
      <c r="A474" s="12"/>
      <c r="B474" s="228"/>
      <c r="C474" s="1154"/>
      <c r="D474" s="228"/>
      <c r="E474" s="228"/>
      <c r="F474" s="12"/>
      <c r="G474" s="12"/>
      <c r="H474" s="12"/>
      <c r="I474" s="12"/>
      <c r="J474" s="12"/>
      <c r="K474" s="12"/>
      <c r="L474" s="12"/>
      <c r="M474" s="12"/>
      <c r="N474" s="12"/>
      <c r="O474" s="12"/>
      <c r="P474" s="12"/>
      <c r="Q474" s="12"/>
      <c r="R474" s="12"/>
      <c r="S474" s="12"/>
      <c r="T474" s="12"/>
      <c r="U474" s="12"/>
      <c r="V474" s="12"/>
      <c r="W474" s="12"/>
      <c r="X474" s="12"/>
      <c r="Y474" s="12"/>
      <c r="Z474" s="12"/>
      <c r="AA474" s="12"/>
    </row>
    <row r="475">
      <c r="A475" s="12"/>
      <c r="B475" s="228"/>
      <c r="C475" s="1154"/>
      <c r="D475" s="228"/>
      <c r="E475" s="228"/>
      <c r="F475" s="12"/>
      <c r="G475" s="12"/>
      <c r="H475" s="12"/>
      <c r="I475" s="12"/>
      <c r="J475" s="12"/>
      <c r="K475" s="12"/>
      <c r="L475" s="12"/>
      <c r="M475" s="12"/>
      <c r="N475" s="12"/>
      <c r="O475" s="12"/>
      <c r="P475" s="12"/>
      <c r="Q475" s="12"/>
      <c r="R475" s="12"/>
      <c r="S475" s="12"/>
      <c r="T475" s="12"/>
      <c r="U475" s="12"/>
      <c r="V475" s="12"/>
      <c r="W475" s="12"/>
      <c r="X475" s="12"/>
      <c r="Y475" s="12"/>
      <c r="Z475" s="12"/>
      <c r="AA475" s="12"/>
    </row>
    <row r="476">
      <c r="A476" s="12"/>
      <c r="B476" s="228"/>
      <c r="C476" s="1154"/>
      <c r="D476" s="228"/>
      <c r="E476" s="228"/>
      <c r="F476" s="12"/>
      <c r="G476" s="12"/>
      <c r="H476" s="12"/>
      <c r="I476" s="12"/>
      <c r="J476" s="12"/>
      <c r="K476" s="12"/>
      <c r="L476" s="12"/>
      <c r="M476" s="12"/>
      <c r="N476" s="12"/>
      <c r="O476" s="12"/>
      <c r="P476" s="12"/>
      <c r="Q476" s="12"/>
      <c r="R476" s="12"/>
      <c r="S476" s="12"/>
      <c r="T476" s="12"/>
      <c r="U476" s="12"/>
      <c r="V476" s="12"/>
      <c r="W476" s="12"/>
      <c r="X476" s="12"/>
      <c r="Y476" s="12"/>
      <c r="Z476" s="12"/>
      <c r="AA476" s="12"/>
    </row>
    <row r="477">
      <c r="A477" s="12"/>
      <c r="B477" s="228"/>
      <c r="C477" s="1154"/>
      <c r="D477" s="228"/>
      <c r="E477" s="228"/>
      <c r="F477" s="12"/>
      <c r="G477" s="12"/>
      <c r="H477" s="12"/>
      <c r="I477" s="12"/>
      <c r="J477" s="12"/>
      <c r="K477" s="12"/>
      <c r="L477" s="12"/>
      <c r="M477" s="12"/>
      <c r="N477" s="12"/>
      <c r="O477" s="12"/>
      <c r="P477" s="12"/>
      <c r="Q477" s="12"/>
      <c r="R477" s="12"/>
      <c r="S477" s="12"/>
      <c r="T477" s="12"/>
      <c r="U477" s="12"/>
      <c r="V477" s="12"/>
      <c r="W477" s="12"/>
      <c r="X477" s="12"/>
      <c r="Y477" s="12"/>
      <c r="Z477" s="12"/>
      <c r="AA477" s="12"/>
    </row>
    <row r="478">
      <c r="A478" s="12"/>
      <c r="B478" s="228"/>
      <c r="C478" s="1154"/>
      <c r="D478" s="228"/>
      <c r="E478" s="228"/>
      <c r="F478" s="12"/>
      <c r="G478" s="12"/>
      <c r="H478" s="12"/>
      <c r="I478" s="12"/>
      <c r="J478" s="12"/>
      <c r="K478" s="12"/>
      <c r="L478" s="12"/>
      <c r="M478" s="12"/>
      <c r="N478" s="12"/>
      <c r="O478" s="12"/>
      <c r="P478" s="12"/>
      <c r="Q478" s="12"/>
      <c r="R478" s="12"/>
      <c r="S478" s="12"/>
      <c r="T478" s="12"/>
      <c r="U478" s="12"/>
      <c r="V478" s="12"/>
      <c r="W478" s="12"/>
      <c r="X478" s="12"/>
      <c r="Y478" s="12"/>
      <c r="Z478" s="12"/>
      <c r="AA478" s="12"/>
    </row>
    <row r="479">
      <c r="A479" s="12"/>
      <c r="B479" s="228"/>
      <c r="C479" s="1154"/>
      <c r="D479" s="228"/>
      <c r="E479" s="228"/>
      <c r="F479" s="12"/>
      <c r="G479" s="12"/>
      <c r="H479" s="12"/>
      <c r="I479" s="12"/>
      <c r="J479" s="12"/>
      <c r="K479" s="12"/>
      <c r="L479" s="12"/>
      <c r="M479" s="12"/>
      <c r="N479" s="12"/>
      <c r="O479" s="12"/>
      <c r="P479" s="12"/>
      <c r="Q479" s="12"/>
      <c r="R479" s="12"/>
      <c r="S479" s="12"/>
      <c r="T479" s="12"/>
      <c r="U479" s="12"/>
      <c r="V479" s="12"/>
      <c r="W479" s="12"/>
      <c r="X479" s="12"/>
      <c r="Y479" s="12"/>
      <c r="Z479" s="12"/>
      <c r="AA479" s="12"/>
    </row>
    <row r="480">
      <c r="A480" s="12"/>
      <c r="B480" s="228"/>
      <c r="C480" s="1154"/>
      <c r="D480" s="228"/>
      <c r="E480" s="228"/>
      <c r="F480" s="12"/>
      <c r="G480" s="12"/>
      <c r="H480" s="12"/>
      <c r="I480" s="12"/>
      <c r="J480" s="12"/>
      <c r="K480" s="12"/>
      <c r="L480" s="12"/>
      <c r="M480" s="12"/>
      <c r="N480" s="12"/>
      <c r="O480" s="12"/>
      <c r="P480" s="12"/>
      <c r="Q480" s="12"/>
      <c r="R480" s="12"/>
      <c r="S480" s="12"/>
      <c r="T480" s="12"/>
      <c r="U480" s="12"/>
      <c r="V480" s="12"/>
      <c r="W480" s="12"/>
      <c r="X480" s="12"/>
      <c r="Y480" s="12"/>
      <c r="Z480" s="12"/>
      <c r="AA480" s="12"/>
    </row>
    <row r="481">
      <c r="A481" s="12"/>
      <c r="B481" s="228"/>
      <c r="C481" s="1154"/>
      <c r="D481" s="228"/>
      <c r="E481" s="228"/>
      <c r="F481" s="12"/>
      <c r="G481" s="12"/>
      <c r="H481" s="12"/>
      <c r="I481" s="12"/>
      <c r="J481" s="12"/>
      <c r="K481" s="12"/>
      <c r="L481" s="12"/>
      <c r="M481" s="12"/>
      <c r="N481" s="12"/>
      <c r="O481" s="12"/>
      <c r="P481" s="12"/>
      <c r="Q481" s="12"/>
      <c r="R481" s="12"/>
      <c r="S481" s="12"/>
      <c r="T481" s="12"/>
      <c r="U481" s="12"/>
      <c r="V481" s="12"/>
      <c r="W481" s="12"/>
      <c r="X481" s="12"/>
      <c r="Y481" s="12"/>
      <c r="Z481" s="12"/>
      <c r="AA481" s="12"/>
    </row>
    <row r="482">
      <c r="A482" s="12"/>
      <c r="B482" s="228"/>
      <c r="C482" s="1154"/>
      <c r="D482" s="228"/>
      <c r="E482" s="228"/>
      <c r="F482" s="12"/>
      <c r="G482" s="12"/>
      <c r="H482" s="12"/>
      <c r="I482" s="12"/>
      <c r="J482" s="12"/>
      <c r="K482" s="12"/>
      <c r="L482" s="12"/>
      <c r="M482" s="12"/>
      <c r="N482" s="12"/>
      <c r="O482" s="12"/>
      <c r="P482" s="12"/>
      <c r="Q482" s="12"/>
      <c r="R482" s="12"/>
      <c r="S482" s="12"/>
      <c r="T482" s="12"/>
      <c r="U482" s="12"/>
      <c r="V482" s="12"/>
      <c r="W482" s="12"/>
      <c r="X482" s="12"/>
      <c r="Y482" s="12"/>
      <c r="Z482" s="12"/>
      <c r="AA482" s="12"/>
    </row>
    <row r="483">
      <c r="A483" s="12"/>
      <c r="B483" s="228"/>
      <c r="C483" s="1154"/>
      <c r="D483" s="228"/>
      <c r="E483" s="228"/>
      <c r="F483" s="12"/>
      <c r="G483" s="12"/>
      <c r="H483" s="12"/>
      <c r="I483" s="12"/>
      <c r="J483" s="12"/>
      <c r="K483" s="12"/>
      <c r="L483" s="12"/>
      <c r="M483" s="12"/>
      <c r="N483" s="12"/>
      <c r="O483" s="12"/>
      <c r="P483" s="12"/>
      <c r="Q483" s="12"/>
      <c r="R483" s="12"/>
      <c r="S483" s="12"/>
      <c r="T483" s="12"/>
      <c r="U483" s="12"/>
      <c r="V483" s="12"/>
      <c r="W483" s="12"/>
      <c r="X483" s="12"/>
      <c r="Y483" s="12"/>
      <c r="Z483" s="12"/>
      <c r="AA483" s="12"/>
    </row>
    <row r="484">
      <c r="A484" s="12"/>
      <c r="B484" s="228"/>
      <c r="C484" s="1154"/>
      <c r="D484" s="228"/>
      <c r="E484" s="228"/>
      <c r="F484" s="12"/>
      <c r="G484" s="12"/>
      <c r="H484" s="12"/>
      <c r="I484" s="12"/>
      <c r="J484" s="12"/>
      <c r="K484" s="12"/>
      <c r="L484" s="12"/>
      <c r="M484" s="12"/>
      <c r="N484" s="12"/>
      <c r="O484" s="12"/>
      <c r="P484" s="12"/>
      <c r="Q484" s="12"/>
      <c r="R484" s="12"/>
      <c r="S484" s="12"/>
      <c r="T484" s="12"/>
      <c r="U484" s="12"/>
      <c r="V484" s="12"/>
      <c r="W484" s="12"/>
      <c r="X484" s="12"/>
      <c r="Y484" s="12"/>
      <c r="Z484" s="12"/>
      <c r="AA484" s="12"/>
    </row>
    <row r="485">
      <c r="A485" s="12"/>
      <c r="B485" s="228"/>
      <c r="C485" s="1154"/>
      <c r="D485" s="228"/>
      <c r="E485" s="228"/>
      <c r="F485" s="12"/>
      <c r="G485" s="12"/>
      <c r="H485" s="12"/>
      <c r="I485" s="12"/>
      <c r="J485" s="12"/>
      <c r="K485" s="12"/>
      <c r="L485" s="12"/>
      <c r="M485" s="12"/>
      <c r="N485" s="12"/>
      <c r="O485" s="12"/>
      <c r="P485" s="12"/>
      <c r="Q485" s="12"/>
      <c r="R485" s="12"/>
      <c r="S485" s="12"/>
      <c r="T485" s="12"/>
      <c r="U485" s="12"/>
      <c r="V485" s="12"/>
      <c r="W485" s="12"/>
      <c r="X485" s="12"/>
      <c r="Y485" s="12"/>
      <c r="Z485" s="12"/>
      <c r="AA485" s="12"/>
    </row>
    <row r="486">
      <c r="A486" s="12"/>
      <c r="B486" s="228"/>
      <c r="C486" s="1154"/>
      <c r="D486" s="228"/>
      <c r="E486" s="228"/>
      <c r="F486" s="12"/>
      <c r="G486" s="12"/>
      <c r="H486" s="12"/>
      <c r="I486" s="12"/>
      <c r="J486" s="12"/>
      <c r="K486" s="12"/>
      <c r="L486" s="12"/>
      <c r="M486" s="12"/>
      <c r="N486" s="12"/>
      <c r="O486" s="12"/>
      <c r="P486" s="12"/>
      <c r="Q486" s="12"/>
      <c r="R486" s="12"/>
      <c r="S486" s="12"/>
      <c r="T486" s="12"/>
      <c r="U486" s="12"/>
      <c r="V486" s="12"/>
      <c r="W486" s="12"/>
      <c r="X486" s="12"/>
      <c r="Y486" s="12"/>
      <c r="Z486" s="12"/>
      <c r="AA486" s="12"/>
    </row>
    <row r="487">
      <c r="A487" s="12"/>
      <c r="B487" s="228"/>
      <c r="C487" s="1154"/>
      <c r="D487" s="228"/>
      <c r="E487" s="228"/>
      <c r="F487" s="12"/>
      <c r="G487" s="12"/>
      <c r="H487" s="12"/>
      <c r="I487" s="12"/>
      <c r="J487" s="12"/>
      <c r="K487" s="12"/>
      <c r="L487" s="12"/>
      <c r="M487" s="12"/>
      <c r="N487" s="12"/>
      <c r="O487" s="12"/>
      <c r="P487" s="12"/>
      <c r="Q487" s="12"/>
      <c r="R487" s="12"/>
      <c r="S487" s="12"/>
      <c r="T487" s="12"/>
      <c r="U487" s="12"/>
      <c r="V487" s="12"/>
      <c r="W487" s="12"/>
      <c r="X487" s="12"/>
      <c r="Y487" s="12"/>
      <c r="Z487" s="12"/>
      <c r="AA487" s="12"/>
    </row>
    <row r="488">
      <c r="A488" s="12"/>
      <c r="B488" s="228"/>
      <c r="C488" s="1154"/>
      <c r="D488" s="228"/>
      <c r="E488" s="228"/>
      <c r="F488" s="12"/>
      <c r="G488" s="12"/>
      <c r="H488" s="12"/>
      <c r="I488" s="12"/>
      <c r="J488" s="12"/>
      <c r="K488" s="12"/>
      <c r="L488" s="12"/>
      <c r="M488" s="12"/>
      <c r="N488" s="12"/>
      <c r="O488" s="12"/>
      <c r="P488" s="12"/>
      <c r="Q488" s="12"/>
      <c r="R488" s="12"/>
      <c r="S488" s="12"/>
      <c r="T488" s="12"/>
      <c r="U488" s="12"/>
      <c r="V488" s="12"/>
      <c r="W488" s="12"/>
      <c r="X488" s="12"/>
      <c r="Y488" s="12"/>
      <c r="Z488" s="12"/>
      <c r="AA488" s="12"/>
    </row>
    <row r="489">
      <c r="A489" s="12"/>
      <c r="B489" s="228"/>
      <c r="C489" s="1154"/>
      <c r="D489" s="228"/>
      <c r="E489" s="228"/>
      <c r="F489" s="12"/>
      <c r="G489" s="12"/>
      <c r="H489" s="12"/>
      <c r="I489" s="12"/>
      <c r="J489" s="12"/>
      <c r="K489" s="12"/>
      <c r="L489" s="12"/>
      <c r="M489" s="12"/>
      <c r="N489" s="12"/>
      <c r="O489" s="12"/>
      <c r="P489" s="12"/>
      <c r="Q489" s="12"/>
      <c r="R489" s="12"/>
      <c r="S489" s="12"/>
      <c r="T489" s="12"/>
      <c r="U489" s="12"/>
      <c r="V489" s="12"/>
      <c r="W489" s="12"/>
      <c r="X489" s="12"/>
      <c r="Y489" s="12"/>
      <c r="Z489" s="12"/>
      <c r="AA489" s="12"/>
    </row>
    <row r="490">
      <c r="A490" s="12"/>
      <c r="B490" s="228"/>
      <c r="C490" s="1154"/>
      <c r="D490" s="228"/>
      <c r="E490" s="228"/>
      <c r="F490" s="12"/>
      <c r="G490" s="12"/>
      <c r="H490" s="12"/>
      <c r="I490" s="12"/>
      <c r="J490" s="12"/>
      <c r="K490" s="12"/>
      <c r="L490" s="12"/>
      <c r="M490" s="12"/>
      <c r="N490" s="12"/>
      <c r="O490" s="12"/>
      <c r="P490" s="12"/>
      <c r="Q490" s="12"/>
      <c r="R490" s="12"/>
      <c r="S490" s="12"/>
      <c r="T490" s="12"/>
      <c r="U490" s="12"/>
      <c r="V490" s="12"/>
      <c r="W490" s="12"/>
      <c r="X490" s="12"/>
      <c r="Y490" s="12"/>
      <c r="Z490" s="12"/>
      <c r="AA490" s="12"/>
    </row>
    <row r="491">
      <c r="A491" s="12"/>
      <c r="B491" s="228"/>
      <c r="C491" s="1154"/>
      <c r="D491" s="228"/>
      <c r="E491" s="228"/>
      <c r="F491" s="12"/>
      <c r="G491" s="12"/>
      <c r="H491" s="12"/>
      <c r="I491" s="12"/>
      <c r="J491" s="12"/>
      <c r="K491" s="12"/>
      <c r="L491" s="12"/>
      <c r="M491" s="12"/>
      <c r="N491" s="12"/>
      <c r="O491" s="12"/>
      <c r="P491" s="12"/>
      <c r="Q491" s="12"/>
      <c r="R491" s="12"/>
      <c r="S491" s="12"/>
      <c r="T491" s="12"/>
      <c r="U491" s="12"/>
      <c r="V491" s="12"/>
      <c r="W491" s="12"/>
      <c r="X491" s="12"/>
      <c r="Y491" s="12"/>
      <c r="Z491" s="12"/>
      <c r="AA491" s="12"/>
    </row>
    <row r="492">
      <c r="A492" s="12"/>
      <c r="B492" s="228"/>
      <c r="C492" s="1154"/>
      <c r="D492" s="228"/>
      <c r="E492" s="228"/>
      <c r="F492" s="12"/>
      <c r="G492" s="12"/>
      <c r="H492" s="12"/>
      <c r="I492" s="12"/>
      <c r="J492" s="12"/>
      <c r="K492" s="12"/>
      <c r="L492" s="12"/>
      <c r="M492" s="12"/>
      <c r="N492" s="12"/>
      <c r="O492" s="12"/>
      <c r="P492" s="12"/>
      <c r="Q492" s="12"/>
      <c r="R492" s="12"/>
      <c r="S492" s="12"/>
      <c r="T492" s="12"/>
      <c r="U492" s="12"/>
      <c r="V492" s="12"/>
      <c r="W492" s="12"/>
      <c r="X492" s="12"/>
      <c r="Y492" s="12"/>
      <c r="Z492" s="12"/>
      <c r="AA492" s="12"/>
    </row>
    <row r="493">
      <c r="A493" s="12"/>
      <c r="B493" s="228"/>
      <c r="C493" s="1154"/>
      <c r="D493" s="228"/>
      <c r="E493" s="228"/>
      <c r="F493" s="12"/>
      <c r="G493" s="12"/>
      <c r="H493" s="12"/>
      <c r="I493" s="12"/>
      <c r="J493" s="12"/>
      <c r="K493" s="12"/>
      <c r="L493" s="12"/>
      <c r="M493" s="12"/>
      <c r="N493" s="12"/>
      <c r="O493" s="12"/>
      <c r="P493" s="12"/>
      <c r="Q493" s="12"/>
      <c r="R493" s="12"/>
      <c r="S493" s="12"/>
      <c r="T493" s="12"/>
      <c r="U493" s="12"/>
      <c r="V493" s="12"/>
      <c r="W493" s="12"/>
      <c r="X493" s="12"/>
      <c r="Y493" s="12"/>
      <c r="Z493" s="12"/>
      <c r="AA493" s="12"/>
    </row>
    <row r="494">
      <c r="A494" s="12"/>
      <c r="B494" s="228"/>
      <c r="C494" s="1154"/>
      <c r="D494" s="228"/>
      <c r="E494" s="228"/>
      <c r="F494" s="12"/>
      <c r="G494" s="12"/>
      <c r="H494" s="12"/>
      <c r="I494" s="12"/>
      <c r="J494" s="12"/>
      <c r="K494" s="12"/>
      <c r="L494" s="12"/>
      <c r="M494" s="12"/>
      <c r="N494" s="12"/>
      <c r="O494" s="12"/>
      <c r="P494" s="12"/>
      <c r="Q494" s="12"/>
      <c r="R494" s="12"/>
      <c r="S494" s="12"/>
      <c r="T494" s="12"/>
      <c r="U494" s="12"/>
      <c r="V494" s="12"/>
      <c r="W494" s="12"/>
      <c r="X494" s="12"/>
      <c r="Y494" s="12"/>
      <c r="Z494" s="12"/>
      <c r="AA494" s="12"/>
    </row>
    <row r="495">
      <c r="A495" s="12"/>
      <c r="B495" s="228"/>
      <c r="C495" s="1154"/>
      <c r="D495" s="228"/>
      <c r="E495" s="228"/>
      <c r="F495" s="12"/>
      <c r="G495" s="12"/>
      <c r="H495" s="12"/>
      <c r="I495" s="12"/>
      <c r="J495" s="12"/>
      <c r="K495" s="12"/>
      <c r="L495" s="12"/>
      <c r="M495" s="12"/>
      <c r="N495" s="12"/>
      <c r="O495" s="12"/>
      <c r="P495" s="12"/>
      <c r="Q495" s="12"/>
      <c r="R495" s="12"/>
      <c r="S495" s="12"/>
      <c r="T495" s="12"/>
      <c r="U495" s="12"/>
      <c r="V495" s="12"/>
      <c r="W495" s="12"/>
      <c r="X495" s="12"/>
      <c r="Y495" s="12"/>
      <c r="Z495" s="12"/>
      <c r="AA495" s="12"/>
    </row>
    <row r="496">
      <c r="A496" s="12"/>
      <c r="B496" s="228"/>
      <c r="C496" s="1154"/>
      <c r="D496" s="228"/>
      <c r="E496" s="228"/>
      <c r="F496" s="12"/>
      <c r="G496" s="12"/>
      <c r="H496" s="12"/>
      <c r="I496" s="12"/>
      <c r="J496" s="12"/>
      <c r="K496" s="12"/>
      <c r="L496" s="12"/>
      <c r="M496" s="12"/>
      <c r="N496" s="12"/>
      <c r="O496" s="12"/>
      <c r="P496" s="12"/>
      <c r="Q496" s="12"/>
      <c r="R496" s="12"/>
      <c r="S496" s="12"/>
      <c r="T496" s="12"/>
      <c r="U496" s="12"/>
      <c r="V496" s="12"/>
      <c r="W496" s="12"/>
      <c r="X496" s="12"/>
      <c r="Y496" s="12"/>
      <c r="Z496" s="12"/>
      <c r="AA496" s="12"/>
    </row>
    <row r="497">
      <c r="A497" s="12"/>
      <c r="B497" s="228"/>
      <c r="C497" s="1154"/>
      <c r="D497" s="228"/>
      <c r="E497" s="228"/>
      <c r="F497" s="12"/>
      <c r="G497" s="12"/>
      <c r="H497" s="12"/>
      <c r="I497" s="12"/>
      <c r="J497" s="12"/>
      <c r="K497" s="12"/>
      <c r="L497" s="12"/>
      <c r="M497" s="12"/>
      <c r="N497" s="12"/>
      <c r="O497" s="12"/>
      <c r="P497" s="12"/>
      <c r="Q497" s="12"/>
      <c r="R497" s="12"/>
      <c r="S497" s="12"/>
      <c r="T497" s="12"/>
      <c r="U497" s="12"/>
      <c r="V497" s="12"/>
      <c r="W497" s="12"/>
      <c r="X497" s="12"/>
      <c r="Y497" s="12"/>
      <c r="Z497" s="12"/>
      <c r="AA497" s="12"/>
    </row>
    <row r="498">
      <c r="A498" s="12"/>
      <c r="B498" s="228"/>
      <c r="C498" s="1154"/>
      <c r="D498" s="228"/>
      <c r="E498" s="228"/>
      <c r="F498" s="12"/>
      <c r="G498" s="12"/>
      <c r="H498" s="12"/>
      <c r="I498" s="12"/>
      <c r="J498" s="12"/>
      <c r="K498" s="12"/>
      <c r="L498" s="12"/>
      <c r="M498" s="12"/>
      <c r="N498" s="12"/>
      <c r="O498" s="12"/>
      <c r="P498" s="12"/>
      <c r="Q498" s="12"/>
      <c r="R498" s="12"/>
      <c r="S498" s="12"/>
      <c r="T498" s="12"/>
      <c r="U498" s="12"/>
      <c r="V498" s="12"/>
      <c r="W498" s="12"/>
      <c r="X498" s="12"/>
      <c r="Y498" s="12"/>
      <c r="Z498" s="12"/>
      <c r="AA498" s="12"/>
    </row>
    <row r="499">
      <c r="A499" s="12"/>
      <c r="B499" s="228"/>
      <c r="C499" s="1154"/>
      <c r="D499" s="228"/>
      <c r="E499" s="228"/>
      <c r="F499" s="12"/>
      <c r="G499" s="12"/>
      <c r="H499" s="12"/>
      <c r="I499" s="12"/>
      <c r="J499" s="12"/>
      <c r="K499" s="12"/>
      <c r="L499" s="12"/>
      <c r="M499" s="12"/>
      <c r="N499" s="12"/>
      <c r="O499" s="12"/>
      <c r="P499" s="12"/>
      <c r="Q499" s="12"/>
      <c r="R499" s="12"/>
      <c r="S499" s="12"/>
      <c r="T499" s="12"/>
      <c r="U499" s="12"/>
      <c r="V499" s="12"/>
      <c r="W499" s="12"/>
      <c r="X499" s="12"/>
      <c r="Y499" s="12"/>
      <c r="Z499" s="12"/>
      <c r="AA499" s="12"/>
    </row>
    <row r="500">
      <c r="A500" s="12"/>
      <c r="B500" s="228"/>
      <c r="C500" s="1154"/>
      <c r="D500" s="228"/>
      <c r="E500" s="228"/>
      <c r="F500" s="12"/>
      <c r="G500" s="12"/>
      <c r="H500" s="12"/>
      <c r="I500" s="12"/>
      <c r="J500" s="12"/>
      <c r="K500" s="12"/>
      <c r="L500" s="12"/>
      <c r="M500" s="12"/>
      <c r="N500" s="12"/>
      <c r="O500" s="12"/>
      <c r="P500" s="12"/>
      <c r="Q500" s="12"/>
      <c r="R500" s="12"/>
      <c r="S500" s="12"/>
      <c r="T500" s="12"/>
      <c r="U500" s="12"/>
      <c r="V500" s="12"/>
      <c r="W500" s="12"/>
      <c r="X500" s="12"/>
      <c r="Y500" s="12"/>
      <c r="Z500" s="12"/>
      <c r="AA500" s="12"/>
    </row>
    <row r="501">
      <c r="A501" s="12"/>
      <c r="B501" s="228"/>
      <c r="C501" s="1154"/>
      <c r="D501" s="228"/>
      <c r="E501" s="228"/>
      <c r="F501" s="12"/>
      <c r="G501" s="12"/>
      <c r="H501" s="12"/>
      <c r="I501" s="12"/>
      <c r="J501" s="12"/>
      <c r="K501" s="12"/>
      <c r="L501" s="12"/>
      <c r="M501" s="12"/>
      <c r="N501" s="12"/>
      <c r="O501" s="12"/>
      <c r="P501" s="12"/>
      <c r="Q501" s="12"/>
      <c r="R501" s="12"/>
      <c r="S501" s="12"/>
      <c r="T501" s="12"/>
      <c r="U501" s="12"/>
      <c r="V501" s="12"/>
      <c r="W501" s="12"/>
      <c r="X501" s="12"/>
      <c r="Y501" s="12"/>
      <c r="Z501" s="12"/>
      <c r="AA501" s="12"/>
    </row>
    <row r="502">
      <c r="A502" s="12"/>
      <c r="B502" s="228"/>
      <c r="C502" s="1154"/>
      <c r="D502" s="228"/>
      <c r="E502" s="228"/>
      <c r="F502" s="12"/>
      <c r="G502" s="12"/>
      <c r="H502" s="12"/>
      <c r="I502" s="12"/>
      <c r="J502" s="12"/>
      <c r="K502" s="12"/>
      <c r="L502" s="12"/>
      <c r="M502" s="12"/>
      <c r="N502" s="12"/>
      <c r="O502" s="12"/>
      <c r="P502" s="12"/>
      <c r="Q502" s="12"/>
      <c r="R502" s="12"/>
      <c r="S502" s="12"/>
      <c r="T502" s="12"/>
      <c r="U502" s="12"/>
      <c r="V502" s="12"/>
      <c r="W502" s="12"/>
      <c r="X502" s="12"/>
      <c r="Y502" s="12"/>
      <c r="Z502" s="12"/>
      <c r="AA502" s="12"/>
    </row>
    <row r="503">
      <c r="A503" s="12"/>
      <c r="B503" s="228"/>
      <c r="C503" s="1154"/>
      <c r="D503" s="228"/>
      <c r="E503" s="228"/>
      <c r="F503" s="12"/>
      <c r="G503" s="12"/>
      <c r="H503" s="12"/>
      <c r="I503" s="12"/>
      <c r="J503" s="12"/>
      <c r="K503" s="12"/>
      <c r="L503" s="12"/>
      <c r="M503" s="12"/>
      <c r="N503" s="12"/>
      <c r="O503" s="12"/>
      <c r="P503" s="12"/>
      <c r="Q503" s="12"/>
      <c r="R503" s="12"/>
      <c r="S503" s="12"/>
      <c r="T503" s="12"/>
      <c r="U503" s="12"/>
      <c r="V503" s="12"/>
      <c r="W503" s="12"/>
      <c r="X503" s="12"/>
      <c r="Y503" s="12"/>
      <c r="Z503" s="12"/>
      <c r="AA503" s="12"/>
    </row>
    <row r="504">
      <c r="A504" s="12"/>
      <c r="B504" s="228"/>
      <c r="C504" s="1154"/>
      <c r="D504" s="228"/>
      <c r="E504" s="228"/>
      <c r="F504" s="12"/>
      <c r="G504" s="12"/>
      <c r="H504" s="12"/>
      <c r="I504" s="12"/>
      <c r="J504" s="12"/>
      <c r="K504" s="12"/>
      <c r="L504" s="12"/>
      <c r="M504" s="12"/>
      <c r="N504" s="12"/>
      <c r="O504" s="12"/>
      <c r="P504" s="12"/>
      <c r="Q504" s="12"/>
      <c r="R504" s="12"/>
      <c r="S504" s="12"/>
      <c r="T504" s="12"/>
      <c r="U504" s="12"/>
      <c r="V504" s="12"/>
      <c r="W504" s="12"/>
      <c r="X504" s="12"/>
      <c r="Y504" s="12"/>
      <c r="Z504" s="12"/>
      <c r="AA504" s="12"/>
    </row>
    <row r="505">
      <c r="A505" s="12"/>
      <c r="B505" s="228"/>
      <c r="C505" s="1154"/>
      <c r="D505" s="228"/>
      <c r="E505" s="228"/>
      <c r="F505" s="12"/>
      <c r="G505" s="12"/>
      <c r="H505" s="12"/>
      <c r="I505" s="12"/>
      <c r="J505" s="12"/>
      <c r="K505" s="12"/>
      <c r="L505" s="12"/>
      <c r="M505" s="12"/>
      <c r="N505" s="12"/>
      <c r="O505" s="12"/>
      <c r="P505" s="12"/>
      <c r="Q505" s="12"/>
      <c r="R505" s="12"/>
      <c r="S505" s="12"/>
      <c r="T505" s="12"/>
      <c r="U505" s="12"/>
      <c r="V505" s="12"/>
      <c r="W505" s="12"/>
      <c r="X505" s="12"/>
      <c r="Y505" s="12"/>
      <c r="Z505" s="12"/>
      <c r="AA505" s="12"/>
    </row>
    <row r="506">
      <c r="A506" s="12"/>
      <c r="B506" s="228"/>
      <c r="C506" s="1154"/>
      <c r="D506" s="228"/>
      <c r="E506" s="228"/>
      <c r="F506" s="12"/>
      <c r="G506" s="12"/>
      <c r="H506" s="12"/>
      <c r="I506" s="12"/>
      <c r="J506" s="12"/>
      <c r="K506" s="12"/>
      <c r="L506" s="12"/>
      <c r="M506" s="12"/>
      <c r="N506" s="12"/>
      <c r="O506" s="12"/>
      <c r="P506" s="12"/>
      <c r="Q506" s="12"/>
      <c r="R506" s="12"/>
      <c r="S506" s="12"/>
      <c r="T506" s="12"/>
      <c r="U506" s="12"/>
      <c r="V506" s="12"/>
      <c r="W506" s="12"/>
      <c r="X506" s="12"/>
      <c r="Y506" s="12"/>
      <c r="Z506" s="12"/>
      <c r="AA506" s="12"/>
    </row>
    <row r="507">
      <c r="A507" s="12"/>
      <c r="B507" s="228"/>
      <c r="C507" s="1154"/>
      <c r="D507" s="228"/>
      <c r="E507" s="228"/>
      <c r="F507" s="12"/>
      <c r="G507" s="12"/>
      <c r="H507" s="12"/>
      <c r="I507" s="12"/>
      <c r="J507" s="12"/>
      <c r="K507" s="12"/>
      <c r="L507" s="12"/>
      <c r="M507" s="12"/>
      <c r="N507" s="12"/>
      <c r="O507" s="12"/>
      <c r="P507" s="12"/>
      <c r="Q507" s="12"/>
      <c r="R507" s="12"/>
      <c r="S507" s="12"/>
      <c r="T507" s="12"/>
      <c r="U507" s="12"/>
      <c r="V507" s="12"/>
      <c r="W507" s="12"/>
      <c r="X507" s="12"/>
      <c r="Y507" s="12"/>
      <c r="Z507" s="12"/>
      <c r="AA507" s="12"/>
    </row>
    <row r="508">
      <c r="A508" s="12"/>
      <c r="B508" s="228"/>
      <c r="C508" s="1154"/>
      <c r="D508" s="228"/>
      <c r="E508" s="228"/>
      <c r="F508" s="12"/>
      <c r="G508" s="12"/>
      <c r="H508" s="12"/>
      <c r="I508" s="12"/>
      <c r="J508" s="12"/>
      <c r="K508" s="12"/>
      <c r="L508" s="12"/>
      <c r="M508" s="12"/>
      <c r="N508" s="12"/>
      <c r="O508" s="12"/>
      <c r="P508" s="12"/>
      <c r="Q508" s="12"/>
      <c r="R508" s="12"/>
      <c r="S508" s="12"/>
      <c r="T508" s="12"/>
      <c r="U508" s="12"/>
      <c r="V508" s="12"/>
      <c r="W508" s="12"/>
      <c r="X508" s="12"/>
      <c r="Y508" s="12"/>
      <c r="Z508" s="12"/>
      <c r="AA508" s="12"/>
    </row>
    <row r="509">
      <c r="A509" s="12"/>
      <c r="B509" s="228"/>
      <c r="C509" s="1154"/>
      <c r="D509" s="228"/>
      <c r="E509" s="228"/>
      <c r="F509" s="12"/>
      <c r="G509" s="12"/>
      <c r="H509" s="12"/>
      <c r="I509" s="12"/>
      <c r="J509" s="12"/>
      <c r="K509" s="12"/>
      <c r="L509" s="12"/>
      <c r="M509" s="12"/>
      <c r="N509" s="12"/>
      <c r="O509" s="12"/>
      <c r="P509" s="12"/>
      <c r="Q509" s="12"/>
      <c r="R509" s="12"/>
      <c r="S509" s="12"/>
      <c r="T509" s="12"/>
      <c r="U509" s="12"/>
      <c r="V509" s="12"/>
      <c r="W509" s="12"/>
      <c r="X509" s="12"/>
      <c r="Y509" s="12"/>
      <c r="Z509" s="12"/>
      <c r="AA509" s="12"/>
    </row>
    <row r="510">
      <c r="A510" s="12"/>
      <c r="B510" s="228"/>
      <c r="C510" s="1154"/>
      <c r="D510" s="228"/>
      <c r="E510" s="228"/>
      <c r="F510" s="12"/>
      <c r="G510" s="12"/>
      <c r="H510" s="12"/>
      <c r="I510" s="12"/>
      <c r="J510" s="12"/>
      <c r="K510" s="12"/>
      <c r="L510" s="12"/>
      <c r="M510" s="12"/>
      <c r="N510" s="12"/>
      <c r="O510" s="12"/>
      <c r="P510" s="12"/>
      <c r="Q510" s="12"/>
      <c r="R510" s="12"/>
      <c r="S510" s="12"/>
      <c r="T510" s="12"/>
      <c r="U510" s="12"/>
      <c r="V510" s="12"/>
      <c r="W510" s="12"/>
      <c r="X510" s="12"/>
      <c r="Y510" s="12"/>
      <c r="Z510" s="12"/>
      <c r="AA510" s="12"/>
    </row>
    <row r="511">
      <c r="A511" s="12"/>
      <c r="B511" s="228"/>
      <c r="C511" s="1154"/>
      <c r="D511" s="228"/>
      <c r="E511" s="228"/>
      <c r="F511" s="12"/>
      <c r="G511" s="12"/>
      <c r="H511" s="12"/>
      <c r="I511" s="12"/>
      <c r="J511" s="12"/>
      <c r="K511" s="12"/>
      <c r="L511" s="12"/>
      <c r="M511" s="12"/>
      <c r="N511" s="12"/>
      <c r="O511" s="12"/>
      <c r="P511" s="12"/>
      <c r="Q511" s="12"/>
      <c r="R511" s="12"/>
      <c r="S511" s="12"/>
      <c r="T511" s="12"/>
      <c r="U511" s="12"/>
      <c r="V511" s="12"/>
      <c r="W511" s="12"/>
      <c r="X511" s="12"/>
      <c r="Y511" s="12"/>
      <c r="Z511" s="12"/>
      <c r="AA511" s="12"/>
    </row>
    <row r="512">
      <c r="A512" s="12"/>
      <c r="B512" s="228"/>
      <c r="C512" s="1154"/>
      <c r="D512" s="228"/>
      <c r="E512" s="228"/>
      <c r="F512" s="12"/>
      <c r="G512" s="12"/>
      <c r="H512" s="12"/>
      <c r="I512" s="12"/>
      <c r="J512" s="12"/>
      <c r="K512" s="12"/>
      <c r="L512" s="12"/>
      <c r="M512" s="12"/>
      <c r="N512" s="12"/>
      <c r="O512" s="12"/>
      <c r="P512" s="12"/>
      <c r="Q512" s="12"/>
      <c r="R512" s="12"/>
      <c r="S512" s="12"/>
      <c r="T512" s="12"/>
      <c r="U512" s="12"/>
      <c r="V512" s="12"/>
      <c r="W512" s="12"/>
      <c r="X512" s="12"/>
      <c r="Y512" s="12"/>
      <c r="Z512" s="12"/>
      <c r="AA512" s="12"/>
    </row>
    <row r="513">
      <c r="A513" s="12"/>
      <c r="B513" s="228"/>
      <c r="C513" s="1154"/>
      <c r="D513" s="228"/>
      <c r="E513" s="228"/>
      <c r="F513" s="12"/>
      <c r="G513" s="12"/>
      <c r="H513" s="12"/>
      <c r="I513" s="12"/>
      <c r="J513" s="12"/>
      <c r="K513" s="12"/>
      <c r="L513" s="12"/>
      <c r="M513" s="12"/>
      <c r="N513" s="12"/>
      <c r="O513" s="12"/>
      <c r="P513" s="12"/>
      <c r="Q513" s="12"/>
      <c r="R513" s="12"/>
      <c r="S513" s="12"/>
      <c r="T513" s="12"/>
      <c r="U513" s="12"/>
      <c r="V513" s="12"/>
      <c r="W513" s="12"/>
      <c r="X513" s="12"/>
      <c r="Y513" s="12"/>
      <c r="Z513" s="12"/>
      <c r="AA513" s="12"/>
    </row>
    <row r="514">
      <c r="A514" s="12"/>
      <c r="B514" s="228"/>
      <c r="C514" s="1154"/>
      <c r="D514" s="228"/>
      <c r="E514" s="228"/>
      <c r="F514" s="12"/>
      <c r="G514" s="12"/>
      <c r="H514" s="12"/>
      <c r="I514" s="12"/>
      <c r="J514" s="12"/>
      <c r="K514" s="12"/>
      <c r="L514" s="12"/>
      <c r="M514" s="12"/>
      <c r="N514" s="12"/>
      <c r="O514" s="12"/>
      <c r="P514" s="12"/>
      <c r="Q514" s="12"/>
      <c r="R514" s="12"/>
      <c r="S514" s="12"/>
      <c r="T514" s="12"/>
      <c r="U514" s="12"/>
      <c r="V514" s="12"/>
      <c r="W514" s="12"/>
      <c r="X514" s="12"/>
      <c r="Y514" s="12"/>
      <c r="Z514" s="12"/>
      <c r="AA514" s="12"/>
    </row>
    <row r="515">
      <c r="A515" s="12"/>
      <c r="B515" s="228"/>
      <c r="C515" s="1154"/>
      <c r="D515" s="228"/>
      <c r="E515" s="228"/>
      <c r="F515" s="12"/>
      <c r="G515" s="12"/>
      <c r="H515" s="12"/>
      <c r="I515" s="12"/>
      <c r="J515" s="12"/>
      <c r="K515" s="12"/>
      <c r="L515" s="12"/>
      <c r="M515" s="12"/>
      <c r="N515" s="12"/>
      <c r="O515" s="12"/>
      <c r="P515" s="12"/>
      <c r="Q515" s="12"/>
      <c r="R515" s="12"/>
      <c r="S515" s="12"/>
      <c r="T515" s="12"/>
      <c r="U515" s="12"/>
      <c r="V515" s="12"/>
      <c r="W515" s="12"/>
      <c r="X515" s="12"/>
      <c r="Y515" s="12"/>
      <c r="Z515" s="12"/>
      <c r="AA515" s="12"/>
    </row>
    <row r="516">
      <c r="A516" s="12"/>
      <c r="B516" s="228"/>
      <c r="C516" s="1154"/>
      <c r="D516" s="228"/>
      <c r="E516" s="228"/>
      <c r="F516" s="12"/>
      <c r="G516" s="12"/>
      <c r="H516" s="12"/>
      <c r="I516" s="12"/>
      <c r="J516" s="12"/>
      <c r="K516" s="12"/>
      <c r="L516" s="12"/>
      <c r="M516" s="12"/>
      <c r="N516" s="12"/>
      <c r="O516" s="12"/>
      <c r="P516" s="12"/>
      <c r="Q516" s="12"/>
      <c r="R516" s="12"/>
      <c r="S516" s="12"/>
      <c r="T516" s="12"/>
      <c r="U516" s="12"/>
      <c r="V516" s="12"/>
      <c r="W516" s="12"/>
      <c r="X516" s="12"/>
      <c r="Y516" s="12"/>
      <c r="Z516" s="12"/>
      <c r="AA516" s="12"/>
    </row>
    <row r="517">
      <c r="A517" s="12"/>
      <c r="B517" s="228"/>
      <c r="C517" s="1154"/>
      <c r="D517" s="228"/>
      <c r="E517" s="228"/>
      <c r="F517" s="12"/>
      <c r="G517" s="12"/>
      <c r="H517" s="12"/>
      <c r="I517" s="12"/>
      <c r="J517" s="12"/>
      <c r="K517" s="12"/>
      <c r="L517" s="12"/>
      <c r="M517" s="12"/>
      <c r="N517" s="12"/>
      <c r="O517" s="12"/>
      <c r="P517" s="12"/>
      <c r="Q517" s="12"/>
      <c r="R517" s="12"/>
      <c r="S517" s="12"/>
      <c r="T517" s="12"/>
      <c r="U517" s="12"/>
      <c r="V517" s="12"/>
      <c r="W517" s="12"/>
      <c r="X517" s="12"/>
      <c r="Y517" s="12"/>
      <c r="Z517" s="12"/>
      <c r="AA517" s="12"/>
    </row>
    <row r="518">
      <c r="A518" s="12"/>
      <c r="B518" s="228"/>
      <c r="C518" s="1154"/>
      <c r="D518" s="228"/>
      <c r="E518" s="228"/>
      <c r="F518" s="12"/>
      <c r="G518" s="12"/>
      <c r="H518" s="12"/>
      <c r="I518" s="12"/>
      <c r="J518" s="12"/>
      <c r="K518" s="12"/>
      <c r="L518" s="12"/>
      <c r="M518" s="12"/>
      <c r="N518" s="12"/>
      <c r="O518" s="12"/>
      <c r="P518" s="12"/>
      <c r="Q518" s="12"/>
      <c r="R518" s="12"/>
      <c r="S518" s="12"/>
      <c r="T518" s="12"/>
      <c r="U518" s="12"/>
      <c r="V518" s="12"/>
      <c r="W518" s="12"/>
      <c r="X518" s="12"/>
      <c r="Y518" s="12"/>
      <c r="Z518" s="12"/>
      <c r="AA518" s="12"/>
    </row>
    <row r="519">
      <c r="A519" s="12"/>
      <c r="B519" s="228"/>
      <c r="C519" s="1154"/>
      <c r="D519" s="228"/>
      <c r="E519" s="228"/>
      <c r="F519" s="12"/>
      <c r="G519" s="12"/>
      <c r="H519" s="12"/>
      <c r="I519" s="12"/>
      <c r="J519" s="12"/>
      <c r="K519" s="12"/>
      <c r="L519" s="12"/>
      <c r="M519" s="12"/>
      <c r="N519" s="12"/>
      <c r="O519" s="12"/>
      <c r="P519" s="12"/>
      <c r="Q519" s="12"/>
      <c r="R519" s="12"/>
      <c r="S519" s="12"/>
      <c r="T519" s="12"/>
      <c r="U519" s="12"/>
      <c r="V519" s="12"/>
      <c r="W519" s="12"/>
      <c r="X519" s="12"/>
      <c r="Y519" s="12"/>
      <c r="Z519" s="12"/>
      <c r="AA519" s="12"/>
    </row>
    <row r="520">
      <c r="A520" s="12"/>
      <c r="B520" s="228"/>
      <c r="C520" s="1154"/>
      <c r="D520" s="228"/>
      <c r="E520" s="228"/>
      <c r="F520" s="12"/>
      <c r="G520" s="12"/>
      <c r="H520" s="12"/>
      <c r="I520" s="12"/>
      <c r="J520" s="12"/>
      <c r="K520" s="12"/>
      <c r="L520" s="12"/>
      <c r="M520" s="12"/>
      <c r="N520" s="12"/>
      <c r="O520" s="12"/>
      <c r="P520" s="12"/>
      <c r="Q520" s="12"/>
      <c r="R520" s="12"/>
      <c r="S520" s="12"/>
      <c r="T520" s="12"/>
      <c r="U520" s="12"/>
      <c r="V520" s="12"/>
      <c r="W520" s="12"/>
      <c r="X520" s="12"/>
      <c r="Y520" s="12"/>
      <c r="Z520" s="12"/>
      <c r="AA520" s="12"/>
    </row>
    <row r="521">
      <c r="A521" s="12"/>
      <c r="B521" s="228"/>
      <c r="C521" s="1154"/>
      <c r="D521" s="228"/>
      <c r="E521" s="228"/>
      <c r="F521" s="12"/>
      <c r="G521" s="12"/>
      <c r="H521" s="12"/>
      <c r="I521" s="12"/>
      <c r="J521" s="12"/>
      <c r="K521" s="12"/>
      <c r="L521" s="12"/>
      <c r="M521" s="12"/>
      <c r="N521" s="12"/>
      <c r="O521" s="12"/>
      <c r="P521" s="12"/>
      <c r="Q521" s="12"/>
      <c r="R521" s="12"/>
      <c r="S521" s="12"/>
      <c r="T521" s="12"/>
      <c r="U521" s="12"/>
      <c r="V521" s="12"/>
      <c r="W521" s="12"/>
      <c r="X521" s="12"/>
      <c r="Y521" s="12"/>
      <c r="Z521" s="12"/>
      <c r="AA521" s="12"/>
    </row>
    <row r="522">
      <c r="A522" s="12"/>
      <c r="B522" s="228"/>
      <c r="C522" s="1154"/>
      <c r="D522" s="228"/>
      <c r="E522" s="228"/>
      <c r="F522" s="12"/>
      <c r="G522" s="12"/>
      <c r="H522" s="12"/>
      <c r="I522" s="12"/>
      <c r="J522" s="12"/>
      <c r="K522" s="12"/>
      <c r="L522" s="12"/>
      <c r="M522" s="12"/>
      <c r="N522" s="12"/>
      <c r="O522" s="12"/>
      <c r="P522" s="12"/>
      <c r="Q522" s="12"/>
      <c r="R522" s="12"/>
      <c r="S522" s="12"/>
      <c r="T522" s="12"/>
      <c r="U522" s="12"/>
      <c r="V522" s="12"/>
      <c r="W522" s="12"/>
      <c r="X522" s="12"/>
      <c r="Y522" s="12"/>
      <c r="Z522" s="12"/>
      <c r="AA522" s="12"/>
    </row>
    <row r="523">
      <c r="A523" s="12"/>
      <c r="B523" s="228"/>
      <c r="C523" s="1154"/>
      <c r="D523" s="228"/>
      <c r="E523" s="228"/>
      <c r="F523" s="12"/>
      <c r="G523" s="12"/>
      <c r="H523" s="12"/>
      <c r="I523" s="12"/>
      <c r="J523" s="12"/>
      <c r="K523" s="12"/>
      <c r="L523" s="12"/>
      <c r="M523" s="12"/>
      <c r="N523" s="12"/>
      <c r="O523" s="12"/>
      <c r="P523" s="12"/>
      <c r="Q523" s="12"/>
      <c r="R523" s="12"/>
      <c r="S523" s="12"/>
      <c r="T523" s="12"/>
      <c r="U523" s="12"/>
      <c r="V523" s="12"/>
      <c r="W523" s="12"/>
      <c r="X523" s="12"/>
      <c r="Y523" s="12"/>
      <c r="Z523" s="12"/>
      <c r="AA523" s="12"/>
    </row>
    <row r="524">
      <c r="A524" s="12"/>
      <c r="B524" s="228"/>
      <c r="C524" s="1154"/>
      <c r="D524" s="228"/>
      <c r="E524" s="228"/>
      <c r="F524" s="12"/>
      <c r="G524" s="12"/>
      <c r="H524" s="12"/>
      <c r="I524" s="12"/>
      <c r="J524" s="12"/>
      <c r="K524" s="12"/>
      <c r="L524" s="12"/>
      <c r="M524" s="12"/>
      <c r="N524" s="12"/>
      <c r="O524" s="12"/>
      <c r="P524" s="12"/>
      <c r="Q524" s="12"/>
      <c r="R524" s="12"/>
      <c r="S524" s="12"/>
      <c r="T524" s="12"/>
      <c r="U524" s="12"/>
      <c r="V524" s="12"/>
      <c r="W524" s="12"/>
      <c r="X524" s="12"/>
      <c r="Y524" s="12"/>
      <c r="Z524" s="12"/>
      <c r="AA524" s="12"/>
    </row>
    <row r="525">
      <c r="A525" s="12"/>
      <c r="B525" s="228"/>
      <c r="C525" s="1154"/>
      <c r="D525" s="228"/>
      <c r="E525" s="228"/>
      <c r="F525" s="12"/>
      <c r="G525" s="12"/>
      <c r="H525" s="12"/>
      <c r="I525" s="12"/>
      <c r="J525" s="12"/>
      <c r="K525" s="12"/>
      <c r="L525" s="12"/>
      <c r="M525" s="12"/>
      <c r="N525" s="12"/>
      <c r="O525" s="12"/>
      <c r="P525" s="12"/>
      <c r="Q525" s="12"/>
      <c r="R525" s="12"/>
      <c r="S525" s="12"/>
      <c r="T525" s="12"/>
      <c r="U525" s="12"/>
      <c r="V525" s="12"/>
      <c r="W525" s="12"/>
      <c r="X525" s="12"/>
      <c r="Y525" s="12"/>
      <c r="Z525" s="12"/>
      <c r="AA525" s="12"/>
    </row>
    <row r="526">
      <c r="A526" s="12"/>
      <c r="B526" s="228"/>
      <c r="C526" s="1154"/>
      <c r="D526" s="228"/>
      <c r="E526" s="228"/>
      <c r="F526" s="12"/>
      <c r="G526" s="12"/>
      <c r="H526" s="12"/>
      <c r="I526" s="12"/>
      <c r="J526" s="12"/>
      <c r="K526" s="12"/>
      <c r="L526" s="12"/>
      <c r="M526" s="12"/>
      <c r="N526" s="12"/>
      <c r="O526" s="12"/>
      <c r="P526" s="12"/>
      <c r="Q526" s="12"/>
      <c r="R526" s="12"/>
      <c r="S526" s="12"/>
      <c r="T526" s="12"/>
      <c r="U526" s="12"/>
      <c r="V526" s="12"/>
      <c r="W526" s="12"/>
      <c r="X526" s="12"/>
      <c r="Y526" s="12"/>
      <c r="Z526" s="12"/>
      <c r="AA526" s="12"/>
    </row>
    <row r="527">
      <c r="A527" s="12"/>
      <c r="B527" s="228"/>
      <c r="C527" s="1154"/>
      <c r="D527" s="228"/>
      <c r="E527" s="228"/>
      <c r="F527" s="12"/>
      <c r="G527" s="12"/>
      <c r="H527" s="12"/>
      <c r="I527" s="12"/>
      <c r="J527" s="12"/>
      <c r="K527" s="12"/>
      <c r="L527" s="12"/>
      <c r="M527" s="12"/>
      <c r="N527" s="12"/>
      <c r="O527" s="12"/>
      <c r="P527" s="12"/>
      <c r="Q527" s="12"/>
      <c r="R527" s="12"/>
      <c r="S527" s="12"/>
      <c r="T527" s="12"/>
      <c r="U527" s="12"/>
      <c r="V527" s="12"/>
      <c r="W527" s="12"/>
      <c r="X527" s="12"/>
      <c r="Y527" s="12"/>
      <c r="Z527" s="12"/>
      <c r="AA527" s="12"/>
    </row>
    <row r="528">
      <c r="A528" s="12"/>
      <c r="B528" s="228"/>
      <c r="C528" s="1154"/>
      <c r="D528" s="228"/>
      <c r="E528" s="228"/>
      <c r="F528" s="12"/>
      <c r="G528" s="12"/>
      <c r="H528" s="12"/>
      <c r="I528" s="12"/>
      <c r="J528" s="12"/>
      <c r="K528" s="12"/>
      <c r="L528" s="12"/>
      <c r="M528" s="12"/>
      <c r="N528" s="12"/>
      <c r="O528" s="12"/>
      <c r="P528" s="12"/>
      <c r="Q528" s="12"/>
      <c r="R528" s="12"/>
      <c r="S528" s="12"/>
      <c r="T528" s="12"/>
      <c r="U528" s="12"/>
      <c r="V528" s="12"/>
      <c r="W528" s="12"/>
      <c r="X528" s="12"/>
      <c r="Y528" s="12"/>
      <c r="Z528" s="12"/>
      <c r="AA528" s="12"/>
    </row>
    <row r="529">
      <c r="A529" s="12"/>
      <c r="B529" s="228"/>
      <c r="C529" s="1154"/>
      <c r="D529" s="228"/>
      <c r="E529" s="228"/>
      <c r="F529" s="12"/>
      <c r="G529" s="12"/>
      <c r="H529" s="12"/>
      <c r="I529" s="12"/>
      <c r="J529" s="12"/>
      <c r="K529" s="12"/>
      <c r="L529" s="12"/>
      <c r="M529" s="12"/>
      <c r="N529" s="12"/>
      <c r="O529" s="12"/>
      <c r="P529" s="12"/>
      <c r="Q529" s="12"/>
      <c r="R529" s="12"/>
      <c r="S529" s="12"/>
      <c r="T529" s="12"/>
      <c r="U529" s="12"/>
      <c r="V529" s="12"/>
      <c r="W529" s="12"/>
      <c r="X529" s="12"/>
      <c r="Y529" s="12"/>
      <c r="Z529" s="12"/>
      <c r="AA529" s="12"/>
    </row>
    <row r="530">
      <c r="A530" s="12"/>
      <c r="B530" s="228"/>
      <c r="C530" s="1154"/>
      <c r="D530" s="228"/>
      <c r="E530" s="228"/>
      <c r="F530" s="12"/>
      <c r="G530" s="12"/>
      <c r="H530" s="12"/>
      <c r="I530" s="12"/>
      <c r="J530" s="12"/>
      <c r="K530" s="12"/>
      <c r="L530" s="12"/>
      <c r="M530" s="12"/>
      <c r="N530" s="12"/>
      <c r="O530" s="12"/>
      <c r="P530" s="12"/>
      <c r="Q530" s="12"/>
      <c r="R530" s="12"/>
      <c r="S530" s="12"/>
      <c r="T530" s="12"/>
      <c r="U530" s="12"/>
      <c r="V530" s="12"/>
      <c r="W530" s="12"/>
      <c r="X530" s="12"/>
      <c r="Y530" s="12"/>
      <c r="Z530" s="12"/>
      <c r="AA530" s="12"/>
    </row>
    <row r="531">
      <c r="A531" s="12"/>
      <c r="B531" s="228"/>
      <c r="C531" s="1154"/>
      <c r="D531" s="228"/>
      <c r="E531" s="228"/>
      <c r="F531" s="12"/>
      <c r="G531" s="12"/>
      <c r="H531" s="12"/>
      <c r="I531" s="12"/>
      <c r="J531" s="12"/>
      <c r="K531" s="12"/>
      <c r="L531" s="12"/>
      <c r="M531" s="12"/>
      <c r="N531" s="12"/>
      <c r="O531" s="12"/>
      <c r="P531" s="12"/>
      <c r="Q531" s="12"/>
      <c r="R531" s="12"/>
      <c r="S531" s="12"/>
      <c r="T531" s="12"/>
      <c r="U531" s="12"/>
      <c r="V531" s="12"/>
      <c r="W531" s="12"/>
      <c r="X531" s="12"/>
      <c r="Y531" s="12"/>
      <c r="Z531" s="12"/>
      <c r="AA531" s="12"/>
    </row>
    <row r="532">
      <c r="A532" s="12"/>
      <c r="B532" s="228"/>
      <c r="C532" s="1154"/>
      <c r="D532" s="228"/>
      <c r="E532" s="228"/>
      <c r="F532" s="12"/>
      <c r="G532" s="12"/>
      <c r="H532" s="12"/>
      <c r="I532" s="12"/>
      <c r="J532" s="12"/>
      <c r="K532" s="12"/>
      <c r="L532" s="12"/>
      <c r="M532" s="12"/>
      <c r="N532" s="12"/>
      <c r="O532" s="12"/>
      <c r="P532" s="12"/>
      <c r="Q532" s="12"/>
      <c r="R532" s="12"/>
      <c r="S532" s="12"/>
      <c r="T532" s="12"/>
      <c r="U532" s="12"/>
      <c r="V532" s="12"/>
      <c r="W532" s="12"/>
      <c r="X532" s="12"/>
      <c r="Y532" s="12"/>
      <c r="Z532" s="12"/>
      <c r="AA532" s="12"/>
    </row>
    <row r="533">
      <c r="A533" s="12"/>
      <c r="B533" s="228"/>
      <c r="C533" s="1154"/>
      <c r="D533" s="228"/>
      <c r="E533" s="228"/>
      <c r="F533" s="12"/>
      <c r="G533" s="12"/>
      <c r="H533" s="12"/>
      <c r="I533" s="12"/>
      <c r="J533" s="12"/>
      <c r="K533" s="12"/>
      <c r="L533" s="12"/>
      <c r="M533" s="12"/>
      <c r="N533" s="12"/>
      <c r="O533" s="12"/>
      <c r="P533" s="12"/>
      <c r="Q533" s="12"/>
      <c r="R533" s="12"/>
      <c r="S533" s="12"/>
      <c r="T533" s="12"/>
      <c r="U533" s="12"/>
      <c r="V533" s="12"/>
      <c r="W533" s="12"/>
      <c r="X533" s="12"/>
      <c r="Y533" s="12"/>
      <c r="Z533" s="12"/>
      <c r="AA533" s="12"/>
    </row>
    <row r="534">
      <c r="A534" s="12"/>
      <c r="B534" s="228"/>
      <c r="C534" s="1154"/>
      <c r="D534" s="228"/>
      <c r="E534" s="228"/>
      <c r="F534" s="12"/>
      <c r="G534" s="12"/>
      <c r="H534" s="12"/>
      <c r="I534" s="12"/>
      <c r="J534" s="12"/>
      <c r="K534" s="12"/>
      <c r="L534" s="12"/>
      <c r="M534" s="12"/>
      <c r="N534" s="12"/>
      <c r="O534" s="12"/>
      <c r="P534" s="12"/>
      <c r="Q534" s="12"/>
      <c r="R534" s="12"/>
      <c r="S534" s="12"/>
      <c r="T534" s="12"/>
      <c r="U534" s="12"/>
      <c r="V534" s="12"/>
      <c r="W534" s="12"/>
      <c r="X534" s="12"/>
      <c r="Y534" s="12"/>
      <c r="Z534" s="12"/>
      <c r="AA534" s="12"/>
    </row>
    <row r="535">
      <c r="A535" s="12"/>
      <c r="B535" s="228"/>
      <c r="C535" s="1154"/>
      <c r="D535" s="228"/>
      <c r="E535" s="228"/>
      <c r="F535" s="12"/>
      <c r="G535" s="12"/>
      <c r="H535" s="12"/>
      <c r="I535" s="12"/>
      <c r="J535" s="12"/>
      <c r="K535" s="12"/>
      <c r="L535" s="12"/>
      <c r="M535" s="12"/>
      <c r="N535" s="12"/>
      <c r="O535" s="12"/>
      <c r="P535" s="12"/>
      <c r="Q535" s="12"/>
      <c r="R535" s="12"/>
      <c r="S535" s="12"/>
      <c r="T535" s="12"/>
      <c r="U535" s="12"/>
      <c r="V535" s="12"/>
      <c r="W535" s="12"/>
      <c r="X535" s="12"/>
      <c r="Y535" s="12"/>
      <c r="Z535" s="12"/>
      <c r="AA535" s="12"/>
    </row>
    <row r="536">
      <c r="A536" s="12"/>
      <c r="B536" s="228"/>
      <c r="C536" s="1154"/>
      <c r="D536" s="228"/>
      <c r="E536" s="228"/>
      <c r="F536" s="12"/>
      <c r="G536" s="12"/>
      <c r="H536" s="12"/>
      <c r="I536" s="12"/>
      <c r="J536" s="12"/>
      <c r="K536" s="12"/>
      <c r="L536" s="12"/>
      <c r="M536" s="12"/>
      <c r="N536" s="12"/>
      <c r="O536" s="12"/>
      <c r="P536" s="12"/>
      <c r="Q536" s="12"/>
      <c r="R536" s="12"/>
      <c r="S536" s="12"/>
      <c r="T536" s="12"/>
      <c r="U536" s="12"/>
      <c r="V536" s="12"/>
      <c r="W536" s="12"/>
      <c r="X536" s="12"/>
      <c r="Y536" s="12"/>
      <c r="Z536" s="12"/>
      <c r="AA536" s="12"/>
    </row>
    <row r="537">
      <c r="A537" s="12"/>
      <c r="B537" s="228"/>
      <c r="C537" s="1154"/>
      <c r="D537" s="228"/>
      <c r="E537" s="228"/>
      <c r="F537" s="12"/>
      <c r="G537" s="12"/>
      <c r="H537" s="12"/>
      <c r="I537" s="12"/>
      <c r="J537" s="12"/>
      <c r="K537" s="12"/>
      <c r="L537" s="12"/>
      <c r="M537" s="12"/>
      <c r="N537" s="12"/>
      <c r="O537" s="12"/>
      <c r="P537" s="12"/>
      <c r="Q537" s="12"/>
      <c r="R537" s="12"/>
      <c r="S537" s="12"/>
      <c r="T537" s="12"/>
      <c r="U537" s="12"/>
      <c r="V537" s="12"/>
      <c r="W537" s="12"/>
      <c r="X537" s="12"/>
      <c r="Y537" s="12"/>
      <c r="Z537" s="12"/>
      <c r="AA537" s="12"/>
    </row>
    <row r="538">
      <c r="A538" s="12"/>
      <c r="B538" s="228"/>
      <c r="C538" s="1154"/>
      <c r="D538" s="228"/>
      <c r="E538" s="228"/>
      <c r="F538" s="12"/>
      <c r="G538" s="12"/>
      <c r="H538" s="12"/>
      <c r="I538" s="12"/>
      <c r="J538" s="12"/>
      <c r="K538" s="12"/>
      <c r="L538" s="12"/>
      <c r="M538" s="12"/>
      <c r="N538" s="12"/>
      <c r="O538" s="12"/>
      <c r="P538" s="12"/>
      <c r="Q538" s="12"/>
      <c r="R538" s="12"/>
      <c r="S538" s="12"/>
      <c r="T538" s="12"/>
      <c r="U538" s="12"/>
      <c r="V538" s="12"/>
      <c r="W538" s="12"/>
      <c r="X538" s="12"/>
      <c r="Y538" s="12"/>
      <c r="Z538" s="12"/>
      <c r="AA538" s="12"/>
    </row>
    <row r="539">
      <c r="A539" s="12"/>
      <c r="B539" s="228"/>
      <c r="C539" s="1154"/>
      <c r="D539" s="228"/>
      <c r="E539" s="228"/>
      <c r="F539" s="12"/>
      <c r="G539" s="12"/>
      <c r="H539" s="12"/>
      <c r="I539" s="12"/>
      <c r="J539" s="12"/>
      <c r="K539" s="12"/>
      <c r="L539" s="12"/>
      <c r="M539" s="12"/>
      <c r="N539" s="12"/>
      <c r="O539" s="12"/>
      <c r="P539" s="12"/>
      <c r="Q539" s="12"/>
      <c r="R539" s="12"/>
      <c r="S539" s="12"/>
      <c r="T539" s="12"/>
      <c r="U539" s="12"/>
      <c r="V539" s="12"/>
      <c r="W539" s="12"/>
      <c r="X539" s="12"/>
      <c r="Y539" s="12"/>
      <c r="Z539" s="12"/>
      <c r="AA539" s="12"/>
    </row>
    <row r="540">
      <c r="A540" s="12"/>
      <c r="B540" s="228"/>
      <c r="C540" s="1154"/>
      <c r="D540" s="228"/>
      <c r="E540" s="228"/>
      <c r="F540" s="12"/>
      <c r="G540" s="12"/>
      <c r="H540" s="12"/>
      <c r="I540" s="12"/>
      <c r="J540" s="12"/>
      <c r="K540" s="12"/>
      <c r="L540" s="12"/>
      <c r="M540" s="12"/>
      <c r="N540" s="12"/>
      <c r="O540" s="12"/>
      <c r="P540" s="12"/>
      <c r="Q540" s="12"/>
      <c r="R540" s="12"/>
      <c r="S540" s="12"/>
      <c r="T540" s="12"/>
      <c r="U540" s="12"/>
      <c r="V540" s="12"/>
      <c r="W540" s="12"/>
      <c r="X540" s="12"/>
      <c r="Y540" s="12"/>
      <c r="Z540" s="12"/>
      <c r="AA540" s="12"/>
    </row>
    <row r="541">
      <c r="A541" s="12"/>
      <c r="B541" s="228"/>
      <c r="C541" s="1154"/>
      <c r="D541" s="228"/>
      <c r="E541" s="228"/>
      <c r="F541" s="12"/>
      <c r="G541" s="12"/>
      <c r="H541" s="12"/>
      <c r="I541" s="12"/>
      <c r="J541" s="12"/>
      <c r="K541" s="12"/>
      <c r="L541" s="12"/>
      <c r="M541" s="12"/>
      <c r="N541" s="12"/>
      <c r="O541" s="12"/>
      <c r="P541" s="12"/>
      <c r="Q541" s="12"/>
      <c r="R541" s="12"/>
      <c r="S541" s="12"/>
      <c r="T541" s="12"/>
      <c r="U541" s="12"/>
      <c r="V541" s="12"/>
      <c r="W541" s="12"/>
      <c r="X541" s="12"/>
      <c r="Y541" s="12"/>
      <c r="Z541" s="12"/>
      <c r="AA541" s="12"/>
    </row>
    <row r="542">
      <c r="A542" s="12"/>
      <c r="B542" s="228"/>
      <c r="C542" s="1154"/>
      <c r="D542" s="228"/>
      <c r="E542" s="228"/>
      <c r="F542" s="12"/>
      <c r="G542" s="12"/>
      <c r="H542" s="12"/>
      <c r="I542" s="12"/>
      <c r="J542" s="12"/>
      <c r="K542" s="12"/>
      <c r="L542" s="12"/>
      <c r="M542" s="12"/>
      <c r="N542" s="12"/>
      <c r="O542" s="12"/>
      <c r="P542" s="12"/>
      <c r="Q542" s="12"/>
      <c r="R542" s="12"/>
      <c r="S542" s="12"/>
      <c r="T542" s="12"/>
      <c r="U542" s="12"/>
      <c r="V542" s="12"/>
      <c r="W542" s="12"/>
      <c r="X542" s="12"/>
      <c r="Y542" s="12"/>
      <c r="Z542" s="12"/>
      <c r="AA542" s="12"/>
    </row>
    <row r="543">
      <c r="A543" s="12"/>
      <c r="B543" s="228"/>
      <c r="C543" s="1154"/>
      <c r="D543" s="228"/>
      <c r="E543" s="228"/>
      <c r="F543" s="12"/>
      <c r="G543" s="12"/>
      <c r="H543" s="12"/>
      <c r="I543" s="12"/>
      <c r="J543" s="12"/>
      <c r="K543" s="12"/>
      <c r="L543" s="12"/>
      <c r="M543" s="12"/>
      <c r="N543" s="12"/>
      <c r="O543" s="12"/>
      <c r="P543" s="12"/>
      <c r="Q543" s="12"/>
      <c r="R543" s="12"/>
      <c r="S543" s="12"/>
      <c r="T543" s="12"/>
      <c r="U543" s="12"/>
      <c r="V543" s="12"/>
      <c r="W543" s="12"/>
      <c r="X543" s="12"/>
      <c r="Y543" s="12"/>
      <c r="Z543" s="12"/>
      <c r="AA543" s="12"/>
    </row>
    <row r="544">
      <c r="A544" s="12"/>
      <c r="B544" s="228"/>
      <c r="C544" s="1154"/>
      <c r="D544" s="228"/>
      <c r="E544" s="228"/>
      <c r="F544" s="12"/>
      <c r="G544" s="12"/>
      <c r="H544" s="12"/>
      <c r="I544" s="12"/>
      <c r="J544" s="12"/>
      <c r="K544" s="12"/>
      <c r="L544" s="12"/>
      <c r="M544" s="12"/>
      <c r="N544" s="12"/>
      <c r="O544" s="12"/>
      <c r="P544" s="12"/>
      <c r="Q544" s="12"/>
      <c r="R544" s="12"/>
      <c r="S544" s="12"/>
      <c r="T544" s="12"/>
      <c r="U544" s="12"/>
      <c r="V544" s="12"/>
      <c r="W544" s="12"/>
      <c r="X544" s="12"/>
      <c r="Y544" s="12"/>
      <c r="Z544" s="12"/>
      <c r="AA544" s="12"/>
    </row>
    <row r="545">
      <c r="A545" s="12"/>
      <c r="B545" s="228"/>
      <c r="C545" s="1154"/>
      <c r="D545" s="228"/>
      <c r="E545" s="228"/>
      <c r="F545" s="12"/>
      <c r="G545" s="12"/>
      <c r="H545" s="12"/>
      <c r="I545" s="12"/>
      <c r="J545" s="12"/>
      <c r="K545" s="12"/>
      <c r="L545" s="12"/>
      <c r="M545" s="12"/>
      <c r="N545" s="12"/>
      <c r="O545" s="12"/>
      <c r="P545" s="12"/>
      <c r="Q545" s="12"/>
      <c r="R545" s="12"/>
      <c r="S545" s="12"/>
      <c r="T545" s="12"/>
      <c r="U545" s="12"/>
      <c r="V545" s="12"/>
      <c r="W545" s="12"/>
      <c r="X545" s="12"/>
      <c r="Y545" s="12"/>
      <c r="Z545" s="12"/>
      <c r="AA545" s="12"/>
    </row>
    <row r="546">
      <c r="A546" s="12"/>
      <c r="B546" s="228"/>
      <c r="C546" s="1154"/>
      <c r="D546" s="228"/>
      <c r="E546" s="228"/>
      <c r="F546" s="12"/>
      <c r="G546" s="12"/>
      <c r="H546" s="12"/>
      <c r="I546" s="12"/>
      <c r="J546" s="12"/>
      <c r="K546" s="12"/>
      <c r="L546" s="12"/>
      <c r="M546" s="12"/>
      <c r="N546" s="12"/>
      <c r="O546" s="12"/>
      <c r="P546" s="12"/>
      <c r="Q546" s="12"/>
      <c r="R546" s="12"/>
      <c r="S546" s="12"/>
      <c r="T546" s="12"/>
      <c r="U546" s="12"/>
      <c r="V546" s="12"/>
      <c r="W546" s="12"/>
      <c r="X546" s="12"/>
      <c r="Y546" s="12"/>
      <c r="Z546" s="12"/>
      <c r="AA546" s="12"/>
    </row>
    <row r="547">
      <c r="A547" s="12"/>
      <c r="B547" s="228"/>
      <c r="C547" s="1154"/>
      <c r="D547" s="228"/>
      <c r="E547" s="228"/>
      <c r="F547" s="12"/>
      <c r="G547" s="12"/>
      <c r="H547" s="12"/>
      <c r="I547" s="12"/>
      <c r="J547" s="12"/>
      <c r="K547" s="12"/>
      <c r="L547" s="12"/>
      <c r="M547" s="12"/>
      <c r="N547" s="12"/>
      <c r="O547" s="12"/>
      <c r="P547" s="12"/>
      <c r="Q547" s="12"/>
      <c r="R547" s="12"/>
      <c r="S547" s="12"/>
      <c r="T547" s="12"/>
      <c r="U547" s="12"/>
      <c r="V547" s="12"/>
      <c r="W547" s="12"/>
      <c r="X547" s="12"/>
      <c r="Y547" s="12"/>
      <c r="Z547" s="12"/>
      <c r="AA547" s="12"/>
    </row>
    <row r="548">
      <c r="A548" s="12"/>
      <c r="B548" s="228"/>
      <c r="C548" s="1154"/>
      <c r="D548" s="228"/>
      <c r="E548" s="228"/>
      <c r="F548" s="12"/>
      <c r="G548" s="12"/>
      <c r="H548" s="12"/>
      <c r="I548" s="12"/>
      <c r="J548" s="12"/>
      <c r="K548" s="12"/>
      <c r="L548" s="12"/>
      <c r="M548" s="12"/>
      <c r="N548" s="12"/>
      <c r="O548" s="12"/>
      <c r="P548" s="12"/>
      <c r="Q548" s="12"/>
      <c r="R548" s="12"/>
      <c r="S548" s="12"/>
      <c r="T548" s="12"/>
      <c r="U548" s="12"/>
      <c r="V548" s="12"/>
      <c r="W548" s="12"/>
      <c r="X548" s="12"/>
      <c r="Y548" s="12"/>
      <c r="Z548" s="12"/>
      <c r="AA548" s="12"/>
    </row>
    <row r="549">
      <c r="A549" s="12"/>
      <c r="B549" s="228"/>
      <c r="C549" s="1154"/>
      <c r="D549" s="228"/>
      <c r="E549" s="228"/>
      <c r="F549" s="12"/>
      <c r="G549" s="12"/>
      <c r="H549" s="12"/>
      <c r="I549" s="12"/>
      <c r="J549" s="12"/>
      <c r="K549" s="12"/>
      <c r="L549" s="12"/>
      <c r="M549" s="12"/>
      <c r="N549" s="12"/>
      <c r="O549" s="12"/>
      <c r="P549" s="12"/>
      <c r="Q549" s="12"/>
      <c r="R549" s="12"/>
      <c r="S549" s="12"/>
      <c r="T549" s="12"/>
      <c r="U549" s="12"/>
      <c r="V549" s="12"/>
      <c r="W549" s="12"/>
      <c r="X549" s="12"/>
      <c r="Y549" s="12"/>
      <c r="Z549" s="12"/>
      <c r="AA549" s="12"/>
    </row>
    <row r="550">
      <c r="A550" s="12"/>
      <c r="B550" s="228"/>
      <c r="C550" s="1154"/>
      <c r="D550" s="228"/>
      <c r="E550" s="228"/>
      <c r="F550" s="12"/>
      <c r="G550" s="12"/>
      <c r="H550" s="12"/>
      <c r="I550" s="12"/>
      <c r="J550" s="12"/>
      <c r="K550" s="12"/>
      <c r="L550" s="12"/>
      <c r="M550" s="12"/>
      <c r="N550" s="12"/>
      <c r="O550" s="12"/>
      <c r="P550" s="12"/>
      <c r="Q550" s="12"/>
      <c r="R550" s="12"/>
      <c r="S550" s="12"/>
      <c r="T550" s="12"/>
      <c r="U550" s="12"/>
      <c r="V550" s="12"/>
      <c r="W550" s="12"/>
      <c r="X550" s="12"/>
      <c r="Y550" s="12"/>
      <c r="Z550" s="12"/>
      <c r="AA550" s="12"/>
    </row>
    <row r="551">
      <c r="A551" s="12"/>
      <c r="B551" s="228"/>
      <c r="C551" s="1154"/>
      <c r="D551" s="228"/>
      <c r="E551" s="228"/>
      <c r="F551" s="12"/>
      <c r="G551" s="12"/>
      <c r="H551" s="12"/>
      <c r="I551" s="12"/>
      <c r="J551" s="12"/>
      <c r="K551" s="12"/>
      <c r="L551" s="12"/>
      <c r="M551" s="12"/>
      <c r="N551" s="12"/>
      <c r="O551" s="12"/>
      <c r="P551" s="12"/>
      <c r="Q551" s="12"/>
      <c r="R551" s="12"/>
      <c r="S551" s="12"/>
      <c r="T551" s="12"/>
      <c r="U551" s="12"/>
      <c r="V551" s="12"/>
      <c r="W551" s="12"/>
      <c r="X551" s="12"/>
      <c r="Y551" s="12"/>
      <c r="Z551" s="12"/>
      <c r="AA551" s="12"/>
    </row>
    <row r="552">
      <c r="A552" s="12"/>
      <c r="B552" s="228"/>
      <c r="C552" s="1154"/>
      <c r="D552" s="228"/>
      <c r="E552" s="228"/>
      <c r="F552" s="12"/>
      <c r="G552" s="12"/>
      <c r="H552" s="12"/>
      <c r="I552" s="12"/>
      <c r="J552" s="12"/>
      <c r="K552" s="12"/>
      <c r="L552" s="12"/>
      <c r="M552" s="12"/>
      <c r="N552" s="12"/>
      <c r="O552" s="12"/>
      <c r="P552" s="12"/>
      <c r="Q552" s="12"/>
      <c r="R552" s="12"/>
      <c r="S552" s="12"/>
      <c r="T552" s="12"/>
      <c r="U552" s="12"/>
      <c r="V552" s="12"/>
      <c r="W552" s="12"/>
      <c r="X552" s="12"/>
      <c r="Y552" s="12"/>
      <c r="Z552" s="12"/>
      <c r="AA552" s="12"/>
    </row>
    <row r="553">
      <c r="A553" s="12"/>
      <c r="B553" s="228"/>
      <c r="C553" s="1154"/>
      <c r="D553" s="228"/>
      <c r="E553" s="228"/>
      <c r="F553" s="12"/>
      <c r="G553" s="12"/>
      <c r="H553" s="12"/>
      <c r="I553" s="12"/>
      <c r="J553" s="12"/>
      <c r="K553" s="12"/>
      <c r="L553" s="12"/>
      <c r="M553" s="12"/>
      <c r="N553" s="12"/>
      <c r="O553" s="12"/>
      <c r="P553" s="12"/>
      <c r="Q553" s="12"/>
      <c r="R553" s="12"/>
      <c r="S553" s="12"/>
      <c r="T553" s="12"/>
      <c r="U553" s="12"/>
      <c r="V553" s="12"/>
      <c r="W553" s="12"/>
      <c r="X553" s="12"/>
      <c r="Y553" s="12"/>
      <c r="Z553" s="12"/>
      <c r="AA553" s="12"/>
    </row>
    <row r="554">
      <c r="A554" s="12"/>
      <c r="B554" s="228"/>
      <c r="C554" s="1154"/>
      <c r="D554" s="228"/>
      <c r="E554" s="228"/>
      <c r="F554" s="12"/>
      <c r="G554" s="12"/>
      <c r="H554" s="12"/>
      <c r="I554" s="12"/>
      <c r="J554" s="12"/>
      <c r="K554" s="12"/>
      <c r="L554" s="12"/>
      <c r="M554" s="12"/>
      <c r="N554" s="12"/>
      <c r="O554" s="12"/>
      <c r="P554" s="12"/>
      <c r="Q554" s="12"/>
      <c r="R554" s="12"/>
      <c r="S554" s="12"/>
      <c r="T554" s="12"/>
      <c r="U554" s="12"/>
      <c r="V554" s="12"/>
      <c r="W554" s="12"/>
      <c r="X554" s="12"/>
      <c r="Y554" s="12"/>
      <c r="Z554" s="12"/>
      <c r="AA554" s="12"/>
    </row>
    <row r="555">
      <c r="A555" s="12"/>
      <c r="B555" s="228"/>
      <c r="C555" s="1154"/>
      <c r="D555" s="228"/>
      <c r="E555" s="228"/>
      <c r="F555" s="12"/>
      <c r="G555" s="12"/>
      <c r="H555" s="12"/>
      <c r="I555" s="12"/>
      <c r="J555" s="12"/>
      <c r="K555" s="12"/>
      <c r="L555" s="12"/>
      <c r="M555" s="12"/>
      <c r="N555" s="12"/>
      <c r="O555" s="12"/>
      <c r="P555" s="12"/>
      <c r="Q555" s="12"/>
      <c r="R555" s="12"/>
      <c r="S555" s="12"/>
      <c r="T555" s="12"/>
      <c r="U555" s="12"/>
      <c r="V555" s="12"/>
      <c r="W555" s="12"/>
      <c r="X555" s="12"/>
      <c r="Y555" s="12"/>
      <c r="Z555" s="12"/>
      <c r="AA555" s="12"/>
    </row>
    <row r="556">
      <c r="A556" s="12"/>
      <c r="B556" s="228"/>
      <c r="C556" s="1154"/>
      <c r="D556" s="228"/>
      <c r="E556" s="228"/>
      <c r="F556" s="12"/>
      <c r="G556" s="12"/>
      <c r="H556" s="12"/>
      <c r="I556" s="12"/>
      <c r="J556" s="12"/>
      <c r="K556" s="12"/>
      <c r="L556" s="12"/>
      <c r="M556" s="12"/>
      <c r="N556" s="12"/>
      <c r="O556" s="12"/>
      <c r="P556" s="12"/>
      <c r="Q556" s="12"/>
      <c r="R556" s="12"/>
      <c r="S556" s="12"/>
      <c r="T556" s="12"/>
      <c r="U556" s="12"/>
      <c r="V556" s="12"/>
      <c r="W556" s="12"/>
      <c r="X556" s="12"/>
      <c r="Y556" s="12"/>
      <c r="Z556" s="12"/>
      <c r="AA556" s="12"/>
    </row>
    <row r="557">
      <c r="A557" s="12"/>
      <c r="B557" s="228"/>
      <c r="C557" s="1154"/>
      <c r="D557" s="228"/>
      <c r="E557" s="228"/>
      <c r="F557" s="12"/>
      <c r="G557" s="12"/>
      <c r="H557" s="12"/>
      <c r="I557" s="12"/>
      <c r="J557" s="12"/>
      <c r="K557" s="12"/>
      <c r="L557" s="12"/>
      <c r="M557" s="12"/>
      <c r="N557" s="12"/>
      <c r="O557" s="12"/>
      <c r="P557" s="12"/>
      <c r="Q557" s="12"/>
      <c r="R557" s="12"/>
      <c r="S557" s="12"/>
      <c r="T557" s="12"/>
      <c r="U557" s="12"/>
      <c r="V557" s="12"/>
      <c r="W557" s="12"/>
      <c r="X557" s="12"/>
      <c r="Y557" s="12"/>
      <c r="Z557" s="12"/>
      <c r="AA557" s="12"/>
    </row>
    <row r="558">
      <c r="A558" s="12"/>
      <c r="B558" s="228"/>
      <c r="C558" s="1154"/>
      <c r="D558" s="228"/>
      <c r="E558" s="228"/>
      <c r="F558" s="12"/>
      <c r="G558" s="12"/>
      <c r="H558" s="12"/>
      <c r="I558" s="12"/>
      <c r="J558" s="12"/>
      <c r="K558" s="12"/>
      <c r="L558" s="12"/>
      <c r="M558" s="12"/>
      <c r="N558" s="12"/>
      <c r="O558" s="12"/>
      <c r="P558" s="12"/>
      <c r="Q558" s="12"/>
      <c r="R558" s="12"/>
      <c r="S558" s="12"/>
      <c r="T558" s="12"/>
      <c r="U558" s="12"/>
      <c r="V558" s="12"/>
      <c r="W558" s="12"/>
      <c r="X558" s="12"/>
      <c r="Y558" s="12"/>
      <c r="Z558" s="12"/>
      <c r="AA558" s="12"/>
    </row>
    <row r="559">
      <c r="A559" s="12"/>
      <c r="B559" s="228"/>
      <c r="C559" s="1154"/>
      <c r="D559" s="228"/>
      <c r="E559" s="228"/>
      <c r="F559" s="12"/>
      <c r="G559" s="12"/>
      <c r="H559" s="12"/>
      <c r="I559" s="12"/>
      <c r="J559" s="12"/>
      <c r="K559" s="12"/>
      <c r="L559" s="12"/>
      <c r="M559" s="12"/>
      <c r="N559" s="12"/>
      <c r="O559" s="12"/>
      <c r="P559" s="12"/>
      <c r="Q559" s="12"/>
      <c r="R559" s="12"/>
      <c r="S559" s="12"/>
      <c r="T559" s="12"/>
      <c r="U559" s="12"/>
      <c r="V559" s="12"/>
      <c r="W559" s="12"/>
      <c r="X559" s="12"/>
      <c r="Y559" s="12"/>
      <c r="Z559" s="12"/>
      <c r="AA559" s="12"/>
    </row>
    <row r="560">
      <c r="A560" s="12"/>
      <c r="B560" s="228"/>
      <c r="C560" s="1154"/>
      <c r="D560" s="228"/>
      <c r="E560" s="228"/>
      <c r="F560" s="12"/>
      <c r="G560" s="12"/>
      <c r="H560" s="12"/>
      <c r="I560" s="12"/>
      <c r="J560" s="12"/>
      <c r="K560" s="12"/>
      <c r="L560" s="12"/>
      <c r="M560" s="12"/>
      <c r="N560" s="12"/>
      <c r="O560" s="12"/>
      <c r="P560" s="12"/>
      <c r="Q560" s="12"/>
      <c r="R560" s="12"/>
      <c r="S560" s="12"/>
      <c r="T560" s="12"/>
      <c r="U560" s="12"/>
      <c r="V560" s="12"/>
      <c r="W560" s="12"/>
      <c r="X560" s="12"/>
      <c r="Y560" s="12"/>
      <c r="Z560" s="12"/>
      <c r="AA560" s="12"/>
    </row>
    <row r="561">
      <c r="A561" s="12"/>
      <c r="B561" s="228"/>
      <c r="C561" s="1154"/>
      <c r="D561" s="228"/>
      <c r="E561" s="228"/>
      <c r="F561" s="12"/>
      <c r="G561" s="12"/>
      <c r="H561" s="12"/>
      <c r="I561" s="12"/>
      <c r="J561" s="12"/>
      <c r="K561" s="12"/>
      <c r="L561" s="12"/>
      <c r="M561" s="12"/>
      <c r="N561" s="12"/>
      <c r="O561" s="12"/>
      <c r="P561" s="12"/>
      <c r="Q561" s="12"/>
      <c r="R561" s="12"/>
      <c r="S561" s="12"/>
      <c r="T561" s="12"/>
      <c r="U561" s="12"/>
      <c r="V561" s="12"/>
      <c r="W561" s="12"/>
      <c r="X561" s="12"/>
      <c r="Y561" s="12"/>
      <c r="Z561" s="12"/>
      <c r="AA561" s="12"/>
    </row>
    <row r="562">
      <c r="A562" s="12"/>
      <c r="B562" s="228"/>
      <c r="C562" s="1154"/>
      <c r="D562" s="228"/>
      <c r="E562" s="228"/>
      <c r="F562" s="12"/>
      <c r="G562" s="12"/>
      <c r="H562" s="12"/>
      <c r="I562" s="12"/>
      <c r="J562" s="12"/>
      <c r="K562" s="12"/>
      <c r="L562" s="12"/>
      <c r="M562" s="12"/>
      <c r="N562" s="12"/>
      <c r="O562" s="12"/>
      <c r="P562" s="12"/>
      <c r="Q562" s="12"/>
      <c r="R562" s="12"/>
      <c r="S562" s="12"/>
      <c r="T562" s="12"/>
      <c r="U562" s="12"/>
      <c r="V562" s="12"/>
      <c r="W562" s="12"/>
      <c r="X562" s="12"/>
      <c r="Y562" s="12"/>
      <c r="Z562" s="12"/>
      <c r="AA562" s="12"/>
    </row>
    <row r="563">
      <c r="A563" s="12"/>
      <c r="B563" s="228"/>
      <c r="C563" s="1154"/>
      <c r="D563" s="228"/>
      <c r="E563" s="228"/>
      <c r="F563" s="12"/>
      <c r="G563" s="12"/>
      <c r="H563" s="12"/>
      <c r="I563" s="12"/>
      <c r="J563" s="12"/>
      <c r="K563" s="12"/>
      <c r="L563" s="12"/>
      <c r="M563" s="12"/>
      <c r="N563" s="12"/>
      <c r="O563" s="12"/>
      <c r="P563" s="12"/>
      <c r="Q563" s="12"/>
      <c r="R563" s="12"/>
      <c r="S563" s="12"/>
      <c r="T563" s="12"/>
      <c r="U563" s="12"/>
      <c r="V563" s="12"/>
      <c r="W563" s="12"/>
      <c r="X563" s="12"/>
      <c r="Y563" s="12"/>
      <c r="Z563" s="12"/>
      <c r="AA563" s="12"/>
    </row>
    <row r="564">
      <c r="A564" s="12"/>
      <c r="B564" s="228"/>
      <c r="C564" s="1154"/>
      <c r="D564" s="228"/>
      <c r="E564" s="228"/>
      <c r="F564" s="12"/>
      <c r="G564" s="12"/>
      <c r="H564" s="12"/>
      <c r="I564" s="12"/>
      <c r="J564" s="12"/>
      <c r="K564" s="12"/>
      <c r="L564" s="12"/>
      <c r="M564" s="12"/>
      <c r="N564" s="12"/>
      <c r="O564" s="12"/>
      <c r="P564" s="12"/>
      <c r="Q564" s="12"/>
      <c r="R564" s="12"/>
      <c r="S564" s="12"/>
      <c r="T564" s="12"/>
      <c r="U564" s="12"/>
      <c r="V564" s="12"/>
      <c r="W564" s="12"/>
      <c r="X564" s="12"/>
      <c r="Y564" s="12"/>
      <c r="Z564" s="12"/>
      <c r="AA564" s="12"/>
    </row>
    <row r="565">
      <c r="A565" s="12"/>
      <c r="B565" s="228"/>
      <c r="C565" s="1154"/>
      <c r="D565" s="228"/>
      <c r="E565" s="228"/>
      <c r="F565" s="12"/>
      <c r="G565" s="12"/>
      <c r="H565" s="12"/>
      <c r="I565" s="12"/>
      <c r="J565" s="12"/>
      <c r="K565" s="12"/>
      <c r="L565" s="12"/>
      <c r="M565" s="12"/>
      <c r="N565" s="12"/>
      <c r="O565" s="12"/>
      <c r="P565" s="12"/>
      <c r="Q565" s="12"/>
      <c r="R565" s="12"/>
      <c r="S565" s="12"/>
      <c r="T565" s="12"/>
      <c r="U565" s="12"/>
      <c r="V565" s="12"/>
      <c r="W565" s="12"/>
      <c r="X565" s="12"/>
      <c r="Y565" s="12"/>
      <c r="Z565" s="12"/>
      <c r="AA565" s="12"/>
    </row>
    <row r="566">
      <c r="A566" s="12"/>
      <c r="B566" s="228"/>
      <c r="C566" s="1154"/>
      <c r="D566" s="228"/>
      <c r="E566" s="228"/>
      <c r="F566" s="12"/>
      <c r="G566" s="12"/>
      <c r="H566" s="12"/>
      <c r="I566" s="12"/>
      <c r="J566" s="12"/>
      <c r="K566" s="12"/>
      <c r="L566" s="12"/>
      <c r="M566" s="12"/>
      <c r="N566" s="12"/>
      <c r="O566" s="12"/>
      <c r="P566" s="12"/>
      <c r="Q566" s="12"/>
      <c r="R566" s="12"/>
      <c r="S566" s="12"/>
      <c r="T566" s="12"/>
      <c r="U566" s="12"/>
      <c r="V566" s="12"/>
      <c r="W566" s="12"/>
      <c r="X566" s="12"/>
      <c r="Y566" s="12"/>
      <c r="Z566" s="12"/>
      <c r="AA566" s="12"/>
    </row>
    <row r="567">
      <c r="A567" s="12"/>
      <c r="B567" s="228"/>
      <c r="C567" s="1154"/>
      <c r="D567" s="228"/>
      <c r="E567" s="228"/>
      <c r="F567" s="12"/>
      <c r="G567" s="12"/>
      <c r="H567" s="12"/>
      <c r="I567" s="12"/>
      <c r="J567" s="12"/>
      <c r="K567" s="12"/>
      <c r="L567" s="12"/>
      <c r="M567" s="12"/>
      <c r="N567" s="12"/>
      <c r="O567" s="12"/>
      <c r="P567" s="12"/>
      <c r="Q567" s="12"/>
      <c r="R567" s="12"/>
      <c r="S567" s="12"/>
      <c r="T567" s="12"/>
      <c r="U567" s="12"/>
      <c r="V567" s="12"/>
      <c r="W567" s="12"/>
      <c r="X567" s="12"/>
      <c r="Y567" s="12"/>
      <c r="Z567" s="12"/>
      <c r="AA567" s="12"/>
    </row>
    <row r="568">
      <c r="A568" s="12"/>
      <c r="B568" s="228"/>
      <c r="C568" s="1154"/>
      <c r="D568" s="228"/>
      <c r="E568" s="228"/>
      <c r="F568" s="12"/>
      <c r="G568" s="12"/>
      <c r="H568" s="12"/>
      <c r="I568" s="12"/>
      <c r="J568" s="12"/>
      <c r="K568" s="12"/>
      <c r="L568" s="12"/>
      <c r="M568" s="12"/>
      <c r="N568" s="12"/>
      <c r="O568" s="12"/>
      <c r="P568" s="12"/>
      <c r="Q568" s="12"/>
      <c r="R568" s="12"/>
      <c r="S568" s="12"/>
      <c r="T568" s="12"/>
      <c r="U568" s="12"/>
      <c r="V568" s="12"/>
      <c r="W568" s="12"/>
      <c r="X568" s="12"/>
      <c r="Y568" s="12"/>
      <c r="Z568" s="12"/>
      <c r="AA568" s="12"/>
    </row>
    <row r="569">
      <c r="A569" s="12"/>
      <c r="B569" s="228"/>
      <c r="C569" s="1154"/>
      <c r="D569" s="228"/>
      <c r="E569" s="228"/>
      <c r="F569" s="12"/>
      <c r="G569" s="12"/>
      <c r="H569" s="12"/>
      <c r="I569" s="12"/>
      <c r="J569" s="12"/>
      <c r="K569" s="12"/>
      <c r="L569" s="12"/>
      <c r="M569" s="12"/>
      <c r="N569" s="12"/>
      <c r="O569" s="12"/>
      <c r="P569" s="12"/>
      <c r="Q569" s="12"/>
      <c r="R569" s="12"/>
      <c r="S569" s="12"/>
      <c r="T569" s="12"/>
      <c r="U569" s="12"/>
      <c r="V569" s="12"/>
      <c r="W569" s="12"/>
      <c r="X569" s="12"/>
      <c r="Y569" s="12"/>
      <c r="Z569" s="12"/>
      <c r="AA569" s="12"/>
    </row>
    <row r="570">
      <c r="A570" s="12"/>
      <c r="B570" s="228"/>
      <c r="C570" s="1154"/>
      <c r="D570" s="228"/>
      <c r="E570" s="228"/>
      <c r="F570" s="12"/>
      <c r="G570" s="12"/>
      <c r="H570" s="12"/>
      <c r="I570" s="12"/>
      <c r="J570" s="12"/>
      <c r="K570" s="12"/>
      <c r="L570" s="12"/>
      <c r="M570" s="12"/>
      <c r="N570" s="12"/>
      <c r="O570" s="12"/>
      <c r="P570" s="12"/>
      <c r="Q570" s="12"/>
      <c r="R570" s="12"/>
      <c r="S570" s="12"/>
      <c r="T570" s="12"/>
      <c r="U570" s="12"/>
      <c r="V570" s="12"/>
      <c r="W570" s="12"/>
      <c r="X570" s="12"/>
      <c r="Y570" s="12"/>
      <c r="Z570" s="12"/>
      <c r="AA570" s="12"/>
    </row>
    <row r="571">
      <c r="A571" s="12"/>
      <c r="B571" s="228"/>
      <c r="C571" s="1154"/>
      <c r="D571" s="228"/>
      <c r="E571" s="228"/>
      <c r="F571" s="12"/>
      <c r="G571" s="12"/>
      <c r="H571" s="12"/>
      <c r="I571" s="12"/>
      <c r="J571" s="12"/>
      <c r="K571" s="12"/>
      <c r="L571" s="12"/>
      <c r="M571" s="12"/>
      <c r="N571" s="12"/>
      <c r="O571" s="12"/>
      <c r="P571" s="12"/>
      <c r="Q571" s="12"/>
      <c r="R571" s="12"/>
      <c r="S571" s="12"/>
      <c r="T571" s="12"/>
      <c r="U571" s="12"/>
      <c r="V571" s="12"/>
      <c r="W571" s="12"/>
      <c r="X571" s="12"/>
      <c r="Y571" s="12"/>
      <c r="Z571" s="12"/>
      <c r="AA571" s="12"/>
    </row>
    <row r="572">
      <c r="A572" s="12"/>
      <c r="B572" s="228"/>
      <c r="C572" s="1154"/>
      <c r="D572" s="228"/>
      <c r="E572" s="228"/>
      <c r="F572" s="12"/>
      <c r="G572" s="12"/>
      <c r="H572" s="12"/>
      <c r="I572" s="12"/>
      <c r="J572" s="12"/>
      <c r="K572" s="12"/>
      <c r="L572" s="12"/>
      <c r="M572" s="12"/>
      <c r="N572" s="12"/>
      <c r="O572" s="12"/>
      <c r="P572" s="12"/>
      <c r="Q572" s="12"/>
      <c r="R572" s="12"/>
      <c r="S572" s="12"/>
      <c r="T572" s="12"/>
      <c r="U572" s="12"/>
      <c r="V572" s="12"/>
      <c r="W572" s="12"/>
      <c r="X572" s="12"/>
      <c r="Y572" s="12"/>
      <c r="Z572" s="12"/>
      <c r="AA572" s="12"/>
    </row>
    <row r="573">
      <c r="A573" s="12"/>
      <c r="B573" s="228"/>
      <c r="C573" s="1154"/>
      <c r="D573" s="228"/>
      <c r="E573" s="228"/>
      <c r="F573" s="12"/>
      <c r="G573" s="12"/>
      <c r="H573" s="12"/>
      <c r="I573" s="12"/>
      <c r="J573" s="12"/>
      <c r="K573" s="12"/>
      <c r="L573" s="12"/>
      <c r="M573" s="12"/>
      <c r="N573" s="12"/>
      <c r="O573" s="12"/>
      <c r="P573" s="12"/>
      <c r="Q573" s="12"/>
      <c r="R573" s="12"/>
      <c r="S573" s="12"/>
      <c r="T573" s="12"/>
      <c r="U573" s="12"/>
      <c r="V573" s="12"/>
      <c r="W573" s="12"/>
      <c r="X573" s="12"/>
      <c r="Y573" s="12"/>
      <c r="Z573" s="12"/>
      <c r="AA573" s="12"/>
    </row>
    <row r="574">
      <c r="A574" s="12"/>
      <c r="B574" s="228"/>
      <c r="C574" s="1154"/>
      <c r="D574" s="228"/>
      <c r="E574" s="228"/>
      <c r="F574" s="12"/>
      <c r="G574" s="12"/>
      <c r="H574" s="12"/>
      <c r="I574" s="12"/>
      <c r="J574" s="12"/>
      <c r="K574" s="12"/>
      <c r="L574" s="12"/>
      <c r="M574" s="12"/>
      <c r="N574" s="12"/>
      <c r="O574" s="12"/>
      <c r="P574" s="12"/>
      <c r="Q574" s="12"/>
      <c r="R574" s="12"/>
      <c r="S574" s="12"/>
      <c r="T574" s="12"/>
      <c r="U574" s="12"/>
      <c r="V574" s="12"/>
      <c r="W574" s="12"/>
      <c r="X574" s="12"/>
      <c r="Y574" s="12"/>
      <c r="Z574" s="12"/>
      <c r="AA574" s="12"/>
    </row>
    <row r="575">
      <c r="A575" s="12"/>
      <c r="B575" s="228"/>
      <c r="C575" s="1154"/>
      <c r="D575" s="228"/>
      <c r="E575" s="228"/>
      <c r="F575" s="12"/>
      <c r="G575" s="12"/>
      <c r="H575" s="12"/>
      <c r="I575" s="12"/>
      <c r="J575" s="12"/>
      <c r="K575" s="12"/>
      <c r="L575" s="12"/>
      <c r="M575" s="12"/>
      <c r="N575" s="12"/>
      <c r="O575" s="12"/>
      <c r="P575" s="12"/>
      <c r="Q575" s="12"/>
      <c r="R575" s="12"/>
      <c r="S575" s="12"/>
      <c r="T575" s="12"/>
      <c r="U575" s="12"/>
      <c r="V575" s="12"/>
      <c r="W575" s="12"/>
      <c r="X575" s="12"/>
      <c r="Y575" s="12"/>
      <c r="Z575" s="12"/>
      <c r="AA575" s="12"/>
    </row>
    <row r="576">
      <c r="A576" s="12"/>
      <c r="B576" s="228"/>
      <c r="C576" s="1154"/>
      <c r="D576" s="228"/>
      <c r="E576" s="228"/>
      <c r="F576" s="12"/>
      <c r="G576" s="12"/>
      <c r="H576" s="12"/>
      <c r="I576" s="12"/>
      <c r="J576" s="12"/>
      <c r="K576" s="12"/>
      <c r="L576" s="12"/>
      <c r="M576" s="12"/>
      <c r="N576" s="12"/>
      <c r="O576" s="12"/>
      <c r="P576" s="12"/>
      <c r="Q576" s="12"/>
      <c r="R576" s="12"/>
      <c r="S576" s="12"/>
      <c r="T576" s="12"/>
      <c r="U576" s="12"/>
      <c r="V576" s="12"/>
      <c r="W576" s="12"/>
      <c r="X576" s="12"/>
      <c r="Y576" s="12"/>
      <c r="Z576" s="12"/>
      <c r="AA576" s="12"/>
    </row>
    <row r="577">
      <c r="A577" s="12"/>
      <c r="B577" s="228"/>
      <c r="C577" s="1154"/>
      <c r="D577" s="228"/>
      <c r="E577" s="228"/>
      <c r="F577" s="12"/>
      <c r="G577" s="12"/>
      <c r="H577" s="12"/>
      <c r="I577" s="12"/>
      <c r="J577" s="12"/>
      <c r="K577" s="12"/>
      <c r="L577" s="12"/>
      <c r="M577" s="12"/>
      <c r="N577" s="12"/>
      <c r="O577" s="12"/>
      <c r="P577" s="12"/>
      <c r="Q577" s="12"/>
      <c r="R577" s="12"/>
      <c r="S577" s="12"/>
      <c r="T577" s="12"/>
      <c r="U577" s="12"/>
      <c r="V577" s="12"/>
      <c r="W577" s="12"/>
      <c r="X577" s="12"/>
      <c r="Y577" s="12"/>
      <c r="Z577" s="12"/>
      <c r="AA577" s="12"/>
    </row>
    <row r="578">
      <c r="A578" s="12"/>
      <c r="B578" s="228"/>
      <c r="C578" s="1154"/>
      <c r="D578" s="228"/>
      <c r="E578" s="228"/>
      <c r="F578" s="12"/>
      <c r="G578" s="12"/>
      <c r="H578" s="12"/>
      <c r="I578" s="12"/>
      <c r="J578" s="12"/>
      <c r="K578" s="12"/>
      <c r="L578" s="12"/>
      <c r="M578" s="12"/>
      <c r="N578" s="12"/>
      <c r="O578" s="12"/>
      <c r="P578" s="12"/>
      <c r="Q578" s="12"/>
      <c r="R578" s="12"/>
      <c r="S578" s="12"/>
      <c r="T578" s="12"/>
      <c r="U578" s="12"/>
      <c r="V578" s="12"/>
      <c r="W578" s="12"/>
      <c r="X578" s="12"/>
      <c r="Y578" s="12"/>
      <c r="Z578" s="12"/>
      <c r="AA578" s="12"/>
    </row>
    <row r="579">
      <c r="A579" s="12"/>
      <c r="B579" s="228"/>
      <c r="C579" s="1154"/>
      <c r="D579" s="228"/>
      <c r="E579" s="228"/>
      <c r="F579" s="12"/>
      <c r="G579" s="12"/>
      <c r="H579" s="12"/>
      <c r="I579" s="12"/>
      <c r="J579" s="12"/>
      <c r="K579" s="12"/>
      <c r="L579" s="12"/>
      <c r="M579" s="12"/>
      <c r="N579" s="12"/>
      <c r="O579" s="12"/>
      <c r="P579" s="12"/>
      <c r="Q579" s="12"/>
      <c r="R579" s="12"/>
      <c r="S579" s="12"/>
      <c r="T579" s="12"/>
      <c r="U579" s="12"/>
      <c r="V579" s="12"/>
      <c r="W579" s="12"/>
      <c r="X579" s="12"/>
      <c r="Y579" s="12"/>
      <c r="Z579" s="12"/>
      <c r="AA579" s="12"/>
    </row>
    <row r="580">
      <c r="A580" s="12"/>
      <c r="B580" s="228"/>
      <c r="C580" s="1154"/>
      <c r="D580" s="228"/>
      <c r="E580" s="228"/>
      <c r="F580" s="12"/>
      <c r="G580" s="12"/>
      <c r="H580" s="12"/>
      <c r="I580" s="12"/>
      <c r="J580" s="12"/>
      <c r="K580" s="12"/>
      <c r="L580" s="12"/>
      <c r="M580" s="12"/>
      <c r="N580" s="12"/>
      <c r="O580" s="12"/>
      <c r="P580" s="12"/>
      <c r="Q580" s="12"/>
      <c r="R580" s="12"/>
      <c r="S580" s="12"/>
      <c r="T580" s="12"/>
      <c r="U580" s="12"/>
      <c r="V580" s="12"/>
      <c r="W580" s="12"/>
      <c r="X580" s="12"/>
      <c r="Y580" s="12"/>
      <c r="Z580" s="12"/>
      <c r="AA580" s="12"/>
    </row>
    <row r="581">
      <c r="A581" s="12"/>
      <c r="B581" s="228"/>
      <c r="C581" s="1154"/>
      <c r="D581" s="228"/>
      <c r="E581" s="228"/>
      <c r="F581" s="12"/>
      <c r="G581" s="12"/>
      <c r="H581" s="12"/>
      <c r="I581" s="12"/>
      <c r="J581" s="12"/>
      <c r="K581" s="12"/>
      <c r="L581" s="12"/>
      <c r="M581" s="12"/>
      <c r="N581" s="12"/>
      <c r="O581" s="12"/>
      <c r="P581" s="12"/>
      <c r="Q581" s="12"/>
      <c r="R581" s="12"/>
      <c r="S581" s="12"/>
      <c r="T581" s="12"/>
      <c r="U581" s="12"/>
      <c r="V581" s="12"/>
      <c r="W581" s="12"/>
      <c r="X581" s="12"/>
      <c r="Y581" s="12"/>
      <c r="Z581" s="12"/>
      <c r="AA581" s="12"/>
    </row>
    <row r="582">
      <c r="A582" s="12"/>
      <c r="B582" s="228"/>
      <c r="C582" s="1154"/>
      <c r="D582" s="228"/>
      <c r="E582" s="228"/>
      <c r="F582" s="12"/>
      <c r="G582" s="12"/>
      <c r="H582" s="12"/>
      <c r="I582" s="12"/>
      <c r="J582" s="12"/>
      <c r="K582" s="12"/>
      <c r="L582" s="12"/>
      <c r="M582" s="12"/>
      <c r="N582" s="12"/>
      <c r="O582" s="12"/>
      <c r="P582" s="12"/>
      <c r="Q582" s="12"/>
      <c r="R582" s="12"/>
      <c r="S582" s="12"/>
      <c r="T582" s="12"/>
      <c r="U582" s="12"/>
      <c r="V582" s="12"/>
      <c r="W582" s="12"/>
      <c r="X582" s="12"/>
      <c r="Y582" s="12"/>
      <c r="Z582" s="12"/>
      <c r="AA582" s="12"/>
    </row>
    <row r="583">
      <c r="A583" s="12"/>
      <c r="B583" s="228"/>
      <c r="C583" s="1154"/>
      <c r="D583" s="228"/>
      <c r="E583" s="228"/>
      <c r="F583" s="12"/>
      <c r="G583" s="12"/>
      <c r="H583" s="12"/>
      <c r="I583" s="12"/>
      <c r="J583" s="12"/>
      <c r="K583" s="12"/>
      <c r="L583" s="12"/>
      <c r="M583" s="12"/>
      <c r="N583" s="12"/>
      <c r="O583" s="12"/>
      <c r="P583" s="12"/>
      <c r="Q583" s="12"/>
      <c r="R583" s="12"/>
      <c r="S583" s="12"/>
      <c r="T583" s="12"/>
      <c r="U583" s="12"/>
      <c r="V583" s="12"/>
      <c r="W583" s="12"/>
      <c r="X583" s="12"/>
      <c r="Y583" s="12"/>
      <c r="Z583" s="12"/>
      <c r="AA583" s="12"/>
    </row>
    <row r="584">
      <c r="A584" s="12"/>
      <c r="B584" s="228"/>
      <c r="C584" s="1154"/>
      <c r="D584" s="228"/>
      <c r="E584" s="228"/>
      <c r="F584" s="12"/>
      <c r="G584" s="12"/>
      <c r="H584" s="12"/>
      <c r="I584" s="12"/>
      <c r="J584" s="12"/>
      <c r="K584" s="12"/>
      <c r="L584" s="12"/>
      <c r="M584" s="12"/>
      <c r="N584" s="12"/>
      <c r="O584" s="12"/>
      <c r="P584" s="12"/>
      <c r="Q584" s="12"/>
      <c r="R584" s="12"/>
      <c r="S584" s="12"/>
      <c r="T584" s="12"/>
      <c r="U584" s="12"/>
      <c r="V584" s="12"/>
      <c r="W584" s="12"/>
      <c r="X584" s="12"/>
      <c r="Y584" s="12"/>
      <c r="Z584" s="12"/>
      <c r="AA584" s="12"/>
    </row>
    <row r="585">
      <c r="A585" s="12"/>
      <c r="B585" s="228"/>
      <c r="C585" s="1154"/>
      <c r="D585" s="228"/>
      <c r="E585" s="228"/>
      <c r="F585" s="12"/>
      <c r="G585" s="12"/>
      <c r="H585" s="12"/>
      <c r="I585" s="12"/>
      <c r="J585" s="12"/>
      <c r="K585" s="12"/>
      <c r="L585" s="12"/>
      <c r="M585" s="12"/>
      <c r="N585" s="12"/>
      <c r="O585" s="12"/>
      <c r="P585" s="12"/>
      <c r="Q585" s="12"/>
      <c r="R585" s="12"/>
      <c r="S585" s="12"/>
      <c r="T585" s="12"/>
      <c r="U585" s="12"/>
      <c r="V585" s="12"/>
      <c r="W585" s="12"/>
      <c r="X585" s="12"/>
      <c r="Y585" s="12"/>
      <c r="Z585" s="12"/>
      <c r="AA585" s="12"/>
    </row>
    <row r="586">
      <c r="A586" s="12"/>
      <c r="B586" s="228"/>
      <c r="C586" s="1154"/>
      <c r="D586" s="228"/>
      <c r="E586" s="228"/>
      <c r="F586" s="12"/>
      <c r="G586" s="12"/>
      <c r="H586" s="12"/>
      <c r="I586" s="12"/>
      <c r="J586" s="12"/>
      <c r="K586" s="12"/>
      <c r="L586" s="12"/>
      <c r="M586" s="12"/>
      <c r="N586" s="12"/>
      <c r="O586" s="12"/>
      <c r="P586" s="12"/>
      <c r="Q586" s="12"/>
      <c r="R586" s="12"/>
      <c r="S586" s="12"/>
      <c r="T586" s="12"/>
      <c r="U586" s="12"/>
      <c r="V586" s="12"/>
      <c r="W586" s="12"/>
      <c r="X586" s="12"/>
      <c r="Y586" s="12"/>
      <c r="Z586" s="12"/>
      <c r="AA586" s="12"/>
    </row>
    <row r="587">
      <c r="A587" s="12"/>
      <c r="B587" s="228"/>
      <c r="C587" s="1154"/>
      <c r="D587" s="228"/>
      <c r="E587" s="228"/>
      <c r="F587" s="12"/>
      <c r="G587" s="12"/>
      <c r="H587" s="12"/>
      <c r="I587" s="12"/>
      <c r="J587" s="12"/>
      <c r="K587" s="12"/>
      <c r="L587" s="12"/>
      <c r="M587" s="12"/>
      <c r="N587" s="12"/>
      <c r="O587" s="12"/>
      <c r="P587" s="12"/>
      <c r="Q587" s="12"/>
      <c r="R587" s="12"/>
      <c r="S587" s="12"/>
      <c r="T587" s="12"/>
      <c r="U587" s="12"/>
      <c r="V587" s="12"/>
      <c r="W587" s="12"/>
      <c r="X587" s="12"/>
      <c r="Y587" s="12"/>
      <c r="Z587" s="12"/>
      <c r="AA587" s="12"/>
    </row>
    <row r="588">
      <c r="A588" s="12"/>
      <c r="B588" s="228"/>
      <c r="C588" s="1154"/>
      <c r="D588" s="228"/>
      <c r="E588" s="228"/>
      <c r="F588" s="12"/>
      <c r="G588" s="12"/>
      <c r="H588" s="12"/>
      <c r="I588" s="12"/>
      <c r="J588" s="12"/>
      <c r="K588" s="12"/>
      <c r="L588" s="12"/>
      <c r="M588" s="12"/>
      <c r="N588" s="12"/>
      <c r="O588" s="12"/>
      <c r="P588" s="12"/>
      <c r="Q588" s="12"/>
      <c r="R588" s="12"/>
      <c r="S588" s="12"/>
      <c r="T588" s="12"/>
      <c r="U588" s="12"/>
      <c r="V588" s="12"/>
      <c r="W588" s="12"/>
      <c r="X588" s="12"/>
      <c r="Y588" s="12"/>
      <c r="Z588" s="12"/>
      <c r="AA588" s="12"/>
    </row>
    <row r="589">
      <c r="A589" s="12"/>
      <c r="B589" s="228"/>
      <c r="C589" s="1154"/>
      <c r="D589" s="228"/>
      <c r="E589" s="228"/>
      <c r="F589" s="12"/>
      <c r="G589" s="12"/>
      <c r="H589" s="12"/>
      <c r="I589" s="12"/>
      <c r="J589" s="12"/>
      <c r="K589" s="12"/>
      <c r="L589" s="12"/>
      <c r="M589" s="12"/>
      <c r="N589" s="12"/>
      <c r="O589" s="12"/>
      <c r="P589" s="12"/>
      <c r="Q589" s="12"/>
      <c r="R589" s="12"/>
      <c r="S589" s="12"/>
      <c r="T589" s="12"/>
      <c r="U589" s="12"/>
      <c r="V589" s="12"/>
      <c r="W589" s="12"/>
      <c r="X589" s="12"/>
      <c r="Y589" s="12"/>
      <c r="Z589" s="12"/>
      <c r="AA589" s="12"/>
    </row>
    <row r="590">
      <c r="A590" s="12"/>
      <c r="B590" s="228"/>
      <c r="C590" s="1154"/>
      <c r="D590" s="228"/>
      <c r="E590" s="228"/>
      <c r="F590" s="12"/>
      <c r="G590" s="12"/>
      <c r="H590" s="12"/>
      <c r="I590" s="12"/>
      <c r="J590" s="12"/>
      <c r="K590" s="12"/>
      <c r="L590" s="12"/>
      <c r="M590" s="12"/>
      <c r="N590" s="12"/>
      <c r="O590" s="12"/>
      <c r="P590" s="12"/>
      <c r="Q590" s="12"/>
      <c r="R590" s="12"/>
      <c r="S590" s="12"/>
      <c r="T590" s="12"/>
      <c r="U590" s="12"/>
      <c r="V590" s="12"/>
      <c r="W590" s="12"/>
      <c r="X590" s="12"/>
      <c r="Y590" s="12"/>
      <c r="Z590" s="12"/>
      <c r="AA590" s="12"/>
    </row>
    <row r="591">
      <c r="A591" s="12"/>
      <c r="B591" s="228"/>
      <c r="C591" s="1154"/>
      <c r="D591" s="228"/>
      <c r="E591" s="228"/>
      <c r="F591" s="12"/>
      <c r="G591" s="12"/>
      <c r="H591" s="12"/>
      <c r="I591" s="12"/>
      <c r="J591" s="12"/>
      <c r="K591" s="12"/>
      <c r="L591" s="12"/>
      <c r="M591" s="12"/>
      <c r="N591" s="12"/>
      <c r="O591" s="12"/>
      <c r="P591" s="12"/>
      <c r="Q591" s="12"/>
      <c r="R591" s="12"/>
      <c r="S591" s="12"/>
      <c r="T591" s="12"/>
      <c r="U591" s="12"/>
      <c r="V591" s="12"/>
      <c r="W591" s="12"/>
      <c r="X591" s="12"/>
      <c r="Y591" s="12"/>
      <c r="Z591" s="12"/>
      <c r="AA591" s="12"/>
    </row>
    <row r="592">
      <c r="A592" s="12"/>
      <c r="B592" s="228"/>
      <c r="C592" s="1154"/>
      <c r="D592" s="228"/>
      <c r="E592" s="228"/>
      <c r="F592" s="12"/>
      <c r="G592" s="12"/>
      <c r="H592" s="12"/>
      <c r="I592" s="12"/>
      <c r="J592" s="12"/>
      <c r="K592" s="12"/>
      <c r="L592" s="12"/>
      <c r="M592" s="12"/>
      <c r="N592" s="12"/>
      <c r="O592" s="12"/>
      <c r="P592" s="12"/>
      <c r="Q592" s="12"/>
      <c r="R592" s="12"/>
      <c r="S592" s="12"/>
      <c r="T592" s="12"/>
      <c r="U592" s="12"/>
      <c r="V592" s="12"/>
      <c r="W592" s="12"/>
      <c r="X592" s="12"/>
      <c r="Y592" s="12"/>
      <c r="Z592" s="12"/>
      <c r="AA592" s="12"/>
    </row>
    <row r="593">
      <c r="A593" s="12"/>
      <c r="B593" s="228"/>
      <c r="C593" s="1154"/>
      <c r="D593" s="228"/>
      <c r="E593" s="228"/>
      <c r="F593" s="12"/>
      <c r="G593" s="12"/>
      <c r="H593" s="12"/>
      <c r="I593" s="12"/>
      <c r="J593" s="12"/>
      <c r="K593" s="12"/>
      <c r="L593" s="12"/>
      <c r="M593" s="12"/>
      <c r="N593" s="12"/>
      <c r="O593" s="12"/>
      <c r="P593" s="12"/>
      <c r="Q593" s="12"/>
      <c r="R593" s="12"/>
      <c r="S593" s="12"/>
      <c r="T593" s="12"/>
      <c r="U593" s="12"/>
      <c r="V593" s="12"/>
      <c r="W593" s="12"/>
      <c r="X593" s="12"/>
      <c r="Y593" s="12"/>
      <c r="Z593" s="12"/>
      <c r="AA593" s="12"/>
    </row>
    <row r="594">
      <c r="A594" s="12"/>
      <c r="B594" s="228"/>
      <c r="C594" s="1154"/>
      <c r="D594" s="228"/>
      <c r="E594" s="228"/>
      <c r="F594" s="12"/>
      <c r="G594" s="12"/>
      <c r="H594" s="12"/>
      <c r="I594" s="12"/>
      <c r="J594" s="12"/>
      <c r="K594" s="12"/>
      <c r="L594" s="12"/>
      <c r="M594" s="12"/>
      <c r="N594" s="12"/>
      <c r="O594" s="12"/>
      <c r="P594" s="12"/>
      <c r="Q594" s="12"/>
      <c r="R594" s="12"/>
      <c r="S594" s="12"/>
      <c r="T594" s="12"/>
      <c r="U594" s="12"/>
      <c r="V594" s="12"/>
      <c r="W594" s="12"/>
      <c r="X594" s="12"/>
      <c r="Y594" s="12"/>
      <c r="Z594" s="12"/>
      <c r="AA594" s="12"/>
    </row>
    <row r="595">
      <c r="A595" s="12"/>
      <c r="B595" s="228"/>
      <c r="C595" s="1154"/>
      <c r="D595" s="228"/>
      <c r="E595" s="228"/>
      <c r="F595" s="12"/>
      <c r="G595" s="12"/>
      <c r="H595" s="12"/>
      <c r="I595" s="12"/>
      <c r="J595" s="12"/>
      <c r="K595" s="12"/>
      <c r="L595" s="12"/>
      <c r="M595" s="12"/>
      <c r="N595" s="12"/>
      <c r="O595" s="12"/>
      <c r="P595" s="12"/>
      <c r="Q595" s="12"/>
      <c r="R595" s="12"/>
      <c r="S595" s="12"/>
      <c r="T595" s="12"/>
      <c r="U595" s="12"/>
      <c r="V595" s="12"/>
      <c r="W595" s="12"/>
      <c r="X595" s="12"/>
      <c r="Y595" s="12"/>
      <c r="Z595" s="12"/>
      <c r="AA595" s="12"/>
    </row>
    <row r="596">
      <c r="A596" s="12"/>
      <c r="B596" s="228"/>
      <c r="C596" s="1154"/>
      <c r="D596" s="228"/>
      <c r="E596" s="228"/>
      <c r="F596" s="12"/>
      <c r="G596" s="12"/>
      <c r="H596" s="12"/>
      <c r="I596" s="12"/>
      <c r="J596" s="12"/>
      <c r="K596" s="12"/>
      <c r="L596" s="12"/>
      <c r="M596" s="12"/>
      <c r="N596" s="12"/>
      <c r="O596" s="12"/>
      <c r="P596" s="12"/>
      <c r="Q596" s="12"/>
      <c r="R596" s="12"/>
      <c r="S596" s="12"/>
      <c r="T596" s="12"/>
      <c r="U596" s="12"/>
      <c r="V596" s="12"/>
      <c r="W596" s="12"/>
      <c r="X596" s="12"/>
      <c r="Y596" s="12"/>
      <c r="Z596" s="12"/>
      <c r="AA596" s="12"/>
    </row>
    <row r="597">
      <c r="A597" s="12"/>
      <c r="B597" s="228"/>
      <c r="C597" s="1154"/>
      <c r="D597" s="228"/>
      <c r="E597" s="228"/>
      <c r="F597" s="12"/>
      <c r="G597" s="12"/>
      <c r="H597" s="12"/>
      <c r="I597" s="12"/>
      <c r="J597" s="12"/>
      <c r="K597" s="12"/>
      <c r="L597" s="12"/>
      <c r="M597" s="12"/>
      <c r="N597" s="12"/>
      <c r="O597" s="12"/>
      <c r="P597" s="12"/>
      <c r="Q597" s="12"/>
      <c r="R597" s="12"/>
      <c r="S597" s="12"/>
      <c r="T597" s="12"/>
      <c r="U597" s="12"/>
      <c r="V597" s="12"/>
      <c r="W597" s="12"/>
      <c r="X597" s="12"/>
      <c r="Y597" s="12"/>
      <c r="Z597" s="12"/>
      <c r="AA597" s="12"/>
    </row>
    <row r="598">
      <c r="A598" s="12"/>
      <c r="B598" s="228"/>
      <c r="C598" s="1154"/>
      <c r="D598" s="228"/>
      <c r="E598" s="228"/>
      <c r="F598" s="12"/>
      <c r="G598" s="12"/>
      <c r="H598" s="12"/>
      <c r="I598" s="12"/>
      <c r="J598" s="12"/>
      <c r="K598" s="12"/>
      <c r="L598" s="12"/>
      <c r="M598" s="12"/>
      <c r="N598" s="12"/>
      <c r="O598" s="12"/>
      <c r="P598" s="12"/>
      <c r="Q598" s="12"/>
      <c r="R598" s="12"/>
      <c r="S598" s="12"/>
      <c r="T598" s="12"/>
      <c r="U598" s="12"/>
      <c r="V598" s="12"/>
      <c r="W598" s="12"/>
      <c r="X598" s="12"/>
      <c r="Y598" s="12"/>
      <c r="Z598" s="12"/>
      <c r="AA598" s="12"/>
    </row>
    <row r="599">
      <c r="A599" s="12"/>
      <c r="B599" s="228"/>
      <c r="C599" s="1154"/>
      <c r="D599" s="228"/>
      <c r="E599" s="228"/>
      <c r="F599" s="12"/>
      <c r="G599" s="12"/>
      <c r="H599" s="12"/>
      <c r="I599" s="12"/>
      <c r="J599" s="12"/>
      <c r="K599" s="12"/>
      <c r="L599" s="12"/>
      <c r="M599" s="12"/>
      <c r="N599" s="12"/>
      <c r="O599" s="12"/>
      <c r="P599" s="12"/>
      <c r="Q599" s="12"/>
      <c r="R599" s="12"/>
      <c r="S599" s="12"/>
      <c r="T599" s="12"/>
      <c r="U599" s="12"/>
      <c r="V599" s="12"/>
      <c r="W599" s="12"/>
      <c r="X599" s="12"/>
      <c r="Y599" s="12"/>
      <c r="Z599" s="12"/>
      <c r="AA599" s="12"/>
    </row>
    <row r="600">
      <c r="A600" s="12"/>
      <c r="B600" s="228"/>
      <c r="C600" s="1154"/>
      <c r="D600" s="228"/>
      <c r="E600" s="228"/>
      <c r="F600" s="12"/>
      <c r="G600" s="12"/>
      <c r="H600" s="12"/>
      <c r="I600" s="12"/>
      <c r="J600" s="12"/>
      <c r="K600" s="12"/>
      <c r="L600" s="12"/>
      <c r="M600" s="12"/>
      <c r="N600" s="12"/>
      <c r="O600" s="12"/>
      <c r="P600" s="12"/>
      <c r="Q600" s="12"/>
      <c r="R600" s="12"/>
      <c r="S600" s="12"/>
      <c r="T600" s="12"/>
      <c r="U600" s="12"/>
      <c r="V600" s="12"/>
      <c r="W600" s="12"/>
      <c r="X600" s="12"/>
      <c r="Y600" s="12"/>
      <c r="Z600" s="12"/>
      <c r="AA600" s="12"/>
    </row>
    <row r="601">
      <c r="A601" s="12"/>
      <c r="B601" s="228"/>
      <c r="C601" s="1154"/>
      <c r="D601" s="228"/>
      <c r="E601" s="228"/>
      <c r="F601" s="12"/>
      <c r="G601" s="12"/>
      <c r="H601" s="12"/>
      <c r="I601" s="12"/>
      <c r="J601" s="12"/>
      <c r="K601" s="12"/>
      <c r="L601" s="12"/>
      <c r="M601" s="12"/>
      <c r="N601" s="12"/>
      <c r="O601" s="12"/>
      <c r="P601" s="12"/>
      <c r="Q601" s="12"/>
      <c r="R601" s="12"/>
      <c r="S601" s="12"/>
      <c r="T601" s="12"/>
      <c r="U601" s="12"/>
      <c r="V601" s="12"/>
      <c r="W601" s="12"/>
      <c r="X601" s="12"/>
      <c r="Y601" s="12"/>
      <c r="Z601" s="12"/>
      <c r="AA601" s="12"/>
    </row>
    <row r="602">
      <c r="A602" s="12"/>
      <c r="B602" s="228"/>
      <c r="C602" s="1154"/>
      <c r="D602" s="228"/>
      <c r="E602" s="228"/>
      <c r="F602" s="12"/>
      <c r="G602" s="12"/>
      <c r="H602" s="12"/>
      <c r="I602" s="12"/>
      <c r="J602" s="12"/>
      <c r="K602" s="12"/>
      <c r="L602" s="12"/>
      <c r="M602" s="12"/>
      <c r="N602" s="12"/>
      <c r="O602" s="12"/>
      <c r="P602" s="12"/>
      <c r="Q602" s="12"/>
      <c r="R602" s="12"/>
      <c r="S602" s="12"/>
      <c r="T602" s="12"/>
      <c r="U602" s="12"/>
      <c r="V602" s="12"/>
      <c r="W602" s="12"/>
      <c r="X602" s="12"/>
      <c r="Y602" s="12"/>
      <c r="Z602" s="12"/>
      <c r="AA602" s="12"/>
    </row>
    <row r="603">
      <c r="A603" s="12"/>
      <c r="B603" s="228"/>
      <c r="C603" s="1154"/>
      <c r="D603" s="228"/>
      <c r="E603" s="228"/>
      <c r="F603" s="12"/>
      <c r="G603" s="12"/>
      <c r="H603" s="12"/>
      <c r="I603" s="12"/>
      <c r="J603" s="12"/>
      <c r="K603" s="12"/>
      <c r="L603" s="12"/>
      <c r="M603" s="12"/>
      <c r="N603" s="12"/>
      <c r="O603" s="12"/>
      <c r="P603" s="12"/>
      <c r="Q603" s="12"/>
      <c r="R603" s="12"/>
      <c r="S603" s="12"/>
      <c r="T603" s="12"/>
      <c r="U603" s="12"/>
      <c r="V603" s="12"/>
      <c r="W603" s="12"/>
      <c r="X603" s="12"/>
      <c r="Y603" s="12"/>
      <c r="Z603" s="12"/>
      <c r="AA603" s="12"/>
    </row>
    <row r="604">
      <c r="A604" s="12"/>
      <c r="B604" s="228"/>
      <c r="C604" s="1154"/>
      <c r="D604" s="228"/>
      <c r="E604" s="228"/>
      <c r="F604" s="12"/>
      <c r="G604" s="12"/>
      <c r="H604" s="12"/>
      <c r="I604" s="12"/>
      <c r="J604" s="12"/>
      <c r="K604" s="12"/>
      <c r="L604" s="12"/>
      <c r="M604" s="12"/>
      <c r="N604" s="12"/>
      <c r="O604" s="12"/>
      <c r="P604" s="12"/>
      <c r="Q604" s="12"/>
      <c r="R604" s="12"/>
      <c r="S604" s="12"/>
      <c r="T604" s="12"/>
      <c r="U604" s="12"/>
      <c r="V604" s="12"/>
      <c r="W604" s="12"/>
      <c r="X604" s="12"/>
      <c r="Y604" s="12"/>
      <c r="Z604" s="12"/>
      <c r="AA604" s="12"/>
    </row>
    <row r="605">
      <c r="A605" s="12"/>
      <c r="B605" s="228"/>
      <c r="C605" s="1154"/>
      <c r="D605" s="228"/>
      <c r="E605" s="228"/>
      <c r="F605" s="12"/>
      <c r="G605" s="12"/>
      <c r="H605" s="12"/>
      <c r="I605" s="12"/>
      <c r="J605" s="12"/>
      <c r="K605" s="12"/>
      <c r="L605" s="12"/>
      <c r="M605" s="12"/>
      <c r="N605" s="12"/>
      <c r="O605" s="12"/>
      <c r="P605" s="12"/>
      <c r="Q605" s="12"/>
      <c r="R605" s="12"/>
      <c r="S605" s="12"/>
      <c r="T605" s="12"/>
      <c r="U605" s="12"/>
      <c r="V605" s="12"/>
      <c r="W605" s="12"/>
      <c r="X605" s="12"/>
      <c r="Y605" s="12"/>
      <c r="Z605" s="12"/>
      <c r="AA605" s="12"/>
    </row>
    <row r="606">
      <c r="A606" s="12"/>
      <c r="B606" s="228"/>
      <c r="C606" s="1154"/>
      <c r="D606" s="228"/>
      <c r="E606" s="228"/>
      <c r="F606" s="12"/>
      <c r="G606" s="12"/>
      <c r="H606" s="12"/>
      <c r="I606" s="12"/>
      <c r="J606" s="12"/>
      <c r="K606" s="12"/>
      <c r="L606" s="12"/>
      <c r="M606" s="12"/>
      <c r="N606" s="12"/>
      <c r="O606" s="12"/>
      <c r="P606" s="12"/>
      <c r="Q606" s="12"/>
      <c r="R606" s="12"/>
      <c r="S606" s="12"/>
      <c r="T606" s="12"/>
      <c r="U606" s="12"/>
      <c r="V606" s="12"/>
      <c r="W606" s="12"/>
      <c r="X606" s="12"/>
      <c r="Y606" s="12"/>
      <c r="Z606" s="12"/>
      <c r="AA606" s="12"/>
    </row>
    <row r="607">
      <c r="A607" s="12"/>
      <c r="B607" s="228"/>
      <c r="C607" s="1154"/>
      <c r="D607" s="228"/>
      <c r="E607" s="228"/>
      <c r="F607" s="12"/>
      <c r="G607" s="12"/>
      <c r="H607" s="12"/>
      <c r="I607" s="12"/>
      <c r="J607" s="12"/>
      <c r="K607" s="12"/>
      <c r="L607" s="12"/>
      <c r="M607" s="12"/>
      <c r="N607" s="12"/>
      <c r="O607" s="12"/>
      <c r="P607" s="12"/>
      <c r="Q607" s="12"/>
      <c r="R607" s="12"/>
      <c r="S607" s="12"/>
      <c r="T607" s="12"/>
      <c r="U607" s="12"/>
      <c r="V607" s="12"/>
      <c r="W607" s="12"/>
      <c r="X607" s="12"/>
      <c r="Y607" s="12"/>
      <c r="Z607" s="12"/>
      <c r="AA607" s="12"/>
    </row>
    <row r="608">
      <c r="A608" s="12"/>
      <c r="B608" s="228"/>
      <c r="C608" s="1154"/>
      <c r="D608" s="228"/>
      <c r="E608" s="228"/>
      <c r="F608" s="12"/>
      <c r="G608" s="12"/>
      <c r="H608" s="12"/>
      <c r="I608" s="12"/>
      <c r="J608" s="12"/>
      <c r="K608" s="12"/>
      <c r="L608" s="12"/>
      <c r="M608" s="12"/>
      <c r="N608" s="12"/>
      <c r="O608" s="12"/>
      <c r="P608" s="12"/>
      <c r="Q608" s="12"/>
      <c r="R608" s="12"/>
      <c r="S608" s="12"/>
      <c r="T608" s="12"/>
      <c r="U608" s="12"/>
      <c r="V608" s="12"/>
      <c r="W608" s="12"/>
      <c r="X608" s="12"/>
      <c r="Y608" s="12"/>
      <c r="Z608" s="12"/>
      <c r="AA608" s="12"/>
    </row>
    <row r="609">
      <c r="A609" s="12"/>
      <c r="B609" s="228"/>
      <c r="C609" s="1154"/>
      <c r="D609" s="228"/>
      <c r="E609" s="228"/>
      <c r="F609" s="12"/>
      <c r="G609" s="12"/>
      <c r="H609" s="12"/>
      <c r="I609" s="12"/>
      <c r="J609" s="12"/>
      <c r="K609" s="12"/>
      <c r="L609" s="12"/>
      <c r="M609" s="12"/>
      <c r="N609" s="12"/>
      <c r="O609" s="12"/>
      <c r="P609" s="12"/>
      <c r="Q609" s="12"/>
      <c r="R609" s="12"/>
      <c r="S609" s="12"/>
      <c r="T609" s="12"/>
      <c r="U609" s="12"/>
      <c r="V609" s="12"/>
      <c r="W609" s="12"/>
      <c r="X609" s="12"/>
      <c r="Y609" s="12"/>
      <c r="Z609" s="12"/>
      <c r="AA609" s="12"/>
    </row>
    <row r="610">
      <c r="A610" s="12"/>
      <c r="B610" s="228"/>
      <c r="C610" s="1154"/>
      <c r="D610" s="228"/>
      <c r="E610" s="228"/>
      <c r="F610" s="12"/>
      <c r="G610" s="12"/>
      <c r="H610" s="12"/>
      <c r="I610" s="12"/>
      <c r="J610" s="12"/>
      <c r="K610" s="12"/>
      <c r="L610" s="12"/>
      <c r="M610" s="12"/>
      <c r="N610" s="12"/>
      <c r="O610" s="12"/>
      <c r="P610" s="12"/>
      <c r="Q610" s="12"/>
      <c r="R610" s="12"/>
      <c r="S610" s="12"/>
      <c r="T610" s="12"/>
      <c r="U610" s="12"/>
      <c r="V610" s="12"/>
      <c r="W610" s="12"/>
      <c r="X610" s="12"/>
      <c r="Y610" s="12"/>
      <c r="Z610" s="12"/>
      <c r="AA610" s="12"/>
    </row>
    <row r="611">
      <c r="A611" s="12"/>
      <c r="B611" s="228"/>
      <c r="C611" s="1154"/>
      <c r="D611" s="228"/>
      <c r="E611" s="228"/>
      <c r="F611" s="12"/>
      <c r="G611" s="12"/>
      <c r="H611" s="12"/>
      <c r="I611" s="12"/>
      <c r="J611" s="12"/>
      <c r="K611" s="12"/>
      <c r="L611" s="12"/>
      <c r="M611" s="12"/>
      <c r="N611" s="12"/>
      <c r="O611" s="12"/>
      <c r="P611" s="12"/>
      <c r="Q611" s="12"/>
      <c r="R611" s="12"/>
      <c r="S611" s="12"/>
      <c r="T611" s="12"/>
      <c r="U611" s="12"/>
      <c r="V611" s="12"/>
      <c r="W611" s="12"/>
      <c r="X611" s="12"/>
      <c r="Y611" s="12"/>
      <c r="Z611" s="12"/>
      <c r="AA611" s="12"/>
    </row>
    <row r="612">
      <c r="A612" s="12"/>
      <c r="B612" s="228"/>
      <c r="C612" s="1154"/>
      <c r="D612" s="228"/>
      <c r="E612" s="228"/>
      <c r="F612" s="12"/>
      <c r="G612" s="12"/>
      <c r="H612" s="12"/>
      <c r="I612" s="12"/>
      <c r="J612" s="12"/>
      <c r="K612" s="12"/>
      <c r="L612" s="12"/>
      <c r="M612" s="12"/>
      <c r="N612" s="12"/>
      <c r="O612" s="12"/>
      <c r="P612" s="12"/>
      <c r="Q612" s="12"/>
      <c r="R612" s="12"/>
      <c r="S612" s="12"/>
      <c r="T612" s="12"/>
      <c r="U612" s="12"/>
      <c r="V612" s="12"/>
      <c r="W612" s="12"/>
      <c r="X612" s="12"/>
      <c r="Y612" s="12"/>
      <c r="Z612" s="12"/>
      <c r="AA612" s="12"/>
    </row>
    <row r="613">
      <c r="A613" s="12"/>
      <c r="B613" s="228"/>
      <c r="C613" s="1154"/>
      <c r="D613" s="228"/>
      <c r="E613" s="228"/>
      <c r="F613" s="12"/>
      <c r="G613" s="12"/>
      <c r="H613" s="12"/>
      <c r="I613" s="12"/>
      <c r="J613" s="12"/>
      <c r="K613" s="12"/>
      <c r="L613" s="12"/>
      <c r="M613" s="12"/>
      <c r="N613" s="12"/>
      <c r="O613" s="12"/>
      <c r="P613" s="12"/>
      <c r="Q613" s="12"/>
      <c r="R613" s="12"/>
      <c r="S613" s="12"/>
      <c r="T613" s="12"/>
      <c r="U613" s="12"/>
      <c r="V613" s="12"/>
      <c r="W613" s="12"/>
      <c r="X613" s="12"/>
      <c r="Y613" s="12"/>
      <c r="Z613" s="12"/>
      <c r="AA613" s="12"/>
    </row>
    <row r="614">
      <c r="A614" s="12"/>
      <c r="B614" s="228"/>
      <c r="C614" s="1154"/>
      <c r="D614" s="228"/>
      <c r="E614" s="228"/>
      <c r="F614" s="12"/>
      <c r="G614" s="12"/>
      <c r="H614" s="12"/>
      <c r="I614" s="12"/>
      <c r="J614" s="12"/>
      <c r="K614" s="12"/>
      <c r="L614" s="12"/>
      <c r="M614" s="12"/>
      <c r="N614" s="12"/>
      <c r="O614" s="12"/>
      <c r="P614" s="12"/>
      <c r="Q614" s="12"/>
      <c r="R614" s="12"/>
      <c r="S614" s="12"/>
      <c r="T614" s="12"/>
      <c r="U614" s="12"/>
      <c r="V614" s="12"/>
      <c r="W614" s="12"/>
      <c r="X614" s="12"/>
      <c r="Y614" s="12"/>
      <c r="Z614" s="12"/>
      <c r="AA614" s="12"/>
    </row>
    <row r="615">
      <c r="A615" s="12"/>
      <c r="B615" s="228"/>
      <c r="C615" s="1154"/>
      <c r="D615" s="228"/>
      <c r="E615" s="228"/>
      <c r="F615" s="12"/>
      <c r="G615" s="12"/>
      <c r="H615" s="12"/>
      <c r="I615" s="12"/>
      <c r="J615" s="12"/>
      <c r="K615" s="12"/>
      <c r="L615" s="12"/>
      <c r="M615" s="12"/>
      <c r="N615" s="12"/>
      <c r="O615" s="12"/>
      <c r="P615" s="12"/>
      <c r="Q615" s="12"/>
      <c r="R615" s="12"/>
      <c r="S615" s="12"/>
      <c r="T615" s="12"/>
      <c r="U615" s="12"/>
      <c r="V615" s="12"/>
      <c r="W615" s="12"/>
      <c r="X615" s="12"/>
      <c r="Y615" s="12"/>
      <c r="Z615" s="12"/>
      <c r="AA615" s="12"/>
    </row>
    <row r="616">
      <c r="A616" s="12"/>
      <c r="B616" s="228"/>
      <c r="C616" s="1154"/>
      <c r="D616" s="228"/>
      <c r="E616" s="228"/>
      <c r="F616" s="12"/>
      <c r="G616" s="12"/>
      <c r="H616" s="12"/>
      <c r="I616" s="12"/>
      <c r="J616" s="12"/>
      <c r="K616" s="12"/>
      <c r="L616" s="12"/>
      <c r="M616" s="12"/>
      <c r="N616" s="12"/>
      <c r="O616" s="12"/>
      <c r="P616" s="12"/>
      <c r="Q616" s="12"/>
      <c r="R616" s="12"/>
      <c r="S616" s="12"/>
      <c r="T616" s="12"/>
      <c r="U616" s="12"/>
      <c r="V616" s="12"/>
      <c r="W616" s="12"/>
      <c r="X616" s="12"/>
      <c r="Y616" s="12"/>
      <c r="Z616" s="12"/>
      <c r="AA616" s="12"/>
    </row>
    <row r="617">
      <c r="A617" s="12"/>
      <c r="B617" s="228"/>
      <c r="C617" s="1154"/>
      <c r="D617" s="228"/>
      <c r="E617" s="228"/>
      <c r="F617" s="12"/>
      <c r="G617" s="12"/>
      <c r="H617" s="12"/>
      <c r="I617" s="12"/>
      <c r="J617" s="12"/>
      <c r="K617" s="12"/>
      <c r="L617" s="12"/>
      <c r="M617" s="12"/>
      <c r="N617" s="12"/>
      <c r="O617" s="12"/>
      <c r="P617" s="12"/>
      <c r="Q617" s="12"/>
      <c r="R617" s="12"/>
      <c r="S617" s="12"/>
      <c r="T617" s="12"/>
      <c r="U617" s="12"/>
      <c r="V617" s="12"/>
      <c r="W617" s="12"/>
      <c r="X617" s="12"/>
      <c r="Y617" s="12"/>
      <c r="Z617" s="12"/>
      <c r="AA617" s="12"/>
    </row>
    <row r="618">
      <c r="A618" s="12"/>
      <c r="B618" s="228"/>
      <c r="C618" s="1154"/>
      <c r="D618" s="228"/>
      <c r="E618" s="228"/>
      <c r="F618" s="12"/>
      <c r="G618" s="12"/>
      <c r="H618" s="12"/>
      <c r="I618" s="12"/>
      <c r="J618" s="12"/>
      <c r="K618" s="12"/>
      <c r="L618" s="12"/>
      <c r="M618" s="12"/>
      <c r="N618" s="12"/>
      <c r="O618" s="12"/>
      <c r="P618" s="12"/>
      <c r="Q618" s="12"/>
      <c r="R618" s="12"/>
      <c r="S618" s="12"/>
      <c r="T618" s="12"/>
      <c r="U618" s="12"/>
      <c r="V618" s="12"/>
      <c r="W618" s="12"/>
      <c r="X618" s="12"/>
      <c r="Y618" s="12"/>
      <c r="Z618" s="12"/>
      <c r="AA618" s="12"/>
    </row>
    <row r="619">
      <c r="A619" s="12"/>
      <c r="B619" s="228"/>
      <c r="C619" s="1154"/>
      <c r="D619" s="228"/>
      <c r="E619" s="228"/>
      <c r="F619" s="12"/>
      <c r="G619" s="12"/>
      <c r="H619" s="12"/>
      <c r="I619" s="12"/>
      <c r="J619" s="12"/>
      <c r="K619" s="12"/>
      <c r="L619" s="12"/>
      <c r="M619" s="12"/>
      <c r="N619" s="12"/>
      <c r="O619" s="12"/>
      <c r="P619" s="12"/>
      <c r="Q619" s="12"/>
      <c r="R619" s="12"/>
      <c r="S619" s="12"/>
      <c r="T619" s="12"/>
      <c r="U619" s="12"/>
      <c r="V619" s="12"/>
      <c r="W619" s="12"/>
      <c r="X619" s="12"/>
      <c r="Y619" s="12"/>
      <c r="Z619" s="12"/>
      <c r="AA619" s="12"/>
    </row>
    <row r="620">
      <c r="A620" s="12"/>
      <c r="B620" s="228"/>
      <c r="C620" s="1154"/>
      <c r="D620" s="228"/>
      <c r="E620" s="228"/>
      <c r="F620" s="12"/>
      <c r="G620" s="12"/>
      <c r="H620" s="12"/>
      <c r="I620" s="12"/>
      <c r="J620" s="12"/>
      <c r="K620" s="12"/>
      <c r="L620" s="12"/>
      <c r="M620" s="12"/>
      <c r="N620" s="12"/>
      <c r="O620" s="12"/>
      <c r="P620" s="12"/>
      <c r="Q620" s="12"/>
      <c r="R620" s="12"/>
      <c r="S620" s="12"/>
      <c r="T620" s="12"/>
      <c r="U620" s="12"/>
      <c r="V620" s="12"/>
      <c r="W620" s="12"/>
      <c r="X620" s="12"/>
      <c r="Y620" s="12"/>
      <c r="Z620" s="12"/>
      <c r="AA620" s="12"/>
    </row>
    <row r="621">
      <c r="A621" s="12"/>
      <c r="B621" s="228"/>
      <c r="C621" s="1154"/>
      <c r="D621" s="228"/>
      <c r="E621" s="228"/>
      <c r="F621" s="12"/>
      <c r="G621" s="12"/>
      <c r="H621" s="12"/>
      <c r="I621" s="12"/>
      <c r="J621" s="12"/>
      <c r="K621" s="12"/>
      <c r="L621" s="12"/>
      <c r="M621" s="12"/>
      <c r="N621" s="12"/>
      <c r="O621" s="12"/>
      <c r="P621" s="12"/>
      <c r="Q621" s="12"/>
      <c r="R621" s="12"/>
      <c r="S621" s="12"/>
      <c r="T621" s="12"/>
      <c r="U621" s="12"/>
      <c r="V621" s="12"/>
      <c r="W621" s="12"/>
      <c r="X621" s="12"/>
      <c r="Y621" s="12"/>
      <c r="Z621" s="12"/>
      <c r="AA621" s="12"/>
    </row>
    <row r="622">
      <c r="A622" s="12"/>
      <c r="B622" s="228"/>
      <c r="C622" s="1154"/>
      <c r="D622" s="228"/>
      <c r="E622" s="228"/>
      <c r="F622" s="12"/>
      <c r="G622" s="12"/>
      <c r="H622" s="12"/>
      <c r="I622" s="12"/>
      <c r="J622" s="12"/>
      <c r="K622" s="12"/>
      <c r="L622" s="12"/>
      <c r="M622" s="12"/>
      <c r="N622" s="12"/>
      <c r="O622" s="12"/>
      <c r="P622" s="12"/>
      <c r="Q622" s="12"/>
      <c r="R622" s="12"/>
      <c r="S622" s="12"/>
      <c r="T622" s="12"/>
      <c r="U622" s="12"/>
      <c r="V622" s="12"/>
      <c r="W622" s="12"/>
      <c r="X622" s="12"/>
      <c r="Y622" s="12"/>
      <c r="Z622" s="12"/>
      <c r="AA622" s="12"/>
    </row>
    <row r="623">
      <c r="A623" s="12"/>
      <c r="B623" s="228"/>
      <c r="C623" s="1154"/>
      <c r="D623" s="228"/>
      <c r="E623" s="228"/>
      <c r="F623" s="12"/>
      <c r="G623" s="12"/>
      <c r="H623" s="12"/>
      <c r="I623" s="12"/>
      <c r="J623" s="12"/>
      <c r="K623" s="12"/>
      <c r="L623" s="12"/>
      <c r="M623" s="12"/>
      <c r="N623" s="12"/>
      <c r="O623" s="12"/>
      <c r="P623" s="12"/>
      <c r="Q623" s="12"/>
      <c r="R623" s="12"/>
      <c r="S623" s="12"/>
      <c r="T623" s="12"/>
      <c r="U623" s="12"/>
      <c r="V623" s="12"/>
      <c r="W623" s="12"/>
      <c r="X623" s="12"/>
      <c r="Y623" s="12"/>
      <c r="Z623" s="12"/>
      <c r="AA623" s="12"/>
    </row>
    <row r="624">
      <c r="A624" s="12"/>
      <c r="B624" s="228"/>
      <c r="C624" s="1154"/>
      <c r="D624" s="228"/>
      <c r="E624" s="228"/>
      <c r="F624" s="12"/>
      <c r="G624" s="12"/>
      <c r="H624" s="12"/>
      <c r="I624" s="12"/>
      <c r="J624" s="12"/>
      <c r="K624" s="12"/>
      <c r="L624" s="12"/>
      <c r="M624" s="12"/>
      <c r="N624" s="12"/>
      <c r="O624" s="12"/>
      <c r="P624" s="12"/>
      <c r="Q624" s="12"/>
      <c r="R624" s="12"/>
      <c r="S624" s="12"/>
      <c r="T624" s="12"/>
      <c r="U624" s="12"/>
      <c r="V624" s="12"/>
      <c r="W624" s="12"/>
      <c r="X624" s="12"/>
      <c r="Y624" s="12"/>
      <c r="Z624" s="12"/>
      <c r="AA624" s="12"/>
    </row>
    <row r="625">
      <c r="A625" s="12"/>
      <c r="B625" s="228"/>
      <c r="C625" s="1154"/>
      <c r="D625" s="228"/>
      <c r="E625" s="228"/>
      <c r="F625" s="12"/>
      <c r="G625" s="12"/>
      <c r="H625" s="12"/>
      <c r="I625" s="12"/>
      <c r="J625" s="12"/>
      <c r="K625" s="12"/>
      <c r="L625" s="12"/>
      <c r="M625" s="12"/>
      <c r="N625" s="12"/>
      <c r="O625" s="12"/>
      <c r="P625" s="12"/>
      <c r="Q625" s="12"/>
      <c r="R625" s="12"/>
      <c r="S625" s="12"/>
      <c r="T625" s="12"/>
      <c r="U625" s="12"/>
      <c r="V625" s="12"/>
      <c r="W625" s="12"/>
      <c r="X625" s="12"/>
      <c r="Y625" s="12"/>
      <c r="Z625" s="12"/>
      <c r="AA625" s="12"/>
    </row>
    <row r="626">
      <c r="A626" s="12"/>
      <c r="B626" s="228"/>
      <c r="C626" s="1154"/>
      <c r="D626" s="228"/>
      <c r="E626" s="228"/>
      <c r="F626" s="12"/>
      <c r="G626" s="12"/>
      <c r="H626" s="12"/>
      <c r="I626" s="12"/>
      <c r="J626" s="12"/>
      <c r="K626" s="12"/>
      <c r="L626" s="12"/>
      <c r="M626" s="12"/>
      <c r="N626" s="12"/>
      <c r="O626" s="12"/>
      <c r="P626" s="12"/>
      <c r="Q626" s="12"/>
      <c r="R626" s="12"/>
      <c r="S626" s="12"/>
      <c r="T626" s="12"/>
      <c r="U626" s="12"/>
      <c r="V626" s="12"/>
      <c r="W626" s="12"/>
      <c r="X626" s="12"/>
      <c r="Y626" s="12"/>
      <c r="Z626" s="12"/>
      <c r="AA626" s="12"/>
    </row>
    <row r="627">
      <c r="A627" s="12"/>
      <c r="B627" s="228"/>
      <c r="C627" s="1154"/>
      <c r="D627" s="228"/>
      <c r="E627" s="228"/>
      <c r="F627" s="12"/>
      <c r="G627" s="12"/>
      <c r="H627" s="12"/>
      <c r="I627" s="12"/>
      <c r="J627" s="12"/>
      <c r="K627" s="12"/>
      <c r="L627" s="12"/>
      <c r="M627" s="12"/>
      <c r="N627" s="12"/>
      <c r="O627" s="12"/>
      <c r="P627" s="12"/>
      <c r="Q627" s="12"/>
      <c r="R627" s="12"/>
      <c r="S627" s="12"/>
      <c r="T627" s="12"/>
      <c r="U627" s="12"/>
      <c r="V627" s="12"/>
      <c r="W627" s="12"/>
      <c r="X627" s="12"/>
      <c r="Y627" s="12"/>
      <c r="Z627" s="12"/>
      <c r="AA627" s="12"/>
    </row>
    <row r="628">
      <c r="A628" s="12"/>
      <c r="B628" s="228"/>
      <c r="C628" s="1154"/>
      <c r="D628" s="228"/>
      <c r="E628" s="228"/>
      <c r="F628" s="12"/>
      <c r="G628" s="12"/>
      <c r="H628" s="12"/>
      <c r="I628" s="12"/>
      <c r="J628" s="12"/>
      <c r="K628" s="12"/>
      <c r="L628" s="12"/>
      <c r="M628" s="12"/>
      <c r="N628" s="12"/>
      <c r="O628" s="12"/>
      <c r="P628" s="12"/>
      <c r="Q628" s="12"/>
      <c r="R628" s="12"/>
      <c r="S628" s="12"/>
      <c r="T628" s="12"/>
      <c r="U628" s="12"/>
      <c r="V628" s="12"/>
      <c r="W628" s="12"/>
      <c r="X628" s="12"/>
      <c r="Y628" s="12"/>
      <c r="Z628" s="12"/>
      <c r="AA628" s="12"/>
    </row>
    <row r="629">
      <c r="A629" s="12"/>
      <c r="B629" s="228"/>
      <c r="C629" s="1154"/>
      <c r="D629" s="228"/>
      <c r="E629" s="228"/>
      <c r="F629" s="12"/>
      <c r="G629" s="12"/>
      <c r="H629" s="12"/>
      <c r="I629" s="12"/>
      <c r="J629" s="12"/>
      <c r="K629" s="12"/>
      <c r="L629" s="12"/>
      <c r="M629" s="12"/>
      <c r="N629" s="12"/>
      <c r="O629" s="12"/>
      <c r="P629" s="12"/>
      <c r="Q629" s="12"/>
      <c r="R629" s="12"/>
      <c r="S629" s="12"/>
      <c r="T629" s="12"/>
      <c r="U629" s="12"/>
      <c r="V629" s="12"/>
      <c r="W629" s="12"/>
      <c r="X629" s="12"/>
      <c r="Y629" s="12"/>
      <c r="Z629" s="12"/>
      <c r="AA629" s="12"/>
    </row>
    <row r="630">
      <c r="A630" s="12"/>
      <c r="B630" s="228"/>
      <c r="C630" s="1154"/>
      <c r="D630" s="228"/>
      <c r="E630" s="228"/>
      <c r="F630" s="12"/>
      <c r="G630" s="12"/>
      <c r="H630" s="12"/>
      <c r="I630" s="12"/>
      <c r="J630" s="12"/>
      <c r="K630" s="12"/>
      <c r="L630" s="12"/>
      <c r="M630" s="12"/>
      <c r="N630" s="12"/>
      <c r="O630" s="12"/>
      <c r="P630" s="12"/>
      <c r="Q630" s="12"/>
      <c r="R630" s="12"/>
      <c r="S630" s="12"/>
      <c r="T630" s="12"/>
      <c r="U630" s="12"/>
      <c r="V630" s="12"/>
      <c r="W630" s="12"/>
      <c r="X630" s="12"/>
      <c r="Y630" s="12"/>
      <c r="Z630" s="12"/>
      <c r="AA630" s="12"/>
    </row>
    <row r="631">
      <c r="A631" s="12"/>
      <c r="B631" s="228"/>
      <c r="C631" s="1154"/>
      <c r="D631" s="228"/>
      <c r="E631" s="228"/>
      <c r="F631" s="12"/>
      <c r="G631" s="12"/>
      <c r="H631" s="12"/>
      <c r="I631" s="12"/>
      <c r="J631" s="12"/>
      <c r="K631" s="12"/>
      <c r="L631" s="12"/>
      <c r="M631" s="12"/>
      <c r="N631" s="12"/>
      <c r="O631" s="12"/>
      <c r="P631" s="12"/>
      <c r="Q631" s="12"/>
      <c r="R631" s="12"/>
      <c r="S631" s="12"/>
      <c r="T631" s="12"/>
      <c r="U631" s="12"/>
      <c r="V631" s="12"/>
      <c r="W631" s="12"/>
      <c r="X631" s="12"/>
      <c r="Y631" s="12"/>
      <c r="Z631" s="12"/>
      <c r="AA631" s="12"/>
    </row>
    <row r="632">
      <c r="A632" s="12"/>
      <c r="B632" s="228"/>
      <c r="C632" s="1154"/>
      <c r="D632" s="228"/>
      <c r="E632" s="228"/>
      <c r="F632" s="12"/>
      <c r="G632" s="12"/>
      <c r="H632" s="12"/>
      <c r="I632" s="12"/>
      <c r="J632" s="12"/>
      <c r="K632" s="12"/>
      <c r="L632" s="12"/>
      <c r="M632" s="12"/>
      <c r="N632" s="12"/>
      <c r="O632" s="12"/>
      <c r="P632" s="12"/>
      <c r="Q632" s="12"/>
      <c r="R632" s="12"/>
      <c r="S632" s="12"/>
      <c r="T632" s="12"/>
      <c r="U632" s="12"/>
      <c r="V632" s="12"/>
      <c r="W632" s="12"/>
      <c r="X632" s="12"/>
      <c r="Y632" s="12"/>
      <c r="Z632" s="12"/>
      <c r="AA632" s="12"/>
    </row>
    <row r="633">
      <c r="A633" s="12"/>
      <c r="B633" s="228"/>
      <c r="C633" s="1154"/>
      <c r="D633" s="228"/>
      <c r="E633" s="228"/>
      <c r="F633" s="12"/>
      <c r="G633" s="12"/>
      <c r="H633" s="12"/>
      <c r="I633" s="12"/>
      <c r="J633" s="12"/>
      <c r="K633" s="12"/>
      <c r="L633" s="12"/>
      <c r="M633" s="12"/>
      <c r="N633" s="12"/>
      <c r="O633" s="12"/>
      <c r="P633" s="12"/>
      <c r="Q633" s="12"/>
      <c r="R633" s="12"/>
      <c r="S633" s="12"/>
      <c r="T633" s="12"/>
      <c r="U633" s="12"/>
      <c r="V633" s="12"/>
      <c r="W633" s="12"/>
      <c r="X633" s="12"/>
      <c r="Y633" s="12"/>
      <c r="Z633" s="12"/>
      <c r="AA633" s="12"/>
    </row>
    <row r="634">
      <c r="A634" s="12"/>
      <c r="B634" s="228"/>
      <c r="C634" s="1154"/>
      <c r="D634" s="228"/>
      <c r="E634" s="228"/>
      <c r="F634" s="12"/>
      <c r="G634" s="12"/>
      <c r="H634" s="12"/>
      <c r="I634" s="12"/>
      <c r="J634" s="12"/>
      <c r="K634" s="12"/>
      <c r="L634" s="12"/>
      <c r="M634" s="12"/>
      <c r="N634" s="12"/>
      <c r="O634" s="12"/>
      <c r="P634" s="12"/>
      <c r="Q634" s="12"/>
      <c r="R634" s="12"/>
      <c r="S634" s="12"/>
      <c r="T634" s="12"/>
      <c r="U634" s="12"/>
      <c r="V634" s="12"/>
      <c r="W634" s="12"/>
      <c r="X634" s="12"/>
      <c r="Y634" s="12"/>
      <c r="Z634" s="12"/>
      <c r="AA634" s="12"/>
    </row>
    <row r="635">
      <c r="A635" s="12"/>
      <c r="B635" s="228"/>
      <c r="C635" s="1154"/>
      <c r="D635" s="228"/>
      <c r="E635" s="228"/>
      <c r="F635" s="12"/>
      <c r="G635" s="12"/>
      <c r="H635" s="12"/>
      <c r="I635" s="12"/>
      <c r="J635" s="12"/>
      <c r="K635" s="12"/>
      <c r="L635" s="12"/>
      <c r="M635" s="12"/>
      <c r="N635" s="12"/>
      <c r="O635" s="12"/>
      <c r="P635" s="12"/>
      <c r="Q635" s="12"/>
      <c r="R635" s="12"/>
      <c r="S635" s="12"/>
      <c r="T635" s="12"/>
      <c r="U635" s="12"/>
      <c r="V635" s="12"/>
      <c r="W635" s="12"/>
      <c r="X635" s="12"/>
      <c r="Y635" s="12"/>
      <c r="Z635" s="12"/>
      <c r="AA635" s="12"/>
    </row>
    <row r="636">
      <c r="A636" s="12"/>
      <c r="B636" s="228"/>
      <c r="C636" s="1154"/>
      <c r="D636" s="228"/>
      <c r="E636" s="228"/>
      <c r="F636" s="12"/>
      <c r="G636" s="12"/>
      <c r="H636" s="12"/>
      <c r="I636" s="12"/>
      <c r="J636" s="12"/>
      <c r="K636" s="12"/>
      <c r="L636" s="12"/>
      <c r="M636" s="12"/>
      <c r="N636" s="12"/>
      <c r="O636" s="12"/>
      <c r="P636" s="12"/>
      <c r="Q636" s="12"/>
      <c r="R636" s="12"/>
      <c r="S636" s="12"/>
      <c r="T636" s="12"/>
      <c r="U636" s="12"/>
      <c r="V636" s="12"/>
      <c r="W636" s="12"/>
      <c r="X636" s="12"/>
      <c r="Y636" s="12"/>
      <c r="Z636" s="12"/>
      <c r="AA636" s="12"/>
    </row>
    <row r="637">
      <c r="A637" s="12"/>
      <c r="B637" s="228"/>
      <c r="C637" s="1154"/>
      <c r="D637" s="228"/>
      <c r="E637" s="228"/>
      <c r="F637" s="12"/>
      <c r="G637" s="12"/>
      <c r="H637" s="12"/>
      <c r="I637" s="12"/>
      <c r="J637" s="12"/>
      <c r="K637" s="12"/>
      <c r="L637" s="12"/>
      <c r="M637" s="12"/>
      <c r="N637" s="12"/>
      <c r="O637" s="12"/>
      <c r="P637" s="12"/>
      <c r="Q637" s="12"/>
      <c r="R637" s="12"/>
      <c r="S637" s="12"/>
      <c r="T637" s="12"/>
      <c r="U637" s="12"/>
      <c r="V637" s="12"/>
      <c r="W637" s="12"/>
      <c r="X637" s="12"/>
      <c r="Y637" s="12"/>
      <c r="Z637" s="12"/>
      <c r="AA637" s="12"/>
    </row>
    <row r="638">
      <c r="A638" s="12"/>
      <c r="B638" s="228"/>
      <c r="C638" s="1154"/>
      <c r="D638" s="228"/>
      <c r="E638" s="228"/>
      <c r="F638" s="12"/>
      <c r="G638" s="12"/>
      <c r="H638" s="12"/>
      <c r="I638" s="12"/>
      <c r="J638" s="12"/>
      <c r="K638" s="12"/>
      <c r="L638" s="12"/>
      <c r="M638" s="12"/>
      <c r="N638" s="12"/>
      <c r="O638" s="12"/>
      <c r="P638" s="12"/>
      <c r="Q638" s="12"/>
      <c r="R638" s="12"/>
      <c r="S638" s="12"/>
      <c r="T638" s="12"/>
      <c r="U638" s="12"/>
      <c r="V638" s="12"/>
      <c r="W638" s="12"/>
      <c r="X638" s="12"/>
      <c r="Y638" s="12"/>
      <c r="Z638" s="12"/>
      <c r="AA638" s="12"/>
    </row>
    <row r="639">
      <c r="A639" s="12"/>
      <c r="B639" s="228"/>
      <c r="C639" s="1154"/>
      <c r="D639" s="228"/>
      <c r="E639" s="228"/>
      <c r="F639" s="12"/>
      <c r="G639" s="12"/>
      <c r="H639" s="12"/>
      <c r="I639" s="12"/>
      <c r="J639" s="12"/>
      <c r="K639" s="12"/>
      <c r="L639" s="12"/>
      <c r="M639" s="12"/>
      <c r="N639" s="12"/>
      <c r="O639" s="12"/>
      <c r="P639" s="12"/>
      <c r="Q639" s="12"/>
      <c r="R639" s="12"/>
      <c r="S639" s="12"/>
      <c r="T639" s="12"/>
      <c r="U639" s="12"/>
      <c r="V639" s="12"/>
      <c r="W639" s="12"/>
      <c r="X639" s="12"/>
      <c r="Y639" s="12"/>
      <c r="Z639" s="12"/>
      <c r="AA639" s="12"/>
    </row>
    <row r="640">
      <c r="A640" s="12"/>
      <c r="B640" s="228"/>
      <c r="C640" s="1154"/>
      <c r="D640" s="228"/>
      <c r="E640" s="228"/>
      <c r="F640" s="12"/>
      <c r="G640" s="12"/>
      <c r="H640" s="12"/>
      <c r="I640" s="12"/>
      <c r="J640" s="12"/>
      <c r="K640" s="12"/>
      <c r="L640" s="12"/>
      <c r="M640" s="12"/>
      <c r="N640" s="12"/>
      <c r="O640" s="12"/>
      <c r="P640" s="12"/>
      <c r="Q640" s="12"/>
      <c r="R640" s="12"/>
      <c r="S640" s="12"/>
      <c r="T640" s="12"/>
      <c r="U640" s="12"/>
      <c r="V640" s="12"/>
      <c r="W640" s="12"/>
      <c r="X640" s="12"/>
      <c r="Y640" s="12"/>
      <c r="Z640" s="12"/>
      <c r="AA640" s="12"/>
    </row>
    <row r="641">
      <c r="A641" s="12"/>
      <c r="B641" s="228"/>
      <c r="C641" s="1154"/>
      <c r="D641" s="228"/>
      <c r="E641" s="228"/>
      <c r="F641" s="12"/>
      <c r="G641" s="12"/>
      <c r="H641" s="12"/>
      <c r="I641" s="12"/>
      <c r="J641" s="12"/>
      <c r="K641" s="12"/>
      <c r="L641" s="12"/>
      <c r="M641" s="12"/>
      <c r="N641" s="12"/>
      <c r="O641" s="12"/>
      <c r="P641" s="12"/>
      <c r="Q641" s="12"/>
      <c r="R641" s="12"/>
      <c r="S641" s="12"/>
      <c r="T641" s="12"/>
      <c r="U641" s="12"/>
      <c r="V641" s="12"/>
      <c r="W641" s="12"/>
      <c r="X641" s="12"/>
      <c r="Y641" s="12"/>
      <c r="Z641" s="12"/>
      <c r="AA641" s="12"/>
    </row>
    <row r="642">
      <c r="A642" s="12"/>
      <c r="B642" s="228"/>
      <c r="C642" s="1154"/>
      <c r="D642" s="228"/>
      <c r="E642" s="228"/>
      <c r="F642" s="12"/>
      <c r="G642" s="12"/>
      <c r="H642" s="12"/>
      <c r="I642" s="12"/>
      <c r="J642" s="12"/>
      <c r="K642" s="12"/>
      <c r="L642" s="12"/>
      <c r="M642" s="12"/>
      <c r="N642" s="12"/>
      <c r="O642" s="12"/>
      <c r="P642" s="12"/>
      <c r="Q642" s="12"/>
      <c r="R642" s="12"/>
      <c r="S642" s="12"/>
      <c r="T642" s="12"/>
      <c r="U642" s="12"/>
      <c r="V642" s="12"/>
      <c r="W642" s="12"/>
      <c r="X642" s="12"/>
      <c r="Y642" s="12"/>
      <c r="Z642" s="12"/>
      <c r="AA642" s="12"/>
    </row>
    <row r="643">
      <c r="A643" s="12"/>
      <c r="B643" s="228"/>
      <c r="C643" s="1154"/>
      <c r="D643" s="228"/>
      <c r="E643" s="228"/>
      <c r="F643" s="12"/>
      <c r="G643" s="12"/>
      <c r="H643" s="12"/>
      <c r="I643" s="12"/>
      <c r="J643" s="12"/>
      <c r="K643" s="12"/>
      <c r="L643" s="12"/>
      <c r="M643" s="12"/>
      <c r="N643" s="12"/>
      <c r="O643" s="12"/>
      <c r="P643" s="12"/>
      <c r="Q643" s="12"/>
      <c r="R643" s="12"/>
      <c r="S643" s="12"/>
      <c r="T643" s="12"/>
      <c r="U643" s="12"/>
      <c r="V643" s="12"/>
      <c r="W643" s="12"/>
      <c r="X643" s="12"/>
      <c r="Y643" s="12"/>
      <c r="Z643" s="12"/>
      <c r="AA643" s="12"/>
    </row>
    <row r="644">
      <c r="A644" s="12"/>
      <c r="B644" s="228"/>
      <c r="C644" s="1154"/>
      <c r="D644" s="228"/>
      <c r="E644" s="228"/>
      <c r="F644" s="12"/>
      <c r="G644" s="12"/>
      <c r="H644" s="12"/>
      <c r="I644" s="12"/>
      <c r="J644" s="12"/>
      <c r="K644" s="12"/>
      <c r="L644" s="12"/>
      <c r="M644" s="12"/>
      <c r="N644" s="12"/>
      <c r="O644" s="12"/>
      <c r="P644" s="12"/>
      <c r="Q644" s="12"/>
      <c r="R644" s="12"/>
      <c r="S644" s="12"/>
      <c r="T644" s="12"/>
      <c r="U644" s="12"/>
      <c r="V644" s="12"/>
      <c r="W644" s="12"/>
      <c r="X644" s="12"/>
      <c r="Y644" s="12"/>
      <c r="Z644" s="12"/>
      <c r="AA644" s="12"/>
    </row>
    <row r="645">
      <c r="A645" s="12"/>
      <c r="B645" s="228"/>
      <c r="C645" s="1154"/>
      <c r="D645" s="228"/>
      <c r="E645" s="228"/>
      <c r="F645" s="12"/>
      <c r="G645" s="12"/>
      <c r="H645" s="12"/>
      <c r="I645" s="12"/>
      <c r="J645" s="12"/>
      <c r="K645" s="12"/>
      <c r="L645" s="12"/>
      <c r="M645" s="12"/>
      <c r="N645" s="12"/>
      <c r="O645" s="12"/>
      <c r="P645" s="12"/>
      <c r="Q645" s="12"/>
      <c r="R645" s="12"/>
      <c r="S645" s="12"/>
      <c r="T645" s="12"/>
      <c r="U645" s="12"/>
      <c r="V645" s="12"/>
      <c r="W645" s="12"/>
      <c r="X645" s="12"/>
      <c r="Y645" s="12"/>
      <c r="Z645" s="12"/>
      <c r="AA645" s="12"/>
    </row>
    <row r="646">
      <c r="A646" s="12"/>
      <c r="B646" s="228"/>
      <c r="C646" s="1154"/>
      <c r="D646" s="228"/>
      <c r="E646" s="228"/>
      <c r="F646" s="12"/>
      <c r="G646" s="12"/>
      <c r="H646" s="12"/>
      <c r="I646" s="12"/>
      <c r="J646" s="12"/>
      <c r="K646" s="12"/>
      <c r="L646" s="12"/>
      <c r="M646" s="12"/>
      <c r="N646" s="12"/>
      <c r="O646" s="12"/>
      <c r="P646" s="12"/>
      <c r="Q646" s="12"/>
      <c r="R646" s="12"/>
      <c r="S646" s="12"/>
      <c r="T646" s="12"/>
      <c r="U646" s="12"/>
      <c r="V646" s="12"/>
      <c r="W646" s="12"/>
      <c r="X646" s="12"/>
      <c r="Y646" s="12"/>
      <c r="Z646" s="12"/>
      <c r="AA646" s="12"/>
    </row>
    <row r="647">
      <c r="A647" s="12"/>
      <c r="B647" s="228"/>
      <c r="C647" s="1154"/>
      <c r="D647" s="228"/>
      <c r="E647" s="228"/>
      <c r="F647" s="12"/>
      <c r="G647" s="12"/>
      <c r="H647" s="12"/>
      <c r="I647" s="12"/>
      <c r="J647" s="12"/>
      <c r="K647" s="12"/>
      <c r="L647" s="12"/>
      <c r="M647" s="12"/>
      <c r="N647" s="12"/>
      <c r="O647" s="12"/>
      <c r="P647" s="12"/>
      <c r="Q647" s="12"/>
      <c r="R647" s="12"/>
      <c r="S647" s="12"/>
      <c r="T647" s="12"/>
      <c r="U647" s="12"/>
      <c r="V647" s="12"/>
      <c r="W647" s="12"/>
      <c r="X647" s="12"/>
      <c r="Y647" s="12"/>
      <c r="Z647" s="12"/>
      <c r="AA647" s="12"/>
    </row>
    <row r="648">
      <c r="A648" s="12"/>
      <c r="B648" s="228"/>
      <c r="C648" s="1154"/>
      <c r="D648" s="228"/>
      <c r="E648" s="228"/>
      <c r="F648" s="12"/>
      <c r="G648" s="12"/>
      <c r="H648" s="12"/>
      <c r="I648" s="12"/>
      <c r="J648" s="12"/>
      <c r="K648" s="12"/>
      <c r="L648" s="12"/>
      <c r="M648" s="12"/>
      <c r="N648" s="12"/>
      <c r="O648" s="12"/>
      <c r="P648" s="12"/>
      <c r="Q648" s="12"/>
      <c r="R648" s="12"/>
      <c r="S648" s="12"/>
      <c r="T648" s="12"/>
      <c r="U648" s="12"/>
      <c r="V648" s="12"/>
      <c r="W648" s="12"/>
      <c r="X648" s="12"/>
      <c r="Y648" s="12"/>
      <c r="Z648" s="12"/>
      <c r="AA648" s="12"/>
    </row>
    <row r="649">
      <c r="A649" s="12"/>
      <c r="B649" s="228"/>
      <c r="C649" s="1154"/>
      <c r="D649" s="228"/>
      <c r="E649" s="228"/>
      <c r="F649" s="12"/>
      <c r="G649" s="12"/>
      <c r="H649" s="12"/>
      <c r="I649" s="12"/>
      <c r="J649" s="12"/>
      <c r="K649" s="12"/>
      <c r="L649" s="12"/>
      <c r="M649" s="12"/>
      <c r="N649" s="12"/>
      <c r="O649" s="12"/>
      <c r="P649" s="12"/>
      <c r="Q649" s="12"/>
      <c r="R649" s="12"/>
      <c r="S649" s="12"/>
      <c r="T649" s="12"/>
      <c r="U649" s="12"/>
      <c r="V649" s="12"/>
      <c r="W649" s="12"/>
      <c r="X649" s="12"/>
      <c r="Y649" s="12"/>
      <c r="Z649" s="12"/>
      <c r="AA649" s="12"/>
    </row>
    <row r="650">
      <c r="A650" s="12"/>
      <c r="B650" s="228"/>
      <c r="C650" s="1154"/>
      <c r="D650" s="228"/>
      <c r="E650" s="228"/>
      <c r="F650" s="12"/>
      <c r="G650" s="12"/>
      <c r="H650" s="12"/>
      <c r="I650" s="12"/>
      <c r="J650" s="12"/>
      <c r="K650" s="12"/>
      <c r="L650" s="12"/>
      <c r="M650" s="12"/>
      <c r="N650" s="12"/>
      <c r="O650" s="12"/>
      <c r="P650" s="12"/>
      <c r="Q650" s="12"/>
      <c r="R650" s="12"/>
      <c r="S650" s="12"/>
      <c r="T650" s="12"/>
      <c r="U650" s="12"/>
      <c r="V650" s="12"/>
      <c r="W650" s="12"/>
      <c r="X650" s="12"/>
      <c r="Y650" s="12"/>
      <c r="Z650" s="12"/>
      <c r="AA650" s="12"/>
    </row>
    <row r="651">
      <c r="A651" s="12"/>
      <c r="B651" s="228"/>
      <c r="C651" s="1154"/>
      <c r="D651" s="228"/>
      <c r="E651" s="228"/>
      <c r="F651" s="12"/>
      <c r="G651" s="12"/>
      <c r="H651" s="12"/>
      <c r="I651" s="12"/>
      <c r="J651" s="12"/>
      <c r="K651" s="12"/>
      <c r="L651" s="12"/>
      <c r="M651" s="12"/>
      <c r="N651" s="12"/>
      <c r="O651" s="12"/>
      <c r="P651" s="12"/>
      <c r="Q651" s="12"/>
      <c r="R651" s="12"/>
      <c r="S651" s="12"/>
      <c r="T651" s="12"/>
      <c r="U651" s="12"/>
      <c r="V651" s="12"/>
      <c r="W651" s="12"/>
      <c r="X651" s="12"/>
      <c r="Y651" s="12"/>
      <c r="Z651" s="12"/>
      <c r="AA651" s="12"/>
    </row>
    <row r="652">
      <c r="A652" s="12"/>
      <c r="B652" s="228"/>
      <c r="C652" s="1154"/>
      <c r="D652" s="228"/>
      <c r="E652" s="228"/>
      <c r="F652" s="12"/>
      <c r="G652" s="12"/>
      <c r="H652" s="12"/>
      <c r="I652" s="12"/>
      <c r="J652" s="12"/>
      <c r="K652" s="12"/>
      <c r="L652" s="12"/>
      <c r="M652" s="12"/>
      <c r="N652" s="12"/>
      <c r="O652" s="12"/>
      <c r="P652" s="12"/>
      <c r="Q652" s="12"/>
      <c r="R652" s="12"/>
      <c r="S652" s="12"/>
      <c r="T652" s="12"/>
      <c r="U652" s="12"/>
      <c r="V652" s="12"/>
      <c r="W652" s="12"/>
      <c r="X652" s="12"/>
      <c r="Y652" s="12"/>
      <c r="Z652" s="12"/>
      <c r="AA652" s="12"/>
    </row>
    <row r="653">
      <c r="A653" s="12"/>
      <c r="B653" s="228"/>
      <c r="C653" s="1154"/>
      <c r="D653" s="228"/>
      <c r="E653" s="228"/>
      <c r="F653" s="12"/>
      <c r="G653" s="12"/>
      <c r="H653" s="12"/>
      <c r="I653" s="12"/>
      <c r="J653" s="12"/>
      <c r="K653" s="12"/>
      <c r="L653" s="12"/>
      <c r="M653" s="12"/>
      <c r="N653" s="12"/>
      <c r="O653" s="12"/>
      <c r="P653" s="12"/>
      <c r="Q653" s="12"/>
      <c r="R653" s="12"/>
      <c r="S653" s="12"/>
      <c r="T653" s="12"/>
      <c r="U653" s="12"/>
      <c r="V653" s="12"/>
      <c r="W653" s="12"/>
      <c r="X653" s="12"/>
      <c r="Y653" s="12"/>
      <c r="Z653" s="12"/>
      <c r="AA653" s="12"/>
    </row>
    <row r="654">
      <c r="A654" s="12"/>
      <c r="B654" s="228"/>
      <c r="C654" s="1154"/>
      <c r="D654" s="228"/>
      <c r="E654" s="228"/>
      <c r="F654" s="12"/>
      <c r="G654" s="12"/>
      <c r="H654" s="12"/>
      <c r="I654" s="12"/>
      <c r="J654" s="12"/>
      <c r="K654" s="12"/>
      <c r="L654" s="12"/>
      <c r="M654" s="12"/>
      <c r="N654" s="12"/>
      <c r="O654" s="12"/>
      <c r="P654" s="12"/>
      <c r="Q654" s="12"/>
      <c r="R654" s="12"/>
      <c r="S654" s="12"/>
      <c r="T654" s="12"/>
      <c r="U654" s="12"/>
      <c r="V654" s="12"/>
      <c r="W654" s="12"/>
      <c r="X654" s="12"/>
      <c r="Y654" s="12"/>
      <c r="Z654" s="12"/>
      <c r="AA654" s="12"/>
    </row>
    <row r="655">
      <c r="A655" s="12"/>
      <c r="B655" s="228"/>
      <c r="C655" s="1154"/>
      <c r="D655" s="228"/>
      <c r="E655" s="228"/>
      <c r="F655" s="12"/>
      <c r="G655" s="12"/>
      <c r="H655" s="12"/>
      <c r="I655" s="12"/>
      <c r="J655" s="12"/>
      <c r="K655" s="12"/>
      <c r="L655" s="12"/>
      <c r="M655" s="12"/>
      <c r="N655" s="12"/>
      <c r="O655" s="12"/>
      <c r="P655" s="12"/>
      <c r="Q655" s="12"/>
      <c r="R655" s="12"/>
      <c r="S655" s="12"/>
      <c r="T655" s="12"/>
      <c r="U655" s="12"/>
      <c r="V655" s="12"/>
      <c r="W655" s="12"/>
      <c r="X655" s="12"/>
      <c r="Y655" s="12"/>
      <c r="Z655" s="12"/>
      <c r="AA655" s="12"/>
    </row>
    <row r="656">
      <c r="A656" s="12"/>
      <c r="B656" s="228"/>
      <c r="C656" s="1154"/>
      <c r="D656" s="228"/>
      <c r="E656" s="228"/>
      <c r="F656" s="12"/>
      <c r="G656" s="12"/>
      <c r="H656" s="12"/>
      <c r="I656" s="12"/>
      <c r="J656" s="12"/>
      <c r="K656" s="12"/>
      <c r="L656" s="12"/>
      <c r="M656" s="12"/>
      <c r="N656" s="12"/>
      <c r="O656" s="12"/>
      <c r="P656" s="12"/>
      <c r="Q656" s="12"/>
      <c r="R656" s="12"/>
      <c r="S656" s="12"/>
      <c r="T656" s="12"/>
      <c r="U656" s="12"/>
      <c r="V656" s="12"/>
      <c r="W656" s="12"/>
      <c r="X656" s="12"/>
      <c r="Y656" s="12"/>
      <c r="Z656" s="12"/>
      <c r="AA656" s="12"/>
    </row>
    <row r="657">
      <c r="A657" s="12"/>
      <c r="B657" s="228"/>
      <c r="C657" s="1154"/>
      <c r="D657" s="228"/>
      <c r="E657" s="228"/>
      <c r="F657" s="12"/>
      <c r="G657" s="12"/>
      <c r="H657" s="12"/>
      <c r="I657" s="12"/>
      <c r="J657" s="12"/>
      <c r="K657" s="12"/>
      <c r="L657" s="12"/>
      <c r="M657" s="12"/>
      <c r="N657" s="12"/>
      <c r="O657" s="12"/>
      <c r="P657" s="12"/>
      <c r="Q657" s="12"/>
      <c r="R657" s="12"/>
      <c r="S657" s="12"/>
      <c r="T657" s="12"/>
      <c r="U657" s="12"/>
      <c r="V657" s="12"/>
      <c r="W657" s="12"/>
      <c r="X657" s="12"/>
      <c r="Y657" s="12"/>
      <c r="Z657" s="12"/>
      <c r="AA657" s="12"/>
    </row>
    <row r="658">
      <c r="A658" s="12"/>
      <c r="B658" s="228"/>
      <c r="C658" s="1154"/>
      <c r="D658" s="228"/>
      <c r="E658" s="228"/>
      <c r="F658" s="12"/>
      <c r="G658" s="12"/>
      <c r="H658" s="12"/>
      <c r="I658" s="12"/>
      <c r="J658" s="12"/>
      <c r="K658" s="12"/>
      <c r="L658" s="12"/>
      <c r="M658" s="12"/>
      <c r="N658" s="12"/>
      <c r="O658" s="12"/>
      <c r="P658" s="12"/>
      <c r="Q658" s="12"/>
      <c r="R658" s="12"/>
      <c r="S658" s="12"/>
      <c r="T658" s="12"/>
      <c r="U658" s="12"/>
      <c r="V658" s="12"/>
      <c r="W658" s="12"/>
      <c r="X658" s="12"/>
      <c r="Y658" s="12"/>
      <c r="Z658" s="12"/>
      <c r="AA658" s="12"/>
    </row>
    <row r="659">
      <c r="A659" s="12"/>
      <c r="B659" s="228"/>
      <c r="C659" s="1154"/>
      <c r="D659" s="228"/>
      <c r="E659" s="228"/>
      <c r="F659" s="12"/>
      <c r="G659" s="12"/>
      <c r="H659" s="12"/>
      <c r="I659" s="12"/>
      <c r="J659" s="12"/>
      <c r="K659" s="12"/>
      <c r="L659" s="12"/>
      <c r="M659" s="12"/>
      <c r="N659" s="12"/>
      <c r="O659" s="12"/>
      <c r="P659" s="12"/>
      <c r="Q659" s="12"/>
      <c r="R659" s="12"/>
      <c r="S659" s="12"/>
      <c r="T659" s="12"/>
      <c r="U659" s="12"/>
      <c r="V659" s="12"/>
      <c r="W659" s="12"/>
      <c r="X659" s="12"/>
      <c r="Y659" s="12"/>
      <c r="Z659" s="12"/>
      <c r="AA659" s="12"/>
    </row>
    <row r="660">
      <c r="A660" s="12"/>
      <c r="B660" s="228"/>
      <c r="C660" s="1154"/>
      <c r="D660" s="228"/>
      <c r="E660" s="228"/>
      <c r="F660" s="12"/>
      <c r="G660" s="12"/>
      <c r="H660" s="12"/>
      <c r="I660" s="12"/>
      <c r="J660" s="12"/>
      <c r="K660" s="12"/>
      <c r="L660" s="12"/>
      <c r="M660" s="12"/>
      <c r="N660" s="12"/>
      <c r="O660" s="12"/>
      <c r="P660" s="12"/>
      <c r="Q660" s="12"/>
      <c r="R660" s="12"/>
      <c r="S660" s="12"/>
      <c r="T660" s="12"/>
      <c r="U660" s="12"/>
      <c r="V660" s="12"/>
      <c r="W660" s="12"/>
      <c r="X660" s="12"/>
      <c r="Y660" s="12"/>
      <c r="Z660" s="12"/>
      <c r="AA660" s="12"/>
    </row>
    <row r="661">
      <c r="A661" s="12"/>
      <c r="B661" s="228"/>
      <c r="C661" s="1154"/>
      <c r="D661" s="228"/>
      <c r="E661" s="228"/>
      <c r="F661" s="12"/>
      <c r="G661" s="12"/>
      <c r="H661" s="12"/>
      <c r="I661" s="12"/>
      <c r="J661" s="12"/>
      <c r="K661" s="12"/>
      <c r="L661" s="12"/>
      <c r="M661" s="12"/>
      <c r="N661" s="12"/>
      <c r="O661" s="12"/>
      <c r="P661" s="12"/>
      <c r="Q661" s="12"/>
      <c r="R661" s="12"/>
      <c r="S661" s="12"/>
      <c r="T661" s="12"/>
      <c r="U661" s="12"/>
      <c r="V661" s="12"/>
      <c r="W661" s="12"/>
      <c r="X661" s="12"/>
      <c r="Y661" s="12"/>
      <c r="Z661" s="12"/>
      <c r="AA661" s="12"/>
    </row>
    <row r="662">
      <c r="A662" s="12"/>
      <c r="B662" s="228"/>
      <c r="C662" s="1154"/>
      <c r="D662" s="228"/>
      <c r="E662" s="228"/>
      <c r="F662" s="12"/>
      <c r="G662" s="12"/>
      <c r="H662" s="12"/>
      <c r="I662" s="12"/>
      <c r="J662" s="12"/>
      <c r="K662" s="12"/>
      <c r="L662" s="12"/>
      <c r="M662" s="12"/>
      <c r="N662" s="12"/>
      <c r="O662" s="12"/>
      <c r="P662" s="12"/>
      <c r="Q662" s="12"/>
      <c r="R662" s="12"/>
      <c r="S662" s="12"/>
      <c r="T662" s="12"/>
      <c r="U662" s="12"/>
      <c r="V662" s="12"/>
      <c r="W662" s="12"/>
      <c r="X662" s="12"/>
      <c r="Y662" s="12"/>
      <c r="Z662" s="12"/>
      <c r="AA662" s="12"/>
    </row>
    <row r="663">
      <c r="A663" s="12"/>
      <c r="B663" s="228"/>
      <c r="C663" s="1154"/>
      <c r="D663" s="228"/>
      <c r="E663" s="228"/>
      <c r="F663" s="12"/>
      <c r="G663" s="12"/>
      <c r="H663" s="12"/>
      <c r="I663" s="12"/>
      <c r="J663" s="12"/>
      <c r="K663" s="12"/>
      <c r="L663" s="12"/>
      <c r="M663" s="12"/>
      <c r="N663" s="12"/>
      <c r="O663" s="12"/>
      <c r="P663" s="12"/>
      <c r="Q663" s="12"/>
      <c r="R663" s="12"/>
      <c r="S663" s="12"/>
      <c r="T663" s="12"/>
      <c r="U663" s="12"/>
      <c r="V663" s="12"/>
      <c r="W663" s="12"/>
      <c r="X663" s="12"/>
      <c r="Y663" s="12"/>
      <c r="Z663" s="12"/>
      <c r="AA663" s="12"/>
    </row>
    <row r="664">
      <c r="A664" s="12"/>
      <c r="B664" s="228"/>
      <c r="C664" s="1154"/>
      <c r="D664" s="228"/>
      <c r="E664" s="228"/>
      <c r="F664" s="12"/>
      <c r="G664" s="12"/>
      <c r="H664" s="12"/>
      <c r="I664" s="12"/>
      <c r="J664" s="12"/>
      <c r="K664" s="12"/>
      <c r="L664" s="12"/>
      <c r="M664" s="12"/>
      <c r="N664" s="12"/>
      <c r="O664" s="12"/>
      <c r="P664" s="12"/>
      <c r="Q664" s="12"/>
      <c r="R664" s="12"/>
      <c r="S664" s="12"/>
      <c r="T664" s="12"/>
      <c r="U664" s="12"/>
      <c r="V664" s="12"/>
      <c r="W664" s="12"/>
      <c r="X664" s="12"/>
      <c r="Y664" s="12"/>
      <c r="Z664" s="12"/>
      <c r="AA664" s="12"/>
    </row>
    <row r="665">
      <c r="A665" s="12"/>
      <c r="B665" s="228"/>
      <c r="C665" s="1154"/>
      <c r="D665" s="228"/>
      <c r="E665" s="228"/>
      <c r="F665" s="12"/>
      <c r="G665" s="12"/>
      <c r="H665" s="12"/>
      <c r="I665" s="12"/>
      <c r="J665" s="12"/>
      <c r="K665" s="12"/>
      <c r="L665" s="12"/>
      <c r="M665" s="12"/>
      <c r="N665" s="12"/>
      <c r="O665" s="12"/>
      <c r="P665" s="12"/>
      <c r="Q665" s="12"/>
      <c r="R665" s="12"/>
      <c r="S665" s="12"/>
      <c r="T665" s="12"/>
      <c r="U665" s="12"/>
      <c r="V665" s="12"/>
      <c r="W665" s="12"/>
      <c r="X665" s="12"/>
      <c r="Y665" s="12"/>
      <c r="Z665" s="12"/>
      <c r="AA665" s="12"/>
    </row>
    <row r="666">
      <c r="A666" s="12"/>
      <c r="B666" s="228"/>
      <c r="C666" s="1154"/>
      <c r="D666" s="228"/>
      <c r="E666" s="228"/>
      <c r="F666" s="12"/>
      <c r="G666" s="12"/>
      <c r="H666" s="12"/>
      <c r="I666" s="12"/>
      <c r="J666" s="12"/>
      <c r="K666" s="12"/>
      <c r="L666" s="12"/>
      <c r="M666" s="12"/>
      <c r="N666" s="12"/>
      <c r="O666" s="12"/>
      <c r="P666" s="12"/>
      <c r="Q666" s="12"/>
      <c r="R666" s="12"/>
      <c r="S666" s="12"/>
      <c r="T666" s="12"/>
      <c r="U666" s="12"/>
      <c r="V666" s="12"/>
      <c r="W666" s="12"/>
      <c r="X666" s="12"/>
      <c r="Y666" s="12"/>
      <c r="Z666" s="12"/>
      <c r="AA666" s="12"/>
    </row>
    <row r="667">
      <c r="A667" s="12"/>
      <c r="B667" s="228"/>
      <c r="C667" s="1154"/>
      <c r="D667" s="228"/>
      <c r="E667" s="228"/>
      <c r="F667" s="12"/>
      <c r="G667" s="12"/>
      <c r="H667" s="12"/>
      <c r="I667" s="12"/>
      <c r="J667" s="12"/>
      <c r="K667" s="12"/>
      <c r="L667" s="12"/>
      <c r="M667" s="12"/>
      <c r="N667" s="12"/>
      <c r="O667" s="12"/>
      <c r="P667" s="12"/>
      <c r="Q667" s="12"/>
      <c r="R667" s="12"/>
      <c r="S667" s="12"/>
      <c r="T667" s="12"/>
      <c r="U667" s="12"/>
      <c r="V667" s="12"/>
      <c r="W667" s="12"/>
      <c r="X667" s="12"/>
      <c r="Y667" s="12"/>
      <c r="Z667" s="12"/>
      <c r="AA667" s="12"/>
    </row>
    <row r="668">
      <c r="A668" s="12"/>
      <c r="B668" s="228"/>
      <c r="C668" s="1154"/>
      <c r="D668" s="228"/>
      <c r="E668" s="228"/>
      <c r="F668" s="12"/>
      <c r="G668" s="12"/>
      <c r="H668" s="12"/>
      <c r="I668" s="12"/>
      <c r="J668" s="12"/>
      <c r="K668" s="12"/>
      <c r="L668" s="12"/>
      <c r="M668" s="12"/>
      <c r="N668" s="12"/>
      <c r="O668" s="12"/>
      <c r="P668" s="12"/>
      <c r="Q668" s="12"/>
      <c r="R668" s="12"/>
      <c r="S668" s="12"/>
      <c r="T668" s="12"/>
      <c r="U668" s="12"/>
      <c r="V668" s="12"/>
      <c r="W668" s="12"/>
      <c r="X668" s="12"/>
      <c r="Y668" s="12"/>
      <c r="Z668" s="12"/>
      <c r="AA668" s="12"/>
    </row>
    <row r="669">
      <c r="A669" s="12"/>
      <c r="B669" s="228"/>
      <c r="C669" s="1154"/>
      <c r="D669" s="228"/>
      <c r="E669" s="228"/>
      <c r="F669" s="12"/>
      <c r="G669" s="12"/>
      <c r="H669" s="12"/>
      <c r="I669" s="12"/>
      <c r="J669" s="12"/>
      <c r="K669" s="12"/>
      <c r="L669" s="12"/>
      <c r="M669" s="12"/>
      <c r="N669" s="12"/>
      <c r="O669" s="12"/>
      <c r="P669" s="12"/>
      <c r="Q669" s="12"/>
      <c r="R669" s="12"/>
      <c r="S669" s="12"/>
      <c r="T669" s="12"/>
      <c r="U669" s="12"/>
      <c r="V669" s="12"/>
      <c r="W669" s="12"/>
      <c r="X669" s="12"/>
      <c r="Y669" s="12"/>
      <c r="Z669" s="12"/>
      <c r="AA669" s="12"/>
    </row>
    <row r="670">
      <c r="A670" s="12"/>
      <c r="B670" s="228"/>
      <c r="C670" s="1154"/>
      <c r="D670" s="228"/>
      <c r="E670" s="228"/>
      <c r="F670" s="12"/>
      <c r="G670" s="12"/>
      <c r="H670" s="12"/>
      <c r="I670" s="12"/>
      <c r="J670" s="12"/>
      <c r="K670" s="12"/>
      <c r="L670" s="12"/>
      <c r="M670" s="12"/>
      <c r="N670" s="12"/>
      <c r="O670" s="12"/>
      <c r="P670" s="12"/>
      <c r="Q670" s="12"/>
      <c r="R670" s="12"/>
      <c r="S670" s="12"/>
      <c r="T670" s="12"/>
      <c r="U670" s="12"/>
      <c r="V670" s="12"/>
      <c r="W670" s="12"/>
      <c r="X670" s="12"/>
      <c r="Y670" s="12"/>
      <c r="Z670" s="12"/>
      <c r="AA670" s="12"/>
    </row>
    <row r="671">
      <c r="A671" s="12"/>
      <c r="B671" s="228"/>
      <c r="C671" s="1154"/>
      <c r="D671" s="228"/>
      <c r="E671" s="228"/>
      <c r="F671" s="12"/>
      <c r="G671" s="12"/>
      <c r="H671" s="12"/>
      <c r="I671" s="12"/>
      <c r="J671" s="12"/>
      <c r="K671" s="12"/>
      <c r="L671" s="12"/>
      <c r="M671" s="12"/>
      <c r="N671" s="12"/>
      <c r="O671" s="12"/>
      <c r="P671" s="12"/>
      <c r="Q671" s="12"/>
      <c r="R671" s="12"/>
      <c r="S671" s="12"/>
      <c r="T671" s="12"/>
      <c r="U671" s="12"/>
      <c r="V671" s="12"/>
      <c r="W671" s="12"/>
      <c r="X671" s="12"/>
      <c r="Y671" s="12"/>
      <c r="Z671" s="12"/>
      <c r="AA671" s="12"/>
    </row>
    <row r="672">
      <c r="A672" s="12"/>
      <c r="B672" s="228"/>
      <c r="C672" s="1154"/>
      <c r="D672" s="228"/>
      <c r="E672" s="228"/>
      <c r="F672" s="12"/>
      <c r="G672" s="12"/>
      <c r="H672" s="12"/>
      <c r="I672" s="12"/>
      <c r="J672" s="12"/>
      <c r="K672" s="12"/>
      <c r="L672" s="12"/>
      <c r="M672" s="12"/>
      <c r="N672" s="12"/>
      <c r="O672" s="12"/>
      <c r="P672" s="12"/>
      <c r="Q672" s="12"/>
      <c r="R672" s="12"/>
      <c r="S672" s="12"/>
      <c r="T672" s="12"/>
      <c r="U672" s="12"/>
      <c r="V672" s="12"/>
      <c r="W672" s="12"/>
      <c r="X672" s="12"/>
      <c r="Y672" s="12"/>
      <c r="Z672" s="12"/>
      <c r="AA672" s="12"/>
    </row>
    <row r="673">
      <c r="A673" s="12"/>
      <c r="B673" s="228"/>
      <c r="C673" s="1154"/>
      <c r="D673" s="228"/>
      <c r="E673" s="228"/>
      <c r="F673" s="12"/>
      <c r="G673" s="12"/>
      <c r="H673" s="12"/>
      <c r="I673" s="12"/>
      <c r="J673" s="12"/>
      <c r="K673" s="12"/>
      <c r="L673" s="12"/>
      <c r="M673" s="12"/>
      <c r="N673" s="12"/>
      <c r="O673" s="12"/>
      <c r="P673" s="12"/>
      <c r="Q673" s="12"/>
      <c r="R673" s="12"/>
      <c r="S673" s="12"/>
      <c r="T673" s="12"/>
      <c r="U673" s="12"/>
      <c r="V673" s="12"/>
      <c r="W673" s="12"/>
      <c r="X673" s="12"/>
      <c r="Y673" s="12"/>
      <c r="Z673" s="12"/>
      <c r="AA673" s="12"/>
    </row>
    <row r="674">
      <c r="A674" s="12"/>
      <c r="B674" s="228"/>
      <c r="C674" s="1154"/>
      <c r="D674" s="228"/>
      <c r="E674" s="228"/>
      <c r="F674" s="12"/>
      <c r="G674" s="12"/>
      <c r="H674" s="12"/>
      <c r="I674" s="12"/>
      <c r="J674" s="12"/>
      <c r="K674" s="12"/>
      <c r="L674" s="12"/>
      <c r="M674" s="12"/>
      <c r="N674" s="12"/>
      <c r="O674" s="12"/>
      <c r="P674" s="12"/>
      <c r="Q674" s="12"/>
      <c r="R674" s="12"/>
      <c r="S674" s="12"/>
      <c r="T674" s="12"/>
      <c r="U674" s="12"/>
      <c r="V674" s="12"/>
      <c r="W674" s="12"/>
      <c r="X674" s="12"/>
      <c r="Y674" s="12"/>
      <c r="Z674" s="12"/>
      <c r="AA674" s="12"/>
    </row>
    <row r="675">
      <c r="A675" s="12"/>
      <c r="B675" s="228"/>
      <c r="C675" s="1154"/>
      <c r="D675" s="228"/>
      <c r="E675" s="228"/>
      <c r="F675" s="12"/>
      <c r="G675" s="12"/>
      <c r="H675" s="12"/>
      <c r="I675" s="12"/>
      <c r="J675" s="12"/>
      <c r="K675" s="12"/>
      <c r="L675" s="12"/>
      <c r="M675" s="12"/>
      <c r="N675" s="12"/>
      <c r="O675" s="12"/>
      <c r="P675" s="12"/>
      <c r="Q675" s="12"/>
      <c r="R675" s="12"/>
      <c r="S675" s="12"/>
      <c r="T675" s="12"/>
      <c r="U675" s="12"/>
      <c r="V675" s="12"/>
      <c r="W675" s="12"/>
      <c r="X675" s="12"/>
      <c r="Y675" s="12"/>
      <c r="Z675" s="12"/>
      <c r="AA675" s="12"/>
    </row>
    <row r="676">
      <c r="A676" s="12"/>
      <c r="B676" s="228"/>
      <c r="C676" s="1154"/>
      <c r="D676" s="228"/>
      <c r="E676" s="228"/>
      <c r="F676" s="12"/>
      <c r="G676" s="12"/>
      <c r="H676" s="12"/>
      <c r="I676" s="12"/>
      <c r="J676" s="12"/>
      <c r="K676" s="12"/>
      <c r="L676" s="12"/>
      <c r="M676" s="12"/>
      <c r="N676" s="12"/>
      <c r="O676" s="12"/>
      <c r="P676" s="12"/>
      <c r="Q676" s="12"/>
      <c r="R676" s="12"/>
      <c r="S676" s="12"/>
      <c r="T676" s="12"/>
      <c r="U676" s="12"/>
      <c r="V676" s="12"/>
      <c r="W676" s="12"/>
      <c r="X676" s="12"/>
      <c r="Y676" s="12"/>
      <c r="Z676" s="12"/>
      <c r="AA676" s="12"/>
    </row>
    <row r="677">
      <c r="A677" s="12"/>
      <c r="B677" s="228"/>
      <c r="C677" s="1154"/>
      <c r="D677" s="228"/>
      <c r="E677" s="228"/>
      <c r="F677" s="12"/>
      <c r="G677" s="12"/>
      <c r="H677" s="12"/>
      <c r="I677" s="12"/>
      <c r="J677" s="12"/>
      <c r="K677" s="12"/>
      <c r="L677" s="12"/>
      <c r="M677" s="12"/>
      <c r="N677" s="12"/>
      <c r="O677" s="12"/>
      <c r="P677" s="12"/>
      <c r="Q677" s="12"/>
      <c r="R677" s="12"/>
      <c r="S677" s="12"/>
      <c r="T677" s="12"/>
      <c r="U677" s="12"/>
      <c r="V677" s="12"/>
      <c r="W677" s="12"/>
      <c r="X677" s="12"/>
      <c r="Y677" s="12"/>
      <c r="Z677" s="12"/>
      <c r="AA677" s="12"/>
    </row>
    <row r="678">
      <c r="A678" s="12"/>
      <c r="B678" s="228"/>
      <c r="C678" s="1154"/>
      <c r="D678" s="228"/>
      <c r="E678" s="228"/>
      <c r="F678" s="12"/>
      <c r="G678" s="12"/>
      <c r="H678" s="12"/>
      <c r="I678" s="12"/>
      <c r="J678" s="12"/>
      <c r="K678" s="12"/>
      <c r="L678" s="12"/>
      <c r="M678" s="12"/>
      <c r="N678" s="12"/>
      <c r="O678" s="12"/>
      <c r="P678" s="12"/>
      <c r="Q678" s="12"/>
      <c r="R678" s="12"/>
      <c r="S678" s="12"/>
      <c r="T678" s="12"/>
      <c r="U678" s="12"/>
      <c r="V678" s="12"/>
      <c r="W678" s="12"/>
      <c r="X678" s="12"/>
      <c r="Y678" s="12"/>
      <c r="Z678" s="12"/>
      <c r="AA678" s="12"/>
    </row>
    <row r="679">
      <c r="A679" s="12"/>
      <c r="B679" s="228"/>
      <c r="C679" s="1154"/>
      <c r="D679" s="228"/>
      <c r="E679" s="228"/>
      <c r="F679" s="12"/>
      <c r="G679" s="12"/>
      <c r="H679" s="12"/>
      <c r="I679" s="12"/>
      <c r="J679" s="12"/>
      <c r="K679" s="12"/>
      <c r="L679" s="12"/>
      <c r="M679" s="12"/>
      <c r="N679" s="12"/>
      <c r="O679" s="12"/>
      <c r="P679" s="12"/>
      <c r="Q679" s="12"/>
      <c r="R679" s="12"/>
      <c r="S679" s="12"/>
      <c r="T679" s="12"/>
      <c r="U679" s="12"/>
      <c r="V679" s="12"/>
      <c r="W679" s="12"/>
      <c r="X679" s="12"/>
      <c r="Y679" s="12"/>
      <c r="Z679" s="12"/>
      <c r="AA679" s="12"/>
    </row>
    <row r="680">
      <c r="A680" s="12"/>
      <c r="B680" s="228"/>
      <c r="C680" s="1154"/>
      <c r="D680" s="228"/>
      <c r="E680" s="228"/>
      <c r="F680" s="12"/>
      <c r="G680" s="12"/>
      <c r="H680" s="12"/>
      <c r="I680" s="12"/>
      <c r="J680" s="12"/>
      <c r="K680" s="12"/>
      <c r="L680" s="12"/>
      <c r="M680" s="12"/>
      <c r="N680" s="12"/>
      <c r="O680" s="12"/>
      <c r="P680" s="12"/>
      <c r="Q680" s="12"/>
      <c r="R680" s="12"/>
      <c r="S680" s="12"/>
      <c r="T680" s="12"/>
      <c r="U680" s="12"/>
      <c r="V680" s="12"/>
      <c r="W680" s="12"/>
      <c r="X680" s="12"/>
      <c r="Y680" s="12"/>
      <c r="Z680" s="12"/>
      <c r="AA680" s="12"/>
    </row>
    <row r="681">
      <c r="A681" s="12"/>
      <c r="B681" s="228"/>
      <c r="C681" s="1154"/>
      <c r="D681" s="228"/>
      <c r="E681" s="228"/>
      <c r="F681" s="12"/>
      <c r="G681" s="12"/>
      <c r="H681" s="12"/>
      <c r="I681" s="12"/>
      <c r="J681" s="12"/>
      <c r="K681" s="12"/>
      <c r="L681" s="12"/>
      <c r="M681" s="12"/>
      <c r="N681" s="12"/>
      <c r="O681" s="12"/>
      <c r="P681" s="12"/>
      <c r="Q681" s="12"/>
      <c r="R681" s="12"/>
      <c r="S681" s="12"/>
      <c r="T681" s="12"/>
      <c r="U681" s="12"/>
      <c r="V681" s="12"/>
      <c r="W681" s="12"/>
      <c r="X681" s="12"/>
      <c r="Y681" s="12"/>
      <c r="Z681" s="12"/>
      <c r="AA681" s="12"/>
    </row>
    <row r="682">
      <c r="A682" s="12"/>
      <c r="B682" s="228"/>
      <c r="C682" s="1154"/>
      <c r="D682" s="228"/>
      <c r="E682" s="228"/>
      <c r="F682" s="12"/>
      <c r="G682" s="12"/>
      <c r="H682" s="12"/>
      <c r="I682" s="12"/>
      <c r="J682" s="12"/>
      <c r="K682" s="12"/>
      <c r="L682" s="12"/>
      <c r="M682" s="12"/>
      <c r="N682" s="12"/>
      <c r="O682" s="12"/>
      <c r="P682" s="12"/>
      <c r="Q682" s="12"/>
      <c r="R682" s="12"/>
      <c r="S682" s="12"/>
      <c r="T682" s="12"/>
      <c r="U682" s="12"/>
      <c r="V682" s="12"/>
      <c r="W682" s="12"/>
      <c r="X682" s="12"/>
      <c r="Y682" s="12"/>
      <c r="Z682" s="12"/>
      <c r="AA682" s="12"/>
    </row>
    <row r="683">
      <c r="A683" s="12"/>
      <c r="B683" s="228"/>
      <c r="C683" s="1154"/>
      <c r="D683" s="228"/>
      <c r="E683" s="228"/>
      <c r="F683" s="12"/>
      <c r="G683" s="12"/>
      <c r="H683" s="12"/>
      <c r="I683" s="12"/>
      <c r="J683" s="12"/>
      <c r="K683" s="12"/>
      <c r="L683" s="12"/>
      <c r="M683" s="12"/>
      <c r="N683" s="12"/>
      <c r="O683" s="12"/>
      <c r="P683" s="12"/>
      <c r="Q683" s="12"/>
      <c r="R683" s="12"/>
      <c r="S683" s="12"/>
      <c r="T683" s="12"/>
      <c r="U683" s="12"/>
      <c r="V683" s="12"/>
      <c r="W683" s="12"/>
      <c r="X683" s="12"/>
      <c r="Y683" s="12"/>
      <c r="Z683" s="12"/>
      <c r="AA683" s="12"/>
    </row>
    <row r="684">
      <c r="A684" s="12"/>
      <c r="B684" s="228"/>
      <c r="C684" s="1154"/>
      <c r="D684" s="228"/>
      <c r="E684" s="228"/>
      <c r="F684" s="12"/>
      <c r="G684" s="12"/>
      <c r="H684" s="12"/>
      <c r="I684" s="12"/>
      <c r="J684" s="12"/>
      <c r="K684" s="12"/>
      <c r="L684" s="12"/>
      <c r="M684" s="12"/>
      <c r="N684" s="12"/>
      <c r="O684" s="12"/>
      <c r="P684" s="12"/>
      <c r="Q684" s="12"/>
      <c r="R684" s="12"/>
      <c r="S684" s="12"/>
      <c r="T684" s="12"/>
      <c r="U684" s="12"/>
      <c r="V684" s="12"/>
      <c r="W684" s="12"/>
      <c r="X684" s="12"/>
      <c r="Y684" s="12"/>
      <c r="Z684" s="12"/>
      <c r="AA684" s="12"/>
    </row>
    <row r="685">
      <c r="A685" s="12"/>
      <c r="B685" s="228"/>
      <c r="C685" s="1154"/>
      <c r="D685" s="228"/>
      <c r="E685" s="228"/>
      <c r="F685" s="12"/>
      <c r="G685" s="12"/>
      <c r="H685" s="12"/>
      <c r="I685" s="12"/>
      <c r="J685" s="12"/>
      <c r="K685" s="12"/>
      <c r="L685" s="12"/>
      <c r="M685" s="12"/>
      <c r="N685" s="12"/>
      <c r="O685" s="12"/>
      <c r="P685" s="12"/>
      <c r="Q685" s="12"/>
      <c r="R685" s="12"/>
      <c r="S685" s="12"/>
      <c r="T685" s="12"/>
      <c r="U685" s="12"/>
      <c r="V685" s="12"/>
      <c r="W685" s="12"/>
      <c r="X685" s="12"/>
      <c r="Y685" s="12"/>
      <c r="Z685" s="12"/>
      <c r="AA685" s="12"/>
    </row>
    <row r="686">
      <c r="A686" s="12"/>
      <c r="B686" s="228"/>
      <c r="C686" s="1154"/>
      <c r="D686" s="228"/>
      <c r="E686" s="228"/>
      <c r="F686" s="12"/>
      <c r="G686" s="12"/>
      <c r="H686" s="12"/>
      <c r="I686" s="12"/>
      <c r="J686" s="12"/>
      <c r="K686" s="12"/>
      <c r="L686" s="12"/>
      <c r="M686" s="12"/>
      <c r="N686" s="12"/>
      <c r="O686" s="12"/>
      <c r="P686" s="12"/>
      <c r="Q686" s="12"/>
      <c r="R686" s="12"/>
      <c r="S686" s="12"/>
      <c r="T686" s="12"/>
      <c r="U686" s="12"/>
      <c r="V686" s="12"/>
      <c r="W686" s="12"/>
      <c r="X686" s="12"/>
      <c r="Y686" s="12"/>
      <c r="Z686" s="12"/>
      <c r="AA686" s="12"/>
    </row>
    <row r="687">
      <c r="A687" s="12"/>
      <c r="B687" s="228"/>
      <c r="C687" s="1154"/>
      <c r="D687" s="228"/>
      <c r="E687" s="228"/>
      <c r="F687" s="12"/>
      <c r="G687" s="12"/>
      <c r="H687" s="12"/>
      <c r="I687" s="12"/>
      <c r="J687" s="12"/>
      <c r="K687" s="12"/>
      <c r="L687" s="12"/>
      <c r="M687" s="12"/>
      <c r="N687" s="12"/>
      <c r="O687" s="12"/>
      <c r="P687" s="12"/>
      <c r="Q687" s="12"/>
      <c r="R687" s="12"/>
      <c r="S687" s="12"/>
      <c r="T687" s="12"/>
      <c r="U687" s="12"/>
      <c r="V687" s="12"/>
      <c r="W687" s="12"/>
      <c r="X687" s="12"/>
      <c r="Y687" s="12"/>
      <c r="Z687" s="12"/>
      <c r="AA687" s="12"/>
    </row>
    <row r="688">
      <c r="A688" s="12"/>
      <c r="B688" s="228"/>
      <c r="C688" s="1154"/>
      <c r="D688" s="228"/>
      <c r="E688" s="228"/>
      <c r="F688" s="12"/>
      <c r="G688" s="12"/>
      <c r="H688" s="12"/>
      <c r="I688" s="12"/>
      <c r="J688" s="12"/>
      <c r="K688" s="12"/>
      <c r="L688" s="12"/>
      <c r="M688" s="12"/>
      <c r="N688" s="12"/>
      <c r="O688" s="12"/>
      <c r="P688" s="12"/>
      <c r="Q688" s="12"/>
      <c r="R688" s="12"/>
      <c r="S688" s="12"/>
      <c r="T688" s="12"/>
      <c r="U688" s="12"/>
      <c r="V688" s="12"/>
      <c r="W688" s="12"/>
      <c r="X688" s="12"/>
      <c r="Y688" s="12"/>
      <c r="Z688" s="12"/>
      <c r="AA688" s="12"/>
    </row>
    <row r="689">
      <c r="A689" s="12"/>
      <c r="B689" s="228"/>
      <c r="C689" s="1154"/>
      <c r="D689" s="228"/>
      <c r="E689" s="228"/>
      <c r="F689" s="12"/>
      <c r="G689" s="12"/>
      <c r="H689" s="12"/>
      <c r="I689" s="12"/>
      <c r="J689" s="12"/>
      <c r="K689" s="12"/>
      <c r="L689" s="12"/>
      <c r="M689" s="12"/>
      <c r="N689" s="12"/>
      <c r="O689" s="12"/>
      <c r="P689" s="12"/>
      <c r="Q689" s="12"/>
      <c r="R689" s="12"/>
      <c r="S689" s="12"/>
      <c r="T689" s="12"/>
      <c r="U689" s="12"/>
      <c r="V689" s="12"/>
      <c r="W689" s="12"/>
      <c r="X689" s="12"/>
      <c r="Y689" s="12"/>
      <c r="Z689" s="12"/>
      <c r="AA689" s="12"/>
    </row>
    <row r="690">
      <c r="A690" s="12"/>
      <c r="B690" s="228"/>
      <c r="C690" s="1154"/>
      <c r="D690" s="228"/>
      <c r="E690" s="228"/>
      <c r="F690" s="12"/>
      <c r="G690" s="12"/>
      <c r="H690" s="12"/>
      <c r="I690" s="12"/>
      <c r="J690" s="12"/>
      <c r="K690" s="12"/>
      <c r="L690" s="12"/>
      <c r="M690" s="12"/>
      <c r="N690" s="12"/>
      <c r="O690" s="12"/>
      <c r="P690" s="12"/>
      <c r="Q690" s="12"/>
      <c r="R690" s="12"/>
      <c r="S690" s="12"/>
      <c r="T690" s="12"/>
      <c r="U690" s="12"/>
      <c r="V690" s="12"/>
      <c r="W690" s="12"/>
      <c r="X690" s="12"/>
      <c r="Y690" s="12"/>
      <c r="Z690" s="12"/>
      <c r="AA690" s="12"/>
    </row>
    <row r="691">
      <c r="A691" s="12"/>
      <c r="B691" s="228"/>
      <c r="C691" s="1154"/>
      <c r="D691" s="228"/>
      <c r="E691" s="228"/>
      <c r="F691" s="12"/>
      <c r="G691" s="12"/>
      <c r="H691" s="12"/>
      <c r="I691" s="12"/>
      <c r="J691" s="12"/>
      <c r="K691" s="12"/>
      <c r="L691" s="12"/>
      <c r="M691" s="12"/>
      <c r="N691" s="12"/>
      <c r="O691" s="12"/>
      <c r="P691" s="12"/>
      <c r="Q691" s="12"/>
      <c r="R691" s="12"/>
      <c r="S691" s="12"/>
      <c r="T691" s="12"/>
      <c r="U691" s="12"/>
      <c r="V691" s="12"/>
      <c r="W691" s="12"/>
      <c r="X691" s="12"/>
      <c r="Y691" s="12"/>
      <c r="Z691" s="12"/>
      <c r="AA691" s="12"/>
    </row>
    <row r="692">
      <c r="A692" s="12"/>
      <c r="B692" s="228"/>
      <c r="C692" s="1154"/>
      <c r="D692" s="228"/>
      <c r="E692" s="228"/>
      <c r="F692" s="12"/>
      <c r="G692" s="12"/>
      <c r="H692" s="12"/>
      <c r="I692" s="12"/>
      <c r="J692" s="12"/>
      <c r="K692" s="12"/>
      <c r="L692" s="12"/>
      <c r="M692" s="12"/>
      <c r="N692" s="12"/>
      <c r="O692" s="12"/>
      <c r="P692" s="12"/>
      <c r="Q692" s="12"/>
      <c r="R692" s="12"/>
      <c r="S692" s="12"/>
      <c r="T692" s="12"/>
      <c r="U692" s="12"/>
      <c r="V692" s="12"/>
      <c r="W692" s="12"/>
      <c r="X692" s="12"/>
      <c r="Y692" s="12"/>
      <c r="Z692" s="12"/>
      <c r="AA692" s="12"/>
    </row>
    <row r="693">
      <c r="A693" s="12"/>
      <c r="B693" s="228"/>
      <c r="C693" s="1154"/>
      <c r="D693" s="228"/>
      <c r="E693" s="228"/>
      <c r="F693" s="12"/>
      <c r="G693" s="12"/>
      <c r="H693" s="12"/>
      <c r="I693" s="12"/>
      <c r="J693" s="12"/>
      <c r="K693" s="12"/>
      <c r="L693" s="12"/>
      <c r="M693" s="12"/>
      <c r="N693" s="12"/>
      <c r="O693" s="12"/>
      <c r="P693" s="12"/>
      <c r="Q693" s="12"/>
      <c r="R693" s="12"/>
      <c r="S693" s="12"/>
      <c r="T693" s="12"/>
      <c r="U693" s="12"/>
      <c r="V693" s="12"/>
      <c r="W693" s="12"/>
      <c r="X693" s="12"/>
      <c r="Y693" s="12"/>
      <c r="Z693" s="12"/>
      <c r="AA693" s="12"/>
    </row>
    <row r="694">
      <c r="A694" s="12"/>
      <c r="B694" s="228"/>
      <c r="C694" s="1154"/>
      <c r="D694" s="228"/>
      <c r="E694" s="228"/>
      <c r="F694" s="12"/>
      <c r="G694" s="12"/>
      <c r="H694" s="12"/>
      <c r="I694" s="12"/>
      <c r="J694" s="12"/>
      <c r="K694" s="12"/>
      <c r="L694" s="12"/>
      <c r="M694" s="12"/>
      <c r="N694" s="12"/>
      <c r="O694" s="12"/>
      <c r="P694" s="12"/>
      <c r="Q694" s="12"/>
      <c r="R694" s="12"/>
      <c r="S694" s="12"/>
      <c r="T694" s="12"/>
      <c r="U694" s="12"/>
      <c r="V694" s="12"/>
      <c r="W694" s="12"/>
      <c r="X694" s="12"/>
      <c r="Y694" s="12"/>
      <c r="Z694" s="12"/>
      <c r="AA694" s="12"/>
    </row>
    <row r="695">
      <c r="A695" s="12"/>
      <c r="B695" s="228"/>
      <c r="C695" s="1154"/>
      <c r="D695" s="228"/>
      <c r="E695" s="228"/>
      <c r="F695" s="12"/>
      <c r="G695" s="12"/>
      <c r="H695" s="12"/>
      <c r="I695" s="12"/>
      <c r="J695" s="12"/>
      <c r="K695" s="12"/>
      <c r="L695" s="12"/>
      <c r="M695" s="12"/>
      <c r="N695" s="12"/>
      <c r="O695" s="12"/>
      <c r="P695" s="12"/>
      <c r="Q695" s="12"/>
      <c r="R695" s="12"/>
      <c r="S695" s="12"/>
      <c r="T695" s="12"/>
      <c r="U695" s="12"/>
      <c r="V695" s="12"/>
      <c r="W695" s="12"/>
      <c r="X695" s="12"/>
      <c r="Y695" s="12"/>
      <c r="Z695" s="12"/>
      <c r="AA695" s="12"/>
    </row>
    <row r="696">
      <c r="A696" s="12"/>
      <c r="B696" s="228"/>
      <c r="C696" s="1154"/>
      <c r="D696" s="228"/>
      <c r="E696" s="228"/>
      <c r="F696" s="12"/>
      <c r="G696" s="12"/>
      <c r="H696" s="12"/>
      <c r="I696" s="12"/>
      <c r="J696" s="12"/>
      <c r="K696" s="12"/>
      <c r="L696" s="12"/>
      <c r="M696" s="12"/>
      <c r="N696" s="12"/>
      <c r="O696" s="12"/>
      <c r="P696" s="12"/>
      <c r="Q696" s="12"/>
      <c r="R696" s="12"/>
      <c r="S696" s="12"/>
      <c r="T696" s="12"/>
      <c r="U696" s="12"/>
      <c r="V696" s="12"/>
      <c r="W696" s="12"/>
      <c r="X696" s="12"/>
      <c r="Y696" s="12"/>
      <c r="Z696" s="12"/>
      <c r="AA696" s="12"/>
    </row>
    <row r="697">
      <c r="A697" s="12"/>
      <c r="B697" s="228"/>
      <c r="C697" s="1154"/>
      <c r="D697" s="228"/>
      <c r="E697" s="228"/>
      <c r="F697" s="12"/>
      <c r="G697" s="12"/>
      <c r="H697" s="12"/>
      <c r="I697" s="12"/>
      <c r="J697" s="12"/>
      <c r="K697" s="12"/>
      <c r="L697" s="12"/>
      <c r="M697" s="12"/>
      <c r="N697" s="12"/>
      <c r="O697" s="12"/>
      <c r="P697" s="12"/>
      <c r="Q697" s="12"/>
      <c r="R697" s="12"/>
      <c r="S697" s="12"/>
      <c r="T697" s="12"/>
      <c r="U697" s="12"/>
      <c r="V697" s="12"/>
      <c r="W697" s="12"/>
      <c r="X697" s="12"/>
      <c r="Y697" s="12"/>
      <c r="Z697" s="12"/>
      <c r="AA697" s="12"/>
    </row>
    <row r="698">
      <c r="A698" s="12"/>
      <c r="B698" s="228"/>
      <c r="C698" s="1154"/>
      <c r="D698" s="228"/>
      <c r="E698" s="228"/>
      <c r="F698" s="12"/>
      <c r="G698" s="12"/>
      <c r="H698" s="12"/>
      <c r="I698" s="12"/>
      <c r="J698" s="12"/>
      <c r="K698" s="12"/>
      <c r="L698" s="12"/>
      <c r="M698" s="12"/>
      <c r="N698" s="12"/>
      <c r="O698" s="12"/>
      <c r="P698" s="12"/>
      <c r="Q698" s="12"/>
      <c r="R698" s="12"/>
      <c r="S698" s="12"/>
      <c r="T698" s="12"/>
      <c r="U698" s="12"/>
      <c r="V698" s="12"/>
      <c r="W698" s="12"/>
      <c r="X698" s="12"/>
      <c r="Y698" s="12"/>
      <c r="Z698" s="12"/>
      <c r="AA698" s="12"/>
    </row>
    <row r="699">
      <c r="A699" s="12"/>
      <c r="B699" s="228"/>
      <c r="C699" s="1154"/>
      <c r="D699" s="228"/>
      <c r="E699" s="228"/>
      <c r="F699" s="12"/>
      <c r="G699" s="12"/>
      <c r="H699" s="12"/>
      <c r="I699" s="12"/>
      <c r="J699" s="12"/>
      <c r="K699" s="12"/>
      <c r="L699" s="12"/>
      <c r="M699" s="12"/>
      <c r="N699" s="12"/>
      <c r="O699" s="12"/>
      <c r="P699" s="12"/>
      <c r="Q699" s="12"/>
      <c r="R699" s="12"/>
      <c r="S699" s="12"/>
      <c r="T699" s="12"/>
      <c r="U699" s="12"/>
      <c r="V699" s="12"/>
      <c r="W699" s="12"/>
      <c r="X699" s="12"/>
      <c r="Y699" s="12"/>
      <c r="Z699" s="12"/>
      <c r="AA699" s="12"/>
    </row>
    <row r="700">
      <c r="A700" s="12"/>
      <c r="B700" s="228"/>
      <c r="C700" s="1154"/>
      <c r="D700" s="228"/>
      <c r="E700" s="228"/>
      <c r="F700" s="12"/>
      <c r="G700" s="12"/>
      <c r="H700" s="12"/>
      <c r="I700" s="12"/>
      <c r="J700" s="12"/>
      <c r="K700" s="12"/>
      <c r="L700" s="12"/>
      <c r="M700" s="12"/>
      <c r="N700" s="12"/>
      <c r="O700" s="12"/>
      <c r="P700" s="12"/>
      <c r="Q700" s="12"/>
      <c r="R700" s="12"/>
      <c r="S700" s="12"/>
      <c r="T700" s="12"/>
      <c r="U700" s="12"/>
      <c r="V700" s="12"/>
      <c r="W700" s="12"/>
      <c r="X700" s="12"/>
      <c r="Y700" s="12"/>
      <c r="Z700" s="12"/>
      <c r="AA700" s="12"/>
    </row>
    <row r="701">
      <c r="A701" s="12"/>
      <c r="B701" s="228"/>
      <c r="C701" s="1154"/>
      <c r="D701" s="228"/>
      <c r="E701" s="228"/>
      <c r="F701" s="12"/>
      <c r="G701" s="12"/>
      <c r="H701" s="12"/>
      <c r="I701" s="12"/>
      <c r="J701" s="12"/>
      <c r="K701" s="12"/>
      <c r="L701" s="12"/>
      <c r="M701" s="12"/>
      <c r="N701" s="12"/>
      <c r="O701" s="12"/>
      <c r="P701" s="12"/>
      <c r="Q701" s="12"/>
      <c r="R701" s="12"/>
      <c r="S701" s="12"/>
      <c r="T701" s="12"/>
      <c r="U701" s="12"/>
      <c r="V701" s="12"/>
      <c r="W701" s="12"/>
      <c r="X701" s="12"/>
      <c r="Y701" s="12"/>
      <c r="Z701" s="12"/>
      <c r="AA701" s="12"/>
    </row>
    <row r="702">
      <c r="A702" s="12"/>
      <c r="B702" s="228"/>
      <c r="C702" s="1154"/>
      <c r="D702" s="228"/>
      <c r="E702" s="228"/>
      <c r="F702" s="12"/>
      <c r="G702" s="12"/>
      <c r="H702" s="12"/>
      <c r="I702" s="12"/>
      <c r="J702" s="12"/>
      <c r="K702" s="12"/>
      <c r="L702" s="12"/>
      <c r="M702" s="12"/>
      <c r="N702" s="12"/>
      <c r="O702" s="12"/>
      <c r="P702" s="12"/>
      <c r="Q702" s="12"/>
      <c r="R702" s="12"/>
      <c r="S702" s="12"/>
      <c r="T702" s="12"/>
      <c r="U702" s="12"/>
      <c r="V702" s="12"/>
      <c r="W702" s="12"/>
      <c r="X702" s="12"/>
      <c r="Y702" s="12"/>
      <c r="Z702" s="12"/>
      <c r="AA702" s="12"/>
    </row>
    <row r="703">
      <c r="A703" s="12"/>
      <c r="B703" s="228"/>
      <c r="C703" s="1154"/>
      <c r="D703" s="228"/>
      <c r="E703" s="228"/>
      <c r="F703" s="12"/>
      <c r="G703" s="12"/>
      <c r="H703" s="12"/>
      <c r="I703" s="12"/>
      <c r="J703" s="12"/>
      <c r="K703" s="12"/>
      <c r="L703" s="12"/>
      <c r="M703" s="12"/>
      <c r="N703" s="12"/>
      <c r="O703" s="12"/>
      <c r="P703" s="12"/>
      <c r="Q703" s="12"/>
      <c r="R703" s="12"/>
      <c r="S703" s="12"/>
      <c r="T703" s="12"/>
      <c r="U703" s="12"/>
      <c r="V703" s="12"/>
      <c r="W703" s="12"/>
      <c r="X703" s="12"/>
      <c r="Y703" s="12"/>
      <c r="Z703" s="12"/>
      <c r="AA703" s="12"/>
    </row>
    <row r="704">
      <c r="A704" s="12"/>
      <c r="B704" s="228"/>
      <c r="C704" s="1154"/>
      <c r="D704" s="228"/>
      <c r="E704" s="228"/>
      <c r="F704" s="12"/>
      <c r="G704" s="12"/>
      <c r="H704" s="12"/>
      <c r="I704" s="12"/>
      <c r="J704" s="12"/>
      <c r="K704" s="12"/>
      <c r="L704" s="12"/>
      <c r="M704" s="12"/>
      <c r="N704" s="12"/>
      <c r="O704" s="12"/>
      <c r="P704" s="12"/>
      <c r="Q704" s="12"/>
      <c r="R704" s="12"/>
      <c r="S704" s="12"/>
      <c r="T704" s="12"/>
      <c r="U704" s="12"/>
      <c r="V704" s="12"/>
      <c r="W704" s="12"/>
      <c r="X704" s="12"/>
      <c r="Y704" s="12"/>
      <c r="Z704" s="12"/>
      <c r="AA704" s="12"/>
    </row>
    <row r="705">
      <c r="A705" s="12"/>
      <c r="B705" s="228"/>
      <c r="C705" s="1154"/>
      <c r="D705" s="228"/>
      <c r="E705" s="228"/>
      <c r="F705" s="12"/>
      <c r="G705" s="12"/>
      <c r="H705" s="12"/>
      <c r="I705" s="12"/>
      <c r="J705" s="12"/>
      <c r="K705" s="12"/>
      <c r="L705" s="12"/>
      <c r="M705" s="12"/>
      <c r="N705" s="12"/>
      <c r="O705" s="12"/>
      <c r="P705" s="12"/>
      <c r="Q705" s="12"/>
      <c r="R705" s="12"/>
      <c r="S705" s="12"/>
      <c r="T705" s="12"/>
      <c r="U705" s="12"/>
      <c r="V705" s="12"/>
      <c r="W705" s="12"/>
      <c r="X705" s="12"/>
      <c r="Y705" s="12"/>
      <c r="Z705" s="12"/>
      <c r="AA705" s="12"/>
    </row>
    <row r="706">
      <c r="A706" s="12"/>
      <c r="B706" s="228"/>
      <c r="C706" s="1154"/>
      <c r="D706" s="228"/>
      <c r="E706" s="228"/>
      <c r="F706" s="12"/>
      <c r="G706" s="12"/>
      <c r="H706" s="12"/>
      <c r="I706" s="12"/>
      <c r="J706" s="12"/>
      <c r="K706" s="12"/>
      <c r="L706" s="12"/>
      <c r="M706" s="12"/>
      <c r="N706" s="12"/>
      <c r="O706" s="12"/>
      <c r="P706" s="12"/>
      <c r="Q706" s="12"/>
      <c r="R706" s="12"/>
      <c r="S706" s="12"/>
      <c r="T706" s="12"/>
      <c r="U706" s="12"/>
      <c r="V706" s="12"/>
      <c r="W706" s="12"/>
      <c r="X706" s="12"/>
      <c r="Y706" s="12"/>
      <c r="Z706" s="12"/>
      <c r="AA706" s="12"/>
    </row>
    <row r="707">
      <c r="A707" s="12"/>
      <c r="B707" s="228"/>
      <c r="C707" s="1154"/>
      <c r="D707" s="228"/>
      <c r="E707" s="228"/>
      <c r="F707" s="12"/>
      <c r="G707" s="12"/>
      <c r="H707" s="12"/>
      <c r="I707" s="12"/>
      <c r="J707" s="12"/>
      <c r="K707" s="12"/>
      <c r="L707" s="12"/>
      <c r="M707" s="12"/>
      <c r="N707" s="12"/>
      <c r="O707" s="12"/>
      <c r="P707" s="12"/>
      <c r="Q707" s="12"/>
      <c r="R707" s="12"/>
      <c r="S707" s="12"/>
      <c r="T707" s="12"/>
      <c r="U707" s="12"/>
      <c r="V707" s="12"/>
      <c r="W707" s="12"/>
      <c r="X707" s="12"/>
      <c r="Y707" s="12"/>
      <c r="Z707" s="12"/>
      <c r="AA707" s="12"/>
    </row>
    <row r="708">
      <c r="A708" s="12"/>
      <c r="B708" s="228"/>
      <c r="C708" s="1154"/>
      <c r="D708" s="228"/>
      <c r="E708" s="228"/>
      <c r="F708" s="12"/>
      <c r="G708" s="12"/>
      <c r="H708" s="12"/>
      <c r="I708" s="12"/>
      <c r="J708" s="12"/>
      <c r="K708" s="12"/>
      <c r="L708" s="12"/>
      <c r="M708" s="12"/>
      <c r="N708" s="12"/>
      <c r="O708" s="12"/>
      <c r="P708" s="12"/>
      <c r="Q708" s="12"/>
      <c r="R708" s="12"/>
      <c r="S708" s="12"/>
      <c r="T708" s="12"/>
      <c r="U708" s="12"/>
      <c r="V708" s="12"/>
      <c r="W708" s="12"/>
      <c r="X708" s="12"/>
      <c r="Y708" s="12"/>
      <c r="Z708" s="12"/>
      <c r="AA708" s="12"/>
    </row>
    <row r="709">
      <c r="A709" s="12"/>
      <c r="B709" s="228"/>
      <c r="C709" s="1154"/>
      <c r="D709" s="228"/>
      <c r="E709" s="228"/>
      <c r="F709" s="12"/>
      <c r="G709" s="12"/>
      <c r="H709" s="12"/>
      <c r="I709" s="12"/>
      <c r="J709" s="12"/>
      <c r="K709" s="12"/>
      <c r="L709" s="12"/>
      <c r="M709" s="12"/>
      <c r="N709" s="12"/>
      <c r="O709" s="12"/>
      <c r="P709" s="12"/>
      <c r="Q709" s="12"/>
      <c r="R709" s="12"/>
      <c r="S709" s="12"/>
      <c r="T709" s="12"/>
      <c r="U709" s="12"/>
      <c r="V709" s="12"/>
      <c r="W709" s="12"/>
      <c r="X709" s="12"/>
      <c r="Y709" s="12"/>
      <c r="Z709" s="12"/>
      <c r="AA709" s="12"/>
    </row>
    <row r="710">
      <c r="A710" s="12"/>
      <c r="B710" s="228"/>
      <c r="C710" s="1154"/>
      <c r="D710" s="228"/>
      <c r="E710" s="228"/>
      <c r="F710" s="12"/>
      <c r="G710" s="12"/>
      <c r="H710" s="12"/>
      <c r="I710" s="12"/>
      <c r="J710" s="12"/>
      <c r="K710" s="12"/>
      <c r="L710" s="12"/>
      <c r="M710" s="12"/>
      <c r="N710" s="12"/>
      <c r="O710" s="12"/>
      <c r="P710" s="12"/>
      <c r="Q710" s="12"/>
      <c r="R710" s="12"/>
      <c r="S710" s="12"/>
      <c r="T710" s="12"/>
      <c r="U710" s="12"/>
      <c r="V710" s="12"/>
      <c r="W710" s="12"/>
      <c r="X710" s="12"/>
      <c r="Y710" s="12"/>
      <c r="Z710" s="12"/>
      <c r="AA710" s="12"/>
    </row>
    <row r="711">
      <c r="A711" s="12"/>
      <c r="B711" s="228"/>
      <c r="C711" s="1154"/>
      <c r="D711" s="228"/>
      <c r="E711" s="228"/>
      <c r="F711" s="12"/>
      <c r="G711" s="12"/>
      <c r="H711" s="12"/>
      <c r="I711" s="12"/>
      <c r="J711" s="12"/>
      <c r="K711" s="12"/>
      <c r="L711" s="12"/>
      <c r="M711" s="12"/>
      <c r="N711" s="12"/>
      <c r="O711" s="12"/>
      <c r="P711" s="12"/>
      <c r="Q711" s="12"/>
      <c r="R711" s="12"/>
      <c r="S711" s="12"/>
      <c r="T711" s="12"/>
      <c r="U711" s="12"/>
      <c r="V711" s="12"/>
      <c r="W711" s="12"/>
      <c r="X711" s="12"/>
      <c r="Y711" s="12"/>
      <c r="Z711" s="12"/>
      <c r="AA711" s="12"/>
    </row>
    <row r="712">
      <c r="A712" s="12"/>
      <c r="B712" s="228"/>
      <c r="C712" s="1154"/>
      <c r="D712" s="228"/>
      <c r="E712" s="228"/>
      <c r="F712" s="12"/>
      <c r="G712" s="12"/>
      <c r="H712" s="12"/>
      <c r="I712" s="12"/>
      <c r="J712" s="12"/>
      <c r="K712" s="12"/>
      <c r="L712" s="12"/>
      <c r="M712" s="12"/>
      <c r="N712" s="12"/>
      <c r="O712" s="12"/>
      <c r="P712" s="12"/>
      <c r="Q712" s="12"/>
      <c r="R712" s="12"/>
      <c r="S712" s="12"/>
      <c r="T712" s="12"/>
      <c r="U712" s="12"/>
      <c r="V712" s="12"/>
      <c r="W712" s="12"/>
      <c r="X712" s="12"/>
      <c r="Y712" s="12"/>
      <c r="Z712" s="12"/>
      <c r="AA712" s="12"/>
    </row>
    <row r="713">
      <c r="A713" s="12"/>
      <c r="B713" s="228"/>
      <c r="C713" s="1154"/>
      <c r="D713" s="228"/>
      <c r="E713" s="228"/>
      <c r="F713" s="12"/>
      <c r="G713" s="12"/>
      <c r="H713" s="12"/>
      <c r="I713" s="12"/>
      <c r="J713" s="12"/>
      <c r="K713" s="12"/>
      <c r="L713" s="12"/>
      <c r="M713" s="12"/>
      <c r="N713" s="12"/>
      <c r="O713" s="12"/>
      <c r="P713" s="12"/>
      <c r="Q713" s="12"/>
      <c r="R713" s="12"/>
      <c r="S713" s="12"/>
      <c r="T713" s="12"/>
      <c r="U713" s="12"/>
      <c r="V713" s="12"/>
      <c r="W713" s="12"/>
      <c r="X713" s="12"/>
      <c r="Y713" s="12"/>
      <c r="Z713" s="12"/>
      <c r="AA713" s="12"/>
    </row>
    <row r="714">
      <c r="A714" s="12"/>
      <c r="B714" s="228"/>
      <c r="C714" s="1154"/>
      <c r="D714" s="228"/>
      <c r="E714" s="228"/>
      <c r="F714" s="12"/>
      <c r="G714" s="12"/>
      <c r="H714" s="12"/>
      <c r="I714" s="12"/>
      <c r="J714" s="12"/>
      <c r="K714" s="12"/>
      <c r="L714" s="12"/>
      <c r="M714" s="12"/>
      <c r="N714" s="12"/>
      <c r="O714" s="12"/>
      <c r="P714" s="12"/>
      <c r="Q714" s="12"/>
      <c r="R714" s="12"/>
      <c r="S714" s="12"/>
      <c r="T714" s="12"/>
      <c r="U714" s="12"/>
      <c r="V714" s="12"/>
      <c r="W714" s="12"/>
      <c r="X714" s="12"/>
      <c r="Y714" s="12"/>
      <c r="Z714" s="12"/>
      <c r="AA714" s="12"/>
    </row>
    <row r="715">
      <c r="A715" s="12"/>
      <c r="B715" s="228"/>
      <c r="C715" s="1154"/>
      <c r="D715" s="228"/>
      <c r="E715" s="228"/>
      <c r="F715" s="12"/>
      <c r="G715" s="12"/>
      <c r="H715" s="12"/>
      <c r="I715" s="12"/>
      <c r="J715" s="12"/>
      <c r="K715" s="12"/>
      <c r="L715" s="12"/>
      <c r="M715" s="12"/>
      <c r="N715" s="12"/>
      <c r="O715" s="12"/>
      <c r="P715" s="12"/>
      <c r="Q715" s="12"/>
      <c r="R715" s="12"/>
      <c r="S715" s="12"/>
      <c r="T715" s="12"/>
      <c r="U715" s="12"/>
      <c r="V715" s="12"/>
      <c r="W715" s="12"/>
      <c r="X715" s="12"/>
      <c r="Y715" s="12"/>
      <c r="Z715" s="12"/>
      <c r="AA715" s="12"/>
    </row>
    <row r="716">
      <c r="A716" s="12"/>
      <c r="B716" s="228"/>
      <c r="C716" s="1154"/>
      <c r="D716" s="228"/>
      <c r="E716" s="228"/>
      <c r="F716" s="12"/>
      <c r="G716" s="12"/>
      <c r="H716" s="12"/>
      <c r="I716" s="12"/>
      <c r="J716" s="12"/>
      <c r="K716" s="12"/>
      <c r="L716" s="12"/>
      <c r="M716" s="12"/>
      <c r="N716" s="12"/>
      <c r="O716" s="12"/>
      <c r="P716" s="12"/>
      <c r="Q716" s="12"/>
      <c r="R716" s="12"/>
      <c r="S716" s="12"/>
      <c r="T716" s="12"/>
      <c r="U716" s="12"/>
      <c r="V716" s="12"/>
      <c r="W716" s="12"/>
      <c r="X716" s="12"/>
      <c r="Y716" s="12"/>
      <c r="Z716" s="12"/>
      <c r="AA716" s="12"/>
    </row>
    <row r="717">
      <c r="A717" s="12"/>
      <c r="B717" s="228"/>
      <c r="C717" s="1154"/>
      <c r="D717" s="228"/>
      <c r="E717" s="228"/>
      <c r="F717" s="12"/>
      <c r="G717" s="12"/>
      <c r="H717" s="12"/>
      <c r="I717" s="12"/>
      <c r="J717" s="12"/>
      <c r="K717" s="12"/>
      <c r="L717" s="12"/>
      <c r="M717" s="12"/>
      <c r="N717" s="12"/>
      <c r="O717" s="12"/>
      <c r="P717" s="12"/>
      <c r="Q717" s="12"/>
      <c r="R717" s="12"/>
      <c r="S717" s="12"/>
      <c r="T717" s="12"/>
      <c r="U717" s="12"/>
      <c r="V717" s="12"/>
      <c r="W717" s="12"/>
      <c r="X717" s="12"/>
      <c r="Y717" s="12"/>
      <c r="Z717" s="12"/>
      <c r="AA717" s="12"/>
    </row>
    <row r="718">
      <c r="A718" s="12"/>
      <c r="B718" s="228"/>
      <c r="C718" s="1154"/>
      <c r="D718" s="228"/>
      <c r="E718" s="228"/>
      <c r="F718" s="12"/>
      <c r="G718" s="12"/>
      <c r="H718" s="12"/>
      <c r="I718" s="12"/>
      <c r="J718" s="12"/>
      <c r="K718" s="12"/>
      <c r="L718" s="12"/>
      <c r="M718" s="12"/>
      <c r="N718" s="12"/>
      <c r="O718" s="12"/>
      <c r="P718" s="12"/>
      <c r="Q718" s="12"/>
      <c r="R718" s="12"/>
      <c r="S718" s="12"/>
      <c r="T718" s="12"/>
      <c r="U718" s="12"/>
      <c r="V718" s="12"/>
      <c r="W718" s="12"/>
      <c r="X718" s="12"/>
      <c r="Y718" s="12"/>
      <c r="Z718" s="12"/>
      <c r="AA718" s="12"/>
    </row>
    <row r="719">
      <c r="A719" s="12"/>
      <c r="B719" s="228"/>
      <c r="C719" s="1154"/>
      <c r="D719" s="228"/>
      <c r="E719" s="228"/>
      <c r="F719" s="12"/>
      <c r="G719" s="12"/>
      <c r="H719" s="12"/>
      <c r="I719" s="12"/>
      <c r="J719" s="12"/>
      <c r="K719" s="12"/>
      <c r="L719" s="12"/>
      <c r="M719" s="12"/>
      <c r="N719" s="12"/>
      <c r="O719" s="12"/>
      <c r="P719" s="12"/>
      <c r="Q719" s="12"/>
      <c r="R719" s="12"/>
      <c r="S719" s="12"/>
      <c r="T719" s="12"/>
      <c r="U719" s="12"/>
      <c r="V719" s="12"/>
      <c r="W719" s="12"/>
      <c r="X719" s="12"/>
      <c r="Y719" s="12"/>
      <c r="Z719" s="12"/>
      <c r="AA719" s="12"/>
    </row>
    <row r="720">
      <c r="A720" s="12"/>
      <c r="B720" s="228"/>
      <c r="C720" s="1154"/>
      <c r="D720" s="228"/>
      <c r="E720" s="228"/>
      <c r="F720" s="12"/>
      <c r="G720" s="12"/>
      <c r="H720" s="12"/>
      <c r="I720" s="12"/>
      <c r="J720" s="12"/>
      <c r="K720" s="12"/>
      <c r="L720" s="12"/>
      <c r="M720" s="12"/>
      <c r="N720" s="12"/>
      <c r="O720" s="12"/>
      <c r="P720" s="12"/>
      <c r="Q720" s="12"/>
      <c r="R720" s="12"/>
      <c r="S720" s="12"/>
      <c r="T720" s="12"/>
      <c r="U720" s="12"/>
      <c r="V720" s="12"/>
      <c r="W720" s="12"/>
      <c r="X720" s="12"/>
      <c r="Y720" s="12"/>
      <c r="Z720" s="12"/>
      <c r="AA720" s="12"/>
    </row>
    <row r="721">
      <c r="A721" s="12"/>
      <c r="B721" s="228"/>
      <c r="C721" s="1154"/>
      <c r="D721" s="228"/>
      <c r="E721" s="228"/>
      <c r="F721" s="12"/>
      <c r="G721" s="12"/>
      <c r="H721" s="12"/>
      <c r="I721" s="12"/>
      <c r="J721" s="12"/>
      <c r="K721" s="12"/>
      <c r="L721" s="12"/>
      <c r="M721" s="12"/>
      <c r="N721" s="12"/>
      <c r="O721" s="12"/>
      <c r="P721" s="12"/>
      <c r="Q721" s="12"/>
      <c r="R721" s="12"/>
      <c r="S721" s="12"/>
      <c r="T721" s="12"/>
      <c r="U721" s="12"/>
      <c r="V721" s="12"/>
      <c r="W721" s="12"/>
      <c r="X721" s="12"/>
      <c r="Y721" s="12"/>
      <c r="Z721" s="12"/>
      <c r="AA721" s="12"/>
    </row>
    <row r="722">
      <c r="A722" s="12"/>
      <c r="B722" s="228"/>
      <c r="C722" s="1154"/>
      <c r="D722" s="228"/>
      <c r="E722" s="228"/>
      <c r="F722" s="12"/>
      <c r="G722" s="12"/>
      <c r="H722" s="12"/>
      <c r="I722" s="12"/>
      <c r="J722" s="12"/>
      <c r="K722" s="12"/>
      <c r="L722" s="12"/>
      <c r="M722" s="12"/>
      <c r="N722" s="12"/>
      <c r="O722" s="12"/>
      <c r="P722" s="12"/>
      <c r="Q722" s="12"/>
      <c r="R722" s="12"/>
      <c r="S722" s="12"/>
      <c r="T722" s="12"/>
      <c r="U722" s="12"/>
      <c r="V722" s="12"/>
      <c r="W722" s="12"/>
      <c r="X722" s="12"/>
      <c r="Y722" s="12"/>
      <c r="Z722" s="12"/>
      <c r="AA722" s="12"/>
    </row>
    <row r="723">
      <c r="A723" s="12"/>
      <c r="B723" s="228"/>
      <c r="C723" s="1154"/>
      <c r="D723" s="228"/>
      <c r="E723" s="228"/>
      <c r="F723" s="12"/>
      <c r="G723" s="12"/>
      <c r="H723" s="12"/>
      <c r="I723" s="12"/>
      <c r="J723" s="12"/>
      <c r="K723" s="12"/>
      <c r="L723" s="12"/>
      <c r="M723" s="12"/>
      <c r="N723" s="12"/>
      <c r="O723" s="12"/>
      <c r="P723" s="12"/>
      <c r="Q723" s="12"/>
      <c r="R723" s="12"/>
      <c r="S723" s="12"/>
      <c r="T723" s="12"/>
      <c r="U723" s="12"/>
      <c r="V723" s="12"/>
      <c r="W723" s="12"/>
      <c r="X723" s="12"/>
      <c r="Y723" s="12"/>
      <c r="Z723" s="12"/>
      <c r="AA723" s="12"/>
    </row>
    <row r="724">
      <c r="A724" s="12"/>
      <c r="B724" s="228"/>
      <c r="C724" s="1154"/>
      <c r="D724" s="228"/>
      <c r="E724" s="228"/>
      <c r="F724" s="12"/>
      <c r="G724" s="12"/>
      <c r="H724" s="12"/>
      <c r="I724" s="12"/>
      <c r="J724" s="12"/>
      <c r="K724" s="12"/>
      <c r="L724" s="12"/>
      <c r="M724" s="12"/>
      <c r="N724" s="12"/>
      <c r="O724" s="12"/>
      <c r="P724" s="12"/>
      <c r="Q724" s="12"/>
      <c r="R724" s="12"/>
      <c r="S724" s="12"/>
      <c r="T724" s="12"/>
      <c r="U724" s="12"/>
      <c r="V724" s="12"/>
      <c r="W724" s="12"/>
      <c r="X724" s="12"/>
      <c r="Y724" s="12"/>
      <c r="Z724" s="12"/>
      <c r="AA724" s="12"/>
    </row>
    <row r="725">
      <c r="A725" s="12"/>
      <c r="B725" s="228"/>
      <c r="C725" s="1154"/>
      <c r="D725" s="228"/>
      <c r="E725" s="228"/>
      <c r="F725" s="12"/>
      <c r="G725" s="12"/>
      <c r="H725" s="12"/>
      <c r="I725" s="12"/>
      <c r="J725" s="12"/>
      <c r="K725" s="12"/>
      <c r="L725" s="12"/>
      <c r="M725" s="12"/>
      <c r="N725" s="12"/>
      <c r="O725" s="12"/>
      <c r="P725" s="12"/>
      <c r="Q725" s="12"/>
      <c r="R725" s="12"/>
      <c r="S725" s="12"/>
      <c r="T725" s="12"/>
      <c r="U725" s="12"/>
      <c r="V725" s="12"/>
      <c r="W725" s="12"/>
      <c r="X725" s="12"/>
      <c r="Y725" s="12"/>
      <c r="Z725" s="12"/>
      <c r="AA725" s="12"/>
    </row>
    <row r="726">
      <c r="A726" s="12"/>
      <c r="B726" s="228"/>
      <c r="C726" s="1154"/>
      <c r="D726" s="228"/>
      <c r="E726" s="228"/>
      <c r="F726" s="12"/>
      <c r="G726" s="12"/>
      <c r="H726" s="12"/>
      <c r="I726" s="12"/>
      <c r="J726" s="12"/>
      <c r="K726" s="12"/>
      <c r="L726" s="12"/>
      <c r="M726" s="12"/>
      <c r="N726" s="12"/>
      <c r="O726" s="12"/>
      <c r="P726" s="12"/>
      <c r="Q726" s="12"/>
      <c r="R726" s="12"/>
      <c r="S726" s="12"/>
      <c r="T726" s="12"/>
      <c r="U726" s="12"/>
      <c r="V726" s="12"/>
      <c r="W726" s="12"/>
      <c r="X726" s="12"/>
      <c r="Y726" s="12"/>
      <c r="Z726" s="12"/>
      <c r="AA726" s="12"/>
    </row>
    <row r="727">
      <c r="A727" s="12"/>
      <c r="B727" s="228"/>
      <c r="C727" s="1154"/>
      <c r="D727" s="228"/>
      <c r="E727" s="228"/>
      <c r="F727" s="12"/>
      <c r="G727" s="12"/>
      <c r="H727" s="12"/>
      <c r="I727" s="12"/>
      <c r="J727" s="12"/>
      <c r="K727" s="12"/>
      <c r="L727" s="12"/>
      <c r="M727" s="12"/>
      <c r="N727" s="12"/>
      <c r="O727" s="12"/>
      <c r="P727" s="12"/>
      <c r="Q727" s="12"/>
      <c r="R727" s="12"/>
      <c r="S727" s="12"/>
      <c r="T727" s="12"/>
      <c r="U727" s="12"/>
      <c r="V727" s="12"/>
      <c r="W727" s="12"/>
      <c r="X727" s="12"/>
      <c r="Y727" s="12"/>
      <c r="Z727" s="12"/>
      <c r="AA727" s="12"/>
    </row>
    <row r="728">
      <c r="A728" s="12"/>
      <c r="B728" s="228"/>
      <c r="C728" s="1154"/>
      <c r="D728" s="228"/>
      <c r="E728" s="228"/>
      <c r="F728" s="12"/>
      <c r="G728" s="12"/>
      <c r="H728" s="12"/>
      <c r="I728" s="12"/>
      <c r="J728" s="12"/>
      <c r="K728" s="12"/>
      <c r="L728" s="12"/>
      <c r="M728" s="12"/>
      <c r="N728" s="12"/>
      <c r="O728" s="12"/>
      <c r="P728" s="12"/>
      <c r="Q728" s="12"/>
      <c r="R728" s="12"/>
      <c r="S728" s="12"/>
      <c r="T728" s="12"/>
      <c r="U728" s="12"/>
      <c r="V728" s="12"/>
      <c r="W728" s="12"/>
      <c r="X728" s="12"/>
      <c r="Y728" s="12"/>
      <c r="Z728" s="12"/>
      <c r="AA728" s="12"/>
    </row>
    <row r="729">
      <c r="A729" s="12"/>
      <c r="B729" s="228"/>
      <c r="C729" s="1154"/>
      <c r="D729" s="228"/>
      <c r="E729" s="228"/>
      <c r="F729" s="12"/>
      <c r="G729" s="12"/>
      <c r="H729" s="12"/>
      <c r="I729" s="12"/>
      <c r="J729" s="12"/>
      <c r="K729" s="12"/>
      <c r="L729" s="12"/>
      <c r="M729" s="12"/>
      <c r="N729" s="12"/>
      <c r="O729" s="12"/>
      <c r="P729" s="12"/>
      <c r="Q729" s="12"/>
      <c r="R729" s="12"/>
      <c r="S729" s="12"/>
      <c r="T729" s="12"/>
      <c r="U729" s="12"/>
      <c r="V729" s="12"/>
      <c r="W729" s="12"/>
      <c r="X729" s="12"/>
      <c r="Y729" s="12"/>
      <c r="Z729" s="12"/>
      <c r="AA729" s="12"/>
    </row>
    <row r="730">
      <c r="A730" s="12"/>
      <c r="B730" s="228"/>
      <c r="C730" s="1154"/>
      <c r="D730" s="228"/>
      <c r="E730" s="228"/>
      <c r="F730" s="12"/>
      <c r="G730" s="12"/>
      <c r="H730" s="12"/>
      <c r="I730" s="12"/>
      <c r="J730" s="12"/>
      <c r="K730" s="12"/>
      <c r="L730" s="12"/>
      <c r="M730" s="12"/>
      <c r="N730" s="12"/>
      <c r="O730" s="12"/>
      <c r="P730" s="12"/>
      <c r="Q730" s="12"/>
      <c r="R730" s="12"/>
      <c r="S730" s="12"/>
      <c r="T730" s="12"/>
      <c r="U730" s="12"/>
      <c r="V730" s="12"/>
      <c r="W730" s="12"/>
      <c r="X730" s="12"/>
      <c r="Y730" s="12"/>
      <c r="Z730" s="12"/>
      <c r="AA730" s="12"/>
    </row>
    <row r="731">
      <c r="A731" s="12"/>
      <c r="B731" s="228"/>
      <c r="C731" s="1154"/>
      <c r="D731" s="228"/>
      <c r="E731" s="228"/>
      <c r="F731" s="12"/>
      <c r="G731" s="12"/>
      <c r="H731" s="12"/>
      <c r="I731" s="12"/>
      <c r="J731" s="12"/>
      <c r="K731" s="12"/>
      <c r="L731" s="12"/>
      <c r="M731" s="12"/>
      <c r="N731" s="12"/>
      <c r="O731" s="12"/>
      <c r="P731" s="12"/>
      <c r="Q731" s="12"/>
      <c r="R731" s="12"/>
      <c r="S731" s="12"/>
      <c r="T731" s="12"/>
      <c r="U731" s="12"/>
      <c r="V731" s="12"/>
      <c r="W731" s="12"/>
      <c r="X731" s="12"/>
      <c r="Y731" s="12"/>
      <c r="Z731" s="12"/>
      <c r="AA731" s="12"/>
    </row>
    <row r="732">
      <c r="A732" s="12"/>
      <c r="B732" s="228"/>
      <c r="C732" s="1154"/>
      <c r="D732" s="228"/>
      <c r="E732" s="228"/>
      <c r="F732" s="12"/>
      <c r="G732" s="12"/>
      <c r="H732" s="12"/>
      <c r="I732" s="12"/>
      <c r="J732" s="12"/>
      <c r="K732" s="12"/>
      <c r="L732" s="12"/>
      <c r="M732" s="12"/>
      <c r="N732" s="12"/>
      <c r="O732" s="12"/>
      <c r="P732" s="12"/>
      <c r="Q732" s="12"/>
      <c r="R732" s="12"/>
      <c r="S732" s="12"/>
      <c r="T732" s="12"/>
      <c r="U732" s="12"/>
      <c r="V732" s="12"/>
      <c r="W732" s="12"/>
      <c r="X732" s="12"/>
      <c r="Y732" s="12"/>
      <c r="Z732" s="12"/>
      <c r="AA732" s="12"/>
    </row>
    <row r="733">
      <c r="A733" s="12"/>
      <c r="B733" s="228"/>
      <c r="C733" s="1154"/>
      <c r="D733" s="228"/>
      <c r="E733" s="228"/>
      <c r="F733" s="12"/>
      <c r="G733" s="12"/>
      <c r="H733" s="12"/>
      <c r="I733" s="12"/>
      <c r="J733" s="12"/>
      <c r="K733" s="12"/>
      <c r="L733" s="12"/>
      <c r="M733" s="12"/>
      <c r="N733" s="12"/>
      <c r="O733" s="12"/>
      <c r="P733" s="12"/>
      <c r="Q733" s="12"/>
      <c r="R733" s="12"/>
      <c r="S733" s="12"/>
      <c r="T733" s="12"/>
      <c r="U733" s="12"/>
      <c r="V733" s="12"/>
      <c r="W733" s="12"/>
      <c r="X733" s="12"/>
      <c r="Y733" s="12"/>
      <c r="Z733" s="12"/>
      <c r="AA733" s="12"/>
    </row>
    <row r="734">
      <c r="A734" s="12"/>
      <c r="B734" s="228"/>
      <c r="C734" s="1154"/>
      <c r="D734" s="228"/>
      <c r="E734" s="228"/>
      <c r="F734" s="12"/>
      <c r="G734" s="12"/>
      <c r="H734" s="12"/>
      <c r="I734" s="12"/>
      <c r="J734" s="12"/>
      <c r="K734" s="12"/>
      <c r="L734" s="12"/>
      <c r="M734" s="12"/>
      <c r="N734" s="12"/>
      <c r="O734" s="12"/>
      <c r="P734" s="12"/>
      <c r="Q734" s="12"/>
      <c r="R734" s="12"/>
      <c r="S734" s="12"/>
      <c r="T734" s="12"/>
      <c r="U734" s="12"/>
      <c r="V734" s="12"/>
      <c r="W734" s="12"/>
      <c r="X734" s="12"/>
      <c r="Y734" s="12"/>
      <c r="Z734" s="12"/>
      <c r="AA734" s="12"/>
    </row>
    <row r="735">
      <c r="A735" s="12"/>
      <c r="B735" s="228"/>
      <c r="C735" s="1154"/>
      <c r="D735" s="228"/>
      <c r="E735" s="228"/>
      <c r="F735" s="12"/>
      <c r="G735" s="12"/>
      <c r="H735" s="12"/>
      <c r="I735" s="12"/>
      <c r="J735" s="12"/>
      <c r="K735" s="12"/>
      <c r="L735" s="12"/>
      <c r="M735" s="12"/>
      <c r="N735" s="12"/>
      <c r="O735" s="12"/>
      <c r="P735" s="12"/>
      <c r="Q735" s="12"/>
      <c r="R735" s="12"/>
      <c r="S735" s="12"/>
      <c r="T735" s="12"/>
      <c r="U735" s="12"/>
      <c r="V735" s="12"/>
      <c r="W735" s="12"/>
      <c r="X735" s="12"/>
      <c r="Y735" s="12"/>
      <c r="Z735" s="12"/>
      <c r="AA735" s="12"/>
    </row>
    <row r="736">
      <c r="A736" s="12"/>
      <c r="B736" s="228"/>
      <c r="C736" s="1154"/>
      <c r="D736" s="228"/>
      <c r="E736" s="228"/>
      <c r="F736" s="12"/>
      <c r="G736" s="12"/>
      <c r="H736" s="12"/>
      <c r="I736" s="12"/>
      <c r="J736" s="12"/>
      <c r="K736" s="12"/>
      <c r="L736" s="12"/>
      <c r="M736" s="12"/>
      <c r="N736" s="12"/>
      <c r="O736" s="12"/>
      <c r="P736" s="12"/>
      <c r="Q736" s="12"/>
      <c r="R736" s="12"/>
      <c r="S736" s="12"/>
      <c r="T736" s="12"/>
      <c r="U736" s="12"/>
      <c r="V736" s="12"/>
      <c r="W736" s="12"/>
      <c r="X736" s="12"/>
      <c r="Y736" s="12"/>
      <c r="Z736" s="12"/>
      <c r="AA736" s="12"/>
    </row>
    <row r="737">
      <c r="A737" s="12"/>
      <c r="B737" s="228"/>
      <c r="C737" s="1154"/>
      <c r="D737" s="228"/>
      <c r="E737" s="228"/>
      <c r="F737" s="12"/>
      <c r="G737" s="12"/>
      <c r="H737" s="12"/>
      <c r="I737" s="12"/>
      <c r="J737" s="12"/>
      <c r="K737" s="12"/>
      <c r="L737" s="12"/>
      <c r="M737" s="12"/>
      <c r="N737" s="12"/>
      <c r="O737" s="12"/>
      <c r="P737" s="12"/>
      <c r="Q737" s="12"/>
      <c r="R737" s="12"/>
      <c r="S737" s="12"/>
      <c r="T737" s="12"/>
      <c r="U737" s="12"/>
      <c r="V737" s="12"/>
      <c r="W737" s="12"/>
      <c r="X737" s="12"/>
      <c r="Y737" s="12"/>
      <c r="Z737" s="12"/>
      <c r="AA737" s="12"/>
    </row>
    <row r="738">
      <c r="A738" s="12"/>
      <c r="B738" s="228"/>
      <c r="C738" s="1154"/>
      <c r="D738" s="228"/>
      <c r="E738" s="228"/>
      <c r="F738" s="12"/>
      <c r="G738" s="12"/>
      <c r="H738" s="12"/>
      <c r="I738" s="12"/>
      <c r="J738" s="12"/>
      <c r="K738" s="12"/>
      <c r="L738" s="12"/>
      <c r="M738" s="12"/>
      <c r="N738" s="12"/>
      <c r="O738" s="12"/>
      <c r="P738" s="12"/>
      <c r="Q738" s="12"/>
      <c r="R738" s="12"/>
      <c r="S738" s="12"/>
      <c r="T738" s="12"/>
      <c r="U738" s="12"/>
      <c r="V738" s="12"/>
      <c r="W738" s="12"/>
      <c r="X738" s="12"/>
      <c r="Y738" s="12"/>
      <c r="Z738" s="12"/>
      <c r="AA738" s="12"/>
    </row>
    <row r="739">
      <c r="A739" s="12"/>
      <c r="B739" s="228"/>
      <c r="C739" s="1154"/>
      <c r="D739" s="228"/>
      <c r="E739" s="228"/>
      <c r="F739" s="12"/>
      <c r="G739" s="12"/>
      <c r="H739" s="12"/>
      <c r="I739" s="12"/>
      <c r="J739" s="12"/>
      <c r="K739" s="12"/>
      <c r="L739" s="12"/>
      <c r="M739" s="12"/>
      <c r="N739" s="12"/>
      <c r="O739" s="12"/>
      <c r="P739" s="12"/>
      <c r="Q739" s="12"/>
      <c r="R739" s="12"/>
      <c r="S739" s="12"/>
      <c r="T739" s="12"/>
      <c r="U739" s="12"/>
      <c r="V739" s="12"/>
      <c r="W739" s="12"/>
      <c r="X739" s="12"/>
      <c r="Y739" s="12"/>
      <c r="Z739" s="12"/>
      <c r="AA739" s="12"/>
    </row>
    <row r="740">
      <c r="A740" s="12"/>
      <c r="B740" s="228"/>
      <c r="C740" s="1154"/>
      <c r="D740" s="228"/>
      <c r="E740" s="228"/>
      <c r="F740" s="12"/>
      <c r="G740" s="12"/>
      <c r="H740" s="12"/>
      <c r="I740" s="12"/>
      <c r="J740" s="12"/>
      <c r="K740" s="12"/>
      <c r="L740" s="12"/>
      <c r="M740" s="12"/>
      <c r="N740" s="12"/>
      <c r="O740" s="12"/>
      <c r="P740" s="12"/>
      <c r="Q740" s="12"/>
      <c r="R740" s="12"/>
      <c r="S740" s="12"/>
      <c r="T740" s="12"/>
      <c r="U740" s="12"/>
      <c r="V740" s="12"/>
      <c r="W740" s="12"/>
      <c r="X740" s="12"/>
      <c r="Y740" s="12"/>
      <c r="Z740" s="12"/>
      <c r="AA740" s="12"/>
    </row>
    <row r="741">
      <c r="A741" s="12"/>
      <c r="B741" s="228"/>
      <c r="C741" s="1154"/>
      <c r="D741" s="228"/>
      <c r="E741" s="228"/>
      <c r="F741" s="12"/>
      <c r="G741" s="12"/>
      <c r="H741" s="12"/>
      <c r="I741" s="12"/>
      <c r="J741" s="12"/>
      <c r="K741" s="12"/>
      <c r="L741" s="12"/>
      <c r="M741" s="12"/>
      <c r="N741" s="12"/>
      <c r="O741" s="12"/>
      <c r="P741" s="12"/>
      <c r="Q741" s="12"/>
      <c r="R741" s="12"/>
      <c r="S741" s="12"/>
      <c r="T741" s="12"/>
      <c r="U741" s="12"/>
      <c r="V741" s="12"/>
      <c r="W741" s="12"/>
      <c r="X741" s="12"/>
      <c r="Y741" s="12"/>
      <c r="Z741" s="12"/>
      <c r="AA741" s="12"/>
    </row>
    <row r="742">
      <c r="A742" s="12"/>
      <c r="B742" s="228"/>
      <c r="C742" s="1154"/>
      <c r="D742" s="228"/>
      <c r="E742" s="228"/>
      <c r="F742" s="12"/>
      <c r="G742" s="12"/>
      <c r="H742" s="12"/>
      <c r="I742" s="12"/>
      <c r="J742" s="12"/>
      <c r="K742" s="12"/>
      <c r="L742" s="12"/>
      <c r="M742" s="12"/>
      <c r="N742" s="12"/>
      <c r="O742" s="12"/>
      <c r="P742" s="12"/>
      <c r="Q742" s="12"/>
      <c r="R742" s="12"/>
      <c r="S742" s="12"/>
      <c r="T742" s="12"/>
      <c r="U742" s="12"/>
      <c r="V742" s="12"/>
      <c r="W742" s="12"/>
      <c r="X742" s="12"/>
      <c r="Y742" s="12"/>
      <c r="Z742" s="12"/>
      <c r="AA742" s="12"/>
    </row>
    <row r="743">
      <c r="A743" s="12"/>
      <c r="B743" s="228"/>
      <c r="C743" s="1154"/>
      <c r="D743" s="228"/>
      <c r="E743" s="228"/>
      <c r="F743" s="12"/>
      <c r="G743" s="12"/>
      <c r="H743" s="12"/>
      <c r="I743" s="12"/>
      <c r="J743" s="12"/>
      <c r="K743" s="12"/>
      <c r="L743" s="12"/>
      <c r="M743" s="12"/>
      <c r="N743" s="12"/>
      <c r="O743" s="12"/>
      <c r="P743" s="12"/>
      <c r="Q743" s="12"/>
      <c r="R743" s="12"/>
      <c r="S743" s="12"/>
      <c r="T743" s="12"/>
      <c r="U743" s="12"/>
      <c r="V743" s="12"/>
      <c r="W743" s="12"/>
      <c r="X743" s="12"/>
      <c r="Y743" s="12"/>
      <c r="Z743" s="12"/>
      <c r="AA743" s="12"/>
    </row>
    <row r="744">
      <c r="A744" s="12"/>
      <c r="B744" s="228"/>
      <c r="C744" s="1154"/>
      <c r="D744" s="228"/>
      <c r="E744" s="228"/>
      <c r="F744" s="12"/>
      <c r="G744" s="12"/>
      <c r="H744" s="12"/>
      <c r="I744" s="12"/>
      <c r="J744" s="12"/>
      <c r="K744" s="12"/>
      <c r="L744" s="12"/>
      <c r="M744" s="12"/>
      <c r="N744" s="12"/>
      <c r="O744" s="12"/>
      <c r="P744" s="12"/>
      <c r="Q744" s="12"/>
      <c r="R744" s="12"/>
      <c r="S744" s="12"/>
      <c r="T744" s="12"/>
      <c r="U744" s="12"/>
      <c r="V744" s="12"/>
      <c r="W744" s="12"/>
      <c r="X744" s="12"/>
      <c r="Y744" s="12"/>
      <c r="Z744" s="12"/>
      <c r="AA744" s="12"/>
    </row>
    <row r="745">
      <c r="A745" s="12"/>
      <c r="B745" s="228"/>
      <c r="C745" s="1154"/>
      <c r="D745" s="228"/>
      <c r="E745" s="228"/>
      <c r="F745" s="12"/>
      <c r="G745" s="12"/>
      <c r="H745" s="12"/>
      <c r="I745" s="12"/>
      <c r="J745" s="12"/>
      <c r="K745" s="12"/>
      <c r="L745" s="12"/>
      <c r="M745" s="12"/>
      <c r="N745" s="12"/>
      <c r="O745" s="12"/>
      <c r="P745" s="12"/>
      <c r="Q745" s="12"/>
      <c r="R745" s="12"/>
      <c r="S745" s="12"/>
      <c r="T745" s="12"/>
      <c r="U745" s="12"/>
      <c r="V745" s="12"/>
      <c r="W745" s="12"/>
      <c r="X745" s="12"/>
      <c r="Y745" s="12"/>
      <c r="Z745" s="12"/>
      <c r="AA745" s="12"/>
    </row>
    <row r="746">
      <c r="A746" s="12"/>
      <c r="B746" s="228"/>
      <c r="C746" s="1154"/>
      <c r="D746" s="228"/>
      <c r="E746" s="228"/>
      <c r="F746" s="12"/>
      <c r="G746" s="12"/>
      <c r="H746" s="12"/>
      <c r="I746" s="12"/>
      <c r="J746" s="12"/>
      <c r="K746" s="12"/>
      <c r="L746" s="12"/>
      <c r="M746" s="12"/>
      <c r="N746" s="12"/>
      <c r="O746" s="12"/>
      <c r="P746" s="12"/>
      <c r="Q746" s="12"/>
      <c r="R746" s="12"/>
      <c r="S746" s="12"/>
      <c r="T746" s="12"/>
      <c r="U746" s="12"/>
      <c r="V746" s="12"/>
      <c r="W746" s="12"/>
      <c r="X746" s="12"/>
      <c r="Y746" s="12"/>
      <c r="Z746" s="12"/>
      <c r="AA746" s="12"/>
    </row>
    <row r="747">
      <c r="A747" s="12"/>
      <c r="B747" s="228"/>
      <c r="C747" s="1154"/>
      <c r="D747" s="228"/>
      <c r="E747" s="228"/>
      <c r="F747" s="12"/>
      <c r="G747" s="12"/>
      <c r="H747" s="12"/>
      <c r="I747" s="12"/>
      <c r="J747" s="12"/>
      <c r="K747" s="12"/>
      <c r="L747" s="12"/>
      <c r="M747" s="12"/>
      <c r="N747" s="12"/>
      <c r="O747" s="12"/>
      <c r="P747" s="12"/>
      <c r="Q747" s="12"/>
      <c r="R747" s="12"/>
      <c r="S747" s="12"/>
      <c r="T747" s="12"/>
      <c r="U747" s="12"/>
      <c r="V747" s="12"/>
      <c r="W747" s="12"/>
      <c r="X747" s="12"/>
      <c r="Y747" s="12"/>
      <c r="Z747" s="12"/>
      <c r="AA747" s="12"/>
    </row>
    <row r="748">
      <c r="A748" s="12"/>
      <c r="B748" s="228"/>
      <c r="C748" s="1154"/>
      <c r="D748" s="228"/>
      <c r="E748" s="228"/>
      <c r="F748" s="12"/>
      <c r="G748" s="12"/>
      <c r="H748" s="12"/>
      <c r="I748" s="12"/>
      <c r="J748" s="12"/>
      <c r="K748" s="12"/>
      <c r="L748" s="12"/>
      <c r="M748" s="12"/>
      <c r="N748" s="12"/>
      <c r="O748" s="12"/>
      <c r="P748" s="12"/>
      <c r="Q748" s="12"/>
      <c r="R748" s="12"/>
      <c r="S748" s="12"/>
      <c r="T748" s="12"/>
      <c r="U748" s="12"/>
      <c r="V748" s="12"/>
      <c r="W748" s="12"/>
      <c r="X748" s="12"/>
      <c r="Y748" s="12"/>
      <c r="Z748" s="12"/>
      <c r="AA748" s="12"/>
    </row>
    <row r="749">
      <c r="A749" s="12"/>
      <c r="B749" s="228"/>
      <c r="C749" s="1154"/>
      <c r="D749" s="228"/>
      <c r="E749" s="228"/>
      <c r="F749" s="12"/>
      <c r="G749" s="12"/>
      <c r="H749" s="12"/>
      <c r="I749" s="12"/>
      <c r="J749" s="12"/>
      <c r="K749" s="12"/>
      <c r="L749" s="12"/>
      <c r="M749" s="12"/>
      <c r="N749" s="12"/>
      <c r="O749" s="12"/>
      <c r="P749" s="12"/>
      <c r="Q749" s="12"/>
      <c r="R749" s="12"/>
      <c r="S749" s="12"/>
      <c r="T749" s="12"/>
      <c r="U749" s="12"/>
      <c r="V749" s="12"/>
      <c r="W749" s="12"/>
      <c r="X749" s="12"/>
      <c r="Y749" s="12"/>
      <c r="Z749" s="12"/>
      <c r="AA749" s="12"/>
    </row>
    <row r="750">
      <c r="A750" s="12"/>
      <c r="B750" s="228"/>
      <c r="C750" s="1154"/>
      <c r="D750" s="228"/>
      <c r="E750" s="228"/>
      <c r="F750" s="12"/>
      <c r="G750" s="12"/>
      <c r="H750" s="12"/>
      <c r="I750" s="12"/>
      <c r="J750" s="12"/>
      <c r="K750" s="12"/>
      <c r="L750" s="12"/>
      <c r="M750" s="12"/>
      <c r="N750" s="12"/>
      <c r="O750" s="12"/>
      <c r="P750" s="12"/>
      <c r="Q750" s="12"/>
      <c r="R750" s="12"/>
      <c r="S750" s="12"/>
      <c r="T750" s="12"/>
      <c r="U750" s="12"/>
      <c r="V750" s="12"/>
      <c r="W750" s="12"/>
      <c r="X750" s="12"/>
      <c r="Y750" s="12"/>
      <c r="Z750" s="12"/>
      <c r="AA750" s="12"/>
    </row>
    <row r="751">
      <c r="A751" s="12"/>
      <c r="B751" s="228"/>
      <c r="C751" s="1154"/>
      <c r="D751" s="228"/>
      <c r="E751" s="228"/>
      <c r="F751" s="12"/>
      <c r="G751" s="12"/>
      <c r="H751" s="12"/>
      <c r="I751" s="12"/>
      <c r="J751" s="12"/>
      <c r="K751" s="12"/>
      <c r="L751" s="12"/>
      <c r="M751" s="12"/>
      <c r="N751" s="12"/>
      <c r="O751" s="12"/>
      <c r="P751" s="12"/>
      <c r="Q751" s="12"/>
      <c r="R751" s="12"/>
      <c r="S751" s="12"/>
      <c r="T751" s="12"/>
      <c r="U751" s="12"/>
      <c r="V751" s="12"/>
      <c r="W751" s="12"/>
      <c r="X751" s="12"/>
      <c r="Y751" s="12"/>
      <c r="Z751" s="12"/>
      <c r="AA751" s="12"/>
    </row>
    <row r="752">
      <c r="A752" s="12"/>
      <c r="B752" s="228"/>
      <c r="C752" s="1154"/>
      <c r="D752" s="228"/>
      <c r="E752" s="228"/>
      <c r="F752" s="12"/>
      <c r="G752" s="12"/>
      <c r="H752" s="12"/>
      <c r="I752" s="12"/>
      <c r="J752" s="12"/>
      <c r="K752" s="12"/>
      <c r="L752" s="12"/>
      <c r="M752" s="12"/>
      <c r="N752" s="12"/>
      <c r="O752" s="12"/>
      <c r="P752" s="12"/>
      <c r="Q752" s="12"/>
      <c r="R752" s="12"/>
      <c r="S752" s="12"/>
      <c r="T752" s="12"/>
      <c r="U752" s="12"/>
      <c r="V752" s="12"/>
      <c r="W752" s="12"/>
      <c r="X752" s="12"/>
      <c r="Y752" s="12"/>
      <c r="Z752" s="12"/>
      <c r="AA752" s="12"/>
    </row>
    <row r="753">
      <c r="A753" s="12"/>
      <c r="B753" s="228"/>
      <c r="C753" s="1154"/>
      <c r="D753" s="228"/>
      <c r="E753" s="228"/>
      <c r="F753" s="12"/>
      <c r="G753" s="12"/>
      <c r="H753" s="12"/>
      <c r="I753" s="12"/>
      <c r="J753" s="12"/>
      <c r="K753" s="12"/>
      <c r="L753" s="12"/>
      <c r="M753" s="12"/>
      <c r="N753" s="12"/>
      <c r="O753" s="12"/>
      <c r="P753" s="12"/>
      <c r="Q753" s="12"/>
      <c r="R753" s="12"/>
      <c r="S753" s="12"/>
      <c r="T753" s="12"/>
      <c r="U753" s="12"/>
      <c r="V753" s="12"/>
      <c r="W753" s="12"/>
      <c r="X753" s="12"/>
      <c r="Y753" s="12"/>
      <c r="Z753" s="12"/>
      <c r="AA753" s="12"/>
    </row>
    <row r="754">
      <c r="A754" s="12"/>
      <c r="B754" s="228"/>
      <c r="C754" s="1154"/>
      <c r="D754" s="228"/>
      <c r="E754" s="228"/>
      <c r="F754" s="12"/>
      <c r="G754" s="12"/>
      <c r="H754" s="12"/>
      <c r="I754" s="12"/>
      <c r="J754" s="12"/>
      <c r="K754" s="12"/>
      <c r="L754" s="12"/>
      <c r="M754" s="12"/>
      <c r="N754" s="12"/>
      <c r="O754" s="12"/>
      <c r="P754" s="12"/>
      <c r="Q754" s="12"/>
      <c r="R754" s="12"/>
      <c r="S754" s="12"/>
      <c r="T754" s="12"/>
      <c r="U754" s="12"/>
      <c r="V754" s="12"/>
      <c r="W754" s="12"/>
      <c r="X754" s="12"/>
      <c r="Y754" s="12"/>
      <c r="Z754" s="12"/>
      <c r="AA754" s="12"/>
    </row>
    <row r="755">
      <c r="A755" s="12"/>
      <c r="B755" s="228"/>
      <c r="C755" s="1154"/>
      <c r="D755" s="228"/>
      <c r="E755" s="228"/>
      <c r="F755" s="12"/>
      <c r="G755" s="12"/>
      <c r="H755" s="12"/>
      <c r="I755" s="12"/>
      <c r="J755" s="12"/>
      <c r="K755" s="12"/>
      <c r="L755" s="12"/>
      <c r="M755" s="12"/>
      <c r="N755" s="12"/>
      <c r="O755" s="12"/>
      <c r="P755" s="12"/>
      <c r="Q755" s="12"/>
      <c r="R755" s="12"/>
      <c r="S755" s="12"/>
      <c r="T755" s="12"/>
      <c r="U755" s="12"/>
      <c r="V755" s="12"/>
      <c r="W755" s="12"/>
      <c r="X755" s="12"/>
      <c r="Y755" s="12"/>
      <c r="Z755" s="12"/>
      <c r="AA755" s="12"/>
    </row>
    <row r="756">
      <c r="A756" s="12"/>
      <c r="B756" s="228"/>
      <c r="C756" s="1154"/>
      <c r="D756" s="228"/>
      <c r="E756" s="228"/>
      <c r="F756" s="12"/>
      <c r="G756" s="12"/>
      <c r="H756" s="12"/>
      <c r="I756" s="12"/>
      <c r="J756" s="12"/>
      <c r="K756" s="12"/>
      <c r="L756" s="12"/>
      <c r="M756" s="12"/>
      <c r="N756" s="12"/>
      <c r="O756" s="12"/>
      <c r="P756" s="12"/>
      <c r="Q756" s="12"/>
      <c r="R756" s="12"/>
      <c r="S756" s="12"/>
      <c r="T756" s="12"/>
      <c r="U756" s="12"/>
      <c r="V756" s="12"/>
      <c r="W756" s="12"/>
      <c r="X756" s="12"/>
      <c r="Y756" s="12"/>
      <c r="Z756" s="12"/>
      <c r="AA756" s="12"/>
    </row>
    <row r="757">
      <c r="A757" s="12"/>
      <c r="B757" s="228"/>
      <c r="C757" s="1154"/>
      <c r="D757" s="228"/>
      <c r="E757" s="228"/>
      <c r="F757" s="12"/>
      <c r="G757" s="12"/>
      <c r="H757" s="12"/>
      <c r="I757" s="12"/>
      <c r="J757" s="12"/>
      <c r="K757" s="12"/>
      <c r="L757" s="12"/>
      <c r="M757" s="12"/>
      <c r="N757" s="12"/>
      <c r="O757" s="12"/>
      <c r="P757" s="12"/>
      <c r="Q757" s="12"/>
      <c r="R757" s="12"/>
      <c r="S757" s="12"/>
      <c r="T757" s="12"/>
      <c r="U757" s="12"/>
      <c r="V757" s="12"/>
      <c r="W757" s="12"/>
      <c r="X757" s="12"/>
      <c r="Y757" s="12"/>
      <c r="Z757" s="12"/>
      <c r="AA757" s="12"/>
    </row>
    <row r="758">
      <c r="A758" s="12"/>
      <c r="B758" s="228"/>
      <c r="C758" s="1154"/>
      <c r="D758" s="228"/>
      <c r="E758" s="228"/>
      <c r="F758" s="12"/>
      <c r="G758" s="12"/>
      <c r="H758" s="12"/>
      <c r="I758" s="12"/>
      <c r="J758" s="12"/>
      <c r="K758" s="12"/>
      <c r="L758" s="12"/>
      <c r="M758" s="12"/>
      <c r="N758" s="12"/>
      <c r="O758" s="12"/>
      <c r="P758" s="12"/>
      <c r="Q758" s="12"/>
      <c r="R758" s="12"/>
      <c r="S758" s="12"/>
      <c r="T758" s="12"/>
      <c r="U758" s="12"/>
      <c r="V758" s="12"/>
      <c r="W758" s="12"/>
      <c r="X758" s="12"/>
      <c r="Y758" s="12"/>
      <c r="Z758" s="12"/>
      <c r="AA758" s="12"/>
    </row>
    <row r="759">
      <c r="A759" s="12"/>
      <c r="B759" s="228"/>
      <c r="C759" s="1154"/>
      <c r="D759" s="228"/>
      <c r="E759" s="228"/>
      <c r="F759" s="12"/>
      <c r="G759" s="12"/>
      <c r="H759" s="12"/>
      <c r="I759" s="12"/>
      <c r="J759" s="12"/>
      <c r="K759" s="12"/>
      <c r="L759" s="12"/>
      <c r="M759" s="12"/>
      <c r="N759" s="12"/>
      <c r="O759" s="12"/>
      <c r="P759" s="12"/>
      <c r="Q759" s="12"/>
      <c r="R759" s="12"/>
      <c r="S759" s="12"/>
      <c r="T759" s="12"/>
      <c r="U759" s="12"/>
      <c r="V759" s="12"/>
      <c r="W759" s="12"/>
      <c r="X759" s="12"/>
      <c r="Y759" s="12"/>
      <c r="Z759" s="12"/>
      <c r="AA759" s="12"/>
    </row>
    <row r="760">
      <c r="A760" s="12"/>
      <c r="B760" s="228"/>
      <c r="C760" s="1154"/>
      <c r="D760" s="228"/>
      <c r="E760" s="228"/>
      <c r="F760" s="12"/>
      <c r="G760" s="12"/>
      <c r="H760" s="12"/>
      <c r="I760" s="12"/>
      <c r="J760" s="12"/>
      <c r="K760" s="12"/>
      <c r="L760" s="12"/>
      <c r="M760" s="12"/>
      <c r="N760" s="12"/>
      <c r="O760" s="12"/>
      <c r="P760" s="12"/>
      <c r="Q760" s="12"/>
      <c r="R760" s="12"/>
      <c r="S760" s="12"/>
      <c r="T760" s="12"/>
      <c r="U760" s="12"/>
      <c r="V760" s="12"/>
      <c r="W760" s="12"/>
      <c r="X760" s="12"/>
      <c r="Y760" s="12"/>
      <c r="Z760" s="12"/>
      <c r="AA760" s="12"/>
    </row>
    <row r="761">
      <c r="A761" s="12"/>
      <c r="B761" s="228"/>
      <c r="C761" s="1154"/>
      <c r="D761" s="228"/>
      <c r="E761" s="228"/>
      <c r="F761" s="12"/>
      <c r="G761" s="12"/>
      <c r="H761" s="12"/>
      <c r="I761" s="12"/>
      <c r="J761" s="12"/>
      <c r="K761" s="12"/>
      <c r="L761" s="12"/>
      <c r="M761" s="12"/>
      <c r="N761" s="12"/>
      <c r="O761" s="12"/>
      <c r="P761" s="12"/>
      <c r="Q761" s="12"/>
      <c r="R761" s="12"/>
      <c r="S761" s="12"/>
      <c r="T761" s="12"/>
      <c r="U761" s="12"/>
      <c r="V761" s="12"/>
      <c r="W761" s="12"/>
      <c r="X761" s="12"/>
      <c r="Y761" s="12"/>
      <c r="Z761" s="12"/>
      <c r="AA761" s="12"/>
    </row>
    <row r="762">
      <c r="A762" s="12"/>
      <c r="B762" s="228"/>
      <c r="C762" s="1154"/>
      <c r="D762" s="228"/>
      <c r="E762" s="228"/>
      <c r="F762" s="12"/>
      <c r="G762" s="12"/>
      <c r="H762" s="12"/>
      <c r="I762" s="12"/>
      <c r="J762" s="12"/>
      <c r="K762" s="12"/>
      <c r="L762" s="12"/>
      <c r="M762" s="12"/>
      <c r="N762" s="12"/>
      <c r="O762" s="12"/>
      <c r="P762" s="12"/>
      <c r="Q762" s="12"/>
      <c r="R762" s="12"/>
      <c r="S762" s="12"/>
      <c r="T762" s="12"/>
      <c r="U762" s="12"/>
      <c r="V762" s="12"/>
      <c r="W762" s="12"/>
      <c r="X762" s="12"/>
      <c r="Y762" s="12"/>
      <c r="Z762" s="12"/>
      <c r="AA762" s="12"/>
    </row>
    <row r="763">
      <c r="A763" s="12"/>
      <c r="B763" s="228"/>
      <c r="C763" s="1154"/>
      <c r="D763" s="228"/>
      <c r="E763" s="228"/>
      <c r="F763" s="12"/>
      <c r="G763" s="12"/>
      <c r="H763" s="12"/>
      <c r="I763" s="12"/>
      <c r="J763" s="12"/>
      <c r="K763" s="12"/>
      <c r="L763" s="12"/>
      <c r="M763" s="12"/>
      <c r="N763" s="12"/>
      <c r="O763" s="12"/>
      <c r="P763" s="12"/>
      <c r="Q763" s="12"/>
      <c r="R763" s="12"/>
      <c r="S763" s="12"/>
      <c r="T763" s="12"/>
      <c r="U763" s="12"/>
      <c r="V763" s="12"/>
      <c r="W763" s="12"/>
      <c r="X763" s="12"/>
      <c r="Y763" s="12"/>
      <c r="Z763" s="12"/>
      <c r="AA763" s="12"/>
    </row>
    <row r="764">
      <c r="A764" s="12"/>
      <c r="B764" s="228"/>
      <c r="C764" s="1154"/>
      <c r="D764" s="228"/>
      <c r="E764" s="228"/>
      <c r="F764" s="12"/>
      <c r="G764" s="12"/>
      <c r="H764" s="12"/>
      <c r="I764" s="12"/>
      <c r="J764" s="12"/>
      <c r="K764" s="12"/>
      <c r="L764" s="12"/>
      <c r="M764" s="12"/>
      <c r="N764" s="12"/>
      <c r="O764" s="12"/>
      <c r="P764" s="12"/>
      <c r="Q764" s="12"/>
      <c r="R764" s="12"/>
      <c r="S764" s="12"/>
      <c r="T764" s="12"/>
      <c r="U764" s="12"/>
      <c r="V764" s="12"/>
      <c r="W764" s="12"/>
      <c r="X764" s="12"/>
      <c r="Y764" s="12"/>
      <c r="Z764" s="12"/>
      <c r="AA764" s="12"/>
    </row>
    <row r="765">
      <c r="A765" s="12"/>
      <c r="B765" s="228"/>
      <c r="C765" s="1154"/>
      <c r="D765" s="228"/>
      <c r="E765" s="228"/>
      <c r="F765" s="12"/>
      <c r="G765" s="12"/>
      <c r="H765" s="12"/>
      <c r="I765" s="12"/>
      <c r="J765" s="12"/>
      <c r="K765" s="12"/>
      <c r="L765" s="12"/>
      <c r="M765" s="12"/>
      <c r="N765" s="12"/>
      <c r="O765" s="12"/>
      <c r="P765" s="12"/>
      <c r="Q765" s="12"/>
      <c r="R765" s="12"/>
      <c r="S765" s="12"/>
      <c r="T765" s="12"/>
      <c r="U765" s="12"/>
      <c r="V765" s="12"/>
      <c r="W765" s="12"/>
      <c r="X765" s="12"/>
      <c r="Y765" s="12"/>
      <c r="Z765" s="12"/>
      <c r="AA765" s="12"/>
    </row>
    <row r="766">
      <c r="A766" s="12"/>
      <c r="B766" s="228"/>
      <c r="C766" s="1154"/>
      <c r="D766" s="228"/>
      <c r="E766" s="228"/>
      <c r="F766" s="12"/>
      <c r="G766" s="12"/>
      <c r="H766" s="12"/>
      <c r="I766" s="12"/>
      <c r="J766" s="12"/>
      <c r="K766" s="12"/>
      <c r="L766" s="12"/>
      <c r="M766" s="12"/>
      <c r="N766" s="12"/>
      <c r="O766" s="12"/>
      <c r="P766" s="12"/>
      <c r="Q766" s="12"/>
      <c r="R766" s="12"/>
      <c r="S766" s="12"/>
      <c r="T766" s="12"/>
      <c r="U766" s="12"/>
      <c r="V766" s="12"/>
      <c r="W766" s="12"/>
      <c r="X766" s="12"/>
      <c r="Y766" s="12"/>
      <c r="Z766" s="12"/>
      <c r="AA766" s="12"/>
    </row>
    <row r="767">
      <c r="A767" s="12"/>
      <c r="B767" s="228"/>
      <c r="C767" s="1154"/>
      <c r="D767" s="228"/>
      <c r="E767" s="228"/>
      <c r="F767" s="12"/>
      <c r="G767" s="12"/>
      <c r="H767" s="12"/>
      <c r="I767" s="12"/>
      <c r="J767" s="12"/>
      <c r="K767" s="12"/>
      <c r="L767" s="12"/>
      <c r="M767" s="12"/>
      <c r="N767" s="12"/>
      <c r="O767" s="12"/>
      <c r="P767" s="12"/>
      <c r="Q767" s="12"/>
      <c r="R767" s="12"/>
      <c r="S767" s="12"/>
      <c r="T767" s="12"/>
      <c r="U767" s="12"/>
      <c r="V767" s="12"/>
      <c r="W767" s="12"/>
      <c r="X767" s="12"/>
      <c r="Y767" s="12"/>
      <c r="Z767" s="12"/>
      <c r="AA767" s="12"/>
    </row>
    <row r="768">
      <c r="A768" s="12"/>
      <c r="B768" s="228"/>
      <c r="C768" s="1154"/>
      <c r="D768" s="228"/>
      <c r="E768" s="228"/>
      <c r="F768" s="12"/>
      <c r="G768" s="12"/>
      <c r="H768" s="12"/>
      <c r="I768" s="12"/>
      <c r="J768" s="12"/>
      <c r="K768" s="12"/>
      <c r="L768" s="12"/>
      <c r="M768" s="12"/>
      <c r="N768" s="12"/>
      <c r="O768" s="12"/>
      <c r="P768" s="12"/>
      <c r="Q768" s="12"/>
      <c r="R768" s="12"/>
      <c r="S768" s="12"/>
      <c r="T768" s="12"/>
      <c r="U768" s="12"/>
      <c r="V768" s="12"/>
      <c r="W768" s="12"/>
      <c r="X768" s="12"/>
      <c r="Y768" s="12"/>
      <c r="Z768" s="12"/>
      <c r="AA768" s="12"/>
    </row>
    <row r="769">
      <c r="A769" s="12"/>
      <c r="B769" s="228"/>
      <c r="C769" s="1154"/>
      <c r="D769" s="228"/>
      <c r="E769" s="228"/>
      <c r="F769" s="12"/>
      <c r="G769" s="12"/>
      <c r="H769" s="12"/>
      <c r="I769" s="12"/>
      <c r="J769" s="12"/>
      <c r="K769" s="12"/>
      <c r="L769" s="12"/>
      <c r="M769" s="12"/>
      <c r="N769" s="12"/>
      <c r="O769" s="12"/>
      <c r="P769" s="12"/>
      <c r="Q769" s="12"/>
      <c r="R769" s="12"/>
      <c r="S769" s="12"/>
      <c r="T769" s="12"/>
      <c r="U769" s="12"/>
      <c r="V769" s="12"/>
      <c r="W769" s="12"/>
      <c r="X769" s="12"/>
      <c r="Y769" s="12"/>
      <c r="Z769" s="12"/>
      <c r="AA769" s="12"/>
    </row>
    <row r="770">
      <c r="A770" s="12"/>
      <c r="B770" s="228"/>
      <c r="C770" s="1154"/>
      <c r="D770" s="228"/>
      <c r="E770" s="228"/>
      <c r="F770" s="12"/>
      <c r="G770" s="12"/>
      <c r="H770" s="12"/>
      <c r="I770" s="12"/>
      <c r="J770" s="12"/>
      <c r="K770" s="12"/>
      <c r="L770" s="12"/>
      <c r="M770" s="12"/>
      <c r="N770" s="12"/>
      <c r="O770" s="12"/>
      <c r="P770" s="12"/>
      <c r="Q770" s="12"/>
      <c r="R770" s="12"/>
      <c r="S770" s="12"/>
      <c r="T770" s="12"/>
      <c r="U770" s="12"/>
      <c r="V770" s="12"/>
      <c r="W770" s="12"/>
      <c r="X770" s="12"/>
      <c r="Y770" s="12"/>
      <c r="Z770" s="12"/>
      <c r="AA770" s="12"/>
    </row>
    <row r="771">
      <c r="A771" s="12"/>
      <c r="B771" s="228"/>
      <c r="C771" s="1154"/>
      <c r="D771" s="228"/>
      <c r="E771" s="228"/>
      <c r="F771" s="12"/>
      <c r="G771" s="12"/>
      <c r="H771" s="12"/>
      <c r="I771" s="12"/>
      <c r="J771" s="12"/>
      <c r="K771" s="12"/>
      <c r="L771" s="12"/>
      <c r="M771" s="12"/>
      <c r="N771" s="12"/>
      <c r="O771" s="12"/>
      <c r="P771" s="12"/>
      <c r="Q771" s="12"/>
      <c r="R771" s="12"/>
      <c r="S771" s="12"/>
      <c r="T771" s="12"/>
      <c r="U771" s="12"/>
      <c r="V771" s="12"/>
      <c r="W771" s="12"/>
      <c r="X771" s="12"/>
      <c r="Y771" s="12"/>
      <c r="Z771" s="12"/>
      <c r="AA771" s="12"/>
    </row>
    <row r="772">
      <c r="A772" s="12"/>
      <c r="B772" s="228"/>
      <c r="C772" s="1154"/>
      <c r="D772" s="228"/>
      <c r="E772" s="228"/>
      <c r="F772" s="12"/>
      <c r="G772" s="12"/>
      <c r="H772" s="12"/>
      <c r="I772" s="12"/>
      <c r="J772" s="12"/>
      <c r="K772" s="12"/>
      <c r="L772" s="12"/>
      <c r="M772" s="12"/>
      <c r="N772" s="12"/>
      <c r="O772" s="12"/>
      <c r="P772" s="12"/>
      <c r="Q772" s="12"/>
      <c r="R772" s="12"/>
      <c r="S772" s="12"/>
      <c r="T772" s="12"/>
      <c r="U772" s="12"/>
      <c r="V772" s="12"/>
      <c r="W772" s="12"/>
      <c r="X772" s="12"/>
      <c r="Y772" s="12"/>
      <c r="Z772" s="12"/>
      <c r="AA772" s="12"/>
    </row>
    <row r="773">
      <c r="A773" s="12"/>
      <c r="B773" s="228"/>
      <c r="C773" s="1154"/>
      <c r="D773" s="228"/>
      <c r="E773" s="228"/>
      <c r="F773" s="12"/>
      <c r="G773" s="12"/>
      <c r="H773" s="12"/>
      <c r="I773" s="12"/>
      <c r="J773" s="12"/>
      <c r="K773" s="12"/>
      <c r="L773" s="12"/>
      <c r="M773" s="12"/>
      <c r="N773" s="12"/>
      <c r="O773" s="12"/>
      <c r="P773" s="12"/>
      <c r="Q773" s="12"/>
      <c r="R773" s="12"/>
      <c r="S773" s="12"/>
      <c r="T773" s="12"/>
      <c r="U773" s="12"/>
      <c r="V773" s="12"/>
      <c r="W773" s="12"/>
      <c r="X773" s="12"/>
      <c r="Y773" s="12"/>
      <c r="Z773" s="12"/>
      <c r="AA773" s="12"/>
    </row>
    <row r="774">
      <c r="A774" s="12"/>
      <c r="B774" s="228"/>
      <c r="C774" s="1154"/>
      <c r="D774" s="228"/>
      <c r="E774" s="228"/>
      <c r="F774" s="12"/>
      <c r="G774" s="12"/>
      <c r="H774" s="12"/>
      <c r="I774" s="12"/>
      <c r="J774" s="12"/>
      <c r="K774" s="12"/>
      <c r="L774" s="12"/>
      <c r="M774" s="12"/>
      <c r="N774" s="12"/>
      <c r="O774" s="12"/>
      <c r="P774" s="12"/>
      <c r="Q774" s="12"/>
      <c r="R774" s="12"/>
      <c r="S774" s="12"/>
      <c r="T774" s="12"/>
      <c r="U774" s="12"/>
      <c r="V774" s="12"/>
      <c r="W774" s="12"/>
      <c r="X774" s="12"/>
      <c r="Y774" s="12"/>
      <c r="Z774" s="12"/>
      <c r="AA774" s="12"/>
    </row>
    <row r="775">
      <c r="A775" s="12"/>
      <c r="B775" s="228"/>
      <c r="C775" s="1154"/>
      <c r="D775" s="228"/>
      <c r="E775" s="228"/>
      <c r="F775" s="12"/>
      <c r="G775" s="12"/>
      <c r="H775" s="12"/>
      <c r="I775" s="12"/>
      <c r="J775" s="12"/>
      <c r="K775" s="12"/>
      <c r="L775" s="12"/>
      <c r="M775" s="12"/>
      <c r="N775" s="12"/>
      <c r="O775" s="12"/>
      <c r="P775" s="12"/>
      <c r="Q775" s="12"/>
      <c r="R775" s="12"/>
      <c r="S775" s="12"/>
      <c r="T775" s="12"/>
      <c r="U775" s="12"/>
      <c r="V775" s="12"/>
      <c r="W775" s="12"/>
      <c r="X775" s="12"/>
      <c r="Y775" s="12"/>
      <c r="Z775" s="12"/>
      <c r="AA775" s="12"/>
    </row>
    <row r="776">
      <c r="A776" s="12"/>
      <c r="B776" s="228"/>
      <c r="C776" s="1154"/>
      <c r="D776" s="228"/>
      <c r="E776" s="228"/>
      <c r="F776" s="12"/>
      <c r="G776" s="12"/>
      <c r="H776" s="12"/>
      <c r="I776" s="12"/>
      <c r="J776" s="12"/>
      <c r="K776" s="12"/>
      <c r="L776" s="12"/>
      <c r="M776" s="12"/>
      <c r="N776" s="12"/>
      <c r="O776" s="12"/>
      <c r="P776" s="12"/>
      <c r="Q776" s="12"/>
      <c r="R776" s="12"/>
      <c r="S776" s="12"/>
      <c r="T776" s="12"/>
      <c r="U776" s="12"/>
      <c r="V776" s="12"/>
      <c r="W776" s="12"/>
      <c r="X776" s="12"/>
      <c r="Y776" s="12"/>
      <c r="Z776" s="12"/>
      <c r="AA776" s="12"/>
    </row>
    <row r="777">
      <c r="A777" s="12"/>
      <c r="B777" s="228"/>
      <c r="C777" s="1154"/>
      <c r="D777" s="228"/>
      <c r="E777" s="228"/>
      <c r="F777" s="12"/>
      <c r="G777" s="12"/>
      <c r="H777" s="12"/>
      <c r="I777" s="12"/>
      <c r="J777" s="12"/>
      <c r="K777" s="12"/>
      <c r="L777" s="12"/>
      <c r="M777" s="12"/>
      <c r="N777" s="12"/>
      <c r="O777" s="12"/>
      <c r="P777" s="12"/>
      <c r="Q777" s="12"/>
      <c r="R777" s="12"/>
      <c r="S777" s="12"/>
      <c r="T777" s="12"/>
      <c r="U777" s="12"/>
      <c r="V777" s="12"/>
      <c r="W777" s="12"/>
      <c r="X777" s="12"/>
      <c r="Y777" s="12"/>
      <c r="Z777" s="12"/>
      <c r="AA777" s="12"/>
    </row>
    <row r="778">
      <c r="A778" s="12"/>
      <c r="B778" s="228"/>
      <c r="C778" s="1154"/>
      <c r="D778" s="228"/>
      <c r="E778" s="228"/>
      <c r="F778" s="12"/>
      <c r="G778" s="12"/>
      <c r="H778" s="12"/>
      <c r="I778" s="12"/>
      <c r="J778" s="12"/>
      <c r="K778" s="12"/>
      <c r="L778" s="12"/>
      <c r="M778" s="12"/>
      <c r="N778" s="12"/>
      <c r="O778" s="12"/>
      <c r="P778" s="12"/>
      <c r="Q778" s="12"/>
      <c r="R778" s="12"/>
      <c r="S778" s="12"/>
      <c r="T778" s="12"/>
      <c r="U778" s="12"/>
      <c r="V778" s="12"/>
      <c r="W778" s="12"/>
      <c r="X778" s="12"/>
      <c r="Y778" s="12"/>
      <c r="Z778" s="12"/>
      <c r="AA778" s="12"/>
    </row>
    <row r="779">
      <c r="A779" s="12"/>
      <c r="B779" s="228"/>
      <c r="C779" s="1154"/>
      <c r="D779" s="228"/>
      <c r="E779" s="228"/>
      <c r="F779" s="12"/>
      <c r="G779" s="12"/>
      <c r="H779" s="12"/>
      <c r="I779" s="12"/>
      <c r="J779" s="12"/>
      <c r="K779" s="12"/>
      <c r="L779" s="12"/>
      <c r="M779" s="12"/>
      <c r="N779" s="12"/>
      <c r="O779" s="12"/>
      <c r="P779" s="12"/>
      <c r="Q779" s="12"/>
      <c r="R779" s="12"/>
      <c r="S779" s="12"/>
      <c r="T779" s="12"/>
      <c r="U779" s="12"/>
      <c r="V779" s="12"/>
      <c r="W779" s="12"/>
      <c r="X779" s="12"/>
      <c r="Y779" s="12"/>
      <c r="Z779" s="12"/>
      <c r="AA779" s="12"/>
    </row>
    <row r="780">
      <c r="A780" s="12"/>
      <c r="B780" s="228"/>
      <c r="C780" s="1154"/>
      <c r="D780" s="228"/>
      <c r="E780" s="228"/>
      <c r="F780" s="12"/>
      <c r="G780" s="12"/>
      <c r="H780" s="12"/>
      <c r="I780" s="12"/>
      <c r="J780" s="12"/>
      <c r="K780" s="12"/>
      <c r="L780" s="12"/>
      <c r="M780" s="12"/>
      <c r="N780" s="12"/>
      <c r="O780" s="12"/>
      <c r="P780" s="12"/>
      <c r="Q780" s="12"/>
      <c r="R780" s="12"/>
      <c r="S780" s="12"/>
      <c r="T780" s="12"/>
      <c r="U780" s="12"/>
      <c r="V780" s="12"/>
      <c r="W780" s="12"/>
      <c r="X780" s="12"/>
      <c r="Y780" s="12"/>
      <c r="Z780" s="12"/>
      <c r="AA780" s="12"/>
    </row>
    <row r="781">
      <c r="A781" s="12"/>
      <c r="B781" s="228"/>
      <c r="C781" s="1154"/>
      <c r="D781" s="228"/>
      <c r="E781" s="228"/>
      <c r="F781" s="12"/>
      <c r="G781" s="12"/>
      <c r="H781" s="12"/>
      <c r="I781" s="12"/>
      <c r="J781" s="12"/>
      <c r="K781" s="12"/>
      <c r="L781" s="12"/>
      <c r="M781" s="12"/>
      <c r="N781" s="12"/>
      <c r="O781" s="12"/>
      <c r="P781" s="12"/>
      <c r="Q781" s="12"/>
      <c r="R781" s="12"/>
      <c r="S781" s="12"/>
      <c r="T781" s="12"/>
      <c r="U781" s="12"/>
      <c r="V781" s="12"/>
      <c r="W781" s="12"/>
      <c r="X781" s="12"/>
      <c r="Y781" s="12"/>
      <c r="Z781" s="12"/>
      <c r="AA781" s="12"/>
    </row>
    <row r="782">
      <c r="A782" s="12"/>
      <c r="B782" s="228"/>
      <c r="C782" s="1154"/>
      <c r="D782" s="228"/>
      <c r="E782" s="228"/>
      <c r="F782" s="12"/>
      <c r="G782" s="12"/>
      <c r="H782" s="12"/>
      <c r="I782" s="12"/>
      <c r="J782" s="12"/>
      <c r="K782" s="12"/>
      <c r="L782" s="12"/>
      <c r="M782" s="12"/>
      <c r="N782" s="12"/>
      <c r="O782" s="12"/>
      <c r="P782" s="12"/>
      <c r="Q782" s="12"/>
      <c r="R782" s="12"/>
      <c r="S782" s="12"/>
      <c r="T782" s="12"/>
      <c r="U782" s="12"/>
      <c r="V782" s="12"/>
      <c r="W782" s="12"/>
      <c r="X782" s="12"/>
      <c r="Y782" s="12"/>
      <c r="Z782" s="12"/>
      <c r="AA782" s="12"/>
    </row>
    <row r="783">
      <c r="A783" s="12"/>
      <c r="B783" s="228"/>
      <c r="C783" s="1154"/>
      <c r="D783" s="228"/>
      <c r="E783" s="228"/>
      <c r="F783" s="12"/>
      <c r="G783" s="12"/>
      <c r="H783" s="12"/>
      <c r="I783" s="12"/>
      <c r="J783" s="12"/>
      <c r="K783" s="12"/>
      <c r="L783" s="12"/>
      <c r="M783" s="12"/>
      <c r="N783" s="12"/>
      <c r="O783" s="12"/>
      <c r="P783" s="12"/>
      <c r="Q783" s="12"/>
      <c r="R783" s="12"/>
      <c r="S783" s="12"/>
      <c r="T783" s="12"/>
      <c r="U783" s="12"/>
      <c r="V783" s="12"/>
      <c r="W783" s="12"/>
      <c r="X783" s="12"/>
      <c r="Y783" s="12"/>
      <c r="Z783" s="12"/>
      <c r="AA783" s="12"/>
    </row>
    <row r="784">
      <c r="A784" s="12"/>
      <c r="B784" s="228"/>
      <c r="C784" s="1154"/>
      <c r="D784" s="228"/>
      <c r="E784" s="228"/>
      <c r="F784" s="12"/>
      <c r="G784" s="12"/>
      <c r="H784" s="12"/>
      <c r="I784" s="12"/>
      <c r="J784" s="12"/>
      <c r="K784" s="12"/>
      <c r="L784" s="12"/>
      <c r="M784" s="12"/>
      <c r="N784" s="12"/>
      <c r="O784" s="12"/>
      <c r="P784" s="12"/>
      <c r="Q784" s="12"/>
      <c r="R784" s="12"/>
      <c r="S784" s="12"/>
      <c r="T784" s="12"/>
      <c r="U784" s="12"/>
      <c r="V784" s="12"/>
      <c r="W784" s="12"/>
      <c r="X784" s="12"/>
      <c r="Y784" s="12"/>
      <c r="Z784" s="12"/>
      <c r="AA784" s="12"/>
    </row>
    <row r="785">
      <c r="A785" s="12"/>
      <c r="B785" s="228"/>
      <c r="C785" s="1154"/>
      <c r="D785" s="228"/>
      <c r="E785" s="228"/>
      <c r="F785" s="12"/>
      <c r="G785" s="12"/>
      <c r="H785" s="12"/>
      <c r="I785" s="12"/>
      <c r="J785" s="12"/>
      <c r="K785" s="12"/>
      <c r="L785" s="12"/>
      <c r="M785" s="12"/>
      <c r="N785" s="12"/>
      <c r="O785" s="12"/>
      <c r="P785" s="12"/>
      <c r="Q785" s="12"/>
      <c r="R785" s="12"/>
      <c r="S785" s="12"/>
      <c r="T785" s="12"/>
      <c r="U785" s="12"/>
      <c r="V785" s="12"/>
      <c r="W785" s="12"/>
      <c r="X785" s="12"/>
      <c r="Y785" s="12"/>
      <c r="Z785" s="12"/>
      <c r="AA785" s="12"/>
    </row>
    <row r="786">
      <c r="A786" s="12"/>
      <c r="B786" s="228"/>
      <c r="C786" s="1154"/>
      <c r="D786" s="228"/>
      <c r="E786" s="228"/>
      <c r="F786" s="12"/>
      <c r="G786" s="12"/>
      <c r="H786" s="12"/>
      <c r="I786" s="12"/>
      <c r="J786" s="12"/>
      <c r="K786" s="12"/>
      <c r="L786" s="12"/>
      <c r="M786" s="12"/>
      <c r="N786" s="12"/>
      <c r="O786" s="12"/>
      <c r="P786" s="12"/>
      <c r="Q786" s="12"/>
      <c r="R786" s="12"/>
      <c r="S786" s="12"/>
      <c r="T786" s="12"/>
      <c r="U786" s="12"/>
      <c r="V786" s="12"/>
      <c r="W786" s="12"/>
      <c r="X786" s="12"/>
      <c r="Y786" s="12"/>
      <c r="Z786" s="12"/>
      <c r="AA786" s="12"/>
    </row>
    <row r="787">
      <c r="A787" s="12"/>
      <c r="B787" s="228"/>
      <c r="C787" s="1154"/>
      <c r="D787" s="228"/>
      <c r="E787" s="228"/>
      <c r="F787" s="12"/>
      <c r="G787" s="12"/>
      <c r="H787" s="12"/>
      <c r="I787" s="12"/>
      <c r="J787" s="12"/>
      <c r="K787" s="12"/>
      <c r="L787" s="12"/>
      <c r="M787" s="12"/>
      <c r="N787" s="12"/>
      <c r="O787" s="12"/>
      <c r="P787" s="12"/>
      <c r="Q787" s="12"/>
      <c r="R787" s="12"/>
      <c r="S787" s="12"/>
      <c r="T787" s="12"/>
      <c r="U787" s="12"/>
      <c r="V787" s="12"/>
      <c r="W787" s="12"/>
      <c r="X787" s="12"/>
      <c r="Y787" s="12"/>
      <c r="Z787" s="12"/>
      <c r="AA787" s="12"/>
    </row>
    <row r="788">
      <c r="A788" s="12"/>
      <c r="B788" s="228"/>
      <c r="C788" s="1154"/>
      <c r="D788" s="228"/>
      <c r="E788" s="228"/>
      <c r="F788" s="12"/>
      <c r="G788" s="12"/>
      <c r="H788" s="12"/>
      <c r="I788" s="12"/>
      <c r="J788" s="12"/>
      <c r="K788" s="12"/>
      <c r="L788" s="12"/>
      <c r="M788" s="12"/>
      <c r="N788" s="12"/>
      <c r="O788" s="12"/>
      <c r="P788" s="12"/>
      <c r="Q788" s="12"/>
      <c r="R788" s="12"/>
      <c r="S788" s="12"/>
      <c r="T788" s="12"/>
      <c r="U788" s="12"/>
      <c r="V788" s="12"/>
      <c r="W788" s="12"/>
      <c r="X788" s="12"/>
      <c r="Y788" s="12"/>
      <c r="Z788" s="12"/>
      <c r="AA788" s="12"/>
    </row>
    <row r="789">
      <c r="A789" s="12"/>
      <c r="B789" s="228"/>
      <c r="C789" s="1154"/>
      <c r="D789" s="228"/>
      <c r="E789" s="228"/>
      <c r="F789" s="12"/>
      <c r="G789" s="12"/>
      <c r="H789" s="12"/>
      <c r="I789" s="12"/>
      <c r="J789" s="12"/>
      <c r="K789" s="12"/>
      <c r="L789" s="12"/>
      <c r="M789" s="12"/>
      <c r="N789" s="12"/>
      <c r="O789" s="12"/>
      <c r="P789" s="12"/>
      <c r="Q789" s="12"/>
      <c r="R789" s="12"/>
      <c r="S789" s="12"/>
      <c r="T789" s="12"/>
      <c r="U789" s="12"/>
      <c r="V789" s="12"/>
      <c r="W789" s="12"/>
      <c r="X789" s="12"/>
      <c r="Y789" s="12"/>
      <c r="Z789" s="12"/>
      <c r="AA789" s="12"/>
    </row>
    <row r="790">
      <c r="A790" s="12"/>
      <c r="B790" s="228"/>
      <c r="C790" s="1154"/>
      <c r="D790" s="228"/>
      <c r="E790" s="228"/>
      <c r="F790" s="12"/>
      <c r="G790" s="12"/>
      <c r="H790" s="12"/>
      <c r="I790" s="12"/>
      <c r="J790" s="12"/>
      <c r="K790" s="12"/>
      <c r="L790" s="12"/>
      <c r="M790" s="12"/>
      <c r="N790" s="12"/>
      <c r="O790" s="12"/>
      <c r="P790" s="12"/>
      <c r="Q790" s="12"/>
      <c r="R790" s="12"/>
      <c r="S790" s="12"/>
      <c r="T790" s="12"/>
      <c r="U790" s="12"/>
      <c r="V790" s="12"/>
      <c r="W790" s="12"/>
      <c r="X790" s="12"/>
      <c r="Y790" s="12"/>
      <c r="Z790" s="12"/>
      <c r="AA790" s="12"/>
    </row>
    <row r="791">
      <c r="A791" s="12"/>
      <c r="B791" s="228"/>
      <c r="C791" s="1154"/>
      <c r="D791" s="228"/>
      <c r="E791" s="228"/>
      <c r="F791" s="12"/>
      <c r="G791" s="12"/>
      <c r="H791" s="12"/>
      <c r="I791" s="12"/>
      <c r="J791" s="12"/>
      <c r="K791" s="12"/>
      <c r="L791" s="12"/>
      <c r="M791" s="12"/>
      <c r="N791" s="12"/>
      <c r="O791" s="12"/>
      <c r="P791" s="12"/>
      <c r="Q791" s="12"/>
      <c r="R791" s="12"/>
      <c r="S791" s="12"/>
      <c r="T791" s="12"/>
      <c r="U791" s="12"/>
      <c r="V791" s="12"/>
      <c r="W791" s="12"/>
      <c r="X791" s="12"/>
      <c r="Y791" s="12"/>
      <c r="Z791" s="12"/>
      <c r="AA791" s="12"/>
    </row>
    <row r="792">
      <c r="A792" s="12"/>
      <c r="B792" s="228"/>
      <c r="C792" s="1154"/>
      <c r="D792" s="228"/>
      <c r="E792" s="228"/>
      <c r="F792" s="12"/>
      <c r="G792" s="12"/>
      <c r="H792" s="12"/>
      <c r="I792" s="12"/>
      <c r="J792" s="12"/>
      <c r="K792" s="12"/>
      <c r="L792" s="12"/>
      <c r="M792" s="12"/>
      <c r="N792" s="12"/>
      <c r="O792" s="12"/>
      <c r="P792" s="12"/>
      <c r="Q792" s="12"/>
      <c r="R792" s="12"/>
      <c r="S792" s="12"/>
      <c r="T792" s="12"/>
      <c r="U792" s="12"/>
      <c r="V792" s="12"/>
      <c r="W792" s="12"/>
      <c r="X792" s="12"/>
      <c r="Y792" s="12"/>
      <c r="Z792" s="12"/>
      <c r="AA792" s="12"/>
    </row>
    <row r="793">
      <c r="A793" s="12"/>
      <c r="B793" s="228"/>
      <c r="C793" s="1154"/>
      <c r="D793" s="228"/>
      <c r="E793" s="228"/>
      <c r="F793" s="12"/>
      <c r="G793" s="12"/>
      <c r="H793" s="12"/>
      <c r="I793" s="12"/>
      <c r="J793" s="12"/>
      <c r="K793" s="12"/>
      <c r="L793" s="12"/>
      <c r="M793" s="12"/>
      <c r="N793" s="12"/>
      <c r="O793" s="12"/>
      <c r="P793" s="12"/>
      <c r="Q793" s="12"/>
      <c r="R793" s="12"/>
      <c r="S793" s="12"/>
      <c r="T793" s="12"/>
      <c r="U793" s="12"/>
      <c r="V793" s="12"/>
      <c r="W793" s="12"/>
      <c r="X793" s="12"/>
      <c r="Y793" s="12"/>
      <c r="Z793" s="12"/>
      <c r="AA793" s="12"/>
    </row>
    <row r="794">
      <c r="A794" s="12"/>
      <c r="B794" s="228"/>
      <c r="C794" s="1154"/>
      <c r="D794" s="228"/>
      <c r="E794" s="228"/>
      <c r="F794" s="12"/>
      <c r="G794" s="12"/>
      <c r="H794" s="12"/>
      <c r="I794" s="12"/>
      <c r="J794" s="12"/>
      <c r="K794" s="12"/>
      <c r="L794" s="12"/>
      <c r="M794" s="12"/>
      <c r="N794" s="12"/>
      <c r="O794" s="12"/>
      <c r="P794" s="12"/>
      <c r="Q794" s="12"/>
      <c r="R794" s="12"/>
      <c r="S794" s="12"/>
      <c r="T794" s="12"/>
      <c r="U794" s="12"/>
      <c r="V794" s="12"/>
      <c r="W794" s="12"/>
      <c r="X794" s="12"/>
      <c r="Y794" s="12"/>
      <c r="Z794" s="12"/>
      <c r="AA794" s="12"/>
    </row>
    <row r="795">
      <c r="A795" s="12"/>
      <c r="B795" s="228"/>
      <c r="C795" s="1154"/>
      <c r="D795" s="228"/>
      <c r="E795" s="228"/>
      <c r="F795" s="12"/>
      <c r="G795" s="12"/>
      <c r="H795" s="12"/>
      <c r="I795" s="12"/>
      <c r="J795" s="12"/>
      <c r="K795" s="12"/>
      <c r="L795" s="12"/>
      <c r="M795" s="12"/>
      <c r="N795" s="12"/>
      <c r="O795" s="12"/>
      <c r="P795" s="12"/>
      <c r="Q795" s="12"/>
      <c r="R795" s="12"/>
      <c r="S795" s="12"/>
      <c r="T795" s="12"/>
      <c r="U795" s="12"/>
      <c r="V795" s="12"/>
      <c r="W795" s="12"/>
      <c r="X795" s="12"/>
      <c r="Y795" s="12"/>
      <c r="Z795" s="12"/>
      <c r="AA795" s="12"/>
    </row>
    <row r="796">
      <c r="A796" s="12"/>
      <c r="B796" s="228"/>
      <c r="C796" s="1154"/>
      <c r="D796" s="228"/>
      <c r="E796" s="228"/>
      <c r="F796" s="12"/>
      <c r="G796" s="12"/>
      <c r="H796" s="12"/>
      <c r="I796" s="12"/>
      <c r="J796" s="12"/>
      <c r="K796" s="12"/>
      <c r="L796" s="12"/>
      <c r="M796" s="12"/>
      <c r="N796" s="12"/>
      <c r="O796" s="12"/>
      <c r="P796" s="12"/>
      <c r="Q796" s="12"/>
      <c r="R796" s="12"/>
      <c r="S796" s="12"/>
      <c r="T796" s="12"/>
      <c r="U796" s="12"/>
      <c r="V796" s="12"/>
      <c r="W796" s="12"/>
      <c r="X796" s="12"/>
      <c r="Y796" s="12"/>
      <c r="Z796" s="12"/>
      <c r="AA796" s="12"/>
    </row>
    <row r="797">
      <c r="A797" s="12"/>
      <c r="B797" s="228"/>
      <c r="C797" s="1154"/>
      <c r="D797" s="228"/>
      <c r="E797" s="228"/>
      <c r="F797" s="12"/>
      <c r="G797" s="12"/>
      <c r="H797" s="12"/>
      <c r="I797" s="12"/>
      <c r="J797" s="12"/>
      <c r="K797" s="12"/>
      <c r="L797" s="12"/>
      <c r="M797" s="12"/>
      <c r="N797" s="12"/>
      <c r="O797" s="12"/>
      <c r="P797" s="12"/>
      <c r="Q797" s="12"/>
      <c r="R797" s="12"/>
      <c r="S797" s="12"/>
      <c r="T797" s="12"/>
      <c r="U797" s="12"/>
      <c r="V797" s="12"/>
      <c r="W797" s="12"/>
      <c r="X797" s="12"/>
      <c r="Y797" s="12"/>
      <c r="Z797" s="12"/>
      <c r="AA797" s="12"/>
    </row>
    <row r="798">
      <c r="A798" s="12"/>
      <c r="B798" s="228"/>
      <c r="C798" s="1154"/>
      <c r="D798" s="228"/>
      <c r="E798" s="228"/>
      <c r="F798" s="12"/>
      <c r="G798" s="12"/>
      <c r="H798" s="12"/>
      <c r="I798" s="12"/>
      <c r="J798" s="12"/>
      <c r="K798" s="12"/>
      <c r="L798" s="12"/>
      <c r="M798" s="12"/>
      <c r="N798" s="12"/>
      <c r="O798" s="12"/>
      <c r="P798" s="12"/>
      <c r="Q798" s="12"/>
      <c r="R798" s="12"/>
      <c r="S798" s="12"/>
      <c r="T798" s="12"/>
      <c r="U798" s="12"/>
      <c r="V798" s="12"/>
      <c r="W798" s="12"/>
      <c r="X798" s="12"/>
      <c r="Y798" s="12"/>
      <c r="Z798" s="12"/>
      <c r="AA798" s="12"/>
    </row>
    <row r="799">
      <c r="A799" s="12"/>
      <c r="B799" s="228"/>
      <c r="C799" s="1154"/>
      <c r="D799" s="228"/>
      <c r="E799" s="228"/>
      <c r="F799" s="12"/>
      <c r="G799" s="12"/>
      <c r="H799" s="12"/>
      <c r="I799" s="12"/>
      <c r="J799" s="12"/>
      <c r="K799" s="12"/>
      <c r="L799" s="12"/>
      <c r="M799" s="12"/>
      <c r="N799" s="12"/>
      <c r="O799" s="12"/>
      <c r="P799" s="12"/>
      <c r="Q799" s="12"/>
      <c r="R799" s="12"/>
      <c r="S799" s="12"/>
      <c r="T799" s="12"/>
      <c r="U799" s="12"/>
      <c r="V799" s="12"/>
      <c r="W799" s="12"/>
      <c r="X799" s="12"/>
      <c r="Y799" s="12"/>
      <c r="Z799" s="12"/>
      <c r="AA799" s="12"/>
    </row>
    <row r="800">
      <c r="A800" s="12"/>
      <c r="B800" s="228"/>
      <c r="C800" s="1154"/>
      <c r="D800" s="228"/>
      <c r="E800" s="228"/>
      <c r="F800" s="12"/>
      <c r="G800" s="12"/>
      <c r="H800" s="12"/>
      <c r="I800" s="12"/>
      <c r="J800" s="12"/>
      <c r="K800" s="12"/>
      <c r="L800" s="12"/>
      <c r="M800" s="12"/>
      <c r="N800" s="12"/>
      <c r="O800" s="12"/>
      <c r="P800" s="12"/>
      <c r="Q800" s="12"/>
      <c r="R800" s="12"/>
      <c r="S800" s="12"/>
      <c r="T800" s="12"/>
      <c r="U800" s="12"/>
      <c r="V800" s="12"/>
      <c r="W800" s="12"/>
      <c r="X800" s="12"/>
      <c r="Y800" s="12"/>
      <c r="Z800" s="12"/>
      <c r="AA800" s="12"/>
    </row>
    <row r="801">
      <c r="A801" s="12"/>
      <c r="B801" s="228"/>
      <c r="C801" s="1154"/>
      <c r="D801" s="228"/>
      <c r="E801" s="228"/>
      <c r="F801" s="12"/>
      <c r="G801" s="12"/>
      <c r="H801" s="12"/>
      <c r="I801" s="12"/>
      <c r="J801" s="12"/>
      <c r="K801" s="12"/>
      <c r="L801" s="12"/>
      <c r="M801" s="12"/>
      <c r="N801" s="12"/>
      <c r="O801" s="12"/>
      <c r="P801" s="12"/>
      <c r="Q801" s="12"/>
      <c r="R801" s="12"/>
      <c r="S801" s="12"/>
      <c r="T801" s="12"/>
      <c r="U801" s="12"/>
      <c r="V801" s="12"/>
      <c r="W801" s="12"/>
      <c r="X801" s="12"/>
      <c r="Y801" s="12"/>
      <c r="Z801" s="12"/>
      <c r="AA801" s="12"/>
    </row>
    <row r="802">
      <c r="A802" s="12"/>
      <c r="B802" s="228"/>
      <c r="C802" s="1154"/>
      <c r="D802" s="228"/>
      <c r="E802" s="228"/>
      <c r="F802" s="12"/>
      <c r="G802" s="12"/>
      <c r="H802" s="12"/>
      <c r="I802" s="12"/>
      <c r="J802" s="12"/>
      <c r="K802" s="12"/>
      <c r="L802" s="12"/>
      <c r="M802" s="12"/>
      <c r="N802" s="12"/>
      <c r="O802" s="12"/>
      <c r="P802" s="12"/>
      <c r="Q802" s="12"/>
      <c r="R802" s="12"/>
      <c r="S802" s="12"/>
      <c r="T802" s="12"/>
      <c r="U802" s="12"/>
      <c r="V802" s="12"/>
      <c r="W802" s="12"/>
      <c r="X802" s="12"/>
      <c r="Y802" s="12"/>
      <c r="Z802" s="12"/>
      <c r="AA802" s="12"/>
    </row>
    <row r="803">
      <c r="A803" s="12"/>
      <c r="B803" s="228"/>
      <c r="C803" s="1154"/>
      <c r="D803" s="228"/>
      <c r="E803" s="228"/>
      <c r="F803" s="12"/>
      <c r="G803" s="12"/>
      <c r="H803" s="12"/>
      <c r="I803" s="12"/>
      <c r="J803" s="12"/>
      <c r="K803" s="12"/>
      <c r="L803" s="12"/>
      <c r="M803" s="12"/>
      <c r="N803" s="12"/>
      <c r="O803" s="12"/>
      <c r="P803" s="12"/>
      <c r="Q803" s="12"/>
      <c r="R803" s="12"/>
      <c r="S803" s="12"/>
      <c r="T803" s="12"/>
      <c r="U803" s="12"/>
      <c r="V803" s="12"/>
      <c r="W803" s="12"/>
      <c r="X803" s="12"/>
      <c r="Y803" s="12"/>
      <c r="Z803" s="12"/>
      <c r="AA803" s="12"/>
    </row>
    <row r="804">
      <c r="A804" s="12"/>
      <c r="B804" s="228"/>
      <c r="C804" s="1154"/>
      <c r="D804" s="228"/>
      <c r="E804" s="228"/>
      <c r="F804" s="12"/>
      <c r="G804" s="12"/>
      <c r="H804" s="12"/>
      <c r="I804" s="12"/>
      <c r="J804" s="12"/>
      <c r="K804" s="12"/>
      <c r="L804" s="12"/>
      <c r="M804" s="12"/>
      <c r="N804" s="12"/>
      <c r="O804" s="12"/>
      <c r="P804" s="12"/>
      <c r="Q804" s="12"/>
      <c r="R804" s="12"/>
      <c r="S804" s="12"/>
      <c r="T804" s="12"/>
      <c r="U804" s="12"/>
      <c r="V804" s="12"/>
      <c r="W804" s="12"/>
      <c r="X804" s="12"/>
      <c r="Y804" s="12"/>
      <c r="Z804" s="12"/>
      <c r="AA804" s="12"/>
    </row>
    <row r="805">
      <c r="A805" s="12"/>
      <c r="B805" s="228"/>
      <c r="C805" s="1154"/>
      <c r="D805" s="228"/>
      <c r="E805" s="228"/>
      <c r="F805" s="12"/>
      <c r="G805" s="12"/>
      <c r="H805" s="12"/>
      <c r="I805" s="12"/>
      <c r="J805" s="12"/>
      <c r="K805" s="12"/>
      <c r="L805" s="12"/>
      <c r="M805" s="12"/>
      <c r="N805" s="12"/>
      <c r="O805" s="12"/>
      <c r="P805" s="12"/>
      <c r="Q805" s="12"/>
      <c r="R805" s="12"/>
      <c r="S805" s="12"/>
      <c r="T805" s="12"/>
      <c r="U805" s="12"/>
      <c r="V805" s="12"/>
      <c r="W805" s="12"/>
      <c r="X805" s="12"/>
      <c r="Y805" s="12"/>
      <c r="Z805" s="12"/>
      <c r="AA805" s="12"/>
    </row>
    <row r="806">
      <c r="A806" s="12"/>
      <c r="B806" s="228"/>
      <c r="C806" s="1154"/>
      <c r="D806" s="228"/>
      <c r="E806" s="228"/>
      <c r="F806" s="12"/>
      <c r="G806" s="12"/>
      <c r="H806" s="12"/>
      <c r="I806" s="12"/>
      <c r="J806" s="12"/>
      <c r="K806" s="12"/>
      <c r="L806" s="12"/>
      <c r="M806" s="12"/>
      <c r="N806" s="12"/>
      <c r="O806" s="12"/>
      <c r="P806" s="12"/>
      <c r="Q806" s="12"/>
      <c r="R806" s="12"/>
      <c r="S806" s="12"/>
      <c r="T806" s="12"/>
      <c r="U806" s="12"/>
      <c r="V806" s="12"/>
      <c r="W806" s="12"/>
      <c r="X806" s="12"/>
      <c r="Y806" s="12"/>
      <c r="Z806" s="12"/>
      <c r="AA806" s="12"/>
    </row>
    <row r="807">
      <c r="A807" s="12"/>
      <c r="B807" s="228"/>
      <c r="C807" s="1154"/>
      <c r="D807" s="228"/>
      <c r="E807" s="228"/>
      <c r="F807" s="12"/>
      <c r="G807" s="12"/>
      <c r="H807" s="12"/>
      <c r="I807" s="12"/>
      <c r="J807" s="12"/>
      <c r="K807" s="12"/>
      <c r="L807" s="12"/>
      <c r="M807" s="12"/>
      <c r="N807" s="12"/>
      <c r="O807" s="12"/>
      <c r="P807" s="12"/>
      <c r="Q807" s="12"/>
      <c r="R807" s="12"/>
      <c r="S807" s="12"/>
      <c r="T807" s="12"/>
      <c r="U807" s="12"/>
      <c r="V807" s="12"/>
      <c r="W807" s="12"/>
      <c r="X807" s="12"/>
      <c r="Y807" s="12"/>
      <c r="Z807" s="12"/>
      <c r="AA807" s="12"/>
    </row>
    <row r="808">
      <c r="A808" s="12"/>
      <c r="B808" s="228"/>
      <c r="C808" s="1154"/>
      <c r="D808" s="228"/>
      <c r="E808" s="228"/>
      <c r="F808" s="12"/>
      <c r="G808" s="12"/>
      <c r="H808" s="12"/>
      <c r="I808" s="12"/>
      <c r="J808" s="12"/>
      <c r="K808" s="12"/>
      <c r="L808" s="12"/>
      <c r="M808" s="12"/>
      <c r="N808" s="12"/>
      <c r="O808" s="12"/>
      <c r="P808" s="12"/>
      <c r="Q808" s="12"/>
      <c r="R808" s="12"/>
      <c r="S808" s="12"/>
      <c r="T808" s="12"/>
      <c r="U808" s="12"/>
      <c r="V808" s="12"/>
      <c r="W808" s="12"/>
      <c r="X808" s="12"/>
      <c r="Y808" s="12"/>
      <c r="Z808" s="12"/>
      <c r="AA808" s="12"/>
    </row>
    <row r="809">
      <c r="A809" s="12"/>
      <c r="B809" s="228"/>
      <c r="C809" s="1154"/>
      <c r="D809" s="228"/>
      <c r="E809" s="228"/>
      <c r="F809" s="12"/>
      <c r="G809" s="12"/>
      <c r="H809" s="12"/>
      <c r="I809" s="12"/>
      <c r="J809" s="12"/>
      <c r="K809" s="12"/>
      <c r="L809" s="12"/>
      <c r="M809" s="12"/>
      <c r="N809" s="12"/>
      <c r="O809" s="12"/>
      <c r="P809" s="12"/>
      <c r="Q809" s="12"/>
      <c r="R809" s="12"/>
      <c r="S809" s="12"/>
      <c r="T809" s="12"/>
      <c r="U809" s="12"/>
      <c r="V809" s="12"/>
      <c r="W809" s="12"/>
      <c r="X809" s="12"/>
      <c r="Y809" s="12"/>
      <c r="Z809" s="12"/>
      <c r="AA809" s="12"/>
    </row>
    <row r="810">
      <c r="A810" s="12"/>
      <c r="B810" s="228"/>
      <c r="C810" s="1154"/>
      <c r="D810" s="228"/>
      <c r="E810" s="228"/>
      <c r="F810" s="12"/>
      <c r="G810" s="12"/>
      <c r="H810" s="12"/>
      <c r="I810" s="12"/>
      <c r="J810" s="12"/>
      <c r="K810" s="12"/>
      <c r="L810" s="12"/>
      <c r="M810" s="12"/>
      <c r="N810" s="12"/>
      <c r="O810" s="12"/>
      <c r="P810" s="12"/>
      <c r="Q810" s="12"/>
      <c r="R810" s="12"/>
      <c r="S810" s="12"/>
      <c r="T810" s="12"/>
      <c r="U810" s="12"/>
      <c r="V810" s="12"/>
      <c r="W810" s="12"/>
      <c r="X810" s="12"/>
      <c r="Y810" s="12"/>
      <c r="Z810" s="12"/>
      <c r="AA810" s="12"/>
    </row>
    <row r="811">
      <c r="A811" s="12"/>
      <c r="B811" s="228"/>
      <c r="C811" s="1154"/>
      <c r="D811" s="228"/>
      <c r="E811" s="228"/>
      <c r="F811" s="12"/>
      <c r="G811" s="12"/>
      <c r="H811" s="12"/>
      <c r="I811" s="12"/>
      <c r="J811" s="12"/>
      <c r="K811" s="12"/>
      <c r="L811" s="12"/>
      <c r="M811" s="12"/>
      <c r="N811" s="12"/>
      <c r="O811" s="12"/>
      <c r="P811" s="12"/>
      <c r="Q811" s="12"/>
      <c r="R811" s="12"/>
      <c r="S811" s="12"/>
      <c r="T811" s="12"/>
      <c r="U811" s="12"/>
      <c r="V811" s="12"/>
      <c r="W811" s="12"/>
      <c r="X811" s="12"/>
      <c r="Y811" s="12"/>
      <c r="Z811" s="12"/>
      <c r="AA811" s="12"/>
    </row>
    <row r="812">
      <c r="A812" s="12"/>
      <c r="B812" s="228"/>
      <c r="C812" s="1154"/>
      <c r="D812" s="228"/>
      <c r="E812" s="228"/>
      <c r="F812" s="12"/>
      <c r="G812" s="12"/>
      <c r="H812" s="12"/>
      <c r="I812" s="12"/>
      <c r="J812" s="12"/>
      <c r="K812" s="12"/>
      <c r="L812" s="12"/>
      <c r="M812" s="12"/>
      <c r="N812" s="12"/>
      <c r="O812" s="12"/>
      <c r="P812" s="12"/>
      <c r="Q812" s="12"/>
      <c r="R812" s="12"/>
      <c r="S812" s="12"/>
      <c r="T812" s="12"/>
      <c r="U812" s="12"/>
      <c r="V812" s="12"/>
      <c r="W812" s="12"/>
      <c r="X812" s="12"/>
      <c r="Y812" s="12"/>
      <c r="Z812" s="12"/>
      <c r="AA812" s="12"/>
    </row>
    <row r="813">
      <c r="A813" s="12"/>
      <c r="B813" s="228"/>
      <c r="C813" s="1154"/>
      <c r="D813" s="228"/>
      <c r="E813" s="228"/>
      <c r="F813" s="12"/>
      <c r="G813" s="12"/>
      <c r="H813" s="12"/>
      <c r="I813" s="12"/>
      <c r="J813" s="12"/>
      <c r="K813" s="12"/>
      <c r="L813" s="12"/>
      <c r="M813" s="12"/>
      <c r="N813" s="12"/>
      <c r="O813" s="12"/>
      <c r="P813" s="12"/>
      <c r="Q813" s="12"/>
      <c r="R813" s="12"/>
      <c r="S813" s="12"/>
      <c r="T813" s="12"/>
      <c r="U813" s="12"/>
      <c r="V813" s="12"/>
      <c r="W813" s="12"/>
      <c r="X813" s="12"/>
      <c r="Y813" s="12"/>
      <c r="Z813" s="12"/>
      <c r="AA813" s="12"/>
    </row>
    <row r="814">
      <c r="A814" s="12"/>
      <c r="B814" s="228"/>
      <c r="C814" s="1154"/>
      <c r="D814" s="228"/>
      <c r="E814" s="228"/>
      <c r="F814" s="12"/>
      <c r="G814" s="12"/>
      <c r="H814" s="12"/>
      <c r="I814" s="12"/>
      <c r="J814" s="12"/>
      <c r="K814" s="12"/>
      <c r="L814" s="12"/>
      <c r="M814" s="12"/>
      <c r="N814" s="12"/>
      <c r="O814" s="12"/>
      <c r="P814" s="12"/>
      <c r="Q814" s="12"/>
      <c r="R814" s="12"/>
      <c r="S814" s="12"/>
      <c r="T814" s="12"/>
      <c r="U814" s="12"/>
      <c r="V814" s="12"/>
      <c r="W814" s="12"/>
      <c r="X814" s="12"/>
      <c r="Y814" s="12"/>
      <c r="Z814" s="12"/>
      <c r="AA814" s="12"/>
    </row>
    <row r="815">
      <c r="A815" s="12"/>
      <c r="B815" s="228"/>
      <c r="C815" s="1154"/>
      <c r="D815" s="228"/>
      <c r="E815" s="228"/>
      <c r="F815" s="12"/>
      <c r="G815" s="12"/>
      <c r="H815" s="12"/>
      <c r="I815" s="12"/>
      <c r="J815" s="12"/>
      <c r="K815" s="12"/>
      <c r="L815" s="12"/>
      <c r="M815" s="12"/>
      <c r="N815" s="12"/>
      <c r="O815" s="12"/>
      <c r="P815" s="12"/>
      <c r="Q815" s="12"/>
      <c r="R815" s="12"/>
      <c r="S815" s="12"/>
      <c r="T815" s="12"/>
      <c r="U815" s="12"/>
      <c r="V815" s="12"/>
      <c r="W815" s="12"/>
      <c r="X815" s="12"/>
      <c r="Y815" s="12"/>
      <c r="Z815" s="12"/>
      <c r="AA815" s="12"/>
    </row>
    <row r="816">
      <c r="A816" s="12"/>
      <c r="B816" s="228"/>
      <c r="C816" s="1154"/>
      <c r="D816" s="228"/>
      <c r="E816" s="228"/>
      <c r="F816" s="12"/>
      <c r="G816" s="12"/>
      <c r="H816" s="12"/>
      <c r="I816" s="12"/>
      <c r="J816" s="12"/>
      <c r="K816" s="12"/>
      <c r="L816" s="12"/>
      <c r="M816" s="12"/>
      <c r="N816" s="12"/>
      <c r="O816" s="12"/>
      <c r="P816" s="12"/>
      <c r="Q816" s="12"/>
      <c r="R816" s="12"/>
      <c r="S816" s="12"/>
      <c r="T816" s="12"/>
      <c r="U816" s="12"/>
      <c r="V816" s="12"/>
      <c r="W816" s="12"/>
      <c r="X816" s="12"/>
      <c r="Y816" s="12"/>
      <c r="Z816" s="12"/>
      <c r="AA816" s="12"/>
    </row>
    <row r="817">
      <c r="A817" s="12"/>
      <c r="B817" s="228"/>
      <c r="C817" s="1154"/>
      <c r="D817" s="228"/>
      <c r="E817" s="228"/>
      <c r="F817" s="12"/>
      <c r="G817" s="12"/>
      <c r="H817" s="12"/>
      <c r="I817" s="12"/>
      <c r="J817" s="12"/>
      <c r="K817" s="12"/>
      <c r="L817" s="12"/>
      <c r="M817" s="12"/>
      <c r="N817" s="12"/>
      <c r="O817" s="12"/>
      <c r="P817" s="12"/>
      <c r="Q817" s="12"/>
      <c r="R817" s="12"/>
      <c r="S817" s="12"/>
      <c r="T817" s="12"/>
      <c r="U817" s="12"/>
      <c r="V817" s="12"/>
      <c r="W817" s="12"/>
      <c r="X817" s="12"/>
      <c r="Y817" s="12"/>
      <c r="Z817" s="12"/>
      <c r="AA817" s="12"/>
    </row>
    <row r="818">
      <c r="A818" s="12"/>
      <c r="B818" s="228"/>
      <c r="C818" s="1154"/>
      <c r="D818" s="228"/>
      <c r="E818" s="228"/>
      <c r="F818" s="12"/>
      <c r="G818" s="12"/>
      <c r="H818" s="12"/>
      <c r="I818" s="12"/>
      <c r="J818" s="12"/>
      <c r="K818" s="12"/>
      <c r="L818" s="12"/>
      <c r="M818" s="12"/>
      <c r="N818" s="12"/>
      <c r="O818" s="12"/>
      <c r="P818" s="12"/>
      <c r="Q818" s="12"/>
      <c r="R818" s="12"/>
      <c r="S818" s="12"/>
      <c r="T818" s="12"/>
      <c r="U818" s="12"/>
      <c r="V818" s="12"/>
      <c r="W818" s="12"/>
      <c r="X818" s="12"/>
      <c r="Y818" s="12"/>
      <c r="Z818" s="12"/>
      <c r="AA818" s="12"/>
    </row>
    <row r="819">
      <c r="A819" s="12"/>
      <c r="B819" s="228"/>
      <c r="C819" s="1154"/>
      <c r="D819" s="228"/>
      <c r="E819" s="228"/>
      <c r="F819" s="12"/>
      <c r="G819" s="12"/>
      <c r="H819" s="12"/>
      <c r="I819" s="12"/>
      <c r="J819" s="12"/>
      <c r="K819" s="12"/>
      <c r="L819" s="12"/>
      <c r="M819" s="12"/>
      <c r="N819" s="12"/>
      <c r="O819" s="12"/>
      <c r="P819" s="12"/>
      <c r="Q819" s="12"/>
      <c r="R819" s="12"/>
      <c r="S819" s="12"/>
      <c r="T819" s="12"/>
      <c r="U819" s="12"/>
      <c r="V819" s="12"/>
      <c r="W819" s="12"/>
      <c r="X819" s="12"/>
      <c r="Y819" s="12"/>
      <c r="Z819" s="12"/>
      <c r="AA819" s="12"/>
    </row>
    <row r="820">
      <c r="A820" s="12"/>
      <c r="B820" s="228"/>
      <c r="C820" s="1154"/>
      <c r="D820" s="228"/>
      <c r="E820" s="228"/>
      <c r="F820" s="12"/>
      <c r="G820" s="12"/>
      <c r="H820" s="12"/>
      <c r="I820" s="12"/>
      <c r="J820" s="12"/>
      <c r="K820" s="12"/>
      <c r="L820" s="12"/>
      <c r="M820" s="12"/>
      <c r="N820" s="12"/>
      <c r="O820" s="12"/>
      <c r="P820" s="12"/>
      <c r="Q820" s="12"/>
      <c r="R820" s="12"/>
      <c r="S820" s="12"/>
      <c r="T820" s="12"/>
      <c r="U820" s="12"/>
      <c r="V820" s="12"/>
      <c r="W820" s="12"/>
      <c r="X820" s="12"/>
      <c r="Y820" s="12"/>
      <c r="Z820" s="12"/>
      <c r="AA820" s="12"/>
    </row>
    <row r="821">
      <c r="A821" s="12"/>
      <c r="B821" s="228"/>
      <c r="C821" s="1154"/>
      <c r="D821" s="228"/>
      <c r="E821" s="228"/>
      <c r="F821" s="12"/>
      <c r="G821" s="12"/>
      <c r="H821" s="12"/>
      <c r="I821" s="12"/>
      <c r="J821" s="12"/>
      <c r="K821" s="12"/>
      <c r="L821" s="12"/>
      <c r="M821" s="12"/>
      <c r="N821" s="12"/>
      <c r="O821" s="12"/>
      <c r="P821" s="12"/>
      <c r="Q821" s="12"/>
      <c r="R821" s="12"/>
      <c r="S821" s="12"/>
      <c r="T821" s="12"/>
      <c r="U821" s="12"/>
      <c r="V821" s="12"/>
      <c r="W821" s="12"/>
      <c r="X821" s="12"/>
      <c r="Y821" s="12"/>
      <c r="Z821" s="12"/>
      <c r="AA821" s="12"/>
    </row>
    <row r="822">
      <c r="A822" s="12"/>
      <c r="B822" s="228"/>
      <c r="C822" s="1154"/>
      <c r="D822" s="228"/>
      <c r="E822" s="228"/>
      <c r="F822" s="12"/>
      <c r="G822" s="12"/>
      <c r="H822" s="12"/>
      <c r="I822" s="12"/>
      <c r="J822" s="12"/>
      <c r="K822" s="12"/>
      <c r="L822" s="12"/>
      <c r="M822" s="12"/>
      <c r="N822" s="12"/>
      <c r="O822" s="12"/>
      <c r="P822" s="12"/>
      <c r="Q822" s="12"/>
      <c r="R822" s="12"/>
      <c r="S822" s="12"/>
      <c r="T822" s="12"/>
      <c r="U822" s="12"/>
      <c r="V822" s="12"/>
      <c r="W822" s="12"/>
      <c r="X822" s="12"/>
      <c r="Y822" s="12"/>
      <c r="Z822" s="12"/>
      <c r="AA822" s="12"/>
    </row>
    <row r="823">
      <c r="A823" s="12"/>
      <c r="B823" s="228"/>
      <c r="C823" s="1154"/>
      <c r="D823" s="228"/>
      <c r="E823" s="228"/>
      <c r="F823" s="12"/>
      <c r="G823" s="12"/>
      <c r="H823" s="12"/>
      <c r="I823" s="12"/>
      <c r="J823" s="12"/>
      <c r="K823" s="12"/>
      <c r="L823" s="12"/>
      <c r="M823" s="12"/>
      <c r="N823" s="12"/>
      <c r="O823" s="12"/>
      <c r="P823" s="12"/>
      <c r="Q823" s="12"/>
      <c r="R823" s="12"/>
      <c r="S823" s="12"/>
      <c r="T823" s="12"/>
      <c r="U823" s="12"/>
      <c r="V823" s="12"/>
      <c r="W823" s="12"/>
      <c r="X823" s="12"/>
      <c r="Y823" s="12"/>
      <c r="Z823" s="12"/>
      <c r="AA823" s="12"/>
    </row>
    <row r="824">
      <c r="A824" s="12"/>
      <c r="B824" s="228"/>
      <c r="C824" s="1154"/>
      <c r="D824" s="228"/>
      <c r="E824" s="228"/>
      <c r="F824" s="12"/>
      <c r="G824" s="12"/>
      <c r="H824" s="12"/>
      <c r="I824" s="12"/>
      <c r="J824" s="12"/>
      <c r="K824" s="12"/>
      <c r="L824" s="12"/>
      <c r="M824" s="12"/>
      <c r="N824" s="12"/>
      <c r="O824" s="12"/>
      <c r="P824" s="12"/>
      <c r="Q824" s="12"/>
      <c r="R824" s="12"/>
      <c r="S824" s="12"/>
      <c r="T824" s="12"/>
      <c r="U824" s="12"/>
      <c r="V824" s="12"/>
      <c r="W824" s="12"/>
      <c r="X824" s="12"/>
      <c r="Y824" s="12"/>
      <c r="Z824" s="12"/>
      <c r="AA824" s="12"/>
    </row>
    <row r="825">
      <c r="A825" s="12"/>
      <c r="B825" s="228"/>
      <c r="C825" s="1154"/>
      <c r="D825" s="228"/>
      <c r="E825" s="228"/>
      <c r="F825" s="12"/>
      <c r="G825" s="12"/>
      <c r="H825" s="12"/>
      <c r="I825" s="12"/>
      <c r="J825" s="12"/>
      <c r="K825" s="12"/>
      <c r="L825" s="12"/>
      <c r="M825" s="12"/>
      <c r="N825" s="12"/>
      <c r="O825" s="12"/>
      <c r="P825" s="12"/>
      <c r="Q825" s="12"/>
      <c r="R825" s="12"/>
      <c r="S825" s="12"/>
      <c r="T825" s="12"/>
      <c r="U825" s="12"/>
      <c r="V825" s="12"/>
      <c r="W825" s="12"/>
      <c r="X825" s="12"/>
      <c r="Y825" s="12"/>
      <c r="Z825" s="12"/>
      <c r="AA825" s="12"/>
    </row>
    <row r="826">
      <c r="A826" s="12"/>
      <c r="B826" s="228"/>
      <c r="C826" s="1154"/>
      <c r="D826" s="228"/>
      <c r="E826" s="228"/>
      <c r="F826" s="12"/>
      <c r="G826" s="12"/>
      <c r="H826" s="12"/>
      <c r="I826" s="12"/>
      <c r="J826" s="12"/>
      <c r="K826" s="12"/>
      <c r="L826" s="12"/>
      <c r="M826" s="12"/>
      <c r="N826" s="12"/>
      <c r="O826" s="12"/>
      <c r="P826" s="12"/>
      <c r="Q826" s="12"/>
      <c r="R826" s="12"/>
      <c r="S826" s="12"/>
      <c r="T826" s="12"/>
      <c r="U826" s="12"/>
      <c r="V826" s="12"/>
      <c r="W826" s="12"/>
      <c r="X826" s="12"/>
      <c r="Y826" s="12"/>
      <c r="Z826" s="12"/>
      <c r="AA826" s="12"/>
    </row>
    <row r="827">
      <c r="A827" s="12"/>
      <c r="B827" s="228"/>
      <c r="C827" s="1154"/>
      <c r="D827" s="228"/>
      <c r="E827" s="228"/>
      <c r="F827" s="12"/>
      <c r="G827" s="12"/>
      <c r="H827" s="12"/>
      <c r="I827" s="12"/>
      <c r="J827" s="12"/>
      <c r="K827" s="12"/>
      <c r="L827" s="12"/>
      <c r="M827" s="12"/>
      <c r="N827" s="12"/>
      <c r="O827" s="12"/>
      <c r="P827" s="12"/>
      <c r="Q827" s="12"/>
      <c r="R827" s="12"/>
      <c r="S827" s="12"/>
      <c r="T827" s="12"/>
      <c r="U827" s="12"/>
      <c r="V827" s="12"/>
      <c r="W827" s="12"/>
      <c r="X827" s="12"/>
      <c r="Y827" s="12"/>
      <c r="Z827" s="12"/>
      <c r="AA827" s="12"/>
    </row>
    <row r="828">
      <c r="A828" s="12"/>
      <c r="B828" s="228"/>
      <c r="C828" s="1154"/>
      <c r="D828" s="228"/>
      <c r="E828" s="228"/>
      <c r="F828" s="12"/>
      <c r="G828" s="12"/>
      <c r="H828" s="12"/>
      <c r="I828" s="12"/>
      <c r="J828" s="12"/>
      <c r="K828" s="12"/>
      <c r="L828" s="12"/>
      <c r="M828" s="12"/>
      <c r="N828" s="12"/>
      <c r="O828" s="12"/>
      <c r="P828" s="12"/>
      <c r="Q828" s="12"/>
      <c r="R828" s="12"/>
      <c r="S828" s="12"/>
      <c r="T828" s="12"/>
      <c r="U828" s="12"/>
      <c r="V828" s="12"/>
      <c r="W828" s="12"/>
      <c r="X828" s="12"/>
      <c r="Y828" s="12"/>
      <c r="Z828" s="12"/>
      <c r="AA828" s="12"/>
    </row>
    <row r="829">
      <c r="A829" s="12"/>
      <c r="B829" s="228"/>
      <c r="C829" s="1154"/>
      <c r="D829" s="228"/>
      <c r="E829" s="228"/>
      <c r="F829" s="12"/>
      <c r="G829" s="12"/>
      <c r="H829" s="12"/>
      <c r="I829" s="12"/>
      <c r="J829" s="12"/>
      <c r="K829" s="12"/>
      <c r="L829" s="12"/>
      <c r="M829" s="12"/>
      <c r="N829" s="12"/>
      <c r="O829" s="12"/>
      <c r="P829" s="12"/>
      <c r="Q829" s="12"/>
      <c r="R829" s="12"/>
      <c r="S829" s="12"/>
      <c r="T829" s="12"/>
      <c r="U829" s="12"/>
      <c r="V829" s="12"/>
      <c r="W829" s="12"/>
      <c r="X829" s="12"/>
      <c r="Y829" s="12"/>
      <c r="Z829" s="12"/>
      <c r="AA829" s="12"/>
    </row>
    <row r="830">
      <c r="A830" s="12"/>
      <c r="B830" s="228"/>
      <c r="C830" s="1154"/>
      <c r="D830" s="228"/>
      <c r="E830" s="228"/>
      <c r="F830" s="12"/>
      <c r="G830" s="12"/>
      <c r="H830" s="12"/>
      <c r="I830" s="12"/>
      <c r="J830" s="12"/>
      <c r="K830" s="12"/>
      <c r="L830" s="12"/>
      <c r="M830" s="12"/>
      <c r="N830" s="12"/>
      <c r="O830" s="12"/>
      <c r="P830" s="12"/>
      <c r="Q830" s="12"/>
      <c r="R830" s="12"/>
      <c r="S830" s="12"/>
      <c r="T830" s="12"/>
      <c r="U830" s="12"/>
      <c r="V830" s="12"/>
      <c r="W830" s="12"/>
      <c r="X830" s="12"/>
      <c r="Y830" s="12"/>
      <c r="Z830" s="12"/>
      <c r="AA830" s="12"/>
    </row>
    <row r="831">
      <c r="A831" s="12"/>
      <c r="B831" s="228"/>
      <c r="C831" s="1154"/>
      <c r="D831" s="228"/>
      <c r="E831" s="228"/>
      <c r="F831" s="12"/>
      <c r="G831" s="12"/>
      <c r="H831" s="12"/>
      <c r="I831" s="12"/>
      <c r="J831" s="12"/>
      <c r="K831" s="12"/>
      <c r="L831" s="12"/>
      <c r="M831" s="12"/>
      <c r="N831" s="12"/>
      <c r="O831" s="12"/>
      <c r="P831" s="12"/>
      <c r="Q831" s="12"/>
      <c r="R831" s="12"/>
      <c r="S831" s="12"/>
      <c r="T831" s="12"/>
      <c r="U831" s="12"/>
      <c r="V831" s="12"/>
      <c r="W831" s="12"/>
      <c r="X831" s="12"/>
      <c r="Y831" s="12"/>
      <c r="Z831" s="12"/>
      <c r="AA831" s="12"/>
    </row>
    <row r="832">
      <c r="A832" s="12"/>
      <c r="B832" s="228"/>
      <c r="C832" s="1154"/>
      <c r="D832" s="228"/>
      <c r="E832" s="228"/>
      <c r="F832" s="12"/>
      <c r="G832" s="12"/>
      <c r="H832" s="12"/>
      <c r="I832" s="12"/>
      <c r="J832" s="12"/>
      <c r="K832" s="12"/>
      <c r="L832" s="12"/>
      <c r="M832" s="12"/>
      <c r="N832" s="12"/>
      <c r="O832" s="12"/>
      <c r="P832" s="12"/>
      <c r="Q832" s="12"/>
      <c r="R832" s="12"/>
      <c r="S832" s="12"/>
      <c r="T832" s="12"/>
      <c r="U832" s="12"/>
      <c r="V832" s="12"/>
      <c r="W832" s="12"/>
      <c r="X832" s="12"/>
      <c r="Y832" s="12"/>
      <c r="Z832" s="12"/>
      <c r="AA832" s="12"/>
    </row>
    <row r="833">
      <c r="A833" s="12"/>
      <c r="B833" s="228"/>
      <c r="C833" s="1154"/>
      <c r="D833" s="228"/>
      <c r="E833" s="228"/>
      <c r="F833" s="12"/>
      <c r="G833" s="12"/>
      <c r="H833" s="12"/>
      <c r="I833" s="12"/>
      <c r="J833" s="12"/>
      <c r="K833" s="12"/>
      <c r="L833" s="12"/>
      <c r="M833" s="12"/>
      <c r="N833" s="12"/>
      <c r="O833" s="12"/>
      <c r="P833" s="12"/>
      <c r="Q833" s="12"/>
      <c r="R833" s="12"/>
      <c r="S833" s="12"/>
      <c r="T833" s="12"/>
      <c r="U833" s="12"/>
      <c r="V833" s="12"/>
      <c r="W833" s="12"/>
      <c r="X833" s="12"/>
      <c r="Y833" s="12"/>
      <c r="Z833" s="12"/>
      <c r="AA833" s="12"/>
    </row>
    <row r="834">
      <c r="A834" s="12"/>
      <c r="B834" s="228"/>
      <c r="C834" s="1154"/>
      <c r="D834" s="228"/>
      <c r="E834" s="228"/>
      <c r="F834" s="12"/>
      <c r="G834" s="12"/>
      <c r="H834" s="12"/>
      <c r="I834" s="12"/>
      <c r="J834" s="12"/>
      <c r="K834" s="12"/>
      <c r="L834" s="12"/>
      <c r="M834" s="12"/>
      <c r="N834" s="12"/>
      <c r="O834" s="12"/>
      <c r="P834" s="12"/>
      <c r="Q834" s="12"/>
      <c r="R834" s="12"/>
      <c r="S834" s="12"/>
      <c r="T834" s="12"/>
      <c r="U834" s="12"/>
      <c r="V834" s="12"/>
      <c r="W834" s="12"/>
      <c r="X834" s="12"/>
      <c r="Y834" s="12"/>
      <c r="Z834" s="12"/>
      <c r="AA834" s="12"/>
    </row>
    <row r="835">
      <c r="A835" s="12"/>
      <c r="B835" s="228"/>
      <c r="C835" s="1154"/>
      <c r="D835" s="228"/>
      <c r="E835" s="228"/>
      <c r="F835" s="12"/>
      <c r="G835" s="12"/>
      <c r="H835" s="12"/>
      <c r="I835" s="12"/>
      <c r="J835" s="12"/>
      <c r="K835" s="12"/>
      <c r="L835" s="12"/>
      <c r="M835" s="12"/>
      <c r="N835" s="12"/>
      <c r="O835" s="12"/>
      <c r="P835" s="12"/>
      <c r="Q835" s="12"/>
      <c r="R835" s="12"/>
      <c r="S835" s="12"/>
      <c r="T835" s="12"/>
      <c r="U835" s="12"/>
      <c r="V835" s="12"/>
      <c r="W835" s="12"/>
      <c r="X835" s="12"/>
      <c r="Y835" s="12"/>
      <c r="Z835" s="12"/>
      <c r="AA835" s="12"/>
    </row>
    <row r="836">
      <c r="A836" s="12"/>
      <c r="B836" s="228"/>
      <c r="C836" s="1154"/>
      <c r="D836" s="228"/>
      <c r="E836" s="228"/>
      <c r="F836" s="12"/>
      <c r="G836" s="12"/>
      <c r="H836" s="12"/>
      <c r="I836" s="12"/>
      <c r="J836" s="12"/>
      <c r="K836" s="12"/>
      <c r="L836" s="12"/>
      <c r="M836" s="12"/>
      <c r="N836" s="12"/>
      <c r="O836" s="12"/>
      <c r="P836" s="12"/>
      <c r="Q836" s="12"/>
      <c r="R836" s="12"/>
      <c r="S836" s="12"/>
      <c r="T836" s="12"/>
      <c r="U836" s="12"/>
      <c r="V836" s="12"/>
      <c r="W836" s="12"/>
      <c r="X836" s="12"/>
      <c r="Y836" s="12"/>
      <c r="Z836" s="12"/>
      <c r="AA836" s="12"/>
    </row>
    <row r="837">
      <c r="A837" s="12"/>
      <c r="B837" s="228"/>
      <c r="C837" s="1154"/>
      <c r="D837" s="228"/>
      <c r="E837" s="228"/>
      <c r="F837" s="12"/>
      <c r="G837" s="12"/>
      <c r="H837" s="12"/>
      <c r="I837" s="12"/>
      <c r="J837" s="12"/>
      <c r="K837" s="12"/>
      <c r="L837" s="12"/>
      <c r="M837" s="12"/>
      <c r="N837" s="12"/>
      <c r="O837" s="12"/>
      <c r="P837" s="12"/>
      <c r="Q837" s="12"/>
      <c r="R837" s="12"/>
      <c r="S837" s="12"/>
      <c r="T837" s="12"/>
      <c r="U837" s="12"/>
      <c r="V837" s="12"/>
      <c r="W837" s="12"/>
      <c r="X837" s="12"/>
      <c r="Y837" s="12"/>
      <c r="Z837" s="12"/>
      <c r="AA837" s="12"/>
    </row>
    <row r="838">
      <c r="A838" s="12"/>
      <c r="B838" s="228"/>
      <c r="C838" s="1154"/>
      <c r="D838" s="228"/>
      <c r="E838" s="228"/>
      <c r="F838" s="12"/>
      <c r="G838" s="12"/>
      <c r="H838" s="12"/>
      <c r="I838" s="12"/>
      <c r="J838" s="12"/>
      <c r="K838" s="12"/>
      <c r="L838" s="12"/>
      <c r="M838" s="12"/>
      <c r="N838" s="12"/>
      <c r="O838" s="12"/>
      <c r="P838" s="12"/>
      <c r="Q838" s="12"/>
      <c r="R838" s="12"/>
      <c r="S838" s="12"/>
      <c r="T838" s="12"/>
      <c r="U838" s="12"/>
      <c r="V838" s="12"/>
      <c r="W838" s="12"/>
      <c r="X838" s="12"/>
      <c r="Y838" s="12"/>
      <c r="Z838" s="12"/>
      <c r="AA838" s="12"/>
    </row>
    <row r="839">
      <c r="A839" s="12"/>
      <c r="B839" s="228"/>
      <c r="C839" s="1154"/>
      <c r="D839" s="228"/>
      <c r="E839" s="228"/>
      <c r="F839" s="12"/>
      <c r="G839" s="12"/>
      <c r="H839" s="12"/>
      <c r="I839" s="12"/>
      <c r="J839" s="12"/>
      <c r="K839" s="12"/>
      <c r="L839" s="12"/>
      <c r="M839" s="12"/>
      <c r="N839" s="12"/>
      <c r="O839" s="12"/>
      <c r="P839" s="12"/>
      <c r="Q839" s="12"/>
      <c r="R839" s="12"/>
      <c r="S839" s="12"/>
      <c r="T839" s="12"/>
      <c r="U839" s="12"/>
      <c r="V839" s="12"/>
      <c r="W839" s="12"/>
      <c r="X839" s="12"/>
      <c r="Y839" s="12"/>
      <c r="Z839" s="12"/>
      <c r="AA839" s="12"/>
    </row>
    <row r="840">
      <c r="A840" s="12"/>
      <c r="B840" s="228"/>
      <c r="C840" s="1154"/>
      <c r="D840" s="228"/>
      <c r="E840" s="228"/>
      <c r="F840" s="12"/>
      <c r="G840" s="12"/>
      <c r="H840" s="12"/>
      <c r="I840" s="12"/>
      <c r="J840" s="12"/>
      <c r="K840" s="12"/>
      <c r="L840" s="12"/>
      <c r="M840" s="12"/>
      <c r="N840" s="12"/>
      <c r="O840" s="12"/>
      <c r="P840" s="12"/>
      <c r="Q840" s="12"/>
      <c r="R840" s="12"/>
      <c r="S840" s="12"/>
      <c r="T840" s="12"/>
      <c r="U840" s="12"/>
      <c r="V840" s="12"/>
      <c r="W840" s="12"/>
      <c r="X840" s="12"/>
      <c r="Y840" s="12"/>
      <c r="Z840" s="12"/>
      <c r="AA840" s="12"/>
    </row>
    <row r="841">
      <c r="A841" s="12"/>
      <c r="B841" s="228"/>
      <c r="C841" s="1154"/>
      <c r="D841" s="228"/>
      <c r="E841" s="228"/>
      <c r="F841" s="12"/>
      <c r="G841" s="12"/>
      <c r="H841" s="12"/>
      <c r="I841" s="12"/>
      <c r="J841" s="12"/>
      <c r="K841" s="12"/>
      <c r="L841" s="12"/>
      <c r="M841" s="12"/>
      <c r="N841" s="12"/>
      <c r="O841" s="12"/>
      <c r="P841" s="12"/>
      <c r="Q841" s="12"/>
      <c r="R841" s="12"/>
      <c r="S841" s="12"/>
      <c r="T841" s="12"/>
      <c r="U841" s="12"/>
      <c r="V841" s="12"/>
      <c r="W841" s="12"/>
      <c r="X841" s="12"/>
      <c r="Y841" s="12"/>
      <c r="Z841" s="12"/>
      <c r="AA841" s="12"/>
    </row>
    <row r="842">
      <c r="A842" s="12"/>
      <c r="B842" s="228"/>
      <c r="C842" s="1154"/>
      <c r="D842" s="228"/>
      <c r="E842" s="228"/>
      <c r="F842" s="12"/>
      <c r="G842" s="12"/>
      <c r="H842" s="12"/>
      <c r="I842" s="12"/>
      <c r="J842" s="12"/>
      <c r="K842" s="12"/>
      <c r="L842" s="12"/>
      <c r="M842" s="12"/>
      <c r="N842" s="12"/>
      <c r="O842" s="12"/>
      <c r="P842" s="12"/>
      <c r="Q842" s="12"/>
      <c r="R842" s="12"/>
      <c r="S842" s="12"/>
      <c r="T842" s="12"/>
      <c r="U842" s="12"/>
      <c r="V842" s="12"/>
      <c r="W842" s="12"/>
      <c r="X842" s="12"/>
      <c r="Y842" s="12"/>
      <c r="Z842" s="12"/>
      <c r="AA842" s="12"/>
    </row>
    <row r="843">
      <c r="A843" s="12"/>
      <c r="B843" s="228"/>
      <c r="C843" s="1154"/>
      <c r="D843" s="228"/>
      <c r="E843" s="228"/>
      <c r="F843" s="12"/>
      <c r="G843" s="12"/>
      <c r="H843" s="12"/>
      <c r="I843" s="12"/>
      <c r="J843" s="12"/>
      <c r="K843" s="12"/>
      <c r="L843" s="12"/>
      <c r="M843" s="12"/>
      <c r="N843" s="12"/>
      <c r="O843" s="12"/>
      <c r="P843" s="12"/>
      <c r="Q843" s="12"/>
      <c r="R843" s="12"/>
      <c r="S843" s="12"/>
      <c r="T843" s="12"/>
      <c r="U843" s="12"/>
      <c r="V843" s="12"/>
      <c r="W843" s="12"/>
      <c r="X843" s="12"/>
      <c r="Y843" s="12"/>
      <c r="Z843" s="12"/>
      <c r="AA843" s="12"/>
    </row>
    <row r="844">
      <c r="A844" s="12"/>
      <c r="B844" s="228"/>
      <c r="C844" s="1154"/>
      <c r="D844" s="228"/>
      <c r="E844" s="228"/>
      <c r="F844" s="12"/>
      <c r="G844" s="12"/>
      <c r="H844" s="12"/>
      <c r="I844" s="12"/>
      <c r="J844" s="12"/>
      <c r="K844" s="12"/>
      <c r="L844" s="12"/>
      <c r="M844" s="12"/>
      <c r="N844" s="12"/>
      <c r="O844" s="12"/>
      <c r="P844" s="12"/>
      <c r="Q844" s="12"/>
      <c r="R844" s="12"/>
      <c r="S844" s="12"/>
      <c r="T844" s="12"/>
      <c r="U844" s="12"/>
      <c r="V844" s="12"/>
      <c r="W844" s="12"/>
      <c r="X844" s="12"/>
      <c r="Y844" s="12"/>
      <c r="Z844" s="12"/>
      <c r="AA844" s="12"/>
    </row>
    <row r="845">
      <c r="A845" s="12"/>
      <c r="B845" s="228"/>
      <c r="C845" s="1154"/>
      <c r="D845" s="228"/>
      <c r="E845" s="228"/>
      <c r="F845" s="12"/>
      <c r="G845" s="12"/>
      <c r="H845" s="12"/>
      <c r="I845" s="12"/>
      <c r="J845" s="12"/>
      <c r="K845" s="12"/>
      <c r="L845" s="12"/>
      <c r="M845" s="12"/>
      <c r="N845" s="12"/>
      <c r="O845" s="12"/>
      <c r="P845" s="12"/>
      <c r="Q845" s="12"/>
      <c r="R845" s="12"/>
      <c r="S845" s="12"/>
      <c r="T845" s="12"/>
      <c r="U845" s="12"/>
      <c r="V845" s="12"/>
      <c r="W845" s="12"/>
      <c r="X845" s="12"/>
      <c r="Y845" s="12"/>
      <c r="Z845" s="12"/>
      <c r="AA845" s="12"/>
    </row>
    <row r="846">
      <c r="A846" s="12"/>
      <c r="B846" s="228"/>
      <c r="C846" s="1154"/>
      <c r="D846" s="228"/>
      <c r="E846" s="228"/>
      <c r="F846" s="12"/>
      <c r="G846" s="12"/>
      <c r="H846" s="12"/>
      <c r="I846" s="12"/>
      <c r="J846" s="12"/>
      <c r="K846" s="12"/>
      <c r="L846" s="12"/>
      <c r="M846" s="12"/>
      <c r="N846" s="12"/>
      <c r="O846" s="12"/>
      <c r="P846" s="12"/>
      <c r="Q846" s="12"/>
      <c r="R846" s="12"/>
      <c r="S846" s="12"/>
      <c r="T846" s="12"/>
      <c r="U846" s="12"/>
      <c r="V846" s="12"/>
      <c r="W846" s="12"/>
      <c r="X846" s="12"/>
      <c r="Y846" s="12"/>
      <c r="Z846" s="12"/>
      <c r="AA846" s="12"/>
    </row>
    <row r="847">
      <c r="A847" s="12"/>
      <c r="B847" s="228"/>
      <c r="C847" s="1154"/>
      <c r="D847" s="228"/>
      <c r="E847" s="228"/>
      <c r="F847" s="12"/>
      <c r="G847" s="12"/>
      <c r="H847" s="12"/>
      <c r="I847" s="12"/>
      <c r="J847" s="12"/>
      <c r="K847" s="12"/>
      <c r="L847" s="12"/>
      <c r="M847" s="12"/>
      <c r="N847" s="12"/>
      <c r="O847" s="12"/>
      <c r="P847" s="12"/>
      <c r="Q847" s="12"/>
      <c r="R847" s="12"/>
      <c r="S847" s="12"/>
      <c r="T847" s="12"/>
      <c r="U847" s="12"/>
      <c r="V847" s="12"/>
      <c r="W847" s="12"/>
      <c r="X847" s="12"/>
      <c r="Y847" s="12"/>
      <c r="Z847" s="12"/>
      <c r="AA847" s="12"/>
    </row>
    <row r="848">
      <c r="A848" s="12"/>
      <c r="B848" s="228"/>
      <c r="C848" s="1154"/>
      <c r="D848" s="228"/>
      <c r="E848" s="228"/>
      <c r="F848" s="12"/>
      <c r="G848" s="12"/>
      <c r="H848" s="12"/>
      <c r="I848" s="12"/>
      <c r="J848" s="12"/>
      <c r="K848" s="12"/>
      <c r="L848" s="12"/>
      <c r="M848" s="12"/>
      <c r="N848" s="12"/>
      <c r="O848" s="12"/>
      <c r="P848" s="12"/>
      <c r="Q848" s="12"/>
      <c r="R848" s="12"/>
      <c r="S848" s="12"/>
      <c r="T848" s="12"/>
      <c r="U848" s="12"/>
      <c r="V848" s="12"/>
      <c r="W848" s="12"/>
      <c r="X848" s="12"/>
      <c r="Y848" s="12"/>
      <c r="Z848" s="12"/>
      <c r="AA848" s="12"/>
    </row>
    <row r="849">
      <c r="A849" s="12"/>
      <c r="B849" s="228"/>
      <c r="C849" s="1154"/>
      <c r="D849" s="228"/>
      <c r="E849" s="228"/>
      <c r="F849" s="12"/>
      <c r="G849" s="12"/>
      <c r="H849" s="12"/>
      <c r="I849" s="12"/>
      <c r="J849" s="12"/>
      <c r="K849" s="12"/>
      <c r="L849" s="12"/>
      <c r="M849" s="12"/>
      <c r="N849" s="12"/>
      <c r="O849" s="12"/>
      <c r="P849" s="12"/>
      <c r="Q849" s="12"/>
      <c r="R849" s="12"/>
      <c r="S849" s="12"/>
      <c r="T849" s="12"/>
      <c r="U849" s="12"/>
      <c r="V849" s="12"/>
      <c r="W849" s="12"/>
      <c r="X849" s="12"/>
      <c r="Y849" s="12"/>
      <c r="Z849" s="12"/>
      <c r="AA849" s="12"/>
    </row>
    <row r="850">
      <c r="A850" s="12"/>
      <c r="B850" s="228"/>
      <c r="C850" s="1154"/>
      <c r="D850" s="228"/>
      <c r="E850" s="228"/>
      <c r="F850" s="12"/>
      <c r="G850" s="12"/>
      <c r="H850" s="12"/>
      <c r="I850" s="12"/>
      <c r="J850" s="12"/>
      <c r="K850" s="12"/>
      <c r="L850" s="12"/>
      <c r="M850" s="12"/>
      <c r="N850" s="12"/>
      <c r="O850" s="12"/>
      <c r="P850" s="12"/>
      <c r="Q850" s="12"/>
      <c r="R850" s="12"/>
      <c r="S850" s="12"/>
      <c r="T850" s="12"/>
      <c r="U850" s="12"/>
      <c r="V850" s="12"/>
      <c r="W850" s="12"/>
      <c r="X850" s="12"/>
      <c r="Y850" s="12"/>
      <c r="Z850" s="12"/>
      <c r="AA850" s="12"/>
    </row>
    <row r="851">
      <c r="A851" s="12"/>
      <c r="B851" s="228"/>
      <c r="C851" s="1154"/>
      <c r="D851" s="228"/>
      <c r="E851" s="228"/>
      <c r="F851" s="12"/>
      <c r="G851" s="12"/>
      <c r="H851" s="12"/>
      <c r="I851" s="12"/>
      <c r="J851" s="12"/>
      <c r="K851" s="12"/>
      <c r="L851" s="12"/>
      <c r="M851" s="12"/>
      <c r="N851" s="12"/>
      <c r="O851" s="12"/>
      <c r="P851" s="12"/>
      <c r="Q851" s="12"/>
      <c r="R851" s="12"/>
      <c r="S851" s="12"/>
      <c r="T851" s="12"/>
      <c r="U851" s="12"/>
      <c r="V851" s="12"/>
      <c r="W851" s="12"/>
      <c r="X851" s="12"/>
      <c r="Y851" s="12"/>
      <c r="Z851" s="12"/>
      <c r="AA851" s="12"/>
    </row>
    <row r="852">
      <c r="A852" s="12"/>
      <c r="B852" s="228"/>
      <c r="C852" s="1154"/>
      <c r="D852" s="228"/>
      <c r="E852" s="228"/>
      <c r="F852" s="12"/>
      <c r="G852" s="12"/>
      <c r="H852" s="12"/>
      <c r="I852" s="12"/>
      <c r="J852" s="12"/>
      <c r="K852" s="12"/>
      <c r="L852" s="12"/>
      <c r="M852" s="12"/>
      <c r="N852" s="12"/>
      <c r="O852" s="12"/>
      <c r="P852" s="12"/>
      <c r="Q852" s="12"/>
      <c r="R852" s="12"/>
      <c r="S852" s="12"/>
      <c r="T852" s="12"/>
      <c r="U852" s="12"/>
      <c r="V852" s="12"/>
      <c r="W852" s="12"/>
      <c r="X852" s="12"/>
      <c r="Y852" s="12"/>
      <c r="Z852" s="12"/>
      <c r="AA852" s="12"/>
    </row>
    <row r="853">
      <c r="A853" s="12"/>
      <c r="B853" s="228"/>
      <c r="C853" s="1154"/>
      <c r="D853" s="228"/>
      <c r="E853" s="228"/>
      <c r="F853" s="12"/>
      <c r="G853" s="12"/>
      <c r="H853" s="12"/>
      <c r="I853" s="12"/>
      <c r="J853" s="12"/>
      <c r="K853" s="12"/>
      <c r="L853" s="12"/>
      <c r="M853" s="12"/>
      <c r="N853" s="12"/>
      <c r="O853" s="12"/>
      <c r="P853" s="12"/>
      <c r="Q853" s="12"/>
      <c r="R853" s="12"/>
      <c r="S853" s="12"/>
      <c r="T853" s="12"/>
      <c r="U853" s="12"/>
      <c r="V853" s="12"/>
      <c r="W853" s="12"/>
      <c r="X853" s="12"/>
      <c r="Y853" s="12"/>
      <c r="Z853" s="12"/>
      <c r="AA853" s="12"/>
    </row>
    <row r="854">
      <c r="A854" s="12"/>
      <c r="B854" s="228"/>
      <c r="C854" s="1154"/>
      <c r="D854" s="228"/>
      <c r="E854" s="228"/>
      <c r="F854" s="12"/>
      <c r="G854" s="12"/>
      <c r="H854" s="12"/>
      <c r="I854" s="12"/>
      <c r="J854" s="12"/>
      <c r="K854" s="12"/>
      <c r="L854" s="12"/>
      <c r="M854" s="12"/>
      <c r="N854" s="12"/>
      <c r="O854" s="12"/>
      <c r="P854" s="12"/>
      <c r="Q854" s="12"/>
      <c r="R854" s="12"/>
      <c r="S854" s="12"/>
      <c r="T854" s="12"/>
      <c r="U854" s="12"/>
      <c r="V854" s="12"/>
      <c r="W854" s="12"/>
      <c r="X854" s="12"/>
      <c r="Y854" s="12"/>
      <c r="Z854" s="12"/>
      <c r="AA854" s="12"/>
    </row>
    <row r="855">
      <c r="A855" s="12"/>
      <c r="B855" s="228"/>
      <c r="C855" s="1154"/>
      <c r="D855" s="228"/>
      <c r="E855" s="228"/>
      <c r="F855" s="12"/>
      <c r="G855" s="12"/>
      <c r="H855" s="12"/>
      <c r="I855" s="12"/>
      <c r="J855" s="12"/>
      <c r="K855" s="12"/>
      <c r="L855" s="12"/>
      <c r="M855" s="12"/>
      <c r="N855" s="12"/>
      <c r="O855" s="12"/>
      <c r="P855" s="12"/>
      <c r="Q855" s="12"/>
      <c r="R855" s="12"/>
      <c r="S855" s="12"/>
      <c r="T855" s="12"/>
      <c r="U855" s="12"/>
      <c r="V855" s="12"/>
      <c r="W855" s="12"/>
      <c r="X855" s="12"/>
      <c r="Y855" s="12"/>
      <c r="Z855" s="12"/>
      <c r="AA855" s="12"/>
    </row>
    <row r="856">
      <c r="A856" s="12"/>
      <c r="B856" s="228"/>
      <c r="C856" s="1154"/>
      <c r="D856" s="228"/>
      <c r="E856" s="228"/>
      <c r="F856" s="12"/>
      <c r="G856" s="12"/>
      <c r="H856" s="12"/>
      <c r="I856" s="12"/>
      <c r="J856" s="12"/>
      <c r="K856" s="12"/>
      <c r="L856" s="12"/>
      <c r="M856" s="12"/>
      <c r="N856" s="12"/>
      <c r="O856" s="12"/>
      <c r="P856" s="12"/>
      <c r="Q856" s="12"/>
      <c r="R856" s="12"/>
      <c r="S856" s="12"/>
      <c r="T856" s="12"/>
      <c r="U856" s="12"/>
      <c r="V856" s="12"/>
      <c r="W856" s="12"/>
      <c r="X856" s="12"/>
      <c r="Y856" s="12"/>
      <c r="Z856" s="12"/>
      <c r="AA856" s="12"/>
    </row>
    <row r="857">
      <c r="A857" s="12"/>
      <c r="B857" s="228"/>
      <c r="C857" s="1154"/>
      <c r="D857" s="228"/>
      <c r="E857" s="228"/>
      <c r="F857" s="12"/>
      <c r="G857" s="12"/>
      <c r="H857" s="12"/>
      <c r="I857" s="12"/>
      <c r="J857" s="12"/>
      <c r="K857" s="12"/>
      <c r="L857" s="12"/>
      <c r="M857" s="12"/>
      <c r="N857" s="12"/>
      <c r="O857" s="12"/>
      <c r="P857" s="12"/>
      <c r="Q857" s="12"/>
      <c r="R857" s="12"/>
      <c r="S857" s="12"/>
      <c r="T857" s="12"/>
      <c r="U857" s="12"/>
      <c r="V857" s="12"/>
      <c r="W857" s="12"/>
      <c r="X857" s="12"/>
      <c r="Y857" s="12"/>
      <c r="Z857" s="12"/>
      <c r="AA857" s="12"/>
    </row>
    <row r="858">
      <c r="A858" s="12"/>
      <c r="B858" s="228"/>
      <c r="C858" s="1154"/>
      <c r="D858" s="228"/>
      <c r="E858" s="228"/>
      <c r="F858" s="12"/>
      <c r="G858" s="12"/>
      <c r="H858" s="12"/>
      <c r="I858" s="12"/>
      <c r="J858" s="12"/>
      <c r="K858" s="12"/>
      <c r="L858" s="12"/>
      <c r="M858" s="12"/>
      <c r="N858" s="12"/>
      <c r="O858" s="12"/>
      <c r="P858" s="12"/>
      <c r="Q858" s="12"/>
      <c r="R858" s="12"/>
      <c r="S858" s="12"/>
      <c r="T858" s="12"/>
      <c r="U858" s="12"/>
      <c r="V858" s="12"/>
      <c r="W858" s="12"/>
      <c r="X858" s="12"/>
      <c r="Y858" s="12"/>
      <c r="Z858" s="12"/>
      <c r="AA858" s="12"/>
    </row>
    <row r="859">
      <c r="A859" s="12"/>
      <c r="B859" s="228"/>
      <c r="C859" s="1154"/>
      <c r="D859" s="228"/>
      <c r="E859" s="228"/>
      <c r="F859" s="12"/>
      <c r="G859" s="12"/>
      <c r="H859" s="12"/>
      <c r="I859" s="12"/>
      <c r="J859" s="12"/>
      <c r="K859" s="12"/>
      <c r="L859" s="12"/>
      <c r="M859" s="12"/>
      <c r="N859" s="12"/>
      <c r="O859" s="12"/>
      <c r="P859" s="12"/>
      <c r="Q859" s="12"/>
      <c r="R859" s="12"/>
      <c r="S859" s="12"/>
      <c r="T859" s="12"/>
      <c r="U859" s="12"/>
      <c r="V859" s="12"/>
      <c r="W859" s="12"/>
      <c r="X859" s="12"/>
      <c r="Y859" s="12"/>
      <c r="Z859" s="12"/>
      <c r="AA859" s="12"/>
    </row>
    <row r="860">
      <c r="A860" s="12"/>
      <c r="B860" s="228"/>
      <c r="C860" s="1154"/>
      <c r="D860" s="228"/>
      <c r="E860" s="228"/>
      <c r="F860" s="12"/>
      <c r="G860" s="12"/>
      <c r="H860" s="12"/>
      <c r="I860" s="12"/>
      <c r="J860" s="12"/>
      <c r="K860" s="12"/>
      <c r="L860" s="12"/>
      <c r="M860" s="12"/>
      <c r="N860" s="12"/>
      <c r="O860" s="12"/>
      <c r="P860" s="12"/>
      <c r="Q860" s="12"/>
      <c r="R860" s="12"/>
      <c r="S860" s="12"/>
      <c r="T860" s="12"/>
      <c r="U860" s="12"/>
      <c r="V860" s="12"/>
      <c r="W860" s="12"/>
      <c r="X860" s="12"/>
      <c r="Y860" s="12"/>
      <c r="Z860" s="12"/>
      <c r="AA860" s="12"/>
    </row>
    <row r="861">
      <c r="A861" s="12"/>
      <c r="B861" s="228"/>
      <c r="C861" s="1154"/>
      <c r="D861" s="228"/>
      <c r="E861" s="228"/>
      <c r="F861" s="12"/>
      <c r="G861" s="12"/>
      <c r="H861" s="12"/>
      <c r="I861" s="12"/>
      <c r="J861" s="12"/>
      <c r="K861" s="12"/>
      <c r="L861" s="12"/>
      <c r="M861" s="12"/>
      <c r="N861" s="12"/>
      <c r="O861" s="12"/>
      <c r="P861" s="12"/>
      <c r="Q861" s="12"/>
      <c r="R861" s="12"/>
      <c r="S861" s="12"/>
      <c r="T861" s="12"/>
      <c r="U861" s="12"/>
      <c r="V861" s="12"/>
      <c r="W861" s="12"/>
      <c r="X861" s="12"/>
      <c r="Y861" s="12"/>
      <c r="Z861" s="12"/>
      <c r="AA861" s="12"/>
    </row>
    <row r="862">
      <c r="A862" s="12"/>
      <c r="B862" s="228"/>
      <c r="C862" s="1154"/>
      <c r="D862" s="228"/>
      <c r="E862" s="228"/>
      <c r="F862" s="12"/>
      <c r="G862" s="12"/>
      <c r="H862" s="12"/>
      <c r="I862" s="12"/>
      <c r="J862" s="12"/>
      <c r="K862" s="12"/>
      <c r="L862" s="12"/>
      <c r="M862" s="12"/>
      <c r="N862" s="12"/>
      <c r="O862" s="12"/>
      <c r="P862" s="12"/>
      <c r="Q862" s="12"/>
      <c r="R862" s="12"/>
      <c r="S862" s="12"/>
      <c r="T862" s="12"/>
      <c r="U862" s="12"/>
      <c r="V862" s="12"/>
      <c r="W862" s="12"/>
      <c r="X862" s="12"/>
      <c r="Y862" s="12"/>
      <c r="Z862" s="12"/>
      <c r="AA862" s="12"/>
    </row>
    <row r="863">
      <c r="A863" s="12"/>
      <c r="B863" s="228"/>
      <c r="C863" s="1154"/>
      <c r="D863" s="228"/>
      <c r="E863" s="228"/>
      <c r="F863" s="12"/>
      <c r="G863" s="12"/>
      <c r="H863" s="12"/>
      <c r="I863" s="12"/>
      <c r="J863" s="12"/>
      <c r="K863" s="12"/>
      <c r="L863" s="12"/>
      <c r="M863" s="12"/>
      <c r="N863" s="12"/>
      <c r="O863" s="12"/>
      <c r="P863" s="12"/>
      <c r="Q863" s="12"/>
      <c r="R863" s="12"/>
      <c r="S863" s="12"/>
      <c r="T863" s="12"/>
      <c r="U863" s="12"/>
      <c r="V863" s="12"/>
      <c r="W863" s="12"/>
      <c r="X863" s="12"/>
      <c r="Y863" s="12"/>
      <c r="Z863" s="12"/>
      <c r="AA863" s="12"/>
    </row>
    <row r="864">
      <c r="A864" s="12"/>
      <c r="B864" s="228"/>
      <c r="C864" s="1154"/>
      <c r="D864" s="228"/>
      <c r="E864" s="228"/>
      <c r="F864" s="12"/>
      <c r="G864" s="12"/>
      <c r="H864" s="12"/>
      <c r="I864" s="12"/>
      <c r="J864" s="12"/>
      <c r="K864" s="12"/>
      <c r="L864" s="12"/>
      <c r="M864" s="12"/>
      <c r="N864" s="12"/>
      <c r="O864" s="12"/>
      <c r="P864" s="12"/>
      <c r="Q864" s="12"/>
      <c r="R864" s="12"/>
      <c r="S864" s="12"/>
      <c r="T864" s="12"/>
      <c r="U864" s="12"/>
      <c r="V864" s="12"/>
      <c r="W864" s="12"/>
      <c r="X864" s="12"/>
      <c r="Y864" s="12"/>
      <c r="Z864" s="12"/>
      <c r="AA864" s="12"/>
    </row>
    <row r="865">
      <c r="A865" s="12"/>
      <c r="B865" s="228"/>
      <c r="C865" s="1154"/>
      <c r="D865" s="228"/>
      <c r="E865" s="228"/>
      <c r="F865" s="12"/>
      <c r="G865" s="12"/>
      <c r="H865" s="12"/>
      <c r="I865" s="12"/>
      <c r="J865" s="12"/>
      <c r="K865" s="12"/>
      <c r="L865" s="12"/>
      <c r="M865" s="12"/>
      <c r="N865" s="12"/>
      <c r="O865" s="12"/>
      <c r="P865" s="12"/>
      <c r="Q865" s="12"/>
      <c r="R865" s="12"/>
      <c r="S865" s="12"/>
      <c r="T865" s="12"/>
      <c r="U865" s="12"/>
      <c r="V865" s="12"/>
      <c r="W865" s="12"/>
      <c r="X865" s="12"/>
      <c r="Y865" s="12"/>
      <c r="Z865" s="12"/>
      <c r="AA865" s="12"/>
    </row>
    <row r="866">
      <c r="A866" s="12"/>
      <c r="B866" s="228"/>
      <c r="C866" s="1154"/>
      <c r="D866" s="228"/>
      <c r="E866" s="228"/>
      <c r="F866" s="12"/>
      <c r="G866" s="12"/>
      <c r="H866" s="12"/>
      <c r="I866" s="12"/>
      <c r="J866" s="12"/>
      <c r="K866" s="12"/>
      <c r="L866" s="12"/>
      <c r="M866" s="12"/>
      <c r="N866" s="12"/>
      <c r="O866" s="12"/>
      <c r="P866" s="12"/>
      <c r="Q866" s="12"/>
      <c r="R866" s="12"/>
      <c r="S866" s="12"/>
      <c r="T866" s="12"/>
      <c r="U866" s="12"/>
      <c r="V866" s="12"/>
      <c r="W866" s="12"/>
      <c r="X866" s="12"/>
      <c r="Y866" s="12"/>
      <c r="Z866" s="12"/>
      <c r="AA866" s="12"/>
    </row>
    <row r="867">
      <c r="A867" s="12"/>
      <c r="B867" s="228"/>
      <c r="C867" s="1154"/>
      <c r="D867" s="228"/>
      <c r="E867" s="228"/>
      <c r="F867" s="12"/>
      <c r="G867" s="12"/>
      <c r="H867" s="12"/>
      <c r="I867" s="12"/>
      <c r="J867" s="12"/>
      <c r="K867" s="12"/>
      <c r="L867" s="12"/>
      <c r="M867" s="12"/>
      <c r="N867" s="12"/>
      <c r="O867" s="12"/>
      <c r="P867" s="12"/>
      <c r="Q867" s="12"/>
      <c r="R867" s="12"/>
      <c r="S867" s="12"/>
      <c r="T867" s="12"/>
      <c r="U867" s="12"/>
      <c r="V867" s="12"/>
      <c r="W867" s="12"/>
      <c r="X867" s="12"/>
      <c r="Y867" s="12"/>
      <c r="Z867" s="12"/>
      <c r="AA867" s="12"/>
    </row>
    <row r="868">
      <c r="A868" s="12"/>
      <c r="B868" s="228"/>
      <c r="C868" s="1154"/>
      <c r="D868" s="228"/>
      <c r="E868" s="228"/>
      <c r="F868" s="12"/>
      <c r="G868" s="12"/>
      <c r="H868" s="12"/>
      <c r="I868" s="12"/>
      <c r="J868" s="12"/>
      <c r="K868" s="12"/>
      <c r="L868" s="12"/>
      <c r="M868" s="12"/>
      <c r="N868" s="12"/>
      <c r="O868" s="12"/>
      <c r="P868" s="12"/>
      <c r="Q868" s="12"/>
      <c r="R868" s="12"/>
      <c r="S868" s="12"/>
      <c r="T868" s="12"/>
      <c r="U868" s="12"/>
      <c r="V868" s="12"/>
      <c r="W868" s="12"/>
      <c r="X868" s="12"/>
      <c r="Y868" s="12"/>
      <c r="Z868" s="12"/>
      <c r="AA868" s="12"/>
    </row>
    <row r="869">
      <c r="A869" s="12"/>
      <c r="B869" s="228"/>
      <c r="C869" s="1154"/>
      <c r="D869" s="228"/>
      <c r="E869" s="228"/>
      <c r="F869" s="12"/>
      <c r="G869" s="12"/>
      <c r="H869" s="12"/>
      <c r="I869" s="12"/>
      <c r="J869" s="12"/>
      <c r="K869" s="12"/>
      <c r="L869" s="12"/>
      <c r="M869" s="12"/>
      <c r="N869" s="12"/>
      <c r="O869" s="12"/>
      <c r="P869" s="12"/>
      <c r="Q869" s="12"/>
      <c r="R869" s="12"/>
      <c r="S869" s="12"/>
      <c r="T869" s="12"/>
      <c r="U869" s="12"/>
      <c r="V869" s="12"/>
      <c r="W869" s="12"/>
      <c r="X869" s="12"/>
      <c r="Y869" s="12"/>
      <c r="Z869" s="12"/>
      <c r="AA869" s="12"/>
    </row>
    <row r="870">
      <c r="A870" s="12"/>
      <c r="B870" s="228"/>
      <c r="C870" s="1154"/>
      <c r="D870" s="228"/>
      <c r="E870" s="228"/>
      <c r="F870" s="12"/>
      <c r="G870" s="12"/>
      <c r="H870" s="12"/>
      <c r="I870" s="12"/>
      <c r="J870" s="12"/>
      <c r="K870" s="12"/>
      <c r="L870" s="12"/>
      <c r="M870" s="12"/>
      <c r="N870" s="12"/>
      <c r="O870" s="12"/>
      <c r="P870" s="12"/>
      <c r="Q870" s="12"/>
      <c r="R870" s="12"/>
      <c r="S870" s="12"/>
      <c r="T870" s="12"/>
      <c r="U870" s="12"/>
      <c r="V870" s="12"/>
      <c r="W870" s="12"/>
      <c r="X870" s="12"/>
      <c r="Y870" s="12"/>
      <c r="Z870" s="12"/>
      <c r="AA870" s="12"/>
    </row>
    <row r="871">
      <c r="A871" s="12"/>
      <c r="B871" s="228"/>
      <c r="C871" s="1154"/>
      <c r="D871" s="228"/>
      <c r="E871" s="228"/>
      <c r="F871" s="12"/>
      <c r="G871" s="12"/>
      <c r="H871" s="12"/>
      <c r="I871" s="12"/>
      <c r="J871" s="12"/>
      <c r="K871" s="12"/>
      <c r="L871" s="12"/>
      <c r="M871" s="12"/>
      <c r="N871" s="12"/>
      <c r="O871" s="12"/>
      <c r="P871" s="12"/>
      <c r="Q871" s="12"/>
      <c r="R871" s="12"/>
      <c r="S871" s="12"/>
      <c r="T871" s="12"/>
      <c r="U871" s="12"/>
      <c r="V871" s="12"/>
      <c r="W871" s="12"/>
      <c r="X871" s="12"/>
      <c r="Y871" s="12"/>
      <c r="Z871" s="12"/>
      <c r="AA871" s="12"/>
    </row>
    <row r="872">
      <c r="A872" s="12"/>
      <c r="B872" s="228"/>
      <c r="C872" s="1154"/>
      <c r="D872" s="228"/>
      <c r="E872" s="228"/>
      <c r="F872" s="12"/>
      <c r="G872" s="12"/>
      <c r="H872" s="12"/>
      <c r="I872" s="12"/>
      <c r="J872" s="12"/>
      <c r="K872" s="12"/>
      <c r="L872" s="12"/>
      <c r="M872" s="12"/>
      <c r="N872" s="12"/>
      <c r="O872" s="12"/>
      <c r="P872" s="12"/>
      <c r="Q872" s="12"/>
      <c r="R872" s="12"/>
      <c r="S872" s="12"/>
      <c r="T872" s="12"/>
      <c r="U872" s="12"/>
      <c r="V872" s="12"/>
      <c r="W872" s="12"/>
      <c r="X872" s="12"/>
      <c r="Y872" s="12"/>
      <c r="Z872" s="12"/>
      <c r="AA872" s="12"/>
    </row>
    <row r="873">
      <c r="A873" s="12"/>
      <c r="B873" s="228"/>
      <c r="C873" s="1154"/>
      <c r="D873" s="228"/>
      <c r="E873" s="228"/>
      <c r="F873" s="12"/>
      <c r="G873" s="12"/>
      <c r="H873" s="12"/>
      <c r="I873" s="12"/>
      <c r="J873" s="12"/>
      <c r="K873" s="12"/>
      <c r="L873" s="12"/>
      <c r="M873" s="12"/>
      <c r="N873" s="12"/>
      <c r="O873" s="12"/>
      <c r="P873" s="12"/>
      <c r="Q873" s="12"/>
      <c r="R873" s="12"/>
      <c r="S873" s="12"/>
      <c r="T873" s="12"/>
      <c r="U873" s="12"/>
      <c r="V873" s="12"/>
      <c r="W873" s="12"/>
      <c r="X873" s="12"/>
      <c r="Y873" s="12"/>
      <c r="Z873" s="12"/>
      <c r="AA873" s="12"/>
    </row>
    <row r="874">
      <c r="A874" s="12"/>
      <c r="B874" s="228"/>
      <c r="C874" s="1154"/>
      <c r="D874" s="228"/>
      <c r="E874" s="228"/>
      <c r="F874" s="12"/>
      <c r="G874" s="12"/>
      <c r="H874" s="12"/>
      <c r="I874" s="12"/>
      <c r="J874" s="12"/>
      <c r="K874" s="12"/>
      <c r="L874" s="12"/>
      <c r="M874" s="12"/>
      <c r="N874" s="12"/>
      <c r="O874" s="12"/>
      <c r="P874" s="12"/>
      <c r="Q874" s="12"/>
      <c r="R874" s="12"/>
      <c r="S874" s="12"/>
      <c r="T874" s="12"/>
      <c r="U874" s="12"/>
      <c r="V874" s="12"/>
      <c r="W874" s="12"/>
      <c r="X874" s="12"/>
      <c r="Y874" s="12"/>
      <c r="Z874" s="12"/>
      <c r="AA874" s="12"/>
    </row>
    <row r="875">
      <c r="A875" s="12"/>
      <c r="B875" s="228"/>
      <c r="C875" s="1154"/>
      <c r="D875" s="228"/>
      <c r="E875" s="228"/>
      <c r="F875" s="12"/>
      <c r="G875" s="12"/>
      <c r="H875" s="12"/>
      <c r="I875" s="12"/>
      <c r="J875" s="12"/>
      <c r="K875" s="12"/>
      <c r="L875" s="12"/>
      <c r="M875" s="12"/>
      <c r="N875" s="12"/>
      <c r="O875" s="12"/>
      <c r="P875" s="12"/>
      <c r="Q875" s="12"/>
      <c r="R875" s="12"/>
      <c r="S875" s="12"/>
      <c r="T875" s="12"/>
      <c r="U875" s="12"/>
      <c r="V875" s="12"/>
      <c r="W875" s="12"/>
      <c r="X875" s="12"/>
      <c r="Y875" s="12"/>
      <c r="Z875" s="12"/>
      <c r="AA875" s="12"/>
    </row>
    <row r="876">
      <c r="A876" s="12"/>
      <c r="B876" s="228"/>
      <c r="C876" s="1154"/>
      <c r="D876" s="228"/>
      <c r="E876" s="228"/>
      <c r="F876" s="12"/>
      <c r="G876" s="12"/>
      <c r="H876" s="12"/>
      <c r="I876" s="12"/>
      <c r="J876" s="12"/>
      <c r="K876" s="12"/>
      <c r="L876" s="12"/>
      <c r="M876" s="12"/>
      <c r="N876" s="12"/>
      <c r="O876" s="12"/>
      <c r="P876" s="12"/>
      <c r="Q876" s="12"/>
      <c r="R876" s="12"/>
      <c r="S876" s="12"/>
      <c r="T876" s="12"/>
      <c r="U876" s="12"/>
      <c r="V876" s="12"/>
      <c r="W876" s="12"/>
      <c r="X876" s="12"/>
      <c r="Y876" s="12"/>
      <c r="Z876" s="12"/>
      <c r="AA876" s="12"/>
    </row>
    <row r="877">
      <c r="A877" s="12"/>
      <c r="B877" s="228"/>
      <c r="C877" s="1154"/>
      <c r="D877" s="228"/>
      <c r="E877" s="228"/>
      <c r="F877" s="12"/>
      <c r="G877" s="12"/>
      <c r="H877" s="12"/>
      <c r="I877" s="12"/>
      <c r="J877" s="12"/>
      <c r="K877" s="12"/>
      <c r="L877" s="12"/>
      <c r="M877" s="12"/>
      <c r="N877" s="12"/>
      <c r="O877" s="12"/>
      <c r="P877" s="12"/>
      <c r="Q877" s="12"/>
      <c r="R877" s="12"/>
      <c r="S877" s="12"/>
      <c r="T877" s="12"/>
      <c r="U877" s="12"/>
      <c r="V877" s="12"/>
      <c r="W877" s="12"/>
      <c r="X877" s="12"/>
      <c r="Y877" s="12"/>
      <c r="Z877" s="12"/>
      <c r="AA877" s="12"/>
    </row>
    <row r="878">
      <c r="A878" s="12"/>
      <c r="B878" s="228"/>
      <c r="C878" s="1154"/>
      <c r="D878" s="228"/>
      <c r="E878" s="228"/>
      <c r="F878" s="12"/>
      <c r="G878" s="12"/>
      <c r="H878" s="12"/>
      <c r="I878" s="12"/>
      <c r="J878" s="12"/>
      <c r="K878" s="12"/>
      <c r="L878" s="12"/>
      <c r="M878" s="12"/>
      <c r="N878" s="12"/>
      <c r="O878" s="12"/>
      <c r="P878" s="12"/>
      <c r="Q878" s="12"/>
      <c r="R878" s="12"/>
      <c r="S878" s="12"/>
      <c r="T878" s="12"/>
      <c r="U878" s="12"/>
      <c r="V878" s="12"/>
      <c r="W878" s="12"/>
      <c r="X878" s="12"/>
      <c r="Y878" s="12"/>
      <c r="Z878" s="12"/>
      <c r="AA878" s="12"/>
    </row>
    <row r="879">
      <c r="A879" s="12"/>
      <c r="B879" s="228"/>
      <c r="C879" s="1154"/>
      <c r="D879" s="228"/>
      <c r="E879" s="228"/>
      <c r="F879" s="12"/>
      <c r="G879" s="12"/>
      <c r="H879" s="12"/>
      <c r="I879" s="12"/>
      <c r="J879" s="12"/>
      <c r="K879" s="12"/>
      <c r="L879" s="12"/>
      <c r="M879" s="12"/>
      <c r="N879" s="12"/>
      <c r="O879" s="12"/>
      <c r="P879" s="12"/>
      <c r="Q879" s="12"/>
      <c r="R879" s="12"/>
      <c r="S879" s="12"/>
      <c r="T879" s="12"/>
      <c r="U879" s="12"/>
      <c r="V879" s="12"/>
      <c r="W879" s="12"/>
      <c r="X879" s="12"/>
      <c r="Y879" s="12"/>
      <c r="Z879" s="12"/>
      <c r="AA879" s="12"/>
    </row>
    <row r="880">
      <c r="A880" s="12"/>
      <c r="B880" s="228"/>
      <c r="C880" s="1154"/>
      <c r="D880" s="228"/>
      <c r="E880" s="228"/>
      <c r="F880" s="12"/>
      <c r="G880" s="12"/>
      <c r="H880" s="12"/>
      <c r="I880" s="12"/>
      <c r="J880" s="12"/>
      <c r="K880" s="12"/>
      <c r="L880" s="12"/>
      <c r="M880" s="12"/>
      <c r="N880" s="12"/>
      <c r="O880" s="12"/>
      <c r="P880" s="12"/>
      <c r="Q880" s="12"/>
      <c r="R880" s="12"/>
      <c r="S880" s="12"/>
      <c r="T880" s="12"/>
      <c r="U880" s="12"/>
      <c r="V880" s="12"/>
      <c r="W880" s="12"/>
      <c r="X880" s="12"/>
      <c r="Y880" s="12"/>
      <c r="Z880" s="12"/>
      <c r="AA880" s="12"/>
    </row>
    <row r="881">
      <c r="A881" s="12"/>
      <c r="B881" s="228"/>
      <c r="C881" s="1154"/>
      <c r="D881" s="228"/>
      <c r="E881" s="228"/>
      <c r="F881" s="12"/>
      <c r="G881" s="12"/>
      <c r="H881" s="12"/>
      <c r="I881" s="12"/>
      <c r="J881" s="12"/>
      <c r="K881" s="12"/>
      <c r="L881" s="12"/>
      <c r="M881" s="12"/>
      <c r="N881" s="12"/>
      <c r="O881" s="12"/>
      <c r="P881" s="12"/>
      <c r="Q881" s="12"/>
      <c r="R881" s="12"/>
      <c r="S881" s="12"/>
      <c r="T881" s="12"/>
      <c r="U881" s="12"/>
      <c r="V881" s="12"/>
      <c r="W881" s="12"/>
      <c r="X881" s="12"/>
      <c r="Y881" s="12"/>
      <c r="Z881" s="12"/>
      <c r="AA881" s="12"/>
    </row>
    <row r="882">
      <c r="A882" s="12"/>
      <c r="B882" s="228"/>
      <c r="C882" s="1154"/>
      <c r="D882" s="228"/>
      <c r="E882" s="228"/>
      <c r="F882" s="12"/>
      <c r="G882" s="12"/>
      <c r="H882" s="12"/>
      <c r="I882" s="12"/>
      <c r="J882" s="12"/>
      <c r="K882" s="12"/>
      <c r="L882" s="12"/>
      <c r="M882" s="12"/>
      <c r="N882" s="12"/>
      <c r="O882" s="12"/>
      <c r="P882" s="12"/>
      <c r="Q882" s="12"/>
      <c r="R882" s="12"/>
      <c r="S882" s="12"/>
      <c r="T882" s="12"/>
      <c r="U882" s="12"/>
      <c r="V882" s="12"/>
      <c r="W882" s="12"/>
      <c r="X882" s="12"/>
      <c r="Y882" s="12"/>
      <c r="Z882" s="12"/>
      <c r="AA882" s="12"/>
    </row>
    <row r="883">
      <c r="A883" s="12"/>
      <c r="B883" s="228"/>
      <c r="C883" s="1154"/>
      <c r="D883" s="228"/>
      <c r="E883" s="228"/>
      <c r="F883" s="12"/>
      <c r="G883" s="12"/>
      <c r="H883" s="12"/>
      <c r="I883" s="12"/>
      <c r="J883" s="12"/>
      <c r="K883" s="12"/>
      <c r="L883" s="12"/>
      <c r="M883" s="12"/>
      <c r="N883" s="12"/>
      <c r="O883" s="12"/>
      <c r="P883" s="12"/>
      <c r="Q883" s="12"/>
      <c r="R883" s="12"/>
      <c r="S883" s="12"/>
      <c r="T883" s="12"/>
      <c r="U883" s="12"/>
      <c r="V883" s="12"/>
      <c r="W883" s="12"/>
      <c r="X883" s="12"/>
      <c r="Y883" s="12"/>
      <c r="Z883" s="12"/>
      <c r="AA883" s="12"/>
    </row>
    <row r="884">
      <c r="A884" s="12"/>
      <c r="B884" s="228"/>
      <c r="C884" s="1154"/>
      <c r="D884" s="228"/>
      <c r="E884" s="228"/>
      <c r="F884" s="12"/>
      <c r="G884" s="12"/>
      <c r="H884" s="12"/>
      <c r="I884" s="12"/>
      <c r="J884" s="12"/>
      <c r="K884" s="12"/>
      <c r="L884" s="12"/>
      <c r="M884" s="12"/>
      <c r="N884" s="12"/>
      <c r="O884" s="12"/>
      <c r="P884" s="12"/>
      <c r="Q884" s="12"/>
      <c r="R884" s="12"/>
      <c r="S884" s="12"/>
      <c r="T884" s="12"/>
      <c r="U884" s="12"/>
      <c r="V884" s="12"/>
      <c r="W884" s="12"/>
      <c r="X884" s="12"/>
      <c r="Y884" s="12"/>
      <c r="Z884" s="12"/>
      <c r="AA884" s="12"/>
    </row>
    <row r="885">
      <c r="A885" s="12"/>
      <c r="B885" s="228"/>
      <c r="C885" s="1154"/>
      <c r="D885" s="228"/>
      <c r="E885" s="228"/>
      <c r="F885" s="12"/>
      <c r="G885" s="12"/>
      <c r="H885" s="12"/>
      <c r="I885" s="12"/>
      <c r="J885" s="12"/>
      <c r="K885" s="12"/>
      <c r="L885" s="12"/>
      <c r="M885" s="12"/>
      <c r="N885" s="12"/>
      <c r="O885" s="12"/>
      <c r="P885" s="12"/>
      <c r="Q885" s="12"/>
      <c r="R885" s="12"/>
      <c r="S885" s="12"/>
      <c r="T885" s="12"/>
      <c r="U885" s="12"/>
      <c r="V885" s="12"/>
      <c r="W885" s="12"/>
      <c r="X885" s="12"/>
      <c r="Y885" s="12"/>
      <c r="Z885" s="12"/>
      <c r="AA885" s="12"/>
    </row>
    <row r="886">
      <c r="A886" s="12"/>
      <c r="B886" s="228"/>
      <c r="C886" s="1154"/>
      <c r="D886" s="228"/>
      <c r="E886" s="228"/>
      <c r="F886" s="12"/>
      <c r="G886" s="12"/>
      <c r="H886" s="12"/>
      <c r="I886" s="12"/>
      <c r="J886" s="12"/>
      <c r="K886" s="12"/>
      <c r="L886" s="12"/>
      <c r="M886" s="12"/>
      <c r="N886" s="12"/>
      <c r="O886" s="12"/>
      <c r="P886" s="12"/>
      <c r="Q886" s="12"/>
      <c r="R886" s="12"/>
      <c r="S886" s="12"/>
      <c r="T886" s="12"/>
      <c r="U886" s="12"/>
      <c r="V886" s="12"/>
      <c r="W886" s="12"/>
      <c r="X886" s="12"/>
      <c r="Y886" s="12"/>
      <c r="Z886" s="12"/>
      <c r="AA886" s="12"/>
    </row>
    <row r="887">
      <c r="A887" s="12"/>
      <c r="B887" s="228"/>
      <c r="C887" s="1154"/>
      <c r="D887" s="228"/>
      <c r="E887" s="228"/>
      <c r="F887" s="12"/>
      <c r="G887" s="12"/>
      <c r="H887" s="12"/>
      <c r="I887" s="12"/>
      <c r="J887" s="12"/>
      <c r="K887" s="12"/>
      <c r="L887" s="12"/>
      <c r="M887" s="12"/>
      <c r="N887" s="12"/>
      <c r="O887" s="12"/>
      <c r="P887" s="12"/>
      <c r="Q887" s="12"/>
      <c r="R887" s="12"/>
      <c r="S887" s="12"/>
      <c r="T887" s="12"/>
      <c r="U887" s="12"/>
      <c r="V887" s="12"/>
      <c r="W887" s="12"/>
      <c r="X887" s="12"/>
      <c r="Y887" s="12"/>
      <c r="Z887" s="12"/>
      <c r="AA887" s="12"/>
    </row>
    <row r="888">
      <c r="A888" s="12"/>
      <c r="B888" s="228"/>
      <c r="C888" s="1154"/>
      <c r="D888" s="228"/>
      <c r="E888" s="228"/>
      <c r="F888" s="12"/>
      <c r="G888" s="12"/>
      <c r="H888" s="12"/>
      <c r="I888" s="12"/>
      <c r="J888" s="12"/>
      <c r="K888" s="12"/>
      <c r="L888" s="12"/>
      <c r="M888" s="12"/>
      <c r="N888" s="12"/>
      <c r="O888" s="12"/>
      <c r="P888" s="12"/>
      <c r="Q888" s="12"/>
      <c r="R888" s="12"/>
      <c r="S888" s="12"/>
      <c r="T888" s="12"/>
      <c r="U888" s="12"/>
      <c r="V888" s="12"/>
      <c r="W888" s="12"/>
      <c r="X888" s="12"/>
      <c r="Y888" s="12"/>
      <c r="Z888" s="12"/>
      <c r="AA888" s="12"/>
    </row>
    <row r="889">
      <c r="A889" s="12"/>
      <c r="B889" s="228"/>
      <c r="C889" s="1154"/>
      <c r="D889" s="228"/>
      <c r="E889" s="228"/>
      <c r="F889" s="12"/>
      <c r="G889" s="12"/>
      <c r="H889" s="12"/>
      <c r="I889" s="12"/>
      <c r="J889" s="12"/>
      <c r="K889" s="12"/>
      <c r="L889" s="12"/>
      <c r="M889" s="12"/>
      <c r="N889" s="12"/>
      <c r="O889" s="12"/>
      <c r="P889" s="12"/>
      <c r="Q889" s="12"/>
      <c r="R889" s="12"/>
      <c r="S889" s="12"/>
      <c r="T889" s="12"/>
      <c r="U889" s="12"/>
      <c r="V889" s="12"/>
      <c r="W889" s="12"/>
      <c r="X889" s="12"/>
      <c r="Y889" s="12"/>
      <c r="Z889" s="12"/>
      <c r="AA889" s="12"/>
    </row>
    <row r="890">
      <c r="A890" s="12"/>
      <c r="B890" s="228"/>
      <c r="C890" s="1154"/>
      <c r="D890" s="228"/>
      <c r="E890" s="228"/>
      <c r="F890" s="12"/>
      <c r="G890" s="12"/>
      <c r="H890" s="12"/>
      <c r="I890" s="12"/>
      <c r="J890" s="12"/>
      <c r="K890" s="12"/>
      <c r="L890" s="12"/>
      <c r="M890" s="12"/>
      <c r="N890" s="12"/>
      <c r="O890" s="12"/>
      <c r="P890" s="12"/>
      <c r="Q890" s="12"/>
      <c r="R890" s="12"/>
      <c r="S890" s="12"/>
      <c r="T890" s="12"/>
      <c r="U890" s="12"/>
      <c r="V890" s="12"/>
      <c r="W890" s="12"/>
      <c r="X890" s="12"/>
      <c r="Y890" s="12"/>
      <c r="Z890" s="12"/>
      <c r="AA890" s="12"/>
    </row>
    <row r="891">
      <c r="A891" s="12"/>
      <c r="B891" s="228"/>
      <c r="C891" s="1154"/>
      <c r="D891" s="228"/>
      <c r="E891" s="228"/>
      <c r="F891" s="12"/>
      <c r="G891" s="12"/>
      <c r="H891" s="12"/>
      <c r="I891" s="12"/>
      <c r="J891" s="12"/>
      <c r="K891" s="12"/>
      <c r="L891" s="12"/>
      <c r="M891" s="12"/>
      <c r="N891" s="12"/>
      <c r="O891" s="12"/>
      <c r="P891" s="12"/>
      <c r="Q891" s="12"/>
      <c r="R891" s="12"/>
      <c r="S891" s="12"/>
      <c r="T891" s="12"/>
      <c r="U891" s="12"/>
      <c r="V891" s="12"/>
      <c r="W891" s="12"/>
      <c r="X891" s="12"/>
      <c r="Y891" s="12"/>
      <c r="Z891" s="12"/>
      <c r="AA891" s="12"/>
    </row>
    <row r="892">
      <c r="A892" s="12"/>
      <c r="B892" s="228"/>
      <c r="C892" s="1154"/>
      <c r="D892" s="228"/>
      <c r="E892" s="228"/>
      <c r="F892" s="12"/>
      <c r="G892" s="12"/>
      <c r="H892" s="12"/>
      <c r="I892" s="12"/>
      <c r="J892" s="12"/>
      <c r="K892" s="12"/>
      <c r="L892" s="12"/>
      <c r="M892" s="12"/>
      <c r="N892" s="12"/>
      <c r="O892" s="12"/>
      <c r="P892" s="12"/>
      <c r="Q892" s="12"/>
      <c r="R892" s="12"/>
      <c r="S892" s="12"/>
      <c r="T892" s="12"/>
      <c r="U892" s="12"/>
      <c r="V892" s="12"/>
      <c r="W892" s="12"/>
      <c r="X892" s="12"/>
      <c r="Y892" s="12"/>
      <c r="Z892" s="12"/>
      <c r="AA892" s="12"/>
    </row>
    <row r="893">
      <c r="A893" s="12"/>
      <c r="B893" s="228"/>
      <c r="C893" s="1154"/>
      <c r="D893" s="228"/>
      <c r="E893" s="228"/>
      <c r="F893" s="12"/>
      <c r="G893" s="12"/>
      <c r="H893" s="12"/>
      <c r="I893" s="12"/>
      <c r="J893" s="12"/>
      <c r="K893" s="12"/>
      <c r="L893" s="12"/>
      <c r="M893" s="12"/>
      <c r="N893" s="12"/>
      <c r="O893" s="12"/>
      <c r="P893" s="12"/>
      <c r="Q893" s="12"/>
      <c r="R893" s="12"/>
      <c r="S893" s="12"/>
      <c r="T893" s="12"/>
      <c r="U893" s="12"/>
      <c r="V893" s="12"/>
      <c r="W893" s="12"/>
      <c r="X893" s="12"/>
      <c r="Y893" s="12"/>
      <c r="Z893" s="12"/>
      <c r="AA893" s="12"/>
    </row>
    <row r="894">
      <c r="A894" s="12"/>
      <c r="B894" s="228"/>
      <c r="C894" s="1154"/>
      <c r="D894" s="228"/>
      <c r="E894" s="228"/>
      <c r="F894" s="12"/>
      <c r="G894" s="12"/>
      <c r="H894" s="12"/>
      <c r="I894" s="12"/>
      <c r="J894" s="12"/>
      <c r="K894" s="12"/>
      <c r="L894" s="12"/>
      <c r="M894" s="12"/>
      <c r="N894" s="12"/>
      <c r="O894" s="12"/>
      <c r="P894" s="12"/>
      <c r="Q894" s="12"/>
      <c r="R894" s="12"/>
      <c r="S894" s="12"/>
      <c r="T894" s="12"/>
      <c r="U894" s="12"/>
      <c r="V894" s="12"/>
      <c r="W894" s="12"/>
      <c r="X894" s="12"/>
      <c r="Y894" s="12"/>
      <c r="Z894" s="12"/>
      <c r="AA894" s="12"/>
    </row>
    <row r="895">
      <c r="A895" s="12"/>
      <c r="B895" s="228"/>
      <c r="C895" s="1154"/>
      <c r="D895" s="228"/>
      <c r="E895" s="228"/>
      <c r="F895" s="12"/>
      <c r="G895" s="12"/>
      <c r="H895" s="12"/>
      <c r="I895" s="12"/>
      <c r="J895" s="12"/>
      <c r="K895" s="12"/>
      <c r="L895" s="12"/>
      <c r="M895" s="12"/>
      <c r="N895" s="12"/>
      <c r="O895" s="12"/>
      <c r="P895" s="12"/>
      <c r="Q895" s="12"/>
      <c r="R895" s="12"/>
      <c r="S895" s="12"/>
      <c r="T895" s="12"/>
      <c r="U895" s="12"/>
      <c r="V895" s="12"/>
      <c r="W895" s="12"/>
      <c r="X895" s="12"/>
      <c r="Y895" s="12"/>
      <c r="Z895" s="12"/>
      <c r="AA895" s="12"/>
    </row>
    <row r="896">
      <c r="A896" s="12"/>
      <c r="B896" s="228"/>
      <c r="C896" s="1154"/>
      <c r="D896" s="228"/>
      <c r="E896" s="228"/>
      <c r="F896" s="12"/>
      <c r="G896" s="12"/>
      <c r="H896" s="12"/>
      <c r="I896" s="12"/>
      <c r="J896" s="12"/>
      <c r="K896" s="12"/>
      <c r="L896" s="12"/>
      <c r="M896" s="12"/>
      <c r="N896" s="12"/>
      <c r="O896" s="12"/>
      <c r="P896" s="12"/>
      <c r="Q896" s="12"/>
      <c r="R896" s="12"/>
      <c r="S896" s="12"/>
      <c r="T896" s="12"/>
      <c r="U896" s="12"/>
      <c r="V896" s="12"/>
      <c r="W896" s="12"/>
      <c r="X896" s="12"/>
      <c r="Y896" s="12"/>
      <c r="Z896" s="12"/>
      <c r="AA896" s="12"/>
    </row>
    <row r="897">
      <c r="A897" s="12"/>
      <c r="B897" s="228"/>
      <c r="C897" s="1154"/>
      <c r="D897" s="228"/>
      <c r="E897" s="228"/>
      <c r="F897" s="12"/>
      <c r="G897" s="12"/>
      <c r="H897" s="12"/>
      <c r="I897" s="12"/>
      <c r="J897" s="12"/>
      <c r="K897" s="12"/>
      <c r="L897" s="12"/>
      <c r="M897" s="12"/>
      <c r="N897" s="12"/>
      <c r="O897" s="12"/>
      <c r="P897" s="12"/>
      <c r="Q897" s="12"/>
      <c r="R897" s="12"/>
      <c r="S897" s="12"/>
      <c r="T897" s="12"/>
      <c r="U897" s="12"/>
      <c r="V897" s="12"/>
      <c r="W897" s="12"/>
      <c r="X897" s="12"/>
      <c r="Y897" s="12"/>
      <c r="Z897" s="12"/>
      <c r="AA897" s="12"/>
    </row>
    <row r="898">
      <c r="A898" s="12"/>
      <c r="B898" s="228"/>
      <c r="C898" s="1154"/>
      <c r="D898" s="228"/>
      <c r="E898" s="228"/>
      <c r="F898" s="12"/>
      <c r="G898" s="12"/>
      <c r="H898" s="12"/>
      <c r="I898" s="12"/>
      <c r="J898" s="12"/>
      <c r="K898" s="12"/>
      <c r="L898" s="12"/>
      <c r="M898" s="12"/>
      <c r="N898" s="12"/>
      <c r="O898" s="12"/>
      <c r="P898" s="12"/>
      <c r="Q898" s="12"/>
      <c r="R898" s="12"/>
      <c r="S898" s="12"/>
      <c r="T898" s="12"/>
      <c r="U898" s="12"/>
      <c r="V898" s="12"/>
      <c r="W898" s="12"/>
      <c r="X898" s="12"/>
      <c r="Y898" s="12"/>
      <c r="Z898" s="12"/>
      <c r="AA898" s="12"/>
    </row>
    <row r="899">
      <c r="A899" s="12"/>
      <c r="B899" s="228"/>
      <c r="C899" s="1154"/>
      <c r="D899" s="228"/>
      <c r="E899" s="228"/>
      <c r="F899" s="12"/>
      <c r="G899" s="12"/>
      <c r="H899" s="12"/>
      <c r="I899" s="12"/>
      <c r="J899" s="12"/>
      <c r="K899" s="12"/>
      <c r="L899" s="12"/>
      <c r="M899" s="12"/>
      <c r="N899" s="12"/>
      <c r="O899" s="12"/>
      <c r="P899" s="12"/>
      <c r="Q899" s="12"/>
      <c r="R899" s="12"/>
      <c r="S899" s="12"/>
      <c r="T899" s="12"/>
      <c r="U899" s="12"/>
      <c r="V899" s="12"/>
      <c r="W899" s="12"/>
      <c r="X899" s="12"/>
      <c r="Y899" s="12"/>
      <c r="Z899" s="12"/>
      <c r="AA899" s="12"/>
    </row>
    <row r="900">
      <c r="A900" s="12"/>
      <c r="B900" s="228"/>
      <c r="C900" s="1154"/>
      <c r="D900" s="228"/>
      <c r="E900" s="228"/>
      <c r="F900" s="12"/>
      <c r="G900" s="12"/>
      <c r="H900" s="12"/>
      <c r="I900" s="12"/>
      <c r="J900" s="12"/>
      <c r="K900" s="12"/>
      <c r="L900" s="12"/>
      <c r="M900" s="12"/>
      <c r="N900" s="12"/>
      <c r="O900" s="12"/>
      <c r="P900" s="12"/>
      <c r="Q900" s="12"/>
      <c r="R900" s="12"/>
      <c r="S900" s="12"/>
      <c r="T900" s="12"/>
      <c r="U900" s="12"/>
      <c r="V900" s="12"/>
      <c r="W900" s="12"/>
      <c r="X900" s="12"/>
      <c r="Y900" s="12"/>
      <c r="Z900" s="12"/>
      <c r="AA900" s="12"/>
    </row>
    <row r="901">
      <c r="A901" s="12"/>
      <c r="B901" s="228"/>
      <c r="C901" s="1154"/>
      <c r="D901" s="228"/>
      <c r="E901" s="228"/>
      <c r="F901" s="12"/>
      <c r="G901" s="12"/>
      <c r="H901" s="12"/>
      <c r="I901" s="12"/>
      <c r="J901" s="12"/>
      <c r="K901" s="12"/>
      <c r="L901" s="12"/>
      <c r="M901" s="12"/>
      <c r="N901" s="12"/>
      <c r="O901" s="12"/>
      <c r="P901" s="12"/>
      <c r="Q901" s="12"/>
      <c r="R901" s="12"/>
      <c r="S901" s="12"/>
      <c r="T901" s="12"/>
      <c r="U901" s="12"/>
      <c r="V901" s="12"/>
      <c r="W901" s="12"/>
      <c r="X901" s="12"/>
      <c r="Y901" s="12"/>
      <c r="Z901" s="12"/>
      <c r="AA901" s="12"/>
    </row>
    <row r="902">
      <c r="A902" s="12"/>
      <c r="B902" s="228"/>
      <c r="C902" s="1154"/>
      <c r="D902" s="228"/>
      <c r="E902" s="228"/>
      <c r="F902" s="12"/>
      <c r="G902" s="12"/>
      <c r="H902" s="12"/>
      <c r="I902" s="12"/>
      <c r="J902" s="12"/>
      <c r="K902" s="12"/>
      <c r="L902" s="12"/>
      <c r="M902" s="12"/>
      <c r="N902" s="12"/>
      <c r="O902" s="12"/>
      <c r="P902" s="12"/>
      <c r="Q902" s="12"/>
      <c r="R902" s="12"/>
      <c r="S902" s="12"/>
      <c r="T902" s="12"/>
      <c r="U902" s="12"/>
      <c r="V902" s="12"/>
      <c r="W902" s="12"/>
      <c r="X902" s="12"/>
      <c r="Y902" s="12"/>
      <c r="Z902" s="12"/>
      <c r="AA902" s="12"/>
    </row>
    <row r="903">
      <c r="A903" s="12"/>
      <c r="B903" s="228"/>
      <c r="C903" s="1154"/>
      <c r="D903" s="228"/>
      <c r="E903" s="228"/>
      <c r="F903" s="12"/>
      <c r="G903" s="12"/>
      <c r="H903" s="12"/>
      <c r="I903" s="12"/>
      <c r="J903" s="12"/>
      <c r="K903" s="12"/>
      <c r="L903" s="12"/>
      <c r="M903" s="12"/>
      <c r="N903" s="12"/>
      <c r="O903" s="12"/>
      <c r="P903" s="12"/>
      <c r="Q903" s="12"/>
      <c r="R903" s="12"/>
      <c r="S903" s="12"/>
      <c r="T903" s="12"/>
      <c r="U903" s="12"/>
      <c r="V903" s="12"/>
      <c r="W903" s="12"/>
      <c r="X903" s="12"/>
      <c r="Y903" s="12"/>
      <c r="Z903" s="12"/>
      <c r="AA903" s="12"/>
    </row>
    <row r="904">
      <c r="A904" s="12"/>
      <c r="B904" s="228"/>
      <c r="C904" s="1154"/>
      <c r="D904" s="228"/>
      <c r="E904" s="228"/>
      <c r="F904" s="12"/>
      <c r="G904" s="12"/>
      <c r="H904" s="12"/>
      <c r="I904" s="12"/>
      <c r="J904" s="12"/>
      <c r="K904" s="12"/>
      <c r="L904" s="12"/>
      <c r="M904" s="12"/>
      <c r="N904" s="12"/>
      <c r="O904" s="12"/>
      <c r="P904" s="12"/>
      <c r="Q904" s="12"/>
      <c r="R904" s="12"/>
      <c r="S904" s="12"/>
      <c r="T904" s="12"/>
      <c r="U904" s="12"/>
      <c r="V904" s="12"/>
      <c r="W904" s="12"/>
      <c r="X904" s="12"/>
      <c r="Y904" s="12"/>
      <c r="Z904" s="12"/>
      <c r="AA904" s="12"/>
    </row>
    <row r="905">
      <c r="A905" s="12"/>
      <c r="B905" s="228"/>
      <c r="C905" s="1154"/>
      <c r="D905" s="228"/>
      <c r="E905" s="228"/>
      <c r="F905" s="12"/>
      <c r="G905" s="12"/>
      <c r="H905" s="12"/>
      <c r="I905" s="12"/>
      <c r="J905" s="12"/>
      <c r="K905" s="12"/>
      <c r="L905" s="12"/>
      <c r="M905" s="12"/>
      <c r="N905" s="12"/>
      <c r="O905" s="12"/>
      <c r="P905" s="12"/>
      <c r="Q905" s="12"/>
      <c r="R905" s="12"/>
      <c r="S905" s="12"/>
      <c r="T905" s="12"/>
      <c r="U905" s="12"/>
      <c r="V905" s="12"/>
      <c r="W905" s="12"/>
      <c r="X905" s="12"/>
      <c r="Y905" s="12"/>
      <c r="Z905" s="12"/>
      <c r="AA905" s="12"/>
    </row>
    <row r="906">
      <c r="A906" s="12"/>
      <c r="B906" s="228"/>
      <c r="C906" s="1154"/>
      <c r="D906" s="228"/>
      <c r="E906" s="228"/>
      <c r="F906" s="12"/>
      <c r="G906" s="12"/>
      <c r="H906" s="12"/>
      <c r="I906" s="12"/>
      <c r="J906" s="12"/>
      <c r="K906" s="12"/>
      <c r="L906" s="12"/>
      <c r="M906" s="12"/>
      <c r="N906" s="12"/>
      <c r="O906" s="12"/>
      <c r="P906" s="12"/>
      <c r="Q906" s="12"/>
      <c r="R906" s="12"/>
      <c r="S906" s="12"/>
      <c r="T906" s="12"/>
      <c r="U906" s="12"/>
      <c r="V906" s="12"/>
      <c r="W906" s="12"/>
      <c r="X906" s="12"/>
      <c r="Y906" s="12"/>
      <c r="Z906" s="12"/>
      <c r="AA906" s="12"/>
    </row>
    <row r="907">
      <c r="A907" s="12"/>
      <c r="B907" s="228"/>
      <c r="C907" s="1154"/>
      <c r="D907" s="228"/>
      <c r="E907" s="228"/>
      <c r="F907" s="12"/>
      <c r="G907" s="12"/>
      <c r="H907" s="12"/>
      <c r="I907" s="12"/>
      <c r="J907" s="12"/>
      <c r="K907" s="12"/>
      <c r="L907" s="12"/>
      <c r="M907" s="12"/>
      <c r="N907" s="12"/>
      <c r="O907" s="12"/>
      <c r="P907" s="12"/>
      <c r="Q907" s="12"/>
      <c r="R907" s="12"/>
      <c r="S907" s="12"/>
      <c r="T907" s="12"/>
      <c r="U907" s="12"/>
      <c r="V907" s="12"/>
      <c r="W907" s="12"/>
      <c r="X907" s="12"/>
      <c r="Y907" s="12"/>
      <c r="Z907" s="12"/>
      <c r="AA907" s="12"/>
    </row>
    <row r="908">
      <c r="A908" s="12"/>
      <c r="B908" s="228"/>
      <c r="C908" s="1154"/>
      <c r="D908" s="228"/>
      <c r="E908" s="228"/>
      <c r="F908" s="12"/>
      <c r="G908" s="12"/>
      <c r="H908" s="12"/>
      <c r="I908" s="12"/>
      <c r="J908" s="12"/>
      <c r="K908" s="12"/>
      <c r="L908" s="12"/>
      <c r="M908" s="12"/>
      <c r="N908" s="12"/>
      <c r="O908" s="12"/>
      <c r="P908" s="12"/>
      <c r="Q908" s="12"/>
      <c r="R908" s="12"/>
      <c r="S908" s="12"/>
      <c r="T908" s="12"/>
      <c r="U908" s="12"/>
      <c r="V908" s="12"/>
      <c r="W908" s="12"/>
      <c r="X908" s="12"/>
      <c r="Y908" s="12"/>
      <c r="Z908" s="12"/>
      <c r="AA908" s="12"/>
    </row>
    <row r="909">
      <c r="A909" s="12"/>
      <c r="B909" s="228"/>
      <c r="C909" s="1154"/>
      <c r="D909" s="228"/>
      <c r="E909" s="228"/>
      <c r="F909" s="12"/>
      <c r="G909" s="12"/>
      <c r="H909" s="12"/>
      <c r="I909" s="12"/>
      <c r="J909" s="12"/>
      <c r="K909" s="12"/>
      <c r="L909" s="12"/>
      <c r="M909" s="12"/>
      <c r="N909" s="12"/>
      <c r="O909" s="12"/>
      <c r="P909" s="12"/>
      <c r="Q909" s="12"/>
      <c r="R909" s="12"/>
      <c r="S909" s="12"/>
      <c r="T909" s="12"/>
      <c r="U909" s="12"/>
      <c r="V909" s="12"/>
      <c r="W909" s="12"/>
      <c r="X909" s="12"/>
      <c r="Y909" s="12"/>
      <c r="Z909" s="12"/>
      <c r="AA909" s="12"/>
    </row>
    <row r="910">
      <c r="A910" s="12"/>
      <c r="B910" s="228"/>
      <c r="C910" s="1154"/>
      <c r="D910" s="228"/>
      <c r="E910" s="228"/>
      <c r="F910" s="12"/>
      <c r="G910" s="12"/>
      <c r="H910" s="12"/>
      <c r="I910" s="12"/>
      <c r="J910" s="12"/>
      <c r="K910" s="12"/>
      <c r="L910" s="12"/>
      <c r="M910" s="12"/>
      <c r="N910" s="12"/>
      <c r="O910" s="12"/>
      <c r="P910" s="12"/>
      <c r="Q910" s="12"/>
      <c r="R910" s="12"/>
      <c r="S910" s="12"/>
      <c r="T910" s="12"/>
      <c r="U910" s="12"/>
      <c r="V910" s="12"/>
      <c r="W910" s="12"/>
      <c r="X910" s="12"/>
      <c r="Y910" s="12"/>
      <c r="Z910" s="12"/>
      <c r="AA910" s="12"/>
    </row>
    <row r="911">
      <c r="A911" s="12"/>
      <c r="B911" s="228"/>
      <c r="C911" s="1154"/>
      <c r="D911" s="228"/>
      <c r="E911" s="228"/>
      <c r="F911" s="12"/>
      <c r="G911" s="12"/>
      <c r="H911" s="12"/>
      <c r="I911" s="12"/>
      <c r="J911" s="12"/>
      <c r="K911" s="12"/>
      <c r="L911" s="12"/>
      <c r="M911" s="12"/>
      <c r="N911" s="12"/>
      <c r="O911" s="12"/>
      <c r="P911" s="12"/>
      <c r="Q911" s="12"/>
      <c r="R911" s="12"/>
      <c r="S911" s="12"/>
      <c r="T911" s="12"/>
      <c r="U911" s="12"/>
      <c r="V911" s="12"/>
      <c r="W911" s="12"/>
      <c r="X911" s="12"/>
      <c r="Y911" s="12"/>
      <c r="Z911" s="12"/>
      <c r="AA911" s="12"/>
    </row>
    <row r="912">
      <c r="A912" s="12"/>
      <c r="B912" s="228"/>
      <c r="C912" s="1154"/>
      <c r="D912" s="228"/>
      <c r="E912" s="228"/>
      <c r="F912" s="12"/>
      <c r="G912" s="12"/>
      <c r="H912" s="12"/>
      <c r="I912" s="12"/>
      <c r="J912" s="12"/>
      <c r="K912" s="12"/>
      <c r="L912" s="12"/>
      <c r="M912" s="12"/>
      <c r="N912" s="12"/>
      <c r="O912" s="12"/>
      <c r="P912" s="12"/>
      <c r="Q912" s="12"/>
      <c r="R912" s="12"/>
      <c r="S912" s="12"/>
      <c r="T912" s="12"/>
      <c r="U912" s="12"/>
      <c r="V912" s="12"/>
      <c r="W912" s="12"/>
      <c r="X912" s="12"/>
      <c r="Y912" s="12"/>
      <c r="Z912" s="12"/>
      <c r="AA912" s="12"/>
    </row>
    <row r="913">
      <c r="A913" s="12"/>
      <c r="B913" s="228"/>
      <c r="C913" s="1154"/>
      <c r="D913" s="228"/>
      <c r="E913" s="228"/>
      <c r="F913" s="12"/>
      <c r="G913" s="12"/>
      <c r="H913" s="12"/>
      <c r="I913" s="12"/>
      <c r="J913" s="12"/>
      <c r="K913" s="12"/>
      <c r="L913" s="12"/>
      <c r="M913" s="12"/>
      <c r="N913" s="12"/>
      <c r="O913" s="12"/>
      <c r="P913" s="12"/>
      <c r="Q913" s="12"/>
      <c r="R913" s="12"/>
      <c r="S913" s="12"/>
      <c r="T913" s="12"/>
      <c r="U913" s="12"/>
      <c r="V913" s="12"/>
      <c r="W913" s="12"/>
      <c r="X913" s="12"/>
      <c r="Y913" s="12"/>
      <c r="Z913" s="12"/>
      <c r="AA913" s="12"/>
    </row>
    <row r="914">
      <c r="A914" s="12"/>
      <c r="B914" s="228"/>
      <c r="C914" s="1154"/>
      <c r="D914" s="228"/>
      <c r="E914" s="228"/>
      <c r="F914" s="12"/>
      <c r="G914" s="12"/>
      <c r="H914" s="12"/>
      <c r="I914" s="12"/>
      <c r="J914" s="12"/>
      <c r="K914" s="12"/>
      <c r="L914" s="12"/>
      <c r="M914" s="12"/>
      <c r="N914" s="12"/>
      <c r="O914" s="12"/>
      <c r="P914" s="12"/>
      <c r="Q914" s="12"/>
      <c r="R914" s="12"/>
      <c r="S914" s="12"/>
      <c r="T914" s="12"/>
      <c r="U914" s="12"/>
      <c r="V914" s="12"/>
      <c r="W914" s="12"/>
      <c r="X914" s="12"/>
      <c r="Y914" s="12"/>
      <c r="Z914" s="12"/>
      <c r="AA914" s="12"/>
    </row>
    <row r="915">
      <c r="A915" s="12"/>
      <c r="B915" s="228"/>
      <c r="C915" s="1154"/>
      <c r="D915" s="228"/>
      <c r="E915" s="228"/>
      <c r="F915" s="12"/>
      <c r="G915" s="12"/>
      <c r="H915" s="12"/>
      <c r="I915" s="12"/>
      <c r="J915" s="12"/>
      <c r="K915" s="12"/>
      <c r="L915" s="12"/>
      <c r="M915" s="12"/>
      <c r="N915" s="12"/>
      <c r="O915" s="12"/>
      <c r="P915" s="12"/>
      <c r="Q915" s="12"/>
      <c r="R915" s="12"/>
      <c r="S915" s="12"/>
      <c r="T915" s="12"/>
      <c r="U915" s="12"/>
      <c r="V915" s="12"/>
      <c r="W915" s="12"/>
      <c r="X915" s="12"/>
      <c r="Y915" s="12"/>
      <c r="Z915" s="12"/>
      <c r="AA915" s="12"/>
    </row>
    <row r="916">
      <c r="A916" s="12"/>
      <c r="B916" s="228"/>
      <c r="C916" s="1154"/>
      <c r="D916" s="228"/>
      <c r="E916" s="228"/>
      <c r="F916" s="12"/>
      <c r="G916" s="12"/>
      <c r="H916" s="12"/>
      <c r="I916" s="12"/>
      <c r="J916" s="12"/>
      <c r="K916" s="12"/>
      <c r="L916" s="12"/>
      <c r="M916" s="12"/>
      <c r="N916" s="12"/>
      <c r="O916" s="12"/>
      <c r="P916" s="12"/>
      <c r="Q916" s="12"/>
      <c r="R916" s="12"/>
      <c r="S916" s="12"/>
      <c r="T916" s="12"/>
      <c r="U916" s="12"/>
      <c r="V916" s="12"/>
      <c r="W916" s="12"/>
      <c r="X916" s="12"/>
      <c r="Y916" s="12"/>
      <c r="Z916" s="12"/>
      <c r="AA916" s="12"/>
    </row>
    <row r="917">
      <c r="A917" s="12"/>
      <c r="B917" s="228"/>
      <c r="C917" s="1154"/>
      <c r="D917" s="228"/>
      <c r="E917" s="228"/>
      <c r="F917" s="12"/>
      <c r="G917" s="12"/>
      <c r="H917" s="12"/>
      <c r="I917" s="12"/>
      <c r="J917" s="12"/>
      <c r="K917" s="12"/>
      <c r="L917" s="12"/>
      <c r="M917" s="12"/>
      <c r="N917" s="12"/>
      <c r="O917" s="12"/>
      <c r="P917" s="12"/>
      <c r="Q917" s="12"/>
      <c r="R917" s="12"/>
      <c r="S917" s="12"/>
      <c r="T917" s="12"/>
      <c r="U917" s="12"/>
      <c r="V917" s="12"/>
      <c r="W917" s="12"/>
      <c r="X917" s="12"/>
      <c r="Y917" s="12"/>
      <c r="Z917" s="12"/>
      <c r="AA917" s="12"/>
    </row>
    <row r="918">
      <c r="A918" s="12"/>
      <c r="B918" s="228"/>
      <c r="C918" s="1154"/>
      <c r="D918" s="228"/>
      <c r="E918" s="228"/>
      <c r="F918" s="12"/>
      <c r="G918" s="12"/>
      <c r="H918" s="12"/>
      <c r="I918" s="12"/>
      <c r="J918" s="12"/>
      <c r="K918" s="12"/>
      <c r="L918" s="12"/>
      <c r="M918" s="12"/>
      <c r="N918" s="12"/>
      <c r="O918" s="12"/>
      <c r="P918" s="12"/>
      <c r="Q918" s="12"/>
      <c r="R918" s="12"/>
      <c r="S918" s="12"/>
      <c r="T918" s="12"/>
      <c r="U918" s="12"/>
      <c r="V918" s="12"/>
      <c r="W918" s="12"/>
      <c r="X918" s="12"/>
      <c r="Y918" s="12"/>
      <c r="Z918" s="12"/>
      <c r="AA918" s="12"/>
    </row>
    <row r="919">
      <c r="A919" s="12"/>
      <c r="B919" s="228"/>
      <c r="C919" s="1154"/>
      <c r="D919" s="228"/>
      <c r="E919" s="228"/>
      <c r="F919" s="12"/>
      <c r="G919" s="12"/>
      <c r="H919" s="12"/>
      <c r="I919" s="12"/>
      <c r="J919" s="12"/>
      <c r="K919" s="12"/>
      <c r="L919" s="12"/>
      <c r="M919" s="12"/>
      <c r="N919" s="12"/>
      <c r="O919" s="12"/>
      <c r="P919" s="12"/>
      <c r="Q919" s="12"/>
      <c r="R919" s="12"/>
      <c r="S919" s="12"/>
      <c r="T919" s="12"/>
      <c r="U919" s="12"/>
      <c r="V919" s="12"/>
      <c r="W919" s="12"/>
      <c r="X919" s="12"/>
      <c r="Y919" s="12"/>
      <c r="Z919" s="12"/>
      <c r="AA919" s="12"/>
    </row>
    <row r="920">
      <c r="A920" s="12"/>
      <c r="B920" s="228"/>
      <c r="C920" s="1154"/>
      <c r="D920" s="228"/>
      <c r="E920" s="228"/>
      <c r="F920" s="12"/>
      <c r="G920" s="12"/>
      <c r="H920" s="12"/>
      <c r="I920" s="12"/>
      <c r="J920" s="12"/>
      <c r="K920" s="12"/>
      <c r="L920" s="12"/>
      <c r="M920" s="12"/>
      <c r="N920" s="12"/>
      <c r="O920" s="12"/>
      <c r="P920" s="12"/>
      <c r="Q920" s="12"/>
      <c r="R920" s="12"/>
      <c r="S920" s="12"/>
      <c r="T920" s="12"/>
      <c r="U920" s="12"/>
      <c r="V920" s="12"/>
      <c r="W920" s="12"/>
      <c r="X920" s="12"/>
      <c r="Y920" s="12"/>
      <c r="Z920" s="12"/>
      <c r="AA920" s="12"/>
    </row>
    <row r="921">
      <c r="A921" s="12"/>
      <c r="B921" s="228"/>
      <c r="C921" s="1154"/>
      <c r="D921" s="228"/>
      <c r="E921" s="228"/>
      <c r="F921" s="12"/>
      <c r="G921" s="12"/>
      <c r="H921" s="12"/>
      <c r="I921" s="12"/>
      <c r="J921" s="12"/>
      <c r="K921" s="12"/>
      <c r="L921" s="12"/>
      <c r="M921" s="12"/>
      <c r="N921" s="12"/>
      <c r="O921" s="12"/>
      <c r="P921" s="12"/>
      <c r="Q921" s="12"/>
      <c r="R921" s="12"/>
      <c r="S921" s="12"/>
      <c r="T921" s="12"/>
      <c r="U921" s="12"/>
      <c r="V921" s="12"/>
      <c r="W921" s="12"/>
      <c r="X921" s="12"/>
      <c r="Y921" s="12"/>
      <c r="Z921" s="12"/>
      <c r="AA921" s="12"/>
    </row>
    <row r="922">
      <c r="A922" s="12"/>
      <c r="B922" s="228"/>
      <c r="C922" s="1154"/>
      <c r="D922" s="228"/>
      <c r="E922" s="228"/>
      <c r="F922" s="12"/>
      <c r="G922" s="12"/>
      <c r="H922" s="12"/>
      <c r="I922" s="12"/>
      <c r="J922" s="12"/>
      <c r="K922" s="12"/>
      <c r="L922" s="12"/>
      <c r="M922" s="12"/>
      <c r="N922" s="12"/>
      <c r="O922" s="12"/>
      <c r="P922" s="12"/>
      <c r="Q922" s="12"/>
      <c r="R922" s="12"/>
      <c r="S922" s="12"/>
      <c r="T922" s="12"/>
      <c r="U922" s="12"/>
      <c r="V922" s="12"/>
      <c r="W922" s="12"/>
      <c r="X922" s="12"/>
      <c r="Y922" s="12"/>
      <c r="Z922" s="12"/>
      <c r="AA922" s="12"/>
    </row>
    <row r="923">
      <c r="A923" s="12"/>
      <c r="B923" s="228"/>
      <c r="C923" s="1154"/>
      <c r="D923" s="228"/>
      <c r="E923" s="228"/>
      <c r="F923" s="12"/>
      <c r="G923" s="12"/>
      <c r="H923" s="12"/>
      <c r="I923" s="12"/>
      <c r="J923" s="12"/>
      <c r="K923" s="12"/>
      <c r="L923" s="12"/>
      <c r="M923" s="12"/>
      <c r="N923" s="12"/>
      <c r="O923" s="12"/>
      <c r="P923" s="12"/>
      <c r="Q923" s="12"/>
      <c r="R923" s="12"/>
      <c r="S923" s="12"/>
      <c r="T923" s="12"/>
      <c r="U923" s="12"/>
      <c r="V923" s="12"/>
      <c r="W923" s="12"/>
      <c r="X923" s="12"/>
      <c r="Y923" s="12"/>
      <c r="Z923" s="12"/>
      <c r="AA923" s="12"/>
    </row>
    <row r="924">
      <c r="A924" s="12"/>
      <c r="B924" s="228"/>
      <c r="C924" s="1154"/>
      <c r="D924" s="228"/>
      <c r="E924" s="228"/>
      <c r="F924" s="12"/>
      <c r="G924" s="12"/>
      <c r="H924" s="12"/>
      <c r="I924" s="12"/>
      <c r="J924" s="12"/>
      <c r="K924" s="12"/>
      <c r="L924" s="12"/>
      <c r="M924" s="12"/>
      <c r="N924" s="12"/>
      <c r="O924" s="12"/>
      <c r="P924" s="12"/>
      <c r="Q924" s="12"/>
      <c r="R924" s="12"/>
      <c r="S924" s="12"/>
      <c r="T924" s="12"/>
      <c r="U924" s="12"/>
      <c r="V924" s="12"/>
      <c r="W924" s="12"/>
      <c r="X924" s="12"/>
      <c r="Y924" s="12"/>
      <c r="Z924" s="12"/>
      <c r="AA924" s="12"/>
    </row>
    <row r="925">
      <c r="A925" s="12"/>
      <c r="B925" s="228"/>
      <c r="C925" s="1154"/>
      <c r="D925" s="228"/>
      <c r="E925" s="228"/>
      <c r="F925" s="12"/>
      <c r="G925" s="12"/>
      <c r="H925" s="12"/>
      <c r="I925" s="12"/>
      <c r="J925" s="12"/>
      <c r="K925" s="12"/>
      <c r="L925" s="12"/>
      <c r="M925" s="12"/>
      <c r="N925" s="12"/>
      <c r="O925" s="12"/>
      <c r="P925" s="12"/>
      <c r="Q925" s="12"/>
      <c r="R925" s="12"/>
      <c r="S925" s="12"/>
      <c r="T925" s="12"/>
      <c r="U925" s="12"/>
      <c r="V925" s="12"/>
      <c r="W925" s="12"/>
      <c r="X925" s="12"/>
      <c r="Y925" s="12"/>
      <c r="Z925" s="12"/>
      <c r="AA925" s="12"/>
    </row>
    <row r="926">
      <c r="A926" s="12"/>
      <c r="B926" s="228"/>
      <c r="C926" s="1154"/>
      <c r="D926" s="228"/>
      <c r="E926" s="228"/>
      <c r="F926" s="12"/>
      <c r="G926" s="12"/>
      <c r="H926" s="12"/>
      <c r="I926" s="12"/>
      <c r="J926" s="12"/>
      <c r="K926" s="12"/>
      <c r="L926" s="12"/>
      <c r="M926" s="12"/>
      <c r="N926" s="12"/>
      <c r="O926" s="12"/>
      <c r="P926" s="12"/>
      <c r="Q926" s="12"/>
      <c r="R926" s="12"/>
      <c r="S926" s="12"/>
      <c r="T926" s="12"/>
      <c r="U926" s="12"/>
      <c r="V926" s="12"/>
      <c r="W926" s="12"/>
      <c r="X926" s="12"/>
      <c r="Y926" s="12"/>
      <c r="Z926" s="12"/>
      <c r="AA926" s="12"/>
    </row>
    <row r="927">
      <c r="A927" s="12"/>
      <c r="B927" s="228"/>
      <c r="C927" s="1154"/>
      <c r="D927" s="228"/>
      <c r="E927" s="228"/>
      <c r="F927" s="12"/>
      <c r="G927" s="12"/>
      <c r="H927" s="12"/>
      <c r="I927" s="12"/>
      <c r="J927" s="12"/>
      <c r="K927" s="12"/>
      <c r="L927" s="12"/>
      <c r="M927" s="12"/>
      <c r="N927" s="12"/>
      <c r="O927" s="12"/>
      <c r="P927" s="12"/>
      <c r="Q927" s="12"/>
      <c r="R927" s="12"/>
      <c r="S927" s="12"/>
      <c r="T927" s="12"/>
      <c r="U927" s="12"/>
      <c r="V927" s="12"/>
      <c r="W927" s="12"/>
      <c r="X927" s="12"/>
      <c r="Y927" s="12"/>
      <c r="Z927" s="12"/>
      <c r="AA927" s="12"/>
    </row>
    <row r="928">
      <c r="A928" s="12"/>
      <c r="B928" s="228"/>
      <c r="C928" s="1154"/>
      <c r="D928" s="228"/>
      <c r="E928" s="228"/>
      <c r="F928" s="12"/>
      <c r="G928" s="12"/>
      <c r="H928" s="12"/>
      <c r="I928" s="12"/>
      <c r="J928" s="12"/>
      <c r="K928" s="12"/>
      <c r="L928" s="12"/>
      <c r="M928" s="12"/>
      <c r="N928" s="12"/>
      <c r="O928" s="12"/>
      <c r="P928" s="12"/>
      <c r="Q928" s="12"/>
      <c r="R928" s="12"/>
      <c r="S928" s="12"/>
      <c r="T928" s="12"/>
      <c r="U928" s="12"/>
      <c r="V928" s="12"/>
      <c r="W928" s="12"/>
      <c r="X928" s="12"/>
      <c r="Y928" s="12"/>
      <c r="Z928" s="12"/>
      <c r="AA928" s="12"/>
    </row>
    <row r="929">
      <c r="A929" s="12"/>
      <c r="B929" s="228"/>
      <c r="C929" s="1154"/>
      <c r="D929" s="228"/>
      <c r="E929" s="228"/>
      <c r="F929" s="12"/>
      <c r="G929" s="12"/>
      <c r="H929" s="12"/>
      <c r="I929" s="12"/>
      <c r="J929" s="12"/>
      <c r="K929" s="12"/>
      <c r="L929" s="12"/>
      <c r="M929" s="12"/>
      <c r="N929" s="12"/>
      <c r="O929" s="12"/>
      <c r="P929" s="12"/>
      <c r="Q929" s="12"/>
      <c r="R929" s="12"/>
      <c r="S929" s="12"/>
      <c r="T929" s="12"/>
      <c r="U929" s="12"/>
      <c r="V929" s="12"/>
      <c r="W929" s="12"/>
      <c r="X929" s="12"/>
      <c r="Y929" s="12"/>
      <c r="Z929" s="12"/>
      <c r="AA929" s="12"/>
    </row>
    <row r="930">
      <c r="A930" s="12"/>
      <c r="B930" s="228"/>
      <c r="C930" s="1154"/>
      <c r="D930" s="228"/>
      <c r="E930" s="228"/>
      <c r="F930" s="12"/>
      <c r="G930" s="12"/>
      <c r="H930" s="12"/>
      <c r="I930" s="12"/>
      <c r="J930" s="12"/>
      <c r="K930" s="12"/>
      <c r="L930" s="12"/>
      <c r="M930" s="12"/>
      <c r="N930" s="12"/>
      <c r="O930" s="12"/>
      <c r="P930" s="12"/>
      <c r="Q930" s="12"/>
      <c r="R930" s="12"/>
      <c r="S930" s="12"/>
      <c r="T930" s="12"/>
      <c r="U930" s="12"/>
      <c r="V930" s="12"/>
      <c r="W930" s="12"/>
      <c r="X930" s="12"/>
      <c r="Y930" s="12"/>
      <c r="Z930" s="12"/>
      <c r="AA930" s="12"/>
    </row>
    <row r="931">
      <c r="A931" s="12"/>
      <c r="B931" s="228"/>
      <c r="C931" s="1154"/>
      <c r="D931" s="228"/>
      <c r="E931" s="228"/>
      <c r="F931" s="12"/>
      <c r="G931" s="12"/>
      <c r="H931" s="12"/>
      <c r="I931" s="12"/>
      <c r="J931" s="12"/>
      <c r="K931" s="12"/>
      <c r="L931" s="12"/>
      <c r="M931" s="12"/>
      <c r="N931" s="12"/>
      <c r="O931" s="12"/>
      <c r="P931" s="12"/>
      <c r="Q931" s="12"/>
      <c r="R931" s="12"/>
      <c r="S931" s="12"/>
      <c r="T931" s="12"/>
      <c r="U931" s="12"/>
      <c r="V931" s="12"/>
      <c r="W931" s="12"/>
      <c r="X931" s="12"/>
      <c r="Y931" s="12"/>
      <c r="Z931" s="12"/>
      <c r="AA931" s="12"/>
    </row>
    <row r="932">
      <c r="A932" s="12"/>
      <c r="B932" s="228"/>
      <c r="C932" s="1154"/>
      <c r="D932" s="228"/>
      <c r="E932" s="228"/>
      <c r="F932" s="12"/>
      <c r="G932" s="12"/>
      <c r="H932" s="12"/>
      <c r="I932" s="12"/>
      <c r="J932" s="12"/>
      <c r="K932" s="12"/>
      <c r="L932" s="12"/>
      <c r="M932" s="12"/>
      <c r="N932" s="12"/>
      <c r="O932" s="12"/>
      <c r="P932" s="12"/>
      <c r="Q932" s="12"/>
      <c r="R932" s="12"/>
      <c r="S932" s="12"/>
      <c r="T932" s="12"/>
      <c r="U932" s="12"/>
      <c r="V932" s="12"/>
      <c r="W932" s="12"/>
      <c r="X932" s="12"/>
      <c r="Y932" s="12"/>
      <c r="Z932" s="12"/>
      <c r="AA932" s="12"/>
    </row>
    <row r="933">
      <c r="A933" s="12"/>
      <c r="B933" s="228"/>
      <c r="C933" s="1154"/>
      <c r="D933" s="228"/>
      <c r="E933" s="228"/>
      <c r="F933" s="12"/>
      <c r="G933" s="12"/>
      <c r="H933" s="12"/>
      <c r="I933" s="12"/>
      <c r="J933" s="12"/>
      <c r="K933" s="12"/>
      <c r="L933" s="12"/>
      <c r="M933" s="12"/>
      <c r="N933" s="12"/>
      <c r="O933" s="12"/>
      <c r="P933" s="12"/>
      <c r="Q933" s="12"/>
      <c r="R933" s="12"/>
      <c r="S933" s="12"/>
      <c r="T933" s="12"/>
      <c r="U933" s="12"/>
      <c r="V933" s="12"/>
      <c r="W933" s="12"/>
      <c r="X933" s="12"/>
      <c r="Y933" s="12"/>
      <c r="Z933" s="12"/>
      <c r="AA933" s="12"/>
    </row>
    <row r="934">
      <c r="A934" s="12"/>
      <c r="B934" s="228"/>
      <c r="C934" s="1154"/>
      <c r="D934" s="228"/>
      <c r="E934" s="228"/>
      <c r="F934" s="12"/>
      <c r="G934" s="12"/>
      <c r="H934" s="12"/>
      <c r="I934" s="12"/>
      <c r="J934" s="12"/>
      <c r="K934" s="12"/>
      <c r="L934" s="12"/>
      <c r="M934" s="12"/>
      <c r="N934" s="12"/>
      <c r="O934" s="12"/>
      <c r="P934" s="12"/>
      <c r="Q934" s="12"/>
      <c r="R934" s="12"/>
      <c r="S934" s="12"/>
      <c r="T934" s="12"/>
      <c r="U934" s="12"/>
      <c r="V934" s="12"/>
      <c r="W934" s="12"/>
      <c r="X934" s="12"/>
      <c r="Y934" s="12"/>
      <c r="Z934" s="12"/>
      <c r="AA934" s="12"/>
    </row>
    <row r="935">
      <c r="A935" s="12"/>
      <c r="B935" s="228"/>
      <c r="C935" s="1154"/>
      <c r="D935" s="228"/>
      <c r="E935" s="228"/>
      <c r="F935" s="12"/>
      <c r="G935" s="12"/>
      <c r="H935" s="12"/>
      <c r="I935" s="12"/>
      <c r="J935" s="12"/>
      <c r="K935" s="12"/>
      <c r="L935" s="12"/>
      <c r="M935" s="12"/>
      <c r="N935" s="12"/>
      <c r="O935" s="12"/>
      <c r="P935" s="12"/>
      <c r="Q935" s="12"/>
      <c r="R935" s="12"/>
      <c r="S935" s="12"/>
      <c r="T935" s="12"/>
      <c r="U935" s="12"/>
      <c r="V935" s="12"/>
      <c r="W935" s="12"/>
      <c r="X935" s="12"/>
      <c r="Y935" s="12"/>
      <c r="Z935" s="12"/>
      <c r="AA935" s="12"/>
    </row>
    <row r="936">
      <c r="A936" s="12"/>
      <c r="B936" s="228"/>
      <c r="C936" s="1154"/>
      <c r="D936" s="228"/>
      <c r="E936" s="228"/>
      <c r="F936" s="12"/>
      <c r="G936" s="12"/>
      <c r="H936" s="12"/>
      <c r="I936" s="12"/>
      <c r="J936" s="12"/>
      <c r="K936" s="12"/>
      <c r="L936" s="12"/>
      <c r="M936" s="12"/>
      <c r="N936" s="12"/>
      <c r="O936" s="12"/>
      <c r="P936" s="12"/>
      <c r="Q936" s="12"/>
      <c r="R936" s="12"/>
      <c r="S936" s="12"/>
      <c r="T936" s="12"/>
      <c r="U936" s="12"/>
      <c r="V936" s="12"/>
      <c r="W936" s="12"/>
      <c r="X936" s="12"/>
      <c r="Y936" s="12"/>
      <c r="Z936" s="12"/>
      <c r="AA936" s="12"/>
    </row>
    <row r="937">
      <c r="A937" s="12"/>
      <c r="B937" s="228"/>
      <c r="C937" s="1154"/>
      <c r="D937" s="228"/>
      <c r="E937" s="228"/>
      <c r="F937" s="12"/>
      <c r="G937" s="12"/>
      <c r="H937" s="12"/>
      <c r="I937" s="12"/>
      <c r="J937" s="12"/>
      <c r="K937" s="12"/>
      <c r="L937" s="12"/>
      <c r="M937" s="12"/>
      <c r="N937" s="12"/>
      <c r="O937" s="12"/>
      <c r="P937" s="12"/>
      <c r="Q937" s="12"/>
      <c r="R937" s="12"/>
      <c r="S937" s="12"/>
      <c r="T937" s="12"/>
      <c r="U937" s="12"/>
      <c r="V937" s="12"/>
      <c r="W937" s="12"/>
      <c r="X937" s="12"/>
      <c r="Y937" s="12"/>
      <c r="Z937" s="12"/>
      <c r="AA937" s="12"/>
    </row>
    <row r="938">
      <c r="A938" s="12"/>
      <c r="B938" s="228"/>
      <c r="C938" s="1154"/>
      <c r="D938" s="228"/>
      <c r="E938" s="228"/>
      <c r="F938" s="12"/>
      <c r="G938" s="12"/>
      <c r="H938" s="12"/>
      <c r="I938" s="12"/>
      <c r="J938" s="12"/>
      <c r="K938" s="12"/>
      <c r="L938" s="12"/>
      <c r="M938" s="12"/>
      <c r="N938" s="12"/>
      <c r="O938" s="12"/>
      <c r="P938" s="12"/>
      <c r="Q938" s="12"/>
      <c r="R938" s="12"/>
      <c r="S938" s="12"/>
      <c r="T938" s="12"/>
      <c r="U938" s="12"/>
      <c r="V938" s="12"/>
      <c r="W938" s="12"/>
      <c r="X938" s="12"/>
      <c r="Y938" s="12"/>
      <c r="Z938" s="12"/>
      <c r="AA938" s="12"/>
    </row>
    <row r="939">
      <c r="A939" s="12"/>
      <c r="B939" s="228"/>
      <c r="C939" s="1154"/>
      <c r="D939" s="228"/>
      <c r="E939" s="228"/>
      <c r="F939" s="12"/>
      <c r="G939" s="12"/>
      <c r="H939" s="12"/>
      <c r="I939" s="12"/>
      <c r="J939" s="12"/>
      <c r="K939" s="12"/>
      <c r="L939" s="12"/>
      <c r="M939" s="12"/>
      <c r="N939" s="12"/>
      <c r="O939" s="12"/>
      <c r="P939" s="12"/>
      <c r="Q939" s="12"/>
      <c r="R939" s="12"/>
      <c r="S939" s="12"/>
      <c r="T939" s="12"/>
      <c r="U939" s="12"/>
      <c r="V939" s="12"/>
      <c r="W939" s="12"/>
      <c r="X939" s="12"/>
      <c r="Y939" s="12"/>
      <c r="Z939" s="12"/>
      <c r="AA939" s="12"/>
    </row>
    <row r="940">
      <c r="A940" s="12"/>
      <c r="B940" s="228"/>
      <c r="C940" s="1154"/>
      <c r="D940" s="228"/>
      <c r="E940" s="228"/>
      <c r="F940" s="12"/>
      <c r="G940" s="12"/>
      <c r="H940" s="12"/>
      <c r="I940" s="12"/>
      <c r="J940" s="12"/>
      <c r="K940" s="12"/>
      <c r="L940" s="12"/>
      <c r="M940" s="12"/>
      <c r="N940" s="12"/>
      <c r="O940" s="12"/>
      <c r="P940" s="12"/>
      <c r="Q940" s="12"/>
      <c r="R940" s="12"/>
      <c r="S940" s="12"/>
      <c r="T940" s="12"/>
      <c r="U940" s="12"/>
      <c r="V940" s="12"/>
      <c r="W940" s="12"/>
      <c r="X940" s="12"/>
      <c r="Y940" s="12"/>
      <c r="Z940" s="12"/>
      <c r="AA940" s="12"/>
    </row>
    <row r="941">
      <c r="A941" s="12"/>
      <c r="B941" s="228"/>
      <c r="C941" s="1154"/>
      <c r="D941" s="228"/>
      <c r="E941" s="228"/>
      <c r="F941" s="12"/>
      <c r="G941" s="12"/>
      <c r="H941" s="12"/>
      <c r="I941" s="12"/>
      <c r="J941" s="12"/>
      <c r="K941" s="12"/>
      <c r="L941" s="12"/>
      <c r="M941" s="12"/>
      <c r="N941" s="12"/>
      <c r="O941" s="12"/>
      <c r="P941" s="12"/>
      <c r="Q941" s="12"/>
      <c r="R941" s="12"/>
      <c r="S941" s="12"/>
      <c r="T941" s="12"/>
      <c r="U941" s="12"/>
      <c r="V941" s="12"/>
      <c r="W941" s="12"/>
      <c r="X941" s="12"/>
      <c r="Y941" s="12"/>
      <c r="Z941" s="12"/>
      <c r="AA941" s="12"/>
    </row>
    <row r="942">
      <c r="A942" s="12"/>
      <c r="B942" s="228"/>
      <c r="C942" s="1154"/>
      <c r="D942" s="228"/>
      <c r="E942" s="228"/>
      <c r="F942" s="12"/>
      <c r="G942" s="12"/>
      <c r="H942" s="12"/>
      <c r="I942" s="12"/>
      <c r="J942" s="12"/>
      <c r="K942" s="12"/>
      <c r="L942" s="12"/>
      <c r="M942" s="12"/>
      <c r="N942" s="12"/>
      <c r="O942" s="12"/>
      <c r="P942" s="12"/>
      <c r="Q942" s="12"/>
      <c r="R942" s="12"/>
      <c r="S942" s="12"/>
      <c r="T942" s="12"/>
      <c r="U942" s="12"/>
      <c r="V942" s="12"/>
      <c r="W942" s="12"/>
      <c r="X942" s="12"/>
      <c r="Y942" s="12"/>
      <c r="Z942" s="12"/>
      <c r="AA942" s="12"/>
    </row>
    <row r="943">
      <c r="A943" s="12"/>
      <c r="B943" s="228"/>
      <c r="C943" s="1154"/>
      <c r="D943" s="228"/>
      <c r="E943" s="228"/>
      <c r="F943" s="12"/>
      <c r="G943" s="12"/>
      <c r="H943" s="12"/>
      <c r="I943" s="12"/>
      <c r="J943" s="12"/>
      <c r="K943" s="12"/>
      <c r="L943" s="12"/>
      <c r="M943" s="12"/>
      <c r="N943" s="12"/>
      <c r="O943" s="12"/>
      <c r="P943" s="12"/>
      <c r="Q943" s="12"/>
      <c r="R943" s="12"/>
      <c r="S943" s="12"/>
      <c r="T943" s="12"/>
      <c r="U943" s="12"/>
      <c r="V943" s="12"/>
      <c r="W943" s="12"/>
      <c r="X943" s="12"/>
      <c r="Y943" s="12"/>
      <c r="Z943" s="12"/>
      <c r="AA943" s="12"/>
    </row>
    <row r="944">
      <c r="A944" s="12"/>
      <c r="B944" s="228"/>
      <c r="C944" s="1154"/>
      <c r="D944" s="228"/>
      <c r="E944" s="228"/>
      <c r="F944" s="12"/>
      <c r="G944" s="12"/>
      <c r="H944" s="12"/>
      <c r="I944" s="12"/>
      <c r="J944" s="12"/>
      <c r="K944" s="12"/>
      <c r="L944" s="12"/>
      <c r="M944" s="12"/>
      <c r="N944" s="12"/>
      <c r="O944" s="12"/>
      <c r="P944" s="12"/>
      <c r="Q944" s="12"/>
      <c r="R944" s="12"/>
      <c r="S944" s="12"/>
      <c r="T944" s="12"/>
      <c r="U944" s="12"/>
      <c r="V944" s="12"/>
      <c r="W944" s="12"/>
      <c r="X944" s="12"/>
      <c r="Y944" s="12"/>
      <c r="Z944" s="12"/>
      <c r="AA944" s="12"/>
    </row>
    <row r="945">
      <c r="A945" s="12"/>
      <c r="B945" s="228"/>
      <c r="C945" s="1154"/>
      <c r="D945" s="228"/>
      <c r="E945" s="228"/>
      <c r="F945" s="12"/>
      <c r="G945" s="12"/>
      <c r="H945" s="12"/>
      <c r="I945" s="12"/>
      <c r="J945" s="12"/>
      <c r="K945" s="12"/>
      <c r="L945" s="12"/>
      <c r="M945" s="12"/>
      <c r="N945" s="12"/>
      <c r="O945" s="12"/>
      <c r="P945" s="12"/>
      <c r="Q945" s="12"/>
      <c r="R945" s="12"/>
      <c r="S945" s="12"/>
      <c r="T945" s="12"/>
      <c r="U945" s="12"/>
      <c r="V945" s="12"/>
      <c r="W945" s="12"/>
      <c r="X945" s="12"/>
      <c r="Y945" s="12"/>
      <c r="Z945" s="12"/>
      <c r="AA945" s="12"/>
    </row>
    <row r="946">
      <c r="A946" s="12"/>
      <c r="B946" s="228"/>
      <c r="C946" s="1154"/>
      <c r="D946" s="228"/>
      <c r="E946" s="228"/>
      <c r="F946" s="12"/>
      <c r="G946" s="12"/>
      <c r="H946" s="12"/>
      <c r="I946" s="12"/>
      <c r="J946" s="12"/>
      <c r="K946" s="12"/>
      <c r="L946" s="12"/>
      <c r="M946" s="12"/>
      <c r="N946" s="12"/>
      <c r="O946" s="12"/>
      <c r="P946" s="12"/>
      <c r="Q946" s="12"/>
      <c r="R946" s="12"/>
      <c r="S946" s="12"/>
      <c r="T946" s="12"/>
      <c r="U946" s="12"/>
      <c r="V946" s="12"/>
      <c r="W946" s="12"/>
      <c r="X946" s="12"/>
      <c r="Y946" s="12"/>
      <c r="Z946" s="12"/>
      <c r="AA946" s="12"/>
    </row>
    <row r="947">
      <c r="A947" s="12"/>
      <c r="B947" s="228"/>
      <c r="C947" s="1154"/>
      <c r="D947" s="228"/>
      <c r="E947" s="228"/>
      <c r="F947" s="12"/>
      <c r="G947" s="12"/>
      <c r="H947" s="12"/>
      <c r="I947" s="12"/>
      <c r="J947" s="12"/>
      <c r="K947" s="12"/>
      <c r="L947" s="12"/>
      <c r="M947" s="12"/>
      <c r="N947" s="12"/>
      <c r="O947" s="12"/>
      <c r="P947" s="12"/>
      <c r="Q947" s="12"/>
      <c r="R947" s="12"/>
      <c r="S947" s="12"/>
      <c r="T947" s="12"/>
      <c r="U947" s="12"/>
      <c r="V947" s="12"/>
      <c r="W947" s="12"/>
      <c r="X947" s="12"/>
      <c r="Y947" s="12"/>
      <c r="Z947" s="12"/>
      <c r="AA947" s="12"/>
    </row>
    <row r="948">
      <c r="A948" s="12"/>
      <c r="B948" s="228"/>
      <c r="C948" s="1154"/>
      <c r="D948" s="228"/>
      <c r="E948" s="228"/>
      <c r="F948" s="12"/>
      <c r="G948" s="12"/>
      <c r="H948" s="12"/>
      <c r="I948" s="12"/>
      <c r="J948" s="12"/>
      <c r="K948" s="12"/>
      <c r="L948" s="12"/>
      <c r="M948" s="12"/>
      <c r="N948" s="12"/>
      <c r="O948" s="12"/>
      <c r="P948" s="12"/>
      <c r="Q948" s="12"/>
      <c r="R948" s="12"/>
      <c r="S948" s="12"/>
      <c r="T948" s="12"/>
      <c r="U948" s="12"/>
      <c r="V948" s="12"/>
      <c r="W948" s="12"/>
      <c r="X948" s="12"/>
      <c r="Y948" s="12"/>
      <c r="Z948" s="12"/>
      <c r="AA948" s="12"/>
    </row>
    <row r="949">
      <c r="A949" s="12"/>
      <c r="B949" s="228"/>
      <c r="C949" s="1154"/>
      <c r="D949" s="228"/>
      <c r="E949" s="228"/>
      <c r="F949" s="12"/>
      <c r="G949" s="12"/>
      <c r="H949" s="12"/>
      <c r="I949" s="12"/>
      <c r="J949" s="12"/>
      <c r="K949" s="12"/>
      <c r="L949" s="12"/>
      <c r="M949" s="12"/>
      <c r="N949" s="12"/>
      <c r="O949" s="12"/>
      <c r="P949" s="12"/>
      <c r="Q949" s="12"/>
      <c r="R949" s="12"/>
      <c r="S949" s="12"/>
      <c r="T949" s="12"/>
      <c r="U949" s="12"/>
      <c r="V949" s="12"/>
      <c r="W949" s="12"/>
      <c r="X949" s="12"/>
      <c r="Y949" s="12"/>
      <c r="Z949" s="12"/>
      <c r="AA949" s="12"/>
    </row>
    <row r="950">
      <c r="A950" s="12"/>
      <c r="B950" s="228"/>
      <c r="C950" s="1154"/>
      <c r="D950" s="228"/>
      <c r="E950" s="228"/>
      <c r="F950" s="12"/>
      <c r="G950" s="12"/>
      <c r="H950" s="12"/>
      <c r="I950" s="12"/>
      <c r="J950" s="12"/>
      <c r="K950" s="12"/>
      <c r="L950" s="12"/>
      <c r="M950" s="12"/>
      <c r="N950" s="12"/>
      <c r="O950" s="12"/>
      <c r="P950" s="12"/>
      <c r="Q950" s="12"/>
      <c r="R950" s="12"/>
      <c r="S950" s="12"/>
      <c r="T950" s="12"/>
      <c r="U950" s="12"/>
      <c r="V950" s="12"/>
      <c r="W950" s="12"/>
      <c r="X950" s="12"/>
      <c r="Y950" s="12"/>
      <c r="Z950" s="12"/>
      <c r="AA950" s="12"/>
    </row>
    <row r="951">
      <c r="A951" s="12"/>
      <c r="B951" s="228"/>
      <c r="C951" s="1154"/>
      <c r="D951" s="228"/>
      <c r="E951" s="228"/>
      <c r="F951" s="12"/>
      <c r="G951" s="12"/>
      <c r="H951" s="12"/>
      <c r="I951" s="12"/>
      <c r="J951" s="12"/>
      <c r="K951" s="12"/>
      <c r="L951" s="12"/>
      <c r="M951" s="12"/>
      <c r="N951" s="12"/>
      <c r="O951" s="12"/>
      <c r="P951" s="12"/>
      <c r="Q951" s="12"/>
      <c r="R951" s="12"/>
      <c r="S951" s="12"/>
      <c r="T951" s="12"/>
      <c r="U951" s="12"/>
      <c r="V951" s="12"/>
      <c r="W951" s="12"/>
      <c r="X951" s="12"/>
      <c r="Y951" s="12"/>
      <c r="Z951" s="12"/>
      <c r="AA951" s="12"/>
    </row>
    <row r="952">
      <c r="A952" s="12"/>
      <c r="B952" s="228"/>
      <c r="C952" s="1154"/>
      <c r="D952" s="228"/>
      <c r="E952" s="228"/>
      <c r="F952" s="12"/>
      <c r="G952" s="12"/>
      <c r="H952" s="12"/>
      <c r="I952" s="12"/>
      <c r="J952" s="12"/>
      <c r="K952" s="12"/>
      <c r="L952" s="12"/>
      <c r="M952" s="12"/>
      <c r="N952" s="12"/>
      <c r="O952" s="12"/>
      <c r="P952" s="12"/>
      <c r="Q952" s="12"/>
      <c r="R952" s="12"/>
      <c r="S952" s="12"/>
      <c r="T952" s="12"/>
      <c r="U952" s="12"/>
      <c r="V952" s="12"/>
      <c r="W952" s="12"/>
      <c r="X952" s="12"/>
      <c r="Y952" s="12"/>
      <c r="Z952" s="12"/>
      <c r="AA952" s="12"/>
    </row>
    <row r="953">
      <c r="A953" s="12"/>
      <c r="B953" s="228"/>
      <c r="C953" s="1154"/>
      <c r="D953" s="228"/>
      <c r="E953" s="228"/>
      <c r="F953" s="12"/>
      <c r="G953" s="12"/>
      <c r="H953" s="12"/>
      <c r="I953" s="12"/>
      <c r="J953" s="12"/>
      <c r="K953" s="12"/>
      <c r="L953" s="12"/>
      <c r="M953" s="12"/>
      <c r="N953" s="12"/>
      <c r="O953" s="12"/>
      <c r="P953" s="12"/>
      <c r="Q953" s="12"/>
      <c r="R953" s="12"/>
      <c r="S953" s="12"/>
      <c r="T953" s="12"/>
      <c r="U953" s="12"/>
      <c r="V953" s="12"/>
      <c r="W953" s="12"/>
      <c r="X953" s="12"/>
      <c r="Y953" s="12"/>
      <c r="Z953" s="12"/>
      <c r="AA953" s="12"/>
    </row>
    <row r="954">
      <c r="A954" s="12"/>
      <c r="B954" s="228"/>
      <c r="C954" s="1154"/>
      <c r="D954" s="228"/>
      <c r="E954" s="228"/>
      <c r="F954" s="12"/>
      <c r="G954" s="12"/>
      <c r="H954" s="12"/>
      <c r="I954" s="12"/>
      <c r="J954" s="12"/>
      <c r="K954" s="12"/>
      <c r="L954" s="12"/>
      <c r="M954" s="12"/>
      <c r="N954" s="12"/>
      <c r="O954" s="12"/>
      <c r="P954" s="12"/>
      <c r="Q954" s="12"/>
      <c r="R954" s="12"/>
      <c r="S954" s="12"/>
      <c r="T954" s="12"/>
      <c r="U954" s="12"/>
      <c r="V954" s="12"/>
      <c r="W954" s="12"/>
      <c r="X954" s="12"/>
      <c r="Y954" s="12"/>
      <c r="Z954" s="12"/>
      <c r="AA954" s="12"/>
    </row>
    <row r="955">
      <c r="A955" s="12"/>
      <c r="B955" s="228"/>
      <c r="C955" s="1154"/>
      <c r="D955" s="228"/>
      <c r="E955" s="228"/>
      <c r="F955" s="12"/>
      <c r="G955" s="12"/>
      <c r="H955" s="12"/>
      <c r="I955" s="12"/>
      <c r="J955" s="12"/>
      <c r="K955" s="12"/>
      <c r="L955" s="12"/>
      <c r="M955" s="12"/>
      <c r="N955" s="12"/>
      <c r="O955" s="12"/>
      <c r="P955" s="12"/>
      <c r="Q955" s="12"/>
      <c r="R955" s="12"/>
      <c r="S955" s="12"/>
      <c r="T955" s="12"/>
      <c r="U955" s="12"/>
      <c r="V955" s="12"/>
      <c r="W955" s="12"/>
      <c r="X955" s="12"/>
      <c r="Y955" s="12"/>
      <c r="Z955" s="12"/>
      <c r="AA955" s="12"/>
    </row>
    <row r="956">
      <c r="A956" s="12"/>
      <c r="B956" s="228"/>
      <c r="C956" s="1154"/>
      <c r="D956" s="228"/>
      <c r="E956" s="228"/>
      <c r="F956" s="12"/>
      <c r="G956" s="12"/>
      <c r="H956" s="12"/>
      <c r="I956" s="12"/>
      <c r="J956" s="12"/>
      <c r="K956" s="12"/>
      <c r="L956" s="12"/>
      <c r="M956" s="12"/>
      <c r="N956" s="12"/>
      <c r="O956" s="12"/>
      <c r="P956" s="12"/>
      <c r="Q956" s="12"/>
      <c r="R956" s="12"/>
      <c r="S956" s="12"/>
      <c r="T956" s="12"/>
      <c r="U956" s="12"/>
      <c r="V956" s="12"/>
      <c r="W956" s="12"/>
      <c r="X956" s="12"/>
      <c r="Y956" s="12"/>
      <c r="Z956" s="12"/>
      <c r="AA956" s="12"/>
    </row>
    <row r="957">
      <c r="A957" s="12"/>
      <c r="B957" s="228"/>
      <c r="C957" s="1154"/>
      <c r="D957" s="228"/>
      <c r="E957" s="228"/>
      <c r="F957" s="12"/>
      <c r="G957" s="12"/>
      <c r="H957" s="12"/>
      <c r="I957" s="12"/>
      <c r="J957" s="12"/>
      <c r="K957" s="12"/>
      <c r="L957" s="12"/>
      <c r="M957" s="12"/>
      <c r="N957" s="12"/>
      <c r="O957" s="12"/>
      <c r="P957" s="12"/>
      <c r="Q957" s="12"/>
      <c r="R957" s="12"/>
      <c r="S957" s="12"/>
      <c r="T957" s="12"/>
      <c r="U957" s="12"/>
      <c r="V957" s="12"/>
      <c r="W957" s="12"/>
      <c r="X957" s="12"/>
      <c r="Y957" s="12"/>
      <c r="Z957" s="12"/>
      <c r="AA957" s="12"/>
    </row>
    <row r="958">
      <c r="A958" s="12"/>
      <c r="B958" s="228"/>
      <c r="C958" s="1154"/>
      <c r="D958" s="228"/>
      <c r="E958" s="228"/>
      <c r="F958" s="12"/>
      <c r="G958" s="12"/>
      <c r="H958" s="12"/>
      <c r="I958" s="12"/>
      <c r="J958" s="12"/>
      <c r="K958" s="12"/>
      <c r="L958" s="12"/>
      <c r="M958" s="12"/>
      <c r="N958" s="12"/>
      <c r="O958" s="12"/>
      <c r="P958" s="12"/>
      <c r="Q958" s="12"/>
      <c r="R958" s="12"/>
      <c r="S958" s="12"/>
      <c r="T958" s="12"/>
      <c r="U958" s="12"/>
      <c r="V958" s="12"/>
      <c r="W958" s="12"/>
      <c r="X958" s="12"/>
      <c r="Y958" s="12"/>
      <c r="Z958" s="12"/>
      <c r="AA958" s="12"/>
    </row>
    <row r="959">
      <c r="A959" s="12"/>
      <c r="B959" s="228"/>
      <c r="C959" s="1154"/>
      <c r="D959" s="228"/>
      <c r="E959" s="228"/>
      <c r="F959" s="12"/>
      <c r="G959" s="12"/>
      <c r="H959" s="12"/>
      <c r="I959" s="12"/>
      <c r="J959" s="12"/>
      <c r="K959" s="12"/>
      <c r="L959" s="12"/>
      <c r="M959" s="12"/>
      <c r="N959" s="12"/>
      <c r="O959" s="12"/>
      <c r="P959" s="12"/>
      <c r="Q959" s="12"/>
      <c r="R959" s="12"/>
      <c r="S959" s="12"/>
      <c r="T959" s="12"/>
      <c r="U959" s="12"/>
      <c r="V959" s="12"/>
      <c r="W959" s="12"/>
      <c r="X959" s="12"/>
      <c r="Y959" s="12"/>
      <c r="Z959" s="12"/>
      <c r="AA959" s="12"/>
    </row>
    <row r="960">
      <c r="A960" s="12"/>
      <c r="B960" s="228"/>
      <c r="C960" s="1154"/>
      <c r="D960" s="228"/>
      <c r="E960" s="228"/>
      <c r="F960" s="12"/>
      <c r="G960" s="12"/>
      <c r="H960" s="12"/>
      <c r="I960" s="12"/>
      <c r="J960" s="12"/>
      <c r="K960" s="12"/>
      <c r="L960" s="12"/>
      <c r="M960" s="12"/>
      <c r="N960" s="12"/>
      <c r="O960" s="12"/>
      <c r="P960" s="12"/>
      <c r="Q960" s="12"/>
      <c r="R960" s="12"/>
      <c r="S960" s="12"/>
      <c r="T960" s="12"/>
      <c r="U960" s="12"/>
      <c r="V960" s="12"/>
      <c r="W960" s="12"/>
      <c r="X960" s="12"/>
      <c r="Y960" s="12"/>
      <c r="Z960" s="12"/>
      <c r="AA960" s="12"/>
    </row>
    <row r="961">
      <c r="A961" s="12"/>
      <c r="B961" s="228"/>
      <c r="C961" s="1154"/>
      <c r="D961" s="228"/>
      <c r="E961" s="228"/>
      <c r="F961" s="12"/>
      <c r="G961" s="12"/>
      <c r="H961" s="12"/>
      <c r="I961" s="12"/>
      <c r="J961" s="12"/>
      <c r="K961" s="12"/>
      <c r="L961" s="12"/>
      <c r="M961" s="12"/>
      <c r="N961" s="12"/>
      <c r="O961" s="12"/>
      <c r="P961" s="12"/>
      <c r="Q961" s="12"/>
      <c r="R961" s="12"/>
      <c r="S961" s="12"/>
      <c r="T961" s="12"/>
      <c r="U961" s="12"/>
      <c r="V961" s="12"/>
      <c r="W961" s="12"/>
      <c r="X961" s="12"/>
      <c r="Y961" s="12"/>
      <c r="Z961" s="12"/>
      <c r="AA961" s="12"/>
    </row>
    <row r="962">
      <c r="A962" s="12"/>
      <c r="B962" s="228"/>
      <c r="C962" s="1154"/>
      <c r="D962" s="228"/>
      <c r="E962" s="228"/>
      <c r="F962" s="12"/>
      <c r="G962" s="12"/>
      <c r="H962" s="12"/>
      <c r="I962" s="12"/>
      <c r="J962" s="12"/>
      <c r="K962" s="12"/>
      <c r="L962" s="12"/>
      <c r="M962" s="12"/>
      <c r="N962" s="12"/>
      <c r="O962" s="12"/>
      <c r="P962" s="12"/>
      <c r="Q962" s="12"/>
      <c r="R962" s="12"/>
      <c r="S962" s="12"/>
      <c r="T962" s="12"/>
      <c r="U962" s="12"/>
      <c r="V962" s="12"/>
      <c r="W962" s="12"/>
      <c r="X962" s="12"/>
      <c r="Y962" s="12"/>
      <c r="Z962" s="12"/>
      <c r="AA962" s="12"/>
    </row>
    <row r="963">
      <c r="A963" s="12"/>
      <c r="B963" s="228"/>
      <c r="C963" s="1154"/>
      <c r="D963" s="228"/>
      <c r="E963" s="228"/>
      <c r="F963" s="12"/>
      <c r="G963" s="12"/>
      <c r="H963" s="12"/>
      <c r="I963" s="12"/>
      <c r="J963" s="12"/>
      <c r="K963" s="12"/>
      <c r="L963" s="12"/>
      <c r="M963" s="12"/>
      <c r="N963" s="12"/>
      <c r="O963" s="12"/>
      <c r="P963" s="12"/>
      <c r="Q963" s="12"/>
      <c r="R963" s="12"/>
      <c r="S963" s="12"/>
      <c r="T963" s="12"/>
      <c r="U963" s="12"/>
      <c r="V963" s="12"/>
      <c r="W963" s="12"/>
      <c r="X963" s="12"/>
      <c r="Y963" s="12"/>
      <c r="Z963" s="12"/>
      <c r="AA963" s="12"/>
    </row>
    <row r="964">
      <c r="A964" s="12"/>
      <c r="B964" s="228"/>
      <c r="C964" s="1154"/>
      <c r="D964" s="228"/>
      <c r="E964" s="228"/>
      <c r="F964" s="12"/>
      <c r="G964" s="12"/>
      <c r="H964" s="12"/>
      <c r="I964" s="12"/>
      <c r="J964" s="12"/>
      <c r="K964" s="12"/>
      <c r="L964" s="12"/>
      <c r="M964" s="12"/>
      <c r="N964" s="12"/>
      <c r="O964" s="12"/>
      <c r="P964" s="12"/>
      <c r="Q964" s="12"/>
      <c r="R964" s="12"/>
      <c r="S964" s="12"/>
      <c r="T964" s="12"/>
      <c r="U964" s="12"/>
      <c r="V964" s="12"/>
      <c r="W964" s="12"/>
      <c r="X964" s="12"/>
      <c r="Y964" s="12"/>
      <c r="Z964" s="12"/>
      <c r="AA964" s="12"/>
    </row>
    <row r="965">
      <c r="A965" s="12"/>
      <c r="B965" s="228"/>
      <c r="C965" s="1154"/>
      <c r="D965" s="228"/>
      <c r="E965" s="228"/>
      <c r="F965" s="12"/>
      <c r="G965" s="12"/>
      <c r="H965" s="12"/>
      <c r="I965" s="12"/>
      <c r="J965" s="12"/>
      <c r="K965" s="12"/>
      <c r="L965" s="12"/>
      <c r="M965" s="12"/>
      <c r="N965" s="12"/>
      <c r="O965" s="12"/>
      <c r="P965" s="12"/>
      <c r="Q965" s="12"/>
      <c r="R965" s="12"/>
      <c r="S965" s="12"/>
      <c r="T965" s="12"/>
      <c r="U965" s="12"/>
      <c r="V965" s="12"/>
      <c r="W965" s="12"/>
      <c r="X965" s="12"/>
      <c r="Y965" s="12"/>
      <c r="Z965" s="12"/>
      <c r="AA965" s="12"/>
    </row>
    <row r="966">
      <c r="A966" s="12"/>
      <c r="B966" s="228"/>
      <c r="C966" s="1154"/>
      <c r="D966" s="228"/>
      <c r="E966" s="228"/>
      <c r="F966" s="12"/>
      <c r="G966" s="12"/>
      <c r="H966" s="12"/>
      <c r="I966" s="12"/>
      <c r="J966" s="12"/>
      <c r="K966" s="12"/>
      <c r="L966" s="12"/>
      <c r="M966" s="12"/>
      <c r="N966" s="12"/>
      <c r="O966" s="12"/>
      <c r="P966" s="12"/>
      <c r="Q966" s="12"/>
      <c r="R966" s="12"/>
      <c r="S966" s="12"/>
      <c r="T966" s="12"/>
      <c r="U966" s="12"/>
      <c r="V966" s="12"/>
      <c r="W966" s="12"/>
      <c r="X966" s="12"/>
      <c r="Y966" s="12"/>
      <c r="Z966" s="12"/>
      <c r="AA966" s="12"/>
    </row>
    <row r="967">
      <c r="A967" s="12"/>
      <c r="B967" s="228"/>
      <c r="C967" s="1154"/>
      <c r="D967" s="228"/>
      <c r="E967" s="228"/>
      <c r="F967" s="12"/>
      <c r="G967" s="12"/>
      <c r="H967" s="12"/>
      <c r="I967" s="12"/>
      <c r="J967" s="12"/>
      <c r="K967" s="12"/>
      <c r="L967" s="12"/>
      <c r="M967" s="12"/>
      <c r="N967" s="12"/>
      <c r="O967" s="12"/>
      <c r="P967" s="12"/>
      <c r="Q967" s="12"/>
      <c r="R967" s="12"/>
      <c r="S967" s="12"/>
      <c r="T967" s="12"/>
      <c r="U967" s="12"/>
      <c r="V967" s="12"/>
      <c r="W967" s="12"/>
      <c r="X967" s="12"/>
      <c r="Y967" s="12"/>
      <c r="Z967" s="12"/>
      <c r="AA967" s="12"/>
    </row>
    <row r="968">
      <c r="A968" s="12"/>
      <c r="B968" s="228"/>
      <c r="C968" s="1154"/>
      <c r="D968" s="228"/>
      <c r="E968" s="228"/>
      <c r="F968" s="12"/>
      <c r="G968" s="12"/>
      <c r="H968" s="12"/>
      <c r="I968" s="12"/>
      <c r="J968" s="12"/>
      <c r="K968" s="12"/>
      <c r="L968" s="12"/>
      <c r="M968" s="12"/>
      <c r="N968" s="12"/>
      <c r="O968" s="12"/>
      <c r="P968" s="12"/>
      <c r="Q968" s="12"/>
      <c r="R968" s="12"/>
      <c r="S968" s="12"/>
      <c r="T968" s="12"/>
      <c r="U968" s="12"/>
      <c r="V968" s="12"/>
      <c r="W968" s="12"/>
      <c r="X968" s="12"/>
      <c r="Y968" s="12"/>
      <c r="Z968" s="12"/>
      <c r="AA968" s="12"/>
    </row>
    <row r="969">
      <c r="A969" s="12"/>
      <c r="B969" s="228"/>
      <c r="C969" s="1154"/>
      <c r="D969" s="228"/>
      <c r="E969" s="228"/>
      <c r="F969" s="12"/>
      <c r="G969" s="12"/>
      <c r="H969" s="12"/>
      <c r="I969" s="12"/>
      <c r="J969" s="12"/>
      <c r="K969" s="12"/>
      <c r="L969" s="12"/>
      <c r="M969" s="12"/>
      <c r="N969" s="12"/>
      <c r="O969" s="12"/>
      <c r="P969" s="12"/>
      <c r="Q969" s="12"/>
      <c r="R969" s="12"/>
      <c r="S969" s="12"/>
      <c r="T969" s="12"/>
      <c r="U969" s="12"/>
      <c r="V969" s="12"/>
      <c r="W969" s="12"/>
      <c r="X969" s="12"/>
      <c r="Y969" s="12"/>
      <c r="Z969" s="12"/>
      <c r="AA969" s="12"/>
    </row>
    <row r="970">
      <c r="A970" s="12"/>
      <c r="B970" s="228"/>
      <c r="C970" s="1154"/>
      <c r="D970" s="228"/>
      <c r="E970" s="228"/>
      <c r="F970" s="12"/>
      <c r="G970" s="12"/>
      <c r="H970" s="12"/>
      <c r="I970" s="12"/>
      <c r="J970" s="12"/>
      <c r="K970" s="12"/>
      <c r="L970" s="12"/>
      <c r="M970" s="12"/>
      <c r="N970" s="12"/>
      <c r="O970" s="12"/>
      <c r="P970" s="12"/>
      <c r="Q970" s="12"/>
      <c r="R970" s="12"/>
      <c r="S970" s="12"/>
      <c r="T970" s="12"/>
      <c r="U970" s="12"/>
      <c r="V970" s="12"/>
      <c r="W970" s="12"/>
      <c r="X970" s="12"/>
      <c r="Y970" s="12"/>
      <c r="Z970" s="12"/>
      <c r="AA970" s="12"/>
    </row>
    <row r="971">
      <c r="A971" s="12"/>
      <c r="B971" s="228"/>
      <c r="C971" s="1154"/>
      <c r="D971" s="228"/>
      <c r="E971" s="228"/>
      <c r="F971" s="12"/>
      <c r="G971" s="12"/>
      <c r="H971" s="12"/>
      <c r="I971" s="12"/>
      <c r="J971" s="12"/>
      <c r="K971" s="12"/>
      <c r="L971" s="12"/>
      <c r="M971" s="12"/>
      <c r="N971" s="12"/>
      <c r="O971" s="12"/>
      <c r="P971" s="12"/>
      <c r="Q971" s="12"/>
      <c r="R971" s="12"/>
      <c r="S971" s="12"/>
      <c r="T971" s="12"/>
      <c r="U971" s="12"/>
      <c r="V971" s="12"/>
      <c r="W971" s="12"/>
      <c r="X971" s="12"/>
      <c r="Y971" s="12"/>
      <c r="Z971" s="12"/>
      <c r="AA971" s="12"/>
    </row>
    <row r="972">
      <c r="A972" s="12"/>
      <c r="B972" s="228"/>
      <c r="C972" s="1154"/>
      <c r="D972" s="228"/>
      <c r="E972" s="228"/>
      <c r="F972" s="12"/>
      <c r="G972" s="12"/>
      <c r="H972" s="12"/>
      <c r="I972" s="12"/>
      <c r="J972" s="12"/>
      <c r="K972" s="12"/>
      <c r="L972" s="12"/>
      <c r="M972" s="12"/>
      <c r="N972" s="12"/>
      <c r="O972" s="12"/>
      <c r="P972" s="12"/>
      <c r="Q972" s="12"/>
      <c r="R972" s="12"/>
      <c r="S972" s="12"/>
      <c r="T972" s="12"/>
      <c r="U972" s="12"/>
      <c r="V972" s="12"/>
      <c r="W972" s="12"/>
      <c r="X972" s="12"/>
      <c r="Y972" s="12"/>
      <c r="Z972" s="12"/>
      <c r="AA972" s="12"/>
    </row>
    <row r="973">
      <c r="A973" s="12"/>
      <c r="B973" s="228"/>
      <c r="C973" s="1154"/>
      <c r="D973" s="228"/>
      <c r="E973" s="228"/>
      <c r="F973" s="12"/>
      <c r="G973" s="12"/>
      <c r="H973" s="12"/>
      <c r="I973" s="12"/>
      <c r="J973" s="12"/>
      <c r="K973" s="12"/>
      <c r="L973" s="12"/>
      <c r="M973" s="12"/>
      <c r="N973" s="12"/>
      <c r="O973" s="12"/>
      <c r="P973" s="12"/>
      <c r="Q973" s="12"/>
      <c r="R973" s="12"/>
      <c r="S973" s="12"/>
      <c r="T973" s="12"/>
      <c r="U973" s="12"/>
      <c r="V973" s="12"/>
      <c r="W973" s="12"/>
      <c r="X973" s="12"/>
      <c r="Y973" s="12"/>
      <c r="Z973" s="12"/>
      <c r="AA973" s="12"/>
    </row>
    <row r="974">
      <c r="A974" s="12"/>
      <c r="B974" s="228"/>
      <c r="C974" s="1154"/>
      <c r="D974" s="228"/>
      <c r="E974" s="228"/>
      <c r="F974" s="12"/>
      <c r="G974" s="12"/>
      <c r="H974" s="12"/>
      <c r="I974" s="12"/>
      <c r="J974" s="12"/>
      <c r="K974" s="12"/>
      <c r="L974" s="12"/>
      <c r="M974" s="12"/>
      <c r="N974" s="12"/>
      <c r="O974" s="12"/>
      <c r="P974" s="12"/>
      <c r="Q974" s="12"/>
      <c r="R974" s="12"/>
      <c r="S974" s="12"/>
      <c r="T974" s="12"/>
      <c r="U974" s="12"/>
      <c r="V974" s="12"/>
      <c r="W974" s="12"/>
      <c r="X974" s="12"/>
      <c r="Y974" s="12"/>
      <c r="Z974" s="12"/>
      <c r="AA974" s="12"/>
    </row>
    <row r="975">
      <c r="A975" s="12"/>
      <c r="B975" s="228"/>
      <c r="C975" s="1154"/>
      <c r="D975" s="228"/>
      <c r="E975" s="228"/>
      <c r="F975" s="12"/>
      <c r="G975" s="12"/>
      <c r="H975" s="12"/>
      <c r="I975" s="12"/>
      <c r="J975" s="12"/>
      <c r="K975" s="12"/>
      <c r="L975" s="12"/>
      <c r="M975" s="12"/>
      <c r="N975" s="12"/>
      <c r="O975" s="12"/>
      <c r="P975" s="12"/>
      <c r="Q975" s="12"/>
      <c r="R975" s="12"/>
      <c r="S975" s="12"/>
      <c r="T975" s="12"/>
      <c r="U975" s="12"/>
      <c r="V975" s="12"/>
      <c r="W975" s="12"/>
      <c r="X975" s="12"/>
      <c r="Y975" s="12"/>
      <c r="Z975" s="12"/>
      <c r="AA975" s="12"/>
    </row>
    <row r="976">
      <c r="A976" s="12"/>
      <c r="B976" s="228"/>
      <c r="C976" s="1154"/>
      <c r="D976" s="228"/>
      <c r="E976" s="228"/>
      <c r="F976" s="12"/>
      <c r="G976" s="12"/>
      <c r="H976" s="12"/>
      <c r="I976" s="12"/>
      <c r="J976" s="12"/>
      <c r="K976" s="12"/>
      <c r="L976" s="12"/>
      <c r="M976" s="12"/>
      <c r="N976" s="12"/>
      <c r="O976" s="12"/>
      <c r="P976" s="12"/>
      <c r="Q976" s="12"/>
      <c r="R976" s="12"/>
      <c r="S976" s="12"/>
      <c r="T976" s="12"/>
      <c r="U976" s="12"/>
      <c r="V976" s="12"/>
      <c r="W976" s="12"/>
      <c r="X976" s="12"/>
      <c r="Y976" s="12"/>
      <c r="Z976" s="12"/>
      <c r="AA976" s="12"/>
    </row>
    <row r="977">
      <c r="A977" s="12"/>
      <c r="B977" s="228"/>
      <c r="C977" s="1154"/>
      <c r="D977" s="228"/>
      <c r="E977" s="228"/>
      <c r="F977" s="12"/>
      <c r="G977" s="12"/>
      <c r="H977" s="12"/>
      <c r="I977" s="12"/>
      <c r="J977" s="12"/>
      <c r="K977" s="12"/>
      <c r="L977" s="12"/>
      <c r="M977" s="12"/>
      <c r="N977" s="12"/>
      <c r="O977" s="12"/>
      <c r="P977" s="12"/>
      <c r="Q977" s="12"/>
      <c r="R977" s="12"/>
      <c r="S977" s="12"/>
      <c r="T977" s="12"/>
      <c r="U977" s="12"/>
      <c r="V977" s="12"/>
      <c r="W977" s="12"/>
      <c r="X977" s="12"/>
      <c r="Y977" s="12"/>
      <c r="Z977" s="12"/>
      <c r="AA977" s="12"/>
    </row>
    <row r="978">
      <c r="A978" s="12"/>
      <c r="B978" s="228"/>
      <c r="C978" s="1154"/>
      <c r="D978" s="228"/>
      <c r="E978" s="228"/>
      <c r="F978" s="12"/>
      <c r="G978" s="12"/>
      <c r="H978" s="12"/>
      <c r="I978" s="12"/>
      <c r="J978" s="12"/>
      <c r="K978" s="12"/>
      <c r="L978" s="12"/>
      <c r="M978" s="12"/>
      <c r="N978" s="12"/>
      <c r="O978" s="12"/>
      <c r="P978" s="12"/>
      <c r="Q978" s="12"/>
      <c r="R978" s="12"/>
      <c r="S978" s="12"/>
      <c r="T978" s="12"/>
      <c r="U978" s="12"/>
      <c r="V978" s="12"/>
      <c r="W978" s="12"/>
      <c r="X978" s="12"/>
      <c r="Y978" s="12"/>
      <c r="Z978" s="12"/>
      <c r="AA978" s="12"/>
    </row>
    <row r="979">
      <c r="A979" s="12"/>
      <c r="B979" s="228"/>
      <c r="C979" s="1154"/>
      <c r="D979" s="228"/>
      <c r="E979" s="228"/>
      <c r="F979" s="12"/>
      <c r="G979" s="12"/>
      <c r="H979" s="12"/>
      <c r="I979" s="12"/>
      <c r="J979" s="12"/>
      <c r="K979" s="12"/>
      <c r="L979" s="12"/>
      <c r="M979" s="12"/>
      <c r="N979" s="12"/>
      <c r="O979" s="12"/>
      <c r="P979" s="12"/>
      <c r="Q979" s="12"/>
      <c r="R979" s="12"/>
      <c r="S979" s="12"/>
      <c r="T979" s="12"/>
      <c r="U979" s="12"/>
      <c r="V979" s="12"/>
      <c r="W979" s="12"/>
      <c r="X979" s="12"/>
      <c r="Y979" s="12"/>
      <c r="Z979" s="12"/>
      <c r="AA979" s="12"/>
    </row>
    <row r="980">
      <c r="A980" s="12"/>
      <c r="B980" s="228"/>
      <c r="C980" s="1154"/>
      <c r="D980" s="228"/>
      <c r="E980" s="228"/>
      <c r="F980" s="12"/>
      <c r="G980" s="12"/>
      <c r="H980" s="12"/>
      <c r="I980" s="12"/>
      <c r="J980" s="12"/>
      <c r="K980" s="12"/>
      <c r="L980" s="12"/>
      <c r="M980" s="12"/>
      <c r="N980" s="12"/>
      <c r="O980" s="12"/>
      <c r="P980" s="12"/>
      <c r="Q980" s="12"/>
      <c r="R980" s="12"/>
      <c r="S980" s="12"/>
      <c r="T980" s="12"/>
      <c r="U980" s="12"/>
      <c r="V980" s="12"/>
      <c r="W980" s="12"/>
      <c r="X980" s="12"/>
      <c r="Y980" s="12"/>
      <c r="Z980" s="12"/>
      <c r="AA980" s="12"/>
    </row>
    <row r="981">
      <c r="A981" s="12"/>
      <c r="B981" s="228"/>
      <c r="C981" s="1154"/>
      <c r="D981" s="228"/>
      <c r="E981" s="228"/>
      <c r="F981" s="12"/>
      <c r="G981" s="12"/>
      <c r="H981" s="12"/>
      <c r="I981" s="12"/>
      <c r="J981" s="12"/>
      <c r="K981" s="12"/>
      <c r="L981" s="12"/>
      <c r="M981" s="12"/>
      <c r="N981" s="12"/>
      <c r="O981" s="12"/>
      <c r="P981" s="12"/>
      <c r="Q981" s="12"/>
      <c r="R981" s="12"/>
      <c r="S981" s="12"/>
      <c r="T981" s="12"/>
      <c r="U981" s="12"/>
      <c r="V981" s="12"/>
      <c r="W981" s="12"/>
      <c r="X981" s="12"/>
      <c r="Y981" s="12"/>
      <c r="Z981" s="12"/>
      <c r="AA981" s="12"/>
    </row>
    <row r="982">
      <c r="A982" s="12"/>
      <c r="B982" s="228"/>
      <c r="C982" s="1154"/>
      <c r="D982" s="228"/>
      <c r="E982" s="228"/>
      <c r="F982" s="12"/>
      <c r="G982" s="12"/>
      <c r="H982" s="12"/>
      <c r="I982" s="12"/>
      <c r="J982" s="12"/>
      <c r="K982" s="12"/>
      <c r="L982" s="12"/>
      <c r="M982" s="12"/>
      <c r="N982" s="12"/>
      <c r="O982" s="12"/>
      <c r="P982" s="12"/>
      <c r="Q982" s="12"/>
      <c r="R982" s="12"/>
      <c r="S982" s="12"/>
      <c r="T982" s="12"/>
      <c r="U982" s="12"/>
      <c r="V982" s="12"/>
      <c r="W982" s="12"/>
      <c r="X982" s="12"/>
      <c r="Y982" s="12"/>
      <c r="Z982" s="12"/>
      <c r="AA982" s="12"/>
    </row>
    <row r="983">
      <c r="A983" s="12"/>
      <c r="B983" s="228"/>
      <c r="C983" s="1154"/>
      <c r="D983" s="228"/>
      <c r="E983" s="228"/>
      <c r="F983" s="12"/>
      <c r="G983" s="12"/>
      <c r="H983" s="12"/>
      <c r="I983" s="12"/>
      <c r="J983" s="12"/>
      <c r="K983" s="12"/>
      <c r="L983" s="12"/>
      <c r="M983" s="12"/>
      <c r="N983" s="12"/>
      <c r="O983" s="12"/>
      <c r="P983" s="12"/>
      <c r="Q983" s="12"/>
      <c r="R983" s="12"/>
      <c r="S983" s="12"/>
      <c r="T983" s="12"/>
      <c r="U983" s="12"/>
      <c r="V983" s="12"/>
      <c r="W983" s="12"/>
      <c r="X983" s="12"/>
      <c r="Y983" s="12"/>
      <c r="Z983" s="12"/>
      <c r="AA983" s="12"/>
    </row>
    <row r="984">
      <c r="A984" s="12"/>
      <c r="B984" s="228"/>
      <c r="C984" s="1154"/>
      <c r="D984" s="228"/>
      <c r="E984" s="228"/>
      <c r="F984" s="12"/>
      <c r="G984" s="12"/>
      <c r="H984" s="12"/>
      <c r="I984" s="12"/>
      <c r="J984" s="12"/>
      <c r="K984" s="12"/>
      <c r="L984" s="12"/>
      <c r="M984" s="12"/>
      <c r="N984" s="12"/>
      <c r="O984" s="12"/>
      <c r="P984" s="12"/>
      <c r="Q984" s="12"/>
      <c r="R984" s="12"/>
      <c r="S984" s="12"/>
      <c r="T984" s="12"/>
      <c r="U984" s="12"/>
      <c r="V984" s="12"/>
      <c r="W984" s="12"/>
      <c r="X984" s="12"/>
      <c r="Y984" s="12"/>
      <c r="Z984" s="12"/>
      <c r="AA984" s="12"/>
    </row>
    <row r="985">
      <c r="A985" s="12"/>
      <c r="B985" s="228"/>
      <c r="C985" s="1154"/>
      <c r="D985" s="228"/>
      <c r="E985" s="228"/>
      <c r="F985" s="12"/>
      <c r="G985" s="12"/>
      <c r="H985" s="12"/>
      <c r="I985" s="12"/>
      <c r="J985" s="12"/>
      <c r="K985" s="12"/>
      <c r="L985" s="12"/>
      <c r="M985" s="12"/>
      <c r="N985" s="12"/>
      <c r="O985" s="12"/>
      <c r="P985" s="12"/>
      <c r="Q985" s="12"/>
      <c r="R985" s="12"/>
      <c r="S985" s="12"/>
      <c r="T985" s="12"/>
      <c r="U985" s="12"/>
      <c r="V985" s="12"/>
      <c r="W985" s="12"/>
      <c r="X985" s="12"/>
      <c r="Y985" s="12"/>
      <c r="Z985" s="12"/>
      <c r="AA985" s="12"/>
    </row>
    <row r="986">
      <c r="A986" s="12"/>
      <c r="B986" s="228"/>
      <c r="C986" s="1154"/>
      <c r="D986" s="228"/>
      <c r="E986" s="228"/>
      <c r="F986" s="12"/>
      <c r="G986" s="12"/>
      <c r="H986" s="12"/>
      <c r="I986" s="12"/>
      <c r="J986" s="12"/>
      <c r="K986" s="12"/>
      <c r="L986" s="12"/>
      <c r="M986" s="12"/>
      <c r="N986" s="12"/>
      <c r="O986" s="12"/>
      <c r="P986" s="12"/>
      <c r="Q986" s="12"/>
      <c r="R986" s="12"/>
      <c r="S986" s="12"/>
      <c r="T986" s="12"/>
      <c r="U986" s="12"/>
      <c r="V986" s="12"/>
      <c r="W986" s="12"/>
      <c r="X986" s="12"/>
      <c r="Y986" s="12"/>
      <c r="Z986" s="12"/>
      <c r="AA986" s="12"/>
    </row>
    <row r="987">
      <c r="A987" s="12"/>
      <c r="B987" s="228"/>
      <c r="C987" s="1154"/>
      <c r="D987" s="228"/>
      <c r="E987" s="228"/>
      <c r="F987" s="12"/>
      <c r="G987" s="12"/>
      <c r="H987" s="12"/>
      <c r="I987" s="12"/>
      <c r="J987" s="12"/>
      <c r="K987" s="12"/>
      <c r="L987" s="12"/>
      <c r="M987" s="12"/>
      <c r="N987" s="12"/>
      <c r="O987" s="12"/>
      <c r="P987" s="12"/>
      <c r="Q987" s="12"/>
      <c r="R987" s="12"/>
      <c r="S987" s="12"/>
      <c r="T987" s="12"/>
      <c r="U987" s="12"/>
      <c r="V987" s="12"/>
      <c r="W987" s="12"/>
      <c r="X987" s="12"/>
      <c r="Y987" s="12"/>
      <c r="Z987" s="12"/>
      <c r="AA987" s="12"/>
    </row>
    <row r="988">
      <c r="A988" s="12"/>
      <c r="B988" s="228"/>
      <c r="C988" s="1154"/>
      <c r="D988" s="228"/>
      <c r="E988" s="228"/>
      <c r="F988" s="12"/>
      <c r="G988" s="12"/>
      <c r="H988" s="12"/>
      <c r="I988" s="12"/>
      <c r="J988" s="12"/>
      <c r="K988" s="12"/>
      <c r="L988" s="12"/>
      <c r="M988" s="12"/>
      <c r="N988" s="12"/>
      <c r="O988" s="12"/>
      <c r="P988" s="12"/>
      <c r="Q988" s="12"/>
      <c r="R988" s="12"/>
      <c r="S988" s="12"/>
      <c r="T988" s="12"/>
      <c r="U988" s="12"/>
      <c r="V988" s="12"/>
      <c r="W988" s="12"/>
      <c r="X988" s="12"/>
      <c r="Y988" s="12"/>
      <c r="Z988" s="12"/>
      <c r="AA988" s="12"/>
    </row>
    <row r="989">
      <c r="A989" s="12"/>
      <c r="B989" s="228"/>
      <c r="C989" s="1154"/>
      <c r="D989" s="228"/>
      <c r="E989" s="228"/>
      <c r="F989" s="12"/>
      <c r="G989" s="12"/>
      <c r="H989" s="12"/>
      <c r="I989" s="12"/>
      <c r="J989" s="12"/>
      <c r="K989" s="12"/>
      <c r="L989" s="12"/>
      <c r="M989" s="12"/>
      <c r="N989" s="12"/>
      <c r="O989" s="12"/>
      <c r="P989" s="12"/>
      <c r="Q989" s="12"/>
      <c r="R989" s="12"/>
      <c r="S989" s="12"/>
      <c r="T989" s="12"/>
      <c r="U989" s="12"/>
      <c r="V989" s="12"/>
      <c r="W989" s="12"/>
      <c r="X989" s="12"/>
      <c r="Y989" s="12"/>
      <c r="Z989" s="12"/>
      <c r="AA989" s="12"/>
    </row>
    <row r="990">
      <c r="A990" s="12"/>
      <c r="B990" s="228"/>
      <c r="C990" s="1154"/>
      <c r="D990" s="228"/>
      <c r="E990" s="228"/>
      <c r="F990" s="12"/>
      <c r="G990" s="12"/>
      <c r="H990" s="12"/>
      <c r="I990" s="12"/>
      <c r="J990" s="12"/>
      <c r="K990" s="12"/>
      <c r="L990" s="12"/>
      <c r="M990" s="12"/>
      <c r="N990" s="12"/>
      <c r="O990" s="12"/>
      <c r="P990" s="12"/>
      <c r="Q990" s="12"/>
      <c r="R990" s="12"/>
      <c r="S990" s="12"/>
      <c r="T990" s="12"/>
      <c r="U990" s="12"/>
      <c r="V990" s="12"/>
      <c r="W990" s="12"/>
      <c r="X990" s="12"/>
      <c r="Y990" s="12"/>
      <c r="Z990" s="12"/>
      <c r="AA990" s="12"/>
    </row>
    <row r="991">
      <c r="A991" s="12"/>
      <c r="B991" s="228"/>
      <c r="C991" s="1154"/>
      <c r="D991" s="228"/>
      <c r="E991" s="228"/>
      <c r="F991" s="12"/>
      <c r="G991" s="12"/>
      <c r="H991" s="12"/>
      <c r="I991" s="12"/>
      <c r="J991" s="12"/>
      <c r="K991" s="12"/>
      <c r="L991" s="12"/>
      <c r="M991" s="12"/>
      <c r="N991" s="12"/>
      <c r="O991" s="12"/>
      <c r="P991" s="12"/>
      <c r="Q991" s="12"/>
      <c r="R991" s="12"/>
      <c r="S991" s="12"/>
      <c r="T991" s="12"/>
      <c r="U991" s="12"/>
      <c r="V991" s="12"/>
      <c r="W991" s="12"/>
      <c r="X991" s="12"/>
      <c r="Y991" s="12"/>
      <c r="Z991" s="12"/>
      <c r="AA991" s="12"/>
    </row>
    <row r="992">
      <c r="A992" s="12"/>
      <c r="B992" s="228"/>
      <c r="C992" s="1154"/>
      <c r="D992" s="228"/>
      <c r="E992" s="228"/>
      <c r="F992" s="12"/>
      <c r="G992" s="12"/>
      <c r="H992" s="12"/>
      <c r="I992" s="12"/>
      <c r="J992" s="12"/>
      <c r="K992" s="12"/>
      <c r="L992" s="12"/>
      <c r="M992" s="12"/>
      <c r="N992" s="12"/>
      <c r="O992" s="12"/>
      <c r="P992" s="12"/>
      <c r="Q992" s="12"/>
      <c r="R992" s="12"/>
      <c r="S992" s="12"/>
      <c r="T992" s="12"/>
      <c r="U992" s="12"/>
      <c r="V992" s="12"/>
      <c r="W992" s="12"/>
      <c r="X992" s="12"/>
      <c r="Y992" s="12"/>
      <c r="Z992" s="12"/>
      <c r="AA992" s="12"/>
    </row>
    <row r="993">
      <c r="A993" s="12"/>
      <c r="B993" s="228"/>
      <c r="C993" s="1154"/>
      <c r="D993" s="228"/>
      <c r="E993" s="228"/>
      <c r="F993" s="12"/>
      <c r="G993" s="12"/>
      <c r="H993" s="12"/>
      <c r="I993" s="12"/>
      <c r="J993" s="12"/>
      <c r="K993" s="12"/>
      <c r="L993" s="12"/>
      <c r="M993" s="12"/>
      <c r="N993" s="12"/>
      <c r="O993" s="12"/>
      <c r="P993" s="12"/>
      <c r="Q993" s="12"/>
      <c r="R993" s="12"/>
      <c r="S993" s="12"/>
      <c r="T993" s="12"/>
      <c r="U993" s="12"/>
      <c r="V993" s="12"/>
      <c r="W993" s="12"/>
      <c r="X993" s="12"/>
      <c r="Y993" s="12"/>
      <c r="Z993" s="12"/>
      <c r="AA993" s="12"/>
    </row>
    <row r="994">
      <c r="A994" s="12"/>
      <c r="B994" s="228"/>
      <c r="C994" s="1154"/>
      <c r="D994" s="228"/>
      <c r="E994" s="228"/>
      <c r="F994" s="12"/>
      <c r="G994" s="12"/>
      <c r="H994" s="12"/>
      <c r="I994" s="12"/>
      <c r="J994" s="12"/>
      <c r="K994" s="12"/>
      <c r="L994" s="12"/>
      <c r="M994" s="12"/>
      <c r="N994" s="12"/>
      <c r="O994" s="12"/>
      <c r="P994" s="12"/>
      <c r="Q994" s="12"/>
      <c r="R994" s="12"/>
      <c r="S994" s="12"/>
      <c r="T994" s="12"/>
      <c r="U994" s="12"/>
      <c r="V994" s="12"/>
      <c r="W994" s="12"/>
      <c r="X994" s="12"/>
      <c r="Y994" s="12"/>
      <c r="Z994" s="12"/>
      <c r="AA994" s="12"/>
    </row>
    <row r="995">
      <c r="A995" s="12"/>
      <c r="B995" s="228"/>
      <c r="C995" s="1154"/>
      <c r="D995" s="228"/>
      <c r="E995" s="228"/>
      <c r="F995" s="12"/>
      <c r="G995" s="12"/>
      <c r="H995" s="12"/>
      <c r="I995" s="12"/>
      <c r="J995" s="12"/>
      <c r="K995" s="12"/>
      <c r="L995" s="12"/>
      <c r="M995" s="12"/>
      <c r="N995" s="12"/>
      <c r="O995" s="12"/>
      <c r="P995" s="12"/>
      <c r="Q995" s="12"/>
      <c r="R995" s="12"/>
      <c r="S995" s="12"/>
      <c r="T995" s="12"/>
      <c r="U995" s="12"/>
      <c r="V995" s="12"/>
      <c r="W995" s="12"/>
      <c r="X995" s="12"/>
      <c r="Y995" s="12"/>
      <c r="Z995" s="12"/>
      <c r="AA995" s="12"/>
    </row>
    <row r="996">
      <c r="A996" s="12"/>
      <c r="B996" s="228"/>
      <c r="C996" s="1154"/>
      <c r="D996" s="228"/>
      <c r="E996" s="228"/>
      <c r="F996" s="12"/>
      <c r="G996" s="12"/>
      <c r="H996" s="12"/>
      <c r="I996" s="12"/>
      <c r="J996" s="12"/>
      <c r="K996" s="12"/>
      <c r="L996" s="12"/>
      <c r="M996" s="12"/>
      <c r="N996" s="12"/>
      <c r="O996" s="12"/>
      <c r="P996" s="12"/>
      <c r="Q996" s="12"/>
      <c r="R996" s="12"/>
      <c r="S996" s="12"/>
      <c r="T996" s="12"/>
      <c r="U996" s="12"/>
      <c r="V996" s="12"/>
      <c r="W996" s="12"/>
      <c r="X996" s="12"/>
      <c r="Y996" s="12"/>
      <c r="Z996" s="12"/>
      <c r="AA996" s="12"/>
    </row>
    <row r="997">
      <c r="A997" s="12"/>
      <c r="B997" s="228"/>
      <c r="C997" s="1154"/>
      <c r="D997" s="228"/>
      <c r="E997" s="228"/>
      <c r="F997" s="12"/>
      <c r="G997" s="12"/>
      <c r="H997" s="12"/>
      <c r="I997" s="12"/>
      <c r="J997" s="12"/>
      <c r="K997" s="12"/>
      <c r="L997" s="12"/>
      <c r="M997" s="12"/>
      <c r="N997" s="12"/>
      <c r="O997" s="12"/>
      <c r="P997" s="12"/>
      <c r="Q997" s="12"/>
      <c r="R997" s="12"/>
      <c r="S997" s="12"/>
      <c r="T997" s="12"/>
      <c r="U997" s="12"/>
      <c r="V997" s="12"/>
      <c r="W997" s="12"/>
      <c r="X997" s="12"/>
      <c r="Y997" s="12"/>
      <c r="Z997" s="12"/>
      <c r="AA997" s="12"/>
    </row>
    <row r="998">
      <c r="A998" s="12"/>
      <c r="B998" s="228"/>
      <c r="C998" s="1154"/>
      <c r="D998" s="228"/>
      <c r="E998" s="228"/>
      <c r="F998" s="12"/>
      <c r="G998" s="12"/>
      <c r="H998" s="12"/>
      <c r="I998" s="12"/>
      <c r="J998" s="12"/>
      <c r="K998" s="12"/>
      <c r="L998" s="12"/>
      <c r="M998" s="12"/>
      <c r="N998" s="12"/>
      <c r="O998" s="12"/>
      <c r="P998" s="12"/>
      <c r="Q998" s="12"/>
      <c r="R998" s="12"/>
      <c r="S998" s="12"/>
      <c r="T998" s="12"/>
      <c r="U998" s="12"/>
      <c r="V998" s="12"/>
      <c r="W998" s="12"/>
      <c r="X998" s="12"/>
      <c r="Y998" s="12"/>
      <c r="Z998" s="12"/>
      <c r="AA998" s="12"/>
    </row>
    <row r="999">
      <c r="A999" s="12"/>
      <c r="B999" s="228"/>
      <c r="C999" s="1154"/>
      <c r="D999" s="228"/>
      <c r="E999" s="228"/>
      <c r="F999" s="12"/>
      <c r="G999" s="12"/>
      <c r="H999" s="12"/>
      <c r="I999" s="12"/>
      <c r="J999" s="12"/>
      <c r="K999" s="12"/>
      <c r="L999" s="12"/>
      <c r="M999" s="12"/>
      <c r="N999" s="12"/>
      <c r="O999" s="12"/>
      <c r="P999" s="12"/>
      <c r="Q999" s="12"/>
      <c r="R999" s="12"/>
      <c r="S999" s="12"/>
      <c r="T999" s="12"/>
      <c r="U999" s="12"/>
      <c r="V999" s="12"/>
      <c r="W999" s="12"/>
      <c r="X999" s="12"/>
      <c r="Y999" s="12"/>
      <c r="Z999" s="12"/>
      <c r="AA999" s="12"/>
    </row>
    <row r="1000">
      <c r="A1000" s="12"/>
      <c r="B1000" s="228"/>
      <c r="C1000" s="1154"/>
      <c r="D1000" s="228"/>
      <c r="E1000" s="228"/>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row>
    <row r="1001">
      <c r="A1001" s="12"/>
      <c r="B1001" s="228"/>
      <c r="C1001" s="1154"/>
      <c r="D1001" s="228"/>
      <c r="E1001" s="228"/>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row>
    <row r="1002">
      <c r="A1002" s="12"/>
      <c r="B1002" s="228"/>
      <c r="C1002" s="1154"/>
      <c r="D1002" s="228"/>
      <c r="E1002" s="228"/>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row>
    <row r="1003">
      <c r="A1003" s="12"/>
      <c r="B1003" s="228"/>
      <c r="C1003" s="1154"/>
      <c r="D1003" s="228"/>
      <c r="E1003" s="228"/>
      <c r="F1003" s="12"/>
      <c r="G1003" s="12"/>
      <c r="H1003" s="12"/>
      <c r="I1003" s="12"/>
      <c r="J1003" s="12"/>
      <c r="K1003" s="12"/>
      <c r="L1003" s="12"/>
      <c r="M1003" s="12"/>
      <c r="N1003" s="12"/>
      <c r="O1003" s="12"/>
      <c r="P1003" s="12"/>
      <c r="Q1003" s="12"/>
      <c r="R1003" s="12"/>
      <c r="S1003" s="12"/>
      <c r="T1003" s="12"/>
      <c r="U1003" s="12"/>
      <c r="V1003" s="12"/>
      <c r="W1003" s="12"/>
      <c r="X1003" s="12"/>
      <c r="Y1003" s="12"/>
      <c r="Z1003" s="12"/>
      <c r="AA1003" s="12"/>
    </row>
    <row r="1004">
      <c r="A1004" s="12"/>
      <c r="B1004" s="228"/>
      <c r="C1004" s="1154"/>
      <c r="D1004" s="228"/>
      <c r="E1004" s="228"/>
      <c r="F1004" s="12"/>
      <c r="G1004" s="12"/>
      <c r="H1004" s="12"/>
      <c r="I1004" s="12"/>
      <c r="J1004" s="12"/>
      <c r="K1004" s="12"/>
      <c r="L1004" s="12"/>
      <c r="M1004" s="12"/>
      <c r="N1004" s="12"/>
      <c r="O1004" s="12"/>
      <c r="P1004" s="12"/>
      <c r="Q1004" s="12"/>
      <c r="R1004" s="12"/>
      <c r="S1004" s="12"/>
      <c r="T1004" s="12"/>
      <c r="U1004" s="12"/>
      <c r="V1004" s="12"/>
      <c r="W1004" s="12"/>
      <c r="X1004" s="12"/>
      <c r="Y1004" s="12"/>
      <c r="Z1004" s="12"/>
      <c r="AA1004" s="12"/>
    </row>
    <row r="1005">
      <c r="A1005" s="12"/>
      <c r="B1005" s="228"/>
      <c r="C1005" s="1154"/>
      <c r="D1005" s="228"/>
      <c r="E1005" s="228"/>
      <c r="F1005" s="12"/>
      <c r="G1005" s="12"/>
      <c r="H1005" s="12"/>
      <c r="I1005" s="12"/>
      <c r="J1005" s="12"/>
      <c r="K1005" s="12"/>
      <c r="L1005" s="12"/>
      <c r="M1005" s="12"/>
      <c r="N1005" s="12"/>
      <c r="O1005" s="12"/>
      <c r="P1005" s="12"/>
      <c r="Q1005" s="12"/>
      <c r="R1005" s="12"/>
      <c r="S1005" s="12"/>
      <c r="T1005" s="12"/>
      <c r="U1005" s="12"/>
      <c r="V1005" s="12"/>
      <c r="W1005" s="12"/>
      <c r="X1005" s="12"/>
      <c r="Y1005" s="12"/>
      <c r="Z1005" s="12"/>
      <c r="AA1005" s="12"/>
    </row>
    <row r="1006">
      <c r="A1006" s="12"/>
      <c r="B1006" s="228"/>
      <c r="C1006" s="1154"/>
      <c r="D1006" s="228"/>
      <c r="E1006" s="228"/>
      <c r="F1006" s="12"/>
      <c r="G1006" s="12"/>
      <c r="H1006" s="12"/>
      <c r="I1006" s="12"/>
      <c r="J1006" s="12"/>
      <c r="K1006" s="12"/>
      <c r="L1006" s="12"/>
      <c r="M1006" s="12"/>
      <c r="N1006" s="12"/>
      <c r="O1006" s="12"/>
      <c r="P1006" s="12"/>
      <c r="Q1006" s="12"/>
      <c r="R1006" s="12"/>
      <c r="S1006" s="12"/>
      <c r="T1006" s="12"/>
      <c r="U1006" s="12"/>
      <c r="V1006" s="12"/>
      <c r="W1006" s="12"/>
      <c r="X1006" s="12"/>
      <c r="Y1006" s="12"/>
      <c r="Z1006" s="12"/>
      <c r="AA1006" s="12"/>
    </row>
  </sheetData>
  <mergeCells count="12">
    <mergeCell ref="F10:F11"/>
    <mergeCell ref="F12:F14"/>
    <mergeCell ref="G12:G14"/>
    <mergeCell ref="F15:F16"/>
    <mergeCell ref="G15:G16"/>
    <mergeCell ref="F3:F5"/>
    <mergeCell ref="G3:G5"/>
    <mergeCell ref="F6:F7"/>
    <mergeCell ref="G6:G7"/>
    <mergeCell ref="F8:F9"/>
    <mergeCell ref="G8:G9"/>
    <mergeCell ref="G10:G11"/>
  </mergeCells>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s>
  <drawing r:id="rId15"/>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3" width="21.25"/>
    <col customWidth="1" min="4" max="4" width="22.13"/>
    <col customWidth="1" min="5" max="5" width="16.5"/>
  </cols>
  <sheetData>
    <row r="1">
      <c r="A1" s="350" t="s">
        <v>0</v>
      </c>
      <c r="B1" s="350" t="s">
        <v>5742</v>
      </c>
      <c r="C1" s="350" t="s">
        <v>5743</v>
      </c>
      <c r="D1" s="350" t="s">
        <v>2</v>
      </c>
      <c r="E1" s="1124" t="s">
        <v>5744</v>
      </c>
    </row>
    <row r="2">
      <c r="A2" s="350">
        <v>1.0</v>
      </c>
      <c r="B2" s="350" t="s">
        <v>5745</v>
      </c>
      <c r="C2" s="350" t="s">
        <v>5746</v>
      </c>
      <c r="D2" s="350" t="s">
        <v>5747</v>
      </c>
      <c r="E2" s="1124" t="s">
        <v>5748</v>
      </c>
    </row>
    <row r="3">
      <c r="A3" s="350">
        <v>2.0</v>
      </c>
      <c r="B3" s="350" t="s">
        <v>5749</v>
      </c>
      <c r="C3" s="350" t="s">
        <v>5750</v>
      </c>
      <c r="D3" s="350" t="s">
        <v>5747</v>
      </c>
      <c r="E3" s="1124" t="s">
        <v>5751</v>
      </c>
    </row>
    <row r="4">
      <c r="A4" s="350">
        <v>3.0</v>
      </c>
      <c r="B4" s="194"/>
      <c r="C4" s="194"/>
      <c r="D4" s="194"/>
      <c r="E4" s="990"/>
    </row>
    <row r="5">
      <c r="A5" s="350">
        <v>4.0</v>
      </c>
      <c r="B5" s="194"/>
      <c r="C5" s="194"/>
      <c r="D5" s="194"/>
      <c r="E5" s="990"/>
    </row>
    <row r="6">
      <c r="A6" s="350">
        <v>5.0</v>
      </c>
      <c r="B6" s="194"/>
      <c r="C6" s="194"/>
      <c r="D6" s="194"/>
      <c r="E6" s="990"/>
    </row>
    <row r="7">
      <c r="A7" s="350">
        <v>6.0</v>
      </c>
      <c r="B7" s="194"/>
      <c r="C7" s="194"/>
      <c r="D7" s="194"/>
      <c r="E7" s="990"/>
    </row>
    <row r="8">
      <c r="A8" s="350">
        <v>7.0</v>
      </c>
      <c r="B8" s="194"/>
      <c r="C8" s="194"/>
      <c r="D8" s="194"/>
      <c r="E8" s="990"/>
    </row>
    <row r="9">
      <c r="A9" s="350">
        <v>8.0</v>
      </c>
      <c r="B9" s="194"/>
      <c r="C9" s="194"/>
      <c r="D9" s="194"/>
      <c r="E9" s="990"/>
    </row>
    <row r="10">
      <c r="A10" s="350">
        <v>9.0</v>
      </c>
      <c r="B10" s="194"/>
      <c r="C10" s="194"/>
      <c r="D10" s="194"/>
      <c r="E10" s="990"/>
    </row>
    <row r="11">
      <c r="A11" s="350">
        <v>10.0</v>
      </c>
      <c r="B11" s="194"/>
      <c r="C11" s="194"/>
      <c r="D11" s="194"/>
      <c r="E11" s="990"/>
    </row>
    <row r="12">
      <c r="A12" s="350">
        <v>11.0</v>
      </c>
      <c r="B12" s="194"/>
      <c r="C12" s="194"/>
      <c r="D12" s="194"/>
      <c r="E12" s="990"/>
    </row>
    <row r="13">
      <c r="A13" s="350">
        <v>12.0</v>
      </c>
      <c r="B13" s="194"/>
      <c r="C13" s="194"/>
      <c r="D13" s="194"/>
      <c r="E13" s="990"/>
    </row>
    <row r="14">
      <c r="A14" s="350">
        <v>13.0</v>
      </c>
      <c r="B14" s="194"/>
      <c r="C14" s="194"/>
      <c r="D14" s="194"/>
      <c r="E14" s="990"/>
    </row>
    <row r="15">
      <c r="A15" s="350">
        <v>14.0</v>
      </c>
      <c r="B15" s="194"/>
      <c r="C15" s="194"/>
      <c r="D15" s="194"/>
      <c r="E15" s="990"/>
    </row>
    <row r="16">
      <c r="A16" s="350">
        <v>15.0</v>
      </c>
      <c r="B16" s="194"/>
      <c r="C16" s="194"/>
      <c r="D16" s="194"/>
      <c r="E16" s="990"/>
    </row>
    <row r="17">
      <c r="A17" s="350">
        <v>16.0</v>
      </c>
      <c r="B17" s="194"/>
      <c r="C17" s="194"/>
      <c r="D17" s="194"/>
      <c r="E17" s="990"/>
    </row>
    <row r="18">
      <c r="A18" s="194"/>
      <c r="B18" s="194"/>
      <c r="C18" s="194"/>
      <c r="D18" s="194"/>
      <c r="E18" s="990"/>
    </row>
    <row r="19">
      <c r="A19" s="194"/>
      <c r="B19" s="194"/>
      <c r="C19" s="194"/>
      <c r="D19" s="194"/>
      <c r="E19" s="990"/>
    </row>
    <row r="20">
      <c r="A20" s="194"/>
      <c r="B20" s="194"/>
      <c r="C20" s="194"/>
      <c r="D20" s="194"/>
      <c r="E20" s="990"/>
    </row>
    <row r="21">
      <c r="A21" s="194"/>
      <c r="B21" s="194"/>
      <c r="C21" s="194"/>
      <c r="D21" s="194"/>
      <c r="E21" s="990"/>
    </row>
    <row r="22">
      <c r="A22" s="194"/>
      <c r="B22" s="194"/>
      <c r="C22" s="194"/>
      <c r="D22" s="194"/>
      <c r="E22" s="990"/>
    </row>
    <row r="23">
      <c r="A23" s="194"/>
      <c r="B23" s="194"/>
      <c r="C23" s="194"/>
      <c r="D23" s="194"/>
      <c r="E23" s="990"/>
    </row>
    <row r="24">
      <c r="A24" s="194"/>
      <c r="B24" s="194"/>
      <c r="C24" s="194"/>
      <c r="D24" s="194"/>
      <c r="E24" s="990"/>
    </row>
    <row r="25">
      <c r="A25" s="194"/>
      <c r="B25" s="194"/>
      <c r="C25" s="194"/>
      <c r="D25" s="194"/>
      <c r="E25" s="990"/>
    </row>
    <row r="26">
      <c r="A26" s="194"/>
      <c r="B26" s="194"/>
      <c r="C26" s="194"/>
      <c r="D26" s="194"/>
      <c r="E26" s="990"/>
    </row>
    <row r="27">
      <c r="A27" s="194"/>
      <c r="B27" s="194"/>
      <c r="C27" s="194"/>
      <c r="D27" s="194"/>
      <c r="E27" s="990"/>
    </row>
    <row r="28">
      <c r="A28" s="194"/>
      <c r="B28" s="194"/>
      <c r="C28" s="194"/>
      <c r="D28" s="194"/>
      <c r="E28" s="990"/>
    </row>
    <row r="29">
      <c r="A29" s="194"/>
      <c r="B29" s="194"/>
      <c r="C29" s="194"/>
      <c r="D29" s="194"/>
      <c r="E29" s="990"/>
    </row>
    <row r="30">
      <c r="A30" s="194"/>
      <c r="B30" s="194"/>
      <c r="C30" s="194"/>
      <c r="D30" s="194"/>
      <c r="E30" s="990"/>
    </row>
    <row r="31">
      <c r="A31" s="194"/>
      <c r="B31" s="194"/>
      <c r="C31" s="194"/>
      <c r="D31" s="194"/>
      <c r="E31" s="990"/>
    </row>
    <row r="32">
      <c r="A32" s="194"/>
      <c r="B32" s="194"/>
      <c r="C32" s="194"/>
      <c r="D32" s="194"/>
      <c r="E32" s="990"/>
    </row>
    <row r="33">
      <c r="E33" s="3"/>
    </row>
    <row r="34">
      <c r="E34" s="3"/>
    </row>
    <row r="35">
      <c r="E35" s="3"/>
    </row>
    <row r="36">
      <c r="E36" s="3"/>
    </row>
    <row r="37">
      <c r="E37" s="3"/>
    </row>
    <row r="38">
      <c r="E38" s="3"/>
    </row>
    <row r="39">
      <c r="E39" s="3"/>
    </row>
    <row r="40">
      <c r="E40" s="3"/>
    </row>
    <row r="41">
      <c r="E41" s="3"/>
    </row>
    <row r="42">
      <c r="E42" s="3"/>
    </row>
    <row r="43">
      <c r="E43" s="3"/>
    </row>
    <row r="44">
      <c r="E44" s="3"/>
    </row>
    <row r="45">
      <c r="E45" s="3"/>
    </row>
    <row r="46">
      <c r="E46" s="3"/>
    </row>
    <row r="47">
      <c r="E47" s="3"/>
    </row>
    <row r="48">
      <c r="E48" s="3"/>
    </row>
    <row r="49">
      <c r="E49" s="3"/>
    </row>
    <row r="50">
      <c r="E50" s="3"/>
    </row>
    <row r="51">
      <c r="E51" s="3"/>
    </row>
    <row r="52">
      <c r="E52" s="3"/>
    </row>
    <row r="53">
      <c r="E53" s="3"/>
    </row>
    <row r="54">
      <c r="E54" s="3"/>
    </row>
    <row r="55">
      <c r="E55" s="3"/>
    </row>
    <row r="56">
      <c r="E56" s="3"/>
    </row>
    <row r="57">
      <c r="E57" s="3"/>
    </row>
    <row r="58">
      <c r="E58" s="3"/>
    </row>
    <row r="59">
      <c r="E59" s="3"/>
    </row>
    <row r="60">
      <c r="E60" s="3"/>
    </row>
    <row r="61">
      <c r="E61" s="3"/>
    </row>
    <row r="62">
      <c r="E62" s="3"/>
    </row>
    <row r="63">
      <c r="E63" s="3"/>
    </row>
    <row r="64">
      <c r="E64" s="3"/>
    </row>
    <row r="65">
      <c r="E65" s="3"/>
    </row>
    <row r="66">
      <c r="E66" s="3"/>
    </row>
    <row r="67">
      <c r="E67" s="3"/>
    </row>
    <row r="68">
      <c r="E68" s="3"/>
    </row>
    <row r="69">
      <c r="E69" s="3"/>
    </row>
    <row r="70">
      <c r="E70" s="3"/>
    </row>
    <row r="71">
      <c r="E71" s="3"/>
    </row>
    <row r="72">
      <c r="E72" s="3"/>
    </row>
    <row r="73">
      <c r="E73" s="3"/>
    </row>
    <row r="74">
      <c r="E74" s="3"/>
    </row>
    <row r="75">
      <c r="E75" s="3"/>
    </row>
    <row r="76">
      <c r="E76" s="3"/>
    </row>
    <row r="77">
      <c r="E77" s="3"/>
    </row>
    <row r="78">
      <c r="E78" s="3"/>
    </row>
    <row r="79">
      <c r="E79" s="3"/>
    </row>
    <row r="80">
      <c r="E80" s="3"/>
    </row>
    <row r="81">
      <c r="E81" s="3"/>
    </row>
    <row r="82">
      <c r="E82" s="3"/>
    </row>
    <row r="83">
      <c r="E83" s="3"/>
    </row>
    <row r="84">
      <c r="E84" s="3"/>
    </row>
    <row r="85">
      <c r="E85" s="3"/>
    </row>
    <row r="86">
      <c r="E86" s="3"/>
    </row>
    <row r="87">
      <c r="E87" s="3"/>
    </row>
    <row r="88">
      <c r="E88" s="3"/>
    </row>
    <row r="89">
      <c r="E89" s="3"/>
    </row>
    <row r="90">
      <c r="E90" s="3"/>
    </row>
    <row r="91">
      <c r="E91" s="3"/>
    </row>
    <row r="92">
      <c r="E92" s="3"/>
    </row>
    <row r="93">
      <c r="E93" s="3"/>
    </row>
    <row r="94">
      <c r="E94" s="3"/>
    </row>
    <row r="95">
      <c r="E95" s="3"/>
    </row>
    <row r="96">
      <c r="E96" s="3"/>
    </row>
    <row r="97">
      <c r="E97" s="3"/>
    </row>
    <row r="98">
      <c r="E98" s="3"/>
    </row>
    <row r="99">
      <c r="E99" s="3"/>
    </row>
    <row r="100">
      <c r="E100" s="3"/>
    </row>
    <row r="101">
      <c r="E101" s="3"/>
    </row>
    <row r="102">
      <c r="E102" s="3"/>
    </row>
    <row r="103">
      <c r="E103" s="3"/>
    </row>
    <row r="104">
      <c r="E104" s="3"/>
    </row>
    <row r="105">
      <c r="E105" s="3"/>
    </row>
    <row r="106">
      <c r="E106" s="3"/>
    </row>
    <row r="107">
      <c r="E107" s="3"/>
    </row>
    <row r="108">
      <c r="E108" s="3"/>
    </row>
    <row r="109">
      <c r="E109" s="3"/>
    </row>
    <row r="110">
      <c r="E110" s="3"/>
    </row>
    <row r="111">
      <c r="E111" s="3"/>
    </row>
    <row r="112">
      <c r="E112" s="3"/>
    </row>
    <row r="113">
      <c r="E113" s="3"/>
    </row>
    <row r="114">
      <c r="E114" s="3"/>
    </row>
    <row r="115">
      <c r="E115" s="3"/>
    </row>
    <row r="116">
      <c r="E116" s="3"/>
    </row>
    <row r="117">
      <c r="E117" s="3"/>
    </row>
    <row r="118">
      <c r="E118" s="3"/>
    </row>
    <row r="119">
      <c r="E119" s="3"/>
    </row>
    <row r="120">
      <c r="E120" s="3"/>
    </row>
    <row r="121">
      <c r="E121" s="3"/>
    </row>
    <row r="122">
      <c r="E122" s="3"/>
    </row>
    <row r="123">
      <c r="E123" s="3"/>
    </row>
    <row r="124">
      <c r="E124" s="3"/>
    </row>
    <row r="125">
      <c r="E125" s="3"/>
    </row>
    <row r="126">
      <c r="E126" s="3"/>
    </row>
    <row r="127">
      <c r="E127" s="3"/>
    </row>
    <row r="128">
      <c r="E128" s="3"/>
    </row>
    <row r="129">
      <c r="E129" s="3"/>
    </row>
    <row r="130">
      <c r="E130" s="3"/>
    </row>
    <row r="131">
      <c r="E131" s="3"/>
    </row>
    <row r="132">
      <c r="E132" s="3"/>
    </row>
    <row r="133">
      <c r="E133" s="3"/>
    </row>
    <row r="134">
      <c r="E134" s="3"/>
    </row>
    <row r="135">
      <c r="E135" s="3"/>
    </row>
    <row r="136">
      <c r="E136" s="3"/>
    </row>
    <row r="137">
      <c r="E137" s="3"/>
    </row>
    <row r="138">
      <c r="E138" s="3"/>
    </row>
    <row r="139">
      <c r="E139" s="3"/>
    </row>
    <row r="140">
      <c r="E140" s="3"/>
    </row>
    <row r="141">
      <c r="E141" s="3"/>
    </row>
    <row r="142">
      <c r="E142" s="3"/>
    </row>
    <row r="143">
      <c r="E143" s="3"/>
    </row>
    <row r="144">
      <c r="E144" s="3"/>
    </row>
    <row r="145">
      <c r="E145" s="3"/>
    </row>
    <row r="146">
      <c r="E146" s="3"/>
    </row>
    <row r="147">
      <c r="E147" s="3"/>
    </row>
    <row r="148">
      <c r="E148" s="3"/>
    </row>
    <row r="149">
      <c r="E149" s="3"/>
    </row>
    <row r="150">
      <c r="E150" s="3"/>
    </row>
    <row r="151">
      <c r="E151" s="3"/>
    </row>
    <row r="152">
      <c r="E152" s="3"/>
    </row>
    <row r="153">
      <c r="E153" s="3"/>
    </row>
    <row r="154">
      <c r="E154" s="3"/>
    </row>
    <row r="155">
      <c r="E155" s="3"/>
    </row>
    <row r="156">
      <c r="E156" s="3"/>
    </row>
    <row r="157">
      <c r="E157" s="3"/>
    </row>
    <row r="158">
      <c r="E158" s="3"/>
    </row>
    <row r="159">
      <c r="E159" s="3"/>
    </row>
    <row r="160">
      <c r="E160" s="3"/>
    </row>
    <row r="161">
      <c r="E161" s="3"/>
    </row>
    <row r="162">
      <c r="E162" s="3"/>
    </row>
    <row r="163">
      <c r="E163" s="3"/>
    </row>
    <row r="164">
      <c r="E164" s="3"/>
    </row>
    <row r="165">
      <c r="E165" s="3"/>
    </row>
    <row r="166">
      <c r="E166" s="3"/>
    </row>
    <row r="167">
      <c r="E167" s="3"/>
    </row>
    <row r="168">
      <c r="E168" s="3"/>
    </row>
    <row r="169">
      <c r="E169" s="3"/>
    </row>
    <row r="170">
      <c r="E170" s="3"/>
    </row>
    <row r="171">
      <c r="E171" s="3"/>
    </row>
    <row r="172">
      <c r="E172" s="3"/>
    </row>
    <row r="173">
      <c r="E173" s="3"/>
    </row>
    <row r="174">
      <c r="E174" s="3"/>
    </row>
    <row r="175">
      <c r="E175" s="3"/>
    </row>
    <row r="176">
      <c r="E176" s="3"/>
    </row>
    <row r="177">
      <c r="E177" s="3"/>
    </row>
    <row r="178">
      <c r="E178" s="3"/>
    </row>
    <row r="179">
      <c r="E179" s="3"/>
    </row>
    <row r="180">
      <c r="E180" s="3"/>
    </row>
    <row r="181">
      <c r="E181" s="3"/>
    </row>
    <row r="182">
      <c r="E182" s="3"/>
    </row>
    <row r="183">
      <c r="E183" s="3"/>
    </row>
    <row r="184">
      <c r="E184" s="3"/>
    </row>
    <row r="185">
      <c r="E185" s="3"/>
    </row>
    <row r="186">
      <c r="E186" s="3"/>
    </row>
    <row r="187">
      <c r="E187" s="3"/>
    </row>
    <row r="188">
      <c r="E188" s="3"/>
    </row>
    <row r="189">
      <c r="E189" s="3"/>
    </row>
    <row r="190">
      <c r="E190" s="3"/>
    </row>
    <row r="191">
      <c r="E191" s="3"/>
    </row>
    <row r="192">
      <c r="E192" s="3"/>
    </row>
    <row r="193">
      <c r="E193" s="3"/>
    </row>
    <row r="194">
      <c r="E194" s="3"/>
    </row>
    <row r="195">
      <c r="E195" s="3"/>
    </row>
    <row r="196">
      <c r="E196" s="3"/>
    </row>
    <row r="197">
      <c r="E197" s="3"/>
    </row>
    <row r="198">
      <c r="E198" s="3"/>
    </row>
    <row r="199">
      <c r="E199" s="3"/>
    </row>
    <row r="200">
      <c r="E200" s="3"/>
    </row>
    <row r="201">
      <c r="E201" s="3"/>
    </row>
    <row r="202">
      <c r="E202" s="3"/>
    </row>
    <row r="203">
      <c r="E203" s="3"/>
    </row>
    <row r="204">
      <c r="E204" s="3"/>
    </row>
    <row r="205">
      <c r="E205" s="3"/>
    </row>
    <row r="206">
      <c r="E206" s="3"/>
    </row>
    <row r="207">
      <c r="E207" s="3"/>
    </row>
    <row r="208">
      <c r="E208" s="3"/>
    </row>
    <row r="209">
      <c r="E209" s="3"/>
    </row>
    <row r="210">
      <c r="E210" s="3"/>
    </row>
    <row r="211">
      <c r="E211" s="3"/>
    </row>
    <row r="212">
      <c r="E212" s="3"/>
    </row>
    <row r="213">
      <c r="E213" s="3"/>
    </row>
    <row r="214">
      <c r="E214" s="3"/>
    </row>
    <row r="215">
      <c r="E215" s="3"/>
    </row>
    <row r="216">
      <c r="E216" s="3"/>
    </row>
    <row r="217">
      <c r="E217" s="3"/>
    </row>
    <row r="218">
      <c r="E218" s="3"/>
    </row>
    <row r="219">
      <c r="E219" s="3"/>
    </row>
    <row r="220">
      <c r="E220" s="3"/>
    </row>
    <row r="221">
      <c r="E221" s="3"/>
    </row>
    <row r="222">
      <c r="E222" s="3"/>
    </row>
    <row r="223">
      <c r="E223" s="3"/>
    </row>
    <row r="224">
      <c r="E224" s="3"/>
    </row>
    <row r="225">
      <c r="E225" s="3"/>
    </row>
    <row r="226">
      <c r="E226" s="3"/>
    </row>
    <row r="227">
      <c r="E227" s="3"/>
    </row>
    <row r="228">
      <c r="E228" s="3"/>
    </row>
    <row r="229">
      <c r="E229" s="3"/>
    </row>
    <row r="230">
      <c r="E230" s="3"/>
    </row>
    <row r="231">
      <c r="E231" s="3"/>
    </row>
    <row r="232">
      <c r="E232" s="3"/>
    </row>
    <row r="233">
      <c r="E233" s="3"/>
    </row>
    <row r="234">
      <c r="E234" s="3"/>
    </row>
    <row r="235">
      <c r="E235" s="3"/>
    </row>
    <row r="236">
      <c r="E236" s="3"/>
    </row>
    <row r="237">
      <c r="E237" s="3"/>
    </row>
    <row r="238">
      <c r="E238" s="3"/>
    </row>
    <row r="239">
      <c r="E239" s="3"/>
    </row>
    <row r="240">
      <c r="E240" s="3"/>
    </row>
    <row r="241">
      <c r="E241" s="3"/>
    </row>
    <row r="242">
      <c r="E242" s="3"/>
    </row>
    <row r="243">
      <c r="E243" s="3"/>
    </row>
    <row r="244">
      <c r="E244" s="3"/>
    </row>
    <row r="245">
      <c r="E245" s="3"/>
    </row>
    <row r="246">
      <c r="E246" s="3"/>
    </row>
    <row r="247">
      <c r="E247" s="3"/>
    </row>
    <row r="248">
      <c r="E248" s="3"/>
    </row>
    <row r="249">
      <c r="E249" s="3"/>
    </row>
    <row r="250">
      <c r="E250" s="3"/>
    </row>
    <row r="251">
      <c r="E251" s="3"/>
    </row>
    <row r="252">
      <c r="E252" s="3"/>
    </row>
    <row r="253">
      <c r="E253" s="3"/>
    </row>
    <row r="254">
      <c r="E254" s="3"/>
    </row>
    <row r="255">
      <c r="E255" s="3"/>
    </row>
    <row r="256">
      <c r="E256" s="3"/>
    </row>
    <row r="257">
      <c r="E257" s="3"/>
    </row>
    <row r="258">
      <c r="E258" s="3"/>
    </row>
    <row r="259">
      <c r="E259" s="3"/>
    </row>
    <row r="260">
      <c r="E260" s="3"/>
    </row>
    <row r="261">
      <c r="E261" s="3"/>
    </row>
    <row r="262">
      <c r="E262" s="3"/>
    </row>
    <row r="263">
      <c r="E263" s="3"/>
    </row>
    <row r="264">
      <c r="E264" s="3"/>
    </row>
    <row r="265">
      <c r="E265" s="3"/>
    </row>
    <row r="266">
      <c r="E266" s="3"/>
    </row>
    <row r="267">
      <c r="E267" s="3"/>
    </row>
    <row r="268">
      <c r="E268" s="3"/>
    </row>
    <row r="269">
      <c r="E269" s="3"/>
    </row>
    <row r="270">
      <c r="E270" s="3"/>
    </row>
    <row r="271">
      <c r="E271" s="3"/>
    </row>
    <row r="272">
      <c r="E272" s="3"/>
    </row>
    <row r="273">
      <c r="E273" s="3"/>
    </row>
    <row r="274">
      <c r="E274" s="3"/>
    </row>
    <row r="275">
      <c r="E275" s="3"/>
    </row>
    <row r="276">
      <c r="E276" s="3"/>
    </row>
    <row r="277">
      <c r="E277" s="3"/>
    </row>
    <row r="278">
      <c r="E278" s="3"/>
    </row>
    <row r="279">
      <c r="E279" s="3"/>
    </row>
    <row r="280">
      <c r="E280" s="3"/>
    </row>
    <row r="281">
      <c r="E281" s="3"/>
    </row>
    <row r="282">
      <c r="E282" s="3"/>
    </row>
    <row r="283">
      <c r="E283" s="3"/>
    </row>
    <row r="284">
      <c r="E284" s="3"/>
    </row>
    <row r="285">
      <c r="E285" s="3"/>
    </row>
    <row r="286">
      <c r="E286" s="3"/>
    </row>
    <row r="287">
      <c r="E287" s="3"/>
    </row>
    <row r="288">
      <c r="E288" s="3"/>
    </row>
    <row r="289">
      <c r="E289" s="3"/>
    </row>
    <row r="290">
      <c r="E290" s="3"/>
    </row>
    <row r="291">
      <c r="E291" s="3"/>
    </row>
    <row r="292">
      <c r="E292" s="3"/>
    </row>
    <row r="293">
      <c r="E293" s="3"/>
    </row>
    <row r="294">
      <c r="E294" s="3"/>
    </row>
    <row r="295">
      <c r="E295" s="3"/>
    </row>
    <row r="296">
      <c r="E296" s="3"/>
    </row>
    <row r="297">
      <c r="E297" s="3"/>
    </row>
    <row r="298">
      <c r="E298" s="3"/>
    </row>
    <row r="299">
      <c r="E299" s="3"/>
    </row>
    <row r="300">
      <c r="E300" s="3"/>
    </row>
    <row r="301">
      <c r="E301" s="3"/>
    </row>
    <row r="302">
      <c r="E302" s="3"/>
    </row>
    <row r="303">
      <c r="E303" s="3"/>
    </row>
    <row r="304">
      <c r="E304" s="3"/>
    </row>
    <row r="305">
      <c r="E305" s="3"/>
    </row>
    <row r="306">
      <c r="E306" s="3"/>
    </row>
    <row r="307">
      <c r="E307" s="3"/>
    </row>
    <row r="308">
      <c r="E308" s="3"/>
    </row>
    <row r="309">
      <c r="E309" s="3"/>
    </row>
    <row r="310">
      <c r="E310" s="3"/>
    </row>
    <row r="311">
      <c r="E311" s="3"/>
    </row>
    <row r="312">
      <c r="E312" s="3"/>
    </row>
    <row r="313">
      <c r="E313" s="3"/>
    </row>
    <row r="314">
      <c r="E314" s="3"/>
    </row>
    <row r="315">
      <c r="E315" s="3"/>
    </row>
    <row r="316">
      <c r="E316" s="3"/>
    </row>
    <row r="317">
      <c r="E317" s="3"/>
    </row>
    <row r="318">
      <c r="E318" s="3"/>
    </row>
    <row r="319">
      <c r="E319" s="3"/>
    </row>
    <row r="320">
      <c r="E320" s="3"/>
    </row>
    <row r="321">
      <c r="E321" s="3"/>
    </row>
    <row r="322">
      <c r="E322" s="3"/>
    </row>
    <row r="323">
      <c r="E323" s="3"/>
    </row>
    <row r="324">
      <c r="E324" s="3"/>
    </row>
    <row r="325">
      <c r="E325" s="3"/>
    </row>
    <row r="326">
      <c r="E326" s="3"/>
    </row>
    <row r="327">
      <c r="E327" s="3"/>
    </row>
    <row r="328">
      <c r="E328" s="3"/>
    </row>
    <row r="329">
      <c r="E329" s="3"/>
    </row>
    <row r="330">
      <c r="E330" s="3"/>
    </row>
    <row r="331">
      <c r="E331" s="3"/>
    </row>
    <row r="332">
      <c r="E332" s="3"/>
    </row>
    <row r="333">
      <c r="E333" s="3"/>
    </row>
    <row r="334">
      <c r="E334" s="3"/>
    </row>
    <row r="335">
      <c r="E335" s="3"/>
    </row>
    <row r="336">
      <c r="E336" s="3"/>
    </row>
    <row r="337">
      <c r="E337" s="3"/>
    </row>
    <row r="338">
      <c r="E338" s="3"/>
    </row>
    <row r="339">
      <c r="E339" s="3"/>
    </row>
    <row r="340">
      <c r="E340" s="3"/>
    </row>
    <row r="341">
      <c r="E341" s="3"/>
    </row>
    <row r="342">
      <c r="E342" s="3"/>
    </row>
    <row r="343">
      <c r="E343" s="3"/>
    </row>
    <row r="344">
      <c r="E344" s="3"/>
    </row>
    <row r="345">
      <c r="E345" s="3"/>
    </row>
    <row r="346">
      <c r="E346" s="3"/>
    </row>
    <row r="347">
      <c r="E347" s="3"/>
    </row>
    <row r="348">
      <c r="E348" s="3"/>
    </row>
    <row r="349">
      <c r="E349" s="3"/>
    </row>
    <row r="350">
      <c r="E350" s="3"/>
    </row>
    <row r="351">
      <c r="E351" s="3"/>
    </row>
    <row r="352">
      <c r="E352" s="3"/>
    </row>
    <row r="353">
      <c r="E353" s="3"/>
    </row>
    <row r="354">
      <c r="E354" s="3"/>
    </row>
    <row r="355">
      <c r="E355" s="3"/>
    </row>
    <row r="356">
      <c r="E356" s="3"/>
    </row>
    <row r="357">
      <c r="E357" s="3"/>
    </row>
    <row r="358">
      <c r="E358" s="3"/>
    </row>
    <row r="359">
      <c r="E359" s="3"/>
    </row>
    <row r="360">
      <c r="E360" s="3"/>
    </row>
    <row r="361">
      <c r="E361" s="3"/>
    </row>
    <row r="362">
      <c r="E362" s="3"/>
    </row>
    <row r="363">
      <c r="E363" s="3"/>
    </row>
    <row r="364">
      <c r="E364" s="3"/>
    </row>
    <row r="365">
      <c r="E365" s="3"/>
    </row>
    <row r="366">
      <c r="E366" s="3"/>
    </row>
    <row r="367">
      <c r="E367" s="3"/>
    </row>
    <row r="368">
      <c r="E368" s="3"/>
    </row>
    <row r="369">
      <c r="E369" s="3"/>
    </row>
    <row r="370">
      <c r="E370" s="3"/>
    </row>
    <row r="371">
      <c r="E371" s="3"/>
    </row>
    <row r="372">
      <c r="E372" s="3"/>
    </row>
    <row r="373">
      <c r="E373" s="3"/>
    </row>
    <row r="374">
      <c r="E374" s="3"/>
    </row>
    <row r="375">
      <c r="E375" s="3"/>
    </row>
    <row r="376">
      <c r="E376" s="3"/>
    </row>
    <row r="377">
      <c r="E377" s="3"/>
    </row>
    <row r="378">
      <c r="E378" s="3"/>
    </row>
    <row r="379">
      <c r="E379" s="3"/>
    </row>
    <row r="380">
      <c r="E380" s="3"/>
    </row>
    <row r="381">
      <c r="E381" s="3"/>
    </row>
    <row r="382">
      <c r="E382" s="3"/>
    </row>
    <row r="383">
      <c r="E383" s="3"/>
    </row>
    <row r="384">
      <c r="E384" s="3"/>
    </row>
    <row r="385">
      <c r="E385" s="3"/>
    </row>
    <row r="386">
      <c r="E386" s="3"/>
    </row>
    <row r="387">
      <c r="E387" s="3"/>
    </row>
    <row r="388">
      <c r="E388" s="3"/>
    </row>
    <row r="389">
      <c r="E389" s="3"/>
    </row>
    <row r="390">
      <c r="E390" s="3"/>
    </row>
    <row r="391">
      <c r="E391" s="3"/>
    </row>
    <row r="392">
      <c r="E392" s="3"/>
    </row>
    <row r="393">
      <c r="E393" s="3"/>
    </row>
    <row r="394">
      <c r="E394" s="3"/>
    </row>
    <row r="395">
      <c r="E395" s="3"/>
    </row>
    <row r="396">
      <c r="E396" s="3"/>
    </row>
    <row r="397">
      <c r="E397" s="3"/>
    </row>
    <row r="398">
      <c r="E398" s="3"/>
    </row>
    <row r="399">
      <c r="E399" s="3"/>
    </row>
    <row r="400">
      <c r="E400" s="3"/>
    </row>
    <row r="401">
      <c r="E401" s="3"/>
    </row>
    <row r="402">
      <c r="E402" s="3"/>
    </row>
    <row r="403">
      <c r="E403" s="3"/>
    </row>
    <row r="404">
      <c r="E404" s="3"/>
    </row>
    <row r="405">
      <c r="E405" s="3"/>
    </row>
    <row r="406">
      <c r="E406" s="3"/>
    </row>
    <row r="407">
      <c r="E407" s="3"/>
    </row>
    <row r="408">
      <c r="E408" s="3"/>
    </row>
    <row r="409">
      <c r="E409" s="3"/>
    </row>
    <row r="410">
      <c r="E410" s="3"/>
    </row>
    <row r="411">
      <c r="E411" s="3"/>
    </row>
    <row r="412">
      <c r="E412" s="3"/>
    </row>
    <row r="413">
      <c r="E413" s="3"/>
    </row>
    <row r="414">
      <c r="E414" s="3"/>
    </row>
    <row r="415">
      <c r="E415" s="3"/>
    </row>
    <row r="416">
      <c r="E416" s="3"/>
    </row>
    <row r="417">
      <c r="E417" s="3"/>
    </row>
    <row r="418">
      <c r="E418" s="3"/>
    </row>
    <row r="419">
      <c r="E419" s="3"/>
    </row>
    <row r="420">
      <c r="E420" s="3"/>
    </row>
    <row r="421">
      <c r="E421" s="3"/>
    </row>
    <row r="422">
      <c r="E422" s="3"/>
    </row>
    <row r="423">
      <c r="E423" s="3"/>
    </row>
    <row r="424">
      <c r="E424" s="3"/>
    </row>
    <row r="425">
      <c r="E425" s="3"/>
    </row>
    <row r="426">
      <c r="E426" s="3"/>
    </row>
    <row r="427">
      <c r="E427" s="3"/>
    </row>
    <row r="428">
      <c r="E428" s="3"/>
    </row>
    <row r="429">
      <c r="E429" s="3"/>
    </row>
    <row r="430">
      <c r="E430" s="3"/>
    </row>
    <row r="431">
      <c r="E431" s="3"/>
    </row>
    <row r="432">
      <c r="E432" s="3"/>
    </row>
    <row r="433">
      <c r="E433" s="3"/>
    </row>
    <row r="434">
      <c r="E434" s="3"/>
    </row>
    <row r="435">
      <c r="E435" s="3"/>
    </row>
    <row r="436">
      <c r="E436" s="3"/>
    </row>
    <row r="437">
      <c r="E437" s="3"/>
    </row>
    <row r="438">
      <c r="E438" s="3"/>
    </row>
    <row r="439">
      <c r="E439" s="3"/>
    </row>
    <row r="440">
      <c r="E440" s="3"/>
    </row>
    <row r="441">
      <c r="E441" s="3"/>
    </row>
    <row r="442">
      <c r="E442" s="3"/>
    </row>
    <row r="443">
      <c r="E443" s="3"/>
    </row>
    <row r="444">
      <c r="E444" s="3"/>
    </row>
    <row r="445">
      <c r="E445" s="3"/>
    </row>
    <row r="446">
      <c r="E446" s="3"/>
    </row>
    <row r="447">
      <c r="E447" s="3"/>
    </row>
    <row r="448">
      <c r="E448" s="3"/>
    </row>
    <row r="449">
      <c r="E449" s="3"/>
    </row>
    <row r="450">
      <c r="E450" s="3"/>
    </row>
    <row r="451">
      <c r="E451" s="3"/>
    </row>
    <row r="452">
      <c r="E452" s="3"/>
    </row>
    <row r="453">
      <c r="E453" s="3"/>
    </row>
    <row r="454">
      <c r="E454" s="3"/>
    </row>
    <row r="455">
      <c r="E455" s="3"/>
    </row>
    <row r="456">
      <c r="E456" s="3"/>
    </row>
    <row r="457">
      <c r="E457" s="3"/>
    </row>
    <row r="458">
      <c r="E458" s="3"/>
    </row>
    <row r="459">
      <c r="E459" s="3"/>
    </row>
    <row r="460">
      <c r="E460" s="3"/>
    </row>
    <row r="461">
      <c r="E461" s="3"/>
    </row>
    <row r="462">
      <c r="E462" s="3"/>
    </row>
    <row r="463">
      <c r="E463" s="3"/>
    </row>
    <row r="464">
      <c r="E464" s="3"/>
    </row>
    <row r="465">
      <c r="E465" s="3"/>
    </row>
    <row r="466">
      <c r="E466" s="3"/>
    </row>
    <row r="467">
      <c r="E467" s="3"/>
    </row>
    <row r="468">
      <c r="E468" s="3"/>
    </row>
    <row r="469">
      <c r="E469" s="3"/>
    </row>
    <row r="470">
      <c r="E470" s="3"/>
    </row>
    <row r="471">
      <c r="E471" s="3"/>
    </row>
    <row r="472">
      <c r="E472" s="3"/>
    </row>
    <row r="473">
      <c r="E473" s="3"/>
    </row>
    <row r="474">
      <c r="E474" s="3"/>
    </row>
    <row r="475">
      <c r="E475" s="3"/>
    </row>
    <row r="476">
      <c r="E476" s="3"/>
    </row>
    <row r="477">
      <c r="E477" s="3"/>
    </row>
    <row r="478">
      <c r="E478" s="3"/>
    </row>
    <row r="479">
      <c r="E479" s="3"/>
    </row>
    <row r="480">
      <c r="E480" s="3"/>
    </row>
    <row r="481">
      <c r="E481" s="3"/>
    </row>
    <row r="482">
      <c r="E482" s="3"/>
    </row>
    <row r="483">
      <c r="E483" s="3"/>
    </row>
    <row r="484">
      <c r="E484" s="3"/>
    </row>
    <row r="485">
      <c r="E485" s="3"/>
    </row>
    <row r="486">
      <c r="E486" s="3"/>
    </row>
    <row r="487">
      <c r="E487" s="3"/>
    </row>
    <row r="488">
      <c r="E488" s="3"/>
    </row>
    <row r="489">
      <c r="E489" s="3"/>
    </row>
    <row r="490">
      <c r="E490" s="3"/>
    </row>
    <row r="491">
      <c r="E491" s="3"/>
    </row>
    <row r="492">
      <c r="E492" s="3"/>
    </row>
    <row r="493">
      <c r="E493" s="3"/>
    </row>
    <row r="494">
      <c r="E494" s="3"/>
    </row>
    <row r="495">
      <c r="E495" s="3"/>
    </row>
    <row r="496">
      <c r="E496" s="3"/>
    </row>
    <row r="497">
      <c r="E497" s="3"/>
    </row>
    <row r="498">
      <c r="E498" s="3"/>
    </row>
    <row r="499">
      <c r="E499" s="3"/>
    </row>
    <row r="500">
      <c r="E500" s="3"/>
    </row>
    <row r="501">
      <c r="E501" s="3"/>
    </row>
    <row r="502">
      <c r="E502" s="3"/>
    </row>
    <row r="503">
      <c r="E503" s="3"/>
    </row>
    <row r="504">
      <c r="E504" s="3"/>
    </row>
    <row r="505">
      <c r="E505" s="3"/>
    </row>
    <row r="506">
      <c r="E506" s="3"/>
    </row>
    <row r="507">
      <c r="E507" s="3"/>
    </row>
    <row r="508">
      <c r="E508" s="3"/>
    </row>
    <row r="509">
      <c r="E509" s="3"/>
    </row>
    <row r="510">
      <c r="E510" s="3"/>
    </row>
    <row r="511">
      <c r="E511" s="3"/>
    </row>
    <row r="512">
      <c r="E512" s="3"/>
    </row>
    <row r="513">
      <c r="E513" s="3"/>
    </row>
    <row r="514">
      <c r="E514" s="3"/>
    </row>
    <row r="515">
      <c r="E515" s="3"/>
    </row>
    <row r="516">
      <c r="E516" s="3"/>
    </row>
    <row r="517">
      <c r="E517" s="3"/>
    </row>
    <row r="518">
      <c r="E518" s="3"/>
    </row>
    <row r="519">
      <c r="E519" s="3"/>
    </row>
    <row r="520">
      <c r="E520" s="3"/>
    </row>
    <row r="521">
      <c r="E521" s="3"/>
    </row>
    <row r="522">
      <c r="E522" s="3"/>
    </row>
    <row r="523">
      <c r="E523" s="3"/>
    </row>
    <row r="524">
      <c r="E524" s="3"/>
    </row>
    <row r="525">
      <c r="E525" s="3"/>
    </row>
    <row r="526">
      <c r="E526" s="3"/>
    </row>
    <row r="527">
      <c r="E527" s="3"/>
    </row>
    <row r="528">
      <c r="E528" s="3"/>
    </row>
    <row r="529">
      <c r="E529" s="3"/>
    </row>
    <row r="530">
      <c r="E530" s="3"/>
    </row>
    <row r="531">
      <c r="E531" s="3"/>
    </row>
    <row r="532">
      <c r="E532" s="3"/>
    </row>
    <row r="533">
      <c r="E533" s="3"/>
    </row>
    <row r="534">
      <c r="E534" s="3"/>
    </row>
    <row r="535">
      <c r="E535" s="3"/>
    </row>
    <row r="536">
      <c r="E536" s="3"/>
    </row>
    <row r="537">
      <c r="E537" s="3"/>
    </row>
    <row r="538">
      <c r="E538" s="3"/>
    </row>
    <row r="539">
      <c r="E539" s="3"/>
    </row>
    <row r="540">
      <c r="E540" s="3"/>
    </row>
    <row r="541">
      <c r="E541" s="3"/>
    </row>
    <row r="542">
      <c r="E542" s="3"/>
    </row>
    <row r="543">
      <c r="E543" s="3"/>
    </row>
    <row r="544">
      <c r="E544" s="3"/>
    </row>
    <row r="545">
      <c r="E545" s="3"/>
    </row>
    <row r="546">
      <c r="E546" s="3"/>
    </row>
    <row r="547">
      <c r="E547" s="3"/>
    </row>
    <row r="548">
      <c r="E548" s="3"/>
    </row>
    <row r="549">
      <c r="E549" s="3"/>
    </row>
    <row r="550">
      <c r="E550" s="3"/>
    </row>
    <row r="551">
      <c r="E551" s="3"/>
    </row>
    <row r="552">
      <c r="E552" s="3"/>
    </row>
    <row r="553">
      <c r="E553" s="3"/>
    </row>
    <row r="554">
      <c r="E554" s="3"/>
    </row>
    <row r="555">
      <c r="E555" s="3"/>
    </row>
    <row r="556">
      <c r="E556" s="3"/>
    </row>
    <row r="557">
      <c r="E557" s="3"/>
    </row>
    <row r="558">
      <c r="E558" s="3"/>
    </row>
    <row r="559">
      <c r="E559" s="3"/>
    </row>
    <row r="560">
      <c r="E560" s="3"/>
    </row>
    <row r="561">
      <c r="E561" s="3"/>
    </row>
    <row r="562">
      <c r="E562" s="3"/>
    </row>
    <row r="563">
      <c r="E563" s="3"/>
    </row>
    <row r="564">
      <c r="E564" s="3"/>
    </row>
    <row r="565">
      <c r="E565" s="3"/>
    </row>
    <row r="566">
      <c r="E566" s="3"/>
    </row>
    <row r="567">
      <c r="E567" s="3"/>
    </row>
    <row r="568">
      <c r="E568" s="3"/>
    </row>
    <row r="569">
      <c r="E569" s="3"/>
    </row>
    <row r="570">
      <c r="E570" s="3"/>
    </row>
    <row r="571">
      <c r="E571" s="3"/>
    </row>
    <row r="572">
      <c r="E572" s="3"/>
    </row>
    <row r="573">
      <c r="E573" s="3"/>
    </row>
    <row r="574">
      <c r="E574" s="3"/>
    </row>
    <row r="575">
      <c r="E575" s="3"/>
    </row>
    <row r="576">
      <c r="E576" s="3"/>
    </row>
    <row r="577">
      <c r="E577" s="3"/>
    </row>
    <row r="578">
      <c r="E578" s="3"/>
    </row>
    <row r="579">
      <c r="E579" s="3"/>
    </row>
    <row r="580">
      <c r="E580" s="3"/>
    </row>
    <row r="581">
      <c r="E581" s="3"/>
    </row>
    <row r="582">
      <c r="E582" s="3"/>
    </row>
    <row r="583">
      <c r="E583" s="3"/>
    </row>
    <row r="584">
      <c r="E584" s="3"/>
    </row>
    <row r="585">
      <c r="E585" s="3"/>
    </row>
    <row r="586">
      <c r="E586" s="3"/>
    </row>
    <row r="587">
      <c r="E587" s="3"/>
    </row>
    <row r="588">
      <c r="E588" s="3"/>
    </row>
    <row r="589">
      <c r="E589" s="3"/>
    </row>
    <row r="590">
      <c r="E590" s="3"/>
    </row>
    <row r="591">
      <c r="E591" s="3"/>
    </row>
    <row r="592">
      <c r="E592" s="3"/>
    </row>
    <row r="593">
      <c r="E593" s="3"/>
    </row>
    <row r="594">
      <c r="E594" s="3"/>
    </row>
    <row r="595">
      <c r="E595" s="3"/>
    </row>
    <row r="596">
      <c r="E596" s="3"/>
    </row>
    <row r="597">
      <c r="E597" s="3"/>
    </row>
    <row r="598">
      <c r="E598" s="3"/>
    </row>
    <row r="599">
      <c r="E599" s="3"/>
    </row>
    <row r="600">
      <c r="E600" s="3"/>
    </row>
    <row r="601">
      <c r="E601" s="3"/>
    </row>
    <row r="602">
      <c r="E602" s="3"/>
    </row>
    <row r="603">
      <c r="E603" s="3"/>
    </row>
    <row r="604">
      <c r="E604" s="3"/>
    </row>
    <row r="605">
      <c r="E605" s="3"/>
    </row>
    <row r="606">
      <c r="E606" s="3"/>
    </row>
    <row r="607">
      <c r="E607" s="3"/>
    </row>
    <row r="608">
      <c r="E608" s="3"/>
    </row>
    <row r="609">
      <c r="E609" s="3"/>
    </row>
    <row r="610">
      <c r="E610" s="3"/>
    </row>
    <row r="611">
      <c r="E611" s="3"/>
    </row>
    <row r="612">
      <c r="E612" s="3"/>
    </row>
    <row r="613">
      <c r="E613" s="3"/>
    </row>
    <row r="614">
      <c r="E614" s="3"/>
    </row>
    <row r="615">
      <c r="E615" s="3"/>
    </row>
    <row r="616">
      <c r="E616" s="3"/>
    </row>
    <row r="617">
      <c r="E617" s="3"/>
    </row>
    <row r="618">
      <c r="E618" s="3"/>
    </row>
    <row r="619">
      <c r="E619" s="3"/>
    </row>
    <row r="620">
      <c r="E620" s="3"/>
    </row>
    <row r="621">
      <c r="E621" s="3"/>
    </row>
    <row r="622">
      <c r="E622" s="3"/>
    </row>
    <row r="623">
      <c r="E623" s="3"/>
    </row>
    <row r="624">
      <c r="E624" s="3"/>
    </row>
    <row r="625">
      <c r="E625" s="3"/>
    </row>
    <row r="626">
      <c r="E626" s="3"/>
    </row>
    <row r="627">
      <c r="E627" s="3"/>
    </row>
    <row r="628">
      <c r="E628" s="3"/>
    </row>
    <row r="629">
      <c r="E629" s="3"/>
    </row>
    <row r="630">
      <c r="E630" s="3"/>
    </row>
    <row r="631">
      <c r="E631" s="3"/>
    </row>
    <row r="632">
      <c r="E632" s="3"/>
    </row>
    <row r="633">
      <c r="E633" s="3"/>
    </row>
    <row r="634">
      <c r="E634" s="3"/>
    </row>
    <row r="635">
      <c r="E635" s="3"/>
    </row>
    <row r="636">
      <c r="E636" s="3"/>
    </row>
    <row r="637">
      <c r="E637" s="3"/>
    </row>
    <row r="638">
      <c r="E638" s="3"/>
    </row>
    <row r="639">
      <c r="E639" s="3"/>
    </row>
    <row r="640">
      <c r="E640" s="3"/>
    </row>
    <row r="641">
      <c r="E641" s="3"/>
    </row>
    <row r="642">
      <c r="E642" s="3"/>
    </row>
    <row r="643">
      <c r="E643" s="3"/>
    </row>
    <row r="644">
      <c r="E644" s="3"/>
    </row>
    <row r="645">
      <c r="E645" s="3"/>
    </row>
    <row r="646">
      <c r="E646" s="3"/>
    </row>
    <row r="647">
      <c r="E647" s="3"/>
    </row>
    <row r="648">
      <c r="E648" s="3"/>
    </row>
    <row r="649">
      <c r="E649" s="3"/>
    </row>
    <row r="650">
      <c r="E650" s="3"/>
    </row>
    <row r="651">
      <c r="E651" s="3"/>
    </row>
    <row r="652">
      <c r="E652" s="3"/>
    </row>
    <row r="653">
      <c r="E653" s="3"/>
    </row>
    <row r="654">
      <c r="E654" s="3"/>
    </row>
    <row r="655">
      <c r="E655" s="3"/>
    </row>
    <row r="656">
      <c r="E656" s="3"/>
    </row>
    <row r="657">
      <c r="E657" s="3"/>
    </row>
    <row r="658">
      <c r="E658" s="3"/>
    </row>
    <row r="659">
      <c r="E659" s="3"/>
    </row>
    <row r="660">
      <c r="E660" s="3"/>
    </row>
    <row r="661">
      <c r="E661" s="3"/>
    </row>
    <row r="662">
      <c r="E662" s="3"/>
    </row>
    <row r="663">
      <c r="E663" s="3"/>
    </row>
    <row r="664">
      <c r="E664" s="3"/>
    </row>
    <row r="665">
      <c r="E665" s="3"/>
    </row>
    <row r="666">
      <c r="E666" s="3"/>
    </row>
    <row r="667">
      <c r="E667" s="3"/>
    </row>
    <row r="668">
      <c r="E668" s="3"/>
    </row>
    <row r="669">
      <c r="E669" s="3"/>
    </row>
    <row r="670">
      <c r="E670" s="3"/>
    </row>
    <row r="671">
      <c r="E671" s="3"/>
    </row>
    <row r="672">
      <c r="E672" s="3"/>
    </row>
    <row r="673">
      <c r="E673" s="3"/>
    </row>
    <row r="674">
      <c r="E674" s="3"/>
    </row>
    <row r="675">
      <c r="E675" s="3"/>
    </row>
    <row r="676">
      <c r="E676" s="3"/>
    </row>
    <row r="677">
      <c r="E677" s="3"/>
    </row>
    <row r="678">
      <c r="E678" s="3"/>
    </row>
    <row r="679">
      <c r="E679" s="3"/>
    </row>
    <row r="680">
      <c r="E680" s="3"/>
    </row>
    <row r="681">
      <c r="E681" s="3"/>
    </row>
    <row r="682">
      <c r="E682" s="3"/>
    </row>
    <row r="683">
      <c r="E683" s="3"/>
    </row>
    <row r="684">
      <c r="E684" s="3"/>
    </row>
    <row r="685">
      <c r="E685" s="3"/>
    </row>
    <row r="686">
      <c r="E686" s="3"/>
    </row>
    <row r="687">
      <c r="E687" s="3"/>
    </row>
    <row r="688">
      <c r="E688" s="3"/>
    </row>
    <row r="689">
      <c r="E689" s="3"/>
    </row>
    <row r="690">
      <c r="E690" s="3"/>
    </row>
    <row r="691">
      <c r="E691" s="3"/>
    </row>
    <row r="692">
      <c r="E692" s="3"/>
    </row>
    <row r="693">
      <c r="E693" s="3"/>
    </row>
    <row r="694">
      <c r="E694" s="3"/>
    </row>
    <row r="695">
      <c r="E695" s="3"/>
    </row>
    <row r="696">
      <c r="E696" s="3"/>
    </row>
    <row r="697">
      <c r="E697" s="3"/>
    </row>
    <row r="698">
      <c r="E698" s="3"/>
    </row>
    <row r="699">
      <c r="E699" s="3"/>
    </row>
    <row r="700">
      <c r="E700" s="3"/>
    </row>
    <row r="701">
      <c r="E701" s="3"/>
    </row>
    <row r="702">
      <c r="E702" s="3"/>
    </row>
    <row r="703">
      <c r="E703" s="3"/>
    </row>
    <row r="704">
      <c r="E704" s="3"/>
    </row>
    <row r="705">
      <c r="E705" s="3"/>
    </row>
    <row r="706">
      <c r="E706" s="3"/>
    </row>
    <row r="707">
      <c r="E707" s="3"/>
    </row>
    <row r="708">
      <c r="E708" s="3"/>
    </row>
    <row r="709">
      <c r="E709" s="3"/>
    </row>
    <row r="710">
      <c r="E710" s="3"/>
    </row>
    <row r="711">
      <c r="E711" s="3"/>
    </row>
    <row r="712">
      <c r="E712" s="3"/>
    </row>
    <row r="713">
      <c r="E713" s="3"/>
    </row>
    <row r="714">
      <c r="E714" s="3"/>
    </row>
    <row r="715">
      <c r="E715" s="3"/>
    </row>
    <row r="716">
      <c r="E716" s="3"/>
    </row>
    <row r="717">
      <c r="E717" s="3"/>
    </row>
    <row r="718">
      <c r="E718" s="3"/>
    </row>
    <row r="719">
      <c r="E719" s="3"/>
    </row>
    <row r="720">
      <c r="E720" s="3"/>
    </row>
    <row r="721">
      <c r="E721" s="3"/>
    </row>
    <row r="722">
      <c r="E722" s="3"/>
    </row>
    <row r="723">
      <c r="E723" s="3"/>
    </row>
    <row r="724">
      <c r="E724" s="3"/>
    </row>
    <row r="725">
      <c r="E725" s="3"/>
    </row>
    <row r="726">
      <c r="E726" s="3"/>
    </row>
    <row r="727">
      <c r="E727" s="3"/>
    </row>
    <row r="728">
      <c r="E728" s="3"/>
    </row>
    <row r="729">
      <c r="E729" s="3"/>
    </row>
    <row r="730">
      <c r="E730" s="3"/>
    </row>
    <row r="731">
      <c r="E731" s="3"/>
    </row>
    <row r="732">
      <c r="E732" s="3"/>
    </row>
    <row r="733">
      <c r="E733" s="3"/>
    </row>
    <row r="734">
      <c r="E734" s="3"/>
    </row>
    <row r="735">
      <c r="E735" s="3"/>
    </row>
    <row r="736">
      <c r="E736" s="3"/>
    </row>
    <row r="737">
      <c r="E737" s="3"/>
    </row>
    <row r="738">
      <c r="E738" s="3"/>
    </row>
    <row r="739">
      <c r="E739" s="3"/>
    </row>
    <row r="740">
      <c r="E740" s="3"/>
    </row>
    <row r="741">
      <c r="E741" s="3"/>
    </row>
    <row r="742">
      <c r="E742" s="3"/>
    </row>
    <row r="743">
      <c r="E743" s="3"/>
    </row>
    <row r="744">
      <c r="E744" s="3"/>
    </row>
    <row r="745">
      <c r="E745" s="3"/>
    </row>
    <row r="746">
      <c r="E746" s="3"/>
    </row>
    <row r="747">
      <c r="E747" s="3"/>
    </row>
    <row r="748">
      <c r="E748" s="3"/>
    </row>
    <row r="749">
      <c r="E749" s="3"/>
    </row>
    <row r="750">
      <c r="E750" s="3"/>
    </row>
    <row r="751">
      <c r="E751" s="3"/>
    </row>
    <row r="752">
      <c r="E752" s="3"/>
    </row>
    <row r="753">
      <c r="E753" s="3"/>
    </row>
    <row r="754">
      <c r="E754" s="3"/>
    </row>
    <row r="755">
      <c r="E755" s="3"/>
    </row>
    <row r="756">
      <c r="E756" s="3"/>
    </row>
    <row r="757">
      <c r="E757" s="3"/>
    </row>
    <row r="758">
      <c r="E758" s="3"/>
    </row>
    <row r="759">
      <c r="E759" s="3"/>
    </row>
    <row r="760">
      <c r="E760" s="3"/>
    </row>
    <row r="761">
      <c r="E761" s="3"/>
    </row>
    <row r="762">
      <c r="E762" s="3"/>
    </row>
    <row r="763">
      <c r="E763" s="3"/>
    </row>
    <row r="764">
      <c r="E764" s="3"/>
    </row>
    <row r="765">
      <c r="E765" s="3"/>
    </row>
    <row r="766">
      <c r="E766" s="3"/>
    </row>
    <row r="767">
      <c r="E767" s="3"/>
    </row>
    <row r="768">
      <c r="E768" s="3"/>
    </row>
    <row r="769">
      <c r="E769" s="3"/>
    </row>
    <row r="770">
      <c r="E770" s="3"/>
    </row>
    <row r="771">
      <c r="E771" s="3"/>
    </row>
    <row r="772">
      <c r="E772" s="3"/>
    </row>
    <row r="773">
      <c r="E773" s="3"/>
    </row>
    <row r="774">
      <c r="E774" s="3"/>
    </row>
    <row r="775">
      <c r="E775" s="3"/>
    </row>
    <row r="776">
      <c r="E776" s="3"/>
    </row>
    <row r="777">
      <c r="E777" s="3"/>
    </row>
    <row r="778">
      <c r="E778" s="3"/>
    </row>
    <row r="779">
      <c r="E779" s="3"/>
    </row>
    <row r="780">
      <c r="E780" s="3"/>
    </row>
    <row r="781">
      <c r="E781" s="3"/>
    </row>
    <row r="782">
      <c r="E782" s="3"/>
    </row>
    <row r="783">
      <c r="E783" s="3"/>
    </row>
    <row r="784">
      <c r="E784" s="3"/>
    </row>
    <row r="785">
      <c r="E785" s="3"/>
    </row>
    <row r="786">
      <c r="E786" s="3"/>
    </row>
    <row r="787">
      <c r="E787" s="3"/>
    </row>
    <row r="788">
      <c r="E788" s="3"/>
    </row>
    <row r="789">
      <c r="E789" s="3"/>
    </row>
    <row r="790">
      <c r="E790" s="3"/>
    </row>
    <row r="791">
      <c r="E791" s="3"/>
    </row>
    <row r="792">
      <c r="E792" s="3"/>
    </row>
    <row r="793">
      <c r="E793" s="3"/>
    </row>
    <row r="794">
      <c r="E794" s="3"/>
    </row>
    <row r="795">
      <c r="E795" s="3"/>
    </row>
    <row r="796">
      <c r="E796" s="3"/>
    </row>
    <row r="797">
      <c r="E797" s="3"/>
    </row>
    <row r="798">
      <c r="E798" s="3"/>
    </row>
    <row r="799">
      <c r="E799" s="3"/>
    </row>
    <row r="800">
      <c r="E800" s="3"/>
    </row>
    <row r="801">
      <c r="E801" s="3"/>
    </row>
    <row r="802">
      <c r="E802" s="3"/>
    </row>
    <row r="803">
      <c r="E803" s="3"/>
    </row>
    <row r="804">
      <c r="E804" s="3"/>
    </row>
    <row r="805">
      <c r="E805" s="3"/>
    </row>
    <row r="806">
      <c r="E806" s="3"/>
    </row>
    <row r="807">
      <c r="E807" s="3"/>
    </row>
    <row r="808">
      <c r="E808" s="3"/>
    </row>
    <row r="809">
      <c r="E809" s="3"/>
    </row>
    <row r="810">
      <c r="E810" s="3"/>
    </row>
    <row r="811">
      <c r="E811" s="3"/>
    </row>
    <row r="812">
      <c r="E812" s="3"/>
    </row>
    <row r="813">
      <c r="E813" s="3"/>
    </row>
    <row r="814">
      <c r="E814" s="3"/>
    </row>
    <row r="815">
      <c r="E815" s="3"/>
    </row>
    <row r="816">
      <c r="E816" s="3"/>
    </row>
    <row r="817">
      <c r="E817" s="3"/>
    </row>
    <row r="818">
      <c r="E818" s="3"/>
    </row>
    <row r="819">
      <c r="E819" s="3"/>
    </row>
    <row r="820">
      <c r="E820" s="3"/>
    </row>
    <row r="821">
      <c r="E821" s="3"/>
    </row>
    <row r="822">
      <c r="E822" s="3"/>
    </row>
    <row r="823">
      <c r="E823" s="3"/>
    </row>
    <row r="824">
      <c r="E824" s="3"/>
    </row>
    <row r="825">
      <c r="E825" s="3"/>
    </row>
    <row r="826">
      <c r="E826" s="3"/>
    </row>
    <row r="827">
      <c r="E827" s="3"/>
    </row>
    <row r="828">
      <c r="E828" s="3"/>
    </row>
    <row r="829">
      <c r="E829" s="3"/>
    </row>
    <row r="830">
      <c r="E830" s="3"/>
    </row>
    <row r="831">
      <c r="E831" s="3"/>
    </row>
    <row r="832">
      <c r="E832" s="3"/>
    </row>
    <row r="833">
      <c r="E833" s="3"/>
    </row>
    <row r="834">
      <c r="E834" s="3"/>
    </row>
    <row r="835">
      <c r="E835" s="3"/>
    </row>
    <row r="836">
      <c r="E836" s="3"/>
    </row>
    <row r="837">
      <c r="E837" s="3"/>
    </row>
    <row r="838">
      <c r="E838" s="3"/>
    </row>
    <row r="839">
      <c r="E839" s="3"/>
    </row>
    <row r="840">
      <c r="E840" s="3"/>
    </row>
    <row r="841">
      <c r="E841" s="3"/>
    </row>
    <row r="842">
      <c r="E842" s="3"/>
    </row>
    <row r="843">
      <c r="E843" s="3"/>
    </row>
    <row r="844">
      <c r="E844" s="3"/>
    </row>
    <row r="845">
      <c r="E845" s="3"/>
    </row>
    <row r="846">
      <c r="E846" s="3"/>
    </row>
    <row r="847">
      <c r="E847" s="3"/>
    </row>
    <row r="848">
      <c r="E848" s="3"/>
    </row>
    <row r="849">
      <c r="E849" s="3"/>
    </row>
    <row r="850">
      <c r="E850" s="3"/>
    </row>
    <row r="851">
      <c r="E851" s="3"/>
    </row>
    <row r="852">
      <c r="E852" s="3"/>
    </row>
    <row r="853">
      <c r="E853" s="3"/>
    </row>
    <row r="854">
      <c r="E854" s="3"/>
    </row>
    <row r="855">
      <c r="E855" s="3"/>
    </row>
    <row r="856">
      <c r="E856" s="3"/>
    </row>
    <row r="857">
      <c r="E857" s="3"/>
    </row>
    <row r="858">
      <c r="E858" s="3"/>
    </row>
    <row r="859">
      <c r="E859" s="3"/>
    </row>
    <row r="860">
      <c r="E860" s="3"/>
    </row>
    <row r="861">
      <c r="E861" s="3"/>
    </row>
    <row r="862">
      <c r="E862" s="3"/>
    </row>
    <row r="863">
      <c r="E863" s="3"/>
    </row>
    <row r="864">
      <c r="E864" s="3"/>
    </row>
    <row r="865">
      <c r="E865" s="3"/>
    </row>
    <row r="866">
      <c r="E866" s="3"/>
    </row>
    <row r="867">
      <c r="E867" s="3"/>
    </row>
    <row r="868">
      <c r="E868" s="3"/>
    </row>
    <row r="869">
      <c r="E869" s="3"/>
    </row>
    <row r="870">
      <c r="E870" s="3"/>
    </row>
    <row r="871">
      <c r="E871" s="3"/>
    </row>
    <row r="872">
      <c r="E872" s="3"/>
    </row>
    <row r="873">
      <c r="E873" s="3"/>
    </row>
    <row r="874">
      <c r="E874" s="3"/>
    </row>
    <row r="875">
      <c r="E875" s="3"/>
    </row>
    <row r="876">
      <c r="E876" s="3"/>
    </row>
    <row r="877">
      <c r="E877" s="3"/>
    </row>
    <row r="878">
      <c r="E878" s="3"/>
    </row>
    <row r="879">
      <c r="E879" s="3"/>
    </row>
    <row r="880">
      <c r="E880" s="3"/>
    </row>
    <row r="881">
      <c r="E881" s="3"/>
    </row>
    <row r="882">
      <c r="E882" s="3"/>
    </row>
    <row r="883">
      <c r="E883" s="3"/>
    </row>
    <row r="884">
      <c r="E884" s="3"/>
    </row>
    <row r="885">
      <c r="E885" s="3"/>
    </row>
    <row r="886">
      <c r="E886" s="3"/>
    </row>
    <row r="887">
      <c r="E887" s="3"/>
    </row>
    <row r="888">
      <c r="E888" s="3"/>
    </row>
    <row r="889">
      <c r="E889" s="3"/>
    </row>
    <row r="890">
      <c r="E890" s="3"/>
    </row>
    <row r="891">
      <c r="E891" s="3"/>
    </row>
    <row r="892">
      <c r="E892" s="3"/>
    </row>
    <row r="893">
      <c r="E893" s="3"/>
    </row>
    <row r="894">
      <c r="E894" s="3"/>
    </row>
    <row r="895">
      <c r="E895" s="3"/>
    </row>
    <row r="896">
      <c r="E896" s="3"/>
    </row>
    <row r="897">
      <c r="E897" s="3"/>
    </row>
    <row r="898">
      <c r="E898" s="3"/>
    </row>
    <row r="899">
      <c r="E899" s="3"/>
    </row>
    <row r="900">
      <c r="E900" s="3"/>
    </row>
    <row r="901">
      <c r="E901" s="3"/>
    </row>
    <row r="902">
      <c r="E902" s="3"/>
    </row>
    <row r="903">
      <c r="E903" s="3"/>
    </row>
    <row r="904">
      <c r="E904" s="3"/>
    </row>
    <row r="905">
      <c r="E905" s="3"/>
    </row>
    <row r="906">
      <c r="E906" s="3"/>
    </row>
    <row r="907">
      <c r="E907" s="3"/>
    </row>
    <row r="908">
      <c r="E908" s="3"/>
    </row>
    <row r="909">
      <c r="E909" s="3"/>
    </row>
    <row r="910">
      <c r="E910" s="3"/>
    </row>
    <row r="911">
      <c r="E911" s="3"/>
    </row>
    <row r="912">
      <c r="E912" s="3"/>
    </row>
    <row r="913">
      <c r="E913" s="3"/>
    </row>
    <row r="914">
      <c r="E914" s="3"/>
    </row>
    <row r="915">
      <c r="E915" s="3"/>
    </row>
    <row r="916">
      <c r="E916" s="3"/>
    </row>
    <row r="917">
      <c r="E917" s="3"/>
    </row>
    <row r="918">
      <c r="E918" s="3"/>
    </row>
    <row r="919">
      <c r="E919" s="3"/>
    </row>
    <row r="920">
      <c r="E920" s="3"/>
    </row>
    <row r="921">
      <c r="E921" s="3"/>
    </row>
    <row r="922">
      <c r="E922" s="3"/>
    </row>
    <row r="923">
      <c r="E923" s="3"/>
    </row>
    <row r="924">
      <c r="E924" s="3"/>
    </row>
    <row r="925">
      <c r="E925" s="3"/>
    </row>
    <row r="926">
      <c r="E926" s="3"/>
    </row>
    <row r="927">
      <c r="E927" s="3"/>
    </row>
    <row r="928">
      <c r="E928" s="3"/>
    </row>
    <row r="929">
      <c r="E929" s="3"/>
    </row>
    <row r="930">
      <c r="E930" s="3"/>
    </row>
    <row r="931">
      <c r="E931" s="3"/>
    </row>
    <row r="932">
      <c r="E932" s="3"/>
    </row>
    <row r="933">
      <c r="E933" s="3"/>
    </row>
    <row r="934">
      <c r="E934" s="3"/>
    </row>
    <row r="935">
      <c r="E935" s="3"/>
    </row>
    <row r="936">
      <c r="E936" s="3"/>
    </row>
    <row r="937">
      <c r="E937" s="3"/>
    </row>
    <row r="938">
      <c r="E938" s="3"/>
    </row>
    <row r="939">
      <c r="E939" s="3"/>
    </row>
    <row r="940">
      <c r="E940" s="3"/>
    </row>
    <row r="941">
      <c r="E941" s="3"/>
    </row>
    <row r="942">
      <c r="E942" s="3"/>
    </row>
    <row r="943">
      <c r="E943" s="3"/>
    </row>
    <row r="944">
      <c r="E944" s="3"/>
    </row>
    <row r="945">
      <c r="E945" s="3"/>
    </row>
    <row r="946">
      <c r="E946" s="3"/>
    </row>
    <row r="947">
      <c r="E947" s="3"/>
    </row>
    <row r="948">
      <c r="E948" s="3"/>
    </row>
    <row r="949">
      <c r="E949" s="3"/>
    </row>
    <row r="950">
      <c r="E950" s="3"/>
    </row>
    <row r="951">
      <c r="E951" s="3"/>
    </row>
    <row r="952">
      <c r="E952" s="3"/>
    </row>
    <row r="953">
      <c r="E953" s="3"/>
    </row>
    <row r="954">
      <c r="E954" s="3"/>
    </row>
    <row r="955">
      <c r="E955" s="3"/>
    </row>
    <row r="956">
      <c r="E956" s="3"/>
    </row>
    <row r="957">
      <c r="E957" s="3"/>
    </row>
    <row r="958">
      <c r="E958" s="3"/>
    </row>
    <row r="959">
      <c r="E959" s="3"/>
    </row>
    <row r="960">
      <c r="E960" s="3"/>
    </row>
    <row r="961">
      <c r="E961" s="3"/>
    </row>
    <row r="962">
      <c r="E962" s="3"/>
    </row>
    <row r="963">
      <c r="E963" s="3"/>
    </row>
    <row r="964">
      <c r="E964" s="3"/>
    </row>
    <row r="965">
      <c r="E965" s="3"/>
    </row>
    <row r="966">
      <c r="E966" s="3"/>
    </row>
    <row r="967">
      <c r="E967" s="3"/>
    </row>
    <row r="968">
      <c r="E968" s="3"/>
    </row>
    <row r="969">
      <c r="E969" s="3"/>
    </row>
    <row r="970">
      <c r="E970" s="3"/>
    </row>
    <row r="971">
      <c r="E971" s="3"/>
    </row>
    <row r="972">
      <c r="E972" s="3"/>
    </row>
    <row r="973">
      <c r="E973" s="3"/>
    </row>
    <row r="974">
      <c r="E974" s="3"/>
    </row>
    <row r="975">
      <c r="E975" s="3"/>
    </row>
    <row r="976">
      <c r="E976" s="3"/>
    </row>
    <row r="977">
      <c r="E977" s="3"/>
    </row>
    <row r="978">
      <c r="E978" s="3"/>
    </row>
    <row r="979">
      <c r="E979" s="3"/>
    </row>
    <row r="980">
      <c r="E980" s="3"/>
    </row>
    <row r="981">
      <c r="E981" s="3"/>
    </row>
    <row r="982">
      <c r="E982" s="3"/>
    </row>
    <row r="983">
      <c r="E983" s="3"/>
    </row>
    <row r="984">
      <c r="E984" s="3"/>
    </row>
    <row r="985">
      <c r="E985" s="3"/>
    </row>
    <row r="986">
      <c r="E986" s="3"/>
    </row>
    <row r="987">
      <c r="E987" s="3"/>
    </row>
    <row r="988">
      <c r="E988" s="3"/>
    </row>
    <row r="989">
      <c r="E989" s="3"/>
    </row>
    <row r="990">
      <c r="E990" s="3"/>
    </row>
    <row r="991">
      <c r="E991" s="3"/>
    </row>
    <row r="992">
      <c r="E992" s="3"/>
    </row>
    <row r="993">
      <c r="E993" s="3"/>
    </row>
    <row r="994">
      <c r="E994" s="3"/>
    </row>
    <row r="995">
      <c r="E995" s="3"/>
    </row>
    <row r="996">
      <c r="E996" s="3"/>
    </row>
    <row r="997">
      <c r="E997" s="3"/>
    </row>
    <row r="998">
      <c r="E998" s="3"/>
    </row>
    <row r="999">
      <c r="E999" s="3"/>
    </row>
    <row r="1000">
      <c r="E1000" s="3"/>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5"/>
    <col customWidth="1" min="2" max="2" width="13.13"/>
    <col customWidth="1" min="3" max="3" width="40.38"/>
    <col customWidth="1" min="4" max="4" width="17.25"/>
    <col customWidth="1" min="5" max="5" width="11.25"/>
    <col customWidth="1" min="6" max="6" width="24.13"/>
    <col customWidth="1" min="7" max="7" width="21.5"/>
    <col customWidth="1" min="8" max="8" width="12.63"/>
    <col customWidth="1" min="9" max="9" width="9.13"/>
    <col customWidth="1" min="10" max="10" width="12.63"/>
    <col customWidth="1" min="11" max="11" width="27.38"/>
    <col customWidth="1" hidden="1" min="12" max="12" width="13.75"/>
    <col customWidth="1" min="13" max="13" width="20.0"/>
  </cols>
  <sheetData>
    <row r="1">
      <c r="A1" s="127"/>
      <c r="B1" s="127"/>
      <c r="C1" s="1155"/>
      <c r="D1" s="126"/>
      <c r="E1" s="126"/>
      <c r="F1" s="1155"/>
      <c r="G1" s="1156"/>
      <c r="H1" s="1157"/>
      <c r="I1" s="126"/>
      <c r="J1" s="1158"/>
      <c r="K1" s="1155"/>
      <c r="L1" s="127"/>
      <c r="M1" s="1159"/>
      <c r="N1" s="1160"/>
      <c r="O1" s="1160"/>
      <c r="P1" s="1160"/>
      <c r="Q1" s="1160"/>
      <c r="R1" s="1160"/>
      <c r="S1" s="1160"/>
      <c r="T1" s="1160"/>
      <c r="U1" s="1160"/>
      <c r="V1" s="1160"/>
      <c r="W1" s="1160"/>
      <c r="X1" s="1160"/>
      <c r="Y1" s="1160"/>
      <c r="Z1" s="1160"/>
      <c r="AA1" s="1160"/>
      <c r="AB1" s="1160"/>
      <c r="AC1" s="1160"/>
    </row>
    <row r="2">
      <c r="A2" s="1155"/>
      <c r="B2" s="1155"/>
      <c r="C2" s="1155"/>
      <c r="D2" s="1156"/>
      <c r="E2" s="1156"/>
      <c r="F2" s="1155"/>
      <c r="G2" s="1156"/>
      <c r="H2" s="1161">
        <f t="shared" ref="H2:J2" si="1">H5+H74</f>
        <v>10884311</v>
      </c>
      <c r="I2" s="1161">
        <f t="shared" si="1"/>
        <v>122</v>
      </c>
      <c r="J2" s="1161">
        <f t="shared" si="1"/>
        <v>126673</v>
      </c>
      <c r="K2" s="1162"/>
      <c r="L2" s="127"/>
      <c r="M2" s="1159"/>
      <c r="N2" s="1160"/>
      <c r="O2" s="1160"/>
      <c r="P2" s="1160"/>
      <c r="Q2" s="1160"/>
      <c r="R2" s="1160"/>
      <c r="S2" s="1160"/>
      <c r="T2" s="1160"/>
      <c r="U2" s="1160"/>
      <c r="V2" s="1160"/>
      <c r="W2" s="1160"/>
      <c r="X2" s="1160"/>
      <c r="Y2" s="1160"/>
      <c r="Z2" s="1160"/>
      <c r="AA2" s="1160"/>
      <c r="AB2" s="1160"/>
      <c r="AC2" s="1160"/>
    </row>
    <row r="3">
      <c r="A3" s="1163" t="s">
        <v>0</v>
      </c>
      <c r="B3" s="1163" t="s">
        <v>6</v>
      </c>
      <c r="C3" s="1163" t="s">
        <v>8</v>
      </c>
      <c r="D3" s="1163" t="s">
        <v>5756</v>
      </c>
      <c r="E3" s="1163" t="s">
        <v>5757</v>
      </c>
      <c r="F3" s="1163" t="s">
        <v>5758</v>
      </c>
      <c r="G3" s="1163" t="s">
        <v>5759</v>
      </c>
      <c r="H3" s="1164" t="s">
        <v>5760</v>
      </c>
      <c r="I3" s="1163" t="s">
        <v>5761</v>
      </c>
      <c r="J3" s="1163" t="s">
        <v>5762</v>
      </c>
      <c r="K3" s="1163" t="s">
        <v>5763</v>
      </c>
      <c r="L3" s="1165" t="s">
        <v>5764</v>
      </c>
      <c r="M3" s="1159"/>
      <c r="N3" s="1160"/>
      <c r="O3" s="1160"/>
      <c r="P3" s="1160"/>
      <c r="Q3" s="1160"/>
      <c r="R3" s="1160"/>
      <c r="S3" s="1160"/>
      <c r="T3" s="1160"/>
      <c r="U3" s="1160"/>
      <c r="V3" s="1160"/>
      <c r="W3" s="1160"/>
      <c r="X3" s="1160"/>
      <c r="Y3" s="1160"/>
      <c r="Z3" s="1160"/>
      <c r="AA3" s="1160"/>
      <c r="AB3" s="1160"/>
      <c r="AC3" s="1160"/>
    </row>
    <row r="4" ht="54.75" customHeight="1">
      <c r="A4" s="1166"/>
      <c r="B4" s="1167"/>
      <c r="C4" s="1167"/>
      <c r="D4" s="1166"/>
      <c r="E4" s="1166"/>
      <c r="F4" s="1167"/>
      <c r="G4" s="1166"/>
      <c r="H4" s="1168">
        <f t="shared" ref="H4:K4" si="2">H5*7</f>
        <v>55763897</v>
      </c>
      <c r="I4" s="1168">
        <f t="shared" si="2"/>
        <v>602</v>
      </c>
      <c r="J4" s="1168">
        <f t="shared" si="2"/>
        <v>748958</v>
      </c>
      <c r="K4" s="1169">
        <f t="shared" si="2"/>
        <v>35</v>
      </c>
      <c r="L4" s="1170"/>
      <c r="M4" s="1171">
        <f>K5*4</f>
        <v>20</v>
      </c>
      <c r="N4" s="1170">
        <f>J5*4</f>
        <v>427976</v>
      </c>
      <c r="O4" s="1170">
        <f>I5*4</f>
        <v>344</v>
      </c>
      <c r="P4" s="1170">
        <f>H5*4</f>
        <v>31865084</v>
      </c>
      <c r="Q4" s="1170"/>
      <c r="R4" s="1170"/>
      <c r="S4" s="1170"/>
      <c r="T4" s="1170"/>
      <c r="U4" s="1170"/>
      <c r="V4" s="1170"/>
      <c r="W4" s="1170"/>
      <c r="X4" s="1170"/>
      <c r="Y4" s="1170"/>
      <c r="Z4" s="1170"/>
      <c r="AA4" s="1170"/>
      <c r="AB4" s="1170"/>
      <c r="AC4" s="1170"/>
    </row>
    <row r="5" ht="54.75" customHeight="1">
      <c r="A5" s="1166"/>
      <c r="B5" s="1167"/>
      <c r="C5" s="1167"/>
      <c r="D5" s="1166"/>
      <c r="E5" s="1166"/>
      <c r="F5" s="1167"/>
      <c r="G5" s="1166"/>
      <c r="H5" s="1161">
        <f t="shared" ref="H5:J5" si="3">sum(H7:H67)</f>
        <v>7966271</v>
      </c>
      <c r="I5" s="1161">
        <f t="shared" si="3"/>
        <v>86</v>
      </c>
      <c r="J5" s="1161">
        <f t="shared" si="3"/>
        <v>106994</v>
      </c>
      <c r="K5" s="1172">
        <v>5.0</v>
      </c>
      <c r="L5" s="1170"/>
      <c r="M5" s="1171"/>
      <c r="N5" s="1170"/>
      <c r="O5" s="1170"/>
      <c r="P5" s="1170"/>
      <c r="Q5" s="1170"/>
      <c r="R5" s="1170"/>
      <c r="S5" s="1170"/>
      <c r="T5" s="1170"/>
      <c r="U5" s="1170"/>
      <c r="V5" s="1170"/>
      <c r="W5" s="1170"/>
      <c r="X5" s="1170"/>
      <c r="Y5" s="1170"/>
      <c r="Z5" s="1170"/>
      <c r="AA5" s="1170"/>
      <c r="AB5" s="1170"/>
      <c r="AC5" s="1170"/>
    </row>
    <row r="6" ht="54.75" customHeight="1">
      <c r="A6" s="1163" t="s">
        <v>0</v>
      </c>
      <c r="B6" s="1163" t="s">
        <v>6</v>
      </c>
      <c r="C6" s="1163" t="s">
        <v>8</v>
      </c>
      <c r="D6" s="1163" t="s">
        <v>5756</v>
      </c>
      <c r="E6" s="1163" t="s">
        <v>5757</v>
      </c>
      <c r="F6" s="1163" t="s">
        <v>5758</v>
      </c>
      <c r="G6" s="1163" t="s">
        <v>5759</v>
      </c>
      <c r="H6" s="1164" t="s">
        <v>5760</v>
      </c>
      <c r="I6" s="1163" t="s">
        <v>5761</v>
      </c>
      <c r="J6" s="1163" t="s">
        <v>5762</v>
      </c>
      <c r="K6" s="1163" t="s">
        <v>5763</v>
      </c>
      <c r="L6" s="1170"/>
      <c r="M6" s="1171"/>
      <c r="N6" s="1170"/>
      <c r="O6" s="1170"/>
      <c r="P6" s="1170"/>
      <c r="Q6" s="1170"/>
      <c r="R6" s="1170"/>
      <c r="S6" s="1170"/>
      <c r="T6" s="1170"/>
      <c r="U6" s="1170"/>
      <c r="V6" s="1170"/>
      <c r="W6" s="1170"/>
      <c r="X6" s="1170"/>
      <c r="Y6" s="1170"/>
      <c r="Z6" s="1170"/>
      <c r="AA6" s="1170"/>
      <c r="AB6" s="1170"/>
      <c r="AC6" s="1170"/>
    </row>
    <row r="7">
      <c r="A7" s="1173"/>
      <c r="B7" s="1174"/>
      <c r="C7" s="1123" t="s">
        <v>5765</v>
      </c>
      <c r="D7" s="1175" t="s">
        <v>5766</v>
      </c>
      <c r="E7" s="1175" t="s">
        <v>5767</v>
      </c>
      <c r="F7" s="1176" t="s">
        <v>5768</v>
      </c>
      <c r="G7" s="1177">
        <v>45552.0</v>
      </c>
      <c r="H7" s="1178"/>
      <c r="I7" s="1179"/>
      <c r="J7" s="1180"/>
      <c r="K7" s="1181"/>
      <c r="L7" s="1182"/>
      <c r="M7" s="1183"/>
      <c r="N7" s="1184"/>
      <c r="O7" s="1184"/>
      <c r="P7" s="1184"/>
      <c r="Q7" s="1184"/>
      <c r="R7" s="1184"/>
      <c r="S7" s="1184"/>
      <c r="T7" s="1184"/>
      <c r="U7" s="1184"/>
      <c r="V7" s="1184"/>
      <c r="W7" s="1184"/>
      <c r="X7" s="1184"/>
      <c r="Y7" s="1184"/>
      <c r="Z7" s="1184"/>
      <c r="AA7" s="1184"/>
      <c r="AB7" s="1184"/>
      <c r="AC7" s="1184"/>
    </row>
    <row r="8">
      <c r="A8" s="20"/>
      <c r="B8" s="20"/>
      <c r="C8" s="1185" t="s">
        <v>5769</v>
      </c>
      <c r="D8" s="1175" t="s">
        <v>5766</v>
      </c>
      <c r="E8" s="1175" t="s">
        <v>5767</v>
      </c>
      <c r="F8" s="1176" t="s">
        <v>5770</v>
      </c>
      <c r="G8" s="1177">
        <v>45556.0</v>
      </c>
      <c r="H8" s="1178"/>
      <c r="I8" s="1179"/>
      <c r="J8" s="1180"/>
      <c r="K8" s="1186"/>
      <c r="L8" s="1182"/>
      <c r="M8" s="1183"/>
      <c r="N8" s="1184"/>
      <c r="O8" s="1184"/>
      <c r="P8" s="1184"/>
      <c r="Q8" s="1184"/>
      <c r="R8" s="1184"/>
      <c r="S8" s="1184"/>
      <c r="T8" s="1184"/>
      <c r="U8" s="1184"/>
      <c r="V8" s="1184"/>
      <c r="W8" s="1184"/>
      <c r="X8" s="1184"/>
      <c r="Y8" s="1184"/>
      <c r="Z8" s="1184"/>
      <c r="AA8" s="1184"/>
      <c r="AB8" s="1184"/>
      <c r="AC8" s="1184"/>
    </row>
    <row r="9">
      <c r="A9" s="20"/>
      <c r="B9" s="20"/>
      <c r="C9" s="1185" t="s">
        <v>5771</v>
      </c>
      <c r="D9" s="1175" t="s">
        <v>5766</v>
      </c>
      <c r="E9" s="1175" t="s">
        <v>5767</v>
      </c>
      <c r="F9" s="1176" t="s">
        <v>5772</v>
      </c>
      <c r="G9" s="1177">
        <v>45558.0</v>
      </c>
      <c r="H9" s="1178"/>
      <c r="I9" s="1179"/>
      <c r="J9" s="1180"/>
      <c r="K9" s="1186"/>
      <c r="L9" s="1182"/>
      <c r="M9" s="1183"/>
      <c r="N9" s="1184"/>
      <c r="O9" s="1184"/>
      <c r="P9" s="1184"/>
      <c r="Q9" s="1184"/>
      <c r="R9" s="1184"/>
      <c r="S9" s="1184"/>
      <c r="T9" s="1184"/>
      <c r="U9" s="1184"/>
      <c r="V9" s="1184"/>
      <c r="W9" s="1184"/>
      <c r="X9" s="1184"/>
      <c r="Y9" s="1184"/>
      <c r="Z9" s="1184"/>
      <c r="AA9" s="1184"/>
      <c r="AB9" s="1184"/>
      <c r="AC9" s="1184"/>
    </row>
    <row r="10">
      <c r="A10" s="24"/>
      <c r="B10" s="24"/>
      <c r="C10" s="1187" t="s">
        <v>5773</v>
      </c>
      <c r="D10" s="1175" t="s">
        <v>5774</v>
      </c>
      <c r="E10" s="1175" t="s">
        <v>5767</v>
      </c>
      <c r="F10" s="1176" t="s">
        <v>5775</v>
      </c>
      <c r="G10" s="1177">
        <v>45552.0</v>
      </c>
      <c r="H10" s="1178"/>
      <c r="I10" s="1179"/>
      <c r="J10" s="1180"/>
      <c r="K10" s="1186"/>
      <c r="L10" s="1182"/>
      <c r="M10" s="1183"/>
      <c r="N10" s="1184"/>
      <c r="O10" s="1184"/>
      <c r="P10" s="1184"/>
      <c r="Q10" s="1184"/>
      <c r="R10" s="1184"/>
      <c r="S10" s="1184"/>
      <c r="T10" s="1184"/>
      <c r="U10" s="1184"/>
      <c r="V10" s="1184"/>
      <c r="W10" s="1184"/>
      <c r="X10" s="1184"/>
      <c r="Y10" s="1184"/>
      <c r="Z10" s="1184"/>
      <c r="AA10" s="1184"/>
      <c r="AB10" s="1184"/>
      <c r="AC10" s="1184"/>
    </row>
    <row r="11" ht="17.25" customHeight="1">
      <c r="A11" s="1173">
        <v>2.0</v>
      </c>
      <c r="B11" s="1174" t="s">
        <v>132</v>
      </c>
      <c r="C11" s="1123" t="s">
        <v>5776</v>
      </c>
      <c r="D11" s="1175" t="s">
        <v>5766</v>
      </c>
      <c r="E11" s="1175" t="s">
        <v>5767</v>
      </c>
      <c r="F11" s="1188" t="s">
        <v>5777</v>
      </c>
      <c r="G11" s="1189">
        <v>45562.0</v>
      </c>
      <c r="H11" s="1178"/>
      <c r="I11" s="1179"/>
      <c r="J11" s="1180"/>
      <c r="K11" s="1186"/>
      <c r="L11" s="1182"/>
      <c r="M11" s="1183"/>
      <c r="N11" s="1184"/>
      <c r="O11" s="1184"/>
      <c r="P11" s="1184"/>
      <c r="Q11" s="1184"/>
      <c r="R11" s="1184"/>
      <c r="S11" s="1184"/>
      <c r="T11" s="1184"/>
      <c r="U11" s="1184"/>
      <c r="V11" s="1184"/>
      <c r="W11" s="1184"/>
      <c r="X11" s="1184"/>
      <c r="Y11" s="1184"/>
      <c r="Z11" s="1184"/>
      <c r="AA11" s="1184"/>
      <c r="AB11" s="1184"/>
      <c r="AC11" s="1184"/>
    </row>
    <row r="12">
      <c r="A12" s="20"/>
      <c r="B12" s="20"/>
      <c r="C12" s="1123" t="s">
        <v>5778</v>
      </c>
      <c r="D12" s="1175" t="s">
        <v>5774</v>
      </c>
      <c r="E12" s="1175" t="s">
        <v>5767</v>
      </c>
      <c r="F12" s="1188" t="s">
        <v>5779</v>
      </c>
      <c r="G12" s="1189">
        <v>45563.0</v>
      </c>
      <c r="H12" s="1178"/>
      <c r="I12" s="1179"/>
      <c r="J12" s="1180"/>
      <c r="K12" s="1186"/>
      <c r="L12" s="1182"/>
      <c r="M12" s="1183"/>
      <c r="N12" s="1184"/>
      <c r="O12" s="1184"/>
      <c r="P12" s="1184"/>
      <c r="Q12" s="1184"/>
      <c r="R12" s="1184"/>
      <c r="S12" s="1184"/>
      <c r="T12" s="1184"/>
      <c r="U12" s="1184"/>
      <c r="V12" s="1184"/>
      <c r="W12" s="1184"/>
      <c r="X12" s="1184"/>
      <c r="Y12" s="1184"/>
      <c r="Z12" s="1184"/>
      <c r="AA12" s="1184"/>
      <c r="AB12" s="1184"/>
      <c r="AC12" s="1184"/>
    </row>
    <row r="13">
      <c r="A13" s="20"/>
      <c r="B13" s="20"/>
      <c r="C13" s="1123" t="s">
        <v>5780</v>
      </c>
      <c r="D13" s="1096" t="s">
        <v>5766</v>
      </c>
      <c r="E13" s="1175" t="s">
        <v>5767</v>
      </c>
      <c r="F13" s="1188" t="s">
        <v>5781</v>
      </c>
      <c r="G13" s="1189">
        <v>45565.0</v>
      </c>
      <c r="H13" s="1178"/>
      <c r="I13" s="1179"/>
      <c r="J13" s="1180"/>
      <c r="K13" s="1186"/>
      <c r="L13" s="1182"/>
      <c r="M13" s="1183"/>
      <c r="N13" s="1184"/>
      <c r="O13" s="1184"/>
      <c r="P13" s="1184"/>
      <c r="Q13" s="1184"/>
      <c r="R13" s="1184"/>
      <c r="S13" s="1184"/>
      <c r="T13" s="1184"/>
      <c r="U13" s="1184"/>
      <c r="V13" s="1184"/>
      <c r="W13" s="1184"/>
      <c r="X13" s="1184"/>
      <c r="Y13" s="1184"/>
      <c r="Z13" s="1184"/>
      <c r="AA13" s="1184"/>
      <c r="AB13" s="1184"/>
      <c r="AC13" s="1184"/>
    </row>
    <row r="14">
      <c r="A14" s="20"/>
      <c r="B14" s="20"/>
      <c r="C14" s="1190" t="s">
        <v>5782</v>
      </c>
      <c r="D14" s="1191" t="s">
        <v>5766</v>
      </c>
      <c r="E14" s="1191" t="s">
        <v>5767</v>
      </c>
      <c r="F14" s="1190"/>
      <c r="G14" s="1192" t="s">
        <v>5783</v>
      </c>
      <c r="H14" s="1193">
        <v>418938.0</v>
      </c>
      <c r="I14" s="1194">
        <v>7.0</v>
      </c>
      <c r="J14" s="1195">
        <v>1141.0</v>
      </c>
      <c r="K14" s="1196" t="s">
        <v>5784</v>
      </c>
      <c r="L14" s="1182"/>
      <c r="M14" s="1197" t="s">
        <v>5785</v>
      </c>
      <c r="N14" s="1184"/>
      <c r="O14" s="1184"/>
      <c r="P14" s="1184"/>
      <c r="Q14" s="1184"/>
      <c r="R14" s="1184"/>
      <c r="S14" s="1184"/>
      <c r="T14" s="1184"/>
      <c r="U14" s="1184"/>
      <c r="V14" s="1184"/>
      <c r="W14" s="1184"/>
      <c r="X14" s="1184"/>
      <c r="Y14" s="1184"/>
      <c r="Z14" s="1184"/>
      <c r="AA14" s="1184"/>
      <c r="AB14" s="1184"/>
      <c r="AC14" s="1184"/>
    </row>
    <row r="15">
      <c r="A15" s="24"/>
      <c r="B15" s="24"/>
      <c r="C15" s="1123" t="s">
        <v>5786</v>
      </c>
      <c r="D15" s="1175" t="s">
        <v>5774</v>
      </c>
      <c r="E15" s="1175" t="s">
        <v>5767</v>
      </c>
      <c r="F15" s="1176" t="s">
        <v>5787</v>
      </c>
      <c r="G15" s="1177">
        <v>45569.0</v>
      </c>
      <c r="H15" s="1178"/>
      <c r="I15" s="1179"/>
      <c r="J15" s="1180"/>
      <c r="K15" s="1186"/>
      <c r="L15" s="1182"/>
      <c r="M15" s="1183"/>
      <c r="N15" s="1184"/>
      <c r="O15" s="1184"/>
      <c r="P15" s="1184"/>
      <c r="Q15" s="1184"/>
      <c r="R15" s="1184"/>
      <c r="S15" s="1184"/>
      <c r="T15" s="1184"/>
      <c r="U15" s="1184"/>
      <c r="V15" s="1184"/>
      <c r="W15" s="1184"/>
      <c r="X15" s="1184"/>
      <c r="Y15" s="1184"/>
      <c r="Z15" s="1184"/>
      <c r="AA15" s="1184"/>
      <c r="AB15" s="1184"/>
      <c r="AC15" s="1184"/>
    </row>
    <row r="16">
      <c r="A16" s="1173">
        <v>3.0</v>
      </c>
      <c r="B16" s="1198" t="s">
        <v>179</v>
      </c>
      <c r="C16" s="1190" t="s">
        <v>5788</v>
      </c>
      <c r="D16" s="1191" t="s">
        <v>5766</v>
      </c>
      <c r="E16" s="1191" t="s">
        <v>5767</v>
      </c>
      <c r="F16" s="1190"/>
      <c r="G16" s="1192" t="s">
        <v>5789</v>
      </c>
      <c r="H16" s="1193">
        <v>415058.0</v>
      </c>
      <c r="I16" s="1194">
        <v>2.0</v>
      </c>
      <c r="J16" s="1195">
        <v>3249.0</v>
      </c>
      <c r="K16" s="1196" t="s">
        <v>5790</v>
      </c>
      <c r="L16" s="1182"/>
      <c r="M16" s="1197" t="s">
        <v>5785</v>
      </c>
      <c r="N16" s="1184"/>
      <c r="O16" s="1184"/>
      <c r="P16" s="1184"/>
      <c r="Q16" s="1184"/>
      <c r="R16" s="1184"/>
      <c r="S16" s="1184"/>
      <c r="T16" s="1184"/>
      <c r="U16" s="1184"/>
      <c r="V16" s="1184"/>
      <c r="W16" s="1184"/>
      <c r="X16" s="1184"/>
      <c r="Y16" s="1184"/>
      <c r="Z16" s="1184"/>
      <c r="AA16" s="1184"/>
      <c r="AB16" s="1184"/>
      <c r="AC16" s="1184"/>
    </row>
    <row r="17">
      <c r="A17" s="20"/>
      <c r="B17" s="20"/>
      <c r="C17" s="1199" t="s">
        <v>5791</v>
      </c>
      <c r="D17" s="1175" t="s">
        <v>5766</v>
      </c>
      <c r="E17" s="1175" t="s">
        <v>5767</v>
      </c>
      <c r="F17" s="1176" t="s">
        <v>5792</v>
      </c>
      <c r="G17" s="1177">
        <v>45570.0</v>
      </c>
      <c r="H17" s="1178"/>
      <c r="I17" s="1179"/>
      <c r="J17" s="1180"/>
      <c r="K17" s="1186"/>
      <c r="L17" s="1182"/>
      <c r="M17" s="1183"/>
      <c r="N17" s="1184"/>
      <c r="O17" s="1184"/>
      <c r="P17" s="1184"/>
      <c r="Q17" s="1184"/>
      <c r="R17" s="1184"/>
      <c r="S17" s="1184"/>
      <c r="T17" s="1184"/>
      <c r="U17" s="1184"/>
      <c r="V17" s="1184"/>
      <c r="W17" s="1184"/>
      <c r="X17" s="1184"/>
      <c r="Y17" s="1184"/>
      <c r="Z17" s="1184"/>
      <c r="AA17" s="1184"/>
      <c r="AB17" s="1184"/>
      <c r="AC17" s="1184"/>
    </row>
    <row r="18">
      <c r="A18" s="20"/>
      <c r="B18" s="20"/>
      <c r="C18" s="1123" t="s">
        <v>5793</v>
      </c>
      <c r="D18" s="1096" t="s">
        <v>5766</v>
      </c>
      <c r="E18" s="1175" t="s">
        <v>5767</v>
      </c>
      <c r="F18" s="1176" t="s">
        <v>5794</v>
      </c>
      <c r="G18" s="1177">
        <v>45572.0</v>
      </c>
      <c r="H18" s="1178"/>
      <c r="I18" s="1179"/>
      <c r="J18" s="1180"/>
      <c r="K18" s="1186"/>
      <c r="L18" s="1182"/>
      <c r="M18" s="1183"/>
      <c r="N18" s="1184"/>
      <c r="O18" s="1184"/>
      <c r="P18" s="1184"/>
      <c r="Q18" s="1184"/>
      <c r="R18" s="1184"/>
      <c r="S18" s="1184"/>
      <c r="T18" s="1184"/>
      <c r="U18" s="1184"/>
      <c r="V18" s="1184"/>
      <c r="W18" s="1184"/>
      <c r="X18" s="1184"/>
      <c r="Y18" s="1184"/>
      <c r="Z18" s="1184"/>
      <c r="AA18" s="1184"/>
      <c r="AB18" s="1184"/>
      <c r="AC18" s="1184"/>
    </row>
    <row r="19">
      <c r="A19" s="20"/>
      <c r="B19" s="20"/>
      <c r="C19" s="1190" t="s">
        <v>5795</v>
      </c>
      <c r="D19" s="1191" t="s">
        <v>5766</v>
      </c>
      <c r="E19" s="1191" t="s">
        <v>5767</v>
      </c>
      <c r="F19" s="1190"/>
      <c r="G19" s="1192" t="s">
        <v>5796</v>
      </c>
      <c r="H19" s="1193">
        <v>167006.0</v>
      </c>
      <c r="I19" s="1194">
        <v>4.0</v>
      </c>
      <c r="J19" s="1195">
        <v>5097.0</v>
      </c>
      <c r="K19" s="1196" t="s">
        <v>5797</v>
      </c>
      <c r="L19" s="1182"/>
      <c r="M19" s="1197" t="s">
        <v>5785</v>
      </c>
      <c r="N19" s="1184"/>
      <c r="O19" s="1184"/>
      <c r="P19" s="1184"/>
      <c r="Q19" s="1184"/>
      <c r="R19" s="1184"/>
      <c r="S19" s="1184"/>
      <c r="T19" s="1184"/>
      <c r="U19" s="1184"/>
      <c r="V19" s="1184"/>
      <c r="W19" s="1184"/>
      <c r="X19" s="1184"/>
      <c r="Y19" s="1184"/>
      <c r="Z19" s="1184"/>
      <c r="AA19" s="1184"/>
      <c r="AB19" s="1184"/>
      <c r="AC19" s="1184"/>
    </row>
    <row r="20">
      <c r="A20" s="24"/>
      <c r="B20" s="24"/>
      <c r="C20" s="1190" t="s">
        <v>5795</v>
      </c>
      <c r="D20" s="1191" t="s">
        <v>5766</v>
      </c>
      <c r="E20" s="1191" t="s">
        <v>5767</v>
      </c>
      <c r="F20" s="1190"/>
      <c r="G20" s="1192" t="s">
        <v>5798</v>
      </c>
      <c r="H20" s="1193">
        <v>314046.0</v>
      </c>
      <c r="I20" s="1194">
        <v>2.0</v>
      </c>
      <c r="J20" s="1195">
        <v>1186.0</v>
      </c>
      <c r="K20" s="1196" t="s">
        <v>5799</v>
      </c>
      <c r="L20" s="1182"/>
      <c r="M20" s="1197" t="s">
        <v>5785</v>
      </c>
      <c r="N20" s="1184"/>
      <c r="O20" s="1184"/>
      <c r="P20" s="1184"/>
      <c r="Q20" s="1184"/>
      <c r="R20" s="1184"/>
      <c r="S20" s="1184"/>
      <c r="T20" s="1184"/>
      <c r="U20" s="1184"/>
      <c r="V20" s="1184"/>
      <c r="W20" s="1184"/>
      <c r="X20" s="1184"/>
      <c r="Y20" s="1184"/>
      <c r="Z20" s="1184"/>
      <c r="AA20" s="1184"/>
      <c r="AB20" s="1184"/>
      <c r="AC20" s="1184"/>
    </row>
    <row r="21">
      <c r="A21" s="1173">
        <v>3.0</v>
      </c>
      <c r="B21" s="1198" t="s">
        <v>236</v>
      </c>
      <c r="C21" s="1123" t="s">
        <v>5800</v>
      </c>
      <c r="D21" s="1175" t="s">
        <v>5774</v>
      </c>
      <c r="E21" s="1175" t="s">
        <v>5767</v>
      </c>
      <c r="F21" s="1176" t="s">
        <v>5801</v>
      </c>
      <c r="G21" s="1200">
        <v>45576.0</v>
      </c>
      <c r="H21" s="1178"/>
      <c r="I21" s="1179"/>
      <c r="J21" s="1180"/>
      <c r="K21" s="1186"/>
      <c r="L21" s="1182"/>
      <c r="M21" s="1183"/>
      <c r="N21" s="1184"/>
      <c r="O21" s="1184"/>
      <c r="P21" s="1184"/>
      <c r="Q21" s="1184"/>
      <c r="R21" s="1184"/>
      <c r="S21" s="1184"/>
      <c r="T21" s="1184"/>
      <c r="U21" s="1184"/>
      <c r="V21" s="1184"/>
      <c r="W21" s="1184"/>
      <c r="X21" s="1184"/>
      <c r="Y21" s="1184"/>
      <c r="Z21" s="1184"/>
      <c r="AA21" s="1184"/>
      <c r="AB21" s="1184"/>
      <c r="AC21" s="1184"/>
    </row>
    <row r="22">
      <c r="A22" s="20"/>
      <c r="B22" s="20"/>
      <c r="C22" s="1201" t="s">
        <v>5802</v>
      </c>
      <c r="D22" s="1191" t="s">
        <v>5766</v>
      </c>
      <c r="E22" s="1202" t="s">
        <v>5767</v>
      </c>
      <c r="F22" s="1203"/>
      <c r="G22" s="1202" t="s">
        <v>5803</v>
      </c>
      <c r="H22" s="1204">
        <v>314975.0</v>
      </c>
      <c r="I22" s="1205">
        <v>1.0</v>
      </c>
      <c r="J22" s="1205">
        <v>902.0</v>
      </c>
      <c r="K22" s="1196" t="s">
        <v>5804</v>
      </c>
      <c r="L22" s="1182"/>
      <c r="M22" s="1197" t="s">
        <v>5785</v>
      </c>
      <c r="N22" s="1184"/>
      <c r="O22" s="1184"/>
      <c r="P22" s="1184"/>
      <c r="Q22" s="1184"/>
      <c r="R22" s="1184"/>
      <c r="S22" s="1184"/>
      <c r="T22" s="1184"/>
      <c r="U22" s="1184"/>
      <c r="V22" s="1184"/>
      <c r="W22" s="1184"/>
      <c r="X22" s="1184"/>
      <c r="Y22" s="1184"/>
      <c r="Z22" s="1184"/>
      <c r="AA22" s="1184"/>
      <c r="AB22" s="1184"/>
      <c r="AC22" s="1184"/>
    </row>
    <row r="23">
      <c r="A23" s="20"/>
      <c r="B23" s="20"/>
      <c r="C23" s="1206" t="s">
        <v>5805</v>
      </c>
      <c r="D23" s="1191" t="s">
        <v>5766</v>
      </c>
      <c r="E23" s="1202" t="s">
        <v>5767</v>
      </c>
      <c r="F23" s="1203"/>
      <c r="G23" s="1202" t="s">
        <v>5803</v>
      </c>
      <c r="H23" s="1204">
        <v>313522.0</v>
      </c>
      <c r="I23" s="1205">
        <v>0.0</v>
      </c>
      <c r="J23" s="1207">
        <v>1565.0</v>
      </c>
      <c r="K23" s="1196" t="s">
        <v>5806</v>
      </c>
      <c r="L23" s="1182"/>
      <c r="M23" s="1197" t="s">
        <v>5785</v>
      </c>
      <c r="N23" s="1208"/>
      <c r="O23" s="1208"/>
      <c r="P23" s="1208"/>
      <c r="Q23" s="1208"/>
      <c r="R23" s="1208"/>
      <c r="S23" s="1208"/>
      <c r="T23" s="1208"/>
      <c r="U23" s="1208"/>
      <c r="V23" s="1208"/>
      <c r="W23" s="1208"/>
      <c r="X23" s="1208"/>
      <c r="Y23" s="1208"/>
      <c r="Z23" s="1208"/>
      <c r="AA23" s="1208"/>
      <c r="AB23" s="1208"/>
      <c r="AC23" s="1208"/>
    </row>
    <row r="24">
      <c r="A24" s="20"/>
      <c r="B24" s="20"/>
      <c r="C24" s="1199" t="s">
        <v>5807</v>
      </c>
      <c r="D24" s="1096" t="s">
        <v>5766</v>
      </c>
      <c r="E24" s="1175" t="s">
        <v>5767</v>
      </c>
      <c r="F24" s="1176" t="s">
        <v>5808</v>
      </c>
      <c r="G24" s="1177">
        <v>45574.0</v>
      </c>
      <c r="H24" s="1178"/>
      <c r="I24" s="1179"/>
      <c r="J24" s="1180"/>
      <c r="K24" s="1186"/>
      <c r="L24" s="1182"/>
      <c r="M24" s="1183"/>
      <c r="N24" s="1184"/>
      <c r="O24" s="1184"/>
      <c r="P24" s="1184"/>
      <c r="Q24" s="1184"/>
      <c r="R24" s="1184"/>
      <c r="S24" s="1184"/>
      <c r="T24" s="1184"/>
      <c r="U24" s="1184"/>
      <c r="V24" s="1184"/>
      <c r="W24" s="1184"/>
      <c r="X24" s="1184"/>
      <c r="Y24" s="1184"/>
      <c r="Z24" s="1184"/>
      <c r="AA24" s="1184"/>
      <c r="AB24" s="1184"/>
      <c r="AC24" s="1184"/>
    </row>
    <row r="25">
      <c r="A25" s="20"/>
      <c r="B25" s="20"/>
      <c r="C25" s="1123" t="s">
        <v>5809</v>
      </c>
      <c r="D25" s="1096" t="s">
        <v>5766</v>
      </c>
      <c r="E25" s="1175" t="s">
        <v>5767</v>
      </c>
      <c r="F25" s="1188" t="s">
        <v>5810</v>
      </c>
      <c r="G25" s="1209"/>
      <c r="H25" s="1178"/>
      <c r="I25" s="1179"/>
      <c r="J25" s="1180"/>
      <c r="K25" s="1186"/>
      <c r="L25" s="1182"/>
      <c r="M25" s="1183"/>
      <c r="N25" s="1184"/>
      <c r="O25" s="1184"/>
      <c r="P25" s="1184"/>
      <c r="Q25" s="1184"/>
      <c r="R25" s="1184"/>
      <c r="S25" s="1184"/>
      <c r="T25" s="1184"/>
      <c r="U25" s="1184"/>
      <c r="V25" s="1184"/>
      <c r="W25" s="1184"/>
      <c r="X25" s="1184"/>
      <c r="Y25" s="1184"/>
      <c r="Z25" s="1184"/>
      <c r="AA25" s="1184"/>
      <c r="AB25" s="1184"/>
      <c r="AC25" s="1184"/>
    </row>
    <row r="26">
      <c r="A26" s="24"/>
      <c r="B26" s="24"/>
      <c r="C26" s="1123" t="s">
        <v>5811</v>
      </c>
      <c r="D26" s="1096" t="s">
        <v>5766</v>
      </c>
      <c r="E26" s="1175" t="s">
        <v>5767</v>
      </c>
      <c r="F26" s="1176" t="s">
        <v>5812</v>
      </c>
      <c r="G26" s="1175"/>
      <c r="H26" s="1178"/>
      <c r="I26" s="1179"/>
      <c r="J26" s="1180"/>
      <c r="K26" s="1186"/>
      <c r="L26" s="1182"/>
      <c r="M26" s="1183"/>
      <c r="N26" s="1184"/>
      <c r="O26" s="1184"/>
      <c r="P26" s="1184"/>
      <c r="Q26" s="1184"/>
      <c r="R26" s="1184"/>
      <c r="S26" s="1184"/>
      <c r="T26" s="1184"/>
      <c r="U26" s="1184"/>
      <c r="V26" s="1184"/>
      <c r="W26" s="1184"/>
      <c r="X26" s="1184"/>
      <c r="Y26" s="1184"/>
      <c r="Z26" s="1184"/>
      <c r="AA26" s="1184"/>
      <c r="AB26" s="1184"/>
      <c r="AC26" s="1184"/>
    </row>
    <row r="27">
      <c r="A27" s="1173">
        <v>4.0</v>
      </c>
      <c r="B27" s="1174" t="s">
        <v>5813</v>
      </c>
      <c r="C27" s="1123" t="s">
        <v>5814</v>
      </c>
      <c r="D27" s="1096" t="s">
        <v>5766</v>
      </c>
      <c r="E27" s="1175" t="s">
        <v>5767</v>
      </c>
      <c r="F27" s="1176" t="s">
        <v>5815</v>
      </c>
      <c r="G27" s="1200">
        <v>45579.0</v>
      </c>
      <c r="H27" s="1178"/>
      <c r="I27" s="1179"/>
      <c r="J27" s="1180"/>
      <c r="K27" s="1186"/>
      <c r="L27" s="1182"/>
      <c r="M27" s="1183"/>
      <c r="N27" s="1184"/>
      <c r="O27" s="1184"/>
      <c r="P27" s="1184"/>
      <c r="Q27" s="1184"/>
      <c r="R27" s="1184"/>
      <c r="S27" s="1184"/>
      <c r="T27" s="1184"/>
      <c r="U27" s="1184"/>
      <c r="V27" s="1184"/>
      <c r="W27" s="1184"/>
      <c r="X27" s="1184"/>
      <c r="Y27" s="1184"/>
      <c r="Z27" s="1184"/>
      <c r="AA27" s="1184"/>
      <c r="AB27" s="1184"/>
      <c r="AC27" s="1184"/>
    </row>
    <row r="28">
      <c r="A28" s="20"/>
      <c r="B28" s="20"/>
      <c r="C28" s="1123" t="s">
        <v>5816</v>
      </c>
      <c r="D28" s="1096" t="s">
        <v>5766</v>
      </c>
      <c r="E28" s="1175" t="s">
        <v>5767</v>
      </c>
      <c r="F28" s="1176" t="s">
        <v>5817</v>
      </c>
      <c r="G28" s="1200">
        <v>45580.0</v>
      </c>
      <c r="H28" s="1178"/>
      <c r="I28" s="1179"/>
      <c r="J28" s="1180"/>
      <c r="K28" s="1186"/>
      <c r="L28" s="1182"/>
      <c r="M28" s="1183"/>
      <c r="N28" s="1184"/>
      <c r="O28" s="1184"/>
      <c r="P28" s="1184"/>
      <c r="Q28" s="1184"/>
      <c r="R28" s="1184"/>
      <c r="S28" s="1184"/>
      <c r="T28" s="1184"/>
      <c r="U28" s="1184"/>
      <c r="V28" s="1184"/>
      <c r="W28" s="1184"/>
      <c r="X28" s="1184"/>
      <c r="Y28" s="1184"/>
      <c r="Z28" s="1184"/>
      <c r="AA28" s="1184"/>
      <c r="AB28" s="1184"/>
      <c r="AC28" s="1184"/>
    </row>
    <row r="29">
      <c r="A29" s="20"/>
      <c r="B29" s="20"/>
      <c r="C29" s="1210" t="s">
        <v>5818</v>
      </c>
      <c r="D29" s="1191" t="s">
        <v>5774</v>
      </c>
      <c r="E29" s="1202" t="s">
        <v>5767</v>
      </c>
      <c r="F29" s="1211" t="s">
        <v>5819</v>
      </c>
      <c r="G29" s="1212" t="s">
        <v>5820</v>
      </c>
      <c r="H29" s="1213">
        <v>112533.0</v>
      </c>
      <c r="I29" s="1214">
        <v>4.0</v>
      </c>
      <c r="J29" s="1214">
        <v>1317.0</v>
      </c>
      <c r="K29" s="1196" t="s">
        <v>5821</v>
      </c>
      <c r="L29" s="1215"/>
      <c r="M29" s="1216" t="s">
        <v>5785</v>
      </c>
      <c r="N29" s="1160"/>
      <c r="O29" s="1160"/>
      <c r="P29" s="1160"/>
      <c r="Q29" s="1160"/>
      <c r="R29" s="1160"/>
      <c r="S29" s="1160"/>
      <c r="T29" s="1160"/>
      <c r="U29" s="1160"/>
      <c r="V29" s="1160"/>
      <c r="W29" s="1160"/>
      <c r="X29" s="1160"/>
      <c r="Y29" s="1160"/>
      <c r="Z29" s="1160"/>
      <c r="AA29" s="1160"/>
      <c r="AB29" s="1160"/>
      <c r="AC29" s="1160"/>
    </row>
    <row r="30">
      <c r="A30" s="20"/>
      <c r="B30" s="20"/>
      <c r="C30" s="1123" t="s">
        <v>5822</v>
      </c>
      <c r="D30" s="1096" t="s">
        <v>5766</v>
      </c>
      <c r="E30" s="1175" t="s">
        <v>5767</v>
      </c>
      <c r="F30" s="1217" t="s">
        <v>5823</v>
      </c>
      <c r="G30" s="1218">
        <v>45583.0</v>
      </c>
      <c r="H30" s="1219"/>
      <c r="I30" s="1220"/>
      <c r="J30" s="1221"/>
      <c r="K30" s="1222"/>
      <c r="L30" s="1215"/>
      <c r="M30" s="1159"/>
      <c r="N30" s="1160"/>
      <c r="O30" s="1160"/>
      <c r="P30" s="1160"/>
      <c r="Q30" s="1160"/>
      <c r="R30" s="1160"/>
      <c r="S30" s="1160"/>
      <c r="T30" s="1160"/>
      <c r="U30" s="1160"/>
      <c r="V30" s="1160"/>
      <c r="W30" s="1160"/>
      <c r="X30" s="1160"/>
      <c r="Y30" s="1160"/>
      <c r="Z30" s="1160"/>
      <c r="AA30" s="1160"/>
      <c r="AB30" s="1160"/>
      <c r="AC30" s="1160"/>
    </row>
    <row r="31">
      <c r="A31" s="20"/>
      <c r="B31" s="20"/>
      <c r="C31" s="1094" t="s">
        <v>5824</v>
      </c>
      <c r="D31" s="1096" t="s">
        <v>5766</v>
      </c>
      <c r="E31" s="1175" t="s">
        <v>5767</v>
      </c>
      <c r="F31" s="1217" t="s">
        <v>5825</v>
      </c>
      <c r="G31" s="1218">
        <v>45585.0</v>
      </c>
      <c r="H31" s="1219"/>
      <c r="I31" s="1220"/>
      <c r="J31" s="1221"/>
      <c r="K31" s="1222"/>
      <c r="L31" s="1215"/>
      <c r="M31" s="1159"/>
      <c r="N31" s="1160"/>
      <c r="O31" s="1160"/>
      <c r="P31" s="1160"/>
      <c r="Q31" s="1160"/>
      <c r="R31" s="1160"/>
      <c r="S31" s="1160"/>
      <c r="T31" s="1160"/>
      <c r="U31" s="1160"/>
      <c r="V31" s="1160"/>
      <c r="W31" s="1160"/>
      <c r="X31" s="1160"/>
      <c r="Y31" s="1160"/>
      <c r="Z31" s="1160"/>
      <c r="AA31" s="1160"/>
      <c r="AB31" s="1160"/>
      <c r="AC31" s="1160"/>
    </row>
    <row r="32">
      <c r="A32" s="24"/>
      <c r="B32" s="24"/>
      <c r="C32" s="1210" t="s">
        <v>5826</v>
      </c>
      <c r="D32" s="1191" t="s">
        <v>5766</v>
      </c>
      <c r="E32" s="1202" t="s">
        <v>5767</v>
      </c>
      <c r="F32" s="1211" t="s">
        <v>5827</v>
      </c>
      <c r="G32" s="1212" t="s">
        <v>5828</v>
      </c>
      <c r="H32" s="1213">
        <v>420000.0</v>
      </c>
      <c r="I32" s="1214">
        <v>3.0</v>
      </c>
      <c r="J32" s="1214">
        <v>1563.0</v>
      </c>
      <c r="K32" s="1196" t="s">
        <v>5829</v>
      </c>
      <c r="L32" s="1215"/>
      <c r="M32" s="1216" t="s">
        <v>5785</v>
      </c>
      <c r="N32" s="1160"/>
      <c r="O32" s="1160"/>
      <c r="P32" s="1160"/>
      <c r="Q32" s="1160"/>
      <c r="R32" s="1160"/>
      <c r="S32" s="1160"/>
      <c r="T32" s="1160"/>
      <c r="U32" s="1160"/>
      <c r="V32" s="1160"/>
      <c r="W32" s="1160"/>
      <c r="X32" s="1160"/>
      <c r="Y32" s="1160"/>
      <c r="Z32" s="1160"/>
      <c r="AA32" s="1160"/>
      <c r="AB32" s="1160"/>
      <c r="AC32" s="1160"/>
    </row>
    <row r="33">
      <c r="A33" s="1223">
        <v>5.0</v>
      </c>
      <c r="B33" s="1198" t="s">
        <v>5830</v>
      </c>
      <c r="C33" s="1224" t="s">
        <v>5831</v>
      </c>
      <c r="D33" s="1191" t="s">
        <v>5774</v>
      </c>
      <c r="E33" s="1202" t="s">
        <v>5767</v>
      </c>
      <c r="F33" s="1225" t="s">
        <v>5832</v>
      </c>
      <c r="G33" s="1214" t="s">
        <v>5833</v>
      </c>
      <c r="H33" s="1213">
        <v>314390.0</v>
      </c>
      <c r="I33" s="1214">
        <v>2.0</v>
      </c>
      <c r="J33" s="1214">
        <v>1722.0</v>
      </c>
      <c r="K33" s="1196" t="s">
        <v>5834</v>
      </c>
      <c r="L33" s="1215"/>
      <c r="M33" s="1216" t="s">
        <v>5785</v>
      </c>
      <c r="N33" s="1160"/>
      <c r="O33" s="1160"/>
      <c r="P33" s="1160"/>
      <c r="Q33" s="1160"/>
      <c r="R33" s="1160"/>
      <c r="S33" s="1160"/>
      <c r="T33" s="1160"/>
      <c r="U33" s="1160"/>
      <c r="V33" s="1160"/>
      <c r="W33" s="1160"/>
      <c r="X33" s="1160"/>
      <c r="Y33" s="1160"/>
      <c r="Z33" s="1160"/>
      <c r="AA33" s="1160"/>
      <c r="AB33" s="1160"/>
      <c r="AC33" s="1160"/>
    </row>
    <row r="34">
      <c r="A34" s="20"/>
      <c r="B34" s="20"/>
      <c r="C34" s="1226" t="s">
        <v>5835</v>
      </c>
      <c r="D34" s="1096" t="s">
        <v>5766</v>
      </c>
      <c r="E34" s="1175" t="s">
        <v>5767</v>
      </c>
      <c r="F34" s="1227" t="s">
        <v>5836</v>
      </c>
      <c r="G34" s="1228" t="s">
        <v>5837</v>
      </c>
      <c r="H34" s="1219"/>
      <c r="I34" s="1220"/>
      <c r="J34" s="1221"/>
      <c r="K34" s="1222"/>
      <c r="L34" s="1215"/>
      <c r="M34" s="1159"/>
      <c r="N34" s="1160"/>
      <c r="O34" s="1160"/>
      <c r="P34" s="1160"/>
      <c r="Q34" s="1160"/>
      <c r="R34" s="1160"/>
      <c r="S34" s="1160"/>
      <c r="T34" s="1160"/>
      <c r="U34" s="1160"/>
      <c r="V34" s="1160"/>
      <c r="W34" s="1160"/>
      <c r="X34" s="1160"/>
      <c r="Y34" s="1160"/>
      <c r="Z34" s="1160"/>
      <c r="AA34" s="1160"/>
      <c r="AB34" s="1160"/>
      <c r="AC34" s="1160"/>
    </row>
    <row r="35">
      <c r="A35" s="20"/>
      <c r="B35" s="20"/>
      <c r="C35" s="1229" t="s">
        <v>5838</v>
      </c>
      <c r="D35" s="1230" t="s">
        <v>5766</v>
      </c>
      <c r="E35" s="1230" t="s">
        <v>5767</v>
      </c>
      <c r="F35" s="1229" t="s">
        <v>5839</v>
      </c>
      <c r="G35" s="1228">
        <v>45589.0</v>
      </c>
      <c r="H35" s="1219"/>
      <c r="I35" s="1220"/>
      <c r="J35" s="1221"/>
      <c r="K35" s="1222"/>
      <c r="L35" s="1215"/>
      <c r="M35" s="1159"/>
      <c r="N35" s="1160"/>
      <c r="O35" s="1160"/>
      <c r="P35" s="1160"/>
      <c r="Q35" s="1160"/>
      <c r="R35" s="1160"/>
      <c r="S35" s="1160"/>
      <c r="T35" s="1160"/>
      <c r="U35" s="1160"/>
      <c r="V35" s="1160"/>
      <c r="W35" s="1160"/>
      <c r="X35" s="1160"/>
      <c r="Y35" s="1160"/>
      <c r="Z35" s="1160"/>
      <c r="AA35" s="1160"/>
      <c r="AB35" s="1160"/>
      <c r="AC35" s="1160"/>
    </row>
    <row r="36">
      <c r="A36" s="24"/>
      <c r="B36" s="24"/>
      <c r="C36" s="1231" t="s">
        <v>3348</v>
      </c>
      <c r="D36" s="1214" t="s">
        <v>5766</v>
      </c>
      <c r="E36" s="1214" t="s">
        <v>5767</v>
      </c>
      <c r="F36" s="1225" t="s">
        <v>5840</v>
      </c>
      <c r="G36" s="1214" t="s">
        <v>5841</v>
      </c>
      <c r="H36" s="1213">
        <v>733244.0</v>
      </c>
      <c r="I36" s="1214">
        <v>14.0</v>
      </c>
      <c r="J36" s="1214">
        <v>2762.0</v>
      </c>
      <c r="K36" s="1196" t="s">
        <v>5842</v>
      </c>
      <c r="L36" s="1215"/>
      <c r="M36" s="1216" t="s">
        <v>5785</v>
      </c>
      <c r="N36" s="1160"/>
      <c r="O36" s="1160"/>
      <c r="P36" s="1160"/>
      <c r="Q36" s="1160"/>
      <c r="R36" s="1160"/>
      <c r="S36" s="1160"/>
      <c r="T36" s="1160"/>
      <c r="U36" s="1160"/>
      <c r="V36" s="1160"/>
      <c r="W36" s="1160"/>
      <c r="X36" s="1160"/>
      <c r="Y36" s="1160"/>
      <c r="Z36" s="1160"/>
      <c r="AA36" s="1160"/>
      <c r="AB36" s="1160"/>
      <c r="AC36" s="1160"/>
    </row>
    <row r="37">
      <c r="A37" s="1232">
        <v>6.0</v>
      </c>
      <c r="B37" s="1233" t="s">
        <v>5843</v>
      </c>
      <c r="C37" s="1187" t="s">
        <v>5844</v>
      </c>
      <c r="D37" s="1230" t="s">
        <v>5766</v>
      </c>
      <c r="E37" s="1230" t="s">
        <v>5767</v>
      </c>
      <c r="F37" s="1234" t="s">
        <v>5845</v>
      </c>
      <c r="G37" s="1228">
        <v>45593.0</v>
      </c>
      <c r="H37" s="1219"/>
      <c r="I37" s="1220"/>
      <c r="J37" s="1221"/>
      <c r="K37" s="1222"/>
      <c r="L37" s="1215"/>
      <c r="M37" s="1159"/>
      <c r="N37" s="1160"/>
      <c r="O37" s="1160"/>
      <c r="P37" s="1160"/>
      <c r="Q37" s="1160"/>
      <c r="R37" s="1160"/>
      <c r="S37" s="1160"/>
      <c r="T37" s="1160"/>
      <c r="U37" s="1160"/>
      <c r="V37" s="1160"/>
      <c r="W37" s="1160"/>
      <c r="X37" s="1160"/>
      <c r="Y37" s="1160"/>
      <c r="Z37" s="1160"/>
      <c r="AA37" s="1160"/>
      <c r="AB37" s="1160"/>
      <c r="AC37" s="1160"/>
    </row>
    <row r="38">
      <c r="A38" s="20"/>
      <c r="B38" s="20"/>
      <c r="C38" s="1226" t="s">
        <v>5846</v>
      </c>
      <c r="D38" s="1230" t="s">
        <v>5766</v>
      </c>
      <c r="E38" s="1230" t="s">
        <v>5767</v>
      </c>
      <c r="F38" s="1227" t="s">
        <v>5847</v>
      </c>
      <c r="G38" s="1228">
        <v>45594.0</v>
      </c>
      <c r="H38" s="1219"/>
      <c r="I38" s="1220"/>
      <c r="J38" s="1221"/>
      <c r="K38" s="1222"/>
      <c r="L38" s="1215"/>
      <c r="M38" s="1159"/>
      <c r="N38" s="1160"/>
      <c r="O38" s="1160"/>
      <c r="P38" s="1160"/>
      <c r="Q38" s="1160"/>
      <c r="R38" s="1160"/>
      <c r="S38" s="1160"/>
      <c r="T38" s="1160"/>
      <c r="U38" s="1160"/>
      <c r="V38" s="1160"/>
      <c r="W38" s="1160"/>
      <c r="X38" s="1160"/>
      <c r="Y38" s="1160"/>
      <c r="Z38" s="1160"/>
      <c r="AA38" s="1160"/>
      <c r="AB38" s="1160"/>
      <c r="AC38" s="1160"/>
    </row>
    <row r="39">
      <c r="A39" s="20"/>
      <c r="B39" s="20"/>
      <c r="C39" s="1229" t="s">
        <v>5848</v>
      </c>
      <c r="D39" s="1230" t="s">
        <v>5766</v>
      </c>
      <c r="E39" s="1230" t="s">
        <v>5767</v>
      </c>
      <c r="F39" s="1227" t="s">
        <v>5849</v>
      </c>
      <c r="G39" s="1228">
        <v>45596.0</v>
      </c>
      <c r="H39" s="1219"/>
      <c r="I39" s="1220"/>
      <c r="J39" s="1221"/>
      <c r="K39" s="1222"/>
      <c r="L39" s="1215"/>
      <c r="M39" s="1159"/>
      <c r="N39" s="1160"/>
      <c r="O39" s="1160"/>
      <c r="P39" s="1160"/>
      <c r="Q39" s="1160"/>
      <c r="R39" s="1160"/>
      <c r="S39" s="1160"/>
      <c r="T39" s="1160"/>
      <c r="U39" s="1160"/>
      <c r="V39" s="1160"/>
      <c r="W39" s="1160"/>
      <c r="X39" s="1160"/>
      <c r="Y39" s="1160"/>
      <c r="Z39" s="1160"/>
      <c r="AA39" s="1160"/>
      <c r="AB39" s="1160"/>
      <c r="AC39" s="1160"/>
    </row>
    <row r="40">
      <c r="A40" s="24"/>
      <c r="B40" s="24"/>
      <c r="C40" s="1224" t="s">
        <v>5850</v>
      </c>
      <c r="D40" s="1214" t="s">
        <v>5774</v>
      </c>
      <c r="E40" s="1214" t="s">
        <v>5767</v>
      </c>
      <c r="F40" s="1235" t="s">
        <v>5851</v>
      </c>
      <c r="G40" s="1236" t="s">
        <v>5852</v>
      </c>
      <c r="H40" s="1213">
        <v>429639.0</v>
      </c>
      <c r="I40" s="1214">
        <v>6.0</v>
      </c>
      <c r="J40" s="1214">
        <v>1100.0</v>
      </c>
      <c r="K40" s="1196" t="s">
        <v>5853</v>
      </c>
      <c r="L40" s="1215"/>
      <c r="M40" s="1216" t="s">
        <v>5785</v>
      </c>
      <c r="N40" s="1160"/>
      <c r="O40" s="1160"/>
      <c r="P40" s="1160"/>
      <c r="Q40" s="1160"/>
      <c r="R40" s="1160"/>
      <c r="S40" s="1160"/>
      <c r="T40" s="1160"/>
      <c r="U40" s="1160"/>
      <c r="V40" s="1160"/>
      <c r="W40" s="1160"/>
      <c r="X40" s="1160"/>
      <c r="Y40" s="1160"/>
      <c r="Z40" s="1160"/>
      <c r="AA40" s="1160"/>
      <c r="AB40" s="1160"/>
      <c r="AC40" s="1160"/>
    </row>
    <row r="41">
      <c r="A41" s="1173">
        <v>7.0</v>
      </c>
      <c r="B41" s="1174" t="s">
        <v>3320</v>
      </c>
      <c r="C41" s="1210" t="s">
        <v>3321</v>
      </c>
      <c r="D41" s="1212" t="s">
        <v>5774</v>
      </c>
      <c r="E41" s="1212" t="s">
        <v>5767</v>
      </c>
      <c r="F41" s="1211" t="s">
        <v>5854</v>
      </c>
      <c r="G41" s="1212" t="s">
        <v>5855</v>
      </c>
      <c r="H41" s="1237">
        <v>734567.0</v>
      </c>
      <c r="I41" s="1238">
        <v>7.0</v>
      </c>
      <c r="J41" s="1237">
        <v>2512.0</v>
      </c>
      <c r="K41" s="1239" t="s">
        <v>5856</v>
      </c>
      <c r="L41" s="1215"/>
      <c r="M41" s="1197" t="s">
        <v>5785</v>
      </c>
      <c r="N41" s="1160"/>
      <c r="O41" s="1160"/>
      <c r="P41" s="1160"/>
      <c r="Q41" s="1160"/>
      <c r="R41" s="1160"/>
      <c r="S41" s="1160"/>
      <c r="T41" s="1160"/>
      <c r="U41" s="1160"/>
      <c r="V41" s="1160"/>
      <c r="W41" s="1160"/>
      <c r="X41" s="1160"/>
      <c r="Y41" s="1160"/>
      <c r="Z41" s="1160"/>
      <c r="AA41" s="1160"/>
      <c r="AB41" s="1160"/>
      <c r="AC41" s="1160"/>
    </row>
    <row r="42">
      <c r="A42" s="20"/>
      <c r="B42" s="20"/>
      <c r="C42" s="1094" t="s">
        <v>3333</v>
      </c>
      <c r="D42" s="1240" t="s">
        <v>5766</v>
      </c>
      <c r="E42" s="1240" t="s">
        <v>5767</v>
      </c>
      <c r="F42" s="1217" t="s">
        <v>5857</v>
      </c>
      <c r="G42" s="1241">
        <v>45602.0</v>
      </c>
      <c r="H42" s="1242"/>
      <c r="I42" s="1243"/>
      <c r="J42" s="1244"/>
      <c r="K42" s="1245"/>
      <c r="L42" s="1215"/>
      <c r="M42" s="1159"/>
      <c r="N42" s="1160"/>
      <c r="O42" s="1160"/>
      <c r="P42" s="1160"/>
      <c r="Q42" s="1160"/>
      <c r="R42" s="1160"/>
      <c r="S42" s="1160"/>
      <c r="T42" s="1160"/>
      <c r="U42" s="1160"/>
      <c r="V42" s="1160"/>
      <c r="W42" s="1160"/>
      <c r="X42" s="1160"/>
      <c r="Y42" s="1160"/>
      <c r="Z42" s="1160"/>
      <c r="AA42" s="1160"/>
      <c r="AB42" s="1160"/>
      <c r="AC42" s="1160"/>
    </row>
    <row r="43">
      <c r="A43" s="20"/>
      <c r="B43" s="20"/>
      <c r="C43" s="1094" t="s">
        <v>3341</v>
      </c>
      <c r="D43" s="1240" t="s">
        <v>5766</v>
      </c>
      <c r="E43" s="1240" t="s">
        <v>5767</v>
      </c>
      <c r="F43" s="1217" t="s">
        <v>5858</v>
      </c>
      <c r="G43" s="1218">
        <v>45603.0</v>
      </c>
      <c r="H43" s="1242"/>
      <c r="I43" s="1243"/>
      <c r="J43" s="1244"/>
      <c r="K43" s="1245"/>
      <c r="L43" s="1215"/>
      <c r="M43" s="1159"/>
      <c r="N43" s="1160"/>
      <c r="O43" s="1160"/>
      <c r="P43" s="1160"/>
      <c r="Q43" s="1160"/>
      <c r="R43" s="1160"/>
      <c r="S43" s="1160"/>
      <c r="T43" s="1160"/>
      <c r="U43" s="1160"/>
      <c r="V43" s="1160"/>
      <c r="W43" s="1160"/>
      <c r="X43" s="1160"/>
      <c r="Y43" s="1160"/>
      <c r="Z43" s="1160"/>
      <c r="AA43" s="1160"/>
      <c r="AB43" s="1160"/>
      <c r="AC43" s="1160"/>
    </row>
    <row r="44">
      <c r="A44" s="20"/>
      <c r="B44" s="20"/>
      <c r="C44" s="1210" t="s">
        <v>3348</v>
      </c>
      <c r="D44" s="1212" t="s">
        <v>5766</v>
      </c>
      <c r="E44" s="1212" t="s">
        <v>5767</v>
      </c>
      <c r="F44" s="1211" t="s">
        <v>5859</v>
      </c>
      <c r="G44" s="1212" t="s">
        <v>5860</v>
      </c>
      <c r="H44" s="1246">
        <v>100110.0</v>
      </c>
      <c r="I44" s="1247">
        <v>2.0</v>
      </c>
      <c r="J44" s="1246">
        <v>560.0</v>
      </c>
      <c r="K44" s="1239" t="s">
        <v>5861</v>
      </c>
      <c r="L44" s="1215"/>
      <c r="M44" s="1216" t="s">
        <v>5785</v>
      </c>
      <c r="N44" s="1160"/>
      <c r="O44" s="1160"/>
      <c r="P44" s="1160"/>
      <c r="Q44" s="1160"/>
      <c r="R44" s="1160"/>
      <c r="S44" s="1160"/>
      <c r="T44" s="1160"/>
      <c r="U44" s="1160"/>
      <c r="V44" s="1160"/>
      <c r="W44" s="1160"/>
      <c r="X44" s="1160"/>
      <c r="Y44" s="1160"/>
      <c r="Z44" s="1160"/>
      <c r="AA44" s="1160"/>
      <c r="AB44" s="1160"/>
      <c r="AC44" s="1160"/>
    </row>
    <row r="45">
      <c r="A45" s="20"/>
      <c r="B45" s="20"/>
      <c r="C45" s="1210" t="s">
        <v>3348</v>
      </c>
      <c r="D45" s="1212" t="s">
        <v>5766</v>
      </c>
      <c r="E45" s="1212" t="s">
        <v>5767</v>
      </c>
      <c r="F45" s="1211" t="s">
        <v>5859</v>
      </c>
      <c r="G45" s="1212" t="s">
        <v>5862</v>
      </c>
      <c r="H45" s="1246">
        <v>621315.0</v>
      </c>
      <c r="I45" s="1247">
        <v>3.0</v>
      </c>
      <c r="J45" s="1246">
        <v>1621.0</v>
      </c>
      <c r="K45" s="1239" t="s">
        <v>5863</v>
      </c>
      <c r="L45" s="1215"/>
      <c r="M45" s="1216" t="s">
        <v>5785</v>
      </c>
      <c r="N45" s="1160"/>
      <c r="O45" s="1160"/>
      <c r="P45" s="1160"/>
      <c r="Q45" s="1160"/>
      <c r="R45" s="1160"/>
      <c r="S45" s="1160"/>
      <c r="T45" s="1160"/>
      <c r="U45" s="1160"/>
      <c r="V45" s="1160"/>
      <c r="W45" s="1160"/>
      <c r="X45" s="1160"/>
      <c r="Y45" s="1160"/>
      <c r="Z45" s="1160"/>
      <c r="AA45" s="1160"/>
      <c r="AB45" s="1160"/>
      <c r="AC45" s="1160"/>
    </row>
    <row r="46">
      <c r="A46" s="24"/>
      <c r="B46" s="24"/>
      <c r="C46" s="1094" t="s">
        <v>3352</v>
      </c>
      <c r="D46" s="1240" t="s">
        <v>5766</v>
      </c>
      <c r="E46" s="1240" t="s">
        <v>5767</v>
      </c>
      <c r="F46" s="1217" t="s">
        <v>5864</v>
      </c>
      <c r="G46" s="1218">
        <v>45605.0</v>
      </c>
      <c r="H46" s="1242"/>
      <c r="I46" s="1243"/>
      <c r="J46" s="1244"/>
      <c r="K46" s="1245"/>
      <c r="L46" s="1215"/>
      <c r="M46" s="1159"/>
      <c r="N46" s="1160"/>
      <c r="O46" s="1160"/>
      <c r="P46" s="1160"/>
      <c r="Q46" s="1160"/>
      <c r="R46" s="1160"/>
      <c r="S46" s="1160"/>
      <c r="T46" s="1160"/>
      <c r="U46" s="1160"/>
      <c r="V46" s="1160"/>
      <c r="W46" s="1160"/>
      <c r="X46" s="1160"/>
      <c r="Y46" s="1160"/>
      <c r="Z46" s="1160"/>
      <c r="AA46" s="1160"/>
      <c r="AB46" s="1160"/>
      <c r="AC46" s="1160"/>
    </row>
    <row r="47">
      <c r="A47" s="1173">
        <v>8.0</v>
      </c>
      <c r="B47" s="1174" t="s">
        <v>3357</v>
      </c>
      <c r="C47" s="17" t="s">
        <v>3360</v>
      </c>
      <c r="D47" s="1248" t="s">
        <v>5865</v>
      </c>
      <c r="E47" s="1240" t="s">
        <v>5767</v>
      </c>
      <c r="F47" s="1217" t="s">
        <v>5866</v>
      </c>
      <c r="G47" s="1218">
        <v>45607.0</v>
      </c>
      <c r="H47" s="1242"/>
      <c r="I47" s="1243"/>
      <c r="J47" s="1244"/>
      <c r="K47" s="1245"/>
      <c r="L47" s="1215"/>
      <c r="M47" s="1159"/>
      <c r="N47" s="1160"/>
      <c r="O47" s="1160"/>
      <c r="P47" s="1160"/>
      <c r="Q47" s="1160"/>
      <c r="R47" s="1160"/>
      <c r="S47" s="1160"/>
      <c r="T47" s="1160"/>
      <c r="U47" s="1160"/>
      <c r="V47" s="1160"/>
      <c r="W47" s="1160"/>
      <c r="X47" s="1160"/>
      <c r="Y47" s="1160"/>
      <c r="Z47" s="1160"/>
      <c r="AA47" s="1160"/>
      <c r="AB47" s="1160"/>
      <c r="AC47" s="1160"/>
    </row>
    <row r="48">
      <c r="A48" s="20"/>
      <c r="B48" s="20"/>
      <c r="C48" s="17" t="s">
        <v>3366</v>
      </c>
      <c r="D48" s="1248" t="s">
        <v>5865</v>
      </c>
      <c r="E48" s="1240" t="s">
        <v>5767</v>
      </c>
      <c r="F48" s="1217" t="s">
        <v>5867</v>
      </c>
      <c r="G48" s="1218">
        <v>45608.0</v>
      </c>
      <c r="H48" s="1242"/>
      <c r="I48" s="1243"/>
      <c r="J48" s="1244"/>
      <c r="K48" s="1245"/>
      <c r="L48" s="1215"/>
      <c r="M48" s="1159"/>
      <c r="N48" s="1160"/>
      <c r="O48" s="1160"/>
      <c r="P48" s="1160"/>
      <c r="Q48" s="1160"/>
      <c r="R48" s="1160"/>
      <c r="S48" s="1160"/>
      <c r="T48" s="1160"/>
      <c r="U48" s="1160"/>
      <c r="V48" s="1160"/>
      <c r="W48" s="1160"/>
      <c r="X48" s="1160"/>
      <c r="Y48" s="1160"/>
      <c r="Z48" s="1160"/>
      <c r="AA48" s="1160"/>
      <c r="AB48" s="1160"/>
      <c r="AC48" s="1160"/>
    </row>
    <row r="49">
      <c r="A49" s="20"/>
      <c r="B49" s="20"/>
      <c r="C49" s="675" t="s">
        <v>3367</v>
      </c>
      <c r="D49" s="1248" t="s">
        <v>5868</v>
      </c>
      <c r="E49" s="1240" t="s">
        <v>5767</v>
      </c>
      <c r="F49" s="1217" t="s">
        <v>5869</v>
      </c>
      <c r="G49" s="1218">
        <v>45609.0</v>
      </c>
      <c r="H49" s="1242"/>
      <c r="I49" s="1243"/>
      <c r="J49" s="1244"/>
      <c r="K49" s="1245"/>
      <c r="L49" s="1215"/>
      <c r="M49" s="1159"/>
      <c r="N49" s="1160"/>
      <c r="O49" s="1160"/>
      <c r="P49" s="1160"/>
      <c r="Q49" s="1160"/>
      <c r="R49" s="1160"/>
      <c r="S49" s="1160"/>
      <c r="T49" s="1160"/>
      <c r="U49" s="1160"/>
      <c r="V49" s="1160"/>
      <c r="W49" s="1160"/>
      <c r="X49" s="1160"/>
      <c r="Y49" s="1160"/>
      <c r="Z49" s="1160"/>
      <c r="AA49" s="1160"/>
      <c r="AB49" s="1160"/>
      <c r="AC49" s="1160"/>
    </row>
    <row r="50">
      <c r="A50" s="20"/>
      <c r="B50" s="20"/>
      <c r="C50" s="406" t="s">
        <v>3371</v>
      </c>
      <c r="D50" s="657" t="s">
        <v>5868</v>
      </c>
      <c r="E50" s="1212" t="s">
        <v>5767</v>
      </c>
      <c r="F50" s="1211" t="s">
        <v>5870</v>
      </c>
      <c r="G50" s="1212" t="s">
        <v>5871</v>
      </c>
      <c r="H50" s="1249">
        <v>418326.0</v>
      </c>
      <c r="I50" s="1212">
        <v>0.0</v>
      </c>
      <c r="J50" s="1250">
        <v>60402.0</v>
      </c>
      <c r="K50" s="1239" t="s">
        <v>5872</v>
      </c>
      <c r="L50" s="1215"/>
      <c r="M50" s="1216" t="s">
        <v>5873</v>
      </c>
      <c r="N50" s="1160"/>
      <c r="O50" s="1160"/>
      <c r="P50" s="1160"/>
      <c r="Q50" s="1160"/>
      <c r="R50" s="1160"/>
      <c r="S50" s="1160"/>
      <c r="T50" s="1160"/>
      <c r="U50" s="1160"/>
      <c r="V50" s="1160"/>
      <c r="W50" s="1160"/>
      <c r="X50" s="1160"/>
      <c r="Y50" s="1160"/>
      <c r="Z50" s="1160"/>
      <c r="AA50" s="1160"/>
      <c r="AB50" s="1160"/>
      <c r="AC50" s="1160"/>
    </row>
    <row r="51">
      <c r="A51" s="20"/>
      <c r="B51" s="20"/>
      <c r="C51" s="17" t="s">
        <v>3379</v>
      </c>
      <c r="D51" s="1248" t="s">
        <v>5874</v>
      </c>
      <c r="E51" s="1240" t="s">
        <v>5767</v>
      </c>
      <c r="F51" s="1217" t="s">
        <v>5875</v>
      </c>
      <c r="G51" s="1218">
        <v>45612.0</v>
      </c>
      <c r="H51" s="1242"/>
      <c r="I51" s="1243"/>
      <c r="J51" s="1244"/>
      <c r="K51" s="1245"/>
      <c r="L51" s="1215"/>
      <c r="M51" s="1159"/>
      <c r="N51" s="1160"/>
      <c r="O51" s="1160"/>
      <c r="P51" s="1160"/>
      <c r="Q51" s="1160"/>
      <c r="R51" s="1160"/>
      <c r="S51" s="1160"/>
      <c r="T51" s="1160"/>
      <c r="U51" s="1160"/>
      <c r="V51" s="1160"/>
      <c r="W51" s="1160"/>
      <c r="X51" s="1160"/>
      <c r="Y51" s="1160"/>
      <c r="Z51" s="1160"/>
      <c r="AA51" s="1160"/>
      <c r="AB51" s="1160"/>
      <c r="AC51" s="1160"/>
    </row>
    <row r="52">
      <c r="A52" s="20"/>
      <c r="B52" s="20"/>
      <c r="C52" s="406" t="s">
        <v>3382</v>
      </c>
      <c r="D52" s="657" t="s">
        <v>5874</v>
      </c>
      <c r="E52" s="1212" t="s">
        <v>5767</v>
      </c>
      <c r="F52" s="1211" t="s">
        <v>5876</v>
      </c>
      <c r="G52" s="1212" t="s">
        <v>5877</v>
      </c>
      <c r="H52" s="1249">
        <v>419999.0</v>
      </c>
      <c r="I52" s="1212">
        <v>7.0</v>
      </c>
      <c r="J52" s="1250">
        <v>4179.0</v>
      </c>
      <c r="K52" s="1239" t="s">
        <v>5878</v>
      </c>
      <c r="L52" s="1215"/>
      <c r="M52" s="1216" t="s">
        <v>5785</v>
      </c>
      <c r="N52" s="1160"/>
      <c r="O52" s="1160"/>
      <c r="P52" s="1160"/>
      <c r="Q52" s="1160"/>
      <c r="R52" s="1160"/>
      <c r="S52" s="1160"/>
      <c r="T52" s="1160"/>
      <c r="U52" s="1160"/>
      <c r="V52" s="1160"/>
      <c r="W52" s="1160"/>
      <c r="X52" s="1160"/>
      <c r="Y52" s="1160"/>
      <c r="Z52" s="1160"/>
      <c r="AA52" s="1160"/>
      <c r="AB52" s="1160"/>
      <c r="AC52" s="1160"/>
    </row>
    <row r="53">
      <c r="A53" s="24"/>
      <c r="B53" s="24"/>
      <c r="C53" s="17" t="s">
        <v>3392</v>
      </c>
      <c r="D53" s="1248" t="s">
        <v>5865</v>
      </c>
      <c r="E53" s="1240" t="s">
        <v>5767</v>
      </c>
      <c r="F53" s="1217" t="s">
        <v>5879</v>
      </c>
      <c r="G53" s="1218">
        <v>45613.0</v>
      </c>
      <c r="H53" s="1242"/>
      <c r="I53" s="1243"/>
      <c r="J53" s="1244"/>
      <c r="K53" s="1245"/>
      <c r="L53" s="1215"/>
      <c r="M53" s="1159"/>
      <c r="N53" s="1160"/>
      <c r="O53" s="1160"/>
      <c r="P53" s="1160"/>
      <c r="Q53" s="1160"/>
      <c r="R53" s="1160"/>
      <c r="S53" s="1160"/>
      <c r="T53" s="1160"/>
      <c r="U53" s="1160"/>
      <c r="V53" s="1160"/>
      <c r="W53" s="1160"/>
      <c r="X53" s="1160"/>
      <c r="Y53" s="1160"/>
      <c r="Z53" s="1160"/>
      <c r="AA53" s="1160"/>
      <c r="AB53" s="1160"/>
      <c r="AC53" s="1160"/>
    </row>
    <row r="54">
      <c r="A54" s="1173">
        <v>9.0</v>
      </c>
      <c r="B54" s="1173" t="s">
        <v>3394</v>
      </c>
      <c r="C54" s="1210" t="s">
        <v>5880</v>
      </c>
      <c r="D54" s="657" t="s">
        <v>5865</v>
      </c>
      <c r="E54" s="1212" t="s">
        <v>5767</v>
      </c>
      <c r="F54" s="1211" t="s">
        <v>5881</v>
      </c>
      <c r="G54" s="1212" t="s">
        <v>5882</v>
      </c>
      <c r="H54" s="1249">
        <v>734732.0</v>
      </c>
      <c r="I54" s="1212">
        <v>11.0</v>
      </c>
      <c r="J54" s="1250">
        <v>10039.0</v>
      </c>
      <c r="K54" s="1239" t="s">
        <v>5883</v>
      </c>
      <c r="L54" s="1215"/>
      <c r="M54" s="1216" t="s">
        <v>5785</v>
      </c>
      <c r="N54" s="1160"/>
      <c r="O54" s="1160"/>
      <c r="P54" s="1160"/>
      <c r="Q54" s="1160"/>
      <c r="R54" s="1160"/>
      <c r="S54" s="1160"/>
      <c r="T54" s="1160"/>
      <c r="U54" s="1160"/>
      <c r="V54" s="1160"/>
      <c r="W54" s="1160"/>
      <c r="X54" s="1160"/>
      <c r="Y54" s="1160"/>
      <c r="Z54" s="1160"/>
      <c r="AA54" s="1160"/>
      <c r="AB54" s="1160"/>
      <c r="AC54" s="1160"/>
    </row>
    <row r="55">
      <c r="A55" s="20"/>
      <c r="B55" s="20"/>
      <c r="C55" s="1094" t="s">
        <v>5884</v>
      </c>
      <c r="D55" s="1248" t="s">
        <v>5868</v>
      </c>
      <c r="E55" s="1240" t="s">
        <v>5767</v>
      </c>
      <c r="F55" s="1217" t="s">
        <v>5885</v>
      </c>
      <c r="G55" s="1218">
        <v>45615.0</v>
      </c>
      <c r="H55" s="1242"/>
      <c r="I55" s="1243"/>
      <c r="J55" s="1244"/>
      <c r="K55" s="1245"/>
      <c r="L55" s="1215"/>
      <c r="M55" s="1159"/>
      <c r="N55" s="1160"/>
      <c r="O55" s="1160"/>
      <c r="P55" s="1160"/>
      <c r="Q55" s="1160"/>
      <c r="R55" s="1160"/>
      <c r="S55" s="1160"/>
      <c r="T55" s="1160"/>
      <c r="U55" s="1160"/>
      <c r="V55" s="1160"/>
      <c r="W55" s="1160"/>
      <c r="X55" s="1160"/>
      <c r="Y55" s="1160"/>
      <c r="Z55" s="1160"/>
      <c r="AA55" s="1160"/>
      <c r="AB55" s="1160"/>
      <c r="AC55" s="1160"/>
    </row>
    <row r="56">
      <c r="A56" s="20"/>
      <c r="B56" s="20"/>
      <c r="C56" s="1094" t="s">
        <v>3407</v>
      </c>
      <c r="D56" s="1248" t="s">
        <v>5868</v>
      </c>
      <c r="E56" s="1240" t="s">
        <v>5767</v>
      </c>
      <c r="F56" s="1217" t="s">
        <v>5886</v>
      </c>
      <c r="G56" s="1218">
        <v>45616.0</v>
      </c>
      <c r="H56" s="1242"/>
      <c r="I56" s="1243"/>
      <c r="J56" s="1244"/>
      <c r="K56" s="1245"/>
      <c r="L56" s="1215"/>
      <c r="M56" s="1159"/>
      <c r="N56" s="1160"/>
      <c r="O56" s="1160"/>
      <c r="P56" s="1160"/>
      <c r="Q56" s="1160"/>
      <c r="R56" s="1160"/>
      <c r="S56" s="1160"/>
      <c r="T56" s="1160"/>
      <c r="U56" s="1160"/>
      <c r="V56" s="1160"/>
      <c r="W56" s="1160"/>
      <c r="X56" s="1160"/>
      <c r="Y56" s="1160"/>
      <c r="Z56" s="1160"/>
      <c r="AA56" s="1160"/>
      <c r="AB56" s="1160"/>
      <c r="AC56" s="1160"/>
    </row>
    <row r="57">
      <c r="A57" s="20"/>
      <c r="B57" s="20"/>
      <c r="C57" s="1094" t="s">
        <v>5887</v>
      </c>
      <c r="D57" s="1248" t="s">
        <v>5868</v>
      </c>
      <c r="E57" s="1243"/>
      <c r="F57" s="1245"/>
      <c r="G57" s="1243"/>
      <c r="H57" s="1242"/>
      <c r="I57" s="1243"/>
      <c r="J57" s="1244"/>
      <c r="K57" s="1245"/>
      <c r="L57" s="1215"/>
      <c r="M57" s="1159"/>
      <c r="N57" s="1160"/>
      <c r="O57" s="1160"/>
      <c r="P57" s="1160"/>
      <c r="Q57" s="1160"/>
      <c r="R57" s="1160"/>
      <c r="S57" s="1160"/>
      <c r="T57" s="1160"/>
      <c r="U57" s="1160"/>
      <c r="V57" s="1160"/>
      <c r="W57" s="1160"/>
      <c r="X57" s="1160"/>
      <c r="Y57" s="1160"/>
      <c r="Z57" s="1160"/>
      <c r="AA57" s="1160"/>
      <c r="AB57" s="1160"/>
      <c r="AC57" s="1160"/>
    </row>
    <row r="58">
      <c r="A58" s="20"/>
      <c r="B58" s="20"/>
      <c r="C58" s="1094" t="s">
        <v>5888</v>
      </c>
      <c r="D58" s="1248" t="s">
        <v>5868</v>
      </c>
      <c r="E58" s="1240" t="s">
        <v>5767</v>
      </c>
      <c r="F58" s="1217" t="s">
        <v>5889</v>
      </c>
      <c r="G58" s="1218">
        <v>45617.0</v>
      </c>
      <c r="H58" s="1242"/>
      <c r="I58" s="1243"/>
      <c r="J58" s="1244"/>
      <c r="K58" s="1245"/>
      <c r="L58" s="1215"/>
      <c r="M58" s="1159"/>
      <c r="N58" s="1160"/>
      <c r="O58" s="1160"/>
      <c r="P58" s="1160"/>
      <c r="Q58" s="1160"/>
      <c r="R58" s="1160"/>
      <c r="S58" s="1160"/>
      <c r="T58" s="1160"/>
      <c r="U58" s="1160"/>
      <c r="V58" s="1160"/>
      <c r="W58" s="1160"/>
      <c r="X58" s="1160"/>
      <c r="Y58" s="1160"/>
      <c r="Z58" s="1160"/>
      <c r="AA58" s="1160"/>
      <c r="AB58" s="1160"/>
      <c r="AC58" s="1160"/>
    </row>
    <row r="59">
      <c r="A59" s="24"/>
      <c r="B59" s="20"/>
      <c r="C59" s="1210" t="s">
        <v>3413</v>
      </c>
      <c r="D59" s="657" t="s">
        <v>5868</v>
      </c>
      <c r="E59" s="1212" t="s">
        <v>5767</v>
      </c>
      <c r="F59" s="1251" t="s">
        <v>5890</v>
      </c>
      <c r="G59" s="1212" t="s">
        <v>5893</v>
      </c>
      <c r="H59" s="1249">
        <v>419977.0</v>
      </c>
      <c r="I59" s="1212">
        <v>5.0</v>
      </c>
      <c r="J59" s="1250">
        <v>3561.0</v>
      </c>
      <c r="K59" s="1239" t="s">
        <v>5895</v>
      </c>
      <c r="L59" s="1215"/>
      <c r="M59" s="1216" t="s">
        <v>5785</v>
      </c>
      <c r="N59" s="1160"/>
      <c r="O59" s="1160"/>
      <c r="P59" s="1160"/>
      <c r="Q59" s="1160"/>
      <c r="R59" s="1160"/>
      <c r="S59" s="1160"/>
      <c r="T59" s="1160"/>
      <c r="U59" s="1160"/>
      <c r="V59" s="1160"/>
      <c r="W59" s="1160"/>
      <c r="X59" s="1160"/>
      <c r="Y59" s="1160"/>
      <c r="Z59" s="1160"/>
      <c r="AA59" s="1160"/>
      <c r="AB59" s="1160"/>
      <c r="AC59" s="1160"/>
    </row>
    <row r="60">
      <c r="A60" s="1173">
        <v>10.0</v>
      </c>
      <c r="B60" s="1173" t="s">
        <v>3421</v>
      </c>
      <c r="C60" s="1094" t="s">
        <v>5897</v>
      </c>
      <c r="D60" s="662" t="s">
        <v>5874</v>
      </c>
      <c r="E60" s="1240" t="s">
        <v>5767</v>
      </c>
      <c r="F60" s="1217" t="s">
        <v>5898</v>
      </c>
      <c r="G60" s="1218">
        <v>45621.0</v>
      </c>
      <c r="H60" s="1242"/>
      <c r="I60" s="1243"/>
      <c r="J60" s="1244"/>
      <c r="K60" s="1245"/>
      <c r="L60" s="1215"/>
      <c r="M60" s="1159"/>
      <c r="N60" s="1160"/>
      <c r="O60" s="1160"/>
      <c r="P60" s="1160"/>
      <c r="Q60" s="1160"/>
      <c r="R60" s="1160"/>
      <c r="S60" s="1160"/>
      <c r="T60" s="1160"/>
      <c r="U60" s="1160"/>
      <c r="V60" s="1160"/>
      <c r="W60" s="1160"/>
      <c r="X60" s="1160"/>
      <c r="Y60" s="1160"/>
      <c r="Z60" s="1160"/>
      <c r="AA60" s="1160"/>
      <c r="AB60" s="1160"/>
      <c r="AC60" s="1160"/>
    </row>
    <row r="61">
      <c r="A61" s="20"/>
      <c r="B61" s="20"/>
      <c r="C61" s="1094" t="s">
        <v>3429</v>
      </c>
      <c r="D61" s="1248" t="s">
        <v>5865</v>
      </c>
      <c r="E61" s="1240" t="s">
        <v>5767</v>
      </c>
      <c r="F61" s="1217" t="s">
        <v>5902</v>
      </c>
      <c r="G61" s="1218">
        <v>45621.0</v>
      </c>
      <c r="H61" s="1242"/>
      <c r="I61" s="1243"/>
      <c r="J61" s="1244"/>
      <c r="K61" s="1245"/>
      <c r="L61" s="1215"/>
      <c r="M61" s="1159"/>
      <c r="N61" s="1160"/>
      <c r="O61" s="1160"/>
      <c r="P61" s="1160"/>
      <c r="Q61" s="1160"/>
      <c r="R61" s="1160"/>
      <c r="S61" s="1160"/>
      <c r="T61" s="1160"/>
      <c r="U61" s="1160"/>
      <c r="V61" s="1160"/>
      <c r="W61" s="1160"/>
      <c r="X61" s="1160"/>
      <c r="Y61" s="1160"/>
      <c r="Z61" s="1160"/>
      <c r="AA61" s="1160"/>
      <c r="AB61" s="1160"/>
      <c r="AC61" s="1160"/>
    </row>
    <row r="62">
      <c r="A62" s="20"/>
      <c r="B62" s="20"/>
      <c r="C62" s="1252" t="s">
        <v>5904</v>
      </c>
      <c r="D62" s="1248" t="s">
        <v>5865</v>
      </c>
      <c r="E62" s="1240" t="s">
        <v>5767</v>
      </c>
      <c r="F62" s="1253" t="s">
        <v>5905</v>
      </c>
      <c r="G62" s="1254">
        <v>45623.0</v>
      </c>
      <c r="H62" s="1255"/>
      <c r="I62" s="1256"/>
      <c r="J62" s="1257"/>
      <c r="K62" s="1258"/>
      <c r="L62" s="1215"/>
      <c r="M62" s="1159"/>
      <c r="N62" s="1160"/>
      <c r="O62" s="1160"/>
      <c r="P62" s="1160"/>
      <c r="Q62" s="1160"/>
      <c r="R62" s="1160"/>
      <c r="S62" s="1160"/>
      <c r="T62" s="1160"/>
      <c r="U62" s="1160"/>
      <c r="V62" s="1160"/>
      <c r="W62" s="1160"/>
      <c r="X62" s="1160"/>
      <c r="Y62" s="1160"/>
      <c r="Z62" s="1160"/>
      <c r="AA62" s="1160"/>
      <c r="AB62" s="1160"/>
      <c r="AC62" s="1160"/>
    </row>
    <row r="63">
      <c r="A63" s="20"/>
      <c r="B63" s="20"/>
      <c r="C63" s="1210" t="s">
        <v>5906</v>
      </c>
      <c r="D63" s="657" t="s">
        <v>5865</v>
      </c>
      <c r="E63" s="1212" t="s">
        <v>5767</v>
      </c>
      <c r="F63" s="1251" t="s">
        <v>5907</v>
      </c>
      <c r="G63" s="1212" t="s">
        <v>5908</v>
      </c>
      <c r="H63" s="1249">
        <v>248895.0</v>
      </c>
      <c r="I63" s="1212">
        <v>2.0</v>
      </c>
      <c r="J63" s="1250">
        <v>1116.0</v>
      </c>
      <c r="K63" s="1239" t="s">
        <v>5909</v>
      </c>
      <c r="L63" s="1215"/>
      <c r="M63" s="1216" t="s">
        <v>5785</v>
      </c>
      <c r="N63" s="1160"/>
      <c r="O63" s="1160"/>
      <c r="P63" s="1160"/>
      <c r="Q63" s="1160"/>
      <c r="R63" s="1160"/>
      <c r="S63" s="1160"/>
      <c r="T63" s="1160"/>
      <c r="U63" s="1160"/>
      <c r="V63" s="1160"/>
      <c r="W63" s="1160"/>
      <c r="X63" s="1160"/>
      <c r="Y63" s="1160"/>
      <c r="Z63" s="1160"/>
      <c r="AA63" s="1160"/>
      <c r="AB63" s="1160"/>
      <c r="AC63" s="1160"/>
    </row>
    <row r="64">
      <c r="A64" s="20"/>
      <c r="B64" s="20"/>
      <c r="C64" s="1094" t="s">
        <v>3439</v>
      </c>
      <c r="D64" s="1248" t="s">
        <v>5868</v>
      </c>
      <c r="E64" s="1240" t="s">
        <v>5767</v>
      </c>
      <c r="F64" s="1217" t="s">
        <v>5910</v>
      </c>
      <c r="G64" s="1218">
        <v>45623.0</v>
      </c>
      <c r="H64" s="1242"/>
      <c r="I64" s="1243"/>
      <c r="J64" s="1244"/>
      <c r="K64" s="1245"/>
      <c r="L64" s="1215"/>
      <c r="M64" s="1159"/>
      <c r="N64" s="1160"/>
      <c r="O64" s="1160"/>
      <c r="P64" s="1160"/>
      <c r="Q64" s="1160"/>
      <c r="R64" s="1160"/>
      <c r="S64" s="1160"/>
      <c r="T64" s="1160"/>
      <c r="U64" s="1160"/>
      <c r="V64" s="1160"/>
      <c r="W64" s="1160"/>
      <c r="X64" s="1160"/>
      <c r="Y64" s="1160"/>
      <c r="Z64" s="1160"/>
      <c r="AA64" s="1160"/>
      <c r="AB64" s="1160"/>
      <c r="AC64" s="1160"/>
    </row>
    <row r="65">
      <c r="A65" s="20"/>
      <c r="B65" s="20"/>
      <c r="C65" s="1094" t="s">
        <v>3441</v>
      </c>
      <c r="D65" s="1248" t="s">
        <v>5868</v>
      </c>
      <c r="E65" s="1240" t="s">
        <v>5767</v>
      </c>
      <c r="F65" s="1217" t="s">
        <v>5911</v>
      </c>
      <c r="G65" s="1218">
        <v>45624.0</v>
      </c>
      <c r="H65" s="1242"/>
      <c r="I65" s="1243"/>
      <c r="J65" s="1244"/>
      <c r="K65" s="1245"/>
      <c r="L65" s="1215"/>
      <c r="M65" s="1159"/>
      <c r="N65" s="1160"/>
      <c r="O65" s="1160"/>
      <c r="P65" s="1160"/>
      <c r="Q65" s="1160"/>
      <c r="R65" s="1160"/>
      <c r="S65" s="1160"/>
      <c r="T65" s="1160"/>
      <c r="U65" s="1160"/>
      <c r="V65" s="1160"/>
      <c r="W65" s="1160"/>
      <c r="X65" s="1160"/>
      <c r="Y65" s="1160"/>
      <c r="Z65" s="1160"/>
      <c r="AA65" s="1160"/>
      <c r="AB65" s="1160"/>
      <c r="AC65" s="1160"/>
    </row>
    <row r="66">
      <c r="A66" s="20"/>
      <c r="B66" s="20"/>
      <c r="C66" s="17" t="s">
        <v>3444</v>
      </c>
      <c r="D66" s="662" t="s">
        <v>5874</v>
      </c>
      <c r="E66" s="1240" t="s">
        <v>5767</v>
      </c>
      <c r="F66" s="1217" t="s">
        <v>5912</v>
      </c>
      <c r="G66" s="1218">
        <v>45625.0</v>
      </c>
      <c r="H66" s="1242"/>
      <c r="I66" s="1243"/>
      <c r="J66" s="1244"/>
      <c r="K66" s="1245"/>
      <c r="L66" s="1215"/>
      <c r="M66" s="1159"/>
      <c r="N66" s="1160"/>
      <c r="O66" s="1160"/>
      <c r="P66" s="1160"/>
      <c r="Q66" s="1160"/>
      <c r="R66" s="1160"/>
      <c r="S66" s="1160"/>
      <c r="T66" s="1160"/>
      <c r="U66" s="1160"/>
      <c r="V66" s="1160"/>
      <c r="W66" s="1160"/>
      <c r="X66" s="1160"/>
      <c r="Y66" s="1160"/>
      <c r="Z66" s="1160"/>
      <c r="AA66" s="1160"/>
      <c r="AB66" s="1160"/>
      <c r="AC66" s="1160"/>
    </row>
    <row r="67">
      <c r="A67" s="24"/>
      <c r="B67" s="24"/>
      <c r="C67" s="1210" t="s">
        <v>5913</v>
      </c>
      <c r="D67" s="657" t="s">
        <v>5865</v>
      </c>
      <c r="E67" s="1212" t="s">
        <v>5767</v>
      </c>
      <c r="F67" s="1211" t="s">
        <v>5914</v>
      </c>
      <c r="G67" s="1212" t="s">
        <v>5915</v>
      </c>
      <c r="H67" s="1249">
        <v>314999.0</v>
      </c>
      <c r="I67" s="1212">
        <v>4.0</v>
      </c>
      <c r="J67" s="1250">
        <v>1400.0</v>
      </c>
      <c r="K67" s="1239" t="s">
        <v>5916</v>
      </c>
      <c r="L67" s="1215"/>
      <c r="M67" s="1216" t="s">
        <v>5785</v>
      </c>
      <c r="N67" s="1160"/>
      <c r="O67" s="1160"/>
      <c r="P67" s="1160"/>
      <c r="Q67" s="1160"/>
      <c r="R67" s="1160"/>
      <c r="S67" s="1160"/>
      <c r="T67" s="1160"/>
      <c r="U67" s="1160"/>
      <c r="V67" s="1160"/>
      <c r="W67" s="1160"/>
      <c r="X67" s="1160"/>
      <c r="Y67" s="1160"/>
      <c r="Z67" s="1160"/>
      <c r="AA67" s="1160"/>
      <c r="AB67" s="1160"/>
      <c r="AC67" s="1160"/>
    </row>
    <row r="68">
      <c r="A68" s="127"/>
      <c r="B68" s="127"/>
      <c r="C68" s="1155"/>
      <c r="D68" s="126"/>
      <c r="E68" s="126"/>
      <c r="F68" s="1155"/>
      <c r="G68" s="1156"/>
      <c r="H68" s="1157"/>
      <c r="I68" s="126"/>
      <c r="J68" s="1158"/>
      <c r="K68" s="1155"/>
      <c r="L68" s="127"/>
      <c r="M68" s="1159"/>
      <c r="N68" s="1160"/>
      <c r="O68" s="1160"/>
      <c r="P68" s="1160"/>
      <c r="Q68" s="1160"/>
      <c r="R68" s="1160"/>
      <c r="S68" s="1160"/>
      <c r="T68" s="1160"/>
      <c r="U68" s="1160"/>
      <c r="V68" s="1160"/>
      <c r="W68" s="1160"/>
      <c r="X68" s="1160"/>
      <c r="Y68" s="1160"/>
      <c r="Z68" s="1160"/>
      <c r="AA68" s="1160"/>
      <c r="AB68" s="1160"/>
      <c r="AC68" s="1160"/>
    </row>
    <row r="69">
      <c r="A69" s="127"/>
      <c r="B69" s="127"/>
      <c r="C69" s="1155"/>
      <c r="D69" s="126"/>
      <c r="E69" s="126"/>
      <c r="F69" s="1155"/>
      <c r="G69" s="1156"/>
      <c r="H69" s="1157"/>
      <c r="I69" s="126"/>
      <c r="J69" s="1158"/>
      <c r="K69" s="1155"/>
      <c r="L69" s="127"/>
      <c r="M69" s="1159"/>
      <c r="N69" s="1160"/>
      <c r="O69" s="1160"/>
      <c r="P69" s="1160"/>
      <c r="Q69" s="1160"/>
      <c r="R69" s="1160"/>
      <c r="S69" s="1160"/>
      <c r="T69" s="1160"/>
      <c r="U69" s="1160"/>
      <c r="V69" s="1160"/>
      <c r="W69" s="1160"/>
      <c r="X69" s="1160"/>
      <c r="Y69" s="1160"/>
      <c r="Z69" s="1160"/>
      <c r="AA69" s="1160"/>
      <c r="AB69" s="1160"/>
      <c r="AC69" s="1160"/>
    </row>
    <row r="70">
      <c r="A70" s="127"/>
      <c r="B70" s="127"/>
      <c r="C70" s="1155"/>
      <c r="D70" s="126"/>
      <c r="E70" s="126"/>
      <c r="F70" s="1155"/>
      <c r="G70" s="1156"/>
      <c r="H70" s="1157"/>
      <c r="I70" s="126"/>
      <c r="J70" s="1158"/>
      <c r="K70" s="1155"/>
      <c r="L70" s="127"/>
      <c r="M70" s="1159"/>
      <c r="N70" s="1160"/>
      <c r="O70" s="1160"/>
      <c r="P70" s="1160"/>
      <c r="Q70" s="1160"/>
      <c r="R70" s="1160"/>
      <c r="S70" s="1160"/>
      <c r="T70" s="1160"/>
      <c r="U70" s="1160"/>
      <c r="V70" s="1160"/>
      <c r="W70" s="1160"/>
      <c r="X70" s="1160"/>
      <c r="Y70" s="1160"/>
      <c r="Z70" s="1160"/>
      <c r="AA70" s="1160"/>
      <c r="AB70" s="1160"/>
      <c r="AC70" s="1160"/>
    </row>
    <row r="71">
      <c r="A71" s="127"/>
      <c r="B71" s="127"/>
      <c r="C71" s="1155"/>
      <c r="D71" s="126"/>
      <c r="E71" s="126"/>
      <c r="F71" s="1155"/>
      <c r="G71" s="1156"/>
      <c r="H71" s="1157"/>
      <c r="I71" s="126"/>
      <c r="J71" s="1158"/>
      <c r="K71" s="1155"/>
      <c r="L71" s="127"/>
      <c r="M71" s="1159"/>
      <c r="N71" s="1160"/>
      <c r="O71" s="1160"/>
      <c r="P71" s="1160"/>
      <c r="Q71" s="1160"/>
      <c r="R71" s="1160"/>
      <c r="S71" s="1160"/>
      <c r="T71" s="1160"/>
      <c r="U71" s="1160"/>
      <c r="V71" s="1160"/>
      <c r="W71" s="1160"/>
      <c r="X71" s="1160"/>
      <c r="Y71" s="1160"/>
      <c r="Z71" s="1160"/>
      <c r="AA71" s="1160"/>
      <c r="AB71" s="1160"/>
      <c r="AC71" s="1160"/>
    </row>
    <row r="72">
      <c r="A72" s="127"/>
      <c r="B72" s="127"/>
      <c r="C72" s="1155"/>
      <c r="D72" s="126"/>
      <c r="E72" s="126"/>
      <c r="F72" s="1155"/>
      <c r="G72" s="1156"/>
      <c r="H72" s="1157"/>
      <c r="I72" s="126"/>
      <c r="J72" s="1158"/>
      <c r="K72" s="1155"/>
      <c r="L72" s="127"/>
      <c r="M72" s="1159"/>
      <c r="N72" s="1160"/>
      <c r="O72" s="1160"/>
      <c r="P72" s="1160"/>
      <c r="Q72" s="1160"/>
      <c r="R72" s="1160"/>
      <c r="S72" s="1160"/>
      <c r="T72" s="1160"/>
      <c r="U72" s="1160"/>
      <c r="V72" s="1160"/>
      <c r="W72" s="1160"/>
      <c r="X72" s="1160"/>
      <c r="Y72" s="1160"/>
      <c r="Z72" s="1160"/>
      <c r="AA72" s="1160"/>
      <c r="AB72" s="1160"/>
      <c r="AC72" s="1160"/>
    </row>
    <row r="73">
      <c r="A73" s="127"/>
      <c r="B73" s="127"/>
      <c r="C73" s="1155"/>
      <c r="D73" s="126"/>
      <c r="E73" s="126"/>
      <c r="F73" s="1155"/>
      <c r="G73" s="1156"/>
      <c r="H73" s="1157"/>
      <c r="I73" s="126"/>
      <c r="J73" s="1158"/>
      <c r="K73" s="1155"/>
      <c r="L73" s="127"/>
      <c r="M73" s="1159"/>
      <c r="N73" s="1160"/>
      <c r="O73" s="1160"/>
      <c r="P73" s="1160"/>
      <c r="Q73" s="1160"/>
      <c r="R73" s="1160"/>
      <c r="S73" s="1160"/>
      <c r="T73" s="1160"/>
      <c r="U73" s="1160"/>
      <c r="V73" s="1160"/>
      <c r="W73" s="1160"/>
      <c r="X73" s="1160"/>
      <c r="Y73" s="1160"/>
      <c r="Z73" s="1160"/>
      <c r="AA73" s="1160"/>
      <c r="AB73" s="1160"/>
      <c r="AC73" s="1160"/>
    </row>
    <row r="74">
      <c r="A74" s="127"/>
      <c r="B74" s="127"/>
      <c r="C74" s="1155"/>
      <c r="D74" s="126"/>
      <c r="E74" s="126"/>
      <c r="F74" s="1155"/>
      <c r="G74" s="1156"/>
      <c r="H74" s="1161">
        <f>sum(H76:H103)</f>
        <v>2918040</v>
      </c>
      <c r="I74" s="1259">
        <f t="shared" ref="I74:J74" si="4">SUM(I76:I103)</f>
        <v>36</v>
      </c>
      <c r="J74" s="1161">
        <f t="shared" si="4"/>
        <v>19679</v>
      </c>
      <c r="K74" s="1155"/>
      <c r="L74" s="127"/>
      <c r="M74" s="1159"/>
      <c r="N74" s="1160"/>
      <c r="O74" s="1160"/>
      <c r="P74" s="1160"/>
      <c r="Q74" s="1160"/>
      <c r="R74" s="1160"/>
      <c r="S74" s="1160"/>
      <c r="T74" s="1160"/>
      <c r="U74" s="1160"/>
      <c r="V74" s="1160"/>
      <c r="W74" s="1160"/>
      <c r="X74" s="1160"/>
      <c r="Y74" s="1160"/>
      <c r="Z74" s="1160"/>
      <c r="AA74" s="1160"/>
      <c r="AB74" s="1160"/>
      <c r="AC74" s="1160"/>
    </row>
    <row r="75">
      <c r="A75" s="1260" t="s">
        <v>0</v>
      </c>
      <c r="B75" s="1260" t="s">
        <v>6</v>
      </c>
      <c r="C75" s="1260" t="s">
        <v>8</v>
      </c>
      <c r="D75" s="1260" t="s">
        <v>5756</v>
      </c>
      <c r="E75" s="1260" t="s">
        <v>5757</v>
      </c>
      <c r="F75" s="1260" t="s">
        <v>5758</v>
      </c>
      <c r="G75" s="1260" t="s">
        <v>5759</v>
      </c>
      <c r="H75" s="1108" t="s">
        <v>5760</v>
      </c>
      <c r="I75" s="1260" t="s">
        <v>5761</v>
      </c>
      <c r="J75" s="1260" t="s">
        <v>5762</v>
      </c>
      <c r="K75" s="1260" t="s">
        <v>5763</v>
      </c>
      <c r="L75" s="260" t="s">
        <v>3279</v>
      </c>
      <c r="M75" s="1159"/>
      <c r="N75" s="146"/>
      <c r="O75" s="146"/>
      <c r="P75" s="146"/>
      <c r="Q75" s="146"/>
      <c r="R75" s="146"/>
      <c r="S75" s="146"/>
      <c r="T75" s="146"/>
      <c r="U75" s="146"/>
      <c r="V75" s="146"/>
      <c r="W75" s="146"/>
      <c r="X75" s="146"/>
      <c r="Y75" s="146"/>
      <c r="Z75" s="146"/>
      <c r="AA75" s="146"/>
      <c r="AB75" s="146"/>
      <c r="AC75" s="146"/>
    </row>
    <row r="76">
      <c r="A76" s="654">
        <v>1.0</v>
      </c>
      <c r="B76" s="655" t="s">
        <v>3485</v>
      </c>
      <c r="C76" s="406" t="s">
        <v>3489</v>
      </c>
      <c r="D76" s="657" t="s">
        <v>3492</v>
      </c>
      <c r="E76" s="1212" t="s">
        <v>5767</v>
      </c>
      <c r="F76" s="1261" t="s">
        <v>5917</v>
      </c>
      <c r="G76" s="674">
        <v>45628.0</v>
      </c>
      <c r="H76" s="1262">
        <v>419554.0</v>
      </c>
      <c r="I76" s="657">
        <v>2.0</v>
      </c>
      <c r="J76" s="659">
        <v>1604.0</v>
      </c>
      <c r="K76" s="1239" t="s">
        <v>5918</v>
      </c>
      <c r="L76" s="657">
        <v>1.0</v>
      </c>
      <c r="M76" s="1216" t="s">
        <v>5785</v>
      </c>
      <c r="N76" s="146"/>
      <c r="O76" s="146"/>
      <c r="P76" s="146"/>
      <c r="Q76" s="146"/>
      <c r="R76" s="146"/>
      <c r="S76" s="146"/>
      <c r="T76" s="146"/>
      <c r="U76" s="146"/>
      <c r="V76" s="146"/>
      <c r="W76" s="146"/>
      <c r="X76" s="146"/>
      <c r="Y76" s="146"/>
      <c r="Z76" s="146"/>
      <c r="AA76" s="146"/>
      <c r="AB76" s="146"/>
      <c r="AC76" s="146"/>
    </row>
    <row r="77">
      <c r="A77" s="654">
        <v>2.0</v>
      </c>
      <c r="B77" s="20"/>
      <c r="C77" s="661" t="s">
        <v>3501</v>
      </c>
      <c r="D77" s="662" t="s">
        <v>3492</v>
      </c>
      <c r="E77" s="1240" t="s">
        <v>5767</v>
      </c>
      <c r="F77" s="1263" t="s">
        <v>5919</v>
      </c>
      <c r="G77" s="666">
        <v>45629.0</v>
      </c>
      <c r="H77" s="1264"/>
      <c r="I77" s="667"/>
      <c r="J77" s="662"/>
      <c r="K77" s="667"/>
      <c r="L77" s="667"/>
      <c r="M77" s="1159"/>
      <c r="N77" s="146"/>
      <c r="O77" s="146"/>
      <c r="P77" s="146"/>
      <c r="Q77" s="146"/>
      <c r="R77" s="146"/>
      <c r="S77" s="146"/>
      <c r="T77" s="146"/>
      <c r="U77" s="146"/>
      <c r="V77" s="146"/>
      <c r="W77" s="146"/>
      <c r="X77" s="146"/>
      <c r="Y77" s="146"/>
      <c r="Z77" s="146"/>
      <c r="AA77" s="146"/>
      <c r="AB77" s="146"/>
      <c r="AC77" s="146"/>
    </row>
    <row r="78">
      <c r="A78" s="654">
        <v>3.0</v>
      </c>
      <c r="B78" s="20"/>
      <c r="C78" s="661" t="s">
        <v>3508</v>
      </c>
      <c r="D78" s="662" t="s">
        <v>3325</v>
      </c>
      <c r="E78" s="1240" t="s">
        <v>5767</v>
      </c>
      <c r="F78" s="1263" t="s">
        <v>5920</v>
      </c>
      <c r="G78" s="666">
        <v>45630.0</v>
      </c>
      <c r="H78" s="1265"/>
      <c r="I78" s="667"/>
      <c r="J78" s="662"/>
      <c r="K78" s="667"/>
      <c r="L78" s="1266"/>
      <c r="M78" s="1267"/>
      <c r="N78" s="146"/>
      <c r="O78" s="146"/>
      <c r="P78" s="146"/>
      <c r="Q78" s="146"/>
      <c r="R78" s="146"/>
      <c r="S78" s="146"/>
      <c r="T78" s="146"/>
      <c r="U78" s="146"/>
      <c r="V78" s="146"/>
      <c r="W78" s="146"/>
      <c r="X78" s="146"/>
      <c r="Y78" s="146"/>
      <c r="Z78" s="146"/>
      <c r="AA78" s="146"/>
      <c r="AB78" s="146"/>
      <c r="AC78" s="146"/>
    </row>
    <row r="79">
      <c r="A79" s="654">
        <v>4.0</v>
      </c>
      <c r="B79" s="20"/>
      <c r="C79" s="668" t="s">
        <v>3511</v>
      </c>
      <c r="D79" s="662" t="s">
        <v>3325</v>
      </c>
      <c r="E79" s="1240" t="s">
        <v>5767</v>
      </c>
      <c r="F79" s="1263" t="s">
        <v>5921</v>
      </c>
      <c r="G79" s="666">
        <v>45631.0</v>
      </c>
      <c r="H79" s="1264"/>
      <c r="I79" s="662"/>
      <c r="J79" s="662"/>
      <c r="K79" s="662"/>
      <c r="L79" s="1268"/>
      <c r="M79" s="1267"/>
      <c r="N79" s="146"/>
      <c r="O79" s="146"/>
      <c r="P79" s="146"/>
      <c r="Q79" s="146"/>
      <c r="R79" s="146"/>
      <c r="S79" s="146"/>
      <c r="T79" s="146"/>
      <c r="U79" s="146"/>
      <c r="V79" s="146"/>
      <c r="W79" s="146"/>
      <c r="X79" s="146"/>
      <c r="Y79" s="146"/>
      <c r="Z79" s="146"/>
      <c r="AA79" s="146"/>
      <c r="AB79" s="146"/>
      <c r="AC79" s="146"/>
    </row>
    <row r="80">
      <c r="A80" s="654">
        <v>5.0</v>
      </c>
      <c r="B80" s="20"/>
      <c r="C80" s="669" t="s">
        <v>3516</v>
      </c>
      <c r="D80" s="662" t="s">
        <v>3492</v>
      </c>
      <c r="E80" s="1240" t="s">
        <v>5767</v>
      </c>
      <c r="F80" s="1269" t="s">
        <v>5922</v>
      </c>
      <c r="G80" s="666">
        <v>45632.0</v>
      </c>
      <c r="H80" s="1264"/>
      <c r="I80" s="662"/>
      <c r="J80" s="662"/>
      <c r="K80" s="662"/>
      <c r="L80" s="1268"/>
      <c r="M80" s="1267"/>
      <c r="N80" s="146"/>
      <c r="O80" s="146"/>
      <c r="P80" s="146"/>
      <c r="Q80" s="146"/>
      <c r="R80" s="146"/>
      <c r="S80" s="146"/>
      <c r="T80" s="146"/>
      <c r="U80" s="146"/>
      <c r="V80" s="146"/>
      <c r="W80" s="146"/>
      <c r="X80" s="146"/>
      <c r="Y80" s="146"/>
      <c r="Z80" s="146"/>
      <c r="AA80" s="146"/>
      <c r="AB80" s="146"/>
      <c r="AC80" s="146"/>
    </row>
    <row r="81">
      <c r="A81" s="654"/>
      <c r="B81" s="20"/>
      <c r="C81" s="671" t="s">
        <v>3521</v>
      </c>
      <c r="D81" s="657" t="s">
        <v>3325</v>
      </c>
      <c r="E81" s="1212" t="s">
        <v>5767</v>
      </c>
      <c r="F81" s="659"/>
      <c r="G81" s="657" t="s">
        <v>5923</v>
      </c>
      <c r="H81" s="1262">
        <v>734325.0</v>
      </c>
      <c r="I81" s="657">
        <v>14.0</v>
      </c>
      <c r="J81" s="659">
        <v>8237.0</v>
      </c>
      <c r="K81" s="1239" t="s">
        <v>5924</v>
      </c>
      <c r="L81" s="1270"/>
      <c r="M81" s="1197" t="s">
        <v>5785</v>
      </c>
      <c r="N81" s="1271"/>
      <c r="O81" s="146"/>
      <c r="P81" s="146"/>
      <c r="Q81" s="146"/>
      <c r="R81" s="146"/>
      <c r="S81" s="146"/>
      <c r="T81" s="146"/>
      <c r="U81" s="146"/>
      <c r="V81" s="146"/>
      <c r="W81" s="146"/>
      <c r="X81" s="146"/>
      <c r="Y81" s="146"/>
      <c r="Z81" s="146"/>
      <c r="AA81" s="146"/>
      <c r="AB81" s="146"/>
      <c r="AC81" s="146"/>
    </row>
    <row r="82">
      <c r="A82" s="654">
        <v>7.0</v>
      </c>
      <c r="B82" s="24"/>
      <c r="C82" s="661" t="s">
        <v>3526</v>
      </c>
      <c r="D82" s="662" t="s">
        <v>3492</v>
      </c>
      <c r="E82" s="1240" t="s">
        <v>5767</v>
      </c>
      <c r="F82" s="1269" t="s">
        <v>5925</v>
      </c>
      <c r="G82" s="666">
        <v>45635.0</v>
      </c>
      <c r="H82" s="1264"/>
      <c r="I82" s="662"/>
      <c r="J82" s="662"/>
      <c r="K82" s="667"/>
      <c r="L82" s="1268">
        <v>7.0</v>
      </c>
      <c r="M82" s="1267"/>
      <c r="N82" s="146"/>
      <c r="O82" s="146"/>
      <c r="P82" s="146"/>
      <c r="Q82" s="146"/>
      <c r="R82" s="146"/>
      <c r="S82" s="146"/>
      <c r="T82" s="146"/>
      <c r="U82" s="146"/>
      <c r="V82" s="146"/>
      <c r="W82" s="146"/>
      <c r="X82" s="146"/>
      <c r="Y82" s="146"/>
      <c r="Z82" s="146"/>
      <c r="AA82" s="146"/>
      <c r="AB82" s="146"/>
      <c r="AC82" s="146"/>
    </row>
    <row r="83">
      <c r="A83" s="654">
        <v>8.0</v>
      </c>
      <c r="B83" s="655" t="s">
        <v>3529</v>
      </c>
      <c r="C83" s="406" t="s">
        <v>3532</v>
      </c>
      <c r="D83" s="657" t="s">
        <v>3492</v>
      </c>
      <c r="E83" s="1212" t="s">
        <v>5767</v>
      </c>
      <c r="F83" s="1272" t="s">
        <v>5926</v>
      </c>
      <c r="G83" s="657" t="s">
        <v>5927</v>
      </c>
      <c r="H83" s="1262">
        <v>121157.0</v>
      </c>
      <c r="I83" s="657">
        <v>0.0</v>
      </c>
      <c r="J83" s="657">
        <v>546.0</v>
      </c>
      <c r="K83" s="1239" t="s">
        <v>5928</v>
      </c>
      <c r="L83" s="1270">
        <v>1.0</v>
      </c>
      <c r="M83" s="1197" t="s">
        <v>5785</v>
      </c>
      <c r="N83" s="146"/>
      <c r="O83" s="146"/>
      <c r="P83" s="146"/>
      <c r="Q83" s="146"/>
      <c r="R83" s="146"/>
      <c r="S83" s="146"/>
      <c r="T83" s="146"/>
      <c r="U83" s="146"/>
      <c r="V83" s="146"/>
      <c r="W83" s="146"/>
      <c r="X83" s="146"/>
      <c r="Y83" s="146"/>
      <c r="Z83" s="146"/>
      <c r="AA83" s="146"/>
      <c r="AB83" s="146"/>
      <c r="AC83" s="146"/>
    </row>
    <row r="84">
      <c r="A84" s="654">
        <v>9.0</v>
      </c>
      <c r="B84" s="20"/>
      <c r="C84" s="661" t="s">
        <v>5929</v>
      </c>
      <c r="D84" s="662" t="s">
        <v>3325</v>
      </c>
      <c r="E84" s="1240" t="s">
        <v>5767</v>
      </c>
      <c r="F84" s="1263" t="s">
        <v>5930</v>
      </c>
      <c r="G84" s="666">
        <v>45637.0</v>
      </c>
      <c r="H84" s="1265"/>
      <c r="I84" s="667"/>
      <c r="J84" s="662"/>
      <c r="K84" s="667"/>
      <c r="L84" s="1266"/>
      <c r="M84" s="1159"/>
      <c r="N84" s="146"/>
      <c r="O84" s="146"/>
      <c r="P84" s="146"/>
      <c r="Q84" s="146"/>
      <c r="R84" s="146"/>
      <c r="S84" s="146"/>
      <c r="T84" s="146"/>
      <c r="U84" s="146"/>
      <c r="V84" s="146"/>
      <c r="W84" s="146"/>
      <c r="X84" s="146"/>
      <c r="Y84" s="146"/>
      <c r="Z84" s="146"/>
      <c r="AA84" s="146"/>
      <c r="AB84" s="146"/>
      <c r="AC84" s="146"/>
    </row>
    <row r="85">
      <c r="A85" s="670">
        <v>10.0</v>
      </c>
      <c r="B85" s="20"/>
      <c r="C85" s="1273" t="s">
        <v>5931</v>
      </c>
      <c r="D85" s="657" t="s">
        <v>3492</v>
      </c>
      <c r="E85" s="1212" t="s">
        <v>5767</v>
      </c>
      <c r="F85" s="1272" t="s">
        <v>5932</v>
      </c>
      <c r="G85" s="657" t="s">
        <v>5933</v>
      </c>
      <c r="H85" s="1262">
        <v>169283.0</v>
      </c>
      <c r="I85" s="657">
        <v>3.0</v>
      </c>
      <c r="J85" s="657">
        <v>292.0</v>
      </c>
      <c r="K85" s="1239" t="s">
        <v>5934</v>
      </c>
      <c r="L85" s="1276"/>
      <c r="M85" s="1197" t="s">
        <v>5785</v>
      </c>
      <c r="N85" s="146"/>
      <c r="O85" s="146"/>
      <c r="P85" s="146"/>
      <c r="Q85" s="146"/>
      <c r="R85" s="146"/>
      <c r="S85" s="146"/>
      <c r="T85" s="146"/>
      <c r="U85" s="146"/>
      <c r="V85" s="146"/>
      <c r="W85" s="146"/>
      <c r="X85" s="146"/>
      <c r="Y85" s="146"/>
      <c r="Z85" s="146"/>
      <c r="AA85" s="146"/>
      <c r="AB85" s="146"/>
      <c r="AC85" s="146"/>
    </row>
    <row r="86">
      <c r="A86" s="670"/>
      <c r="B86" s="20"/>
      <c r="C86" s="1273" t="s">
        <v>5931</v>
      </c>
      <c r="D86" s="657" t="s">
        <v>3492</v>
      </c>
      <c r="E86" s="1212" t="s">
        <v>5767</v>
      </c>
      <c r="F86" s="1272" t="s">
        <v>5932</v>
      </c>
      <c r="G86" s="657" t="s">
        <v>5935</v>
      </c>
      <c r="H86" s="1262">
        <v>370756.0</v>
      </c>
      <c r="I86" s="657">
        <v>7.0</v>
      </c>
      <c r="J86" s="659">
        <v>1159.0</v>
      </c>
      <c r="K86" s="1239" t="s">
        <v>5936</v>
      </c>
      <c r="L86" s="1276"/>
      <c r="M86" s="1197" t="s">
        <v>5785</v>
      </c>
      <c r="N86" s="195"/>
      <c r="O86" s="195"/>
      <c r="P86" s="195"/>
      <c r="Q86" s="195"/>
      <c r="R86" s="195"/>
      <c r="S86" s="195"/>
      <c r="T86" s="195"/>
      <c r="U86" s="195"/>
      <c r="V86" s="195"/>
      <c r="W86" s="195"/>
      <c r="X86" s="195"/>
      <c r="Y86" s="195"/>
      <c r="Z86" s="195"/>
      <c r="AA86" s="195"/>
      <c r="AB86" s="195"/>
      <c r="AC86" s="195"/>
    </row>
    <row r="87">
      <c r="A87" s="654">
        <v>11.0</v>
      </c>
      <c r="B87" s="20"/>
      <c r="C87" s="661" t="s">
        <v>5938</v>
      </c>
      <c r="D87" s="662" t="s">
        <v>3492</v>
      </c>
      <c r="E87" s="1240" t="s">
        <v>5767</v>
      </c>
      <c r="F87" s="1269" t="s">
        <v>5939</v>
      </c>
      <c r="G87" s="666">
        <v>45639.0</v>
      </c>
      <c r="H87" s="1264"/>
      <c r="I87" s="662"/>
      <c r="J87" s="662"/>
      <c r="K87" s="662"/>
      <c r="L87" s="662"/>
      <c r="M87" s="1159"/>
      <c r="N87" s="146"/>
      <c r="O87" s="146"/>
      <c r="P87" s="146"/>
      <c r="Q87" s="146"/>
      <c r="R87" s="146"/>
      <c r="S87" s="146"/>
      <c r="T87" s="146"/>
      <c r="U87" s="146"/>
      <c r="V87" s="146"/>
      <c r="W87" s="146"/>
      <c r="X87" s="146"/>
      <c r="Y87" s="146"/>
      <c r="Z87" s="146"/>
      <c r="AA87" s="146"/>
      <c r="AB87" s="146"/>
      <c r="AC87" s="146"/>
    </row>
    <row r="88">
      <c r="A88" s="670">
        <v>14.0</v>
      </c>
      <c r="B88" s="24"/>
      <c r="C88" s="406" t="s">
        <v>5944</v>
      </c>
      <c r="D88" s="657" t="s">
        <v>3492</v>
      </c>
      <c r="E88" s="1212" t="s">
        <v>5767</v>
      </c>
      <c r="F88" s="1272" t="s">
        <v>5946</v>
      </c>
      <c r="G88" s="674">
        <v>45639.0</v>
      </c>
      <c r="H88" s="1262">
        <v>210754.0</v>
      </c>
      <c r="I88" s="657">
        <v>0.0</v>
      </c>
      <c r="J88" s="657">
        <v>4390.0</v>
      </c>
      <c r="K88" s="1283" t="s">
        <v>5948</v>
      </c>
      <c r="L88" s="1276"/>
      <c r="M88" s="1285" t="s">
        <v>5950</v>
      </c>
      <c r="N88" s="146"/>
      <c r="O88" s="146"/>
      <c r="P88" s="146"/>
      <c r="Q88" s="146"/>
      <c r="R88" s="146"/>
      <c r="S88" s="146"/>
      <c r="T88" s="146"/>
      <c r="U88" s="146"/>
      <c r="V88" s="146"/>
      <c r="W88" s="146"/>
      <c r="X88" s="146"/>
      <c r="Y88" s="146"/>
      <c r="Z88" s="146"/>
      <c r="AA88" s="146"/>
      <c r="AB88" s="146"/>
      <c r="AC88" s="146"/>
    </row>
    <row r="89">
      <c r="A89" s="654">
        <v>15.0</v>
      </c>
      <c r="B89" s="655" t="s">
        <v>5952</v>
      </c>
      <c r="C89" s="661" t="s">
        <v>3563</v>
      </c>
      <c r="D89" s="662"/>
      <c r="E89" s="666"/>
      <c r="F89" s="662"/>
      <c r="G89" s="664"/>
      <c r="H89" s="1264"/>
      <c r="I89" s="662"/>
      <c r="J89" s="662"/>
      <c r="K89" s="662"/>
      <c r="L89" s="662">
        <v>11.0</v>
      </c>
      <c r="M89" s="1159"/>
      <c r="N89" s="146"/>
      <c r="O89" s="146"/>
      <c r="P89" s="146"/>
      <c r="Q89" s="146"/>
      <c r="R89" s="146"/>
      <c r="S89" s="146"/>
      <c r="T89" s="146"/>
      <c r="U89" s="146"/>
      <c r="V89" s="146"/>
      <c r="W89" s="146"/>
      <c r="X89" s="146"/>
      <c r="Y89" s="146"/>
      <c r="Z89" s="146"/>
      <c r="AA89" s="146"/>
      <c r="AB89" s="146"/>
      <c r="AC89" s="146"/>
    </row>
    <row r="90">
      <c r="A90" s="670"/>
      <c r="B90" s="20"/>
      <c r="C90" s="406" t="s">
        <v>5850</v>
      </c>
      <c r="D90" s="657" t="s">
        <v>3325</v>
      </c>
      <c r="E90" s="1212" t="s">
        <v>5767</v>
      </c>
      <c r="F90" s="657"/>
      <c r="G90" s="659" t="s">
        <v>5956</v>
      </c>
      <c r="H90" s="1262">
        <v>892211.0</v>
      </c>
      <c r="I90" s="657">
        <v>10.0</v>
      </c>
      <c r="J90" s="659">
        <v>3451.0</v>
      </c>
      <c r="K90" s="1283" t="s">
        <v>5957</v>
      </c>
      <c r="L90" s="657"/>
      <c r="M90" s="1197" t="s">
        <v>5785</v>
      </c>
      <c r="N90" s="146"/>
      <c r="O90" s="146"/>
      <c r="P90" s="146"/>
      <c r="Q90" s="146"/>
      <c r="R90" s="146"/>
      <c r="S90" s="146"/>
      <c r="T90" s="146"/>
      <c r="U90" s="146"/>
      <c r="V90" s="146"/>
      <c r="W90" s="146"/>
      <c r="X90" s="146"/>
      <c r="Y90" s="146"/>
      <c r="Z90" s="146"/>
      <c r="AA90" s="146"/>
      <c r="AB90" s="146"/>
      <c r="AC90" s="146"/>
    </row>
    <row r="91">
      <c r="A91" s="654">
        <v>16.0</v>
      </c>
      <c r="B91" s="20"/>
      <c r="C91" s="661" t="s">
        <v>3565</v>
      </c>
      <c r="D91" s="662"/>
      <c r="E91" s="663"/>
      <c r="F91" s="667"/>
      <c r="G91" s="667"/>
      <c r="H91" s="1265"/>
      <c r="I91" s="667"/>
      <c r="J91" s="662"/>
      <c r="K91" s="667"/>
      <c r="L91" s="667"/>
      <c r="M91" s="1159"/>
      <c r="N91" s="146"/>
      <c r="O91" s="146"/>
      <c r="P91" s="146"/>
      <c r="Q91" s="146"/>
      <c r="R91" s="146"/>
      <c r="S91" s="146"/>
      <c r="T91" s="146"/>
      <c r="U91" s="146"/>
      <c r="V91" s="146"/>
      <c r="W91" s="146"/>
      <c r="X91" s="146"/>
      <c r="Y91" s="146"/>
      <c r="Z91" s="146"/>
      <c r="AA91" s="146"/>
      <c r="AB91" s="146"/>
      <c r="AC91" s="146"/>
    </row>
    <row r="92">
      <c r="A92" s="654">
        <v>17.0</v>
      </c>
      <c r="B92" s="20"/>
      <c r="C92" s="661" t="s">
        <v>3567</v>
      </c>
      <c r="D92" s="662" t="s">
        <v>3325</v>
      </c>
      <c r="E92" s="666"/>
      <c r="F92" s="667"/>
      <c r="G92" s="667"/>
      <c r="H92" s="1265"/>
      <c r="I92" s="667"/>
      <c r="J92" s="662"/>
      <c r="K92" s="667"/>
      <c r="L92" s="667"/>
      <c r="M92" s="1159"/>
      <c r="N92" s="146"/>
      <c r="O92" s="146"/>
      <c r="P92" s="146"/>
      <c r="Q92" s="146"/>
      <c r="R92" s="146"/>
      <c r="S92" s="146"/>
      <c r="T92" s="146"/>
      <c r="U92" s="146"/>
      <c r="V92" s="146"/>
      <c r="W92" s="146"/>
      <c r="X92" s="146"/>
      <c r="Y92" s="146"/>
      <c r="Z92" s="146"/>
      <c r="AA92" s="146"/>
      <c r="AB92" s="146"/>
      <c r="AC92" s="146"/>
    </row>
    <row r="93">
      <c r="A93" s="654">
        <v>18.0</v>
      </c>
      <c r="B93" s="20"/>
      <c r="C93" s="661" t="s">
        <v>3571</v>
      </c>
      <c r="D93" s="662"/>
      <c r="E93" s="666"/>
      <c r="F93" s="667"/>
      <c r="G93" s="667"/>
      <c r="H93" s="1264"/>
      <c r="I93" s="667"/>
      <c r="J93" s="662"/>
      <c r="K93" s="667"/>
      <c r="L93" s="667"/>
      <c r="M93" s="1159"/>
      <c r="N93" s="146"/>
      <c r="O93" s="146"/>
      <c r="P93" s="146"/>
      <c r="Q93" s="146"/>
      <c r="R93" s="146"/>
      <c r="S93" s="146"/>
      <c r="T93" s="146"/>
      <c r="U93" s="146"/>
      <c r="V93" s="146"/>
      <c r="W93" s="146"/>
      <c r="X93" s="146"/>
      <c r="Y93" s="146"/>
      <c r="Z93" s="146"/>
      <c r="AA93" s="146"/>
      <c r="AB93" s="146"/>
      <c r="AC93" s="146"/>
    </row>
    <row r="94">
      <c r="A94" s="654">
        <v>19.0</v>
      </c>
      <c r="B94" s="20"/>
      <c r="C94" s="406" t="s">
        <v>3573</v>
      </c>
      <c r="D94" s="662"/>
      <c r="E94" s="663"/>
      <c r="F94" s="667"/>
      <c r="G94" s="667"/>
      <c r="H94" s="1265"/>
      <c r="I94" s="667"/>
      <c r="J94" s="662"/>
      <c r="K94" s="667"/>
      <c r="L94" s="667"/>
      <c r="M94" s="1159"/>
      <c r="N94" s="146"/>
      <c r="O94" s="146"/>
      <c r="P94" s="146"/>
      <c r="Q94" s="146"/>
      <c r="R94" s="146"/>
      <c r="S94" s="146"/>
      <c r="T94" s="146"/>
      <c r="U94" s="146"/>
      <c r="V94" s="146"/>
      <c r="W94" s="146"/>
      <c r="X94" s="146"/>
      <c r="Y94" s="146"/>
      <c r="Z94" s="146"/>
      <c r="AA94" s="146"/>
      <c r="AB94" s="146"/>
      <c r="AC94" s="146"/>
    </row>
    <row r="95">
      <c r="A95" s="654">
        <v>20.0</v>
      </c>
      <c r="B95" s="20"/>
      <c r="C95" s="661" t="s">
        <v>3576</v>
      </c>
      <c r="D95" s="662" t="s">
        <v>3325</v>
      </c>
      <c r="E95" s="666"/>
      <c r="F95" s="662"/>
      <c r="G95" s="664"/>
      <c r="H95" s="1264"/>
      <c r="I95" s="662"/>
      <c r="J95" s="662"/>
      <c r="K95" s="662"/>
      <c r="L95" s="662">
        <v>3.0</v>
      </c>
      <c r="M95" s="1159"/>
      <c r="N95" s="146"/>
      <c r="O95" s="146"/>
      <c r="P95" s="146"/>
      <c r="Q95" s="146"/>
      <c r="R95" s="146"/>
      <c r="S95" s="146"/>
      <c r="T95" s="146"/>
      <c r="U95" s="146"/>
      <c r="V95" s="146"/>
      <c r="W95" s="146"/>
      <c r="X95" s="146"/>
      <c r="Y95" s="146"/>
      <c r="Z95" s="146"/>
      <c r="AA95" s="146"/>
      <c r="AB95" s="146"/>
      <c r="AC95" s="146"/>
    </row>
    <row r="96">
      <c r="A96" s="654">
        <v>21.0</v>
      </c>
      <c r="B96" s="24"/>
      <c r="C96" s="1292" t="s">
        <v>3579</v>
      </c>
      <c r="D96" s="662"/>
      <c r="E96" s="666"/>
      <c r="F96" s="667"/>
      <c r="G96" s="667"/>
      <c r="H96" s="1265"/>
      <c r="I96" s="667"/>
      <c r="J96" s="662"/>
      <c r="K96" s="667"/>
      <c r="L96" s="667"/>
      <c r="M96" s="1159"/>
      <c r="N96" s="146"/>
      <c r="O96" s="146"/>
      <c r="P96" s="146"/>
      <c r="Q96" s="146"/>
      <c r="R96" s="146"/>
      <c r="S96" s="146"/>
      <c r="T96" s="146"/>
      <c r="U96" s="146"/>
      <c r="V96" s="146"/>
      <c r="W96" s="146"/>
      <c r="X96" s="146"/>
      <c r="Y96" s="146"/>
      <c r="Z96" s="146"/>
      <c r="AA96" s="146"/>
      <c r="AB96" s="146"/>
      <c r="AC96" s="146"/>
    </row>
    <row r="97">
      <c r="A97" s="654">
        <v>22.0</v>
      </c>
      <c r="B97" s="677" t="s">
        <v>5970</v>
      </c>
      <c r="C97" s="661" t="s">
        <v>3587</v>
      </c>
      <c r="D97" s="662"/>
      <c r="E97" s="663"/>
      <c r="F97" s="662"/>
      <c r="G97" s="664"/>
      <c r="H97" s="1264"/>
      <c r="I97" s="667"/>
      <c r="J97" s="662"/>
      <c r="K97" s="667"/>
      <c r="L97" s="667"/>
      <c r="M97" s="1159"/>
      <c r="N97" s="146"/>
      <c r="O97" s="146"/>
      <c r="P97" s="146"/>
      <c r="Q97" s="146"/>
      <c r="R97" s="146"/>
      <c r="S97" s="146"/>
      <c r="T97" s="146"/>
      <c r="U97" s="146"/>
      <c r="V97" s="146"/>
      <c r="W97" s="146"/>
      <c r="X97" s="146"/>
      <c r="Y97" s="146"/>
      <c r="Z97" s="146"/>
      <c r="AA97" s="146"/>
      <c r="AB97" s="146"/>
      <c r="AC97" s="146"/>
    </row>
    <row r="98">
      <c r="A98" s="654">
        <v>23.0</v>
      </c>
      <c r="B98" s="20"/>
      <c r="C98" s="661" t="s">
        <v>3591</v>
      </c>
      <c r="D98" s="662"/>
      <c r="E98" s="666"/>
      <c r="F98" s="667"/>
      <c r="G98" s="667"/>
      <c r="H98" s="1264"/>
      <c r="I98" s="667"/>
      <c r="J98" s="662"/>
      <c r="K98" s="667"/>
      <c r="L98" s="667"/>
      <c r="M98" s="1159"/>
      <c r="N98" s="146"/>
      <c r="O98" s="146"/>
      <c r="P98" s="146"/>
      <c r="Q98" s="146"/>
      <c r="R98" s="146"/>
      <c r="S98" s="146"/>
      <c r="T98" s="146"/>
      <c r="U98" s="146"/>
      <c r="V98" s="146"/>
      <c r="W98" s="146"/>
      <c r="X98" s="146"/>
      <c r="Y98" s="146"/>
      <c r="Z98" s="146"/>
      <c r="AA98" s="146"/>
      <c r="AB98" s="146"/>
      <c r="AC98" s="146"/>
    </row>
    <row r="99">
      <c r="A99" s="654">
        <v>24.0</v>
      </c>
      <c r="B99" s="20"/>
      <c r="C99" s="661" t="s">
        <v>3594</v>
      </c>
      <c r="D99" s="662"/>
      <c r="E99" s="663"/>
      <c r="F99" s="667"/>
      <c r="G99" s="667"/>
      <c r="H99" s="1265"/>
      <c r="I99" s="667"/>
      <c r="J99" s="662"/>
      <c r="K99" s="667"/>
      <c r="L99" s="667"/>
      <c r="M99" s="1159"/>
      <c r="N99" s="146"/>
      <c r="O99" s="146"/>
      <c r="P99" s="146"/>
      <c r="Q99" s="146"/>
      <c r="R99" s="146"/>
      <c r="S99" s="146"/>
      <c r="T99" s="146"/>
      <c r="U99" s="146"/>
      <c r="V99" s="146"/>
      <c r="W99" s="146"/>
      <c r="X99" s="146"/>
      <c r="Y99" s="146"/>
      <c r="Z99" s="146"/>
      <c r="AA99" s="146"/>
      <c r="AB99" s="146"/>
      <c r="AC99" s="146"/>
    </row>
    <row r="100">
      <c r="A100" s="654">
        <v>25.0</v>
      </c>
      <c r="B100" s="20"/>
      <c r="C100" s="661" t="s">
        <v>3596</v>
      </c>
      <c r="D100" s="662"/>
      <c r="E100" s="666"/>
      <c r="F100" s="667"/>
      <c r="G100" s="667"/>
      <c r="H100" s="1265"/>
      <c r="I100" s="667"/>
      <c r="J100" s="662"/>
      <c r="K100" s="667"/>
      <c r="L100" s="667"/>
      <c r="M100" s="1159"/>
      <c r="N100" s="146"/>
      <c r="O100" s="146"/>
      <c r="P100" s="146"/>
      <c r="Q100" s="146"/>
      <c r="R100" s="146"/>
      <c r="S100" s="146"/>
      <c r="T100" s="146"/>
      <c r="U100" s="146"/>
      <c r="V100" s="146"/>
      <c r="W100" s="146"/>
      <c r="X100" s="146"/>
      <c r="Y100" s="146"/>
      <c r="Z100" s="146"/>
      <c r="AA100" s="146"/>
      <c r="AB100" s="146"/>
      <c r="AC100" s="146"/>
    </row>
    <row r="101">
      <c r="A101" s="654">
        <v>26.0</v>
      </c>
      <c r="B101" s="20"/>
      <c r="C101" s="406" t="s">
        <v>3598</v>
      </c>
      <c r="D101" s="662"/>
      <c r="E101" s="663"/>
      <c r="F101" s="662"/>
      <c r="G101" s="664"/>
      <c r="H101" s="1264"/>
      <c r="I101" s="662"/>
      <c r="J101" s="662"/>
      <c r="K101" s="662"/>
      <c r="L101" s="662">
        <v>7.0</v>
      </c>
      <c r="M101" s="1159"/>
      <c r="N101" s="146"/>
      <c r="O101" s="146"/>
      <c r="P101" s="146"/>
      <c r="Q101" s="146"/>
      <c r="R101" s="146"/>
      <c r="S101" s="146"/>
      <c r="T101" s="146"/>
      <c r="U101" s="146"/>
      <c r="V101" s="146"/>
      <c r="W101" s="146"/>
      <c r="X101" s="146"/>
      <c r="Y101" s="146"/>
      <c r="Z101" s="146"/>
      <c r="AA101" s="146"/>
      <c r="AB101" s="146"/>
      <c r="AC101" s="146"/>
    </row>
    <row r="102">
      <c r="A102" s="654">
        <v>27.0</v>
      </c>
      <c r="B102" s="20"/>
      <c r="C102" s="1299" t="s">
        <v>3605</v>
      </c>
      <c r="D102" s="662"/>
      <c r="E102" s="666"/>
      <c r="F102" s="667"/>
      <c r="G102" s="667"/>
      <c r="H102" s="1265"/>
      <c r="I102" s="667"/>
      <c r="J102" s="662"/>
      <c r="K102" s="667"/>
      <c r="L102" s="667"/>
      <c r="M102" s="1159"/>
      <c r="N102" s="146"/>
      <c r="O102" s="146"/>
      <c r="P102" s="146"/>
      <c r="Q102" s="146"/>
      <c r="R102" s="146"/>
      <c r="S102" s="146"/>
      <c r="T102" s="146"/>
      <c r="U102" s="146"/>
      <c r="V102" s="146"/>
      <c r="W102" s="146"/>
      <c r="X102" s="146"/>
      <c r="Y102" s="146"/>
      <c r="Z102" s="146"/>
      <c r="AA102" s="146"/>
      <c r="AB102" s="146"/>
      <c r="AC102" s="146"/>
    </row>
    <row r="103">
      <c r="A103" s="654">
        <v>28.0</v>
      </c>
      <c r="B103" s="24"/>
      <c r="C103" s="661" t="s">
        <v>3607</v>
      </c>
      <c r="D103" s="662"/>
      <c r="E103" s="663"/>
      <c r="F103" s="662"/>
      <c r="G103" s="664"/>
      <c r="H103" s="1264"/>
      <c r="I103" s="662"/>
      <c r="J103" s="662"/>
      <c r="K103" s="662"/>
      <c r="L103" s="662">
        <v>7.0</v>
      </c>
      <c r="M103" s="1159"/>
      <c r="N103" s="146"/>
      <c r="O103" s="146"/>
      <c r="P103" s="146"/>
      <c r="Q103" s="146"/>
      <c r="R103" s="146"/>
      <c r="S103" s="146"/>
      <c r="T103" s="146"/>
      <c r="U103" s="146"/>
      <c r="V103" s="146"/>
      <c r="W103" s="146"/>
      <c r="X103" s="146"/>
      <c r="Y103" s="146"/>
      <c r="Z103" s="146"/>
      <c r="AA103" s="146"/>
      <c r="AB103" s="146"/>
      <c r="AC103" s="146"/>
    </row>
    <row r="104">
      <c r="A104" s="127"/>
      <c r="B104" s="127"/>
      <c r="C104" s="1155"/>
      <c r="D104" s="126"/>
      <c r="E104" s="126"/>
      <c r="F104" s="1155"/>
      <c r="G104" s="1156"/>
      <c r="H104" s="1157"/>
      <c r="I104" s="126"/>
      <c r="J104" s="1158"/>
      <c r="K104" s="1155"/>
      <c r="L104" s="127"/>
      <c r="M104" s="1159"/>
      <c r="N104" s="1160"/>
      <c r="O104" s="1160"/>
      <c r="P104" s="1160"/>
      <c r="Q104" s="1160"/>
      <c r="R104" s="1160"/>
      <c r="S104" s="1160"/>
      <c r="T104" s="1160"/>
      <c r="U104" s="1160"/>
      <c r="V104" s="1160"/>
      <c r="W104" s="1160"/>
      <c r="X104" s="1160"/>
      <c r="Y104" s="1160"/>
      <c r="Z104" s="1160"/>
      <c r="AA104" s="1160"/>
      <c r="AB104" s="1160"/>
      <c r="AC104" s="1160"/>
    </row>
    <row r="105">
      <c r="A105" s="127"/>
      <c r="B105" s="127"/>
      <c r="C105" s="1155"/>
      <c r="D105" s="126"/>
      <c r="E105" s="126"/>
      <c r="F105" s="1155"/>
      <c r="G105" s="1156"/>
      <c r="H105" s="1157"/>
      <c r="I105" s="126"/>
      <c r="J105" s="1158"/>
      <c r="K105" s="1155"/>
      <c r="L105" s="127"/>
      <c r="M105" s="1159"/>
      <c r="N105" s="1160"/>
      <c r="O105" s="1160"/>
      <c r="P105" s="1160"/>
      <c r="Q105" s="1160"/>
      <c r="R105" s="1160"/>
      <c r="S105" s="1160"/>
      <c r="T105" s="1160"/>
      <c r="U105" s="1160"/>
      <c r="V105" s="1160"/>
      <c r="W105" s="1160"/>
      <c r="X105" s="1160"/>
      <c r="Y105" s="1160"/>
      <c r="Z105" s="1160"/>
      <c r="AA105" s="1160"/>
      <c r="AB105" s="1160"/>
      <c r="AC105" s="1160"/>
    </row>
    <row r="106">
      <c r="A106" s="127"/>
      <c r="B106" s="127"/>
      <c r="C106" s="1155"/>
      <c r="D106" s="126"/>
      <c r="E106" s="126"/>
      <c r="F106" s="1155"/>
      <c r="G106" s="1156"/>
      <c r="H106" s="1157"/>
      <c r="I106" s="126"/>
      <c r="J106" s="1158"/>
      <c r="K106" s="1155"/>
      <c r="L106" s="127"/>
      <c r="M106" s="1159"/>
      <c r="N106" s="1160"/>
      <c r="O106" s="1160"/>
      <c r="P106" s="1160"/>
      <c r="Q106" s="1160"/>
      <c r="R106" s="1160"/>
      <c r="S106" s="1160"/>
      <c r="T106" s="1160"/>
      <c r="U106" s="1160"/>
      <c r="V106" s="1160"/>
      <c r="W106" s="1160"/>
      <c r="X106" s="1160"/>
      <c r="Y106" s="1160"/>
      <c r="Z106" s="1160"/>
      <c r="AA106" s="1160"/>
      <c r="AB106" s="1160"/>
      <c r="AC106" s="1160"/>
    </row>
    <row r="107">
      <c r="A107" s="127"/>
      <c r="B107" s="127"/>
      <c r="C107" s="1155"/>
      <c r="D107" s="126"/>
      <c r="E107" s="126"/>
      <c r="F107" s="1155"/>
      <c r="G107" s="1156"/>
      <c r="H107" s="1157"/>
      <c r="I107" s="126"/>
      <c r="J107" s="1158"/>
      <c r="K107" s="1155"/>
      <c r="L107" s="127"/>
      <c r="M107" s="1159"/>
      <c r="N107" s="1160"/>
      <c r="O107" s="1160"/>
      <c r="P107" s="1160"/>
      <c r="Q107" s="1160"/>
      <c r="R107" s="1160"/>
      <c r="S107" s="1160"/>
      <c r="T107" s="1160"/>
      <c r="U107" s="1160"/>
      <c r="V107" s="1160"/>
      <c r="W107" s="1160"/>
      <c r="X107" s="1160"/>
      <c r="Y107" s="1160"/>
      <c r="Z107" s="1160"/>
      <c r="AA107" s="1160"/>
      <c r="AB107" s="1160"/>
      <c r="AC107" s="1160"/>
    </row>
    <row r="108">
      <c r="A108" s="127"/>
      <c r="B108" s="127"/>
      <c r="C108" s="1155"/>
      <c r="D108" s="126"/>
      <c r="E108" s="126"/>
      <c r="F108" s="1155"/>
      <c r="G108" s="1156"/>
      <c r="H108" s="1157"/>
      <c r="I108" s="126"/>
      <c r="J108" s="1158"/>
      <c r="K108" s="1155"/>
      <c r="L108" s="127"/>
      <c r="M108" s="1159"/>
      <c r="N108" s="1160"/>
      <c r="O108" s="1160"/>
      <c r="P108" s="1160"/>
      <c r="Q108" s="1160"/>
      <c r="R108" s="1160"/>
      <c r="S108" s="1160"/>
      <c r="T108" s="1160"/>
      <c r="U108" s="1160"/>
      <c r="V108" s="1160"/>
      <c r="W108" s="1160"/>
      <c r="X108" s="1160"/>
      <c r="Y108" s="1160"/>
      <c r="Z108" s="1160"/>
      <c r="AA108" s="1160"/>
      <c r="AB108" s="1160"/>
      <c r="AC108" s="1160"/>
    </row>
    <row r="109">
      <c r="A109" s="127"/>
      <c r="B109" s="127"/>
      <c r="C109" s="1155"/>
      <c r="D109" s="126"/>
      <c r="E109" s="126"/>
      <c r="F109" s="1155"/>
      <c r="G109" s="1156"/>
      <c r="H109" s="1157"/>
      <c r="I109" s="126"/>
      <c r="J109" s="1158"/>
      <c r="K109" s="1155"/>
      <c r="L109" s="127"/>
      <c r="M109" s="1159"/>
      <c r="N109" s="1160"/>
      <c r="O109" s="1160"/>
      <c r="P109" s="1160"/>
      <c r="Q109" s="1160"/>
      <c r="R109" s="1160"/>
      <c r="S109" s="1160"/>
      <c r="T109" s="1160"/>
      <c r="U109" s="1160"/>
      <c r="V109" s="1160"/>
      <c r="W109" s="1160"/>
      <c r="X109" s="1160"/>
      <c r="Y109" s="1160"/>
      <c r="Z109" s="1160"/>
      <c r="AA109" s="1160"/>
      <c r="AB109" s="1160"/>
      <c r="AC109" s="1160"/>
    </row>
    <row r="110">
      <c r="A110" s="127"/>
      <c r="B110" s="127"/>
      <c r="C110" s="1155"/>
      <c r="D110" s="126"/>
      <c r="E110" s="126"/>
      <c r="F110" s="1155"/>
      <c r="G110" s="1156"/>
      <c r="H110" s="1157"/>
      <c r="I110" s="126"/>
      <c r="J110" s="1158"/>
      <c r="K110" s="1155"/>
      <c r="L110" s="127"/>
      <c r="M110" s="1159"/>
      <c r="N110" s="1160"/>
      <c r="O110" s="1160"/>
      <c r="P110" s="1160"/>
      <c r="Q110" s="1160"/>
      <c r="R110" s="1160"/>
      <c r="S110" s="1160"/>
      <c r="T110" s="1160"/>
      <c r="U110" s="1160"/>
      <c r="V110" s="1160"/>
      <c r="W110" s="1160"/>
      <c r="X110" s="1160"/>
      <c r="Y110" s="1160"/>
      <c r="Z110" s="1160"/>
      <c r="AA110" s="1160"/>
      <c r="AB110" s="1160"/>
      <c r="AC110" s="1160"/>
    </row>
    <row r="111">
      <c r="A111" s="127"/>
      <c r="B111" s="127"/>
      <c r="C111" s="1155"/>
      <c r="D111" s="126"/>
      <c r="E111" s="126"/>
      <c r="F111" s="1155"/>
      <c r="G111" s="1156"/>
      <c r="H111" s="1157"/>
      <c r="I111" s="126"/>
      <c r="J111" s="1158"/>
      <c r="K111" s="1155"/>
      <c r="L111" s="127"/>
      <c r="M111" s="1159"/>
      <c r="N111" s="1160"/>
      <c r="O111" s="1160"/>
      <c r="P111" s="1160"/>
      <c r="Q111" s="1160"/>
      <c r="R111" s="1160"/>
      <c r="S111" s="1160"/>
      <c r="T111" s="1160"/>
      <c r="U111" s="1160"/>
      <c r="V111" s="1160"/>
      <c r="W111" s="1160"/>
      <c r="X111" s="1160"/>
      <c r="Y111" s="1160"/>
      <c r="Z111" s="1160"/>
      <c r="AA111" s="1160"/>
      <c r="AB111" s="1160"/>
      <c r="AC111" s="1160"/>
    </row>
    <row r="112">
      <c r="A112" s="127"/>
      <c r="B112" s="127"/>
      <c r="C112" s="1155"/>
      <c r="D112" s="126"/>
      <c r="E112" s="126"/>
      <c r="F112" s="1155"/>
      <c r="G112" s="1156"/>
      <c r="H112" s="1157"/>
      <c r="I112" s="126"/>
      <c r="J112" s="1158"/>
      <c r="K112" s="1155"/>
      <c r="L112" s="127"/>
      <c r="M112" s="1159"/>
      <c r="N112" s="1160"/>
      <c r="O112" s="1160"/>
      <c r="P112" s="1160"/>
      <c r="Q112" s="1160"/>
      <c r="R112" s="1160"/>
      <c r="S112" s="1160"/>
      <c r="T112" s="1160"/>
      <c r="U112" s="1160"/>
      <c r="V112" s="1160"/>
      <c r="W112" s="1160"/>
      <c r="X112" s="1160"/>
      <c r="Y112" s="1160"/>
      <c r="Z112" s="1160"/>
      <c r="AA112" s="1160"/>
      <c r="AB112" s="1160"/>
      <c r="AC112" s="1160"/>
    </row>
    <row r="113">
      <c r="A113" s="127"/>
      <c r="B113" s="127"/>
      <c r="C113" s="1155"/>
      <c r="D113" s="126"/>
      <c r="E113" s="126"/>
      <c r="F113" s="1155"/>
      <c r="G113" s="1156"/>
      <c r="H113" s="1157"/>
      <c r="I113" s="126"/>
      <c r="J113" s="1158"/>
      <c r="K113" s="1155"/>
      <c r="L113" s="127"/>
      <c r="M113" s="1159"/>
      <c r="N113" s="1160"/>
      <c r="O113" s="1160"/>
      <c r="P113" s="1160"/>
      <c r="Q113" s="1160"/>
      <c r="R113" s="1160"/>
      <c r="S113" s="1160"/>
      <c r="T113" s="1160"/>
      <c r="U113" s="1160"/>
      <c r="V113" s="1160"/>
      <c r="W113" s="1160"/>
      <c r="X113" s="1160"/>
      <c r="Y113" s="1160"/>
      <c r="Z113" s="1160"/>
      <c r="AA113" s="1160"/>
      <c r="AB113" s="1160"/>
      <c r="AC113" s="1160"/>
    </row>
    <row r="114">
      <c r="A114" s="127"/>
      <c r="B114" s="127"/>
      <c r="C114" s="1155"/>
      <c r="D114" s="126"/>
      <c r="E114" s="126"/>
      <c r="F114" s="1155"/>
      <c r="G114" s="1156"/>
      <c r="H114" s="1157"/>
      <c r="I114" s="126"/>
      <c r="J114" s="1158"/>
      <c r="K114" s="1155"/>
      <c r="L114" s="127"/>
      <c r="M114" s="1159"/>
      <c r="N114" s="1160"/>
      <c r="O114" s="1160"/>
      <c r="P114" s="1160"/>
      <c r="Q114" s="1160"/>
      <c r="R114" s="1160"/>
      <c r="S114" s="1160"/>
      <c r="T114" s="1160"/>
      <c r="U114" s="1160"/>
      <c r="V114" s="1160"/>
      <c r="W114" s="1160"/>
      <c r="X114" s="1160"/>
      <c r="Y114" s="1160"/>
      <c r="Z114" s="1160"/>
      <c r="AA114" s="1160"/>
      <c r="AB114" s="1160"/>
      <c r="AC114" s="1160"/>
    </row>
    <row r="115">
      <c r="A115" s="127"/>
      <c r="B115" s="127"/>
      <c r="C115" s="1155"/>
      <c r="D115" s="126"/>
      <c r="E115" s="126"/>
      <c r="F115" s="1155"/>
      <c r="G115" s="1156"/>
      <c r="H115" s="1157"/>
      <c r="I115" s="126"/>
      <c r="J115" s="1158"/>
      <c r="K115" s="1155"/>
      <c r="L115" s="127"/>
      <c r="M115" s="1159"/>
      <c r="N115" s="1160"/>
      <c r="O115" s="1160"/>
      <c r="P115" s="1160"/>
      <c r="Q115" s="1160"/>
      <c r="R115" s="1160"/>
      <c r="S115" s="1160"/>
      <c r="T115" s="1160"/>
      <c r="U115" s="1160"/>
      <c r="V115" s="1160"/>
      <c r="W115" s="1160"/>
      <c r="X115" s="1160"/>
      <c r="Y115" s="1160"/>
      <c r="Z115" s="1160"/>
      <c r="AA115" s="1160"/>
      <c r="AB115" s="1160"/>
      <c r="AC115" s="1160"/>
    </row>
    <row r="116">
      <c r="A116" s="127"/>
      <c r="B116" s="127"/>
      <c r="C116" s="1155"/>
      <c r="D116" s="126"/>
      <c r="E116" s="126"/>
      <c r="F116" s="1155"/>
      <c r="G116" s="1156"/>
      <c r="H116" s="1157"/>
      <c r="I116" s="126"/>
      <c r="J116" s="1158"/>
      <c r="K116" s="1155"/>
      <c r="L116" s="127"/>
      <c r="M116" s="1159"/>
      <c r="N116" s="1160"/>
      <c r="O116" s="1160"/>
      <c r="P116" s="1160"/>
      <c r="Q116" s="1160"/>
      <c r="R116" s="1160"/>
      <c r="S116" s="1160"/>
      <c r="T116" s="1160"/>
      <c r="U116" s="1160"/>
      <c r="V116" s="1160"/>
      <c r="W116" s="1160"/>
      <c r="X116" s="1160"/>
      <c r="Y116" s="1160"/>
      <c r="Z116" s="1160"/>
      <c r="AA116" s="1160"/>
      <c r="AB116" s="1160"/>
      <c r="AC116" s="1160"/>
    </row>
    <row r="117">
      <c r="A117" s="127"/>
      <c r="B117" s="127"/>
      <c r="C117" s="1155"/>
      <c r="D117" s="126"/>
      <c r="E117" s="126"/>
      <c r="F117" s="1155"/>
      <c r="G117" s="1156"/>
      <c r="H117" s="1157"/>
      <c r="I117" s="126"/>
      <c r="J117" s="1158"/>
      <c r="K117" s="1155"/>
      <c r="L117" s="127"/>
      <c r="M117" s="1159"/>
      <c r="N117" s="1160"/>
      <c r="O117" s="1160"/>
      <c r="P117" s="1160"/>
      <c r="Q117" s="1160"/>
      <c r="R117" s="1160"/>
      <c r="S117" s="1160"/>
      <c r="T117" s="1160"/>
      <c r="U117" s="1160"/>
      <c r="V117" s="1160"/>
      <c r="W117" s="1160"/>
      <c r="X117" s="1160"/>
      <c r="Y117" s="1160"/>
      <c r="Z117" s="1160"/>
      <c r="AA117" s="1160"/>
      <c r="AB117" s="1160"/>
      <c r="AC117" s="1160"/>
    </row>
    <row r="118">
      <c r="A118" s="127"/>
      <c r="B118" s="127"/>
      <c r="C118" s="1155"/>
      <c r="D118" s="126"/>
      <c r="E118" s="126"/>
      <c r="F118" s="1155"/>
      <c r="G118" s="1156"/>
      <c r="H118" s="1157"/>
      <c r="I118" s="126"/>
      <c r="J118" s="1158"/>
      <c r="K118" s="1155"/>
      <c r="L118" s="127"/>
      <c r="M118" s="1159"/>
      <c r="N118" s="1160"/>
      <c r="O118" s="1160"/>
      <c r="P118" s="1160"/>
      <c r="Q118" s="1160"/>
      <c r="R118" s="1160"/>
      <c r="S118" s="1160"/>
      <c r="T118" s="1160"/>
      <c r="U118" s="1160"/>
      <c r="V118" s="1160"/>
      <c r="W118" s="1160"/>
      <c r="X118" s="1160"/>
      <c r="Y118" s="1160"/>
      <c r="Z118" s="1160"/>
      <c r="AA118" s="1160"/>
      <c r="AB118" s="1160"/>
      <c r="AC118" s="1160"/>
    </row>
    <row r="119">
      <c r="A119" s="127"/>
      <c r="B119" s="127"/>
      <c r="C119" s="1155"/>
      <c r="D119" s="126"/>
      <c r="E119" s="126"/>
      <c r="F119" s="1155"/>
      <c r="G119" s="1156"/>
      <c r="H119" s="1157"/>
      <c r="I119" s="126"/>
      <c r="J119" s="1158"/>
      <c r="K119" s="1155"/>
      <c r="L119" s="127"/>
      <c r="M119" s="1159"/>
      <c r="N119" s="1160"/>
      <c r="O119" s="1160"/>
      <c r="P119" s="1160"/>
      <c r="Q119" s="1160"/>
      <c r="R119" s="1160"/>
      <c r="S119" s="1160"/>
      <c r="T119" s="1160"/>
      <c r="U119" s="1160"/>
      <c r="V119" s="1160"/>
      <c r="W119" s="1160"/>
      <c r="X119" s="1160"/>
      <c r="Y119" s="1160"/>
      <c r="Z119" s="1160"/>
      <c r="AA119" s="1160"/>
      <c r="AB119" s="1160"/>
      <c r="AC119" s="1160"/>
    </row>
    <row r="120">
      <c r="A120" s="127"/>
      <c r="B120" s="127"/>
      <c r="C120" s="1155"/>
      <c r="D120" s="126"/>
      <c r="E120" s="126"/>
      <c r="F120" s="1155"/>
      <c r="G120" s="1156"/>
      <c r="H120" s="1157"/>
      <c r="I120" s="126"/>
      <c r="J120" s="1158"/>
      <c r="K120" s="1155"/>
      <c r="L120" s="127"/>
      <c r="M120" s="1159"/>
      <c r="N120" s="1160"/>
      <c r="O120" s="1160"/>
      <c r="P120" s="1160"/>
      <c r="Q120" s="1160"/>
      <c r="R120" s="1160"/>
      <c r="S120" s="1160"/>
      <c r="T120" s="1160"/>
      <c r="U120" s="1160"/>
      <c r="V120" s="1160"/>
      <c r="W120" s="1160"/>
      <c r="X120" s="1160"/>
      <c r="Y120" s="1160"/>
      <c r="Z120" s="1160"/>
      <c r="AA120" s="1160"/>
      <c r="AB120" s="1160"/>
      <c r="AC120" s="1160"/>
    </row>
    <row r="121">
      <c r="A121" s="127"/>
      <c r="B121" s="127"/>
      <c r="C121" s="1155"/>
      <c r="D121" s="126"/>
      <c r="E121" s="126"/>
      <c r="F121" s="1155"/>
      <c r="G121" s="1156"/>
      <c r="H121" s="1157"/>
      <c r="I121" s="126"/>
      <c r="J121" s="1158"/>
      <c r="K121" s="1155"/>
      <c r="L121" s="127"/>
      <c r="M121" s="1159"/>
      <c r="N121" s="1160"/>
      <c r="O121" s="1160"/>
      <c r="P121" s="1160"/>
      <c r="Q121" s="1160"/>
      <c r="R121" s="1160"/>
      <c r="S121" s="1160"/>
      <c r="T121" s="1160"/>
      <c r="U121" s="1160"/>
      <c r="V121" s="1160"/>
      <c r="W121" s="1160"/>
      <c r="X121" s="1160"/>
      <c r="Y121" s="1160"/>
      <c r="Z121" s="1160"/>
      <c r="AA121" s="1160"/>
      <c r="AB121" s="1160"/>
      <c r="AC121" s="1160"/>
    </row>
    <row r="122">
      <c r="A122" s="127"/>
      <c r="B122" s="127"/>
      <c r="C122" s="1155"/>
      <c r="D122" s="126"/>
      <c r="E122" s="126"/>
      <c r="F122" s="1155"/>
      <c r="G122" s="1156"/>
      <c r="H122" s="1157"/>
      <c r="I122" s="126"/>
      <c r="J122" s="1158"/>
      <c r="K122" s="1155"/>
      <c r="L122" s="127"/>
      <c r="M122" s="1159"/>
      <c r="N122" s="1160"/>
      <c r="O122" s="1160"/>
      <c r="P122" s="1160"/>
      <c r="Q122" s="1160"/>
      <c r="R122" s="1160"/>
      <c r="S122" s="1160"/>
      <c r="T122" s="1160"/>
      <c r="U122" s="1160"/>
      <c r="V122" s="1160"/>
      <c r="W122" s="1160"/>
      <c r="X122" s="1160"/>
      <c r="Y122" s="1160"/>
      <c r="Z122" s="1160"/>
      <c r="AA122" s="1160"/>
      <c r="AB122" s="1160"/>
      <c r="AC122" s="1160"/>
    </row>
    <row r="123">
      <c r="A123" s="127"/>
      <c r="B123" s="127"/>
      <c r="C123" s="1155"/>
      <c r="D123" s="126"/>
      <c r="E123" s="126"/>
      <c r="F123" s="1155"/>
      <c r="G123" s="1156"/>
      <c r="H123" s="1157"/>
      <c r="I123" s="126"/>
      <c r="J123" s="1158"/>
      <c r="K123" s="1155"/>
      <c r="L123" s="127"/>
      <c r="M123" s="1159"/>
      <c r="N123" s="1160"/>
      <c r="O123" s="1160"/>
      <c r="P123" s="1160"/>
      <c r="Q123" s="1160"/>
      <c r="R123" s="1160"/>
      <c r="S123" s="1160"/>
      <c r="T123" s="1160"/>
      <c r="U123" s="1160"/>
      <c r="V123" s="1160"/>
      <c r="W123" s="1160"/>
      <c r="X123" s="1160"/>
      <c r="Y123" s="1160"/>
      <c r="Z123" s="1160"/>
      <c r="AA123" s="1160"/>
      <c r="AB123" s="1160"/>
      <c r="AC123" s="1160"/>
    </row>
    <row r="124">
      <c r="A124" s="127"/>
      <c r="B124" s="127"/>
      <c r="C124" s="1155"/>
      <c r="D124" s="126"/>
      <c r="E124" s="126"/>
      <c r="F124" s="1155"/>
      <c r="G124" s="1156"/>
      <c r="H124" s="1157"/>
      <c r="I124" s="126"/>
      <c r="J124" s="1158"/>
      <c r="K124" s="1155"/>
      <c r="L124" s="127"/>
      <c r="M124" s="1159"/>
      <c r="N124" s="1160"/>
      <c r="O124" s="1160"/>
      <c r="P124" s="1160"/>
      <c r="Q124" s="1160"/>
      <c r="R124" s="1160"/>
      <c r="S124" s="1160"/>
      <c r="T124" s="1160"/>
      <c r="U124" s="1160"/>
      <c r="V124" s="1160"/>
      <c r="W124" s="1160"/>
      <c r="X124" s="1160"/>
      <c r="Y124" s="1160"/>
      <c r="Z124" s="1160"/>
      <c r="AA124" s="1160"/>
      <c r="AB124" s="1160"/>
      <c r="AC124" s="1160"/>
    </row>
    <row r="125">
      <c r="A125" s="127"/>
      <c r="B125" s="127"/>
      <c r="C125" s="1155"/>
      <c r="D125" s="126"/>
      <c r="E125" s="126"/>
      <c r="F125" s="1155"/>
      <c r="G125" s="1156"/>
      <c r="H125" s="1157"/>
      <c r="I125" s="126"/>
      <c r="J125" s="1158"/>
      <c r="K125" s="1155"/>
      <c r="L125" s="127"/>
      <c r="M125" s="1159"/>
      <c r="N125" s="1160"/>
      <c r="O125" s="1160"/>
      <c r="P125" s="1160"/>
      <c r="Q125" s="1160"/>
      <c r="R125" s="1160"/>
      <c r="S125" s="1160"/>
      <c r="T125" s="1160"/>
      <c r="U125" s="1160"/>
      <c r="V125" s="1160"/>
      <c r="W125" s="1160"/>
      <c r="X125" s="1160"/>
      <c r="Y125" s="1160"/>
      <c r="Z125" s="1160"/>
      <c r="AA125" s="1160"/>
      <c r="AB125" s="1160"/>
      <c r="AC125" s="1160"/>
    </row>
    <row r="126">
      <c r="A126" s="127"/>
      <c r="B126" s="127"/>
      <c r="C126" s="1155"/>
      <c r="D126" s="126"/>
      <c r="E126" s="126"/>
      <c r="F126" s="1155"/>
      <c r="G126" s="1156"/>
      <c r="H126" s="1157"/>
      <c r="I126" s="126"/>
      <c r="J126" s="1158"/>
      <c r="K126" s="1155"/>
      <c r="L126" s="127"/>
      <c r="M126" s="1159"/>
      <c r="N126" s="1160"/>
      <c r="O126" s="1160"/>
      <c r="P126" s="1160"/>
      <c r="Q126" s="1160"/>
      <c r="R126" s="1160"/>
      <c r="S126" s="1160"/>
      <c r="T126" s="1160"/>
      <c r="U126" s="1160"/>
      <c r="V126" s="1160"/>
      <c r="W126" s="1160"/>
      <c r="X126" s="1160"/>
      <c r="Y126" s="1160"/>
      <c r="Z126" s="1160"/>
      <c r="AA126" s="1160"/>
      <c r="AB126" s="1160"/>
      <c r="AC126" s="1160"/>
    </row>
    <row r="127">
      <c r="A127" s="127"/>
      <c r="B127" s="127"/>
      <c r="C127" s="1155"/>
      <c r="D127" s="126"/>
      <c r="E127" s="126"/>
      <c r="F127" s="1155"/>
      <c r="G127" s="1156"/>
      <c r="H127" s="1157"/>
      <c r="I127" s="126"/>
      <c r="J127" s="1158"/>
      <c r="K127" s="1155"/>
      <c r="L127" s="127"/>
      <c r="M127" s="1159"/>
      <c r="N127" s="1160"/>
      <c r="O127" s="1160"/>
      <c r="P127" s="1160"/>
      <c r="Q127" s="1160"/>
      <c r="R127" s="1160"/>
      <c r="S127" s="1160"/>
      <c r="T127" s="1160"/>
      <c r="U127" s="1160"/>
      <c r="V127" s="1160"/>
      <c r="W127" s="1160"/>
      <c r="X127" s="1160"/>
      <c r="Y127" s="1160"/>
      <c r="Z127" s="1160"/>
      <c r="AA127" s="1160"/>
      <c r="AB127" s="1160"/>
      <c r="AC127" s="1160"/>
    </row>
    <row r="128">
      <c r="A128" s="127"/>
      <c r="B128" s="127"/>
      <c r="C128" s="1155"/>
      <c r="D128" s="126"/>
      <c r="E128" s="126"/>
      <c r="F128" s="1155"/>
      <c r="G128" s="1156"/>
      <c r="H128" s="1157"/>
      <c r="I128" s="126"/>
      <c r="J128" s="1158"/>
      <c r="K128" s="1155"/>
      <c r="L128" s="127"/>
      <c r="M128" s="1159"/>
      <c r="N128" s="1160"/>
      <c r="O128" s="1160"/>
      <c r="P128" s="1160"/>
      <c r="Q128" s="1160"/>
      <c r="R128" s="1160"/>
      <c r="S128" s="1160"/>
      <c r="T128" s="1160"/>
      <c r="U128" s="1160"/>
      <c r="V128" s="1160"/>
      <c r="W128" s="1160"/>
      <c r="X128" s="1160"/>
      <c r="Y128" s="1160"/>
      <c r="Z128" s="1160"/>
      <c r="AA128" s="1160"/>
      <c r="AB128" s="1160"/>
      <c r="AC128" s="1160"/>
    </row>
    <row r="129">
      <c r="A129" s="127"/>
      <c r="B129" s="127"/>
      <c r="C129" s="1155"/>
      <c r="D129" s="126"/>
      <c r="E129" s="126"/>
      <c r="F129" s="1155"/>
      <c r="G129" s="1156"/>
      <c r="H129" s="1157"/>
      <c r="I129" s="126"/>
      <c r="J129" s="1158"/>
      <c r="K129" s="1155"/>
      <c r="L129" s="127"/>
      <c r="M129" s="1159"/>
      <c r="N129" s="1160"/>
      <c r="O129" s="1160"/>
      <c r="P129" s="1160"/>
      <c r="Q129" s="1160"/>
      <c r="R129" s="1160"/>
      <c r="S129" s="1160"/>
      <c r="T129" s="1160"/>
      <c r="U129" s="1160"/>
      <c r="V129" s="1160"/>
      <c r="W129" s="1160"/>
      <c r="X129" s="1160"/>
      <c r="Y129" s="1160"/>
      <c r="Z129" s="1160"/>
      <c r="AA129" s="1160"/>
      <c r="AB129" s="1160"/>
      <c r="AC129" s="1160"/>
    </row>
    <row r="130">
      <c r="A130" s="127"/>
      <c r="B130" s="127"/>
      <c r="C130" s="1155"/>
      <c r="D130" s="126"/>
      <c r="E130" s="126"/>
      <c r="F130" s="1155"/>
      <c r="G130" s="1156"/>
      <c r="H130" s="1157"/>
      <c r="I130" s="126"/>
      <c r="J130" s="1158"/>
      <c r="K130" s="1155"/>
      <c r="L130" s="127"/>
      <c r="M130" s="1159"/>
      <c r="N130" s="1160"/>
      <c r="O130" s="1160"/>
      <c r="P130" s="1160"/>
      <c r="Q130" s="1160"/>
      <c r="R130" s="1160"/>
      <c r="S130" s="1160"/>
      <c r="T130" s="1160"/>
      <c r="U130" s="1160"/>
      <c r="V130" s="1160"/>
      <c r="W130" s="1160"/>
      <c r="X130" s="1160"/>
      <c r="Y130" s="1160"/>
      <c r="Z130" s="1160"/>
      <c r="AA130" s="1160"/>
      <c r="AB130" s="1160"/>
      <c r="AC130" s="1160"/>
    </row>
    <row r="131">
      <c r="A131" s="127"/>
      <c r="B131" s="127"/>
      <c r="C131" s="1155"/>
      <c r="D131" s="126"/>
      <c r="E131" s="126"/>
      <c r="F131" s="1155"/>
      <c r="G131" s="1156"/>
      <c r="H131" s="1157"/>
      <c r="I131" s="126"/>
      <c r="J131" s="1158"/>
      <c r="K131" s="1155"/>
      <c r="L131" s="127"/>
      <c r="M131" s="1159"/>
      <c r="N131" s="1160"/>
      <c r="O131" s="1160"/>
      <c r="P131" s="1160"/>
      <c r="Q131" s="1160"/>
      <c r="R131" s="1160"/>
      <c r="S131" s="1160"/>
      <c r="T131" s="1160"/>
      <c r="U131" s="1160"/>
      <c r="V131" s="1160"/>
      <c r="W131" s="1160"/>
      <c r="X131" s="1160"/>
      <c r="Y131" s="1160"/>
      <c r="Z131" s="1160"/>
      <c r="AA131" s="1160"/>
      <c r="AB131" s="1160"/>
      <c r="AC131" s="1160"/>
    </row>
    <row r="132">
      <c r="A132" s="127"/>
      <c r="B132" s="127"/>
      <c r="C132" s="1155"/>
      <c r="D132" s="126"/>
      <c r="E132" s="126"/>
      <c r="F132" s="1155"/>
      <c r="G132" s="1156"/>
      <c r="H132" s="1157"/>
      <c r="I132" s="126"/>
      <c r="J132" s="1158"/>
      <c r="K132" s="1155"/>
      <c r="L132" s="127"/>
      <c r="M132" s="1159"/>
      <c r="N132" s="1160"/>
      <c r="O132" s="1160"/>
      <c r="P132" s="1160"/>
      <c r="Q132" s="1160"/>
      <c r="R132" s="1160"/>
      <c r="S132" s="1160"/>
      <c r="T132" s="1160"/>
      <c r="U132" s="1160"/>
      <c r="V132" s="1160"/>
      <c r="W132" s="1160"/>
      <c r="X132" s="1160"/>
      <c r="Y132" s="1160"/>
      <c r="Z132" s="1160"/>
      <c r="AA132" s="1160"/>
      <c r="AB132" s="1160"/>
      <c r="AC132" s="1160"/>
    </row>
    <row r="133">
      <c r="A133" s="127"/>
      <c r="B133" s="127"/>
      <c r="C133" s="1155"/>
      <c r="D133" s="126"/>
      <c r="E133" s="126"/>
      <c r="F133" s="1155"/>
      <c r="G133" s="1156"/>
      <c r="H133" s="1157"/>
      <c r="I133" s="126"/>
      <c r="J133" s="1158"/>
      <c r="K133" s="1155"/>
      <c r="L133" s="127"/>
      <c r="M133" s="1159"/>
      <c r="N133" s="1160"/>
      <c r="O133" s="1160"/>
      <c r="P133" s="1160"/>
      <c r="Q133" s="1160"/>
      <c r="R133" s="1160"/>
      <c r="S133" s="1160"/>
      <c r="T133" s="1160"/>
      <c r="U133" s="1160"/>
      <c r="V133" s="1160"/>
      <c r="W133" s="1160"/>
      <c r="X133" s="1160"/>
      <c r="Y133" s="1160"/>
      <c r="Z133" s="1160"/>
      <c r="AA133" s="1160"/>
      <c r="AB133" s="1160"/>
      <c r="AC133" s="1160"/>
    </row>
    <row r="134">
      <c r="A134" s="127"/>
      <c r="B134" s="127"/>
      <c r="C134" s="1155"/>
      <c r="D134" s="126"/>
      <c r="E134" s="126"/>
      <c r="F134" s="1155"/>
      <c r="G134" s="1156"/>
      <c r="H134" s="1157"/>
      <c r="I134" s="126"/>
      <c r="J134" s="1158"/>
      <c r="K134" s="1155"/>
      <c r="L134" s="127"/>
      <c r="M134" s="1159"/>
      <c r="N134" s="1160"/>
      <c r="O134" s="1160"/>
      <c r="P134" s="1160"/>
      <c r="Q134" s="1160"/>
      <c r="R134" s="1160"/>
      <c r="S134" s="1160"/>
      <c r="T134" s="1160"/>
      <c r="U134" s="1160"/>
      <c r="V134" s="1160"/>
      <c r="W134" s="1160"/>
      <c r="X134" s="1160"/>
      <c r="Y134" s="1160"/>
      <c r="Z134" s="1160"/>
      <c r="AA134" s="1160"/>
      <c r="AB134" s="1160"/>
      <c r="AC134" s="1160"/>
    </row>
    <row r="135">
      <c r="A135" s="127"/>
      <c r="B135" s="127"/>
      <c r="C135" s="1155"/>
      <c r="D135" s="126"/>
      <c r="E135" s="126"/>
      <c r="F135" s="1155"/>
      <c r="G135" s="1156"/>
      <c r="H135" s="1157"/>
      <c r="I135" s="126"/>
      <c r="J135" s="1158"/>
      <c r="K135" s="1155"/>
      <c r="L135" s="127"/>
      <c r="M135" s="1159"/>
      <c r="N135" s="1160"/>
      <c r="O135" s="1160"/>
      <c r="P135" s="1160"/>
      <c r="Q135" s="1160"/>
      <c r="R135" s="1160"/>
      <c r="S135" s="1160"/>
      <c r="T135" s="1160"/>
      <c r="U135" s="1160"/>
      <c r="V135" s="1160"/>
      <c r="W135" s="1160"/>
      <c r="X135" s="1160"/>
      <c r="Y135" s="1160"/>
      <c r="Z135" s="1160"/>
      <c r="AA135" s="1160"/>
      <c r="AB135" s="1160"/>
      <c r="AC135" s="1160"/>
    </row>
    <row r="136">
      <c r="A136" s="127"/>
      <c r="B136" s="127"/>
      <c r="C136" s="1155"/>
      <c r="D136" s="126"/>
      <c r="E136" s="126"/>
      <c r="F136" s="1155"/>
      <c r="G136" s="1156"/>
      <c r="H136" s="1157"/>
      <c r="I136" s="126"/>
      <c r="J136" s="1158"/>
      <c r="K136" s="1155"/>
      <c r="L136" s="127"/>
      <c r="M136" s="1159"/>
      <c r="N136" s="1160"/>
      <c r="O136" s="1160"/>
      <c r="P136" s="1160"/>
      <c r="Q136" s="1160"/>
      <c r="R136" s="1160"/>
      <c r="S136" s="1160"/>
      <c r="T136" s="1160"/>
      <c r="U136" s="1160"/>
      <c r="V136" s="1160"/>
      <c r="W136" s="1160"/>
      <c r="X136" s="1160"/>
      <c r="Y136" s="1160"/>
      <c r="Z136" s="1160"/>
      <c r="AA136" s="1160"/>
      <c r="AB136" s="1160"/>
      <c r="AC136" s="1160"/>
    </row>
    <row r="137">
      <c r="A137" s="127"/>
      <c r="B137" s="127"/>
      <c r="C137" s="1155"/>
      <c r="D137" s="126"/>
      <c r="E137" s="126"/>
      <c r="F137" s="1155"/>
      <c r="G137" s="1156"/>
      <c r="H137" s="1157"/>
      <c r="I137" s="126"/>
      <c r="J137" s="1158"/>
      <c r="K137" s="1155"/>
      <c r="L137" s="127"/>
      <c r="M137" s="1159"/>
      <c r="N137" s="1160"/>
      <c r="O137" s="1160"/>
      <c r="P137" s="1160"/>
      <c r="Q137" s="1160"/>
      <c r="R137" s="1160"/>
      <c r="S137" s="1160"/>
      <c r="T137" s="1160"/>
      <c r="U137" s="1160"/>
      <c r="V137" s="1160"/>
      <c r="W137" s="1160"/>
      <c r="X137" s="1160"/>
      <c r="Y137" s="1160"/>
      <c r="Z137" s="1160"/>
      <c r="AA137" s="1160"/>
      <c r="AB137" s="1160"/>
      <c r="AC137" s="1160"/>
    </row>
    <row r="138">
      <c r="A138" s="127"/>
      <c r="B138" s="127"/>
      <c r="C138" s="1155"/>
      <c r="D138" s="126"/>
      <c r="E138" s="126"/>
      <c r="F138" s="1155"/>
      <c r="G138" s="1156"/>
      <c r="H138" s="1157"/>
      <c r="I138" s="126"/>
      <c r="J138" s="1158"/>
      <c r="K138" s="1155"/>
      <c r="L138" s="127"/>
      <c r="M138" s="1159"/>
      <c r="N138" s="1160"/>
      <c r="O138" s="1160"/>
      <c r="P138" s="1160"/>
      <c r="Q138" s="1160"/>
      <c r="R138" s="1160"/>
      <c r="S138" s="1160"/>
      <c r="T138" s="1160"/>
      <c r="U138" s="1160"/>
      <c r="V138" s="1160"/>
      <c r="W138" s="1160"/>
      <c r="X138" s="1160"/>
      <c r="Y138" s="1160"/>
      <c r="Z138" s="1160"/>
      <c r="AA138" s="1160"/>
      <c r="AB138" s="1160"/>
      <c r="AC138" s="1160"/>
    </row>
    <row r="139">
      <c r="A139" s="127"/>
      <c r="B139" s="127"/>
      <c r="C139" s="1155"/>
      <c r="D139" s="126"/>
      <c r="E139" s="126"/>
      <c r="F139" s="1155"/>
      <c r="G139" s="1156"/>
      <c r="H139" s="1157"/>
      <c r="I139" s="126"/>
      <c r="J139" s="1158"/>
      <c r="K139" s="1155"/>
      <c r="L139" s="127"/>
      <c r="M139" s="1159"/>
      <c r="N139" s="1160"/>
      <c r="O139" s="1160"/>
      <c r="P139" s="1160"/>
      <c r="Q139" s="1160"/>
      <c r="R139" s="1160"/>
      <c r="S139" s="1160"/>
      <c r="T139" s="1160"/>
      <c r="U139" s="1160"/>
      <c r="V139" s="1160"/>
      <c r="W139" s="1160"/>
      <c r="X139" s="1160"/>
      <c r="Y139" s="1160"/>
      <c r="Z139" s="1160"/>
      <c r="AA139" s="1160"/>
      <c r="AB139" s="1160"/>
      <c r="AC139" s="1160"/>
    </row>
    <row r="140">
      <c r="A140" s="127"/>
      <c r="B140" s="127"/>
      <c r="C140" s="1155"/>
      <c r="D140" s="126"/>
      <c r="E140" s="126"/>
      <c r="F140" s="1155"/>
      <c r="G140" s="1156"/>
      <c r="H140" s="1157"/>
      <c r="I140" s="126"/>
      <c r="J140" s="1158"/>
      <c r="K140" s="1155"/>
      <c r="L140" s="127"/>
      <c r="M140" s="1159"/>
      <c r="N140" s="1160"/>
      <c r="O140" s="1160"/>
      <c r="P140" s="1160"/>
      <c r="Q140" s="1160"/>
      <c r="R140" s="1160"/>
      <c r="S140" s="1160"/>
      <c r="T140" s="1160"/>
      <c r="U140" s="1160"/>
      <c r="V140" s="1160"/>
      <c r="W140" s="1160"/>
      <c r="X140" s="1160"/>
      <c r="Y140" s="1160"/>
      <c r="Z140" s="1160"/>
      <c r="AA140" s="1160"/>
      <c r="AB140" s="1160"/>
      <c r="AC140" s="1160"/>
    </row>
    <row r="141">
      <c r="A141" s="127"/>
      <c r="B141" s="127"/>
      <c r="C141" s="1155"/>
      <c r="D141" s="126"/>
      <c r="E141" s="126"/>
      <c r="F141" s="1155"/>
      <c r="G141" s="1156"/>
      <c r="H141" s="1157"/>
      <c r="I141" s="126"/>
      <c r="J141" s="1158"/>
      <c r="K141" s="1155"/>
      <c r="L141" s="127"/>
      <c r="M141" s="1159"/>
      <c r="N141" s="1160"/>
      <c r="O141" s="1160"/>
      <c r="P141" s="1160"/>
      <c r="Q141" s="1160"/>
      <c r="R141" s="1160"/>
      <c r="S141" s="1160"/>
      <c r="T141" s="1160"/>
      <c r="U141" s="1160"/>
      <c r="V141" s="1160"/>
      <c r="W141" s="1160"/>
      <c r="X141" s="1160"/>
      <c r="Y141" s="1160"/>
      <c r="Z141" s="1160"/>
      <c r="AA141" s="1160"/>
      <c r="AB141" s="1160"/>
      <c r="AC141" s="1160"/>
    </row>
    <row r="142">
      <c r="A142" s="127"/>
      <c r="B142" s="127"/>
      <c r="C142" s="1155"/>
      <c r="D142" s="126"/>
      <c r="E142" s="126"/>
      <c r="F142" s="1155"/>
      <c r="G142" s="1156"/>
      <c r="H142" s="1157"/>
      <c r="I142" s="126"/>
      <c r="J142" s="1158"/>
      <c r="K142" s="1155"/>
      <c r="L142" s="127"/>
      <c r="M142" s="1159"/>
      <c r="N142" s="1160"/>
      <c r="O142" s="1160"/>
      <c r="P142" s="1160"/>
      <c r="Q142" s="1160"/>
      <c r="R142" s="1160"/>
      <c r="S142" s="1160"/>
      <c r="T142" s="1160"/>
      <c r="U142" s="1160"/>
      <c r="V142" s="1160"/>
      <c r="W142" s="1160"/>
      <c r="X142" s="1160"/>
      <c r="Y142" s="1160"/>
      <c r="Z142" s="1160"/>
      <c r="AA142" s="1160"/>
      <c r="AB142" s="1160"/>
      <c r="AC142" s="1160"/>
    </row>
    <row r="143">
      <c r="A143" s="127"/>
      <c r="B143" s="127"/>
      <c r="C143" s="1155"/>
      <c r="D143" s="126"/>
      <c r="E143" s="126"/>
      <c r="F143" s="1155"/>
      <c r="G143" s="1156"/>
      <c r="H143" s="1157"/>
      <c r="I143" s="126"/>
      <c r="J143" s="1158"/>
      <c r="K143" s="1155"/>
      <c r="L143" s="127"/>
      <c r="M143" s="1159"/>
      <c r="N143" s="1160"/>
      <c r="O143" s="1160"/>
      <c r="P143" s="1160"/>
      <c r="Q143" s="1160"/>
      <c r="R143" s="1160"/>
      <c r="S143" s="1160"/>
      <c r="T143" s="1160"/>
      <c r="U143" s="1160"/>
      <c r="V143" s="1160"/>
      <c r="W143" s="1160"/>
      <c r="X143" s="1160"/>
      <c r="Y143" s="1160"/>
      <c r="Z143" s="1160"/>
      <c r="AA143" s="1160"/>
      <c r="AB143" s="1160"/>
      <c r="AC143" s="1160"/>
    </row>
    <row r="144">
      <c r="A144" s="127"/>
      <c r="B144" s="127"/>
      <c r="C144" s="1155"/>
      <c r="D144" s="126"/>
      <c r="E144" s="126"/>
      <c r="F144" s="1155"/>
      <c r="G144" s="1156"/>
      <c r="H144" s="1157"/>
      <c r="I144" s="126"/>
      <c r="J144" s="1158"/>
      <c r="K144" s="1155"/>
      <c r="L144" s="127"/>
      <c r="M144" s="1159"/>
      <c r="N144" s="1160"/>
      <c r="O144" s="1160"/>
      <c r="P144" s="1160"/>
      <c r="Q144" s="1160"/>
      <c r="R144" s="1160"/>
      <c r="S144" s="1160"/>
      <c r="T144" s="1160"/>
      <c r="U144" s="1160"/>
      <c r="V144" s="1160"/>
      <c r="W144" s="1160"/>
      <c r="X144" s="1160"/>
      <c r="Y144" s="1160"/>
      <c r="Z144" s="1160"/>
      <c r="AA144" s="1160"/>
      <c r="AB144" s="1160"/>
      <c r="AC144" s="1160"/>
    </row>
    <row r="145">
      <c r="A145" s="127"/>
      <c r="B145" s="127"/>
      <c r="C145" s="1155"/>
      <c r="D145" s="126"/>
      <c r="E145" s="126"/>
      <c r="F145" s="1155"/>
      <c r="G145" s="1156"/>
      <c r="H145" s="1157"/>
      <c r="I145" s="126"/>
      <c r="J145" s="1158"/>
      <c r="K145" s="1155"/>
      <c r="L145" s="127"/>
      <c r="M145" s="1159"/>
      <c r="N145" s="1160"/>
      <c r="O145" s="1160"/>
      <c r="P145" s="1160"/>
      <c r="Q145" s="1160"/>
      <c r="R145" s="1160"/>
      <c r="S145" s="1160"/>
      <c r="T145" s="1160"/>
      <c r="U145" s="1160"/>
      <c r="V145" s="1160"/>
      <c r="W145" s="1160"/>
      <c r="X145" s="1160"/>
      <c r="Y145" s="1160"/>
      <c r="Z145" s="1160"/>
      <c r="AA145" s="1160"/>
      <c r="AB145" s="1160"/>
      <c r="AC145" s="1160"/>
    </row>
    <row r="146">
      <c r="A146" s="127"/>
      <c r="B146" s="127"/>
      <c r="C146" s="1155"/>
      <c r="D146" s="126"/>
      <c r="E146" s="126"/>
      <c r="F146" s="1155"/>
      <c r="G146" s="1156"/>
      <c r="H146" s="1157"/>
      <c r="I146" s="126"/>
      <c r="J146" s="1158"/>
      <c r="K146" s="1155"/>
      <c r="L146" s="127"/>
      <c r="M146" s="1159"/>
      <c r="N146" s="1160"/>
      <c r="O146" s="1160"/>
      <c r="P146" s="1160"/>
      <c r="Q146" s="1160"/>
      <c r="R146" s="1160"/>
      <c r="S146" s="1160"/>
      <c r="T146" s="1160"/>
      <c r="U146" s="1160"/>
      <c r="V146" s="1160"/>
      <c r="W146" s="1160"/>
      <c r="X146" s="1160"/>
      <c r="Y146" s="1160"/>
      <c r="Z146" s="1160"/>
      <c r="AA146" s="1160"/>
      <c r="AB146" s="1160"/>
      <c r="AC146" s="1160"/>
    </row>
    <row r="147">
      <c r="A147" s="127"/>
      <c r="B147" s="127"/>
      <c r="C147" s="1155"/>
      <c r="D147" s="126"/>
      <c r="E147" s="126"/>
      <c r="F147" s="1155"/>
      <c r="G147" s="1156"/>
      <c r="H147" s="1157"/>
      <c r="I147" s="126"/>
      <c r="J147" s="1158"/>
      <c r="K147" s="1155"/>
      <c r="L147" s="127"/>
      <c r="M147" s="1159"/>
      <c r="N147" s="1160"/>
      <c r="O147" s="1160"/>
      <c r="P147" s="1160"/>
      <c r="Q147" s="1160"/>
      <c r="R147" s="1160"/>
      <c r="S147" s="1160"/>
      <c r="T147" s="1160"/>
      <c r="U147" s="1160"/>
      <c r="V147" s="1160"/>
      <c r="W147" s="1160"/>
      <c r="X147" s="1160"/>
      <c r="Y147" s="1160"/>
      <c r="Z147" s="1160"/>
      <c r="AA147" s="1160"/>
      <c r="AB147" s="1160"/>
      <c r="AC147" s="1160"/>
    </row>
    <row r="148">
      <c r="A148" s="127"/>
      <c r="B148" s="127"/>
      <c r="C148" s="1155"/>
      <c r="D148" s="126"/>
      <c r="E148" s="126"/>
      <c r="F148" s="1155"/>
      <c r="G148" s="1156"/>
      <c r="H148" s="1157"/>
      <c r="I148" s="126"/>
      <c r="J148" s="1158"/>
      <c r="K148" s="1155"/>
      <c r="L148" s="127"/>
      <c r="M148" s="1159"/>
      <c r="N148" s="1160"/>
      <c r="O148" s="1160"/>
      <c r="P148" s="1160"/>
      <c r="Q148" s="1160"/>
      <c r="R148" s="1160"/>
      <c r="S148" s="1160"/>
      <c r="T148" s="1160"/>
      <c r="U148" s="1160"/>
      <c r="V148" s="1160"/>
      <c r="W148" s="1160"/>
      <c r="X148" s="1160"/>
      <c r="Y148" s="1160"/>
      <c r="Z148" s="1160"/>
      <c r="AA148" s="1160"/>
      <c r="AB148" s="1160"/>
      <c r="AC148" s="1160"/>
    </row>
    <row r="149">
      <c r="A149" s="127"/>
      <c r="B149" s="127"/>
      <c r="C149" s="1155"/>
      <c r="D149" s="126"/>
      <c r="E149" s="126"/>
      <c r="F149" s="1155"/>
      <c r="G149" s="1156"/>
      <c r="H149" s="1157"/>
      <c r="I149" s="126"/>
      <c r="J149" s="1158"/>
      <c r="K149" s="1155"/>
      <c r="L149" s="127"/>
      <c r="M149" s="1159"/>
      <c r="N149" s="1160"/>
      <c r="O149" s="1160"/>
      <c r="P149" s="1160"/>
      <c r="Q149" s="1160"/>
      <c r="R149" s="1160"/>
      <c r="S149" s="1160"/>
      <c r="T149" s="1160"/>
      <c r="U149" s="1160"/>
      <c r="V149" s="1160"/>
      <c r="W149" s="1160"/>
      <c r="X149" s="1160"/>
      <c r="Y149" s="1160"/>
      <c r="Z149" s="1160"/>
      <c r="AA149" s="1160"/>
      <c r="AB149" s="1160"/>
      <c r="AC149" s="1160"/>
    </row>
    <row r="150">
      <c r="A150" s="127"/>
      <c r="B150" s="127"/>
      <c r="C150" s="1155"/>
      <c r="D150" s="126"/>
      <c r="E150" s="126"/>
      <c r="F150" s="1155"/>
      <c r="G150" s="1156"/>
      <c r="H150" s="1157"/>
      <c r="I150" s="126"/>
      <c r="J150" s="1158"/>
      <c r="K150" s="1155"/>
      <c r="L150" s="127"/>
      <c r="M150" s="1159"/>
      <c r="N150" s="1160"/>
      <c r="O150" s="1160"/>
      <c r="P150" s="1160"/>
      <c r="Q150" s="1160"/>
      <c r="R150" s="1160"/>
      <c r="S150" s="1160"/>
      <c r="T150" s="1160"/>
      <c r="U150" s="1160"/>
      <c r="V150" s="1160"/>
      <c r="W150" s="1160"/>
      <c r="X150" s="1160"/>
      <c r="Y150" s="1160"/>
      <c r="Z150" s="1160"/>
      <c r="AA150" s="1160"/>
      <c r="AB150" s="1160"/>
      <c r="AC150" s="1160"/>
    </row>
    <row r="151">
      <c r="A151" s="127"/>
      <c r="B151" s="127"/>
      <c r="C151" s="1155"/>
      <c r="D151" s="126"/>
      <c r="E151" s="126"/>
      <c r="F151" s="1155"/>
      <c r="G151" s="1156"/>
      <c r="H151" s="1157"/>
      <c r="I151" s="126"/>
      <c r="J151" s="1158"/>
      <c r="K151" s="1155"/>
      <c r="L151" s="127"/>
      <c r="M151" s="1159"/>
      <c r="N151" s="1160"/>
      <c r="O151" s="1160"/>
      <c r="P151" s="1160"/>
      <c r="Q151" s="1160"/>
      <c r="R151" s="1160"/>
      <c r="S151" s="1160"/>
      <c r="T151" s="1160"/>
      <c r="U151" s="1160"/>
      <c r="V151" s="1160"/>
      <c r="W151" s="1160"/>
      <c r="X151" s="1160"/>
      <c r="Y151" s="1160"/>
      <c r="Z151" s="1160"/>
      <c r="AA151" s="1160"/>
      <c r="AB151" s="1160"/>
      <c r="AC151" s="1160"/>
    </row>
    <row r="152">
      <c r="A152" s="127"/>
      <c r="B152" s="127"/>
      <c r="C152" s="1155"/>
      <c r="D152" s="126"/>
      <c r="E152" s="126"/>
      <c r="F152" s="1155"/>
      <c r="G152" s="1156"/>
      <c r="H152" s="1157"/>
      <c r="I152" s="126"/>
      <c r="J152" s="1158"/>
      <c r="K152" s="1155"/>
      <c r="L152" s="127"/>
      <c r="M152" s="1159"/>
      <c r="N152" s="1160"/>
      <c r="O152" s="1160"/>
      <c r="P152" s="1160"/>
      <c r="Q152" s="1160"/>
      <c r="R152" s="1160"/>
      <c r="S152" s="1160"/>
      <c r="T152" s="1160"/>
      <c r="U152" s="1160"/>
      <c r="V152" s="1160"/>
      <c r="W152" s="1160"/>
      <c r="X152" s="1160"/>
      <c r="Y152" s="1160"/>
      <c r="Z152" s="1160"/>
      <c r="AA152" s="1160"/>
      <c r="AB152" s="1160"/>
      <c r="AC152" s="1160"/>
    </row>
    <row r="153">
      <c r="A153" s="127"/>
      <c r="B153" s="127"/>
      <c r="C153" s="1155"/>
      <c r="D153" s="126"/>
      <c r="E153" s="126"/>
      <c r="F153" s="1155"/>
      <c r="G153" s="1156"/>
      <c r="H153" s="1157"/>
      <c r="I153" s="126"/>
      <c r="J153" s="1158"/>
      <c r="K153" s="1155"/>
      <c r="L153" s="127"/>
      <c r="M153" s="1159"/>
      <c r="N153" s="1160"/>
      <c r="O153" s="1160"/>
      <c r="P153" s="1160"/>
      <c r="Q153" s="1160"/>
      <c r="R153" s="1160"/>
      <c r="S153" s="1160"/>
      <c r="T153" s="1160"/>
      <c r="U153" s="1160"/>
      <c r="V153" s="1160"/>
      <c r="W153" s="1160"/>
      <c r="X153" s="1160"/>
      <c r="Y153" s="1160"/>
      <c r="Z153" s="1160"/>
      <c r="AA153" s="1160"/>
      <c r="AB153" s="1160"/>
      <c r="AC153" s="1160"/>
    </row>
    <row r="154">
      <c r="A154" s="127"/>
      <c r="B154" s="127"/>
      <c r="C154" s="1155"/>
      <c r="D154" s="126"/>
      <c r="E154" s="126"/>
      <c r="F154" s="1155"/>
      <c r="G154" s="1156"/>
      <c r="H154" s="1157"/>
      <c r="I154" s="126"/>
      <c r="J154" s="1158"/>
      <c r="K154" s="1155"/>
      <c r="L154" s="127"/>
      <c r="M154" s="1159"/>
      <c r="N154" s="1160"/>
      <c r="O154" s="1160"/>
      <c r="P154" s="1160"/>
      <c r="Q154" s="1160"/>
      <c r="R154" s="1160"/>
      <c r="S154" s="1160"/>
      <c r="T154" s="1160"/>
      <c r="U154" s="1160"/>
      <c r="V154" s="1160"/>
      <c r="W154" s="1160"/>
      <c r="X154" s="1160"/>
      <c r="Y154" s="1160"/>
      <c r="Z154" s="1160"/>
      <c r="AA154" s="1160"/>
      <c r="AB154" s="1160"/>
      <c r="AC154" s="1160"/>
    </row>
    <row r="155">
      <c r="A155" s="127"/>
      <c r="B155" s="127"/>
      <c r="C155" s="1155"/>
      <c r="D155" s="126"/>
      <c r="E155" s="126"/>
      <c r="F155" s="1155"/>
      <c r="G155" s="1156"/>
      <c r="H155" s="1157"/>
      <c r="I155" s="126"/>
      <c r="J155" s="1158"/>
      <c r="K155" s="1155"/>
      <c r="L155" s="127"/>
      <c r="M155" s="1159"/>
      <c r="N155" s="1160"/>
      <c r="O155" s="1160"/>
      <c r="P155" s="1160"/>
      <c r="Q155" s="1160"/>
      <c r="R155" s="1160"/>
      <c r="S155" s="1160"/>
      <c r="T155" s="1160"/>
      <c r="U155" s="1160"/>
      <c r="V155" s="1160"/>
      <c r="W155" s="1160"/>
      <c r="X155" s="1160"/>
      <c r="Y155" s="1160"/>
      <c r="Z155" s="1160"/>
      <c r="AA155" s="1160"/>
      <c r="AB155" s="1160"/>
      <c r="AC155" s="1160"/>
    </row>
    <row r="156">
      <c r="A156" s="127"/>
      <c r="B156" s="127"/>
      <c r="C156" s="1155"/>
      <c r="D156" s="126"/>
      <c r="E156" s="126"/>
      <c r="F156" s="1155"/>
      <c r="G156" s="1156"/>
      <c r="H156" s="1157"/>
      <c r="I156" s="126"/>
      <c r="J156" s="1158"/>
      <c r="K156" s="1155"/>
      <c r="L156" s="127"/>
      <c r="M156" s="1159"/>
      <c r="N156" s="1160"/>
      <c r="O156" s="1160"/>
      <c r="P156" s="1160"/>
      <c r="Q156" s="1160"/>
      <c r="R156" s="1160"/>
      <c r="S156" s="1160"/>
      <c r="T156" s="1160"/>
      <c r="U156" s="1160"/>
      <c r="V156" s="1160"/>
      <c r="W156" s="1160"/>
      <c r="X156" s="1160"/>
      <c r="Y156" s="1160"/>
      <c r="Z156" s="1160"/>
      <c r="AA156" s="1160"/>
      <c r="AB156" s="1160"/>
      <c r="AC156" s="1160"/>
    </row>
    <row r="157">
      <c r="A157" s="127"/>
      <c r="B157" s="127"/>
      <c r="C157" s="1155"/>
      <c r="D157" s="126"/>
      <c r="E157" s="126"/>
      <c r="F157" s="1155"/>
      <c r="G157" s="1156"/>
      <c r="H157" s="1157"/>
      <c r="I157" s="126"/>
      <c r="J157" s="1158"/>
      <c r="K157" s="1155"/>
      <c r="L157" s="127"/>
      <c r="M157" s="1159"/>
      <c r="N157" s="1160"/>
      <c r="O157" s="1160"/>
      <c r="P157" s="1160"/>
      <c r="Q157" s="1160"/>
      <c r="R157" s="1160"/>
      <c r="S157" s="1160"/>
      <c r="T157" s="1160"/>
      <c r="U157" s="1160"/>
      <c r="V157" s="1160"/>
      <c r="W157" s="1160"/>
      <c r="X157" s="1160"/>
      <c r="Y157" s="1160"/>
      <c r="Z157" s="1160"/>
      <c r="AA157" s="1160"/>
      <c r="AB157" s="1160"/>
      <c r="AC157" s="1160"/>
    </row>
    <row r="158">
      <c r="A158" s="127"/>
      <c r="B158" s="127"/>
      <c r="C158" s="1155"/>
      <c r="D158" s="126"/>
      <c r="E158" s="126"/>
      <c r="F158" s="1155"/>
      <c r="G158" s="1156"/>
      <c r="H158" s="1157"/>
      <c r="I158" s="126"/>
      <c r="J158" s="1158"/>
      <c r="K158" s="1155"/>
      <c r="L158" s="127"/>
      <c r="M158" s="1159"/>
      <c r="N158" s="1160"/>
      <c r="O158" s="1160"/>
      <c r="P158" s="1160"/>
      <c r="Q158" s="1160"/>
      <c r="R158" s="1160"/>
      <c r="S158" s="1160"/>
      <c r="T158" s="1160"/>
      <c r="U158" s="1160"/>
      <c r="V158" s="1160"/>
      <c r="W158" s="1160"/>
      <c r="X158" s="1160"/>
      <c r="Y158" s="1160"/>
      <c r="Z158" s="1160"/>
      <c r="AA158" s="1160"/>
      <c r="AB158" s="1160"/>
      <c r="AC158" s="1160"/>
    </row>
    <row r="159">
      <c r="A159" s="127"/>
      <c r="B159" s="127"/>
      <c r="C159" s="1155"/>
      <c r="D159" s="126"/>
      <c r="E159" s="126"/>
      <c r="F159" s="1155"/>
      <c r="G159" s="1156"/>
      <c r="H159" s="1157"/>
      <c r="I159" s="126"/>
      <c r="J159" s="1158"/>
      <c r="K159" s="1155"/>
      <c r="L159" s="127"/>
      <c r="M159" s="1159"/>
      <c r="N159" s="1160"/>
      <c r="O159" s="1160"/>
      <c r="P159" s="1160"/>
      <c r="Q159" s="1160"/>
      <c r="R159" s="1160"/>
      <c r="S159" s="1160"/>
      <c r="T159" s="1160"/>
      <c r="U159" s="1160"/>
      <c r="V159" s="1160"/>
      <c r="W159" s="1160"/>
      <c r="X159" s="1160"/>
      <c r="Y159" s="1160"/>
      <c r="Z159" s="1160"/>
      <c r="AA159" s="1160"/>
      <c r="AB159" s="1160"/>
      <c r="AC159" s="1160"/>
    </row>
    <row r="160">
      <c r="A160" s="127"/>
      <c r="B160" s="127"/>
      <c r="C160" s="1155"/>
      <c r="D160" s="126"/>
      <c r="E160" s="126"/>
      <c r="F160" s="1155"/>
      <c r="G160" s="1156"/>
      <c r="H160" s="1157"/>
      <c r="I160" s="126"/>
      <c r="J160" s="1158"/>
      <c r="K160" s="1155"/>
      <c r="L160" s="127"/>
      <c r="M160" s="1159"/>
      <c r="N160" s="1160"/>
      <c r="O160" s="1160"/>
      <c r="P160" s="1160"/>
      <c r="Q160" s="1160"/>
      <c r="R160" s="1160"/>
      <c r="S160" s="1160"/>
      <c r="T160" s="1160"/>
      <c r="U160" s="1160"/>
      <c r="V160" s="1160"/>
      <c r="W160" s="1160"/>
      <c r="X160" s="1160"/>
      <c r="Y160" s="1160"/>
      <c r="Z160" s="1160"/>
      <c r="AA160" s="1160"/>
      <c r="AB160" s="1160"/>
      <c r="AC160" s="1160"/>
    </row>
    <row r="161">
      <c r="A161" s="127"/>
      <c r="B161" s="127"/>
      <c r="C161" s="1155"/>
      <c r="D161" s="126"/>
      <c r="E161" s="126"/>
      <c r="F161" s="1155"/>
      <c r="G161" s="1156"/>
      <c r="H161" s="1157"/>
      <c r="I161" s="126"/>
      <c r="J161" s="1158"/>
      <c r="K161" s="1155"/>
      <c r="L161" s="127"/>
      <c r="M161" s="1159"/>
      <c r="N161" s="1160"/>
      <c r="O161" s="1160"/>
      <c r="P161" s="1160"/>
      <c r="Q161" s="1160"/>
      <c r="R161" s="1160"/>
      <c r="S161" s="1160"/>
      <c r="T161" s="1160"/>
      <c r="U161" s="1160"/>
      <c r="V161" s="1160"/>
      <c r="W161" s="1160"/>
      <c r="X161" s="1160"/>
      <c r="Y161" s="1160"/>
      <c r="Z161" s="1160"/>
      <c r="AA161" s="1160"/>
      <c r="AB161" s="1160"/>
      <c r="AC161" s="1160"/>
    </row>
    <row r="162">
      <c r="A162" s="127"/>
      <c r="B162" s="127"/>
      <c r="C162" s="1155"/>
      <c r="D162" s="126"/>
      <c r="E162" s="126"/>
      <c r="F162" s="1155"/>
      <c r="G162" s="1156"/>
      <c r="H162" s="1157"/>
      <c r="I162" s="126"/>
      <c r="J162" s="1158"/>
      <c r="K162" s="1155"/>
      <c r="L162" s="127"/>
      <c r="M162" s="1159"/>
      <c r="N162" s="1160"/>
      <c r="O162" s="1160"/>
      <c r="P162" s="1160"/>
      <c r="Q162" s="1160"/>
      <c r="R162" s="1160"/>
      <c r="S162" s="1160"/>
      <c r="T162" s="1160"/>
      <c r="U162" s="1160"/>
      <c r="V162" s="1160"/>
      <c r="W162" s="1160"/>
      <c r="X162" s="1160"/>
      <c r="Y162" s="1160"/>
      <c r="Z162" s="1160"/>
      <c r="AA162" s="1160"/>
      <c r="AB162" s="1160"/>
      <c r="AC162" s="1160"/>
    </row>
    <row r="163">
      <c r="A163" s="127"/>
      <c r="B163" s="127"/>
      <c r="C163" s="1155"/>
      <c r="D163" s="126"/>
      <c r="E163" s="126"/>
      <c r="F163" s="1155"/>
      <c r="G163" s="1156"/>
      <c r="H163" s="1157"/>
      <c r="I163" s="126"/>
      <c r="J163" s="1158"/>
      <c r="K163" s="1155"/>
      <c r="L163" s="127"/>
      <c r="M163" s="1159"/>
      <c r="N163" s="1160"/>
      <c r="O163" s="1160"/>
      <c r="P163" s="1160"/>
      <c r="Q163" s="1160"/>
      <c r="R163" s="1160"/>
      <c r="S163" s="1160"/>
      <c r="T163" s="1160"/>
      <c r="U163" s="1160"/>
      <c r="V163" s="1160"/>
      <c r="W163" s="1160"/>
      <c r="X163" s="1160"/>
      <c r="Y163" s="1160"/>
      <c r="Z163" s="1160"/>
      <c r="AA163" s="1160"/>
      <c r="AB163" s="1160"/>
      <c r="AC163" s="1160"/>
    </row>
    <row r="164">
      <c r="A164" s="127"/>
      <c r="B164" s="127"/>
      <c r="C164" s="1155"/>
      <c r="D164" s="126"/>
      <c r="E164" s="126"/>
      <c r="F164" s="1155"/>
      <c r="G164" s="1156"/>
      <c r="H164" s="1157"/>
      <c r="I164" s="126"/>
      <c r="J164" s="1158"/>
      <c r="K164" s="1155"/>
      <c r="L164" s="127"/>
      <c r="M164" s="1159"/>
      <c r="N164" s="1160"/>
      <c r="O164" s="1160"/>
      <c r="P164" s="1160"/>
      <c r="Q164" s="1160"/>
      <c r="R164" s="1160"/>
      <c r="S164" s="1160"/>
      <c r="T164" s="1160"/>
      <c r="U164" s="1160"/>
      <c r="V164" s="1160"/>
      <c r="W164" s="1160"/>
      <c r="X164" s="1160"/>
      <c r="Y164" s="1160"/>
      <c r="Z164" s="1160"/>
      <c r="AA164" s="1160"/>
      <c r="AB164" s="1160"/>
      <c r="AC164" s="1160"/>
    </row>
    <row r="165">
      <c r="A165" s="127"/>
      <c r="B165" s="127"/>
      <c r="C165" s="1155"/>
      <c r="D165" s="126"/>
      <c r="E165" s="126"/>
      <c r="F165" s="1155"/>
      <c r="G165" s="1156"/>
      <c r="H165" s="1157"/>
      <c r="I165" s="126"/>
      <c r="J165" s="1158"/>
      <c r="K165" s="1155"/>
      <c r="L165" s="127"/>
      <c r="M165" s="1159"/>
      <c r="N165" s="1160"/>
      <c r="O165" s="1160"/>
      <c r="P165" s="1160"/>
      <c r="Q165" s="1160"/>
      <c r="R165" s="1160"/>
      <c r="S165" s="1160"/>
      <c r="T165" s="1160"/>
      <c r="U165" s="1160"/>
      <c r="V165" s="1160"/>
      <c r="W165" s="1160"/>
      <c r="X165" s="1160"/>
      <c r="Y165" s="1160"/>
      <c r="Z165" s="1160"/>
      <c r="AA165" s="1160"/>
      <c r="AB165" s="1160"/>
      <c r="AC165" s="1160"/>
    </row>
    <row r="166">
      <c r="A166" s="127"/>
      <c r="B166" s="127"/>
      <c r="C166" s="1155"/>
      <c r="D166" s="126"/>
      <c r="E166" s="126"/>
      <c r="F166" s="1155"/>
      <c r="G166" s="1156"/>
      <c r="H166" s="1157"/>
      <c r="I166" s="126"/>
      <c r="J166" s="1158"/>
      <c r="K166" s="1155"/>
      <c r="L166" s="127"/>
      <c r="M166" s="1159"/>
      <c r="N166" s="1160"/>
      <c r="O166" s="1160"/>
      <c r="P166" s="1160"/>
      <c r="Q166" s="1160"/>
      <c r="R166" s="1160"/>
      <c r="S166" s="1160"/>
      <c r="T166" s="1160"/>
      <c r="U166" s="1160"/>
      <c r="V166" s="1160"/>
      <c r="W166" s="1160"/>
      <c r="X166" s="1160"/>
      <c r="Y166" s="1160"/>
      <c r="Z166" s="1160"/>
      <c r="AA166" s="1160"/>
      <c r="AB166" s="1160"/>
      <c r="AC166" s="1160"/>
    </row>
    <row r="167">
      <c r="A167" s="127"/>
      <c r="B167" s="127"/>
      <c r="C167" s="1155"/>
      <c r="D167" s="126"/>
      <c r="E167" s="126"/>
      <c r="F167" s="1155"/>
      <c r="G167" s="1156"/>
      <c r="H167" s="1157"/>
      <c r="I167" s="126"/>
      <c r="J167" s="1158"/>
      <c r="K167" s="1155"/>
      <c r="L167" s="127"/>
      <c r="M167" s="1159"/>
      <c r="N167" s="1160"/>
      <c r="O167" s="1160"/>
      <c r="P167" s="1160"/>
      <c r="Q167" s="1160"/>
      <c r="R167" s="1160"/>
      <c r="S167" s="1160"/>
      <c r="T167" s="1160"/>
      <c r="U167" s="1160"/>
      <c r="V167" s="1160"/>
      <c r="W167" s="1160"/>
      <c r="X167" s="1160"/>
      <c r="Y167" s="1160"/>
      <c r="Z167" s="1160"/>
      <c r="AA167" s="1160"/>
      <c r="AB167" s="1160"/>
      <c r="AC167" s="1160"/>
    </row>
    <row r="168">
      <c r="A168" s="127"/>
      <c r="B168" s="127"/>
      <c r="C168" s="1155"/>
      <c r="D168" s="126"/>
      <c r="E168" s="126"/>
      <c r="F168" s="1155"/>
      <c r="G168" s="1156"/>
      <c r="H168" s="1157"/>
      <c r="I168" s="126"/>
      <c r="J168" s="1158"/>
      <c r="K168" s="1155"/>
      <c r="L168" s="127"/>
      <c r="M168" s="1159"/>
      <c r="N168" s="1160"/>
      <c r="O168" s="1160"/>
      <c r="P168" s="1160"/>
      <c r="Q168" s="1160"/>
      <c r="R168" s="1160"/>
      <c r="S168" s="1160"/>
      <c r="T168" s="1160"/>
      <c r="U168" s="1160"/>
      <c r="V168" s="1160"/>
      <c r="W168" s="1160"/>
      <c r="X168" s="1160"/>
      <c r="Y168" s="1160"/>
      <c r="Z168" s="1160"/>
      <c r="AA168" s="1160"/>
      <c r="AB168" s="1160"/>
      <c r="AC168" s="1160"/>
    </row>
    <row r="169">
      <c r="A169" s="127"/>
      <c r="B169" s="127"/>
      <c r="C169" s="1155"/>
      <c r="D169" s="126"/>
      <c r="E169" s="126"/>
      <c r="F169" s="1155"/>
      <c r="G169" s="1156"/>
      <c r="H169" s="1157"/>
      <c r="I169" s="126"/>
      <c r="J169" s="1158"/>
      <c r="K169" s="1155"/>
      <c r="L169" s="127"/>
      <c r="M169" s="1159"/>
      <c r="N169" s="1160"/>
      <c r="O169" s="1160"/>
      <c r="P169" s="1160"/>
      <c r="Q169" s="1160"/>
      <c r="R169" s="1160"/>
      <c r="S169" s="1160"/>
      <c r="T169" s="1160"/>
      <c r="U169" s="1160"/>
      <c r="V169" s="1160"/>
      <c r="W169" s="1160"/>
      <c r="X169" s="1160"/>
      <c r="Y169" s="1160"/>
      <c r="Z169" s="1160"/>
      <c r="AA169" s="1160"/>
      <c r="AB169" s="1160"/>
      <c r="AC169" s="1160"/>
    </row>
    <row r="170">
      <c r="A170" s="127"/>
      <c r="B170" s="127"/>
      <c r="C170" s="1155"/>
      <c r="D170" s="126"/>
      <c r="E170" s="126"/>
      <c r="F170" s="1155"/>
      <c r="G170" s="1156"/>
      <c r="H170" s="1157"/>
      <c r="I170" s="126"/>
      <c r="J170" s="1158"/>
      <c r="K170" s="1155"/>
      <c r="L170" s="127"/>
      <c r="M170" s="1159"/>
      <c r="N170" s="1160"/>
      <c r="O170" s="1160"/>
      <c r="P170" s="1160"/>
      <c r="Q170" s="1160"/>
      <c r="R170" s="1160"/>
      <c r="S170" s="1160"/>
      <c r="T170" s="1160"/>
      <c r="U170" s="1160"/>
      <c r="V170" s="1160"/>
      <c r="W170" s="1160"/>
      <c r="X170" s="1160"/>
      <c r="Y170" s="1160"/>
      <c r="Z170" s="1160"/>
      <c r="AA170" s="1160"/>
      <c r="AB170" s="1160"/>
      <c r="AC170" s="1160"/>
    </row>
    <row r="171">
      <c r="A171" s="127"/>
      <c r="B171" s="127"/>
      <c r="C171" s="1155"/>
      <c r="D171" s="126"/>
      <c r="E171" s="126"/>
      <c r="F171" s="1155"/>
      <c r="G171" s="1156"/>
      <c r="H171" s="1157"/>
      <c r="I171" s="126"/>
      <c r="J171" s="1158"/>
      <c r="K171" s="1155"/>
      <c r="L171" s="127"/>
      <c r="M171" s="1159"/>
      <c r="N171" s="1160"/>
      <c r="O171" s="1160"/>
      <c r="P171" s="1160"/>
      <c r="Q171" s="1160"/>
      <c r="R171" s="1160"/>
      <c r="S171" s="1160"/>
      <c r="T171" s="1160"/>
      <c r="U171" s="1160"/>
      <c r="V171" s="1160"/>
      <c r="W171" s="1160"/>
      <c r="X171" s="1160"/>
      <c r="Y171" s="1160"/>
      <c r="Z171" s="1160"/>
      <c r="AA171" s="1160"/>
      <c r="AB171" s="1160"/>
      <c r="AC171" s="1160"/>
    </row>
    <row r="172">
      <c r="A172" s="127"/>
      <c r="B172" s="127"/>
      <c r="C172" s="1155"/>
      <c r="D172" s="126"/>
      <c r="E172" s="126"/>
      <c r="F172" s="1155"/>
      <c r="G172" s="1156"/>
      <c r="H172" s="1157"/>
      <c r="I172" s="126"/>
      <c r="J172" s="1158"/>
      <c r="K172" s="1155"/>
      <c r="L172" s="127"/>
      <c r="M172" s="1159"/>
      <c r="N172" s="1160"/>
      <c r="O172" s="1160"/>
      <c r="P172" s="1160"/>
      <c r="Q172" s="1160"/>
      <c r="R172" s="1160"/>
      <c r="S172" s="1160"/>
      <c r="T172" s="1160"/>
      <c r="U172" s="1160"/>
      <c r="V172" s="1160"/>
      <c r="W172" s="1160"/>
      <c r="X172" s="1160"/>
      <c r="Y172" s="1160"/>
      <c r="Z172" s="1160"/>
      <c r="AA172" s="1160"/>
      <c r="AB172" s="1160"/>
      <c r="AC172" s="1160"/>
    </row>
    <row r="173">
      <c r="A173" s="127"/>
      <c r="B173" s="127"/>
      <c r="C173" s="1155"/>
      <c r="D173" s="126"/>
      <c r="E173" s="126"/>
      <c r="F173" s="1155"/>
      <c r="G173" s="1156"/>
      <c r="H173" s="1157"/>
      <c r="I173" s="126"/>
      <c r="J173" s="1158"/>
      <c r="K173" s="1155"/>
      <c r="L173" s="127"/>
      <c r="M173" s="1159"/>
      <c r="N173" s="1160"/>
      <c r="O173" s="1160"/>
      <c r="P173" s="1160"/>
      <c r="Q173" s="1160"/>
      <c r="R173" s="1160"/>
      <c r="S173" s="1160"/>
      <c r="T173" s="1160"/>
      <c r="U173" s="1160"/>
      <c r="V173" s="1160"/>
      <c r="W173" s="1160"/>
      <c r="X173" s="1160"/>
      <c r="Y173" s="1160"/>
      <c r="Z173" s="1160"/>
      <c r="AA173" s="1160"/>
      <c r="AB173" s="1160"/>
      <c r="AC173" s="1160"/>
    </row>
    <row r="174">
      <c r="A174" s="127"/>
      <c r="B174" s="127"/>
      <c r="C174" s="1155"/>
      <c r="D174" s="126"/>
      <c r="E174" s="126"/>
      <c r="F174" s="1155"/>
      <c r="G174" s="1156"/>
      <c r="H174" s="1157"/>
      <c r="I174" s="126"/>
      <c r="J174" s="1158"/>
      <c r="K174" s="1155"/>
      <c r="L174" s="127"/>
      <c r="M174" s="1159"/>
      <c r="N174" s="1160"/>
      <c r="O174" s="1160"/>
      <c r="P174" s="1160"/>
      <c r="Q174" s="1160"/>
      <c r="R174" s="1160"/>
      <c r="S174" s="1160"/>
      <c r="T174" s="1160"/>
      <c r="U174" s="1160"/>
      <c r="V174" s="1160"/>
      <c r="W174" s="1160"/>
      <c r="X174" s="1160"/>
      <c r="Y174" s="1160"/>
      <c r="Z174" s="1160"/>
      <c r="AA174" s="1160"/>
      <c r="AB174" s="1160"/>
      <c r="AC174" s="1160"/>
    </row>
    <row r="175">
      <c r="A175" s="127"/>
      <c r="B175" s="127"/>
      <c r="C175" s="1155"/>
      <c r="D175" s="126"/>
      <c r="E175" s="126"/>
      <c r="F175" s="1155"/>
      <c r="G175" s="1156"/>
      <c r="H175" s="1157"/>
      <c r="I175" s="126"/>
      <c r="J175" s="1158"/>
      <c r="K175" s="1155"/>
      <c r="L175" s="127"/>
      <c r="M175" s="1159"/>
      <c r="N175" s="1160"/>
      <c r="O175" s="1160"/>
      <c r="P175" s="1160"/>
      <c r="Q175" s="1160"/>
      <c r="R175" s="1160"/>
      <c r="S175" s="1160"/>
      <c r="T175" s="1160"/>
      <c r="U175" s="1160"/>
      <c r="V175" s="1160"/>
      <c r="W175" s="1160"/>
      <c r="X175" s="1160"/>
      <c r="Y175" s="1160"/>
      <c r="Z175" s="1160"/>
      <c r="AA175" s="1160"/>
      <c r="AB175" s="1160"/>
      <c r="AC175" s="1160"/>
    </row>
    <row r="176">
      <c r="A176" s="127"/>
      <c r="B176" s="127"/>
      <c r="C176" s="1155"/>
      <c r="D176" s="126"/>
      <c r="E176" s="126"/>
      <c r="F176" s="1155"/>
      <c r="G176" s="1156"/>
      <c r="H176" s="1157"/>
      <c r="I176" s="126"/>
      <c r="J176" s="1158"/>
      <c r="K176" s="1155"/>
      <c r="L176" s="127"/>
      <c r="M176" s="1159"/>
      <c r="N176" s="1160"/>
      <c r="O176" s="1160"/>
      <c r="P176" s="1160"/>
      <c r="Q176" s="1160"/>
      <c r="R176" s="1160"/>
      <c r="S176" s="1160"/>
      <c r="T176" s="1160"/>
      <c r="U176" s="1160"/>
      <c r="V176" s="1160"/>
      <c r="W176" s="1160"/>
      <c r="X176" s="1160"/>
      <c r="Y176" s="1160"/>
      <c r="Z176" s="1160"/>
      <c r="AA176" s="1160"/>
      <c r="AB176" s="1160"/>
      <c r="AC176" s="1160"/>
    </row>
    <row r="177">
      <c r="A177" s="127"/>
      <c r="B177" s="127"/>
      <c r="C177" s="1155"/>
      <c r="D177" s="126"/>
      <c r="E177" s="126"/>
      <c r="F177" s="1155"/>
      <c r="G177" s="1156"/>
      <c r="H177" s="1157"/>
      <c r="I177" s="126"/>
      <c r="J177" s="1158"/>
      <c r="K177" s="1155"/>
      <c r="L177" s="127"/>
      <c r="M177" s="1159"/>
      <c r="N177" s="1160"/>
      <c r="O177" s="1160"/>
      <c r="P177" s="1160"/>
      <c r="Q177" s="1160"/>
      <c r="R177" s="1160"/>
      <c r="S177" s="1160"/>
      <c r="T177" s="1160"/>
      <c r="U177" s="1160"/>
      <c r="V177" s="1160"/>
      <c r="W177" s="1160"/>
      <c r="X177" s="1160"/>
      <c r="Y177" s="1160"/>
      <c r="Z177" s="1160"/>
      <c r="AA177" s="1160"/>
      <c r="AB177" s="1160"/>
      <c r="AC177" s="1160"/>
    </row>
    <row r="178">
      <c r="A178" s="127"/>
      <c r="B178" s="127"/>
      <c r="C178" s="1155"/>
      <c r="D178" s="126"/>
      <c r="E178" s="126"/>
      <c r="F178" s="1155"/>
      <c r="G178" s="1156"/>
      <c r="H178" s="1157"/>
      <c r="I178" s="126"/>
      <c r="J178" s="1158"/>
      <c r="K178" s="1155"/>
      <c r="L178" s="127"/>
      <c r="M178" s="1159"/>
      <c r="N178" s="1160"/>
      <c r="O178" s="1160"/>
      <c r="P178" s="1160"/>
      <c r="Q178" s="1160"/>
      <c r="R178" s="1160"/>
      <c r="S178" s="1160"/>
      <c r="T178" s="1160"/>
      <c r="U178" s="1160"/>
      <c r="V178" s="1160"/>
      <c r="W178" s="1160"/>
      <c r="X178" s="1160"/>
      <c r="Y178" s="1160"/>
      <c r="Z178" s="1160"/>
      <c r="AA178" s="1160"/>
      <c r="AB178" s="1160"/>
      <c r="AC178" s="1160"/>
    </row>
    <row r="179">
      <c r="A179" s="127"/>
      <c r="B179" s="127"/>
      <c r="C179" s="1155"/>
      <c r="D179" s="126"/>
      <c r="E179" s="126"/>
      <c r="F179" s="1155"/>
      <c r="G179" s="1156"/>
      <c r="H179" s="1157"/>
      <c r="I179" s="126"/>
      <c r="J179" s="1158"/>
      <c r="K179" s="1155"/>
      <c r="L179" s="127"/>
      <c r="M179" s="1159"/>
      <c r="N179" s="1160"/>
      <c r="O179" s="1160"/>
      <c r="P179" s="1160"/>
      <c r="Q179" s="1160"/>
      <c r="R179" s="1160"/>
      <c r="S179" s="1160"/>
      <c r="T179" s="1160"/>
      <c r="U179" s="1160"/>
      <c r="V179" s="1160"/>
      <c r="W179" s="1160"/>
      <c r="X179" s="1160"/>
      <c r="Y179" s="1160"/>
      <c r="Z179" s="1160"/>
      <c r="AA179" s="1160"/>
      <c r="AB179" s="1160"/>
      <c r="AC179" s="1160"/>
    </row>
    <row r="180">
      <c r="A180" s="127"/>
      <c r="B180" s="127"/>
      <c r="C180" s="1155"/>
      <c r="D180" s="126"/>
      <c r="E180" s="126"/>
      <c r="F180" s="1155"/>
      <c r="G180" s="1156"/>
      <c r="H180" s="1157"/>
      <c r="I180" s="126"/>
      <c r="J180" s="1158"/>
      <c r="K180" s="1155"/>
      <c r="L180" s="127"/>
      <c r="M180" s="1159"/>
      <c r="N180" s="1160"/>
      <c r="O180" s="1160"/>
      <c r="P180" s="1160"/>
      <c r="Q180" s="1160"/>
      <c r="R180" s="1160"/>
      <c r="S180" s="1160"/>
      <c r="T180" s="1160"/>
      <c r="U180" s="1160"/>
      <c r="V180" s="1160"/>
      <c r="W180" s="1160"/>
      <c r="X180" s="1160"/>
      <c r="Y180" s="1160"/>
      <c r="Z180" s="1160"/>
      <c r="AA180" s="1160"/>
      <c r="AB180" s="1160"/>
      <c r="AC180" s="1160"/>
    </row>
    <row r="181">
      <c r="A181" s="127"/>
      <c r="B181" s="127"/>
      <c r="C181" s="1155"/>
      <c r="D181" s="126"/>
      <c r="E181" s="126"/>
      <c r="F181" s="1155"/>
      <c r="G181" s="1156"/>
      <c r="H181" s="1157"/>
      <c r="I181" s="126"/>
      <c r="J181" s="1158"/>
      <c r="K181" s="1155"/>
      <c r="L181" s="127"/>
      <c r="M181" s="1159"/>
      <c r="N181" s="1160"/>
      <c r="O181" s="1160"/>
      <c r="P181" s="1160"/>
      <c r="Q181" s="1160"/>
      <c r="R181" s="1160"/>
      <c r="S181" s="1160"/>
      <c r="T181" s="1160"/>
      <c r="U181" s="1160"/>
      <c r="V181" s="1160"/>
      <c r="W181" s="1160"/>
      <c r="X181" s="1160"/>
      <c r="Y181" s="1160"/>
      <c r="Z181" s="1160"/>
      <c r="AA181" s="1160"/>
      <c r="AB181" s="1160"/>
      <c r="AC181" s="1160"/>
    </row>
    <row r="182">
      <c r="A182" s="127"/>
      <c r="B182" s="127"/>
      <c r="C182" s="1155"/>
      <c r="D182" s="126"/>
      <c r="E182" s="126"/>
      <c r="F182" s="1155"/>
      <c r="G182" s="1156"/>
      <c r="H182" s="1157"/>
      <c r="I182" s="126"/>
      <c r="J182" s="1158"/>
      <c r="K182" s="1155"/>
      <c r="L182" s="127"/>
      <c r="M182" s="1159"/>
      <c r="N182" s="1160"/>
      <c r="O182" s="1160"/>
      <c r="P182" s="1160"/>
      <c r="Q182" s="1160"/>
      <c r="R182" s="1160"/>
      <c r="S182" s="1160"/>
      <c r="T182" s="1160"/>
      <c r="U182" s="1160"/>
      <c r="V182" s="1160"/>
      <c r="W182" s="1160"/>
      <c r="X182" s="1160"/>
      <c r="Y182" s="1160"/>
      <c r="Z182" s="1160"/>
      <c r="AA182" s="1160"/>
      <c r="AB182" s="1160"/>
      <c r="AC182" s="1160"/>
    </row>
    <row r="183">
      <c r="A183" s="127"/>
      <c r="B183" s="127"/>
      <c r="C183" s="1155"/>
      <c r="D183" s="126"/>
      <c r="E183" s="126"/>
      <c r="F183" s="1155"/>
      <c r="G183" s="1156"/>
      <c r="H183" s="1157"/>
      <c r="I183" s="126"/>
      <c r="J183" s="1158"/>
      <c r="K183" s="1155"/>
      <c r="L183" s="127"/>
      <c r="M183" s="1159"/>
      <c r="N183" s="1160"/>
      <c r="O183" s="1160"/>
      <c r="P183" s="1160"/>
      <c r="Q183" s="1160"/>
      <c r="R183" s="1160"/>
      <c r="S183" s="1160"/>
      <c r="T183" s="1160"/>
      <c r="U183" s="1160"/>
      <c r="V183" s="1160"/>
      <c r="W183" s="1160"/>
      <c r="X183" s="1160"/>
      <c r="Y183" s="1160"/>
      <c r="Z183" s="1160"/>
      <c r="AA183" s="1160"/>
      <c r="AB183" s="1160"/>
      <c r="AC183" s="1160"/>
    </row>
    <row r="184">
      <c r="A184" s="127"/>
      <c r="B184" s="127"/>
      <c r="C184" s="1155"/>
      <c r="D184" s="126"/>
      <c r="E184" s="126"/>
      <c r="F184" s="1155"/>
      <c r="G184" s="1156"/>
      <c r="H184" s="1157"/>
      <c r="I184" s="126"/>
      <c r="J184" s="1158"/>
      <c r="K184" s="1155"/>
      <c r="L184" s="127"/>
      <c r="M184" s="1159"/>
      <c r="N184" s="1160"/>
      <c r="O184" s="1160"/>
      <c r="P184" s="1160"/>
      <c r="Q184" s="1160"/>
      <c r="R184" s="1160"/>
      <c r="S184" s="1160"/>
      <c r="T184" s="1160"/>
      <c r="U184" s="1160"/>
      <c r="V184" s="1160"/>
      <c r="W184" s="1160"/>
      <c r="X184" s="1160"/>
      <c r="Y184" s="1160"/>
      <c r="Z184" s="1160"/>
      <c r="AA184" s="1160"/>
      <c r="AB184" s="1160"/>
      <c r="AC184" s="1160"/>
    </row>
    <row r="185">
      <c r="A185" s="127"/>
      <c r="B185" s="127"/>
      <c r="C185" s="1155"/>
      <c r="D185" s="126"/>
      <c r="E185" s="126"/>
      <c r="F185" s="1155"/>
      <c r="G185" s="1156"/>
      <c r="H185" s="1157"/>
      <c r="I185" s="126"/>
      <c r="J185" s="1158"/>
      <c r="K185" s="1155"/>
      <c r="L185" s="127"/>
      <c r="M185" s="1159"/>
      <c r="N185" s="1160"/>
      <c r="O185" s="1160"/>
      <c r="P185" s="1160"/>
      <c r="Q185" s="1160"/>
      <c r="R185" s="1160"/>
      <c r="S185" s="1160"/>
      <c r="T185" s="1160"/>
      <c r="U185" s="1160"/>
      <c r="V185" s="1160"/>
      <c r="W185" s="1160"/>
      <c r="X185" s="1160"/>
      <c r="Y185" s="1160"/>
      <c r="Z185" s="1160"/>
      <c r="AA185" s="1160"/>
      <c r="AB185" s="1160"/>
      <c r="AC185" s="1160"/>
    </row>
    <row r="186">
      <c r="A186" s="127"/>
      <c r="B186" s="127"/>
      <c r="C186" s="1155"/>
      <c r="D186" s="126"/>
      <c r="E186" s="126"/>
      <c r="F186" s="1155"/>
      <c r="G186" s="1156"/>
      <c r="H186" s="1157"/>
      <c r="I186" s="126"/>
      <c r="J186" s="1158"/>
      <c r="K186" s="1155"/>
      <c r="L186" s="127"/>
      <c r="M186" s="1159"/>
      <c r="N186" s="1160"/>
      <c r="O186" s="1160"/>
      <c r="P186" s="1160"/>
      <c r="Q186" s="1160"/>
      <c r="R186" s="1160"/>
      <c r="S186" s="1160"/>
      <c r="T186" s="1160"/>
      <c r="U186" s="1160"/>
      <c r="V186" s="1160"/>
      <c r="W186" s="1160"/>
      <c r="X186" s="1160"/>
      <c r="Y186" s="1160"/>
      <c r="Z186" s="1160"/>
      <c r="AA186" s="1160"/>
      <c r="AB186" s="1160"/>
      <c r="AC186" s="1160"/>
    </row>
    <row r="187">
      <c r="A187" s="127"/>
      <c r="B187" s="127"/>
      <c r="C187" s="1155"/>
      <c r="D187" s="126"/>
      <c r="E187" s="126"/>
      <c r="F187" s="1155"/>
      <c r="G187" s="1156"/>
      <c r="H187" s="1157"/>
      <c r="I187" s="126"/>
      <c r="J187" s="1158"/>
      <c r="K187" s="1155"/>
      <c r="L187" s="127"/>
      <c r="M187" s="1159"/>
      <c r="N187" s="1160"/>
      <c r="O187" s="1160"/>
      <c r="P187" s="1160"/>
      <c r="Q187" s="1160"/>
      <c r="R187" s="1160"/>
      <c r="S187" s="1160"/>
      <c r="T187" s="1160"/>
      <c r="U187" s="1160"/>
      <c r="V187" s="1160"/>
      <c r="W187" s="1160"/>
      <c r="X187" s="1160"/>
      <c r="Y187" s="1160"/>
      <c r="Z187" s="1160"/>
      <c r="AA187" s="1160"/>
      <c r="AB187" s="1160"/>
      <c r="AC187" s="1160"/>
    </row>
    <row r="188">
      <c r="A188" s="127"/>
      <c r="B188" s="127"/>
      <c r="C188" s="1155"/>
      <c r="D188" s="126"/>
      <c r="E188" s="126"/>
      <c r="F188" s="1155"/>
      <c r="G188" s="1156"/>
      <c r="H188" s="1157"/>
      <c r="I188" s="126"/>
      <c r="J188" s="1158"/>
      <c r="K188" s="1155"/>
      <c r="L188" s="127"/>
      <c r="M188" s="1159"/>
      <c r="N188" s="1160"/>
      <c r="O188" s="1160"/>
      <c r="P188" s="1160"/>
      <c r="Q188" s="1160"/>
      <c r="R188" s="1160"/>
      <c r="S188" s="1160"/>
      <c r="T188" s="1160"/>
      <c r="U188" s="1160"/>
      <c r="V188" s="1160"/>
      <c r="W188" s="1160"/>
      <c r="X188" s="1160"/>
      <c r="Y188" s="1160"/>
      <c r="Z188" s="1160"/>
      <c r="AA188" s="1160"/>
      <c r="AB188" s="1160"/>
      <c r="AC188" s="1160"/>
    </row>
    <row r="189">
      <c r="A189" s="127"/>
      <c r="B189" s="127"/>
      <c r="C189" s="1155"/>
      <c r="D189" s="126"/>
      <c r="E189" s="126"/>
      <c r="F189" s="1155"/>
      <c r="G189" s="1156"/>
      <c r="H189" s="1157"/>
      <c r="I189" s="126"/>
      <c r="J189" s="1158"/>
      <c r="K189" s="1155"/>
      <c r="L189" s="127"/>
      <c r="M189" s="1159"/>
      <c r="N189" s="1160"/>
      <c r="O189" s="1160"/>
      <c r="P189" s="1160"/>
      <c r="Q189" s="1160"/>
      <c r="R189" s="1160"/>
      <c r="S189" s="1160"/>
      <c r="T189" s="1160"/>
      <c r="U189" s="1160"/>
      <c r="V189" s="1160"/>
      <c r="W189" s="1160"/>
      <c r="X189" s="1160"/>
      <c r="Y189" s="1160"/>
      <c r="Z189" s="1160"/>
      <c r="AA189" s="1160"/>
      <c r="AB189" s="1160"/>
      <c r="AC189" s="1160"/>
    </row>
    <row r="190">
      <c r="A190" s="127"/>
      <c r="B190" s="127"/>
      <c r="C190" s="1155"/>
      <c r="D190" s="126"/>
      <c r="E190" s="126"/>
      <c r="F190" s="1155"/>
      <c r="G190" s="1156"/>
      <c r="H190" s="1157"/>
      <c r="I190" s="126"/>
      <c r="J190" s="1158"/>
      <c r="K190" s="1155"/>
      <c r="L190" s="127"/>
      <c r="M190" s="1159"/>
      <c r="N190" s="1160"/>
      <c r="O190" s="1160"/>
      <c r="P190" s="1160"/>
      <c r="Q190" s="1160"/>
      <c r="R190" s="1160"/>
      <c r="S190" s="1160"/>
      <c r="T190" s="1160"/>
      <c r="U190" s="1160"/>
      <c r="V190" s="1160"/>
      <c r="W190" s="1160"/>
      <c r="X190" s="1160"/>
      <c r="Y190" s="1160"/>
      <c r="Z190" s="1160"/>
      <c r="AA190" s="1160"/>
      <c r="AB190" s="1160"/>
      <c r="AC190" s="1160"/>
    </row>
    <row r="191">
      <c r="A191" s="127"/>
      <c r="B191" s="127"/>
      <c r="C191" s="1155"/>
      <c r="D191" s="126"/>
      <c r="E191" s="126"/>
      <c r="F191" s="1155"/>
      <c r="G191" s="1156"/>
      <c r="H191" s="1157"/>
      <c r="I191" s="126"/>
      <c r="J191" s="1158"/>
      <c r="K191" s="1155"/>
      <c r="L191" s="127"/>
      <c r="M191" s="1159"/>
      <c r="N191" s="1160"/>
      <c r="O191" s="1160"/>
      <c r="P191" s="1160"/>
      <c r="Q191" s="1160"/>
      <c r="R191" s="1160"/>
      <c r="S191" s="1160"/>
      <c r="T191" s="1160"/>
      <c r="U191" s="1160"/>
      <c r="V191" s="1160"/>
      <c r="W191" s="1160"/>
      <c r="X191" s="1160"/>
      <c r="Y191" s="1160"/>
      <c r="Z191" s="1160"/>
      <c r="AA191" s="1160"/>
      <c r="AB191" s="1160"/>
      <c r="AC191" s="1160"/>
    </row>
    <row r="192">
      <c r="A192" s="127"/>
      <c r="B192" s="127"/>
      <c r="C192" s="1155"/>
      <c r="D192" s="126"/>
      <c r="E192" s="126"/>
      <c r="F192" s="1155"/>
      <c r="G192" s="1156"/>
      <c r="H192" s="1157"/>
      <c r="I192" s="126"/>
      <c r="J192" s="1158"/>
      <c r="K192" s="1155"/>
      <c r="L192" s="127"/>
      <c r="M192" s="1159"/>
      <c r="N192" s="1160"/>
      <c r="O192" s="1160"/>
      <c r="P192" s="1160"/>
      <c r="Q192" s="1160"/>
      <c r="R192" s="1160"/>
      <c r="S192" s="1160"/>
      <c r="T192" s="1160"/>
      <c r="U192" s="1160"/>
      <c r="V192" s="1160"/>
      <c r="W192" s="1160"/>
      <c r="X192" s="1160"/>
      <c r="Y192" s="1160"/>
      <c r="Z192" s="1160"/>
      <c r="AA192" s="1160"/>
      <c r="AB192" s="1160"/>
      <c r="AC192" s="1160"/>
    </row>
    <row r="193">
      <c r="A193" s="127"/>
      <c r="B193" s="127"/>
      <c r="C193" s="1155"/>
      <c r="D193" s="126"/>
      <c r="E193" s="126"/>
      <c r="F193" s="1155"/>
      <c r="G193" s="1156"/>
      <c r="H193" s="1157"/>
      <c r="I193" s="126"/>
      <c r="J193" s="1158"/>
      <c r="K193" s="1155"/>
      <c r="L193" s="127"/>
      <c r="M193" s="1159"/>
      <c r="N193" s="1160"/>
      <c r="O193" s="1160"/>
      <c r="P193" s="1160"/>
      <c r="Q193" s="1160"/>
      <c r="R193" s="1160"/>
      <c r="S193" s="1160"/>
      <c r="T193" s="1160"/>
      <c r="U193" s="1160"/>
      <c r="V193" s="1160"/>
      <c r="W193" s="1160"/>
      <c r="X193" s="1160"/>
      <c r="Y193" s="1160"/>
      <c r="Z193" s="1160"/>
      <c r="AA193" s="1160"/>
      <c r="AB193" s="1160"/>
      <c r="AC193" s="1160"/>
    </row>
    <row r="194">
      <c r="A194" s="127"/>
      <c r="B194" s="127"/>
      <c r="C194" s="1155"/>
      <c r="D194" s="126"/>
      <c r="E194" s="126"/>
      <c r="F194" s="1155"/>
      <c r="G194" s="1156"/>
      <c r="H194" s="1157"/>
      <c r="I194" s="126"/>
      <c r="J194" s="1158"/>
      <c r="K194" s="1155"/>
      <c r="L194" s="127"/>
      <c r="M194" s="1159"/>
      <c r="N194" s="1160"/>
      <c r="O194" s="1160"/>
      <c r="P194" s="1160"/>
      <c r="Q194" s="1160"/>
      <c r="R194" s="1160"/>
      <c r="S194" s="1160"/>
      <c r="T194" s="1160"/>
      <c r="U194" s="1160"/>
      <c r="V194" s="1160"/>
      <c r="W194" s="1160"/>
      <c r="X194" s="1160"/>
      <c r="Y194" s="1160"/>
      <c r="Z194" s="1160"/>
      <c r="AA194" s="1160"/>
      <c r="AB194" s="1160"/>
      <c r="AC194" s="1160"/>
    </row>
    <row r="195">
      <c r="A195" s="127"/>
      <c r="B195" s="127"/>
      <c r="C195" s="1155"/>
      <c r="D195" s="126"/>
      <c r="E195" s="126"/>
      <c r="F195" s="1155"/>
      <c r="G195" s="1156"/>
      <c r="H195" s="1157"/>
      <c r="I195" s="126"/>
      <c r="J195" s="1158"/>
      <c r="K195" s="1155"/>
      <c r="L195" s="127"/>
      <c r="M195" s="1159"/>
      <c r="N195" s="1160"/>
      <c r="O195" s="1160"/>
      <c r="P195" s="1160"/>
      <c r="Q195" s="1160"/>
      <c r="R195" s="1160"/>
      <c r="S195" s="1160"/>
      <c r="T195" s="1160"/>
      <c r="U195" s="1160"/>
      <c r="V195" s="1160"/>
      <c r="W195" s="1160"/>
      <c r="X195" s="1160"/>
      <c r="Y195" s="1160"/>
      <c r="Z195" s="1160"/>
      <c r="AA195" s="1160"/>
      <c r="AB195" s="1160"/>
      <c r="AC195" s="1160"/>
    </row>
    <row r="196">
      <c r="A196" s="127"/>
      <c r="B196" s="127"/>
      <c r="C196" s="1155"/>
      <c r="D196" s="126"/>
      <c r="E196" s="126"/>
      <c r="F196" s="1155"/>
      <c r="G196" s="1156"/>
      <c r="H196" s="1157"/>
      <c r="I196" s="126"/>
      <c r="J196" s="1158"/>
      <c r="K196" s="1155"/>
      <c r="L196" s="127"/>
      <c r="M196" s="1159"/>
      <c r="N196" s="1160"/>
      <c r="O196" s="1160"/>
      <c r="P196" s="1160"/>
      <c r="Q196" s="1160"/>
      <c r="R196" s="1160"/>
      <c r="S196" s="1160"/>
      <c r="T196" s="1160"/>
      <c r="U196" s="1160"/>
      <c r="V196" s="1160"/>
      <c r="W196" s="1160"/>
      <c r="X196" s="1160"/>
      <c r="Y196" s="1160"/>
      <c r="Z196" s="1160"/>
      <c r="AA196" s="1160"/>
      <c r="AB196" s="1160"/>
      <c r="AC196" s="1160"/>
    </row>
    <row r="197">
      <c r="A197" s="127"/>
      <c r="B197" s="127"/>
      <c r="C197" s="1155"/>
      <c r="D197" s="126"/>
      <c r="E197" s="126"/>
      <c r="F197" s="1155"/>
      <c r="G197" s="1156"/>
      <c r="H197" s="1157"/>
      <c r="I197" s="126"/>
      <c r="J197" s="1158"/>
      <c r="K197" s="1155"/>
      <c r="L197" s="127"/>
      <c r="M197" s="1159"/>
      <c r="N197" s="1160"/>
      <c r="O197" s="1160"/>
      <c r="P197" s="1160"/>
      <c r="Q197" s="1160"/>
      <c r="R197" s="1160"/>
      <c r="S197" s="1160"/>
      <c r="T197" s="1160"/>
      <c r="U197" s="1160"/>
      <c r="V197" s="1160"/>
      <c r="W197" s="1160"/>
      <c r="X197" s="1160"/>
      <c r="Y197" s="1160"/>
      <c r="Z197" s="1160"/>
      <c r="AA197" s="1160"/>
      <c r="AB197" s="1160"/>
      <c r="AC197" s="1160"/>
    </row>
    <row r="198">
      <c r="A198" s="127"/>
      <c r="B198" s="127"/>
      <c r="C198" s="1155"/>
      <c r="D198" s="126"/>
      <c r="E198" s="126"/>
      <c r="F198" s="1155"/>
      <c r="G198" s="1156"/>
      <c r="H198" s="1157"/>
      <c r="I198" s="126"/>
      <c r="J198" s="1158"/>
      <c r="K198" s="1155"/>
      <c r="L198" s="127"/>
      <c r="M198" s="1159"/>
      <c r="N198" s="1160"/>
      <c r="O198" s="1160"/>
      <c r="P198" s="1160"/>
      <c r="Q198" s="1160"/>
      <c r="R198" s="1160"/>
      <c r="S198" s="1160"/>
      <c r="T198" s="1160"/>
      <c r="U198" s="1160"/>
      <c r="V198" s="1160"/>
      <c r="W198" s="1160"/>
      <c r="X198" s="1160"/>
      <c r="Y198" s="1160"/>
      <c r="Z198" s="1160"/>
      <c r="AA198" s="1160"/>
      <c r="AB198" s="1160"/>
      <c r="AC198" s="1160"/>
    </row>
    <row r="199">
      <c r="A199" s="127"/>
      <c r="B199" s="127"/>
      <c r="C199" s="1155"/>
      <c r="D199" s="126"/>
      <c r="E199" s="126"/>
      <c r="F199" s="1155"/>
      <c r="G199" s="1156"/>
      <c r="H199" s="1157"/>
      <c r="I199" s="126"/>
      <c r="J199" s="1158"/>
      <c r="K199" s="1155"/>
      <c r="L199" s="127"/>
      <c r="M199" s="1159"/>
      <c r="N199" s="1160"/>
      <c r="O199" s="1160"/>
      <c r="P199" s="1160"/>
      <c r="Q199" s="1160"/>
      <c r="R199" s="1160"/>
      <c r="S199" s="1160"/>
      <c r="T199" s="1160"/>
      <c r="U199" s="1160"/>
      <c r="V199" s="1160"/>
      <c r="W199" s="1160"/>
      <c r="X199" s="1160"/>
      <c r="Y199" s="1160"/>
      <c r="Z199" s="1160"/>
      <c r="AA199" s="1160"/>
      <c r="AB199" s="1160"/>
      <c r="AC199" s="1160"/>
    </row>
    <row r="200">
      <c r="A200" s="127"/>
      <c r="B200" s="127"/>
      <c r="C200" s="1155"/>
      <c r="D200" s="126"/>
      <c r="E200" s="126"/>
      <c r="F200" s="1155"/>
      <c r="G200" s="1156"/>
      <c r="H200" s="1157"/>
      <c r="I200" s="126"/>
      <c r="J200" s="1158"/>
      <c r="K200" s="1155"/>
      <c r="L200" s="127"/>
      <c r="M200" s="1159"/>
      <c r="N200" s="1160"/>
      <c r="O200" s="1160"/>
      <c r="P200" s="1160"/>
      <c r="Q200" s="1160"/>
      <c r="R200" s="1160"/>
      <c r="S200" s="1160"/>
      <c r="T200" s="1160"/>
      <c r="U200" s="1160"/>
      <c r="V200" s="1160"/>
      <c r="W200" s="1160"/>
      <c r="X200" s="1160"/>
      <c r="Y200" s="1160"/>
      <c r="Z200" s="1160"/>
      <c r="AA200" s="1160"/>
      <c r="AB200" s="1160"/>
      <c r="AC200" s="1160"/>
    </row>
    <row r="201">
      <c r="A201" s="127"/>
      <c r="B201" s="127"/>
      <c r="C201" s="1155"/>
      <c r="D201" s="126"/>
      <c r="E201" s="126"/>
      <c r="F201" s="1155"/>
      <c r="G201" s="1156"/>
      <c r="H201" s="1157"/>
      <c r="I201" s="126"/>
      <c r="J201" s="1158"/>
      <c r="K201" s="1155"/>
      <c r="L201" s="127"/>
      <c r="M201" s="1159"/>
      <c r="N201" s="1160"/>
      <c r="O201" s="1160"/>
      <c r="P201" s="1160"/>
      <c r="Q201" s="1160"/>
      <c r="R201" s="1160"/>
      <c r="S201" s="1160"/>
      <c r="T201" s="1160"/>
      <c r="U201" s="1160"/>
      <c r="V201" s="1160"/>
      <c r="W201" s="1160"/>
      <c r="X201" s="1160"/>
      <c r="Y201" s="1160"/>
      <c r="Z201" s="1160"/>
      <c r="AA201" s="1160"/>
      <c r="AB201" s="1160"/>
      <c r="AC201" s="1160"/>
    </row>
    <row r="202">
      <c r="A202" s="127"/>
      <c r="B202" s="127"/>
      <c r="C202" s="1155"/>
      <c r="D202" s="126"/>
      <c r="E202" s="126"/>
      <c r="F202" s="1155"/>
      <c r="G202" s="1156"/>
      <c r="H202" s="1157"/>
      <c r="I202" s="126"/>
      <c r="J202" s="1158"/>
      <c r="K202" s="1155"/>
      <c r="L202" s="127"/>
      <c r="M202" s="1159"/>
      <c r="N202" s="1160"/>
      <c r="O202" s="1160"/>
      <c r="P202" s="1160"/>
      <c r="Q202" s="1160"/>
      <c r="R202" s="1160"/>
      <c r="S202" s="1160"/>
      <c r="T202" s="1160"/>
      <c r="U202" s="1160"/>
      <c r="V202" s="1160"/>
      <c r="W202" s="1160"/>
      <c r="X202" s="1160"/>
      <c r="Y202" s="1160"/>
      <c r="Z202" s="1160"/>
      <c r="AA202" s="1160"/>
      <c r="AB202" s="1160"/>
      <c r="AC202" s="1160"/>
    </row>
    <row r="203">
      <c r="A203" s="127"/>
      <c r="B203" s="127"/>
      <c r="C203" s="1155"/>
      <c r="D203" s="126"/>
      <c r="E203" s="126"/>
      <c r="F203" s="1155"/>
      <c r="G203" s="1156"/>
      <c r="H203" s="1157"/>
      <c r="I203" s="126"/>
      <c r="J203" s="1158"/>
      <c r="K203" s="1155"/>
      <c r="L203" s="127"/>
      <c r="M203" s="1159"/>
      <c r="N203" s="1160"/>
      <c r="O203" s="1160"/>
      <c r="P203" s="1160"/>
      <c r="Q203" s="1160"/>
      <c r="R203" s="1160"/>
      <c r="S203" s="1160"/>
      <c r="T203" s="1160"/>
      <c r="U203" s="1160"/>
      <c r="V203" s="1160"/>
      <c r="W203" s="1160"/>
      <c r="X203" s="1160"/>
      <c r="Y203" s="1160"/>
      <c r="Z203" s="1160"/>
      <c r="AA203" s="1160"/>
      <c r="AB203" s="1160"/>
      <c r="AC203" s="1160"/>
    </row>
    <row r="204">
      <c r="A204" s="127"/>
      <c r="B204" s="127"/>
      <c r="C204" s="1155"/>
      <c r="D204" s="126"/>
      <c r="E204" s="126"/>
      <c r="F204" s="1155"/>
      <c r="G204" s="1156"/>
      <c r="H204" s="1157"/>
      <c r="I204" s="126"/>
      <c r="J204" s="1158"/>
      <c r="K204" s="1155"/>
      <c r="L204" s="127"/>
      <c r="M204" s="1159"/>
      <c r="N204" s="1160"/>
      <c r="O204" s="1160"/>
      <c r="P204" s="1160"/>
      <c r="Q204" s="1160"/>
      <c r="R204" s="1160"/>
      <c r="S204" s="1160"/>
      <c r="T204" s="1160"/>
      <c r="U204" s="1160"/>
      <c r="V204" s="1160"/>
      <c r="W204" s="1160"/>
      <c r="X204" s="1160"/>
      <c r="Y204" s="1160"/>
      <c r="Z204" s="1160"/>
      <c r="AA204" s="1160"/>
      <c r="AB204" s="1160"/>
      <c r="AC204" s="1160"/>
    </row>
    <row r="205">
      <c r="A205" s="127"/>
      <c r="B205" s="127"/>
      <c r="C205" s="1155"/>
      <c r="D205" s="126"/>
      <c r="E205" s="126"/>
      <c r="F205" s="1155"/>
      <c r="G205" s="1156"/>
      <c r="H205" s="1157"/>
      <c r="I205" s="126"/>
      <c r="J205" s="1158"/>
      <c r="K205" s="1155"/>
      <c r="L205" s="127"/>
      <c r="M205" s="1159"/>
      <c r="N205" s="1160"/>
      <c r="O205" s="1160"/>
      <c r="P205" s="1160"/>
      <c r="Q205" s="1160"/>
      <c r="R205" s="1160"/>
      <c r="S205" s="1160"/>
      <c r="T205" s="1160"/>
      <c r="U205" s="1160"/>
      <c r="V205" s="1160"/>
      <c r="W205" s="1160"/>
      <c r="X205" s="1160"/>
      <c r="Y205" s="1160"/>
      <c r="Z205" s="1160"/>
      <c r="AA205" s="1160"/>
      <c r="AB205" s="1160"/>
      <c r="AC205" s="1160"/>
    </row>
    <row r="206">
      <c r="A206" s="127"/>
      <c r="B206" s="127"/>
      <c r="C206" s="1155"/>
      <c r="D206" s="126"/>
      <c r="E206" s="126"/>
      <c r="F206" s="1155"/>
      <c r="G206" s="1156"/>
      <c r="H206" s="1157"/>
      <c r="I206" s="126"/>
      <c r="J206" s="1158"/>
      <c r="K206" s="1155"/>
      <c r="L206" s="127"/>
      <c r="M206" s="1159"/>
      <c r="N206" s="1160"/>
      <c r="O206" s="1160"/>
      <c r="P206" s="1160"/>
      <c r="Q206" s="1160"/>
      <c r="R206" s="1160"/>
      <c r="S206" s="1160"/>
      <c r="T206" s="1160"/>
      <c r="U206" s="1160"/>
      <c r="V206" s="1160"/>
      <c r="W206" s="1160"/>
      <c r="X206" s="1160"/>
      <c r="Y206" s="1160"/>
      <c r="Z206" s="1160"/>
      <c r="AA206" s="1160"/>
      <c r="AB206" s="1160"/>
      <c r="AC206" s="1160"/>
    </row>
    <row r="207">
      <c r="A207" s="127"/>
      <c r="B207" s="127"/>
      <c r="C207" s="1155"/>
      <c r="D207" s="126"/>
      <c r="E207" s="126"/>
      <c r="F207" s="1155"/>
      <c r="G207" s="1156"/>
      <c r="H207" s="1157"/>
      <c r="I207" s="126"/>
      <c r="J207" s="1158"/>
      <c r="K207" s="1155"/>
      <c r="L207" s="127"/>
      <c r="M207" s="1159"/>
      <c r="N207" s="1160"/>
      <c r="O207" s="1160"/>
      <c r="P207" s="1160"/>
      <c r="Q207" s="1160"/>
      <c r="R207" s="1160"/>
      <c r="S207" s="1160"/>
      <c r="T207" s="1160"/>
      <c r="U207" s="1160"/>
      <c r="V207" s="1160"/>
      <c r="W207" s="1160"/>
      <c r="X207" s="1160"/>
      <c r="Y207" s="1160"/>
      <c r="Z207" s="1160"/>
      <c r="AA207" s="1160"/>
      <c r="AB207" s="1160"/>
      <c r="AC207" s="1160"/>
    </row>
    <row r="208">
      <c r="A208" s="127"/>
      <c r="B208" s="127"/>
      <c r="C208" s="1155"/>
      <c r="D208" s="126"/>
      <c r="E208" s="126"/>
      <c r="F208" s="1155"/>
      <c r="G208" s="1156"/>
      <c r="H208" s="1157"/>
      <c r="I208" s="126"/>
      <c r="J208" s="1158"/>
      <c r="K208" s="1155"/>
      <c r="L208" s="127"/>
      <c r="M208" s="1159"/>
      <c r="N208" s="1160"/>
      <c r="O208" s="1160"/>
      <c r="P208" s="1160"/>
      <c r="Q208" s="1160"/>
      <c r="R208" s="1160"/>
      <c r="S208" s="1160"/>
      <c r="T208" s="1160"/>
      <c r="U208" s="1160"/>
      <c r="V208" s="1160"/>
      <c r="W208" s="1160"/>
      <c r="X208" s="1160"/>
      <c r="Y208" s="1160"/>
      <c r="Z208" s="1160"/>
      <c r="AA208" s="1160"/>
      <c r="AB208" s="1160"/>
      <c r="AC208" s="1160"/>
    </row>
    <row r="209">
      <c r="A209" s="127"/>
      <c r="B209" s="127"/>
      <c r="C209" s="1155"/>
      <c r="D209" s="126"/>
      <c r="E209" s="126"/>
      <c r="F209" s="1155"/>
      <c r="G209" s="1156"/>
      <c r="H209" s="1157"/>
      <c r="I209" s="126"/>
      <c r="J209" s="1158"/>
      <c r="K209" s="1155"/>
      <c r="L209" s="127"/>
      <c r="M209" s="1159"/>
      <c r="N209" s="1160"/>
      <c r="O209" s="1160"/>
      <c r="P209" s="1160"/>
      <c r="Q209" s="1160"/>
      <c r="R209" s="1160"/>
      <c r="S209" s="1160"/>
      <c r="T209" s="1160"/>
      <c r="U209" s="1160"/>
      <c r="V209" s="1160"/>
      <c r="W209" s="1160"/>
      <c r="X209" s="1160"/>
      <c r="Y209" s="1160"/>
      <c r="Z209" s="1160"/>
      <c r="AA209" s="1160"/>
      <c r="AB209" s="1160"/>
      <c r="AC209" s="1160"/>
    </row>
    <row r="210">
      <c r="A210" s="127"/>
      <c r="B210" s="127"/>
      <c r="C210" s="1155"/>
      <c r="D210" s="126"/>
      <c r="E210" s="126"/>
      <c r="F210" s="1155"/>
      <c r="G210" s="1156"/>
      <c r="H210" s="1157"/>
      <c r="I210" s="126"/>
      <c r="J210" s="1158"/>
      <c r="K210" s="1155"/>
      <c r="L210" s="127"/>
      <c r="M210" s="1159"/>
      <c r="N210" s="1160"/>
      <c r="O210" s="1160"/>
      <c r="P210" s="1160"/>
      <c r="Q210" s="1160"/>
      <c r="R210" s="1160"/>
      <c r="S210" s="1160"/>
      <c r="T210" s="1160"/>
      <c r="U210" s="1160"/>
      <c r="V210" s="1160"/>
      <c r="W210" s="1160"/>
      <c r="X210" s="1160"/>
      <c r="Y210" s="1160"/>
      <c r="Z210" s="1160"/>
      <c r="AA210" s="1160"/>
      <c r="AB210" s="1160"/>
      <c r="AC210" s="1160"/>
    </row>
    <row r="211">
      <c r="A211" s="127"/>
      <c r="B211" s="127"/>
      <c r="C211" s="1155"/>
      <c r="D211" s="126"/>
      <c r="E211" s="126"/>
      <c r="F211" s="1155"/>
      <c r="G211" s="1156"/>
      <c r="H211" s="1157"/>
      <c r="I211" s="126"/>
      <c r="J211" s="1158"/>
      <c r="K211" s="1155"/>
      <c r="L211" s="127"/>
      <c r="M211" s="1159"/>
      <c r="N211" s="1160"/>
      <c r="O211" s="1160"/>
      <c r="P211" s="1160"/>
      <c r="Q211" s="1160"/>
      <c r="R211" s="1160"/>
      <c r="S211" s="1160"/>
      <c r="T211" s="1160"/>
      <c r="U211" s="1160"/>
      <c r="V211" s="1160"/>
      <c r="W211" s="1160"/>
      <c r="X211" s="1160"/>
      <c r="Y211" s="1160"/>
      <c r="Z211" s="1160"/>
      <c r="AA211" s="1160"/>
      <c r="AB211" s="1160"/>
      <c r="AC211" s="1160"/>
    </row>
    <row r="212">
      <c r="A212" s="127"/>
      <c r="B212" s="127"/>
      <c r="C212" s="1155"/>
      <c r="D212" s="126"/>
      <c r="E212" s="126"/>
      <c r="F212" s="1155"/>
      <c r="G212" s="1156"/>
      <c r="H212" s="1157"/>
      <c r="I212" s="126"/>
      <c r="J212" s="1158"/>
      <c r="K212" s="1155"/>
      <c r="L212" s="127"/>
      <c r="M212" s="1159"/>
      <c r="N212" s="1160"/>
      <c r="O212" s="1160"/>
      <c r="P212" s="1160"/>
      <c r="Q212" s="1160"/>
      <c r="R212" s="1160"/>
      <c r="S212" s="1160"/>
      <c r="T212" s="1160"/>
      <c r="U212" s="1160"/>
      <c r="V212" s="1160"/>
      <c r="W212" s="1160"/>
      <c r="X212" s="1160"/>
      <c r="Y212" s="1160"/>
      <c r="Z212" s="1160"/>
      <c r="AA212" s="1160"/>
      <c r="AB212" s="1160"/>
      <c r="AC212" s="1160"/>
    </row>
    <row r="213">
      <c r="A213" s="127"/>
      <c r="B213" s="127"/>
      <c r="C213" s="1155"/>
      <c r="D213" s="126"/>
      <c r="E213" s="126"/>
      <c r="F213" s="1155"/>
      <c r="G213" s="1156"/>
      <c r="H213" s="1157"/>
      <c r="I213" s="126"/>
      <c r="J213" s="1158"/>
      <c r="K213" s="1155"/>
      <c r="L213" s="127"/>
      <c r="M213" s="1159"/>
      <c r="N213" s="1160"/>
      <c r="O213" s="1160"/>
      <c r="P213" s="1160"/>
      <c r="Q213" s="1160"/>
      <c r="R213" s="1160"/>
      <c r="S213" s="1160"/>
      <c r="T213" s="1160"/>
      <c r="U213" s="1160"/>
      <c r="V213" s="1160"/>
      <c r="W213" s="1160"/>
      <c r="X213" s="1160"/>
      <c r="Y213" s="1160"/>
      <c r="Z213" s="1160"/>
      <c r="AA213" s="1160"/>
      <c r="AB213" s="1160"/>
      <c r="AC213" s="1160"/>
    </row>
    <row r="214">
      <c r="A214" s="127"/>
      <c r="B214" s="127"/>
      <c r="C214" s="1155"/>
      <c r="D214" s="126"/>
      <c r="E214" s="126"/>
      <c r="F214" s="1155"/>
      <c r="G214" s="1156"/>
      <c r="H214" s="1157"/>
      <c r="I214" s="126"/>
      <c r="J214" s="1158"/>
      <c r="K214" s="1155"/>
      <c r="L214" s="127"/>
      <c r="M214" s="1159"/>
      <c r="N214" s="1160"/>
      <c r="O214" s="1160"/>
      <c r="P214" s="1160"/>
      <c r="Q214" s="1160"/>
      <c r="R214" s="1160"/>
      <c r="S214" s="1160"/>
      <c r="T214" s="1160"/>
      <c r="U214" s="1160"/>
      <c r="V214" s="1160"/>
      <c r="W214" s="1160"/>
      <c r="X214" s="1160"/>
      <c r="Y214" s="1160"/>
      <c r="Z214" s="1160"/>
      <c r="AA214" s="1160"/>
      <c r="AB214" s="1160"/>
      <c r="AC214" s="1160"/>
    </row>
    <row r="215">
      <c r="A215" s="127"/>
      <c r="B215" s="127"/>
      <c r="C215" s="1155"/>
      <c r="D215" s="126"/>
      <c r="E215" s="126"/>
      <c r="F215" s="1155"/>
      <c r="G215" s="1156"/>
      <c r="H215" s="1157"/>
      <c r="I215" s="126"/>
      <c r="J215" s="1158"/>
      <c r="K215" s="1155"/>
      <c r="L215" s="127"/>
      <c r="M215" s="1159"/>
      <c r="N215" s="1160"/>
      <c r="O215" s="1160"/>
      <c r="P215" s="1160"/>
      <c r="Q215" s="1160"/>
      <c r="R215" s="1160"/>
      <c r="S215" s="1160"/>
      <c r="T215" s="1160"/>
      <c r="U215" s="1160"/>
      <c r="V215" s="1160"/>
      <c r="W215" s="1160"/>
      <c r="X215" s="1160"/>
      <c r="Y215" s="1160"/>
      <c r="Z215" s="1160"/>
      <c r="AA215" s="1160"/>
      <c r="AB215" s="1160"/>
      <c r="AC215" s="1160"/>
    </row>
    <row r="216">
      <c r="A216" s="127"/>
      <c r="B216" s="127"/>
      <c r="C216" s="1155"/>
      <c r="D216" s="126"/>
      <c r="E216" s="126"/>
      <c r="F216" s="1155"/>
      <c r="G216" s="1156"/>
      <c r="H216" s="1157"/>
      <c r="I216" s="126"/>
      <c r="J216" s="1158"/>
      <c r="K216" s="1155"/>
      <c r="L216" s="127"/>
      <c r="M216" s="1159"/>
      <c r="N216" s="1160"/>
      <c r="O216" s="1160"/>
      <c r="P216" s="1160"/>
      <c r="Q216" s="1160"/>
      <c r="R216" s="1160"/>
      <c r="S216" s="1160"/>
      <c r="T216" s="1160"/>
      <c r="U216" s="1160"/>
      <c r="V216" s="1160"/>
      <c r="W216" s="1160"/>
      <c r="X216" s="1160"/>
      <c r="Y216" s="1160"/>
      <c r="Z216" s="1160"/>
      <c r="AA216" s="1160"/>
      <c r="AB216" s="1160"/>
      <c r="AC216" s="1160"/>
    </row>
    <row r="217">
      <c r="A217" s="127"/>
      <c r="B217" s="127"/>
      <c r="C217" s="1155"/>
      <c r="D217" s="126"/>
      <c r="E217" s="126"/>
      <c r="F217" s="1155"/>
      <c r="G217" s="1156"/>
      <c r="H217" s="1157"/>
      <c r="I217" s="126"/>
      <c r="J217" s="1158"/>
      <c r="K217" s="1155"/>
      <c r="L217" s="127"/>
      <c r="M217" s="1159"/>
      <c r="N217" s="1160"/>
      <c r="O217" s="1160"/>
      <c r="P217" s="1160"/>
      <c r="Q217" s="1160"/>
      <c r="R217" s="1160"/>
      <c r="S217" s="1160"/>
      <c r="T217" s="1160"/>
      <c r="U217" s="1160"/>
      <c r="V217" s="1160"/>
      <c r="W217" s="1160"/>
      <c r="X217" s="1160"/>
      <c r="Y217" s="1160"/>
      <c r="Z217" s="1160"/>
      <c r="AA217" s="1160"/>
      <c r="AB217" s="1160"/>
      <c r="AC217" s="1160"/>
    </row>
    <row r="218">
      <c r="A218" s="127"/>
      <c r="B218" s="127"/>
      <c r="C218" s="1155"/>
      <c r="D218" s="126"/>
      <c r="E218" s="126"/>
      <c r="F218" s="1155"/>
      <c r="G218" s="1156"/>
      <c r="H218" s="1157"/>
      <c r="I218" s="126"/>
      <c r="J218" s="1158"/>
      <c r="K218" s="1155"/>
      <c r="L218" s="127"/>
      <c r="M218" s="1159"/>
      <c r="N218" s="1160"/>
      <c r="O218" s="1160"/>
      <c r="P218" s="1160"/>
      <c r="Q218" s="1160"/>
      <c r="R218" s="1160"/>
      <c r="S218" s="1160"/>
      <c r="T218" s="1160"/>
      <c r="U218" s="1160"/>
      <c r="V218" s="1160"/>
      <c r="W218" s="1160"/>
      <c r="X218" s="1160"/>
      <c r="Y218" s="1160"/>
      <c r="Z218" s="1160"/>
      <c r="AA218" s="1160"/>
      <c r="AB218" s="1160"/>
      <c r="AC218" s="1160"/>
    </row>
    <row r="219">
      <c r="A219" s="127"/>
      <c r="B219" s="127"/>
      <c r="C219" s="1155"/>
      <c r="D219" s="126"/>
      <c r="E219" s="126"/>
      <c r="F219" s="1155"/>
      <c r="G219" s="1156"/>
      <c r="H219" s="1157"/>
      <c r="I219" s="126"/>
      <c r="J219" s="1158"/>
      <c r="K219" s="1155"/>
      <c r="L219" s="127"/>
      <c r="M219" s="1159"/>
      <c r="N219" s="1160"/>
      <c r="O219" s="1160"/>
      <c r="P219" s="1160"/>
      <c r="Q219" s="1160"/>
      <c r="R219" s="1160"/>
      <c r="S219" s="1160"/>
      <c r="T219" s="1160"/>
      <c r="U219" s="1160"/>
      <c r="V219" s="1160"/>
      <c r="W219" s="1160"/>
      <c r="X219" s="1160"/>
      <c r="Y219" s="1160"/>
      <c r="Z219" s="1160"/>
      <c r="AA219" s="1160"/>
      <c r="AB219" s="1160"/>
      <c r="AC219" s="1160"/>
    </row>
    <row r="220">
      <c r="A220" s="127"/>
      <c r="B220" s="127"/>
      <c r="C220" s="1155"/>
      <c r="D220" s="126"/>
      <c r="E220" s="126"/>
      <c r="F220" s="1155"/>
      <c r="G220" s="1156"/>
      <c r="H220" s="1157"/>
      <c r="I220" s="126"/>
      <c r="J220" s="1158"/>
      <c r="K220" s="1155"/>
      <c r="L220" s="127"/>
      <c r="M220" s="1159"/>
      <c r="N220" s="1160"/>
      <c r="O220" s="1160"/>
      <c r="P220" s="1160"/>
      <c r="Q220" s="1160"/>
      <c r="R220" s="1160"/>
      <c r="S220" s="1160"/>
      <c r="T220" s="1160"/>
      <c r="U220" s="1160"/>
      <c r="V220" s="1160"/>
      <c r="W220" s="1160"/>
      <c r="X220" s="1160"/>
      <c r="Y220" s="1160"/>
      <c r="Z220" s="1160"/>
      <c r="AA220" s="1160"/>
      <c r="AB220" s="1160"/>
      <c r="AC220" s="1160"/>
    </row>
    <row r="221">
      <c r="A221" s="127"/>
      <c r="B221" s="127"/>
      <c r="C221" s="1155"/>
      <c r="D221" s="126"/>
      <c r="E221" s="126"/>
      <c r="F221" s="1155"/>
      <c r="G221" s="1156"/>
      <c r="H221" s="1157"/>
      <c r="I221" s="126"/>
      <c r="J221" s="1158"/>
      <c r="K221" s="1155"/>
      <c r="L221" s="127"/>
      <c r="M221" s="1159"/>
      <c r="N221" s="1160"/>
      <c r="O221" s="1160"/>
      <c r="P221" s="1160"/>
      <c r="Q221" s="1160"/>
      <c r="R221" s="1160"/>
      <c r="S221" s="1160"/>
      <c r="T221" s="1160"/>
      <c r="U221" s="1160"/>
      <c r="V221" s="1160"/>
      <c r="W221" s="1160"/>
      <c r="X221" s="1160"/>
      <c r="Y221" s="1160"/>
      <c r="Z221" s="1160"/>
      <c r="AA221" s="1160"/>
      <c r="AB221" s="1160"/>
      <c r="AC221" s="1160"/>
    </row>
    <row r="222">
      <c r="A222" s="127"/>
      <c r="B222" s="127"/>
      <c r="C222" s="1155"/>
      <c r="D222" s="126"/>
      <c r="E222" s="126"/>
      <c r="F222" s="1155"/>
      <c r="G222" s="1156"/>
      <c r="H222" s="1157"/>
      <c r="I222" s="126"/>
      <c r="J222" s="1158"/>
      <c r="K222" s="1155"/>
      <c r="L222" s="127"/>
      <c r="M222" s="1159"/>
      <c r="N222" s="1160"/>
      <c r="O222" s="1160"/>
      <c r="P222" s="1160"/>
      <c r="Q222" s="1160"/>
      <c r="R222" s="1160"/>
      <c r="S222" s="1160"/>
      <c r="T222" s="1160"/>
      <c r="U222" s="1160"/>
      <c r="V222" s="1160"/>
      <c r="W222" s="1160"/>
      <c r="X222" s="1160"/>
      <c r="Y222" s="1160"/>
      <c r="Z222" s="1160"/>
      <c r="AA222" s="1160"/>
      <c r="AB222" s="1160"/>
      <c r="AC222" s="1160"/>
    </row>
    <row r="223">
      <c r="A223" s="127"/>
      <c r="B223" s="127"/>
      <c r="C223" s="1155"/>
      <c r="D223" s="126"/>
      <c r="E223" s="126"/>
      <c r="F223" s="1155"/>
      <c r="G223" s="1156"/>
      <c r="H223" s="1157"/>
      <c r="I223" s="126"/>
      <c r="J223" s="1158"/>
      <c r="K223" s="1155"/>
      <c r="L223" s="127"/>
      <c r="M223" s="1159"/>
      <c r="N223" s="1160"/>
      <c r="O223" s="1160"/>
      <c r="P223" s="1160"/>
      <c r="Q223" s="1160"/>
      <c r="R223" s="1160"/>
      <c r="S223" s="1160"/>
      <c r="T223" s="1160"/>
      <c r="U223" s="1160"/>
      <c r="V223" s="1160"/>
      <c r="W223" s="1160"/>
      <c r="X223" s="1160"/>
      <c r="Y223" s="1160"/>
      <c r="Z223" s="1160"/>
      <c r="AA223" s="1160"/>
      <c r="AB223" s="1160"/>
      <c r="AC223" s="1160"/>
    </row>
    <row r="224">
      <c r="A224" s="127"/>
      <c r="B224" s="127"/>
      <c r="C224" s="1155"/>
      <c r="D224" s="126"/>
      <c r="E224" s="126"/>
      <c r="F224" s="1155"/>
      <c r="G224" s="1156"/>
      <c r="H224" s="1157"/>
      <c r="I224" s="126"/>
      <c r="J224" s="1158"/>
      <c r="K224" s="1155"/>
      <c r="L224" s="127"/>
      <c r="M224" s="1159"/>
      <c r="N224" s="1160"/>
      <c r="O224" s="1160"/>
      <c r="P224" s="1160"/>
      <c r="Q224" s="1160"/>
      <c r="R224" s="1160"/>
      <c r="S224" s="1160"/>
      <c r="T224" s="1160"/>
      <c r="U224" s="1160"/>
      <c r="V224" s="1160"/>
      <c r="W224" s="1160"/>
      <c r="X224" s="1160"/>
      <c r="Y224" s="1160"/>
      <c r="Z224" s="1160"/>
      <c r="AA224" s="1160"/>
      <c r="AB224" s="1160"/>
      <c r="AC224" s="1160"/>
    </row>
    <row r="225">
      <c r="A225" s="127"/>
      <c r="B225" s="127"/>
      <c r="C225" s="1155"/>
      <c r="D225" s="126"/>
      <c r="E225" s="126"/>
      <c r="F225" s="1155"/>
      <c r="G225" s="1156"/>
      <c r="H225" s="1157"/>
      <c r="I225" s="126"/>
      <c r="J225" s="1158"/>
      <c r="K225" s="1155"/>
      <c r="L225" s="127"/>
      <c r="M225" s="1159"/>
      <c r="N225" s="1160"/>
      <c r="O225" s="1160"/>
      <c r="P225" s="1160"/>
      <c r="Q225" s="1160"/>
      <c r="R225" s="1160"/>
      <c r="S225" s="1160"/>
      <c r="T225" s="1160"/>
      <c r="U225" s="1160"/>
      <c r="V225" s="1160"/>
      <c r="W225" s="1160"/>
      <c r="X225" s="1160"/>
      <c r="Y225" s="1160"/>
      <c r="Z225" s="1160"/>
      <c r="AA225" s="1160"/>
      <c r="AB225" s="1160"/>
      <c r="AC225" s="1160"/>
    </row>
    <row r="226">
      <c r="A226" s="127"/>
      <c r="B226" s="127"/>
      <c r="C226" s="1155"/>
      <c r="D226" s="126"/>
      <c r="E226" s="126"/>
      <c r="F226" s="1155"/>
      <c r="G226" s="1156"/>
      <c r="H226" s="1157"/>
      <c r="I226" s="126"/>
      <c r="J226" s="1158"/>
      <c r="K226" s="1155"/>
      <c r="L226" s="127"/>
      <c r="M226" s="1159"/>
      <c r="N226" s="1160"/>
      <c r="O226" s="1160"/>
      <c r="P226" s="1160"/>
      <c r="Q226" s="1160"/>
      <c r="R226" s="1160"/>
      <c r="S226" s="1160"/>
      <c r="T226" s="1160"/>
      <c r="U226" s="1160"/>
      <c r="V226" s="1160"/>
      <c r="W226" s="1160"/>
      <c r="X226" s="1160"/>
      <c r="Y226" s="1160"/>
      <c r="Z226" s="1160"/>
      <c r="AA226" s="1160"/>
      <c r="AB226" s="1160"/>
      <c r="AC226" s="1160"/>
    </row>
    <row r="227">
      <c r="A227" s="127"/>
      <c r="B227" s="127"/>
      <c r="C227" s="1155"/>
      <c r="D227" s="126"/>
      <c r="E227" s="126"/>
      <c r="F227" s="1155"/>
      <c r="G227" s="1156"/>
      <c r="H227" s="1157"/>
      <c r="I227" s="126"/>
      <c r="J227" s="1158"/>
      <c r="K227" s="1155"/>
      <c r="L227" s="127"/>
      <c r="M227" s="1159"/>
      <c r="N227" s="1160"/>
      <c r="O227" s="1160"/>
      <c r="P227" s="1160"/>
      <c r="Q227" s="1160"/>
      <c r="R227" s="1160"/>
      <c r="S227" s="1160"/>
      <c r="T227" s="1160"/>
      <c r="U227" s="1160"/>
      <c r="V227" s="1160"/>
      <c r="W227" s="1160"/>
      <c r="X227" s="1160"/>
      <c r="Y227" s="1160"/>
      <c r="Z227" s="1160"/>
      <c r="AA227" s="1160"/>
      <c r="AB227" s="1160"/>
      <c r="AC227" s="1160"/>
    </row>
    <row r="228">
      <c r="A228" s="127"/>
      <c r="B228" s="127"/>
      <c r="C228" s="1155"/>
      <c r="D228" s="126"/>
      <c r="E228" s="126"/>
      <c r="F228" s="1155"/>
      <c r="G228" s="1156"/>
      <c r="H228" s="1157"/>
      <c r="I228" s="126"/>
      <c r="J228" s="1158"/>
      <c r="K228" s="1155"/>
      <c r="L228" s="127"/>
      <c r="M228" s="1159"/>
      <c r="N228" s="1160"/>
      <c r="O228" s="1160"/>
      <c r="P228" s="1160"/>
      <c r="Q228" s="1160"/>
      <c r="R228" s="1160"/>
      <c r="S228" s="1160"/>
      <c r="T228" s="1160"/>
      <c r="U228" s="1160"/>
      <c r="V228" s="1160"/>
      <c r="W228" s="1160"/>
      <c r="X228" s="1160"/>
      <c r="Y228" s="1160"/>
      <c r="Z228" s="1160"/>
      <c r="AA228" s="1160"/>
      <c r="AB228" s="1160"/>
      <c r="AC228" s="1160"/>
    </row>
    <row r="229">
      <c r="A229" s="127"/>
      <c r="B229" s="127"/>
      <c r="C229" s="1155"/>
      <c r="D229" s="126"/>
      <c r="E229" s="126"/>
      <c r="F229" s="1155"/>
      <c r="G229" s="1156"/>
      <c r="H229" s="1157"/>
      <c r="I229" s="126"/>
      <c r="J229" s="1158"/>
      <c r="K229" s="1155"/>
      <c r="L229" s="127"/>
      <c r="M229" s="1159"/>
      <c r="N229" s="1160"/>
      <c r="O229" s="1160"/>
      <c r="P229" s="1160"/>
      <c r="Q229" s="1160"/>
      <c r="R229" s="1160"/>
      <c r="S229" s="1160"/>
      <c r="T229" s="1160"/>
      <c r="U229" s="1160"/>
      <c r="V229" s="1160"/>
      <c r="W229" s="1160"/>
      <c r="X229" s="1160"/>
      <c r="Y229" s="1160"/>
      <c r="Z229" s="1160"/>
      <c r="AA229" s="1160"/>
      <c r="AB229" s="1160"/>
      <c r="AC229" s="1160"/>
    </row>
    <row r="230">
      <c r="A230" s="127"/>
      <c r="B230" s="127"/>
      <c r="C230" s="1155"/>
      <c r="D230" s="126"/>
      <c r="E230" s="126"/>
      <c r="F230" s="1155"/>
      <c r="G230" s="1156"/>
      <c r="H230" s="1157"/>
      <c r="I230" s="126"/>
      <c r="J230" s="1158"/>
      <c r="K230" s="1155"/>
      <c r="L230" s="127"/>
      <c r="M230" s="1159"/>
      <c r="N230" s="1160"/>
      <c r="O230" s="1160"/>
      <c r="P230" s="1160"/>
      <c r="Q230" s="1160"/>
      <c r="R230" s="1160"/>
      <c r="S230" s="1160"/>
      <c r="T230" s="1160"/>
      <c r="U230" s="1160"/>
      <c r="V230" s="1160"/>
      <c r="W230" s="1160"/>
      <c r="X230" s="1160"/>
      <c r="Y230" s="1160"/>
      <c r="Z230" s="1160"/>
      <c r="AA230" s="1160"/>
      <c r="AB230" s="1160"/>
      <c r="AC230" s="1160"/>
    </row>
    <row r="231">
      <c r="A231" s="127"/>
      <c r="B231" s="127"/>
      <c r="C231" s="1155"/>
      <c r="D231" s="126"/>
      <c r="E231" s="126"/>
      <c r="F231" s="1155"/>
      <c r="G231" s="1156"/>
      <c r="H231" s="1157"/>
      <c r="I231" s="126"/>
      <c r="J231" s="1158"/>
      <c r="K231" s="1155"/>
      <c r="L231" s="127"/>
      <c r="M231" s="1159"/>
      <c r="N231" s="1160"/>
      <c r="O231" s="1160"/>
      <c r="P231" s="1160"/>
      <c r="Q231" s="1160"/>
      <c r="R231" s="1160"/>
      <c r="S231" s="1160"/>
      <c r="T231" s="1160"/>
      <c r="U231" s="1160"/>
      <c r="V231" s="1160"/>
      <c r="W231" s="1160"/>
      <c r="X231" s="1160"/>
      <c r="Y231" s="1160"/>
      <c r="Z231" s="1160"/>
      <c r="AA231" s="1160"/>
      <c r="AB231" s="1160"/>
      <c r="AC231" s="1160"/>
    </row>
    <row r="232">
      <c r="A232" s="127"/>
      <c r="B232" s="127"/>
      <c r="C232" s="1155"/>
      <c r="D232" s="126"/>
      <c r="E232" s="126"/>
      <c r="F232" s="1155"/>
      <c r="G232" s="1156"/>
      <c r="H232" s="1157"/>
      <c r="I232" s="126"/>
      <c r="J232" s="1158"/>
      <c r="K232" s="1155"/>
      <c r="L232" s="127"/>
      <c r="M232" s="1159"/>
      <c r="N232" s="1160"/>
      <c r="O232" s="1160"/>
      <c r="P232" s="1160"/>
      <c r="Q232" s="1160"/>
      <c r="R232" s="1160"/>
      <c r="S232" s="1160"/>
      <c r="T232" s="1160"/>
      <c r="U232" s="1160"/>
      <c r="V232" s="1160"/>
      <c r="W232" s="1160"/>
      <c r="X232" s="1160"/>
      <c r="Y232" s="1160"/>
      <c r="Z232" s="1160"/>
      <c r="AA232" s="1160"/>
      <c r="AB232" s="1160"/>
      <c r="AC232" s="1160"/>
    </row>
    <row r="233">
      <c r="A233" s="127"/>
      <c r="B233" s="127"/>
      <c r="C233" s="1155"/>
      <c r="D233" s="126"/>
      <c r="E233" s="126"/>
      <c r="F233" s="1155"/>
      <c r="G233" s="1156"/>
      <c r="H233" s="1157"/>
      <c r="I233" s="126"/>
      <c r="J233" s="1158"/>
      <c r="K233" s="1155"/>
      <c r="L233" s="127"/>
      <c r="M233" s="1159"/>
      <c r="N233" s="1160"/>
      <c r="O233" s="1160"/>
      <c r="P233" s="1160"/>
      <c r="Q233" s="1160"/>
      <c r="R233" s="1160"/>
      <c r="S233" s="1160"/>
      <c r="T233" s="1160"/>
      <c r="U233" s="1160"/>
      <c r="V233" s="1160"/>
      <c r="W233" s="1160"/>
      <c r="X233" s="1160"/>
      <c r="Y233" s="1160"/>
      <c r="Z233" s="1160"/>
      <c r="AA233" s="1160"/>
      <c r="AB233" s="1160"/>
      <c r="AC233" s="1160"/>
    </row>
    <row r="234">
      <c r="A234" s="127"/>
      <c r="B234" s="127"/>
      <c r="C234" s="1155"/>
      <c r="D234" s="126"/>
      <c r="E234" s="126"/>
      <c r="F234" s="1155"/>
      <c r="G234" s="1156"/>
      <c r="H234" s="1157"/>
      <c r="I234" s="126"/>
      <c r="J234" s="1158"/>
      <c r="K234" s="1155"/>
      <c r="L234" s="127"/>
      <c r="M234" s="1159"/>
      <c r="N234" s="1160"/>
      <c r="O234" s="1160"/>
      <c r="P234" s="1160"/>
      <c r="Q234" s="1160"/>
      <c r="R234" s="1160"/>
      <c r="S234" s="1160"/>
      <c r="T234" s="1160"/>
      <c r="U234" s="1160"/>
      <c r="V234" s="1160"/>
      <c r="W234" s="1160"/>
      <c r="X234" s="1160"/>
      <c r="Y234" s="1160"/>
      <c r="Z234" s="1160"/>
      <c r="AA234" s="1160"/>
      <c r="AB234" s="1160"/>
      <c r="AC234" s="1160"/>
    </row>
    <row r="235">
      <c r="A235" s="127"/>
      <c r="B235" s="127"/>
      <c r="C235" s="1155"/>
      <c r="D235" s="126"/>
      <c r="E235" s="126"/>
      <c r="F235" s="1155"/>
      <c r="G235" s="1156"/>
      <c r="H235" s="1157"/>
      <c r="I235" s="126"/>
      <c r="J235" s="1158"/>
      <c r="K235" s="1155"/>
      <c r="L235" s="127"/>
      <c r="M235" s="1159"/>
      <c r="N235" s="1160"/>
      <c r="O235" s="1160"/>
      <c r="P235" s="1160"/>
      <c r="Q235" s="1160"/>
      <c r="R235" s="1160"/>
      <c r="S235" s="1160"/>
      <c r="T235" s="1160"/>
      <c r="U235" s="1160"/>
      <c r="V235" s="1160"/>
      <c r="W235" s="1160"/>
      <c r="X235" s="1160"/>
      <c r="Y235" s="1160"/>
      <c r="Z235" s="1160"/>
      <c r="AA235" s="1160"/>
      <c r="AB235" s="1160"/>
      <c r="AC235" s="1160"/>
    </row>
    <row r="236">
      <c r="A236" s="127"/>
      <c r="B236" s="127"/>
      <c r="C236" s="1155"/>
      <c r="D236" s="126"/>
      <c r="E236" s="126"/>
      <c r="F236" s="1155"/>
      <c r="G236" s="1156"/>
      <c r="H236" s="1157"/>
      <c r="I236" s="126"/>
      <c r="J236" s="1158"/>
      <c r="K236" s="1155"/>
      <c r="L236" s="127"/>
      <c r="M236" s="1159"/>
      <c r="N236" s="1160"/>
      <c r="O236" s="1160"/>
      <c r="P236" s="1160"/>
      <c r="Q236" s="1160"/>
      <c r="R236" s="1160"/>
      <c r="S236" s="1160"/>
      <c r="T236" s="1160"/>
      <c r="U236" s="1160"/>
      <c r="V236" s="1160"/>
      <c r="W236" s="1160"/>
      <c r="X236" s="1160"/>
      <c r="Y236" s="1160"/>
      <c r="Z236" s="1160"/>
      <c r="AA236" s="1160"/>
      <c r="AB236" s="1160"/>
      <c r="AC236" s="1160"/>
    </row>
    <row r="237">
      <c r="A237" s="127"/>
      <c r="B237" s="127"/>
      <c r="C237" s="1155"/>
      <c r="D237" s="126"/>
      <c r="E237" s="126"/>
      <c r="F237" s="1155"/>
      <c r="G237" s="1156"/>
      <c r="H237" s="1157"/>
      <c r="I237" s="126"/>
      <c r="J237" s="1158"/>
      <c r="K237" s="1155"/>
      <c r="L237" s="127"/>
      <c r="M237" s="1159"/>
      <c r="N237" s="1160"/>
      <c r="O237" s="1160"/>
      <c r="P237" s="1160"/>
      <c r="Q237" s="1160"/>
      <c r="R237" s="1160"/>
      <c r="S237" s="1160"/>
      <c r="T237" s="1160"/>
      <c r="U237" s="1160"/>
      <c r="V237" s="1160"/>
      <c r="W237" s="1160"/>
      <c r="X237" s="1160"/>
      <c r="Y237" s="1160"/>
      <c r="Z237" s="1160"/>
      <c r="AA237" s="1160"/>
      <c r="AB237" s="1160"/>
      <c r="AC237" s="1160"/>
    </row>
    <row r="238">
      <c r="A238" s="127"/>
      <c r="B238" s="127"/>
      <c r="C238" s="1155"/>
      <c r="D238" s="126"/>
      <c r="E238" s="126"/>
      <c r="F238" s="1155"/>
      <c r="G238" s="1156"/>
      <c r="H238" s="1157"/>
      <c r="I238" s="126"/>
      <c r="J238" s="1158"/>
      <c r="K238" s="1155"/>
      <c r="L238" s="127"/>
      <c r="M238" s="1159"/>
      <c r="N238" s="1160"/>
      <c r="O238" s="1160"/>
      <c r="P238" s="1160"/>
      <c r="Q238" s="1160"/>
      <c r="R238" s="1160"/>
      <c r="S238" s="1160"/>
      <c r="T238" s="1160"/>
      <c r="U238" s="1160"/>
      <c r="V238" s="1160"/>
      <c r="W238" s="1160"/>
      <c r="X238" s="1160"/>
      <c r="Y238" s="1160"/>
      <c r="Z238" s="1160"/>
      <c r="AA238" s="1160"/>
      <c r="AB238" s="1160"/>
      <c r="AC238" s="1160"/>
    </row>
    <row r="239">
      <c r="A239" s="127"/>
      <c r="B239" s="127"/>
      <c r="C239" s="1155"/>
      <c r="D239" s="126"/>
      <c r="E239" s="126"/>
      <c r="F239" s="1155"/>
      <c r="G239" s="1156"/>
      <c r="H239" s="1157"/>
      <c r="I239" s="126"/>
      <c r="J239" s="1158"/>
      <c r="K239" s="1155"/>
      <c r="L239" s="127"/>
      <c r="M239" s="1159"/>
      <c r="N239" s="1160"/>
      <c r="O239" s="1160"/>
      <c r="P239" s="1160"/>
      <c r="Q239" s="1160"/>
      <c r="R239" s="1160"/>
      <c r="S239" s="1160"/>
      <c r="T239" s="1160"/>
      <c r="U239" s="1160"/>
      <c r="V239" s="1160"/>
      <c r="W239" s="1160"/>
      <c r="X239" s="1160"/>
      <c r="Y239" s="1160"/>
      <c r="Z239" s="1160"/>
      <c r="AA239" s="1160"/>
      <c r="AB239" s="1160"/>
      <c r="AC239" s="1160"/>
    </row>
    <row r="240">
      <c r="A240" s="127"/>
      <c r="B240" s="127"/>
      <c r="C240" s="1155"/>
      <c r="D240" s="126"/>
      <c r="E240" s="126"/>
      <c r="F240" s="1155"/>
      <c r="G240" s="1156"/>
      <c r="H240" s="1157"/>
      <c r="I240" s="126"/>
      <c r="J240" s="1158"/>
      <c r="K240" s="1155"/>
      <c r="L240" s="127"/>
      <c r="M240" s="1159"/>
      <c r="N240" s="1160"/>
      <c r="O240" s="1160"/>
      <c r="P240" s="1160"/>
      <c r="Q240" s="1160"/>
      <c r="R240" s="1160"/>
      <c r="S240" s="1160"/>
      <c r="T240" s="1160"/>
      <c r="U240" s="1160"/>
      <c r="V240" s="1160"/>
      <c r="W240" s="1160"/>
      <c r="X240" s="1160"/>
      <c r="Y240" s="1160"/>
      <c r="Z240" s="1160"/>
      <c r="AA240" s="1160"/>
      <c r="AB240" s="1160"/>
      <c r="AC240" s="1160"/>
    </row>
    <row r="241">
      <c r="A241" s="127"/>
      <c r="B241" s="127"/>
      <c r="C241" s="1155"/>
      <c r="D241" s="126"/>
      <c r="E241" s="126"/>
      <c r="F241" s="1155"/>
      <c r="G241" s="1156"/>
      <c r="H241" s="1157"/>
      <c r="I241" s="126"/>
      <c r="J241" s="1158"/>
      <c r="K241" s="1155"/>
      <c r="L241" s="127"/>
      <c r="M241" s="1159"/>
      <c r="N241" s="1160"/>
      <c r="O241" s="1160"/>
      <c r="P241" s="1160"/>
      <c r="Q241" s="1160"/>
      <c r="R241" s="1160"/>
      <c r="S241" s="1160"/>
      <c r="T241" s="1160"/>
      <c r="U241" s="1160"/>
      <c r="V241" s="1160"/>
      <c r="W241" s="1160"/>
      <c r="X241" s="1160"/>
      <c r="Y241" s="1160"/>
      <c r="Z241" s="1160"/>
      <c r="AA241" s="1160"/>
      <c r="AB241" s="1160"/>
      <c r="AC241" s="1160"/>
    </row>
    <row r="242">
      <c r="A242" s="127"/>
      <c r="B242" s="127"/>
      <c r="C242" s="1155"/>
      <c r="D242" s="126"/>
      <c r="E242" s="126"/>
      <c r="F242" s="1155"/>
      <c r="G242" s="1156"/>
      <c r="H242" s="1157"/>
      <c r="I242" s="126"/>
      <c r="J242" s="1158"/>
      <c r="K242" s="1155"/>
      <c r="L242" s="127"/>
      <c r="M242" s="1159"/>
      <c r="N242" s="1160"/>
      <c r="O242" s="1160"/>
      <c r="P242" s="1160"/>
      <c r="Q242" s="1160"/>
      <c r="R242" s="1160"/>
      <c r="S242" s="1160"/>
      <c r="T242" s="1160"/>
      <c r="U242" s="1160"/>
      <c r="V242" s="1160"/>
      <c r="W242" s="1160"/>
      <c r="X242" s="1160"/>
      <c r="Y242" s="1160"/>
      <c r="Z242" s="1160"/>
      <c r="AA242" s="1160"/>
      <c r="AB242" s="1160"/>
      <c r="AC242" s="1160"/>
    </row>
    <row r="243">
      <c r="A243" s="127"/>
      <c r="B243" s="127"/>
      <c r="C243" s="1155"/>
      <c r="D243" s="126"/>
      <c r="E243" s="126"/>
      <c r="F243" s="1155"/>
      <c r="G243" s="1156"/>
      <c r="H243" s="1157"/>
      <c r="I243" s="126"/>
      <c r="J243" s="1158"/>
      <c r="K243" s="1155"/>
      <c r="L243" s="127"/>
      <c r="M243" s="1159"/>
      <c r="N243" s="1160"/>
      <c r="O243" s="1160"/>
      <c r="P243" s="1160"/>
      <c r="Q243" s="1160"/>
      <c r="R243" s="1160"/>
      <c r="S243" s="1160"/>
      <c r="T243" s="1160"/>
      <c r="U243" s="1160"/>
      <c r="V243" s="1160"/>
      <c r="W243" s="1160"/>
      <c r="X243" s="1160"/>
      <c r="Y243" s="1160"/>
      <c r="Z243" s="1160"/>
      <c r="AA243" s="1160"/>
      <c r="AB243" s="1160"/>
      <c r="AC243" s="1160"/>
    </row>
    <row r="244">
      <c r="A244" s="127"/>
      <c r="B244" s="127"/>
      <c r="C244" s="1155"/>
      <c r="D244" s="126"/>
      <c r="E244" s="126"/>
      <c r="F244" s="1155"/>
      <c r="G244" s="1156"/>
      <c r="H244" s="1157"/>
      <c r="I244" s="126"/>
      <c r="J244" s="1158"/>
      <c r="K244" s="1155"/>
      <c r="L244" s="127"/>
      <c r="M244" s="1159"/>
      <c r="N244" s="1160"/>
      <c r="O244" s="1160"/>
      <c r="P244" s="1160"/>
      <c r="Q244" s="1160"/>
      <c r="R244" s="1160"/>
      <c r="S244" s="1160"/>
      <c r="T244" s="1160"/>
      <c r="U244" s="1160"/>
      <c r="V244" s="1160"/>
      <c r="W244" s="1160"/>
      <c r="X244" s="1160"/>
      <c r="Y244" s="1160"/>
      <c r="Z244" s="1160"/>
      <c r="AA244" s="1160"/>
      <c r="AB244" s="1160"/>
      <c r="AC244" s="1160"/>
    </row>
    <row r="245">
      <c r="A245" s="127"/>
      <c r="B245" s="127"/>
      <c r="C245" s="1155"/>
      <c r="D245" s="126"/>
      <c r="E245" s="126"/>
      <c r="F245" s="1155"/>
      <c r="G245" s="1156"/>
      <c r="H245" s="1157"/>
      <c r="I245" s="126"/>
      <c r="J245" s="1158"/>
      <c r="K245" s="1155"/>
      <c r="L245" s="127"/>
      <c r="M245" s="1159"/>
      <c r="N245" s="1160"/>
      <c r="O245" s="1160"/>
      <c r="P245" s="1160"/>
      <c r="Q245" s="1160"/>
      <c r="R245" s="1160"/>
      <c r="S245" s="1160"/>
      <c r="T245" s="1160"/>
      <c r="U245" s="1160"/>
      <c r="V245" s="1160"/>
      <c r="W245" s="1160"/>
      <c r="X245" s="1160"/>
      <c r="Y245" s="1160"/>
      <c r="Z245" s="1160"/>
      <c r="AA245" s="1160"/>
      <c r="AB245" s="1160"/>
      <c r="AC245" s="1160"/>
    </row>
    <row r="246">
      <c r="A246" s="127"/>
      <c r="B246" s="127"/>
      <c r="C246" s="1155"/>
      <c r="D246" s="126"/>
      <c r="E246" s="126"/>
      <c r="F246" s="1155"/>
      <c r="G246" s="1156"/>
      <c r="H246" s="1157"/>
      <c r="I246" s="126"/>
      <c r="J246" s="1158"/>
      <c r="K246" s="1155"/>
      <c r="L246" s="127"/>
      <c r="M246" s="1159"/>
      <c r="N246" s="1160"/>
      <c r="O246" s="1160"/>
      <c r="P246" s="1160"/>
      <c r="Q246" s="1160"/>
      <c r="R246" s="1160"/>
      <c r="S246" s="1160"/>
      <c r="T246" s="1160"/>
      <c r="U246" s="1160"/>
      <c r="V246" s="1160"/>
      <c r="W246" s="1160"/>
      <c r="X246" s="1160"/>
      <c r="Y246" s="1160"/>
      <c r="Z246" s="1160"/>
      <c r="AA246" s="1160"/>
      <c r="AB246" s="1160"/>
      <c r="AC246" s="1160"/>
    </row>
    <row r="247">
      <c r="A247" s="127"/>
      <c r="B247" s="127"/>
      <c r="C247" s="1155"/>
      <c r="D247" s="126"/>
      <c r="E247" s="126"/>
      <c r="F247" s="1155"/>
      <c r="G247" s="1156"/>
      <c r="H247" s="1157"/>
      <c r="I247" s="126"/>
      <c r="J247" s="1158"/>
      <c r="K247" s="1155"/>
      <c r="L247" s="127"/>
      <c r="M247" s="1159"/>
      <c r="N247" s="1160"/>
      <c r="O247" s="1160"/>
      <c r="P247" s="1160"/>
      <c r="Q247" s="1160"/>
      <c r="R247" s="1160"/>
      <c r="S247" s="1160"/>
      <c r="T247" s="1160"/>
      <c r="U247" s="1160"/>
      <c r="V247" s="1160"/>
      <c r="W247" s="1160"/>
      <c r="X247" s="1160"/>
      <c r="Y247" s="1160"/>
      <c r="Z247" s="1160"/>
      <c r="AA247" s="1160"/>
      <c r="AB247" s="1160"/>
      <c r="AC247" s="1160"/>
    </row>
    <row r="248">
      <c r="A248" s="127"/>
      <c r="B248" s="127"/>
      <c r="C248" s="1155"/>
      <c r="D248" s="126"/>
      <c r="E248" s="126"/>
      <c r="F248" s="1155"/>
      <c r="G248" s="1156"/>
      <c r="H248" s="1157"/>
      <c r="I248" s="126"/>
      <c r="J248" s="1158"/>
      <c r="K248" s="1155"/>
      <c r="L248" s="127"/>
      <c r="M248" s="1159"/>
      <c r="N248" s="1160"/>
      <c r="O248" s="1160"/>
      <c r="P248" s="1160"/>
      <c r="Q248" s="1160"/>
      <c r="R248" s="1160"/>
      <c r="S248" s="1160"/>
      <c r="T248" s="1160"/>
      <c r="U248" s="1160"/>
      <c r="V248" s="1160"/>
      <c r="W248" s="1160"/>
      <c r="X248" s="1160"/>
      <c r="Y248" s="1160"/>
      <c r="Z248" s="1160"/>
      <c r="AA248" s="1160"/>
      <c r="AB248" s="1160"/>
      <c r="AC248" s="1160"/>
    </row>
    <row r="249">
      <c r="A249" s="127"/>
      <c r="B249" s="127"/>
      <c r="C249" s="1155"/>
      <c r="D249" s="126"/>
      <c r="E249" s="126"/>
      <c r="F249" s="1155"/>
      <c r="G249" s="1156"/>
      <c r="H249" s="1157"/>
      <c r="I249" s="126"/>
      <c r="J249" s="1158"/>
      <c r="K249" s="1155"/>
      <c r="L249" s="127"/>
      <c r="M249" s="1159"/>
      <c r="N249" s="1160"/>
      <c r="O249" s="1160"/>
      <c r="P249" s="1160"/>
      <c r="Q249" s="1160"/>
      <c r="R249" s="1160"/>
      <c r="S249" s="1160"/>
      <c r="T249" s="1160"/>
      <c r="U249" s="1160"/>
      <c r="V249" s="1160"/>
      <c r="W249" s="1160"/>
      <c r="X249" s="1160"/>
      <c r="Y249" s="1160"/>
      <c r="Z249" s="1160"/>
      <c r="AA249" s="1160"/>
      <c r="AB249" s="1160"/>
      <c r="AC249" s="1160"/>
    </row>
    <row r="250">
      <c r="A250" s="127"/>
      <c r="B250" s="127"/>
      <c r="C250" s="1155"/>
      <c r="D250" s="126"/>
      <c r="E250" s="126"/>
      <c r="F250" s="1155"/>
      <c r="G250" s="1156"/>
      <c r="H250" s="1157"/>
      <c r="I250" s="126"/>
      <c r="J250" s="1158"/>
      <c r="K250" s="1155"/>
      <c r="L250" s="127"/>
      <c r="M250" s="1159"/>
      <c r="N250" s="1160"/>
      <c r="O250" s="1160"/>
      <c r="P250" s="1160"/>
      <c r="Q250" s="1160"/>
      <c r="R250" s="1160"/>
      <c r="S250" s="1160"/>
      <c r="T250" s="1160"/>
      <c r="U250" s="1160"/>
      <c r="V250" s="1160"/>
      <c r="W250" s="1160"/>
      <c r="X250" s="1160"/>
      <c r="Y250" s="1160"/>
      <c r="Z250" s="1160"/>
      <c r="AA250" s="1160"/>
      <c r="AB250" s="1160"/>
      <c r="AC250" s="1160"/>
    </row>
    <row r="251">
      <c r="A251" s="127"/>
      <c r="B251" s="127"/>
      <c r="C251" s="1155"/>
      <c r="D251" s="126"/>
      <c r="E251" s="126"/>
      <c r="F251" s="1155"/>
      <c r="G251" s="1156"/>
      <c r="H251" s="1157"/>
      <c r="I251" s="126"/>
      <c r="J251" s="1158"/>
      <c r="K251" s="1155"/>
      <c r="L251" s="127"/>
      <c r="M251" s="1159"/>
      <c r="N251" s="1160"/>
      <c r="O251" s="1160"/>
      <c r="P251" s="1160"/>
      <c r="Q251" s="1160"/>
      <c r="R251" s="1160"/>
      <c r="S251" s="1160"/>
      <c r="T251" s="1160"/>
      <c r="U251" s="1160"/>
      <c r="V251" s="1160"/>
      <c r="W251" s="1160"/>
      <c r="X251" s="1160"/>
      <c r="Y251" s="1160"/>
      <c r="Z251" s="1160"/>
      <c r="AA251" s="1160"/>
      <c r="AB251" s="1160"/>
      <c r="AC251" s="1160"/>
    </row>
    <row r="252">
      <c r="A252" s="127"/>
      <c r="B252" s="127"/>
      <c r="C252" s="1155"/>
      <c r="D252" s="126"/>
      <c r="E252" s="126"/>
      <c r="F252" s="1155"/>
      <c r="G252" s="1156"/>
      <c r="H252" s="1157"/>
      <c r="I252" s="126"/>
      <c r="J252" s="1158"/>
      <c r="K252" s="1155"/>
      <c r="L252" s="127"/>
      <c r="M252" s="1159"/>
      <c r="N252" s="1160"/>
      <c r="O252" s="1160"/>
      <c r="P252" s="1160"/>
      <c r="Q252" s="1160"/>
      <c r="R252" s="1160"/>
      <c r="S252" s="1160"/>
      <c r="T252" s="1160"/>
      <c r="U252" s="1160"/>
      <c r="V252" s="1160"/>
      <c r="W252" s="1160"/>
      <c r="X252" s="1160"/>
      <c r="Y252" s="1160"/>
      <c r="Z252" s="1160"/>
      <c r="AA252" s="1160"/>
      <c r="AB252" s="1160"/>
      <c r="AC252" s="1160"/>
    </row>
    <row r="253">
      <c r="A253" s="127"/>
      <c r="B253" s="127"/>
      <c r="C253" s="1155"/>
      <c r="D253" s="126"/>
      <c r="E253" s="126"/>
      <c r="F253" s="1155"/>
      <c r="G253" s="1156"/>
      <c r="H253" s="1157"/>
      <c r="I253" s="126"/>
      <c r="J253" s="1158"/>
      <c r="K253" s="1155"/>
      <c r="L253" s="127"/>
      <c r="M253" s="1159"/>
      <c r="N253" s="1160"/>
      <c r="O253" s="1160"/>
      <c r="P253" s="1160"/>
      <c r="Q253" s="1160"/>
      <c r="R253" s="1160"/>
      <c r="S253" s="1160"/>
      <c r="T253" s="1160"/>
      <c r="U253" s="1160"/>
      <c r="V253" s="1160"/>
      <c r="W253" s="1160"/>
      <c r="X253" s="1160"/>
      <c r="Y253" s="1160"/>
      <c r="Z253" s="1160"/>
      <c r="AA253" s="1160"/>
      <c r="AB253" s="1160"/>
      <c r="AC253" s="1160"/>
    </row>
    <row r="254">
      <c r="A254" s="127"/>
      <c r="B254" s="127"/>
      <c r="C254" s="1155"/>
      <c r="D254" s="126"/>
      <c r="E254" s="126"/>
      <c r="F254" s="1155"/>
      <c r="G254" s="1156"/>
      <c r="H254" s="1157"/>
      <c r="I254" s="126"/>
      <c r="J254" s="1158"/>
      <c r="K254" s="1155"/>
      <c r="L254" s="127"/>
      <c r="M254" s="1159"/>
      <c r="N254" s="1160"/>
      <c r="O254" s="1160"/>
      <c r="P254" s="1160"/>
      <c r="Q254" s="1160"/>
      <c r="R254" s="1160"/>
      <c r="S254" s="1160"/>
      <c r="T254" s="1160"/>
      <c r="U254" s="1160"/>
      <c r="V254" s="1160"/>
      <c r="W254" s="1160"/>
      <c r="X254" s="1160"/>
      <c r="Y254" s="1160"/>
      <c r="Z254" s="1160"/>
      <c r="AA254" s="1160"/>
      <c r="AB254" s="1160"/>
      <c r="AC254" s="1160"/>
    </row>
    <row r="255">
      <c r="A255" s="127"/>
      <c r="B255" s="127"/>
      <c r="C255" s="1155"/>
      <c r="D255" s="126"/>
      <c r="E255" s="126"/>
      <c r="F255" s="1155"/>
      <c r="G255" s="1156"/>
      <c r="H255" s="1157"/>
      <c r="I255" s="126"/>
      <c r="J255" s="1158"/>
      <c r="K255" s="1155"/>
      <c r="L255" s="127"/>
      <c r="M255" s="1159"/>
      <c r="N255" s="1160"/>
      <c r="O255" s="1160"/>
      <c r="P255" s="1160"/>
      <c r="Q255" s="1160"/>
      <c r="R255" s="1160"/>
      <c r="S255" s="1160"/>
      <c r="T255" s="1160"/>
      <c r="U255" s="1160"/>
      <c r="V255" s="1160"/>
      <c r="W255" s="1160"/>
      <c r="X255" s="1160"/>
      <c r="Y255" s="1160"/>
      <c r="Z255" s="1160"/>
      <c r="AA255" s="1160"/>
      <c r="AB255" s="1160"/>
      <c r="AC255" s="1160"/>
    </row>
    <row r="256">
      <c r="A256" s="127"/>
      <c r="B256" s="127"/>
      <c r="C256" s="1155"/>
      <c r="D256" s="126"/>
      <c r="E256" s="126"/>
      <c r="F256" s="1155"/>
      <c r="G256" s="1156"/>
      <c r="H256" s="1157"/>
      <c r="I256" s="126"/>
      <c r="J256" s="1158"/>
      <c r="K256" s="1155"/>
      <c r="L256" s="127"/>
      <c r="M256" s="1159"/>
      <c r="N256" s="1160"/>
      <c r="O256" s="1160"/>
      <c r="P256" s="1160"/>
      <c r="Q256" s="1160"/>
      <c r="R256" s="1160"/>
      <c r="S256" s="1160"/>
      <c r="T256" s="1160"/>
      <c r="U256" s="1160"/>
      <c r="V256" s="1160"/>
      <c r="W256" s="1160"/>
      <c r="X256" s="1160"/>
      <c r="Y256" s="1160"/>
      <c r="Z256" s="1160"/>
      <c r="AA256" s="1160"/>
      <c r="AB256" s="1160"/>
      <c r="AC256" s="1160"/>
    </row>
    <row r="257">
      <c r="A257" s="127"/>
      <c r="B257" s="127"/>
      <c r="C257" s="1155"/>
      <c r="D257" s="126"/>
      <c r="E257" s="126"/>
      <c r="F257" s="1155"/>
      <c r="G257" s="1156"/>
      <c r="H257" s="1157"/>
      <c r="I257" s="126"/>
      <c r="J257" s="1158"/>
      <c r="K257" s="1155"/>
      <c r="L257" s="127"/>
      <c r="M257" s="1159"/>
      <c r="N257" s="1160"/>
      <c r="O257" s="1160"/>
      <c r="P257" s="1160"/>
      <c r="Q257" s="1160"/>
      <c r="R257" s="1160"/>
      <c r="S257" s="1160"/>
      <c r="T257" s="1160"/>
      <c r="U257" s="1160"/>
      <c r="V257" s="1160"/>
      <c r="W257" s="1160"/>
      <c r="X257" s="1160"/>
      <c r="Y257" s="1160"/>
      <c r="Z257" s="1160"/>
      <c r="AA257" s="1160"/>
      <c r="AB257" s="1160"/>
      <c r="AC257" s="1160"/>
    </row>
    <row r="258">
      <c r="A258" s="127"/>
      <c r="B258" s="127"/>
      <c r="C258" s="1155"/>
      <c r="D258" s="126"/>
      <c r="E258" s="126"/>
      <c r="F258" s="1155"/>
      <c r="G258" s="1156"/>
      <c r="H258" s="1157"/>
      <c r="I258" s="126"/>
      <c r="J258" s="1158"/>
      <c r="K258" s="1155"/>
      <c r="L258" s="127"/>
      <c r="M258" s="1159"/>
      <c r="N258" s="1160"/>
      <c r="O258" s="1160"/>
      <c r="P258" s="1160"/>
      <c r="Q258" s="1160"/>
      <c r="R258" s="1160"/>
      <c r="S258" s="1160"/>
      <c r="T258" s="1160"/>
      <c r="U258" s="1160"/>
      <c r="V258" s="1160"/>
      <c r="W258" s="1160"/>
      <c r="X258" s="1160"/>
      <c r="Y258" s="1160"/>
      <c r="Z258" s="1160"/>
      <c r="AA258" s="1160"/>
      <c r="AB258" s="1160"/>
      <c r="AC258" s="1160"/>
    </row>
    <row r="259">
      <c r="A259" s="127"/>
      <c r="B259" s="127"/>
      <c r="C259" s="1155"/>
      <c r="D259" s="126"/>
      <c r="E259" s="126"/>
      <c r="F259" s="1155"/>
      <c r="G259" s="1156"/>
      <c r="H259" s="1157"/>
      <c r="I259" s="126"/>
      <c r="J259" s="1158"/>
      <c r="K259" s="1155"/>
      <c r="L259" s="127"/>
      <c r="M259" s="1159"/>
      <c r="N259" s="1160"/>
      <c r="O259" s="1160"/>
      <c r="P259" s="1160"/>
      <c r="Q259" s="1160"/>
      <c r="R259" s="1160"/>
      <c r="S259" s="1160"/>
      <c r="T259" s="1160"/>
      <c r="U259" s="1160"/>
      <c r="V259" s="1160"/>
      <c r="W259" s="1160"/>
      <c r="X259" s="1160"/>
      <c r="Y259" s="1160"/>
      <c r="Z259" s="1160"/>
      <c r="AA259" s="1160"/>
      <c r="AB259" s="1160"/>
      <c r="AC259" s="1160"/>
    </row>
    <row r="260">
      <c r="A260" s="127"/>
      <c r="B260" s="127"/>
      <c r="C260" s="1155"/>
      <c r="D260" s="126"/>
      <c r="E260" s="126"/>
      <c r="F260" s="1155"/>
      <c r="G260" s="1156"/>
      <c r="H260" s="1157"/>
      <c r="I260" s="126"/>
      <c r="J260" s="1158"/>
      <c r="K260" s="1155"/>
      <c r="L260" s="127"/>
      <c r="M260" s="1159"/>
      <c r="N260" s="1160"/>
      <c r="O260" s="1160"/>
      <c r="P260" s="1160"/>
      <c r="Q260" s="1160"/>
      <c r="R260" s="1160"/>
      <c r="S260" s="1160"/>
      <c r="T260" s="1160"/>
      <c r="U260" s="1160"/>
      <c r="V260" s="1160"/>
      <c r="W260" s="1160"/>
      <c r="X260" s="1160"/>
      <c r="Y260" s="1160"/>
      <c r="Z260" s="1160"/>
      <c r="AA260" s="1160"/>
      <c r="AB260" s="1160"/>
      <c r="AC260" s="1160"/>
    </row>
    <row r="261">
      <c r="A261" s="127"/>
      <c r="B261" s="127"/>
      <c r="C261" s="1155"/>
      <c r="D261" s="126"/>
      <c r="E261" s="126"/>
      <c r="F261" s="1155"/>
      <c r="G261" s="1156"/>
      <c r="H261" s="1157"/>
      <c r="I261" s="126"/>
      <c r="J261" s="1158"/>
      <c r="K261" s="1155"/>
      <c r="L261" s="127"/>
      <c r="M261" s="1159"/>
      <c r="N261" s="1160"/>
      <c r="O261" s="1160"/>
      <c r="P261" s="1160"/>
      <c r="Q261" s="1160"/>
      <c r="R261" s="1160"/>
      <c r="S261" s="1160"/>
      <c r="T261" s="1160"/>
      <c r="U261" s="1160"/>
      <c r="V261" s="1160"/>
      <c r="W261" s="1160"/>
      <c r="X261" s="1160"/>
      <c r="Y261" s="1160"/>
      <c r="Z261" s="1160"/>
      <c r="AA261" s="1160"/>
      <c r="AB261" s="1160"/>
      <c r="AC261" s="1160"/>
    </row>
    <row r="262">
      <c r="A262" s="127"/>
      <c r="B262" s="127"/>
      <c r="C262" s="1155"/>
      <c r="D262" s="126"/>
      <c r="E262" s="126"/>
      <c r="F262" s="1155"/>
      <c r="G262" s="1156"/>
      <c r="H262" s="1157"/>
      <c r="I262" s="126"/>
      <c r="J262" s="1158"/>
      <c r="K262" s="1155"/>
      <c r="L262" s="127"/>
      <c r="M262" s="1159"/>
      <c r="N262" s="1160"/>
      <c r="O262" s="1160"/>
      <c r="P262" s="1160"/>
      <c r="Q262" s="1160"/>
      <c r="R262" s="1160"/>
      <c r="S262" s="1160"/>
      <c r="T262" s="1160"/>
      <c r="U262" s="1160"/>
      <c r="V262" s="1160"/>
      <c r="W262" s="1160"/>
      <c r="X262" s="1160"/>
      <c r="Y262" s="1160"/>
      <c r="Z262" s="1160"/>
      <c r="AA262" s="1160"/>
      <c r="AB262" s="1160"/>
      <c r="AC262" s="1160"/>
    </row>
    <row r="263">
      <c r="A263" s="127"/>
      <c r="B263" s="127"/>
      <c r="C263" s="1155"/>
      <c r="D263" s="126"/>
      <c r="E263" s="126"/>
      <c r="F263" s="1155"/>
      <c r="G263" s="1156"/>
      <c r="H263" s="1157"/>
      <c r="I263" s="126"/>
      <c r="J263" s="1158"/>
      <c r="K263" s="1155"/>
      <c r="L263" s="127"/>
      <c r="M263" s="1159"/>
      <c r="N263" s="1160"/>
      <c r="O263" s="1160"/>
      <c r="P263" s="1160"/>
      <c r="Q263" s="1160"/>
      <c r="R263" s="1160"/>
      <c r="S263" s="1160"/>
      <c r="T263" s="1160"/>
      <c r="U263" s="1160"/>
      <c r="V263" s="1160"/>
      <c r="W263" s="1160"/>
      <c r="X263" s="1160"/>
      <c r="Y263" s="1160"/>
      <c r="Z263" s="1160"/>
      <c r="AA263" s="1160"/>
      <c r="AB263" s="1160"/>
      <c r="AC263" s="1160"/>
    </row>
    <row r="264">
      <c r="A264" s="127"/>
      <c r="B264" s="127"/>
      <c r="C264" s="1155"/>
      <c r="D264" s="126"/>
      <c r="E264" s="126"/>
      <c r="F264" s="1155"/>
      <c r="G264" s="1156"/>
      <c r="H264" s="1157"/>
      <c r="I264" s="126"/>
      <c r="J264" s="1158"/>
      <c r="K264" s="1155"/>
      <c r="L264" s="127"/>
      <c r="M264" s="1159"/>
      <c r="N264" s="1160"/>
      <c r="O264" s="1160"/>
      <c r="P264" s="1160"/>
      <c r="Q264" s="1160"/>
      <c r="R264" s="1160"/>
      <c r="S264" s="1160"/>
      <c r="T264" s="1160"/>
      <c r="U264" s="1160"/>
      <c r="V264" s="1160"/>
      <c r="W264" s="1160"/>
      <c r="X264" s="1160"/>
      <c r="Y264" s="1160"/>
      <c r="Z264" s="1160"/>
      <c r="AA264" s="1160"/>
      <c r="AB264" s="1160"/>
      <c r="AC264" s="1160"/>
    </row>
    <row r="265">
      <c r="A265" s="127"/>
      <c r="B265" s="127"/>
      <c r="C265" s="1155"/>
      <c r="D265" s="126"/>
      <c r="E265" s="126"/>
      <c r="F265" s="1155"/>
      <c r="G265" s="1156"/>
      <c r="H265" s="1157"/>
      <c r="I265" s="126"/>
      <c r="J265" s="1158"/>
      <c r="K265" s="1155"/>
      <c r="L265" s="127"/>
      <c r="M265" s="1159"/>
      <c r="N265" s="1160"/>
      <c r="O265" s="1160"/>
      <c r="P265" s="1160"/>
      <c r="Q265" s="1160"/>
      <c r="R265" s="1160"/>
      <c r="S265" s="1160"/>
      <c r="T265" s="1160"/>
      <c r="U265" s="1160"/>
      <c r="V265" s="1160"/>
      <c r="W265" s="1160"/>
      <c r="X265" s="1160"/>
      <c r="Y265" s="1160"/>
      <c r="Z265" s="1160"/>
      <c r="AA265" s="1160"/>
      <c r="AB265" s="1160"/>
      <c r="AC265" s="1160"/>
    </row>
    <row r="266">
      <c r="A266" s="127"/>
      <c r="B266" s="127"/>
      <c r="C266" s="1155"/>
      <c r="D266" s="126"/>
      <c r="E266" s="126"/>
      <c r="F266" s="1155"/>
      <c r="G266" s="1156"/>
      <c r="H266" s="1157"/>
      <c r="I266" s="126"/>
      <c r="J266" s="1158"/>
      <c r="K266" s="1155"/>
      <c r="L266" s="127"/>
      <c r="M266" s="1159"/>
      <c r="N266" s="1160"/>
      <c r="O266" s="1160"/>
      <c r="P266" s="1160"/>
      <c r="Q266" s="1160"/>
      <c r="R266" s="1160"/>
      <c r="S266" s="1160"/>
      <c r="T266" s="1160"/>
      <c r="U266" s="1160"/>
      <c r="V266" s="1160"/>
      <c r="W266" s="1160"/>
      <c r="X266" s="1160"/>
      <c r="Y266" s="1160"/>
      <c r="Z266" s="1160"/>
      <c r="AA266" s="1160"/>
      <c r="AB266" s="1160"/>
      <c r="AC266" s="1160"/>
    </row>
    <row r="267">
      <c r="A267" s="127"/>
      <c r="B267" s="127"/>
      <c r="C267" s="1155"/>
      <c r="D267" s="126"/>
      <c r="E267" s="126"/>
      <c r="F267" s="1155"/>
      <c r="G267" s="1156"/>
      <c r="H267" s="1157"/>
      <c r="I267" s="126"/>
      <c r="J267" s="1158"/>
      <c r="K267" s="1155"/>
      <c r="L267" s="127"/>
      <c r="M267" s="1159"/>
      <c r="N267" s="1160"/>
      <c r="O267" s="1160"/>
      <c r="P267" s="1160"/>
      <c r="Q267" s="1160"/>
      <c r="R267" s="1160"/>
      <c r="S267" s="1160"/>
      <c r="T267" s="1160"/>
      <c r="U267" s="1160"/>
      <c r="V267" s="1160"/>
      <c r="W267" s="1160"/>
      <c r="X267" s="1160"/>
      <c r="Y267" s="1160"/>
      <c r="Z267" s="1160"/>
      <c r="AA267" s="1160"/>
      <c r="AB267" s="1160"/>
      <c r="AC267" s="1160"/>
    </row>
    <row r="268">
      <c r="A268" s="127"/>
      <c r="B268" s="127"/>
      <c r="C268" s="1155"/>
      <c r="D268" s="126"/>
      <c r="E268" s="126"/>
      <c r="F268" s="1155"/>
      <c r="G268" s="1156"/>
      <c r="H268" s="1157"/>
      <c r="I268" s="126"/>
      <c r="J268" s="1158"/>
      <c r="K268" s="1155"/>
      <c r="L268" s="127"/>
      <c r="M268" s="1159"/>
      <c r="N268" s="1160"/>
      <c r="O268" s="1160"/>
      <c r="P268" s="1160"/>
      <c r="Q268" s="1160"/>
      <c r="R268" s="1160"/>
      <c r="S268" s="1160"/>
      <c r="T268" s="1160"/>
      <c r="U268" s="1160"/>
      <c r="V268" s="1160"/>
      <c r="W268" s="1160"/>
      <c r="X268" s="1160"/>
      <c r="Y268" s="1160"/>
      <c r="Z268" s="1160"/>
      <c r="AA268" s="1160"/>
      <c r="AB268" s="1160"/>
      <c r="AC268" s="1160"/>
    </row>
    <row r="269">
      <c r="A269" s="127"/>
      <c r="B269" s="127"/>
      <c r="C269" s="1155"/>
      <c r="D269" s="126"/>
      <c r="E269" s="126"/>
      <c r="F269" s="1155"/>
      <c r="G269" s="1156"/>
      <c r="H269" s="1157"/>
      <c r="I269" s="126"/>
      <c r="J269" s="1158"/>
      <c r="K269" s="1155"/>
      <c r="L269" s="127"/>
      <c r="M269" s="1159"/>
      <c r="N269" s="1160"/>
      <c r="O269" s="1160"/>
      <c r="P269" s="1160"/>
      <c r="Q269" s="1160"/>
      <c r="R269" s="1160"/>
      <c r="S269" s="1160"/>
      <c r="T269" s="1160"/>
      <c r="U269" s="1160"/>
      <c r="V269" s="1160"/>
      <c r="W269" s="1160"/>
      <c r="X269" s="1160"/>
      <c r="Y269" s="1160"/>
      <c r="Z269" s="1160"/>
      <c r="AA269" s="1160"/>
      <c r="AB269" s="1160"/>
      <c r="AC269" s="1160"/>
    </row>
    <row r="270">
      <c r="A270" s="127"/>
      <c r="B270" s="127"/>
      <c r="C270" s="1155"/>
      <c r="D270" s="126"/>
      <c r="E270" s="126"/>
      <c r="F270" s="1155"/>
      <c r="G270" s="1156"/>
      <c r="H270" s="1157"/>
      <c r="I270" s="126"/>
      <c r="J270" s="1158"/>
      <c r="K270" s="1155"/>
      <c r="L270" s="127"/>
      <c r="M270" s="1159"/>
      <c r="N270" s="1160"/>
      <c r="O270" s="1160"/>
      <c r="P270" s="1160"/>
      <c r="Q270" s="1160"/>
      <c r="R270" s="1160"/>
      <c r="S270" s="1160"/>
      <c r="T270" s="1160"/>
      <c r="U270" s="1160"/>
      <c r="V270" s="1160"/>
      <c r="W270" s="1160"/>
      <c r="X270" s="1160"/>
      <c r="Y270" s="1160"/>
      <c r="Z270" s="1160"/>
      <c r="AA270" s="1160"/>
      <c r="AB270" s="1160"/>
      <c r="AC270" s="1160"/>
    </row>
    <row r="271">
      <c r="A271" s="127"/>
      <c r="B271" s="127"/>
      <c r="C271" s="1155"/>
      <c r="D271" s="126"/>
      <c r="E271" s="126"/>
      <c r="F271" s="1155"/>
      <c r="G271" s="1156"/>
      <c r="H271" s="1157"/>
      <c r="I271" s="126"/>
      <c r="J271" s="1158"/>
      <c r="K271" s="1155"/>
      <c r="L271" s="127"/>
      <c r="M271" s="1159"/>
      <c r="N271" s="1160"/>
      <c r="O271" s="1160"/>
      <c r="P271" s="1160"/>
      <c r="Q271" s="1160"/>
      <c r="R271" s="1160"/>
      <c r="S271" s="1160"/>
      <c r="T271" s="1160"/>
      <c r="U271" s="1160"/>
      <c r="V271" s="1160"/>
      <c r="W271" s="1160"/>
      <c r="X271" s="1160"/>
      <c r="Y271" s="1160"/>
      <c r="Z271" s="1160"/>
      <c r="AA271" s="1160"/>
      <c r="AB271" s="1160"/>
      <c r="AC271" s="1160"/>
    </row>
    <row r="272">
      <c r="A272" s="127"/>
      <c r="B272" s="127"/>
      <c r="C272" s="1155"/>
      <c r="D272" s="126"/>
      <c r="E272" s="126"/>
      <c r="F272" s="1155"/>
      <c r="G272" s="1156"/>
      <c r="H272" s="1157"/>
      <c r="I272" s="126"/>
      <c r="J272" s="1158"/>
      <c r="K272" s="1155"/>
      <c r="L272" s="127"/>
      <c r="M272" s="1159"/>
      <c r="N272" s="1160"/>
      <c r="O272" s="1160"/>
      <c r="P272" s="1160"/>
      <c r="Q272" s="1160"/>
      <c r="R272" s="1160"/>
      <c r="S272" s="1160"/>
      <c r="T272" s="1160"/>
      <c r="U272" s="1160"/>
      <c r="V272" s="1160"/>
      <c r="W272" s="1160"/>
      <c r="X272" s="1160"/>
      <c r="Y272" s="1160"/>
      <c r="Z272" s="1160"/>
      <c r="AA272" s="1160"/>
      <c r="AB272" s="1160"/>
      <c r="AC272" s="1160"/>
    </row>
    <row r="273">
      <c r="A273" s="127"/>
      <c r="B273" s="127"/>
      <c r="C273" s="1155"/>
      <c r="D273" s="126"/>
      <c r="E273" s="126"/>
      <c r="F273" s="1155"/>
      <c r="G273" s="1156"/>
      <c r="H273" s="1157"/>
      <c r="I273" s="126"/>
      <c r="J273" s="1158"/>
      <c r="K273" s="1155"/>
      <c r="L273" s="127"/>
      <c r="M273" s="1159"/>
      <c r="N273" s="1160"/>
      <c r="O273" s="1160"/>
      <c r="P273" s="1160"/>
      <c r="Q273" s="1160"/>
      <c r="R273" s="1160"/>
      <c r="S273" s="1160"/>
      <c r="T273" s="1160"/>
      <c r="U273" s="1160"/>
      <c r="V273" s="1160"/>
      <c r="W273" s="1160"/>
      <c r="X273" s="1160"/>
      <c r="Y273" s="1160"/>
      <c r="Z273" s="1160"/>
      <c r="AA273" s="1160"/>
      <c r="AB273" s="1160"/>
      <c r="AC273" s="1160"/>
    </row>
    <row r="274">
      <c r="A274" s="127"/>
      <c r="B274" s="127"/>
      <c r="C274" s="1155"/>
      <c r="D274" s="126"/>
      <c r="E274" s="126"/>
      <c r="F274" s="1155"/>
      <c r="G274" s="1156"/>
      <c r="H274" s="1157"/>
      <c r="I274" s="126"/>
      <c r="J274" s="1158"/>
      <c r="K274" s="1155"/>
      <c r="L274" s="127"/>
      <c r="M274" s="1159"/>
      <c r="N274" s="1160"/>
      <c r="O274" s="1160"/>
      <c r="P274" s="1160"/>
      <c r="Q274" s="1160"/>
      <c r="R274" s="1160"/>
      <c r="S274" s="1160"/>
      <c r="T274" s="1160"/>
      <c r="U274" s="1160"/>
      <c r="V274" s="1160"/>
      <c r="W274" s="1160"/>
      <c r="X274" s="1160"/>
      <c r="Y274" s="1160"/>
      <c r="Z274" s="1160"/>
      <c r="AA274" s="1160"/>
      <c r="AB274" s="1160"/>
      <c r="AC274" s="1160"/>
    </row>
    <row r="275">
      <c r="A275" s="127"/>
      <c r="B275" s="127"/>
      <c r="C275" s="1155"/>
      <c r="D275" s="126"/>
      <c r="E275" s="126"/>
      <c r="F275" s="1155"/>
      <c r="G275" s="1156"/>
      <c r="H275" s="1157"/>
      <c r="I275" s="126"/>
      <c r="J275" s="1158"/>
      <c r="K275" s="1155"/>
      <c r="L275" s="127"/>
      <c r="M275" s="1159"/>
      <c r="N275" s="1160"/>
      <c r="O275" s="1160"/>
      <c r="P275" s="1160"/>
      <c r="Q275" s="1160"/>
      <c r="R275" s="1160"/>
      <c r="S275" s="1160"/>
      <c r="T275" s="1160"/>
      <c r="U275" s="1160"/>
      <c r="V275" s="1160"/>
      <c r="W275" s="1160"/>
      <c r="X275" s="1160"/>
      <c r="Y275" s="1160"/>
      <c r="Z275" s="1160"/>
      <c r="AA275" s="1160"/>
      <c r="AB275" s="1160"/>
      <c r="AC275" s="1160"/>
    </row>
    <row r="276">
      <c r="A276" s="127"/>
      <c r="B276" s="127"/>
      <c r="C276" s="1155"/>
      <c r="D276" s="126"/>
      <c r="E276" s="126"/>
      <c r="F276" s="1155"/>
      <c r="G276" s="1156"/>
      <c r="H276" s="1157"/>
      <c r="I276" s="126"/>
      <c r="J276" s="1158"/>
      <c r="K276" s="1155"/>
      <c r="L276" s="127"/>
      <c r="M276" s="1159"/>
      <c r="N276" s="1160"/>
      <c r="O276" s="1160"/>
      <c r="P276" s="1160"/>
      <c r="Q276" s="1160"/>
      <c r="R276" s="1160"/>
      <c r="S276" s="1160"/>
      <c r="T276" s="1160"/>
      <c r="U276" s="1160"/>
      <c r="V276" s="1160"/>
      <c r="W276" s="1160"/>
      <c r="X276" s="1160"/>
      <c r="Y276" s="1160"/>
      <c r="Z276" s="1160"/>
      <c r="AA276" s="1160"/>
      <c r="AB276" s="1160"/>
      <c r="AC276" s="1160"/>
    </row>
    <row r="277">
      <c r="A277" s="127"/>
      <c r="B277" s="127"/>
      <c r="C277" s="1155"/>
      <c r="D277" s="126"/>
      <c r="E277" s="126"/>
      <c r="F277" s="1155"/>
      <c r="G277" s="1156"/>
      <c r="H277" s="1157"/>
      <c r="I277" s="126"/>
      <c r="J277" s="1158"/>
      <c r="K277" s="1155"/>
      <c r="L277" s="127"/>
      <c r="M277" s="1159"/>
      <c r="N277" s="1160"/>
      <c r="O277" s="1160"/>
      <c r="P277" s="1160"/>
      <c r="Q277" s="1160"/>
      <c r="R277" s="1160"/>
      <c r="S277" s="1160"/>
      <c r="T277" s="1160"/>
      <c r="U277" s="1160"/>
      <c r="V277" s="1160"/>
      <c r="W277" s="1160"/>
      <c r="X277" s="1160"/>
      <c r="Y277" s="1160"/>
      <c r="Z277" s="1160"/>
      <c r="AA277" s="1160"/>
      <c r="AB277" s="1160"/>
      <c r="AC277" s="1160"/>
    </row>
    <row r="278">
      <c r="A278" s="127"/>
      <c r="B278" s="127"/>
      <c r="C278" s="1155"/>
      <c r="D278" s="126"/>
      <c r="E278" s="126"/>
      <c r="F278" s="1155"/>
      <c r="G278" s="1156"/>
      <c r="H278" s="1157"/>
      <c r="I278" s="126"/>
      <c r="J278" s="1158"/>
      <c r="K278" s="1155"/>
      <c r="L278" s="127"/>
      <c r="M278" s="1159"/>
      <c r="N278" s="1160"/>
      <c r="O278" s="1160"/>
      <c r="P278" s="1160"/>
      <c r="Q278" s="1160"/>
      <c r="R278" s="1160"/>
      <c r="S278" s="1160"/>
      <c r="T278" s="1160"/>
      <c r="U278" s="1160"/>
      <c r="V278" s="1160"/>
      <c r="W278" s="1160"/>
      <c r="X278" s="1160"/>
      <c r="Y278" s="1160"/>
      <c r="Z278" s="1160"/>
      <c r="AA278" s="1160"/>
      <c r="AB278" s="1160"/>
      <c r="AC278" s="1160"/>
    </row>
    <row r="279">
      <c r="A279" s="127"/>
      <c r="B279" s="127"/>
      <c r="C279" s="1155"/>
      <c r="D279" s="126"/>
      <c r="E279" s="126"/>
      <c r="F279" s="1155"/>
      <c r="G279" s="1156"/>
      <c r="H279" s="1157"/>
      <c r="I279" s="126"/>
      <c r="J279" s="1158"/>
      <c r="K279" s="1155"/>
      <c r="L279" s="127"/>
      <c r="M279" s="1159"/>
      <c r="N279" s="1160"/>
      <c r="O279" s="1160"/>
      <c r="P279" s="1160"/>
      <c r="Q279" s="1160"/>
      <c r="R279" s="1160"/>
      <c r="S279" s="1160"/>
      <c r="T279" s="1160"/>
      <c r="U279" s="1160"/>
      <c r="V279" s="1160"/>
      <c r="W279" s="1160"/>
      <c r="X279" s="1160"/>
      <c r="Y279" s="1160"/>
      <c r="Z279" s="1160"/>
      <c r="AA279" s="1160"/>
      <c r="AB279" s="1160"/>
      <c r="AC279" s="1160"/>
    </row>
    <row r="280">
      <c r="A280" s="127"/>
      <c r="B280" s="127"/>
      <c r="C280" s="1155"/>
      <c r="D280" s="126"/>
      <c r="E280" s="126"/>
      <c r="F280" s="1155"/>
      <c r="G280" s="1156"/>
      <c r="H280" s="1157"/>
      <c r="I280" s="126"/>
      <c r="J280" s="1158"/>
      <c r="K280" s="1155"/>
      <c r="L280" s="127"/>
      <c r="M280" s="1159"/>
      <c r="N280" s="1160"/>
      <c r="O280" s="1160"/>
      <c r="P280" s="1160"/>
      <c r="Q280" s="1160"/>
      <c r="R280" s="1160"/>
      <c r="S280" s="1160"/>
      <c r="T280" s="1160"/>
      <c r="U280" s="1160"/>
      <c r="V280" s="1160"/>
      <c r="W280" s="1160"/>
      <c r="X280" s="1160"/>
      <c r="Y280" s="1160"/>
      <c r="Z280" s="1160"/>
      <c r="AA280" s="1160"/>
      <c r="AB280" s="1160"/>
      <c r="AC280" s="1160"/>
    </row>
    <row r="281">
      <c r="A281" s="127"/>
      <c r="B281" s="127"/>
      <c r="C281" s="1155"/>
      <c r="D281" s="126"/>
      <c r="E281" s="126"/>
      <c r="F281" s="1155"/>
      <c r="G281" s="1156"/>
      <c r="H281" s="1157"/>
      <c r="I281" s="126"/>
      <c r="J281" s="1158"/>
      <c r="K281" s="1155"/>
      <c r="L281" s="127"/>
      <c r="M281" s="1159"/>
      <c r="N281" s="1160"/>
      <c r="O281" s="1160"/>
      <c r="P281" s="1160"/>
      <c r="Q281" s="1160"/>
      <c r="R281" s="1160"/>
      <c r="S281" s="1160"/>
      <c r="T281" s="1160"/>
      <c r="U281" s="1160"/>
      <c r="V281" s="1160"/>
      <c r="W281" s="1160"/>
      <c r="X281" s="1160"/>
      <c r="Y281" s="1160"/>
      <c r="Z281" s="1160"/>
      <c r="AA281" s="1160"/>
      <c r="AB281" s="1160"/>
      <c r="AC281" s="1160"/>
    </row>
    <row r="282">
      <c r="A282" s="127"/>
      <c r="B282" s="127"/>
      <c r="C282" s="1155"/>
      <c r="D282" s="126"/>
      <c r="E282" s="126"/>
      <c r="F282" s="1155"/>
      <c r="G282" s="1156"/>
      <c r="H282" s="1157"/>
      <c r="I282" s="126"/>
      <c r="J282" s="1158"/>
      <c r="K282" s="1155"/>
      <c r="L282" s="127"/>
      <c r="M282" s="1159"/>
      <c r="N282" s="1160"/>
      <c r="O282" s="1160"/>
      <c r="P282" s="1160"/>
      <c r="Q282" s="1160"/>
      <c r="R282" s="1160"/>
      <c r="S282" s="1160"/>
      <c r="T282" s="1160"/>
      <c r="U282" s="1160"/>
      <c r="V282" s="1160"/>
      <c r="W282" s="1160"/>
      <c r="X282" s="1160"/>
      <c r="Y282" s="1160"/>
      <c r="Z282" s="1160"/>
      <c r="AA282" s="1160"/>
      <c r="AB282" s="1160"/>
      <c r="AC282" s="1160"/>
    </row>
    <row r="283">
      <c r="A283" s="127"/>
      <c r="B283" s="127"/>
      <c r="C283" s="1155"/>
      <c r="D283" s="126"/>
      <c r="E283" s="126"/>
      <c r="F283" s="1155"/>
      <c r="G283" s="1156"/>
      <c r="H283" s="1157"/>
      <c r="I283" s="126"/>
      <c r="J283" s="1158"/>
      <c r="K283" s="1155"/>
      <c r="L283" s="127"/>
      <c r="M283" s="1159"/>
      <c r="N283" s="1160"/>
      <c r="O283" s="1160"/>
      <c r="P283" s="1160"/>
      <c r="Q283" s="1160"/>
      <c r="R283" s="1160"/>
      <c r="S283" s="1160"/>
      <c r="T283" s="1160"/>
      <c r="U283" s="1160"/>
      <c r="V283" s="1160"/>
      <c r="W283" s="1160"/>
      <c r="X283" s="1160"/>
      <c r="Y283" s="1160"/>
      <c r="Z283" s="1160"/>
      <c r="AA283" s="1160"/>
      <c r="AB283" s="1160"/>
      <c r="AC283" s="1160"/>
    </row>
    <row r="284">
      <c r="A284" s="127"/>
      <c r="B284" s="127"/>
      <c r="C284" s="1155"/>
      <c r="D284" s="126"/>
      <c r="E284" s="126"/>
      <c r="F284" s="1155"/>
      <c r="G284" s="1156"/>
      <c r="H284" s="1157"/>
      <c r="I284" s="126"/>
      <c r="J284" s="1158"/>
      <c r="K284" s="1155"/>
      <c r="L284" s="127"/>
      <c r="M284" s="1159"/>
      <c r="N284" s="1160"/>
      <c r="O284" s="1160"/>
      <c r="P284" s="1160"/>
      <c r="Q284" s="1160"/>
      <c r="R284" s="1160"/>
      <c r="S284" s="1160"/>
      <c r="T284" s="1160"/>
      <c r="U284" s="1160"/>
      <c r="V284" s="1160"/>
      <c r="W284" s="1160"/>
      <c r="X284" s="1160"/>
      <c r="Y284" s="1160"/>
      <c r="Z284" s="1160"/>
      <c r="AA284" s="1160"/>
      <c r="AB284" s="1160"/>
      <c r="AC284" s="1160"/>
    </row>
    <row r="285">
      <c r="A285" s="127"/>
      <c r="B285" s="127"/>
      <c r="C285" s="1155"/>
      <c r="D285" s="126"/>
      <c r="E285" s="126"/>
      <c r="F285" s="1155"/>
      <c r="G285" s="1156"/>
      <c r="H285" s="1157"/>
      <c r="I285" s="126"/>
      <c r="J285" s="1158"/>
      <c r="K285" s="1155"/>
      <c r="L285" s="127"/>
      <c r="M285" s="1159"/>
      <c r="N285" s="1160"/>
      <c r="O285" s="1160"/>
      <c r="P285" s="1160"/>
      <c r="Q285" s="1160"/>
      <c r="R285" s="1160"/>
      <c r="S285" s="1160"/>
      <c r="T285" s="1160"/>
      <c r="U285" s="1160"/>
      <c r="V285" s="1160"/>
      <c r="W285" s="1160"/>
      <c r="X285" s="1160"/>
      <c r="Y285" s="1160"/>
      <c r="Z285" s="1160"/>
      <c r="AA285" s="1160"/>
      <c r="AB285" s="1160"/>
      <c r="AC285" s="1160"/>
    </row>
    <row r="286">
      <c r="A286" s="127"/>
      <c r="B286" s="127"/>
      <c r="C286" s="1155"/>
      <c r="D286" s="126"/>
      <c r="E286" s="126"/>
      <c r="F286" s="1155"/>
      <c r="G286" s="1156"/>
      <c r="H286" s="1157"/>
      <c r="I286" s="126"/>
      <c r="J286" s="1158"/>
      <c r="K286" s="1155"/>
      <c r="L286" s="127"/>
      <c r="M286" s="1159"/>
      <c r="N286" s="1160"/>
      <c r="O286" s="1160"/>
      <c r="P286" s="1160"/>
      <c r="Q286" s="1160"/>
      <c r="R286" s="1160"/>
      <c r="S286" s="1160"/>
      <c r="T286" s="1160"/>
      <c r="U286" s="1160"/>
      <c r="V286" s="1160"/>
      <c r="W286" s="1160"/>
      <c r="X286" s="1160"/>
      <c r="Y286" s="1160"/>
      <c r="Z286" s="1160"/>
      <c r="AA286" s="1160"/>
      <c r="AB286" s="1160"/>
      <c r="AC286" s="1160"/>
    </row>
    <row r="287">
      <c r="A287" s="127"/>
      <c r="B287" s="127"/>
      <c r="C287" s="1155"/>
      <c r="D287" s="126"/>
      <c r="E287" s="126"/>
      <c r="F287" s="1155"/>
      <c r="G287" s="1156"/>
      <c r="H287" s="1157"/>
      <c r="I287" s="126"/>
      <c r="J287" s="1158"/>
      <c r="K287" s="1155"/>
      <c r="L287" s="127"/>
      <c r="M287" s="1159"/>
      <c r="N287" s="1160"/>
      <c r="O287" s="1160"/>
      <c r="P287" s="1160"/>
      <c r="Q287" s="1160"/>
      <c r="R287" s="1160"/>
      <c r="S287" s="1160"/>
      <c r="T287" s="1160"/>
      <c r="U287" s="1160"/>
      <c r="V287" s="1160"/>
      <c r="W287" s="1160"/>
      <c r="X287" s="1160"/>
      <c r="Y287" s="1160"/>
      <c r="Z287" s="1160"/>
      <c r="AA287" s="1160"/>
      <c r="AB287" s="1160"/>
      <c r="AC287" s="1160"/>
    </row>
    <row r="288">
      <c r="A288" s="127"/>
      <c r="B288" s="127"/>
      <c r="C288" s="1155"/>
      <c r="D288" s="126"/>
      <c r="E288" s="126"/>
      <c r="F288" s="1155"/>
      <c r="G288" s="1156"/>
      <c r="H288" s="1157"/>
      <c r="I288" s="126"/>
      <c r="J288" s="1158"/>
      <c r="K288" s="1155"/>
      <c r="L288" s="127"/>
      <c r="M288" s="1159"/>
      <c r="N288" s="1160"/>
      <c r="O288" s="1160"/>
      <c r="P288" s="1160"/>
      <c r="Q288" s="1160"/>
      <c r="R288" s="1160"/>
      <c r="S288" s="1160"/>
      <c r="T288" s="1160"/>
      <c r="U288" s="1160"/>
      <c r="V288" s="1160"/>
      <c r="W288" s="1160"/>
      <c r="X288" s="1160"/>
      <c r="Y288" s="1160"/>
      <c r="Z288" s="1160"/>
      <c r="AA288" s="1160"/>
      <c r="AB288" s="1160"/>
      <c r="AC288" s="1160"/>
    </row>
    <row r="289">
      <c r="A289" s="127"/>
      <c r="B289" s="127"/>
      <c r="C289" s="1155"/>
      <c r="D289" s="126"/>
      <c r="E289" s="126"/>
      <c r="F289" s="1155"/>
      <c r="G289" s="1156"/>
      <c r="H289" s="1157"/>
      <c r="I289" s="126"/>
      <c r="J289" s="1158"/>
      <c r="K289" s="1155"/>
      <c r="L289" s="127"/>
      <c r="M289" s="1159"/>
      <c r="N289" s="1160"/>
      <c r="O289" s="1160"/>
      <c r="P289" s="1160"/>
      <c r="Q289" s="1160"/>
      <c r="R289" s="1160"/>
      <c r="S289" s="1160"/>
      <c r="T289" s="1160"/>
      <c r="U289" s="1160"/>
      <c r="V289" s="1160"/>
      <c r="W289" s="1160"/>
      <c r="X289" s="1160"/>
      <c r="Y289" s="1160"/>
      <c r="Z289" s="1160"/>
      <c r="AA289" s="1160"/>
      <c r="AB289" s="1160"/>
      <c r="AC289" s="1160"/>
    </row>
    <row r="290">
      <c r="A290" s="127"/>
      <c r="B290" s="127"/>
      <c r="C290" s="1155"/>
      <c r="D290" s="126"/>
      <c r="E290" s="126"/>
      <c r="F290" s="1155"/>
      <c r="G290" s="1156"/>
      <c r="H290" s="1157"/>
      <c r="I290" s="126"/>
      <c r="J290" s="1158"/>
      <c r="K290" s="1155"/>
      <c r="L290" s="127"/>
      <c r="M290" s="1159"/>
      <c r="N290" s="1160"/>
      <c r="O290" s="1160"/>
      <c r="P290" s="1160"/>
      <c r="Q290" s="1160"/>
      <c r="R290" s="1160"/>
      <c r="S290" s="1160"/>
      <c r="T290" s="1160"/>
      <c r="U290" s="1160"/>
      <c r="V290" s="1160"/>
      <c r="W290" s="1160"/>
      <c r="X290" s="1160"/>
      <c r="Y290" s="1160"/>
      <c r="Z290" s="1160"/>
      <c r="AA290" s="1160"/>
      <c r="AB290" s="1160"/>
      <c r="AC290" s="1160"/>
    </row>
    <row r="291">
      <c r="A291" s="127"/>
      <c r="B291" s="127"/>
      <c r="C291" s="1155"/>
      <c r="D291" s="126"/>
      <c r="E291" s="126"/>
      <c r="F291" s="1155"/>
      <c r="G291" s="1156"/>
      <c r="H291" s="1157"/>
      <c r="I291" s="126"/>
      <c r="J291" s="1158"/>
      <c r="K291" s="1155"/>
      <c r="L291" s="127"/>
      <c r="M291" s="1159"/>
      <c r="N291" s="1160"/>
      <c r="O291" s="1160"/>
      <c r="P291" s="1160"/>
      <c r="Q291" s="1160"/>
      <c r="R291" s="1160"/>
      <c r="S291" s="1160"/>
      <c r="T291" s="1160"/>
      <c r="U291" s="1160"/>
      <c r="V291" s="1160"/>
      <c r="W291" s="1160"/>
      <c r="X291" s="1160"/>
      <c r="Y291" s="1160"/>
      <c r="Z291" s="1160"/>
      <c r="AA291" s="1160"/>
      <c r="AB291" s="1160"/>
      <c r="AC291" s="1160"/>
    </row>
    <row r="292">
      <c r="A292" s="127"/>
      <c r="B292" s="127"/>
      <c r="C292" s="1155"/>
      <c r="D292" s="126"/>
      <c r="E292" s="126"/>
      <c r="F292" s="1155"/>
      <c r="G292" s="1156"/>
      <c r="H292" s="1157"/>
      <c r="I292" s="126"/>
      <c r="J292" s="1158"/>
      <c r="K292" s="1155"/>
      <c r="L292" s="127"/>
      <c r="M292" s="1159"/>
      <c r="N292" s="1160"/>
      <c r="O292" s="1160"/>
      <c r="P292" s="1160"/>
      <c r="Q292" s="1160"/>
      <c r="R292" s="1160"/>
      <c r="S292" s="1160"/>
      <c r="T292" s="1160"/>
      <c r="U292" s="1160"/>
      <c r="V292" s="1160"/>
      <c r="W292" s="1160"/>
      <c r="X292" s="1160"/>
      <c r="Y292" s="1160"/>
      <c r="Z292" s="1160"/>
      <c r="AA292" s="1160"/>
      <c r="AB292" s="1160"/>
      <c r="AC292" s="1160"/>
    </row>
    <row r="293">
      <c r="A293" s="127"/>
      <c r="B293" s="127"/>
      <c r="C293" s="1155"/>
      <c r="D293" s="126"/>
      <c r="E293" s="126"/>
      <c r="F293" s="1155"/>
      <c r="G293" s="1156"/>
      <c r="H293" s="1157"/>
      <c r="I293" s="126"/>
      <c r="J293" s="1158"/>
      <c r="K293" s="1155"/>
      <c r="L293" s="127"/>
      <c r="M293" s="1159"/>
      <c r="N293" s="1160"/>
      <c r="O293" s="1160"/>
      <c r="P293" s="1160"/>
      <c r="Q293" s="1160"/>
      <c r="R293" s="1160"/>
      <c r="S293" s="1160"/>
      <c r="T293" s="1160"/>
      <c r="U293" s="1160"/>
      <c r="V293" s="1160"/>
      <c r="W293" s="1160"/>
      <c r="X293" s="1160"/>
      <c r="Y293" s="1160"/>
      <c r="Z293" s="1160"/>
      <c r="AA293" s="1160"/>
      <c r="AB293" s="1160"/>
      <c r="AC293" s="1160"/>
    </row>
    <row r="294">
      <c r="A294" s="127"/>
      <c r="B294" s="127"/>
      <c r="C294" s="1155"/>
      <c r="D294" s="126"/>
      <c r="E294" s="126"/>
      <c r="F294" s="1155"/>
      <c r="G294" s="1156"/>
      <c r="H294" s="1157"/>
      <c r="I294" s="126"/>
      <c r="J294" s="1158"/>
      <c r="K294" s="1155"/>
      <c r="L294" s="127"/>
      <c r="M294" s="1159"/>
      <c r="N294" s="1160"/>
      <c r="O294" s="1160"/>
      <c r="P294" s="1160"/>
      <c r="Q294" s="1160"/>
      <c r="R294" s="1160"/>
      <c r="S294" s="1160"/>
      <c r="T294" s="1160"/>
      <c r="U294" s="1160"/>
      <c r="V294" s="1160"/>
      <c r="W294" s="1160"/>
      <c r="X294" s="1160"/>
      <c r="Y294" s="1160"/>
      <c r="Z294" s="1160"/>
      <c r="AA294" s="1160"/>
      <c r="AB294" s="1160"/>
      <c r="AC294" s="1160"/>
    </row>
    <row r="295">
      <c r="A295" s="127"/>
      <c r="B295" s="127"/>
      <c r="C295" s="1155"/>
      <c r="D295" s="126"/>
      <c r="E295" s="126"/>
      <c r="F295" s="1155"/>
      <c r="G295" s="1156"/>
      <c r="H295" s="1157"/>
      <c r="I295" s="126"/>
      <c r="J295" s="1158"/>
      <c r="K295" s="1155"/>
      <c r="L295" s="127"/>
      <c r="M295" s="1159"/>
      <c r="N295" s="1160"/>
      <c r="O295" s="1160"/>
      <c r="P295" s="1160"/>
      <c r="Q295" s="1160"/>
      <c r="R295" s="1160"/>
      <c r="S295" s="1160"/>
      <c r="T295" s="1160"/>
      <c r="U295" s="1160"/>
      <c r="V295" s="1160"/>
      <c r="W295" s="1160"/>
      <c r="X295" s="1160"/>
      <c r="Y295" s="1160"/>
      <c r="Z295" s="1160"/>
      <c r="AA295" s="1160"/>
      <c r="AB295" s="1160"/>
      <c r="AC295" s="1160"/>
    </row>
    <row r="296">
      <c r="A296" s="127"/>
      <c r="B296" s="127"/>
      <c r="C296" s="1155"/>
      <c r="D296" s="126"/>
      <c r="E296" s="126"/>
      <c r="F296" s="1155"/>
      <c r="G296" s="1156"/>
      <c r="H296" s="1157"/>
      <c r="I296" s="126"/>
      <c r="J296" s="1158"/>
      <c r="K296" s="1155"/>
      <c r="L296" s="127"/>
      <c r="M296" s="1159"/>
      <c r="N296" s="1160"/>
      <c r="O296" s="1160"/>
      <c r="P296" s="1160"/>
      <c r="Q296" s="1160"/>
      <c r="R296" s="1160"/>
      <c r="S296" s="1160"/>
      <c r="T296" s="1160"/>
      <c r="U296" s="1160"/>
      <c r="V296" s="1160"/>
      <c r="W296" s="1160"/>
      <c r="X296" s="1160"/>
      <c r="Y296" s="1160"/>
      <c r="Z296" s="1160"/>
      <c r="AA296" s="1160"/>
      <c r="AB296" s="1160"/>
      <c r="AC296" s="1160"/>
    </row>
    <row r="297">
      <c r="A297" s="127"/>
      <c r="B297" s="127"/>
      <c r="C297" s="1155"/>
      <c r="D297" s="126"/>
      <c r="E297" s="126"/>
      <c r="F297" s="1155"/>
      <c r="G297" s="1156"/>
      <c r="H297" s="1157"/>
      <c r="I297" s="126"/>
      <c r="J297" s="1158"/>
      <c r="K297" s="1155"/>
      <c r="L297" s="127"/>
      <c r="M297" s="1159"/>
      <c r="N297" s="1160"/>
      <c r="O297" s="1160"/>
      <c r="P297" s="1160"/>
      <c r="Q297" s="1160"/>
      <c r="R297" s="1160"/>
      <c r="S297" s="1160"/>
      <c r="T297" s="1160"/>
      <c r="U297" s="1160"/>
      <c r="V297" s="1160"/>
      <c r="W297" s="1160"/>
      <c r="X297" s="1160"/>
      <c r="Y297" s="1160"/>
      <c r="Z297" s="1160"/>
      <c r="AA297" s="1160"/>
      <c r="AB297" s="1160"/>
      <c r="AC297" s="1160"/>
    </row>
    <row r="298">
      <c r="A298" s="127"/>
      <c r="B298" s="127"/>
      <c r="C298" s="1155"/>
      <c r="D298" s="126"/>
      <c r="E298" s="126"/>
      <c r="F298" s="1155"/>
      <c r="G298" s="1156"/>
      <c r="H298" s="1157"/>
      <c r="I298" s="126"/>
      <c r="J298" s="1158"/>
      <c r="K298" s="1155"/>
      <c r="L298" s="127"/>
      <c r="M298" s="1159"/>
      <c r="N298" s="1160"/>
      <c r="O298" s="1160"/>
      <c r="P298" s="1160"/>
      <c r="Q298" s="1160"/>
      <c r="R298" s="1160"/>
      <c r="S298" s="1160"/>
      <c r="T298" s="1160"/>
      <c r="U298" s="1160"/>
      <c r="V298" s="1160"/>
      <c r="W298" s="1160"/>
      <c r="X298" s="1160"/>
      <c r="Y298" s="1160"/>
      <c r="Z298" s="1160"/>
      <c r="AA298" s="1160"/>
      <c r="AB298" s="1160"/>
      <c r="AC298" s="1160"/>
    </row>
    <row r="299">
      <c r="A299" s="127"/>
      <c r="B299" s="127"/>
      <c r="C299" s="1155"/>
      <c r="D299" s="126"/>
      <c r="E299" s="126"/>
      <c r="F299" s="1155"/>
      <c r="G299" s="1156"/>
      <c r="H299" s="1157"/>
      <c r="I299" s="126"/>
      <c r="J299" s="1158"/>
      <c r="K299" s="1155"/>
      <c r="L299" s="127"/>
      <c r="M299" s="1159"/>
      <c r="N299" s="1160"/>
      <c r="O299" s="1160"/>
      <c r="P299" s="1160"/>
      <c r="Q299" s="1160"/>
      <c r="R299" s="1160"/>
      <c r="S299" s="1160"/>
      <c r="T299" s="1160"/>
      <c r="U299" s="1160"/>
      <c r="V299" s="1160"/>
      <c r="W299" s="1160"/>
      <c r="X299" s="1160"/>
      <c r="Y299" s="1160"/>
      <c r="Z299" s="1160"/>
      <c r="AA299" s="1160"/>
      <c r="AB299" s="1160"/>
      <c r="AC299" s="1160"/>
    </row>
    <row r="300">
      <c r="A300" s="127"/>
      <c r="B300" s="127"/>
      <c r="C300" s="1155"/>
      <c r="D300" s="126"/>
      <c r="E300" s="126"/>
      <c r="F300" s="1155"/>
      <c r="G300" s="1156"/>
      <c r="H300" s="1157"/>
      <c r="I300" s="126"/>
      <c r="J300" s="1158"/>
      <c r="K300" s="1155"/>
      <c r="L300" s="127"/>
      <c r="M300" s="1159"/>
      <c r="N300" s="1160"/>
      <c r="O300" s="1160"/>
      <c r="P300" s="1160"/>
      <c r="Q300" s="1160"/>
      <c r="R300" s="1160"/>
      <c r="S300" s="1160"/>
      <c r="T300" s="1160"/>
      <c r="U300" s="1160"/>
      <c r="V300" s="1160"/>
      <c r="W300" s="1160"/>
      <c r="X300" s="1160"/>
      <c r="Y300" s="1160"/>
      <c r="Z300" s="1160"/>
      <c r="AA300" s="1160"/>
      <c r="AB300" s="1160"/>
      <c r="AC300" s="1160"/>
    </row>
    <row r="301">
      <c r="A301" s="127"/>
      <c r="B301" s="127"/>
      <c r="C301" s="1155"/>
      <c r="D301" s="126"/>
      <c r="E301" s="126"/>
      <c r="F301" s="1155"/>
      <c r="G301" s="1156"/>
      <c r="H301" s="1157"/>
      <c r="I301" s="126"/>
      <c r="J301" s="1158"/>
      <c r="K301" s="1155"/>
      <c r="L301" s="127"/>
      <c r="M301" s="1159"/>
      <c r="N301" s="1160"/>
      <c r="O301" s="1160"/>
      <c r="P301" s="1160"/>
      <c r="Q301" s="1160"/>
      <c r="R301" s="1160"/>
      <c r="S301" s="1160"/>
      <c r="T301" s="1160"/>
      <c r="U301" s="1160"/>
      <c r="V301" s="1160"/>
      <c r="W301" s="1160"/>
      <c r="X301" s="1160"/>
      <c r="Y301" s="1160"/>
      <c r="Z301" s="1160"/>
      <c r="AA301" s="1160"/>
      <c r="AB301" s="1160"/>
      <c r="AC301" s="1160"/>
    </row>
    <row r="302">
      <c r="A302" s="127"/>
      <c r="B302" s="127"/>
      <c r="C302" s="1155"/>
      <c r="D302" s="126"/>
      <c r="E302" s="126"/>
      <c r="F302" s="1155"/>
      <c r="G302" s="1156"/>
      <c r="H302" s="1157"/>
      <c r="I302" s="126"/>
      <c r="J302" s="1158"/>
      <c r="K302" s="1155"/>
      <c r="L302" s="127"/>
      <c r="M302" s="1159"/>
      <c r="N302" s="1160"/>
      <c r="O302" s="1160"/>
      <c r="P302" s="1160"/>
      <c r="Q302" s="1160"/>
      <c r="R302" s="1160"/>
      <c r="S302" s="1160"/>
      <c r="T302" s="1160"/>
      <c r="U302" s="1160"/>
      <c r="V302" s="1160"/>
      <c r="W302" s="1160"/>
      <c r="X302" s="1160"/>
      <c r="Y302" s="1160"/>
      <c r="Z302" s="1160"/>
      <c r="AA302" s="1160"/>
      <c r="AB302" s="1160"/>
      <c r="AC302" s="1160"/>
    </row>
    <row r="303">
      <c r="A303" s="127"/>
      <c r="B303" s="127"/>
      <c r="C303" s="1155"/>
      <c r="D303" s="126"/>
      <c r="E303" s="126"/>
      <c r="F303" s="1155"/>
      <c r="G303" s="1156"/>
      <c r="H303" s="1157"/>
      <c r="I303" s="126"/>
      <c r="J303" s="1158"/>
      <c r="K303" s="1155"/>
      <c r="L303" s="127"/>
      <c r="M303" s="1159"/>
      <c r="N303" s="1160"/>
      <c r="O303" s="1160"/>
      <c r="P303" s="1160"/>
      <c r="Q303" s="1160"/>
      <c r="R303" s="1160"/>
      <c r="S303" s="1160"/>
      <c r="T303" s="1160"/>
      <c r="U303" s="1160"/>
      <c r="V303" s="1160"/>
      <c r="W303" s="1160"/>
      <c r="X303" s="1160"/>
      <c r="Y303" s="1160"/>
      <c r="Z303" s="1160"/>
      <c r="AA303" s="1160"/>
      <c r="AB303" s="1160"/>
      <c r="AC303" s="1160"/>
    </row>
    <row r="304">
      <c r="A304" s="127"/>
      <c r="B304" s="127"/>
      <c r="C304" s="1155"/>
      <c r="D304" s="126"/>
      <c r="E304" s="126"/>
      <c r="F304" s="1155"/>
      <c r="G304" s="1156"/>
      <c r="H304" s="1157"/>
      <c r="I304" s="126"/>
      <c r="J304" s="1158"/>
      <c r="K304" s="1155"/>
      <c r="L304" s="127"/>
      <c r="M304" s="1159"/>
      <c r="N304" s="1160"/>
      <c r="O304" s="1160"/>
      <c r="P304" s="1160"/>
      <c r="Q304" s="1160"/>
      <c r="R304" s="1160"/>
      <c r="S304" s="1160"/>
      <c r="T304" s="1160"/>
      <c r="U304" s="1160"/>
      <c r="V304" s="1160"/>
      <c r="W304" s="1160"/>
      <c r="X304" s="1160"/>
      <c r="Y304" s="1160"/>
      <c r="Z304" s="1160"/>
      <c r="AA304" s="1160"/>
      <c r="AB304" s="1160"/>
      <c r="AC304" s="1160"/>
    </row>
    <row r="305">
      <c r="A305" s="127"/>
      <c r="B305" s="127"/>
      <c r="C305" s="1155"/>
      <c r="D305" s="126"/>
      <c r="E305" s="126"/>
      <c r="F305" s="1155"/>
      <c r="G305" s="1156"/>
      <c r="H305" s="1157"/>
      <c r="I305" s="126"/>
      <c r="J305" s="1158"/>
      <c r="K305" s="1155"/>
      <c r="L305" s="127"/>
      <c r="M305" s="1159"/>
      <c r="N305" s="1160"/>
      <c r="O305" s="1160"/>
      <c r="P305" s="1160"/>
      <c r="Q305" s="1160"/>
      <c r="R305" s="1160"/>
      <c r="S305" s="1160"/>
      <c r="T305" s="1160"/>
      <c r="U305" s="1160"/>
      <c r="V305" s="1160"/>
      <c r="W305" s="1160"/>
      <c r="X305" s="1160"/>
      <c r="Y305" s="1160"/>
      <c r="Z305" s="1160"/>
      <c r="AA305" s="1160"/>
      <c r="AB305" s="1160"/>
      <c r="AC305" s="1160"/>
    </row>
    <row r="306">
      <c r="A306" s="127"/>
      <c r="B306" s="127"/>
      <c r="C306" s="1155"/>
      <c r="D306" s="126"/>
      <c r="E306" s="126"/>
      <c r="F306" s="1155"/>
      <c r="G306" s="1156"/>
      <c r="H306" s="1157"/>
      <c r="I306" s="126"/>
      <c r="J306" s="1158"/>
      <c r="K306" s="1155"/>
      <c r="L306" s="127"/>
      <c r="M306" s="1159"/>
      <c r="N306" s="1160"/>
      <c r="O306" s="1160"/>
      <c r="P306" s="1160"/>
      <c r="Q306" s="1160"/>
      <c r="R306" s="1160"/>
      <c r="S306" s="1160"/>
      <c r="T306" s="1160"/>
      <c r="U306" s="1160"/>
      <c r="V306" s="1160"/>
      <c r="W306" s="1160"/>
      <c r="X306" s="1160"/>
      <c r="Y306" s="1160"/>
      <c r="Z306" s="1160"/>
      <c r="AA306" s="1160"/>
      <c r="AB306" s="1160"/>
      <c r="AC306" s="1160"/>
    </row>
    <row r="307">
      <c r="A307" s="127"/>
      <c r="B307" s="127"/>
      <c r="C307" s="1155"/>
      <c r="D307" s="126"/>
      <c r="E307" s="126"/>
      <c r="F307" s="1155"/>
      <c r="G307" s="1156"/>
      <c r="H307" s="1157"/>
      <c r="I307" s="126"/>
      <c r="J307" s="1158"/>
      <c r="K307" s="1155"/>
      <c r="L307" s="127"/>
      <c r="M307" s="1159"/>
      <c r="N307" s="1160"/>
      <c r="O307" s="1160"/>
      <c r="P307" s="1160"/>
      <c r="Q307" s="1160"/>
      <c r="R307" s="1160"/>
      <c r="S307" s="1160"/>
      <c r="T307" s="1160"/>
      <c r="U307" s="1160"/>
      <c r="V307" s="1160"/>
      <c r="W307" s="1160"/>
      <c r="X307" s="1160"/>
      <c r="Y307" s="1160"/>
      <c r="Z307" s="1160"/>
      <c r="AA307" s="1160"/>
      <c r="AB307" s="1160"/>
      <c r="AC307" s="1160"/>
    </row>
    <row r="308">
      <c r="A308" s="127"/>
      <c r="B308" s="127"/>
      <c r="C308" s="1155"/>
      <c r="D308" s="126"/>
      <c r="E308" s="126"/>
      <c r="F308" s="1155"/>
      <c r="G308" s="1156"/>
      <c r="H308" s="1157"/>
      <c r="I308" s="126"/>
      <c r="J308" s="1158"/>
      <c r="K308" s="1155"/>
      <c r="L308" s="127"/>
      <c r="M308" s="1159"/>
      <c r="N308" s="1160"/>
      <c r="O308" s="1160"/>
      <c r="P308" s="1160"/>
      <c r="Q308" s="1160"/>
      <c r="R308" s="1160"/>
      <c r="S308" s="1160"/>
      <c r="T308" s="1160"/>
      <c r="U308" s="1160"/>
      <c r="V308" s="1160"/>
      <c r="W308" s="1160"/>
      <c r="X308" s="1160"/>
      <c r="Y308" s="1160"/>
      <c r="Z308" s="1160"/>
      <c r="AA308" s="1160"/>
      <c r="AB308" s="1160"/>
      <c r="AC308" s="1160"/>
    </row>
    <row r="309">
      <c r="A309" s="127"/>
      <c r="B309" s="127"/>
      <c r="C309" s="1155"/>
      <c r="D309" s="126"/>
      <c r="E309" s="126"/>
      <c r="F309" s="1155"/>
      <c r="G309" s="1156"/>
      <c r="H309" s="1157"/>
      <c r="I309" s="126"/>
      <c r="J309" s="1158"/>
      <c r="K309" s="1155"/>
      <c r="L309" s="127"/>
      <c r="M309" s="1159"/>
      <c r="N309" s="1160"/>
      <c r="O309" s="1160"/>
      <c r="P309" s="1160"/>
      <c r="Q309" s="1160"/>
      <c r="R309" s="1160"/>
      <c r="S309" s="1160"/>
      <c r="T309" s="1160"/>
      <c r="U309" s="1160"/>
      <c r="V309" s="1160"/>
      <c r="W309" s="1160"/>
      <c r="X309" s="1160"/>
      <c r="Y309" s="1160"/>
      <c r="Z309" s="1160"/>
      <c r="AA309" s="1160"/>
      <c r="AB309" s="1160"/>
      <c r="AC309" s="1160"/>
    </row>
    <row r="310">
      <c r="A310" s="127"/>
      <c r="B310" s="127"/>
      <c r="C310" s="1155"/>
      <c r="D310" s="126"/>
      <c r="E310" s="126"/>
      <c r="F310" s="1155"/>
      <c r="G310" s="1156"/>
      <c r="H310" s="1157"/>
      <c r="I310" s="126"/>
      <c r="J310" s="1158"/>
      <c r="K310" s="1155"/>
      <c r="L310" s="127"/>
      <c r="M310" s="1159"/>
      <c r="N310" s="1160"/>
      <c r="O310" s="1160"/>
      <c r="P310" s="1160"/>
      <c r="Q310" s="1160"/>
      <c r="R310" s="1160"/>
      <c r="S310" s="1160"/>
      <c r="T310" s="1160"/>
      <c r="U310" s="1160"/>
      <c r="V310" s="1160"/>
      <c r="W310" s="1160"/>
      <c r="X310" s="1160"/>
      <c r="Y310" s="1160"/>
      <c r="Z310" s="1160"/>
      <c r="AA310" s="1160"/>
      <c r="AB310" s="1160"/>
      <c r="AC310" s="1160"/>
    </row>
    <row r="311">
      <c r="A311" s="127"/>
      <c r="B311" s="127"/>
      <c r="C311" s="1155"/>
      <c r="D311" s="126"/>
      <c r="E311" s="126"/>
      <c r="F311" s="1155"/>
      <c r="G311" s="1156"/>
      <c r="H311" s="1157"/>
      <c r="I311" s="126"/>
      <c r="J311" s="1158"/>
      <c r="K311" s="1155"/>
      <c r="L311" s="127"/>
      <c r="M311" s="1159"/>
      <c r="N311" s="1160"/>
      <c r="O311" s="1160"/>
      <c r="P311" s="1160"/>
      <c r="Q311" s="1160"/>
      <c r="R311" s="1160"/>
      <c r="S311" s="1160"/>
      <c r="T311" s="1160"/>
      <c r="U311" s="1160"/>
      <c r="V311" s="1160"/>
      <c r="W311" s="1160"/>
      <c r="X311" s="1160"/>
      <c r="Y311" s="1160"/>
      <c r="Z311" s="1160"/>
      <c r="AA311" s="1160"/>
      <c r="AB311" s="1160"/>
      <c r="AC311" s="1160"/>
    </row>
    <row r="312">
      <c r="A312" s="127"/>
      <c r="B312" s="127"/>
      <c r="C312" s="1155"/>
      <c r="D312" s="126"/>
      <c r="E312" s="126"/>
      <c r="F312" s="1155"/>
      <c r="G312" s="1156"/>
      <c r="H312" s="1157"/>
      <c r="I312" s="126"/>
      <c r="J312" s="1158"/>
      <c r="K312" s="1155"/>
      <c r="L312" s="127"/>
      <c r="M312" s="1159"/>
      <c r="N312" s="1160"/>
      <c r="O312" s="1160"/>
      <c r="P312" s="1160"/>
      <c r="Q312" s="1160"/>
      <c r="R312" s="1160"/>
      <c r="S312" s="1160"/>
      <c r="T312" s="1160"/>
      <c r="U312" s="1160"/>
      <c r="V312" s="1160"/>
      <c r="W312" s="1160"/>
      <c r="X312" s="1160"/>
      <c r="Y312" s="1160"/>
      <c r="Z312" s="1160"/>
      <c r="AA312" s="1160"/>
      <c r="AB312" s="1160"/>
      <c r="AC312" s="1160"/>
    </row>
    <row r="313">
      <c r="A313" s="127"/>
      <c r="B313" s="127"/>
      <c r="C313" s="1155"/>
      <c r="D313" s="126"/>
      <c r="E313" s="126"/>
      <c r="F313" s="1155"/>
      <c r="G313" s="1156"/>
      <c r="H313" s="1157"/>
      <c r="I313" s="126"/>
      <c r="J313" s="1158"/>
      <c r="K313" s="1155"/>
      <c r="L313" s="127"/>
      <c r="M313" s="1159"/>
      <c r="N313" s="1160"/>
      <c r="O313" s="1160"/>
      <c r="P313" s="1160"/>
      <c r="Q313" s="1160"/>
      <c r="R313" s="1160"/>
      <c r="S313" s="1160"/>
      <c r="T313" s="1160"/>
      <c r="U313" s="1160"/>
      <c r="V313" s="1160"/>
      <c r="W313" s="1160"/>
      <c r="X313" s="1160"/>
      <c r="Y313" s="1160"/>
      <c r="Z313" s="1160"/>
      <c r="AA313" s="1160"/>
      <c r="AB313" s="1160"/>
      <c r="AC313" s="1160"/>
    </row>
    <row r="314">
      <c r="A314" s="127"/>
      <c r="B314" s="127"/>
      <c r="C314" s="1155"/>
      <c r="D314" s="126"/>
      <c r="E314" s="126"/>
      <c r="F314" s="1155"/>
      <c r="G314" s="1156"/>
      <c r="H314" s="1157"/>
      <c r="I314" s="126"/>
      <c r="J314" s="1158"/>
      <c r="K314" s="1155"/>
      <c r="L314" s="127"/>
      <c r="M314" s="1159"/>
      <c r="N314" s="1160"/>
      <c r="O314" s="1160"/>
      <c r="P314" s="1160"/>
      <c r="Q314" s="1160"/>
      <c r="R314" s="1160"/>
      <c r="S314" s="1160"/>
      <c r="T314" s="1160"/>
      <c r="U314" s="1160"/>
      <c r="V314" s="1160"/>
      <c r="W314" s="1160"/>
      <c r="X314" s="1160"/>
      <c r="Y314" s="1160"/>
      <c r="Z314" s="1160"/>
      <c r="AA314" s="1160"/>
      <c r="AB314" s="1160"/>
      <c r="AC314" s="1160"/>
    </row>
    <row r="315">
      <c r="A315" s="127"/>
      <c r="B315" s="127"/>
      <c r="C315" s="1155"/>
      <c r="D315" s="126"/>
      <c r="E315" s="126"/>
      <c r="F315" s="1155"/>
      <c r="G315" s="1156"/>
      <c r="H315" s="1157"/>
      <c r="I315" s="126"/>
      <c r="J315" s="1158"/>
      <c r="K315" s="1155"/>
      <c r="L315" s="127"/>
      <c r="M315" s="1159"/>
      <c r="N315" s="1160"/>
      <c r="O315" s="1160"/>
      <c r="P315" s="1160"/>
      <c r="Q315" s="1160"/>
      <c r="R315" s="1160"/>
      <c r="S315" s="1160"/>
      <c r="T315" s="1160"/>
      <c r="U315" s="1160"/>
      <c r="V315" s="1160"/>
      <c r="W315" s="1160"/>
      <c r="X315" s="1160"/>
      <c r="Y315" s="1160"/>
      <c r="Z315" s="1160"/>
      <c r="AA315" s="1160"/>
      <c r="AB315" s="1160"/>
      <c r="AC315" s="1160"/>
    </row>
    <row r="316">
      <c r="A316" s="127"/>
      <c r="B316" s="127"/>
      <c r="C316" s="1155"/>
      <c r="D316" s="126"/>
      <c r="E316" s="126"/>
      <c r="F316" s="1155"/>
      <c r="G316" s="1156"/>
      <c r="H316" s="1157"/>
      <c r="I316" s="126"/>
      <c r="J316" s="1158"/>
      <c r="K316" s="1155"/>
      <c r="L316" s="127"/>
      <c r="M316" s="1159"/>
      <c r="N316" s="1160"/>
      <c r="O316" s="1160"/>
      <c r="P316" s="1160"/>
      <c r="Q316" s="1160"/>
      <c r="R316" s="1160"/>
      <c r="S316" s="1160"/>
      <c r="T316" s="1160"/>
      <c r="U316" s="1160"/>
      <c r="V316" s="1160"/>
      <c r="W316" s="1160"/>
      <c r="X316" s="1160"/>
      <c r="Y316" s="1160"/>
      <c r="Z316" s="1160"/>
      <c r="AA316" s="1160"/>
      <c r="AB316" s="1160"/>
      <c r="AC316" s="1160"/>
    </row>
    <row r="317">
      <c r="A317" s="127"/>
      <c r="B317" s="127"/>
      <c r="C317" s="1155"/>
      <c r="D317" s="126"/>
      <c r="E317" s="126"/>
      <c r="F317" s="1155"/>
      <c r="G317" s="1156"/>
      <c r="H317" s="1157"/>
      <c r="I317" s="126"/>
      <c r="J317" s="1158"/>
      <c r="K317" s="1155"/>
      <c r="L317" s="127"/>
      <c r="M317" s="1159"/>
      <c r="N317" s="1160"/>
      <c r="O317" s="1160"/>
      <c r="P317" s="1160"/>
      <c r="Q317" s="1160"/>
      <c r="R317" s="1160"/>
      <c r="S317" s="1160"/>
      <c r="T317" s="1160"/>
      <c r="U317" s="1160"/>
      <c r="V317" s="1160"/>
      <c r="W317" s="1160"/>
      <c r="X317" s="1160"/>
      <c r="Y317" s="1160"/>
      <c r="Z317" s="1160"/>
      <c r="AA317" s="1160"/>
      <c r="AB317" s="1160"/>
      <c r="AC317" s="1160"/>
    </row>
    <row r="318">
      <c r="A318" s="127"/>
      <c r="B318" s="127"/>
      <c r="C318" s="1155"/>
      <c r="D318" s="126"/>
      <c r="E318" s="126"/>
      <c r="F318" s="1155"/>
      <c r="G318" s="1156"/>
      <c r="H318" s="1157"/>
      <c r="I318" s="126"/>
      <c r="J318" s="1158"/>
      <c r="K318" s="1155"/>
      <c r="L318" s="127"/>
      <c r="M318" s="1159"/>
      <c r="N318" s="1160"/>
      <c r="O318" s="1160"/>
      <c r="P318" s="1160"/>
      <c r="Q318" s="1160"/>
      <c r="R318" s="1160"/>
      <c r="S318" s="1160"/>
      <c r="T318" s="1160"/>
      <c r="U318" s="1160"/>
      <c r="V318" s="1160"/>
      <c r="W318" s="1160"/>
      <c r="X318" s="1160"/>
      <c r="Y318" s="1160"/>
      <c r="Z318" s="1160"/>
      <c r="AA318" s="1160"/>
      <c r="AB318" s="1160"/>
      <c r="AC318" s="1160"/>
    </row>
    <row r="319">
      <c r="A319" s="127"/>
      <c r="B319" s="127"/>
      <c r="C319" s="1155"/>
      <c r="D319" s="126"/>
      <c r="E319" s="126"/>
      <c r="F319" s="1155"/>
      <c r="G319" s="1156"/>
      <c r="H319" s="1157"/>
      <c r="I319" s="126"/>
      <c r="J319" s="1158"/>
      <c r="K319" s="1155"/>
      <c r="L319" s="127"/>
      <c r="M319" s="1159"/>
      <c r="N319" s="1160"/>
      <c r="O319" s="1160"/>
      <c r="P319" s="1160"/>
      <c r="Q319" s="1160"/>
      <c r="R319" s="1160"/>
      <c r="S319" s="1160"/>
      <c r="T319" s="1160"/>
      <c r="U319" s="1160"/>
      <c r="V319" s="1160"/>
      <c r="W319" s="1160"/>
      <c r="X319" s="1160"/>
      <c r="Y319" s="1160"/>
      <c r="Z319" s="1160"/>
      <c r="AA319" s="1160"/>
      <c r="AB319" s="1160"/>
      <c r="AC319" s="1160"/>
    </row>
    <row r="320">
      <c r="A320" s="127"/>
      <c r="B320" s="127"/>
      <c r="C320" s="1155"/>
      <c r="D320" s="126"/>
      <c r="E320" s="126"/>
      <c r="F320" s="1155"/>
      <c r="G320" s="1156"/>
      <c r="H320" s="1157"/>
      <c r="I320" s="126"/>
      <c r="J320" s="1158"/>
      <c r="K320" s="1155"/>
      <c r="L320" s="127"/>
      <c r="M320" s="1159"/>
      <c r="N320" s="1160"/>
      <c r="O320" s="1160"/>
      <c r="P320" s="1160"/>
      <c r="Q320" s="1160"/>
      <c r="R320" s="1160"/>
      <c r="S320" s="1160"/>
      <c r="T320" s="1160"/>
      <c r="U320" s="1160"/>
      <c r="V320" s="1160"/>
      <c r="W320" s="1160"/>
      <c r="X320" s="1160"/>
      <c r="Y320" s="1160"/>
      <c r="Z320" s="1160"/>
      <c r="AA320" s="1160"/>
      <c r="AB320" s="1160"/>
      <c r="AC320" s="1160"/>
    </row>
    <row r="321">
      <c r="A321" s="127"/>
      <c r="B321" s="127"/>
      <c r="C321" s="1155"/>
      <c r="D321" s="126"/>
      <c r="E321" s="126"/>
      <c r="F321" s="1155"/>
      <c r="G321" s="1156"/>
      <c r="H321" s="1157"/>
      <c r="I321" s="126"/>
      <c r="J321" s="1158"/>
      <c r="K321" s="1155"/>
      <c r="L321" s="127"/>
      <c r="M321" s="1159"/>
      <c r="N321" s="1160"/>
      <c r="O321" s="1160"/>
      <c r="P321" s="1160"/>
      <c r="Q321" s="1160"/>
      <c r="R321" s="1160"/>
      <c r="S321" s="1160"/>
      <c r="T321" s="1160"/>
      <c r="U321" s="1160"/>
      <c r="V321" s="1160"/>
      <c r="W321" s="1160"/>
      <c r="X321" s="1160"/>
      <c r="Y321" s="1160"/>
      <c r="Z321" s="1160"/>
      <c r="AA321" s="1160"/>
      <c r="AB321" s="1160"/>
      <c r="AC321" s="1160"/>
    </row>
    <row r="322">
      <c r="A322" s="127"/>
      <c r="B322" s="127"/>
      <c r="C322" s="1155"/>
      <c r="D322" s="126"/>
      <c r="E322" s="126"/>
      <c r="F322" s="1155"/>
      <c r="G322" s="1156"/>
      <c r="H322" s="1157"/>
      <c r="I322" s="126"/>
      <c r="J322" s="1158"/>
      <c r="K322" s="1155"/>
      <c r="L322" s="127"/>
      <c r="M322" s="1159"/>
      <c r="N322" s="1160"/>
      <c r="O322" s="1160"/>
      <c r="P322" s="1160"/>
      <c r="Q322" s="1160"/>
      <c r="R322" s="1160"/>
      <c r="S322" s="1160"/>
      <c r="T322" s="1160"/>
      <c r="U322" s="1160"/>
      <c r="V322" s="1160"/>
      <c r="W322" s="1160"/>
      <c r="X322" s="1160"/>
      <c r="Y322" s="1160"/>
      <c r="Z322" s="1160"/>
      <c r="AA322" s="1160"/>
      <c r="AB322" s="1160"/>
      <c r="AC322" s="1160"/>
    </row>
    <row r="323">
      <c r="A323" s="127"/>
      <c r="B323" s="127"/>
      <c r="C323" s="1155"/>
      <c r="D323" s="126"/>
      <c r="E323" s="126"/>
      <c r="F323" s="1155"/>
      <c r="G323" s="1156"/>
      <c r="H323" s="1157"/>
      <c r="I323" s="126"/>
      <c r="J323" s="1158"/>
      <c r="K323" s="1155"/>
      <c r="L323" s="127"/>
      <c r="M323" s="1159"/>
      <c r="N323" s="1160"/>
      <c r="O323" s="1160"/>
      <c r="P323" s="1160"/>
      <c r="Q323" s="1160"/>
      <c r="R323" s="1160"/>
      <c r="S323" s="1160"/>
      <c r="T323" s="1160"/>
      <c r="U323" s="1160"/>
      <c r="V323" s="1160"/>
      <c r="W323" s="1160"/>
      <c r="X323" s="1160"/>
      <c r="Y323" s="1160"/>
      <c r="Z323" s="1160"/>
      <c r="AA323" s="1160"/>
      <c r="AB323" s="1160"/>
      <c r="AC323" s="1160"/>
    </row>
    <row r="324">
      <c r="A324" s="127"/>
      <c r="B324" s="127"/>
      <c r="C324" s="1155"/>
      <c r="D324" s="126"/>
      <c r="E324" s="126"/>
      <c r="F324" s="1155"/>
      <c r="G324" s="1156"/>
      <c r="H324" s="1157"/>
      <c r="I324" s="126"/>
      <c r="J324" s="1158"/>
      <c r="K324" s="1155"/>
      <c r="L324" s="127"/>
      <c r="M324" s="1159"/>
      <c r="N324" s="1160"/>
      <c r="O324" s="1160"/>
      <c r="P324" s="1160"/>
      <c r="Q324" s="1160"/>
      <c r="R324" s="1160"/>
      <c r="S324" s="1160"/>
      <c r="T324" s="1160"/>
      <c r="U324" s="1160"/>
      <c r="V324" s="1160"/>
      <c r="W324" s="1160"/>
      <c r="X324" s="1160"/>
      <c r="Y324" s="1160"/>
      <c r="Z324" s="1160"/>
      <c r="AA324" s="1160"/>
      <c r="AB324" s="1160"/>
      <c r="AC324" s="1160"/>
    </row>
    <row r="325">
      <c r="A325" s="127"/>
      <c r="B325" s="127"/>
      <c r="C325" s="1155"/>
      <c r="D325" s="126"/>
      <c r="E325" s="126"/>
      <c r="F325" s="1155"/>
      <c r="G325" s="1156"/>
      <c r="H325" s="1157"/>
      <c r="I325" s="126"/>
      <c r="J325" s="1158"/>
      <c r="K325" s="1155"/>
      <c r="L325" s="127"/>
      <c r="M325" s="1159"/>
      <c r="N325" s="1160"/>
      <c r="O325" s="1160"/>
      <c r="P325" s="1160"/>
      <c r="Q325" s="1160"/>
      <c r="R325" s="1160"/>
      <c r="S325" s="1160"/>
      <c r="T325" s="1160"/>
      <c r="U325" s="1160"/>
      <c r="V325" s="1160"/>
      <c r="W325" s="1160"/>
      <c r="X325" s="1160"/>
      <c r="Y325" s="1160"/>
      <c r="Z325" s="1160"/>
      <c r="AA325" s="1160"/>
      <c r="AB325" s="1160"/>
      <c r="AC325" s="1160"/>
    </row>
    <row r="326">
      <c r="A326" s="127"/>
      <c r="B326" s="127"/>
      <c r="C326" s="1155"/>
      <c r="D326" s="126"/>
      <c r="E326" s="126"/>
      <c r="F326" s="1155"/>
      <c r="G326" s="1156"/>
      <c r="H326" s="1157"/>
      <c r="I326" s="126"/>
      <c r="J326" s="1158"/>
      <c r="K326" s="1155"/>
      <c r="L326" s="127"/>
      <c r="M326" s="1159"/>
      <c r="N326" s="1160"/>
      <c r="O326" s="1160"/>
      <c r="P326" s="1160"/>
      <c r="Q326" s="1160"/>
      <c r="R326" s="1160"/>
      <c r="S326" s="1160"/>
      <c r="T326" s="1160"/>
      <c r="U326" s="1160"/>
      <c r="V326" s="1160"/>
      <c r="W326" s="1160"/>
      <c r="X326" s="1160"/>
      <c r="Y326" s="1160"/>
      <c r="Z326" s="1160"/>
      <c r="AA326" s="1160"/>
      <c r="AB326" s="1160"/>
      <c r="AC326" s="1160"/>
    </row>
    <row r="327">
      <c r="A327" s="127"/>
      <c r="B327" s="127"/>
      <c r="C327" s="1155"/>
      <c r="D327" s="126"/>
      <c r="E327" s="126"/>
      <c r="F327" s="1155"/>
      <c r="G327" s="1156"/>
      <c r="H327" s="1157"/>
      <c r="I327" s="126"/>
      <c r="J327" s="1158"/>
      <c r="K327" s="1155"/>
      <c r="L327" s="127"/>
      <c r="M327" s="1159"/>
      <c r="N327" s="1160"/>
      <c r="O327" s="1160"/>
      <c r="P327" s="1160"/>
      <c r="Q327" s="1160"/>
      <c r="R327" s="1160"/>
      <c r="S327" s="1160"/>
      <c r="T327" s="1160"/>
      <c r="U327" s="1160"/>
      <c r="V327" s="1160"/>
      <c r="W327" s="1160"/>
      <c r="X327" s="1160"/>
      <c r="Y327" s="1160"/>
      <c r="Z327" s="1160"/>
      <c r="AA327" s="1160"/>
      <c r="AB327" s="1160"/>
      <c r="AC327" s="1160"/>
    </row>
    <row r="328">
      <c r="A328" s="127"/>
      <c r="B328" s="127"/>
      <c r="C328" s="1155"/>
      <c r="D328" s="126"/>
      <c r="E328" s="126"/>
      <c r="F328" s="1155"/>
      <c r="G328" s="1156"/>
      <c r="H328" s="1157"/>
      <c r="I328" s="126"/>
      <c r="J328" s="1158"/>
      <c r="K328" s="1155"/>
      <c r="L328" s="127"/>
      <c r="M328" s="1159"/>
      <c r="N328" s="1160"/>
      <c r="O328" s="1160"/>
      <c r="P328" s="1160"/>
      <c r="Q328" s="1160"/>
      <c r="R328" s="1160"/>
      <c r="S328" s="1160"/>
      <c r="T328" s="1160"/>
      <c r="U328" s="1160"/>
      <c r="V328" s="1160"/>
      <c r="W328" s="1160"/>
      <c r="X328" s="1160"/>
      <c r="Y328" s="1160"/>
      <c r="Z328" s="1160"/>
      <c r="AA328" s="1160"/>
      <c r="AB328" s="1160"/>
      <c r="AC328" s="1160"/>
    </row>
    <row r="329">
      <c r="A329" s="127"/>
      <c r="B329" s="127"/>
      <c r="C329" s="1155"/>
      <c r="D329" s="126"/>
      <c r="E329" s="126"/>
      <c r="F329" s="1155"/>
      <c r="G329" s="1156"/>
      <c r="H329" s="1157"/>
      <c r="I329" s="126"/>
      <c r="J329" s="1158"/>
      <c r="K329" s="1155"/>
      <c r="L329" s="127"/>
      <c r="M329" s="1159"/>
      <c r="N329" s="1160"/>
      <c r="O329" s="1160"/>
      <c r="P329" s="1160"/>
      <c r="Q329" s="1160"/>
      <c r="R329" s="1160"/>
      <c r="S329" s="1160"/>
      <c r="T329" s="1160"/>
      <c r="U329" s="1160"/>
      <c r="V329" s="1160"/>
      <c r="W329" s="1160"/>
      <c r="X329" s="1160"/>
      <c r="Y329" s="1160"/>
      <c r="Z329" s="1160"/>
      <c r="AA329" s="1160"/>
      <c r="AB329" s="1160"/>
      <c r="AC329" s="1160"/>
    </row>
    <row r="330">
      <c r="A330" s="127"/>
      <c r="B330" s="127"/>
      <c r="C330" s="1155"/>
      <c r="D330" s="126"/>
      <c r="E330" s="126"/>
      <c r="F330" s="1155"/>
      <c r="G330" s="1156"/>
      <c r="H330" s="1157"/>
      <c r="I330" s="126"/>
      <c r="J330" s="1158"/>
      <c r="K330" s="1155"/>
      <c r="L330" s="127"/>
      <c r="M330" s="1159"/>
      <c r="N330" s="1160"/>
      <c r="O330" s="1160"/>
      <c r="P330" s="1160"/>
      <c r="Q330" s="1160"/>
      <c r="R330" s="1160"/>
      <c r="S330" s="1160"/>
      <c r="T330" s="1160"/>
      <c r="U330" s="1160"/>
      <c r="V330" s="1160"/>
      <c r="W330" s="1160"/>
      <c r="X330" s="1160"/>
      <c r="Y330" s="1160"/>
      <c r="Z330" s="1160"/>
      <c r="AA330" s="1160"/>
      <c r="AB330" s="1160"/>
      <c r="AC330" s="1160"/>
    </row>
    <row r="331">
      <c r="A331" s="127"/>
      <c r="B331" s="127"/>
      <c r="C331" s="1155"/>
      <c r="D331" s="126"/>
      <c r="E331" s="126"/>
      <c r="F331" s="1155"/>
      <c r="G331" s="1156"/>
      <c r="H331" s="1157"/>
      <c r="I331" s="126"/>
      <c r="J331" s="1158"/>
      <c r="K331" s="1155"/>
      <c r="L331" s="127"/>
      <c r="M331" s="1159"/>
      <c r="N331" s="1160"/>
      <c r="O331" s="1160"/>
      <c r="P331" s="1160"/>
      <c r="Q331" s="1160"/>
      <c r="R331" s="1160"/>
      <c r="S331" s="1160"/>
      <c r="T331" s="1160"/>
      <c r="U331" s="1160"/>
      <c r="V331" s="1160"/>
      <c r="W331" s="1160"/>
      <c r="X331" s="1160"/>
      <c r="Y331" s="1160"/>
      <c r="Z331" s="1160"/>
      <c r="AA331" s="1160"/>
      <c r="AB331" s="1160"/>
      <c r="AC331" s="1160"/>
    </row>
    <row r="332">
      <c r="A332" s="127"/>
      <c r="B332" s="127"/>
      <c r="C332" s="1155"/>
      <c r="D332" s="126"/>
      <c r="E332" s="126"/>
      <c r="F332" s="1155"/>
      <c r="G332" s="1156"/>
      <c r="H332" s="1157"/>
      <c r="I332" s="126"/>
      <c r="J332" s="1158"/>
      <c r="K332" s="1155"/>
      <c r="L332" s="127"/>
      <c r="M332" s="1159"/>
      <c r="N332" s="1160"/>
      <c r="O332" s="1160"/>
      <c r="P332" s="1160"/>
      <c r="Q332" s="1160"/>
      <c r="R332" s="1160"/>
      <c r="S332" s="1160"/>
      <c r="T332" s="1160"/>
      <c r="U332" s="1160"/>
      <c r="V332" s="1160"/>
      <c r="W332" s="1160"/>
      <c r="X332" s="1160"/>
      <c r="Y332" s="1160"/>
      <c r="Z332" s="1160"/>
      <c r="AA332" s="1160"/>
      <c r="AB332" s="1160"/>
      <c r="AC332" s="1160"/>
    </row>
    <row r="333">
      <c r="A333" s="127"/>
      <c r="B333" s="127"/>
      <c r="C333" s="1155"/>
      <c r="D333" s="126"/>
      <c r="E333" s="126"/>
      <c r="F333" s="1155"/>
      <c r="G333" s="1156"/>
      <c r="H333" s="1157"/>
      <c r="I333" s="126"/>
      <c r="J333" s="1158"/>
      <c r="K333" s="1155"/>
      <c r="L333" s="127"/>
      <c r="M333" s="1159"/>
      <c r="N333" s="1160"/>
      <c r="O333" s="1160"/>
      <c r="P333" s="1160"/>
      <c r="Q333" s="1160"/>
      <c r="R333" s="1160"/>
      <c r="S333" s="1160"/>
      <c r="T333" s="1160"/>
      <c r="U333" s="1160"/>
      <c r="V333" s="1160"/>
      <c r="W333" s="1160"/>
      <c r="X333" s="1160"/>
      <c r="Y333" s="1160"/>
      <c r="Z333" s="1160"/>
      <c r="AA333" s="1160"/>
      <c r="AB333" s="1160"/>
      <c r="AC333" s="1160"/>
    </row>
    <row r="334">
      <c r="A334" s="127"/>
      <c r="B334" s="127"/>
      <c r="C334" s="1155"/>
      <c r="D334" s="126"/>
      <c r="E334" s="126"/>
      <c r="F334" s="1155"/>
      <c r="G334" s="1156"/>
      <c r="H334" s="1157"/>
      <c r="I334" s="126"/>
      <c r="J334" s="1158"/>
      <c r="K334" s="1155"/>
      <c r="L334" s="127"/>
      <c r="M334" s="1159"/>
      <c r="N334" s="1160"/>
      <c r="O334" s="1160"/>
      <c r="P334" s="1160"/>
      <c r="Q334" s="1160"/>
      <c r="R334" s="1160"/>
      <c r="S334" s="1160"/>
      <c r="T334" s="1160"/>
      <c r="U334" s="1160"/>
      <c r="V334" s="1160"/>
      <c r="W334" s="1160"/>
      <c r="X334" s="1160"/>
      <c r="Y334" s="1160"/>
      <c r="Z334" s="1160"/>
      <c r="AA334" s="1160"/>
      <c r="AB334" s="1160"/>
      <c r="AC334" s="1160"/>
    </row>
    <row r="335">
      <c r="A335" s="127"/>
      <c r="B335" s="127"/>
      <c r="C335" s="1155"/>
      <c r="D335" s="126"/>
      <c r="E335" s="126"/>
      <c r="F335" s="1155"/>
      <c r="G335" s="1156"/>
      <c r="H335" s="1157"/>
      <c r="I335" s="126"/>
      <c r="J335" s="1158"/>
      <c r="K335" s="1155"/>
      <c r="L335" s="127"/>
      <c r="M335" s="1159"/>
      <c r="N335" s="1160"/>
      <c r="O335" s="1160"/>
      <c r="P335" s="1160"/>
      <c r="Q335" s="1160"/>
      <c r="R335" s="1160"/>
      <c r="S335" s="1160"/>
      <c r="T335" s="1160"/>
      <c r="U335" s="1160"/>
      <c r="V335" s="1160"/>
      <c r="W335" s="1160"/>
      <c r="X335" s="1160"/>
      <c r="Y335" s="1160"/>
      <c r="Z335" s="1160"/>
      <c r="AA335" s="1160"/>
      <c r="AB335" s="1160"/>
      <c r="AC335" s="1160"/>
    </row>
    <row r="336">
      <c r="A336" s="127"/>
      <c r="B336" s="127"/>
      <c r="C336" s="1155"/>
      <c r="D336" s="126"/>
      <c r="E336" s="126"/>
      <c r="F336" s="1155"/>
      <c r="G336" s="1156"/>
      <c r="H336" s="1157"/>
      <c r="I336" s="126"/>
      <c r="J336" s="1158"/>
      <c r="K336" s="1155"/>
      <c r="L336" s="127"/>
      <c r="M336" s="1159"/>
      <c r="N336" s="1160"/>
      <c r="O336" s="1160"/>
      <c r="P336" s="1160"/>
      <c r="Q336" s="1160"/>
      <c r="R336" s="1160"/>
      <c r="S336" s="1160"/>
      <c r="T336" s="1160"/>
      <c r="U336" s="1160"/>
      <c r="V336" s="1160"/>
      <c r="W336" s="1160"/>
      <c r="X336" s="1160"/>
      <c r="Y336" s="1160"/>
      <c r="Z336" s="1160"/>
      <c r="AA336" s="1160"/>
      <c r="AB336" s="1160"/>
      <c r="AC336" s="1160"/>
    </row>
    <row r="337">
      <c r="A337" s="127"/>
      <c r="B337" s="127"/>
      <c r="C337" s="1155"/>
      <c r="D337" s="126"/>
      <c r="E337" s="126"/>
      <c r="F337" s="1155"/>
      <c r="G337" s="1156"/>
      <c r="H337" s="1157"/>
      <c r="I337" s="126"/>
      <c r="J337" s="1158"/>
      <c r="K337" s="1155"/>
      <c r="L337" s="127"/>
      <c r="M337" s="1159"/>
      <c r="N337" s="1160"/>
      <c r="O337" s="1160"/>
      <c r="P337" s="1160"/>
      <c r="Q337" s="1160"/>
      <c r="R337" s="1160"/>
      <c r="S337" s="1160"/>
      <c r="T337" s="1160"/>
      <c r="U337" s="1160"/>
      <c r="V337" s="1160"/>
      <c r="W337" s="1160"/>
      <c r="X337" s="1160"/>
      <c r="Y337" s="1160"/>
      <c r="Z337" s="1160"/>
      <c r="AA337" s="1160"/>
      <c r="AB337" s="1160"/>
      <c r="AC337" s="1160"/>
    </row>
    <row r="338">
      <c r="A338" s="127"/>
      <c r="B338" s="127"/>
      <c r="C338" s="1155"/>
      <c r="D338" s="126"/>
      <c r="E338" s="126"/>
      <c r="F338" s="1155"/>
      <c r="G338" s="1156"/>
      <c r="H338" s="1157"/>
      <c r="I338" s="126"/>
      <c r="J338" s="1158"/>
      <c r="K338" s="1155"/>
      <c r="L338" s="127"/>
      <c r="M338" s="1159"/>
      <c r="N338" s="1160"/>
      <c r="O338" s="1160"/>
      <c r="P338" s="1160"/>
      <c r="Q338" s="1160"/>
      <c r="R338" s="1160"/>
      <c r="S338" s="1160"/>
      <c r="T338" s="1160"/>
      <c r="U338" s="1160"/>
      <c r="V338" s="1160"/>
      <c r="W338" s="1160"/>
      <c r="X338" s="1160"/>
      <c r="Y338" s="1160"/>
      <c r="Z338" s="1160"/>
      <c r="AA338" s="1160"/>
      <c r="AB338" s="1160"/>
      <c r="AC338" s="1160"/>
    </row>
    <row r="339">
      <c r="A339" s="127"/>
      <c r="B339" s="127"/>
      <c r="C339" s="1155"/>
      <c r="D339" s="126"/>
      <c r="E339" s="126"/>
      <c r="F339" s="1155"/>
      <c r="G339" s="1156"/>
      <c r="H339" s="1157"/>
      <c r="I339" s="126"/>
      <c r="J339" s="1158"/>
      <c r="K339" s="1155"/>
      <c r="L339" s="127"/>
      <c r="M339" s="1159"/>
      <c r="N339" s="1160"/>
      <c r="O339" s="1160"/>
      <c r="P339" s="1160"/>
      <c r="Q339" s="1160"/>
      <c r="R339" s="1160"/>
      <c r="S339" s="1160"/>
      <c r="T339" s="1160"/>
      <c r="U339" s="1160"/>
      <c r="V339" s="1160"/>
      <c r="W339" s="1160"/>
      <c r="X339" s="1160"/>
      <c r="Y339" s="1160"/>
      <c r="Z339" s="1160"/>
      <c r="AA339" s="1160"/>
      <c r="AB339" s="1160"/>
      <c r="AC339" s="1160"/>
    </row>
    <row r="340">
      <c r="A340" s="127"/>
      <c r="B340" s="127"/>
      <c r="C340" s="1155"/>
      <c r="D340" s="126"/>
      <c r="E340" s="126"/>
      <c r="F340" s="1155"/>
      <c r="G340" s="1156"/>
      <c r="H340" s="1157"/>
      <c r="I340" s="126"/>
      <c r="J340" s="1158"/>
      <c r="K340" s="1155"/>
      <c r="L340" s="127"/>
      <c r="M340" s="1159"/>
      <c r="N340" s="1160"/>
      <c r="O340" s="1160"/>
      <c r="P340" s="1160"/>
      <c r="Q340" s="1160"/>
      <c r="R340" s="1160"/>
      <c r="S340" s="1160"/>
      <c r="T340" s="1160"/>
      <c r="U340" s="1160"/>
      <c r="V340" s="1160"/>
      <c r="W340" s="1160"/>
      <c r="X340" s="1160"/>
      <c r="Y340" s="1160"/>
      <c r="Z340" s="1160"/>
      <c r="AA340" s="1160"/>
      <c r="AB340" s="1160"/>
      <c r="AC340" s="1160"/>
    </row>
    <row r="341">
      <c r="A341" s="127"/>
      <c r="B341" s="127"/>
      <c r="C341" s="1155"/>
      <c r="D341" s="126"/>
      <c r="E341" s="126"/>
      <c r="F341" s="1155"/>
      <c r="G341" s="1156"/>
      <c r="H341" s="1157"/>
      <c r="I341" s="126"/>
      <c r="J341" s="1158"/>
      <c r="K341" s="1155"/>
      <c r="L341" s="127"/>
      <c r="M341" s="1159"/>
      <c r="N341" s="1160"/>
      <c r="O341" s="1160"/>
      <c r="P341" s="1160"/>
      <c r="Q341" s="1160"/>
      <c r="R341" s="1160"/>
      <c r="S341" s="1160"/>
      <c r="T341" s="1160"/>
      <c r="U341" s="1160"/>
      <c r="V341" s="1160"/>
      <c r="W341" s="1160"/>
      <c r="X341" s="1160"/>
      <c r="Y341" s="1160"/>
      <c r="Z341" s="1160"/>
      <c r="AA341" s="1160"/>
      <c r="AB341" s="1160"/>
      <c r="AC341" s="1160"/>
    </row>
    <row r="342">
      <c r="A342" s="127"/>
      <c r="B342" s="127"/>
      <c r="C342" s="1155"/>
      <c r="D342" s="126"/>
      <c r="E342" s="126"/>
      <c r="F342" s="1155"/>
      <c r="G342" s="1156"/>
      <c r="H342" s="1157"/>
      <c r="I342" s="126"/>
      <c r="J342" s="1158"/>
      <c r="K342" s="1155"/>
      <c r="L342" s="127"/>
      <c r="M342" s="1159"/>
      <c r="N342" s="1160"/>
      <c r="O342" s="1160"/>
      <c r="P342" s="1160"/>
      <c r="Q342" s="1160"/>
      <c r="R342" s="1160"/>
      <c r="S342" s="1160"/>
      <c r="T342" s="1160"/>
      <c r="U342" s="1160"/>
      <c r="V342" s="1160"/>
      <c r="W342" s="1160"/>
      <c r="X342" s="1160"/>
      <c r="Y342" s="1160"/>
      <c r="Z342" s="1160"/>
      <c r="AA342" s="1160"/>
      <c r="AB342" s="1160"/>
      <c r="AC342" s="1160"/>
    </row>
    <row r="343">
      <c r="A343" s="127"/>
      <c r="B343" s="127"/>
      <c r="C343" s="1155"/>
      <c r="D343" s="126"/>
      <c r="E343" s="126"/>
      <c r="F343" s="1155"/>
      <c r="G343" s="1156"/>
      <c r="H343" s="1157"/>
      <c r="I343" s="126"/>
      <c r="J343" s="1158"/>
      <c r="K343" s="1155"/>
      <c r="L343" s="127"/>
      <c r="M343" s="1159"/>
      <c r="N343" s="1160"/>
      <c r="O343" s="1160"/>
      <c r="P343" s="1160"/>
      <c r="Q343" s="1160"/>
      <c r="R343" s="1160"/>
      <c r="S343" s="1160"/>
      <c r="T343" s="1160"/>
      <c r="U343" s="1160"/>
      <c r="V343" s="1160"/>
      <c r="W343" s="1160"/>
      <c r="X343" s="1160"/>
      <c r="Y343" s="1160"/>
      <c r="Z343" s="1160"/>
      <c r="AA343" s="1160"/>
      <c r="AB343" s="1160"/>
      <c r="AC343" s="1160"/>
    </row>
    <row r="344">
      <c r="A344" s="127"/>
      <c r="B344" s="127"/>
      <c r="C344" s="1155"/>
      <c r="D344" s="126"/>
      <c r="E344" s="126"/>
      <c r="F344" s="1155"/>
      <c r="G344" s="1156"/>
      <c r="H344" s="1157"/>
      <c r="I344" s="126"/>
      <c r="J344" s="1158"/>
      <c r="K344" s="1155"/>
      <c r="L344" s="127"/>
      <c r="M344" s="1159"/>
      <c r="N344" s="1160"/>
      <c r="O344" s="1160"/>
      <c r="P344" s="1160"/>
      <c r="Q344" s="1160"/>
      <c r="R344" s="1160"/>
      <c r="S344" s="1160"/>
      <c r="T344" s="1160"/>
      <c r="U344" s="1160"/>
      <c r="V344" s="1160"/>
      <c r="W344" s="1160"/>
      <c r="X344" s="1160"/>
      <c r="Y344" s="1160"/>
      <c r="Z344" s="1160"/>
      <c r="AA344" s="1160"/>
      <c r="AB344" s="1160"/>
      <c r="AC344" s="1160"/>
    </row>
    <row r="345">
      <c r="A345" s="127"/>
      <c r="B345" s="127"/>
      <c r="C345" s="1155"/>
      <c r="D345" s="126"/>
      <c r="E345" s="126"/>
      <c r="F345" s="1155"/>
      <c r="G345" s="1156"/>
      <c r="H345" s="1157"/>
      <c r="I345" s="126"/>
      <c r="J345" s="1158"/>
      <c r="K345" s="1155"/>
      <c r="L345" s="127"/>
      <c r="M345" s="1159"/>
      <c r="N345" s="1160"/>
      <c r="O345" s="1160"/>
      <c r="P345" s="1160"/>
      <c r="Q345" s="1160"/>
      <c r="R345" s="1160"/>
      <c r="S345" s="1160"/>
      <c r="T345" s="1160"/>
      <c r="U345" s="1160"/>
      <c r="V345" s="1160"/>
      <c r="W345" s="1160"/>
      <c r="X345" s="1160"/>
      <c r="Y345" s="1160"/>
      <c r="Z345" s="1160"/>
      <c r="AA345" s="1160"/>
      <c r="AB345" s="1160"/>
      <c r="AC345" s="1160"/>
    </row>
    <row r="346">
      <c r="A346" s="127"/>
      <c r="B346" s="127"/>
      <c r="C346" s="1155"/>
      <c r="D346" s="126"/>
      <c r="E346" s="126"/>
      <c r="F346" s="1155"/>
      <c r="G346" s="1156"/>
      <c r="H346" s="1157"/>
      <c r="I346" s="126"/>
      <c r="J346" s="1158"/>
      <c r="K346" s="1155"/>
      <c r="L346" s="127"/>
      <c r="M346" s="1159"/>
      <c r="N346" s="1160"/>
      <c r="O346" s="1160"/>
      <c r="P346" s="1160"/>
      <c r="Q346" s="1160"/>
      <c r="R346" s="1160"/>
      <c r="S346" s="1160"/>
      <c r="T346" s="1160"/>
      <c r="U346" s="1160"/>
      <c r="V346" s="1160"/>
      <c r="W346" s="1160"/>
      <c r="X346" s="1160"/>
      <c r="Y346" s="1160"/>
      <c r="Z346" s="1160"/>
      <c r="AA346" s="1160"/>
      <c r="AB346" s="1160"/>
      <c r="AC346" s="1160"/>
    </row>
    <row r="347">
      <c r="A347" s="127"/>
      <c r="B347" s="127"/>
      <c r="C347" s="1155"/>
      <c r="D347" s="126"/>
      <c r="E347" s="126"/>
      <c r="F347" s="1155"/>
      <c r="G347" s="1156"/>
      <c r="H347" s="1157"/>
      <c r="I347" s="126"/>
      <c r="J347" s="1158"/>
      <c r="K347" s="1155"/>
      <c r="L347" s="127"/>
      <c r="M347" s="1159"/>
      <c r="N347" s="1160"/>
      <c r="O347" s="1160"/>
      <c r="P347" s="1160"/>
      <c r="Q347" s="1160"/>
      <c r="R347" s="1160"/>
      <c r="S347" s="1160"/>
      <c r="T347" s="1160"/>
      <c r="U347" s="1160"/>
      <c r="V347" s="1160"/>
      <c r="W347" s="1160"/>
      <c r="X347" s="1160"/>
      <c r="Y347" s="1160"/>
      <c r="Z347" s="1160"/>
      <c r="AA347" s="1160"/>
      <c r="AB347" s="1160"/>
      <c r="AC347" s="1160"/>
    </row>
    <row r="348">
      <c r="A348" s="127"/>
      <c r="B348" s="127"/>
      <c r="C348" s="1155"/>
      <c r="D348" s="126"/>
      <c r="E348" s="126"/>
      <c r="F348" s="1155"/>
      <c r="G348" s="1156"/>
      <c r="H348" s="1157"/>
      <c r="I348" s="126"/>
      <c r="J348" s="1158"/>
      <c r="K348" s="1155"/>
      <c r="L348" s="127"/>
      <c r="M348" s="1159"/>
      <c r="N348" s="1160"/>
      <c r="O348" s="1160"/>
      <c r="P348" s="1160"/>
      <c r="Q348" s="1160"/>
      <c r="R348" s="1160"/>
      <c r="S348" s="1160"/>
      <c r="T348" s="1160"/>
      <c r="U348" s="1160"/>
      <c r="V348" s="1160"/>
      <c r="W348" s="1160"/>
      <c r="X348" s="1160"/>
      <c r="Y348" s="1160"/>
      <c r="Z348" s="1160"/>
      <c r="AA348" s="1160"/>
      <c r="AB348" s="1160"/>
      <c r="AC348" s="1160"/>
    </row>
    <row r="349">
      <c r="A349" s="127"/>
      <c r="B349" s="127"/>
      <c r="C349" s="1155"/>
      <c r="D349" s="126"/>
      <c r="E349" s="126"/>
      <c r="F349" s="1155"/>
      <c r="G349" s="1156"/>
      <c r="H349" s="1157"/>
      <c r="I349" s="126"/>
      <c r="J349" s="1158"/>
      <c r="K349" s="1155"/>
      <c r="L349" s="127"/>
      <c r="M349" s="1159"/>
      <c r="N349" s="1160"/>
      <c r="O349" s="1160"/>
      <c r="P349" s="1160"/>
      <c r="Q349" s="1160"/>
      <c r="R349" s="1160"/>
      <c r="S349" s="1160"/>
      <c r="T349" s="1160"/>
      <c r="U349" s="1160"/>
      <c r="V349" s="1160"/>
      <c r="W349" s="1160"/>
      <c r="X349" s="1160"/>
      <c r="Y349" s="1160"/>
      <c r="Z349" s="1160"/>
      <c r="AA349" s="1160"/>
      <c r="AB349" s="1160"/>
      <c r="AC349" s="1160"/>
    </row>
    <row r="350">
      <c r="A350" s="127"/>
      <c r="B350" s="127"/>
      <c r="C350" s="1155"/>
      <c r="D350" s="126"/>
      <c r="E350" s="126"/>
      <c r="F350" s="1155"/>
      <c r="G350" s="1156"/>
      <c r="H350" s="1157"/>
      <c r="I350" s="126"/>
      <c r="J350" s="1158"/>
      <c r="K350" s="1155"/>
      <c r="L350" s="127"/>
      <c r="M350" s="1159"/>
      <c r="N350" s="1160"/>
      <c r="O350" s="1160"/>
      <c r="P350" s="1160"/>
      <c r="Q350" s="1160"/>
      <c r="R350" s="1160"/>
      <c r="S350" s="1160"/>
      <c r="T350" s="1160"/>
      <c r="U350" s="1160"/>
      <c r="V350" s="1160"/>
      <c r="W350" s="1160"/>
      <c r="X350" s="1160"/>
      <c r="Y350" s="1160"/>
      <c r="Z350" s="1160"/>
      <c r="AA350" s="1160"/>
      <c r="AB350" s="1160"/>
      <c r="AC350" s="1160"/>
    </row>
    <row r="351">
      <c r="A351" s="127"/>
      <c r="B351" s="127"/>
      <c r="C351" s="1155"/>
      <c r="D351" s="126"/>
      <c r="E351" s="126"/>
      <c r="F351" s="1155"/>
      <c r="G351" s="1156"/>
      <c r="H351" s="1157"/>
      <c r="I351" s="126"/>
      <c r="J351" s="1158"/>
      <c r="K351" s="1155"/>
      <c r="L351" s="127"/>
      <c r="M351" s="1159"/>
      <c r="N351" s="1160"/>
      <c r="O351" s="1160"/>
      <c r="P351" s="1160"/>
      <c r="Q351" s="1160"/>
      <c r="R351" s="1160"/>
      <c r="S351" s="1160"/>
      <c r="T351" s="1160"/>
      <c r="U351" s="1160"/>
      <c r="V351" s="1160"/>
      <c r="W351" s="1160"/>
      <c r="X351" s="1160"/>
      <c r="Y351" s="1160"/>
      <c r="Z351" s="1160"/>
      <c r="AA351" s="1160"/>
      <c r="AB351" s="1160"/>
      <c r="AC351" s="1160"/>
    </row>
    <row r="352">
      <c r="A352" s="127"/>
      <c r="B352" s="127"/>
      <c r="C352" s="1155"/>
      <c r="D352" s="126"/>
      <c r="E352" s="126"/>
      <c r="F352" s="1155"/>
      <c r="G352" s="1156"/>
      <c r="H352" s="1157"/>
      <c r="I352" s="126"/>
      <c r="J352" s="1158"/>
      <c r="K352" s="1155"/>
      <c r="L352" s="127"/>
      <c r="M352" s="1159"/>
      <c r="N352" s="1160"/>
      <c r="O352" s="1160"/>
      <c r="P352" s="1160"/>
      <c r="Q352" s="1160"/>
      <c r="R352" s="1160"/>
      <c r="S352" s="1160"/>
      <c r="T352" s="1160"/>
      <c r="U352" s="1160"/>
      <c r="V352" s="1160"/>
      <c r="W352" s="1160"/>
      <c r="X352" s="1160"/>
      <c r="Y352" s="1160"/>
      <c r="Z352" s="1160"/>
      <c r="AA352" s="1160"/>
      <c r="AB352" s="1160"/>
      <c r="AC352" s="1160"/>
    </row>
    <row r="353">
      <c r="A353" s="127"/>
      <c r="B353" s="127"/>
      <c r="C353" s="1155"/>
      <c r="D353" s="126"/>
      <c r="E353" s="126"/>
      <c r="F353" s="1155"/>
      <c r="G353" s="1156"/>
      <c r="H353" s="1157"/>
      <c r="I353" s="126"/>
      <c r="J353" s="1158"/>
      <c r="K353" s="1155"/>
      <c r="L353" s="127"/>
      <c r="M353" s="1159"/>
      <c r="N353" s="1160"/>
      <c r="O353" s="1160"/>
      <c r="P353" s="1160"/>
      <c r="Q353" s="1160"/>
      <c r="R353" s="1160"/>
      <c r="S353" s="1160"/>
      <c r="T353" s="1160"/>
      <c r="U353" s="1160"/>
      <c r="V353" s="1160"/>
      <c r="W353" s="1160"/>
      <c r="X353" s="1160"/>
      <c r="Y353" s="1160"/>
      <c r="Z353" s="1160"/>
      <c r="AA353" s="1160"/>
      <c r="AB353" s="1160"/>
      <c r="AC353" s="1160"/>
    </row>
    <row r="354">
      <c r="A354" s="127"/>
      <c r="B354" s="127"/>
      <c r="C354" s="1155"/>
      <c r="D354" s="126"/>
      <c r="E354" s="126"/>
      <c r="F354" s="1155"/>
      <c r="G354" s="1156"/>
      <c r="H354" s="1157"/>
      <c r="I354" s="126"/>
      <c r="J354" s="1158"/>
      <c r="K354" s="1155"/>
      <c r="L354" s="127"/>
      <c r="M354" s="1159"/>
      <c r="N354" s="1160"/>
      <c r="O354" s="1160"/>
      <c r="P354" s="1160"/>
      <c r="Q354" s="1160"/>
      <c r="R354" s="1160"/>
      <c r="S354" s="1160"/>
      <c r="T354" s="1160"/>
      <c r="U354" s="1160"/>
      <c r="V354" s="1160"/>
      <c r="W354" s="1160"/>
      <c r="X354" s="1160"/>
      <c r="Y354" s="1160"/>
      <c r="Z354" s="1160"/>
      <c r="AA354" s="1160"/>
      <c r="AB354" s="1160"/>
      <c r="AC354" s="1160"/>
    </row>
    <row r="355">
      <c r="A355" s="127"/>
      <c r="B355" s="127"/>
      <c r="C355" s="1155"/>
      <c r="D355" s="126"/>
      <c r="E355" s="126"/>
      <c r="F355" s="1155"/>
      <c r="G355" s="1156"/>
      <c r="H355" s="1157"/>
      <c r="I355" s="126"/>
      <c r="J355" s="1158"/>
      <c r="K355" s="1155"/>
      <c r="L355" s="127"/>
      <c r="M355" s="1159"/>
      <c r="N355" s="1160"/>
      <c r="O355" s="1160"/>
      <c r="P355" s="1160"/>
      <c r="Q355" s="1160"/>
      <c r="R355" s="1160"/>
      <c r="S355" s="1160"/>
      <c r="T355" s="1160"/>
      <c r="U355" s="1160"/>
      <c r="V355" s="1160"/>
      <c r="W355" s="1160"/>
      <c r="X355" s="1160"/>
      <c r="Y355" s="1160"/>
      <c r="Z355" s="1160"/>
      <c r="AA355" s="1160"/>
      <c r="AB355" s="1160"/>
      <c r="AC355" s="1160"/>
    </row>
    <row r="356">
      <c r="A356" s="127"/>
      <c r="B356" s="127"/>
      <c r="C356" s="1155"/>
      <c r="D356" s="126"/>
      <c r="E356" s="126"/>
      <c r="F356" s="1155"/>
      <c r="G356" s="1156"/>
      <c r="H356" s="1157"/>
      <c r="I356" s="126"/>
      <c r="J356" s="1158"/>
      <c r="K356" s="1155"/>
      <c r="L356" s="127"/>
      <c r="M356" s="1159"/>
      <c r="N356" s="1160"/>
      <c r="O356" s="1160"/>
      <c r="P356" s="1160"/>
      <c r="Q356" s="1160"/>
      <c r="R356" s="1160"/>
      <c r="S356" s="1160"/>
      <c r="T356" s="1160"/>
      <c r="U356" s="1160"/>
      <c r="V356" s="1160"/>
      <c r="W356" s="1160"/>
      <c r="X356" s="1160"/>
      <c r="Y356" s="1160"/>
      <c r="Z356" s="1160"/>
      <c r="AA356" s="1160"/>
      <c r="AB356" s="1160"/>
      <c r="AC356" s="1160"/>
    </row>
    <row r="357">
      <c r="A357" s="127"/>
      <c r="B357" s="127"/>
      <c r="C357" s="1155"/>
      <c r="D357" s="126"/>
      <c r="E357" s="126"/>
      <c r="F357" s="1155"/>
      <c r="G357" s="1156"/>
      <c r="H357" s="1157"/>
      <c r="I357" s="126"/>
      <c r="J357" s="1158"/>
      <c r="K357" s="1155"/>
      <c r="L357" s="127"/>
      <c r="M357" s="1159"/>
      <c r="N357" s="1160"/>
      <c r="O357" s="1160"/>
      <c r="P357" s="1160"/>
      <c r="Q357" s="1160"/>
      <c r="R357" s="1160"/>
      <c r="S357" s="1160"/>
      <c r="T357" s="1160"/>
      <c r="U357" s="1160"/>
      <c r="V357" s="1160"/>
      <c r="W357" s="1160"/>
      <c r="X357" s="1160"/>
      <c r="Y357" s="1160"/>
      <c r="Z357" s="1160"/>
      <c r="AA357" s="1160"/>
      <c r="AB357" s="1160"/>
      <c r="AC357" s="1160"/>
    </row>
    <row r="358">
      <c r="A358" s="127"/>
      <c r="B358" s="127"/>
      <c r="C358" s="1155"/>
      <c r="D358" s="126"/>
      <c r="E358" s="126"/>
      <c r="F358" s="1155"/>
      <c r="G358" s="1156"/>
      <c r="H358" s="1157"/>
      <c r="I358" s="126"/>
      <c r="J358" s="1158"/>
      <c r="K358" s="1155"/>
      <c r="L358" s="127"/>
      <c r="M358" s="1159"/>
      <c r="N358" s="1160"/>
      <c r="O358" s="1160"/>
      <c r="P358" s="1160"/>
      <c r="Q358" s="1160"/>
      <c r="R358" s="1160"/>
      <c r="S358" s="1160"/>
      <c r="T358" s="1160"/>
      <c r="U358" s="1160"/>
      <c r="V358" s="1160"/>
      <c r="W358" s="1160"/>
      <c r="X358" s="1160"/>
      <c r="Y358" s="1160"/>
      <c r="Z358" s="1160"/>
      <c r="AA358" s="1160"/>
      <c r="AB358" s="1160"/>
      <c r="AC358" s="1160"/>
    </row>
    <row r="359">
      <c r="A359" s="127"/>
      <c r="B359" s="127"/>
      <c r="C359" s="1155"/>
      <c r="D359" s="126"/>
      <c r="E359" s="126"/>
      <c r="F359" s="1155"/>
      <c r="G359" s="1156"/>
      <c r="H359" s="1157"/>
      <c r="I359" s="126"/>
      <c r="J359" s="1158"/>
      <c r="K359" s="1155"/>
      <c r="L359" s="127"/>
      <c r="M359" s="1159"/>
      <c r="N359" s="1160"/>
      <c r="O359" s="1160"/>
      <c r="P359" s="1160"/>
      <c r="Q359" s="1160"/>
      <c r="R359" s="1160"/>
      <c r="S359" s="1160"/>
      <c r="T359" s="1160"/>
      <c r="U359" s="1160"/>
      <c r="V359" s="1160"/>
      <c r="W359" s="1160"/>
      <c r="X359" s="1160"/>
      <c r="Y359" s="1160"/>
      <c r="Z359" s="1160"/>
      <c r="AA359" s="1160"/>
      <c r="AB359" s="1160"/>
      <c r="AC359" s="1160"/>
    </row>
    <row r="360">
      <c r="A360" s="127"/>
      <c r="B360" s="127"/>
      <c r="C360" s="1155"/>
      <c r="D360" s="126"/>
      <c r="E360" s="126"/>
      <c r="F360" s="1155"/>
      <c r="G360" s="1156"/>
      <c r="H360" s="1157"/>
      <c r="I360" s="126"/>
      <c r="J360" s="1158"/>
      <c r="K360" s="1155"/>
      <c r="L360" s="127"/>
      <c r="M360" s="1159"/>
      <c r="N360" s="1160"/>
      <c r="O360" s="1160"/>
      <c r="P360" s="1160"/>
      <c r="Q360" s="1160"/>
      <c r="R360" s="1160"/>
      <c r="S360" s="1160"/>
      <c r="T360" s="1160"/>
      <c r="U360" s="1160"/>
      <c r="V360" s="1160"/>
      <c r="W360" s="1160"/>
      <c r="X360" s="1160"/>
      <c r="Y360" s="1160"/>
      <c r="Z360" s="1160"/>
      <c r="AA360" s="1160"/>
      <c r="AB360" s="1160"/>
      <c r="AC360" s="1160"/>
    </row>
    <row r="361">
      <c r="A361" s="127"/>
      <c r="B361" s="127"/>
      <c r="C361" s="1155"/>
      <c r="D361" s="126"/>
      <c r="E361" s="126"/>
      <c r="F361" s="1155"/>
      <c r="G361" s="1156"/>
      <c r="H361" s="1157"/>
      <c r="I361" s="126"/>
      <c r="J361" s="1158"/>
      <c r="K361" s="1155"/>
      <c r="L361" s="127"/>
      <c r="M361" s="1159"/>
      <c r="N361" s="1160"/>
      <c r="O361" s="1160"/>
      <c r="P361" s="1160"/>
      <c r="Q361" s="1160"/>
      <c r="R361" s="1160"/>
      <c r="S361" s="1160"/>
      <c r="T361" s="1160"/>
      <c r="U361" s="1160"/>
      <c r="V361" s="1160"/>
      <c r="W361" s="1160"/>
      <c r="X361" s="1160"/>
      <c r="Y361" s="1160"/>
      <c r="Z361" s="1160"/>
      <c r="AA361" s="1160"/>
      <c r="AB361" s="1160"/>
      <c r="AC361" s="1160"/>
    </row>
    <row r="362">
      <c r="A362" s="127"/>
      <c r="B362" s="127"/>
      <c r="C362" s="1155"/>
      <c r="D362" s="126"/>
      <c r="E362" s="126"/>
      <c r="F362" s="1155"/>
      <c r="G362" s="1156"/>
      <c r="H362" s="1157"/>
      <c r="I362" s="126"/>
      <c r="J362" s="1158"/>
      <c r="K362" s="1155"/>
      <c r="L362" s="127"/>
      <c r="M362" s="1159"/>
      <c r="N362" s="1160"/>
      <c r="O362" s="1160"/>
      <c r="P362" s="1160"/>
      <c r="Q362" s="1160"/>
      <c r="R362" s="1160"/>
      <c r="S362" s="1160"/>
      <c r="T362" s="1160"/>
      <c r="U362" s="1160"/>
      <c r="V362" s="1160"/>
      <c r="W362" s="1160"/>
      <c r="X362" s="1160"/>
      <c r="Y362" s="1160"/>
      <c r="Z362" s="1160"/>
      <c r="AA362" s="1160"/>
      <c r="AB362" s="1160"/>
      <c r="AC362" s="1160"/>
    </row>
    <row r="363">
      <c r="A363" s="127"/>
      <c r="B363" s="127"/>
      <c r="C363" s="1155"/>
      <c r="D363" s="126"/>
      <c r="E363" s="126"/>
      <c r="F363" s="1155"/>
      <c r="G363" s="1156"/>
      <c r="H363" s="1157"/>
      <c r="I363" s="126"/>
      <c r="J363" s="1158"/>
      <c r="K363" s="1155"/>
      <c r="L363" s="127"/>
      <c r="M363" s="1159"/>
      <c r="N363" s="1160"/>
      <c r="O363" s="1160"/>
      <c r="P363" s="1160"/>
      <c r="Q363" s="1160"/>
      <c r="R363" s="1160"/>
      <c r="S363" s="1160"/>
      <c r="T363" s="1160"/>
      <c r="U363" s="1160"/>
      <c r="V363" s="1160"/>
      <c r="W363" s="1160"/>
      <c r="X363" s="1160"/>
      <c r="Y363" s="1160"/>
      <c r="Z363" s="1160"/>
      <c r="AA363" s="1160"/>
      <c r="AB363" s="1160"/>
      <c r="AC363" s="1160"/>
    </row>
    <row r="364">
      <c r="A364" s="127"/>
      <c r="B364" s="127"/>
      <c r="C364" s="1155"/>
      <c r="D364" s="126"/>
      <c r="E364" s="126"/>
      <c r="F364" s="1155"/>
      <c r="G364" s="1156"/>
      <c r="H364" s="1157"/>
      <c r="I364" s="126"/>
      <c r="J364" s="1158"/>
      <c r="K364" s="1155"/>
      <c r="L364" s="127"/>
      <c r="M364" s="1159"/>
      <c r="N364" s="1160"/>
      <c r="O364" s="1160"/>
      <c r="P364" s="1160"/>
      <c r="Q364" s="1160"/>
      <c r="R364" s="1160"/>
      <c r="S364" s="1160"/>
      <c r="T364" s="1160"/>
      <c r="U364" s="1160"/>
      <c r="V364" s="1160"/>
      <c r="W364" s="1160"/>
      <c r="X364" s="1160"/>
      <c r="Y364" s="1160"/>
      <c r="Z364" s="1160"/>
      <c r="AA364" s="1160"/>
      <c r="AB364" s="1160"/>
      <c r="AC364" s="1160"/>
    </row>
    <row r="365">
      <c r="A365" s="127"/>
      <c r="B365" s="127"/>
      <c r="C365" s="1155"/>
      <c r="D365" s="126"/>
      <c r="E365" s="126"/>
      <c r="F365" s="1155"/>
      <c r="G365" s="1156"/>
      <c r="H365" s="1157"/>
      <c r="I365" s="126"/>
      <c r="J365" s="1158"/>
      <c r="K365" s="1155"/>
      <c r="L365" s="127"/>
      <c r="M365" s="1159"/>
      <c r="N365" s="1160"/>
      <c r="O365" s="1160"/>
      <c r="P365" s="1160"/>
      <c r="Q365" s="1160"/>
      <c r="R365" s="1160"/>
      <c r="S365" s="1160"/>
      <c r="T365" s="1160"/>
      <c r="U365" s="1160"/>
      <c r="V365" s="1160"/>
      <c r="W365" s="1160"/>
      <c r="X365" s="1160"/>
      <c r="Y365" s="1160"/>
      <c r="Z365" s="1160"/>
      <c r="AA365" s="1160"/>
      <c r="AB365" s="1160"/>
      <c r="AC365" s="1160"/>
    </row>
    <row r="366">
      <c r="A366" s="127"/>
      <c r="B366" s="127"/>
      <c r="C366" s="1155"/>
      <c r="D366" s="126"/>
      <c r="E366" s="126"/>
      <c r="F366" s="1155"/>
      <c r="G366" s="1156"/>
      <c r="H366" s="1157"/>
      <c r="I366" s="126"/>
      <c r="J366" s="1158"/>
      <c r="K366" s="1155"/>
      <c r="L366" s="127"/>
      <c r="M366" s="1159"/>
      <c r="N366" s="1160"/>
      <c r="O366" s="1160"/>
      <c r="P366" s="1160"/>
      <c r="Q366" s="1160"/>
      <c r="R366" s="1160"/>
      <c r="S366" s="1160"/>
      <c r="T366" s="1160"/>
      <c r="U366" s="1160"/>
      <c r="V366" s="1160"/>
      <c r="W366" s="1160"/>
      <c r="X366" s="1160"/>
      <c r="Y366" s="1160"/>
      <c r="Z366" s="1160"/>
      <c r="AA366" s="1160"/>
      <c r="AB366" s="1160"/>
      <c r="AC366" s="1160"/>
    </row>
    <row r="367">
      <c r="A367" s="127"/>
      <c r="B367" s="127"/>
      <c r="C367" s="1155"/>
      <c r="D367" s="126"/>
      <c r="E367" s="126"/>
      <c r="F367" s="1155"/>
      <c r="G367" s="1156"/>
      <c r="H367" s="1157"/>
      <c r="I367" s="126"/>
      <c r="J367" s="1158"/>
      <c r="K367" s="1155"/>
      <c r="L367" s="127"/>
      <c r="M367" s="1159"/>
      <c r="N367" s="1160"/>
      <c r="O367" s="1160"/>
      <c r="P367" s="1160"/>
      <c r="Q367" s="1160"/>
      <c r="R367" s="1160"/>
      <c r="S367" s="1160"/>
      <c r="T367" s="1160"/>
      <c r="U367" s="1160"/>
      <c r="V367" s="1160"/>
      <c r="W367" s="1160"/>
      <c r="X367" s="1160"/>
      <c r="Y367" s="1160"/>
      <c r="Z367" s="1160"/>
      <c r="AA367" s="1160"/>
      <c r="AB367" s="1160"/>
      <c r="AC367" s="1160"/>
    </row>
    <row r="368">
      <c r="A368" s="127"/>
      <c r="B368" s="127"/>
      <c r="C368" s="1155"/>
      <c r="D368" s="126"/>
      <c r="E368" s="126"/>
      <c r="F368" s="1155"/>
      <c r="G368" s="1156"/>
      <c r="H368" s="1157"/>
      <c r="I368" s="126"/>
      <c r="J368" s="1158"/>
      <c r="K368" s="1155"/>
      <c r="L368" s="127"/>
      <c r="M368" s="1159"/>
      <c r="N368" s="1160"/>
      <c r="O368" s="1160"/>
      <c r="P368" s="1160"/>
      <c r="Q368" s="1160"/>
      <c r="R368" s="1160"/>
      <c r="S368" s="1160"/>
      <c r="T368" s="1160"/>
      <c r="U368" s="1160"/>
      <c r="V368" s="1160"/>
      <c r="W368" s="1160"/>
      <c r="X368" s="1160"/>
      <c r="Y368" s="1160"/>
      <c r="Z368" s="1160"/>
      <c r="AA368" s="1160"/>
      <c r="AB368" s="1160"/>
      <c r="AC368" s="1160"/>
    </row>
    <row r="369">
      <c r="A369" s="127"/>
      <c r="B369" s="127"/>
      <c r="C369" s="1155"/>
      <c r="D369" s="126"/>
      <c r="E369" s="126"/>
      <c r="F369" s="1155"/>
      <c r="G369" s="1156"/>
      <c r="H369" s="1157"/>
      <c r="I369" s="126"/>
      <c r="J369" s="1158"/>
      <c r="K369" s="1155"/>
      <c r="L369" s="127"/>
      <c r="M369" s="1159"/>
      <c r="N369" s="1160"/>
      <c r="O369" s="1160"/>
      <c r="P369" s="1160"/>
      <c r="Q369" s="1160"/>
      <c r="R369" s="1160"/>
      <c r="S369" s="1160"/>
      <c r="T369" s="1160"/>
      <c r="U369" s="1160"/>
      <c r="V369" s="1160"/>
      <c r="W369" s="1160"/>
      <c r="X369" s="1160"/>
      <c r="Y369" s="1160"/>
      <c r="Z369" s="1160"/>
      <c r="AA369" s="1160"/>
      <c r="AB369" s="1160"/>
      <c r="AC369" s="1160"/>
    </row>
    <row r="370">
      <c r="A370" s="127"/>
      <c r="B370" s="127"/>
      <c r="C370" s="1155"/>
      <c r="D370" s="126"/>
      <c r="E370" s="126"/>
      <c r="F370" s="1155"/>
      <c r="G370" s="1156"/>
      <c r="H370" s="1157"/>
      <c r="I370" s="126"/>
      <c r="J370" s="1158"/>
      <c r="K370" s="1155"/>
      <c r="L370" s="127"/>
      <c r="M370" s="1159"/>
      <c r="N370" s="1160"/>
      <c r="O370" s="1160"/>
      <c r="P370" s="1160"/>
      <c r="Q370" s="1160"/>
      <c r="R370" s="1160"/>
      <c r="S370" s="1160"/>
      <c r="T370" s="1160"/>
      <c r="U370" s="1160"/>
      <c r="V370" s="1160"/>
      <c r="W370" s="1160"/>
      <c r="X370" s="1160"/>
      <c r="Y370" s="1160"/>
      <c r="Z370" s="1160"/>
      <c r="AA370" s="1160"/>
      <c r="AB370" s="1160"/>
      <c r="AC370" s="1160"/>
    </row>
    <row r="371">
      <c r="A371" s="127"/>
      <c r="B371" s="127"/>
      <c r="C371" s="1155"/>
      <c r="D371" s="126"/>
      <c r="E371" s="126"/>
      <c r="F371" s="1155"/>
      <c r="G371" s="1156"/>
      <c r="H371" s="1157"/>
      <c r="I371" s="126"/>
      <c r="J371" s="1158"/>
      <c r="K371" s="1155"/>
      <c r="L371" s="127"/>
      <c r="M371" s="1159"/>
      <c r="N371" s="1160"/>
      <c r="O371" s="1160"/>
      <c r="P371" s="1160"/>
      <c r="Q371" s="1160"/>
      <c r="R371" s="1160"/>
      <c r="S371" s="1160"/>
      <c r="T371" s="1160"/>
      <c r="U371" s="1160"/>
      <c r="V371" s="1160"/>
      <c r="W371" s="1160"/>
      <c r="X371" s="1160"/>
      <c r="Y371" s="1160"/>
      <c r="Z371" s="1160"/>
      <c r="AA371" s="1160"/>
      <c r="AB371" s="1160"/>
      <c r="AC371" s="1160"/>
    </row>
    <row r="372">
      <c r="A372" s="127"/>
      <c r="B372" s="127"/>
      <c r="C372" s="1155"/>
      <c r="D372" s="126"/>
      <c r="E372" s="126"/>
      <c r="F372" s="1155"/>
      <c r="G372" s="1156"/>
      <c r="H372" s="1157"/>
      <c r="I372" s="126"/>
      <c r="J372" s="1158"/>
      <c r="K372" s="1155"/>
      <c r="L372" s="127"/>
      <c r="M372" s="1159"/>
      <c r="N372" s="1160"/>
      <c r="O372" s="1160"/>
      <c r="P372" s="1160"/>
      <c r="Q372" s="1160"/>
      <c r="R372" s="1160"/>
      <c r="S372" s="1160"/>
      <c r="T372" s="1160"/>
      <c r="U372" s="1160"/>
      <c r="V372" s="1160"/>
      <c r="W372" s="1160"/>
      <c r="X372" s="1160"/>
      <c r="Y372" s="1160"/>
      <c r="Z372" s="1160"/>
      <c r="AA372" s="1160"/>
      <c r="AB372" s="1160"/>
      <c r="AC372" s="1160"/>
    </row>
    <row r="373">
      <c r="A373" s="127"/>
      <c r="B373" s="127"/>
      <c r="C373" s="1155"/>
      <c r="D373" s="126"/>
      <c r="E373" s="126"/>
      <c r="F373" s="1155"/>
      <c r="G373" s="1156"/>
      <c r="H373" s="1157"/>
      <c r="I373" s="126"/>
      <c r="J373" s="1158"/>
      <c r="K373" s="1155"/>
      <c r="L373" s="127"/>
      <c r="M373" s="1159"/>
      <c r="N373" s="1160"/>
      <c r="O373" s="1160"/>
      <c r="P373" s="1160"/>
      <c r="Q373" s="1160"/>
      <c r="R373" s="1160"/>
      <c r="S373" s="1160"/>
      <c r="T373" s="1160"/>
      <c r="U373" s="1160"/>
      <c r="V373" s="1160"/>
      <c r="W373" s="1160"/>
      <c r="X373" s="1160"/>
      <c r="Y373" s="1160"/>
      <c r="Z373" s="1160"/>
      <c r="AA373" s="1160"/>
      <c r="AB373" s="1160"/>
      <c r="AC373" s="1160"/>
    </row>
    <row r="374">
      <c r="A374" s="127"/>
      <c r="B374" s="127"/>
      <c r="C374" s="1155"/>
      <c r="D374" s="126"/>
      <c r="E374" s="126"/>
      <c r="F374" s="1155"/>
      <c r="G374" s="1156"/>
      <c r="H374" s="1157"/>
      <c r="I374" s="126"/>
      <c r="J374" s="1158"/>
      <c r="K374" s="1155"/>
      <c r="L374" s="127"/>
      <c r="M374" s="1159"/>
      <c r="N374" s="1160"/>
      <c r="O374" s="1160"/>
      <c r="P374" s="1160"/>
      <c r="Q374" s="1160"/>
      <c r="R374" s="1160"/>
      <c r="S374" s="1160"/>
      <c r="T374" s="1160"/>
      <c r="U374" s="1160"/>
      <c r="V374" s="1160"/>
      <c r="W374" s="1160"/>
      <c r="X374" s="1160"/>
      <c r="Y374" s="1160"/>
      <c r="Z374" s="1160"/>
      <c r="AA374" s="1160"/>
      <c r="AB374" s="1160"/>
      <c r="AC374" s="1160"/>
    </row>
    <row r="375">
      <c r="A375" s="127"/>
      <c r="B375" s="127"/>
      <c r="C375" s="1155"/>
      <c r="D375" s="126"/>
      <c r="E375" s="126"/>
      <c r="F375" s="1155"/>
      <c r="G375" s="1156"/>
      <c r="H375" s="1157"/>
      <c r="I375" s="126"/>
      <c r="J375" s="1158"/>
      <c r="K375" s="1155"/>
      <c r="L375" s="127"/>
      <c r="M375" s="1159"/>
      <c r="N375" s="1160"/>
      <c r="O375" s="1160"/>
      <c r="P375" s="1160"/>
      <c r="Q375" s="1160"/>
      <c r="R375" s="1160"/>
      <c r="S375" s="1160"/>
      <c r="T375" s="1160"/>
      <c r="U375" s="1160"/>
      <c r="V375" s="1160"/>
      <c r="W375" s="1160"/>
      <c r="X375" s="1160"/>
      <c r="Y375" s="1160"/>
      <c r="Z375" s="1160"/>
      <c r="AA375" s="1160"/>
      <c r="AB375" s="1160"/>
      <c r="AC375" s="1160"/>
    </row>
    <row r="376">
      <c r="A376" s="127"/>
      <c r="B376" s="127"/>
      <c r="C376" s="1155"/>
      <c r="D376" s="126"/>
      <c r="E376" s="126"/>
      <c r="F376" s="1155"/>
      <c r="G376" s="1156"/>
      <c r="H376" s="1157"/>
      <c r="I376" s="126"/>
      <c r="J376" s="1158"/>
      <c r="K376" s="1155"/>
      <c r="L376" s="127"/>
      <c r="M376" s="1159"/>
      <c r="N376" s="1160"/>
      <c r="O376" s="1160"/>
      <c r="P376" s="1160"/>
      <c r="Q376" s="1160"/>
      <c r="R376" s="1160"/>
      <c r="S376" s="1160"/>
      <c r="T376" s="1160"/>
      <c r="U376" s="1160"/>
      <c r="V376" s="1160"/>
      <c r="W376" s="1160"/>
      <c r="X376" s="1160"/>
      <c r="Y376" s="1160"/>
      <c r="Z376" s="1160"/>
      <c r="AA376" s="1160"/>
      <c r="AB376" s="1160"/>
      <c r="AC376" s="1160"/>
    </row>
    <row r="377">
      <c r="A377" s="127"/>
      <c r="B377" s="127"/>
      <c r="C377" s="1155"/>
      <c r="D377" s="126"/>
      <c r="E377" s="126"/>
      <c r="F377" s="1155"/>
      <c r="G377" s="1156"/>
      <c r="H377" s="1157"/>
      <c r="I377" s="126"/>
      <c r="J377" s="1158"/>
      <c r="K377" s="1155"/>
      <c r="L377" s="127"/>
      <c r="M377" s="1159"/>
      <c r="N377" s="1160"/>
      <c r="O377" s="1160"/>
      <c r="P377" s="1160"/>
      <c r="Q377" s="1160"/>
      <c r="R377" s="1160"/>
      <c r="S377" s="1160"/>
      <c r="T377" s="1160"/>
      <c r="U377" s="1160"/>
      <c r="V377" s="1160"/>
      <c r="W377" s="1160"/>
      <c r="X377" s="1160"/>
      <c r="Y377" s="1160"/>
      <c r="Z377" s="1160"/>
      <c r="AA377" s="1160"/>
      <c r="AB377" s="1160"/>
      <c r="AC377" s="1160"/>
    </row>
    <row r="378">
      <c r="A378" s="127"/>
      <c r="B378" s="127"/>
      <c r="C378" s="1155"/>
      <c r="D378" s="126"/>
      <c r="E378" s="126"/>
      <c r="F378" s="1155"/>
      <c r="G378" s="1156"/>
      <c r="H378" s="1157"/>
      <c r="I378" s="126"/>
      <c r="J378" s="1158"/>
      <c r="K378" s="1155"/>
      <c r="L378" s="127"/>
      <c r="M378" s="1159"/>
      <c r="N378" s="1160"/>
      <c r="O378" s="1160"/>
      <c r="P378" s="1160"/>
      <c r="Q378" s="1160"/>
      <c r="R378" s="1160"/>
      <c r="S378" s="1160"/>
      <c r="T378" s="1160"/>
      <c r="U378" s="1160"/>
      <c r="V378" s="1160"/>
      <c r="W378" s="1160"/>
      <c r="X378" s="1160"/>
      <c r="Y378" s="1160"/>
      <c r="Z378" s="1160"/>
      <c r="AA378" s="1160"/>
      <c r="AB378" s="1160"/>
      <c r="AC378" s="1160"/>
    </row>
    <row r="379">
      <c r="A379" s="127"/>
      <c r="B379" s="127"/>
      <c r="C379" s="1155"/>
      <c r="D379" s="126"/>
      <c r="E379" s="126"/>
      <c r="F379" s="1155"/>
      <c r="G379" s="1156"/>
      <c r="H379" s="1157"/>
      <c r="I379" s="126"/>
      <c r="J379" s="1158"/>
      <c r="K379" s="1155"/>
      <c r="L379" s="127"/>
      <c r="M379" s="1159"/>
      <c r="N379" s="1160"/>
      <c r="O379" s="1160"/>
      <c r="P379" s="1160"/>
      <c r="Q379" s="1160"/>
      <c r="R379" s="1160"/>
      <c r="S379" s="1160"/>
      <c r="T379" s="1160"/>
      <c r="U379" s="1160"/>
      <c r="V379" s="1160"/>
      <c r="W379" s="1160"/>
      <c r="X379" s="1160"/>
      <c r="Y379" s="1160"/>
      <c r="Z379" s="1160"/>
      <c r="AA379" s="1160"/>
      <c r="AB379" s="1160"/>
      <c r="AC379" s="1160"/>
    </row>
    <row r="380">
      <c r="A380" s="127"/>
      <c r="B380" s="127"/>
      <c r="C380" s="1155"/>
      <c r="D380" s="126"/>
      <c r="E380" s="126"/>
      <c r="F380" s="1155"/>
      <c r="G380" s="1156"/>
      <c r="H380" s="1157"/>
      <c r="I380" s="126"/>
      <c r="J380" s="1158"/>
      <c r="K380" s="1155"/>
      <c r="L380" s="127"/>
      <c r="M380" s="1159"/>
      <c r="N380" s="1160"/>
      <c r="O380" s="1160"/>
      <c r="P380" s="1160"/>
      <c r="Q380" s="1160"/>
      <c r="R380" s="1160"/>
      <c r="S380" s="1160"/>
      <c r="T380" s="1160"/>
      <c r="U380" s="1160"/>
      <c r="V380" s="1160"/>
      <c r="W380" s="1160"/>
      <c r="X380" s="1160"/>
      <c r="Y380" s="1160"/>
      <c r="Z380" s="1160"/>
      <c r="AA380" s="1160"/>
      <c r="AB380" s="1160"/>
      <c r="AC380" s="1160"/>
    </row>
    <row r="381">
      <c r="A381" s="127"/>
      <c r="B381" s="127"/>
      <c r="C381" s="1155"/>
      <c r="D381" s="126"/>
      <c r="E381" s="126"/>
      <c r="F381" s="1155"/>
      <c r="G381" s="1156"/>
      <c r="H381" s="1157"/>
      <c r="I381" s="126"/>
      <c r="J381" s="1158"/>
      <c r="K381" s="1155"/>
      <c r="L381" s="127"/>
      <c r="M381" s="1159"/>
      <c r="N381" s="1160"/>
      <c r="O381" s="1160"/>
      <c r="P381" s="1160"/>
      <c r="Q381" s="1160"/>
      <c r="R381" s="1160"/>
      <c r="S381" s="1160"/>
      <c r="T381" s="1160"/>
      <c r="U381" s="1160"/>
      <c r="V381" s="1160"/>
      <c r="W381" s="1160"/>
      <c r="X381" s="1160"/>
      <c r="Y381" s="1160"/>
      <c r="Z381" s="1160"/>
      <c r="AA381" s="1160"/>
      <c r="AB381" s="1160"/>
      <c r="AC381" s="1160"/>
    </row>
    <row r="382">
      <c r="A382" s="127"/>
      <c r="B382" s="127"/>
      <c r="C382" s="1155"/>
      <c r="D382" s="126"/>
      <c r="E382" s="126"/>
      <c r="F382" s="1155"/>
      <c r="G382" s="1156"/>
      <c r="H382" s="1157"/>
      <c r="I382" s="126"/>
      <c r="J382" s="1158"/>
      <c r="K382" s="1155"/>
      <c r="L382" s="127"/>
      <c r="M382" s="1159"/>
      <c r="N382" s="1160"/>
      <c r="O382" s="1160"/>
      <c r="P382" s="1160"/>
      <c r="Q382" s="1160"/>
      <c r="R382" s="1160"/>
      <c r="S382" s="1160"/>
      <c r="T382" s="1160"/>
      <c r="U382" s="1160"/>
      <c r="V382" s="1160"/>
      <c r="W382" s="1160"/>
      <c r="X382" s="1160"/>
      <c r="Y382" s="1160"/>
      <c r="Z382" s="1160"/>
      <c r="AA382" s="1160"/>
      <c r="AB382" s="1160"/>
      <c r="AC382" s="1160"/>
    </row>
    <row r="383">
      <c r="A383" s="127"/>
      <c r="B383" s="127"/>
      <c r="C383" s="1155"/>
      <c r="D383" s="126"/>
      <c r="E383" s="126"/>
      <c r="F383" s="1155"/>
      <c r="G383" s="1156"/>
      <c r="H383" s="1157"/>
      <c r="I383" s="126"/>
      <c r="J383" s="1158"/>
      <c r="K383" s="1155"/>
      <c r="L383" s="127"/>
      <c r="M383" s="1159"/>
      <c r="N383" s="1160"/>
      <c r="O383" s="1160"/>
      <c r="P383" s="1160"/>
      <c r="Q383" s="1160"/>
      <c r="R383" s="1160"/>
      <c r="S383" s="1160"/>
      <c r="T383" s="1160"/>
      <c r="U383" s="1160"/>
      <c r="V383" s="1160"/>
      <c r="W383" s="1160"/>
      <c r="X383" s="1160"/>
      <c r="Y383" s="1160"/>
      <c r="Z383" s="1160"/>
      <c r="AA383" s="1160"/>
      <c r="AB383" s="1160"/>
      <c r="AC383" s="1160"/>
    </row>
    <row r="384">
      <c r="A384" s="127"/>
      <c r="B384" s="127"/>
      <c r="C384" s="1155"/>
      <c r="D384" s="126"/>
      <c r="E384" s="126"/>
      <c r="F384" s="1155"/>
      <c r="G384" s="1156"/>
      <c r="H384" s="1157"/>
      <c r="I384" s="126"/>
      <c r="J384" s="1158"/>
      <c r="K384" s="1155"/>
      <c r="L384" s="127"/>
      <c r="M384" s="1159"/>
      <c r="N384" s="1160"/>
      <c r="O384" s="1160"/>
      <c r="P384" s="1160"/>
      <c r="Q384" s="1160"/>
      <c r="R384" s="1160"/>
      <c r="S384" s="1160"/>
      <c r="T384" s="1160"/>
      <c r="U384" s="1160"/>
      <c r="V384" s="1160"/>
      <c r="W384" s="1160"/>
      <c r="X384" s="1160"/>
      <c r="Y384" s="1160"/>
      <c r="Z384" s="1160"/>
      <c r="AA384" s="1160"/>
      <c r="AB384" s="1160"/>
      <c r="AC384" s="1160"/>
    </row>
    <row r="385">
      <c r="A385" s="127"/>
      <c r="B385" s="127"/>
      <c r="C385" s="1155"/>
      <c r="D385" s="126"/>
      <c r="E385" s="126"/>
      <c r="F385" s="1155"/>
      <c r="G385" s="1156"/>
      <c r="H385" s="1157"/>
      <c r="I385" s="126"/>
      <c r="J385" s="1158"/>
      <c r="K385" s="1155"/>
      <c r="L385" s="127"/>
      <c r="M385" s="1159"/>
      <c r="N385" s="1160"/>
      <c r="O385" s="1160"/>
      <c r="P385" s="1160"/>
      <c r="Q385" s="1160"/>
      <c r="R385" s="1160"/>
      <c r="S385" s="1160"/>
      <c r="T385" s="1160"/>
      <c r="U385" s="1160"/>
      <c r="V385" s="1160"/>
      <c r="W385" s="1160"/>
      <c r="X385" s="1160"/>
      <c r="Y385" s="1160"/>
      <c r="Z385" s="1160"/>
      <c r="AA385" s="1160"/>
      <c r="AB385" s="1160"/>
      <c r="AC385" s="1160"/>
    </row>
    <row r="386">
      <c r="A386" s="127"/>
      <c r="B386" s="127"/>
      <c r="C386" s="1155"/>
      <c r="D386" s="126"/>
      <c r="E386" s="126"/>
      <c r="F386" s="1155"/>
      <c r="G386" s="1156"/>
      <c r="H386" s="1157"/>
      <c r="I386" s="126"/>
      <c r="J386" s="1158"/>
      <c r="K386" s="1155"/>
      <c r="L386" s="127"/>
      <c r="M386" s="1159"/>
      <c r="N386" s="1160"/>
      <c r="O386" s="1160"/>
      <c r="P386" s="1160"/>
      <c r="Q386" s="1160"/>
      <c r="R386" s="1160"/>
      <c r="S386" s="1160"/>
      <c r="T386" s="1160"/>
      <c r="U386" s="1160"/>
      <c r="V386" s="1160"/>
      <c r="W386" s="1160"/>
      <c r="X386" s="1160"/>
      <c r="Y386" s="1160"/>
      <c r="Z386" s="1160"/>
      <c r="AA386" s="1160"/>
      <c r="AB386" s="1160"/>
      <c r="AC386" s="1160"/>
    </row>
    <row r="387">
      <c r="A387" s="127"/>
      <c r="B387" s="127"/>
      <c r="C387" s="1155"/>
      <c r="D387" s="126"/>
      <c r="E387" s="126"/>
      <c r="F387" s="1155"/>
      <c r="G387" s="1156"/>
      <c r="H387" s="1157"/>
      <c r="I387" s="126"/>
      <c r="J387" s="1158"/>
      <c r="K387" s="1155"/>
      <c r="L387" s="127"/>
      <c r="M387" s="1159"/>
      <c r="N387" s="1160"/>
      <c r="O387" s="1160"/>
      <c r="P387" s="1160"/>
      <c r="Q387" s="1160"/>
      <c r="R387" s="1160"/>
      <c r="S387" s="1160"/>
      <c r="T387" s="1160"/>
      <c r="U387" s="1160"/>
      <c r="V387" s="1160"/>
      <c r="W387" s="1160"/>
      <c r="X387" s="1160"/>
      <c r="Y387" s="1160"/>
      <c r="Z387" s="1160"/>
      <c r="AA387" s="1160"/>
      <c r="AB387" s="1160"/>
      <c r="AC387" s="1160"/>
    </row>
    <row r="388">
      <c r="A388" s="127"/>
      <c r="B388" s="127"/>
      <c r="C388" s="1155"/>
      <c r="D388" s="126"/>
      <c r="E388" s="126"/>
      <c r="F388" s="1155"/>
      <c r="G388" s="1156"/>
      <c r="H388" s="1157"/>
      <c r="I388" s="126"/>
      <c r="J388" s="1158"/>
      <c r="K388" s="1155"/>
      <c r="L388" s="127"/>
      <c r="M388" s="1159"/>
      <c r="N388" s="1160"/>
      <c r="O388" s="1160"/>
      <c r="P388" s="1160"/>
      <c r="Q388" s="1160"/>
      <c r="R388" s="1160"/>
      <c r="S388" s="1160"/>
      <c r="T388" s="1160"/>
      <c r="U388" s="1160"/>
      <c r="V388" s="1160"/>
      <c r="W388" s="1160"/>
      <c r="X388" s="1160"/>
      <c r="Y388" s="1160"/>
      <c r="Z388" s="1160"/>
      <c r="AA388" s="1160"/>
      <c r="AB388" s="1160"/>
      <c r="AC388" s="1160"/>
    </row>
    <row r="389">
      <c r="A389" s="127"/>
      <c r="B389" s="127"/>
      <c r="C389" s="1155"/>
      <c r="D389" s="126"/>
      <c r="E389" s="126"/>
      <c r="F389" s="1155"/>
      <c r="G389" s="1156"/>
      <c r="H389" s="1157"/>
      <c r="I389" s="126"/>
      <c r="J389" s="1158"/>
      <c r="K389" s="1155"/>
      <c r="L389" s="127"/>
      <c r="M389" s="1159"/>
      <c r="N389" s="1160"/>
      <c r="O389" s="1160"/>
      <c r="P389" s="1160"/>
      <c r="Q389" s="1160"/>
      <c r="R389" s="1160"/>
      <c r="S389" s="1160"/>
      <c r="T389" s="1160"/>
      <c r="U389" s="1160"/>
      <c r="V389" s="1160"/>
      <c r="W389" s="1160"/>
      <c r="X389" s="1160"/>
      <c r="Y389" s="1160"/>
      <c r="Z389" s="1160"/>
      <c r="AA389" s="1160"/>
      <c r="AB389" s="1160"/>
      <c r="AC389" s="1160"/>
    </row>
    <row r="390">
      <c r="A390" s="127"/>
      <c r="B390" s="127"/>
      <c r="C390" s="1155"/>
      <c r="D390" s="126"/>
      <c r="E390" s="126"/>
      <c r="F390" s="1155"/>
      <c r="G390" s="1156"/>
      <c r="H390" s="1157"/>
      <c r="I390" s="126"/>
      <c r="J390" s="1158"/>
      <c r="K390" s="1155"/>
      <c r="L390" s="127"/>
      <c r="M390" s="1159"/>
      <c r="N390" s="1160"/>
      <c r="O390" s="1160"/>
      <c r="P390" s="1160"/>
      <c r="Q390" s="1160"/>
      <c r="R390" s="1160"/>
      <c r="S390" s="1160"/>
      <c r="T390" s="1160"/>
      <c r="U390" s="1160"/>
      <c r="V390" s="1160"/>
      <c r="W390" s="1160"/>
      <c r="X390" s="1160"/>
      <c r="Y390" s="1160"/>
      <c r="Z390" s="1160"/>
      <c r="AA390" s="1160"/>
      <c r="AB390" s="1160"/>
      <c r="AC390" s="1160"/>
    </row>
    <row r="391">
      <c r="A391" s="127"/>
      <c r="B391" s="127"/>
      <c r="C391" s="1155"/>
      <c r="D391" s="126"/>
      <c r="E391" s="126"/>
      <c r="F391" s="1155"/>
      <c r="G391" s="1156"/>
      <c r="H391" s="1157"/>
      <c r="I391" s="126"/>
      <c r="J391" s="1158"/>
      <c r="K391" s="1155"/>
      <c r="L391" s="127"/>
      <c r="M391" s="1159"/>
      <c r="N391" s="1160"/>
      <c r="O391" s="1160"/>
      <c r="P391" s="1160"/>
      <c r="Q391" s="1160"/>
      <c r="R391" s="1160"/>
      <c r="S391" s="1160"/>
      <c r="T391" s="1160"/>
      <c r="U391" s="1160"/>
      <c r="V391" s="1160"/>
      <c r="W391" s="1160"/>
      <c r="X391" s="1160"/>
      <c r="Y391" s="1160"/>
      <c r="Z391" s="1160"/>
      <c r="AA391" s="1160"/>
      <c r="AB391" s="1160"/>
      <c r="AC391" s="1160"/>
    </row>
    <row r="392">
      <c r="A392" s="127"/>
      <c r="B392" s="127"/>
      <c r="C392" s="1155"/>
      <c r="D392" s="126"/>
      <c r="E392" s="126"/>
      <c r="F392" s="1155"/>
      <c r="G392" s="1156"/>
      <c r="H392" s="1157"/>
      <c r="I392" s="126"/>
      <c r="J392" s="1158"/>
      <c r="K392" s="1155"/>
      <c r="L392" s="127"/>
      <c r="M392" s="1159"/>
      <c r="N392" s="1160"/>
      <c r="O392" s="1160"/>
      <c r="P392" s="1160"/>
      <c r="Q392" s="1160"/>
      <c r="R392" s="1160"/>
      <c r="S392" s="1160"/>
      <c r="T392" s="1160"/>
      <c r="U392" s="1160"/>
      <c r="V392" s="1160"/>
      <c r="W392" s="1160"/>
      <c r="X392" s="1160"/>
      <c r="Y392" s="1160"/>
      <c r="Z392" s="1160"/>
      <c r="AA392" s="1160"/>
      <c r="AB392" s="1160"/>
      <c r="AC392" s="1160"/>
    </row>
    <row r="393">
      <c r="A393" s="127"/>
      <c r="B393" s="127"/>
      <c r="C393" s="1155"/>
      <c r="D393" s="126"/>
      <c r="E393" s="126"/>
      <c r="F393" s="1155"/>
      <c r="G393" s="1156"/>
      <c r="H393" s="1157"/>
      <c r="I393" s="126"/>
      <c r="J393" s="1158"/>
      <c r="K393" s="1155"/>
      <c r="L393" s="127"/>
      <c r="M393" s="1159"/>
      <c r="N393" s="1160"/>
      <c r="O393" s="1160"/>
      <c r="P393" s="1160"/>
      <c r="Q393" s="1160"/>
      <c r="R393" s="1160"/>
      <c r="S393" s="1160"/>
      <c r="T393" s="1160"/>
      <c r="U393" s="1160"/>
      <c r="V393" s="1160"/>
      <c r="W393" s="1160"/>
      <c r="X393" s="1160"/>
      <c r="Y393" s="1160"/>
      <c r="Z393" s="1160"/>
      <c r="AA393" s="1160"/>
      <c r="AB393" s="1160"/>
      <c r="AC393" s="1160"/>
    </row>
    <row r="394">
      <c r="A394" s="127"/>
      <c r="B394" s="127"/>
      <c r="C394" s="1155"/>
      <c r="D394" s="126"/>
      <c r="E394" s="126"/>
      <c r="F394" s="1155"/>
      <c r="G394" s="1156"/>
      <c r="H394" s="1157"/>
      <c r="I394" s="126"/>
      <c r="J394" s="1158"/>
      <c r="K394" s="1155"/>
      <c r="L394" s="127"/>
      <c r="M394" s="1159"/>
      <c r="N394" s="1160"/>
      <c r="O394" s="1160"/>
      <c r="P394" s="1160"/>
      <c r="Q394" s="1160"/>
      <c r="R394" s="1160"/>
      <c r="S394" s="1160"/>
      <c r="T394" s="1160"/>
      <c r="U394" s="1160"/>
      <c r="V394" s="1160"/>
      <c r="W394" s="1160"/>
      <c r="X394" s="1160"/>
      <c r="Y394" s="1160"/>
      <c r="Z394" s="1160"/>
      <c r="AA394" s="1160"/>
      <c r="AB394" s="1160"/>
      <c r="AC394" s="1160"/>
    </row>
    <row r="395">
      <c r="A395" s="127"/>
      <c r="B395" s="127"/>
      <c r="C395" s="1155"/>
      <c r="D395" s="126"/>
      <c r="E395" s="126"/>
      <c r="F395" s="1155"/>
      <c r="G395" s="1156"/>
      <c r="H395" s="1157"/>
      <c r="I395" s="126"/>
      <c r="J395" s="1158"/>
      <c r="K395" s="1155"/>
      <c r="L395" s="127"/>
      <c r="M395" s="1159"/>
      <c r="N395" s="1160"/>
      <c r="O395" s="1160"/>
      <c r="P395" s="1160"/>
      <c r="Q395" s="1160"/>
      <c r="R395" s="1160"/>
      <c r="S395" s="1160"/>
      <c r="T395" s="1160"/>
      <c r="U395" s="1160"/>
      <c r="V395" s="1160"/>
      <c r="W395" s="1160"/>
      <c r="X395" s="1160"/>
      <c r="Y395" s="1160"/>
      <c r="Z395" s="1160"/>
      <c r="AA395" s="1160"/>
      <c r="AB395" s="1160"/>
      <c r="AC395" s="1160"/>
    </row>
    <row r="396">
      <c r="A396" s="127"/>
      <c r="B396" s="127"/>
      <c r="C396" s="1155"/>
      <c r="D396" s="126"/>
      <c r="E396" s="126"/>
      <c r="F396" s="1155"/>
      <c r="G396" s="1156"/>
      <c r="H396" s="1157"/>
      <c r="I396" s="126"/>
      <c r="J396" s="1158"/>
      <c r="K396" s="1155"/>
      <c r="L396" s="127"/>
      <c r="M396" s="1159"/>
      <c r="N396" s="1160"/>
      <c r="O396" s="1160"/>
      <c r="P396" s="1160"/>
      <c r="Q396" s="1160"/>
      <c r="R396" s="1160"/>
      <c r="S396" s="1160"/>
      <c r="T396" s="1160"/>
      <c r="U396" s="1160"/>
      <c r="V396" s="1160"/>
      <c r="W396" s="1160"/>
      <c r="X396" s="1160"/>
      <c r="Y396" s="1160"/>
      <c r="Z396" s="1160"/>
      <c r="AA396" s="1160"/>
      <c r="AB396" s="1160"/>
      <c r="AC396" s="1160"/>
    </row>
    <row r="397">
      <c r="A397" s="127"/>
      <c r="B397" s="127"/>
      <c r="C397" s="1155"/>
      <c r="D397" s="126"/>
      <c r="E397" s="126"/>
      <c r="F397" s="1155"/>
      <c r="G397" s="1156"/>
      <c r="H397" s="1157"/>
      <c r="I397" s="126"/>
      <c r="J397" s="1158"/>
      <c r="K397" s="1155"/>
      <c r="L397" s="127"/>
      <c r="M397" s="1159"/>
      <c r="N397" s="1160"/>
      <c r="O397" s="1160"/>
      <c r="P397" s="1160"/>
      <c r="Q397" s="1160"/>
      <c r="R397" s="1160"/>
      <c r="S397" s="1160"/>
      <c r="T397" s="1160"/>
      <c r="U397" s="1160"/>
      <c r="V397" s="1160"/>
      <c r="W397" s="1160"/>
      <c r="X397" s="1160"/>
      <c r="Y397" s="1160"/>
      <c r="Z397" s="1160"/>
      <c r="AA397" s="1160"/>
      <c r="AB397" s="1160"/>
      <c r="AC397" s="1160"/>
    </row>
    <row r="398">
      <c r="A398" s="127"/>
      <c r="B398" s="127"/>
      <c r="C398" s="1155"/>
      <c r="D398" s="126"/>
      <c r="E398" s="126"/>
      <c r="F398" s="1155"/>
      <c r="G398" s="1156"/>
      <c r="H398" s="1157"/>
      <c r="I398" s="126"/>
      <c r="J398" s="1158"/>
      <c r="K398" s="1155"/>
      <c r="L398" s="127"/>
      <c r="M398" s="1159"/>
      <c r="N398" s="1160"/>
      <c r="O398" s="1160"/>
      <c r="P398" s="1160"/>
      <c r="Q398" s="1160"/>
      <c r="R398" s="1160"/>
      <c r="S398" s="1160"/>
      <c r="T398" s="1160"/>
      <c r="U398" s="1160"/>
      <c r="V398" s="1160"/>
      <c r="W398" s="1160"/>
      <c r="X398" s="1160"/>
      <c r="Y398" s="1160"/>
      <c r="Z398" s="1160"/>
      <c r="AA398" s="1160"/>
      <c r="AB398" s="1160"/>
      <c r="AC398" s="1160"/>
    </row>
    <row r="399">
      <c r="A399" s="127"/>
      <c r="B399" s="127"/>
      <c r="C399" s="1155"/>
      <c r="D399" s="126"/>
      <c r="E399" s="126"/>
      <c r="F399" s="1155"/>
      <c r="G399" s="1156"/>
      <c r="H399" s="1157"/>
      <c r="I399" s="126"/>
      <c r="J399" s="1158"/>
      <c r="K399" s="1155"/>
      <c r="L399" s="127"/>
      <c r="M399" s="1159"/>
      <c r="N399" s="1160"/>
      <c r="O399" s="1160"/>
      <c r="P399" s="1160"/>
      <c r="Q399" s="1160"/>
      <c r="R399" s="1160"/>
      <c r="S399" s="1160"/>
      <c r="T399" s="1160"/>
      <c r="U399" s="1160"/>
      <c r="V399" s="1160"/>
      <c r="W399" s="1160"/>
      <c r="X399" s="1160"/>
      <c r="Y399" s="1160"/>
      <c r="Z399" s="1160"/>
      <c r="AA399" s="1160"/>
      <c r="AB399" s="1160"/>
      <c r="AC399" s="1160"/>
    </row>
    <row r="400">
      <c r="A400" s="127"/>
      <c r="B400" s="127"/>
      <c r="C400" s="1155"/>
      <c r="D400" s="126"/>
      <c r="E400" s="126"/>
      <c r="F400" s="1155"/>
      <c r="G400" s="1156"/>
      <c r="H400" s="1157"/>
      <c r="I400" s="126"/>
      <c r="J400" s="1158"/>
      <c r="K400" s="1155"/>
      <c r="L400" s="127"/>
      <c r="M400" s="1159"/>
      <c r="N400" s="1160"/>
      <c r="O400" s="1160"/>
      <c r="P400" s="1160"/>
      <c r="Q400" s="1160"/>
      <c r="R400" s="1160"/>
      <c r="S400" s="1160"/>
      <c r="T400" s="1160"/>
      <c r="U400" s="1160"/>
      <c r="V400" s="1160"/>
      <c r="W400" s="1160"/>
      <c r="X400" s="1160"/>
      <c r="Y400" s="1160"/>
      <c r="Z400" s="1160"/>
      <c r="AA400" s="1160"/>
      <c r="AB400" s="1160"/>
      <c r="AC400" s="1160"/>
    </row>
    <row r="401">
      <c r="A401" s="127"/>
      <c r="B401" s="127"/>
      <c r="C401" s="1155"/>
      <c r="D401" s="126"/>
      <c r="E401" s="126"/>
      <c r="F401" s="1155"/>
      <c r="G401" s="1156"/>
      <c r="H401" s="1157"/>
      <c r="I401" s="126"/>
      <c r="J401" s="1158"/>
      <c r="K401" s="1155"/>
      <c r="L401" s="127"/>
      <c r="M401" s="1159"/>
      <c r="N401" s="1160"/>
      <c r="O401" s="1160"/>
      <c r="P401" s="1160"/>
      <c r="Q401" s="1160"/>
      <c r="R401" s="1160"/>
      <c r="S401" s="1160"/>
      <c r="T401" s="1160"/>
      <c r="U401" s="1160"/>
      <c r="V401" s="1160"/>
      <c r="W401" s="1160"/>
      <c r="X401" s="1160"/>
      <c r="Y401" s="1160"/>
      <c r="Z401" s="1160"/>
      <c r="AA401" s="1160"/>
      <c r="AB401" s="1160"/>
      <c r="AC401" s="1160"/>
    </row>
    <row r="402">
      <c r="A402" s="127"/>
      <c r="B402" s="127"/>
      <c r="C402" s="1155"/>
      <c r="D402" s="126"/>
      <c r="E402" s="126"/>
      <c r="F402" s="1155"/>
      <c r="G402" s="1156"/>
      <c r="H402" s="1157"/>
      <c r="I402" s="126"/>
      <c r="J402" s="1158"/>
      <c r="K402" s="1155"/>
      <c r="L402" s="127"/>
      <c r="M402" s="1159"/>
      <c r="N402" s="1160"/>
      <c r="O402" s="1160"/>
      <c r="P402" s="1160"/>
      <c r="Q402" s="1160"/>
      <c r="R402" s="1160"/>
      <c r="S402" s="1160"/>
      <c r="T402" s="1160"/>
      <c r="U402" s="1160"/>
      <c r="V402" s="1160"/>
      <c r="W402" s="1160"/>
      <c r="X402" s="1160"/>
      <c r="Y402" s="1160"/>
      <c r="Z402" s="1160"/>
      <c r="AA402" s="1160"/>
      <c r="AB402" s="1160"/>
      <c r="AC402" s="1160"/>
    </row>
    <row r="403">
      <c r="A403" s="127"/>
      <c r="B403" s="127"/>
      <c r="C403" s="1155"/>
      <c r="D403" s="126"/>
      <c r="E403" s="126"/>
      <c r="F403" s="1155"/>
      <c r="G403" s="1156"/>
      <c r="H403" s="1157"/>
      <c r="I403" s="126"/>
      <c r="J403" s="1158"/>
      <c r="K403" s="1155"/>
      <c r="L403" s="127"/>
      <c r="M403" s="1159"/>
      <c r="N403" s="1160"/>
      <c r="O403" s="1160"/>
      <c r="P403" s="1160"/>
      <c r="Q403" s="1160"/>
      <c r="R403" s="1160"/>
      <c r="S403" s="1160"/>
      <c r="T403" s="1160"/>
      <c r="U403" s="1160"/>
      <c r="V403" s="1160"/>
      <c r="W403" s="1160"/>
      <c r="X403" s="1160"/>
      <c r="Y403" s="1160"/>
      <c r="Z403" s="1160"/>
      <c r="AA403" s="1160"/>
      <c r="AB403" s="1160"/>
      <c r="AC403" s="1160"/>
    </row>
    <row r="404">
      <c r="A404" s="127"/>
      <c r="B404" s="127"/>
      <c r="C404" s="1155"/>
      <c r="D404" s="126"/>
      <c r="E404" s="126"/>
      <c r="F404" s="1155"/>
      <c r="G404" s="1156"/>
      <c r="H404" s="1157"/>
      <c r="I404" s="126"/>
      <c r="J404" s="1158"/>
      <c r="K404" s="1155"/>
      <c r="L404" s="127"/>
      <c r="M404" s="1159"/>
      <c r="N404" s="1160"/>
      <c r="O404" s="1160"/>
      <c r="P404" s="1160"/>
      <c r="Q404" s="1160"/>
      <c r="R404" s="1160"/>
      <c r="S404" s="1160"/>
      <c r="T404" s="1160"/>
      <c r="U404" s="1160"/>
      <c r="V404" s="1160"/>
      <c r="W404" s="1160"/>
      <c r="X404" s="1160"/>
      <c r="Y404" s="1160"/>
      <c r="Z404" s="1160"/>
      <c r="AA404" s="1160"/>
      <c r="AB404" s="1160"/>
      <c r="AC404" s="1160"/>
    </row>
    <row r="405">
      <c r="A405" s="127"/>
      <c r="B405" s="127"/>
      <c r="C405" s="1155"/>
      <c r="D405" s="126"/>
      <c r="E405" s="126"/>
      <c r="F405" s="1155"/>
      <c r="G405" s="1156"/>
      <c r="H405" s="1157"/>
      <c r="I405" s="126"/>
      <c r="J405" s="1158"/>
      <c r="K405" s="1155"/>
      <c r="L405" s="127"/>
      <c r="M405" s="1159"/>
      <c r="N405" s="1160"/>
      <c r="O405" s="1160"/>
      <c r="P405" s="1160"/>
      <c r="Q405" s="1160"/>
      <c r="R405" s="1160"/>
      <c r="S405" s="1160"/>
      <c r="T405" s="1160"/>
      <c r="U405" s="1160"/>
      <c r="V405" s="1160"/>
      <c r="W405" s="1160"/>
      <c r="X405" s="1160"/>
      <c r="Y405" s="1160"/>
      <c r="Z405" s="1160"/>
      <c r="AA405" s="1160"/>
      <c r="AB405" s="1160"/>
      <c r="AC405" s="1160"/>
    </row>
    <row r="406">
      <c r="A406" s="127"/>
      <c r="B406" s="127"/>
      <c r="C406" s="1155"/>
      <c r="D406" s="126"/>
      <c r="E406" s="126"/>
      <c r="F406" s="1155"/>
      <c r="G406" s="1156"/>
      <c r="H406" s="1157"/>
      <c r="I406" s="126"/>
      <c r="J406" s="1158"/>
      <c r="K406" s="1155"/>
      <c r="L406" s="127"/>
      <c r="M406" s="1159"/>
      <c r="N406" s="1160"/>
      <c r="O406" s="1160"/>
      <c r="P406" s="1160"/>
      <c r="Q406" s="1160"/>
      <c r="R406" s="1160"/>
      <c r="S406" s="1160"/>
      <c r="T406" s="1160"/>
      <c r="U406" s="1160"/>
      <c r="V406" s="1160"/>
      <c r="W406" s="1160"/>
      <c r="X406" s="1160"/>
      <c r="Y406" s="1160"/>
      <c r="Z406" s="1160"/>
      <c r="AA406" s="1160"/>
      <c r="AB406" s="1160"/>
      <c r="AC406" s="1160"/>
    </row>
    <row r="407">
      <c r="A407" s="127"/>
      <c r="B407" s="127"/>
      <c r="C407" s="1155"/>
      <c r="D407" s="126"/>
      <c r="E407" s="126"/>
      <c r="F407" s="1155"/>
      <c r="G407" s="1156"/>
      <c r="H407" s="1157"/>
      <c r="I407" s="126"/>
      <c r="J407" s="1158"/>
      <c r="K407" s="1155"/>
      <c r="L407" s="127"/>
      <c r="M407" s="1159"/>
      <c r="N407" s="1160"/>
      <c r="O407" s="1160"/>
      <c r="P407" s="1160"/>
      <c r="Q407" s="1160"/>
      <c r="R407" s="1160"/>
      <c r="S407" s="1160"/>
      <c r="T407" s="1160"/>
      <c r="U407" s="1160"/>
      <c r="V407" s="1160"/>
      <c r="W407" s="1160"/>
      <c r="X407" s="1160"/>
      <c r="Y407" s="1160"/>
      <c r="Z407" s="1160"/>
      <c r="AA407" s="1160"/>
      <c r="AB407" s="1160"/>
      <c r="AC407" s="1160"/>
    </row>
    <row r="408">
      <c r="A408" s="127"/>
      <c r="B408" s="127"/>
      <c r="C408" s="1155"/>
      <c r="D408" s="126"/>
      <c r="E408" s="126"/>
      <c r="F408" s="1155"/>
      <c r="G408" s="1156"/>
      <c r="H408" s="1157"/>
      <c r="I408" s="126"/>
      <c r="J408" s="1158"/>
      <c r="K408" s="1155"/>
      <c r="L408" s="127"/>
      <c r="M408" s="1159"/>
      <c r="N408" s="1160"/>
      <c r="O408" s="1160"/>
      <c r="P408" s="1160"/>
      <c r="Q408" s="1160"/>
      <c r="R408" s="1160"/>
      <c r="S408" s="1160"/>
      <c r="T408" s="1160"/>
      <c r="U408" s="1160"/>
      <c r="V408" s="1160"/>
      <c r="W408" s="1160"/>
      <c r="X408" s="1160"/>
      <c r="Y408" s="1160"/>
      <c r="Z408" s="1160"/>
      <c r="AA408" s="1160"/>
      <c r="AB408" s="1160"/>
      <c r="AC408" s="1160"/>
    </row>
    <row r="409">
      <c r="A409" s="127"/>
      <c r="B409" s="127"/>
      <c r="C409" s="1155"/>
      <c r="D409" s="126"/>
      <c r="E409" s="126"/>
      <c r="F409" s="1155"/>
      <c r="G409" s="1156"/>
      <c r="H409" s="1157"/>
      <c r="I409" s="126"/>
      <c r="J409" s="1158"/>
      <c r="K409" s="1155"/>
      <c r="L409" s="127"/>
      <c r="M409" s="1159"/>
      <c r="N409" s="1160"/>
      <c r="O409" s="1160"/>
      <c r="P409" s="1160"/>
      <c r="Q409" s="1160"/>
      <c r="R409" s="1160"/>
      <c r="S409" s="1160"/>
      <c r="T409" s="1160"/>
      <c r="U409" s="1160"/>
      <c r="V409" s="1160"/>
      <c r="W409" s="1160"/>
      <c r="X409" s="1160"/>
      <c r="Y409" s="1160"/>
      <c r="Z409" s="1160"/>
      <c r="AA409" s="1160"/>
      <c r="AB409" s="1160"/>
      <c r="AC409" s="1160"/>
    </row>
    <row r="410">
      <c r="A410" s="127"/>
      <c r="B410" s="127"/>
      <c r="C410" s="1155"/>
      <c r="D410" s="126"/>
      <c r="E410" s="126"/>
      <c r="F410" s="1155"/>
      <c r="G410" s="1156"/>
      <c r="H410" s="1157"/>
      <c r="I410" s="126"/>
      <c r="J410" s="1158"/>
      <c r="K410" s="1155"/>
      <c r="L410" s="127"/>
      <c r="M410" s="1159"/>
      <c r="N410" s="1160"/>
      <c r="O410" s="1160"/>
      <c r="P410" s="1160"/>
      <c r="Q410" s="1160"/>
      <c r="R410" s="1160"/>
      <c r="S410" s="1160"/>
      <c r="T410" s="1160"/>
      <c r="U410" s="1160"/>
      <c r="V410" s="1160"/>
      <c r="W410" s="1160"/>
      <c r="X410" s="1160"/>
      <c r="Y410" s="1160"/>
      <c r="Z410" s="1160"/>
      <c r="AA410" s="1160"/>
      <c r="AB410" s="1160"/>
      <c r="AC410" s="1160"/>
    </row>
    <row r="411">
      <c r="A411" s="127"/>
      <c r="B411" s="127"/>
      <c r="C411" s="1155"/>
      <c r="D411" s="126"/>
      <c r="E411" s="126"/>
      <c r="F411" s="1155"/>
      <c r="G411" s="1156"/>
      <c r="H411" s="1157"/>
      <c r="I411" s="126"/>
      <c r="J411" s="1158"/>
      <c r="K411" s="1155"/>
      <c r="L411" s="127"/>
      <c r="M411" s="1159"/>
      <c r="N411" s="1160"/>
      <c r="O411" s="1160"/>
      <c r="P411" s="1160"/>
      <c r="Q411" s="1160"/>
      <c r="R411" s="1160"/>
      <c r="S411" s="1160"/>
      <c r="T411" s="1160"/>
      <c r="U411" s="1160"/>
      <c r="V411" s="1160"/>
      <c r="W411" s="1160"/>
      <c r="X411" s="1160"/>
      <c r="Y411" s="1160"/>
      <c r="Z411" s="1160"/>
      <c r="AA411" s="1160"/>
      <c r="AB411" s="1160"/>
      <c r="AC411" s="1160"/>
    </row>
    <row r="412">
      <c r="A412" s="127"/>
      <c r="B412" s="127"/>
      <c r="C412" s="1155"/>
      <c r="D412" s="126"/>
      <c r="E412" s="126"/>
      <c r="F412" s="1155"/>
      <c r="G412" s="1156"/>
      <c r="H412" s="1157"/>
      <c r="I412" s="126"/>
      <c r="J412" s="1158"/>
      <c r="K412" s="1155"/>
      <c r="L412" s="127"/>
      <c r="M412" s="1159"/>
      <c r="N412" s="1160"/>
      <c r="O412" s="1160"/>
      <c r="P412" s="1160"/>
      <c r="Q412" s="1160"/>
      <c r="R412" s="1160"/>
      <c r="S412" s="1160"/>
      <c r="T412" s="1160"/>
      <c r="U412" s="1160"/>
      <c r="V412" s="1160"/>
      <c r="W412" s="1160"/>
      <c r="X412" s="1160"/>
      <c r="Y412" s="1160"/>
      <c r="Z412" s="1160"/>
      <c r="AA412" s="1160"/>
      <c r="AB412" s="1160"/>
      <c r="AC412" s="1160"/>
    </row>
    <row r="413">
      <c r="A413" s="127"/>
      <c r="B413" s="127"/>
      <c r="C413" s="1155"/>
      <c r="D413" s="126"/>
      <c r="E413" s="126"/>
      <c r="F413" s="1155"/>
      <c r="G413" s="1156"/>
      <c r="H413" s="1157"/>
      <c r="I413" s="126"/>
      <c r="J413" s="1158"/>
      <c r="K413" s="1155"/>
      <c r="L413" s="127"/>
      <c r="M413" s="1159"/>
      <c r="N413" s="1160"/>
      <c r="O413" s="1160"/>
      <c r="P413" s="1160"/>
      <c r="Q413" s="1160"/>
      <c r="R413" s="1160"/>
      <c r="S413" s="1160"/>
      <c r="T413" s="1160"/>
      <c r="U413" s="1160"/>
      <c r="V413" s="1160"/>
      <c r="W413" s="1160"/>
      <c r="X413" s="1160"/>
      <c r="Y413" s="1160"/>
      <c r="Z413" s="1160"/>
      <c r="AA413" s="1160"/>
      <c r="AB413" s="1160"/>
      <c r="AC413" s="1160"/>
    </row>
    <row r="414">
      <c r="A414" s="127"/>
      <c r="B414" s="127"/>
      <c r="C414" s="1155"/>
      <c r="D414" s="126"/>
      <c r="E414" s="126"/>
      <c r="F414" s="1155"/>
      <c r="G414" s="1156"/>
      <c r="H414" s="1157"/>
      <c r="I414" s="126"/>
      <c r="J414" s="1158"/>
      <c r="K414" s="1155"/>
      <c r="L414" s="127"/>
      <c r="M414" s="1159"/>
      <c r="N414" s="1160"/>
      <c r="O414" s="1160"/>
      <c r="P414" s="1160"/>
      <c r="Q414" s="1160"/>
      <c r="R414" s="1160"/>
      <c r="S414" s="1160"/>
      <c r="T414" s="1160"/>
      <c r="U414" s="1160"/>
      <c r="V414" s="1160"/>
      <c r="W414" s="1160"/>
      <c r="X414" s="1160"/>
      <c r="Y414" s="1160"/>
      <c r="Z414" s="1160"/>
      <c r="AA414" s="1160"/>
      <c r="AB414" s="1160"/>
      <c r="AC414" s="1160"/>
    </row>
    <row r="415">
      <c r="A415" s="127"/>
      <c r="B415" s="127"/>
      <c r="C415" s="1155"/>
      <c r="D415" s="126"/>
      <c r="E415" s="126"/>
      <c r="F415" s="1155"/>
      <c r="G415" s="1156"/>
      <c r="H415" s="1157"/>
      <c r="I415" s="126"/>
      <c r="J415" s="1158"/>
      <c r="K415" s="1155"/>
      <c r="L415" s="127"/>
      <c r="M415" s="1159"/>
      <c r="N415" s="1160"/>
      <c r="O415" s="1160"/>
      <c r="P415" s="1160"/>
      <c r="Q415" s="1160"/>
      <c r="R415" s="1160"/>
      <c r="S415" s="1160"/>
      <c r="T415" s="1160"/>
      <c r="U415" s="1160"/>
      <c r="V415" s="1160"/>
      <c r="W415" s="1160"/>
      <c r="X415" s="1160"/>
      <c r="Y415" s="1160"/>
      <c r="Z415" s="1160"/>
      <c r="AA415" s="1160"/>
      <c r="AB415" s="1160"/>
      <c r="AC415" s="1160"/>
    </row>
    <row r="416">
      <c r="A416" s="127"/>
      <c r="B416" s="127"/>
      <c r="C416" s="1155"/>
      <c r="D416" s="126"/>
      <c r="E416" s="126"/>
      <c r="F416" s="1155"/>
      <c r="G416" s="1156"/>
      <c r="H416" s="1157"/>
      <c r="I416" s="126"/>
      <c r="J416" s="1158"/>
      <c r="K416" s="1155"/>
      <c r="L416" s="127"/>
      <c r="M416" s="1159"/>
      <c r="N416" s="1160"/>
      <c r="O416" s="1160"/>
      <c r="P416" s="1160"/>
      <c r="Q416" s="1160"/>
      <c r="R416" s="1160"/>
      <c r="S416" s="1160"/>
      <c r="T416" s="1160"/>
      <c r="U416" s="1160"/>
      <c r="V416" s="1160"/>
      <c r="W416" s="1160"/>
      <c r="X416" s="1160"/>
      <c r="Y416" s="1160"/>
      <c r="Z416" s="1160"/>
      <c r="AA416" s="1160"/>
      <c r="AB416" s="1160"/>
      <c r="AC416" s="1160"/>
    </row>
    <row r="417">
      <c r="A417" s="127"/>
      <c r="B417" s="127"/>
      <c r="C417" s="1155"/>
      <c r="D417" s="126"/>
      <c r="E417" s="126"/>
      <c r="F417" s="1155"/>
      <c r="G417" s="1156"/>
      <c r="H417" s="1157"/>
      <c r="I417" s="126"/>
      <c r="J417" s="1158"/>
      <c r="K417" s="1155"/>
      <c r="L417" s="127"/>
      <c r="M417" s="1159"/>
      <c r="N417" s="1160"/>
      <c r="O417" s="1160"/>
      <c r="P417" s="1160"/>
      <c r="Q417" s="1160"/>
      <c r="R417" s="1160"/>
      <c r="S417" s="1160"/>
      <c r="T417" s="1160"/>
      <c r="U417" s="1160"/>
      <c r="V417" s="1160"/>
      <c r="W417" s="1160"/>
      <c r="X417" s="1160"/>
      <c r="Y417" s="1160"/>
      <c r="Z417" s="1160"/>
      <c r="AA417" s="1160"/>
      <c r="AB417" s="1160"/>
      <c r="AC417" s="1160"/>
    </row>
    <row r="418">
      <c r="A418" s="127"/>
      <c r="B418" s="127"/>
      <c r="C418" s="1155"/>
      <c r="D418" s="126"/>
      <c r="E418" s="126"/>
      <c r="F418" s="1155"/>
      <c r="G418" s="1156"/>
      <c r="H418" s="1157"/>
      <c r="I418" s="126"/>
      <c r="J418" s="1158"/>
      <c r="K418" s="1155"/>
      <c r="L418" s="127"/>
      <c r="M418" s="1159"/>
      <c r="N418" s="1160"/>
      <c r="O418" s="1160"/>
      <c r="P418" s="1160"/>
      <c r="Q418" s="1160"/>
      <c r="R418" s="1160"/>
      <c r="S418" s="1160"/>
      <c r="T418" s="1160"/>
      <c r="U418" s="1160"/>
      <c r="V418" s="1160"/>
      <c r="W418" s="1160"/>
      <c r="X418" s="1160"/>
      <c r="Y418" s="1160"/>
      <c r="Z418" s="1160"/>
      <c r="AA418" s="1160"/>
      <c r="AB418" s="1160"/>
      <c r="AC418" s="1160"/>
    </row>
    <row r="419">
      <c r="A419" s="127"/>
      <c r="B419" s="127"/>
      <c r="C419" s="1155"/>
      <c r="D419" s="126"/>
      <c r="E419" s="126"/>
      <c r="F419" s="1155"/>
      <c r="G419" s="1156"/>
      <c r="H419" s="1157"/>
      <c r="I419" s="126"/>
      <c r="J419" s="1158"/>
      <c r="K419" s="1155"/>
      <c r="L419" s="127"/>
      <c r="M419" s="1159"/>
      <c r="N419" s="1160"/>
      <c r="O419" s="1160"/>
      <c r="P419" s="1160"/>
      <c r="Q419" s="1160"/>
      <c r="R419" s="1160"/>
      <c r="S419" s="1160"/>
      <c r="T419" s="1160"/>
      <c r="U419" s="1160"/>
      <c r="V419" s="1160"/>
      <c r="W419" s="1160"/>
      <c r="X419" s="1160"/>
      <c r="Y419" s="1160"/>
      <c r="Z419" s="1160"/>
      <c r="AA419" s="1160"/>
      <c r="AB419" s="1160"/>
      <c r="AC419" s="1160"/>
    </row>
    <row r="420">
      <c r="A420" s="127"/>
      <c r="B420" s="127"/>
      <c r="C420" s="1155"/>
      <c r="D420" s="126"/>
      <c r="E420" s="126"/>
      <c r="F420" s="1155"/>
      <c r="G420" s="1156"/>
      <c r="H420" s="1157"/>
      <c r="I420" s="126"/>
      <c r="J420" s="1158"/>
      <c r="K420" s="1155"/>
      <c r="L420" s="127"/>
      <c r="M420" s="1159"/>
      <c r="N420" s="1160"/>
      <c r="O420" s="1160"/>
      <c r="P420" s="1160"/>
      <c r="Q420" s="1160"/>
      <c r="R420" s="1160"/>
      <c r="S420" s="1160"/>
      <c r="T420" s="1160"/>
      <c r="U420" s="1160"/>
      <c r="V420" s="1160"/>
      <c r="W420" s="1160"/>
      <c r="X420" s="1160"/>
      <c r="Y420" s="1160"/>
      <c r="Z420" s="1160"/>
      <c r="AA420" s="1160"/>
      <c r="AB420" s="1160"/>
      <c r="AC420" s="1160"/>
    </row>
    <row r="421">
      <c r="A421" s="127"/>
      <c r="B421" s="127"/>
      <c r="C421" s="1155"/>
      <c r="D421" s="126"/>
      <c r="E421" s="126"/>
      <c r="F421" s="1155"/>
      <c r="G421" s="1156"/>
      <c r="H421" s="1157"/>
      <c r="I421" s="126"/>
      <c r="J421" s="1158"/>
      <c r="K421" s="1155"/>
      <c r="L421" s="127"/>
      <c r="M421" s="1159"/>
      <c r="N421" s="1160"/>
      <c r="O421" s="1160"/>
      <c r="P421" s="1160"/>
      <c r="Q421" s="1160"/>
      <c r="R421" s="1160"/>
      <c r="S421" s="1160"/>
      <c r="T421" s="1160"/>
      <c r="U421" s="1160"/>
      <c r="V421" s="1160"/>
      <c r="W421" s="1160"/>
      <c r="X421" s="1160"/>
      <c r="Y421" s="1160"/>
      <c r="Z421" s="1160"/>
      <c r="AA421" s="1160"/>
      <c r="AB421" s="1160"/>
      <c r="AC421" s="1160"/>
    </row>
    <row r="422">
      <c r="A422" s="127"/>
      <c r="B422" s="127"/>
      <c r="C422" s="1155"/>
      <c r="D422" s="126"/>
      <c r="E422" s="126"/>
      <c r="F422" s="1155"/>
      <c r="G422" s="1156"/>
      <c r="H422" s="1157"/>
      <c r="I422" s="126"/>
      <c r="J422" s="1158"/>
      <c r="K422" s="1155"/>
      <c r="L422" s="127"/>
      <c r="M422" s="1159"/>
      <c r="N422" s="1160"/>
      <c r="O422" s="1160"/>
      <c r="P422" s="1160"/>
      <c r="Q422" s="1160"/>
      <c r="R422" s="1160"/>
      <c r="S422" s="1160"/>
      <c r="T422" s="1160"/>
      <c r="U422" s="1160"/>
      <c r="V422" s="1160"/>
      <c r="W422" s="1160"/>
      <c r="X422" s="1160"/>
      <c r="Y422" s="1160"/>
      <c r="Z422" s="1160"/>
      <c r="AA422" s="1160"/>
      <c r="AB422" s="1160"/>
      <c r="AC422" s="1160"/>
    </row>
    <row r="423">
      <c r="A423" s="127"/>
      <c r="B423" s="127"/>
      <c r="C423" s="1155"/>
      <c r="D423" s="126"/>
      <c r="E423" s="126"/>
      <c r="F423" s="1155"/>
      <c r="G423" s="1156"/>
      <c r="H423" s="1157"/>
      <c r="I423" s="126"/>
      <c r="J423" s="1158"/>
      <c r="K423" s="1155"/>
      <c r="L423" s="127"/>
      <c r="M423" s="1159"/>
      <c r="N423" s="1160"/>
      <c r="O423" s="1160"/>
      <c r="P423" s="1160"/>
      <c r="Q423" s="1160"/>
      <c r="R423" s="1160"/>
      <c r="S423" s="1160"/>
      <c r="T423" s="1160"/>
      <c r="U423" s="1160"/>
      <c r="V423" s="1160"/>
      <c r="W423" s="1160"/>
      <c r="X423" s="1160"/>
      <c r="Y423" s="1160"/>
      <c r="Z423" s="1160"/>
      <c r="AA423" s="1160"/>
      <c r="AB423" s="1160"/>
      <c r="AC423" s="1160"/>
    </row>
    <row r="424">
      <c r="A424" s="127"/>
      <c r="B424" s="127"/>
      <c r="C424" s="1155"/>
      <c r="D424" s="126"/>
      <c r="E424" s="126"/>
      <c r="F424" s="1155"/>
      <c r="G424" s="1156"/>
      <c r="H424" s="1157"/>
      <c r="I424" s="126"/>
      <c r="J424" s="1158"/>
      <c r="K424" s="1155"/>
      <c r="L424" s="127"/>
      <c r="M424" s="1159"/>
      <c r="N424" s="1160"/>
      <c r="O424" s="1160"/>
      <c r="P424" s="1160"/>
      <c r="Q424" s="1160"/>
      <c r="R424" s="1160"/>
      <c r="S424" s="1160"/>
      <c r="T424" s="1160"/>
      <c r="U424" s="1160"/>
      <c r="V424" s="1160"/>
      <c r="W424" s="1160"/>
      <c r="X424" s="1160"/>
      <c r="Y424" s="1160"/>
      <c r="Z424" s="1160"/>
      <c r="AA424" s="1160"/>
      <c r="AB424" s="1160"/>
      <c r="AC424" s="1160"/>
    </row>
    <row r="425">
      <c r="A425" s="127"/>
      <c r="B425" s="127"/>
      <c r="C425" s="1155"/>
      <c r="D425" s="126"/>
      <c r="E425" s="126"/>
      <c r="F425" s="1155"/>
      <c r="G425" s="1156"/>
      <c r="H425" s="1157"/>
      <c r="I425" s="126"/>
      <c r="J425" s="1158"/>
      <c r="K425" s="1155"/>
      <c r="L425" s="127"/>
      <c r="M425" s="1159"/>
      <c r="N425" s="1160"/>
      <c r="O425" s="1160"/>
      <c r="P425" s="1160"/>
      <c r="Q425" s="1160"/>
      <c r="R425" s="1160"/>
      <c r="S425" s="1160"/>
      <c r="T425" s="1160"/>
      <c r="U425" s="1160"/>
      <c r="V425" s="1160"/>
      <c r="W425" s="1160"/>
      <c r="X425" s="1160"/>
      <c r="Y425" s="1160"/>
      <c r="Z425" s="1160"/>
      <c r="AA425" s="1160"/>
      <c r="AB425" s="1160"/>
      <c r="AC425" s="1160"/>
    </row>
    <row r="426">
      <c r="A426" s="127"/>
      <c r="B426" s="127"/>
      <c r="C426" s="1155"/>
      <c r="D426" s="126"/>
      <c r="E426" s="126"/>
      <c r="F426" s="1155"/>
      <c r="G426" s="1156"/>
      <c r="H426" s="1157"/>
      <c r="I426" s="126"/>
      <c r="J426" s="1158"/>
      <c r="K426" s="1155"/>
      <c r="L426" s="127"/>
      <c r="M426" s="1159"/>
      <c r="N426" s="1160"/>
      <c r="O426" s="1160"/>
      <c r="P426" s="1160"/>
      <c r="Q426" s="1160"/>
      <c r="R426" s="1160"/>
      <c r="S426" s="1160"/>
      <c r="T426" s="1160"/>
      <c r="U426" s="1160"/>
      <c r="V426" s="1160"/>
      <c r="W426" s="1160"/>
      <c r="X426" s="1160"/>
      <c r="Y426" s="1160"/>
      <c r="Z426" s="1160"/>
      <c r="AA426" s="1160"/>
      <c r="AB426" s="1160"/>
      <c r="AC426" s="1160"/>
    </row>
    <row r="427">
      <c r="A427" s="127"/>
      <c r="B427" s="127"/>
      <c r="C427" s="1155"/>
      <c r="D427" s="126"/>
      <c r="E427" s="126"/>
      <c r="F427" s="1155"/>
      <c r="G427" s="1156"/>
      <c r="H427" s="1157"/>
      <c r="I427" s="126"/>
      <c r="J427" s="1158"/>
      <c r="K427" s="1155"/>
      <c r="L427" s="127"/>
      <c r="M427" s="1159"/>
      <c r="N427" s="1160"/>
      <c r="O427" s="1160"/>
      <c r="P427" s="1160"/>
      <c r="Q427" s="1160"/>
      <c r="R427" s="1160"/>
      <c r="S427" s="1160"/>
      <c r="T427" s="1160"/>
      <c r="U427" s="1160"/>
      <c r="V427" s="1160"/>
      <c r="W427" s="1160"/>
      <c r="X427" s="1160"/>
      <c r="Y427" s="1160"/>
      <c r="Z427" s="1160"/>
      <c r="AA427" s="1160"/>
      <c r="AB427" s="1160"/>
      <c r="AC427" s="1160"/>
    </row>
    <row r="428">
      <c r="A428" s="127"/>
      <c r="B428" s="127"/>
      <c r="C428" s="1155"/>
      <c r="D428" s="126"/>
      <c r="E428" s="126"/>
      <c r="F428" s="1155"/>
      <c r="G428" s="1156"/>
      <c r="H428" s="1157"/>
      <c r="I428" s="126"/>
      <c r="J428" s="1158"/>
      <c r="K428" s="1155"/>
      <c r="L428" s="127"/>
      <c r="M428" s="1159"/>
      <c r="N428" s="1160"/>
      <c r="O428" s="1160"/>
      <c r="P428" s="1160"/>
      <c r="Q428" s="1160"/>
      <c r="R428" s="1160"/>
      <c r="S428" s="1160"/>
      <c r="T428" s="1160"/>
      <c r="U428" s="1160"/>
      <c r="V428" s="1160"/>
      <c r="W428" s="1160"/>
      <c r="X428" s="1160"/>
      <c r="Y428" s="1160"/>
      <c r="Z428" s="1160"/>
      <c r="AA428" s="1160"/>
      <c r="AB428" s="1160"/>
      <c r="AC428" s="1160"/>
    </row>
    <row r="429">
      <c r="A429" s="127"/>
      <c r="B429" s="127"/>
      <c r="C429" s="1155"/>
      <c r="D429" s="126"/>
      <c r="E429" s="126"/>
      <c r="F429" s="1155"/>
      <c r="G429" s="1156"/>
      <c r="H429" s="1157"/>
      <c r="I429" s="126"/>
      <c r="J429" s="1158"/>
      <c r="K429" s="1155"/>
      <c r="L429" s="127"/>
      <c r="M429" s="1159"/>
      <c r="N429" s="1160"/>
      <c r="O429" s="1160"/>
      <c r="P429" s="1160"/>
      <c r="Q429" s="1160"/>
      <c r="R429" s="1160"/>
      <c r="S429" s="1160"/>
      <c r="T429" s="1160"/>
      <c r="U429" s="1160"/>
      <c r="V429" s="1160"/>
      <c r="W429" s="1160"/>
      <c r="X429" s="1160"/>
      <c r="Y429" s="1160"/>
      <c r="Z429" s="1160"/>
      <c r="AA429" s="1160"/>
      <c r="AB429" s="1160"/>
      <c r="AC429" s="1160"/>
    </row>
    <row r="430">
      <c r="A430" s="127"/>
      <c r="B430" s="127"/>
      <c r="C430" s="1155"/>
      <c r="D430" s="126"/>
      <c r="E430" s="126"/>
      <c r="F430" s="1155"/>
      <c r="G430" s="1156"/>
      <c r="H430" s="1157"/>
      <c r="I430" s="126"/>
      <c r="J430" s="1158"/>
      <c r="K430" s="1155"/>
      <c r="L430" s="127"/>
      <c r="M430" s="1159"/>
      <c r="N430" s="1160"/>
      <c r="O430" s="1160"/>
      <c r="P430" s="1160"/>
      <c r="Q430" s="1160"/>
      <c r="R430" s="1160"/>
      <c r="S430" s="1160"/>
      <c r="T430" s="1160"/>
      <c r="U430" s="1160"/>
      <c r="V430" s="1160"/>
      <c r="W430" s="1160"/>
      <c r="X430" s="1160"/>
      <c r="Y430" s="1160"/>
      <c r="Z430" s="1160"/>
      <c r="AA430" s="1160"/>
      <c r="AB430" s="1160"/>
      <c r="AC430" s="1160"/>
    </row>
    <row r="431">
      <c r="A431" s="127"/>
      <c r="B431" s="127"/>
      <c r="C431" s="1155"/>
      <c r="D431" s="126"/>
      <c r="E431" s="126"/>
      <c r="F431" s="1155"/>
      <c r="G431" s="1156"/>
      <c r="H431" s="1157"/>
      <c r="I431" s="126"/>
      <c r="J431" s="1158"/>
      <c r="K431" s="1155"/>
      <c r="L431" s="127"/>
      <c r="M431" s="1159"/>
      <c r="N431" s="1160"/>
      <c r="O431" s="1160"/>
      <c r="P431" s="1160"/>
      <c r="Q431" s="1160"/>
      <c r="R431" s="1160"/>
      <c r="S431" s="1160"/>
      <c r="T431" s="1160"/>
      <c r="U431" s="1160"/>
      <c r="V431" s="1160"/>
      <c r="W431" s="1160"/>
      <c r="X431" s="1160"/>
      <c r="Y431" s="1160"/>
      <c r="Z431" s="1160"/>
      <c r="AA431" s="1160"/>
      <c r="AB431" s="1160"/>
      <c r="AC431" s="1160"/>
    </row>
    <row r="432">
      <c r="A432" s="127"/>
      <c r="B432" s="127"/>
      <c r="C432" s="1155"/>
      <c r="D432" s="126"/>
      <c r="E432" s="126"/>
      <c r="F432" s="1155"/>
      <c r="G432" s="1156"/>
      <c r="H432" s="1157"/>
      <c r="I432" s="126"/>
      <c r="J432" s="1158"/>
      <c r="K432" s="1155"/>
      <c r="L432" s="127"/>
      <c r="M432" s="1159"/>
      <c r="N432" s="1160"/>
      <c r="O432" s="1160"/>
      <c r="P432" s="1160"/>
      <c r="Q432" s="1160"/>
      <c r="R432" s="1160"/>
      <c r="S432" s="1160"/>
      <c r="T432" s="1160"/>
      <c r="U432" s="1160"/>
      <c r="V432" s="1160"/>
      <c r="W432" s="1160"/>
      <c r="X432" s="1160"/>
      <c r="Y432" s="1160"/>
      <c r="Z432" s="1160"/>
      <c r="AA432" s="1160"/>
      <c r="AB432" s="1160"/>
      <c r="AC432" s="1160"/>
    </row>
    <row r="433">
      <c r="A433" s="127"/>
      <c r="B433" s="127"/>
      <c r="C433" s="1155"/>
      <c r="D433" s="126"/>
      <c r="E433" s="126"/>
      <c r="F433" s="1155"/>
      <c r="G433" s="1156"/>
      <c r="H433" s="1157"/>
      <c r="I433" s="126"/>
      <c r="J433" s="1158"/>
      <c r="K433" s="1155"/>
      <c r="L433" s="127"/>
      <c r="M433" s="1159"/>
      <c r="N433" s="1160"/>
      <c r="O433" s="1160"/>
      <c r="P433" s="1160"/>
      <c r="Q433" s="1160"/>
      <c r="R433" s="1160"/>
      <c r="S433" s="1160"/>
      <c r="T433" s="1160"/>
      <c r="U433" s="1160"/>
      <c r="V433" s="1160"/>
      <c r="W433" s="1160"/>
      <c r="X433" s="1160"/>
      <c r="Y433" s="1160"/>
      <c r="Z433" s="1160"/>
      <c r="AA433" s="1160"/>
      <c r="AB433" s="1160"/>
      <c r="AC433" s="1160"/>
    </row>
    <row r="434">
      <c r="A434" s="127"/>
      <c r="B434" s="127"/>
      <c r="C434" s="1155"/>
      <c r="D434" s="126"/>
      <c r="E434" s="126"/>
      <c r="F434" s="1155"/>
      <c r="G434" s="1156"/>
      <c r="H434" s="1157"/>
      <c r="I434" s="126"/>
      <c r="J434" s="1158"/>
      <c r="K434" s="1155"/>
      <c r="L434" s="127"/>
      <c r="M434" s="1159"/>
      <c r="N434" s="1160"/>
      <c r="O434" s="1160"/>
      <c r="P434" s="1160"/>
      <c r="Q434" s="1160"/>
      <c r="R434" s="1160"/>
      <c r="S434" s="1160"/>
      <c r="T434" s="1160"/>
      <c r="U434" s="1160"/>
      <c r="V434" s="1160"/>
      <c r="W434" s="1160"/>
      <c r="X434" s="1160"/>
      <c r="Y434" s="1160"/>
      <c r="Z434" s="1160"/>
      <c r="AA434" s="1160"/>
      <c r="AB434" s="1160"/>
      <c r="AC434" s="1160"/>
    </row>
    <row r="435">
      <c r="A435" s="127"/>
      <c r="B435" s="127"/>
      <c r="C435" s="1155"/>
      <c r="D435" s="126"/>
      <c r="E435" s="126"/>
      <c r="F435" s="1155"/>
      <c r="G435" s="1156"/>
      <c r="H435" s="1157"/>
      <c r="I435" s="126"/>
      <c r="J435" s="1158"/>
      <c r="K435" s="1155"/>
      <c r="L435" s="127"/>
      <c r="M435" s="1159"/>
      <c r="N435" s="1160"/>
      <c r="O435" s="1160"/>
      <c r="P435" s="1160"/>
      <c r="Q435" s="1160"/>
      <c r="R435" s="1160"/>
      <c r="S435" s="1160"/>
      <c r="T435" s="1160"/>
      <c r="U435" s="1160"/>
      <c r="V435" s="1160"/>
      <c r="W435" s="1160"/>
      <c r="X435" s="1160"/>
      <c r="Y435" s="1160"/>
      <c r="Z435" s="1160"/>
      <c r="AA435" s="1160"/>
      <c r="AB435" s="1160"/>
      <c r="AC435" s="1160"/>
    </row>
    <row r="436">
      <c r="A436" s="127"/>
      <c r="B436" s="127"/>
      <c r="C436" s="1155"/>
      <c r="D436" s="126"/>
      <c r="E436" s="126"/>
      <c r="F436" s="1155"/>
      <c r="G436" s="1156"/>
      <c r="H436" s="1157"/>
      <c r="I436" s="126"/>
      <c r="J436" s="1158"/>
      <c r="K436" s="1155"/>
      <c r="L436" s="127"/>
      <c r="M436" s="1159"/>
      <c r="N436" s="1160"/>
      <c r="O436" s="1160"/>
      <c r="P436" s="1160"/>
      <c r="Q436" s="1160"/>
      <c r="R436" s="1160"/>
      <c r="S436" s="1160"/>
      <c r="T436" s="1160"/>
      <c r="U436" s="1160"/>
      <c r="V436" s="1160"/>
      <c r="W436" s="1160"/>
      <c r="X436" s="1160"/>
      <c r="Y436" s="1160"/>
      <c r="Z436" s="1160"/>
      <c r="AA436" s="1160"/>
      <c r="AB436" s="1160"/>
      <c r="AC436" s="1160"/>
    </row>
    <row r="437">
      <c r="A437" s="127"/>
      <c r="B437" s="127"/>
      <c r="C437" s="1155"/>
      <c r="D437" s="126"/>
      <c r="E437" s="126"/>
      <c r="F437" s="1155"/>
      <c r="G437" s="1156"/>
      <c r="H437" s="1157"/>
      <c r="I437" s="126"/>
      <c r="J437" s="1158"/>
      <c r="K437" s="1155"/>
      <c r="L437" s="127"/>
      <c r="M437" s="1159"/>
      <c r="N437" s="1160"/>
      <c r="O437" s="1160"/>
      <c r="P437" s="1160"/>
      <c r="Q437" s="1160"/>
      <c r="R437" s="1160"/>
      <c r="S437" s="1160"/>
      <c r="T437" s="1160"/>
      <c r="U437" s="1160"/>
      <c r="V437" s="1160"/>
      <c r="W437" s="1160"/>
      <c r="X437" s="1160"/>
      <c r="Y437" s="1160"/>
      <c r="Z437" s="1160"/>
      <c r="AA437" s="1160"/>
      <c r="AB437" s="1160"/>
      <c r="AC437" s="1160"/>
    </row>
    <row r="438">
      <c r="A438" s="127"/>
      <c r="B438" s="127"/>
      <c r="C438" s="1155"/>
      <c r="D438" s="126"/>
      <c r="E438" s="126"/>
      <c r="F438" s="1155"/>
      <c r="G438" s="1156"/>
      <c r="H438" s="1157"/>
      <c r="I438" s="126"/>
      <c r="J438" s="1158"/>
      <c r="K438" s="1155"/>
      <c r="L438" s="127"/>
      <c r="M438" s="1159"/>
      <c r="N438" s="1160"/>
      <c r="O438" s="1160"/>
      <c r="P438" s="1160"/>
      <c r="Q438" s="1160"/>
      <c r="R438" s="1160"/>
      <c r="S438" s="1160"/>
      <c r="T438" s="1160"/>
      <c r="U438" s="1160"/>
      <c r="V438" s="1160"/>
      <c r="W438" s="1160"/>
      <c r="X438" s="1160"/>
      <c r="Y438" s="1160"/>
      <c r="Z438" s="1160"/>
      <c r="AA438" s="1160"/>
      <c r="AB438" s="1160"/>
      <c r="AC438" s="1160"/>
    </row>
    <row r="439">
      <c r="A439" s="127"/>
      <c r="B439" s="127"/>
      <c r="C439" s="1155"/>
      <c r="D439" s="126"/>
      <c r="E439" s="126"/>
      <c r="F439" s="1155"/>
      <c r="G439" s="1156"/>
      <c r="H439" s="1157"/>
      <c r="I439" s="126"/>
      <c r="J439" s="1158"/>
      <c r="K439" s="1155"/>
      <c r="L439" s="127"/>
      <c r="M439" s="1159"/>
      <c r="N439" s="1160"/>
      <c r="O439" s="1160"/>
      <c r="P439" s="1160"/>
      <c r="Q439" s="1160"/>
      <c r="R439" s="1160"/>
      <c r="S439" s="1160"/>
      <c r="T439" s="1160"/>
      <c r="U439" s="1160"/>
      <c r="V439" s="1160"/>
      <c r="W439" s="1160"/>
      <c r="X439" s="1160"/>
      <c r="Y439" s="1160"/>
      <c r="Z439" s="1160"/>
      <c r="AA439" s="1160"/>
      <c r="AB439" s="1160"/>
      <c r="AC439" s="1160"/>
    </row>
    <row r="440">
      <c r="A440" s="127"/>
      <c r="B440" s="127"/>
      <c r="C440" s="1155"/>
      <c r="D440" s="126"/>
      <c r="E440" s="126"/>
      <c r="F440" s="1155"/>
      <c r="G440" s="1156"/>
      <c r="H440" s="1157"/>
      <c r="I440" s="126"/>
      <c r="J440" s="1158"/>
      <c r="K440" s="1155"/>
      <c r="L440" s="127"/>
      <c r="M440" s="1159"/>
      <c r="N440" s="1160"/>
      <c r="O440" s="1160"/>
      <c r="P440" s="1160"/>
      <c r="Q440" s="1160"/>
      <c r="R440" s="1160"/>
      <c r="S440" s="1160"/>
      <c r="T440" s="1160"/>
      <c r="U440" s="1160"/>
      <c r="V440" s="1160"/>
      <c r="W440" s="1160"/>
      <c r="X440" s="1160"/>
      <c r="Y440" s="1160"/>
      <c r="Z440" s="1160"/>
      <c r="AA440" s="1160"/>
      <c r="AB440" s="1160"/>
      <c r="AC440" s="1160"/>
    </row>
    <row r="441">
      <c r="A441" s="127"/>
      <c r="B441" s="127"/>
      <c r="C441" s="1155"/>
      <c r="D441" s="126"/>
      <c r="E441" s="126"/>
      <c r="F441" s="1155"/>
      <c r="G441" s="1156"/>
      <c r="H441" s="1157"/>
      <c r="I441" s="126"/>
      <c r="J441" s="1158"/>
      <c r="K441" s="1155"/>
      <c r="L441" s="127"/>
      <c r="M441" s="1159"/>
      <c r="N441" s="1160"/>
      <c r="O441" s="1160"/>
      <c r="P441" s="1160"/>
      <c r="Q441" s="1160"/>
      <c r="R441" s="1160"/>
      <c r="S441" s="1160"/>
      <c r="T441" s="1160"/>
      <c r="U441" s="1160"/>
      <c r="V441" s="1160"/>
      <c r="W441" s="1160"/>
      <c r="X441" s="1160"/>
      <c r="Y441" s="1160"/>
      <c r="Z441" s="1160"/>
      <c r="AA441" s="1160"/>
      <c r="AB441" s="1160"/>
      <c r="AC441" s="1160"/>
    </row>
    <row r="442">
      <c r="A442" s="127"/>
      <c r="B442" s="127"/>
      <c r="C442" s="1155"/>
      <c r="D442" s="126"/>
      <c r="E442" s="126"/>
      <c r="F442" s="1155"/>
      <c r="G442" s="1156"/>
      <c r="H442" s="1157"/>
      <c r="I442" s="126"/>
      <c r="J442" s="1158"/>
      <c r="K442" s="1155"/>
      <c r="L442" s="127"/>
      <c r="M442" s="1159"/>
      <c r="N442" s="1160"/>
      <c r="O442" s="1160"/>
      <c r="P442" s="1160"/>
      <c r="Q442" s="1160"/>
      <c r="R442" s="1160"/>
      <c r="S442" s="1160"/>
      <c r="T442" s="1160"/>
      <c r="U442" s="1160"/>
      <c r="V442" s="1160"/>
      <c r="W442" s="1160"/>
      <c r="X442" s="1160"/>
      <c r="Y442" s="1160"/>
      <c r="Z442" s="1160"/>
      <c r="AA442" s="1160"/>
      <c r="AB442" s="1160"/>
      <c r="AC442" s="1160"/>
    </row>
    <row r="443">
      <c r="A443" s="127"/>
      <c r="B443" s="127"/>
      <c r="C443" s="1155"/>
      <c r="D443" s="126"/>
      <c r="E443" s="126"/>
      <c r="F443" s="1155"/>
      <c r="G443" s="1156"/>
      <c r="H443" s="1157"/>
      <c r="I443" s="126"/>
      <c r="J443" s="1158"/>
      <c r="K443" s="1155"/>
      <c r="L443" s="127"/>
      <c r="M443" s="1159"/>
      <c r="N443" s="1160"/>
      <c r="O443" s="1160"/>
      <c r="P443" s="1160"/>
      <c r="Q443" s="1160"/>
      <c r="R443" s="1160"/>
      <c r="S443" s="1160"/>
      <c r="T443" s="1160"/>
      <c r="U443" s="1160"/>
      <c r="V443" s="1160"/>
      <c r="W443" s="1160"/>
      <c r="X443" s="1160"/>
      <c r="Y443" s="1160"/>
      <c r="Z443" s="1160"/>
      <c r="AA443" s="1160"/>
      <c r="AB443" s="1160"/>
      <c r="AC443" s="1160"/>
    </row>
    <row r="444">
      <c r="A444" s="127"/>
      <c r="B444" s="127"/>
      <c r="C444" s="1155"/>
      <c r="D444" s="126"/>
      <c r="E444" s="126"/>
      <c r="F444" s="1155"/>
      <c r="G444" s="1156"/>
      <c r="H444" s="1157"/>
      <c r="I444" s="126"/>
      <c r="J444" s="1158"/>
      <c r="K444" s="1155"/>
      <c r="L444" s="127"/>
      <c r="M444" s="1159"/>
      <c r="N444" s="1160"/>
      <c r="O444" s="1160"/>
      <c r="P444" s="1160"/>
      <c r="Q444" s="1160"/>
      <c r="R444" s="1160"/>
      <c r="S444" s="1160"/>
      <c r="T444" s="1160"/>
      <c r="U444" s="1160"/>
      <c r="V444" s="1160"/>
      <c r="W444" s="1160"/>
      <c r="X444" s="1160"/>
      <c r="Y444" s="1160"/>
      <c r="Z444" s="1160"/>
      <c r="AA444" s="1160"/>
      <c r="AB444" s="1160"/>
      <c r="AC444" s="1160"/>
    </row>
    <row r="445">
      <c r="A445" s="127"/>
      <c r="B445" s="127"/>
      <c r="C445" s="1155"/>
      <c r="D445" s="126"/>
      <c r="E445" s="126"/>
      <c r="F445" s="1155"/>
      <c r="G445" s="1156"/>
      <c r="H445" s="1157"/>
      <c r="I445" s="126"/>
      <c r="J445" s="1158"/>
      <c r="K445" s="1155"/>
      <c r="L445" s="127"/>
      <c r="M445" s="1159"/>
      <c r="N445" s="1160"/>
      <c r="O445" s="1160"/>
      <c r="P445" s="1160"/>
      <c r="Q445" s="1160"/>
      <c r="R445" s="1160"/>
      <c r="S445" s="1160"/>
      <c r="T445" s="1160"/>
      <c r="U445" s="1160"/>
      <c r="V445" s="1160"/>
      <c r="W445" s="1160"/>
      <c r="X445" s="1160"/>
      <c r="Y445" s="1160"/>
      <c r="Z445" s="1160"/>
      <c r="AA445" s="1160"/>
      <c r="AB445" s="1160"/>
      <c r="AC445" s="1160"/>
    </row>
    <row r="446">
      <c r="A446" s="127"/>
      <c r="B446" s="127"/>
      <c r="C446" s="1155"/>
      <c r="D446" s="126"/>
      <c r="E446" s="126"/>
      <c r="F446" s="1155"/>
      <c r="G446" s="1156"/>
      <c r="H446" s="1157"/>
      <c r="I446" s="126"/>
      <c r="J446" s="1158"/>
      <c r="K446" s="1155"/>
      <c r="L446" s="127"/>
      <c r="M446" s="1159"/>
      <c r="N446" s="1160"/>
      <c r="O446" s="1160"/>
      <c r="P446" s="1160"/>
      <c r="Q446" s="1160"/>
      <c r="R446" s="1160"/>
      <c r="S446" s="1160"/>
      <c r="T446" s="1160"/>
      <c r="U446" s="1160"/>
      <c r="V446" s="1160"/>
      <c r="W446" s="1160"/>
      <c r="X446" s="1160"/>
      <c r="Y446" s="1160"/>
      <c r="Z446" s="1160"/>
      <c r="AA446" s="1160"/>
      <c r="AB446" s="1160"/>
      <c r="AC446" s="1160"/>
    </row>
    <row r="447">
      <c r="A447" s="127"/>
      <c r="B447" s="127"/>
      <c r="C447" s="1155"/>
      <c r="D447" s="126"/>
      <c r="E447" s="126"/>
      <c r="F447" s="1155"/>
      <c r="G447" s="1156"/>
      <c r="H447" s="1157"/>
      <c r="I447" s="126"/>
      <c r="J447" s="1158"/>
      <c r="K447" s="1155"/>
      <c r="L447" s="127"/>
      <c r="M447" s="1159"/>
      <c r="N447" s="1160"/>
      <c r="O447" s="1160"/>
      <c r="P447" s="1160"/>
      <c r="Q447" s="1160"/>
      <c r="R447" s="1160"/>
      <c r="S447" s="1160"/>
      <c r="T447" s="1160"/>
      <c r="U447" s="1160"/>
      <c r="V447" s="1160"/>
      <c r="W447" s="1160"/>
      <c r="X447" s="1160"/>
      <c r="Y447" s="1160"/>
      <c r="Z447" s="1160"/>
      <c r="AA447" s="1160"/>
      <c r="AB447" s="1160"/>
      <c r="AC447" s="1160"/>
    </row>
    <row r="448">
      <c r="A448" s="127"/>
      <c r="B448" s="127"/>
      <c r="C448" s="1155"/>
      <c r="D448" s="126"/>
      <c r="E448" s="126"/>
      <c r="F448" s="1155"/>
      <c r="G448" s="1156"/>
      <c r="H448" s="1157"/>
      <c r="I448" s="126"/>
      <c r="J448" s="1158"/>
      <c r="K448" s="1155"/>
      <c r="L448" s="127"/>
      <c r="M448" s="1159"/>
      <c r="N448" s="1160"/>
      <c r="O448" s="1160"/>
      <c r="P448" s="1160"/>
      <c r="Q448" s="1160"/>
      <c r="R448" s="1160"/>
      <c r="S448" s="1160"/>
      <c r="T448" s="1160"/>
      <c r="U448" s="1160"/>
      <c r="V448" s="1160"/>
      <c r="W448" s="1160"/>
      <c r="X448" s="1160"/>
      <c r="Y448" s="1160"/>
      <c r="Z448" s="1160"/>
      <c r="AA448" s="1160"/>
      <c r="AB448" s="1160"/>
      <c r="AC448" s="1160"/>
    </row>
    <row r="449">
      <c r="A449" s="127"/>
      <c r="B449" s="127"/>
      <c r="C449" s="1155"/>
      <c r="D449" s="126"/>
      <c r="E449" s="126"/>
      <c r="F449" s="1155"/>
      <c r="G449" s="1156"/>
      <c r="H449" s="1157"/>
      <c r="I449" s="126"/>
      <c r="J449" s="1158"/>
      <c r="K449" s="1155"/>
      <c r="L449" s="127"/>
      <c r="M449" s="1159"/>
      <c r="N449" s="1160"/>
      <c r="O449" s="1160"/>
      <c r="P449" s="1160"/>
      <c r="Q449" s="1160"/>
      <c r="R449" s="1160"/>
      <c r="S449" s="1160"/>
      <c r="T449" s="1160"/>
      <c r="U449" s="1160"/>
      <c r="V449" s="1160"/>
      <c r="W449" s="1160"/>
      <c r="X449" s="1160"/>
      <c r="Y449" s="1160"/>
      <c r="Z449" s="1160"/>
      <c r="AA449" s="1160"/>
      <c r="AB449" s="1160"/>
      <c r="AC449" s="1160"/>
    </row>
    <row r="450">
      <c r="A450" s="127"/>
      <c r="B450" s="127"/>
      <c r="C450" s="1155"/>
      <c r="D450" s="126"/>
      <c r="E450" s="126"/>
      <c r="F450" s="1155"/>
      <c r="G450" s="1156"/>
      <c r="H450" s="1157"/>
      <c r="I450" s="126"/>
      <c r="J450" s="1158"/>
      <c r="K450" s="1155"/>
      <c r="L450" s="127"/>
      <c r="M450" s="1159"/>
      <c r="N450" s="1160"/>
      <c r="O450" s="1160"/>
      <c r="P450" s="1160"/>
      <c r="Q450" s="1160"/>
      <c r="R450" s="1160"/>
      <c r="S450" s="1160"/>
      <c r="T450" s="1160"/>
      <c r="U450" s="1160"/>
      <c r="V450" s="1160"/>
      <c r="W450" s="1160"/>
      <c r="X450" s="1160"/>
      <c r="Y450" s="1160"/>
      <c r="Z450" s="1160"/>
      <c r="AA450" s="1160"/>
      <c r="AB450" s="1160"/>
      <c r="AC450" s="1160"/>
    </row>
    <row r="451">
      <c r="A451" s="127"/>
      <c r="B451" s="127"/>
      <c r="C451" s="1155"/>
      <c r="D451" s="126"/>
      <c r="E451" s="126"/>
      <c r="F451" s="1155"/>
      <c r="G451" s="1156"/>
      <c r="H451" s="1157"/>
      <c r="I451" s="126"/>
      <c r="J451" s="1158"/>
      <c r="K451" s="1155"/>
      <c r="L451" s="127"/>
      <c r="M451" s="1159"/>
      <c r="N451" s="1160"/>
      <c r="O451" s="1160"/>
      <c r="P451" s="1160"/>
      <c r="Q451" s="1160"/>
      <c r="R451" s="1160"/>
      <c r="S451" s="1160"/>
      <c r="T451" s="1160"/>
      <c r="U451" s="1160"/>
      <c r="V451" s="1160"/>
      <c r="W451" s="1160"/>
      <c r="X451" s="1160"/>
      <c r="Y451" s="1160"/>
      <c r="Z451" s="1160"/>
      <c r="AA451" s="1160"/>
      <c r="AB451" s="1160"/>
      <c r="AC451" s="1160"/>
    </row>
    <row r="452">
      <c r="A452" s="127"/>
      <c r="B452" s="127"/>
      <c r="C452" s="1155"/>
      <c r="D452" s="126"/>
      <c r="E452" s="126"/>
      <c r="F452" s="1155"/>
      <c r="G452" s="1156"/>
      <c r="H452" s="1157"/>
      <c r="I452" s="126"/>
      <c r="J452" s="1158"/>
      <c r="K452" s="1155"/>
      <c r="L452" s="127"/>
      <c r="M452" s="1159"/>
      <c r="N452" s="1160"/>
      <c r="O452" s="1160"/>
      <c r="P452" s="1160"/>
      <c r="Q452" s="1160"/>
      <c r="R452" s="1160"/>
      <c r="S452" s="1160"/>
      <c r="T452" s="1160"/>
      <c r="U452" s="1160"/>
      <c r="V452" s="1160"/>
      <c r="W452" s="1160"/>
      <c r="X452" s="1160"/>
      <c r="Y452" s="1160"/>
      <c r="Z452" s="1160"/>
      <c r="AA452" s="1160"/>
      <c r="AB452" s="1160"/>
      <c r="AC452" s="1160"/>
    </row>
    <row r="453">
      <c r="A453" s="127"/>
      <c r="B453" s="127"/>
      <c r="C453" s="1155"/>
      <c r="D453" s="126"/>
      <c r="E453" s="126"/>
      <c r="F453" s="1155"/>
      <c r="G453" s="1156"/>
      <c r="H453" s="1157"/>
      <c r="I453" s="126"/>
      <c r="J453" s="1158"/>
      <c r="K453" s="1155"/>
      <c r="L453" s="127"/>
      <c r="M453" s="1159"/>
      <c r="N453" s="1160"/>
      <c r="O453" s="1160"/>
      <c r="P453" s="1160"/>
      <c r="Q453" s="1160"/>
      <c r="R453" s="1160"/>
      <c r="S453" s="1160"/>
      <c r="T453" s="1160"/>
      <c r="U453" s="1160"/>
      <c r="V453" s="1160"/>
      <c r="W453" s="1160"/>
      <c r="X453" s="1160"/>
      <c r="Y453" s="1160"/>
      <c r="Z453" s="1160"/>
      <c r="AA453" s="1160"/>
      <c r="AB453" s="1160"/>
      <c r="AC453" s="1160"/>
    </row>
    <row r="454">
      <c r="A454" s="127"/>
      <c r="B454" s="127"/>
      <c r="C454" s="1155"/>
      <c r="D454" s="126"/>
      <c r="E454" s="126"/>
      <c r="F454" s="1155"/>
      <c r="G454" s="1156"/>
      <c r="H454" s="1157"/>
      <c r="I454" s="126"/>
      <c r="J454" s="1158"/>
      <c r="K454" s="1155"/>
      <c r="L454" s="127"/>
      <c r="M454" s="1159"/>
      <c r="N454" s="1160"/>
      <c r="O454" s="1160"/>
      <c r="P454" s="1160"/>
      <c r="Q454" s="1160"/>
      <c r="R454" s="1160"/>
      <c r="S454" s="1160"/>
      <c r="T454" s="1160"/>
      <c r="U454" s="1160"/>
      <c r="V454" s="1160"/>
      <c r="W454" s="1160"/>
      <c r="X454" s="1160"/>
      <c r="Y454" s="1160"/>
      <c r="Z454" s="1160"/>
      <c r="AA454" s="1160"/>
      <c r="AB454" s="1160"/>
      <c r="AC454" s="1160"/>
    </row>
    <row r="455">
      <c r="A455" s="127"/>
      <c r="B455" s="127"/>
      <c r="C455" s="1155"/>
      <c r="D455" s="126"/>
      <c r="E455" s="126"/>
      <c r="F455" s="1155"/>
      <c r="G455" s="1156"/>
      <c r="H455" s="1157"/>
      <c r="I455" s="126"/>
      <c r="J455" s="1158"/>
      <c r="K455" s="1155"/>
      <c r="L455" s="127"/>
      <c r="M455" s="1159"/>
      <c r="N455" s="1160"/>
      <c r="O455" s="1160"/>
      <c r="P455" s="1160"/>
      <c r="Q455" s="1160"/>
      <c r="R455" s="1160"/>
      <c r="S455" s="1160"/>
      <c r="T455" s="1160"/>
      <c r="U455" s="1160"/>
      <c r="V455" s="1160"/>
      <c r="W455" s="1160"/>
      <c r="X455" s="1160"/>
      <c r="Y455" s="1160"/>
      <c r="Z455" s="1160"/>
      <c r="AA455" s="1160"/>
      <c r="AB455" s="1160"/>
      <c r="AC455" s="1160"/>
    </row>
    <row r="456">
      <c r="A456" s="127"/>
      <c r="B456" s="127"/>
      <c r="C456" s="1155"/>
      <c r="D456" s="126"/>
      <c r="E456" s="126"/>
      <c r="F456" s="1155"/>
      <c r="G456" s="1156"/>
      <c r="H456" s="1157"/>
      <c r="I456" s="126"/>
      <c r="J456" s="1158"/>
      <c r="K456" s="1155"/>
      <c r="L456" s="127"/>
      <c r="M456" s="1159"/>
      <c r="N456" s="1160"/>
      <c r="O456" s="1160"/>
      <c r="P456" s="1160"/>
      <c r="Q456" s="1160"/>
      <c r="R456" s="1160"/>
      <c r="S456" s="1160"/>
      <c r="T456" s="1160"/>
      <c r="U456" s="1160"/>
      <c r="V456" s="1160"/>
      <c r="W456" s="1160"/>
      <c r="X456" s="1160"/>
      <c r="Y456" s="1160"/>
      <c r="Z456" s="1160"/>
      <c r="AA456" s="1160"/>
      <c r="AB456" s="1160"/>
      <c r="AC456" s="1160"/>
    </row>
    <row r="457">
      <c r="A457" s="127"/>
      <c r="B457" s="127"/>
      <c r="C457" s="1155"/>
      <c r="D457" s="126"/>
      <c r="E457" s="126"/>
      <c r="F457" s="1155"/>
      <c r="G457" s="1156"/>
      <c r="H457" s="1157"/>
      <c r="I457" s="126"/>
      <c r="J457" s="1158"/>
      <c r="K457" s="1155"/>
      <c r="L457" s="127"/>
      <c r="M457" s="1159"/>
      <c r="N457" s="1160"/>
      <c r="O457" s="1160"/>
      <c r="P457" s="1160"/>
      <c r="Q457" s="1160"/>
      <c r="R457" s="1160"/>
      <c r="S457" s="1160"/>
      <c r="T457" s="1160"/>
      <c r="U457" s="1160"/>
      <c r="V457" s="1160"/>
      <c r="W457" s="1160"/>
      <c r="X457" s="1160"/>
      <c r="Y457" s="1160"/>
      <c r="Z457" s="1160"/>
      <c r="AA457" s="1160"/>
      <c r="AB457" s="1160"/>
      <c r="AC457" s="1160"/>
    </row>
    <row r="458">
      <c r="A458" s="127"/>
      <c r="B458" s="127"/>
      <c r="C458" s="1155"/>
      <c r="D458" s="126"/>
      <c r="E458" s="126"/>
      <c r="F458" s="1155"/>
      <c r="G458" s="1156"/>
      <c r="H458" s="1157"/>
      <c r="I458" s="126"/>
      <c r="J458" s="1158"/>
      <c r="K458" s="1155"/>
      <c r="L458" s="127"/>
      <c r="M458" s="1159"/>
      <c r="N458" s="1160"/>
      <c r="O458" s="1160"/>
      <c r="P458" s="1160"/>
      <c r="Q458" s="1160"/>
      <c r="R458" s="1160"/>
      <c r="S458" s="1160"/>
      <c r="T458" s="1160"/>
      <c r="U458" s="1160"/>
      <c r="V458" s="1160"/>
      <c r="W458" s="1160"/>
      <c r="X458" s="1160"/>
      <c r="Y458" s="1160"/>
      <c r="Z458" s="1160"/>
      <c r="AA458" s="1160"/>
      <c r="AB458" s="1160"/>
      <c r="AC458" s="1160"/>
    </row>
    <row r="459">
      <c r="A459" s="127"/>
      <c r="B459" s="127"/>
      <c r="C459" s="1155"/>
      <c r="D459" s="126"/>
      <c r="E459" s="126"/>
      <c r="F459" s="1155"/>
      <c r="G459" s="1156"/>
      <c r="H459" s="1157"/>
      <c r="I459" s="126"/>
      <c r="J459" s="1158"/>
      <c r="K459" s="1155"/>
      <c r="L459" s="127"/>
      <c r="M459" s="1159"/>
      <c r="N459" s="1160"/>
      <c r="O459" s="1160"/>
      <c r="P459" s="1160"/>
      <c r="Q459" s="1160"/>
      <c r="R459" s="1160"/>
      <c r="S459" s="1160"/>
      <c r="T459" s="1160"/>
      <c r="U459" s="1160"/>
      <c r="V459" s="1160"/>
      <c r="W459" s="1160"/>
      <c r="X459" s="1160"/>
      <c r="Y459" s="1160"/>
      <c r="Z459" s="1160"/>
      <c r="AA459" s="1160"/>
      <c r="AB459" s="1160"/>
      <c r="AC459" s="1160"/>
    </row>
    <row r="460">
      <c r="A460" s="127"/>
      <c r="B460" s="127"/>
      <c r="C460" s="1155"/>
      <c r="D460" s="126"/>
      <c r="E460" s="126"/>
      <c r="F460" s="1155"/>
      <c r="G460" s="1156"/>
      <c r="H460" s="1157"/>
      <c r="I460" s="126"/>
      <c r="J460" s="1158"/>
      <c r="K460" s="1155"/>
      <c r="L460" s="127"/>
      <c r="M460" s="1159"/>
      <c r="N460" s="1160"/>
      <c r="O460" s="1160"/>
      <c r="P460" s="1160"/>
      <c r="Q460" s="1160"/>
      <c r="R460" s="1160"/>
      <c r="S460" s="1160"/>
      <c r="T460" s="1160"/>
      <c r="U460" s="1160"/>
      <c r="V460" s="1160"/>
      <c r="W460" s="1160"/>
      <c r="X460" s="1160"/>
      <c r="Y460" s="1160"/>
      <c r="Z460" s="1160"/>
      <c r="AA460" s="1160"/>
      <c r="AB460" s="1160"/>
      <c r="AC460" s="1160"/>
    </row>
    <row r="461">
      <c r="A461" s="127"/>
      <c r="B461" s="127"/>
      <c r="C461" s="1155"/>
      <c r="D461" s="126"/>
      <c r="E461" s="126"/>
      <c r="F461" s="1155"/>
      <c r="G461" s="1156"/>
      <c r="H461" s="1157"/>
      <c r="I461" s="126"/>
      <c r="J461" s="1158"/>
      <c r="K461" s="1155"/>
      <c r="L461" s="127"/>
      <c r="M461" s="1159"/>
      <c r="N461" s="1160"/>
      <c r="O461" s="1160"/>
      <c r="P461" s="1160"/>
      <c r="Q461" s="1160"/>
      <c r="R461" s="1160"/>
      <c r="S461" s="1160"/>
      <c r="T461" s="1160"/>
      <c r="U461" s="1160"/>
      <c r="V461" s="1160"/>
      <c r="W461" s="1160"/>
      <c r="X461" s="1160"/>
      <c r="Y461" s="1160"/>
      <c r="Z461" s="1160"/>
      <c r="AA461" s="1160"/>
      <c r="AB461" s="1160"/>
      <c r="AC461" s="1160"/>
    </row>
    <row r="462">
      <c r="A462" s="127"/>
      <c r="B462" s="127"/>
      <c r="C462" s="1155"/>
      <c r="D462" s="126"/>
      <c r="E462" s="126"/>
      <c r="F462" s="1155"/>
      <c r="G462" s="1156"/>
      <c r="H462" s="1157"/>
      <c r="I462" s="126"/>
      <c r="J462" s="1158"/>
      <c r="K462" s="1155"/>
      <c r="L462" s="127"/>
      <c r="M462" s="1159"/>
      <c r="N462" s="1160"/>
      <c r="O462" s="1160"/>
      <c r="P462" s="1160"/>
      <c r="Q462" s="1160"/>
      <c r="R462" s="1160"/>
      <c r="S462" s="1160"/>
      <c r="T462" s="1160"/>
      <c r="U462" s="1160"/>
      <c r="V462" s="1160"/>
      <c r="W462" s="1160"/>
      <c r="X462" s="1160"/>
      <c r="Y462" s="1160"/>
      <c r="Z462" s="1160"/>
      <c r="AA462" s="1160"/>
      <c r="AB462" s="1160"/>
      <c r="AC462" s="1160"/>
    </row>
    <row r="463">
      <c r="A463" s="127"/>
      <c r="B463" s="127"/>
      <c r="C463" s="1155"/>
      <c r="D463" s="126"/>
      <c r="E463" s="126"/>
      <c r="F463" s="1155"/>
      <c r="G463" s="1156"/>
      <c r="H463" s="1157"/>
      <c r="I463" s="126"/>
      <c r="J463" s="1158"/>
      <c r="K463" s="1155"/>
      <c r="L463" s="127"/>
      <c r="M463" s="1159"/>
      <c r="N463" s="1160"/>
      <c r="O463" s="1160"/>
      <c r="P463" s="1160"/>
      <c r="Q463" s="1160"/>
      <c r="R463" s="1160"/>
      <c r="S463" s="1160"/>
      <c r="T463" s="1160"/>
      <c r="U463" s="1160"/>
      <c r="V463" s="1160"/>
      <c r="W463" s="1160"/>
      <c r="X463" s="1160"/>
      <c r="Y463" s="1160"/>
      <c r="Z463" s="1160"/>
      <c r="AA463" s="1160"/>
      <c r="AB463" s="1160"/>
      <c r="AC463" s="1160"/>
    </row>
    <row r="464">
      <c r="A464" s="127"/>
      <c r="B464" s="127"/>
      <c r="C464" s="1155"/>
      <c r="D464" s="126"/>
      <c r="E464" s="126"/>
      <c r="F464" s="1155"/>
      <c r="G464" s="1156"/>
      <c r="H464" s="1157"/>
      <c r="I464" s="126"/>
      <c r="J464" s="1158"/>
      <c r="K464" s="1155"/>
      <c r="L464" s="127"/>
      <c r="M464" s="1159"/>
      <c r="N464" s="1160"/>
      <c r="O464" s="1160"/>
      <c r="P464" s="1160"/>
      <c r="Q464" s="1160"/>
      <c r="R464" s="1160"/>
      <c r="S464" s="1160"/>
      <c r="T464" s="1160"/>
      <c r="U464" s="1160"/>
      <c r="V464" s="1160"/>
      <c r="W464" s="1160"/>
      <c r="X464" s="1160"/>
      <c r="Y464" s="1160"/>
      <c r="Z464" s="1160"/>
      <c r="AA464" s="1160"/>
      <c r="AB464" s="1160"/>
      <c r="AC464" s="1160"/>
    </row>
    <row r="465">
      <c r="A465" s="127"/>
      <c r="B465" s="127"/>
      <c r="C465" s="1155"/>
      <c r="D465" s="126"/>
      <c r="E465" s="126"/>
      <c r="F465" s="1155"/>
      <c r="G465" s="1156"/>
      <c r="H465" s="1157"/>
      <c r="I465" s="126"/>
      <c r="J465" s="1158"/>
      <c r="K465" s="1155"/>
      <c r="L465" s="127"/>
      <c r="M465" s="1159"/>
      <c r="N465" s="1160"/>
      <c r="O465" s="1160"/>
      <c r="P465" s="1160"/>
      <c r="Q465" s="1160"/>
      <c r="R465" s="1160"/>
      <c r="S465" s="1160"/>
      <c r="T465" s="1160"/>
      <c r="U465" s="1160"/>
      <c r="V465" s="1160"/>
      <c r="W465" s="1160"/>
      <c r="X465" s="1160"/>
      <c r="Y465" s="1160"/>
      <c r="Z465" s="1160"/>
      <c r="AA465" s="1160"/>
      <c r="AB465" s="1160"/>
      <c r="AC465" s="1160"/>
    </row>
    <row r="466">
      <c r="A466" s="127"/>
      <c r="B466" s="127"/>
      <c r="C466" s="1155"/>
      <c r="D466" s="126"/>
      <c r="E466" s="126"/>
      <c r="F466" s="1155"/>
      <c r="G466" s="1156"/>
      <c r="H466" s="1157"/>
      <c r="I466" s="126"/>
      <c r="J466" s="1158"/>
      <c r="K466" s="1155"/>
      <c r="L466" s="127"/>
      <c r="M466" s="1159"/>
      <c r="N466" s="1160"/>
      <c r="O466" s="1160"/>
      <c r="P466" s="1160"/>
      <c r="Q466" s="1160"/>
      <c r="R466" s="1160"/>
      <c r="S466" s="1160"/>
      <c r="T466" s="1160"/>
      <c r="U466" s="1160"/>
      <c r="V466" s="1160"/>
      <c r="W466" s="1160"/>
      <c r="X466" s="1160"/>
      <c r="Y466" s="1160"/>
      <c r="Z466" s="1160"/>
      <c r="AA466" s="1160"/>
      <c r="AB466" s="1160"/>
      <c r="AC466" s="1160"/>
    </row>
    <row r="467">
      <c r="A467" s="127"/>
      <c r="B467" s="127"/>
      <c r="C467" s="1155"/>
      <c r="D467" s="126"/>
      <c r="E467" s="126"/>
      <c r="F467" s="1155"/>
      <c r="G467" s="1156"/>
      <c r="H467" s="1157"/>
      <c r="I467" s="126"/>
      <c r="J467" s="1158"/>
      <c r="K467" s="1155"/>
      <c r="L467" s="127"/>
      <c r="M467" s="1159"/>
      <c r="N467" s="1160"/>
      <c r="O467" s="1160"/>
      <c r="P467" s="1160"/>
      <c r="Q467" s="1160"/>
      <c r="R467" s="1160"/>
      <c r="S467" s="1160"/>
      <c r="T467" s="1160"/>
      <c r="U467" s="1160"/>
      <c r="V467" s="1160"/>
      <c r="W467" s="1160"/>
      <c r="X467" s="1160"/>
      <c r="Y467" s="1160"/>
      <c r="Z467" s="1160"/>
      <c r="AA467" s="1160"/>
      <c r="AB467" s="1160"/>
      <c r="AC467" s="1160"/>
    </row>
    <row r="468">
      <c r="A468" s="127"/>
      <c r="B468" s="127"/>
      <c r="C468" s="1155"/>
      <c r="D468" s="126"/>
      <c r="E468" s="126"/>
      <c r="F468" s="1155"/>
      <c r="G468" s="1156"/>
      <c r="H468" s="1157"/>
      <c r="I468" s="126"/>
      <c r="J468" s="1158"/>
      <c r="K468" s="1155"/>
      <c r="L468" s="127"/>
      <c r="M468" s="1159"/>
      <c r="N468" s="1160"/>
      <c r="O468" s="1160"/>
      <c r="P468" s="1160"/>
      <c r="Q468" s="1160"/>
      <c r="R468" s="1160"/>
      <c r="S468" s="1160"/>
      <c r="T468" s="1160"/>
      <c r="U468" s="1160"/>
      <c r="V468" s="1160"/>
      <c r="W468" s="1160"/>
      <c r="X468" s="1160"/>
      <c r="Y468" s="1160"/>
      <c r="Z468" s="1160"/>
      <c r="AA468" s="1160"/>
      <c r="AB468" s="1160"/>
      <c r="AC468" s="1160"/>
    </row>
    <row r="469">
      <c r="A469" s="127"/>
      <c r="B469" s="127"/>
      <c r="C469" s="1155"/>
      <c r="D469" s="126"/>
      <c r="E469" s="126"/>
      <c r="F469" s="1155"/>
      <c r="G469" s="1156"/>
      <c r="H469" s="1157"/>
      <c r="I469" s="126"/>
      <c r="J469" s="1158"/>
      <c r="K469" s="1155"/>
      <c r="L469" s="127"/>
      <c r="M469" s="1159"/>
      <c r="N469" s="1160"/>
      <c r="O469" s="1160"/>
      <c r="P469" s="1160"/>
      <c r="Q469" s="1160"/>
      <c r="R469" s="1160"/>
      <c r="S469" s="1160"/>
      <c r="T469" s="1160"/>
      <c r="U469" s="1160"/>
      <c r="V469" s="1160"/>
      <c r="W469" s="1160"/>
      <c r="X469" s="1160"/>
      <c r="Y469" s="1160"/>
      <c r="Z469" s="1160"/>
      <c r="AA469" s="1160"/>
      <c r="AB469" s="1160"/>
      <c r="AC469" s="1160"/>
    </row>
    <row r="470">
      <c r="A470" s="127"/>
      <c r="B470" s="127"/>
      <c r="C470" s="1155"/>
      <c r="D470" s="126"/>
      <c r="E470" s="126"/>
      <c r="F470" s="1155"/>
      <c r="G470" s="1156"/>
      <c r="H470" s="1157"/>
      <c r="I470" s="126"/>
      <c r="J470" s="1158"/>
      <c r="K470" s="1155"/>
      <c r="L470" s="127"/>
      <c r="M470" s="1159"/>
      <c r="N470" s="1160"/>
      <c r="O470" s="1160"/>
      <c r="P470" s="1160"/>
      <c r="Q470" s="1160"/>
      <c r="R470" s="1160"/>
      <c r="S470" s="1160"/>
      <c r="T470" s="1160"/>
      <c r="U470" s="1160"/>
      <c r="V470" s="1160"/>
      <c r="W470" s="1160"/>
      <c r="X470" s="1160"/>
      <c r="Y470" s="1160"/>
      <c r="Z470" s="1160"/>
      <c r="AA470" s="1160"/>
      <c r="AB470" s="1160"/>
      <c r="AC470" s="1160"/>
    </row>
    <row r="471">
      <c r="A471" s="127"/>
      <c r="B471" s="127"/>
      <c r="C471" s="1155"/>
      <c r="D471" s="126"/>
      <c r="E471" s="126"/>
      <c r="F471" s="1155"/>
      <c r="G471" s="1156"/>
      <c r="H471" s="1157"/>
      <c r="I471" s="126"/>
      <c r="J471" s="1158"/>
      <c r="K471" s="1155"/>
      <c r="L471" s="127"/>
      <c r="M471" s="1159"/>
      <c r="N471" s="1160"/>
      <c r="O471" s="1160"/>
      <c r="P471" s="1160"/>
      <c r="Q471" s="1160"/>
      <c r="R471" s="1160"/>
      <c r="S471" s="1160"/>
      <c r="T471" s="1160"/>
      <c r="U471" s="1160"/>
      <c r="V471" s="1160"/>
      <c r="W471" s="1160"/>
      <c r="X471" s="1160"/>
      <c r="Y471" s="1160"/>
      <c r="Z471" s="1160"/>
      <c r="AA471" s="1160"/>
      <c r="AB471" s="1160"/>
      <c r="AC471" s="1160"/>
    </row>
    <row r="472">
      <c r="A472" s="127"/>
      <c r="B472" s="127"/>
      <c r="C472" s="1155"/>
      <c r="D472" s="126"/>
      <c r="E472" s="126"/>
      <c r="F472" s="1155"/>
      <c r="G472" s="1156"/>
      <c r="H472" s="1157"/>
      <c r="I472" s="126"/>
      <c r="J472" s="1158"/>
      <c r="K472" s="1155"/>
      <c r="L472" s="127"/>
      <c r="M472" s="1159"/>
      <c r="N472" s="1160"/>
      <c r="O472" s="1160"/>
      <c r="P472" s="1160"/>
      <c r="Q472" s="1160"/>
      <c r="R472" s="1160"/>
      <c r="S472" s="1160"/>
      <c r="T472" s="1160"/>
      <c r="U472" s="1160"/>
      <c r="V472" s="1160"/>
      <c r="W472" s="1160"/>
      <c r="X472" s="1160"/>
      <c r="Y472" s="1160"/>
      <c r="Z472" s="1160"/>
      <c r="AA472" s="1160"/>
      <c r="AB472" s="1160"/>
      <c r="AC472" s="1160"/>
    </row>
    <row r="473">
      <c r="A473" s="127"/>
      <c r="B473" s="127"/>
      <c r="C473" s="1155"/>
      <c r="D473" s="126"/>
      <c r="E473" s="126"/>
      <c r="F473" s="1155"/>
      <c r="G473" s="1156"/>
      <c r="H473" s="1157"/>
      <c r="I473" s="126"/>
      <c r="J473" s="1158"/>
      <c r="K473" s="1155"/>
      <c r="L473" s="127"/>
      <c r="M473" s="1159"/>
      <c r="N473" s="1160"/>
      <c r="O473" s="1160"/>
      <c r="P473" s="1160"/>
      <c r="Q473" s="1160"/>
      <c r="R473" s="1160"/>
      <c r="S473" s="1160"/>
      <c r="T473" s="1160"/>
      <c r="U473" s="1160"/>
      <c r="V473" s="1160"/>
      <c r="W473" s="1160"/>
      <c r="X473" s="1160"/>
      <c r="Y473" s="1160"/>
      <c r="Z473" s="1160"/>
      <c r="AA473" s="1160"/>
      <c r="AB473" s="1160"/>
      <c r="AC473" s="1160"/>
    </row>
    <row r="474">
      <c r="A474" s="127"/>
      <c r="B474" s="127"/>
      <c r="C474" s="1155"/>
      <c r="D474" s="126"/>
      <c r="E474" s="126"/>
      <c r="F474" s="1155"/>
      <c r="G474" s="1156"/>
      <c r="H474" s="1157"/>
      <c r="I474" s="126"/>
      <c r="J474" s="1158"/>
      <c r="K474" s="1155"/>
      <c r="L474" s="127"/>
      <c r="M474" s="1159"/>
      <c r="N474" s="1160"/>
      <c r="O474" s="1160"/>
      <c r="P474" s="1160"/>
      <c r="Q474" s="1160"/>
      <c r="R474" s="1160"/>
      <c r="S474" s="1160"/>
      <c r="T474" s="1160"/>
      <c r="U474" s="1160"/>
      <c r="V474" s="1160"/>
      <c r="W474" s="1160"/>
      <c r="X474" s="1160"/>
      <c r="Y474" s="1160"/>
      <c r="Z474" s="1160"/>
      <c r="AA474" s="1160"/>
      <c r="AB474" s="1160"/>
      <c r="AC474" s="1160"/>
    </row>
    <row r="475">
      <c r="A475" s="127"/>
      <c r="B475" s="127"/>
      <c r="C475" s="1155"/>
      <c r="D475" s="126"/>
      <c r="E475" s="126"/>
      <c r="F475" s="1155"/>
      <c r="G475" s="1156"/>
      <c r="H475" s="1157"/>
      <c r="I475" s="126"/>
      <c r="J475" s="1158"/>
      <c r="K475" s="1155"/>
      <c r="L475" s="127"/>
      <c r="M475" s="1159"/>
      <c r="N475" s="1160"/>
      <c r="O475" s="1160"/>
      <c r="P475" s="1160"/>
      <c r="Q475" s="1160"/>
      <c r="R475" s="1160"/>
      <c r="S475" s="1160"/>
      <c r="T475" s="1160"/>
      <c r="U475" s="1160"/>
      <c r="V475" s="1160"/>
      <c r="W475" s="1160"/>
      <c r="X475" s="1160"/>
      <c r="Y475" s="1160"/>
      <c r="Z475" s="1160"/>
      <c r="AA475" s="1160"/>
      <c r="AB475" s="1160"/>
      <c r="AC475" s="1160"/>
    </row>
    <row r="476">
      <c r="A476" s="127"/>
      <c r="B476" s="127"/>
      <c r="C476" s="1155"/>
      <c r="D476" s="126"/>
      <c r="E476" s="126"/>
      <c r="F476" s="1155"/>
      <c r="G476" s="1156"/>
      <c r="H476" s="1157"/>
      <c r="I476" s="126"/>
      <c r="J476" s="1158"/>
      <c r="K476" s="1155"/>
      <c r="L476" s="127"/>
      <c r="M476" s="1159"/>
      <c r="N476" s="1160"/>
      <c r="O476" s="1160"/>
      <c r="P476" s="1160"/>
      <c r="Q476" s="1160"/>
      <c r="R476" s="1160"/>
      <c r="S476" s="1160"/>
      <c r="T476" s="1160"/>
      <c r="U476" s="1160"/>
      <c r="V476" s="1160"/>
      <c r="W476" s="1160"/>
      <c r="X476" s="1160"/>
      <c r="Y476" s="1160"/>
      <c r="Z476" s="1160"/>
      <c r="AA476" s="1160"/>
      <c r="AB476" s="1160"/>
      <c r="AC476" s="1160"/>
    </row>
    <row r="477">
      <c r="A477" s="127"/>
      <c r="B477" s="127"/>
      <c r="C477" s="1155"/>
      <c r="D477" s="126"/>
      <c r="E477" s="126"/>
      <c r="F477" s="1155"/>
      <c r="G477" s="1156"/>
      <c r="H477" s="1157"/>
      <c r="I477" s="126"/>
      <c r="J477" s="1158"/>
      <c r="K477" s="1155"/>
      <c r="L477" s="127"/>
      <c r="M477" s="1159"/>
      <c r="N477" s="1160"/>
      <c r="O477" s="1160"/>
      <c r="P477" s="1160"/>
      <c r="Q477" s="1160"/>
      <c r="R477" s="1160"/>
      <c r="S477" s="1160"/>
      <c r="T477" s="1160"/>
      <c r="U477" s="1160"/>
      <c r="V477" s="1160"/>
      <c r="W477" s="1160"/>
      <c r="X477" s="1160"/>
      <c r="Y477" s="1160"/>
      <c r="Z477" s="1160"/>
      <c r="AA477" s="1160"/>
      <c r="AB477" s="1160"/>
      <c r="AC477" s="1160"/>
    </row>
    <row r="478">
      <c r="A478" s="127"/>
      <c r="B478" s="127"/>
      <c r="C478" s="1155"/>
      <c r="D478" s="126"/>
      <c r="E478" s="126"/>
      <c r="F478" s="1155"/>
      <c r="G478" s="1156"/>
      <c r="H478" s="1157"/>
      <c r="I478" s="126"/>
      <c r="J478" s="1158"/>
      <c r="K478" s="1155"/>
      <c r="L478" s="127"/>
      <c r="M478" s="1159"/>
      <c r="N478" s="1160"/>
      <c r="O478" s="1160"/>
      <c r="P478" s="1160"/>
      <c r="Q478" s="1160"/>
      <c r="R478" s="1160"/>
      <c r="S478" s="1160"/>
      <c r="T478" s="1160"/>
      <c r="U478" s="1160"/>
      <c r="V478" s="1160"/>
      <c r="W478" s="1160"/>
      <c r="X478" s="1160"/>
      <c r="Y478" s="1160"/>
      <c r="Z478" s="1160"/>
      <c r="AA478" s="1160"/>
      <c r="AB478" s="1160"/>
      <c r="AC478" s="1160"/>
    </row>
    <row r="479">
      <c r="A479" s="127"/>
      <c r="B479" s="127"/>
      <c r="C479" s="1155"/>
      <c r="D479" s="126"/>
      <c r="E479" s="126"/>
      <c r="F479" s="1155"/>
      <c r="G479" s="1156"/>
      <c r="H479" s="1157"/>
      <c r="I479" s="126"/>
      <c r="J479" s="1158"/>
      <c r="K479" s="1155"/>
      <c r="L479" s="127"/>
      <c r="M479" s="1159"/>
      <c r="N479" s="1160"/>
      <c r="O479" s="1160"/>
      <c r="P479" s="1160"/>
      <c r="Q479" s="1160"/>
      <c r="R479" s="1160"/>
      <c r="S479" s="1160"/>
      <c r="T479" s="1160"/>
      <c r="U479" s="1160"/>
      <c r="V479" s="1160"/>
      <c r="W479" s="1160"/>
      <c r="X479" s="1160"/>
      <c r="Y479" s="1160"/>
      <c r="Z479" s="1160"/>
      <c r="AA479" s="1160"/>
      <c r="AB479" s="1160"/>
      <c r="AC479" s="1160"/>
    </row>
    <row r="480">
      <c r="A480" s="127"/>
      <c r="B480" s="127"/>
      <c r="C480" s="1155"/>
      <c r="D480" s="126"/>
      <c r="E480" s="126"/>
      <c r="F480" s="1155"/>
      <c r="G480" s="1156"/>
      <c r="H480" s="1157"/>
      <c r="I480" s="126"/>
      <c r="J480" s="1158"/>
      <c r="K480" s="1155"/>
      <c r="L480" s="127"/>
      <c r="M480" s="1159"/>
      <c r="N480" s="1160"/>
      <c r="O480" s="1160"/>
      <c r="P480" s="1160"/>
      <c r="Q480" s="1160"/>
      <c r="R480" s="1160"/>
      <c r="S480" s="1160"/>
      <c r="T480" s="1160"/>
      <c r="U480" s="1160"/>
      <c r="V480" s="1160"/>
      <c r="W480" s="1160"/>
      <c r="X480" s="1160"/>
      <c r="Y480" s="1160"/>
      <c r="Z480" s="1160"/>
      <c r="AA480" s="1160"/>
      <c r="AB480" s="1160"/>
      <c r="AC480" s="1160"/>
    </row>
    <row r="481">
      <c r="A481" s="127"/>
      <c r="B481" s="127"/>
      <c r="C481" s="1155"/>
      <c r="D481" s="126"/>
      <c r="E481" s="126"/>
      <c r="F481" s="1155"/>
      <c r="G481" s="1156"/>
      <c r="H481" s="1157"/>
      <c r="I481" s="126"/>
      <c r="J481" s="1158"/>
      <c r="K481" s="1155"/>
      <c r="L481" s="127"/>
      <c r="M481" s="1159"/>
      <c r="N481" s="1160"/>
      <c r="O481" s="1160"/>
      <c r="P481" s="1160"/>
      <c r="Q481" s="1160"/>
      <c r="R481" s="1160"/>
      <c r="S481" s="1160"/>
      <c r="T481" s="1160"/>
      <c r="U481" s="1160"/>
      <c r="V481" s="1160"/>
      <c r="W481" s="1160"/>
      <c r="X481" s="1160"/>
      <c r="Y481" s="1160"/>
      <c r="Z481" s="1160"/>
      <c r="AA481" s="1160"/>
      <c r="AB481" s="1160"/>
      <c r="AC481" s="1160"/>
    </row>
    <row r="482">
      <c r="A482" s="127"/>
      <c r="B482" s="127"/>
      <c r="C482" s="1155"/>
      <c r="D482" s="126"/>
      <c r="E482" s="126"/>
      <c r="F482" s="1155"/>
      <c r="G482" s="1156"/>
      <c r="H482" s="1157"/>
      <c r="I482" s="126"/>
      <c r="J482" s="1158"/>
      <c r="K482" s="1155"/>
      <c r="L482" s="127"/>
      <c r="M482" s="1159"/>
      <c r="N482" s="1160"/>
      <c r="O482" s="1160"/>
      <c r="P482" s="1160"/>
      <c r="Q482" s="1160"/>
      <c r="R482" s="1160"/>
      <c r="S482" s="1160"/>
      <c r="T482" s="1160"/>
      <c r="U482" s="1160"/>
      <c r="V482" s="1160"/>
      <c r="W482" s="1160"/>
      <c r="X482" s="1160"/>
      <c r="Y482" s="1160"/>
      <c r="Z482" s="1160"/>
      <c r="AA482" s="1160"/>
      <c r="AB482" s="1160"/>
      <c r="AC482" s="1160"/>
    </row>
    <row r="483">
      <c r="A483" s="127"/>
      <c r="B483" s="127"/>
      <c r="C483" s="1155"/>
      <c r="D483" s="126"/>
      <c r="E483" s="126"/>
      <c r="F483" s="1155"/>
      <c r="G483" s="1156"/>
      <c r="H483" s="1157"/>
      <c r="I483" s="126"/>
      <c r="J483" s="1158"/>
      <c r="K483" s="1155"/>
      <c r="L483" s="127"/>
      <c r="M483" s="1159"/>
      <c r="N483" s="1160"/>
      <c r="O483" s="1160"/>
      <c r="P483" s="1160"/>
      <c r="Q483" s="1160"/>
      <c r="R483" s="1160"/>
      <c r="S483" s="1160"/>
      <c r="T483" s="1160"/>
      <c r="U483" s="1160"/>
      <c r="V483" s="1160"/>
      <c r="W483" s="1160"/>
      <c r="X483" s="1160"/>
      <c r="Y483" s="1160"/>
      <c r="Z483" s="1160"/>
      <c r="AA483" s="1160"/>
      <c r="AB483" s="1160"/>
      <c r="AC483" s="1160"/>
    </row>
    <row r="484">
      <c r="A484" s="127"/>
      <c r="B484" s="127"/>
      <c r="C484" s="1155"/>
      <c r="D484" s="126"/>
      <c r="E484" s="126"/>
      <c r="F484" s="1155"/>
      <c r="G484" s="1156"/>
      <c r="H484" s="1157"/>
      <c r="I484" s="126"/>
      <c r="J484" s="1158"/>
      <c r="K484" s="1155"/>
      <c r="L484" s="127"/>
      <c r="M484" s="1159"/>
      <c r="N484" s="1160"/>
      <c r="O484" s="1160"/>
      <c r="P484" s="1160"/>
      <c r="Q484" s="1160"/>
      <c r="R484" s="1160"/>
      <c r="S484" s="1160"/>
      <c r="T484" s="1160"/>
      <c r="U484" s="1160"/>
      <c r="V484" s="1160"/>
      <c r="W484" s="1160"/>
      <c r="X484" s="1160"/>
      <c r="Y484" s="1160"/>
      <c r="Z484" s="1160"/>
      <c r="AA484" s="1160"/>
      <c r="AB484" s="1160"/>
      <c r="AC484" s="1160"/>
    </row>
    <row r="485">
      <c r="A485" s="127"/>
      <c r="B485" s="127"/>
      <c r="C485" s="1155"/>
      <c r="D485" s="126"/>
      <c r="E485" s="126"/>
      <c r="F485" s="1155"/>
      <c r="G485" s="1156"/>
      <c r="H485" s="1157"/>
      <c r="I485" s="126"/>
      <c r="J485" s="1158"/>
      <c r="K485" s="1155"/>
      <c r="L485" s="127"/>
      <c r="M485" s="1159"/>
      <c r="N485" s="1160"/>
      <c r="O485" s="1160"/>
      <c r="P485" s="1160"/>
      <c r="Q485" s="1160"/>
      <c r="R485" s="1160"/>
      <c r="S485" s="1160"/>
      <c r="T485" s="1160"/>
      <c r="U485" s="1160"/>
      <c r="V485" s="1160"/>
      <c r="W485" s="1160"/>
      <c r="X485" s="1160"/>
      <c r="Y485" s="1160"/>
      <c r="Z485" s="1160"/>
      <c r="AA485" s="1160"/>
      <c r="AB485" s="1160"/>
      <c r="AC485" s="1160"/>
    </row>
    <row r="486">
      <c r="A486" s="127"/>
      <c r="B486" s="127"/>
      <c r="C486" s="1155"/>
      <c r="D486" s="126"/>
      <c r="E486" s="126"/>
      <c r="F486" s="1155"/>
      <c r="G486" s="1156"/>
      <c r="H486" s="1157"/>
      <c r="I486" s="126"/>
      <c r="J486" s="1158"/>
      <c r="K486" s="1155"/>
      <c r="L486" s="127"/>
      <c r="M486" s="1159"/>
      <c r="N486" s="1160"/>
      <c r="O486" s="1160"/>
      <c r="P486" s="1160"/>
      <c r="Q486" s="1160"/>
      <c r="R486" s="1160"/>
      <c r="S486" s="1160"/>
      <c r="T486" s="1160"/>
      <c r="U486" s="1160"/>
      <c r="V486" s="1160"/>
      <c r="W486" s="1160"/>
      <c r="X486" s="1160"/>
      <c r="Y486" s="1160"/>
      <c r="Z486" s="1160"/>
      <c r="AA486" s="1160"/>
      <c r="AB486" s="1160"/>
      <c r="AC486" s="1160"/>
    </row>
    <row r="487">
      <c r="A487" s="127"/>
      <c r="B487" s="127"/>
      <c r="C487" s="1155"/>
      <c r="D487" s="126"/>
      <c r="E487" s="126"/>
      <c r="F487" s="1155"/>
      <c r="G487" s="1156"/>
      <c r="H487" s="1157"/>
      <c r="I487" s="126"/>
      <c r="J487" s="1158"/>
      <c r="K487" s="1155"/>
      <c r="L487" s="127"/>
      <c r="M487" s="1159"/>
      <c r="N487" s="1160"/>
      <c r="O487" s="1160"/>
      <c r="P487" s="1160"/>
      <c r="Q487" s="1160"/>
      <c r="R487" s="1160"/>
      <c r="S487" s="1160"/>
      <c r="T487" s="1160"/>
      <c r="U487" s="1160"/>
      <c r="V487" s="1160"/>
      <c r="W487" s="1160"/>
      <c r="X487" s="1160"/>
      <c r="Y487" s="1160"/>
      <c r="Z487" s="1160"/>
      <c r="AA487" s="1160"/>
      <c r="AB487" s="1160"/>
      <c r="AC487" s="1160"/>
    </row>
    <row r="488">
      <c r="A488" s="127"/>
      <c r="B488" s="127"/>
      <c r="C488" s="1155"/>
      <c r="D488" s="126"/>
      <c r="E488" s="126"/>
      <c r="F488" s="1155"/>
      <c r="G488" s="1156"/>
      <c r="H488" s="1157"/>
      <c r="I488" s="126"/>
      <c r="J488" s="1158"/>
      <c r="K488" s="1155"/>
      <c r="L488" s="127"/>
      <c r="M488" s="1159"/>
      <c r="N488" s="1160"/>
      <c r="O488" s="1160"/>
      <c r="P488" s="1160"/>
      <c r="Q488" s="1160"/>
      <c r="R488" s="1160"/>
      <c r="S488" s="1160"/>
      <c r="T488" s="1160"/>
      <c r="U488" s="1160"/>
      <c r="V488" s="1160"/>
      <c r="W488" s="1160"/>
      <c r="X488" s="1160"/>
      <c r="Y488" s="1160"/>
      <c r="Z488" s="1160"/>
      <c r="AA488" s="1160"/>
      <c r="AB488" s="1160"/>
      <c r="AC488" s="1160"/>
    </row>
    <row r="489">
      <c r="A489" s="127"/>
      <c r="B489" s="127"/>
      <c r="C489" s="1155"/>
      <c r="D489" s="126"/>
      <c r="E489" s="126"/>
      <c r="F489" s="1155"/>
      <c r="G489" s="1156"/>
      <c r="H489" s="1157"/>
      <c r="I489" s="126"/>
      <c r="J489" s="1158"/>
      <c r="K489" s="1155"/>
      <c r="L489" s="127"/>
      <c r="M489" s="1159"/>
      <c r="N489" s="1160"/>
      <c r="O489" s="1160"/>
      <c r="P489" s="1160"/>
      <c r="Q489" s="1160"/>
      <c r="R489" s="1160"/>
      <c r="S489" s="1160"/>
      <c r="T489" s="1160"/>
      <c r="U489" s="1160"/>
      <c r="V489" s="1160"/>
      <c r="W489" s="1160"/>
      <c r="X489" s="1160"/>
      <c r="Y489" s="1160"/>
      <c r="Z489" s="1160"/>
      <c r="AA489" s="1160"/>
      <c r="AB489" s="1160"/>
      <c r="AC489" s="1160"/>
    </row>
    <row r="490">
      <c r="A490" s="127"/>
      <c r="B490" s="127"/>
      <c r="C490" s="1155"/>
      <c r="D490" s="126"/>
      <c r="E490" s="126"/>
      <c r="F490" s="1155"/>
      <c r="G490" s="1156"/>
      <c r="H490" s="1157"/>
      <c r="I490" s="126"/>
      <c r="J490" s="1158"/>
      <c r="K490" s="1155"/>
      <c r="L490" s="127"/>
      <c r="M490" s="1159"/>
      <c r="N490" s="1160"/>
      <c r="O490" s="1160"/>
      <c r="P490" s="1160"/>
      <c r="Q490" s="1160"/>
      <c r="R490" s="1160"/>
      <c r="S490" s="1160"/>
      <c r="T490" s="1160"/>
      <c r="U490" s="1160"/>
      <c r="V490" s="1160"/>
      <c r="W490" s="1160"/>
      <c r="X490" s="1160"/>
      <c r="Y490" s="1160"/>
      <c r="Z490" s="1160"/>
      <c r="AA490" s="1160"/>
      <c r="AB490" s="1160"/>
      <c r="AC490" s="1160"/>
    </row>
    <row r="491">
      <c r="A491" s="127"/>
      <c r="B491" s="127"/>
      <c r="C491" s="1155"/>
      <c r="D491" s="126"/>
      <c r="E491" s="126"/>
      <c r="F491" s="1155"/>
      <c r="G491" s="1156"/>
      <c r="H491" s="1157"/>
      <c r="I491" s="126"/>
      <c r="J491" s="1158"/>
      <c r="K491" s="1155"/>
      <c r="L491" s="127"/>
      <c r="M491" s="1159"/>
      <c r="N491" s="1160"/>
      <c r="O491" s="1160"/>
      <c r="P491" s="1160"/>
      <c r="Q491" s="1160"/>
      <c r="R491" s="1160"/>
      <c r="S491" s="1160"/>
      <c r="T491" s="1160"/>
      <c r="U491" s="1160"/>
      <c r="V491" s="1160"/>
      <c r="W491" s="1160"/>
      <c r="X491" s="1160"/>
      <c r="Y491" s="1160"/>
      <c r="Z491" s="1160"/>
      <c r="AA491" s="1160"/>
      <c r="AB491" s="1160"/>
      <c r="AC491" s="1160"/>
    </row>
    <row r="492">
      <c r="A492" s="127"/>
      <c r="B492" s="127"/>
      <c r="C492" s="1155"/>
      <c r="D492" s="126"/>
      <c r="E492" s="126"/>
      <c r="F492" s="1155"/>
      <c r="G492" s="1156"/>
      <c r="H492" s="1157"/>
      <c r="I492" s="126"/>
      <c r="J492" s="1158"/>
      <c r="K492" s="1155"/>
      <c r="L492" s="127"/>
      <c r="M492" s="1159"/>
      <c r="N492" s="1160"/>
      <c r="O492" s="1160"/>
      <c r="P492" s="1160"/>
      <c r="Q492" s="1160"/>
      <c r="R492" s="1160"/>
      <c r="S492" s="1160"/>
      <c r="T492" s="1160"/>
      <c r="U492" s="1160"/>
      <c r="V492" s="1160"/>
      <c r="W492" s="1160"/>
      <c r="X492" s="1160"/>
      <c r="Y492" s="1160"/>
      <c r="Z492" s="1160"/>
      <c r="AA492" s="1160"/>
      <c r="AB492" s="1160"/>
      <c r="AC492" s="1160"/>
    </row>
    <row r="493">
      <c r="A493" s="127"/>
      <c r="B493" s="127"/>
      <c r="C493" s="1155"/>
      <c r="D493" s="126"/>
      <c r="E493" s="126"/>
      <c r="F493" s="1155"/>
      <c r="G493" s="1156"/>
      <c r="H493" s="1157"/>
      <c r="I493" s="126"/>
      <c r="J493" s="1158"/>
      <c r="K493" s="1155"/>
      <c r="L493" s="127"/>
      <c r="M493" s="1159"/>
      <c r="N493" s="1160"/>
      <c r="O493" s="1160"/>
      <c r="P493" s="1160"/>
      <c r="Q493" s="1160"/>
      <c r="R493" s="1160"/>
      <c r="S493" s="1160"/>
      <c r="T493" s="1160"/>
      <c r="U493" s="1160"/>
      <c r="V493" s="1160"/>
      <c r="W493" s="1160"/>
      <c r="X493" s="1160"/>
      <c r="Y493" s="1160"/>
      <c r="Z493" s="1160"/>
      <c r="AA493" s="1160"/>
      <c r="AB493" s="1160"/>
      <c r="AC493" s="1160"/>
    </row>
    <row r="494">
      <c r="A494" s="127"/>
      <c r="B494" s="127"/>
      <c r="C494" s="1155"/>
      <c r="D494" s="126"/>
      <c r="E494" s="126"/>
      <c r="F494" s="1155"/>
      <c r="G494" s="1156"/>
      <c r="H494" s="1157"/>
      <c r="I494" s="126"/>
      <c r="J494" s="1158"/>
      <c r="K494" s="1155"/>
      <c r="L494" s="127"/>
      <c r="M494" s="1159"/>
      <c r="N494" s="1160"/>
      <c r="O494" s="1160"/>
      <c r="P494" s="1160"/>
      <c r="Q494" s="1160"/>
      <c r="R494" s="1160"/>
      <c r="S494" s="1160"/>
      <c r="T494" s="1160"/>
      <c r="U494" s="1160"/>
      <c r="V494" s="1160"/>
      <c r="W494" s="1160"/>
      <c r="X494" s="1160"/>
      <c r="Y494" s="1160"/>
      <c r="Z494" s="1160"/>
      <c r="AA494" s="1160"/>
      <c r="AB494" s="1160"/>
      <c r="AC494" s="1160"/>
    </row>
    <row r="495">
      <c r="A495" s="127"/>
      <c r="B495" s="127"/>
      <c r="C495" s="1155"/>
      <c r="D495" s="126"/>
      <c r="E495" s="126"/>
      <c r="F495" s="1155"/>
      <c r="G495" s="1156"/>
      <c r="H495" s="1157"/>
      <c r="I495" s="126"/>
      <c r="J495" s="1158"/>
      <c r="K495" s="1155"/>
      <c r="L495" s="127"/>
      <c r="M495" s="1159"/>
      <c r="N495" s="1160"/>
      <c r="O495" s="1160"/>
      <c r="P495" s="1160"/>
      <c r="Q495" s="1160"/>
      <c r="R495" s="1160"/>
      <c r="S495" s="1160"/>
      <c r="T495" s="1160"/>
      <c r="U495" s="1160"/>
      <c r="V495" s="1160"/>
      <c r="W495" s="1160"/>
      <c r="X495" s="1160"/>
      <c r="Y495" s="1160"/>
      <c r="Z495" s="1160"/>
      <c r="AA495" s="1160"/>
      <c r="AB495" s="1160"/>
      <c r="AC495" s="1160"/>
    </row>
    <row r="496">
      <c r="A496" s="127"/>
      <c r="B496" s="127"/>
      <c r="C496" s="1155"/>
      <c r="D496" s="126"/>
      <c r="E496" s="126"/>
      <c r="F496" s="1155"/>
      <c r="G496" s="1156"/>
      <c r="H496" s="1157"/>
      <c r="I496" s="126"/>
      <c r="J496" s="1158"/>
      <c r="K496" s="1155"/>
      <c r="L496" s="127"/>
      <c r="M496" s="1159"/>
      <c r="N496" s="1160"/>
      <c r="O496" s="1160"/>
      <c r="P496" s="1160"/>
      <c r="Q496" s="1160"/>
      <c r="R496" s="1160"/>
      <c r="S496" s="1160"/>
      <c r="T496" s="1160"/>
      <c r="U496" s="1160"/>
      <c r="V496" s="1160"/>
      <c r="W496" s="1160"/>
      <c r="X496" s="1160"/>
      <c r="Y496" s="1160"/>
      <c r="Z496" s="1160"/>
      <c r="AA496" s="1160"/>
      <c r="AB496" s="1160"/>
      <c r="AC496" s="1160"/>
    </row>
    <row r="497">
      <c r="A497" s="127"/>
      <c r="B497" s="127"/>
      <c r="C497" s="1155"/>
      <c r="D497" s="126"/>
      <c r="E497" s="126"/>
      <c r="F497" s="1155"/>
      <c r="G497" s="1156"/>
      <c r="H497" s="1157"/>
      <c r="I497" s="126"/>
      <c r="J497" s="1158"/>
      <c r="K497" s="1155"/>
      <c r="L497" s="127"/>
      <c r="M497" s="1159"/>
      <c r="N497" s="1160"/>
      <c r="O497" s="1160"/>
      <c r="P497" s="1160"/>
      <c r="Q497" s="1160"/>
      <c r="R497" s="1160"/>
      <c r="S497" s="1160"/>
      <c r="T497" s="1160"/>
      <c r="U497" s="1160"/>
      <c r="V497" s="1160"/>
      <c r="W497" s="1160"/>
      <c r="X497" s="1160"/>
      <c r="Y497" s="1160"/>
      <c r="Z497" s="1160"/>
      <c r="AA497" s="1160"/>
      <c r="AB497" s="1160"/>
      <c r="AC497" s="1160"/>
    </row>
    <row r="498">
      <c r="A498" s="127"/>
      <c r="B498" s="127"/>
      <c r="C498" s="1155"/>
      <c r="D498" s="126"/>
      <c r="E498" s="126"/>
      <c r="F498" s="1155"/>
      <c r="G498" s="1156"/>
      <c r="H498" s="1157"/>
      <c r="I498" s="126"/>
      <c r="J498" s="1158"/>
      <c r="K498" s="1155"/>
      <c r="L498" s="127"/>
      <c r="M498" s="1159"/>
      <c r="N498" s="1160"/>
      <c r="O498" s="1160"/>
      <c r="P498" s="1160"/>
      <c r="Q498" s="1160"/>
      <c r="R498" s="1160"/>
      <c r="S498" s="1160"/>
      <c r="T498" s="1160"/>
      <c r="U498" s="1160"/>
      <c r="V498" s="1160"/>
      <c r="W498" s="1160"/>
      <c r="X498" s="1160"/>
      <c r="Y498" s="1160"/>
      <c r="Z498" s="1160"/>
      <c r="AA498" s="1160"/>
      <c r="AB498" s="1160"/>
      <c r="AC498" s="1160"/>
    </row>
    <row r="499">
      <c r="A499" s="127"/>
      <c r="B499" s="127"/>
      <c r="C499" s="1155"/>
      <c r="D499" s="126"/>
      <c r="E499" s="126"/>
      <c r="F499" s="1155"/>
      <c r="G499" s="1156"/>
      <c r="H499" s="1157"/>
      <c r="I499" s="126"/>
      <c r="J499" s="1158"/>
      <c r="K499" s="1155"/>
      <c r="L499" s="127"/>
      <c r="M499" s="1159"/>
      <c r="N499" s="1160"/>
      <c r="O499" s="1160"/>
      <c r="P499" s="1160"/>
      <c r="Q499" s="1160"/>
      <c r="R499" s="1160"/>
      <c r="S499" s="1160"/>
      <c r="T499" s="1160"/>
      <c r="U499" s="1160"/>
      <c r="V499" s="1160"/>
      <c r="W499" s="1160"/>
      <c r="X499" s="1160"/>
      <c r="Y499" s="1160"/>
      <c r="Z499" s="1160"/>
      <c r="AA499" s="1160"/>
      <c r="AB499" s="1160"/>
      <c r="AC499" s="1160"/>
    </row>
    <row r="500">
      <c r="A500" s="127"/>
      <c r="B500" s="127"/>
      <c r="C500" s="1155"/>
      <c r="D500" s="126"/>
      <c r="E500" s="126"/>
      <c r="F500" s="1155"/>
      <c r="G500" s="1156"/>
      <c r="H500" s="1157"/>
      <c r="I500" s="126"/>
      <c r="J500" s="1158"/>
      <c r="K500" s="1155"/>
      <c r="L500" s="127"/>
      <c r="M500" s="1159"/>
      <c r="N500" s="1160"/>
      <c r="O500" s="1160"/>
      <c r="P500" s="1160"/>
      <c r="Q500" s="1160"/>
      <c r="R500" s="1160"/>
      <c r="S500" s="1160"/>
      <c r="T500" s="1160"/>
      <c r="U500" s="1160"/>
      <c r="V500" s="1160"/>
      <c r="W500" s="1160"/>
      <c r="X500" s="1160"/>
      <c r="Y500" s="1160"/>
      <c r="Z500" s="1160"/>
      <c r="AA500" s="1160"/>
      <c r="AB500" s="1160"/>
      <c r="AC500" s="1160"/>
    </row>
    <row r="501">
      <c r="A501" s="127"/>
      <c r="B501" s="127"/>
      <c r="C501" s="1155"/>
      <c r="D501" s="126"/>
      <c r="E501" s="126"/>
      <c r="F501" s="1155"/>
      <c r="G501" s="1156"/>
      <c r="H501" s="1157"/>
      <c r="I501" s="126"/>
      <c r="J501" s="1158"/>
      <c r="K501" s="1155"/>
      <c r="L501" s="127"/>
      <c r="M501" s="1159"/>
      <c r="N501" s="1160"/>
      <c r="O501" s="1160"/>
      <c r="P501" s="1160"/>
      <c r="Q501" s="1160"/>
      <c r="R501" s="1160"/>
      <c r="S501" s="1160"/>
      <c r="T501" s="1160"/>
      <c r="U501" s="1160"/>
      <c r="V501" s="1160"/>
      <c r="W501" s="1160"/>
      <c r="X501" s="1160"/>
      <c r="Y501" s="1160"/>
      <c r="Z501" s="1160"/>
      <c r="AA501" s="1160"/>
      <c r="AB501" s="1160"/>
      <c r="AC501" s="1160"/>
    </row>
    <row r="502">
      <c r="A502" s="127"/>
      <c r="B502" s="127"/>
      <c r="C502" s="1155"/>
      <c r="D502" s="126"/>
      <c r="E502" s="126"/>
      <c r="F502" s="1155"/>
      <c r="G502" s="1156"/>
      <c r="H502" s="1157"/>
      <c r="I502" s="126"/>
      <c r="J502" s="1158"/>
      <c r="K502" s="1155"/>
      <c r="L502" s="127"/>
      <c r="M502" s="1159"/>
      <c r="N502" s="1160"/>
      <c r="O502" s="1160"/>
      <c r="P502" s="1160"/>
      <c r="Q502" s="1160"/>
      <c r="R502" s="1160"/>
      <c r="S502" s="1160"/>
      <c r="T502" s="1160"/>
      <c r="U502" s="1160"/>
      <c r="V502" s="1160"/>
      <c r="W502" s="1160"/>
      <c r="X502" s="1160"/>
      <c r="Y502" s="1160"/>
      <c r="Z502" s="1160"/>
      <c r="AA502" s="1160"/>
      <c r="AB502" s="1160"/>
      <c r="AC502" s="1160"/>
    </row>
    <row r="503">
      <c r="A503" s="127"/>
      <c r="B503" s="127"/>
      <c r="C503" s="1155"/>
      <c r="D503" s="126"/>
      <c r="E503" s="126"/>
      <c r="F503" s="1155"/>
      <c r="G503" s="1156"/>
      <c r="H503" s="1157"/>
      <c r="I503" s="126"/>
      <c r="J503" s="1158"/>
      <c r="K503" s="1155"/>
      <c r="L503" s="127"/>
      <c r="M503" s="1159"/>
      <c r="N503" s="1160"/>
      <c r="O503" s="1160"/>
      <c r="P503" s="1160"/>
      <c r="Q503" s="1160"/>
      <c r="R503" s="1160"/>
      <c r="S503" s="1160"/>
      <c r="T503" s="1160"/>
      <c r="U503" s="1160"/>
      <c r="V503" s="1160"/>
      <c r="W503" s="1160"/>
      <c r="X503" s="1160"/>
      <c r="Y503" s="1160"/>
      <c r="Z503" s="1160"/>
      <c r="AA503" s="1160"/>
      <c r="AB503" s="1160"/>
      <c r="AC503" s="1160"/>
    </row>
    <row r="504">
      <c r="A504" s="127"/>
      <c r="B504" s="127"/>
      <c r="C504" s="1155"/>
      <c r="D504" s="126"/>
      <c r="E504" s="126"/>
      <c r="F504" s="1155"/>
      <c r="G504" s="1156"/>
      <c r="H504" s="1157"/>
      <c r="I504" s="126"/>
      <c r="J504" s="1158"/>
      <c r="K504" s="1155"/>
      <c r="L504" s="127"/>
      <c r="M504" s="1159"/>
      <c r="N504" s="1160"/>
      <c r="O504" s="1160"/>
      <c r="P504" s="1160"/>
      <c r="Q504" s="1160"/>
      <c r="R504" s="1160"/>
      <c r="S504" s="1160"/>
      <c r="T504" s="1160"/>
      <c r="U504" s="1160"/>
      <c r="V504" s="1160"/>
      <c r="W504" s="1160"/>
      <c r="X504" s="1160"/>
      <c r="Y504" s="1160"/>
      <c r="Z504" s="1160"/>
      <c r="AA504" s="1160"/>
      <c r="AB504" s="1160"/>
      <c r="AC504" s="1160"/>
    </row>
    <row r="505">
      <c r="A505" s="127"/>
      <c r="B505" s="127"/>
      <c r="C505" s="1155"/>
      <c r="D505" s="126"/>
      <c r="E505" s="126"/>
      <c r="F505" s="1155"/>
      <c r="G505" s="1156"/>
      <c r="H505" s="1157"/>
      <c r="I505" s="126"/>
      <c r="J505" s="1158"/>
      <c r="K505" s="1155"/>
      <c r="L505" s="127"/>
      <c r="M505" s="1159"/>
      <c r="N505" s="1160"/>
      <c r="O505" s="1160"/>
      <c r="P505" s="1160"/>
      <c r="Q505" s="1160"/>
      <c r="R505" s="1160"/>
      <c r="S505" s="1160"/>
      <c r="T505" s="1160"/>
      <c r="U505" s="1160"/>
      <c r="V505" s="1160"/>
      <c r="W505" s="1160"/>
      <c r="X505" s="1160"/>
      <c r="Y505" s="1160"/>
      <c r="Z505" s="1160"/>
      <c r="AA505" s="1160"/>
      <c r="AB505" s="1160"/>
      <c r="AC505" s="1160"/>
    </row>
    <row r="506">
      <c r="A506" s="127"/>
      <c r="B506" s="127"/>
      <c r="C506" s="1155"/>
      <c r="D506" s="126"/>
      <c r="E506" s="126"/>
      <c r="F506" s="1155"/>
      <c r="G506" s="1156"/>
      <c r="H506" s="1157"/>
      <c r="I506" s="126"/>
      <c r="J506" s="1158"/>
      <c r="K506" s="1155"/>
      <c r="L506" s="127"/>
      <c r="M506" s="1159"/>
      <c r="N506" s="1160"/>
      <c r="O506" s="1160"/>
      <c r="P506" s="1160"/>
      <c r="Q506" s="1160"/>
      <c r="R506" s="1160"/>
      <c r="S506" s="1160"/>
      <c r="T506" s="1160"/>
      <c r="U506" s="1160"/>
      <c r="V506" s="1160"/>
      <c r="W506" s="1160"/>
      <c r="X506" s="1160"/>
      <c r="Y506" s="1160"/>
      <c r="Z506" s="1160"/>
      <c r="AA506" s="1160"/>
      <c r="AB506" s="1160"/>
      <c r="AC506" s="1160"/>
    </row>
    <row r="507">
      <c r="A507" s="127"/>
      <c r="B507" s="127"/>
      <c r="C507" s="1155"/>
      <c r="D507" s="126"/>
      <c r="E507" s="126"/>
      <c r="F507" s="1155"/>
      <c r="G507" s="1156"/>
      <c r="H507" s="1157"/>
      <c r="I507" s="126"/>
      <c r="J507" s="1158"/>
      <c r="K507" s="1155"/>
      <c r="L507" s="127"/>
      <c r="M507" s="1159"/>
      <c r="N507" s="1160"/>
      <c r="O507" s="1160"/>
      <c r="P507" s="1160"/>
      <c r="Q507" s="1160"/>
      <c r="R507" s="1160"/>
      <c r="S507" s="1160"/>
      <c r="T507" s="1160"/>
      <c r="U507" s="1160"/>
      <c r="V507" s="1160"/>
      <c r="W507" s="1160"/>
      <c r="X507" s="1160"/>
      <c r="Y507" s="1160"/>
      <c r="Z507" s="1160"/>
      <c r="AA507" s="1160"/>
      <c r="AB507" s="1160"/>
      <c r="AC507" s="1160"/>
    </row>
    <row r="508">
      <c r="A508" s="127"/>
      <c r="B508" s="127"/>
      <c r="C508" s="1155"/>
      <c r="D508" s="126"/>
      <c r="E508" s="126"/>
      <c r="F508" s="1155"/>
      <c r="G508" s="1156"/>
      <c r="H508" s="1157"/>
      <c r="I508" s="126"/>
      <c r="J508" s="1158"/>
      <c r="K508" s="1155"/>
      <c r="L508" s="127"/>
      <c r="M508" s="1159"/>
      <c r="N508" s="1160"/>
      <c r="O508" s="1160"/>
      <c r="P508" s="1160"/>
      <c r="Q508" s="1160"/>
      <c r="R508" s="1160"/>
      <c r="S508" s="1160"/>
      <c r="T508" s="1160"/>
      <c r="U508" s="1160"/>
      <c r="V508" s="1160"/>
      <c r="W508" s="1160"/>
      <c r="X508" s="1160"/>
      <c r="Y508" s="1160"/>
      <c r="Z508" s="1160"/>
      <c r="AA508" s="1160"/>
      <c r="AB508" s="1160"/>
      <c r="AC508" s="1160"/>
    </row>
    <row r="509">
      <c r="A509" s="127"/>
      <c r="B509" s="127"/>
      <c r="C509" s="1155"/>
      <c r="D509" s="126"/>
      <c r="E509" s="126"/>
      <c r="F509" s="1155"/>
      <c r="G509" s="1156"/>
      <c r="H509" s="1157"/>
      <c r="I509" s="126"/>
      <c r="J509" s="1158"/>
      <c r="K509" s="1155"/>
      <c r="L509" s="127"/>
      <c r="M509" s="1159"/>
      <c r="N509" s="1160"/>
      <c r="O509" s="1160"/>
      <c r="P509" s="1160"/>
      <c r="Q509" s="1160"/>
      <c r="R509" s="1160"/>
      <c r="S509" s="1160"/>
      <c r="T509" s="1160"/>
      <c r="U509" s="1160"/>
      <c r="V509" s="1160"/>
      <c r="W509" s="1160"/>
      <c r="X509" s="1160"/>
      <c r="Y509" s="1160"/>
      <c r="Z509" s="1160"/>
      <c r="AA509" s="1160"/>
      <c r="AB509" s="1160"/>
      <c r="AC509" s="1160"/>
    </row>
    <row r="510">
      <c r="A510" s="127"/>
      <c r="B510" s="127"/>
      <c r="C510" s="1155"/>
      <c r="D510" s="126"/>
      <c r="E510" s="126"/>
      <c r="F510" s="1155"/>
      <c r="G510" s="1156"/>
      <c r="H510" s="1157"/>
      <c r="I510" s="126"/>
      <c r="J510" s="1158"/>
      <c r="K510" s="1155"/>
      <c r="L510" s="127"/>
      <c r="M510" s="1159"/>
      <c r="N510" s="1160"/>
      <c r="O510" s="1160"/>
      <c r="P510" s="1160"/>
      <c r="Q510" s="1160"/>
      <c r="R510" s="1160"/>
      <c r="S510" s="1160"/>
      <c r="T510" s="1160"/>
      <c r="U510" s="1160"/>
      <c r="V510" s="1160"/>
      <c r="W510" s="1160"/>
      <c r="X510" s="1160"/>
      <c r="Y510" s="1160"/>
      <c r="Z510" s="1160"/>
      <c r="AA510" s="1160"/>
      <c r="AB510" s="1160"/>
      <c r="AC510" s="1160"/>
    </row>
    <row r="511">
      <c r="A511" s="127"/>
      <c r="B511" s="127"/>
      <c r="C511" s="1155"/>
      <c r="D511" s="126"/>
      <c r="E511" s="126"/>
      <c r="F511" s="1155"/>
      <c r="G511" s="1156"/>
      <c r="H511" s="1157"/>
      <c r="I511" s="126"/>
      <c r="J511" s="1158"/>
      <c r="K511" s="1155"/>
      <c r="L511" s="127"/>
      <c r="M511" s="1159"/>
      <c r="N511" s="1160"/>
      <c r="O511" s="1160"/>
      <c r="P511" s="1160"/>
      <c r="Q511" s="1160"/>
      <c r="R511" s="1160"/>
      <c r="S511" s="1160"/>
      <c r="T511" s="1160"/>
      <c r="U511" s="1160"/>
      <c r="V511" s="1160"/>
      <c r="W511" s="1160"/>
      <c r="X511" s="1160"/>
      <c r="Y511" s="1160"/>
      <c r="Z511" s="1160"/>
      <c r="AA511" s="1160"/>
      <c r="AB511" s="1160"/>
      <c r="AC511" s="1160"/>
    </row>
    <row r="512">
      <c r="A512" s="127"/>
      <c r="B512" s="127"/>
      <c r="C512" s="1155"/>
      <c r="D512" s="126"/>
      <c r="E512" s="126"/>
      <c r="F512" s="1155"/>
      <c r="G512" s="1156"/>
      <c r="H512" s="1157"/>
      <c r="I512" s="126"/>
      <c r="J512" s="1158"/>
      <c r="K512" s="1155"/>
      <c r="L512" s="127"/>
      <c r="M512" s="1159"/>
      <c r="N512" s="1160"/>
      <c r="O512" s="1160"/>
      <c r="P512" s="1160"/>
      <c r="Q512" s="1160"/>
      <c r="R512" s="1160"/>
      <c r="S512" s="1160"/>
      <c r="T512" s="1160"/>
      <c r="U512" s="1160"/>
      <c r="V512" s="1160"/>
      <c r="W512" s="1160"/>
      <c r="X512" s="1160"/>
      <c r="Y512" s="1160"/>
      <c r="Z512" s="1160"/>
      <c r="AA512" s="1160"/>
      <c r="AB512" s="1160"/>
      <c r="AC512" s="1160"/>
    </row>
    <row r="513">
      <c r="A513" s="127"/>
      <c r="B513" s="127"/>
      <c r="C513" s="1155"/>
      <c r="D513" s="126"/>
      <c r="E513" s="126"/>
      <c r="F513" s="1155"/>
      <c r="G513" s="1156"/>
      <c r="H513" s="1157"/>
      <c r="I513" s="126"/>
      <c r="J513" s="1158"/>
      <c r="K513" s="1155"/>
      <c r="L513" s="127"/>
      <c r="M513" s="1159"/>
      <c r="N513" s="1160"/>
      <c r="O513" s="1160"/>
      <c r="P513" s="1160"/>
      <c r="Q513" s="1160"/>
      <c r="R513" s="1160"/>
      <c r="S513" s="1160"/>
      <c r="T513" s="1160"/>
      <c r="U513" s="1160"/>
      <c r="V513" s="1160"/>
      <c r="W513" s="1160"/>
      <c r="X513" s="1160"/>
      <c r="Y513" s="1160"/>
      <c r="Z513" s="1160"/>
      <c r="AA513" s="1160"/>
      <c r="AB513" s="1160"/>
      <c r="AC513" s="1160"/>
    </row>
    <row r="514">
      <c r="A514" s="127"/>
      <c r="B514" s="127"/>
      <c r="C514" s="1155"/>
      <c r="D514" s="126"/>
      <c r="E514" s="126"/>
      <c r="F514" s="1155"/>
      <c r="G514" s="1156"/>
      <c r="H514" s="1157"/>
      <c r="I514" s="126"/>
      <c r="J514" s="1158"/>
      <c r="K514" s="1155"/>
      <c r="L514" s="127"/>
      <c r="M514" s="1159"/>
      <c r="N514" s="1160"/>
      <c r="O514" s="1160"/>
      <c r="P514" s="1160"/>
      <c r="Q514" s="1160"/>
      <c r="R514" s="1160"/>
      <c r="S514" s="1160"/>
      <c r="T514" s="1160"/>
      <c r="U514" s="1160"/>
      <c r="V514" s="1160"/>
      <c r="W514" s="1160"/>
      <c r="X514" s="1160"/>
      <c r="Y514" s="1160"/>
      <c r="Z514" s="1160"/>
      <c r="AA514" s="1160"/>
      <c r="AB514" s="1160"/>
      <c r="AC514" s="1160"/>
    </row>
    <row r="515">
      <c r="A515" s="127"/>
      <c r="B515" s="127"/>
      <c r="C515" s="1155"/>
      <c r="D515" s="126"/>
      <c r="E515" s="126"/>
      <c r="F515" s="1155"/>
      <c r="G515" s="1156"/>
      <c r="H515" s="1157"/>
      <c r="I515" s="126"/>
      <c r="J515" s="1158"/>
      <c r="K515" s="1155"/>
      <c r="L515" s="127"/>
      <c r="M515" s="1159"/>
      <c r="N515" s="1160"/>
      <c r="O515" s="1160"/>
      <c r="P515" s="1160"/>
      <c r="Q515" s="1160"/>
      <c r="R515" s="1160"/>
      <c r="S515" s="1160"/>
      <c r="T515" s="1160"/>
      <c r="U515" s="1160"/>
      <c r="V515" s="1160"/>
      <c r="W515" s="1160"/>
      <c r="X515" s="1160"/>
      <c r="Y515" s="1160"/>
      <c r="Z515" s="1160"/>
      <c r="AA515" s="1160"/>
      <c r="AB515" s="1160"/>
      <c r="AC515" s="1160"/>
    </row>
    <row r="516">
      <c r="A516" s="127"/>
      <c r="B516" s="127"/>
      <c r="C516" s="1155"/>
      <c r="D516" s="126"/>
      <c r="E516" s="126"/>
      <c r="F516" s="1155"/>
      <c r="G516" s="1156"/>
      <c r="H516" s="1157"/>
      <c r="I516" s="126"/>
      <c r="J516" s="1158"/>
      <c r="K516" s="1155"/>
      <c r="L516" s="127"/>
      <c r="M516" s="1159"/>
      <c r="N516" s="1160"/>
      <c r="O516" s="1160"/>
      <c r="P516" s="1160"/>
      <c r="Q516" s="1160"/>
      <c r="R516" s="1160"/>
      <c r="S516" s="1160"/>
      <c r="T516" s="1160"/>
      <c r="U516" s="1160"/>
      <c r="V516" s="1160"/>
      <c r="W516" s="1160"/>
      <c r="X516" s="1160"/>
      <c r="Y516" s="1160"/>
      <c r="Z516" s="1160"/>
      <c r="AA516" s="1160"/>
      <c r="AB516" s="1160"/>
      <c r="AC516" s="1160"/>
    </row>
    <row r="517">
      <c r="A517" s="127"/>
      <c r="B517" s="127"/>
      <c r="C517" s="1155"/>
      <c r="D517" s="126"/>
      <c r="E517" s="126"/>
      <c r="F517" s="1155"/>
      <c r="G517" s="1156"/>
      <c r="H517" s="1157"/>
      <c r="I517" s="126"/>
      <c r="J517" s="1158"/>
      <c r="K517" s="1155"/>
      <c r="L517" s="127"/>
      <c r="M517" s="1159"/>
      <c r="N517" s="1160"/>
      <c r="O517" s="1160"/>
      <c r="P517" s="1160"/>
      <c r="Q517" s="1160"/>
      <c r="R517" s="1160"/>
      <c r="S517" s="1160"/>
      <c r="T517" s="1160"/>
      <c r="U517" s="1160"/>
      <c r="V517" s="1160"/>
      <c r="W517" s="1160"/>
      <c r="X517" s="1160"/>
      <c r="Y517" s="1160"/>
      <c r="Z517" s="1160"/>
      <c r="AA517" s="1160"/>
      <c r="AB517" s="1160"/>
      <c r="AC517" s="1160"/>
    </row>
    <row r="518">
      <c r="A518" s="127"/>
      <c r="B518" s="127"/>
      <c r="C518" s="1155"/>
      <c r="D518" s="126"/>
      <c r="E518" s="126"/>
      <c r="F518" s="1155"/>
      <c r="G518" s="1156"/>
      <c r="H518" s="1157"/>
      <c r="I518" s="126"/>
      <c r="J518" s="1158"/>
      <c r="K518" s="1155"/>
      <c r="L518" s="127"/>
      <c r="M518" s="1159"/>
      <c r="N518" s="1160"/>
      <c r="O518" s="1160"/>
      <c r="P518" s="1160"/>
      <c r="Q518" s="1160"/>
      <c r="R518" s="1160"/>
      <c r="S518" s="1160"/>
      <c r="T518" s="1160"/>
      <c r="U518" s="1160"/>
      <c r="V518" s="1160"/>
      <c r="W518" s="1160"/>
      <c r="X518" s="1160"/>
      <c r="Y518" s="1160"/>
      <c r="Z518" s="1160"/>
      <c r="AA518" s="1160"/>
      <c r="AB518" s="1160"/>
      <c r="AC518" s="1160"/>
    </row>
    <row r="519">
      <c r="A519" s="127"/>
      <c r="B519" s="127"/>
      <c r="C519" s="1155"/>
      <c r="D519" s="126"/>
      <c r="E519" s="126"/>
      <c r="F519" s="1155"/>
      <c r="G519" s="1156"/>
      <c r="H519" s="1157"/>
      <c r="I519" s="126"/>
      <c r="J519" s="1158"/>
      <c r="K519" s="1155"/>
      <c r="L519" s="127"/>
      <c r="M519" s="1159"/>
      <c r="N519" s="1160"/>
      <c r="O519" s="1160"/>
      <c r="P519" s="1160"/>
      <c r="Q519" s="1160"/>
      <c r="R519" s="1160"/>
      <c r="S519" s="1160"/>
      <c r="T519" s="1160"/>
      <c r="U519" s="1160"/>
      <c r="V519" s="1160"/>
      <c r="W519" s="1160"/>
      <c r="X519" s="1160"/>
      <c r="Y519" s="1160"/>
      <c r="Z519" s="1160"/>
      <c r="AA519" s="1160"/>
      <c r="AB519" s="1160"/>
      <c r="AC519" s="1160"/>
    </row>
    <row r="520">
      <c r="A520" s="127"/>
      <c r="B520" s="127"/>
      <c r="C520" s="1155"/>
      <c r="D520" s="126"/>
      <c r="E520" s="126"/>
      <c r="F520" s="1155"/>
      <c r="G520" s="1156"/>
      <c r="H520" s="1157"/>
      <c r="I520" s="126"/>
      <c r="J520" s="1158"/>
      <c r="K520" s="1155"/>
      <c r="L520" s="127"/>
      <c r="M520" s="1159"/>
      <c r="N520" s="1160"/>
      <c r="O520" s="1160"/>
      <c r="P520" s="1160"/>
      <c r="Q520" s="1160"/>
      <c r="R520" s="1160"/>
      <c r="S520" s="1160"/>
      <c r="T520" s="1160"/>
      <c r="U520" s="1160"/>
      <c r="V520" s="1160"/>
      <c r="W520" s="1160"/>
      <c r="X520" s="1160"/>
      <c r="Y520" s="1160"/>
      <c r="Z520" s="1160"/>
      <c r="AA520" s="1160"/>
      <c r="AB520" s="1160"/>
      <c r="AC520" s="1160"/>
    </row>
    <row r="521">
      <c r="A521" s="127"/>
      <c r="B521" s="127"/>
      <c r="C521" s="1155"/>
      <c r="D521" s="126"/>
      <c r="E521" s="126"/>
      <c r="F521" s="1155"/>
      <c r="G521" s="1156"/>
      <c r="H521" s="1157"/>
      <c r="I521" s="126"/>
      <c r="J521" s="1158"/>
      <c r="K521" s="1155"/>
      <c r="L521" s="127"/>
      <c r="M521" s="1159"/>
      <c r="N521" s="1160"/>
      <c r="O521" s="1160"/>
      <c r="P521" s="1160"/>
      <c r="Q521" s="1160"/>
      <c r="R521" s="1160"/>
      <c r="S521" s="1160"/>
      <c r="T521" s="1160"/>
      <c r="U521" s="1160"/>
      <c r="V521" s="1160"/>
      <c r="W521" s="1160"/>
      <c r="X521" s="1160"/>
      <c r="Y521" s="1160"/>
      <c r="Z521" s="1160"/>
      <c r="AA521" s="1160"/>
      <c r="AB521" s="1160"/>
      <c r="AC521" s="1160"/>
    </row>
    <row r="522">
      <c r="A522" s="127"/>
      <c r="B522" s="127"/>
      <c r="C522" s="1155"/>
      <c r="D522" s="126"/>
      <c r="E522" s="126"/>
      <c r="F522" s="1155"/>
      <c r="G522" s="1156"/>
      <c r="H522" s="1157"/>
      <c r="I522" s="126"/>
      <c r="J522" s="1158"/>
      <c r="K522" s="1155"/>
      <c r="L522" s="127"/>
      <c r="M522" s="1159"/>
      <c r="N522" s="1160"/>
      <c r="O522" s="1160"/>
      <c r="P522" s="1160"/>
      <c r="Q522" s="1160"/>
      <c r="R522" s="1160"/>
      <c r="S522" s="1160"/>
      <c r="T522" s="1160"/>
      <c r="U522" s="1160"/>
      <c r="V522" s="1160"/>
      <c r="W522" s="1160"/>
      <c r="X522" s="1160"/>
      <c r="Y522" s="1160"/>
      <c r="Z522" s="1160"/>
      <c r="AA522" s="1160"/>
      <c r="AB522" s="1160"/>
      <c r="AC522" s="1160"/>
    </row>
    <row r="523">
      <c r="A523" s="127"/>
      <c r="B523" s="127"/>
      <c r="C523" s="1155"/>
      <c r="D523" s="126"/>
      <c r="E523" s="126"/>
      <c r="F523" s="1155"/>
      <c r="G523" s="1156"/>
      <c r="H523" s="1157"/>
      <c r="I523" s="126"/>
      <c r="J523" s="1158"/>
      <c r="K523" s="1155"/>
      <c r="L523" s="127"/>
      <c r="M523" s="1159"/>
      <c r="N523" s="1160"/>
      <c r="O523" s="1160"/>
      <c r="P523" s="1160"/>
      <c r="Q523" s="1160"/>
      <c r="R523" s="1160"/>
      <c r="S523" s="1160"/>
      <c r="T523" s="1160"/>
      <c r="U523" s="1160"/>
      <c r="V523" s="1160"/>
      <c r="W523" s="1160"/>
      <c r="X523" s="1160"/>
      <c r="Y523" s="1160"/>
      <c r="Z523" s="1160"/>
      <c r="AA523" s="1160"/>
      <c r="AB523" s="1160"/>
      <c r="AC523" s="1160"/>
    </row>
    <row r="524">
      <c r="A524" s="127"/>
      <c r="B524" s="127"/>
      <c r="C524" s="1155"/>
      <c r="D524" s="126"/>
      <c r="E524" s="126"/>
      <c r="F524" s="1155"/>
      <c r="G524" s="1156"/>
      <c r="H524" s="1157"/>
      <c r="I524" s="126"/>
      <c r="J524" s="1158"/>
      <c r="K524" s="1155"/>
      <c r="L524" s="127"/>
      <c r="M524" s="1159"/>
      <c r="N524" s="1160"/>
      <c r="O524" s="1160"/>
      <c r="P524" s="1160"/>
      <c r="Q524" s="1160"/>
      <c r="R524" s="1160"/>
      <c r="S524" s="1160"/>
      <c r="T524" s="1160"/>
      <c r="U524" s="1160"/>
      <c r="V524" s="1160"/>
      <c r="W524" s="1160"/>
      <c r="X524" s="1160"/>
      <c r="Y524" s="1160"/>
      <c r="Z524" s="1160"/>
      <c r="AA524" s="1160"/>
      <c r="AB524" s="1160"/>
      <c r="AC524" s="1160"/>
    </row>
    <row r="525">
      <c r="A525" s="127"/>
      <c r="B525" s="127"/>
      <c r="C525" s="1155"/>
      <c r="D525" s="126"/>
      <c r="E525" s="126"/>
      <c r="F525" s="1155"/>
      <c r="G525" s="1156"/>
      <c r="H525" s="1157"/>
      <c r="I525" s="126"/>
      <c r="J525" s="1158"/>
      <c r="K525" s="1155"/>
      <c r="L525" s="127"/>
      <c r="M525" s="1159"/>
      <c r="N525" s="1160"/>
      <c r="O525" s="1160"/>
      <c r="P525" s="1160"/>
      <c r="Q525" s="1160"/>
      <c r="R525" s="1160"/>
      <c r="S525" s="1160"/>
      <c r="T525" s="1160"/>
      <c r="U525" s="1160"/>
      <c r="V525" s="1160"/>
      <c r="W525" s="1160"/>
      <c r="X525" s="1160"/>
      <c r="Y525" s="1160"/>
      <c r="Z525" s="1160"/>
      <c r="AA525" s="1160"/>
      <c r="AB525" s="1160"/>
      <c r="AC525" s="1160"/>
    </row>
    <row r="526">
      <c r="A526" s="127"/>
      <c r="B526" s="127"/>
      <c r="C526" s="1155"/>
      <c r="D526" s="126"/>
      <c r="E526" s="126"/>
      <c r="F526" s="1155"/>
      <c r="G526" s="1156"/>
      <c r="H526" s="1157"/>
      <c r="I526" s="126"/>
      <c r="J526" s="1158"/>
      <c r="K526" s="1155"/>
      <c r="L526" s="127"/>
      <c r="M526" s="1159"/>
      <c r="N526" s="1160"/>
      <c r="O526" s="1160"/>
      <c r="P526" s="1160"/>
      <c r="Q526" s="1160"/>
      <c r="R526" s="1160"/>
      <c r="S526" s="1160"/>
      <c r="T526" s="1160"/>
      <c r="U526" s="1160"/>
      <c r="V526" s="1160"/>
      <c r="W526" s="1160"/>
      <c r="X526" s="1160"/>
      <c r="Y526" s="1160"/>
      <c r="Z526" s="1160"/>
      <c r="AA526" s="1160"/>
      <c r="AB526" s="1160"/>
      <c r="AC526" s="1160"/>
    </row>
    <row r="527">
      <c r="A527" s="127"/>
      <c r="B527" s="127"/>
      <c r="C527" s="1155"/>
      <c r="D527" s="126"/>
      <c r="E527" s="126"/>
      <c r="F527" s="1155"/>
      <c r="G527" s="1156"/>
      <c r="H527" s="1157"/>
      <c r="I527" s="126"/>
      <c r="J527" s="1158"/>
      <c r="K527" s="1155"/>
      <c r="L527" s="127"/>
      <c r="M527" s="1159"/>
      <c r="N527" s="1160"/>
      <c r="O527" s="1160"/>
      <c r="P527" s="1160"/>
      <c r="Q527" s="1160"/>
      <c r="R527" s="1160"/>
      <c r="S527" s="1160"/>
      <c r="T527" s="1160"/>
      <c r="U527" s="1160"/>
      <c r="V527" s="1160"/>
      <c r="W527" s="1160"/>
      <c r="X527" s="1160"/>
      <c r="Y527" s="1160"/>
      <c r="Z527" s="1160"/>
      <c r="AA527" s="1160"/>
      <c r="AB527" s="1160"/>
      <c r="AC527" s="1160"/>
    </row>
    <row r="528">
      <c r="A528" s="127"/>
      <c r="B528" s="127"/>
      <c r="C528" s="1155"/>
      <c r="D528" s="126"/>
      <c r="E528" s="126"/>
      <c r="F528" s="1155"/>
      <c r="G528" s="1156"/>
      <c r="H528" s="1157"/>
      <c r="I528" s="126"/>
      <c r="J528" s="1158"/>
      <c r="K528" s="1155"/>
      <c r="L528" s="127"/>
      <c r="M528" s="1159"/>
      <c r="N528" s="1160"/>
      <c r="O528" s="1160"/>
      <c r="P528" s="1160"/>
      <c r="Q528" s="1160"/>
      <c r="R528" s="1160"/>
      <c r="S528" s="1160"/>
      <c r="T528" s="1160"/>
      <c r="U528" s="1160"/>
      <c r="V528" s="1160"/>
      <c r="W528" s="1160"/>
      <c r="X528" s="1160"/>
      <c r="Y528" s="1160"/>
      <c r="Z528" s="1160"/>
      <c r="AA528" s="1160"/>
      <c r="AB528" s="1160"/>
      <c r="AC528" s="1160"/>
    </row>
    <row r="529">
      <c r="A529" s="127"/>
      <c r="B529" s="127"/>
      <c r="C529" s="1155"/>
      <c r="D529" s="126"/>
      <c r="E529" s="126"/>
      <c r="F529" s="1155"/>
      <c r="G529" s="1156"/>
      <c r="H529" s="1157"/>
      <c r="I529" s="126"/>
      <c r="J529" s="1158"/>
      <c r="K529" s="1155"/>
      <c r="L529" s="127"/>
      <c r="M529" s="1159"/>
      <c r="N529" s="1160"/>
      <c r="O529" s="1160"/>
      <c r="P529" s="1160"/>
      <c r="Q529" s="1160"/>
      <c r="R529" s="1160"/>
      <c r="S529" s="1160"/>
      <c r="T529" s="1160"/>
      <c r="U529" s="1160"/>
      <c r="V529" s="1160"/>
      <c r="W529" s="1160"/>
      <c r="X529" s="1160"/>
      <c r="Y529" s="1160"/>
      <c r="Z529" s="1160"/>
      <c r="AA529" s="1160"/>
      <c r="AB529" s="1160"/>
      <c r="AC529" s="1160"/>
    </row>
    <row r="530">
      <c r="A530" s="127"/>
      <c r="B530" s="127"/>
      <c r="C530" s="1155"/>
      <c r="D530" s="126"/>
      <c r="E530" s="126"/>
      <c r="F530" s="1155"/>
      <c r="G530" s="1156"/>
      <c r="H530" s="1157"/>
      <c r="I530" s="126"/>
      <c r="J530" s="1158"/>
      <c r="K530" s="1155"/>
      <c r="L530" s="127"/>
      <c r="M530" s="1159"/>
      <c r="N530" s="1160"/>
      <c r="O530" s="1160"/>
      <c r="P530" s="1160"/>
      <c r="Q530" s="1160"/>
      <c r="R530" s="1160"/>
      <c r="S530" s="1160"/>
      <c r="T530" s="1160"/>
      <c r="U530" s="1160"/>
      <c r="V530" s="1160"/>
      <c r="W530" s="1160"/>
      <c r="X530" s="1160"/>
      <c r="Y530" s="1160"/>
      <c r="Z530" s="1160"/>
      <c r="AA530" s="1160"/>
      <c r="AB530" s="1160"/>
      <c r="AC530" s="1160"/>
    </row>
    <row r="531">
      <c r="A531" s="127"/>
      <c r="B531" s="127"/>
      <c r="C531" s="1155"/>
      <c r="D531" s="126"/>
      <c r="E531" s="126"/>
      <c r="F531" s="1155"/>
      <c r="G531" s="1156"/>
      <c r="H531" s="1157"/>
      <c r="I531" s="126"/>
      <c r="J531" s="1158"/>
      <c r="K531" s="1155"/>
      <c r="L531" s="127"/>
      <c r="M531" s="1159"/>
      <c r="N531" s="1160"/>
      <c r="O531" s="1160"/>
      <c r="P531" s="1160"/>
      <c r="Q531" s="1160"/>
      <c r="R531" s="1160"/>
      <c r="S531" s="1160"/>
      <c r="T531" s="1160"/>
      <c r="U531" s="1160"/>
      <c r="V531" s="1160"/>
      <c r="W531" s="1160"/>
      <c r="X531" s="1160"/>
      <c r="Y531" s="1160"/>
      <c r="Z531" s="1160"/>
      <c r="AA531" s="1160"/>
      <c r="AB531" s="1160"/>
      <c r="AC531" s="1160"/>
    </row>
    <row r="532">
      <c r="A532" s="127"/>
      <c r="B532" s="127"/>
      <c r="C532" s="1155"/>
      <c r="D532" s="126"/>
      <c r="E532" s="126"/>
      <c r="F532" s="1155"/>
      <c r="G532" s="1156"/>
      <c r="H532" s="1157"/>
      <c r="I532" s="126"/>
      <c r="J532" s="1158"/>
      <c r="K532" s="1155"/>
      <c r="L532" s="127"/>
      <c r="M532" s="1159"/>
      <c r="N532" s="1160"/>
      <c r="O532" s="1160"/>
      <c r="P532" s="1160"/>
      <c r="Q532" s="1160"/>
      <c r="R532" s="1160"/>
      <c r="S532" s="1160"/>
      <c r="T532" s="1160"/>
      <c r="U532" s="1160"/>
      <c r="V532" s="1160"/>
      <c r="W532" s="1160"/>
      <c r="X532" s="1160"/>
      <c r="Y532" s="1160"/>
      <c r="Z532" s="1160"/>
      <c r="AA532" s="1160"/>
      <c r="AB532" s="1160"/>
      <c r="AC532" s="1160"/>
    </row>
    <row r="533">
      <c r="A533" s="127"/>
      <c r="B533" s="127"/>
      <c r="C533" s="1155"/>
      <c r="D533" s="126"/>
      <c r="E533" s="126"/>
      <c r="F533" s="1155"/>
      <c r="G533" s="1156"/>
      <c r="H533" s="1157"/>
      <c r="I533" s="126"/>
      <c r="J533" s="1158"/>
      <c r="K533" s="1155"/>
      <c r="L533" s="127"/>
      <c r="M533" s="1159"/>
      <c r="N533" s="1160"/>
      <c r="O533" s="1160"/>
      <c r="P533" s="1160"/>
      <c r="Q533" s="1160"/>
      <c r="R533" s="1160"/>
      <c r="S533" s="1160"/>
      <c r="T533" s="1160"/>
      <c r="U533" s="1160"/>
      <c r="V533" s="1160"/>
      <c r="W533" s="1160"/>
      <c r="X533" s="1160"/>
      <c r="Y533" s="1160"/>
      <c r="Z533" s="1160"/>
      <c r="AA533" s="1160"/>
      <c r="AB533" s="1160"/>
      <c r="AC533" s="1160"/>
    </row>
    <row r="534">
      <c r="A534" s="127"/>
      <c r="B534" s="127"/>
      <c r="C534" s="1155"/>
      <c r="D534" s="126"/>
      <c r="E534" s="126"/>
      <c r="F534" s="1155"/>
      <c r="G534" s="1156"/>
      <c r="H534" s="1157"/>
      <c r="I534" s="126"/>
      <c r="J534" s="1158"/>
      <c r="K534" s="1155"/>
      <c r="L534" s="127"/>
      <c r="M534" s="1159"/>
      <c r="N534" s="1160"/>
      <c r="O534" s="1160"/>
      <c r="P534" s="1160"/>
      <c r="Q534" s="1160"/>
      <c r="R534" s="1160"/>
      <c r="S534" s="1160"/>
      <c r="T534" s="1160"/>
      <c r="U534" s="1160"/>
      <c r="V534" s="1160"/>
      <c r="W534" s="1160"/>
      <c r="X534" s="1160"/>
      <c r="Y534" s="1160"/>
      <c r="Z534" s="1160"/>
      <c r="AA534" s="1160"/>
      <c r="AB534" s="1160"/>
      <c r="AC534" s="1160"/>
    </row>
    <row r="535">
      <c r="A535" s="127"/>
      <c r="B535" s="127"/>
      <c r="C535" s="1155"/>
      <c r="D535" s="126"/>
      <c r="E535" s="126"/>
      <c r="F535" s="1155"/>
      <c r="G535" s="1156"/>
      <c r="H535" s="1157"/>
      <c r="I535" s="126"/>
      <c r="J535" s="1158"/>
      <c r="K535" s="1155"/>
      <c r="L535" s="127"/>
      <c r="M535" s="1159"/>
      <c r="N535" s="1160"/>
      <c r="O535" s="1160"/>
      <c r="P535" s="1160"/>
      <c r="Q535" s="1160"/>
      <c r="R535" s="1160"/>
      <c r="S535" s="1160"/>
      <c r="T535" s="1160"/>
      <c r="U535" s="1160"/>
      <c r="V535" s="1160"/>
      <c r="W535" s="1160"/>
      <c r="X535" s="1160"/>
      <c r="Y535" s="1160"/>
      <c r="Z535" s="1160"/>
      <c r="AA535" s="1160"/>
      <c r="AB535" s="1160"/>
      <c r="AC535" s="1160"/>
    </row>
    <row r="536">
      <c r="A536" s="127"/>
      <c r="B536" s="127"/>
      <c r="C536" s="1155"/>
      <c r="D536" s="126"/>
      <c r="E536" s="126"/>
      <c r="F536" s="1155"/>
      <c r="G536" s="1156"/>
      <c r="H536" s="1157"/>
      <c r="I536" s="126"/>
      <c r="J536" s="1158"/>
      <c r="K536" s="1155"/>
      <c r="L536" s="127"/>
      <c r="M536" s="1159"/>
      <c r="N536" s="1160"/>
      <c r="O536" s="1160"/>
      <c r="P536" s="1160"/>
      <c r="Q536" s="1160"/>
      <c r="R536" s="1160"/>
      <c r="S536" s="1160"/>
      <c r="T536" s="1160"/>
      <c r="U536" s="1160"/>
      <c r="V536" s="1160"/>
      <c r="W536" s="1160"/>
      <c r="X536" s="1160"/>
      <c r="Y536" s="1160"/>
      <c r="Z536" s="1160"/>
      <c r="AA536" s="1160"/>
      <c r="AB536" s="1160"/>
      <c r="AC536" s="1160"/>
    </row>
    <row r="537">
      <c r="A537" s="127"/>
      <c r="B537" s="127"/>
      <c r="C537" s="1155"/>
      <c r="D537" s="126"/>
      <c r="E537" s="126"/>
      <c r="F537" s="1155"/>
      <c r="G537" s="1156"/>
      <c r="H537" s="1157"/>
      <c r="I537" s="126"/>
      <c r="J537" s="1158"/>
      <c r="K537" s="1155"/>
      <c r="L537" s="127"/>
      <c r="M537" s="1159"/>
      <c r="N537" s="1160"/>
      <c r="O537" s="1160"/>
      <c r="P537" s="1160"/>
      <c r="Q537" s="1160"/>
      <c r="R537" s="1160"/>
      <c r="S537" s="1160"/>
      <c r="T537" s="1160"/>
      <c r="U537" s="1160"/>
      <c r="V537" s="1160"/>
      <c r="W537" s="1160"/>
      <c r="X537" s="1160"/>
      <c r="Y537" s="1160"/>
      <c r="Z537" s="1160"/>
      <c r="AA537" s="1160"/>
      <c r="AB537" s="1160"/>
      <c r="AC537" s="1160"/>
    </row>
    <row r="538">
      <c r="A538" s="127"/>
      <c r="B538" s="127"/>
      <c r="C538" s="1155"/>
      <c r="D538" s="126"/>
      <c r="E538" s="126"/>
      <c r="F538" s="1155"/>
      <c r="G538" s="1156"/>
      <c r="H538" s="1157"/>
      <c r="I538" s="126"/>
      <c r="J538" s="1158"/>
      <c r="K538" s="1155"/>
      <c r="L538" s="127"/>
      <c r="M538" s="1159"/>
      <c r="N538" s="1160"/>
      <c r="O538" s="1160"/>
      <c r="P538" s="1160"/>
      <c r="Q538" s="1160"/>
      <c r="R538" s="1160"/>
      <c r="S538" s="1160"/>
      <c r="T538" s="1160"/>
      <c r="U538" s="1160"/>
      <c r="V538" s="1160"/>
      <c r="W538" s="1160"/>
      <c r="X538" s="1160"/>
      <c r="Y538" s="1160"/>
      <c r="Z538" s="1160"/>
      <c r="AA538" s="1160"/>
      <c r="AB538" s="1160"/>
      <c r="AC538" s="1160"/>
    </row>
    <row r="539">
      <c r="A539" s="127"/>
      <c r="B539" s="127"/>
      <c r="C539" s="1155"/>
      <c r="D539" s="126"/>
      <c r="E539" s="126"/>
      <c r="F539" s="1155"/>
      <c r="G539" s="1156"/>
      <c r="H539" s="1157"/>
      <c r="I539" s="126"/>
      <c r="J539" s="1158"/>
      <c r="K539" s="1155"/>
      <c r="L539" s="127"/>
      <c r="M539" s="1159"/>
      <c r="N539" s="1160"/>
      <c r="O539" s="1160"/>
      <c r="P539" s="1160"/>
      <c r="Q539" s="1160"/>
      <c r="R539" s="1160"/>
      <c r="S539" s="1160"/>
      <c r="T539" s="1160"/>
      <c r="U539" s="1160"/>
      <c r="V539" s="1160"/>
      <c r="W539" s="1160"/>
      <c r="X539" s="1160"/>
      <c r="Y539" s="1160"/>
      <c r="Z539" s="1160"/>
      <c r="AA539" s="1160"/>
      <c r="AB539" s="1160"/>
      <c r="AC539" s="1160"/>
    </row>
    <row r="540">
      <c r="A540" s="127"/>
      <c r="B540" s="127"/>
      <c r="C540" s="1155"/>
      <c r="D540" s="126"/>
      <c r="E540" s="126"/>
      <c r="F540" s="1155"/>
      <c r="G540" s="1156"/>
      <c r="H540" s="1157"/>
      <c r="I540" s="126"/>
      <c r="J540" s="1158"/>
      <c r="K540" s="1155"/>
      <c r="L540" s="127"/>
      <c r="M540" s="1159"/>
      <c r="N540" s="1160"/>
      <c r="O540" s="1160"/>
      <c r="P540" s="1160"/>
      <c r="Q540" s="1160"/>
      <c r="R540" s="1160"/>
      <c r="S540" s="1160"/>
      <c r="T540" s="1160"/>
      <c r="U540" s="1160"/>
      <c r="V540" s="1160"/>
      <c r="W540" s="1160"/>
      <c r="X540" s="1160"/>
      <c r="Y540" s="1160"/>
      <c r="Z540" s="1160"/>
      <c r="AA540" s="1160"/>
      <c r="AB540" s="1160"/>
      <c r="AC540" s="1160"/>
    </row>
    <row r="541">
      <c r="A541" s="127"/>
      <c r="B541" s="127"/>
      <c r="C541" s="1155"/>
      <c r="D541" s="126"/>
      <c r="E541" s="126"/>
      <c r="F541" s="1155"/>
      <c r="G541" s="1156"/>
      <c r="H541" s="1157"/>
      <c r="I541" s="126"/>
      <c r="J541" s="1158"/>
      <c r="K541" s="1155"/>
      <c r="L541" s="127"/>
      <c r="M541" s="1159"/>
      <c r="N541" s="1160"/>
      <c r="O541" s="1160"/>
      <c r="P541" s="1160"/>
      <c r="Q541" s="1160"/>
      <c r="R541" s="1160"/>
      <c r="S541" s="1160"/>
      <c r="T541" s="1160"/>
      <c r="U541" s="1160"/>
      <c r="V541" s="1160"/>
      <c r="W541" s="1160"/>
      <c r="X541" s="1160"/>
      <c r="Y541" s="1160"/>
      <c r="Z541" s="1160"/>
      <c r="AA541" s="1160"/>
      <c r="AB541" s="1160"/>
      <c r="AC541" s="1160"/>
    </row>
    <row r="542">
      <c r="A542" s="127"/>
      <c r="B542" s="127"/>
      <c r="C542" s="1155"/>
      <c r="D542" s="126"/>
      <c r="E542" s="126"/>
      <c r="F542" s="1155"/>
      <c r="G542" s="1156"/>
      <c r="H542" s="1157"/>
      <c r="I542" s="126"/>
      <c r="J542" s="1158"/>
      <c r="K542" s="1155"/>
      <c r="L542" s="127"/>
      <c r="M542" s="1159"/>
      <c r="N542" s="1160"/>
      <c r="O542" s="1160"/>
      <c r="P542" s="1160"/>
      <c r="Q542" s="1160"/>
      <c r="R542" s="1160"/>
      <c r="S542" s="1160"/>
      <c r="T542" s="1160"/>
      <c r="U542" s="1160"/>
      <c r="V542" s="1160"/>
      <c r="W542" s="1160"/>
      <c r="X542" s="1160"/>
      <c r="Y542" s="1160"/>
      <c r="Z542" s="1160"/>
      <c r="AA542" s="1160"/>
      <c r="AB542" s="1160"/>
      <c r="AC542" s="1160"/>
    </row>
    <row r="543">
      <c r="A543" s="127"/>
      <c r="B543" s="127"/>
      <c r="C543" s="1155"/>
      <c r="D543" s="126"/>
      <c r="E543" s="126"/>
      <c r="F543" s="1155"/>
      <c r="G543" s="1156"/>
      <c r="H543" s="1157"/>
      <c r="I543" s="126"/>
      <c r="J543" s="1158"/>
      <c r="K543" s="1155"/>
      <c r="L543" s="127"/>
      <c r="M543" s="1159"/>
      <c r="N543" s="1160"/>
      <c r="O543" s="1160"/>
      <c r="P543" s="1160"/>
      <c r="Q543" s="1160"/>
      <c r="R543" s="1160"/>
      <c r="S543" s="1160"/>
      <c r="T543" s="1160"/>
      <c r="U543" s="1160"/>
      <c r="V543" s="1160"/>
      <c r="W543" s="1160"/>
      <c r="X543" s="1160"/>
      <c r="Y543" s="1160"/>
      <c r="Z543" s="1160"/>
      <c r="AA543" s="1160"/>
      <c r="AB543" s="1160"/>
      <c r="AC543" s="1160"/>
    </row>
    <row r="544">
      <c r="A544" s="127"/>
      <c r="B544" s="127"/>
      <c r="C544" s="1155"/>
      <c r="D544" s="126"/>
      <c r="E544" s="126"/>
      <c r="F544" s="1155"/>
      <c r="G544" s="1156"/>
      <c r="H544" s="1157"/>
      <c r="I544" s="126"/>
      <c r="J544" s="1158"/>
      <c r="K544" s="1155"/>
      <c r="L544" s="127"/>
      <c r="M544" s="1159"/>
      <c r="N544" s="1160"/>
      <c r="O544" s="1160"/>
      <c r="P544" s="1160"/>
      <c r="Q544" s="1160"/>
      <c r="R544" s="1160"/>
      <c r="S544" s="1160"/>
      <c r="T544" s="1160"/>
      <c r="U544" s="1160"/>
      <c r="V544" s="1160"/>
      <c r="W544" s="1160"/>
      <c r="X544" s="1160"/>
      <c r="Y544" s="1160"/>
      <c r="Z544" s="1160"/>
      <c r="AA544" s="1160"/>
      <c r="AB544" s="1160"/>
      <c r="AC544" s="1160"/>
    </row>
    <row r="545">
      <c r="A545" s="127"/>
      <c r="B545" s="127"/>
      <c r="C545" s="1155"/>
      <c r="D545" s="126"/>
      <c r="E545" s="126"/>
      <c r="F545" s="1155"/>
      <c r="G545" s="1156"/>
      <c r="H545" s="1157"/>
      <c r="I545" s="126"/>
      <c r="J545" s="1158"/>
      <c r="K545" s="1155"/>
      <c r="L545" s="127"/>
      <c r="M545" s="1159"/>
      <c r="N545" s="1160"/>
      <c r="O545" s="1160"/>
      <c r="P545" s="1160"/>
      <c r="Q545" s="1160"/>
      <c r="R545" s="1160"/>
      <c r="S545" s="1160"/>
      <c r="T545" s="1160"/>
      <c r="U545" s="1160"/>
      <c r="V545" s="1160"/>
      <c r="W545" s="1160"/>
      <c r="X545" s="1160"/>
      <c r="Y545" s="1160"/>
      <c r="Z545" s="1160"/>
      <c r="AA545" s="1160"/>
      <c r="AB545" s="1160"/>
      <c r="AC545" s="1160"/>
    </row>
    <row r="546">
      <c r="A546" s="127"/>
      <c r="B546" s="127"/>
      <c r="C546" s="1155"/>
      <c r="D546" s="126"/>
      <c r="E546" s="126"/>
      <c r="F546" s="1155"/>
      <c r="G546" s="1156"/>
      <c r="H546" s="1157"/>
      <c r="I546" s="126"/>
      <c r="J546" s="1158"/>
      <c r="K546" s="1155"/>
      <c r="L546" s="127"/>
      <c r="M546" s="1159"/>
      <c r="N546" s="1160"/>
      <c r="O546" s="1160"/>
      <c r="P546" s="1160"/>
      <c r="Q546" s="1160"/>
      <c r="R546" s="1160"/>
      <c r="S546" s="1160"/>
      <c r="T546" s="1160"/>
      <c r="U546" s="1160"/>
      <c r="V546" s="1160"/>
      <c r="W546" s="1160"/>
      <c r="X546" s="1160"/>
      <c r="Y546" s="1160"/>
      <c r="Z546" s="1160"/>
      <c r="AA546" s="1160"/>
      <c r="AB546" s="1160"/>
      <c r="AC546" s="1160"/>
    </row>
    <row r="547">
      <c r="A547" s="127"/>
      <c r="B547" s="127"/>
      <c r="C547" s="1155"/>
      <c r="D547" s="126"/>
      <c r="E547" s="126"/>
      <c r="F547" s="1155"/>
      <c r="G547" s="1156"/>
      <c r="H547" s="1157"/>
      <c r="I547" s="126"/>
      <c r="J547" s="1158"/>
      <c r="K547" s="1155"/>
      <c r="L547" s="127"/>
      <c r="M547" s="1159"/>
      <c r="N547" s="1160"/>
      <c r="O547" s="1160"/>
      <c r="P547" s="1160"/>
      <c r="Q547" s="1160"/>
      <c r="R547" s="1160"/>
      <c r="S547" s="1160"/>
      <c r="T547" s="1160"/>
      <c r="U547" s="1160"/>
      <c r="V547" s="1160"/>
      <c r="W547" s="1160"/>
      <c r="X547" s="1160"/>
      <c r="Y547" s="1160"/>
      <c r="Z547" s="1160"/>
      <c r="AA547" s="1160"/>
      <c r="AB547" s="1160"/>
      <c r="AC547" s="1160"/>
    </row>
    <row r="548">
      <c r="A548" s="127"/>
      <c r="B548" s="127"/>
      <c r="C548" s="1155"/>
      <c r="D548" s="126"/>
      <c r="E548" s="126"/>
      <c r="F548" s="1155"/>
      <c r="G548" s="1156"/>
      <c r="H548" s="1157"/>
      <c r="I548" s="126"/>
      <c r="J548" s="1158"/>
      <c r="K548" s="1155"/>
      <c r="L548" s="127"/>
      <c r="M548" s="1159"/>
      <c r="N548" s="1160"/>
      <c r="O548" s="1160"/>
      <c r="P548" s="1160"/>
      <c r="Q548" s="1160"/>
      <c r="R548" s="1160"/>
      <c r="S548" s="1160"/>
      <c r="T548" s="1160"/>
      <c r="U548" s="1160"/>
      <c r="V548" s="1160"/>
      <c r="W548" s="1160"/>
      <c r="X548" s="1160"/>
      <c r="Y548" s="1160"/>
      <c r="Z548" s="1160"/>
      <c r="AA548" s="1160"/>
      <c r="AB548" s="1160"/>
      <c r="AC548" s="1160"/>
    </row>
    <row r="549">
      <c r="A549" s="127"/>
      <c r="B549" s="127"/>
      <c r="C549" s="1155"/>
      <c r="D549" s="126"/>
      <c r="E549" s="126"/>
      <c r="F549" s="1155"/>
      <c r="G549" s="1156"/>
      <c r="H549" s="1157"/>
      <c r="I549" s="126"/>
      <c r="J549" s="1158"/>
      <c r="K549" s="1155"/>
      <c r="L549" s="127"/>
      <c r="M549" s="1159"/>
      <c r="N549" s="1160"/>
      <c r="O549" s="1160"/>
      <c r="P549" s="1160"/>
      <c r="Q549" s="1160"/>
      <c r="R549" s="1160"/>
      <c r="S549" s="1160"/>
      <c r="T549" s="1160"/>
      <c r="U549" s="1160"/>
      <c r="V549" s="1160"/>
      <c r="W549" s="1160"/>
      <c r="X549" s="1160"/>
      <c r="Y549" s="1160"/>
      <c r="Z549" s="1160"/>
      <c r="AA549" s="1160"/>
      <c r="AB549" s="1160"/>
      <c r="AC549" s="1160"/>
    </row>
    <row r="550">
      <c r="A550" s="127"/>
      <c r="B550" s="127"/>
      <c r="C550" s="1155"/>
      <c r="D550" s="126"/>
      <c r="E550" s="126"/>
      <c r="F550" s="1155"/>
      <c r="G550" s="1156"/>
      <c r="H550" s="1157"/>
      <c r="I550" s="126"/>
      <c r="J550" s="1158"/>
      <c r="K550" s="1155"/>
      <c r="L550" s="127"/>
      <c r="M550" s="1159"/>
      <c r="N550" s="1160"/>
      <c r="O550" s="1160"/>
      <c r="P550" s="1160"/>
      <c r="Q550" s="1160"/>
      <c r="R550" s="1160"/>
      <c r="S550" s="1160"/>
      <c r="T550" s="1160"/>
      <c r="U550" s="1160"/>
      <c r="V550" s="1160"/>
      <c r="W550" s="1160"/>
      <c r="X550" s="1160"/>
      <c r="Y550" s="1160"/>
      <c r="Z550" s="1160"/>
      <c r="AA550" s="1160"/>
      <c r="AB550" s="1160"/>
      <c r="AC550" s="1160"/>
    </row>
    <row r="551">
      <c r="A551" s="127"/>
      <c r="B551" s="127"/>
      <c r="C551" s="1155"/>
      <c r="D551" s="126"/>
      <c r="E551" s="126"/>
      <c r="F551" s="1155"/>
      <c r="G551" s="1156"/>
      <c r="H551" s="1157"/>
      <c r="I551" s="126"/>
      <c r="J551" s="1158"/>
      <c r="K551" s="1155"/>
      <c r="L551" s="127"/>
      <c r="M551" s="1159"/>
      <c r="N551" s="1160"/>
      <c r="O551" s="1160"/>
      <c r="P551" s="1160"/>
      <c r="Q551" s="1160"/>
      <c r="R551" s="1160"/>
      <c r="S551" s="1160"/>
      <c r="T551" s="1160"/>
      <c r="U551" s="1160"/>
      <c r="V551" s="1160"/>
      <c r="W551" s="1160"/>
      <c r="X551" s="1160"/>
      <c r="Y551" s="1160"/>
      <c r="Z551" s="1160"/>
      <c r="AA551" s="1160"/>
      <c r="AB551" s="1160"/>
      <c r="AC551" s="1160"/>
    </row>
    <row r="552">
      <c r="A552" s="127"/>
      <c r="B552" s="127"/>
      <c r="C552" s="1155"/>
      <c r="D552" s="126"/>
      <c r="E552" s="126"/>
      <c r="F552" s="1155"/>
      <c r="G552" s="1156"/>
      <c r="H552" s="1157"/>
      <c r="I552" s="126"/>
      <c r="J552" s="1158"/>
      <c r="K552" s="1155"/>
      <c r="L552" s="127"/>
      <c r="M552" s="1159"/>
      <c r="N552" s="1160"/>
      <c r="O552" s="1160"/>
      <c r="P552" s="1160"/>
      <c r="Q552" s="1160"/>
      <c r="R552" s="1160"/>
      <c r="S552" s="1160"/>
      <c r="T552" s="1160"/>
      <c r="U552" s="1160"/>
      <c r="V552" s="1160"/>
      <c r="W552" s="1160"/>
      <c r="X552" s="1160"/>
      <c r="Y552" s="1160"/>
      <c r="Z552" s="1160"/>
      <c r="AA552" s="1160"/>
      <c r="AB552" s="1160"/>
      <c r="AC552" s="1160"/>
    </row>
    <row r="553">
      <c r="A553" s="127"/>
      <c r="B553" s="127"/>
      <c r="C553" s="1155"/>
      <c r="D553" s="126"/>
      <c r="E553" s="126"/>
      <c r="F553" s="1155"/>
      <c r="G553" s="1156"/>
      <c r="H553" s="1157"/>
      <c r="I553" s="126"/>
      <c r="J553" s="1158"/>
      <c r="K553" s="1155"/>
      <c r="L553" s="127"/>
      <c r="M553" s="1159"/>
      <c r="N553" s="1160"/>
      <c r="O553" s="1160"/>
      <c r="P553" s="1160"/>
      <c r="Q553" s="1160"/>
      <c r="R553" s="1160"/>
      <c r="S553" s="1160"/>
      <c r="T553" s="1160"/>
      <c r="U553" s="1160"/>
      <c r="V553" s="1160"/>
      <c r="W553" s="1160"/>
      <c r="X553" s="1160"/>
      <c r="Y553" s="1160"/>
      <c r="Z553" s="1160"/>
      <c r="AA553" s="1160"/>
      <c r="AB553" s="1160"/>
      <c r="AC553" s="1160"/>
    </row>
    <row r="554">
      <c r="A554" s="127"/>
      <c r="B554" s="127"/>
      <c r="C554" s="1155"/>
      <c r="D554" s="126"/>
      <c r="E554" s="126"/>
      <c r="F554" s="1155"/>
      <c r="G554" s="1156"/>
      <c r="H554" s="1157"/>
      <c r="I554" s="126"/>
      <c r="J554" s="1158"/>
      <c r="K554" s="1155"/>
      <c r="L554" s="127"/>
      <c r="M554" s="1159"/>
      <c r="N554" s="1160"/>
      <c r="O554" s="1160"/>
      <c r="P554" s="1160"/>
      <c r="Q554" s="1160"/>
      <c r="R554" s="1160"/>
      <c r="S554" s="1160"/>
      <c r="T554" s="1160"/>
      <c r="U554" s="1160"/>
      <c r="V554" s="1160"/>
      <c r="W554" s="1160"/>
      <c r="X554" s="1160"/>
      <c r="Y554" s="1160"/>
      <c r="Z554" s="1160"/>
      <c r="AA554" s="1160"/>
      <c r="AB554" s="1160"/>
      <c r="AC554" s="1160"/>
    </row>
    <row r="555">
      <c r="A555" s="127"/>
      <c r="B555" s="127"/>
      <c r="C555" s="1155"/>
      <c r="D555" s="126"/>
      <c r="E555" s="126"/>
      <c r="F555" s="1155"/>
      <c r="G555" s="1156"/>
      <c r="H555" s="1157"/>
      <c r="I555" s="126"/>
      <c r="J555" s="1158"/>
      <c r="K555" s="1155"/>
      <c r="L555" s="127"/>
      <c r="M555" s="1159"/>
      <c r="N555" s="1160"/>
      <c r="O555" s="1160"/>
      <c r="P555" s="1160"/>
      <c r="Q555" s="1160"/>
      <c r="R555" s="1160"/>
      <c r="S555" s="1160"/>
      <c r="T555" s="1160"/>
      <c r="U555" s="1160"/>
      <c r="V555" s="1160"/>
      <c r="W555" s="1160"/>
      <c r="X555" s="1160"/>
      <c r="Y555" s="1160"/>
      <c r="Z555" s="1160"/>
      <c r="AA555" s="1160"/>
      <c r="AB555" s="1160"/>
      <c r="AC555" s="1160"/>
    </row>
    <row r="556">
      <c r="A556" s="127"/>
      <c r="B556" s="127"/>
      <c r="C556" s="1155"/>
      <c r="D556" s="126"/>
      <c r="E556" s="126"/>
      <c r="F556" s="1155"/>
      <c r="G556" s="1156"/>
      <c r="H556" s="1157"/>
      <c r="I556" s="126"/>
      <c r="J556" s="1158"/>
      <c r="K556" s="1155"/>
      <c r="L556" s="127"/>
      <c r="M556" s="1159"/>
      <c r="N556" s="1160"/>
      <c r="O556" s="1160"/>
      <c r="P556" s="1160"/>
      <c r="Q556" s="1160"/>
      <c r="R556" s="1160"/>
      <c r="S556" s="1160"/>
      <c r="T556" s="1160"/>
      <c r="U556" s="1160"/>
      <c r="V556" s="1160"/>
      <c r="W556" s="1160"/>
      <c r="X556" s="1160"/>
      <c r="Y556" s="1160"/>
      <c r="Z556" s="1160"/>
      <c r="AA556" s="1160"/>
      <c r="AB556" s="1160"/>
      <c r="AC556" s="1160"/>
    </row>
    <row r="557">
      <c r="A557" s="127"/>
      <c r="B557" s="127"/>
      <c r="C557" s="1155"/>
      <c r="D557" s="126"/>
      <c r="E557" s="126"/>
      <c r="F557" s="1155"/>
      <c r="G557" s="1156"/>
      <c r="H557" s="1157"/>
      <c r="I557" s="126"/>
      <c r="J557" s="1158"/>
      <c r="K557" s="1155"/>
      <c r="L557" s="127"/>
      <c r="M557" s="1159"/>
      <c r="N557" s="1160"/>
      <c r="O557" s="1160"/>
      <c r="P557" s="1160"/>
      <c r="Q557" s="1160"/>
      <c r="R557" s="1160"/>
      <c r="S557" s="1160"/>
      <c r="T557" s="1160"/>
      <c r="U557" s="1160"/>
      <c r="V557" s="1160"/>
      <c r="W557" s="1160"/>
      <c r="X557" s="1160"/>
      <c r="Y557" s="1160"/>
      <c r="Z557" s="1160"/>
      <c r="AA557" s="1160"/>
      <c r="AB557" s="1160"/>
      <c r="AC557" s="1160"/>
    </row>
    <row r="558">
      <c r="A558" s="127"/>
      <c r="B558" s="127"/>
      <c r="C558" s="1155"/>
      <c r="D558" s="126"/>
      <c r="E558" s="126"/>
      <c r="F558" s="1155"/>
      <c r="G558" s="1156"/>
      <c r="H558" s="1157"/>
      <c r="I558" s="126"/>
      <c r="J558" s="1158"/>
      <c r="K558" s="1155"/>
      <c r="L558" s="127"/>
      <c r="M558" s="1159"/>
      <c r="N558" s="1160"/>
      <c r="O558" s="1160"/>
      <c r="P558" s="1160"/>
      <c r="Q558" s="1160"/>
      <c r="R558" s="1160"/>
      <c r="S558" s="1160"/>
      <c r="T558" s="1160"/>
      <c r="U558" s="1160"/>
      <c r="V558" s="1160"/>
      <c r="W558" s="1160"/>
      <c r="X558" s="1160"/>
      <c r="Y558" s="1160"/>
      <c r="Z558" s="1160"/>
      <c r="AA558" s="1160"/>
      <c r="AB558" s="1160"/>
      <c r="AC558" s="1160"/>
    </row>
    <row r="559">
      <c r="A559" s="127"/>
      <c r="B559" s="127"/>
      <c r="C559" s="1155"/>
      <c r="D559" s="126"/>
      <c r="E559" s="126"/>
      <c r="F559" s="1155"/>
      <c r="G559" s="1156"/>
      <c r="H559" s="1157"/>
      <c r="I559" s="126"/>
      <c r="J559" s="1158"/>
      <c r="K559" s="1155"/>
      <c r="L559" s="127"/>
      <c r="M559" s="1159"/>
      <c r="N559" s="1160"/>
      <c r="O559" s="1160"/>
      <c r="P559" s="1160"/>
      <c r="Q559" s="1160"/>
      <c r="R559" s="1160"/>
      <c r="S559" s="1160"/>
      <c r="T559" s="1160"/>
      <c r="U559" s="1160"/>
      <c r="V559" s="1160"/>
      <c r="W559" s="1160"/>
      <c r="X559" s="1160"/>
      <c r="Y559" s="1160"/>
      <c r="Z559" s="1160"/>
      <c r="AA559" s="1160"/>
      <c r="AB559" s="1160"/>
      <c r="AC559" s="1160"/>
    </row>
    <row r="560">
      <c r="A560" s="127"/>
      <c r="B560" s="127"/>
      <c r="C560" s="1155"/>
      <c r="D560" s="126"/>
      <c r="E560" s="126"/>
      <c r="F560" s="1155"/>
      <c r="G560" s="1156"/>
      <c r="H560" s="1157"/>
      <c r="I560" s="126"/>
      <c r="J560" s="1158"/>
      <c r="K560" s="1155"/>
      <c r="L560" s="127"/>
      <c r="M560" s="1159"/>
      <c r="N560" s="1160"/>
      <c r="O560" s="1160"/>
      <c r="P560" s="1160"/>
      <c r="Q560" s="1160"/>
      <c r="R560" s="1160"/>
      <c r="S560" s="1160"/>
      <c r="T560" s="1160"/>
      <c r="U560" s="1160"/>
      <c r="V560" s="1160"/>
      <c r="W560" s="1160"/>
      <c r="X560" s="1160"/>
      <c r="Y560" s="1160"/>
      <c r="Z560" s="1160"/>
      <c r="AA560" s="1160"/>
      <c r="AB560" s="1160"/>
      <c r="AC560" s="1160"/>
    </row>
    <row r="561">
      <c r="A561" s="127"/>
      <c r="B561" s="127"/>
      <c r="C561" s="1155"/>
      <c r="D561" s="126"/>
      <c r="E561" s="126"/>
      <c r="F561" s="1155"/>
      <c r="G561" s="1156"/>
      <c r="H561" s="1157"/>
      <c r="I561" s="126"/>
      <c r="J561" s="1158"/>
      <c r="K561" s="1155"/>
      <c r="L561" s="127"/>
      <c r="M561" s="1159"/>
      <c r="N561" s="1160"/>
      <c r="O561" s="1160"/>
      <c r="P561" s="1160"/>
      <c r="Q561" s="1160"/>
      <c r="R561" s="1160"/>
      <c r="S561" s="1160"/>
      <c r="T561" s="1160"/>
      <c r="U561" s="1160"/>
      <c r="V561" s="1160"/>
      <c r="W561" s="1160"/>
      <c r="X561" s="1160"/>
      <c r="Y561" s="1160"/>
      <c r="Z561" s="1160"/>
      <c r="AA561" s="1160"/>
      <c r="AB561" s="1160"/>
      <c r="AC561" s="1160"/>
    </row>
    <row r="562">
      <c r="A562" s="127"/>
      <c r="B562" s="127"/>
      <c r="C562" s="1155"/>
      <c r="D562" s="126"/>
      <c r="E562" s="126"/>
      <c r="F562" s="1155"/>
      <c r="G562" s="1156"/>
      <c r="H562" s="1157"/>
      <c r="I562" s="126"/>
      <c r="J562" s="1158"/>
      <c r="K562" s="1155"/>
      <c r="L562" s="127"/>
      <c r="M562" s="1159"/>
      <c r="N562" s="1160"/>
      <c r="O562" s="1160"/>
      <c r="P562" s="1160"/>
      <c r="Q562" s="1160"/>
      <c r="R562" s="1160"/>
      <c r="S562" s="1160"/>
      <c r="T562" s="1160"/>
      <c r="U562" s="1160"/>
      <c r="V562" s="1160"/>
      <c r="W562" s="1160"/>
      <c r="X562" s="1160"/>
      <c r="Y562" s="1160"/>
      <c r="Z562" s="1160"/>
      <c r="AA562" s="1160"/>
      <c r="AB562" s="1160"/>
      <c r="AC562" s="1160"/>
    </row>
    <row r="563">
      <c r="A563" s="127"/>
      <c r="B563" s="127"/>
      <c r="C563" s="1155"/>
      <c r="D563" s="126"/>
      <c r="E563" s="126"/>
      <c r="F563" s="1155"/>
      <c r="G563" s="1156"/>
      <c r="H563" s="1157"/>
      <c r="I563" s="126"/>
      <c r="J563" s="1158"/>
      <c r="K563" s="1155"/>
      <c r="L563" s="127"/>
      <c r="M563" s="1159"/>
      <c r="N563" s="1160"/>
      <c r="O563" s="1160"/>
      <c r="P563" s="1160"/>
      <c r="Q563" s="1160"/>
      <c r="R563" s="1160"/>
      <c r="S563" s="1160"/>
      <c r="T563" s="1160"/>
      <c r="U563" s="1160"/>
      <c r="V563" s="1160"/>
      <c r="W563" s="1160"/>
      <c r="X563" s="1160"/>
      <c r="Y563" s="1160"/>
      <c r="Z563" s="1160"/>
      <c r="AA563" s="1160"/>
      <c r="AB563" s="1160"/>
      <c r="AC563" s="1160"/>
    </row>
    <row r="564">
      <c r="A564" s="127"/>
      <c r="B564" s="127"/>
      <c r="C564" s="1155"/>
      <c r="D564" s="126"/>
      <c r="E564" s="126"/>
      <c r="F564" s="1155"/>
      <c r="G564" s="1156"/>
      <c r="H564" s="1157"/>
      <c r="I564" s="126"/>
      <c r="J564" s="1158"/>
      <c r="K564" s="1155"/>
      <c r="L564" s="127"/>
      <c r="M564" s="1159"/>
      <c r="N564" s="1160"/>
      <c r="O564" s="1160"/>
      <c r="P564" s="1160"/>
      <c r="Q564" s="1160"/>
      <c r="R564" s="1160"/>
      <c r="S564" s="1160"/>
      <c r="T564" s="1160"/>
      <c r="U564" s="1160"/>
      <c r="V564" s="1160"/>
      <c r="W564" s="1160"/>
      <c r="X564" s="1160"/>
      <c r="Y564" s="1160"/>
      <c r="Z564" s="1160"/>
      <c r="AA564" s="1160"/>
      <c r="AB564" s="1160"/>
      <c r="AC564" s="1160"/>
    </row>
    <row r="565">
      <c r="A565" s="127"/>
      <c r="B565" s="127"/>
      <c r="C565" s="1155"/>
      <c r="D565" s="126"/>
      <c r="E565" s="126"/>
      <c r="F565" s="1155"/>
      <c r="G565" s="1156"/>
      <c r="H565" s="1157"/>
      <c r="I565" s="126"/>
      <c r="J565" s="1158"/>
      <c r="K565" s="1155"/>
      <c r="L565" s="127"/>
      <c r="M565" s="1159"/>
      <c r="N565" s="1160"/>
      <c r="O565" s="1160"/>
      <c r="P565" s="1160"/>
      <c r="Q565" s="1160"/>
      <c r="R565" s="1160"/>
      <c r="S565" s="1160"/>
      <c r="T565" s="1160"/>
      <c r="U565" s="1160"/>
      <c r="V565" s="1160"/>
      <c r="W565" s="1160"/>
      <c r="X565" s="1160"/>
      <c r="Y565" s="1160"/>
      <c r="Z565" s="1160"/>
      <c r="AA565" s="1160"/>
      <c r="AB565" s="1160"/>
      <c r="AC565" s="1160"/>
    </row>
    <row r="566">
      <c r="A566" s="127"/>
      <c r="B566" s="127"/>
      <c r="C566" s="1155"/>
      <c r="D566" s="126"/>
      <c r="E566" s="126"/>
      <c r="F566" s="1155"/>
      <c r="G566" s="1156"/>
      <c r="H566" s="1157"/>
      <c r="I566" s="126"/>
      <c r="J566" s="1158"/>
      <c r="K566" s="1155"/>
      <c r="L566" s="127"/>
      <c r="M566" s="1159"/>
      <c r="N566" s="1160"/>
      <c r="O566" s="1160"/>
      <c r="P566" s="1160"/>
      <c r="Q566" s="1160"/>
      <c r="R566" s="1160"/>
      <c r="S566" s="1160"/>
      <c r="T566" s="1160"/>
      <c r="U566" s="1160"/>
      <c r="V566" s="1160"/>
      <c r="W566" s="1160"/>
      <c r="X566" s="1160"/>
      <c r="Y566" s="1160"/>
      <c r="Z566" s="1160"/>
      <c r="AA566" s="1160"/>
      <c r="AB566" s="1160"/>
      <c r="AC566" s="1160"/>
    </row>
    <row r="567">
      <c r="A567" s="127"/>
      <c r="B567" s="127"/>
      <c r="C567" s="1155"/>
      <c r="D567" s="126"/>
      <c r="E567" s="126"/>
      <c r="F567" s="1155"/>
      <c r="G567" s="1156"/>
      <c r="H567" s="1157"/>
      <c r="I567" s="126"/>
      <c r="J567" s="1158"/>
      <c r="K567" s="1155"/>
      <c r="L567" s="127"/>
      <c r="M567" s="1159"/>
      <c r="N567" s="1160"/>
      <c r="O567" s="1160"/>
      <c r="P567" s="1160"/>
      <c r="Q567" s="1160"/>
      <c r="R567" s="1160"/>
      <c r="S567" s="1160"/>
      <c r="T567" s="1160"/>
      <c r="U567" s="1160"/>
      <c r="V567" s="1160"/>
      <c r="W567" s="1160"/>
      <c r="X567" s="1160"/>
      <c r="Y567" s="1160"/>
      <c r="Z567" s="1160"/>
      <c r="AA567" s="1160"/>
      <c r="AB567" s="1160"/>
      <c r="AC567" s="1160"/>
    </row>
    <row r="568">
      <c r="A568" s="127"/>
      <c r="B568" s="127"/>
      <c r="C568" s="1155"/>
      <c r="D568" s="126"/>
      <c r="E568" s="126"/>
      <c r="F568" s="1155"/>
      <c r="G568" s="1156"/>
      <c r="H568" s="1157"/>
      <c r="I568" s="126"/>
      <c r="J568" s="1158"/>
      <c r="K568" s="1155"/>
      <c r="L568" s="127"/>
      <c r="M568" s="1159"/>
      <c r="N568" s="1160"/>
      <c r="O568" s="1160"/>
      <c r="P568" s="1160"/>
      <c r="Q568" s="1160"/>
      <c r="R568" s="1160"/>
      <c r="S568" s="1160"/>
      <c r="T568" s="1160"/>
      <c r="U568" s="1160"/>
      <c r="V568" s="1160"/>
      <c r="W568" s="1160"/>
      <c r="X568" s="1160"/>
      <c r="Y568" s="1160"/>
      <c r="Z568" s="1160"/>
      <c r="AA568" s="1160"/>
      <c r="AB568" s="1160"/>
      <c r="AC568" s="1160"/>
    </row>
    <row r="569">
      <c r="A569" s="127"/>
      <c r="B569" s="127"/>
      <c r="C569" s="1155"/>
      <c r="D569" s="126"/>
      <c r="E569" s="126"/>
      <c r="F569" s="1155"/>
      <c r="G569" s="1156"/>
      <c r="H569" s="1157"/>
      <c r="I569" s="126"/>
      <c r="J569" s="1158"/>
      <c r="K569" s="1155"/>
      <c r="L569" s="127"/>
      <c r="M569" s="1159"/>
      <c r="N569" s="1160"/>
      <c r="O569" s="1160"/>
      <c r="P569" s="1160"/>
      <c r="Q569" s="1160"/>
      <c r="R569" s="1160"/>
      <c r="S569" s="1160"/>
      <c r="T569" s="1160"/>
      <c r="U569" s="1160"/>
      <c r="V569" s="1160"/>
      <c r="W569" s="1160"/>
      <c r="X569" s="1160"/>
      <c r="Y569" s="1160"/>
      <c r="Z569" s="1160"/>
      <c r="AA569" s="1160"/>
      <c r="AB569" s="1160"/>
      <c r="AC569" s="1160"/>
    </row>
    <row r="570">
      <c r="A570" s="127"/>
      <c r="B570" s="127"/>
      <c r="C570" s="1155"/>
      <c r="D570" s="126"/>
      <c r="E570" s="126"/>
      <c r="F570" s="1155"/>
      <c r="G570" s="1156"/>
      <c r="H570" s="1157"/>
      <c r="I570" s="126"/>
      <c r="J570" s="1158"/>
      <c r="K570" s="1155"/>
      <c r="L570" s="127"/>
      <c r="M570" s="1159"/>
      <c r="N570" s="1160"/>
      <c r="O570" s="1160"/>
      <c r="P570" s="1160"/>
      <c r="Q570" s="1160"/>
      <c r="R570" s="1160"/>
      <c r="S570" s="1160"/>
      <c r="T570" s="1160"/>
      <c r="U570" s="1160"/>
      <c r="V570" s="1160"/>
      <c r="W570" s="1160"/>
      <c r="X570" s="1160"/>
      <c r="Y570" s="1160"/>
      <c r="Z570" s="1160"/>
      <c r="AA570" s="1160"/>
      <c r="AB570" s="1160"/>
      <c r="AC570" s="1160"/>
    </row>
    <row r="571">
      <c r="A571" s="127"/>
      <c r="B571" s="127"/>
      <c r="C571" s="1155"/>
      <c r="D571" s="126"/>
      <c r="E571" s="126"/>
      <c r="F571" s="1155"/>
      <c r="G571" s="1156"/>
      <c r="H571" s="1157"/>
      <c r="I571" s="126"/>
      <c r="J571" s="1158"/>
      <c r="K571" s="1155"/>
      <c r="L571" s="127"/>
      <c r="M571" s="1159"/>
      <c r="N571" s="1160"/>
      <c r="O571" s="1160"/>
      <c r="P571" s="1160"/>
      <c r="Q571" s="1160"/>
      <c r="R571" s="1160"/>
      <c r="S571" s="1160"/>
      <c r="T571" s="1160"/>
      <c r="U571" s="1160"/>
      <c r="V571" s="1160"/>
      <c r="W571" s="1160"/>
      <c r="X571" s="1160"/>
      <c r="Y571" s="1160"/>
      <c r="Z571" s="1160"/>
      <c r="AA571" s="1160"/>
      <c r="AB571" s="1160"/>
      <c r="AC571" s="1160"/>
    </row>
    <row r="572">
      <c r="A572" s="127"/>
      <c r="B572" s="127"/>
      <c r="C572" s="1155"/>
      <c r="D572" s="126"/>
      <c r="E572" s="126"/>
      <c r="F572" s="1155"/>
      <c r="G572" s="1156"/>
      <c r="H572" s="1157"/>
      <c r="I572" s="126"/>
      <c r="J572" s="1158"/>
      <c r="K572" s="1155"/>
      <c r="L572" s="127"/>
      <c r="M572" s="1159"/>
      <c r="N572" s="1160"/>
      <c r="O572" s="1160"/>
      <c r="P572" s="1160"/>
      <c r="Q572" s="1160"/>
      <c r="R572" s="1160"/>
      <c r="S572" s="1160"/>
      <c r="T572" s="1160"/>
      <c r="U572" s="1160"/>
      <c r="V572" s="1160"/>
      <c r="W572" s="1160"/>
      <c r="X572" s="1160"/>
      <c r="Y572" s="1160"/>
      <c r="Z572" s="1160"/>
      <c r="AA572" s="1160"/>
      <c r="AB572" s="1160"/>
      <c r="AC572" s="1160"/>
    </row>
    <row r="573">
      <c r="A573" s="127"/>
      <c r="B573" s="127"/>
      <c r="C573" s="1155"/>
      <c r="D573" s="126"/>
      <c r="E573" s="126"/>
      <c r="F573" s="1155"/>
      <c r="G573" s="1156"/>
      <c r="H573" s="1157"/>
      <c r="I573" s="126"/>
      <c r="J573" s="1158"/>
      <c r="K573" s="1155"/>
      <c r="L573" s="127"/>
      <c r="M573" s="1159"/>
      <c r="N573" s="1160"/>
      <c r="O573" s="1160"/>
      <c r="P573" s="1160"/>
      <c r="Q573" s="1160"/>
      <c r="R573" s="1160"/>
      <c r="S573" s="1160"/>
      <c r="T573" s="1160"/>
      <c r="U573" s="1160"/>
      <c r="V573" s="1160"/>
      <c r="W573" s="1160"/>
      <c r="X573" s="1160"/>
      <c r="Y573" s="1160"/>
      <c r="Z573" s="1160"/>
      <c r="AA573" s="1160"/>
      <c r="AB573" s="1160"/>
      <c r="AC573" s="1160"/>
    </row>
    <row r="574">
      <c r="A574" s="127"/>
      <c r="B574" s="127"/>
      <c r="C574" s="1155"/>
      <c r="D574" s="126"/>
      <c r="E574" s="126"/>
      <c r="F574" s="1155"/>
      <c r="G574" s="1156"/>
      <c r="H574" s="1157"/>
      <c r="I574" s="126"/>
      <c r="J574" s="1158"/>
      <c r="K574" s="1155"/>
      <c r="L574" s="127"/>
      <c r="M574" s="1159"/>
      <c r="N574" s="1160"/>
      <c r="O574" s="1160"/>
      <c r="P574" s="1160"/>
      <c r="Q574" s="1160"/>
      <c r="R574" s="1160"/>
      <c r="S574" s="1160"/>
      <c r="T574" s="1160"/>
      <c r="U574" s="1160"/>
      <c r="V574" s="1160"/>
      <c r="W574" s="1160"/>
      <c r="X574" s="1160"/>
      <c r="Y574" s="1160"/>
      <c r="Z574" s="1160"/>
      <c r="AA574" s="1160"/>
      <c r="AB574" s="1160"/>
      <c r="AC574" s="1160"/>
    </row>
    <row r="575">
      <c r="A575" s="127"/>
      <c r="B575" s="127"/>
      <c r="C575" s="1155"/>
      <c r="D575" s="126"/>
      <c r="E575" s="126"/>
      <c r="F575" s="1155"/>
      <c r="G575" s="1156"/>
      <c r="H575" s="1157"/>
      <c r="I575" s="126"/>
      <c r="J575" s="1158"/>
      <c r="K575" s="1155"/>
      <c r="L575" s="127"/>
      <c r="M575" s="1159"/>
      <c r="N575" s="1160"/>
      <c r="O575" s="1160"/>
      <c r="P575" s="1160"/>
      <c r="Q575" s="1160"/>
      <c r="R575" s="1160"/>
      <c r="S575" s="1160"/>
      <c r="T575" s="1160"/>
      <c r="U575" s="1160"/>
      <c r="V575" s="1160"/>
      <c r="W575" s="1160"/>
      <c r="X575" s="1160"/>
      <c r="Y575" s="1160"/>
      <c r="Z575" s="1160"/>
      <c r="AA575" s="1160"/>
      <c r="AB575" s="1160"/>
      <c r="AC575" s="1160"/>
    </row>
    <row r="576">
      <c r="A576" s="127"/>
      <c r="B576" s="127"/>
      <c r="C576" s="1155"/>
      <c r="D576" s="126"/>
      <c r="E576" s="126"/>
      <c r="F576" s="1155"/>
      <c r="G576" s="1156"/>
      <c r="H576" s="1157"/>
      <c r="I576" s="126"/>
      <c r="J576" s="1158"/>
      <c r="K576" s="1155"/>
      <c r="L576" s="127"/>
      <c r="M576" s="1159"/>
      <c r="N576" s="1160"/>
      <c r="O576" s="1160"/>
      <c r="P576" s="1160"/>
      <c r="Q576" s="1160"/>
      <c r="R576" s="1160"/>
      <c r="S576" s="1160"/>
      <c r="T576" s="1160"/>
      <c r="U576" s="1160"/>
      <c r="V576" s="1160"/>
      <c r="W576" s="1160"/>
      <c r="X576" s="1160"/>
      <c r="Y576" s="1160"/>
      <c r="Z576" s="1160"/>
      <c r="AA576" s="1160"/>
      <c r="AB576" s="1160"/>
      <c r="AC576" s="1160"/>
    </row>
    <row r="577">
      <c r="A577" s="127"/>
      <c r="B577" s="127"/>
      <c r="C577" s="1155"/>
      <c r="D577" s="126"/>
      <c r="E577" s="126"/>
      <c r="F577" s="1155"/>
      <c r="G577" s="1156"/>
      <c r="H577" s="1157"/>
      <c r="I577" s="126"/>
      <c r="J577" s="1158"/>
      <c r="K577" s="1155"/>
      <c r="L577" s="127"/>
      <c r="M577" s="1159"/>
      <c r="N577" s="1160"/>
      <c r="O577" s="1160"/>
      <c r="P577" s="1160"/>
      <c r="Q577" s="1160"/>
      <c r="R577" s="1160"/>
      <c r="S577" s="1160"/>
      <c r="T577" s="1160"/>
      <c r="U577" s="1160"/>
      <c r="V577" s="1160"/>
      <c r="W577" s="1160"/>
      <c r="X577" s="1160"/>
      <c r="Y577" s="1160"/>
      <c r="Z577" s="1160"/>
      <c r="AA577" s="1160"/>
      <c r="AB577" s="1160"/>
      <c r="AC577" s="1160"/>
    </row>
    <row r="578">
      <c r="A578" s="127"/>
      <c r="B578" s="127"/>
      <c r="C578" s="1155"/>
      <c r="D578" s="126"/>
      <c r="E578" s="126"/>
      <c r="F578" s="1155"/>
      <c r="G578" s="1156"/>
      <c r="H578" s="1157"/>
      <c r="I578" s="126"/>
      <c r="J578" s="1158"/>
      <c r="K578" s="1155"/>
      <c r="L578" s="127"/>
      <c r="M578" s="1159"/>
      <c r="N578" s="1160"/>
      <c r="O578" s="1160"/>
      <c r="P578" s="1160"/>
      <c r="Q578" s="1160"/>
      <c r="R578" s="1160"/>
      <c r="S578" s="1160"/>
      <c r="T578" s="1160"/>
      <c r="U578" s="1160"/>
      <c r="V578" s="1160"/>
      <c r="W578" s="1160"/>
      <c r="X578" s="1160"/>
      <c r="Y578" s="1160"/>
      <c r="Z578" s="1160"/>
      <c r="AA578" s="1160"/>
      <c r="AB578" s="1160"/>
      <c r="AC578" s="1160"/>
    </row>
    <row r="579">
      <c r="A579" s="127"/>
      <c r="B579" s="127"/>
      <c r="C579" s="1155"/>
      <c r="D579" s="126"/>
      <c r="E579" s="126"/>
      <c r="F579" s="1155"/>
      <c r="G579" s="1156"/>
      <c r="H579" s="1157"/>
      <c r="I579" s="126"/>
      <c r="J579" s="1158"/>
      <c r="K579" s="1155"/>
      <c r="L579" s="127"/>
      <c r="M579" s="1159"/>
      <c r="N579" s="1160"/>
      <c r="O579" s="1160"/>
      <c r="P579" s="1160"/>
      <c r="Q579" s="1160"/>
      <c r="R579" s="1160"/>
      <c r="S579" s="1160"/>
      <c r="T579" s="1160"/>
      <c r="U579" s="1160"/>
      <c r="V579" s="1160"/>
      <c r="W579" s="1160"/>
      <c r="X579" s="1160"/>
      <c r="Y579" s="1160"/>
      <c r="Z579" s="1160"/>
      <c r="AA579" s="1160"/>
      <c r="AB579" s="1160"/>
      <c r="AC579" s="1160"/>
    </row>
    <row r="580">
      <c r="A580" s="127"/>
      <c r="B580" s="127"/>
      <c r="C580" s="1155"/>
      <c r="D580" s="126"/>
      <c r="E580" s="126"/>
      <c r="F580" s="1155"/>
      <c r="G580" s="1156"/>
      <c r="H580" s="1157"/>
      <c r="I580" s="126"/>
      <c r="J580" s="1158"/>
      <c r="K580" s="1155"/>
      <c r="L580" s="127"/>
      <c r="M580" s="1159"/>
      <c r="N580" s="1160"/>
      <c r="O580" s="1160"/>
      <c r="P580" s="1160"/>
      <c r="Q580" s="1160"/>
      <c r="R580" s="1160"/>
      <c r="S580" s="1160"/>
      <c r="T580" s="1160"/>
      <c r="U580" s="1160"/>
      <c r="V580" s="1160"/>
      <c r="W580" s="1160"/>
      <c r="X580" s="1160"/>
      <c r="Y580" s="1160"/>
      <c r="Z580" s="1160"/>
      <c r="AA580" s="1160"/>
      <c r="AB580" s="1160"/>
      <c r="AC580" s="1160"/>
    </row>
    <row r="581">
      <c r="A581" s="127"/>
      <c r="B581" s="127"/>
      <c r="C581" s="1155"/>
      <c r="D581" s="126"/>
      <c r="E581" s="126"/>
      <c r="F581" s="1155"/>
      <c r="G581" s="1156"/>
      <c r="H581" s="1157"/>
      <c r="I581" s="126"/>
      <c r="J581" s="1158"/>
      <c r="K581" s="1155"/>
      <c r="L581" s="127"/>
      <c r="M581" s="1159"/>
      <c r="N581" s="1160"/>
      <c r="O581" s="1160"/>
      <c r="P581" s="1160"/>
      <c r="Q581" s="1160"/>
      <c r="R581" s="1160"/>
      <c r="S581" s="1160"/>
      <c r="T581" s="1160"/>
      <c r="U581" s="1160"/>
      <c r="V581" s="1160"/>
      <c r="W581" s="1160"/>
      <c r="X581" s="1160"/>
      <c r="Y581" s="1160"/>
      <c r="Z581" s="1160"/>
      <c r="AA581" s="1160"/>
      <c r="AB581" s="1160"/>
      <c r="AC581" s="1160"/>
    </row>
    <row r="582">
      <c r="A582" s="127"/>
      <c r="B582" s="127"/>
      <c r="C582" s="1155"/>
      <c r="D582" s="126"/>
      <c r="E582" s="126"/>
      <c r="F582" s="1155"/>
      <c r="G582" s="1156"/>
      <c r="H582" s="1157"/>
      <c r="I582" s="126"/>
      <c r="J582" s="1158"/>
      <c r="K582" s="1155"/>
      <c r="L582" s="127"/>
      <c r="M582" s="1159"/>
      <c r="N582" s="1160"/>
      <c r="O582" s="1160"/>
      <c r="P582" s="1160"/>
      <c r="Q582" s="1160"/>
      <c r="R582" s="1160"/>
      <c r="S582" s="1160"/>
      <c r="T582" s="1160"/>
      <c r="U582" s="1160"/>
      <c r="V582" s="1160"/>
      <c r="W582" s="1160"/>
      <c r="X582" s="1160"/>
      <c r="Y582" s="1160"/>
      <c r="Z582" s="1160"/>
      <c r="AA582" s="1160"/>
      <c r="AB582" s="1160"/>
      <c r="AC582" s="1160"/>
    </row>
    <row r="583">
      <c r="A583" s="127"/>
      <c r="B583" s="127"/>
      <c r="C583" s="1155"/>
      <c r="D583" s="126"/>
      <c r="E583" s="126"/>
      <c r="F583" s="1155"/>
      <c r="G583" s="1156"/>
      <c r="H583" s="1157"/>
      <c r="I583" s="126"/>
      <c r="J583" s="1158"/>
      <c r="K583" s="1155"/>
      <c r="L583" s="127"/>
      <c r="M583" s="1159"/>
      <c r="N583" s="1160"/>
      <c r="O583" s="1160"/>
      <c r="P583" s="1160"/>
      <c r="Q583" s="1160"/>
      <c r="R583" s="1160"/>
      <c r="S583" s="1160"/>
      <c r="T583" s="1160"/>
      <c r="U583" s="1160"/>
      <c r="V583" s="1160"/>
      <c r="W583" s="1160"/>
      <c r="X583" s="1160"/>
      <c r="Y583" s="1160"/>
      <c r="Z583" s="1160"/>
      <c r="AA583" s="1160"/>
      <c r="AB583" s="1160"/>
      <c r="AC583" s="1160"/>
    </row>
    <row r="584">
      <c r="A584" s="127"/>
      <c r="B584" s="127"/>
      <c r="C584" s="1155"/>
      <c r="D584" s="126"/>
      <c r="E584" s="126"/>
      <c r="F584" s="1155"/>
      <c r="G584" s="1156"/>
      <c r="H584" s="1157"/>
      <c r="I584" s="126"/>
      <c r="J584" s="1158"/>
      <c r="K584" s="1155"/>
      <c r="L584" s="127"/>
      <c r="M584" s="1159"/>
      <c r="N584" s="1160"/>
      <c r="O584" s="1160"/>
      <c r="P584" s="1160"/>
      <c r="Q584" s="1160"/>
      <c r="R584" s="1160"/>
      <c r="S584" s="1160"/>
      <c r="T584" s="1160"/>
      <c r="U584" s="1160"/>
      <c r="V584" s="1160"/>
      <c r="W584" s="1160"/>
      <c r="X584" s="1160"/>
      <c r="Y584" s="1160"/>
      <c r="Z584" s="1160"/>
      <c r="AA584" s="1160"/>
      <c r="AB584" s="1160"/>
      <c r="AC584" s="1160"/>
    </row>
    <row r="585">
      <c r="A585" s="127"/>
      <c r="B585" s="127"/>
      <c r="C585" s="1155"/>
      <c r="D585" s="126"/>
      <c r="E585" s="126"/>
      <c r="F585" s="1155"/>
      <c r="G585" s="1156"/>
      <c r="H585" s="1157"/>
      <c r="I585" s="126"/>
      <c r="J585" s="1158"/>
      <c r="K585" s="1155"/>
      <c r="L585" s="127"/>
      <c r="M585" s="1159"/>
      <c r="N585" s="1160"/>
      <c r="O585" s="1160"/>
      <c r="P585" s="1160"/>
      <c r="Q585" s="1160"/>
      <c r="R585" s="1160"/>
      <c r="S585" s="1160"/>
      <c r="T585" s="1160"/>
      <c r="U585" s="1160"/>
      <c r="V585" s="1160"/>
      <c r="W585" s="1160"/>
      <c r="X585" s="1160"/>
      <c r="Y585" s="1160"/>
      <c r="Z585" s="1160"/>
      <c r="AA585" s="1160"/>
      <c r="AB585" s="1160"/>
      <c r="AC585" s="1160"/>
    </row>
    <row r="586">
      <c r="A586" s="127"/>
      <c r="B586" s="127"/>
      <c r="C586" s="1155"/>
      <c r="D586" s="126"/>
      <c r="E586" s="126"/>
      <c r="F586" s="1155"/>
      <c r="G586" s="1156"/>
      <c r="H586" s="1157"/>
      <c r="I586" s="126"/>
      <c r="J586" s="1158"/>
      <c r="K586" s="1155"/>
      <c r="L586" s="127"/>
      <c r="M586" s="1159"/>
      <c r="N586" s="1160"/>
      <c r="O586" s="1160"/>
      <c r="P586" s="1160"/>
      <c r="Q586" s="1160"/>
      <c r="R586" s="1160"/>
      <c r="S586" s="1160"/>
      <c r="T586" s="1160"/>
      <c r="U586" s="1160"/>
      <c r="V586" s="1160"/>
      <c r="W586" s="1160"/>
      <c r="X586" s="1160"/>
      <c r="Y586" s="1160"/>
      <c r="Z586" s="1160"/>
      <c r="AA586" s="1160"/>
      <c r="AB586" s="1160"/>
      <c r="AC586" s="1160"/>
    </row>
    <row r="587">
      <c r="A587" s="127"/>
      <c r="B587" s="127"/>
      <c r="C587" s="1155"/>
      <c r="D587" s="126"/>
      <c r="E587" s="126"/>
      <c r="F587" s="1155"/>
      <c r="G587" s="1156"/>
      <c r="H587" s="1157"/>
      <c r="I587" s="126"/>
      <c r="J587" s="1158"/>
      <c r="K587" s="1155"/>
      <c r="L587" s="127"/>
      <c r="M587" s="1159"/>
      <c r="N587" s="1160"/>
      <c r="O587" s="1160"/>
      <c r="P587" s="1160"/>
      <c r="Q587" s="1160"/>
      <c r="R587" s="1160"/>
      <c r="S587" s="1160"/>
      <c r="T587" s="1160"/>
      <c r="U587" s="1160"/>
      <c r="V587" s="1160"/>
      <c r="W587" s="1160"/>
      <c r="X587" s="1160"/>
      <c r="Y587" s="1160"/>
      <c r="Z587" s="1160"/>
      <c r="AA587" s="1160"/>
      <c r="AB587" s="1160"/>
      <c r="AC587" s="1160"/>
    </row>
    <row r="588">
      <c r="A588" s="127"/>
      <c r="B588" s="127"/>
      <c r="C588" s="1155"/>
      <c r="D588" s="126"/>
      <c r="E588" s="126"/>
      <c r="F588" s="1155"/>
      <c r="G588" s="1156"/>
      <c r="H588" s="1157"/>
      <c r="I588" s="126"/>
      <c r="J588" s="1158"/>
      <c r="K588" s="1155"/>
      <c r="L588" s="127"/>
      <c r="M588" s="1159"/>
      <c r="N588" s="1160"/>
      <c r="O588" s="1160"/>
      <c r="P588" s="1160"/>
      <c r="Q588" s="1160"/>
      <c r="R588" s="1160"/>
      <c r="S588" s="1160"/>
      <c r="T588" s="1160"/>
      <c r="U588" s="1160"/>
      <c r="V588" s="1160"/>
      <c r="W588" s="1160"/>
      <c r="X588" s="1160"/>
      <c r="Y588" s="1160"/>
      <c r="Z588" s="1160"/>
      <c r="AA588" s="1160"/>
      <c r="AB588" s="1160"/>
      <c r="AC588" s="1160"/>
    </row>
    <row r="589">
      <c r="A589" s="127"/>
      <c r="B589" s="127"/>
      <c r="C589" s="1155"/>
      <c r="D589" s="126"/>
      <c r="E589" s="126"/>
      <c r="F589" s="1155"/>
      <c r="G589" s="1156"/>
      <c r="H589" s="1157"/>
      <c r="I589" s="126"/>
      <c r="J589" s="1158"/>
      <c r="K589" s="1155"/>
      <c r="L589" s="127"/>
      <c r="M589" s="1159"/>
      <c r="N589" s="1160"/>
      <c r="O589" s="1160"/>
      <c r="P589" s="1160"/>
      <c r="Q589" s="1160"/>
      <c r="R589" s="1160"/>
      <c r="S589" s="1160"/>
      <c r="T589" s="1160"/>
      <c r="U589" s="1160"/>
      <c r="V589" s="1160"/>
      <c r="W589" s="1160"/>
      <c r="X589" s="1160"/>
      <c r="Y589" s="1160"/>
      <c r="Z589" s="1160"/>
      <c r="AA589" s="1160"/>
      <c r="AB589" s="1160"/>
      <c r="AC589" s="1160"/>
    </row>
    <row r="590">
      <c r="A590" s="127"/>
      <c r="B590" s="127"/>
      <c r="C590" s="1155"/>
      <c r="D590" s="126"/>
      <c r="E590" s="126"/>
      <c r="F590" s="1155"/>
      <c r="G590" s="1156"/>
      <c r="H590" s="1157"/>
      <c r="I590" s="126"/>
      <c r="J590" s="1158"/>
      <c r="K590" s="1155"/>
      <c r="L590" s="127"/>
      <c r="M590" s="1159"/>
      <c r="N590" s="1160"/>
      <c r="O590" s="1160"/>
      <c r="P590" s="1160"/>
      <c r="Q590" s="1160"/>
      <c r="R590" s="1160"/>
      <c r="S590" s="1160"/>
      <c r="T590" s="1160"/>
      <c r="U590" s="1160"/>
      <c r="V590" s="1160"/>
      <c r="W590" s="1160"/>
      <c r="X590" s="1160"/>
      <c r="Y590" s="1160"/>
      <c r="Z590" s="1160"/>
      <c r="AA590" s="1160"/>
      <c r="AB590" s="1160"/>
      <c r="AC590" s="1160"/>
    </row>
    <row r="591">
      <c r="A591" s="127"/>
      <c r="B591" s="127"/>
      <c r="C591" s="1155"/>
      <c r="D591" s="126"/>
      <c r="E591" s="126"/>
      <c r="F591" s="1155"/>
      <c r="G591" s="1156"/>
      <c r="H591" s="1157"/>
      <c r="I591" s="126"/>
      <c r="J591" s="1158"/>
      <c r="K591" s="1155"/>
      <c r="L591" s="127"/>
      <c r="M591" s="1159"/>
      <c r="N591" s="1160"/>
      <c r="O591" s="1160"/>
      <c r="P591" s="1160"/>
      <c r="Q591" s="1160"/>
      <c r="R591" s="1160"/>
      <c r="S591" s="1160"/>
      <c r="T591" s="1160"/>
      <c r="U591" s="1160"/>
      <c r="V591" s="1160"/>
      <c r="W591" s="1160"/>
      <c r="X591" s="1160"/>
      <c r="Y591" s="1160"/>
      <c r="Z591" s="1160"/>
      <c r="AA591" s="1160"/>
      <c r="AB591" s="1160"/>
      <c r="AC591" s="1160"/>
    </row>
    <row r="592">
      <c r="A592" s="127"/>
      <c r="B592" s="127"/>
      <c r="C592" s="1155"/>
      <c r="D592" s="126"/>
      <c r="E592" s="126"/>
      <c r="F592" s="1155"/>
      <c r="G592" s="1156"/>
      <c r="H592" s="1157"/>
      <c r="I592" s="126"/>
      <c r="J592" s="1158"/>
      <c r="K592" s="1155"/>
      <c r="L592" s="127"/>
      <c r="M592" s="1159"/>
      <c r="N592" s="1160"/>
      <c r="O592" s="1160"/>
      <c r="P592" s="1160"/>
      <c r="Q592" s="1160"/>
      <c r="R592" s="1160"/>
      <c r="S592" s="1160"/>
      <c r="T592" s="1160"/>
      <c r="U592" s="1160"/>
      <c r="V592" s="1160"/>
      <c r="W592" s="1160"/>
      <c r="X592" s="1160"/>
      <c r="Y592" s="1160"/>
      <c r="Z592" s="1160"/>
      <c r="AA592" s="1160"/>
      <c r="AB592" s="1160"/>
      <c r="AC592" s="1160"/>
    </row>
    <row r="593">
      <c r="A593" s="127"/>
      <c r="B593" s="127"/>
      <c r="C593" s="1155"/>
      <c r="D593" s="126"/>
      <c r="E593" s="126"/>
      <c r="F593" s="1155"/>
      <c r="G593" s="1156"/>
      <c r="H593" s="1157"/>
      <c r="I593" s="126"/>
      <c r="J593" s="1158"/>
      <c r="K593" s="1155"/>
      <c r="L593" s="127"/>
      <c r="M593" s="1159"/>
      <c r="N593" s="1160"/>
      <c r="O593" s="1160"/>
      <c r="P593" s="1160"/>
      <c r="Q593" s="1160"/>
      <c r="R593" s="1160"/>
      <c r="S593" s="1160"/>
      <c r="T593" s="1160"/>
      <c r="U593" s="1160"/>
      <c r="V593" s="1160"/>
      <c r="W593" s="1160"/>
      <c r="X593" s="1160"/>
      <c r="Y593" s="1160"/>
      <c r="Z593" s="1160"/>
      <c r="AA593" s="1160"/>
      <c r="AB593" s="1160"/>
      <c r="AC593" s="1160"/>
    </row>
    <row r="594">
      <c r="A594" s="127"/>
      <c r="B594" s="127"/>
      <c r="C594" s="1155"/>
      <c r="D594" s="126"/>
      <c r="E594" s="126"/>
      <c r="F594" s="1155"/>
      <c r="G594" s="1156"/>
      <c r="H594" s="1157"/>
      <c r="I594" s="126"/>
      <c r="J594" s="1158"/>
      <c r="K594" s="1155"/>
      <c r="L594" s="127"/>
      <c r="M594" s="1159"/>
      <c r="N594" s="1160"/>
      <c r="O594" s="1160"/>
      <c r="P594" s="1160"/>
      <c r="Q594" s="1160"/>
      <c r="R594" s="1160"/>
      <c r="S594" s="1160"/>
      <c r="T594" s="1160"/>
      <c r="U594" s="1160"/>
      <c r="V594" s="1160"/>
      <c r="W594" s="1160"/>
      <c r="X594" s="1160"/>
      <c r="Y594" s="1160"/>
      <c r="Z594" s="1160"/>
      <c r="AA594" s="1160"/>
      <c r="AB594" s="1160"/>
      <c r="AC594" s="1160"/>
    </row>
    <row r="595">
      <c r="A595" s="127"/>
      <c r="B595" s="127"/>
      <c r="C595" s="1155"/>
      <c r="D595" s="126"/>
      <c r="E595" s="126"/>
      <c r="F595" s="1155"/>
      <c r="G595" s="1156"/>
      <c r="H595" s="1157"/>
      <c r="I595" s="126"/>
      <c r="J595" s="1158"/>
      <c r="K595" s="1155"/>
      <c r="L595" s="127"/>
      <c r="M595" s="1159"/>
      <c r="N595" s="1160"/>
      <c r="O595" s="1160"/>
      <c r="P595" s="1160"/>
      <c r="Q595" s="1160"/>
      <c r="R595" s="1160"/>
      <c r="S595" s="1160"/>
      <c r="T595" s="1160"/>
      <c r="U595" s="1160"/>
      <c r="V595" s="1160"/>
      <c r="W595" s="1160"/>
      <c r="X595" s="1160"/>
      <c r="Y595" s="1160"/>
      <c r="Z595" s="1160"/>
      <c r="AA595" s="1160"/>
      <c r="AB595" s="1160"/>
      <c r="AC595" s="1160"/>
    </row>
    <row r="596">
      <c r="A596" s="127"/>
      <c r="B596" s="127"/>
      <c r="C596" s="1155"/>
      <c r="D596" s="126"/>
      <c r="E596" s="126"/>
      <c r="F596" s="1155"/>
      <c r="G596" s="1156"/>
      <c r="H596" s="1157"/>
      <c r="I596" s="126"/>
      <c r="J596" s="1158"/>
      <c r="K596" s="1155"/>
      <c r="L596" s="127"/>
      <c r="M596" s="1159"/>
      <c r="N596" s="1160"/>
      <c r="O596" s="1160"/>
      <c r="P596" s="1160"/>
      <c r="Q596" s="1160"/>
      <c r="R596" s="1160"/>
      <c r="S596" s="1160"/>
      <c r="T596" s="1160"/>
      <c r="U596" s="1160"/>
      <c r="V596" s="1160"/>
      <c r="W596" s="1160"/>
      <c r="X596" s="1160"/>
      <c r="Y596" s="1160"/>
      <c r="Z596" s="1160"/>
      <c r="AA596" s="1160"/>
      <c r="AB596" s="1160"/>
      <c r="AC596" s="1160"/>
    </row>
    <row r="597">
      <c r="A597" s="127"/>
      <c r="B597" s="127"/>
      <c r="C597" s="1155"/>
      <c r="D597" s="126"/>
      <c r="E597" s="126"/>
      <c r="F597" s="1155"/>
      <c r="G597" s="1156"/>
      <c r="H597" s="1157"/>
      <c r="I597" s="126"/>
      <c r="J597" s="1158"/>
      <c r="K597" s="1155"/>
      <c r="L597" s="127"/>
      <c r="M597" s="1159"/>
      <c r="N597" s="1160"/>
      <c r="O597" s="1160"/>
      <c r="P597" s="1160"/>
      <c r="Q597" s="1160"/>
      <c r="R597" s="1160"/>
      <c r="S597" s="1160"/>
      <c r="T597" s="1160"/>
      <c r="U597" s="1160"/>
      <c r="V597" s="1160"/>
      <c r="W597" s="1160"/>
      <c r="X597" s="1160"/>
      <c r="Y597" s="1160"/>
      <c r="Z597" s="1160"/>
      <c r="AA597" s="1160"/>
      <c r="AB597" s="1160"/>
      <c r="AC597" s="1160"/>
    </row>
    <row r="598">
      <c r="A598" s="127"/>
      <c r="B598" s="127"/>
      <c r="C598" s="1155"/>
      <c r="D598" s="126"/>
      <c r="E598" s="126"/>
      <c r="F598" s="1155"/>
      <c r="G598" s="1156"/>
      <c r="H598" s="1157"/>
      <c r="I598" s="126"/>
      <c r="J598" s="1158"/>
      <c r="K598" s="1155"/>
      <c r="L598" s="127"/>
      <c r="M598" s="1159"/>
      <c r="N598" s="1160"/>
      <c r="O598" s="1160"/>
      <c r="P598" s="1160"/>
      <c r="Q598" s="1160"/>
      <c r="R598" s="1160"/>
      <c r="S598" s="1160"/>
      <c r="T598" s="1160"/>
      <c r="U598" s="1160"/>
      <c r="V598" s="1160"/>
      <c r="W598" s="1160"/>
      <c r="X598" s="1160"/>
      <c r="Y598" s="1160"/>
      <c r="Z598" s="1160"/>
      <c r="AA598" s="1160"/>
      <c r="AB598" s="1160"/>
      <c r="AC598" s="1160"/>
    </row>
    <row r="599">
      <c r="A599" s="127"/>
      <c r="B599" s="127"/>
      <c r="C599" s="1155"/>
      <c r="D599" s="126"/>
      <c r="E599" s="126"/>
      <c r="F599" s="1155"/>
      <c r="G599" s="1156"/>
      <c r="H599" s="1157"/>
      <c r="I599" s="126"/>
      <c r="J599" s="1158"/>
      <c r="K599" s="1155"/>
      <c r="L599" s="127"/>
      <c r="M599" s="1159"/>
      <c r="N599" s="1160"/>
      <c r="O599" s="1160"/>
      <c r="P599" s="1160"/>
      <c r="Q599" s="1160"/>
      <c r="R599" s="1160"/>
      <c r="S599" s="1160"/>
      <c r="T599" s="1160"/>
      <c r="U599" s="1160"/>
      <c r="V599" s="1160"/>
      <c r="W599" s="1160"/>
      <c r="X599" s="1160"/>
      <c r="Y599" s="1160"/>
      <c r="Z599" s="1160"/>
      <c r="AA599" s="1160"/>
      <c r="AB599" s="1160"/>
      <c r="AC599" s="1160"/>
    </row>
    <row r="600">
      <c r="A600" s="127"/>
      <c r="B600" s="127"/>
      <c r="C600" s="1155"/>
      <c r="D600" s="126"/>
      <c r="E600" s="126"/>
      <c r="F600" s="1155"/>
      <c r="G600" s="1156"/>
      <c r="H600" s="1157"/>
      <c r="I600" s="126"/>
      <c r="J600" s="1158"/>
      <c r="K600" s="1155"/>
      <c r="L600" s="127"/>
      <c r="M600" s="1159"/>
      <c r="N600" s="1160"/>
      <c r="O600" s="1160"/>
      <c r="P600" s="1160"/>
      <c r="Q600" s="1160"/>
      <c r="R600" s="1160"/>
      <c r="S600" s="1160"/>
      <c r="T600" s="1160"/>
      <c r="U600" s="1160"/>
      <c r="V600" s="1160"/>
      <c r="W600" s="1160"/>
      <c r="X600" s="1160"/>
      <c r="Y600" s="1160"/>
      <c r="Z600" s="1160"/>
      <c r="AA600" s="1160"/>
      <c r="AB600" s="1160"/>
      <c r="AC600" s="1160"/>
    </row>
    <row r="601">
      <c r="A601" s="127"/>
      <c r="B601" s="127"/>
      <c r="C601" s="1155"/>
      <c r="D601" s="126"/>
      <c r="E601" s="126"/>
      <c r="F601" s="1155"/>
      <c r="G601" s="1156"/>
      <c r="H601" s="1157"/>
      <c r="I601" s="126"/>
      <c r="J601" s="1158"/>
      <c r="K601" s="1155"/>
      <c r="L601" s="127"/>
      <c r="M601" s="1159"/>
      <c r="N601" s="1160"/>
      <c r="O601" s="1160"/>
      <c r="P601" s="1160"/>
      <c r="Q601" s="1160"/>
      <c r="R601" s="1160"/>
      <c r="S601" s="1160"/>
      <c r="T601" s="1160"/>
      <c r="U601" s="1160"/>
      <c r="V601" s="1160"/>
      <c r="W601" s="1160"/>
      <c r="X601" s="1160"/>
      <c r="Y601" s="1160"/>
      <c r="Z601" s="1160"/>
      <c r="AA601" s="1160"/>
      <c r="AB601" s="1160"/>
      <c r="AC601" s="1160"/>
    </row>
    <row r="602">
      <c r="A602" s="127"/>
      <c r="B602" s="127"/>
      <c r="C602" s="1155"/>
      <c r="D602" s="126"/>
      <c r="E602" s="126"/>
      <c r="F602" s="1155"/>
      <c r="G602" s="1156"/>
      <c r="H602" s="1157"/>
      <c r="I602" s="126"/>
      <c r="J602" s="1158"/>
      <c r="K602" s="1155"/>
      <c r="L602" s="127"/>
      <c r="M602" s="1159"/>
      <c r="N602" s="1160"/>
      <c r="O602" s="1160"/>
      <c r="P602" s="1160"/>
      <c r="Q602" s="1160"/>
      <c r="R602" s="1160"/>
      <c r="S602" s="1160"/>
      <c r="T602" s="1160"/>
      <c r="U602" s="1160"/>
      <c r="V602" s="1160"/>
      <c r="W602" s="1160"/>
      <c r="X602" s="1160"/>
      <c r="Y602" s="1160"/>
      <c r="Z602" s="1160"/>
      <c r="AA602" s="1160"/>
      <c r="AB602" s="1160"/>
      <c r="AC602" s="1160"/>
    </row>
    <row r="603">
      <c r="A603" s="127"/>
      <c r="B603" s="127"/>
      <c r="C603" s="1155"/>
      <c r="D603" s="126"/>
      <c r="E603" s="126"/>
      <c r="F603" s="1155"/>
      <c r="G603" s="1156"/>
      <c r="H603" s="1157"/>
      <c r="I603" s="126"/>
      <c r="J603" s="1158"/>
      <c r="K603" s="1155"/>
      <c r="L603" s="127"/>
      <c r="M603" s="1159"/>
      <c r="N603" s="1160"/>
      <c r="O603" s="1160"/>
      <c r="P603" s="1160"/>
      <c r="Q603" s="1160"/>
      <c r="R603" s="1160"/>
      <c r="S603" s="1160"/>
      <c r="T603" s="1160"/>
      <c r="U603" s="1160"/>
      <c r="V603" s="1160"/>
      <c r="W603" s="1160"/>
      <c r="X603" s="1160"/>
      <c r="Y603" s="1160"/>
      <c r="Z603" s="1160"/>
      <c r="AA603" s="1160"/>
      <c r="AB603" s="1160"/>
      <c r="AC603" s="1160"/>
    </row>
    <row r="604">
      <c r="A604" s="127"/>
      <c r="B604" s="127"/>
      <c r="C604" s="1155"/>
      <c r="D604" s="126"/>
      <c r="E604" s="126"/>
      <c r="F604" s="1155"/>
      <c r="G604" s="1156"/>
      <c r="H604" s="1157"/>
      <c r="I604" s="126"/>
      <c r="J604" s="1158"/>
      <c r="K604" s="1155"/>
      <c r="L604" s="127"/>
      <c r="M604" s="1159"/>
      <c r="N604" s="1160"/>
      <c r="O604" s="1160"/>
      <c r="P604" s="1160"/>
      <c r="Q604" s="1160"/>
      <c r="R604" s="1160"/>
      <c r="S604" s="1160"/>
      <c r="T604" s="1160"/>
      <c r="U604" s="1160"/>
      <c r="V604" s="1160"/>
      <c r="W604" s="1160"/>
      <c r="X604" s="1160"/>
      <c r="Y604" s="1160"/>
      <c r="Z604" s="1160"/>
      <c r="AA604" s="1160"/>
      <c r="AB604" s="1160"/>
      <c r="AC604" s="1160"/>
    </row>
    <row r="605">
      <c r="A605" s="127"/>
      <c r="B605" s="127"/>
      <c r="C605" s="1155"/>
      <c r="D605" s="126"/>
      <c r="E605" s="126"/>
      <c r="F605" s="1155"/>
      <c r="G605" s="1156"/>
      <c r="H605" s="1157"/>
      <c r="I605" s="126"/>
      <c r="J605" s="1158"/>
      <c r="K605" s="1155"/>
      <c r="L605" s="127"/>
      <c r="M605" s="1159"/>
      <c r="N605" s="1160"/>
      <c r="O605" s="1160"/>
      <c r="P605" s="1160"/>
      <c r="Q605" s="1160"/>
      <c r="R605" s="1160"/>
      <c r="S605" s="1160"/>
      <c r="T605" s="1160"/>
      <c r="U605" s="1160"/>
      <c r="V605" s="1160"/>
      <c r="W605" s="1160"/>
      <c r="X605" s="1160"/>
      <c r="Y605" s="1160"/>
      <c r="Z605" s="1160"/>
      <c r="AA605" s="1160"/>
      <c r="AB605" s="1160"/>
      <c r="AC605" s="1160"/>
    </row>
    <row r="606">
      <c r="A606" s="127"/>
      <c r="B606" s="127"/>
      <c r="C606" s="1155"/>
      <c r="D606" s="126"/>
      <c r="E606" s="126"/>
      <c r="F606" s="1155"/>
      <c r="G606" s="1156"/>
      <c r="H606" s="1157"/>
      <c r="I606" s="126"/>
      <c r="J606" s="1158"/>
      <c r="K606" s="1155"/>
      <c r="L606" s="127"/>
      <c r="M606" s="1159"/>
      <c r="N606" s="1160"/>
      <c r="O606" s="1160"/>
      <c r="P606" s="1160"/>
      <c r="Q606" s="1160"/>
      <c r="R606" s="1160"/>
      <c r="S606" s="1160"/>
      <c r="T606" s="1160"/>
      <c r="U606" s="1160"/>
      <c r="V606" s="1160"/>
      <c r="W606" s="1160"/>
      <c r="X606" s="1160"/>
      <c r="Y606" s="1160"/>
      <c r="Z606" s="1160"/>
      <c r="AA606" s="1160"/>
      <c r="AB606" s="1160"/>
      <c r="AC606" s="1160"/>
    </row>
    <row r="607">
      <c r="A607" s="127"/>
      <c r="B607" s="127"/>
      <c r="C607" s="1155"/>
      <c r="D607" s="126"/>
      <c r="E607" s="126"/>
      <c r="F607" s="1155"/>
      <c r="G607" s="1156"/>
      <c r="H607" s="1157"/>
      <c r="I607" s="126"/>
      <c r="J607" s="1158"/>
      <c r="K607" s="1155"/>
      <c r="L607" s="127"/>
      <c r="M607" s="1159"/>
      <c r="N607" s="1160"/>
      <c r="O607" s="1160"/>
      <c r="P607" s="1160"/>
      <c r="Q607" s="1160"/>
      <c r="R607" s="1160"/>
      <c r="S607" s="1160"/>
      <c r="T607" s="1160"/>
      <c r="U607" s="1160"/>
      <c r="V607" s="1160"/>
      <c r="W607" s="1160"/>
      <c r="X607" s="1160"/>
      <c r="Y607" s="1160"/>
      <c r="Z607" s="1160"/>
      <c r="AA607" s="1160"/>
      <c r="AB607" s="1160"/>
      <c r="AC607" s="1160"/>
    </row>
    <row r="608">
      <c r="A608" s="127"/>
      <c r="B608" s="127"/>
      <c r="C608" s="1155"/>
      <c r="D608" s="126"/>
      <c r="E608" s="126"/>
      <c r="F608" s="1155"/>
      <c r="G608" s="1156"/>
      <c r="H608" s="1157"/>
      <c r="I608" s="126"/>
      <c r="J608" s="1158"/>
      <c r="K608" s="1155"/>
      <c r="L608" s="127"/>
      <c r="M608" s="1159"/>
      <c r="N608" s="1160"/>
      <c r="O608" s="1160"/>
      <c r="P608" s="1160"/>
      <c r="Q608" s="1160"/>
      <c r="R608" s="1160"/>
      <c r="S608" s="1160"/>
      <c r="T608" s="1160"/>
      <c r="U608" s="1160"/>
      <c r="V608" s="1160"/>
      <c r="W608" s="1160"/>
      <c r="X608" s="1160"/>
      <c r="Y608" s="1160"/>
      <c r="Z608" s="1160"/>
      <c r="AA608" s="1160"/>
      <c r="AB608" s="1160"/>
      <c r="AC608" s="1160"/>
    </row>
    <row r="609">
      <c r="A609" s="127"/>
      <c r="B609" s="127"/>
      <c r="C609" s="1155"/>
      <c r="D609" s="126"/>
      <c r="E609" s="126"/>
      <c r="F609" s="1155"/>
      <c r="G609" s="1156"/>
      <c r="H609" s="1157"/>
      <c r="I609" s="126"/>
      <c r="J609" s="1158"/>
      <c r="K609" s="1155"/>
      <c r="L609" s="127"/>
      <c r="M609" s="1159"/>
      <c r="N609" s="1160"/>
      <c r="O609" s="1160"/>
      <c r="P609" s="1160"/>
      <c r="Q609" s="1160"/>
      <c r="R609" s="1160"/>
      <c r="S609" s="1160"/>
      <c r="T609" s="1160"/>
      <c r="U609" s="1160"/>
      <c r="V609" s="1160"/>
      <c r="W609" s="1160"/>
      <c r="X609" s="1160"/>
      <c r="Y609" s="1160"/>
      <c r="Z609" s="1160"/>
      <c r="AA609" s="1160"/>
      <c r="AB609" s="1160"/>
      <c r="AC609" s="1160"/>
    </row>
    <row r="610">
      <c r="A610" s="127"/>
      <c r="B610" s="127"/>
      <c r="C610" s="1155"/>
      <c r="D610" s="126"/>
      <c r="E610" s="126"/>
      <c r="F610" s="1155"/>
      <c r="G610" s="1156"/>
      <c r="H610" s="1157"/>
      <c r="I610" s="126"/>
      <c r="J610" s="1158"/>
      <c r="K610" s="1155"/>
      <c r="L610" s="127"/>
      <c r="M610" s="1159"/>
      <c r="N610" s="1160"/>
      <c r="O610" s="1160"/>
      <c r="P610" s="1160"/>
      <c r="Q610" s="1160"/>
      <c r="R610" s="1160"/>
      <c r="S610" s="1160"/>
      <c r="T610" s="1160"/>
      <c r="U610" s="1160"/>
      <c r="V610" s="1160"/>
      <c r="W610" s="1160"/>
      <c r="X610" s="1160"/>
      <c r="Y610" s="1160"/>
      <c r="Z610" s="1160"/>
      <c r="AA610" s="1160"/>
      <c r="AB610" s="1160"/>
      <c r="AC610" s="1160"/>
    </row>
    <row r="611">
      <c r="A611" s="127"/>
      <c r="B611" s="127"/>
      <c r="C611" s="1155"/>
      <c r="D611" s="126"/>
      <c r="E611" s="126"/>
      <c r="F611" s="1155"/>
      <c r="G611" s="1156"/>
      <c r="H611" s="1157"/>
      <c r="I611" s="126"/>
      <c r="J611" s="1158"/>
      <c r="K611" s="1155"/>
      <c r="L611" s="127"/>
      <c r="M611" s="1159"/>
      <c r="N611" s="1160"/>
      <c r="O611" s="1160"/>
      <c r="P611" s="1160"/>
      <c r="Q611" s="1160"/>
      <c r="R611" s="1160"/>
      <c r="S611" s="1160"/>
      <c r="T611" s="1160"/>
      <c r="U611" s="1160"/>
      <c r="V611" s="1160"/>
      <c r="W611" s="1160"/>
      <c r="X611" s="1160"/>
      <c r="Y611" s="1160"/>
      <c r="Z611" s="1160"/>
      <c r="AA611" s="1160"/>
      <c r="AB611" s="1160"/>
      <c r="AC611" s="1160"/>
    </row>
    <row r="612">
      <c r="A612" s="127"/>
      <c r="B612" s="127"/>
      <c r="C612" s="1155"/>
      <c r="D612" s="126"/>
      <c r="E612" s="126"/>
      <c r="F612" s="1155"/>
      <c r="G612" s="1156"/>
      <c r="H612" s="1157"/>
      <c r="I612" s="126"/>
      <c r="J612" s="1158"/>
      <c r="K612" s="1155"/>
      <c r="L612" s="127"/>
      <c r="M612" s="1159"/>
      <c r="N612" s="1160"/>
      <c r="O612" s="1160"/>
      <c r="P612" s="1160"/>
      <c r="Q612" s="1160"/>
      <c r="R612" s="1160"/>
      <c r="S612" s="1160"/>
      <c r="T612" s="1160"/>
      <c r="U612" s="1160"/>
      <c r="V612" s="1160"/>
      <c r="W612" s="1160"/>
      <c r="X612" s="1160"/>
      <c r="Y612" s="1160"/>
      <c r="Z612" s="1160"/>
      <c r="AA612" s="1160"/>
      <c r="AB612" s="1160"/>
      <c r="AC612" s="1160"/>
    </row>
    <row r="613">
      <c r="A613" s="127"/>
      <c r="B613" s="127"/>
      <c r="C613" s="1155"/>
      <c r="D613" s="126"/>
      <c r="E613" s="126"/>
      <c r="F613" s="1155"/>
      <c r="G613" s="1156"/>
      <c r="H613" s="1157"/>
      <c r="I613" s="126"/>
      <c r="J613" s="1158"/>
      <c r="K613" s="1155"/>
      <c r="L613" s="127"/>
      <c r="M613" s="1159"/>
      <c r="N613" s="1160"/>
      <c r="O613" s="1160"/>
      <c r="P613" s="1160"/>
      <c r="Q613" s="1160"/>
      <c r="R613" s="1160"/>
      <c r="S613" s="1160"/>
      <c r="T613" s="1160"/>
      <c r="U613" s="1160"/>
      <c r="V613" s="1160"/>
      <c r="W613" s="1160"/>
      <c r="X613" s="1160"/>
      <c r="Y613" s="1160"/>
      <c r="Z613" s="1160"/>
      <c r="AA613" s="1160"/>
      <c r="AB613" s="1160"/>
      <c r="AC613" s="1160"/>
    </row>
    <row r="614">
      <c r="A614" s="127"/>
      <c r="B614" s="127"/>
      <c r="C614" s="1155"/>
      <c r="D614" s="126"/>
      <c r="E614" s="126"/>
      <c r="F614" s="1155"/>
      <c r="G614" s="1156"/>
      <c r="H614" s="1157"/>
      <c r="I614" s="126"/>
      <c r="J614" s="1158"/>
      <c r="K614" s="1155"/>
      <c r="L614" s="127"/>
      <c r="M614" s="1159"/>
      <c r="N614" s="1160"/>
      <c r="O614" s="1160"/>
      <c r="P614" s="1160"/>
      <c r="Q614" s="1160"/>
      <c r="R614" s="1160"/>
      <c r="S614" s="1160"/>
      <c r="T614" s="1160"/>
      <c r="U614" s="1160"/>
      <c r="V614" s="1160"/>
      <c r="W614" s="1160"/>
      <c r="X614" s="1160"/>
      <c r="Y614" s="1160"/>
      <c r="Z614" s="1160"/>
      <c r="AA614" s="1160"/>
      <c r="AB614" s="1160"/>
      <c r="AC614" s="1160"/>
    </row>
    <row r="615">
      <c r="A615" s="127"/>
      <c r="B615" s="127"/>
      <c r="C615" s="1155"/>
      <c r="D615" s="126"/>
      <c r="E615" s="126"/>
      <c r="F615" s="1155"/>
      <c r="G615" s="1156"/>
      <c r="H615" s="1157"/>
      <c r="I615" s="126"/>
      <c r="J615" s="1158"/>
      <c r="K615" s="1155"/>
      <c r="L615" s="127"/>
      <c r="M615" s="1159"/>
      <c r="N615" s="1160"/>
      <c r="O615" s="1160"/>
      <c r="P615" s="1160"/>
      <c r="Q615" s="1160"/>
      <c r="R615" s="1160"/>
      <c r="S615" s="1160"/>
      <c r="T615" s="1160"/>
      <c r="U615" s="1160"/>
      <c r="V615" s="1160"/>
      <c r="W615" s="1160"/>
      <c r="X615" s="1160"/>
      <c r="Y615" s="1160"/>
      <c r="Z615" s="1160"/>
      <c r="AA615" s="1160"/>
      <c r="AB615" s="1160"/>
      <c r="AC615" s="1160"/>
    </row>
    <row r="616">
      <c r="A616" s="127"/>
      <c r="B616" s="127"/>
      <c r="C616" s="1155"/>
      <c r="D616" s="126"/>
      <c r="E616" s="126"/>
      <c r="F616" s="1155"/>
      <c r="G616" s="1156"/>
      <c r="H616" s="1157"/>
      <c r="I616" s="126"/>
      <c r="J616" s="1158"/>
      <c r="K616" s="1155"/>
      <c r="L616" s="127"/>
      <c r="M616" s="1159"/>
      <c r="N616" s="1160"/>
      <c r="O616" s="1160"/>
      <c r="P616" s="1160"/>
      <c r="Q616" s="1160"/>
      <c r="R616" s="1160"/>
      <c r="S616" s="1160"/>
      <c r="T616" s="1160"/>
      <c r="U616" s="1160"/>
      <c r="V616" s="1160"/>
      <c r="W616" s="1160"/>
      <c r="X616" s="1160"/>
      <c r="Y616" s="1160"/>
      <c r="Z616" s="1160"/>
      <c r="AA616" s="1160"/>
      <c r="AB616" s="1160"/>
      <c r="AC616" s="1160"/>
    </row>
    <row r="617">
      <c r="A617" s="127"/>
      <c r="B617" s="127"/>
      <c r="C617" s="1155"/>
      <c r="D617" s="126"/>
      <c r="E617" s="126"/>
      <c r="F617" s="1155"/>
      <c r="G617" s="1156"/>
      <c r="H617" s="1157"/>
      <c r="I617" s="126"/>
      <c r="J617" s="1158"/>
      <c r="K617" s="1155"/>
      <c r="L617" s="127"/>
      <c r="M617" s="1159"/>
      <c r="N617" s="1160"/>
      <c r="O617" s="1160"/>
      <c r="P617" s="1160"/>
      <c r="Q617" s="1160"/>
      <c r="R617" s="1160"/>
      <c r="S617" s="1160"/>
      <c r="T617" s="1160"/>
      <c r="U617" s="1160"/>
      <c r="V617" s="1160"/>
      <c r="W617" s="1160"/>
      <c r="X617" s="1160"/>
      <c r="Y617" s="1160"/>
      <c r="Z617" s="1160"/>
      <c r="AA617" s="1160"/>
      <c r="AB617" s="1160"/>
      <c r="AC617" s="1160"/>
    </row>
    <row r="618">
      <c r="A618" s="127"/>
      <c r="B618" s="127"/>
      <c r="C618" s="1155"/>
      <c r="D618" s="126"/>
      <c r="E618" s="126"/>
      <c r="F618" s="1155"/>
      <c r="G618" s="1156"/>
      <c r="H618" s="1157"/>
      <c r="I618" s="126"/>
      <c r="J618" s="1158"/>
      <c r="K618" s="1155"/>
      <c r="L618" s="127"/>
      <c r="M618" s="1159"/>
      <c r="N618" s="1160"/>
      <c r="O618" s="1160"/>
      <c r="P618" s="1160"/>
      <c r="Q618" s="1160"/>
      <c r="R618" s="1160"/>
      <c r="S618" s="1160"/>
      <c r="T618" s="1160"/>
      <c r="U618" s="1160"/>
      <c r="V618" s="1160"/>
      <c r="W618" s="1160"/>
      <c r="X618" s="1160"/>
      <c r="Y618" s="1160"/>
      <c r="Z618" s="1160"/>
      <c r="AA618" s="1160"/>
      <c r="AB618" s="1160"/>
      <c r="AC618" s="1160"/>
    </row>
    <row r="619">
      <c r="A619" s="127"/>
      <c r="B619" s="127"/>
      <c r="C619" s="1155"/>
      <c r="D619" s="126"/>
      <c r="E619" s="126"/>
      <c r="F619" s="1155"/>
      <c r="G619" s="1156"/>
      <c r="H619" s="1157"/>
      <c r="I619" s="126"/>
      <c r="J619" s="1158"/>
      <c r="K619" s="1155"/>
      <c r="L619" s="127"/>
      <c r="M619" s="1159"/>
      <c r="N619" s="1160"/>
      <c r="O619" s="1160"/>
      <c r="P619" s="1160"/>
      <c r="Q619" s="1160"/>
      <c r="R619" s="1160"/>
      <c r="S619" s="1160"/>
      <c r="T619" s="1160"/>
      <c r="U619" s="1160"/>
      <c r="V619" s="1160"/>
      <c r="W619" s="1160"/>
      <c r="X619" s="1160"/>
      <c r="Y619" s="1160"/>
      <c r="Z619" s="1160"/>
      <c r="AA619" s="1160"/>
      <c r="AB619" s="1160"/>
      <c r="AC619" s="1160"/>
    </row>
    <row r="620">
      <c r="A620" s="127"/>
      <c r="B620" s="127"/>
      <c r="C620" s="1155"/>
      <c r="D620" s="126"/>
      <c r="E620" s="126"/>
      <c r="F620" s="1155"/>
      <c r="G620" s="1156"/>
      <c r="H620" s="1157"/>
      <c r="I620" s="126"/>
      <c r="J620" s="1158"/>
      <c r="K620" s="1155"/>
      <c r="L620" s="127"/>
      <c r="M620" s="1159"/>
      <c r="N620" s="1160"/>
      <c r="O620" s="1160"/>
      <c r="P620" s="1160"/>
      <c r="Q620" s="1160"/>
      <c r="R620" s="1160"/>
      <c r="S620" s="1160"/>
      <c r="T620" s="1160"/>
      <c r="U620" s="1160"/>
      <c r="V620" s="1160"/>
      <c r="W620" s="1160"/>
      <c r="X620" s="1160"/>
      <c r="Y620" s="1160"/>
      <c r="Z620" s="1160"/>
      <c r="AA620" s="1160"/>
      <c r="AB620" s="1160"/>
      <c r="AC620" s="1160"/>
    </row>
    <row r="621">
      <c r="A621" s="127"/>
      <c r="B621" s="127"/>
      <c r="C621" s="1155"/>
      <c r="D621" s="126"/>
      <c r="E621" s="126"/>
      <c r="F621" s="1155"/>
      <c r="G621" s="1156"/>
      <c r="H621" s="1157"/>
      <c r="I621" s="126"/>
      <c r="J621" s="1158"/>
      <c r="K621" s="1155"/>
      <c r="L621" s="127"/>
      <c r="M621" s="1159"/>
      <c r="N621" s="1160"/>
      <c r="O621" s="1160"/>
      <c r="P621" s="1160"/>
      <c r="Q621" s="1160"/>
      <c r="R621" s="1160"/>
      <c r="S621" s="1160"/>
      <c r="T621" s="1160"/>
      <c r="U621" s="1160"/>
      <c r="V621" s="1160"/>
      <c r="W621" s="1160"/>
      <c r="X621" s="1160"/>
      <c r="Y621" s="1160"/>
      <c r="Z621" s="1160"/>
      <c r="AA621" s="1160"/>
      <c r="AB621" s="1160"/>
      <c r="AC621" s="1160"/>
    </row>
    <row r="622">
      <c r="A622" s="127"/>
      <c r="B622" s="127"/>
      <c r="C622" s="1155"/>
      <c r="D622" s="126"/>
      <c r="E622" s="126"/>
      <c r="F622" s="1155"/>
      <c r="G622" s="1156"/>
      <c r="H622" s="1157"/>
      <c r="I622" s="126"/>
      <c r="J622" s="1158"/>
      <c r="K622" s="1155"/>
      <c r="L622" s="127"/>
      <c r="M622" s="1159"/>
      <c r="N622" s="1160"/>
      <c r="O622" s="1160"/>
      <c r="P622" s="1160"/>
      <c r="Q622" s="1160"/>
      <c r="R622" s="1160"/>
      <c r="S622" s="1160"/>
      <c r="T622" s="1160"/>
      <c r="U622" s="1160"/>
      <c r="V622" s="1160"/>
      <c r="W622" s="1160"/>
      <c r="X622" s="1160"/>
      <c r="Y622" s="1160"/>
      <c r="Z622" s="1160"/>
      <c r="AA622" s="1160"/>
      <c r="AB622" s="1160"/>
      <c r="AC622" s="1160"/>
    </row>
    <row r="623">
      <c r="A623" s="127"/>
      <c r="B623" s="127"/>
      <c r="C623" s="1155"/>
      <c r="D623" s="126"/>
      <c r="E623" s="126"/>
      <c r="F623" s="1155"/>
      <c r="G623" s="1156"/>
      <c r="H623" s="1157"/>
      <c r="I623" s="126"/>
      <c r="J623" s="1158"/>
      <c r="K623" s="1155"/>
      <c r="L623" s="127"/>
      <c r="M623" s="1159"/>
      <c r="N623" s="1160"/>
      <c r="O623" s="1160"/>
      <c r="P623" s="1160"/>
      <c r="Q623" s="1160"/>
      <c r="R623" s="1160"/>
      <c r="S623" s="1160"/>
      <c r="T623" s="1160"/>
      <c r="U623" s="1160"/>
      <c r="V623" s="1160"/>
      <c r="W623" s="1160"/>
      <c r="X623" s="1160"/>
      <c r="Y623" s="1160"/>
      <c r="Z623" s="1160"/>
      <c r="AA623" s="1160"/>
      <c r="AB623" s="1160"/>
      <c r="AC623" s="1160"/>
    </row>
    <row r="624">
      <c r="A624" s="127"/>
      <c r="B624" s="127"/>
      <c r="C624" s="1155"/>
      <c r="D624" s="126"/>
      <c r="E624" s="126"/>
      <c r="F624" s="1155"/>
      <c r="G624" s="1156"/>
      <c r="H624" s="1157"/>
      <c r="I624" s="126"/>
      <c r="J624" s="1158"/>
      <c r="K624" s="1155"/>
      <c r="L624" s="127"/>
      <c r="M624" s="1159"/>
      <c r="N624" s="1160"/>
      <c r="O624" s="1160"/>
      <c r="P624" s="1160"/>
      <c r="Q624" s="1160"/>
      <c r="R624" s="1160"/>
      <c r="S624" s="1160"/>
      <c r="T624" s="1160"/>
      <c r="U624" s="1160"/>
      <c r="V624" s="1160"/>
      <c r="W624" s="1160"/>
      <c r="X624" s="1160"/>
      <c r="Y624" s="1160"/>
      <c r="Z624" s="1160"/>
      <c r="AA624" s="1160"/>
      <c r="AB624" s="1160"/>
      <c r="AC624" s="1160"/>
    </row>
    <row r="625">
      <c r="A625" s="127"/>
      <c r="B625" s="127"/>
      <c r="C625" s="1155"/>
      <c r="D625" s="126"/>
      <c r="E625" s="126"/>
      <c r="F625" s="1155"/>
      <c r="G625" s="1156"/>
      <c r="H625" s="1157"/>
      <c r="I625" s="126"/>
      <c r="J625" s="1158"/>
      <c r="K625" s="1155"/>
      <c r="L625" s="127"/>
      <c r="M625" s="1159"/>
      <c r="N625" s="1160"/>
      <c r="O625" s="1160"/>
      <c r="P625" s="1160"/>
      <c r="Q625" s="1160"/>
      <c r="R625" s="1160"/>
      <c r="S625" s="1160"/>
      <c r="T625" s="1160"/>
      <c r="U625" s="1160"/>
      <c r="V625" s="1160"/>
      <c r="W625" s="1160"/>
      <c r="X625" s="1160"/>
      <c r="Y625" s="1160"/>
      <c r="Z625" s="1160"/>
      <c r="AA625" s="1160"/>
      <c r="AB625" s="1160"/>
      <c r="AC625" s="1160"/>
    </row>
    <row r="626">
      <c r="A626" s="127"/>
      <c r="B626" s="127"/>
      <c r="C626" s="1155"/>
      <c r="D626" s="126"/>
      <c r="E626" s="126"/>
      <c r="F626" s="1155"/>
      <c r="G626" s="1156"/>
      <c r="H626" s="1157"/>
      <c r="I626" s="126"/>
      <c r="J626" s="1158"/>
      <c r="K626" s="1155"/>
      <c r="L626" s="127"/>
      <c r="M626" s="1159"/>
      <c r="N626" s="1160"/>
      <c r="O626" s="1160"/>
      <c r="P626" s="1160"/>
      <c r="Q626" s="1160"/>
      <c r="R626" s="1160"/>
      <c r="S626" s="1160"/>
      <c r="T626" s="1160"/>
      <c r="U626" s="1160"/>
      <c r="V626" s="1160"/>
      <c r="W626" s="1160"/>
      <c r="X626" s="1160"/>
      <c r="Y626" s="1160"/>
      <c r="Z626" s="1160"/>
      <c r="AA626" s="1160"/>
      <c r="AB626" s="1160"/>
      <c r="AC626" s="1160"/>
    </row>
    <row r="627">
      <c r="A627" s="127"/>
      <c r="B627" s="127"/>
      <c r="C627" s="1155"/>
      <c r="D627" s="126"/>
      <c r="E627" s="126"/>
      <c r="F627" s="1155"/>
      <c r="G627" s="1156"/>
      <c r="H627" s="1157"/>
      <c r="I627" s="126"/>
      <c r="J627" s="1158"/>
      <c r="K627" s="1155"/>
      <c r="L627" s="127"/>
      <c r="M627" s="1159"/>
      <c r="N627" s="1160"/>
      <c r="O627" s="1160"/>
      <c r="P627" s="1160"/>
      <c r="Q627" s="1160"/>
      <c r="R627" s="1160"/>
      <c r="S627" s="1160"/>
      <c r="T627" s="1160"/>
      <c r="U627" s="1160"/>
      <c r="V627" s="1160"/>
      <c r="W627" s="1160"/>
      <c r="X627" s="1160"/>
      <c r="Y627" s="1160"/>
      <c r="Z627" s="1160"/>
      <c r="AA627" s="1160"/>
      <c r="AB627" s="1160"/>
      <c r="AC627" s="1160"/>
    </row>
    <row r="628">
      <c r="A628" s="127"/>
      <c r="B628" s="127"/>
      <c r="C628" s="1155"/>
      <c r="D628" s="126"/>
      <c r="E628" s="126"/>
      <c r="F628" s="1155"/>
      <c r="G628" s="1156"/>
      <c r="H628" s="1157"/>
      <c r="I628" s="126"/>
      <c r="J628" s="1158"/>
      <c r="K628" s="1155"/>
      <c r="L628" s="127"/>
      <c r="M628" s="1159"/>
      <c r="N628" s="1160"/>
      <c r="O628" s="1160"/>
      <c r="P628" s="1160"/>
      <c r="Q628" s="1160"/>
      <c r="R628" s="1160"/>
      <c r="S628" s="1160"/>
      <c r="T628" s="1160"/>
      <c r="U628" s="1160"/>
      <c r="V628" s="1160"/>
      <c r="W628" s="1160"/>
      <c r="X628" s="1160"/>
      <c r="Y628" s="1160"/>
      <c r="Z628" s="1160"/>
      <c r="AA628" s="1160"/>
      <c r="AB628" s="1160"/>
      <c r="AC628" s="1160"/>
    </row>
    <row r="629">
      <c r="A629" s="127"/>
      <c r="B629" s="127"/>
      <c r="C629" s="1155"/>
      <c r="D629" s="126"/>
      <c r="E629" s="126"/>
      <c r="F629" s="1155"/>
      <c r="G629" s="1156"/>
      <c r="H629" s="1157"/>
      <c r="I629" s="126"/>
      <c r="J629" s="1158"/>
      <c r="K629" s="1155"/>
      <c r="L629" s="127"/>
      <c r="M629" s="1159"/>
      <c r="N629" s="1160"/>
      <c r="O629" s="1160"/>
      <c r="P629" s="1160"/>
      <c r="Q629" s="1160"/>
      <c r="R629" s="1160"/>
      <c r="S629" s="1160"/>
      <c r="T629" s="1160"/>
      <c r="U629" s="1160"/>
      <c r="V629" s="1160"/>
      <c r="W629" s="1160"/>
      <c r="X629" s="1160"/>
      <c r="Y629" s="1160"/>
      <c r="Z629" s="1160"/>
      <c r="AA629" s="1160"/>
      <c r="AB629" s="1160"/>
      <c r="AC629" s="1160"/>
    </row>
    <row r="630">
      <c r="A630" s="127"/>
      <c r="B630" s="127"/>
      <c r="C630" s="1155"/>
      <c r="D630" s="126"/>
      <c r="E630" s="126"/>
      <c r="F630" s="1155"/>
      <c r="G630" s="1156"/>
      <c r="H630" s="1157"/>
      <c r="I630" s="126"/>
      <c r="J630" s="1158"/>
      <c r="K630" s="1155"/>
      <c r="L630" s="127"/>
      <c r="M630" s="1159"/>
      <c r="N630" s="1160"/>
      <c r="O630" s="1160"/>
      <c r="P630" s="1160"/>
      <c r="Q630" s="1160"/>
      <c r="R630" s="1160"/>
      <c r="S630" s="1160"/>
      <c r="T630" s="1160"/>
      <c r="U630" s="1160"/>
      <c r="V630" s="1160"/>
      <c r="W630" s="1160"/>
      <c r="X630" s="1160"/>
      <c r="Y630" s="1160"/>
      <c r="Z630" s="1160"/>
      <c r="AA630" s="1160"/>
      <c r="AB630" s="1160"/>
      <c r="AC630" s="1160"/>
    </row>
    <row r="631">
      <c r="A631" s="127"/>
      <c r="B631" s="127"/>
      <c r="C631" s="1155"/>
      <c r="D631" s="126"/>
      <c r="E631" s="126"/>
      <c r="F631" s="1155"/>
      <c r="G631" s="1156"/>
      <c r="H631" s="1157"/>
      <c r="I631" s="126"/>
      <c r="J631" s="1158"/>
      <c r="K631" s="1155"/>
      <c r="L631" s="127"/>
      <c r="M631" s="1159"/>
      <c r="N631" s="1160"/>
      <c r="O631" s="1160"/>
      <c r="P631" s="1160"/>
      <c r="Q631" s="1160"/>
      <c r="R631" s="1160"/>
      <c r="S631" s="1160"/>
      <c r="T631" s="1160"/>
      <c r="U631" s="1160"/>
      <c r="V631" s="1160"/>
      <c r="W631" s="1160"/>
      <c r="X631" s="1160"/>
      <c r="Y631" s="1160"/>
      <c r="Z631" s="1160"/>
      <c r="AA631" s="1160"/>
      <c r="AB631" s="1160"/>
      <c r="AC631" s="1160"/>
    </row>
    <row r="632">
      <c r="A632" s="127"/>
      <c r="B632" s="127"/>
      <c r="C632" s="1155"/>
      <c r="D632" s="126"/>
      <c r="E632" s="126"/>
      <c r="F632" s="1155"/>
      <c r="G632" s="1156"/>
      <c r="H632" s="1157"/>
      <c r="I632" s="126"/>
      <c r="J632" s="1158"/>
      <c r="K632" s="1155"/>
      <c r="L632" s="127"/>
      <c r="M632" s="1159"/>
      <c r="N632" s="1160"/>
      <c r="O632" s="1160"/>
      <c r="P632" s="1160"/>
      <c r="Q632" s="1160"/>
      <c r="R632" s="1160"/>
      <c r="S632" s="1160"/>
      <c r="T632" s="1160"/>
      <c r="U632" s="1160"/>
      <c r="V632" s="1160"/>
      <c r="W632" s="1160"/>
      <c r="X632" s="1160"/>
      <c r="Y632" s="1160"/>
      <c r="Z632" s="1160"/>
      <c r="AA632" s="1160"/>
      <c r="AB632" s="1160"/>
      <c r="AC632" s="1160"/>
    </row>
    <row r="633">
      <c r="A633" s="127"/>
      <c r="B633" s="127"/>
      <c r="C633" s="1155"/>
      <c r="D633" s="126"/>
      <c r="E633" s="126"/>
      <c r="F633" s="1155"/>
      <c r="G633" s="1156"/>
      <c r="H633" s="1157"/>
      <c r="I633" s="126"/>
      <c r="J633" s="1158"/>
      <c r="K633" s="1155"/>
      <c r="L633" s="127"/>
      <c r="M633" s="1159"/>
      <c r="N633" s="1160"/>
      <c r="O633" s="1160"/>
      <c r="P633" s="1160"/>
      <c r="Q633" s="1160"/>
      <c r="R633" s="1160"/>
      <c r="S633" s="1160"/>
      <c r="T633" s="1160"/>
      <c r="U633" s="1160"/>
      <c r="V633" s="1160"/>
      <c r="W633" s="1160"/>
      <c r="X633" s="1160"/>
      <c r="Y633" s="1160"/>
      <c r="Z633" s="1160"/>
      <c r="AA633" s="1160"/>
      <c r="AB633" s="1160"/>
      <c r="AC633" s="1160"/>
    </row>
    <row r="634">
      <c r="A634" s="127"/>
      <c r="B634" s="127"/>
      <c r="C634" s="1155"/>
      <c r="D634" s="126"/>
      <c r="E634" s="126"/>
      <c r="F634" s="1155"/>
      <c r="G634" s="1156"/>
      <c r="H634" s="1157"/>
      <c r="I634" s="126"/>
      <c r="J634" s="1158"/>
      <c r="K634" s="1155"/>
      <c r="L634" s="127"/>
      <c r="M634" s="1159"/>
      <c r="N634" s="1160"/>
      <c r="O634" s="1160"/>
      <c r="P634" s="1160"/>
      <c r="Q634" s="1160"/>
      <c r="R634" s="1160"/>
      <c r="S634" s="1160"/>
      <c r="T634" s="1160"/>
      <c r="U634" s="1160"/>
      <c r="V634" s="1160"/>
      <c r="W634" s="1160"/>
      <c r="X634" s="1160"/>
      <c r="Y634" s="1160"/>
      <c r="Z634" s="1160"/>
      <c r="AA634" s="1160"/>
      <c r="AB634" s="1160"/>
      <c r="AC634" s="1160"/>
    </row>
    <row r="635">
      <c r="A635" s="127"/>
      <c r="B635" s="127"/>
      <c r="C635" s="1155"/>
      <c r="D635" s="126"/>
      <c r="E635" s="126"/>
      <c r="F635" s="1155"/>
      <c r="G635" s="1156"/>
      <c r="H635" s="1157"/>
      <c r="I635" s="126"/>
      <c r="J635" s="1158"/>
      <c r="K635" s="1155"/>
      <c r="L635" s="127"/>
      <c r="M635" s="1159"/>
      <c r="N635" s="1160"/>
      <c r="O635" s="1160"/>
      <c r="P635" s="1160"/>
      <c r="Q635" s="1160"/>
      <c r="R635" s="1160"/>
      <c r="S635" s="1160"/>
      <c r="T635" s="1160"/>
      <c r="U635" s="1160"/>
      <c r="V635" s="1160"/>
      <c r="W635" s="1160"/>
      <c r="X635" s="1160"/>
      <c r="Y635" s="1160"/>
      <c r="Z635" s="1160"/>
      <c r="AA635" s="1160"/>
      <c r="AB635" s="1160"/>
      <c r="AC635" s="1160"/>
    </row>
    <row r="636">
      <c r="A636" s="127"/>
      <c r="B636" s="127"/>
      <c r="C636" s="1155"/>
      <c r="D636" s="126"/>
      <c r="E636" s="126"/>
      <c r="F636" s="1155"/>
      <c r="G636" s="1156"/>
      <c r="H636" s="1157"/>
      <c r="I636" s="126"/>
      <c r="J636" s="1158"/>
      <c r="K636" s="1155"/>
      <c r="L636" s="127"/>
      <c r="M636" s="1159"/>
      <c r="N636" s="1160"/>
      <c r="O636" s="1160"/>
      <c r="P636" s="1160"/>
      <c r="Q636" s="1160"/>
      <c r="R636" s="1160"/>
      <c r="S636" s="1160"/>
      <c r="T636" s="1160"/>
      <c r="U636" s="1160"/>
      <c r="V636" s="1160"/>
      <c r="W636" s="1160"/>
      <c r="X636" s="1160"/>
      <c r="Y636" s="1160"/>
      <c r="Z636" s="1160"/>
      <c r="AA636" s="1160"/>
      <c r="AB636" s="1160"/>
      <c r="AC636" s="1160"/>
    </row>
    <row r="637">
      <c r="A637" s="127"/>
      <c r="B637" s="127"/>
      <c r="C637" s="1155"/>
      <c r="D637" s="126"/>
      <c r="E637" s="126"/>
      <c r="F637" s="1155"/>
      <c r="G637" s="1156"/>
      <c r="H637" s="1157"/>
      <c r="I637" s="126"/>
      <c r="J637" s="1158"/>
      <c r="K637" s="1155"/>
      <c r="L637" s="127"/>
      <c r="M637" s="1159"/>
      <c r="N637" s="1160"/>
      <c r="O637" s="1160"/>
      <c r="P637" s="1160"/>
      <c r="Q637" s="1160"/>
      <c r="R637" s="1160"/>
      <c r="S637" s="1160"/>
      <c r="T637" s="1160"/>
      <c r="U637" s="1160"/>
      <c r="V637" s="1160"/>
      <c r="W637" s="1160"/>
      <c r="X637" s="1160"/>
      <c r="Y637" s="1160"/>
      <c r="Z637" s="1160"/>
      <c r="AA637" s="1160"/>
      <c r="AB637" s="1160"/>
      <c r="AC637" s="1160"/>
    </row>
    <row r="638">
      <c r="A638" s="127"/>
      <c r="B638" s="127"/>
      <c r="C638" s="1155"/>
      <c r="D638" s="126"/>
      <c r="E638" s="126"/>
      <c r="F638" s="1155"/>
      <c r="G638" s="1156"/>
      <c r="H638" s="1157"/>
      <c r="I638" s="126"/>
      <c r="J638" s="1158"/>
      <c r="K638" s="1155"/>
      <c r="L638" s="127"/>
      <c r="M638" s="1159"/>
      <c r="N638" s="1160"/>
      <c r="O638" s="1160"/>
      <c r="P638" s="1160"/>
      <c r="Q638" s="1160"/>
      <c r="R638" s="1160"/>
      <c r="S638" s="1160"/>
      <c r="T638" s="1160"/>
      <c r="U638" s="1160"/>
      <c r="V638" s="1160"/>
      <c r="W638" s="1160"/>
      <c r="X638" s="1160"/>
      <c r="Y638" s="1160"/>
      <c r="Z638" s="1160"/>
      <c r="AA638" s="1160"/>
      <c r="AB638" s="1160"/>
      <c r="AC638" s="1160"/>
    </row>
    <row r="639">
      <c r="A639" s="127"/>
      <c r="B639" s="127"/>
      <c r="C639" s="1155"/>
      <c r="D639" s="126"/>
      <c r="E639" s="126"/>
      <c r="F639" s="1155"/>
      <c r="G639" s="1156"/>
      <c r="H639" s="1157"/>
      <c r="I639" s="126"/>
      <c r="J639" s="1158"/>
      <c r="K639" s="1155"/>
      <c r="L639" s="127"/>
      <c r="M639" s="1159"/>
      <c r="N639" s="1160"/>
      <c r="O639" s="1160"/>
      <c r="P639" s="1160"/>
      <c r="Q639" s="1160"/>
      <c r="R639" s="1160"/>
      <c r="S639" s="1160"/>
      <c r="T639" s="1160"/>
      <c r="U639" s="1160"/>
      <c r="V639" s="1160"/>
      <c r="W639" s="1160"/>
      <c r="X639" s="1160"/>
      <c r="Y639" s="1160"/>
      <c r="Z639" s="1160"/>
      <c r="AA639" s="1160"/>
      <c r="AB639" s="1160"/>
      <c r="AC639" s="1160"/>
    </row>
    <row r="640">
      <c r="A640" s="127"/>
      <c r="B640" s="127"/>
      <c r="C640" s="1155"/>
      <c r="D640" s="126"/>
      <c r="E640" s="126"/>
      <c r="F640" s="1155"/>
      <c r="G640" s="1156"/>
      <c r="H640" s="1157"/>
      <c r="I640" s="126"/>
      <c r="J640" s="1158"/>
      <c r="K640" s="1155"/>
      <c r="L640" s="127"/>
      <c r="M640" s="1159"/>
      <c r="N640" s="1160"/>
      <c r="O640" s="1160"/>
      <c r="P640" s="1160"/>
      <c r="Q640" s="1160"/>
      <c r="R640" s="1160"/>
      <c r="S640" s="1160"/>
      <c r="T640" s="1160"/>
      <c r="U640" s="1160"/>
      <c r="V640" s="1160"/>
      <c r="W640" s="1160"/>
      <c r="X640" s="1160"/>
      <c r="Y640" s="1160"/>
      <c r="Z640" s="1160"/>
      <c r="AA640" s="1160"/>
      <c r="AB640" s="1160"/>
      <c r="AC640" s="1160"/>
    </row>
    <row r="641">
      <c r="A641" s="127"/>
      <c r="B641" s="127"/>
      <c r="C641" s="1155"/>
      <c r="D641" s="126"/>
      <c r="E641" s="126"/>
      <c r="F641" s="1155"/>
      <c r="G641" s="1156"/>
      <c r="H641" s="1157"/>
      <c r="I641" s="126"/>
      <c r="J641" s="1158"/>
      <c r="K641" s="1155"/>
      <c r="L641" s="127"/>
      <c r="M641" s="1159"/>
      <c r="N641" s="1160"/>
      <c r="O641" s="1160"/>
      <c r="P641" s="1160"/>
      <c r="Q641" s="1160"/>
      <c r="R641" s="1160"/>
      <c r="S641" s="1160"/>
      <c r="T641" s="1160"/>
      <c r="U641" s="1160"/>
      <c r="V641" s="1160"/>
      <c r="W641" s="1160"/>
      <c r="X641" s="1160"/>
      <c r="Y641" s="1160"/>
      <c r="Z641" s="1160"/>
      <c r="AA641" s="1160"/>
      <c r="AB641" s="1160"/>
      <c r="AC641" s="1160"/>
    </row>
    <row r="642">
      <c r="A642" s="127"/>
      <c r="B642" s="127"/>
      <c r="C642" s="1155"/>
      <c r="D642" s="126"/>
      <c r="E642" s="126"/>
      <c r="F642" s="1155"/>
      <c r="G642" s="1156"/>
      <c r="H642" s="1157"/>
      <c r="I642" s="126"/>
      <c r="J642" s="1158"/>
      <c r="K642" s="1155"/>
      <c r="L642" s="127"/>
      <c r="M642" s="1159"/>
      <c r="N642" s="1160"/>
      <c r="O642" s="1160"/>
      <c r="P642" s="1160"/>
      <c r="Q642" s="1160"/>
      <c r="R642" s="1160"/>
      <c r="S642" s="1160"/>
      <c r="T642" s="1160"/>
      <c r="U642" s="1160"/>
      <c r="V642" s="1160"/>
      <c r="W642" s="1160"/>
      <c r="X642" s="1160"/>
      <c r="Y642" s="1160"/>
      <c r="Z642" s="1160"/>
      <c r="AA642" s="1160"/>
      <c r="AB642" s="1160"/>
      <c r="AC642" s="1160"/>
    </row>
    <row r="643">
      <c r="A643" s="127"/>
      <c r="B643" s="127"/>
      <c r="C643" s="1155"/>
      <c r="D643" s="126"/>
      <c r="E643" s="126"/>
      <c r="F643" s="1155"/>
      <c r="G643" s="1156"/>
      <c r="H643" s="1157"/>
      <c r="I643" s="126"/>
      <c r="J643" s="1158"/>
      <c r="K643" s="1155"/>
      <c r="L643" s="127"/>
      <c r="M643" s="1159"/>
      <c r="N643" s="1160"/>
      <c r="O643" s="1160"/>
      <c r="P643" s="1160"/>
      <c r="Q643" s="1160"/>
      <c r="R643" s="1160"/>
      <c r="S643" s="1160"/>
      <c r="T643" s="1160"/>
      <c r="U643" s="1160"/>
      <c r="V643" s="1160"/>
      <c r="W643" s="1160"/>
      <c r="X643" s="1160"/>
      <c r="Y643" s="1160"/>
      <c r="Z643" s="1160"/>
      <c r="AA643" s="1160"/>
      <c r="AB643" s="1160"/>
      <c r="AC643" s="1160"/>
    </row>
    <row r="644">
      <c r="A644" s="127"/>
      <c r="B644" s="127"/>
      <c r="C644" s="1155"/>
      <c r="D644" s="126"/>
      <c r="E644" s="126"/>
      <c r="F644" s="1155"/>
      <c r="G644" s="1156"/>
      <c r="H644" s="1157"/>
      <c r="I644" s="126"/>
      <c r="J644" s="1158"/>
      <c r="K644" s="1155"/>
      <c r="L644" s="127"/>
      <c r="M644" s="1159"/>
      <c r="N644" s="1160"/>
      <c r="O644" s="1160"/>
      <c r="P644" s="1160"/>
      <c r="Q644" s="1160"/>
      <c r="R644" s="1160"/>
      <c r="S644" s="1160"/>
      <c r="T644" s="1160"/>
      <c r="U644" s="1160"/>
      <c r="V644" s="1160"/>
      <c r="W644" s="1160"/>
      <c r="X644" s="1160"/>
      <c r="Y644" s="1160"/>
      <c r="Z644" s="1160"/>
      <c r="AA644" s="1160"/>
      <c r="AB644" s="1160"/>
      <c r="AC644" s="1160"/>
    </row>
    <row r="645">
      <c r="A645" s="127"/>
      <c r="B645" s="127"/>
      <c r="C645" s="1155"/>
      <c r="D645" s="126"/>
      <c r="E645" s="126"/>
      <c r="F645" s="1155"/>
      <c r="G645" s="1156"/>
      <c r="H645" s="1157"/>
      <c r="I645" s="126"/>
      <c r="J645" s="1158"/>
      <c r="K645" s="1155"/>
      <c r="L645" s="127"/>
      <c r="M645" s="1159"/>
      <c r="N645" s="1160"/>
      <c r="O645" s="1160"/>
      <c r="P645" s="1160"/>
      <c r="Q645" s="1160"/>
      <c r="R645" s="1160"/>
      <c r="S645" s="1160"/>
      <c r="T645" s="1160"/>
      <c r="U645" s="1160"/>
      <c r="V645" s="1160"/>
      <c r="W645" s="1160"/>
      <c r="X645" s="1160"/>
      <c r="Y645" s="1160"/>
      <c r="Z645" s="1160"/>
      <c r="AA645" s="1160"/>
      <c r="AB645" s="1160"/>
      <c r="AC645" s="1160"/>
    </row>
    <row r="646">
      <c r="A646" s="127"/>
      <c r="B646" s="127"/>
      <c r="C646" s="1155"/>
      <c r="D646" s="126"/>
      <c r="E646" s="126"/>
      <c r="F646" s="1155"/>
      <c r="G646" s="1156"/>
      <c r="H646" s="1157"/>
      <c r="I646" s="126"/>
      <c r="J646" s="1158"/>
      <c r="K646" s="1155"/>
      <c r="L646" s="127"/>
      <c r="M646" s="1159"/>
      <c r="N646" s="1160"/>
      <c r="O646" s="1160"/>
      <c r="P646" s="1160"/>
      <c r="Q646" s="1160"/>
      <c r="R646" s="1160"/>
      <c r="S646" s="1160"/>
      <c r="T646" s="1160"/>
      <c r="U646" s="1160"/>
      <c r="V646" s="1160"/>
      <c r="W646" s="1160"/>
      <c r="X646" s="1160"/>
      <c r="Y646" s="1160"/>
      <c r="Z646" s="1160"/>
      <c r="AA646" s="1160"/>
      <c r="AB646" s="1160"/>
      <c r="AC646" s="1160"/>
    </row>
    <row r="647">
      <c r="A647" s="127"/>
      <c r="B647" s="127"/>
      <c r="C647" s="1155"/>
      <c r="D647" s="126"/>
      <c r="E647" s="126"/>
      <c r="F647" s="1155"/>
      <c r="G647" s="1156"/>
      <c r="H647" s="1157"/>
      <c r="I647" s="126"/>
      <c r="J647" s="1158"/>
      <c r="K647" s="1155"/>
      <c r="L647" s="127"/>
      <c r="M647" s="1159"/>
      <c r="N647" s="1160"/>
      <c r="O647" s="1160"/>
      <c r="P647" s="1160"/>
      <c r="Q647" s="1160"/>
      <c r="R647" s="1160"/>
      <c r="S647" s="1160"/>
      <c r="T647" s="1160"/>
      <c r="U647" s="1160"/>
      <c r="V647" s="1160"/>
      <c r="W647" s="1160"/>
      <c r="X647" s="1160"/>
      <c r="Y647" s="1160"/>
      <c r="Z647" s="1160"/>
      <c r="AA647" s="1160"/>
      <c r="AB647" s="1160"/>
      <c r="AC647" s="1160"/>
    </row>
    <row r="648">
      <c r="A648" s="127"/>
      <c r="B648" s="127"/>
      <c r="C648" s="1155"/>
      <c r="D648" s="126"/>
      <c r="E648" s="126"/>
      <c r="F648" s="1155"/>
      <c r="G648" s="1156"/>
      <c r="H648" s="1157"/>
      <c r="I648" s="126"/>
      <c r="J648" s="1158"/>
      <c r="K648" s="1155"/>
      <c r="L648" s="127"/>
      <c r="M648" s="1159"/>
      <c r="N648" s="1160"/>
      <c r="O648" s="1160"/>
      <c r="P648" s="1160"/>
      <c r="Q648" s="1160"/>
      <c r="R648" s="1160"/>
      <c r="S648" s="1160"/>
      <c r="T648" s="1160"/>
      <c r="U648" s="1160"/>
      <c r="V648" s="1160"/>
      <c r="W648" s="1160"/>
      <c r="X648" s="1160"/>
      <c r="Y648" s="1160"/>
      <c r="Z648" s="1160"/>
      <c r="AA648" s="1160"/>
      <c r="AB648" s="1160"/>
      <c r="AC648" s="1160"/>
    </row>
    <row r="649">
      <c r="A649" s="127"/>
      <c r="B649" s="127"/>
      <c r="C649" s="1155"/>
      <c r="D649" s="126"/>
      <c r="E649" s="126"/>
      <c r="F649" s="1155"/>
      <c r="G649" s="1156"/>
      <c r="H649" s="1157"/>
      <c r="I649" s="126"/>
      <c r="J649" s="1158"/>
      <c r="K649" s="1155"/>
      <c r="L649" s="127"/>
      <c r="M649" s="1159"/>
      <c r="N649" s="1160"/>
      <c r="O649" s="1160"/>
      <c r="P649" s="1160"/>
      <c r="Q649" s="1160"/>
      <c r="R649" s="1160"/>
      <c r="S649" s="1160"/>
      <c r="T649" s="1160"/>
      <c r="U649" s="1160"/>
      <c r="V649" s="1160"/>
      <c r="W649" s="1160"/>
      <c r="X649" s="1160"/>
      <c r="Y649" s="1160"/>
      <c r="Z649" s="1160"/>
      <c r="AA649" s="1160"/>
      <c r="AB649" s="1160"/>
      <c r="AC649" s="1160"/>
    </row>
    <row r="650">
      <c r="A650" s="127"/>
      <c r="B650" s="127"/>
      <c r="C650" s="1155"/>
      <c r="D650" s="126"/>
      <c r="E650" s="126"/>
      <c r="F650" s="1155"/>
      <c r="G650" s="1156"/>
      <c r="H650" s="1157"/>
      <c r="I650" s="126"/>
      <c r="J650" s="1158"/>
      <c r="K650" s="1155"/>
      <c r="L650" s="127"/>
      <c r="M650" s="1159"/>
      <c r="N650" s="1160"/>
      <c r="O650" s="1160"/>
      <c r="P650" s="1160"/>
      <c r="Q650" s="1160"/>
      <c r="R650" s="1160"/>
      <c r="S650" s="1160"/>
      <c r="T650" s="1160"/>
      <c r="U650" s="1160"/>
      <c r="V650" s="1160"/>
      <c r="W650" s="1160"/>
      <c r="X650" s="1160"/>
      <c r="Y650" s="1160"/>
      <c r="Z650" s="1160"/>
      <c r="AA650" s="1160"/>
      <c r="AB650" s="1160"/>
      <c r="AC650" s="1160"/>
    </row>
    <row r="651">
      <c r="A651" s="127"/>
      <c r="B651" s="127"/>
      <c r="C651" s="1155"/>
      <c r="D651" s="126"/>
      <c r="E651" s="126"/>
      <c r="F651" s="1155"/>
      <c r="G651" s="1156"/>
      <c r="H651" s="1157"/>
      <c r="I651" s="126"/>
      <c r="J651" s="1158"/>
      <c r="K651" s="1155"/>
      <c r="L651" s="127"/>
      <c r="M651" s="1159"/>
      <c r="N651" s="1160"/>
      <c r="O651" s="1160"/>
      <c r="P651" s="1160"/>
      <c r="Q651" s="1160"/>
      <c r="R651" s="1160"/>
      <c r="S651" s="1160"/>
      <c r="T651" s="1160"/>
      <c r="U651" s="1160"/>
      <c r="V651" s="1160"/>
      <c r="W651" s="1160"/>
      <c r="X651" s="1160"/>
      <c r="Y651" s="1160"/>
      <c r="Z651" s="1160"/>
      <c r="AA651" s="1160"/>
      <c r="AB651" s="1160"/>
      <c r="AC651" s="1160"/>
    </row>
    <row r="652">
      <c r="A652" s="127"/>
      <c r="B652" s="127"/>
      <c r="C652" s="1155"/>
      <c r="D652" s="126"/>
      <c r="E652" s="126"/>
      <c r="F652" s="1155"/>
      <c r="G652" s="1156"/>
      <c r="H652" s="1157"/>
      <c r="I652" s="126"/>
      <c r="J652" s="1158"/>
      <c r="K652" s="1155"/>
      <c r="L652" s="127"/>
      <c r="M652" s="1159"/>
      <c r="N652" s="1160"/>
      <c r="O652" s="1160"/>
      <c r="P652" s="1160"/>
      <c r="Q652" s="1160"/>
      <c r="R652" s="1160"/>
      <c r="S652" s="1160"/>
      <c r="T652" s="1160"/>
      <c r="U652" s="1160"/>
      <c r="V652" s="1160"/>
      <c r="W652" s="1160"/>
      <c r="X652" s="1160"/>
      <c r="Y652" s="1160"/>
      <c r="Z652" s="1160"/>
      <c r="AA652" s="1160"/>
      <c r="AB652" s="1160"/>
      <c r="AC652" s="1160"/>
    </row>
    <row r="653">
      <c r="A653" s="127"/>
      <c r="B653" s="127"/>
      <c r="C653" s="1155"/>
      <c r="D653" s="126"/>
      <c r="E653" s="126"/>
      <c r="F653" s="1155"/>
      <c r="G653" s="1156"/>
      <c r="H653" s="1157"/>
      <c r="I653" s="126"/>
      <c r="J653" s="1158"/>
      <c r="K653" s="1155"/>
      <c r="L653" s="127"/>
      <c r="M653" s="1159"/>
      <c r="N653" s="1160"/>
      <c r="O653" s="1160"/>
      <c r="P653" s="1160"/>
      <c r="Q653" s="1160"/>
      <c r="R653" s="1160"/>
      <c r="S653" s="1160"/>
      <c r="T653" s="1160"/>
      <c r="U653" s="1160"/>
      <c r="V653" s="1160"/>
      <c r="W653" s="1160"/>
      <c r="X653" s="1160"/>
      <c r="Y653" s="1160"/>
      <c r="Z653" s="1160"/>
      <c r="AA653" s="1160"/>
      <c r="AB653" s="1160"/>
      <c r="AC653" s="1160"/>
    </row>
    <row r="654">
      <c r="A654" s="127"/>
      <c r="B654" s="127"/>
      <c r="C654" s="1155"/>
      <c r="D654" s="126"/>
      <c r="E654" s="126"/>
      <c r="F654" s="1155"/>
      <c r="G654" s="1156"/>
      <c r="H654" s="1157"/>
      <c r="I654" s="126"/>
      <c r="J654" s="1158"/>
      <c r="K654" s="1155"/>
      <c r="L654" s="127"/>
      <c r="M654" s="1159"/>
      <c r="N654" s="1160"/>
      <c r="O654" s="1160"/>
      <c r="P654" s="1160"/>
      <c r="Q654" s="1160"/>
      <c r="R654" s="1160"/>
      <c r="S654" s="1160"/>
      <c r="T654" s="1160"/>
      <c r="U654" s="1160"/>
      <c r="V654" s="1160"/>
      <c r="W654" s="1160"/>
      <c r="X654" s="1160"/>
      <c r="Y654" s="1160"/>
      <c r="Z654" s="1160"/>
      <c r="AA654" s="1160"/>
      <c r="AB654" s="1160"/>
      <c r="AC654" s="1160"/>
    </row>
    <row r="655">
      <c r="A655" s="127"/>
      <c r="B655" s="127"/>
      <c r="C655" s="1155"/>
      <c r="D655" s="126"/>
      <c r="E655" s="126"/>
      <c r="F655" s="1155"/>
      <c r="G655" s="1156"/>
      <c r="H655" s="1157"/>
      <c r="I655" s="126"/>
      <c r="J655" s="1158"/>
      <c r="K655" s="1155"/>
      <c r="L655" s="127"/>
      <c r="M655" s="1159"/>
      <c r="N655" s="1160"/>
      <c r="O655" s="1160"/>
      <c r="P655" s="1160"/>
      <c r="Q655" s="1160"/>
      <c r="R655" s="1160"/>
      <c r="S655" s="1160"/>
      <c r="T655" s="1160"/>
      <c r="U655" s="1160"/>
      <c r="V655" s="1160"/>
      <c r="W655" s="1160"/>
      <c r="X655" s="1160"/>
      <c r="Y655" s="1160"/>
      <c r="Z655" s="1160"/>
      <c r="AA655" s="1160"/>
      <c r="AB655" s="1160"/>
      <c r="AC655" s="1160"/>
    </row>
    <row r="656">
      <c r="A656" s="127"/>
      <c r="B656" s="127"/>
      <c r="C656" s="1155"/>
      <c r="D656" s="126"/>
      <c r="E656" s="126"/>
      <c r="F656" s="1155"/>
      <c r="G656" s="1156"/>
      <c r="H656" s="1157"/>
      <c r="I656" s="126"/>
      <c r="J656" s="1158"/>
      <c r="K656" s="1155"/>
      <c r="L656" s="127"/>
      <c r="M656" s="1159"/>
      <c r="N656" s="1160"/>
      <c r="O656" s="1160"/>
      <c r="P656" s="1160"/>
      <c r="Q656" s="1160"/>
      <c r="R656" s="1160"/>
      <c r="S656" s="1160"/>
      <c r="T656" s="1160"/>
      <c r="U656" s="1160"/>
      <c r="V656" s="1160"/>
      <c r="W656" s="1160"/>
      <c r="X656" s="1160"/>
      <c r="Y656" s="1160"/>
      <c r="Z656" s="1160"/>
      <c r="AA656" s="1160"/>
      <c r="AB656" s="1160"/>
      <c r="AC656" s="1160"/>
    </row>
    <row r="657">
      <c r="A657" s="127"/>
      <c r="B657" s="127"/>
      <c r="C657" s="1155"/>
      <c r="D657" s="126"/>
      <c r="E657" s="126"/>
      <c r="F657" s="1155"/>
      <c r="G657" s="1156"/>
      <c r="H657" s="1157"/>
      <c r="I657" s="126"/>
      <c r="J657" s="1158"/>
      <c r="K657" s="1155"/>
      <c r="L657" s="127"/>
      <c r="M657" s="1159"/>
      <c r="N657" s="1160"/>
      <c r="O657" s="1160"/>
      <c r="P657" s="1160"/>
      <c r="Q657" s="1160"/>
      <c r="R657" s="1160"/>
      <c r="S657" s="1160"/>
      <c r="T657" s="1160"/>
      <c r="U657" s="1160"/>
      <c r="V657" s="1160"/>
      <c r="W657" s="1160"/>
      <c r="X657" s="1160"/>
      <c r="Y657" s="1160"/>
      <c r="Z657" s="1160"/>
      <c r="AA657" s="1160"/>
      <c r="AB657" s="1160"/>
      <c r="AC657" s="1160"/>
    </row>
    <row r="658">
      <c r="A658" s="127"/>
      <c r="B658" s="127"/>
      <c r="C658" s="1155"/>
      <c r="D658" s="126"/>
      <c r="E658" s="126"/>
      <c r="F658" s="1155"/>
      <c r="G658" s="1156"/>
      <c r="H658" s="1157"/>
      <c r="I658" s="126"/>
      <c r="J658" s="1158"/>
      <c r="K658" s="1155"/>
      <c r="L658" s="127"/>
      <c r="M658" s="1159"/>
      <c r="N658" s="1160"/>
      <c r="O658" s="1160"/>
      <c r="P658" s="1160"/>
      <c r="Q658" s="1160"/>
      <c r="R658" s="1160"/>
      <c r="S658" s="1160"/>
      <c r="T658" s="1160"/>
      <c r="U658" s="1160"/>
      <c r="V658" s="1160"/>
      <c r="W658" s="1160"/>
      <c r="X658" s="1160"/>
      <c r="Y658" s="1160"/>
      <c r="Z658" s="1160"/>
      <c r="AA658" s="1160"/>
      <c r="AB658" s="1160"/>
      <c r="AC658" s="1160"/>
    </row>
    <row r="659">
      <c r="A659" s="127"/>
      <c r="B659" s="127"/>
      <c r="C659" s="1155"/>
      <c r="D659" s="126"/>
      <c r="E659" s="126"/>
      <c r="F659" s="1155"/>
      <c r="G659" s="1156"/>
      <c r="H659" s="1157"/>
      <c r="I659" s="126"/>
      <c r="J659" s="1158"/>
      <c r="K659" s="1155"/>
      <c r="L659" s="127"/>
      <c r="M659" s="1159"/>
      <c r="N659" s="1160"/>
      <c r="O659" s="1160"/>
      <c r="P659" s="1160"/>
      <c r="Q659" s="1160"/>
      <c r="R659" s="1160"/>
      <c r="S659" s="1160"/>
      <c r="T659" s="1160"/>
      <c r="U659" s="1160"/>
      <c r="V659" s="1160"/>
      <c r="W659" s="1160"/>
      <c r="X659" s="1160"/>
      <c r="Y659" s="1160"/>
      <c r="Z659" s="1160"/>
      <c r="AA659" s="1160"/>
      <c r="AB659" s="1160"/>
      <c r="AC659" s="1160"/>
    </row>
    <row r="660">
      <c r="A660" s="127"/>
      <c r="B660" s="127"/>
      <c r="C660" s="1155"/>
      <c r="D660" s="126"/>
      <c r="E660" s="126"/>
      <c r="F660" s="1155"/>
      <c r="G660" s="1156"/>
      <c r="H660" s="1157"/>
      <c r="I660" s="126"/>
      <c r="J660" s="1158"/>
      <c r="K660" s="1155"/>
      <c r="L660" s="127"/>
      <c r="M660" s="1159"/>
      <c r="N660" s="1160"/>
      <c r="O660" s="1160"/>
      <c r="P660" s="1160"/>
      <c r="Q660" s="1160"/>
      <c r="R660" s="1160"/>
      <c r="S660" s="1160"/>
      <c r="T660" s="1160"/>
      <c r="U660" s="1160"/>
      <c r="V660" s="1160"/>
      <c r="W660" s="1160"/>
      <c r="X660" s="1160"/>
      <c r="Y660" s="1160"/>
      <c r="Z660" s="1160"/>
      <c r="AA660" s="1160"/>
      <c r="AB660" s="1160"/>
      <c r="AC660" s="1160"/>
    </row>
    <row r="661">
      <c r="A661" s="127"/>
      <c r="B661" s="127"/>
      <c r="C661" s="1155"/>
      <c r="D661" s="126"/>
      <c r="E661" s="126"/>
      <c r="F661" s="1155"/>
      <c r="G661" s="1156"/>
      <c r="H661" s="1157"/>
      <c r="I661" s="126"/>
      <c r="J661" s="1158"/>
      <c r="K661" s="1155"/>
      <c r="L661" s="127"/>
      <c r="M661" s="1159"/>
      <c r="N661" s="1160"/>
      <c r="O661" s="1160"/>
      <c r="P661" s="1160"/>
      <c r="Q661" s="1160"/>
      <c r="R661" s="1160"/>
      <c r="S661" s="1160"/>
      <c r="T661" s="1160"/>
      <c r="U661" s="1160"/>
      <c r="V661" s="1160"/>
      <c r="W661" s="1160"/>
      <c r="X661" s="1160"/>
      <c r="Y661" s="1160"/>
      <c r="Z661" s="1160"/>
      <c r="AA661" s="1160"/>
      <c r="AB661" s="1160"/>
      <c r="AC661" s="1160"/>
    </row>
    <row r="662">
      <c r="A662" s="127"/>
      <c r="B662" s="127"/>
      <c r="C662" s="1155"/>
      <c r="D662" s="126"/>
      <c r="E662" s="126"/>
      <c r="F662" s="1155"/>
      <c r="G662" s="1156"/>
      <c r="H662" s="1157"/>
      <c r="I662" s="126"/>
      <c r="J662" s="1158"/>
      <c r="K662" s="1155"/>
      <c r="L662" s="127"/>
      <c r="M662" s="1159"/>
      <c r="N662" s="1160"/>
      <c r="O662" s="1160"/>
      <c r="P662" s="1160"/>
      <c r="Q662" s="1160"/>
      <c r="R662" s="1160"/>
      <c r="S662" s="1160"/>
      <c r="T662" s="1160"/>
      <c r="U662" s="1160"/>
      <c r="V662" s="1160"/>
      <c r="W662" s="1160"/>
      <c r="X662" s="1160"/>
      <c r="Y662" s="1160"/>
      <c r="Z662" s="1160"/>
      <c r="AA662" s="1160"/>
      <c r="AB662" s="1160"/>
      <c r="AC662" s="1160"/>
    </row>
    <row r="663">
      <c r="A663" s="127"/>
      <c r="B663" s="127"/>
      <c r="C663" s="1155"/>
      <c r="D663" s="126"/>
      <c r="E663" s="126"/>
      <c r="F663" s="1155"/>
      <c r="G663" s="1156"/>
      <c r="H663" s="1157"/>
      <c r="I663" s="126"/>
      <c r="J663" s="1158"/>
      <c r="K663" s="1155"/>
      <c r="L663" s="127"/>
      <c r="M663" s="1159"/>
      <c r="N663" s="1160"/>
      <c r="O663" s="1160"/>
      <c r="P663" s="1160"/>
      <c r="Q663" s="1160"/>
      <c r="R663" s="1160"/>
      <c r="S663" s="1160"/>
      <c r="T663" s="1160"/>
      <c r="U663" s="1160"/>
      <c r="V663" s="1160"/>
      <c r="W663" s="1160"/>
      <c r="X663" s="1160"/>
      <c r="Y663" s="1160"/>
      <c r="Z663" s="1160"/>
      <c r="AA663" s="1160"/>
      <c r="AB663" s="1160"/>
      <c r="AC663" s="1160"/>
    </row>
    <row r="664">
      <c r="A664" s="127"/>
      <c r="B664" s="127"/>
      <c r="C664" s="1155"/>
      <c r="D664" s="126"/>
      <c r="E664" s="126"/>
      <c r="F664" s="1155"/>
      <c r="G664" s="1156"/>
      <c r="H664" s="1157"/>
      <c r="I664" s="126"/>
      <c r="J664" s="1158"/>
      <c r="K664" s="1155"/>
      <c r="L664" s="127"/>
      <c r="M664" s="1159"/>
      <c r="N664" s="1160"/>
      <c r="O664" s="1160"/>
      <c r="P664" s="1160"/>
      <c r="Q664" s="1160"/>
      <c r="R664" s="1160"/>
      <c r="S664" s="1160"/>
      <c r="T664" s="1160"/>
      <c r="U664" s="1160"/>
      <c r="V664" s="1160"/>
      <c r="W664" s="1160"/>
      <c r="X664" s="1160"/>
      <c r="Y664" s="1160"/>
      <c r="Z664" s="1160"/>
      <c r="AA664" s="1160"/>
      <c r="AB664" s="1160"/>
      <c r="AC664" s="1160"/>
    </row>
    <row r="665">
      <c r="A665" s="127"/>
      <c r="B665" s="127"/>
      <c r="C665" s="1155"/>
      <c r="D665" s="126"/>
      <c r="E665" s="126"/>
      <c r="F665" s="1155"/>
      <c r="G665" s="1156"/>
      <c r="H665" s="1157"/>
      <c r="I665" s="126"/>
      <c r="J665" s="1158"/>
      <c r="K665" s="1155"/>
      <c r="L665" s="127"/>
      <c r="M665" s="1159"/>
      <c r="N665" s="1160"/>
      <c r="O665" s="1160"/>
      <c r="P665" s="1160"/>
      <c r="Q665" s="1160"/>
      <c r="R665" s="1160"/>
      <c r="S665" s="1160"/>
      <c r="T665" s="1160"/>
      <c r="U665" s="1160"/>
      <c r="V665" s="1160"/>
      <c r="W665" s="1160"/>
      <c r="X665" s="1160"/>
      <c r="Y665" s="1160"/>
      <c r="Z665" s="1160"/>
      <c r="AA665" s="1160"/>
      <c r="AB665" s="1160"/>
      <c r="AC665" s="1160"/>
    </row>
    <row r="666">
      <c r="A666" s="127"/>
      <c r="B666" s="127"/>
      <c r="C666" s="1155"/>
      <c r="D666" s="126"/>
      <c r="E666" s="126"/>
      <c r="F666" s="1155"/>
      <c r="G666" s="1156"/>
      <c r="H666" s="1157"/>
      <c r="I666" s="126"/>
      <c r="J666" s="1158"/>
      <c r="K666" s="1155"/>
      <c r="L666" s="127"/>
      <c r="M666" s="1159"/>
      <c r="N666" s="1160"/>
      <c r="O666" s="1160"/>
      <c r="P666" s="1160"/>
      <c r="Q666" s="1160"/>
      <c r="R666" s="1160"/>
      <c r="S666" s="1160"/>
      <c r="T666" s="1160"/>
      <c r="U666" s="1160"/>
      <c r="V666" s="1160"/>
      <c r="W666" s="1160"/>
      <c r="X666" s="1160"/>
      <c r="Y666" s="1160"/>
      <c r="Z666" s="1160"/>
      <c r="AA666" s="1160"/>
      <c r="AB666" s="1160"/>
      <c r="AC666" s="1160"/>
    </row>
    <row r="667">
      <c r="A667" s="127"/>
      <c r="B667" s="127"/>
      <c r="C667" s="1155"/>
      <c r="D667" s="126"/>
      <c r="E667" s="126"/>
      <c r="F667" s="1155"/>
      <c r="G667" s="1156"/>
      <c r="H667" s="1157"/>
      <c r="I667" s="126"/>
      <c r="J667" s="1158"/>
      <c r="K667" s="1155"/>
      <c r="L667" s="127"/>
      <c r="M667" s="1159"/>
      <c r="N667" s="1160"/>
      <c r="O667" s="1160"/>
      <c r="P667" s="1160"/>
      <c r="Q667" s="1160"/>
      <c r="R667" s="1160"/>
      <c r="S667" s="1160"/>
      <c r="T667" s="1160"/>
      <c r="U667" s="1160"/>
      <c r="V667" s="1160"/>
      <c r="W667" s="1160"/>
      <c r="X667" s="1160"/>
      <c r="Y667" s="1160"/>
      <c r="Z667" s="1160"/>
      <c r="AA667" s="1160"/>
      <c r="AB667" s="1160"/>
      <c r="AC667" s="1160"/>
    </row>
    <row r="668">
      <c r="A668" s="127"/>
      <c r="B668" s="127"/>
      <c r="C668" s="1155"/>
      <c r="D668" s="126"/>
      <c r="E668" s="126"/>
      <c r="F668" s="1155"/>
      <c r="G668" s="1156"/>
      <c r="H668" s="1157"/>
      <c r="I668" s="126"/>
      <c r="J668" s="1158"/>
      <c r="K668" s="1155"/>
      <c r="L668" s="127"/>
      <c r="M668" s="1159"/>
      <c r="N668" s="1160"/>
      <c r="O668" s="1160"/>
      <c r="P668" s="1160"/>
      <c r="Q668" s="1160"/>
      <c r="R668" s="1160"/>
      <c r="S668" s="1160"/>
      <c r="T668" s="1160"/>
      <c r="U668" s="1160"/>
      <c r="V668" s="1160"/>
      <c r="W668" s="1160"/>
      <c r="X668" s="1160"/>
      <c r="Y668" s="1160"/>
      <c r="Z668" s="1160"/>
      <c r="AA668" s="1160"/>
      <c r="AB668" s="1160"/>
      <c r="AC668" s="1160"/>
    </row>
    <row r="669">
      <c r="A669" s="127"/>
      <c r="B669" s="127"/>
      <c r="C669" s="1155"/>
      <c r="D669" s="126"/>
      <c r="E669" s="126"/>
      <c r="F669" s="1155"/>
      <c r="G669" s="1156"/>
      <c r="H669" s="1157"/>
      <c r="I669" s="126"/>
      <c r="J669" s="1158"/>
      <c r="K669" s="1155"/>
      <c r="L669" s="127"/>
      <c r="M669" s="1159"/>
      <c r="N669" s="1160"/>
      <c r="O669" s="1160"/>
      <c r="P669" s="1160"/>
      <c r="Q669" s="1160"/>
      <c r="R669" s="1160"/>
      <c r="S669" s="1160"/>
      <c r="T669" s="1160"/>
      <c r="U669" s="1160"/>
      <c r="V669" s="1160"/>
      <c r="W669" s="1160"/>
      <c r="X669" s="1160"/>
      <c r="Y669" s="1160"/>
      <c r="Z669" s="1160"/>
      <c r="AA669" s="1160"/>
      <c r="AB669" s="1160"/>
      <c r="AC669" s="1160"/>
    </row>
    <row r="670">
      <c r="A670" s="127"/>
      <c r="B670" s="127"/>
      <c r="C670" s="1155"/>
      <c r="D670" s="126"/>
      <c r="E670" s="126"/>
      <c r="F670" s="1155"/>
      <c r="G670" s="1156"/>
      <c r="H670" s="1157"/>
      <c r="I670" s="126"/>
      <c r="J670" s="1158"/>
      <c r="K670" s="1155"/>
      <c r="L670" s="127"/>
      <c r="M670" s="1159"/>
      <c r="N670" s="1160"/>
      <c r="O670" s="1160"/>
      <c r="P670" s="1160"/>
      <c r="Q670" s="1160"/>
      <c r="R670" s="1160"/>
      <c r="S670" s="1160"/>
      <c r="T670" s="1160"/>
      <c r="U670" s="1160"/>
      <c r="V670" s="1160"/>
      <c r="W670" s="1160"/>
      <c r="X670" s="1160"/>
      <c r="Y670" s="1160"/>
      <c r="Z670" s="1160"/>
      <c r="AA670" s="1160"/>
      <c r="AB670" s="1160"/>
      <c r="AC670" s="1160"/>
    </row>
    <row r="671">
      <c r="A671" s="127"/>
      <c r="B671" s="127"/>
      <c r="C671" s="1155"/>
      <c r="D671" s="126"/>
      <c r="E671" s="126"/>
      <c r="F671" s="1155"/>
      <c r="G671" s="1156"/>
      <c r="H671" s="1157"/>
      <c r="I671" s="126"/>
      <c r="J671" s="1158"/>
      <c r="K671" s="1155"/>
      <c r="L671" s="127"/>
      <c r="M671" s="1159"/>
      <c r="N671" s="1160"/>
      <c r="O671" s="1160"/>
      <c r="P671" s="1160"/>
      <c r="Q671" s="1160"/>
      <c r="R671" s="1160"/>
      <c r="S671" s="1160"/>
      <c r="T671" s="1160"/>
      <c r="U671" s="1160"/>
      <c r="V671" s="1160"/>
      <c r="W671" s="1160"/>
      <c r="X671" s="1160"/>
      <c r="Y671" s="1160"/>
      <c r="Z671" s="1160"/>
      <c r="AA671" s="1160"/>
      <c r="AB671" s="1160"/>
      <c r="AC671" s="1160"/>
    </row>
    <row r="672">
      <c r="A672" s="127"/>
      <c r="B672" s="127"/>
      <c r="C672" s="1155"/>
      <c r="D672" s="126"/>
      <c r="E672" s="126"/>
      <c r="F672" s="1155"/>
      <c r="G672" s="1156"/>
      <c r="H672" s="1157"/>
      <c r="I672" s="126"/>
      <c r="J672" s="1158"/>
      <c r="K672" s="1155"/>
      <c r="L672" s="127"/>
      <c r="M672" s="1159"/>
      <c r="N672" s="1160"/>
      <c r="O672" s="1160"/>
      <c r="P672" s="1160"/>
      <c r="Q672" s="1160"/>
      <c r="R672" s="1160"/>
      <c r="S672" s="1160"/>
      <c r="T672" s="1160"/>
      <c r="U672" s="1160"/>
      <c r="V672" s="1160"/>
      <c r="W672" s="1160"/>
      <c r="X672" s="1160"/>
      <c r="Y672" s="1160"/>
      <c r="Z672" s="1160"/>
      <c r="AA672" s="1160"/>
      <c r="AB672" s="1160"/>
      <c r="AC672" s="1160"/>
    </row>
    <row r="673">
      <c r="A673" s="127"/>
      <c r="B673" s="127"/>
      <c r="C673" s="1155"/>
      <c r="D673" s="126"/>
      <c r="E673" s="126"/>
      <c r="F673" s="1155"/>
      <c r="G673" s="1156"/>
      <c r="H673" s="1157"/>
      <c r="I673" s="126"/>
      <c r="J673" s="1158"/>
      <c r="K673" s="1155"/>
      <c r="L673" s="127"/>
      <c r="M673" s="1159"/>
      <c r="N673" s="1160"/>
      <c r="O673" s="1160"/>
      <c r="P673" s="1160"/>
      <c r="Q673" s="1160"/>
      <c r="R673" s="1160"/>
      <c r="S673" s="1160"/>
      <c r="T673" s="1160"/>
      <c r="U673" s="1160"/>
      <c r="V673" s="1160"/>
      <c r="W673" s="1160"/>
      <c r="X673" s="1160"/>
      <c r="Y673" s="1160"/>
      <c r="Z673" s="1160"/>
      <c r="AA673" s="1160"/>
      <c r="AB673" s="1160"/>
      <c r="AC673" s="1160"/>
    </row>
    <row r="674">
      <c r="A674" s="127"/>
      <c r="B674" s="127"/>
      <c r="C674" s="1155"/>
      <c r="D674" s="126"/>
      <c r="E674" s="126"/>
      <c r="F674" s="1155"/>
      <c r="G674" s="1156"/>
      <c r="H674" s="1157"/>
      <c r="I674" s="126"/>
      <c r="J674" s="1158"/>
      <c r="K674" s="1155"/>
      <c r="L674" s="127"/>
      <c r="M674" s="1159"/>
      <c r="N674" s="1160"/>
      <c r="O674" s="1160"/>
      <c r="P674" s="1160"/>
      <c r="Q674" s="1160"/>
      <c r="R674" s="1160"/>
      <c r="S674" s="1160"/>
      <c r="T674" s="1160"/>
      <c r="U674" s="1160"/>
      <c r="V674" s="1160"/>
      <c r="W674" s="1160"/>
      <c r="X674" s="1160"/>
      <c r="Y674" s="1160"/>
      <c r="Z674" s="1160"/>
      <c r="AA674" s="1160"/>
      <c r="AB674" s="1160"/>
      <c r="AC674" s="1160"/>
    </row>
    <row r="675">
      <c r="A675" s="127"/>
      <c r="B675" s="127"/>
      <c r="C675" s="1155"/>
      <c r="D675" s="126"/>
      <c r="E675" s="126"/>
      <c r="F675" s="1155"/>
      <c r="G675" s="1156"/>
      <c r="H675" s="1157"/>
      <c r="I675" s="126"/>
      <c r="J675" s="1158"/>
      <c r="K675" s="1155"/>
      <c r="L675" s="127"/>
      <c r="M675" s="1159"/>
      <c r="N675" s="1160"/>
      <c r="O675" s="1160"/>
      <c r="P675" s="1160"/>
      <c r="Q675" s="1160"/>
      <c r="R675" s="1160"/>
      <c r="S675" s="1160"/>
      <c r="T675" s="1160"/>
      <c r="U675" s="1160"/>
      <c r="V675" s="1160"/>
      <c r="W675" s="1160"/>
      <c r="X675" s="1160"/>
      <c r="Y675" s="1160"/>
      <c r="Z675" s="1160"/>
      <c r="AA675" s="1160"/>
      <c r="AB675" s="1160"/>
      <c r="AC675" s="1160"/>
    </row>
    <row r="676">
      <c r="A676" s="127"/>
      <c r="B676" s="127"/>
      <c r="C676" s="1155"/>
      <c r="D676" s="126"/>
      <c r="E676" s="126"/>
      <c r="F676" s="1155"/>
      <c r="G676" s="1156"/>
      <c r="H676" s="1157"/>
      <c r="I676" s="126"/>
      <c r="J676" s="1158"/>
      <c r="K676" s="1155"/>
      <c r="L676" s="127"/>
      <c r="M676" s="1159"/>
      <c r="N676" s="1160"/>
      <c r="O676" s="1160"/>
      <c r="P676" s="1160"/>
      <c r="Q676" s="1160"/>
      <c r="R676" s="1160"/>
      <c r="S676" s="1160"/>
      <c r="T676" s="1160"/>
      <c r="U676" s="1160"/>
      <c r="V676" s="1160"/>
      <c r="W676" s="1160"/>
      <c r="X676" s="1160"/>
      <c r="Y676" s="1160"/>
      <c r="Z676" s="1160"/>
      <c r="AA676" s="1160"/>
      <c r="AB676" s="1160"/>
      <c r="AC676" s="1160"/>
    </row>
    <row r="677">
      <c r="A677" s="127"/>
      <c r="B677" s="127"/>
      <c r="C677" s="1155"/>
      <c r="D677" s="126"/>
      <c r="E677" s="126"/>
      <c r="F677" s="1155"/>
      <c r="G677" s="1156"/>
      <c r="H677" s="1157"/>
      <c r="I677" s="126"/>
      <c r="J677" s="1158"/>
      <c r="K677" s="1155"/>
      <c r="L677" s="127"/>
      <c r="M677" s="1159"/>
      <c r="N677" s="1160"/>
      <c r="O677" s="1160"/>
      <c r="P677" s="1160"/>
      <c r="Q677" s="1160"/>
      <c r="R677" s="1160"/>
      <c r="S677" s="1160"/>
      <c r="T677" s="1160"/>
      <c r="U677" s="1160"/>
      <c r="V677" s="1160"/>
      <c r="W677" s="1160"/>
      <c r="X677" s="1160"/>
      <c r="Y677" s="1160"/>
      <c r="Z677" s="1160"/>
      <c r="AA677" s="1160"/>
      <c r="AB677" s="1160"/>
      <c r="AC677" s="1160"/>
    </row>
    <row r="678">
      <c r="A678" s="127"/>
      <c r="B678" s="127"/>
      <c r="C678" s="1155"/>
      <c r="D678" s="126"/>
      <c r="E678" s="126"/>
      <c r="F678" s="1155"/>
      <c r="G678" s="1156"/>
      <c r="H678" s="1157"/>
      <c r="I678" s="126"/>
      <c r="J678" s="1158"/>
      <c r="K678" s="1155"/>
      <c r="L678" s="127"/>
      <c r="M678" s="1159"/>
      <c r="N678" s="1160"/>
      <c r="O678" s="1160"/>
      <c r="P678" s="1160"/>
      <c r="Q678" s="1160"/>
      <c r="R678" s="1160"/>
      <c r="S678" s="1160"/>
      <c r="T678" s="1160"/>
      <c r="U678" s="1160"/>
      <c r="V678" s="1160"/>
      <c r="W678" s="1160"/>
      <c r="X678" s="1160"/>
      <c r="Y678" s="1160"/>
      <c r="Z678" s="1160"/>
      <c r="AA678" s="1160"/>
      <c r="AB678" s="1160"/>
      <c r="AC678" s="1160"/>
    </row>
    <row r="679">
      <c r="A679" s="127"/>
      <c r="B679" s="127"/>
      <c r="C679" s="1155"/>
      <c r="D679" s="126"/>
      <c r="E679" s="126"/>
      <c r="F679" s="1155"/>
      <c r="G679" s="1156"/>
      <c r="H679" s="1157"/>
      <c r="I679" s="126"/>
      <c r="J679" s="1158"/>
      <c r="K679" s="1155"/>
      <c r="L679" s="127"/>
      <c r="M679" s="1159"/>
      <c r="N679" s="1160"/>
      <c r="O679" s="1160"/>
      <c r="P679" s="1160"/>
      <c r="Q679" s="1160"/>
      <c r="R679" s="1160"/>
      <c r="S679" s="1160"/>
      <c r="T679" s="1160"/>
      <c r="U679" s="1160"/>
      <c r="V679" s="1160"/>
      <c r="W679" s="1160"/>
      <c r="X679" s="1160"/>
      <c r="Y679" s="1160"/>
      <c r="Z679" s="1160"/>
      <c r="AA679" s="1160"/>
      <c r="AB679" s="1160"/>
      <c r="AC679" s="1160"/>
    </row>
    <row r="680">
      <c r="A680" s="127"/>
      <c r="B680" s="127"/>
      <c r="C680" s="1155"/>
      <c r="D680" s="126"/>
      <c r="E680" s="126"/>
      <c r="F680" s="1155"/>
      <c r="G680" s="1156"/>
      <c r="H680" s="1157"/>
      <c r="I680" s="126"/>
      <c r="J680" s="1158"/>
      <c r="K680" s="1155"/>
      <c r="L680" s="127"/>
      <c r="M680" s="1159"/>
      <c r="N680" s="1160"/>
      <c r="O680" s="1160"/>
      <c r="P680" s="1160"/>
      <c r="Q680" s="1160"/>
      <c r="R680" s="1160"/>
      <c r="S680" s="1160"/>
      <c r="T680" s="1160"/>
      <c r="U680" s="1160"/>
      <c r="V680" s="1160"/>
      <c r="W680" s="1160"/>
      <c r="X680" s="1160"/>
      <c r="Y680" s="1160"/>
      <c r="Z680" s="1160"/>
      <c r="AA680" s="1160"/>
      <c r="AB680" s="1160"/>
      <c r="AC680" s="1160"/>
    </row>
    <row r="681">
      <c r="A681" s="127"/>
      <c r="B681" s="127"/>
      <c r="C681" s="1155"/>
      <c r="D681" s="126"/>
      <c r="E681" s="126"/>
      <c r="F681" s="1155"/>
      <c r="G681" s="1156"/>
      <c r="H681" s="1157"/>
      <c r="I681" s="126"/>
      <c r="J681" s="1158"/>
      <c r="K681" s="1155"/>
      <c r="L681" s="127"/>
      <c r="M681" s="1159"/>
      <c r="N681" s="1160"/>
      <c r="O681" s="1160"/>
      <c r="P681" s="1160"/>
      <c r="Q681" s="1160"/>
      <c r="R681" s="1160"/>
      <c r="S681" s="1160"/>
      <c r="T681" s="1160"/>
      <c r="U681" s="1160"/>
      <c r="V681" s="1160"/>
      <c r="W681" s="1160"/>
      <c r="X681" s="1160"/>
      <c r="Y681" s="1160"/>
      <c r="Z681" s="1160"/>
      <c r="AA681" s="1160"/>
      <c r="AB681" s="1160"/>
      <c r="AC681" s="1160"/>
    </row>
    <row r="682">
      <c r="A682" s="127"/>
      <c r="B682" s="127"/>
      <c r="C682" s="1155"/>
      <c r="D682" s="126"/>
      <c r="E682" s="126"/>
      <c r="F682" s="1155"/>
      <c r="G682" s="1156"/>
      <c r="H682" s="1157"/>
      <c r="I682" s="126"/>
      <c r="J682" s="1158"/>
      <c r="K682" s="1155"/>
      <c r="L682" s="127"/>
      <c r="M682" s="1159"/>
      <c r="N682" s="1160"/>
      <c r="O682" s="1160"/>
      <c r="P682" s="1160"/>
      <c r="Q682" s="1160"/>
      <c r="R682" s="1160"/>
      <c r="S682" s="1160"/>
      <c r="T682" s="1160"/>
      <c r="U682" s="1160"/>
      <c r="V682" s="1160"/>
      <c r="W682" s="1160"/>
      <c r="X682" s="1160"/>
      <c r="Y682" s="1160"/>
      <c r="Z682" s="1160"/>
      <c r="AA682" s="1160"/>
      <c r="AB682" s="1160"/>
      <c r="AC682" s="1160"/>
    </row>
    <row r="683">
      <c r="A683" s="127"/>
      <c r="B683" s="127"/>
      <c r="C683" s="1155"/>
      <c r="D683" s="126"/>
      <c r="E683" s="126"/>
      <c r="F683" s="1155"/>
      <c r="G683" s="1156"/>
      <c r="H683" s="1157"/>
      <c r="I683" s="126"/>
      <c r="J683" s="1158"/>
      <c r="K683" s="1155"/>
      <c r="L683" s="127"/>
      <c r="M683" s="1159"/>
      <c r="N683" s="1160"/>
      <c r="O683" s="1160"/>
      <c r="P683" s="1160"/>
      <c r="Q683" s="1160"/>
      <c r="R683" s="1160"/>
      <c r="S683" s="1160"/>
      <c r="T683" s="1160"/>
      <c r="U683" s="1160"/>
      <c r="V683" s="1160"/>
      <c r="W683" s="1160"/>
      <c r="X683" s="1160"/>
      <c r="Y683" s="1160"/>
      <c r="Z683" s="1160"/>
      <c r="AA683" s="1160"/>
      <c r="AB683" s="1160"/>
      <c r="AC683" s="1160"/>
    </row>
    <row r="684">
      <c r="A684" s="127"/>
      <c r="B684" s="127"/>
      <c r="C684" s="1155"/>
      <c r="D684" s="126"/>
      <c r="E684" s="126"/>
      <c r="F684" s="1155"/>
      <c r="G684" s="1156"/>
      <c r="H684" s="1157"/>
      <c r="I684" s="126"/>
      <c r="J684" s="1158"/>
      <c r="K684" s="1155"/>
      <c r="L684" s="127"/>
      <c r="M684" s="1159"/>
      <c r="N684" s="1160"/>
      <c r="O684" s="1160"/>
      <c r="P684" s="1160"/>
      <c r="Q684" s="1160"/>
      <c r="R684" s="1160"/>
      <c r="S684" s="1160"/>
      <c r="T684" s="1160"/>
      <c r="U684" s="1160"/>
      <c r="V684" s="1160"/>
      <c r="W684" s="1160"/>
      <c r="X684" s="1160"/>
      <c r="Y684" s="1160"/>
      <c r="Z684" s="1160"/>
      <c r="AA684" s="1160"/>
      <c r="AB684" s="1160"/>
      <c r="AC684" s="1160"/>
    </row>
    <row r="685">
      <c r="A685" s="127"/>
      <c r="B685" s="127"/>
      <c r="C685" s="1155"/>
      <c r="D685" s="126"/>
      <c r="E685" s="126"/>
      <c r="F685" s="1155"/>
      <c r="G685" s="1156"/>
      <c r="H685" s="1157"/>
      <c r="I685" s="126"/>
      <c r="J685" s="1158"/>
      <c r="K685" s="1155"/>
      <c r="L685" s="127"/>
      <c r="M685" s="1159"/>
      <c r="N685" s="1160"/>
      <c r="O685" s="1160"/>
      <c r="P685" s="1160"/>
      <c r="Q685" s="1160"/>
      <c r="R685" s="1160"/>
      <c r="S685" s="1160"/>
      <c r="T685" s="1160"/>
      <c r="U685" s="1160"/>
      <c r="V685" s="1160"/>
      <c r="W685" s="1160"/>
      <c r="X685" s="1160"/>
      <c r="Y685" s="1160"/>
      <c r="Z685" s="1160"/>
      <c r="AA685" s="1160"/>
      <c r="AB685" s="1160"/>
      <c r="AC685" s="1160"/>
    </row>
    <row r="686">
      <c r="A686" s="127"/>
      <c r="B686" s="127"/>
      <c r="C686" s="1155"/>
      <c r="D686" s="126"/>
      <c r="E686" s="126"/>
      <c r="F686" s="1155"/>
      <c r="G686" s="1156"/>
      <c r="H686" s="1157"/>
      <c r="I686" s="126"/>
      <c r="J686" s="1158"/>
      <c r="K686" s="1155"/>
      <c r="L686" s="127"/>
      <c r="M686" s="1159"/>
      <c r="N686" s="1160"/>
      <c r="O686" s="1160"/>
      <c r="P686" s="1160"/>
      <c r="Q686" s="1160"/>
      <c r="R686" s="1160"/>
      <c r="S686" s="1160"/>
      <c r="T686" s="1160"/>
      <c r="U686" s="1160"/>
      <c r="V686" s="1160"/>
      <c r="W686" s="1160"/>
      <c r="X686" s="1160"/>
      <c r="Y686" s="1160"/>
      <c r="Z686" s="1160"/>
      <c r="AA686" s="1160"/>
      <c r="AB686" s="1160"/>
      <c r="AC686" s="1160"/>
    </row>
    <row r="687">
      <c r="A687" s="127"/>
      <c r="B687" s="127"/>
      <c r="C687" s="1155"/>
      <c r="D687" s="126"/>
      <c r="E687" s="126"/>
      <c r="F687" s="1155"/>
      <c r="G687" s="1156"/>
      <c r="H687" s="1157"/>
      <c r="I687" s="126"/>
      <c r="J687" s="1158"/>
      <c r="K687" s="1155"/>
      <c r="L687" s="127"/>
      <c r="M687" s="1159"/>
      <c r="N687" s="1160"/>
      <c r="O687" s="1160"/>
      <c r="P687" s="1160"/>
      <c r="Q687" s="1160"/>
      <c r="R687" s="1160"/>
      <c r="S687" s="1160"/>
      <c r="T687" s="1160"/>
      <c r="U687" s="1160"/>
      <c r="V687" s="1160"/>
      <c r="W687" s="1160"/>
      <c r="X687" s="1160"/>
      <c r="Y687" s="1160"/>
      <c r="Z687" s="1160"/>
      <c r="AA687" s="1160"/>
      <c r="AB687" s="1160"/>
      <c r="AC687" s="1160"/>
    </row>
    <row r="688">
      <c r="A688" s="127"/>
      <c r="B688" s="127"/>
      <c r="C688" s="1155"/>
      <c r="D688" s="126"/>
      <c r="E688" s="126"/>
      <c r="F688" s="1155"/>
      <c r="G688" s="1156"/>
      <c r="H688" s="1157"/>
      <c r="I688" s="126"/>
      <c r="J688" s="1158"/>
      <c r="K688" s="1155"/>
      <c r="L688" s="127"/>
      <c r="M688" s="1159"/>
      <c r="N688" s="1160"/>
      <c r="O688" s="1160"/>
      <c r="P688" s="1160"/>
      <c r="Q688" s="1160"/>
      <c r="R688" s="1160"/>
      <c r="S688" s="1160"/>
      <c r="T688" s="1160"/>
      <c r="U688" s="1160"/>
      <c r="V688" s="1160"/>
      <c r="W688" s="1160"/>
      <c r="X688" s="1160"/>
      <c r="Y688" s="1160"/>
      <c r="Z688" s="1160"/>
      <c r="AA688" s="1160"/>
      <c r="AB688" s="1160"/>
      <c r="AC688" s="1160"/>
    </row>
    <row r="689">
      <c r="A689" s="127"/>
      <c r="B689" s="127"/>
      <c r="C689" s="1155"/>
      <c r="D689" s="126"/>
      <c r="E689" s="126"/>
      <c r="F689" s="1155"/>
      <c r="G689" s="1156"/>
      <c r="H689" s="1157"/>
      <c r="I689" s="126"/>
      <c r="J689" s="1158"/>
      <c r="K689" s="1155"/>
      <c r="L689" s="127"/>
      <c r="M689" s="1159"/>
      <c r="N689" s="1160"/>
      <c r="O689" s="1160"/>
      <c r="P689" s="1160"/>
      <c r="Q689" s="1160"/>
      <c r="R689" s="1160"/>
      <c r="S689" s="1160"/>
      <c r="T689" s="1160"/>
      <c r="U689" s="1160"/>
      <c r="V689" s="1160"/>
      <c r="W689" s="1160"/>
      <c r="X689" s="1160"/>
      <c r="Y689" s="1160"/>
      <c r="Z689" s="1160"/>
      <c r="AA689" s="1160"/>
      <c r="AB689" s="1160"/>
      <c r="AC689" s="1160"/>
    </row>
    <row r="690">
      <c r="A690" s="127"/>
      <c r="B690" s="127"/>
      <c r="C690" s="1155"/>
      <c r="D690" s="126"/>
      <c r="E690" s="126"/>
      <c r="F690" s="1155"/>
      <c r="G690" s="1156"/>
      <c r="H690" s="1157"/>
      <c r="I690" s="126"/>
      <c r="J690" s="1158"/>
      <c r="K690" s="1155"/>
      <c r="L690" s="127"/>
      <c r="M690" s="1159"/>
      <c r="N690" s="1160"/>
      <c r="O690" s="1160"/>
      <c r="P690" s="1160"/>
      <c r="Q690" s="1160"/>
      <c r="R690" s="1160"/>
      <c r="S690" s="1160"/>
      <c r="T690" s="1160"/>
      <c r="U690" s="1160"/>
      <c r="V690" s="1160"/>
      <c r="W690" s="1160"/>
      <c r="X690" s="1160"/>
      <c r="Y690" s="1160"/>
      <c r="Z690" s="1160"/>
      <c r="AA690" s="1160"/>
      <c r="AB690" s="1160"/>
      <c r="AC690" s="1160"/>
    </row>
    <row r="691">
      <c r="A691" s="127"/>
      <c r="B691" s="127"/>
      <c r="C691" s="1155"/>
      <c r="D691" s="126"/>
      <c r="E691" s="126"/>
      <c r="F691" s="1155"/>
      <c r="G691" s="1156"/>
      <c r="H691" s="1157"/>
      <c r="I691" s="126"/>
      <c r="J691" s="1158"/>
      <c r="K691" s="1155"/>
      <c r="L691" s="127"/>
      <c r="M691" s="1159"/>
      <c r="N691" s="1160"/>
      <c r="O691" s="1160"/>
      <c r="P691" s="1160"/>
      <c r="Q691" s="1160"/>
      <c r="R691" s="1160"/>
      <c r="S691" s="1160"/>
      <c r="T691" s="1160"/>
      <c r="U691" s="1160"/>
      <c r="V691" s="1160"/>
      <c r="W691" s="1160"/>
      <c r="X691" s="1160"/>
      <c r="Y691" s="1160"/>
      <c r="Z691" s="1160"/>
      <c r="AA691" s="1160"/>
      <c r="AB691" s="1160"/>
      <c r="AC691" s="1160"/>
    </row>
    <row r="692">
      <c r="A692" s="127"/>
      <c r="B692" s="127"/>
      <c r="C692" s="1155"/>
      <c r="D692" s="126"/>
      <c r="E692" s="126"/>
      <c r="F692" s="1155"/>
      <c r="G692" s="1156"/>
      <c r="H692" s="1157"/>
      <c r="I692" s="126"/>
      <c r="J692" s="1158"/>
      <c r="K692" s="1155"/>
      <c r="L692" s="127"/>
      <c r="M692" s="1159"/>
      <c r="N692" s="1160"/>
      <c r="O692" s="1160"/>
      <c r="P692" s="1160"/>
      <c r="Q692" s="1160"/>
      <c r="R692" s="1160"/>
      <c r="S692" s="1160"/>
      <c r="T692" s="1160"/>
      <c r="U692" s="1160"/>
      <c r="V692" s="1160"/>
      <c r="W692" s="1160"/>
      <c r="X692" s="1160"/>
      <c r="Y692" s="1160"/>
      <c r="Z692" s="1160"/>
      <c r="AA692" s="1160"/>
      <c r="AB692" s="1160"/>
      <c r="AC692" s="1160"/>
    </row>
    <row r="693">
      <c r="A693" s="127"/>
      <c r="B693" s="127"/>
      <c r="C693" s="1155"/>
      <c r="D693" s="126"/>
      <c r="E693" s="126"/>
      <c r="F693" s="1155"/>
      <c r="G693" s="1156"/>
      <c r="H693" s="1157"/>
      <c r="I693" s="126"/>
      <c r="J693" s="1158"/>
      <c r="K693" s="1155"/>
      <c r="L693" s="127"/>
      <c r="M693" s="1159"/>
      <c r="N693" s="1160"/>
      <c r="O693" s="1160"/>
      <c r="P693" s="1160"/>
      <c r="Q693" s="1160"/>
      <c r="R693" s="1160"/>
      <c r="S693" s="1160"/>
      <c r="T693" s="1160"/>
      <c r="U693" s="1160"/>
      <c r="V693" s="1160"/>
      <c r="W693" s="1160"/>
      <c r="X693" s="1160"/>
      <c r="Y693" s="1160"/>
      <c r="Z693" s="1160"/>
      <c r="AA693" s="1160"/>
      <c r="AB693" s="1160"/>
      <c r="AC693" s="1160"/>
    </row>
    <row r="694">
      <c r="A694" s="127"/>
      <c r="B694" s="127"/>
      <c r="C694" s="1155"/>
      <c r="D694" s="126"/>
      <c r="E694" s="126"/>
      <c r="F694" s="1155"/>
      <c r="G694" s="1156"/>
      <c r="H694" s="1157"/>
      <c r="I694" s="126"/>
      <c r="J694" s="1158"/>
      <c r="K694" s="1155"/>
      <c r="L694" s="127"/>
      <c r="M694" s="1159"/>
      <c r="N694" s="1160"/>
      <c r="O694" s="1160"/>
      <c r="P694" s="1160"/>
      <c r="Q694" s="1160"/>
      <c r="R694" s="1160"/>
      <c r="S694" s="1160"/>
      <c r="T694" s="1160"/>
      <c r="U694" s="1160"/>
      <c r="V694" s="1160"/>
      <c r="W694" s="1160"/>
      <c r="X694" s="1160"/>
      <c r="Y694" s="1160"/>
      <c r="Z694" s="1160"/>
      <c r="AA694" s="1160"/>
      <c r="AB694" s="1160"/>
      <c r="AC694" s="1160"/>
    </row>
    <row r="695">
      <c r="A695" s="127"/>
      <c r="B695" s="127"/>
      <c r="C695" s="1155"/>
      <c r="D695" s="126"/>
      <c r="E695" s="126"/>
      <c r="F695" s="1155"/>
      <c r="G695" s="1156"/>
      <c r="H695" s="1157"/>
      <c r="I695" s="126"/>
      <c r="J695" s="1158"/>
      <c r="K695" s="1155"/>
      <c r="L695" s="127"/>
      <c r="M695" s="1159"/>
      <c r="N695" s="1160"/>
      <c r="O695" s="1160"/>
      <c r="P695" s="1160"/>
      <c r="Q695" s="1160"/>
      <c r="R695" s="1160"/>
      <c r="S695" s="1160"/>
      <c r="T695" s="1160"/>
      <c r="U695" s="1160"/>
      <c r="V695" s="1160"/>
      <c r="W695" s="1160"/>
      <c r="X695" s="1160"/>
      <c r="Y695" s="1160"/>
      <c r="Z695" s="1160"/>
      <c r="AA695" s="1160"/>
      <c r="AB695" s="1160"/>
      <c r="AC695" s="1160"/>
    </row>
    <row r="696">
      <c r="A696" s="127"/>
      <c r="B696" s="127"/>
      <c r="C696" s="1155"/>
      <c r="D696" s="126"/>
      <c r="E696" s="126"/>
      <c r="F696" s="1155"/>
      <c r="G696" s="1156"/>
      <c r="H696" s="1157"/>
      <c r="I696" s="126"/>
      <c r="J696" s="1158"/>
      <c r="K696" s="1155"/>
      <c r="L696" s="127"/>
      <c r="M696" s="1159"/>
      <c r="N696" s="1160"/>
      <c r="O696" s="1160"/>
      <c r="P696" s="1160"/>
      <c r="Q696" s="1160"/>
      <c r="R696" s="1160"/>
      <c r="S696" s="1160"/>
      <c r="T696" s="1160"/>
      <c r="U696" s="1160"/>
      <c r="V696" s="1160"/>
      <c r="W696" s="1160"/>
      <c r="X696" s="1160"/>
      <c r="Y696" s="1160"/>
      <c r="Z696" s="1160"/>
      <c r="AA696" s="1160"/>
      <c r="AB696" s="1160"/>
      <c r="AC696" s="1160"/>
    </row>
    <row r="697">
      <c r="A697" s="127"/>
      <c r="B697" s="127"/>
      <c r="C697" s="1155"/>
      <c r="D697" s="126"/>
      <c r="E697" s="126"/>
      <c r="F697" s="1155"/>
      <c r="G697" s="1156"/>
      <c r="H697" s="1157"/>
      <c r="I697" s="126"/>
      <c r="J697" s="1158"/>
      <c r="K697" s="1155"/>
      <c r="L697" s="127"/>
      <c r="M697" s="1159"/>
      <c r="N697" s="1160"/>
      <c r="O697" s="1160"/>
      <c r="P697" s="1160"/>
      <c r="Q697" s="1160"/>
      <c r="R697" s="1160"/>
      <c r="S697" s="1160"/>
      <c r="T697" s="1160"/>
      <c r="U697" s="1160"/>
      <c r="V697" s="1160"/>
      <c r="W697" s="1160"/>
      <c r="X697" s="1160"/>
      <c r="Y697" s="1160"/>
      <c r="Z697" s="1160"/>
      <c r="AA697" s="1160"/>
      <c r="AB697" s="1160"/>
      <c r="AC697" s="1160"/>
    </row>
    <row r="698">
      <c r="A698" s="127"/>
      <c r="B698" s="127"/>
      <c r="C698" s="1155"/>
      <c r="D698" s="126"/>
      <c r="E698" s="126"/>
      <c r="F698" s="1155"/>
      <c r="G698" s="1156"/>
      <c r="H698" s="1157"/>
      <c r="I698" s="126"/>
      <c r="J698" s="1158"/>
      <c r="K698" s="1155"/>
      <c r="L698" s="127"/>
      <c r="M698" s="1159"/>
      <c r="N698" s="1160"/>
      <c r="O698" s="1160"/>
      <c r="P698" s="1160"/>
      <c r="Q698" s="1160"/>
      <c r="R698" s="1160"/>
      <c r="S698" s="1160"/>
      <c r="T698" s="1160"/>
      <c r="U698" s="1160"/>
      <c r="V698" s="1160"/>
      <c r="W698" s="1160"/>
      <c r="X698" s="1160"/>
      <c r="Y698" s="1160"/>
      <c r="Z698" s="1160"/>
      <c r="AA698" s="1160"/>
      <c r="AB698" s="1160"/>
      <c r="AC698" s="1160"/>
    </row>
    <row r="699">
      <c r="A699" s="127"/>
      <c r="B699" s="127"/>
      <c r="C699" s="1155"/>
      <c r="D699" s="126"/>
      <c r="E699" s="126"/>
      <c r="F699" s="1155"/>
      <c r="G699" s="1156"/>
      <c r="H699" s="1157"/>
      <c r="I699" s="126"/>
      <c r="J699" s="1158"/>
      <c r="K699" s="1155"/>
      <c r="L699" s="127"/>
      <c r="M699" s="1159"/>
      <c r="N699" s="1160"/>
      <c r="O699" s="1160"/>
      <c r="P699" s="1160"/>
      <c r="Q699" s="1160"/>
      <c r="R699" s="1160"/>
      <c r="S699" s="1160"/>
      <c r="T699" s="1160"/>
      <c r="U699" s="1160"/>
      <c r="V699" s="1160"/>
      <c r="W699" s="1160"/>
      <c r="X699" s="1160"/>
      <c r="Y699" s="1160"/>
      <c r="Z699" s="1160"/>
      <c r="AA699" s="1160"/>
      <c r="AB699" s="1160"/>
      <c r="AC699" s="1160"/>
    </row>
    <row r="700">
      <c r="A700" s="127"/>
      <c r="B700" s="127"/>
      <c r="C700" s="1155"/>
      <c r="D700" s="126"/>
      <c r="E700" s="126"/>
      <c r="F700" s="1155"/>
      <c r="G700" s="1156"/>
      <c r="H700" s="1157"/>
      <c r="I700" s="126"/>
      <c r="J700" s="1158"/>
      <c r="K700" s="1155"/>
      <c r="L700" s="127"/>
      <c r="M700" s="1159"/>
      <c r="N700" s="1160"/>
      <c r="O700" s="1160"/>
      <c r="P700" s="1160"/>
      <c r="Q700" s="1160"/>
      <c r="R700" s="1160"/>
      <c r="S700" s="1160"/>
      <c r="T700" s="1160"/>
      <c r="U700" s="1160"/>
      <c r="V700" s="1160"/>
      <c r="W700" s="1160"/>
      <c r="X700" s="1160"/>
      <c r="Y700" s="1160"/>
      <c r="Z700" s="1160"/>
      <c r="AA700" s="1160"/>
      <c r="AB700" s="1160"/>
      <c r="AC700" s="1160"/>
    </row>
    <row r="701">
      <c r="A701" s="127"/>
      <c r="B701" s="127"/>
      <c r="C701" s="1155"/>
      <c r="D701" s="126"/>
      <c r="E701" s="126"/>
      <c r="F701" s="1155"/>
      <c r="G701" s="1156"/>
      <c r="H701" s="1157"/>
      <c r="I701" s="126"/>
      <c r="J701" s="1158"/>
      <c r="K701" s="1155"/>
      <c r="L701" s="127"/>
      <c r="M701" s="1159"/>
      <c r="N701" s="1160"/>
      <c r="O701" s="1160"/>
      <c r="P701" s="1160"/>
      <c r="Q701" s="1160"/>
      <c r="R701" s="1160"/>
      <c r="S701" s="1160"/>
      <c r="T701" s="1160"/>
      <c r="U701" s="1160"/>
      <c r="V701" s="1160"/>
      <c r="W701" s="1160"/>
      <c r="X701" s="1160"/>
      <c r="Y701" s="1160"/>
      <c r="Z701" s="1160"/>
      <c r="AA701" s="1160"/>
      <c r="AB701" s="1160"/>
      <c r="AC701" s="1160"/>
    </row>
    <row r="702">
      <c r="A702" s="127"/>
      <c r="B702" s="127"/>
      <c r="C702" s="1155"/>
      <c r="D702" s="126"/>
      <c r="E702" s="126"/>
      <c r="F702" s="1155"/>
      <c r="G702" s="1156"/>
      <c r="H702" s="1157"/>
      <c r="I702" s="126"/>
      <c r="J702" s="1158"/>
      <c r="K702" s="1155"/>
      <c r="L702" s="127"/>
      <c r="M702" s="1159"/>
      <c r="N702" s="1160"/>
      <c r="O702" s="1160"/>
      <c r="P702" s="1160"/>
      <c r="Q702" s="1160"/>
      <c r="R702" s="1160"/>
      <c r="S702" s="1160"/>
      <c r="T702" s="1160"/>
      <c r="U702" s="1160"/>
      <c r="V702" s="1160"/>
      <c r="W702" s="1160"/>
      <c r="X702" s="1160"/>
      <c r="Y702" s="1160"/>
      <c r="Z702" s="1160"/>
      <c r="AA702" s="1160"/>
      <c r="AB702" s="1160"/>
      <c r="AC702" s="1160"/>
    </row>
    <row r="703">
      <c r="A703" s="127"/>
      <c r="B703" s="127"/>
      <c r="C703" s="1155"/>
      <c r="D703" s="126"/>
      <c r="E703" s="126"/>
      <c r="F703" s="1155"/>
      <c r="G703" s="1156"/>
      <c r="H703" s="1157"/>
      <c r="I703" s="126"/>
      <c r="J703" s="1158"/>
      <c r="K703" s="1155"/>
      <c r="L703" s="127"/>
      <c r="M703" s="1159"/>
      <c r="N703" s="1160"/>
      <c r="O703" s="1160"/>
      <c r="P703" s="1160"/>
      <c r="Q703" s="1160"/>
      <c r="R703" s="1160"/>
      <c r="S703" s="1160"/>
      <c r="T703" s="1160"/>
      <c r="U703" s="1160"/>
      <c r="V703" s="1160"/>
      <c r="W703" s="1160"/>
      <c r="X703" s="1160"/>
      <c r="Y703" s="1160"/>
      <c r="Z703" s="1160"/>
      <c r="AA703" s="1160"/>
      <c r="AB703" s="1160"/>
      <c r="AC703" s="1160"/>
    </row>
    <row r="704">
      <c r="A704" s="127"/>
      <c r="B704" s="127"/>
      <c r="C704" s="1155"/>
      <c r="D704" s="126"/>
      <c r="E704" s="126"/>
      <c r="F704" s="1155"/>
      <c r="G704" s="1156"/>
      <c r="H704" s="1157"/>
      <c r="I704" s="126"/>
      <c r="J704" s="1158"/>
      <c r="K704" s="1155"/>
      <c r="L704" s="127"/>
      <c r="M704" s="1159"/>
      <c r="N704" s="1160"/>
      <c r="O704" s="1160"/>
      <c r="P704" s="1160"/>
      <c r="Q704" s="1160"/>
      <c r="R704" s="1160"/>
      <c r="S704" s="1160"/>
      <c r="T704" s="1160"/>
      <c r="U704" s="1160"/>
      <c r="V704" s="1160"/>
      <c r="W704" s="1160"/>
      <c r="X704" s="1160"/>
      <c r="Y704" s="1160"/>
      <c r="Z704" s="1160"/>
      <c r="AA704" s="1160"/>
      <c r="AB704" s="1160"/>
      <c r="AC704" s="1160"/>
    </row>
    <row r="705">
      <c r="A705" s="127"/>
      <c r="B705" s="127"/>
      <c r="C705" s="1155"/>
      <c r="D705" s="126"/>
      <c r="E705" s="126"/>
      <c r="F705" s="1155"/>
      <c r="G705" s="1156"/>
      <c r="H705" s="1157"/>
      <c r="I705" s="126"/>
      <c r="J705" s="1158"/>
      <c r="K705" s="1155"/>
      <c r="L705" s="127"/>
      <c r="M705" s="1159"/>
      <c r="N705" s="1160"/>
      <c r="O705" s="1160"/>
      <c r="P705" s="1160"/>
      <c r="Q705" s="1160"/>
      <c r="R705" s="1160"/>
      <c r="S705" s="1160"/>
      <c r="T705" s="1160"/>
      <c r="U705" s="1160"/>
      <c r="V705" s="1160"/>
      <c r="W705" s="1160"/>
      <c r="X705" s="1160"/>
      <c r="Y705" s="1160"/>
      <c r="Z705" s="1160"/>
      <c r="AA705" s="1160"/>
      <c r="AB705" s="1160"/>
      <c r="AC705" s="1160"/>
    </row>
    <row r="706">
      <c r="A706" s="127"/>
      <c r="B706" s="127"/>
      <c r="C706" s="1155"/>
      <c r="D706" s="126"/>
      <c r="E706" s="126"/>
      <c r="F706" s="1155"/>
      <c r="G706" s="1156"/>
      <c r="H706" s="1157"/>
      <c r="I706" s="126"/>
      <c r="J706" s="1158"/>
      <c r="K706" s="1155"/>
      <c r="L706" s="127"/>
      <c r="M706" s="1159"/>
      <c r="N706" s="1160"/>
      <c r="O706" s="1160"/>
      <c r="P706" s="1160"/>
      <c r="Q706" s="1160"/>
      <c r="R706" s="1160"/>
      <c r="S706" s="1160"/>
      <c r="T706" s="1160"/>
      <c r="U706" s="1160"/>
      <c r="V706" s="1160"/>
      <c r="W706" s="1160"/>
      <c r="X706" s="1160"/>
      <c r="Y706" s="1160"/>
      <c r="Z706" s="1160"/>
      <c r="AA706" s="1160"/>
      <c r="AB706" s="1160"/>
      <c r="AC706" s="1160"/>
    </row>
    <row r="707">
      <c r="A707" s="127"/>
      <c r="B707" s="127"/>
      <c r="C707" s="1155"/>
      <c r="D707" s="126"/>
      <c r="E707" s="126"/>
      <c r="F707" s="1155"/>
      <c r="G707" s="1156"/>
      <c r="H707" s="1157"/>
      <c r="I707" s="126"/>
      <c r="J707" s="1158"/>
      <c r="K707" s="1155"/>
      <c r="L707" s="127"/>
      <c r="M707" s="1159"/>
      <c r="N707" s="1160"/>
      <c r="O707" s="1160"/>
      <c r="P707" s="1160"/>
      <c r="Q707" s="1160"/>
      <c r="R707" s="1160"/>
      <c r="S707" s="1160"/>
      <c r="T707" s="1160"/>
      <c r="U707" s="1160"/>
      <c r="V707" s="1160"/>
      <c r="W707" s="1160"/>
      <c r="X707" s="1160"/>
      <c r="Y707" s="1160"/>
      <c r="Z707" s="1160"/>
      <c r="AA707" s="1160"/>
      <c r="AB707" s="1160"/>
      <c r="AC707" s="1160"/>
    </row>
    <row r="708">
      <c r="A708" s="127"/>
      <c r="B708" s="127"/>
      <c r="C708" s="1155"/>
      <c r="D708" s="126"/>
      <c r="E708" s="126"/>
      <c r="F708" s="1155"/>
      <c r="G708" s="1156"/>
      <c r="H708" s="1157"/>
      <c r="I708" s="126"/>
      <c r="J708" s="1158"/>
      <c r="K708" s="1155"/>
      <c r="L708" s="127"/>
      <c r="M708" s="1159"/>
      <c r="N708" s="1160"/>
      <c r="O708" s="1160"/>
      <c r="P708" s="1160"/>
      <c r="Q708" s="1160"/>
      <c r="R708" s="1160"/>
      <c r="S708" s="1160"/>
      <c r="T708" s="1160"/>
      <c r="U708" s="1160"/>
      <c r="V708" s="1160"/>
      <c r="W708" s="1160"/>
      <c r="X708" s="1160"/>
      <c r="Y708" s="1160"/>
      <c r="Z708" s="1160"/>
      <c r="AA708" s="1160"/>
      <c r="AB708" s="1160"/>
      <c r="AC708" s="1160"/>
    </row>
    <row r="709">
      <c r="A709" s="127"/>
      <c r="B709" s="127"/>
      <c r="C709" s="1155"/>
      <c r="D709" s="126"/>
      <c r="E709" s="126"/>
      <c r="F709" s="1155"/>
      <c r="G709" s="1156"/>
      <c r="H709" s="1157"/>
      <c r="I709" s="126"/>
      <c r="J709" s="1158"/>
      <c r="K709" s="1155"/>
      <c r="L709" s="127"/>
      <c r="M709" s="1159"/>
      <c r="N709" s="1160"/>
      <c r="O709" s="1160"/>
      <c r="P709" s="1160"/>
      <c r="Q709" s="1160"/>
      <c r="R709" s="1160"/>
      <c r="S709" s="1160"/>
      <c r="T709" s="1160"/>
      <c r="U709" s="1160"/>
      <c r="V709" s="1160"/>
      <c r="W709" s="1160"/>
      <c r="X709" s="1160"/>
      <c r="Y709" s="1160"/>
      <c r="Z709" s="1160"/>
      <c r="AA709" s="1160"/>
      <c r="AB709" s="1160"/>
      <c r="AC709" s="1160"/>
    </row>
    <row r="710">
      <c r="A710" s="127"/>
      <c r="B710" s="127"/>
      <c r="C710" s="1155"/>
      <c r="D710" s="126"/>
      <c r="E710" s="126"/>
      <c r="F710" s="1155"/>
      <c r="G710" s="1156"/>
      <c r="H710" s="1157"/>
      <c r="I710" s="126"/>
      <c r="J710" s="1158"/>
      <c r="K710" s="1155"/>
      <c r="L710" s="127"/>
      <c r="M710" s="1159"/>
      <c r="N710" s="1160"/>
      <c r="O710" s="1160"/>
      <c r="P710" s="1160"/>
      <c r="Q710" s="1160"/>
      <c r="R710" s="1160"/>
      <c r="S710" s="1160"/>
      <c r="T710" s="1160"/>
      <c r="U710" s="1160"/>
      <c r="V710" s="1160"/>
      <c r="W710" s="1160"/>
      <c r="X710" s="1160"/>
      <c r="Y710" s="1160"/>
      <c r="Z710" s="1160"/>
      <c r="AA710" s="1160"/>
      <c r="AB710" s="1160"/>
      <c r="AC710" s="1160"/>
    </row>
    <row r="711">
      <c r="A711" s="127"/>
      <c r="B711" s="127"/>
      <c r="C711" s="1155"/>
      <c r="D711" s="126"/>
      <c r="E711" s="126"/>
      <c r="F711" s="1155"/>
      <c r="G711" s="1156"/>
      <c r="H711" s="1157"/>
      <c r="I711" s="126"/>
      <c r="J711" s="1158"/>
      <c r="K711" s="1155"/>
      <c r="L711" s="127"/>
      <c r="M711" s="1159"/>
      <c r="N711" s="1160"/>
      <c r="O711" s="1160"/>
      <c r="P711" s="1160"/>
      <c r="Q711" s="1160"/>
      <c r="R711" s="1160"/>
      <c r="S711" s="1160"/>
      <c r="T711" s="1160"/>
      <c r="U711" s="1160"/>
      <c r="V711" s="1160"/>
      <c r="W711" s="1160"/>
      <c r="X711" s="1160"/>
      <c r="Y711" s="1160"/>
      <c r="Z711" s="1160"/>
      <c r="AA711" s="1160"/>
      <c r="AB711" s="1160"/>
      <c r="AC711" s="1160"/>
    </row>
    <row r="712">
      <c r="A712" s="127"/>
      <c r="B712" s="127"/>
      <c r="C712" s="1155"/>
      <c r="D712" s="126"/>
      <c r="E712" s="126"/>
      <c r="F712" s="1155"/>
      <c r="G712" s="1156"/>
      <c r="H712" s="1157"/>
      <c r="I712" s="126"/>
      <c r="J712" s="1158"/>
      <c r="K712" s="1155"/>
      <c r="L712" s="127"/>
      <c r="M712" s="1159"/>
      <c r="N712" s="1160"/>
      <c r="O712" s="1160"/>
      <c r="P712" s="1160"/>
      <c r="Q712" s="1160"/>
      <c r="R712" s="1160"/>
      <c r="S712" s="1160"/>
      <c r="T712" s="1160"/>
      <c r="U712" s="1160"/>
      <c r="V712" s="1160"/>
      <c r="W712" s="1160"/>
      <c r="X712" s="1160"/>
      <c r="Y712" s="1160"/>
      <c r="Z712" s="1160"/>
      <c r="AA712" s="1160"/>
      <c r="AB712" s="1160"/>
      <c r="AC712" s="1160"/>
    </row>
    <row r="713">
      <c r="A713" s="127"/>
      <c r="B713" s="127"/>
      <c r="C713" s="1155"/>
      <c r="D713" s="126"/>
      <c r="E713" s="126"/>
      <c r="F713" s="1155"/>
      <c r="G713" s="1156"/>
      <c r="H713" s="1157"/>
      <c r="I713" s="126"/>
      <c r="J713" s="1158"/>
      <c r="K713" s="1155"/>
      <c r="L713" s="127"/>
      <c r="M713" s="1159"/>
      <c r="N713" s="1160"/>
      <c r="O713" s="1160"/>
      <c r="P713" s="1160"/>
      <c r="Q713" s="1160"/>
      <c r="R713" s="1160"/>
      <c r="S713" s="1160"/>
      <c r="T713" s="1160"/>
      <c r="U713" s="1160"/>
      <c r="V713" s="1160"/>
      <c r="W713" s="1160"/>
      <c r="X713" s="1160"/>
      <c r="Y713" s="1160"/>
      <c r="Z713" s="1160"/>
      <c r="AA713" s="1160"/>
      <c r="AB713" s="1160"/>
      <c r="AC713" s="1160"/>
    </row>
    <row r="714">
      <c r="A714" s="127"/>
      <c r="B714" s="127"/>
      <c r="C714" s="1155"/>
      <c r="D714" s="126"/>
      <c r="E714" s="126"/>
      <c r="F714" s="1155"/>
      <c r="G714" s="1156"/>
      <c r="H714" s="1157"/>
      <c r="I714" s="126"/>
      <c r="J714" s="1158"/>
      <c r="K714" s="1155"/>
      <c r="L714" s="127"/>
      <c r="M714" s="1159"/>
      <c r="N714" s="1160"/>
      <c r="O714" s="1160"/>
      <c r="P714" s="1160"/>
      <c r="Q714" s="1160"/>
      <c r="R714" s="1160"/>
      <c r="S714" s="1160"/>
      <c r="T714" s="1160"/>
      <c r="U714" s="1160"/>
      <c r="V714" s="1160"/>
      <c r="W714" s="1160"/>
      <c r="X714" s="1160"/>
      <c r="Y714" s="1160"/>
      <c r="Z714" s="1160"/>
      <c r="AA714" s="1160"/>
      <c r="AB714" s="1160"/>
      <c r="AC714" s="1160"/>
    </row>
    <row r="715">
      <c r="A715" s="127"/>
      <c r="B715" s="127"/>
      <c r="C715" s="1155"/>
      <c r="D715" s="126"/>
      <c r="E715" s="126"/>
      <c r="F715" s="1155"/>
      <c r="G715" s="1156"/>
      <c r="H715" s="1157"/>
      <c r="I715" s="126"/>
      <c r="J715" s="1158"/>
      <c r="K715" s="1155"/>
      <c r="L715" s="127"/>
      <c r="M715" s="1159"/>
      <c r="N715" s="1160"/>
      <c r="O715" s="1160"/>
      <c r="P715" s="1160"/>
      <c r="Q715" s="1160"/>
      <c r="R715" s="1160"/>
      <c r="S715" s="1160"/>
      <c r="T715" s="1160"/>
      <c r="U715" s="1160"/>
      <c r="V715" s="1160"/>
      <c r="W715" s="1160"/>
      <c r="X715" s="1160"/>
      <c r="Y715" s="1160"/>
      <c r="Z715" s="1160"/>
      <c r="AA715" s="1160"/>
      <c r="AB715" s="1160"/>
      <c r="AC715" s="1160"/>
    </row>
    <row r="716">
      <c r="A716" s="127"/>
      <c r="B716" s="127"/>
      <c r="C716" s="1155"/>
      <c r="D716" s="126"/>
      <c r="E716" s="126"/>
      <c r="F716" s="1155"/>
      <c r="G716" s="1156"/>
      <c r="H716" s="1157"/>
      <c r="I716" s="126"/>
      <c r="J716" s="1158"/>
      <c r="K716" s="1155"/>
      <c r="L716" s="127"/>
      <c r="M716" s="1159"/>
      <c r="N716" s="1160"/>
      <c r="O716" s="1160"/>
      <c r="P716" s="1160"/>
      <c r="Q716" s="1160"/>
      <c r="R716" s="1160"/>
      <c r="S716" s="1160"/>
      <c r="T716" s="1160"/>
      <c r="U716" s="1160"/>
      <c r="V716" s="1160"/>
      <c r="W716" s="1160"/>
      <c r="X716" s="1160"/>
      <c r="Y716" s="1160"/>
      <c r="Z716" s="1160"/>
      <c r="AA716" s="1160"/>
      <c r="AB716" s="1160"/>
      <c r="AC716" s="1160"/>
    </row>
    <row r="717">
      <c r="A717" s="127"/>
      <c r="B717" s="127"/>
      <c r="C717" s="1155"/>
      <c r="D717" s="126"/>
      <c r="E717" s="126"/>
      <c r="F717" s="1155"/>
      <c r="G717" s="1156"/>
      <c r="H717" s="1157"/>
      <c r="I717" s="126"/>
      <c r="J717" s="1158"/>
      <c r="K717" s="1155"/>
      <c r="L717" s="127"/>
      <c r="M717" s="1159"/>
      <c r="N717" s="1160"/>
      <c r="O717" s="1160"/>
      <c r="P717" s="1160"/>
      <c r="Q717" s="1160"/>
      <c r="R717" s="1160"/>
      <c r="S717" s="1160"/>
      <c r="T717" s="1160"/>
      <c r="U717" s="1160"/>
      <c r="V717" s="1160"/>
      <c r="W717" s="1160"/>
      <c r="X717" s="1160"/>
      <c r="Y717" s="1160"/>
      <c r="Z717" s="1160"/>
      <c r="AA717" s="1160"/>
      <c r="AB717" s="1160"/>
      <c r="AC717" s="1160"/>
    </row>
    <row r="718">
      <c r="A718" s="127"/>
      <c r="B718" s="127"/>
      <c r="C718" s="1155"/>
      <c r="D718" s="126"/>
      <c r="E718" s="126"/>
      <c r="F718" s="1155"/>
      <c r="G718" s="1156"/>
      <c r="H718" s="1157"/>
      <c r="I718" s="126"/>
      <c r="J718" s="1158"/>
      <c r="K718" s="1155"/>
      <c r="L718" s="127"/>
      <c r="M718" s="1159"/>
      <c r="N718" s="1160"/>
      <c r="O718" s="1160"/>
      <c r="P718" s="1160"/>
      <c r="Q718" s="1160"/>
      <c r="R718" s="1160"/>
      <c r="S718" s="1160"/>
      <c r="T718" s="1160"/>
      <c r="U718" s="1160"/>
      <c r="V718" s="1160"/>
      <c r="W718" s="1160"/>
      <c r="X718" s="1160"/>
      <c r="Y718" s="1160"/>
      <c r="Z718" s="1160"/>
      <c r="AA718" s="1160"/>
      <c r="AB718" s="1160"/>
      <c r="AC718" s="1160"/>
    </row>
    <row r="719">
      <c r="A719" s="127"/>
      <c r="B719" s="127"/>
      <c r="C719" s="1155"/>
      <c r="D719" s="126"/>
      <c r="E719" s="126"/>
      <c r="F719" s="1155"/>
      <c r="G719" s="1156"/>
      <c r="H719" s="1157"/>
      <c r="I719" s="126"/>
      <c r="J719" s="1158"/>
      <c r="K719" s="1155"/>
      <c r="L719" s="127"/>
      <c r="M719" s="1159"/>
      <c r="N719" s="1160"/>
      <c r="O719" s="1160"/>
      <c r="P719" s="1160"/>
      <c r="Q719" s="1160"/>
      <c r="R719" s="1160"/>
      <c r="S719" s="1160"/>
      <c r="T719" s="1160"/>
      <c r="U719" s="1160"/>
      <c r="V719" s="1160"/>
      <c r="W719" s="1160"/>
      <c r="X719" s="1160"/>
      <c r="Y719" s="1160"/>
      <c r="Z719" s="1160"/>
      <c r="AA719" s="1160"/>
      <c r="AB719" s="1160"/>
      <c r="AC719" s="1160"/>
    </row>
    <row r="720">
      <c r="A720" s="127"/>
      <c r="B720" s="127"/>
      <c r="C720" s="1155"/>
      <c r="D720" s="126"/>
      <c r="E720" s="126"/>
      <c r="F720" s="1155"/>
      <c r="G720" s="1156"/>
      <c r="H720" s="1157"/>
      <c r="I720" s="126"/>
      <c r="J720" s="1158"/>
      <c r="K720" s="1155"/>
      <c r="L720" s="127"/>
      <c r="M720" s="1159"/>
      <c r="N720" s="1160"/>
      <c r="O720" s="1160"/>
      <c r="P720" s="1160"/>
      <c r="Q720" s="1160"/>
      <c r="R720" s="1160"/>
      <c r="S720" s="1160"/>
      <c r="T720" s="1160"/>
      <c r="U720" s="1160"/>
      <c r="V720" s="1160"/>
      <c r="W720" s="1160"/>
      <c r="X720" s="1160"/>
      <c r="Y720" s="1160"/>
      <c r="Z720" s="1160"/>
      <c r="AA720" s="1160"/>
      <c r="AB720" s="1160"/>
      <c r="AC720" s="1160"/>
    </row>
    <row r="721">
      <c r="A721" s="127"/>
      <c r="B721" s="127"/>
      <c r="C721" s="1155"/>
      <c r="D721" s="126"/>
      <c r="E721" s="126"/>
      <c r="F721" s="1155"/>
      <c r="G721" s="1156"/>
      <c r="H721" s="1157"/>
      <c r="I721" s="126"/>
      <c r="J721" s="1158"/>
      <c r="K721" s="1155"/>
      <c r="L721" s="127"/>
      <c r="M721" s="1159"/>
      <c r="N721" s="1160"/>
      <c r="O721" s="1160"/>
      <c r="P721" s="1160"/>
      <c r="Q721" s="1160"/>
      <c r="R721" s="1160"/>
      <c r="S721" s="1160"/>
      <c r="T721" s="1160"/>
      <c r="U721" s="1160"/>
      <c r="V721" s="1160"/>
      <c r="W721" s="1160"/>
      <c r="X721" s="1160"/>
      <c r="Y721" s="1160"/>
      <c r="Z721" s="1160"/>
      <c r="AA721" s="1160"/>
      <c r="AB721" s="1160"/>
      <c r="AC721" s="1160"/>
    </row>
    <row r="722">
      <c r="A722" s="127"/>
      <c r="B722" s="127"/>
      <c r="C722" s="1155"/>
      <c r="D722" s="126"/>
      <c r="E722" s="126"/>
      <c r="F722" s="1155"/>
      <c r="G722" s="1156"/>
      <c r="H722" s="1157"/>
      <c r="I722" s="126"/>
      <c r="J722" s="1158"/>
      <c r="K722" s="1155"/>
      <c r="L722" s="127"/>
      <c r="M722" s="1159"/>
      <c r="N722" s="1160"/>
      <c r="O722" s="1160"/>
      <c r="P722" s="1160"/>
      <c r="Q722" s="1160"/>
      <c r="R722" s="1160"/>
      <c r="S722" s="1160"/>
      <c r="T722" s="1160"/>
      <c r="U722" s="1160"/>
      <c r="V722" s="1160"/>
      <c r="W722" s="1160"/>
      <c r="X722" s="1160"/>
      <c r="Y722" s="1160"/>
      <c r="Z722" s="1160"/>
      <c r="AA722" s="1160"/>
      <c r="AB722" s="1160"/>
      <c r="AC722" s="1160"/>
    </row>
    <row r="723">
      <c r="A723" s="127"/>
      <c r="B723" s="127"/>
      <c r="C723" s="1155"/>
      <c r="D723" s="126"/>
      <c r="E723" s="126"/>
      <c r="F723" s="1155"/>
      <c r="G723" s="1156"/>
      <c r="H723" s="1157"/>
      <c r="I723" s="126"/>
      <c r="J723" s="1158"/>
      <c r="K723" s="1155"/>
      <c r="L723" s="127"/>
      <c r="M723" s="1159"/>
      <c r="N723" s="1160"/>
      <c r="O723" s="1160"/>
      <c r="P723" s="1160"/>
      <c r="Q723" s="1160"/>
      <c r="R723" s="1160"/>
      <c r="S723" s="1160"/>
      <c r="T723" s="1160"/>
      <c r="U723" s="1160"/>
      <c r="V723" s="1160"/>
      <c r="W723" s="1160"/>
      <c r="X723" s="1160"/>
      <c r="Y723" s="1160"/>
      <c r="Z723" s="1160"/>
      <c r="AA723" s="1160"/>
      <c r="AB723" s="1160"/>
      <c r="AC723" s="1160"/>
    </row>
    <row r="724">
      <c r="A724" s="127"/>
      <c r="B724" s="127"/>
      <c r="C724" s="1155"/>
      <c r="D724" s="126"/>
      <c r="E724" s="126"/>
      <c r="F724" s="1155"/>
      <c r="G724" s="1156"/>
      <c r="H724" s="1157"/>
      <c r="I724" s="126"/>
      <c r="J724" s="1158"/>
      <c r="K724" s="1155"/>
      <c r="L724" s="127"/>
      <c r="M724" s="1159"/>
      <c r="N724" s="1160"/>
      <c r="O724" s="1160"/>
      <c r="P724" s="1160"/>
      <c r="Q724" s="1160"/>
      <c r="R724" s="1160"/>
      <c r="S724" s="1160"/>
      <c r="T724" s="1160"/>
      <c r="U724" s="1160"/>
      <c r="V724" s="1160"/>
      <c r="W724" s="1160"/>
      <c r="X724" s="1160"/>
      <c r="Y724" s="1160"/>
      <c r="Z724" s="1160"/>
      <c r="AA724" s="1160"/>
      <c r="AB724" s="1160"/>
      <c r="AC724" s="1160"/>
    </row>
    <row r="725">
      <c r="A725" s="127"/>
      <c r="B725" s="127"/>
      <c r="C725" s="1155"/>
      <c r="D725" s="126"/>
      <c r="E725" s="126"/>
      <c r="F725" s="1155"/>
      <c r="G725" s="1156"/>
      <c r="H725" s="1157"/>
      <c r="I725" s="126"/>
      <c r="J725" s="1158"/>
      <c r="K725" s="1155"/>
      <c r="L725" s="127"/>
      <c r="M725" s="1159"/>
      <c r="N725" s="1160"/>
      <c r="O725" s="1160"/>
      <c r="P725" s="1160"/>
      <c r="Q725" s="1160"/>
      <c r="R725" s="1160"/>
      <c r="S725" s="1160"/>
      <c r="T725" s="1160"/>
      <c r="U725" s="1160"/>
      <c r="V725" s="1160"/>
      <c r="W725" s="1160"/>
      <c r="X725" s="1160"/>
      <c r="Y725" s="1160"/>
      <c r="Z725" s="1160"/>
      <c r="AA725" s="1160"/>
      <c r="AB725" s="1160"/>
      <c r="AC725" s="1160"/>
    </row>
    <row r="726">
      <c r="A726" s="127"/>
      <c r="B726" s="127"/>
      <c r="C726" s="1155"/>
      <c r="D726" s="126"/>
      <c r="E726" s="126"/>
      <c r="F726" s="1155"/>
      <c r="G726" s="1156"/>
      <c r="H726" s="1157"/>
      <c r="I726" s="126"/>
      <c r="J726" s="1158"/>
      <c r="K726" s="1155"/>
      <c r="L726" s="127"/>
      <c r="M726" s="1159"/>
      <c r="N726" s="1160"/>
      <c r="O726" s="1160"/>
      <c r="P726" s="1160"/>
      <c r="Q726" s="1160"/>
      <c r="R726" s="1160"/>
      <c r="S726" s="1160"/>
      <c r="T726" s="1160"/>
      <c r="U726" s="1160"/>
      <c r="V726" s="1160"/>
      <c r="W726" s="1160"/>
      <c r="X726" s="1160"/>
      <c r="Y726" s="1160"/>
      <c r="Z726" s="1160"/>
      <c r="AA726" s="1160"/>
      <c r="AB726" s="1160"/>
      <c r="AC726" s="1160"/>
    </row>
    <row r="727">
      <c r="A727" s="127"/>
      <c r="B727" s="127"/>
      <c r="C727" s="1155"/>
      <c r="D727" s="126"/>
      <c r="E727" s="126"/>
      <c r="F727" s="1155"/>
      <c r="G727" s="1156"/>
      <c r="H727" s="1157"/>
      <c r="I727" s="126"/>
      <c r="J727" s="1158"/>
      <c r="K727" s="1155"/>
      <c r="L727" s="127"/>
      <c r="M727" s="1159"/>
      <c r="N727" s="1160"/>
      <c r="O727" s="1160"/>
      <c r="P727" s="1160"/>
      <c r="Q727" s="1160"/>
      <c r="R727" s="1160"/>
      <c r="S727" s="1160"/>
      <c r="T727" s="1160"/>
      <c r="U727" s="1160"/>
      <c r="V727" s="1160"/>
      <c r="W727" s="1160"/>
      <c r="X727" s="1160"/>
      <c r="Y727" s="1160"/>
      <c r="Z727" s="1160"/>
      <c r="AA727" s="1160"/>
      <c r="AB727" s="1160"/>
      <c r="AC727" s="1160"/>
    </row>
    <row r="728">
      <c r="A728" s="127"/>
      <c r="B728" s="127"/>
      <c r="C728" s="1155"/>
      <c r="D728" s="126"/>
      <c r="E728" s="126"/>
      <c r="F728" s="1155"/>
      <c r="G728" s="1156"/>
      <c r="H728" s="1157"/>
      <c r="I728" s="126"/>
      <c r="J728" s="1158"/>
      <c r="K728" s="1155"/>
      <c r="L728" s="127"/>
      <c r="M728" s="1159"/>
      <c r="N728" s="1160"/>
      <c r="O728" s="1160"/>
      <c r="P728" s="1160"/>
      <c r="Q728" s="1160"/>
      <c r="R728" s="1160"/>
      <c r="S728" s="1160"/>
      <c r="T728" s="1160"/>
      <c r="U728" s="1160"/>
      <c r="V728" s="1160"/>
      <c r="W728" s="1160"/>
      <c r="X728" s="1160"/>
      <c r="Y728" s="1160"/>
      <c r="Z728" s="1160"/>
      <c r="AA728" s="1160"/>
      <c r="AB728" s="1160"/>
      <c r="AC728" s="1160"/>
    </row>
    <row r="729">
      <c r="A729" s="127"/>
      <c r="B729" s="127"/>
      <c r="C729" s="1155"/>
      <c r="D729" s="126"/>
      <c r="E729" s="126"/>
      <c r="F729" s="1155"/>
      <c r="G729" s="1156"/>
      <c r="H729" s="1157"/>
      <c r="I729" s="126"/>
      <c r="J729" s="1158"/>
      <c r="K729" s="1155"/>
      <c r="L729" s="127"/>
      <c r="M729" s="1159"/>
      <c r="N729" s="1160"/>
      <c r="O729" s="1160"/>
      <c r="P729" s="1160"/>
      <c r="Q729" s="1160"/>
      <c r="R729" s="1160"/>
      <c r="S729" s="1160"/>
      <c r="T729" s="1160"/>
      <c r="U729" s="1160"/>
      <c r="V729" s="1160"/>
      <c r="W729" s="1160"/>
      <c r="X729" s="1160"/>
      <c r="Y729" s="1160"/>
      <c r="Z729" s="1160"/>
      <c r="AA729" s="1160"/>
      <c r="AB729" s="1160"/>
      <c r="AC729" s="1160"/>
    </row>
    <row r="730">
      <c r="A730" s="127"/>
      <c r="B730" s="127"/>
      <c r="C730" s="1155"/>
      <c r="D730" s="126"/>
      <c r="E730" s="126"/>
      <c r="F730" s="1155"/>
      <c r="G730" s="1156"/>
      <c r="H730" s="1157"/>
      <c r="I730" s="126"/>
      <c r="J730" s="1158"/>
      <c r="K730" s="1155"/>
      <c r="L730" s="127"/>
      <c r="M730" s="1159"/>
      <c r="N730" s="1160"/>
      <c r="O730" s="1160"/>
      <c r="P730" s="1160"/>
      <c r="Q730" s="1160"/>
      <c r="R730" s="1160"/>
      <c r="S730" s="1160"/>
      <c r="T730" s="1160"/>
      <c r="U730" s="1160"/>
      <c r="V730" s="1160"/>
      <c r="W730" s="1160"/>
      <c r="X730" s="1160"/>
      <c r="Y730" s="1160"/>
      <c r="Z730" s="1160"/>
      <c r="AA730" s="1160"/>
      <c r="AB730" s="1160"/>
      <c r="AC730" s="1160"/>
    </row>
    <row r="731">
      <c r="A731" s="127"/>
      <c r="B731" s="127"/>
      <c r="C731" s="1155"/>
      <c r="D731" s="126"/>
      <c r="E731" s="126"/>
      <c r="F731" s="1155"/>
      <c r="G731" s="1156"/>
      <c r="H731" s="1157"/>
      <c r="I731" s="126"/>
      <c r="J731" s="1158"/>
      <c r="K731" s="1155"/>
      <c r="L731" s="127"/>
      <c r="M731" s="1159"/>
      <c r="N731" s="1160"/>
      <c r="O731" s="1160"/>
      <c r="P731" s="1160"/>
      <c r="Q731" s="1160"/>
      <c r="R731" s="1160"/>
      <c r="S731" s="1160"/>
      <c r="T731" s="1160"/>
      <c r="U731" s="1160"/>
      <c r="V731" s="1160"/>
      <c r="W731" s="1160"/>
      <c r="X731" s="1160"/>
      <c r="Y731" s="1160"/>
      <c r="Z731" s="1160"/>
      <c r="AA731" s="1160"/>
      <c r="AB731" s="1160"/>
      <c r="AC731" s="1160"/>
    </row>
    <row r="732">
      <c r="A732" s="127"/>
      <c r="B732" s="127"/>
      <c r="C732" s="1155"/>
      <c r="D732" s="126"/>
      <c r="E732" s="126"/>
      <c r="F732" s="1155"/>
      <c r="G732" s="1156"/>
      <c r="H732" s="1157"/>
      <c r="I732" s="126"/>
      <c r="J732" s="1158"/>
      <c r="K732" s="1155"/>
      <c r="L732" s="127"/>
      <c r="M732" s="1159"/>
      <c r="N732" s="1160"/>
      <c r="O732" s="1160"/>
      <c r="P732" s="1160"/>
      <c r="Q732" s="1160"/>
      <c r="R732" s="1160"/>
      <c r="S732" s="1160"/>
      <c r="T732" s="1160"/>
      <c r="U732" s="1160"/>
      <c r="V732" s="1160"/>
      <c r="W732" s="1160"/>
      <c r="X732" s="1160"/>
      <c r="Y732" s="1160"/>
      <c r="Z732" s="1160"/>
      <c r="AA732" s="1160"/>
      <c r="AB732" s="1160"/>
      <c r="AC732" s="1160"/>
    </row>
    <row r="733">
      <c r="A733" s="127"/>
      <c r="B733" s="127"/>
      <c r="C733" s="1155"/>
      <c r="D733" s="126"/>
      <c r="E733" s="126"/>
      <c r="F733" s="1155"/>
      <c r="G733" s="1156"/>
      <c r="H733" s="1157"/>
      <c r="I733" s="126"/>
      <c r="J733" s="1158"/>
      <c r="K733" s="1155"/>
      <c r="L733" s="127"/>
      <c r="M733" s="1159"/>
      <c r="N733" s="1160"/>
      <c r="O733" s="1160"/>
      <c r="P733" s="1160"/>
      <c r="Q733" s="1160"/>
      <c r="R733" s="1160"/>
      <c r="S733" s="1160"/>
      <c r="T733" s="1160"/>
      <c r="U733" s="1160"/>
      <c r="V733" s="1160"/>
      <c r="W733" s="1160"/>
      <c r="X733" s="1160"/>
      <c r="Y733" s="1160"/>
      <c r="Z733" s="1160"/>
      <c r="AA733" s="1160"/>
      <c r="AB733" s="1160"/>
      <c r="AC733" s="1160"/>
    </row>
    <row r="734">
      <c r="A734" s="127"/>
      <c r="B734" s="127"/>
      <c r="C734" s="1155"/>
      <c r="D734" s="126"/>
      <c r="E734" s="126"/>
      <c r="F734" s="1155"/>
      <c r="G734" s="1156"/>
      <c r="H734" s="1157"/>
      <c r="I734" s="126"/>
      <c r="J734" s="1158"/>
      <c r="K734" s="1155"/>
      <c r="L734" s="127"/>
      <c r="M734" s="1159"/>
      <c r="N734" s="1160"/>
      <c r="O734" s="1160"/>
      <c r="P734" s="1160"/>
      <c r="Q734" s="1160"/>
      <c r="R734" s="1160"/>
      <c r="S734" s="1160"/>
      <c r="T734" s="1160"/>
      <c r="U734" s="1160"/>
      <c r="V734" s="1160"/>
      <c r="W734" s="1160"/>
      <c r="X734" s="1160"/>
      <c r="Y734" s="1160"/>
      <c r="Z734" s="1160"/>
      <c r="AA734" s="1160"/>
      <c r="AB734" s="1160"/>
      <c r="AC734" s="1160"/>
    </row>
    <row r="735">
      <c r="A735" s="127"/>
      <c r="B735" s="127"/>
      <c r="C735" s="1155"/>
      <c r="D735" s="126"/>
      <c r="E735" s="126"/>
      <c r="F735" s="1155"/>
      <c r="G735" s="1156"/>
      <c r="H735" s="1157"/>
      <c r="I735" s="126"/>
      <c r="J735" s="1158"/>
      <c r="K735" s="1155"/>
      <c r="L735" s="127"/>
      <c r="M735" s="1159"/>
      <c r="N735" s="1160"/>
      <c r="O735" s="1160"/>
      <c r="P735" s="1160"/>
      <c r="Q735" s="1160"/>
      <c r="R735" s="1160"/>
      <c r="S735" s="1160"/>
      <c r="T735" s="1160"/>
      <c r="U735" s="1160"/>
      <c r="V735" s="1160"/>
      <c r="W735" s="1160"/>
      <c r="X735" s="1160"/>
      <c r="Y735" s="1160"/>
      <c r="Z735" s="1160"/>
      <c r="AA735" s="1160"/>
      <c r="AB735" s="1160"/>
      <c r="AC735" s="1160"/>
    </row>
    <row r="736">
      <c r="A736" s="127"/>
      <c r="B736" s="127"/>
      <c r="C736" s="1155"/>
      <c r="D736" s="126"/>
      <c r="E736" s="126"/>
      <c r="F736" s="1155"/>
      <c r="G736" s="1156"/>
      <c r="H736" s="1157"/>
      <c r="I736" s="126"/>
      <c r="J736" s="1158"/>
      <c r="K736" s="1155"/>
      <c r="L736" s="127"/>
      <c r="M736" s="1159"/>
      <c r="N736" s="1160"/>
      <c r="O736" s="1160"/>
      <c r="P736" s="1160"/>
      <c r="Q736" s="1160"/>
      <c r="R736" s="1160"/>
      <c r="S736" s="1160"/>
      <c r="T736" s="1160"/>
      <c r="U736" s="1160"/>
      <c r="V736" s="1160"/>
      <c r="W736" s="1160"/>
      <c r="X736" s="1160"/>
      <c r="Y736" s="1160"/>
      <c r="Z736" s="1160"/>
      <c r="AA736" s="1160"/>
      <c r="AB736" s="1160"/>
      <c r="AC736" s="1160"/>
    </row>
    <row r="737">
      <c r="A737" s="127"/>
      <c r="B737" s="127"/>
      <c r="C737" s="1155"/>
      <c r="D737" s="126"/>
      <c r="E737" s="126"/>
      <c r="F737" s="1155"/>
      <c r="G737" s="1156"/>
      <c r="H737" s="1157"/>
      <c r="I737" s="126"/>
      <c r="J737" s="1158"/>
      <c r="K737" s="1155"/>
      <c r="L737" s="127"/>
      <c r="M737" s="1159"/>
      <c r="N737" s="1160"/>
      <c r="O737" s="1160"/>
      <c r="P737" s="1160"/>
      <c r="Q737" s="1160"/>
      <c r="R737" s="1160"/>
      <c r="S737" s="1160"/>
      <c r="T737" s="1160"/>
      <c r="U737" s="1160"/>
      <c r="V737" s="1160"/>
      <c r="W737" s="1160"/>
      <c r="X737" s="1160"/>
      <c r="Y737" s="1160"/>
      <c r="Z737" s="1160"/>
      <c r="AA737" s="1160"/>
      <c r="AB737" s="1160"/>
      <c r="AC737" s="1160"/>
    </row>
    <row r="738">
      <c r="A738" s="127"/>
      <c r="B738" s="127"/>
      <c r="C738" s="1155"/>
      <c r="D738" s="126"/>
      <c r="E738" s="126"/>
      <c r="F738" s="1155"/>
      <c r="G738" s="1156"/>
      <c r="H738" s="1157"/>
      <c r="I738" s="126"/>
      <c r="J738" s="1158"/>
      <c r="K738" s="1155"/>
      <c r="L738" s="127"/>
      <c r="M738" s="1159"/>
      <c r="N738" s="1160"/>
      <c r="O738" s="1160"/>
      <c r="P738" s="1160"/>
      <c r="Q738" s="1160"/>
      <c r="R738" s="1160"/>
      <c r="S738" s="1160"/>
      <c r="T738" s="1160"/>
      <c r="U738" s="1160"/>
      <c r="V738" s="1160"/>
      <c r="W738" s="1160"/>
      <c r="X738" s="1160"/>
      <c r="Y738" s="1160"/>
      <c r="Z738" s="1160"/>
      <c r="AA738" s="1160"/>
      <c r="AB738" s="1160"/>
      <c r="AC738" s="1160"/>
    </row>
    <row r="739">
      <c r="A739" s="127"/>
      <c r="B739" s="127"/>
      <c r="C739" s="1155"/>
      <c r="D739" s="126"/>
      <c r="E739" s="126"/>
      <c r="F739" s="1155"/>
      <c r="G739" s="1156"/>
      <c r="H739" s="1157"/>
      <c r="I739" s="126"/>
      <c r="J739" s="1158"/>
      <c r="K739" s="1155"/>
      <c r="L739" s="127"/>
      <c r="M739" s="1159"/>
      <c r="N739" s="1160"/>
      <c r="O739" s="1160"/>
      <c r="P739" s="1160"/>
      <c r="Q739" s="1160"/>
      <c r="R739" s="1160"/>
      <c r="S739" s="1160"/>
      <c r="T739" s="1160"/>
      <c r="U739" s="1160"/>
      <c r="V739" s="1160"/>
      <c r="W739" s="1160"/>
      <c r="X739" s="1160"/>
      <c r="Y739" s="1160"/>
      <c r="Z739" s="1160"/>
      <c r="AA739" s="1160"/>
      <c r="AB739" s="1160"/>
      <c r="AC739" s="1160"/>
    </row>
    <row r="740">
      <c r="A740" s="127"/>
      <c r="B740" s="127"/>
      <c r="C740" s="1155"/>
      <c r="D740" s="126"/>
      <c r="E740" s="126"/>
      <c r="F740" s="1155"/>
      <c r="G740" s="1156"/>
      <c r="H740" s="1157"/>
      <c r="I740" s="126"/>
      <c r="J740" s="1158"/>
      <c r="K740" s="1155"/>
      <c r="L740" s="127"/>
      <c r="M740" s="1159"/>
      <c r="N740" s="1160"/>
      <c r="O740" s="1160"/>
      <c r="P740" s="1160"/>
      <c r="Q740" s="1160"/>
      <c r="R740" s="1160"/>
      <c r="S740" s="1160"/>
      <c r="T740" s="1160"/>
      <c r="U740" s="1160"/>
      <c r="V740" s="1160"/>
      <c r="W740" s="1160"/>
      <c r="X740" s="1160"/>
      <c r="Y740" s="1160"/>
      <c r="Z740" s="1160"/>
      <c r="AA740" s="1160"/>
      <c r="AB740" s="1160"/>
      <c r="AC740" s="1160"/>
    </row>
    <row r="741">
      <c r="A741" s="127"/>
      <c r="B741" s="127"/>
      <c r="C741" s="1155"/>
      <c r="D741" s="126"/>
      <c r="E741" s="126"/>
      <c r="F741" s="1155"/>
      <c r="G741" s="1156"/>
      <c r="H741" s="1157"/>
      <c r="I741" s="126"/>
      <c r="J741" s="1158"/>
      <c r="K741" s="1155"/>
      <c r="L741" s="127"/>
      <c r="M741" s="1159"/>
      <c r="N741" s="1160"/>
      <c r="O741" s="1160"/>
      <c r="P741" s="1160"/>
      <c r="Q741" s="1160"/>
      <c r="R741" s="1160"/>
      <c r="S741" s="1160"/>
      <c r="T741" s="1160"/>
      <c r="U741" s="1160"/>
      <c r="V741" s="1160"/>
      <c r="W741" s="1160"/>
      <c r="X741" s="1160"/>
      <c r="Y741" s="1160"/>
      <c r="Z741" s="1160"/>
      <c r="AA741" s="1160"/>
      <c r="AB741" s="1160"/>
      <c r="AC741" s="1160"/>
    </row>
    <row r="742">
      <c r="A742" s="127"/>
      <c r="B742" s="127"/>
      <c r="C742" s="1155"/>
      <c r="D742" s="126"/>
      <c r="E742" s="126"/>
      <c r="F742" s="1155"/>
      <c r="G742" s="1156"/>
      <c r="H742" s="1157"/>
      <c r="I742" s="126"/>
      <c r="J742" s="1158"/>
      <c r="K742" s="1155"/>
      <c r="L742" s="127"/>
      <c r="M742" s="1159"/>
      <c r="N742" s="1160"/>
      <c r="O742" s="1160"/>
      <c r="P742" s="1160"/>
      <c r="Q742" s="1160"/>
      <c r="R742" s="1160"/>
      <c r="S742" s="1160"/>
      <c r="T742" s="1160"/>
      <c r="U742" s="1160"/>
      <c r="V742" s="1160"/>
      <c r="W742" s="1160"/>
      <c r="X742" s="1160"/>
      <c r="Y742" s="1160"/>
      <c r="Z742" s="1160"/>
      <c r="AA742" s="1160"/>
      <c r="AB742" s="1160"/>
      <c r="AC742" s="1160"/>
    </row>
    <row r="743">
      <c r="A743" s="127"/>
      <c r="B743" s="127"/>
      <c r="C743" s="1155"/>
      <c r="D743" s="126"/>
      <c r="E743" s="126"/>
      <c r="F743" s="1155"/>
      <c r="G743" s="1156"/>
      <c r="H743" s="1157"/>
      <c r="I743" s="126"/>
      <c r="J743" s="1158"/>
      <c r="K743" s="1155"/>
      <c r="L743" s="127"/>
      <c r="M743" s="1159"/>
      <c r="N743" s="1160"/>
      <c r="O743" s="1160"/>
      <c r="P743" s="1160"/>
      <c r="Q743" s="1160"/>
      <c r="R743" s="1160"/>
      <c r="S743" s="1160"/>
      <c r="T743" s="1160"/>
      <c r="U743" s="1160"/>
      <c r="V743" s="1160"/>
      <c r="W743" s="1160"/>
      <c r="X743" s="1160"/>
      <c r="Y743" s="1160"/>
      <c r="Z743" s="1160"/>
      <c r="AA743" s="1160"/>
      <c r="AB743" s="1160"/>
      <c r="AC743" s="1160"/>
    </row>
    <row r="744">
      <c r="A744" s="127"/>
      <c r="B744" s="127"/>
      <c r="C744" s="1155"/>
      <c r="D744" s="126"/>
      <c r="E744" s="126"/>
      <c r="F744" s="1155"/>
      <c r="G744" s="1156"/>
      <c r="H744" s="1157"/>
      <c r="I744" s="126"/>
      <c r="J744" s="1158"/>
      <c r="K744" s="1155"/>
      <c r="L744" s="127"/>
      <c r="M744" s="1159"/>
      <c r="N744" s="1160"/>
      <c r="O744" s="1160"/>
      <c r="P744" s="1160"/>
      <c r="Q744" s="1160"/>
      <c r="R744" s="1160"/>
      <c r="S744" s="1160"/>
      <c r="T744" s="1160"/>
      <c r="U744" s="1160"/>
      <c r="V744" s="1160"/>
      <c r="W744" s="1160"/>
      <c r="X744" s="1160"/>
      <c r="Y744" s="1160"/>
      <c r="Z744" s="1160"/>
      <c r="AA744" s="1160"/>
      <c r="AB744" s="1160"/>
      <c r="AC744" s="1160"/>
    </row>
    <row r="745">
      <c r="A745" s="127"/>
      <c r="B745" s="127"/>
      <c r="C745" s="1155"/>
      <c r="D745" s="126"/>
      <c r="E745" s="126"/>
      <c r="F745" s="1155"/>
      <c r="G745" s="1156"/>
      <c r="H745" s="1157"/>
      <c r="I745" s="126"/>
      <c r="J745" s="1158"/>
      <c r="K745" s="1155"/>
      <c r="L745" s="127"/>
      <c r="M745" s="1159"/>
      <c r="N745" s="1160"/>
      <c r="O745" s="1160"/>
      <c r="P745" s="1160"/>
      <c r="Q745" s="1160"/>
      <c r="R745" s="1160"/>
      <c r="S745" s="1160"/>
      <c r="T745" s="1160"/>
      <c r="U745" s="1160"/>
      <c r="V745" s="1160"/>
      <c r="W745" s="1160"/>
      <c r="X745" s="1160"/>
      <c r="Y745" s="1160"/>
      <c r="Z745" s="1160"/>
      <c r="AA745" s="1160"/>
      <c r="AB745" s="1160"/>
      <c r="AC745" s="1160"/>
    </row>
    <row r="746">
      <c r="A746" s="127"/>
      <c r="B746" s="127"/>
      <c r="C746" s="1155"/>
      <c r="D746" s="126"/>
      <c r="E746" s="126"/>
      <c r="F746" s="1155"/>
      <c r="G746" s="1156"/>
      <c r="H746" s="1157"/>
      <c r="I746" s="126"/>
      <c r="J746" s="1158"/>
      <c r="K746" s="1155"/>
      <c r="L746" s="127"/>
      <c r="M746" s="1159"/>
      <c r="N746" s="1160"/>
      <c r="O746" s="1160"/>
      <c r="P746" s="1160"/>
      <c r="Q746" s="1160"/>
      <c r="R746" s="1160"/>
      <c r="S746" s="1160"/>
      <c r="T746" s="1160"/>
      <c r="U746" s="1160"/>
      <c r="V746" s="1160"/>
      <c r="W746" s="1160"/>
      <c r="X746" s="1160"/>
      <c r="Y746" s="1160"/>
      <c r="Z746" s="1160"/>
      <c r="AA746" s="1160"/>
      <c r="AB746" s="1160"/>
      <c r="AC746" s="1160"/>
    </row>
    <row r="747">
      <c r="A747" s="127"/>
      <c r="B747" s="127"/>
      <c r="C747" s="1155"/>
      <c r="D747" s="126"/>
      <c r="E747" s="126"/>
      <c r="F747" s="1155"/>
      <c r="G747" s="1156"/>
      <c r="H747" s="1157"/>
      <c r="I747" s="126"/>
      <c r="J747" s="1158"/>
      <c r="K747" s="1155"/>
      <c r="L747" s="127"/>
      <c r="M747" s="1159"/>
      <c r="N747" s="1160"/>
      <c r="O747" s="1160"/>
      <c r="P747" s="1160"/>
      <c r="Q747" s="1160"/>
      <c r="R747" s="1160"/>
      <c r="S747" s="1160"/>
      <c r="T747" s="1160"/>
      <c r="U747" s="1160"/>
      <c r="V747" s="1160"/>
      <c r="W747" s="1160"/>
      <c r="X747" s="1160"/>
      <c r="Y747" s="1160"/>
      <c r="Z747" s="1160"/>
      <c r="AA747" s="1160"/>
      <c r="AB747" s="1160"/>
      <c r="AC747" s="1160"/>
    </row>
    <row r="748">
      <c r="A748" s="127"/>
      <c r="B748" s="127"/>
      <c r="C748" s="1155"/>
      <c r="D748" s="126"/>
      <c r="E748" s="126"/>
      <c r="F748" s="1155"/>
      <c r="G748" s="1156"/>
      <c r="H748" s="1157"/>
      <c r="I748" s="126"/>
      <c r="J748" s="1158"/>
      <c r="K748" s="1155"/>
      <c r="L748" s="127"/>
      <c r="M748" s="1159"/>
      <c r="N748" s="1160"/>
      <c r="O748" s="1160"/>
      <c r="P748" s="1160"/>
      <c r="Q748" s="1160"/>
      <c r="R748" s="1160"/>
      <c r="S748" s="1160"/>
      <c r="T748" s="1160"/>
      <c r="U748" s="1160"/>
      <c r="V748" s="1160"/>
      <c r="W748" s="1160"/>
      <c r="X748" s="1160"/>
      <c r="Y748" s="1160"/>
      <c r="Z748" s="1160"/>
      <c r="AA748" s="1160"/>
      <c r="AB748" s="1160"/>
      <c r="AC748" s="1160"/>
    </row>
    <row r="749">
      <c r="A749" s="127"/>
      <c r="B749" s="127"/>
      <c r="C749" s="1155"/>
      <c r="D749" s="126"/>
      <c r="E749" s="126"/>
      <c r="F749" s="1155"/>
      <c r="G749" s="1156"/>
      <c r="H749" s="1157"/>
      <c r="I749" s="126"/>
      <c r="J749" s="1158"/>
      <c r="K749" s="1155"/>
      <c r="L749" s="127"/>
      <c r="M749" s="1159"/>
      <c r="N749" s="1160"/>
      <c r="O749" s="1160"/>
      <c r="P749" s="1160"/>
      <c r="Q749" s="1160"/>
      <c r="R749" s="1160"/>
      <c r="S749" s="1160"/>
      <c r="T749" s="1160"/>
      <c r="U749" s="1160"/>
      <c r="V749" s="1160"/>
      <c r="W749" s="1160"/>
      <c r="X749" s="1160"/>
      <c r="Y749" s="1160"/>
      <c r="Z749" s="1160"/>
      <c r="AA749" s="1160"/>
      <c r="AB749" s="1160"/>
      <c r="AC749" s="1160"/>
    </row>
    <row r="750">
      <c r="A750" s="127"/>
      <c r="B750" s="127"/>
      <c r="C750" s="1155"/>
      <c r="D750" s="126"/>
      <c r="E750" s="126"/>
      <c r="F750" s="1155"/>
      <c r="G750" s="1156"/>
      <c r="H750" s="1157"/>
      <c r="I750" s="126"/>
      <c r="J750" s="1158"/>
      <c r="K750" s="1155"/>
      <c r="L750" s="127"/>
      <c r="M750" s="1159"/>
      <c r="N750" s="1160"/>
      <c r="O750" s="1160"/>
      <c r="P750" s="1160"/>
      <c r="Q750" s="1160"/>
      <c r="R750" s="1160"/>
      <c r="S750" s="1160"/>
      <c r="T750" s="1160"/>
      <c r="U750" s="1160"/>
      <c r="V750" s="1160"/>
      <c r="W750" s="1160"/>
      <c r="X750" s="1160"/>
      <c r="Y750" s="1160"/>
      <c r="Z750" s="1160"/>
      <c r="AA750" s="1160"/>
      <c r="AB750" s="1160"/>
      <c r="AC750" s="1160"/>
    </row>
    <row r="751">
      <c r="A751" s="127"/>
      <c r="B751" s="127"/>
      <c r="C751" s="1155"/>
      <c r="D751" s="126"/>
      <c r="E751" s="126"/>
      <c r="F751" s="1155"/>
      <c r="G751" s="1156"/>
      <c r="H751" s="1157"/>
      <c r="I751" s="126"/>
      <c r="J751" s="1158"/>
      <c r="K751" s="1155"/>
      <c r="L751" s="127"/>
      <c r="M751" s="1159"/>
      <c r="N751" s="1160"/>
      <c r="O751" s="1160"/>
      <c r="P751" s="1160"/>
      <c r="Q751" s="1160"/>
      <c r="R751" s="1160"/>
      <c r="S751" s="1160"/>
      <c r="T751" s="1160"/>
      <c r="U751" s="1160"/>
      <c r="V751" s="1160"/>
      <c r="W751" s="1160"/>
      <c r="X751" s="1160"/>
      <c r="Y751" s="1160"/>
      <c r="Z751" s="1160"/>
      <c r="AA751" s="1160"/>
      <c r="AB751" s="1160"/>
      <c r="AC751" s="1160"/>
    </row>
    <row r="752">
      <c r="A752" s="127"/>
      <c r="B752" s="127"/>
      <c r="C752" s="1155"/>
      <c r="D752" s="126"/>
      <c r="E752" s="126"/>
      <c r="F752" s="1155"/>
      <c r="G752" s="1156"/>
      <c r="H752" s="1157"/>
      <c r="I752" s="126"/>
      <c r="J752" s="1158"/>
      <c r="K752" s="1155"/>
      <c r="L752" s="127"/>
      <c r="M752" s="1159"/>
      <c r="N752" s="1160"/>
      <c r="O752" s="1160"/>
      <c r="P752" s="1160"/>
      <c r="Q752" s="1160"/>
      <c r="R752" s="1160"/>
      <c r="S752" s="1160"/>
      <c r="T752" s="1160"/>
      <c r="U752" s="1160"/>
      <c r="V752" s="1160"/>
      <c r="W752" s="1160"/>
      <c r="X752" s="1160"/>
      <c r="Y752" s="1160"/>
      <c r="Z752" s="1160"/>
      <c r="AA752" s="1160"/>
      <c r="AB752" s="1160"/>
      <c r="AC752" s="1160"/>
    </row>
    <row r="753">
      <c r="A753" s="127"/>
      <c r="B753" s="127"/>
      <c r="C753" s="1155"/>
      <c r="D753" s="126"/>
      <c r="E753" s="126"/>
      <c r="F753" s="1155"/>
      <c r="G753" s="1156"/>
      <c r="H753" s="1157"/>
      <c r="I753" s="126"/>
      <c r="J753" s="1158"/>
      <c r="K753" s="1155"/>
      <c r="L753" s="127"/>
      <c r="M753" s="1159"/>
      <c r="N753" s="1160"/>
      <c r="O753" s="1160"/>
      <c r="P753" s="1160"/>
      <c r="Q753" s="1160"/>
      <c r="R753" s="1160"/>
      <c r="S753" s="1160"/>
      <c r="T753" s="1160"/>
      <c r="U753" s="1160"/>
      <c r="V753" s="1160"/>
      <c r="W753" s="1160"/>
      <c r="X753" s="1160"/>
      <c r="Y753" s="1160"/>
      <c r="Z753" s="1160"/>
      <c r="AA753" s="1160"/>
      <c r="AB753" s="1160"/>
      <c r="AC753" s="1160"/>
    </row>
    <row r="754">
      <c r="A754" s="127"/>
      <c r="B754" s="127"/>
      <c r="C754" s="1155"/>
      <c r="D754" s="126"/>
      <c r="E754" s="126"/>
      <c r="F754" s="1155"/>
      <c r="G754" s="1156"/>
      <c r="H754" s="1157"/>
      <c r="I754" s="126"/>
      <c r="J754" s="1158"/>
      <c r="K754" s="1155"/>
      <c r="L754" s="127"/>
      <c r="M754" s="1159"/>
      <c r="N754" s="1160"/>
      <c r="O754" s="1160"/>
      <c r="P754" s="1160"/>
      <c r="Q754" s="1160"/>
      <c r="R754" s="1160"/>
      <c r="S754" s="1160"/>
      <c r="T754" s="1160"/>
      <c r="U754" s="1160"/>
      <c r="V754" s="1160"/>
      <c r="W754" s="1160"/>
      <c r="X754" s="1160"/>
      <c r="Y754" s="1160"/>
      <c r="Z754" s="1160"/>
      <c r="AA754" s="1160"/>
      <c r="AB754" s="1160"/>
      <c r="AC754" s="1160"/>
    </row>
    <row r="755">
      <c r="A755" s="127"/>
      <c r="B755" s="127"/>
      <c r="C755" s="1155"/>
      <c r="D755" s="126"/>
      <c r="E755" s="126"/>
      <c r="F755" s="1155"/>
      <c r="G755" s="1156"/>
      <c r="H755" s="1157"/>
      <c r="I755" s="126"/>
      <c r="J755" s="1158"/>
      <c r="K755" s="1155"/>
      <c r="L755" s="127"/>
      <c r="M755" s="1159"/>
      <c r="N755" s="1160"/>
      <c r="O755" s="1160"/>
      <c r="P755" s="1160"/>
      <c r="Q755" s="1160"/>
      <c r="R755" s="1160"/>
      <c r="S755" s="1160"/>
      <c r="T755" s="1160"/>
      <c r="U755" s="1160"/>
      <c r="V755" s="1160"/>
      <c r="W755" s="1160"/>
      <c r="X755" s="1160"/>
      <c r="Y755" s="1160"/>
      <c r="Z755" s="1160"/>
      <c r="AA755" s="1160"/>
      <c r="AB755" s="1160"/>
      <c r="AC755" s="1160"/>
    </row>
    <row r="756">
      <c r="A756" s="127"/>
      <c r="B756" s="127"/>
      <c r="C756" s="1155"/>
      <c r="D756" s="126"/>
      <c r="E756" s="126"/>
      <c r="F756" s="1155"/>
      <c r="G756" s="1156"/>
      <c r="H756" s="1157"/>
      <c r="I756" s="126"/>
      <c r="J756" s="1158"/>
      <c r="K756" s="1155"/>
      <c r="L756" s="127"/>
      <c r="M756" s="1159"/>
      <c r="N756" s="1160"/>
      <c r="O756" s="1160"/>
      <c r="P756" s="1160"/>
      <c r="Q756" s="1160"/>
      <c r="R756" s="1160"/>
      <c r="S756" s="1160"/>
      <c r="T756" s="1160"/>
      <c r="U756" s="1160"/>
      <c r="V756" s="1160"/>
      <c r="W756" s="1160"/>
      <c r="X756" s="1160"/>
      <c r="Y756" s="1160"/>
      <c r="Z756" s="1160"/>
      <c r="AA756" s="1160"/>
      <c r="AB756" s="1160"/>
      <c r="AC756" s="1160"/>
    </row>
    <row r="757">
      <c r="A757" s="127"/>
      <c r="B757" s="127"/>
      <c r="C757" s="1155"/>
      <c r="D757" s="126"/>
      <c r="E757" s="126"/>
      <c r="F757" s="1155"/>
      <c r="G757" s="1156"/>
      <c r="H757" s="1157"/>
      <c r="I757" s="126"/>
      <c r="J757" s="1158"/>
      <c r="K757" s="1155"/>
      <c r="L757" s="127"/>
      <c r="M757" s="1159"/>
      <c r="N757" s="1160"/>
      <c r="O757" s="1160"/>
      <c r="P757" s="1160"/>
      <c r="Q757" s="1160"/>
      <c r="R757" s="1160"/>
      <c r="S757" s="1160"/>
      <c r="T757" s="1160"/>
      <c r="U757" s="1160"/>
      <c r="V757" s="1160"/>
      <c r="W757" s="1160"/>
      <c r="X757" s="1160"/>
      <c r="Y757" s="1160"/>
      <c r="Z757" s="1160"/>
      <c r="AA757" s="1160"/>
      <c r="AB757" s="1160"/>
      <c r="AC757" s="1160"/>
    </row>
    <row r="758">
      <c r="A758" s="127"/>
      <c r="B758" s="127"/>
      <c r="C758" s="1155"/>
      <c r="D758" s="126"/>
      <c r="E758" s="126"/>
      <c r="F758" s="1155"/>
      <c r="G758" s="1156"/>
      <c r="H758" s="1157"/>
      <c r="I758" s="126"/>
      <c r="J758" s="1158"/>
      <c r="K758" s="1155"/>
      <c r="L758" s="127"/>
      <c r="M758" s="1159"/>
      <c r="N758" s="1160"/>
      <c r="O758" s="1160"/>
      <c r="P758" s="1160"/>
      <c r="Q758" s="1160"/>
      <c r="R758" s="1160"/>
      <c r="S758" s="1160"/>
      <c r="T758" s="1160"/>
      <c r="U758" s="1160"/>
      <c r="V758" s="1160"/>
      <c r="W758" s="1160"/>
      <c r="X758" s="1160"/>
      <c r="Y758" s="1160"/>
      <c r="Z758" s="1160"/>
      <c r="AA758" s="1160"/>
      <c r="AB758" s="1160"/>
      <c r="AC758" s="1160"/>
    </row>
    <row r="759">
      <c r="A759" s="127"/>
      <c r="B759" s="127"/>
      <c r="C759" s="1155"/>
      <c r="D759" s="126"/>
      <c r="E759" s="126"/>
      <c r="F759" s="1155"/>
      <c r="G759" s="1156"/>
      <c r="H759" s="1157"/>
      <c r="I759" s="126"/>
      <c r="J759" s="1158"/>
      <c r="K759" s="1155"/>
      <c r="L759" s="127"/>
      <c r="M759" s="1159"/>
      <c r="N759" s="1160"/>
      <c r="O759" s="1160"/>
      <c r="P759" s="1160"/>
      <c r="Q759" s="1160"/>
      <c r="R759" s="1160"/>
      <c r="S759" s="1160"/>
      <c r="T759" s="1160"/>
      <c r="U759" s="1160"/>
      <c r="V759" s="1160"/>
      <c r="W759" s="1160"/>
      <c r="X759" s="1160"/>
      <c r="Y759" s="1160"/>
      <c r="Z759" s="1160"/>
      <c r="AA759" s="1160"/>
      <c r="AB759" s="1160"/>
      <c r="AC759" s="1160"/>
    </row>
    <row r="760">
      <c r="A760" s="127"/>
      <c r="B760" s="127"/>
      <c r="C760" s="1155"/>
      <c r="D760" s="126"/>
      <c r="E760" s="126"/>
      <c r="F760" s="1155"/>
      <c r="G760" s="1156"/>
      <c r="H760" s="1157"/>
      <c r="I760" s="126"/>
      <c r="J760" s="1158"/>
      <c r="K760" s="1155"/>
      <c r="L760" s="127"/>
      <c r="M760" s="1159"/>
      <c r="N760" s="1160"/>
      <c r="O760" s="1160"/>
      <c r="P760" s="1160"/>
      <c r="Q760" s="1160"/>
      <c r="R760" s="1160"/>
      <c r="S760" s="1160"/>
      <c r="T760" s="1160"/>
      <c r="U760" s="1160"/>
      <c r="V760" s="1160"/>
      <c r="W760" s="1160"/>
      <c r="X760" s="1160"/>
      <c r="Y760" s="1160"/>
      <c r="Z760" s="1160"/>
      <c r="AA760" s="1160"/>
      <c r="AB760" s="1160"/>
      <c r="AC760" s="1160"/>
    </row>
    <row r="761">
      <c r="A761" s="127"/>
      <c r="B761" s="127"/>
      <c r="C761" s="1155"/>
      <c r="D761" s="126"/>
      <c r="E761" s="126"/>
      <c r="F761" s="1155"/>
      <c r="G761" s="1156"/>
      <c r="H761" s="1157"/>
      <c r="I761" s="126"/>
      <c r="J761" s="1158"/>
      <c r="K761" s="1155"/>
      <c r="L761" s="127"/>
      <c r="M761" s="1159"/>
      <c r="N761" s="1160"/>
      <c r="O761" s="1160"/>
      <c r="P761" s="1160"/>
      <c r="Q761" s="1160"/>
      <c r="R761" s="1160"/>
      <c r="S761" s="1160"/>
      <c r="T761" s="1160"/>
      <c r="U761" s="1160"/>
      <c r="V761" s="1160"/>
      <c r="W761" s="1160"/>
      <c r="X761" s="1160"/>
      <c r="Y761" s="1160"/>
      <c r="Z761" s="1160"/>
      <c r="AA761" s="1160"/>
      <c r="AB761" s="1160"/>
      <c r="AC761" s="1160"/>
    </row>
    <row r="762">
      <c r="A762" s="127"/>
      <c r="B762" s="127"/>
      <c r="C762" s="1155"/>
      <c r="D762" s="126"/>
      <c r="E762" s="126"/>
      <c r="F762" s="1155"/>
      <c r="G762" s="1156"/>
      <c r="H762" s="1157"/>
      <c r="I762" s="126"/>
      <c r="J762" s="1158"/>
      <c r="K762" s="1155"/>
      <c r="L762" s="127"/>
      <c r="M762" s="1159"/>
      <c r="N762" s="1160"/>
      <c r="O762" s="1160"/>
      <c r="P762" s="1160"/>
      <c r="Q762" s="1160"/>
      <c r="R762" s="1160"/>
      <c r="S762" s="1160"/>
      <c r="T762" s="1160"/>
      <c r="U762" s="1160"/>
      <c r="V762" s="1160"/>
      <c r="W762" s="1160"/>
      <c r="X762" s="1160"/>
      <c r="Y762" s="1160"/>
      <c r="Z762" s="1160"/>
      <c r="AA762" s="1160"/>
      <c r="AB762" s="1160"/>
      <c r="AC762" s="1160"/>
    </row>
    <row r="763">
      <c r="A763" s="127"/>
      <c r="B763" s="127"/>
      <c r="C763" s="1155"/>
      <c r="D763" s="126"/>
      <c r="E763" s="126"/>
      <c r="F763" s="1155"/>
      <c r="G763" s="1156"/>
      <c r="H763" s="1157"/>
      <c r="I763" s="126"/>
      <c r="J763" s="1158"/>
      <c r="K763" s="1155"/>
      <c r="L763" s="127"/>
      <c r="M763" s="1159"/>
      <c r="N763" s="1160"/>
      <c r="O763" s="1160"/>
      <c r="P763" s="1160"/>
      <c r="Q763" s="1160"/>
      <c r="R763" s="1160"/>
      <c r="S763" s="1160"/>
      <c r="T763" s="1160"/>
      <c r="U763" s="1160"/>
      <c r="V763" s="1160"/>
      <c r="W763" s="1160"/>
      <c r="X763" s="1160"/>
      <c r="Y763" s="1160"/>
      <c r="Z763" s="1160"/>
      <c r="AA763" s="1160"/>
      <c r="AB763" s="1160"/>
      <c r="AC763" s="1160"/>
    </row>
    <row r="764">
      <c r="A764" s="127"/>
      <c r="B764" s="127"/>
      <c r="C764" s="1155"/>
      <c r="D764" s="126"/>
      <c r="E764" s="126"/>
      <c r="F764" s="1155"/>
      <c r="G764" s="1156"/>
      <c r="H764" s="1157"/>
      <c r="I764" s="126"/>
      <c r="J764" s="1158"/>
      <c r="K764" s="1155"/>
      <c r="L764" s="127"/>
      <c r="M764" s="1159"/>
      <c r="N764" s="1160"/>
      <c r="O764" s="1160"/>
      <c r="P764" s="1160"/>
      <c r="Q764" s="1160"/>
      <c r="R764" s="1160"/>
      <c r="S764" s="1160"/>
      <c r="T764" s="1160"/>
      <c r="U764" s="1160"/>
      <c r="V764" s="1160"/>
      <c r="W764" s="1160"/>
      <c r="X764" s="1160"/>
      <c r="Y764" s="1160"/>
      <c r="Z764" s="1160"/>
      <c r="AA764" s="1160"/>
      <c r="AB764" s="1160"/>
      <c r="AC764" s="1160"/>
    </row>
    <row r="765">
      <c r="A765" s="127"/>
      <c r="B765" s="127"/>
      <c r="C765" s="1155"/>
      <c r="D765" s="126"/>
      <c r="E765" s="126"/>
      <c r="F765" s="1155"/>
      <c r="G765" s="1156"/>
      <c r="H765" s="1157"/>
      <c r="I765" s="126"/>
      <c r="J765" s="1158"/>
      <c r="K765" s="1155"/>
      <c r="L765" s="127"/>
      <c r="M765" s="1159"/>
      <c r="N765" s="1160"/>
      <c r="O765" s="1160"/>
      <c r="P765" s="1160"/>
      <c r="Q765" s="1160"/>
      <c r="R765" s="1160"/>
      <c r="S765" s="1160"/>
      <c r="T765" s="1160"/>
      <c r="U765" s="1160"/>
      <c r="V765" s="1160"/>
      <c r="W765" s="1160"/>
      <c r="X765" s="1160"/>
      <c r="Y765" s="1160"/>
      <c r="Z765" s="1160"/>
      <c r="AA765" s="1160"/>
      <c r="AB765" s="1160"/>
      <c r="AC765" s="1160"/>
    </row>
    <row r="766">
      <c r="A766" s="127"/>
      <c r="B766" s="127"/>
      <c r="C766" s="1155"/>
      <c r="D766" s="126"/>
      <c r="E766" s="126"/>
      <c r="F766" s="1155"/>
      <c r="G766" s="1156"/>
      <c r="H766" s="1157"/>
      <c r="I766" s="126"/>
      <c r="J766" s="1158"/>
      <c r="K766" s="1155"/>
      <c r="L766" s="127"/>
      <c r="M766" s="1159"/>
      <c r="N766" s="1160"/>
      <c r="O766" s="1160"/>
      <c r="P766" s="1160"/>
      <c r="Q766" s="1160"/>
      <c r="R766" s="1160"/>
      <c r="S766" s="1160"/>
      <c r="T766" s="1160"/>
      <c r="U766" s="1160"/>
      <c r="V766" s="1160"/>
      <c r="W766" s="1160"/>
      <c r="X766" s="1160"/>
      <c r="Y766" s="1160"/>
      <c r="Z766" s="1160"/>
      <c r="AA766" s="1160"/>
      <c r="AB766" s="1160"/>
      <c r="AC766" s="1160"/>
    </row>
    <row r="767">
      <c r="A767" s="127"/>
      <c r="B767" s="127"/>
      <c r="C767" s="1155"/>
      <c r="D767" s="126"/>
      <c r="E767" s="126"/>
      <c r="F767" s="1155"/>
      <c r="G767" s="1156"/>
      <c r="H767" s="1157"/>
      <c r="I767" s="126"/>
      <c r="J767" s="1158"/>
      <c r="K767" s="1155"/>
      <c r="L767" s="127"/>
      <c r="M767" s="1159"/>
      <c r="N767" s="1160"/>
      <c r="O767" s="1160"/>
      <c r="P767" s="1160"/>
      <c r="Q767" s="1160"/>
      <c r="R767" s="1160"/>
      <c r="S767" s="1160"/>
      <c r="T767" s="1160"/>
      <c r="U767" s="1160"/>
      <c r="V767" s="1160"/>
      <c r="W767" s="1160"/>
      <c r="X767" s="1160"/>
      <c r="Y767" s="1160"/>
      <c r="Z767" s="1160"/>
      <c r="AA767" s="1160"/>
      <c r="AB767" s="1160"/>
      <c r="AC767" s="1160"/>
    </row>
    <row r="768">
      <c r="A768" s="127"/>
      <c r="B768" s="127"/>
      <c r="C768" s="1155"/>
      <c r="D768" s="126"/>
      <c r="E768" s="126"/>
      <c r="F768" s="1155"/>
      <c r="G768" s="1156"/>
      <c r="H768" s="1157"/>
      <c r="I768" s="126"/>
      <c r="J768" s="1158"/>
      <c r="K768" s="1155"/>
      <c r="L768" s="127"/>
      <c r="M768" s="1159"/>
      <c r="N768" s="1160"/>
      <c r="O768" s="1160"/>
      <c r="P768" s="1160"/>
      <c r="Q768" s="1160"/>
      <c r="R768" s="1160"/>
      <c r="S768" s="1160"/>
      <c r="T768" s="1160"/>
      <c r="U768" s="1160"/>
      <c r="V768" s="1160"/>
      <c r="W768" s="1160"/>
      <c r="X768" s="1160"/>
      <c r="Y768" s="1160"/>
      <c r="Z768" s="1160"/>
      <c r="AA768" s="1160"/>
      <c r="AB768" s="1160"/>
      <c r="AC768" s="1160"/>
    </row>
    <row r="769">
      <c r="A769" s="127"/>
      <c r="B769" s="127"/>
      <c r="C769" s="1155"/>
      <c r="D769" s="126"/>
      <c r="E769" s="126"/>
      <c r="F769" s="1155"/>
      <c r="G769" s="1156"/>
      <c r="H769" s="1157"/>
      <c r="I769" s="126"/>
      <c r="J769" s="1158"/>
      <c r="K769" s="1155"/>
      <c r="L769" s="127"/>
      <c r="M769" s="1159"/>
      <c r="N769" s="1160"/>
      <c r="O769" s="1160"/>
      <c r="P769" s="1160"/>
      <c r="Q769" s="1160"/>
      <c r="R769" s="1160"/>
      <c r="S769" s="1160"/>
      <c r="T769" s="1160"/>
      <c r="U769" s="1160"/>
      <c r="V769" s="1160"/>
      <c r="W769" s="1160"/>
      <c r="X769" s="1160"/>
      <c r="Y769" s="1160"/>
      <c r="Z769" s="1160"/>
      <c r="AA769" s="1160"/>
      <c r="AB769" s="1160"/>
      <c r="AC769" s="1160"/>
    </row>
    <row r="770">
      <c r="A770" s="127"/>
      <c r="B770" s="127"/>
      <c r="C770" s="1155"/>
      <c r="D770" s="126"/>
      <c r="E770" s="126"/>
      <c r="F770" s="1155"/>
      <c r="G770" s="1156"/>
      <c r="H770" s="1157"/>
      <c r="I770" s="126"/>
      <c r="J770" s="1158"/>
      <c r="K770" s="1155"/>
      <c r="L770" s="127"/>
      <c r="M770" s="1159"/>
      <c r="N770" s="1160"/>
      <c r="O770" s="1160"/>
      <c r="P770" s="1160"/>
      <c r="Q770" s="1160"/>
      <c r="R770" s="1160"/>
      <c r="S770" s="1160"/>
      <c r="T770" s="1160"/>
      <c r="U770" s="1160"/>
      <c r="V770" s="1160"/>
      <c r="W770" s="1160"/>
      <c r="X770" s="1160"/>
      <c r="Y770" s="1160"/>
      <c r="Z770" s="1160"/>
      <c r="AA770" s="1160"/>
      <c r="AB770" s="1160"/>
      <c r="AC770" s="1160"/>
    </row>
    <row r="771">
      <c r="A771" s="127"/>
      <c r="B771" s="127"/>
      <c r="C771" s="1155"/>
      <c r="D771" s="126"/>
      <c r="E771" s="126"/>
      <c r="F771" s="1155"/>
      <c r="G771" s="1156"/>
      <c r="H771" s="1157"/>
      <c r="I771" s="126"/>
      <c r="J771" s="1158"/>
      <c r="K771" s="1155"/>
      <c r="L771" s="127"/>
      <c r="M771" s="1159"/>
      <c r="N771" s="1160"/>
      <c r="O771" s="1160"/>
      <c r="P771" s="1160"/>
      <c r="Q771" s="1160"/>
      <c r="R771" s="1160"/>
      <c r="S771" s="1160"/>
      <c r="T771" s="1160"/>
      <c r="U771" s="1160"/>
      <c r="V771" s="1160"/>
      <c r="W771" s="1160"/>
      <c r="X771" s="1160"/>
      <c r="Y771" s="1160"/>
      <c r="Z771" s="1160"/>
      <c r="AA771" s="1160"/>
      <c r="AB771" s="1160"/>
      <c r="AC771" s="1160"/>
    </row>
    <row r="772">
      <c r="A772" s="127"/>
      <c r="B772" s="127"/>
      <c r="C772" s="1155"/>
      <c r="D772" s="126"/>
      <c r="E772" s="126"/>
      <c r="F772" s="1155"/>
      <c r="G772" s="1156"/>
      <c r="H772" s="1157"/>
      <c r="I772" s="126"/>
      <c r="J772" s="1158"/>
      <c r="K772" s="1155"/>
      <c r="L772" s="127"/>
      <c r="M772" s="1159"/>
      <c r="N772" s="1160"/>
      <c r="O772" s="1160"/>
      <c r="P772" s="1160"/>
      <c r="Q772" s="1160"/>
      <c r="R772" s="1160"/>
      <c r="S772" s="1160"/>
      <c r="T772" s="1160"/>
      <c r="U772" s="1160"/>
      <c r="V772" s="1160"/>
      <c r="W772" s="1160"/>
      <c r="X772" s="1160"/>
      <c r="Y772" s="1160"/>
      <c r="Z772" s="1160"/>
      <c r="AA772" s="1160"/>
      <c r="AB772" s="1160"/>
      <c r="AC772" s="1160"/>
    </row>
    <row r="773">
      <c r="A773" s="127"/>
      <c r="B773" s="127"/>
      <c r="C773" s="1155"/>
      <c r="D773" s="126"/>
      <c r="E773" s="126"/>
      <c r="F773" s="1155"/>
      <c r="G773" s="1156"/>
      <c r="H773" s="1157"/>
      <c r="I773" s="126"/>
      <c r="J773" s="1158"/>
      <c r="K773" s="1155"/>
      <c r="L773" s="127"/>
      <c r="M773" s="1159"/>
      <c r="N773" s="1160"/>
      <c r="O773" s="1160"/>
      <c r="P773" s="1160"/>
      <c r="Q773" s="1160"/>
      <c r="R773" s="1160"/>
      <c r="S773" s="1160"/>
      <c r="T773" s="1160"/>
      <c r="U773" s="1160"/>
      <c r="V773" s="1160"/>
      <c r="W773" s="1160"/>
      <c r="X773" s="1160"/>
      <c r="Y773" s="1160"/>
      <c r="Z773" s="1160"/>
      <c r="AA773" s="1160"/>
      <c r="AB773" s="1160"/>
      <c r="AC773" s="1160"/>
    </row>
    <row r="774">
      <c r="A774" s="127"/>
      <c r="B774" s="127"/>
      <c r="C774" s="1155"/>
      <c r="D774" s="126"/>
      <c r="E774" s="126"/>
      <c r="F774" s="1155"/>
      <c r="G774" s="1156"/>
      <c r="H774" s="1157"/>
      <c r="I774" s="126"/>
      <c r="J774" s="1158"/>
      <c r="K774" s="1155"/>
      <c r="L774" s="127"/>
      <c r="M774" s="1159"/>
      <c r="N774" s="1160"/>
      <c r="O774" s="1160"/>
      <c r="P774" s="1160"/>
      <c r="Q774" s="1160"/>
      <c r="R774" s="1160"/>
      <c r="S774" s="1160"/>
      <c r="T774" s="1160"/>
      <c r="U774" s="1160"/>
      <c r="V774" s="1160"/>
      <c r="W774" s="1160"/>
      <c r="X774" s="1160"/>
      <c r="Y774" s="1160"/>
      <c r="Z774" s="1160"/>
      <c r="AA774" s="1160"/>
      <c r="AB774" s="1160"/>
      <c r="AC774" s="1160"/>
    </row>
    <row r="775">
      <c r="A775" s="127"/>
      <c r="B775" s="127"/>
      <c r="C775" s="1155"/>
      <c r="D775" s="126"/>
      <c r="E775" s="126"/>
      <c r="F775" s="1155"/>
      <c r="G775" s="1156"/>
      <c r="H775" s="1157"/>
      <c r="I775" s="126"/>
      <c r="J775" s="1158"/>
      <c r="K775" s="1155"/>
      <c r="L775" s="127"/>
      <c r="M775" s="1159"/>
      <c r="N775" s="1160"/>
      <c r="O775" s="1160"/>
      <c r="P775" s="1160"/>
      <c r="Q775" s="1160"/>
      <c r="R775" s="1160"/>
      <c r="S775" s="1160"/>
      <c r="T775" s="1160"/>
      <c r="U775" s="1160"/>
      <c r="V775" s="1160"/>
      <c r="W775" s="1160"/>
      <c r="X775" s="1160"/>
      <c r="Y775" s="1160"/>
      <c r="Z775" s="1160"/>
      <c r="AA775" s="1160"/>
      <c r="AB775" s="1160"/>
      <c r="AC775" s="1160"/>
    </row>
    <row r="776">
      <c r="A776" s="127"/>
      <c r="B776" s="127"/>
      <c r="C776" s="1155"/>
      <c r="D776" s="126"/>
      <c r="E776" s="126"/>
      <c r="F776" s="1155"/>
      <c r="G776" s="1156"/>
      <c r="H776" s="1157"/>
      <c r="I776" s="126"/>
      <c r="J776" s="1158"/>
      <c r="K776" s="1155"/>
      <c r="L776" s="127"/>
      <c r="M776" s="1159"/>
      <c r="N776" s="1160"/>
      <c r="O776" s="1160"/>
      <c r="P776" s="1160"/>
      <c r="Q776" s="1160"/>
      <c r="R776" s="1160"/>
      <c r="S776" s="1160"/>
      <c r="T776" s="1160"/>
      <c r="U776" s="1160"/>
      <c r="V776" s="1160"/>
      <c r="W776" s="1160"/>
      <c r="X776" s="1160"/>
      <c r="Y776" s="1160"/>
      <c r="Z776" s="1160"/>
      <c r="AA776" s="1160"/>
      <c r="AB776" s="1160"/>
      <c r="AC776" s="1160"/>
    </row>
    <row r="777">
      <c r="A777" s="127"/>
      <c r="B777" s="127"/>
      <c r="C777" s="1155"/>
      <c r="D777" s="126"/>
      <c r="E777" s="126"/>
      <c r="F777" s="1155"/>
      <c r="G777" s="1156"/>
      <c r="H777" s="1157"/>
      <c r="I777" s="126"/>
      <c r="J777" s="1158"/>
      <c r="K777" s="1155"/>
      <c r="L777" s="127"/>
      <c r="M777" s="1159"/>
      <c r="N777" s="1160"/>
      <c r="O777" s="1160"/>
      <c r="P777" s="1160"/>
      <c r="Q777" s="1160"/>
      <c r="R777" s="1160"/>
      <c r="S777" s="1160"/>
      <c r="T777" s="1160"/>
      <c r="U777" s="1160"/>
      <c r="V777" s="1160"/>
      <c r="W777" s="1160"/>
      <c r="X777" s="1160"/>
      <c r="Y777" s="1160"/>
      <c r="Z777" s="1160"/>
      <c r="AA777" s="1160"/>
      <c r="AB777" s="1160"/>
      <c r="AC777" s="1160"/>
    </row>
    <row r="778">
      <c r="A778" s="127"/>
      <c r="B778" s="127"/>
      <c r="C778" s="1155"/>
      <c r="D778" s="126"/>
      <c r="E778" s="126"/>
      <c r="F778" s="1155"/>
      <c r="G778" s="1156"/>
      <c r="H778" s="1157"/>
      <c r="I778" s="126"/>
      <c r="J778" s="1158"/>
      <c r="K778" s="1155"/>
      <c r="L778" s="127"/>
      <c r="M778" s="1159"/>
      <c r="N778" s="1160"/>
      <c r="O778" s="1160"/>
      <c r="P778" s="1160"/>
      <c r="Q778" s="1160"/>
      <c r="R778" s="1160"/>
      <c r="S778" s="1160"/>
      <c r="T778" s="1160"/>
      <c r="U778" s="1160"/>
      <c r="V778" s="1160"/>
      <c r="W778" s="1160"/>
      <c r="X778" s="1160"/>
      <c r="Y778" s="1160"/>
      <c r="Z778" s="1160"/>
      <c r="AA778" s="1160"/>
      <c r="AB778" s="1160"/>
      <c r="AC778" s="1160"/>
    </row>
    <row r="779">
      <c r="A779" s="127"/>
      <c r="B779" s="127"/>
      <c r="C779" s="1155"/>
      <c r="D779" s="126"/>
      <c r="E779" s="126"/>
      <c r="F779" s="1155"/>
      <c r="G779" s="1156"/>
      <c r="H779" s="1157"/>
      <c r="I779" s="126"/>
      <c r="J779" s="1158"/>
      <c r="K779" s="1155"/>
      <c r="L779" s="127"/>
      <c r="M779" s="1159"/>
      <c r="N779" s="1160"/>
      <c r="O779" s="1160"/>
      <c r="P779" s="1160"/>
      <c r="Q779" s="1160"/>
      <c r="R779" s="1160"/>
      <c r="S779" s="1160"/>
      <c r="T779" s="1160"/>
      <c r="U779" s="1160"/>
      <c r="V779" s="1160"/>
      <c r="W779" s="1160"/>
      <c r="X779" s="1160"/>
      <c r="Y779" s="1160"/>
      <c r="Z779" s="1160"/>
      <c r="AA779" s="1160"/>
      <c r="AB779" s="1160"/>
      <c r="AC779" s="1160"/>
    </row>
    <row r="780">
      <c r="A780" s="127"/>
      <c r="B780" s="127"/>
      <c r="C780" s="1155"/>
      <c r="D780" s="126"/>
      <c r="E780" s="126"/>
      <c r="F780" s="1155"/>
      <c r="G780" s="1156"/>
      <c r="H780" s="1157"/>
      <c r="I780" s="126"/>
      <c r="J780" s="1158"/>
      <c r="K780" s="1155"/>
      <c r="L780" s="127"/>
      <c r="M780" s="1159"/>
      <c r="N780" s="1160"/>
      <c r="O780" s="1160"/>
      <c r="P780" s="1160"/>
      <c r="Q780" s="1160"/>
      <c r="R780" s="1160"/>
      <c r="S780" s="1160"/>
      <c r="T780" s="1160"/>
      <c r="U780" s="1160"/>
      <c r="V780" s="1160"/>
      <c r="W780" s="1160"/>
      <c r="X780" s="1160"/>
      <c r="Y780" s="1160"/>
      <c r="Z780" s="1160"/>
      <c r="AA780" s="1160"/>
      <c r="AB780" s="1160"/>
      <c r="AC780" s="1160"/>
    </row>
    <row r="781">
      <c r="A781" s="127"/>
      <c r="B781" s="127"/>
      <c r="C781" s="1155"/>
      <c r="D781" s="126"/>
      <c r="E781" s="126"/>
      <c r="F781" s="1155"/>
      <c r="G781" s="1156"/>
      <c r="H781" s="1157"/>
      <c r="I781" s="126"/>
      <c r="J781" s="1158"/>
      <c r="K781" s="1155"/>
      <c r="L781" s="127"/>
      <c r="M781" s="1159"/>
      <c r="N781" s="1160"/>
      <c r="O781" s="1160"/>
      <c r="P781" s="1160"/>
      <c r="Q781" s="1160"/>
      <c r="R781" s="1160"/>
      <c r="S781" s="1160"/>
      <c r="T781" s="1160"/>
      <c r="U781" s="1160"/>
      <c r="V781" s="1160"/>
      <c r="W781" s="1160"/>
      <c r="X781" s="1160"/>
      <c r="Y781" s="1160"/>
      <c r="Z781" s="1160"/>
      <c r="AA781" s="1160"/>
      <c r="AB781" s="1160"/>
      <c r="AC781" s="1160"/>
    </row>
    <row r="782">
      <c r="A782" s="127"/>
      <c r="B782" s="127"/>
      <c r="C782" s="1155"/>
      <c r="D782" s="126"/>
      <c r="E782" s="126"/>
      <c r="F782" s="1155"/>
      <c r="G782" s="1156"/>
      <c r="H782" s="1157"/>
      <c r="I782" s="126"/>
      <c r="J782" s="1158"/>
      <c r="K782" s="1155"/>
      <c r="L782" s="127"/>
      <c r="M782" s="1159"/>
      <c r="N782" s="1160"/>
      <c r="O782" s="1160"/>
      <c r="P782" s="1160"/>
      <c r="Q782" s="1160"/>
      <c r="R782" s="1160"/>
      <c r="S782" s="1160"/>
      <c r="T782" s="1160"/>
      <c r="U782" s="1160"/>
      <c r="V782" s="1160"/>
      <c r="W782" s="1160"/>
      <c r="X782" s="1160"/>
      <c r="Y782" s="1160"/>
      <c r="Z782" s="1160"/>
      <c r="AA782" s="1160"/>
      <c r="AB782" s="1160"/>
      <c r="AC782" s="1160"/>
    </row>
    <row r="783">
      <c r="A783" s="127"/>
      <c r="B783" s="127"/>
      <c r="C783" s="1155"/>
      <c r="D783" s="126"/>
      <c r="E783" s="126"/>
      <c r="F783" s="1155"/>
      <c r="G783" s="1156"/>
      <c r="H783" s="1157"/>
      <c r="I783" s="126"/>
      <c r="J783" s="1158"/>
      <c r="K783" s="1155"/>
      <c r="L783" s="127"/>
      <c r="M783" s="1159"/>
      <c r="N783" s="1160"/>
      <c r="O783" s="1160"/>
      <c r="P783" s="1160"/>
      <c r="Q783" s="1160"/>
      <c r="R783" s="1160"/>
      <c r="S783" s="1160"/>
      <c r="T783" s="1160"/>
      <c r="U783" s="1160"/>
      <c r="V783" s="1160"/>
      <c r="W783" s="1160"/>
      <c r="X783" s="1160"/>
      <c r="Y783" s="1160"/>
      <c r="Z783" s="1160"/>
      <c r="AA783" s="1160"/>
      <c r="AB783" s="1160"/>
      <c r="AC783" s="1160"/>
    </row>
    <row r="784">
      <c r="A784" s="127"/>
      <c r="B784" s="127"/>
      <c r="C784" s="1155"/>
      <c r="D784" s="126"/>
      <c r="E784" s="126"/>
      <c r="F784" s="1155"/>
      <c r="G784" s="1156"/>
      <c r="H784" s="1157"/>
      <c r="I784" s="126"/>
      <c r="J784" s="1158"/>
      <c r="K784" s="1155"/>
      <c r="L784" s="127"/>
      <c r="M784" s="1159"/>
      <c r="N784" s="1160"/>
      <c r="O784" s="1160"/>
      <c r="P784" s="1160"/>
      <c r="Q784" s="1160"/>
      <c r="R784" s="1160"/>
      <c r="S784" s="1160"/>
      <c r="T784" s="1160"/>
      <c r="U784" s="1160"/>
      <c r="V784" s="1160"/>
      <c r="W784" s="1160"/>
      <c r="X784" s="1160"/>
      <c r="Y784" s="1160"/>
      <c r="Z784" s="1160"/>
      <c r="AA784" s="1160"/>
      <c r="AB784" s="1160"/>
      <c r="AC784" s="1160"/>
    </row>
    <row r="785">
      <c r="A785" s="127"/>
      <c r="B785" s="127"/>
      <c r="C785" s="1155"/>
      <c r="D785" s="126"/>
      <c r="E785" s="126"/>
      <c r="F785" s="1155"/>
      <c r="G785" s="1156"/>
      <c r="H785" s="1157"/>
      <c r="I785" s="126"/>
      <c r="J785" s="1158"/>
      <c r="K785" s="1155"/>
      <c r="L785" s="127"/>
      <c r="M785" s="1159"/>
      <c r="N785" s="1160"/>
      <c r="O785" s="1160"/>
      <c r="P785" s="1160"/>
      <c r="Q785" s="1160"/>
      <c r="R785" s="1160"/>
      <c r="S785" s="1160"/>
      <c r="T785" s="1160"/>
      <c r="U785" s="1160"/>
      <c r="V785" s="1160"/>
      <c r="W785" s="1160"/>
      <c r="X785" s="1160"/>
      <c r="Y785" s="1160"/>
      <c r="Z785" s="1160"/>
      <c r="AA785" s="1160"/>
      <c r="AB785" s="1160"/>
      <c r="AC785" s="1160"/>
    </row>
    <row r="786">
      <c r="A786" s="127"/>
      <c r="B786" s="127"/>
      <c r="C786" s="1155"/>
      <c r="D786" s="126"/>
      <c r="E786" s="126"/>
      <c r="F786" s="1155"/>
      <c r="G786" s="1156"/>
      <c r="H786" s="1157"/>
      <c r="I786" s="126"/>
      <c r="J786" s="1158"/>
      <c r="K786" s="1155"/>
      <c r="L786" s="127"/>
      <c r="M786" s="1159"/>
      <c r="N786" s="1160"/>
      <c r="O786" s="1160"/>
      <c r="P786" s="1160"/>
      <c r="Q786" s="1160"/>
      <c r="R786" s="1160"/>
      <c r="S786" s="1160"/>
      <c r="T786" s="1160"/>
      <c r="U786" s="1160"/>
      <c r="V786" s="1160"/>
      <c r="W786" s="1160"/>
      <c r="X786" s="1160"/>
      <c r="Y786" s="1160"/>
      <c r="Z786" s="1160"/>
      <c r="AA786" s="1160"/>
      <c r="AB786" s="1160"/>
      <c r="AC786" s="1160"/>
    </row>
    <row r="787">
      <c r="A787" s="127"/>
      <c r="B787" s="127"/>
      <c r="C787" s="1155"/>
      <c r="D787" s="126"/>
      <c r="E787" s="126"/>
      <c r="F787" s="1155"/>
      <c r="G787" s="1156"/>
      <c r="H787" s="1157"/>
      <c r="I787" s="126"/>
      <c r="J787" s="1158"/>
      <c r="K787" s="1155"/>
      <c r="L787" s="127"/>
      <c r="M787" s="1159"/>
      <c r="N787" s="1160"/>
      <c r="O787" s="1160"/>
      <c r="P787" s="1160"/>
      <c r="Q787" s="1160"/>
      <c r="R787" s="1160"/>
      <c r="S787" s="1160"/>
      <c r="T787" s="1160"/>
      <c r="U787" s="1160"/>
      <c r="V787" s="1160"/>
      <c r="W787" s="1160"/>
      <c r="X787" s="1160"/>
      <c r="Y787" s="1160"/>
      <c r="Z787" s="1160"/>
      <c r="AA787" s="1160"/>
      <c r="AB787" s="1160"/>
      <c r="AC787" s="1160"/>
    </row>
    <row r="788">
      <c r="A788" s="127"/>
      <c r="B788" s="127"/>
      <c r="C788" s="1155"/>
      <c r="D788" s="126"/>
      <c r="E788" s="126"/>
      <c r="F788" s="1155"/>
      <c r="G788" s="1156"/>
      <c r="H788" s="1157"/>
      <c r="I788" s="126"/>
      <c r="J788" s="1158"/>
      <c r="K788" s="1155"/>
      <c r="L788" s="127"/>
      <c r="M788" s="1159"/>
      <c r="N788" s="1160"/>
      <c r="O788" s="1160"/>
      <c r="P788" s="1160"/>
      <c r="Q788" s="1160"/>
      <c r="R788" s="1160"/>
      <c r="S788" s="1160"/>
      <c r="T788" s="1160"/>
      <c r="U788" s="1160"/>
      <c r="V788" s="1160"/>
      <c r="W788" s="1160"/>
      <c r="X788" s="1160"/>
      <c r="Y788" s="1160"/>
      <c r="Z788" s="1160"/>
      <c r="AA788" s="1160"/>
      <c r="AB788" s="1160"/>
      <c r="AC788" s="1160"/>
    </row>
    <row r="789">
      <c r="A789" s="127"/>
      <c r="B789" s="127"/>
      <c r="C789" s="1155"/>
      <c r="D789" s="126"/>
      <c r="E789" s="126"/>
      <c r="F789" s="1155"/>
      <c r="G789" s="1156"/>
      <c r="H789" s="1157"/>
      <c r="I789" s="126"/>
      <c r="J789" s="1158"/>
      <c r="K789" s="1155"/>
      <c r="L789" s="127"/>
      <c r="M789" s="1159"/>
      <c r="N789" s="1160"/>
      <c r="O789" s="1160"/>
      <c r="P789" s="1160"/>
      <c r="Q789" s="1160"/>
      <c r="R789" s="1160"/>
      <c r="S789" s="1160"/>
      <c r="T789" s="1160"/>
      <c r="U789" s="1160"/>
      <c r="V789" s="1160"/>
      <c r="W789" s="1160"/>
      <c r="X789" s="1160"/>
      <c r="Y789" s="1160"/>
      <c r="Z789" s="1160"/>
      <c r="AA789" s="1160"/>
      <c r="AB789" s="1160"/>
      <c r="AC789" s="1160"/>
    </row>
    <row r="790">
      <c r="A790" s="127"/>
      <c r="B790" s="127"/>
      <c r="C790" s="1155"/>
      <c r="D790" s="126"/>
      <c r="E790" s="126"/>
      <c r="F790" s="1155"/>
      <c r="G790" s="1156"/>
      <c r="H790" s="1157"/>
      <c r="I790" s="126"/>
      <c r="J790" s="1158"/>
      <c r="K790" s="1155"/>
      <c r="L790" s="127"/>
      <c r="M790" s="1159"/>
      <c r="N790" s="1160"/>
      <c r="O790" s="1160"/>
      <c r="P790" s="1160"/>
      <c r="Q790" s="1160"/>
      <c r="R790" s="1160"/>
      <c r="S790" s="1160"/>
      <c r="T790" s="1160"/>
      <c r="U790" s="1160"/>
      <c r="V790" s="1160"/>
      <c r="W790" s="1160"/>
      <c r="X790" s="1160"/>
      <c r="Y790" s="1160"/>
      <c r="Z790" s="1160"/>
      <c r="AA790" s="1160"/>
      <c r="AB790" s="1160"/>
      <c r="AC790" s="1160"/>
    </row>
    <row r="791">
      <c r="A791" s="127"/>
      <c r="B791" s="127"/>
      <c r="C791" s="1155"/>
      <c r="D791" s="126"/>
      <c r="E791" s="126"/>
      <c r="F791" s="1155"/>
      <c r="G791" s="1156"/>
      <c r="H791" s="1157"/>
      <c r="I791" s="126"/>
      <c r="J791" s="1158"/>
      <c r="K791" s="1155"/>
      <c r="L791" s="127"/>
      <c r="M791" s="1159"/>
      <c r="N791" s="1160"/>
      <c r="O791" s="1160"/>
      <c r="P791" s="1160"/>
      <c r="Q791" s="1160"/>
      <c r="R791" s="1160"/>
      <c r="S791" s="1160"/>
      <c r="T791" s="1160"/>
      <c r="U791" s="1160"/>
      <c r="V791" s="1160"/>
      <c r="W791" s="1160"/>
      <c r="X791" s="1160"/>
      <c r="Y791" s="1160"/>
      <c r="Z791" s="1160"/>
      <c r="AA791" s="1160"/>
      <c r="AB791" s="1160"/>
      <c r="AC791" s="1160"/>
    </row>
    <row r="792">
      <c r="A792" s="127"/>
      <c r="B792" s="127"/>
      <c r="C792" s="1155"/>
      <c r="D792" s="126"/>
      <c r="E792" s="126"/>
      <c r="F792" s="1155"/>
      <c r="G792" s="1156"/>
      <c r="H792" s="1157"/>
      <c r="I792" s="126"/>
      <c r="J792" s="1158"/>
      <c r="K792" s="1155"/>
      <c r="L792" s="127"/>
      <c r="M792" s="1159"/>
      <c r="N792" s="1160"/>
      <c r="O792" s="1160"/>
      <c r="P792" s="1160"/>
      <c r="Q792" s="1160"/>
      <c r="R792" s="1160"/>
      <c r="S792" s="1160"/>
      <c r="T792" s="1160"/>
      <c r="U792" s="1160"/>
      <c r="V792" s="1160"/>
      <c r="W792" s="1160"/>
      <c r="X792" s="1160"/>
      <c r="Y792" s="1160"/>
      <c r="Z792" s="1160"/>
      <c r="AA792" s="1160"/>
      <c r="AB792" s="1160"/>
      <c r="AC792" s="1160"/>
    </row>
    <row r="793">
      <c r="A793" s="127"/>
      <c r="B793" s="127"/>
      <c r="C793" s="1155"/>
      <c r="D793" s="126"/>
      <c r="E793" s="126"/>
      <c r="F793" s="1155"/>
      <c r="G793" s="1156"/>
      <c r="H793" s="1157"/>
      <c r="I793" s="126"/>
      <c r="J793" s="1158"/>
      <c r="K793" s="1155"/>
      <c r="L793" s="127"/>
      <c r="M793" s="1159"/>
      <c r="N793" s="1160"/>
      <c r="O793" s="1160"/>
      <c r="P793" s="1160"/>
      <c r="Q793" s="1160"/>
      <c r="R793" s="1160"/>
      <c r="S793" s="1160"/>
      <c r="T793" s="1160"/>
      <c r="U793" s="1160"/>
      <c r="V793" s="1160"/>
      <c r="W793" s="1160"/>
      <c r="X793" s="1160"/>
      <c r="Y793" s="1160"/>
      <c r="Z793" s="1160"/>
      <c r="AA793" s="1160"/>
      <c r="AB793" s="1160"/>
      <c r="AC793" s="1160"/>
    </row>
    <row r="794">
      <c r="A794" s="127"/>
      <c r="B794" s="127"/>
      <c r="C794" s="1155"/>
      <c r="D794" s="126"/>
      <c r="E794" s="126"/>
      <c r="F794" s="1155"/>
      <c r="G794" s="1156"/>
      <c r="H794" s="1157"/>
      <c r="I794" s="126"/>
      <c r="J794" s="1158"/>
      <c r="K794" s="1155"/>
      <c r="L794" s="127"/>
      <c r="M794" s="1159"/>
      <c r="N794" s="1160"/>
      <c r="O794" s="1160"/>
      <c r="P794" s="1160"/>
      <c r="Q794" s="1160"/>
      <c r="R794" s="1160"/>
      <c r="S794" s="1160"/>
      <c r="T794" s="1160"/>
      <c r="U794" s="1160"/>
      <c r="V794" s="1160"/>
      <c r="W794" s="1160"/>
      <c r="X794" s="1160"/>
      <c r="Y794" s="1160"/>
      <c r="Z794" s="1160"/>
      <c r="AA794" s="1160"/>
      <c r="AB794" s="1160"/>
      <c r="AC794" s="1160"/>
    </row>
    <row r="795">
      <c r="A795" s="127"/>
      <c r="B795" s="127"/>
      <c r="C795" s="1155"/>
      <c r="D795" s="126"/>
      <c r="E795" s="126"/>
      <c r="F795" s="1155"/>
      <c r="G795" s="1156"/>
      <c r="H795" s="1157"/>
      <c r="I795" s="126"/>
      <c r="J795" s="1158"/>
      <c r="K795" s="1155"/>
      <c r="L795" s="127"/>
      <c r="M795" s="1159"/>
      <c r="N795" s="1160"/>
      <c r="O795" s="1160"/>
      <c r="P795" s="1160"/>
      <c r="Q795" s="1160"/>
      <c r="R795" s="1160"/>
      <c r="S795" s="1160"/>
      <c r="T795" s="1160"/>
      <c r="U795" s="1160"/>
      <c r="V795" s="1160"/>
      <c r="W795" s="1160"/>
      <c r="X795" s="1160"/>
      <c r="Y795" s="1160"/>
      <c r="Z795" s="1160"/>
      <c r="AA795" s="1160"/>
      <c r="AB795" s="1160"/>
      <c r="AC795" s="1160"/>
    </row>
    <row r="796">
      <c r="A796" s="127"/>
      <c r="B796" s="127"/>
      <c r="C796" s="1155"/>
      <c r="D796" s="126"/>
      <c r="E796" s="126"/>
      <c r="F796" s="1155"/>
      <c r="G796" s="1156"/>
      <c r="H796" s="1157"/>
      <c r="I796" s="126"/>
      <c r="J796" s="1158"/>
      <c r="K796" s="1155"/>
      <c r="L796" s="127"/>
      <c r="M796" s="1159"/>
      <c r="N796" s="1160"/>
      <c r="O796" s="1160"/>
      <c r="P796" s="1160"/>
      <c r="Q796" s="1160"/>
      <c r="R796" s="1160"/>
      <c r="S796" s="1160"/>
      <c r="T796" s="1160"/>
      <c r="U796" s="1160"/>
      <c r="V796" s="1160"/>
      <c r="W796" s="1160"/>
      <c r="X796" s="1160"/>
      <c r="Y796" s="1160"/>
      <c r="Z796" s="1160"/>
      <c r="AA796" s="1160"/>
      <c r="AB796" s="1160"/>
      <c r="AC796" s="1160"/>
    </row>
    <row r="797">
      <c r="A797" s="127"/>
      <c r="B797" s="127"/>
      <c r="C797" s="1155"/>
      <c r="D797" s="126"/>
      <c r="E797" s="126"/>
      <c r="F797" s="1155"/>
      <c r="G797" s="1156"/>
      <c r="H797" s="1157"/>
      <c r="I797" s="126"/>
      <c r="J797" s="1158"/>
      <c r="K797" s="1155"/>
      <c r="L797" s="127"/>
      <c r="M797" s="1159"/>
      <c r="N797" s="1160"/>
      <c r="O797" s="1160"/>
      <c r="P797" s="1160"/>
      <c r="Q797" s="1160"/>
      <c r="R797" s="1160"/>
      <c r="S797" s="1160"/>
      <c r="T797" s="1160"/>
      <c r="U797" s="1160"/>
      <c r="V797" s="1160"/>
      <c r="W797" s="1160"/>
      <c r="X797" s="1160"/>
      <c r="Y797" s="1160"/>
      <c r="Z797" s="1160"/>
      <c r="AA797" s="1160"/>
      <c r="AB797" s="1160"/>
      <c r="AC797" s="1160"/>
    </row>
    <row r="798">
      <c r="A798" s="127"/>
      <c r="B798" s="127"/>
      <c r="C798" s="1155"/>
      <c r="D798" s="126"/>
      <c r="E798" s="126"/>
      <c r="F798" s="1155"/>
      <c r="G798" s="1156"/>
      <c r="H798" s="1157"/>
      <c r="I798" s="126"/>
      <c r="J798" s="1158"/>
      <c r="K798" s="1155"/>
      <c r="L798" s="127"/>
      <c r="M798" s="1159"/>
      <c r="N798" s="1160"/>
      <c r="O798" s="1160"/>
      <c r="P798" s="1160"/>
      <c r="Q798" s="1160"/>
      <c r="R798" s="1160"/>
      <c r="S798" s="1160"/>
      <c r="T798" s="1160"/>
      <c r="U798" s="1160"/>
      <c r="V798" s="1160"/>
      <c r="W798" s="1160"/>
      <c r="X798" s="1160"/>
      <c r="Y798" s="1160"/>
      <c r="Z798" s="1160"/>
      <c r="AA798" s="1160"/>
      <c r="AB798" s="1160"/>
      <c r="AC798" s="1160"/>
    </row>
    <row r="799">
      <c r="A799" s="127"/>
      <c r="B799" s="127"/>
      <c r="C799" s="1155"/>
      <c r="D799" s="126"/>
      <c r="E799" s="126"/>
      <c r="F799" s="1155"/>
      <c r="G799" s="1156"/>
      <c r="H799" s="1157"/>
      <c r="I799" s="126"/>
      <c r="J799" s="1158"/>
      <c r="K799" s="1155"/>
      <c r="L799" s="127"/>
      <c r="M799" s="1159"/>
      <c r="N799" s="1160"/>
      <c r="O799" s="1160"/>
      <c r="P799" s="1160"/>
      <c r="Q799" s="1160"/>
      <c r="R799" s="1160"/>
      <c r="S799" s="1160"/>
      <c r="T799" s="1160"/>
      <c r="U799" s="1160"/>
      <c r="V799" s="1160"/>
      <c r="W799" s="1160"/>
      <c r="X799" s="1160"/>
      <c r="Y799" s="1160"/>
      <c r="Z799" s="1160"/>
      <c r="AA799" s="1160"/>
      <c r="AB799" s="1160"/>
      <c r="AC799" s="1160"/>
    </row>
    <row r="800">
      <c r="A800" s="127"/>
      <c r="B800" s="127"/>
      <c r="C800" s="1155"/>
      <c r="D800" s="126"/>
      <c r="E800" s="126"/>
      <c r="F800" s="1155"/>
      <c r="G800" s="1156"/>
      <c r="H800" s="1157"/>
      <c r="I800" s="126"/>
      <c r="J800" s="1158"/>
      <c r="K800" s="1155"/>
      <c r="L800" s="127"/>
      <c r="M800" s="1159"/>
      <c r="N800" s="1160"/>
      <c r="O800" s="1160"/>
      <c r="P800" s="1160"/>
      <c r="Q800" s="1160"/>
      <c r="R800" s="1160"/>
      <c r="S800" s="1160"/>
      <c r="T800" s="1160"/>
      <c r="U800" s="1160"/>
      <c r="V800" s="1160"/>
      <c r="W800" s="1160"/>
      <c r="X800" s="1160"/>
      <c r="Y800" s="1160"/>
      <c r="Z800" s="1160"/>
      <c r="AA800" s="1160"/>
      <c r="AB800" s="1160"/>
      <c r="AC800" s="1160"/>
    </row>
    <row r="801">
      <c r="A801" s="127"/>
      <c r="B801" s="127"/>
      <c r="C801" s="1155"/>
      <c r="D801" s="126"/>
      <c r="E801" s="126"/>
      <c r="F801" s="1155"/>
      <c r="G801" s="1156"/>
      <c r="H801" s="1157"/>
      <c r="I801" s="126"/>
      <c r="J801" s="1158"/>
      <c r="K801" s="1155"/>
      <c r="L801" s="127"/>
      <c r="M801" s="1159"/>
      <c r="N801" s="1160"/>
      <c r="O801" s="1160"/>
      <c r="P801" s="1160"/>
      <c r="Q801" s="1160"/>
      <c r="R801" s="1160"/>
      <c r="S801" s="1160"/>
      <c r="T801" s="1160"/>
      <c r="U801" s="1160"/>
      <c r="V801" s="1160"/>
      <c r="W801" s="1160"/>
      <c r="X801" s="1160"/>
      <c r="Y801" s="1160"/>
      <c r="Z801" s="1160"/>
      <c r="AA801" s="1160"/>
      <c r="AB801" s="1160"/>
      <c r="AC801" s="1160"/>
    </row>
    <row r="802">
      <c r="A802" s="127"/>
      <c r="B802" s="127"/>
      <c r="C802" s="1155"/>
      <c r="D802" s="126"/>
      <c r="E802" s="126"/>
      <c r="F802" s="1155"/>
      <c r="G802" s="1156"/>
      <c r="H802" s="1157"/>
      <c r="I802" s="126"/>
      <c r="J802" s="1158"/>
      <c r="K802" s="1155"/>
      <c r="L802" s="127"/>
      <c r="M802" s="1159"/>
      <c r="N802" s="1160"/>
      <c r="O802" s="1160"/>
      <c r="P802" s="1160"/>
      <c r="Q802" s="1160"/>
      <c r="R802" s="1160"/>
      <c r="S802" s="1160"/>
      <c r="T802" s="1160"/>
      <c r="U802" s="1160"/>
      <c r="V802" s="1160"/>
      <c r="W802" s="1160"/>
      <c r="X802" s="1160"/>
      <c r="Y802" s="1160"/>
      <c r="Z802" s="1160"/>
      <c r="AA802" s="1160"/>
      <c r="AB802" s="1160"/>
      <c r="AC802" s="1160"/>
    </row>
    <row r="803">
      <c r="A803" s="127"/>
      <c r="B803" s="127"/>
      <c r="C803" s="1155"/>
      <c r="D803" s="126"/>
      <c r="E803" s="126"/>
      <c r="F803" s="1155"/>
      <c r="G803" s="1156"/>
      <c r="H803" s="1157"/>
      <c r="I803" s="126"/>
      <c r="J803" s="1158"/>
      <c r="K803" s="1155"/>
      <c r="L803" s="127"/>
      <c r="M803" s="1159"/>
      <c r="N803" s="1160"/>
      <c r="O803" s="1160"/>
      <c r="P803" s="1160"/>
      <c r="Q803" s="1160"/>
      <c r="R803" s="1160"/>
      <c r="S803" s="1160"/>
      <c r="T803" s="1160"/>
      <c r="U803" s="1160"/>
      <c r="V803" s="1160"/>
      <c r="W803" s="1160"/>
      <c r="X803" s="1160"/>
      <c r="Y803" s="1160"/>
      <c r="Z803" s="1160"/>
      <c r="AA803" s="1160"/>
      <c r="AB803" s="1160"/>
      <c r="AC803" s="1160"/>
    </row>
    <row r="804">
      <c r="A804" s="127"/>
      <c r="B804" s="127"/>
      <c r="C804" s="1155"/>
      <c r="D804" s="126"/>
      <c r="E804" s="126"/>
      <c r="F804" s="1155"/>
      <c r="G804" s="1156"/>
      <c r="H804" s="1157"/>
      <c r="I804" s="126"/>
      <c r="J804" s="1158"/>
      <c r="K804" s="1155"/>
      <c r="L804" s="127"/>
      <c r="M804" s="1159"/>
      <c r="N804" s="1160"/>
      <c r="O804" s="1160"/>
      <c r="P804" s="1160"/>
      <c r="Q804" s="1160"/>
      <c r="R804" s="1160"/>
      <c r="S804" s="1160"/>
      <c r="T804" s="1160"/>
      <c r="U804" s="1160"/>
      <c r="V804" s="1160"/>
      <c r="W804" s="1160"/>
      <c r="X804" s="1160"/>
      <c r="Y804" s="1160"/>
      <c r="Z804" s="1160"/>
      <c r="AA804" s="1160"/>
      <c r="AB804" s="1160"/>
      <c r="AC804" s="1160"/>
    </row>
    <row r="805">
      <c r="A805" s="127"/>
      <c r="B805" s="127"/>
      <c r="C805" s="1155"/>
      <c r="D805" s="126"/>
      <c r="E805" s="126"/>
      <c r="F805" s="1155"/>
      <c r="G805" s="1156"/>
      <c r="H805" s="1157"/>
      <c r="I805" s="126"/>
      <c r="J805" s="1158"/>
      <c r="K805" s="1155"/>
      <c r="L805" s="127"/>
      <c r="M805" s="1159"/>
      <c r="N805" s="1160"/>
      <c r="O805" s="1160"/>
      <c r="P805" s="1160"/>
      <c r="Q805" s="1160"/>
      <c r="R805" s="1160"/>
      <c r="S805" s="1160"/>
      <c r="T805" s="1160"/>
      <c r="U805" s="1160"/>
      <c r="V805" s="1160"/>
      <c r="W805" s="1160"/>
      <c r="X805" s="1160"/>
      <c r="Y805" s="1160"/>
      <c r="Z805" s="1160"/>
      <c r="AA805" s="1160"/>
      <c r="AB805" s="1160"/>
      <c r="AC805" s="1160"/>
    </row>
    <row r="806">
      <c r="A806" s="127"/>
      <c r="B806" s="127"/>
      <c r="C806" s="1155"/>
      <c r="D806" s="126"/>
      <c r="E806" s="126"/>
      <c r="F806" s="1155"/>
      <c r="G806" s="1156"/>
      <c r="H806" s="1157"/>
      <c r="I806" s="126"/>
      <c r="J806" s="1158"/>
      <c r="K806" s="1155"/>
      <c r="L806" s="127"/>
      <c r="M806" s="1159"/>
      <c r="N806" s="1160"/>
      <c r="O806" s="1160"/>
      <c r="P806" s="1160"/>
      <c r="Q806" s="1160"/>
      <c r="R806" s="1160"/>
      <c r="S806" s="1160"/>
      <c r="T806" s="1160"/>
      <c r="U806" s="1160"/>
      <c r="V806" s="1160"/>
      <c r="W806" s="1160"/>
      <c r="X806" s="1160"/>
      <c r="Y806" s="1160"/>
      <c r="Z806" s="1160"/>
      <c r="AA806" s="1160"/>
      <c r="AB806" s="1160"/>
      <c r="AC806" s="1160"/>
    </row>
    <row r="807">
      <c r="A807" s="127"/>
      <c r="B807" s="127"/>
      <c r="C807" s="1155"/>
      <c r="D807" s="126"/>
      <c r="E807" s="126"/>
      <c r="F807" s="1155"/>
      <c r="G807" s="1156"/>
      <c r="H807" s="1157"/>
      <c r="I807" s="126"/>
      <c r="J807" s="1158"/>
      <c r="K807" s="1155"/>
      <c r="L807" s="127"/>
      <c r="M807" s="1159"/>
      <c r="N807" s="1160"/>
      <c r="O807" s="1160"/>
      <c r="P807" s="1160"/>
      <c r="Q807" s="1160"/>
      <c r="R807" s="1160"/>
      <c r="S807" s="1160"/>
      <c r="T807" s="1160"/>
      <c r="U807" s="1160"/>
      <c r="V807" s="1160"/>
      <c r="W807" s="1160"/>
      <c r="X807" s="1160"/>
      <c r="Y807" s="1160"/>
      <c r="Z807" s="1160"/>
      <c r="AA807" s="1160"/>
      <c r="AB807" s="1160"/>
      <c r="AC807" s="1160"/>
    </row>
    <row r="808">
      <c r="A808" s="127"/>
      <c r="B808" s="127"/>
      <c r="C808" s="1155"/>
      <c r="D808" s="126"/>
      <c r="E808" s="126"/>
      <c r="F808" s="1155"/>
      <c r="G808" s="1156"/>
      <c r="H808" s="1157"/>
      <c r="I808" s="126"/>
      <c r="J808" s="1158"/>
      <c r="K808" s="1155"/>
      <c r="L808" s="127"/>
      <c r="M808" s="1159"/>
      <c r="N808" s="1160"/>
      <c r="O808" s="1160"/>
      <c r="P808" s="1160"/>
      <c r="Q808" s="1160"/>
      <c r="R808" s="1160"/>
      <c r="S808" s="1160"/>
      <c r="T808" s="1160"/>
      <c r="U808" s="1160"/>
      <c r="V808" s="1160"/>
      <c r="W808" s="1160"/>
      <c r="X808" s="1160"/>
      <c r="Y808" s="1160"/>
      <c r="Z808" s="1160"/>
      <c r="AA808" s="1160"/>
      <c r="AB808" s="1160"/>
      <c r="AC808" s="1160"/>
    </row>
    <row r="809">
      <c r="A809" s="127"/>
      <c r="B809" s="127"/>
      <c r="C809" s="1155"/>
      <c r="D809" s="126"/>
      <c r="E809" s="126"/>
      <c r="F809" s="1155"/>
      <c r="G809" s="1156"/>
      <c r="H809" s="1157"/>
      <c r="I809" s="126"/>
      <c r="J809" s="1158"/>
      <c r="K809" s="1155"/>
      <c r="L809" s="127"/>
      <c r="M809" s="1159"/>
      <c r="N809" s="1160"/>
      <c r="O809" s="1160"/>
      <c r="P809" s="1160"/>
      <c r="Q809" s="1160"/>
      <c r="R809" s="1160"/>
      <c r="S809" s="1160"/>
      <c r="T809" s="1160"/>
      <c r="U809" s="1160"/>
      <c r="V809" s="1160"/>
      <c r="W809" s="1160"/>
      <c r="X809" s="1160"/>
      <c r="Y809" s="1160"/>
      <c r="Z809" s="1160"/>
      <c r="AA809" s="1160"/>
      <c r="AB809" s="1160"/>
      <c r="AC809" s="1160"/>
    </row>
    <row r="810">
      <c r="A810" s="127"/>
      <c r="B810" s="127"/>
      <c r="C810" s="1155"/>
      <c r="D810" s="126"/>
      <c r="E810" s="126"/>
      <c r="F810" s="1155"/>
      <c r="G810" s="1156"/>
      <c r="H810" s="1157"/>
      <c r="I810" s="126"/>
      <c r="J810" s="1158"/>
      <c r="K810" s="1155"/>
      <c r="L810" s="127"/>
      <c r="M810" s="1159"/>
      <c r="N810" s="1160"/>
      <c r="O810" s="1160"/>
      <c r="P810" s="1160"/>
      <c r="Q810" s="1160"/>
      <c r="R810" s="1160"/>
      <c r="S810" s="1160"/>
      <c r="T810" s="1160"/>
      <c r="U810" s="1160"/>
      <c r="V810" s="1160"/>
      <c r="W810" s="1160"/>
      <c r="X810" s="1160"/>
      <c r="Y810" s="1160"/>
      <c r="Z810" s="1160"/>
      <c r="AA810" s="1160"/>
      <c r="AB810" s="1160"/>
      <c r="AC810" s="1160"/>
    </row>
    <row r="811">
      <c r="A811" s="127"/>
      <c r="B811" s="127"/>
      <c r="C811" s="1155"/>
      <c r="D811" s="126"/>
      <c r="E811" s="126"/>
      <c r="F811" s="1155"/>
      <c r="G811" s="1156"/>
      <c r="H811" s="1157"/>
      <c r="I811" s="126"/>
      <c r="J811" s="1158"/>
      <c r="K811" s="1155"/>
      <c r="L811" s="127"/>
      <c r="M811" s="1159"/>
      <c r="N811" s="1160"/>
      <c r="O811" s="1160"/>
      <c r="P811" s="1160"/>
      <c r="Q811" s="1160"/>
      <c r="R811" s="1160"/>
      <c r="S811" s="1160"/>
      <c r="T811" s="1160"/>
      <c r="U811" s="1160"/>
      <c r="V811" s="1160"/>
      <c r="W811" s="1160"/>
      <c r="X811" s="1160"/>
      <c r="Y811" s="1160"/>
      <c r="Z811" s="1160"/>
      <c r="AA811" s="1160"/>
      <c r="AB811" s="1160"/>
      <c r="AC811" s="1160"/>
    </row>
    <row r="812">
      <c r="A812" s="127"/>
      <c r="B812" s="127"/>
      <c r="C812" s="1155"/>
      <c r="D812" s="126"/>
      <c r="E812" s="126"/>
      <c r="F812" s="1155"/>
      <c r="G812" s="1156"/>
      <c r="H812" s="1157"/>
      <c r="I812" s="126"/>
      <c r="J812" s="1158"/>
      <c r="K812" s="1155"/>
      <c r="L812" s="127"/>
      <c r="M812" s="1159"/>
      <c r="N812" s="1160"/>
      <c r="O812" s="1160"/>
      <c r="P812" s="1160"/>
      <c r="Q812" s="1160"/>
      <c r="R812" s="1160"/>
      <c r="S812" s="1160"/>
      <c r="T812" s="1160"/>
      <c r="U812" s="1160"/>
      <c r="V812" s="1160"/>
      <c r="W812" s="1160"/>
      <c r="X812" s="1160"/>
      <c r="Y812" s="1160"/>
      <c r="Z812" s="1160"/>
      <c r="AA812" s="1160"/>
      <c r="AB812" s="1160"/>
      <c r="AC812" s="1160"/>
    </row>
    <row r="813">
      <c r="A813" s="127"/>
      <c r="B813" s="127"/>
      <c r="C813" s="1155"/>
      <c r="D813" s="126"/>
      <c r="E813" s="126"/>
      <c r="F813" s="1155"/>
      <c r="G813" s="1156"/>
      <c r="H813" s="1157"/>
      <c r="I813" s="126"/>
      <c r="J813" s="1158"/>
      <c r="K813" s="1155"/>
      <c r="L813" s="127"/>
      <c r="M813" s="1159"/>
      <c r="N813" s="1160"/>
      <c r="O813" s="1160"/>
      <c r="P813" s="1160"/>
      <c r="Q813" s="1160"/>
      <c r="R813" s="1160"/>
      <c r="S813" s="1160"/>
      <c r="T813" s="1160"/>
      <c r="U813" s="1160"/>
      <c r="V813" s="1160"/>
      <c r="W813" s="1160"/>
      <c r="X813" s="1160"/>
      <c r="Y813" s="1160"/>
      <c r="Z813" s="1160"/>
      <c r="AA813" s="1160"/>
      <c r="AB813" s="1160"/>
      <c r="AC813" s="1160"/>
    </row>
    <row r="814">
      <c r="A814" s="127"/>
      <c r="B814" s="127"/>
      <c r="C814" s="1155"/>
      <c r="D814" s="126"/>
      <c r="E814" s="126"/>
      <c r="F814" s="1155"/>
      <c r="G814" s="1156"/>
      <c r="H814" s="1157"/>
      <c r="I814" s="126"/>
      <c r="J814" s="1158"/>
      <c r="K814" s="1155"/>
      <c r="L814" s="127"/>
      <c r="M814" s="1159"/>
      <c r="N814" s="1160"/>
      <c r="O814" s="1160"/>
      <c r="P814" s="1160"/>
      <c r="Q814" s="1160"/>
      <c r="R814" s="1160"/>
      <c r="S814" s="1160"/>
      <c r="T814" s="1160"/>
      <c r="U814" s="1160"/>
      <c r="V814" s="1160"/>
      <c r="W814" s="1160"/>
      <c r="X814" s="1160"/>
      <c r="Y814" s="1160"/>
      <c r="Z814" s="1160"/>
      <c r="AA814" s="1160"/>
      <c r="AB814" s="1160"/>
      <c r="AC814" s="1160"/>
    </row>
    <row r="815">
      <c r="A815" s="127"/>
      <c r="B815" s="127"/>
      <c r="C815" s="1155"/>
      <c r="D815" s="126"/>
      <c r="E815" s="126"/>
      <c r="F815" s="1155"/>
      <c r="G815" s="1156"/>
      <c r="H815" s="1157"/>
      <c r="I815" s="126"/>
      <c r="J815" s="1158"/>
      <c r="K815" s="1155"/>
      <c r="L815" s="127"/>
      <c r="M815" s="1159"/>
      <c r="N815" s="1160"/>
      <c r="O815" s="1160"/>
      <c r="P815" s="1160"/>
      <c r="Q815" s="1160"/>
      <c r="R815" s="1160"/>
      <c r="S815" s="1160"/>
      <c r="T815" s="1160"/>
      <c r="U815" s="1160"/>
      <c r="V815" s="1160"/>
      <c r="W815" s="1160"/>
      <c r="X815" s="1160"/>
      <c r="Y815" s="1160"/>
      <c r="Z815" s="1160"/>
      <c r="AA815" s="1160"/>
      <c r="AB815" s="1160"/>
      <c r="AC815" s="1160"/>
    </row>
    <row r="816">
      <c r="A816" s="127"/>
      <c r="B816" s="127"/>
      <c r="C816" s="1155"/>
      <c r="D816" s="126"/>
      <c r="E816" s="126"/>
      <c r="F816" s="1155"/>
      <c r="G816" s="1156"/>
      <c r="H816" s="1157"/>
      <c r="I816" s="126"/>
      <c r="J816" s="1158"/>
      <c r="K816" s="1155"/>
      <c r="L816" s="127"/>
      <c r="M816" s="1159"/>
      <c r="N816" s="1160"/>
      <c r="O816" s="1160"/>
      <c r="P816" s="1160"/>
      <c r="Q816" s="1160"/>
      <c r="R816" s="1160"/>
      <c r="S816" s="1160"/>
      <c r="T816" s="1160"/>
      <c r="U816" s="1160"/>
      <c r="V816" s="1160"/>
      <c r="W816" s="1160"/>
      <c r="X816" s="1160"/>
      <c r="Y816" s="1160"/>
      <c r="Z816" s="1160"/>
      <c r="AA816" s="1160"/>
      <c r="AB816" s="1160"/>
      <c r="AC816" s="1160"/>
    </row>
    <row r="817">
      <c r="A817" s="127"/>
      <c r="B817" s="127"/>
      <c r="C817" s="1155"/>
      <c r="D817" s="126"/>
      <c r="E817" s="126"/>
      <c r="F817" s="1155"/>
      <c r="G817" s="1156"/>
      <c r="H817" s="1157"/>
      <c r="I817" s="126"/>
      <c r="J817" s="1158"/>
      <c r="K817" s="1155"/>
      <c r="L817" s="127"/>
      <c r="M817" s="1159"/>
      <c r="N817" s="1160"/>
      <c r="O817" s="1160"/>
      <c r="P817" s="1160"/>
      <c r="Q817" s="1160"/>
      <c r="R817" s="1160"/>
      <c r="S817" s="1160"/>
      <c r="T817" s="1160"/>
      <c r="U817" s="1160"/>
      <c r="V817" s="1160"/>
      <c r="W817" s="1160"/>
      <c r="X817" s="1160"/>
      <c r="Y817" s="1160"/>
      <c r="Z817" s="1160"/>
      <c r="AA817" s="1160"/>
      <c r="AB817" s="1160"/>
      <c r="AC817" s="1160"/>
    </row>
    <row r="818">
      <c r="A818" s="127"/>
      <c r="B818" s="127"/>
      <c r="C818" s="1155"/>
      <c r="D818" s="126"/>
      <c r="E818" s="126"/>
      <c r="F818" s="1155"/>
      <c r="G818" s="1156"/>
      <c r="H818" s="1157"/>
      <c r="I818" s="126"/>
      <c r="J818" s="1158"/>
      <c r="K818" s="1155"/>
      <c r="L818" s="127"/>
      <c r="M818" s="1159"/>
      <c r="N818" s="1160"/>
      <c r="O818" s="1160"/>
      <c r="P818" s="1160"/>
      <c r="Q818" s="1160"/>
      <c r="R818" s="1160"/>
      <c r="S818" s="1160"/>
      <c r="T818" s="1160"/>
      <c r="U818" s="1160"/>
      <c r="V818" s="1160"/>
      <c r="W818" s="1160"/>
      <c r="X818" s="1160"/>
      <c r="Y818" s="1160"/>
      <c r="Z818" s="1160"/>
      <c r="AA818" s="1160"/>
      <c r="AB818" s="1160"/>
      <c r="AC818" s="1160"/>
    </row>
    <row r="819">
      <c r="A819" s="127"/>
      <c r="B819" s="127"/>
      <c r="C819" s="1155"/>
      <c r="D819" s="126"/>
      <c r="E819" s="126"/>
      <c r="F819" s="1155"/>
      <c r="G819" s="1156"/>
      <c r="H819" s="1157"/>
      <c r="I819" s="126"/>
      <c r="J819" s="1158"/>
      <c r="K819" s="1155"/>
      <c r="L819" s="127"/>
      <c r="M819" s="1159"/>
      <c r="N819" s="1160"/>
      <c r="O819" s="1160"/>
      <c r="P819" s="1160"/>
      <c r="Q819" s="1160"/>
      <c r="R819" s="1160"/>
      <c r="S819" s="1160"/>
      <c r="T819" s="1160"/>
      <c r="U819" s="1160"/>
      <c r="V819" s="1160"/>
      <c r="W819" s="1160"/>
      <c r="X819" s="1160"/>
      <c r="Y819" s="1160"/>
      <c r="Z819" s="1160"/>
      <c r="AA819" s="1160"/>
      <c r="AB819" s="1160"/>
      <c r="AC819" s="1160"/>
    </row>
    <row r="820">
      <c r="A820" s="127"/>
      <c r="B820" s="127"/>
      <c r="C820" s="1155"/>
      <c r="D820" s="126"/>
      <c r="E820" s="126"/>
      <c r="F820" s="1155"/>
      <c r="G820" s="1156"/>
      <c r="H820" s="1157"/>
      <c r="I820" s="126"/>
      <c r="J820" s="1158"/>
      <c r="K820" s="1155"/>
      <c r="L820" s="127"/>
      <c r="M820" s="1159"/>
      <c r="N820" s="1160"/>
      <c r="O820" s="1160"/>
      <c r="P820" s="1160"/>
      <c r="Q820" s="1160"/>
      <c r="R820" s="1160"/>
      <c r="S820" s="1160"/>
      <c r="T820" s="1160"/>
      <c r="U820" s="1160"/>
      <c r="V820" s="1160"/>
      <c r="W820" s="1160"/>
      <c r="X820" s="1160"/>
      <c r="Y820" s="1160"/>
      <c r="Z820" s="1160"/>
      <c r="AA820" s="1160"/>
      <c r="AB820" s="1160"/>
      <c r="AC820" s="1160"/>
    </row>
    <row r="821">
      <c r="A821" s="127"/>
      <c r="B821" s="127"/>
      <c r="C821" s="1155"/>
      <c r="D821" s="126"/>
      <c r="E821" s="126"/>
      <c r="F821" s="1155"/>
      <c r="G821" s="1156"/>
      <c r="H821" s="1157"/>
      <c r="I821" s="126"/>
      <c r="J821" s="1158"/>
      <c r="K821" s="1155"/>
      <c r="L821" s="127"/>
      <c r="M821" s="1159"/>
      <c r="N821" s="1160"/>
      <c r="O821" s="1160"/>
      <c r="P821" s="1160"/>
      <c r="Q821" s="1160"/>
      <c r="R821" s="1160"/>
      <c r="S821" s="1160"/>
      <c r="T821" s="1160"/>
      <c r="U821" s="1160"/>
      <c r="V821" s="1160"/>
      <c r="W821" s="1160"/>
      <c r="X821" s="1160"/>
      <c r="Y821" s="1160"/>
      <c r="Z821" s="1160"/>
      <c r="AA821" s="1160"/>
      <c r="AB821" s="1160"/>
      <c r="AC821" s="1160"/>
    </row>
    <row r="822">
      <c r="A822" s="127"/>
      <c r="B822" s="127"/>
      <c r="C822" s="1155"/>
      <c r="D822" s="126"/>
      <c r="E822" s="126"/>
      <c r="F822" s="1155"/>
      <c r="G822" s="1156"/>
      <c r="H822" s="1157"/>
      <c r="I822" s="126"/>
      <c r="J822" s="1158"/>
      <c r="K822" s="1155"/>
      <c r="L822" s="127"/>
      <c r="M822" s="1159"/>
      <c r="N822" s="1160"/>
      <c r="O822" s="1160"/>
      <c r="P822" s="1160"/>
      <c r="Q822" s="1160"/>
      <c r="R822" s="1160"/>
      <c r="S822" s="1160"/>
      <c r="T822" s="1160"/>
      <c r="U822" s="1160"/>
      <c r="V822" s="1160"/>
      <c r="W822" s="1160"/>
      <c r="X822" s="1160"/>
      <c r="Y822" s="1160"/>
      <c r="Z822" s="1160"/>
      <c r="AA822" s="1160"/>
      <c r="AB822" s="1160"/>
      <c r="AC822" s="1160"/>
    </row>
    <row r="823">
      <c r="A823" s="127"/>
      <c r="B823" s="127"/>
      <c r="C823" s="1155"/>
      <c r="D823" s="126"/>
      <c r="E823" s="126"/>
      <c r="F823" s="1155"/>
      <c r="G823" s="1156"/>
      <c r="H823" s="1157"/>
      <c r="I823" s="126"/>
      <c r="J823" s="1158"/>
      <c r="K823" s="1155"/>
      <c r="L823" s="127"/>
      <c r="M823" s="1159"/>
      <c r="N823" s="1160"/>
      <c r="O823" s="1160"/>
      <c r="P823" s="1160"/>
      <c r="Q823" s="1160"/>
      <c r="R823" s="1160"/>
      <c r="S823" s="1160"/>
      <c r="T823" s="1160"/>
      <c r="U823" s="1160"/>
      <c r="V823" s="1160"/>
      <c r="W823" s="1160"/>
      <c r="X823" s="1160"/>
      <c r="Y823" s="1160"/>
      <c r="Z823" s="1160"/>
      <c r="AA823" s="1160"/>
      <c r="AB823" s="1160"/>
      <c r="AC823" s="1160"/>
    </row>
    <row r="824">
      <c r="A824" s="127"/>
      <c r="B824" s="127"/>
      <c r="C824" s="1155"/>
      <c r="D824" s="126"/>
      <c r="E824" s="126"/>
      <c r="F824" s="1155"/>
      <c r="G824" s="1156"/>
      <c r="H824" s="1157"/>
      <c r="I824" s="126"/>
      <c r="J824" s="1158"/>
      <c r="K824" s="1155"/>
      <c r="L824" s="127"/>
      <c r="M824" s="1159"/>
      <c r="N824" s="1160"/>
      <c r="O824" s="1160"/>
      <c r="P824" s="1160"/>
      <c r="Q824" s="1160"/>
      <c r="R824" s="1160"/>
      <c r="S824" s="1160"/>
      <c r="T824" s="1160"/>
      <c r="U824" s="1160"/>
      <c r="V824" s="1160"/>
      <c r="W824" s="1160"/>
      <c r="X824" s="1160"/>
      <c r="Y824" s="1160"/>
      <c r="Z824" s="1160"/>
      <c r="AA824" s="1160"/>
      <c r="AB824" s="1160"/>
      <c r="AC824" s="1160"/>
    </row>
    <row r="825">
      <c r="A825" s="127"/>
      <c r="B825" s="127"/>
      <c r="C825" s="1155"/>
      <c r="D825" s="126"/>
      <c r="E825" s="126"/>
      <c r="F825" s="1155"/>
      <c r="G825" s="1156"/>
      <c r="H825" s="1157"/>
      <c r="I825" s="126"/>
      <c r="J825" s="1158"/>
      <c r="K825" s="1155"/>
      <c r="L825" s="127"/>
      <c r="M825" s="1159"/>
      <c r="N825" s="1160"/>
      <c r="O825" s="1160"/>
      <c r="P825" s="1160"/>
      <c r="Q825" s="1160"/>
      <c r="R825" s="1160"/>
      <c r="S825" s="1160"/>
      <c r="T825" s="1160"/>
      <c r="U825" s="1160"/>
      <c r="V825" s="1160"/>
      <c r="W825" s="1160"/>
      <c r="X825" s="1160"/>
      <c r="Y825" s="1160"/>
      <c r="Z825" s="1160"/>
      <c r="AA825" s="1160"/>
      <c r="AB825" s="1160"/>
      <c r="AC825" s="1160"/>
    </row>
    <row r="826">
      <c r="A826" s="127"/>
      <c r="B826" s="127"/>
      <c r="C826" s="1155"/>
      <c r="D826" s="126"/>
      <c r="E826" s="126"/>
      <c r="F826" s="1155"/>
      <c r="G826" s="1156"/>
      <c r="H826" s="1157"/>
      <c r="I826" s="126"/>
      <c r="J826" s="1158"/>
      <c r="K826" s="1155"/>
      <c r="L826" s="127"/>
      <c r="M826" s="1159"/>
      <c r="N826" s="1160"/>
      <c r="O826" s="1160"/>
      <c r="P826" s="1160"/>
      <c r="Q826" s="1160"/>
      <c r="R826" s="1160"/>
      <c r="S826" s="1160"/>
      <c r="T826" s="1160"/>
      <c r="U826" s="1160"/>
      <c r="V826" s="1160"/>
      <c r="W826" s="1160"/>
      <c r="X826" s="1160"/>
      <c r="Y826" s="1160"/>
      <c r="Z826" s="1160"/>
      <c r="AA826" s="1160"/>
      <c r="AB826" s="1160"/>
      <c r="AC826" s="1160"/>
    </row>
    <row r="827">
      <c r="A827" s="127"/>
      <c r="B827" s="127"/>
      <c r="C827" s="1155"/>
      <c r="D827" s="126"/>
      <c r="E827" s="126"/>
      <c r="F827" s="1155"/>
      <c r="G827" s="1156"/>
      <c r="H827" s="1157"/>
      <c r="I827" s="126"/>
      <c r="J827" s="1158"/>
      <c r="K827" s="1155"/>
      <c r="L827" s="127"/>
      <c r="M827" s="1159"/>
      <c r="N827" s="1160"/>
      <c r="O827" s="1160"/>
      <c r="P827" s="1160"/>
      <c r="Q827" s="1160"/>
      <c r="R827" s="1160"/>
      <c r="S827" s="1160"/>
      <c r="T827" s="1160"/>
      <c r="U827" s="1160"/>
      <c r="V827" s="1160"/>
      <c r="W827" s="1160"/>
      <c r="X827" s="1160"/>
      <c r="Y827" s="1160"/>
      <c r="Z827" s="1160"/>
      <c r="AA827" s="1160"/>
      <c r="AB827" s="1160"/>
      <c r="AC827" s="1160"/>
    </row>
    <row r="828">
      <c r="A828" s="127"/>
      <c r="B828" s="127"/>
      <c r="C828" s="1155"/>
      <c r="D828" s="126"/>
      <c r="E828" s="126"/>
      <c r="F828" s="1155"/>
      <c r="G828" s="1156"/>
      <c r="H828" s="1157"/>
      <c r="I828" s="126"/>
      <c r="J828" s="1158"/>
      <c r="K828" s="1155"/>
      <c r="L828" s="127"/>
      <c r="M828" s="1159"/>
      <c r="N828" s="1160"/>
      <c r="O828" s="1160"/>
      <c r="P828" s="1160"/>
      <c r="Q828" s="1160"/>
      <c r="R828" s="1160"/>
      <c r="S828" s="1160"/>
      <c r="T828" s="1160"/>
      <c r="U828" s="1160"/>
      <c r="V828" s="1160"/>
      <c r="W828" s="1160"/>
      <c r="X828" s="1160"/>
      <c r="Y828" s="1160"/>
      <c r="Z828" s="1160"/>
      <c r="AA828" s="1160"/>
      <c r="AB828" s="1160"/>
      <c r="AC828" s="1160"/>
    </row>
    <row r="829">
      <c r="A829" s="127"/>
      <c r="B829" s="127"/>
      <c r="C829" s="1155"/>
      <c r="D829" s="126"/>
      <c r="E829" s="126"/>
      <c r="F829" s="1155"/>
      <c r="G829" s="1156"/>
      <c r="H829" s="1157"/>
      <c r="I829" s="126"/>
      <c r="J829" s="1158"/>
      <c r="K829" s="1155"/>
      <c r="L829" s="127"/>
      <c r="M829" s="1159"/>
      <c r="N829" s="1160"/>
      <c r="O829" s="1160"/>
      <c r="P829" s="1160"/>
      <c r="Q829" s="1160"/>
      <c r="R829" s="1160"/>
      <c r="S829" s="1160"/>
      <c r="T829" s="1160"/>
      <c r="U829" s="1160"/>
      <c r="V829" s="1160"/>
      <c r="W829" s="1160"/>
      <c r="X829" s="1160"/>
      <c r="Y829" s="1160"/>
      <c r="Z829" s="1160"/>
      <c r="AA829" s="1160"/>
      <c r="AB829" s="1160"/>
      <c r="AC829" s="1160"/>
    </row>
    <row r="830">
      <c r="A830" s="127"/>
      <c r="B830" s="127"/>
      <c r="C830" s="1155"/>
      <c r="D830" s="126"/>
      <c r="E830" s="126"/>
      <c r="F830" s="1155"/>
      <c r="G830" s="1156"/>
      <c r="H830" s="1157"/>
      <c r="I830" s="126"/>
      <c r="J830" s="1158"/>
      <c r="K830" s="1155"/>
      <c r="L830" s="127"/>
      <c r="M830" s="1159"/>
      <c r="N830" s="1160"/>
      <c r="O830" s="1160"/>
      <c r="P830" s="1160"/>
      <c r="Q830" s="1160"/>
      <c r="R830" s="1160"/>
      <c r="S830" s="1160"/>
      <c r="T830" s="1160"/>
      <c r="U830" s="1160"/>
      <c r="V830" s="1160"/>
      <c r="W830" s="1160"/>
      <c r="X830" s="1160"/>
      <c r="Y830" s="1160"/>
      <c r="Z830" s="1160"/>
      <c r="AA830" s="1160"/>
      <c r="AB830" s="1160"/>
      <c r="AC830" s="1160"/>
    </row>
    <row r="831">
      <c r="A831" s="127"/>
      <c r="B831" s="127"/>
      <c r="C831" s="1155"/>
      <c r="D831" s="126"/>
      <c r="E831" s="126"/>
      <c r="F831" s="1155"/>
      <c r="G831" s="1156"/>
      <c r="H831" s="1157"/>
      <c r="I831" s="126"/>
      <c r="J831" s="1158"/>
      <c r="K831" s="1155"/>
      <c r="L831" s="127"/>
      <c r="M831" s="1159"/>
      <c r="N831" s="1160"/>
      <c r="O831" s="1160"/>
      <c r="P831" s="1160"/>
      <c r="Q831" s="1160"/>
      <c r="R831" s="1160"/>
      <c r="S831" s="1160"/>
      <c r="T831" s="1160"/>
      <c r="U831" s="1160"/>
      <c r="V831" s="1160"/>
      <c r="W831" s="1160"/>
      <c r="X831" s="1160"/>
      <c r="Y831" s="1160"/>
      <c r="Z831" s="1160"/>
      <c r="AA831" s="1160"/>
      <c r="AB831" s="1160"/>
      <c r="AC831" s="1160"/>
    </row>
    <row r="832">
      <c r="A832" s="127"/>
      <c r="B832" s="127"/>
      <c r="C832" s="1155"/>
      <c r="D832" s="126"/>
      <c r="E832" s="126"/>
      <c r="F832" s="1155"/>
      <c r="G832" s="1156"/>
      <c r="H832" s="1157"/>
      <c r="I832" s="126"/>
      <c r="J832" s="1158"/>
      <c r="K832" s="1155"/>
      <c r="L832" s="127"/>
      <c r="M832" s="1159"/>
      <c r="N832" s="1160"/>
      <c r="O832" s="1160"/>
      <c r="P832" s="1160"/>
      <c r="Q832" s="1160"/>
      <c r="R832" s="1160"/>
      <c r="S832" s="1160"/>
      <c r="T832" s="1160"/>
      <c r="U832" s="1160"/>
      <c r="V832" s="1160"/>
      <c r="W832" s="1160"/>
      <c r="X832" s="1160"/>
      <c r="Y832" s="1160"/>
      <c r="Z832" s="1160"/>
      <c r="AA832" s="1160"/>
      <c r="AB832" s="1160"/>
      <c r="AC832" s="1160"/>
    </row>
    <row r="833">
      <c r="A833" s="127"/>
      <c r="B833" s="127"/>
      <c r="C833" s="1155"/>
      <c r="D833" s="126"/>
      <c r="E833" s="126"/>
      <c r="F833" s="1155"/>
      <c r="G833" s="1156"/>
      <c r="H833" s="1157"/>
      <c r="I833" s="126"/>
      <c r="J833" s="1158"/>
      <c r="K833" s="1155"/>
      <c r="L833" s="127"/>
      <c r="M833" s="1159"/>
      <c r="N833" s="1160"/>
      <c r="O833" s="1160"/>
      <c r="P833" s="1160"/>
      <c r="Q833" s="1160"/>
      <c r="R833" s="1160"/>
      <c r="S833" s="1160"/>
      <c r="T833" s="1160"/>
      <c r="U833" s="1160"/>
      <c r="V833" s="1160"/>
      <c r="W833" s="1160"/>
      <c r="X833" s="1160"/>
      <c r="Y833" s="1160"/>
      <c r="Z833" s="1160"/>
      <c r="AA833" s="1160"/>
      <c r="AB833" s="1160"/>
      <c r="AC833" s="1160"/>
    </row>
    <row r="834">
      <c r="A834" s="127"/>
      <c r="B834" s="127"/>
      <c r="C834" s="1155"/>
      <c r="D834" s="126"/>
      <c r="E834" s="126"/>
      <c r="F834" s="1155"/>
      <c r="G834" s="1156"/>
      <c r="H834" s="1157"/>
      <c r="I834" s="126"/>
      <c r="J834" s="1158"/>
      <c r="K834" s="1155"/>
      <c r="L834" s="127"/>
      <c r="M834" s="1159"/>
      <c r="N834" s="1160"/>
      <c r="O834" s="1160"/>
      <c r="P834" s="1160"/>
      <c r="Q834" s="1160"/>
      <c r="R834" s="1160"/>
      <c r="S834" s="1160"/>
      <c r="T834" s="1160"/>
      <c r="U834" s="1160"/>
      <c r="V834" s="1160"/>
      <c r="W834" s="1160"/>
      <c r="X834" s="1160"/>
      <c r="Y834" s="1160"/>
      <c r="Z834" s="1160"/>
      <c r="AA834" s="1160"/>
      <c r="AB834" s="1160"/>
      <c r="AC834" s="1160"/>
    </row>
    <row r="835">
      <c r="A835" s="127"/>
      <c r="B835" s="127"/>
      <c r="C835" s="1155"/>
      <c r="D835" s="126"/>
      <c r="E835" s="126"/>
      <c r="F835" s="1155"/>
      <c r="G835" s="1156"/>
      <c r="H835" s="1157"/>
      <c r="I835" s="126"/>
      <c r="J835" s="1158"/>
      <c r="K835" s="1155"/>
      <c r="L835" s="127"/>
      <c r="M835" s="1159"/>
      <c r="N835" s="1160"/>
      <c r="O835" s="1160"/>
      <c r="P835" s="1160"/>
      <c r="Q835" s="1160"/>
      <c r="R835" s="1160"/>
      <c r="S835" s="1160"/>
      <c r="T835" s="1160"/>
      <c r="U835" s="1160"/>
      <c r="V835" s="1160"/>
      <c r="W835" s="1160"/>
      <c r="X835" s="1160"/>
      <c r="Y835" s="1160"/>
      <c r="Z835" s="1160"/>
      <c r="AA835" s="1160"/>
      <c r="AB835" s="1160"/>
      <c r="AC835" s="1160"/>
    </row>
    <row r="836">
      <c r="A836" s="127"/>
      <c r="B836" s="127"/>
      <c r="C836" s="1155"/>
      <c r="D836" s="126"/>
      <c r="E836" s="126"/>
      <c r="F836" s="1155"/>
      <c r="G836" s="1156"/>
      <c r="H836" s="1157"/>
      <c r="I836" s="126"/>
      <c r="J836" s="1158"/>
      <c r="K836" s="1155"/>
      <c r="L836" s="127"/>
      <c r="M836" s="1159"/>
      <c r="N836" s="1160"/>
      <c r="O836" s="1160"/>
      <c r="P836" s="1160"/>
      <c r="Q836" s="1160"/>
      <c r="R836" s="1160"/>
      <c r="S836" s="1160"/>
      <c r="T836" s="1160"/>
      <c r="U836" s="1160"/>
      <c r="V836" s="1160"/>
      <c r="W836" s="1160"/>
      <c r="X836" s="1160"/>
      <c r="Y836" s="1160"/>
      <c r="Z836" s="1160"/>
      <c r="AA836" s="1160"/>
      <c r="AB836" s="1160"/>
      <c r="AC836" s="1160"/>
    </row>
    <row r="837">
      <c r="A837" s="127"/>
      <c r="B837" s="127"/>
      <c r="C837" s="1155"/>
      <c r="D837" s="126"/>
      <c r="E837" s="126"/>
      <c r="F837" s="1155"/>
      <c r="G837" s="1156"/>
      <c r="H837" s="1157"/>
      <c r="I837" s="126"/>
      <c r="J837" s="1158"/>
      <c r="K837" s="1155"/>
      <c r="L837" s="127"/>
      <c r="M837" s="1159"/>
      <c r="N837" s="1160"/>
      <c r="O837" s="1160"/>
      <c r="P837" s="1160"/>
      <c r="Q837" s="1160"/>
      <c r="R837" s="1160"/>
      <c r="S837" s="1160"/>
      <c r="T837" s="1160"/>
      <c r="U837" s="1160"/>
      <c r="V837" s="1160"/>
      <c r="W837" s="1160"/>
      <c r="X837" s="1160"/>
      <c r="Y837" s="1160"/>
      <c r="Z837" s="1160"/>
      <c r="AA837" s="1160"/>
      <c r="AB837" s="1160"/>
      <c r="AC837" s="1160"/>
    </row>
    <row r="838">
      <c r="A838" s="127"/>
      <c r="B838" s="127"/>
      <c r="C838" s="1155"/>
      <c r="D838" s="126"/>
      <c r="E838" s="126"/>
      <c r="F838" s="1155"/>
      <c r="G838" s="1156"/>
      <c r="H838" s="1157"/>
      <c r="I838" s="126"/>
      <c r="J838" s="1158"/>
      <c r="K838" s="1155"/>
      <c r="L838" s="127"/>
      <c r="M838" s="1159"/>
      <c r="N838" s="1160"/>
      <c r="O838" s="1160"/>
      <c r="P838" s="1160"/>
      <c r="Q838" s="1160"/>
      <c r="R838" s="1160"/>
      <c r="S838" s="1160"/>
      <c r="T838" s="1160"/>
      <c r="U838" s="1160"/>
      <c r="V838" s="1160"/>
      <c r="W838" s="1160"/>
      <c r="X838" s="1160"/>
      <c r="Y838" s="1160"/>
      <c r="Z838" s="1160"/>
      <c r="AA838" s="1160"/>
      <c r="AB838" s="1160"/>
      <c r="AC838" s="1160"/>
    </row>
    <row r="839">
      <c r="A839" s="127"/>
      <c r="B839" s="127"/>
      <c r="C839" s="1155"/>
      <c r="D839" s="126"/>
      <c r="E839" s="126"/>
      <c r="F839" s="1155"/>
      <c r="G839" s="1156"/>
      <c r="H839" s="1157"/>
      <c r="I839" s="126"/>
      <c r="J839" s="1158"/>
      <c r="K839" s="1155"/>
      <c r="L839" s="127"/>
      <c r="M839" s="1159"/>
      <c r="N839" s="1160"/>
      <c r="O839" s="1160"/>
      <c r="P839" s="1160"/>
      <c r="Q839" s="1160"/>
      <c r="R839" s="1160"/>
      <c r="S839" s="1160"/>
      <c r="T839" s="1160"/>
      <c r="U839" s="1160"/>
      <c r="V839" s="1160"/>
      <c r="W839" s="1160"/>
      <c r="X839" s="1160"/>
      <c r="Y839" s="1160"/>
      <c r="Z839" s="1160"/>
      <c r="AA839" s="1160"/>
      <c r="AB839" s="1160"/>
      <c r="AC839" s="1160"/>
    </row>
    <row r="840">
      <c r="A840" s="127"/>
      <c r="B840" s="127"/>
      <c r="C840" s="1155"/>
      <c r="D840" s="126"/>
      <c r="E840" s="126"/>
      <c r="F840" s="1155"/>
      <c r="G840" s="1156"/>
      <c r="H840" s="1157"/>
      <c r="I840" s="126"/>
      <c r="J840" s="1158"/>
      <c r="K840" s="1155"/>
      <c r="L840" s="127"/>
      <c r="M840" s="1159"/>
      <c r="N840" s="1160"/>
      <c r="O840" s="1160"/>
      <c r="P840" s="1160"/>
      <c r="Q840" s="1160"/>
      <c r="R840" s="1160"/>
      <c r="S840" s="1160"/>
      <c r="T840" s="1160"/>
      <c r="U840" s="1160"/>
      <c r="V840" s="1160"/>
      <c r="W840" s="1160"/>
      <c r="X840" s="1160"/>
      <c r="Y840" s="1160"/>
      <c r="Z840" s="1160"/>
      <c r="AA840" s="1160"/>
      <c r="AB840" s="1160"/>
      <c r="AC840" s="1160"/>
    </row>
    <row r="841">
      <c r="A841" s="127"/>
      <c r="B841" s="127"/>
      <c r="C841" s="1155"/>
      <c r="D841" s="126"/>
      <c r="E841" s="126"/>
      <c r="F841" s="1155"/>
      <c r="G841" s="1156"/>
      <c r="H841" s="1157"/>
      <c r="I841" s="126"/>
      <c r="J841" s="1158"/>
      <c r="K841" s="1155"/>
      <c r="L841" s="127"/>
      <c r="M841" s="1159"/>
      <c r="N841" s="1160"/>
      <c r="O841" s="1160"/>
      <c r="P841" s="1160"/>
      <c r="Q841" s="1160"/>
      <c r="R841" s="1160"/>
      <c r="S841" s="1160"/>
      <c r="T841" s="1160"/>
      <c r="U841" s="1160"/>
      <c r="V841" s="1160"/>
      <c r="W841" s="1160"/>
      <c r="X841" s="1160"/>
      <c r="Y841" s="1160"/>
      <c r="Z841" s="1160"/>
      <c r="AA841" s="1160"/>
      <c r="AB841" s="1160"/>
      <c r="AC841" s="1160"/>
    </row>
    <row r="842">
      <c r="A842" s="127"/>
      <c r="B842" s="127"/>
      <c r="C842" s="1155"/>
      <c r="D842" s="126"/>
      <c r="E842" s="126"/>
      <c r="F842" s="1155"/>
      <c r="G842" s="1156"/>
      <c r="H842" s="1157"/>
      <c r="I842" s="126"/>
      <c r="J842" s="1158"/>
      <c r="K842" s="1155"/>
      <c r="L842" s="127"/>
      <c r="M842" s="1159"/>
      <c r="N842" s="1160"/>
      <c r="O842" s="1160"/>
      <c r="P842" s="1160"/>
      <c r="Q842" s="1160"/>
      <c r="R842" s="1160"/>
      <c r="S842" s="1160"/>
      <c r="T842" s="1160"/>
      <c r="U842" s="1160"/>
      <c r="V842" s="1160"/>
      <c r="W842" s="1160"/>
      <c r="X842" s="1160"/>
      <c r="Y842" s="1160"/>
      <c r="Z842" s="1160"/>
      <c r="AA842" s="1160"/>
      <c r="AB842" s="1160"/>
      <c r="AC842" s="1160"/>
    </row>
    <row r="843">
      <c r="A843" s="127"/>
      <c r="B843" s="127"/>
      <c r="C843" s="1155"/>
      <c r="D843" s="126"/>
      <c r="E843" s="126"/>
      <c r="F843" s="1155"/>
      <c r="G843" s="1156"/>
      <c r="H843" s="1157"/>
      <c r="I843" s="126"/>
      <c r="J843" s="1158"/>
      <c r="K843" s="1155"/>
      <c r="L843" s="127"/>
      <c r="M843" s="1159"/>
      <c r="N843" s="1160"/>
      <c r="O843" s="1160"/>
      <c r="P843" s="1160"/>
      <c r="Q843" s="1160"/>
      <c r="R843" s="1160"/>
      <c r="S843" s="1160"/>
      <c r="T843" s="1160"/>
      <c r="U843" s="1160"/>
      <c r="V843" s="1160"/>
      <c r="W843" s="1160"/>
      <c r="X843" s="1160"/>
      <c r="Y843" s="1160"/>
      <c r="Z843" s="1160"/>
      <c r="AA843" s="1160"/>
      <c r="AB843" s="1160"/>
      <c r="AC843" s="1160"/>
    </row>
    <row r="844">
      <c r="A844" s="127"/>
      <c r="B844" s="127"/>
      <c r="C844" s="1155"/>
      <c r="D844" s="126"/>
      <c r="E844" s="126"/>
      <c r="F844" s="1155"/>
      <c r="G844" s="1156"/>
      <c r="H844" s="1157"/>
      <c r="I844" s="126"/>
      <c r="J844" s="1158"/>
      <c r="K844" s="1155"/>
      <c r="L844" s="127"/>
      <c r="M844" s="1159"/>
      <c r="N844" s="1160"/>
      <c r="O844" s="1160"/>
      <c r="P844" s="1160"/>
      <c r="Q844" s="1160"/>
      <c r="R844" s="1160"/>
      <c r="S844" s="1160"/>
      <c r="T844" s="1160"/>
      <c r="U844" s="1160"/>
      <c r="V844" s="1160"/>
      <c r="W844" s="1160"/>
      <c r="X844" s="1160"/>
      <c r="Y844" s="1160"/>
      <c r="Z844" s="1160"/>
      <c r="AA844" s="1160"/>
      <c r="AB844" s="1160"/>
      <c r="AC844" s="1160"/>
    </row>
    <row r="845">
      <c r="A845" s="127"/>
      <c r="B845" s="127"/>
      <c r="C845" s="1155"/>
      <c r="D845" s="126"/>
      <c r="E845" s="126"/>
      <c r="F845" s="1155"/>
      <c r="G845" s="1156"/>
      <c r="H845" s="1157"/>
      <c r="I845" s="126"/>
      <c r="J845" s="1158"/>
      <c r="K845" s="1155"/>
      <c r="L845" s="127"/>
      <c r="M845" s="1159"/>
      <c r="N845" s="1160"/>
      <c r="O845" s="1160"/>
      <c r="P845" s="1160"/>
      <c r="Q845" s="1160"/>
      <c r="R845" s="1160"/>
      <c r="S845" s="1160"/>
      <c r="T845" s="1160"/>
      <c r="U845" s="1160"/>
      <c r="V845" s="1160"/>
      <c r="W845" s="1160"/>
      <c r="X845" s="1160"/>
      <c r="Y845" s="1160"/>
      <c r="Z845" s="1160"/>
      <c r="AA845" s="1160"/>
      <c r="AB845" s="1160"/>
      <c r="AC845" s="1160"/>
    </row>
    <row r="846">
      <c r="A846" s="127"/>
      <c r="B846" s="127"/>
      <c r="C846" s="1155"/>
      <c r="D846" s="126"/>
      <c r="E846" s="126"/>
      <c r="F846" s="1155"/>
      <c r="G846" s="1156"/>
      <c r="H846" s="1157"/>
      <c r="I846" s="126"/>
      <c r="J846" s="1158"/>
      <c r="K846" s="1155"/>
      <c r="L846" s="127"/>
      <c r="M846" s="1159"/>
      <c r="N846" s="1160"/>
      <c r="O846" s="1160"/>
      <c r="P846" s="1160"/>
      <c r="Q846" s="1160"/>
      <c r="R846" s="1160"/>
      <c r="S846" s="1160"/>
      <c r="T846" s="1160"/>
      <c r="U846" s="1160"/>
      <c r="V846" s="1160"/>
      <c r="W846" s="1160"/>
      <c r="X846" s="1160"/>
      <c r="Y846" s="1160"/>
      <c r="Z846" s="1160"/>
      <c r="AA846" s="1160"/>
      <c r="AB846" s="1160"/>
      <c r="AC846" s="1160"/>
    </row>
    <row r="847">
      <c r="A847" s="127"/>
      <c r="B847" s="127"/>
      <c r="C847" s="1155"/>
      <c r="D847" s="126"/>
      <c r="E847" s="126"/>
      <c r="F847" s="1155"/>
      <c r="G847" s="1156"/>
      <c r="H847" s="1157"/>
      <c r="I847" s="126"/>
      <c r="J847" s="1158"/>
      <c r="K847" s="1155"/>
      <c r="L847" s="127"/>
      <c r="M847" s="1159"/>
      <c r="N847" s="1160"/>
      <c r="O847" s="1160"/>
      <c r="P847" s="1160"/>
      <c r="Q847" s="1160"/>
      <c r="R847" s="1160"/>
      <c r="S847" s="1160"/>
      <c r="T847" s="1160"/>
      <c r="U847" s="1160"/>
      <c r="V847" s="1160"/>
      <c r="W847" s="1160"/>
      <c r="X847" s="1160"/>
      <c r="Y847" s="1160"/>
      <c r="Z847" s="1160"/>
      <c r="AA847" s="1160"/>
      <c r="AB847" s="1160"/>
      <c r="AC847" s="1160"/>
    </row>
    <row r="848">
      <c r="A848" s="127"/>
      <c r="B848" s="127"/>
      <c r="C848" s="1155"/>
      <c r="D848" s="126"/>
      <c r="E848" s="126"/>
      <c r="F848" s="1155"/>
      <c r="G848" s="1156"/>
      <c r="H848" s="1157"/>
      <c r="I848" s="126"/>
      <c r="J848" s="1158"/>
      <c r="K848" s="1155"/>
      <c r="L848" s="127"/>
      <c r="M848" s="1159"/>
      <c r="N848" s="1160"/>
      <c r="O848" s="1160"/>
      <c r="P848" s="1160"/>
      <c r="Q848" s="1160"/>
      <c r="R848" s="1160"/>
      <c r="S848" s="1160"/>
      <c r="T848" s="1160"/>
      <c r="U848" s="1160"/>
      <c r="V848" s="1160"/>
      <c r="W848" s="1160"/>
      <c r="X848" s="1160"/>
      <c r="Y848" s="1160"/>
      <c r="Z848" s="1160"/>
      <c r="AA848" s="1160"/>
      <c r="AB848" s="1160"/>
      <c r="AC848" s="1160"/>
    </row>
    <row r="849">
      <c r="A849" s="127"/>
      <c r="B849" s="127"/>
      <c r="C849" s="1155"/>
      <c r="D849" s="126"/>
      <c r="E849" s="126"/>
      <c r="F849" s="1155"/>
      <c r="G849" s="1156"/>
      <c r="H849" s="1157"/>
      <c r="I849" s="126"/>
      <c r="J849" s="1158"/>
      <c r="K849" s="1155"/>
      <c r="L849" s="127"/>
      <c r="M849" s="1159"/>
      <c r="N849" s="1160"/>
      <c r="O849" s="1160"/>
      <c r="P849" s="1160"/>
      <c r="Q849" s="1160"/>
      <c r="R849" s="1160"/>
      <c r="S849" s="1160"/>
      <c r="T849" s="1160"/>
      <c r="U849" s="1160"/>
      <c r="V849" s="1160"/>
      <c r="W849" s="1160"/>
      <c r="X849" s="1160"/>
      <c r="Y849" s="1160"/>
      <c r="Z849" s="1160"/>
      <c r="AA849" s="1160"/>
      <c r="AB849" s="1160"/>
      <c r="AC849" s="1160"/>
    </row>
    <row r="850">
      <c r="A850" s="127"/>
      <c r="B850" s="127"/>
      <c r="C850" s="1155"/>
      <c r="D850" s="126"/>
      <c r="E850" s="126"/>
      <c r="F850" s="1155"/>
      <c r="G850" s="1156"/>
      <c r="H850" s="1157"/>
      <c r="I850" s="126"/>
      <c r="J850" s="1158"/>
      <c r="K850" s="1155"/>
      <c r="L850" s="127"/>
      <c r="M850" s="1159"/>
      <c r="N850" s="1160"/>
      <c r="O850" s="1160"/>
      <c r="P850" s="1160"/>
      <c r="Q850" s="1160"/>
      <c r="R850" s="1160"/>
      <c r="S850" s="1160"/>
      <c r="T850" s="1160"/>
      <c r="U850" s="1160"/>
      <c r="V850" s="1160"/>
      <c r="W850" s="1160"/>
      <c r="X850" s="1160"/>
      <c r="Y850" s="1160"/>
      <c r="Z850" s="1160"/>
      <c r="AA850" s="1160"/>
      <c r="AB850" s="1160"/>
      <c r="AC850" s="1160"/>
    </row>
    <row r="851">
      <c r="A851" s="127"/>
      <c r="B851" s="127"/>
      <c r="C851" s="1155"/>
      <c r="D851" s="126"/>
      <c r="E851" s="126"/>
      <c r="F851" s="1155"/>
      <c r="G851" s="1156"/>
      <c r="H851" s="1157"/>
      <c r="I851" s="126"/>
      <c r="J851" s="1158"/>
      <c r="K851" s="1155"/>
      <c r="L851" s="127"/>
      <c r="M851" s="1159"/>
      <c r="N851" s="1160"/>
      <c r="O851" s="1160"/>
      <c r="P851" s="1160"/>
      <c r="Q851" s="1160"/>
      <c r="R851" s="1160"/>
      <c r="S851" s="1160"/>
      <c r="T851" s="1160"/>
      <c r="U851" s="1160"/>
      <c r="V851" s="1160"/>
      <c r="W851" s="1160"/>
      <c r="X851" s="1160"/>
      <c r="Y851" s="1160"/>
      <c r="Z851" s="1160"/>
      <c r="AA851" s="1160"/>
      <c r="AB851" s="1160"/>
      <c r="AC851" s="1160"/>
    </row>
    <row r="852">
      <c r="A852" s="127"/>
      <c r="B852" s="127"/>
      <c r="C852" s="1155"/>
      <c r="D852" s="126"/>
      <c r="E852" s="126"/>
      <c r="F852" s="1155"/>
      <c r="G852" s="1156"/>
      <c r="H852" s="1157"/>
      <c r="I852" s="126"/>
      <c r="J852" s="1158"/>
      <c r="K852" s="1155"/>
      <c r="L852" s="127"/>
      <c r="M852" s="1159"/>
      <c r="N852" s="1160"/>
      <c r="O852" s="1160"/>
      <c r="P852" s="1160"/>
      <c r="Q852" s="1160"/>
      <c r="R852" s="1160"/>
      <c r="S852" s="1160"/>
      <c r="T852" s="1160"/>
      <c r="U852" s="1160"/>
      <c r="V852" s="1160"/>
      <c r="W852" s="1160"/>
      <c r="X852" s="1160"/>
      <c r="Y852" s="1160"/>
      <c r="Z852" s="1160"/>
      <c r="AA852" s="1160"/>
      <c r="AB852" s="1160"/>
      <c r="AC852" s="1160"/>
    </row>
    <row r="853">
      <c r="A853" s="127"/>
      <c r="B853" s="127"/>
      <c r="C853" s="1155"/>
      <c r="D853" s="126"/>
      <c r="E853" s="126"/>
      <c r="F853" s="1155"/>
      <c r="G853" s="1156"/>
      <c r="H853" s="1157"/>
      <c r="I853" s="126"/>
      <c r="J853" s="1158"/>
      <c r="K853" s="1155"/>
      <c r="L853" s="127"/>
      <c r="M853" s="1159"/>
      <c r="N853" s="1160"/>
      <c r="O853" s="1160"/>
      <c r="P853" s="1160"/>
      <c r="Q853" s="1160"/>
      <c r="R853" s="1160"/>
      <c r="S853" s="1160"/>
      <c r="T853" s="1160"/>
      <c r="U853" s="1160"/>
      <c r="V853" s="1160"/>
      <c r="W853" s="1160"/>
      <c r="X853" s="1160"/>
      <c r="Y853" s="1160"/>
      <c r="Z853" s="1160"/>
      <c r="AA853" s="1160"/>
      <c r="AB853" s="1160"/>
      <c r="AC853" s="1160"/>
    </row>
    <row r="854">
      <c r="A854" s="127"/>
      <c r="B854" s="127"/>
      <c r="C854" s="1155"/>
      <c r="D854" s="126"/>
      <c r="E854" s="126"/>
      <c r="F854" s="1155"/>
      <c r="G854" s="1156"/>
      <c r="H854" s="1157"/>
      <c r="I854" s="126"/>
      <c r="J854" s="1158"/>
      <c r="K854" s="1155"/>
      <c r="L854" s="127"/>
      <c r="M854" s="1159"/>
      <c r="N854" s="1160"/>
      <c r="O854" s="1160"/>
      <c r="P854" s="1160"/>
      <c r="Q854" s="1160"/>
      <c r="R854" s="1160"/>
      <c r="S854" s="1160"/>
      <c r="T854" s="1160"/>
      <c r="U854" s="1160"/>
      <c r="V854" s="1160"/>
      <c r="W854" s="1160"/>
      <c r="X854" s="1160"/>
      <c r="Y854" s="1160"/>
      <c r="Z854" s="1160"/>
      <c r="AA854" s="1160"/>
      <c r="AB854" s="1160"/>
      <c r="AC854" s="1160"/>
    </row>
    <row r="855">
      <c r="A855" s="127"/>
      <c r="B855" s="127"/>
      <c r="C855" s="1155"/>
      <c r="D855" s="126"/>
      <c r="E855" s="126"/>
      <c r="F855" s="1155"/>
      <c r="G855" s="1156"/>
      <c r="H855" s="1157"/>
      <c r="I855" s="126"/>
      <c r="J855" s="1158"/>
      <c r="K855" s="1155"/>
      <c r="L855" s="127"/>
      <c r="M855" s="1159"/>
      <c r="N855" s="1160"/>
      <c r="O855" s="1160"/>
      <c r="P855" s="1160"/>
      <c r="Q855" s="1160"/>
      <c r="R855" s="1160"/>
      <c r="S855" s="1160"/>
      <c r="T855" s="1160"/>
      <c r="U855" s="1160"/>
      <c r="V855" s="1160"/>
      <c r="W855" s="1160"/>
      <c r="X855" s="1160"/>
      <c r="Y855" s="1160"/>
      <c r="Z855" s="1160"/>
      <c r="AA855" s="1160"/>
      <c r="AB855" s="1160"/>
      <c r="AC855" s="1160"/>
    </row>
    <row r="856">
      <c r="A856" s="127"/>
      <c r="B856" s="127"/>
      <c r="C856" s="1155"/>
      <c r="D856" s="126"/>
      <c r="E856" s="126"/>
      <c r="F856" s="1155"/>
      <c r="G856" s="1156"/>
      <c r="H856" s="1157"/>
      <c r="I856" s="126"/>
      <c r="J856" s="1158"/>
      <c r="K856" s="1155"/>
      <c r="L856" s="127"/>
      <c r="M856" s="1159"/>
      <c r="N856" s="1160"/>
      <c r="O856" s="1160"/>
      <c r="P856" s="1160"/>
      <c r="Q856" s="1160"/>
      <c r="R856" s="1160"/>
      <c r="S856" s="1160"/>
      <c r="T856" s="1160"/>
      <c r="U856" s="1160"/>
      <c r="V856" s="1160"/>
      <c r="W856" s="1160"/>
      <c r="X856" s="1160"/>
      <c r="Y856" s="1160"/>
      <c r="Z856" s="1160"/>
      <c r="AA856" s="1160"/>
      <c r="AB856" s="1160"/>
      <c r="AC856" s="1160"/>
    </row>
    <row r="857">
      <c r="A857" s="127"/>
      <c r="B857" s="127"/>
      <c r="C857" s="1155"/>
      <c r="D857" s="126"/>
      <c r="E857" s="126"/>
      <c r="F857" s="1155"/>
      <c r="G857" s="1156"/>
      <c r="H857" s="1157"/>
      <c r="I857" s="126"/>
      <c r="J857" s="1158"/>
      <c r="K857" s="1155"/>
      <c r="L857" s="127"/>
      <c r="M857" s="1159"/>
      <c r="N857" s="1160"/>
      <c r="O857" s="1160"/>
      <c r="P857" s="1160"/>
      <c r="Q857" s="1160"/>
      <c r="R857" s="1160"/>
      <c r="S857" s="1160"/>
      <c r="T857" s="1160"/>
      <c r="U857" s="1160"/>
      <c r="V857" s="1160"/>
      <c r="W857" s="1160"/>
      <c r="X857" s="1160"/>
      <c r="Y857" s="1160"/>
      <c r="Z857" s="1160"/>
      <c r="AA857" s="1160"/>
      <c r="AB857" s="1160"/>
      <c r="AC857" s="1160"/>
    </row>
    <row r="858">
      <c r="A858" s="127"/>
      <c r="B858" s="127"/>
      <c r="C858" s="1155"/>
      <c r="D858" s="126"/>
      <c r="E858" s="126"/>
      <c r="F858" s="1155"/>
      <c r="G858" s="1156"/>
      <c r="H858" s="1157"/>
      <c r="I858" s="126"/>
      <c r="J858" s="1158"/>
      <c r="K858" s="1155"/>
      <c r="L858" s="127"/>
      <c r="M858" s="1159"/>
      <c r="N858" s="1160"/>
      <c r="O858" s="1160"/>
      <c r="P858" s="1160"/>
      <c r="Q858" s="1160"/>
      <c r="R858" s="1160"/>
      <c r="S858" s="1160"/>
      <c r="T858" s="1160"/>
      <c r="U858" s="1160"/>
      <c r="V858" s="1160"/>
      <c r="W858" s="1160"/>
      <c r="X858" s="1160"/>
      <c r="Y858" s="1160"/>
      <c r="Z858" s="1160"/>
      <c r="AA858" s="1160"/>
      <c r="AB858" s="1160"/>
      <c r="AC858" s="1160"/>
    </row>
    <row r="859">
      <c r="A859" s="127"/>
      <c r="B859" s="127"/>
      <c r="C859" s="1155"/>
      <c r="D859" s="126"/>
      <c r="E859" s="126"/>
      <c r="F859" s="1155"/>
      <c r="G859" s="1156"/>
      <c r="H859" s="1157"/>
      <c r="I859" s="126"/>
      <c r="J859" s="1158"/>
      <c r="K859" s="1155"/>
      <c r="L859" s="127"/>
      <c r="M859" s="1159"/>
      <c r="N859" s="1160"/>
      <c r="O859" s="1160"/>
      <c r="P859" s="1160"/>
      <c r="Q859" s="1160"/>
      <c r="R859" s="1160"/>
      <c r="S859" s="1160"/>
      <c r="T859" s="1160"/>
      <c r="U859" s="1160"/>
      <c r="V859" s="1160"/>
      <c r="W859" s="1160"/>
      <c r="X859" s="1160"/>
      <c r="Y859" s="1160"/>
      <c r="Z859" s="1160"/>
      <c r="AA859" s="1160"/>
      <c r="AB859" s="1160"/>
      <c r="AC859" s="1160"/>
    </row>
    <row r="860">
      <c r="A860" s="127"/>
      <c r="B860" s="127"/>
      <c r="C860" s="1155"/>
      <c r="D860" s="126"/>
      <c r="E860" s="126"/>
      <c r="F860" s="1155"/>
      <c r="G860" s="1156"/>
      <c r="H860" s="1157"/>
      <c r="I860" s="126"/>
      <c r="J860" s="1158"/>
      <c r="K860" s="1155"/>
      <c r="L860" s="127"/>
      <c r="M860" s="1159"/>
      <c r="N860" s="1160"/>
      <c r="O860" s="1160"/>
      <c r="P860" s="1160"/>
      <c r="Q860" s="1160"/>
      <c r="R860" s="1160"/>
      <c r="S860" s="1160"/>
      <c r="T860" s="1160"/>
      <c r="U860" s="1160"/>
      <c r="V860" s="1160"/>
      <c r="W860" s="1160"/>
      <c r="X860" s="1160"/>
      <c r="Y860" s="1160"/>
      <c r="Z860" s="1160"/>
      <c r="AA860" s="1160"/>
      <c r="AB860" s="1160"/>
      <c r="AC860" s="1160"/>
    </row>
    <row r="861">
      <c r="A861" s="127"/>
      <c r="B861" s="127"/>
      <c r="C861" s="1155"/>
      <c r="D861" s="126"/>
      <c r="E861" s="126"/>
      <c r="F861" s="1155"/>
      <c r="G861" s="1156"/>
      <c r="H861" s="1157"/>
      <c r="I861" s="126"/>
      <c r="J861" s="1158"/>
      <c r="K861" s="1155"/>
      <c r="L861" s="127"/>
      <c r="M861" s="1159"/>
      <c r="N861" s="1160"/>
      <c r="O861" s="1160"/>
      <c r="P861" s="1160"/>
      <c r="Q861" s="1160"/>
      <c r="R861" s="1160"/>
      <c r="S861" s="1160"/>
      <c r="T861" s="1160"/>
      <c r="U861" s="1160"/>
      <c r="V861" s="1160"/>
      <c r="W861" s="1160"/>
      <c r="X861" s="1160"/>
      <c r="Y861" s="1160"/>
      <c r="Z861" s="1160"/>
      <c r="AA861" s="1160"/>
      <c r="AB861" s="1160"/>
      <c r="AC861" s="1160"/>
    </row>
    <row r="862">
      <c r="A862" s="127"/>
      <c r="B862" s="127"/>
      <c r="C862" s="1155"/>
      <c r="D862" s="126"/>
      <c r="E862" s="126"/>
      <c r="F862" s="1155"/>
      <c r="G862" s="1156"/>
      <c r="H862" s="1157"/>
      <c r="I862" s="126"/>
      <c r="J862" s="1158"/>
      <c r="K862" s="1155"/>
      <c r="L862" s="127"/>
      <c r="M862" s="1159"/>
      <c r="N862" s="1160"/>
      <c r="O862" s="1160"/>
      <c r="P862" s="1160"/>
      <c r="Q862" s="1160"/>
      <c r="R862" s="1160"/>
      <c r="S862" s="1160"/>
      <c r="T862" s="1160"/>
      <c r="U862" s="1160"/>
      <c r="V862" s="1160"/>
      <c r="W862" s="1160"/>
      <c r="X862" s="1160"/>
      <c r="Y862" s="1160"/>
      <c r="Z862" s="1160"/>
      <c r="AA862" s="1160"/>
      <c r="AB862" s="1160"/>
      <c r="AC862" s="1160"/>
    </row>
    <row r="863">
      <c r="A863" s="127"/>
      <c r="B863" s="127"/>
      <c r="C863" s="1155"/>
      <c r="D863" s="126"/>
      <c r="E863" s="126"/>
      <c r="F863" s="1155"/>
      <c r="G863" s="1156"/>
      <c r="H863" s="1157"/>
      <c r="I863" s="126"/>
      <c r="J863" s="1158"/>
      <c r="K863" s="1155"/>
      <c r="L863" s="127"/>
      <c r="M863" s="1159"/>
      <c r="N863" s="1160"/>
      <c r="O863" s="1160"/>
      <c r="P863" s="1160"/>
      <c r="Q863" s="1160"/>
      <c r="R863" s="1160"/>
      <c r="S863" s="1160"/>
      <c r="T863" s="1160"/>
      <c r="U863" s="1160"/>
      <c r="V863" s="1160"/>
      <c r="W863" s="1160"/>
      <c r="X863" s="1160"/>
      <c r="Y863" s="1160"/>
      <c r="Z863" s="1160"/>
      <c r="AA863" s="1160"/>
      <c r="AB863" s="1160"/>
      <c r="AC863" s="1160"/>
    </row>
    <row r="864">
      <c r="A864" s="127"/>
      <c r="B864" s="127"/>
      <c r="C864" s="1155"/>
      <c r="D864" s="126"/>
      <c r="E864" s="126"/>
      <c r="F864" s="1155"/>
      <c r="G864" s="1156"/>
      <c r="H864" s="1157"/>
      <c r="I864" s="126"/>
      <c r="J864" s="1158"/>
      <c r="K864" s="1155"/>
      <c r="L864" s="127"/>
      <c r="M864" s="1159"/>
      <c r="N864" s="1160"/>
      <c r="O864" s="1160"/>
      <c r="P864" s="1160"/>
      <c r="Q864" s="1160"/>
      <c r="R864" s="1160"/>
      <c r="S864" s="1160"/>
      <c r="T864" s="1160"/>
      <c r="U864" s="1160"/>
      <c r="V864" s="1160"/>
      <c r="W864" s="1160"/>
      <c r="X864" s="1160"/>
      <c r="Y864" s="1160"/>
      <c r="Z864" s="1160"/>
      <c r="AA864" s="1160"/>
      <c r="AB864" s="1160"/>
      <c r="AC864" s="1160"/>
    </row>
    <row r="865">
      <c r="A865" s="127"/>
      <c r="B865" s="127"/>
      <c r="C865" s="1155"/>
      <c r="D865" s="126"/>
      <c r="E865" s="126"/>
      <c r="F865" s="1155"/>
      <c r="G865" s="1156"/>
      <c r="H865" s="1157"/>
      <c r="I865" s="126"/>
      <c r="J865" s="1158"/>
      <c r="K865" s="1155"/>
      <c r="L865" s="127"/>
      <c r="M865" s="1159"/>
      <c r="N865" s="1160"/>
      <c r="O865" s="1160"/>
      <c r="P865" s="1160"/>
      <c r="Q865" s="1160"/>
      <c r="R865" s="1160"/>
      <c r="S865" s="1160"/>
      <c r="T865" s="1160"/>
      <c r="U865" s="1160"/>
      <c r="V865" s="1160"/>
      <c r="W865" s="1160"/>
      <c r="X865" s="1160"/>
      <c r="Y865" s="1160"/>
      <c r="Z865" s="1160"/>
      <c r="AA865" s="1160"/>
      <c r="AB865" s="1160"/>
      <c r="AC865" s="1160"/>
    </row>
    <row r="866">
      <c r="A866" s="127"/>
      <c r="B866" s="127"/>
      <c r="C866" s="1155"/>
      <c r="D866" s="126"/>
      <c r="E866" s="126"/>
      <c r="F866" s="1155"/>
      <c r="G866" s="1156"/>
      <c r="H866" s="1157"/>
      <c r="I866" s="126"/>
      <c r="J866" s="1158"/>
      <c r="K866" s="1155"/>
      <c r="L866" s="127"/>
      <c r="M866" s="1159"/>
      <c r="N866" s="1160"/>
      <c r="O866" s="1160"/>
      <c r="P866" s="1160"/>
      <c r="Q866" s="1160"/>
      <c r="R866" s="1160"/>
      <c r="S866" s="1160"/>
      <c r="T866" s="1160"/>
      <c r="U866" s="1160"/>
      <c r="V866" s="1160"/>
      <c r="W866" s="1160"/>
      <c r="X866" s="1160"/>
      <c r="Y866" s="1160"/>
      <c r="Z866" s="1160"/>
      <c r="AA866" s="1160"/>
      <c r="AB866" s="1160"/>
      <c r="AC866" s="1160"/>
    </row>
    <row r="867">
      <c r="A867" s="127"/>
      <c r="B867" s="127"/>
      <c r="C867" s="1155"/>
      <c r="D867" s="126"/>
      <c r="E867" s="126"/>
      <c r="F867" s="1155"/>
      <c r="G867" s="1156"/>
      <c r="H867" s="1157"/>
      <c r="I867" s="126"/>
      <c r="J867" s="1158"/>
      <c r="K867" s="1155"/>
      <c r="L867" s="127"/>
      <c r="M867" s="1159"/>
      <c r="N867" s="1160"/>
      <c r="O867" s="1160"/>
      <c r="P867" s="1160"/>
      <c r="Q867" s="1160"/>
      <c r="R867" s="1160"/>
      <c r="S867" s="1160"/>
      <c r="T867" s="1160"/>
      <c r="U867" s="1160"/>
      <c r="V867" s="1160"/>
      <c r="W867" s="1160"/>
      <c r="X867" s="1160"/>
      <c r="Y867" s="1160"/>
      <c r="Z867" s="1160"/>
      <c r="AA867" s="1160"/>
      <c r="AB867" s="1160"/>
      <c r="AC867" s="1160"/>
    </row>
    <row r="868">
      <c r="A868" s="127"/>
      <c r="B868" s="127"/>
      <c r="C868" s="1155"/>
      <c r="D868" s="126"/>
      <c r="E868" s="126"/>
      <c r="F868" s="1155"/>
      <c r="G868" s="1156"/>
      <c r="H868" s="1157"/>
      <c r="I868" s="126"/>
      <c r="J868" s="1158"/>
      <c r="K868" s="1155"/>
      <c r="L868" s="127"/>
      <c r="M868" s="1159"/>
      <c r="N868" s="1160"/>
      <c r="O868" s="1160"/>
      <c r="P868" s="1160"/>
      <c r="Q868" s="1160"/>
      <c r="R868" s="1160"/>
      <c r="S868" s="1160"/>
      <c r="T868" s="1160"/>
      <c r="U868" s="1160"/>
      <c r="V868" s="1160"/>
      <c r="W868" s="1160"/>
      <c r="X868" s="1160"/>
      <c r="Y868" s="1160"/>
      <c r="Z868" s="1160"/>
      <c r="AA868" s="1160"/>
      <c r="AB868" s="1160"/>
      <c r="AC868" s="1160"/>
    </row>
    <row r="869">
      <c r="A869" s="127"/>
      <c r="B869" s="127"/>
      <c r="C869" s="1155"/>
      <c r="D869" s="126"/>
      <c r="E869" s="126"/>
      <c r="F869" s="1155"/>
      <c r="G869" s="1156"/>
      <c r="H869" s="1157"/>
      <c r="I869" s="126"/>
      <c r="J869" s="1158"/>
      <c r="K869" s="1155"/>
      <c r="L869" s="127"/>
      <c r="M869" s="1159"/>
      <c r="N869" s="1160"/>
      <c r="O869" s="1160"/>
      <c r="P869" s="1160"/>
      <c r="Q869" s="1160"/>
      <c r="R869" s="1160"/>
      <c r="S869" s="1160"/>
      <c r="T869" s="1160"/>
      <c r="U869" s="1160"/>
      <c r="V869" s="1160"/>
      <c r="W869" s="1160"/>
      <c r="X869" s="1160"/>
      <c r="Y869" s="1160"/>
      <c r="Z869" s="1160"/>
      <c r="AA869" s="1160"/>
      <c r="AB869" s="1160"/>
      <c r="AC869" s="1160"/>
    </row>
    <row r="870">
      <c r="A870" s="127"/>
      <c r="B870" s="127"/>
      <c r="C870" s="1155"/>
      <c r="D870" s="126"/>
      <c r="E870" s="126"/>
      <c r="F870" s="1155"/>
      <c r="G870" s="1156"/>
      <c r="H870" s="1157"/>
      <c r="I870" s="126"/>
      <c r="J870" s="1158"/>
      <c r="K870" s="1155"/>
      <c r="L870" s="127"/>
      <c r="M870" s="1159"/>
      <c r="N870" s="1160"/>
      <c r="O870" s="1160"/>
      <c r="P870" s="1160"/>
      <c r="Q870" s="1160"/>
      <c r="R870" s="1160"/>
      <c r="S870" s="1160"/>
      <c r="T870" s="1160"/>
      <c r="U870" s="1160"/>
      <c r="V870" s="1160"/>
      <c r="W870" s="1160"/>
      <c r="X870" s="1160"/>
      <c r="Y870" s="1160"/>
      <c r="Z870" s="1160"/>
      <c r="AA870" s="1160"/>
      <c r="AB870" s="1160"/>
      <c r="AC870" s="1160"/>
    </row>
    <row r="871">
      <c r="A871" s="127"/>
      <c r="B871" s="127"/>
      <c r="C871" s="1155"/>
      <c r="D871" s="126"/>
      <c r="E871" s="126"/>
      <c r="F871" s="1155"/>
      <c r="G871" s="1156"/>
      <c r="H871" s="1157"/>
      <c r="I871" s="126"/>
      <c r="J871" s="1158"/>
      <c r="K871" s="1155"/>
      <c r="L871" s="127"/>
      <c r="M871" s="1159"/>
      <c r="N871" s="1160"/>
      <c r="O871" s="1160"/>
      <c r="P871" s="1160"/>
      <c r="Q871" s="1160"/>
      <c r="R871" s="1160"/>
      <c r="S871" s="1160"/>
      <c r="T871" s="1160"/>
      <c r="U871" s="1160"/>
      <c r="V871" s="1160"/>
      <c r="W871" s="1160"/>
      <c r="X871" s="1160"/>
      <c r="Y871" s="1160"/>
      <c r="Z871" s="1160"/>
      <c r="AA871" s="1160"/>
      <c r="AB871" s="1160"/>
      <c r="AC871" s="1160"/>
    </row>
    <row r="872">
      <c r="A872" s="127"/>
      <c r="B872" s="127"/>
      <c r="C872" s="1155"/>
      <c r="D872" s="126"/>
      <c r="E872" s="126"/>
      <c r="F872" s="1155"/>
      <c r="G872" s="1156"/>
      <c r="H872" s="1157"/>
      <c r="I872" s="126"/>
      <c r="J872" s="1158"/>
      <c r="K872" s="1155"/>
      <c r="L872" s="127"/>
      <c r="M872" s="1159"/>
      <c r="N872" s="1160"/>
      <c r="O872" s="1160"/>
      <c r="P872" s="1160"/>
      <c r="Q872" s="1160"/>
      <c r="R872" s="1160"/>
      <c r="S872" s="1160"/>
      <c r="T872" s="1160"/>
      <c r="U872" s="1160"/>
      <c r="V872" s="1160"/>
      <c r="W872" s="1160"/>
      <c r="X872" s="1160"/>
      <c r="Y872" s="1160"/>
      <c r="Z872" s="1160"/>
      <c r="AA872" s="1160"/>
      <c r="AB872" s="1160"/>
      <c r="AC872" s="1160"/>
    </row>
    <row r="873">
      <c r="A873" s="127"/>
      <c r="B873" s="127"/>
      <c r="C873" s="1155"/>
      <c r="D873" s="126"/>
      <c r="E873" s="126"/>
      <c r="F873" s="1155"/>
      <c r="G873" s="1156"/>
      <c r="H873" s="1157"/>
      <c r="I873" s="126"/>
      <c r="J873" s="1158"/>
      <c r="K873" s="1155"/>
      <c r="L873" s="127"/>
      <c r="M873" s="1159"/>
      <c r="N873" s="1160"/>
      <c r="O873" s="1160"/>
      <c r="P873" s="1160"/>
      <c r="Q873" s="1160"/>
      <c r="R873" s="1160"/>
      <c r="S873" s="1160"/>
      <c r="T873" s="1160"/>
      <c r="U873" s="1160"/>
      <c r="V873" s="1160"/>
      <c r="W873" s="1160"/>
      <c r="X873" s="1160"/>
      <c r="Y873" s="1160"/>
      <c r="Z873" s="1160"/>
      <c r="AA873" s="1160"/>
      <c r="AB873" s="1160"/>
      <c r="AC873" s="1160"/>
    </row>
    <row r="874">
      <c r="A874" s="127"/>
      <c r="B874" s="127"/>
      <c r="C874" s="1155"/>
      <c r="D874" s="126"/>
      <c r="E874" s="126"/>
      <c r="F874" s="1155"/>
      <c r="G874" s="1156"/>
      <c r="H874" s="1157"/>
      <c r="I874" s="126"/>
      <c r="J874" s="1158"/>
      <c r="K874" s="1155"/>
      <c r="L874" s="127"/>
      <c r="M874" s="1159"/>
      <c r="N874" s="1160"/>
      <c r="O874" s="1160"/>
      <c r="P874" s="1160"/>
      <c r="Q874" s="1160"/>
      <c r="R874" s="1160"/>
      <c r="S874" s="1160"/>
      <c r="T874" s="1160"/>
      <c r="U874" s="1160"/>
      <c r="V874" s="1160"/>
      <c r="W874" s="1160"/>
      <c r="X874" s="1160"/>
      <c r="Y874" s="1160"/>
      <c r="Z874" s="1160"/>
      <c r="AA874" s="1160"/>
      <c r="AB874" s="1160"/>
      <c r="AC874" s="1160"/>
    </row>
    <row r="875">
      <c r="A875" s="127"/>
      <c r="B875" s="127"/>
      <c r="C875" s="1155"/>
      <c r="D875" s="126"/>
      <c r="E875" s="126"/>
      <c r="F875" s="1155"/>
      <c r="G875" s="1156"/>
      <c r="H875" s="1157"/>
      <c r="I875" s="126"/>
      <c r="J875" s="1158"/>
      <c r="K875" s="1155"/>
      <c r="L875" s="127"/>
      <c r="M875" s="1159"/>
      <c r="N875" s="1160"/>
      <c r="O875" s="1160"/>
      <c r="P875" s="1160"/>
      <c r="Q875" s="1160"/>
      <c r="R875" s="1160"/>
      <c r="S875" s="1160"/>
      <c r="T875" s="1160"/>
      <c r="U875" s="1160"/>
      <c r="V875" s="1160"/>
      <c r="W875" s="1160"/>
      <c r="X875" s="1160"/>
      <c r="Y875" s="1160"/>
      <c r="Z875" s="1160"/>
      <c r="AA875" s="1160"/>
      <c r="AB875" s="1160"/>
      <c r="AC875" s="1160"/>
    </row>
    <row r="876">
      <c r="A876" s="127"/>
      <c r="B876" s="127"/>
      <c r="C876" s="1155"/>
      <c r="D876" s="126"/>
      <c r="E876" s="126"/>
      <c r="F876" s="1155"/>
      <c r="G876" s="1156"/>
      <c r="H876" s="1157"/>
      <c r="I876" s="126"/>
      <c r="J876" s="1158"/>
      <c r="K876" s="1155"/>
      <c r="L876" s="127"/>
      <c r="M876" s="1159"/>
      <c r="N876" s="1160"/>
      <c r="O876" s="1160"/>
      <c r="P876" s="1160"/>
      <c r="Q876" s="1160"/>
      <c r="R876" s="1160"/>
      <c r="S876" s="1160"/>
      <c r="T876" s="1160"/>
      <c r="U876" s="1160"/>
      <c r="V876" s="1160"/>
      <c r="W876" s="1160"/>
      <c r="X876" s="1160"/>
      <c r="Y876" s="1160"/>
      <c r="Z876" s="1160"/>
      <c r="AA876" s="1160"/>
      <c r="AB876" s="1160"/>
      <c r="AC876" s="1160"/>
    </row>
    <row r="877">
      <c r="A877" s="127"/>
      <c r="B877" s="127"/>
      <c r="C877" s="1155"/>
      <c r="D877" s="126"/>
      <c r="E877" s="126"/>
      <c r="F877" s="1155"/>
      <c r="G877" s="1156"/>
      <c r="H877" s="1157"/>
      <c r="I877" s="126"/>
      <c r="J877" s="1158"/>
      <c r="K877" s="1155"/>
      <c r="L877" s="127"/>
      <c r="M877" s="1159"/>
      <c r="N877" s="1160"/>
      <c r="O877" s="1160"/>
      <c r="P877" s="1160"/>
      <c r="Q877" s="1160"/>
      <c r="R877" s="1160"/>
      <c r="S877" s="1160"/>
      <c r="T877" s="1160"/>
      <c r="U877" s="1160"/>
      <c r="V877" s="1160"/>
      <c r="W877" s="1160"/>
      <c r="X877" s="1160"/>
      <c r="Y877" s="1160"/>
      <c r="Z877" s="1160"/>
      <c r="AA877" s="1160"/>
      <c r="AB877" s="1160"/>
      <c r="AC877" s="1160"/>
    </row>
    <row r="878">
      <c r="A878" s="127"/>
      <c r="B878" s="127"/>
      <c r="C878" s="1155"/>
      <c r="D878" s="126"/>
      <c r="E878" s="126"/>
      <c r="F878" s="1155"/>
      <c r="G878" s="1156"/>
      <c r="H878" s="1157"/>
      <c r="I878" s="126"/>
      <c r="J878" s="1158"/>
      <c r="K878" s="1155"/>
      <c r="L878" s="127"/>
      <c r="M878" s="1159"/>
      <c r="N878" s="1160"/>
      <c r="O878" s="1160"/>
      <c r="P878" s="1160"/>
      <c r="Q878" s="1160"/>
      <c r="R878" s="1160"/>
      <c r="S878" s="1160"/>
      <c r="T878" s="1160"/>
      <c r="U878" s="1160"/>
      <c r="V878" s="1160"/>
      <c r="W878" s="1160"/>
      <c r="X878" s="1160"/>
      <c r="Y878" s="1160"/>
      <c r="Z878" s="1160"/>
      <c r="AA878" s="1160"/>
      <c r="AB878" s="1160"/>
      <c r="AC878" s="1160"/>
    </row>
    <row r="879">
      <c r="A879" s="127"/>
      <c r="B879" s="127"/>
      <c r="C879" s="1155"/>
      <c r="D879" s="126"/>
      <c r="E879" s="126"/>
      <c r="F879" s="1155"/>
      <c r="G879" s="1156"/>
      <c r="H879" s="1157"/>
      <c r="I879" s="126"/>
      <c r="J879" s="1158"/>
      <c r="K879" s="1155"/>
      <c r="L879" s="127"/>
      <c r="M879" s="1159"/>
      <c r="N879" s="1160"/>
      <c r="O879" s="1160"/>
      <c r="P879" s="1160"/>
      <c r="Q879" s="1160"/>
      <c r="R879" s="1160"/>
      <c r="S879" s="1160"/>
      <c r="T879" s="1160"/>
      <c r="U879" s="1160"/>
      <c r="V879" s="1160"/>
      <c r="W879" s="1160"/>
      <c r="X879" s="1160"/>
      <c r="Y879" s="1160"/>
      <c r="Z879" s="1160"/>
      <c r="AA879" s="1160"/>
      <c r="AB879" s="1160"/>
      <c r="AC879" s="1160"/>
    </row>
    <row r="880">
      <c r="A880" s="127"/>
      <c r="B880" s="127"/>
      <c r="C880" s="1155"/>
      <c r="D880" s="126"/>
      <c r="E880" s="126"/>
      <c r="F880" s="1155"/>
      <c r="G880" s="1156"/>
      <c r="H880" s="1157"/>
      <c r="I880" s="126"/>
      <c r="J880" s="1158"/>
      <c r="K880" s="1155"/>
      <c r="L880" s="127"/>
      <c r="M880" s="1159"/>
      <c r="N880" s="1160"/>
      <c r="O880" s="1160"/>
      <c r="P880" s="1160"/>
      <c r="Q880" s="1160"/>
      <c r="R880" s="1160"/>
      <c r="S880" s="1160"/>
      <c r="T880" s="1160"/>
      <c r="U880" s="1160"/>
      <c r="V880" s="1160"/>
      <c r="W880" s="1160"/>
      <c r="X880" s="1160"/>
      <c r="Y880" s="1160"/>
      <c r="Z880" s="1160"/>
      <c r="AA880" s="1160"/>
      <c r="AB880" s="1160"/>
      <c r="AC880" s="1160"/>
    </row>
    <row r="881">
      <c r="A881" s="127"/>
      <c r="B881" s="127"/>
      <c r="C881" s="1155"/>
      <c r="D881" s="126"/>
      <c r="E881" s="126"/>
      <c r="F881" s="1155"/>
      <c r="G881" s="1156"/>
      <c r="H881" s="1157"/>
      <c r="I881" s="126"/>
      <c r="J881" s="1158"/>
      <c r="K881" s="1155"/>
      <c r="L881" s="127"/>
      <c r="M881" s="1159"/>
      <c r="N881" s="1160"/>
      <c r="O881" s="1160"/>
      <c r="P881" s="1160"/>
      <c r="Q881" s="1160"/>
      <c r="R881" s="1160"/>
      <c r="S881" s="1160"/>
      <c r="T881" s="1160"/>
      <c r="U881" s="1160"/>
      <c r="V881" s="1160"/>
      <c r="W881" s="1160"/>
      <c r="X881" s="1160"/>
      <c r="Y881" s="1160"/>
      <c r="Z881" s="1160"/>
      <c r="AA881" s="1160"/>
      <c r="AB881" s="1160"/>
      <c r="AC881" s="1160"/>
    </row>
    <row r="882">
      <c r="A882" s="127"/>
      <c r="B882" s="127"/>
      <c r="C882" s="1155"/>
      <c r="D882" s="126"/>
      <c r="E882" s="126"/>
      <c r="F882" s="1155"/>
      <c r="G882" s="1156"/>
      <c r="H882" s="1157"/>
      <c r="I882" s="126"/>
      <c r="J882" s="1158"/>
      <c r="K882" s="1155"/>
      <c r="L882" s="127"/>
      <c r="M882" s="1159"/>
      <c r="N882" s="1160"/>
      <c r="O882" s="1160"/>
      <c r="P882" s="1160"/>
      <c r="Q882" s="1160"/>
      <c r="R882" s="1160"/>
      <c r="S882" s="1160"/>
      <c r="T882" s="1160"/>
      <c r="U882" s="1160"/>
      <c r="V882" s="1160"/>
      <c r="W882" s="1160"/>
      <c r="X882" s="1160"/>
      <c r="Y882" s="1160"/>
      <c r="Z882" s="1160"/>
      <c r="AA882" s="1160"/>
      <c r="AB882" s="1160"/>
      <c r="AC882" s="1160"/>
    </row>
    <row r="883">
      <c r="A883" s="127"/>
      <c r="B883" s="127"/>
      <c r="C883" s="1155"/>
      <c r="D883" s="126"/>
      <c r="E883" s="126"/>
      <c r="F883" s="1155"/>
      <c r="G883" s="1156"/>
      <c r="H883" s="1157"/>
      <c r="I883" s="126"/>
      <c r="J883" s="1158"/>
      <c r="K883" s="1155"/>
      <c r="L883" s="127"/>
      <c r="M883" s="1159"/>
      <c r="N883" s="1160"/>
      <c r="O883" s="1160"/>
      <c r="P883" s="1160"/>
      <c r="Q883" s="1160"/>
      <c r="R883" s="1160"/>
      <c r="S883" s="1160"/>
      <c r="T883" s="1160"/>
      <c r="U883" s="1160"/>
      <c r="V883" s="1160"/>
      <c r="W883" s="1160"/>
      <c r="X883" s="1160"/>
      <c r="Y883" s="1160"/>
      <c r="Z883" s="1160"/>
      <c r="AA883" s="1160"/>
      <c r="AB883" s="1160"/>
      <c r="AC883" s="1160"/>
    </row>
    <row r="884">
      <c r="A884" s="127"/>
      <c r="B884" s="127"/>
      <c r="C884" s="1155"/>
      <c r="D884" s="126"/>
      <c r="E884" s="126"/>
      <c r="F884" s="1155"/>
      <c r="G884" s="1156"/>
      <c r="H884" s="1157"/>
      <c r="I884" s="126"/>
      <c r="J884" s="1158"/>
      <c r="K884" s="1155"/>
      <c r="L884" s="127"/>
      <c r="M884" s="1159"/>
      <c r="N884" s="1160"/>
      <c r="O884" s="1160"/>
      <c r="P884" s="1160"/>
      <c r="Q884" s="1160"/>
      <c r="R884" s="1160"/>
      <c r="S884" s="1160"/>
      <c r="T884" s="1160"/>
      <c r="U884" s="1160"/>
      <c r="V884" s="1160"/>
      <c r="W884" s="1160"/>
      <c r="X884" s="1160"/>
      <c r="Y884" s="1160"/>
      <c r="Z884" s="1160"/>
      <c r="AA884" s="1160"/>
      <c r="AB884" s="1160"/>
      <c r="AC884" s="1160"/>
    </row>
    <row r="885">
      <c r="A885" s="127"/>
      <c r="B885" s="127"/>
      <c r="C885" s="1155"/>
      <c r="D885" s="126"/>
      <c r="E885" s="126"/>
      <c r="F885" s="1155"/>
      <c r="G885" s="1156"/>
      <c r="H885" s="1157"/>
      <c r="I885" s="126"/>
      <c r="J885" s="1158"/>
      <c r="K885" s="1155"/>
      <c r="L885" s="127"/>
      <c r="M885" s="1159"/>
      <c r="N885" s="1160"/>
      <c r="O885" s="1160"/>
      <c r="P885" s="1160"/>
      <c r="Q885" s="1160"/>
      <c r="R885" s="1160"/>
      <c r="S885" s="1160"/>
      <c r="T885" s="1160"/>
      <c r="U885" s="1160"/>
      <c r="V885" s="1160"/>
      <c r="W885" s="1160"/>
      <c r="X885" s="1160"/>
      <c r="Y885" s="1160"/>
      <c r="Z885" s="1160"/>
      <c r="AA885" s="1160"/>
      <c r="AB885" s="1160"/>
      <c r="AC885" s="1160"/>
    </row>
    <row r="886">
      <c r="A886" s="127"/>
      <c r="B886" s="127"/>
      <c r="C886" s="1155"/>
      <c r="D886" s="126"/>
      <c r="E886" s="126"/>
      <c r="F886" s="1155"/>
      <c r="G886" s="1156"/>
      <c r="H886" s="1157"/>
      <c r="I886" s="126"/>
      <c r="J886" s="1158"/>
      <c r="K886" s="1155"/>
      <c r="L886" s="127"/>
      <c r="M886" s="1159"/>
      <c r="N886" s="1160"/>
      <c r="O886" s="1160"/>
      <c r="P886" s="1160"/>
      <c r="Q886" s="1160"/>
      <c r="R886" s="1160"/>
      <c r="S886" s="1160"/>
      <c r="T886" s="1160"/>
      <c r="U886" s="1160"/>
      <c r="V886" s="1160"/>
      <c r="W886" s="1160"/>
      <c r="X886" s="1160"/>
      <c r="Y886" s="1160"/>
      <c r="Z886" s="1160"/>
      <c r="AA886" s="1160"/>
      <c r="AB886" s="1160"/>
      <c r="AC886" s="1160"/>
    </row>
    <row r="887">
      <c r="A887" s="127"/>
      <c r="B887" s="127"/>
      <c r="C887" s="1155"/>
      <c r="D887" s="126"/>
      <c r="E887" s="126"/>
      <c r="F887" s="1155"/>
      <c r="G887" s="1156"/>
      <c r="H887" s="1157"/>
      <c r="I887" s="126"/>
      <c r="J887" s="1158"/>
      <c r="K887" s="1155"/>
      <c r="L887" s="127"/>
      <c r="M887" s="1159"/>
      <c r="N887" s="1160"/>
      <c r="O887" s="1160"/>
      <c r="P887" s="1160"/>
      <c r="Q887" s="1160"/>
      <c r="R887" s="1160"/>
      <c r="S887" s="1160"/>
      <c r="T887" s="1160"/>
      <c r="U887" s="1160"/>
      <c r="V887" s="1160"/>
      <c r="W887" s="1160"/>
      <c r="X887" s="1160"/>
      <c r="Y887" s="1160"/>
      <c r="Z887" s="1160"/>
      <c r="AA887" s="1160"/>
      <c r="AB887" s="1160"/>
      <c r="AC887" s="1160"/>
    </row>
    <row r="888">
      <c r="A888" s="127"/>
      <c r="B888" s="127"/>
      <c r="C888" s="1155"/>
      <c r="D888" s="126"/>
      <c r="E888" s="126"/>
      <c r="F888" s="1155"/>
      <c r="G888" s="1156"/>
      <c r="H888" s="1157"/>
      <c r="I888" s="126"/>
      <c r="J888" s="1158"/>
      <c r="K888" s="1155"/>
      <c r="L888" s="127"/>
      <c r="M888" s="1159"/>
      <c r="N888" s="1160"/>
      <c r="O888" s="1160"/>
      <c r="P888" s="1160"/>
      <c r="Q888" s="1160"/>
      <c r="R888" s="1160"/>
      <c r="S888" s="1160"/>
      <c r="T888" s="1160"/>
      <c r="U888" s="1160"/>
      <c r="V888" s="1160"/>
      <c r="W888" s="1160"/>
      <c r="X888" s="1160"/>
      <c r="Y888" s="1160"/>
      <c r="Z888" s="1160"/>
      <c r="AA888" s="1160"/>
      <c r="AB888" s="1160"/>
      <c r="AC888" s="1160"/>
    </row>
    <row r="889">
      <c r="A889" s="127"/>
      <c r="B889" s="127"/>
      <c r="C889" s="1155"/>
      <c r="D889" s="126"/>
      <c r="E889" s="126"/>
      <c r="F889" s="1155"/>
      <c r="G889" s="1156"/>
      <c r="H889" s="1157"/>
      <c r="I889" s="126"/>
      <c r="J889" s="1158"/>
      <c r="K889" s="1155"/>
      <c r="L889" s="127"/>
      <c r="M889" s="1159"/>
      <c r="N889" s="1160"/>
      <c r="O889" s="1160"/>
      <c r="P889" s="1160"/>
      <c r="Q889" s="1160"/>
      <c r="R889" s="1160"/>
      <c r="S889" s="1160"/>
      <c r="T889" s="1160"/>
      <c r="U889" s="1160"/>
      <c r="V889" s="1160"/>
      <c r="W889" s="1160"/>
      <c r="X889" s="1160"/>
      <c r="Y889" s="1160"/>
      <c r="Z889" s="1160"/>
      <c r="AA889" s="1160"/>
      <c r="AB889" s="1160"/>
      <c r="AC889" s="1160"/>
    </row>
    <row r="890">
      <c r="A890" s="127"/>
      <c r="B890" s="127"/>
      <c r="C890" s="1155"/>
      <c r="D890" s="126"/>
      <c r="E890" s="126"/>
      <c r="F890" s="1155"/>
      <c r="G890" s="1156"/>
      <c r="H890" s="1157"/>
      <c r="I890" s="126"/>
      <c r="J890" s="1158"/>
      <c r="K890" s="1155"/>
      <c r="L890" s="127"/>
      <c r="M890" s="1159"/>
      <c r="N890" s="1160"/>
      <c r="O890" s="1160"/>
      <c r="P890" s="1160"/>
      <c r="Q890" s="1160"/>
      <c r="R890" s="1160"/>
      <c r="S890" s="1160"/>
      <c r="T890" s="1160"/>
      <c r="U890" s="1160"/>
      <c r="V890" s="1160"/>
      <c r="W890" s="1160"/>
      <c r="X890" s="1160"/>
      <c r="Y890" s="1160"/>
      <c r="Z890" s="1160"/>
      <c r="AA890" s="1160"/>
      <c r="AB890" s="1160"/>
      <c r="AC890" s="1160"/>
    </row>
    <row r="891">
      <c r="A891" s="127"/>
      <c r="B891" s="127"/>
      <c r="C891" s="1155"/>
      <c r="D891" s="126"/>
      <c r="E891" s="126"/>
      <c r="F891" s="1155"/>
      <c r="G891" s="1156"/>
      <c r="H891" s="1157"/>
      <c r="I891" s="126"/>
      <c r="J891" s="1158"/>
      <c r="K891" s="1155"/>
      <c r="L891" s="127"/>
      <c r="M891" s="1159"/>
      <c r="N891" s="1160"/>
      <c r="O891" s="1160"/>
      <c r="P891" s="1160"/>
      <c r="Q891" s="1160"/>
      <c r="R891" s="1160"/>
      <c r="S891" s="1160"/>
      <c r="T891" s="1160"/>
      <c r="U891" s="1160"/>
      <c r="V891" s="1160"/>
      <c r="W891" s="1160"/>
      <c r="X891" s="1160"/>
      <c r="Y891" s="1160"/>
      <c r="Z891" s="1160"/>
      <c r="AA891" s="1160"/>
      <c r="AB891" s="1160"/>
      <c r="AC891" s="1160"/>
    </row>
    <row r="892">
      <c r="A892" s="127"/>
      <c r="B892" s="127"/>
      <c r="C892" s="1155"/>
      <c r="D892" s="126"/>
      <c r="E892" s="126"/>
      <c r="F892" s="1155"/>
      <c r="G892" s="1156"/>
      <c r="H892" s="1157"/>
      <c r="I892" s="126"/>
      <c r="J892" s="1158"/>
      <c r="K892" s="1155"/>
      <c r="L892" s="127"/>
      <c r="M892" s="1159"/>
      <c r="N892" s="1160"/>
      <c r="O892" s="1160"/>
      <c r="P892" s="1160"/>
      <c r="Q892" s="1160"/>
      <c r="R892" s="1160"/>
      <c r="S892" s="1160"/>
      <c r="T892" s="1160"/>
      <c r="U892" s="1160"/>
      <c r="V892" s="1160"/>
      <c r="W892" s="1160"/>
      <c r="X892" s="1160"/>
      <c r="Y892" s="1160"/>
      <c r="Z892" s="1160"/>
      <c r="AA892" s="1160"/>
      <c r="AB892" s="1160"/>
      <c r="AC892" s="1160"/>
    </row>
    <row r="893">
      <c r="A893" s="127"/>
      <c r="B893" s="127"/>
      <c r="C893" s="1155"/>
      <c r="D893" s="126"/>
      <c r="E893" s="126"/>
      <c r="F893" s="1155"/>
      <c r="G893" s="1156"/>
      <c r="H893" s="1157"/>
      <c r="I893" s="126"/>
      <c r="J893" s="1158"/>
      <c r="K893" s="1155"/>
      <c r="L893" s="127"/>
      <c r="M893" s="1159"/>
      <c r="N893" s="1160"/>
      <c r="O893" s="1160"/>
      <c r="P893" s="1160"/>
      <c r="Q893" s="1160"/>
      <c r="R893" s="1160"/>
      <c r="S893" s="1160"/>
      <c r="T893" s="1160"/>
      <c r="U893" s="1160"/>
      <c r="V893" s="1160"/>
      <c r="W893" s="1160"/>
      <c r="X893" s="1160"/>
      <c r="Y893" s="1160"/>
      <c r="Z893" s="1160"/>
      <c r="AA893" s="1160"/>
      <c r="AB893" s="1160"/>
      <c r="AC893" s="1160"/>
    </row>
    <row r="894">
      <c r="A894" s="127"/>
      <c r="B894" s="127"/>
      <c r="C894" s="1155"/>
      <c r="D894" s="126"/>
      <c r="E894" s="126"/>
      <c r="F894" s="1155"/>
      <c r="G894" s="1156"/>
      <c r="H894" s="1157"/>
      <c r="I894" s="126"/>
      <c r="J894" s="1158"/>
      <c r="K894" s="1155"/>
      <c r="L894" s="127"/>
      <c r="M894" s="1159"/>
      <c r="N894" s="1160"/>
      <c r="O894" s="1160"/>
      <c r="P894" s="1160"/>
      <c r="Q894" s="1160"/>
      <c r="R894" s="1160"/>
      <c r="S894" s="1160"/>
      <c r="T894" s="1160"/>
      <c r="U894" s="1160"/>
      <c r="V894" s="1160"/>
      <c r="W894" s="1160"/>
      <c r="X894" s="1160"/>
      <c r="Y894" s="1160"/>
      <c r="Z894" s="1160"/>
      <c r="AA894" s="1160"/>
      <c r="AB894" s="1160"/>
      <c r="AC894" s="1160"/>
    </row>
    <row r="895">
      <c r="A895" s="127"/>
      <c r="B895" s="127"/>
      <c r="C895" s="1155"/>
      <c r="D895" s="126"/>
      <c r="E895" s="126"/>
      <c r="F895" s="1155"/>
      <c r="G895" s="1156"/>
      <c r="H895" s="1157"/>
      <c r="I895" s="126"/>
      <c r="J895" s="1158"/>
      <c r="K895" s="1155"/>
      <c r="L895" s="127"/>
      <c r="M895" s="1159"/>
      <c r="N895" s="1160"/>
      <c r="O895" s="1160"/>
      <c r="P895" s="1160"/>
      <c r="Q895" s="1160"/>
      <c r="R895" s="1160"/>
      <c r="S895" s="1160"/>
      <c r="T895" s="1160"/>
      <c r="U895" s="1160"/>
      <c r="V895" s="1160"/>
      <c r="W895" s="1160"/>
      <c r="X895" s="1160"/>
      <c r="Y895" s="1160"/>
      <c r="Z895" s="1160"/>
      <c r="AA895" s="1160"/>
      <c r="AB895" s="1160"/>
      <c r="AC895" s="1160"/>
    </row>
    <row r="896">
      <c r="A896" s="127"/>
      <c r="B896" s="127"/>
      <c r="C896" s="1155"/>
      <c r="D896" s="126"/>
      <c r="E896" s="126"/>
      <c r="F896" s="1155"/>
      <c r="G896" s="1156"/>
      <c r="H896" s="1157"/>
      <c r="I896" s="126"/>
      <c r="J896" s="1158"/>
      <c r="K896" s="1155"/>
      <c r="L896" s="127"/>
      <c r="M896" s="1159"/>
      <c r="N896" s="1160"/>
      <c r="O896" s="1160"/>
      <c r="P896" s="1160"/>
      <c r="Q896" s="1160"/>
      <c r="R896" s="1160"/>
      <c r="S896" s="1160"/>
      <c r="T896" s="1160"/>
      <c r="U896" s="1160"/>
      <c r="V896" s="1160"/>
      <c r="W896" s="1160"/>
      <c r="X896" s="1160"/>
      <c r="Y896" s="1160"/>
      <c r="Z896" s="1160"/>
      <c r="AA896" s="1160"/>
      <c r="AB896" s="1160"/>
      <c r="AC896" s="1160"/>
    </row>
    <row r="897">
      <c r="A897" s="127"/>
      <c r="B897" s="127"/>
      <c r="C897" s="1155"/>
      <c r="D897" s="126"/>
      <c r="E897" s="126"/>
      <c r="F897" s="1155"/>
      <c r="G897" s="1156"/>
      <c r="H897" s="1157"/>
      <c r="I897" s="126"/>
      <c r="J897" s="1158"/>
      <c r="K897" s="1155"/>
      <c r="L897" s="127"/>
      <c r="M897" s="1159"/>
      <c r="N897" s="1160"/>
      <c r="O897" s="1160"/>
      <c r="P897" s="1160"/>
      <c r="Q897" s="1160"/>
      <c r="R897" s="1160"/>
      <c r="S897" s="1160"/>
      <c r="T897" s="1160"/>
      <c r="U897" s="1160"/>
      <c r="V897" s="1160"/>
      <c r="W897" s="1160"/>
      <c r="X897" s="1160"/>
      <c r="Y897" s="1160"/>
      <c r="Z897" s="1160"/>
      <c r="AA897" s="1160"/>
      <c r="AB897" s="1160"/>
      <c r="AC897" s="1160"/>
    </row>
    <row r="898">
      <c r="A898" s="127"/>
      <c r="B898" s="127"/>
      <c r="C898" s="1155"/>
      <c r="D898" s="126"/>
      <c r="E898" s="126"/>
      <c r="F898" s="1155"/>
      <c r="G898" s="1156"/>
      <c r="H898" s="1157"/>
      <c r="I898" s="126"/>
      <c r="J898" s="1158"/>
      <c r="K898" s="1155"/>
      <c r="L898" s="127"/>
      <c r="M898" s="1159"/>
      <c r="N898" s="1160"/>
      <c r="O898" s="1160"/>
      <c r="P898" s="1160"/>
      <c r="Q898" s="1160"/>
      <c r="R898" s="1160"/>
      <c r="S898" s="1160"/>
      <c r="T898" s="1160"/>
      <c r="U898" s="1160"/>
      <c r="V898" s="1160"/>
      <c r="W898" s="1160"/>
      <c r="X898" s="1160"/>
      <c r="Y898" s="1160"/>
      <c r="Z898" s="1160"/>
      <c r="AA898" s="1160"/>
      <c r="AB898" s="1160"/>
      <c r="AC898" s="1160"/>
    </row>
    <row r="899">
      <c r="A899" s="127"/>
      <c r="B899" s="127"/>
      <c r="C899" s="1155"/>
      <c r="D899" s="126"/>
      <c r="E899" s="126"/>
      <c r="F899" s="1155"/>
      <c r="G899" s="1156"/>
      <c r="H899" s="1157"/>
      <c r="I899" s="126"/>
      <c r="J899" s="1158"/>
      <c r="K899" s="1155"/>
      <c r="L899" s="127"/>
      <c r="M899" s="1159"/>
      <c r="N899" s="1160"/>
      <c r="O899" s="1160"/>
      <c r="P899" s="1160"/>
      <c r="Q899" s="1160"/>
      <c r="R899" s="1160"/>
      <c r="S899" s="1160"/>
      <c r="T899" s="1160"/>
      <c r="U899" s="1160"/>
      <c r="V899" s="1160"/>
      <c r="W899" s="1160"/>
      <c r="X899" s="1160"/>
      <c r="Y899" s="1160"/>
      <c r="Z899" s="1160"/>
      <c r="AA899" s="1160"/>
      <c r="AB899" s="1160"/>
      <c r="AC899" s="1160"/>
    </row>
    <row r="900">
      <c r="A900" s="127"/>
      <c r="B900" s="127"/>
      <c r="C900" s="1155"/>
      <c r="D900" s="126"/>
      <c r="E900" s="126"/>
      <c r="F900" s="1155"/>
      <c r="G900" s="1156"/>
      <c r="H900" s="1157"/>
      <c r="I900" s="126"/>
      <c r="J900" s="1158"/>
      <c r="K900" s="1155"/>
      <c r="L900" s="127"/>
      <c r="M900" s="1159"/>
      <c r="N900" s="1160"/>
      <c r="O900" s="1160"/>
      <c r="P900" s="1160"/>
      <c r="Q900" s="1160"/>
      <c r="R900" s="1160"/>
      <c r="S900" s="1160"/>
      <c r="T900" s="1160"/>
      <c r="U900" s="1160"/>
      <c r="V900" s="1160"/>
      <c r="W900" s="1160"/>
      <c r="X900" s="1160"/>
      <c r="Y900" s="1160"/>
      <c r="Z900" s="1160"/>
      <c r="AA900" s="1160"/>
      <c r="AB900" s="1160"/>
      <c r="AC900" s="1160"/>
    </row>
    <row r="901">
      <c r="A901" s="127"/>
      <c r="B901" s="127"/>
      <c r="C901" s="1155"/>
      <c r="D901" s="126"/>
      <c r="E901" s="126"/>
      <c r="F901" s="1155"/>
      <c r="G901" s="1156"/>
      <c r="H901" s="1157"/>
      <c r="I901" s="126"/>
      <c r="J901" s="1158"/>
      <c r="K901" s="1155"/>
      <c r="L901" s="127"/>
      <c r="M901" s="1159"/>
      <c r="N901" s="1160"/>
      <c r="O901" s="1160"/>
      <c r="P901" s="1160"/>
      <c r="Q901" s="1160"/>
      <c r="R901" s="1160"/>
      <c r="S901" s="1160"/>
      <c r="T901" s="1160"/>
      <c r="U901" s="1160"/>
      <c r="V901" s="1160"/>
      <c r="W901" s="1160"/>
      <c r="X901" s="1160"/>
      <c r="Y901" s="1160"/>
      <c r="Z901" s="1160"/>
      <c r="AA901" s="1160"/>
      <c r="AB901" s="1160"/>
      <c r="AC901" s="1160"/>
    </row>
    <row r="902">
      <c r="A902" s="127"/>
      <c r="B902" s="127"/>
      <c r="C902" s="1155"/>
      <c r="D902" s="126"/>
      <c r="E902" s="126"/>
      <c r="F902" s="1155"/>
      <c r="G902" s="1156"/>
      <c r="H902" s="1157"/>
      <c r="I902" s="126"/>
      <c r="J902" s="1158"/>
      <c r="K902" s="1155"/>
      <c r="L902" s="127"/>
      <c r="M902" s="1159"/>
      <c r="N902" s="1160"/>
      <c r="O902" s="1160"/>
      <c r="P902" s="1160"/>
      <c r="Q902" s="1160"/>
      <c r="R902" s="1160"/>
      <c r="S902" s="1160"/>
      <c r="T902" s="1160"/>
      <c r="U902" s="1160"/>
      <c r="V902" s="1160"/>
      <c r="W902" s="1160"/>
      <c r="X902" s="1160"/>
      <c r="Y902" s="1160"/>
      <c r="Z902" s="1160"/>
      <c r="AA902" s="1160"/>
      <c r="AB902" s="1160"/>
      <c r="AC902" s="1160"/>
    </row>
    <row r="903">
      <c r="A903" s="127"/>
      <c r="B903" s="127"/>
      <c r="C903" s="1155"/>
      <c r="D903" s="126"/>
      <c r="E903" s="126"/>
      <c r="F903" s="1155"/>
      <c r="G903" s="1156"/>
      <c r="H903" s="1157"/>
      <c r="I903" s="126"/>
      <c r="J903" s="1158"/>
      <c r="K903" s="1155"/>
      <c r="L903" s="127"/>
      <c r="M903" s="1159"/>
      <c r="N903" s="1160"/>
      <c r="O903" s="1160"/>
      <c r="P903" s="1160"/>
      <c r="Q903" s="1160"/>
      <c r="R903" s="1160"/>
      <c r="S903" s="1160"/>
      <c r="T903" s="1160"/>
      <c r="U903" s="1160"/>
      <c r="V903" s="1160"/>
      <c r="W903" s="1160"/>
      <c r="X903" s="1160"/>
      <c r="Y903" s="1160"/>
      <c r="Z903" s="1160"/>
      <c r="AA903" s="1160"/>
      <c r="AB903" s="1160"/>
      <c r="AC903" s="1160"/>
    </row>
    <row r="904">
      <c r="A904" s="127"/>
      <c r="B904" s="127"/>
      <c r="C904" s="1155"/>
      <c r="D904" s="126"/>
      <c r="E904" s="126"/>
      <c r="F904" s="1155"/>
      <c r="G904" s="1156"/>
      <c r="H904" s="1157"/>
      <c r="I904" s="126"/>
      <c r="J904" s="1158"/>
      <c r="K904" s="1155"/>
      <c r="L904" s="127"/>
      <c r="M904" s="1159"/>
      <c r="N904" s="1160"/>
      <c r="O904" s="1160"/>
      <c r="P904" s="1160"/>
      <c r="Q904" s="1160"/>
      <c r="R904" s="1160"/>
      <c r="S904" s="1160"/>
      <c r="T904" s="1160"/>
      <c r="U904" s="1160"/>
      <c r="V904" s="1160"/>
      <c r="W904" s="1160"/>
      <c r="X904" s="1160"/>
      <c r="Y904" s="1160"/>
      <c r="Z904" s="1160"/>
      <c r="AA904" s="1160"/>
      <c r="AB904" s="1160"/>
      <c r="AC904" s="1160"/>
    </row>
    <row r="905">
      <c r="A905" s="127"/>
      <c r="B905" s="127"/>
      <c r="C905" s="1155"/>
      <c r="D905" s="126"/>
      <c r="E905" s="126"/>
      <c r="F905" s="1155"/>
      <c r="G905" s="1156"/>
      <c r="H905" s="1157"/>
      <c r="I905" s="126"/>
      <c r="J905" s="1158"/>
      <c r="K905" s="1155"/>
      <c r="L905" s="127"/>
      <c r="M905" s="1159"/>
      <c r="N905" s="1160"/>
      <c r="O905" s="1160"/>
      <c r="P905" s="1160"/>
      <c r="Q905" s="1160"/>
      <c r="R905" s="1160"/>
      <c r="S905" s="1160"/>
      <c r="T905" s="1160"/>
      <c r="U905" s="1160"/>
      <c r="V905" s="1160"/>
      <c r="W905" s="1160"/>
      <c r="X905" s="1160"/>
      <c r="Y905" s="1160"/>
      <c r="Z905" s="1160"/>
      <c r="AA905" s="1160"/>
      <c r="AB905" s="1160"/>
      <c r="AC905" s="1160"/>
    </row>
    <row r="906">
      <c r="A906" s="127"/>
      <c r="B906" s="127"/>
      <c r="C906" s="1155"/>
      <c r="D906" s="126"/>
      <c r="E906" s="126"/>
      <c r="F906" s="1155"/>
      <c r="G906" s="1156"/>
      <c r="H906" s="1157"/>
      <c r="I906" s="126"/>
      <c r="J906" s="1158"/>
      <c r="K906" s="1155"/>
      <c r="L906" s="127"/>
      <c r="M906" s="1159"/>
      <c r="N906" s="1160"/>
      <c r="O906" s="1160"/>
      <c r="P906" s="1160"/>
      <c r="Q906" s="1160"/>
      <c r="R906" s="1160"/>
      <c r="S906" s="1160"/>
      <c r="T906" s="1160"/>
      <c r="U906" s="1160"/>
      <c r="V906" s="1160"/>
      <c r="W906" s="1160"/>
      <c r="X906" s="1160"/>
      <c r="Y906" s="1160"/>
      <c r="Z906" s="1160"/>
      <c r="AA906" s="1160"/>
      <c r="AB906" s="1160"/>
      <c r="AC906" s="1160"/>
    </row>
    <row r="907">
      <c r="A907" s="127"/>
      <c r="B907" s="127"/>
      <c r="C907" s="1155"/>
      <c r="D907" s="126"/>
      <c r="E907" s="126"/>
      <c r="F907" s="1155"/>
      <c r="G907" s="1156"/>
      <c r="H907" s="1157"/>
      <c r="I907" s="126"/>
      <c r="J907" s="1158"/>
      <c r="K907" s="1155"/>
      <c r="L907" s="127"/>
      <c r="M907" s="1159"/>
      <c r="N907" s="1160"/>
      <c r="O907" s="1160"/>
      <c r="P907" s="1160"/>
      <c r="Q907" s="1160"/>
      <c r="R907" s="1160"/>
      <c r="S907" s="1160"/>
      <c r="T907" s="1160"/>
      <c r="U907" s="1160"/>
      <c r="V907" s="1160"/>
      <c r="W907" s="1160"/>
      <c r="X907" s="1160"/>
      <c r="Y907" s="1160"/>
      <c r="Z907" s="1160"/>
      <c r="AA907" s="1160"/>
      <c r="AB907" s="1160"/>
      <c r="AC907" s="1160"/>
    </row>
    <row r="908">
      <c r="A908" s="127"/>
      <c r="B908" s="127"/>
      <c r="C908" s="1155"/>
      <c r="D908" s="126"/>
      <c r="E908" s="126"/>
      <c r="F908" s="1155"/>
      <c r="G908" s="1156"/>
      <c r="H908" s="1157"/>
      <c r="I908" s="126"/>
      <c r="J908" s="1158"/>
      <c r="K908" s="1155"/>
      <c r="L908" s="127"/>
      <c r="M908" s="1159"/>
      <c r="N908" s="1160"/>
      <c r="O908" s="1160"/>
      <c r="P908" s="1160"/>
      <c r="Q908" s="1160"/>
      <c r="R908" s="1160"/>
      <c r="S908" s="1160"/>
      <c r="T908" s="1160"/>
      <c r="U908" s="1160"/>
      <c r="V908" s="1160"/>
      <c r="W908" s="1160"/>
      <c r="X908" s="1160"/>
      <c r="Y908" s="1160"/>
      <c r="Z908" s="1160"/>
      <c r="AA908" s="1160"/>
      <c r="AB908" s="1160"/>
      <c r="AC908" s="1160"/>
    </row>
    <row r="909">
      <c r="A909" s="127"/>
      <c r="B909" s="127"/>
      <c r="C909" s="1155"/>
      <c r="D909" s="126"/>
      <c r="E909" s="126"/>
      <c r="F909" s="1155"/>
      <c r="G909" s="1156"/>
      <c r="H909" s="1157"/>
      <c r="I909" s="126"/>
      <c r="J909" s="1158"/>
      <c r="K909" s="1155"/>
      <c r="L909" s="127"/>
      <c r="M909" s="1159"/>
      <c r="N909" s="1160"/>
      <c r="O909" s="1160"/>
      <c r="P909" s="1160"/>
      <c r="Q909" s="1160"/>
      <c r="R909" s="1160"/>
      <c r="S909" s="1160"/>
      <c r="T909" s="1160"/>
      <c r="U909" s="1160"/>
      <c r="V909" s="1160"/>
      <c r="W909" s="1160"/>
      <c r="X909" s="1160"/>
      <c r="Y909" s="1160"/>
      <c r="Z909" s="1160"/>
      <c r="AA909" s="1160"/>
      <c r="AB909" s="1160"/>
      <c r="AC909" s="1160"/>
    </row>
    <row r="910">
      <c r="A910" s="127"/>
      <c r="B910" s="127"/>
      <c r="C910" s="1155"/>
      <c r="D910" s="126"/>
      <c r="E910" s="126"/>
      <c r="F910" s="1155"/>
      <c r="G910" s="1156"/>
      <c r="H910" s="1157"/>
      <c r="I910" s="126"/>
      <c r="J910" s="1158"/>
      <c r="K910" s="1155"/>
      <c r="L910" s="127"/>
      <c r="M910" s="1159"/>
      <c r="N910" s="1160"/>
      <c r="O910" s="1160"/>
      <c r="P910" s="1160"/>
      <c r="Q910" s="1160"/>
      <c r="R910" s="1160"/>
      <c r="S910" s="1160"/>
      <c r="T910" s="1160"/>
      <c r="U910" s="1160"/>
      <c r="V910" s="1160"/>
      <c r="W910" s="1160"/>
      <c r="X910" s="1160"/>
      <c r="Y910" s="1160"/>
      <c r="Z910" s="1160"/>
      <c r="AA910" s="1160"/>
      <c r="AB910" s="1160"/>
      <c r="AC910" s="1160"/>
    </row>
    <row r="911">
      <c r="A911" s="127"/>
      <c r="B911" s="127"/>
      <c r="C911" s="1155"/>
      <c r="D911" s="126"/>
      <c r="E911" s="126"/>
      <c r="F911" s="1155"/>
      <c r="G911" s="1156"/>
      <c r="H911" s="1157"/>
      <c r="I911" s="126"/>
      <c r="J911" s="1158"/>
      <c r="K911" s="1155"/>
      <c r="L911" s="127"/>
      <c r="M911" s="1159"/>
      <c r="N911" s="1160"/>
      <c r="O911" s="1160"/>
      <c r="P911" s="1160"/>
      <c r="Q911" s="1160"/>
      <c r="R911" s="1160"/>
      <c r="S911" s="1160"/>
      <c r="T911" s="1160"/>
      <c r="U911" s="1160"/>
      <c r="V911" s="1160"/>
      <c r="W911" s="1160"/>
      <c r="X911" s="1160"/>
      <c r="Y911" s="1160"/>
      <c r="Z911" s="1160"/>
      <c r="AA911" s="1160"/>
      <c r="AB911" s="1160"/>
      <c r="AC911" s="1160"/>
    </row>
    <row r="912">
      <c r="A912" s="127"/>
      <c r="B912" s="127"/>
      <c r="C912" s="1155"/>
      <c r="D912" s="126"/>
      <c r="E912" s="126"/>
      <c r="F912" s="1155"/>
      <c r="G912" s="1156"/>
      <c r="H912" s="1157"/>
      <c r="I912" s="126"/>
      <c r="J912" s="1158"/>
      <c r="K912" s="1155"/>
      <c r="L912" s="127"/>
      <c r="M912" s="1159"/>
      <c r="N912" s="1160"/>
      <c r="O912" s="1160"/>
      <c r="P912" s="1160"/>
      <c r="Q912" s="1160"/>
      <c r="R912" s="1160"/>
      <c r="S912" s="1160"/>
      <c r="T912" s="1160"/>
      <c r="U912" s="1160"/>
      <c r="V912" s="1160"/>
      <c r="W912" s="1160"/>
      <c r="X912" s="1160"/>
      <c r="Y912" s="1160"/>
      <c r="Z912" s="1160"/>
      <c r="AA912" s="1160"/>
      <c r="AB912" s="1160"/>
      <c r="AC912" s="1160"/>
    </row>
    <row r="913">
      <c r="A913" s="127"/>
      <c r="B913" s="127"/>
      <c r="C913" s="1155"/>
      <c r="D913" s="126"/>
      <c r="E913" s="126"/>
      <c r="F913" s="1155"/>
      <c r="G913" s="1156"/>
      <c r="H913" s="1157"/>
      <c r="I913" s="126"/>
      <c r="J913" s="1158"/>
      <c r="K913" s="1155"/>
      <c r="L913" s="127"/>
      <c r="M913" s="1159"/>
      <c r="N913" s="1160"/>
      <c r="O913" s="1160"/>
      <c r="P913" s="1160"/>
      <c r="Q913" s="1160"/>
      <c r="R913" s="1160"/>
      <c r="S913" s="1160"/>
      <c r="T913" s="1160"/>
      <c r="U913" s="1160"/>
      <c r="V913" s="1160"/>
      <c r="W913" s="1160"/>
      <c r="X913" s="1160"/>
      <c r="Y913" s="1160"/>
      <c r="Z913" s="1160"/>
      <c r="AA913" s="1160"/>
      <c r="AB913" s="1160"/>
      <c r="AC913" s="1160"/>
    </row>
    <row r="914">
      <c r="A914" s="127"/>
      <c r="B914" s="127"/>
      <c r="C914" s="1155"/>
      <c r="D914" s="126"/>
      <c r="E914" s="126"/>
      <c r="F914" s="1155"/>
      <c r="G914" s="1156"/>
      <c r="H914" s="1157"/>
      <c r="I914" s="126"/>
      <c r="J914" s="1158"/>
      <c r="K914" s="1155"/>
      <c r="L914" s="127"/>
      <c r="M914" s="1159"/>
      <c r="N914" s="1160"/>
      <c r="O914" s="1160"/>
      <c r="P914" s="1160"/>
      <c r="Q914" s="1160"/>
      <c r="R914" s="1160"/>
      <c r="S914" s="1160"/>
      <c r="T914" s="1160"/>
      <c r="U914" s="1160"/>
      <c r="V914" s="1160"/>
      <c r="W914" s="1160"/>
      <c r="X914" s="1160"/>
      <c r="Y914" s="1160"/>
      <c r="Z914" s="1160"/>
      <c r="AA914" s="1160"/>
      <c r="AB914" s="1160"/>
      <c r="AC914" s="1160"/>
    </row>
    <row r="915">
      <c r="A915" s="127"/>
      <c r="B915" s="127"/>
      <c r="C915" s="1155"/>
      <c r="D915" s="126"/>
      <c r="E915" s="126"/>
      <c r="F915" s="1155"/>
      <c r="G915" s="1156"/>
      <c r="H915" s="1157"/>
      <c r="I915" s="126"/>
      <c r="J915" s="1158"/>
      <c r="K915" s="1155"/>
      <c r="L915" s="127"/>
      <c r="M915" s="1159"/>
      <c r="N915" s="1160"/>
      <c r="O915" s="1160"/>
      <c r="P915" s="1160"/>
      <c r="Q915" s="1160"/>
      <c r="R915" s="1160"/>
      <c r="S915" s="1160"/>
      <c r="T915" s="1160"/>
      <c r="U915" s="1160"/>
      <c r="V915" s="1160"/>
      <c r="W915" s="1160"/>
      <c r="X915" s="1160"/>
      <c r="Y915" s="1160"/>
      <c r="Z915" s="1160"/>
      <c r="AA915" s="1160"/>
      <c r="AB915" s="1160"/>
      <c r="AC915" s="1160"/>
    </row>
    <row r="916">
      <c r="A916" s="127"/>
      <c r="B916" s="127"/>
      <c r="C916" s="1155"/>
      <c r="D916" s="126"/>
      <c r="E916" s="126"/>
      <c r="F916" s="1155"/>
      <c r="G916" s="1156"/>
      <c r="H916" s="1157"/>
      <c r="I916" s="126"/>
      <c r="J916" s="1158"/>
      <c r="K916" s="1155"/>
      <c r="L916" s="127"/>
      <c r="M916" s="1159"/>
      <c r="N916" s="1160"/>
      <c r="O916" s="1160"/>
      <c r="P916" s="1160"/>
      <c r="Q916" s="1160"/>
      <c r="R916" s="1160"/>
      <c r="S916" s="1160"/>
      <c r="T916" s="1160"/>
      <c r="U916" s="1160"/>
      <c r="V916" s="1160"/>
      <c r="W916" s="1160"/>
      <c r="X916" s="1160"/>
      <c r="Y916" s="1160"/>
      <c r="Z916" s="1160"/>
      <c r="AA916" s="1160"/>
      <c r="AB916" s="1160"/>
      <c r="AC916" s="1160"/>
    </row>
    <row r="917">
      <c r="A917" s="127"/>
      <c r="B917" s="127"/>
      <c r="C917" s="1155"/>
      <c r="D917" s="126"/>
      <c r="E917" s="126"/>
      <c r="F917" s="1155"/>
      <c r="G917" s="1156"/>
      <c r="H917" s="1157"/>
      <c r="I917" s="126"/>
      <c r="J917" s="1158"/>
      <c r="K917" s="1155"/>
      <c r="L917" s="127"/>
      <c r="M917" s="1159"/>
      <c r="N917" s="1160"/>
      <c r="O917" s="1160"/>
      <c r="P917" s="1160"/>
      <c r="Q917" s="1160"/>
      <c r="R917" s="1160"/>
      <c r="S917" s="1160"/>
      <c r="T917" s="1160"/>
      <c r="U917" s="1160"/>
      <c r="V917" s="1160"/>
      <c r="W917" s="1160"/>
      <c r="X917" s="1160"/>
      <c r="Y917" s="1160"/>
      <c r="Z917" s="1160"/>
      <c r="AA917" s="1160"/>
      <c r="AB917" s="1160"/>
      <c r="AC917" s="1160"/>
    </row>
    <row r="918">
      <c r="A918" s="127"/>
      <c r="B918" s="127"/>
      <c r="C918" s="1155"/>
      <c r="D918" s="126"/>
      <c r="E918" s="126"/>
      <c r="F918" s="1155"/>
      <c r="G918" s="1156"/>
      <c r="H918" s="1157"/>
      <c r="I918" s="126"/>
      <c r="J918" s="1158"/>
      <c r="K918" s="1155"/>
      <c r="L918" s="127"/>
      <c r="M918" s="1159"/>
      <c r="N918" s="1160"/>
      <c r="O918" s="1160"/>
      <c r="P918" s="1160"/>
      <c r="Q918" s="1160"/>
      <c r="R918" s="1160"/>
      <c r="S918" s="1160"/>
      <c r="T918" s="1160"/>
      <c r="U918" s="1160"/>
      <c r="V918" s="1160"/>
      <c r="W918" s="1160"/>
      <c r="X918" s="1160"/>
      <c r="Y918" s="1160"/>
      <c r="Z918" s="1160"/>
      <c r="AA918" s="1160"/>
      <c r="AB918" s="1160"/>
      <c r="AC918" s="1160"/>
    </row>
    <row r="919">
      <c r="A919" s="127"/>
      <c r="B919" s="127"/>
      <c r="C919" s="1155"/>
      <c r="D919" s="126"/>
      <c r="E919" s="126"/>
      <c r="F919" s="1155"/>
      <c r="G919" s="1156"/>
      <c r="H919" s="1157"/>
      <c r="I919" s="126"/>
      <c r="J919" s="1158"/>
      <c r="K919" s="1155"/>
      <c r="L919" s="127"/>
      <c r="M919" s="1159"/>
      <c r="N919" s="1160"/>
      <c r="O919" s="1160"/>
      <c r="P919" s="1160"/>
      <c r="Q919" s="1160"/>
      <c r="R919" s="1160"/>
      <c r="S919" s="1160"/>
      <c r="T919" s="1160"/>
      <c r="U919" s="1160"/>
      <c r="V919" s="1160"/>
      <c r="W919" s="1160"/>
      <c r="X919" s="1160"/>
      <c r="Y919" s="1160"/>
      <c r="Z919" s="1160"/>
      <c r="AA919" s="1160"/>
      <c r="AB919" s="1160"/>
      <c r="AC919" s="1160"/>
    </row>
    <row r="920">
      <c r="A920" s="127"/>
      <c r="B920" s="127"/>
      <c r="C920" s="1155"/>
      <c r="D920" s="126"/>
      <c r="E920" s="126"/>
      <c r="F920" s="1155"/>
      <c r="G920" s="1156"/>
      <c r="H920" s="1157"/>
      <c r="I920" s="126"/>
      <c r="J920" s="1158"/>
      <c r="K920" s="1155"/>
      <c r="L920" s="127"/>
      <c r="M920" s="1159"/>
      <c r="N920" s="1160"/>
      <c r="O920" s="1160"/>
      <c r="P920" s="1160"/>
      <c r="Q920" s="1160"/>
      <c r="R920" s="1160"/>
      <c r="S920" s="1160"/>
      <c r="T920" s="1160"/>
      <c r="U920" s="1160"/>
      <c r="V920" s="1160"/>
      <c r="W920" s="1160"/>
      <c r="X920" s="1160"/>
      <c r="Y920" s="1160"/>
      <c r="Z920" s="1160"/>
      <c r="AA920" s="1160"/>
      <c r="AB920" s="1160"/>
      <c r="AC920" s="1160"/>
    </row>
    <row r="921">
      <c r="A921" s="127"/>
      <c r="B921" s="127"/>
      <c r="C921" s="1155"/>
      <c r="D921" s="126"/>
      <c r="E921" s="126"/>
      <c r="F921" s="1155"/>
      <c r="G921" s="1156"/>
      <c r="H921" s="1157"/>
      <c r="I921" s="126"/>
      <c r="J921" s="1158"/>
      <c r="K921" s="1155"/>
      <c r="L921" s="127"/>
      <c r="M921" s="1159"/>
      <c r="N921" s="1160"/>
      <c r="O921" s="1160"/>
      <c r="P921" s="1160"/>
      <c r="Q921" s="1160"/>
      <c r="R921" s="1160"/>
      <c r="S921" s="1160"/>
      <c r="T921" s="1160"/>
      <c r="U921" s="1160"/>
      <c r="V921" s="1160"/>
      <c r="W921" s="1160"/>
      <c r="X921" s="1160"/>
      <c r="Y921" s="1160"/>
      <c r="Z921" s="1160"/>
      <c r="AA921" s="1160"/>
      <c r="AB921" s="1160"/>
      <c r="AC921" s="1160"/>
    </row>
    <row r="922">
      <c r="A922" s="127"/>
      <c r="B922" s="127"/>
      <c r="C922" s="1155"/>
      <c r="D922" s="126"/>
      <c r="E922" s="126"/>
      <c r="F922" s="1155"/>
      <c r="G922" s="1156"/>
      <c r="H922" s="1157"/>
      <c r="I922" s="126"/>
      <c r="J922" s="1158"/>
      <c r="K922" s="1155"/>
      <c r="L922" s="127"/>
      <c r="M922" s="1159"/>
      <c r="N922" s="1160"/>
      <c r="O922" s="1160"/>
      <c r="P922" s="1160"/>
      <c r="Q922" s="1160"/>
      <c r="R922" s="1160"/>
      <c r="S922" s="1160"/>
      <c r="T922" s="1160"/>
      <c r="U922" s="1160"/>
      <c r="V922" s="1160"/>
      <c r="W922" s="1160"/>
      <c r="X922" s="1160"/>
      <c r="Y922" s="1160"/>
      <c r="Z922" s="1160"/>
      <c r="AA922" s="1160"/>
      <c r="AB922" s="1160"/>
      <c r="AC922" s="1160"/>
    </row>
    <row r="923">
      <c r="A923" s="127"/>
      <c r="B923" s="127"/>
      <c r="C923" s="1155"/>
      <c r="D923" s="126"/>
      <c r="E923" s="126"/>
      <c r="F923" s="1155"/>
      <c r="G923" s="1156"/>
      <c r="H923" s="1157"/>
      <c r="I923" s="126"/>
      <c r="J923" s="1158"/>
      <c r="K923" s="1155"/>
      <c r="L923" s="127"/>
      <c r="M923" s="1159"/>
      <c r="N923" s="1160"/>
      <c r="O923" s="1160"/>
      <c r="P923" s="1160"/>
      <c r="Q923" s="1160"/>
      <c r="R923" s="1160"/>
      <c r="S923" s="1160"/>
      <c r="T923" s="1160"/>
      <c r="U923" s="1160"/>
      <c r="V923" s="1160"/>
      <c r="W923" s="1160"/>
      <c r="X923" s="1160"/>
      <c r="Y923" s="1160"/>
      <c r="Z923" s="1160"/>
      <c r="AA923" s="1160"/>
      <c r="AB923" s="1160"/>
      <c r="AC923" s="1160"/>
    </row>
    <row r="924">
      <c r="A924" s="127"/>
      <c r="B924" s="127"/>
      <c r="C924" s="1155"/>
      <c r="D924" s="126"/>
      <c r="E924" s="126"/>
      <c r="F924" s="1155"/>
      <c r="G924" s="1156"/>
      <c r="H924" s="1157"/>
      <c r="I924" s="126"/>
      <c r="J924" s="1158"/>
      <c r="K924" s="1155"/>
      <c r="L924" s="127"/>
      <c r="M924" s="1159"/>
      <c r="N924" s="1160"/>
      <c r="O924" s="1160"/>
      <c r="P924" s="1160"/>
      <c r="Q924" s="1160"/>
      <c r="R924" s="1160"/>
      <c r="S924" s="1160"/>
      <c r="T924" s="1160"/>
      <c r="U924" s="1160"/>
      <c r="V924" s="1160"/>
      <c r="W924" s="1160"/>
      <c r="X924" s="1160"/>
      <c r="Y924" s="1160"/>
      <c r="Z924" s="1160"/>
      <c r="AA924" s="1160"/>
      <c r="AB924" s="1160"/>
      <c r="AC924" s="1160"/>
    </row>
    <row r="925">
      <c r="A925" s="127"/>
      <c r="B925" s="127"/>
      <c r="C925" s="1155"/>
      <c r="D925" s="126"/>
      <c r="E925" s="126"/>
      <c r="F925" s="1155"/>
      <c r="G925" s="1156"/>
      <c r="H925" s="1157"/>
      <c r="I925" s="126"/>
      <c r="J925" s="1158"/>
      <c r="K925" s="1155"/>
      <c r="L925" s="127"/>
      <c r="M925" s="1159"/>
      <c r="N925" s="1160"/>
      <c r="O925" s="1160"/>
      <c r="P925" s="1160"/>
      <c r="Q925" s="1160"/>
      <c r="R925" s="1160"/>
      <c r="S925" s="1160"/>
      <c r="T925" s="1160"/>
      <c r="U925" s="1160"/>
      <c r="V925" s="1160"/>
      <c r="W925" s="1160"/>
      <c r="X925" s="1160"/>
      <c r="Y925" s="1160"/>
      <c r="Z925" s="1160"/>
      <c r="AA925" s="1160"/>
      <c r="AB925" s="1160"/>
      <c r="AC925" s="1160"/>
    </row>
    <row r="926">
      <c r="A926" s="127"/>
      <c r="B926" s="127"/>
      <c r="C926" s="1155"/>
      <c r="D926" s="126"/>
      <c r="E926" s="126"/>
      <c r="F926" s="1155"/>
      <c r="G926" s="1156"/>
      <c r="H926" s="1157"/>
      <c r="I926" s="126"/>
      <c r="J926" s="1158"/>
      <c r="K926" s="1155"/>
      <c r="L926" s="127"/>
      <c r="M926" s="1159"/>
      <c r="N926" s="1160"/>
      <c r="O926" s="1160"/>
      <c r="P926" s="1160"/>
      <c r="Q926" s="1160"/>
      <c r="R926" s="1160"/>
      <c r="S926" s="1160"/>
      <c r="T926" s="1160"/>
      <c r="U926" s="1160"/>
      <c r="V926" s="1160"/>
      <c r="W926" s="1160"/>
      <c r="X926" s="1160"/>
      <c r="Y926" s="1160"/>
      <c r="Z926" s="1160"/>
      <c r="AA926" s="1160"/>
      <c r="AB926" s="1160"/>
      <c r="AC926" s="1160"/>
    </row>
    <row r="927">
      <c r="A927" s="127"/>
      <c r="B927" s="127"/>
      <c r="C927" s="1155"/>
      <c r="D927" s="126"/>
      <c r="E927" s="126"/>
      <c r="F927" s="1155"/>
      <c r="G927" s="1156"/>
      <c r="H927" s="1157"/>
      <c r="I927" s="126"/>
      <c r="J927" s="1158"/>
      <c r="K927" s="1155"/>
      <c r="L927" s="127"/>
      <c r="M927" s="1159"/>
      <c r="N927" s="1160"/>
      <c r="O927" s="1160"/>
      <c r="P927" s="1160"/>
      <c r="Q927" s="1160"/>
      <c r="R927" s="1160"/>
      <c r="S927" s="1160"/>
      <c r="T927" s="1160"/>
      <c r="U927" s="1160"/>
      <c r="V927" s="1160"/>
      <c r="W927" s="1160"/>
      <c r="X927" s="1160"/>
      <c r="Y927" s="1160"/>
      <c r="Z927" s="1160"/>
      <c r="AA927" s="1160"/>
      <c r="AB927" s="1160"/>
      <c r="AC927" s="1160"/>
    </row>
    <row r="928">
      <c r="A928" s="127"/>
      <c r="B928" s="127"/>
      <c r="C928" s="1155"/>
      <c r="D928" s="126"/>
      <c r="E928" s="126"/>
      <c r="F928" s="1155"/>
      <c r="G928" s="1156"/>
      <c r="H928" s="1157"/>
      <c r="I928" s="126"/>
      <c r="J928" s="1158"/>
      <c r="K928" s="1155"/>
      <c r="L928" s="127"/>
      <c r="M928" s="1159"/>
      <c r="N928" s="1160"/>
      <c r="O928" s="1160"/>
      <c r="P928" s="1160"/>
      <c r="Q928" s="1160"/>
      <c r="R928" s="1160"/>
      <c r="S928" s="1160"/>
      <c r="T928" s="1160"/>
      <c r="U928" s="1160"/>
      <c r="V928" s="1160"/>
      <c r="W928" s="1160"/>
      <c r="X928" s="1160"/>
      <c r="Y928" s="1160"/>
      <c r="Z928" s="1160"/>
      <c r="AA928" s="1160"/>
      <c r="AB928" s="1160"/>
      <c r="AC928" s="1160"/>
    </row>
    <row r="929">
      <c r="A929" s="127"/>
      <c r="B929" s="127"/>
      <c r="C929" s="1155"/>
      <c r="D929" s="126"/>
      <c r="E929" s="126"/>
      <c r="F929" s="1155"/>
      <c r="G929" s="1156"/>
      <c r="H929" s="1157"/>
      <c r="I929" s="126"/>
      <c r="J929" s="1158"/>
      <c r="K929" s="1155"/>
      <c r="L929" s="127"/>
      <c r="M929" s="1159"/>
      <c r="N929" s="1160"/>
      <c r="O929" s="1160"/>
      <c r="P929" s="1160"/>
      <c r="Q929" s="1160"/>
      <c r="R929" s="1160"/>
      <c r="S929" s="1160"/>
      <c r="T929" s="1160"/>
      <c r="U929" s="1160"/>
      <c r="V929" s="1160"/>
      <c r="W929" s="1160"/>
      <c r="X929" s="1160"/>
      <c r="Y929" s="1160"/>
      <c r="Z929" s="1160"/>
      <c r="AA929" s="1160"/>
      <c r="AB929" s="1160"/>
      <c r="AC929" s="1160"/>
    </row>
    <row r="930">
      <c r="A930" s="127"/>
      <c r="B930" s="127"/>
      <c r="C930" s="1155"/>
      <c r="D930" s="126"/>
      <c r="E930" s="126"/>
      <c r="F930" s="1155"/>
      <c r="G930" s="1156"/>
      <c r="H930" s="1157"/>
      <c r="I930" s="126"/>
      <c r="J930" s="1158"/>
      <c r="K930" s="1155"/>
      <c r="L930" s="127"/>
      <c r="M930" s="1159"/>
      <c r="N930" s="1160"/>
      <c r="O930" s="1160"/>
      <c r="P930" s="1160"/>
      <c r="Q930" s="1160"/>
      <c r="R930" s="1160"/>
      <c r="S930" s="1160"/>
      <c r="T930" s="1160"/>
      <c r="U930" s="1160"/>
      <c r="V930" s="1160"/>
      <c r="W930" s="1160"/>
      <c r="X930" s="1160"/>
      <c r="Y930" s="1160"/>
      <c r="Z930" s="1160"/>
      <c r="AA930" s="1160"/>
      <c r="AB930" s="1160"/>
      <c r="AC930" s="1160"/>
    </row>
    <row r="931">
      <c r="A931" s="127"/>
      <c r="B931" s="127"/>
      <c r="C931" s="1155"/>
      <c r="D931" s="126"/>
      <c r="E931" s="126"/>
      <c r="F931" s="1155"/>
      <c r="G931" s="1156"/>
      <c r="H931" s="1157"/>
      <c r="I931" s="126"/>
      <c r="J931" s="1158"/>
      <c r="K931" s="1155"/>
      <c r="L931" s="127"/>
      <c r="M931" s="1159"/>
      <c r="N931" s="1160"/>
      <c r="O931" s="1160"/>
      <c r="P931" s="1160"/>
      <c r="Q931" s="1160"/>
      <c r="R931" s="1160"/>
      <c r="S931" s="1160"/>
      <c r="T931" s="1160"/>
      <c r="U931" s="1160"/>
      <c r="V931" s="1160"/>
      <c r="W931" s="1160"/>
      <c r="X931" s="1160"/>
      <c r="Y931" s="1160"/>
      <c r="Z931" s="1160"/>
      <c r="AA931" s="1160"/>
      <c r="AB931" s="1160"/>
      <c r="AC931" s="1160"/>
    </row>
    <row r="932">
      <c r="A932" s="127"/>
      <c r="B932" s="127"/>
      <c r="C932" s="1155"/>
      <c r="D932" s="126"/>
      <c r="E932" s="126"/>
      <c r="F932" s="1155"/>
      <c r="G932" s="1156"/>
      <c r="H932" s="1157"/>
      <c r="I932" s="126"/>
      <c r="J932" s="1158"/>
      <c r="K932" s="1155"/>
      <c r="L932" s="127"/>
      <c r="M932" s="1159"/>
      <c r="N932" s="1160"/>
      <c r="O932" s="1160"/>
      <c r="P932" s="1160"/>
      <c r="Q932" s="1160"/>
      <c r="R932" s="1160"/>
      <c r="S932" s="1160"/>
      <c r="T932" s="1160"/>
      <c r="U932" s="1160"/>
      <c r="V932" s="1160"/>
      <c r="W932" s="1160"/>
      <c r="X932" s="1160"/>
      <c r="Y932" s="1160"/>
      <c r="Z932" s="1160"/>
      <c r="AA932" s="1160"/>
      <c r="AB932" s="1160"/>
      <c r="AC932" s="1160"/>
    </row>
    <row r="933">
      <c r="A933" s="127"/>
      <c r="B933" s="127"/>
      <c r="C933" s="1155"/>
      <c r="D933" s="126"/>
      <c r="E933" s="126"/>
      <c r="F933" s="1155"/>
      <c r="G933" s="1156"/>
      <c r="H933" s="1157"/>
      <c r="I933" s="126"/>
      <c r="J933" s="1158"/>
      <c r="K933" s="1155"/>
      <c r="L933" s="127"/>
      <c r="M933" s="1159"/>
      <c r="N933" s="1160"/>
      <c r="O933" s="1160"/>
      <c r="P933" s="1160"/>
      <c r="Q933" s="1160"/>
      <c r="R933" s="1160"/>
      <c r="S933" s="1160"/>
      <c r="T933" s="1160"/>
      <c r="U933" s="1160"/>
      <c r="V933" s="1160"/>
      <c r="W933" s="1160"/>
      <c r="X933" s="1160"/>
      <c r="Y933" s="1160"/>
      <c r="Z933" s="1160"/>
      <c r="AA933" s="1160"/>
      <c r="AB933" s="1160"/>
      <c r="AC933" s="1160"/>
    </row>
    <row r="934">
      <c r="A934" s="127"/>
      <c r="B934" s="127"/>
      <c r="C934" s="1155"/>
      <c r="D934" s="126"/>
      <c r="E934" s="126"/>
      <c r="F934" s="1155"/>
      <c r="G934" s="1156"/>
      <c r="H934" s="1157"/>
      <c r="I934" s="126"/>
      <c r="J934" s="1158"/>
      <c r="K934" s="1155"/>
      <c r="L934" s="127"/>
      <c r="M934" s="1159"/>
      <c r="N934" s="1160"/>
      <c r="O934" s="1160"/>
      <c r="P934" s="1160"/>
      <c r="Q934" s="1160"/>
      <c r="R934" s="1160"/>
      <c r="S934" s="1160"/>
      <c r="T934" s="1160"/>
      <c r="U934" s="1160"/>
      <c r="V934" s="1160"/>
      <c r="W934" s="1160"/>
      <c r="X934" s="1160"/>
      <c r="Y934" s="1160"/>
      <c r="Z934" s="1160"/>
      <c r="AA934" s="1160"/>
      <c r="AB934" s="1160"/>
      <c r="AC934" s="1160"/>
    </row>
    <row r="935">
      <c r="A935" s="127"/>
      <c r="B935" s="127"/>
      <c r="C935" s="1155"/>
      <c r="D935" s="126"/>
      <c r="E935" s="126"/>
      <c r="F935" s="1155"/>
      <c r="G935" s="1156"/>
      <c r="H935" s="1157"/>
      <c r="I935" s="126"/>
      <c r="J935" s="1158"/>
      <c r="K935" s="1155"/>
      <c r="L935" s="127"/>
      <c r="M935" s="1159"/>
      <c r="N935" s="1160"/>
      <c r="O935" s="1160"/>
      <c r="P935" s="1160"/>
      <c r="Q935" s="1160"/>
      <c r="R935" s="1160"/>
      <c r="S935" s="1160"/>
      <c r="T935" s="1160"/>
      <c r="U935" s="1160"/>
      <c r="V935" s="1160"/>
      <c r="W935" s="1160"/>
      <c r="X935" s="1160"/>
      <c r="Y935" s="1160"/>
      <c r="Z935" s="1160"/>
      <c r="AA935" s="1160"/>
      <c r="AB935" s="1160"/>
      <c r="AC935" s="1160"/>
    </row>
    <row r="936">
      <c r="A936" s="127"/>
      <c r="B936" s="127"/>
      <c r="C936" s="1155"/>
      <c r="D936" s="126"/>
      <c r="E936" s="126"/>
      <c r="F936" s="1155"/>
      <c r="G936" s="1156"/>
      <c r="H936" s="1157"/>
      <c r="I936" s="126"/>
      <c r="J936" s="1158"/>
      <c r="K936" s="1155"/>
      <c r="L936" s="127"/>
      <c r="M936" s="1159"/>
      <c r="N936" s="1160"/>
      <c r="O936" s="1160"/>
      <c r="P936" s="1160"/>
      <c r="Q936" s="1160"/>
      <c r="R936" s="1160"/>
      <c r="S936" s="1160"/>
      <c r="T936" s="1160"/>
      <c r="U936" s="1160"/>
      <c r="V936" s="1160"/>
      <c r="W936" s="1160"/>
      <c r="X936" s="1160"/>
      <c r="Y936" s="1160"/>
      <c r="Z936" s="1160"/>
      <c r="AA936" s="1160"/>
      <c r="AB936" s="1160"/>
      <c r="AC936" s="1160"/>
    </row>
    <row r="937">
      <c r="A937" s="127"/>
      <c r="B937" s="127"/>
      <c r="C937" s="1155"/>
      <c r="D937" s="126"/>
      <c r="E937" s="126"/>
      <c r="F937" s="1155"/>
      <c r="G937" s="1156"/>
      <c r="H937" s="1157"/>
      <c r="I937" s="126"/>
      <c r="J937" s="1158"/>
      <c r="K937" s="1155"/>
      <c r="L937" s="127"/>
      <c r="M937" s="1159"/>
      <c r="N937" s="1160"/>
      <c r="O937" s="1160"/>
      <c r="P937" s="1160"/>
      <c r="Q937" s="1160"/>
      <c r="R937" s="1160"/>
      <c r="S937" s="1160"/>
      <c r="T937" s="1160"/>
      <c r="U937" s="1160"/>
      <c r="V937" s="1160"/>
      <c r="W937" s="1160"/>
      <c r="X937" s="1160"/>
      <c r="Y937" s="1160"/>
      <c r="Z937" s="1160"/>
      <c r="AA937" s="1160"/>
      <c r="AB937" s="1160"/>
      <c r="AC937" s="1160"/>
    </row>
    <row r="938">
      <c r="A938" s="127"/>
      <c r="B938" s="127"/>
      <c r="C938" s="1155"/>
      <c r="D938" s="126"/>
      <c r="E938" s="126"/>
      <c r="F938" s="1155"/>
      <c r="G938" s="1156"/>
      <c r="H938" s="1157"/>
      <c r="I938" s="126"/>
      <c r="J938" s="1158"/>
      <c r="K938" s="1155"/>
      <c r="L938" s="127"/>
      <c r="M938" s="1159"/>
      <c r="N938" s="1160"/>
      <c r="O938" s="1160"/>
      <c r="P938" s="1160"/>
      <c r="Q938" s="1160"/>
      <c r="R938" s="1160"/>
      <c r="S938" s="1160"/>
      <c r="T938" s="1160"/>
      <c r="U938" s="1160"/>
      <c r="V938" s="1160"/>
      <c r="W938" s="1160"/>
      <c r="X938" s="1160"/>
      <c r="Y938" s="1160"/>
      <c r="Z938" s="1160"/>
      <c r="AA938" s="1160"/>
      <c r="AB938" s="1160"/>
      <c r="AC938" s="1160"/>
    </row>
    <row r="939">
      <c r="A939" s="127"/>
      <c r="B939" s="127"/>
      <c r="C939" s="1155"/>
      <c r="D939" s="126"/>
      <c r="E939" s="126"/>
      <c r="F939" s="1155"/>
      <c r="G939" s="1156"/>
      <c r="H939" s="1157"/>
      <c r="I939" s="126"/>
      <c r="J939" s="1158"/>
      <c r="K939" s="1155"/>
      <c r="L939" s="127"/>
      <c r="M939" s="1159"/>
      <c r="N939" s="1160"/>
      <c r="O939" s="1160"/>
      <c r="P939" s="1160"/>
      <c r="Q939" s="1160"/>
      <c r="R939" s="1160"/>
      <c r="S939" s="1160"/>
      <c r="T939" s="1160"/>
      <c r="U939" s="1160"/>
      <c r="V939" s="1160"/>
      <c r="W939" s="1160"/>
      <c r="X939" s="1160"/>
      <c r="Y939" s="1160"/>
      <c r="Z939" s="1160"/>
      <c r="AA939" s="1160"/>
      <c r="AB939" s="1160"/>
      <c r="AC939" s="1160"/>
    </row>
    <row r="940">
      <c r="A940" s="127"/>
      <c r="B940" s="127"/>
      <c r="C940" s="1155"/>
      <c r="D940" s="126"/>
      <c r="E940" s="126"/>
      <c r="F940" s="1155"/>
      <c r="G940" s="1156"/>
      <c r="H940" s="1157"/>
      <c r="I940" s="126"/>
      <c r="J940" s="1158"/>
      <c r="K940" s="1155"/>
      <c r="L940" s="127"/>
      <c r="M940" s="1159"/>
      <c r="N940" s="1160"/>
      <c r="O940" s="1160"/>
      <c r="P940" s="1160"/>
      <c r="Q940" s="1160"/>
      <c r="R940" s="1160"/>
      <c r="S940" s="1160"/>
      <c r="T940" s="1160"/>
      <c r="U940" s="1160"/>
      <c r="V940" s="1160"/>
      <c r="W940" s="1160"/>
      <c r="X940" s="1160"/>
      <c r="Y940" s="1160"/>
      <c r="Z940" s="1160"/>
      <c r="AA940" s="1160"/>
      <c r="AB940" s="1160"/>
      <c r="AC940" s="1160"/>
    </row>
    <row r="941">
      <c r="A941" s="127"/>
      <c r="B941" s="127"/>
      <c r="C941" s="1155"/>
      <c r="D941" s="126"/>
      <c r="E941" s="126"/>
      <c r="F941" s="1155"/>
      <c r="G941" s="1156"/>
      <c r="H941" s="1157"/>
      <c r="I941" s="126"/>
      <c r="J941" s="1158"/>
      <c r="K941" s="1155"/>
      <c r="L941" s="127"/>
      <c r="M941" s="1159"/>
      <c r="N941" s="1160"/>
      <c r="O941" s="1160"/>
      <c r="P941" s="1160"/>
      <c r="Q941" s="1160"/>
      <c r="R941" s="1160"/>
      <c r="S941" s="1160"/>
      <c r="T941" s="1160"/>
      <c r="U941" s="1160"/>
      <c r="V941" s="1160"/>
      <c r="W941" s="1160"/>
      <c r="X941" s="1160"/>
      <c r="Y941" s="1160"/>
      <c r="Z941" s="1160"/>
      <c r="AA941" s="1160"/>
      <c r="AB941" s="1160"/>
      <c r="AC941" s="1160"/>
    </row>
    <row r="942">
      <c r="A942" s="127"/>
      <c r="B942" s="127"/>
      <c r="C942" s="1155"/>
      <c r="D942" s="126"/>
      <c r="E942" s="126"/>
      <c r="F942" s="1155"/>
      <c r="G942" s="1156"/>
      <c r="H942" s="1157"/>
      <c r="I942" s="126"/>
      <c r="J942" s="1158"/>
      <c r="K942" s="1155"/>
      <c r="L942" s="127"/>
      <c r="M942" s="1159"/>
      <c r="N942" s="1160"/>
      <c r="O942" s="1160"/>
      <c r="P942" s="1160"/>
      <c r="Q942" s="1160"/>
      <c r="R942" s="1160"/>
      <c r="S942" s="1160"/>
      <c r="T942" s="1160"/>
      <c r="U942" s="1160"/>
      <c r="V942" s="1160"/>
      <c r="W942" s="1160"/>
      <c r="X942" s="1160"/>
      <c r="Y942" s="1160"/>
      <c r="Z942" s="1160"/>
      <c r="AA942" s="1160"/>
      <c r="AB942" s="1160"/>
      <c r="AC942" s="1160"/>
    </row>
    <row r="943">
      <c r="A943" s="127"/>
      <c r="B943" s="127"/>
      <c r="C943" s="1155"/>
      <c r="D943" s="126"/>
      <c r="E943" s="126"/>
      <c r="F943" s="1155"/>
      <c r="G943" s="1156"/>
      <c r="H943" s="1157"/>
      <c r="I943" s="126"/>
      <c r="J943" s="1158"/>
      <c r="K943" s="1155"/>
      <c r="L943" s="127"/>
      <c r="M943" s="1159"/>
      <c r="N943" s="1160"/>
      <c r="O943" s="1160"/>
      <c r="P943" s="1160"/>
      <c r="Q943" s="1160"/>
      <c r="R943" s="1160"/>
      <c r="S943" s="1160"/>
      <c r="T943" s="1160"/>
      <c r="U943" s="1160"/>
      <c r="V943" s="1160"/>
      <c r="W943" s="1160"/>
      <c r="X943" s="1160"/>
      <c r="Y943" s="1160"/>
      <c r="Z943" s="1160"/>
      <c r="AA943" s="1160"/>
      <c r="AB943" s="1160"/>
      <c r="AC943" s="1160"/>
    </row>
    <row r="944">
      <c r="A944" s="127"/>
      <c r="B944" s="127"/>
      <c r="C944" s="1155"/>
      <c r="D944" s="126"/>
      <c r="E944" s="126"/>
      <c r="F944" s="1155"/>
      <c r="G944" s="1156"/>
      <c r="H944" s="1157"/>
      <c r="I944" s="126"/>
      <c r="J944" s="1158"/>
      <c r="K944" s="1155"/>
      <c r="L944" s="127"/>
      <c r="M944" s="1159"/>
      <c r="N944" s="1160"/>
      <c r="O944" s="1160"/>
      <c r="P944" s="1160"/>
      <c r="Q944" s="1160"/>
      <c r="R944" s="1160"/>
      <c r="S944" s="1160"/>
      <c r="T944" s="1160"/>
      <c r="U944" s="1160"/>
      <c r="V944" s="1160"/>
      <c r="W944" s="1160"/>
      <c r="X944" s="1160"/>
      <c r="Y944" s="1160"/>
      <c r="Z944" s="1160"/>
      <c r="AA944" s="1160"/>
      <c r="AB944" s="1160"/>
      <c r="AC944" s="1160"/>
    </row>
    <row r="945">
      <c r="A945" s="127"/>
      <c r="B945" s="127"/>
      <c r="C945" s="1155"/>
      <c r="D945" s="126"/>
      <c r="E945" s="126"/>
      <c r="F945" s="1155"/>
      <c r="G945" s="1156"/>
      <c r="H945" s="1157"/>
      <c r="I945" s="126"/>
      <c r="J945" s="1158"/>
      <c r="K945" s="1155"/>
      <c r="L945" s="127"/>
      <c r="M945" s="1159"/>
      <c r="N945" s="1160"/>
      <c r="O945" s="1160"/>
      <c r="P945" s="1160"/>
      <c r="Q945" s="1160"/>
      <c r="R945" s="1160"/>
      <c r="S945" s="1160"/>
      <c r="T945" s="1160"/>
      <c r="U945" s="1160"/>
      <c r="V945" s="1160"/>
      <c r="W945" s="1160"/>
      <c r="X945" s="1160"/>
      <c r="Y945" s="1160"/>
      <c r="Z945" s="1160"/>
      <c r="AA945" s="1160"/>
      <c r="AB945" s="1160"/>
      <c r="AC945" s="1160"/>
    </row>
    <row r="946">
      <c r="A946" s="127"/>
      <c r="B946" s="127"/>
      <c r="C946" s="1155"/>
      <c r="D946" s="126"/>
      <c r="E946" s="126"/>
      <c r="F946" s="1155"/>
      <c r="G946" s="1156"/>
      <c r="H946" s="1157"/>
      <c r="I946" s="126"/>
      <c r="J946" s="1158"/>
      <c r="K946" s="1155"/>
      <c r="L946" s="127"/>
      <c r="M946" s="1159"/>
      <c r="N946" s="1160"/>
      <c r="O946" s="1160"/>
      <c r="P946" s="1160"/>
      <c r="Q946" s="1160"/>
      <c r="R946" s="1160"/>
      <c r="S946" s="1160"/>
      <c r="T946" s="1160"/>
      <c r="U946" s="1160"/>
      <c r="V946" s="1160"/>
      <c r="W946" s="1160"/>
      <c r="X946" s="1160"/>
      <c r="Y946" s="1160"/>
      <c r="Z946" s="1160"/>
      <c r="AA946" s="1160"/>
      <c r="AB946" s="1160"/>
      <c r="AC946" s="1160"/>
    </row>
    <row r="947">
      <c r="A947" s="127"/>
      <c r="B947" s="127"/>
      <c r="C947" s="1155"/>
      <c r="D947" s="126"/>
      <c r="E947" s="126"/>
      <c r="F947" s="1155"/>
      <c r="G947" s="1156"/>
      <c r="H947" s="1157"/>
      <c r="I947" s="126"/>
      <c r="J947" s="1158"/>
      <c r="K947" s="1155"/>
      <c r="L947" s="127"/>
      <c r="M947" s="1159"/>
      <c r="N947" s="1160"/>
      <c r="O947" s="1160"/>
      <c r="P947" s="1160"/>
      <c r="Q947" s="1160"/>
      <c r="R947" s="1160"/>
      <c r="S947" s="1160"/>
      <c r="T947" s="1160"/>
      <c r="U947" s="1160"/>
      <c r="V947" s="1160"/>
      <c r="W947" s="1160"/>
      <c r="X947" s="1160"/>
      <c r="Y947" s="1160"/>
      <c r="Z947" s="1160"/>
      <c r="AA947" s="1160"/>
      <c r="AB947" s="1160"/>
      <c r="AC947" s="1160"/>
    </row>
    <row r="948">
      <c r="A948" s="127"/>
      <c r="B948" s="127"/>
      <c r="C948" s="1155"/>
      <c r="D948" s="126"/>
      <c r="E948" s="126"/>
      <c r="F948" s="1155"/>
      <c r="G948" s="1156"/>
      <c r="H948" s="1157"/>
      <c r="I948" s="126"/>
      <c r="J948" s="1158"/>
      <c r="K948" s="1155"/>
      <c r="L948" s="127"/>
      <c r="M948" s="1159"/>
      <c r="N948" s="1160"/>
      <c r="O948" s="1160"/>
      <c r="P948" s="1160"/>
      <c r="Q948" s="1160"/>
      <c r="R948" s="1160"/>
      <c r="S948" s="1160"/>
      <c r="T948" s="1160"/>
      <c r="U948" s="1160"/>
      <c r="V948" s="1160"/>
      <c r="W948" s="1160"/>
      <c r="X948" s="1160"/>
      <c r="Y948" s="1160"/>
      <c r="Z948" s="1160"/>
      <c r="AA948" s="1160"/>
      <c r="AB948" s="1160"/>
      <c r="AC948" s="1160"/>
    </row>
    <row r="949">
      <c r="A949" s="127"/>
      <c r="B949" s="127"/>
      <c r="C949" s="1155"/>
      <c r="D949" s="126"/>
      <c r="E949" s="126"/>
      <c r="F949" s="1155"/>
      <c r="G949" s="1156"/>
      <c r="H949" s="1157"/>
      <c r="I949" s="126"/>
      <c r="J949" s="1158"/>
      <c r="K949" s="1155"/>
      <c r="L949" s="127"/>
      <c r="M949" s="1159"/>
      <c r="N949" s="1160"/>
      <c r="O949" s="1160"/>
      <c r="P949" s="1160"/>
      <c r="Q949" s="1160"/>
      <c r="R949" s="1160"/>
      <c r="S949" s="1160"/>
      <c r="T949" s="1160"/>
      <c r="U949" s="1160"/>
      <c r="V949" s="1160"/>
      <c r="W949" s="1160"/>
      <c r="X949" s="1160"/>
      <c r="Y949" s="1160"/>
      <c r="Z949" s="1160"/>
      <c r="AA949" s="1160"/>
      <c r="AB949" s="1160"/>
      <c r="AC949" s="1160"/>
    </row>
    <row r="950">
      <c r="A950" s="127"/>
      <c r="B950" s="127"/>
      <c r="C950" s="1155"/>
      <c r="D950" s="126"/>
      <c r="E950" s="126"/>
      <c r="F950" s="1155"/>
      <c r="G950" s="1156"/>
      <c r="H950" s="1157"/>
      <c r="I950" s="126"/>
      <c r="J950" s="1158"/>
      <c r="K950" s="1155"/>
      <c r="L950" s="127"/>
      <c r="M950" s="1159"/>
      <c r="N950" s="1160"/>
      <c r="O950" s="1160"/>
      <c r="P950" s="1160"/>
      <c r="Q950" s="1160"/>
      <c r="R950" s="1160"/>
      <c r="S950" s="1160"/>
      <c r="T950" s="1160"/>
      <c r="U950" s="1160"/>
      <c r="V950" s="1160"/>
      <c r="W950" s="1160"/>
      <c r="X950" s="1160"/>
      <c r="Y950" s="1160"/>
      <c r="Z950" s="1160"/>
      <c r="AA950" s="1160"/>
      <c r="AB950" s="1160"/>
      <c r="AC950" s="1160"/>
    </row>
    <row r="951">
      <c r="A951" s="127"/>
      <c r="B951" s="127"/>
      <c r="C951" s="1155"/>
      <c r="D951" s="126"/>
      <c r="E951" s="126"/>
      <c r="F951" s="1155"/>
      <c r="G951" s="1156"/>
      <c r="H951" s="1157"/>
      <c r="I951" s="126"/>
      <c r="J951" s="1158"/>
      <c r="K951" s="1155"/>
      <c r="L951" s="127"/>
      <c r="M951" s="1159"/>
      <c r="N951" s="1160"/>
      <c r="O951" s="1160"/>
      <c r="P951" s="1160"/>
      <c r="Q951" s="1160"/>
      <c r="R951" s="1160"/>
      <c r="S951" s="1160"/>
      <c r="T951" s="1160"/>
      <c r="U951" s="1160"/>
      <c r="V951" s="1160"/>
      <c r="W951" s="1160"/>
      <c r="X951" s="1160"/>
      <c r="Y951" s="1160"/>
      <c r="Z951" s="1160"/>
      <c r="AA951" s="1160"/>
      <c r="AB951" s="1160"/>
      <c r="AC951" s="1160"/>
    </row>
    <row r="952">
      <c r="A952" s="127"/>
      <c r="B952" s="127"/>
      <c r="C952" s="1155"/>
      <c r="D952" s="126"/>
      <c r="E952" s="126"/>
      <c r="F952" s="1155"/>
      <c r="G952" s="1156"/>
      <c r="H952" s="1157"/>
      <c r="I952" s="126"/>
      <c r="J952" s="1158"/>
      <c r="K952" s="1155"/>
      <c r="L952" s="127"/>
      <c r="M952" s="1159"/>
      <c r="N952" s="1160"/>
      <c r="O952" s="1160"/>
      <c r="P952" s="1160"/>
      <c r="Q952" s="1160"/>
      <c r="R952" s="1160"/>
      <c r="S952" s="1160"/>
      <c r="T952" s="1160"/>
      <c r="U952" s="1160"/>
      <c r="V952" s="1160"/>
      <c r="W952" s="1160"/>
      <c r="X952" s="1160"/>
      <c r="Y952" s="1160"/>
      <c r="Z952" s="1160"/>
      <c r="AA952" s="1160"/>
      <c r="AB952" s="1160"/>
      <c r="AC952" s="1160"/>
    </row>
    <row r="953">
      <c r="A953" s="127"/>
      <c r="B953" s="127"/>
      <c r="C953" s="1155"/>
      <c r="D953" s="126"/>
      <c r="E953" s="126"/>
      <c r="F953" s="1155"/>
      <c r="G953" s="1156"/>
      <c r="H953" s="1157"/>
      <c r="I953" s="126"/>
      <c r="J953" s="1158"/>
      <c r="K953" s="1155"/>
      <c r="L953" s="127"/>
      <c r="M953" s="1159"/>
      <c r="N953" s="1160"/>
      <c r="O953" s="1160"/>
      <c r="P953" s="1160"/>
      <c r="Q953" s="1160"/>
      <c r="R953" s="1160"/>
      <c r="S953" s="1160"/>
      <c r="T953" s="1160"/>
      <c r="U953" s="1160"/>
      <c r="V953" s="1160"/>
      <c r="W953" s="1160"/>
      <c r="X953" s="1160"/>
      <c r="Y953" s="1160"/>
      <c r="Z953" s="1160"/>
      <c r="AA953" s="1160"/>
      <c r="AB953" s="1160"/>
      <c r="AC953" s="1160"/>
    </row>
    <row r="954">
      <c r="A954" s="127"/>
      <c r="B954" s="127"/>
      <c r="C954" s="1155"/>
      <c r="D954" s="126"/>
      <c r="E954" s="126"/>
      <c r="F954" s="1155"/>
      <c r="G954" s="1156"/>
      <c r="H954" s="1157"/>
      <c r="I954" s="126"/>
      <c r="J954" s="1158"/>
      <c r="K954" s="1155"/>
      <c r="L954" s="127"/>
      <c r="M954" s="1159"/>
      <c r="N954" s="1160"/>
      <c r="O954" s="1160"/>
      <c r="P954" s="1160"/>
      <c r="Q954" s="1160"/>
      <c r="R954" s="1160"/>
      <c r="S954" s="1160"/>
      <c r="T954" s="1160"/>
      <c r="U954" s="1160"/>
      <c r="V954" s="1160"/>
      <c r="W954" s="1160"/>
      <c r="X954" s="1160"/>
      <c r="Y954" s="1160"/>
      <c r="Z954" s="1160"/>
      <c r="AA954" s="1160"/>
      <c r="AB954" s="1160"/>
      <c r="AC954" s="1160"/>
    </row>
    <row r="955">
      <c r="A955" s="127"/>
      <c r="B955" s="127"/>
      <c r="C955" s="1155"/>
      <c r="D955" s="126"/>
      <c r="E955" s="126"/>
      <c r="F955" s="1155"/>
      <c r="G955" s="1156"/>
      <c r="H955" s="1157"/>
      <c r="I955" s="126"/>
      <c r="J955" s="1158"/>
      <c r="K955" s="1155"/>
      <c r="L955" s="127"/>
      <c r="M955" s="1159"/>
      <c r="N955" s="1160"/>
      <c r="O955" s="1160"/>
      <c r="P955" s="1160"/>
      <c r="Q955" s="1160"/>
      <c r="R955" s="1160"/>
      <c r="S955" s="1160"/>
      <c r="T955" s="1160"/>
      <c r="U955" s="1160"/>
      <c r="V955" s="1160"/>
      <c r="W955" s="1160"/>
      <c r="X955" s="1160"/>
      <c r="Y955" s="1160"/>
      <c r="Z955" s="1160"/>
      <c r="AA955" s="1160"/>
      <c r="AB955" s="1160"/>
      <c r="AC955" s="1160"/>
    </row>
    <row r="956">
      <c r="A956" s="127"/>
      <c r="B956" s="127"/>
      <c r="C956" s="1155"/>
      <c r="D956" s="126"/>
      <c r="E956" s="126"/>
      <c r="F956" s="1155"/>
      <c r="G956" s="1156"/>
      <c r="H956" s="1157"/>
      <c r="I956" s="126"/>
      <c r="J956" s="1158"/>
      <c r="K956" s="1155"/>
      <c r="L956" s="127"/>
      <c r="M956" s="1159"/>
      <c r="N956" s="1160"/>
      <c r="O956" s="1160"/>
      <c r="P956" s="1160"/>
      <c r="Q956" s="1160"/>
      <c r="R956" s="1160"/>
      <c r="S956" s="1160"/>
      <c r="T956" s="1160"/>
      <c r="U956" s="1160"/>
      <c r="V956" s="1160"/>
      <c r="W956" s="1160"/>
      <c r="X956" s="1160"/>
      <c r="Y956" s="1160"/>
      <c r="Z956" s="1160"/>
      <c r="AA956" s="1160"/>
      <c r="AB956" s="1160"/>
      <c r="AC956" s="1160"/>
    </row>
    <row r="957">
      <c r="A957" s="127"/>
      <c r="B957" s="127"/>
      <c r="C957" s="1155"/>
      <c r="D957" s="126"/>
      <c r="E957" s="126"/>
      <c r="F957" s="1155"/>
      <c r="G957" s="1156"/>
      <c r="H957" s="1157"/>
      <c r="I957" s="126"/>
      <c r="J957" s="1158"/>
      <c r="K957" s="1155"/>
      <c r="L957" s="127"/>
      <c r="M957" s="1159"/>
      <c r="N957" s="1160"/>
      <c r="O957" s="1160"/>
      <c r="P957" s="1160"/>
      <c r="Q957" s="1160"/>
      <c r="R957" s="1160"/>
      <c r="S957" s="1160"/>
      <c r="T957" s="1160"/>
      <c r="U957" s="1160"/>
      <c r="V957" s="1160"/>
      <c r="W957" s="1160"/>
      <c r="X957" s="1160"/>
      <c r="Y957" s="1160"/>
      <c r="Z957" s="1160"/>
      <c r="AA957" s="1160"/>
      <c r="AB957" s="1160"/>
      <c r="AC957" s="1160"/>
    </row>
    <row r="958">
      <c r="A958" s="127"/>
      <c r="B958" s="127"/>
      <c r="C958" s="1155"/>
      <c r="D958" s="126"/>
      <c r="E958" s="126"/>
      <c r="F958" s="1155"/>
      <c r="G958" s="1156"/>
      <c r="H958" s="1157"/>
      <c r="I958" s="126"/>
      <c r="J958" s="1158"/>
      <c r="K958" s="1155"/>
      <c r="L958" s="127"/>
      <c r="M958" s="1159"/>
      <c r="N958" s="1160"/>
      <c r="O958" s="1160"/>
      <c r="P958" s="1160"/>
      <c r="Q958" s="1160"/>
      <c r="R958" s="1160"/>
      <c r="S958" s="1160"/>
      <c r="T958" s="1160"/>
      <c r="U958" s="1160"/>
      <c r="V958" s="1160"/>
      <c r="W958" s="1160"/>
      <c r="X958" s="1160"/>
      <c r="Y958" s="1160"/>
      <c r="Z958" s="1160"/>
      <c r="AA958" s="1160"/>
      <c r="AB958" s="1160"/>
      <c r="AC958" s="1160"/>
    </row>
    <row r="959">
      <c r="A959" s="127"/>
      <c r="B959" s="127"/>
      <c r="C959" s="1155"/>
      <c r="D959" s="126"/>
      <c r="E959" s="126"/>
      <c r="F959" s="1155"/>
      <c r="G959" s="1156"/>
      <c r="H959" s="1157"/>
      <c r="I959" s="126"/>
      <c r="J959" s="1158"/>
      <c r="K959" s="1155"/>
      <c r="L959" s="127"/>
      <c r="M959" s="1159"/>
      <c r="N959" s="1160"/>
      <c r="O959" s="1160"/>
      <c r="P959" s="1160"/>
      <c r="Q959" s="1160"/>
      <c r="R959" s="1160"/>
      <c r="S959" s="1160"/>
      <c r="T959" s="1160"/>
      <c r="U959" s="1160"/>
      <c r="V959" s="1160"/>
      <c r="W959" s="1160"/>
      <c r="X959" s="1160"/>
      <c r="Y959" s="1160"/>
      <c r="Z959" s="1160"/>
      <c r="AA959" s="1160"/>
      <c r="AB959" s="1160"/>
      <c r="AC959" s="1160"/>
    </row>
    <row r="960">
      <c r="A960" s="127"/>
      <c r="B960" s="127"/>
      <c r="C960" s="1155"/>
      <c r="D960" s="126"/>
      <c r="E960" s="126"/>
      <c r="F960" s="1155"/>
      <c r="G960" s="1156"/>
      <c r="H960" s="1157"/>
      <c r="I960" s="126"/>
      <c r="J960" s="1158"/>
      <c r="K960" s="1155"/>
      <c r="L960" s="127"/>
      <c r="M960" s="1159"/>
      <c r="N960" s="1160"/>
      <c r="O960" s="1160"/>
      <c r="P960" s="1160"/>
      <c r="Q960" s="1160"/>
      <c r="R960" s="1160"/>
      <c r="S960" s="1160"/>
      <c r="T960" s="1160"/>
      <c r="U960" s="1160"/>
      <c r="V960" s="1160"/>
      <c r="W960" s="1160"/>
      <c r="X960" s="1160"/>
      <c r="Y960" s="1160"/>
      <c r="Z960" s="1160"/>
      <c r="AA960" s="1160"/>
      <c r="AB960" s="1160"/>
      <c r="AC960" s="1160"/>
    </row>
    <row r="961">
      <c r="A961" s="127"/>
      <c r="B961" s="127"/>
      <c r="C961" s="1155"/>
      <c r="D961" s="126"/>
      <c r="E961" s="126"/>
      <c r="F961" s="1155"/>
      <c r="G961" s="1156"/>
      <c r="H961" s="1157"/>
      <c r="I961" s="126"/>
      <c r="J961" s="1158"/>
      <c r="K961" s="1155"/>
      <c r="L961" s="127"/>
      <c r="M961" s="1159"/>
      <c r="N961" s="1160"/>
      <c r="O961" s="1160"/>
      <c r="P961" s="1160"/>
      <c r="Q961" s="1160"/>
      <c r="R961" s="1160"/>
      <c r="S961" s="1160"/>
      <c r="T961" s="1160"/>
      <c r="U961" s="1160"/>
      <c r="V961" s="1160"/>
      <c r="W961" s="1160"/>
      <c r="X961" s="1160"/>
      <c r="Y961" s="1160"/>
      <c r="Z961" s="1160"/>
      <c r="AA961" s="1160"/>
      <c r="AB961" s="1160"/>
      <c r="AC961" s="1160"/>
    </row>
    <row r="962">
      <c r="A962" s="127"/>
      <c r="B962" s="127"/>
      <c r="C962" s="1155"/>
      <c r="D962" s="126"/>
      <c r="E962" s="126"/>
      <c r="F962" s="1155"/>
      <c r="G962" s="1156"/>
      <c r="H962" s="1157"/>
      <c r="I962" s="126"/>
      <c r="J962" s="1158"/>
      <c r="K962" s="1155"/>
      <c r="L962" s="127"/>
      <c r="M962" s="1159"/>
      <c r="N962" s="1160"/>
      <c r="O962" s="1160"/>
      <c r="P962" s="1160"/>
      <c r="Q962" s="1160"/>
      <c r="R962" s="1160"/>
      <c r="S962" s="1160"/>
      <c r="T962" s="1160"/>
      <c r="U962" s="1160"/>
      <c r="V962" s="1160"/>
      <c r="W962" s="1160"/>
      <c r="X962" s="1160"/>
      <c r="Y962" s="1160"/>
      <c r="Z962" s="1160"/>
      <c r="AA962" s="1160"/>
      <c r="AB962" s="1160"/>
      <c r="AC962" s="1160"/>
    </row>
    <row r="963">
      <c r="A963" s="127"/>
      <c r="B963" s="127"/>
      <c r="C963" s="1155"/>
      <c r="D963" s="126"/>
      <c r="E963" s="126"/>
      <c r="F963" s="1155"/>
      <c r="G963" s="1156"/>
      <c r="H963" s="1157"/>
      <c r="I963" s="126"/>
      <c r="J963" s="1158"/>
      <c r="K963" s="1155"/>
      <c r="L963" s="127"/>
      <c r="M963" s="1159"/>
      <c r="N963" s="1160"/>
      <c r="O963" s="1160"/>
      <c r="P963" s="1160"/>
      <c r="Q963" s="1160"/>
      <c r="R963" s="1160"/>
      <c r="S963" s="1160"/>
      <c r="T963" s="1160"/>
      <c r="U963" s="1160"/>
      <c r="V963" s="1160"/>
      <c r="W963" s="1160"/>
      <c r="X963" s="1160"/>
      <c r="Y963" s="1160"/>
      <c r="Z963" s="1160"/>
      <c r="AA963" s="1160"/>
      <c r="AB963" s="1160"/>
      <c r="AC963" s="1160"/>
    </row>
    <row r="964">
      <c r="A964" s="127"/>
      <c r="B964" s="127"/>
      <c r="C964" s="1155"/>
      <c r="D964" s="126"/>
      <c r="E964" s="126"/>
      <c r="F964" s="1155"/>
      <c r="G964" s="1156"/>
      <c r="H964" s="1157"/>
      <c r="I964" s="126"/>
      <c r="J964" s="1158"/>
      <c r="K964" s="1155"/>
      <c r="L964" s="127"/>
      <c r="M964" s="1159"/>
      <c r="N964" s="1160"/>
      <c r="O964" s="1160"/>
      <c r="P964" s="1160"/>
      <c r="Q964" s="1160"/>
      <c r="R964" s="1160"/>
      <c r="S964" s="1160"/>
      <c r="T964" s="1160"/>
      <c r="U964" s="1160"/>
      <c r="V964" s="1160"/>
      <c r="W964" s="1160"/>
      <c r="X964" s="1160"/>
      <c r="Y964" s="1160"/>
      <c r="Z964" s="1160"/>
      <c r="AA964" s="1160"/>
      <c r="AB964" s="1160"/>
      <c r="AC964" s="1160"/>
    </row>
    <row r="965">
      <c r="A965" s="127"/>
      <c r="B965" s="127"/>
      <c r="C965" s="1155"/>
      <c r="D965" s="126"/>
      <c r="E965" s="126"/>
      <c r="F965" s="1155"/>
      <c r="G965" s="1156"/>
      <c r="H965" s="1157"/>
      <c r="I965" s="126"/>
      <c r="J965" s="1158"/>
      <c r="K965" s="1155"/>
      <c r="L965" s="127"/>
      <c r="M965" s="1159"/>
      <c r="N965" s="1160"/>
      <c r="O965" s="1160"/>
      <c r="P965" s="1160"/>
      <c r="Q965" s="1160"/>
      <c r="R965" s="1160"/>
      <c r="S965" s="1160"/>
      <c r="T965" s="1160"/>
      <c r="U965" s="1160"/>
      <c r="V965" s="1160"/>
      <c r="W965" s="1160"/>
      <c r="X965" s="1160"/>
      <c r="Y965" s="1160"/>
      <c r="Z965" s="1160"/>
      <c r="AA965" s="1160"/>
      <c r="AB965" s="1160"/>
      <c r="AC965" s="1160"/>
    </row>
    <row r="966">
      <c r="A966" s="127"/>
      <c r="B966" s="127"/>
      <c r="C966" s="1155"/>
      <c r="D966" s="126"/>
      <c r="E966" s="126"/>
      <c r="F966" s="1155"/>
      <c r="G966" s="1156"/>
      <c r="H966" s="1157"/>
      <c r="I966" s="126"/>
      <c r="J966" s="1158"/>
      <c r="K966" s="1155"/>
      <c r="L966" s="127"/>
      <c r="M966" s="1159"/>
      <c r="N966" s="1160"/>
      <c r="O966" s="1160"/>
      <c r="P966" s="1160"/>
      <c r="Q966" s="1160"/>
      <c r="R966" s="1160"/>
      <c r="S966" s="1160"/>
      <c r="T966" s="1160"/>
      <c r="U966" s="1160"/>
      <c r="V966" s="1160"/>
      <c r="W966" s="1160"/>
      <c r="X966" s="1160"/>
      <c r="Y966" s="1160"/>
      <c r="Z966" s="1160"/>
      <c r="AA966" s="1160"/>
      <c r="AB966" s="1160"/>
      <c r="AC966" s="1160"/>
    </row>
    <row r="967">
      <c r="A967" s="127"/>
      <c r="B967" s="127"/>
      <c r="C967" s="1155"/>
      <c r="D967" s="126"/>
      <c r="E967" s="126"/>
      <c r="F967" s="1155"/>
      <c r="G967" s="1156"/>
      <c r="H967" s="1157"/>
      <c r="I967" s="126"/>
      <c r="J967" s="1158"/>
      <c r="K967" s="1155"/>
      <c r="L967" s="127"/>
      <c r="M967" s="1159"/>
      <c r="N967" s="1160"/>
      <c r="O967" s="1160"/>
      <c r="P967" s="1160"/>
      <c r="Q967" s="1160"/>
      <c r="R967" s="1160"/>
      <c r="S967" s="1160"/>
      <c r="T967" s="1160"/>
      <c r="U967" s="1160"/>
      <c r="V967" s="1160"/>
      <c r="W967" s="1160"/>
      <c r="X967" s="1160"/>
      <c r="Y967" s="1160"/>
      <c r="Z967" s="1160"/>
      <c r="AA967" s="1160"/>
      <c r="AB967" s="1160"/>
      <c r="AC967" s="1160"/>
    </row>
    <row r="968">
      <c r="A968" s="127"/>
      <c r="B968" s="127"/>
      <c r="C968" s="1155"/>
      <c r="D968" s="126"/>
      <c r="E968" s="126"/>
      <c r="F968" s="1155"/>
      <c r="G968" s="1156"/>
      <c r="H968" s="1157"/>
      <c r="I968" s="126"/>
      <c r="J968" s="1158"/>
      <c r="K968" s="1155"/>
      <c r="L968" s="127"/>
      <c r="M968" s="1159"/>
      <c r="N968" s="1160"/>
      <c r="O968" s="1160"/>
      <c r="P968" s="1160"/>
      <c r="Q968" s="1160"/>
      <c r="R968" s="1160"/>
      <c r="S968" s="1160"/>
      <c r="T968" s="1160"/>
      <c r="U968" s="1160"/>
      <c r="V968" s="1160"/>
      <c r="W968" s="1160"/>
      <c r="X968" s="1160"/>
      <c r="Y968" s="1160"/>
      <c r="Z968" s="1160"/>
      <c r="AA968" s="1160"/>
      <c r="AB968" s="1160"/>
      <c r="AC968" s="1160"/>
    </row>
    <row r="969">
      <c r="A969" s="127"/>
      <c r="B969" s="127"/>
      <c r="C969" s="1155"/>
      <c r="D969" s="126"/>
      <c r="E969" s="126"/>
      <c r="F969" s="1155"/>
      <c r="G969" s="1156"/>
      <c r="H969" s="1157"/>
      <c r="I969" s="126"/>
      <c r="J969" s="1158"/>
      <c r="K969" s="1155"/>
      <c r="L969" s="127"/>
      <c r="M969" s="1159"/>
      <c r="N969" s="1160"/>
      <c r="O969" s="1160"/>
      <c r="P969" s="1160"/>
      <c r="Q969" s="1160"/>
      <c r="R969" s="1160"/>
      <c r="S969" s="1160"/>
      <c r="T969" s="1160"/>
      <c r="U969" s="1160"/>
      <c r="V969" s="1160"/>
      <c r="W969" s="1160"/>
      <c r="X969" s="1160"/>
      <c r="Y969" s="1160"/>
      <c r="Z969" s="1160"/>
      <c r="AA969" s="1160"/>
      <c r="AB969" s="1160"/>
      <c r="AC969" s="1160"/>
    </row>
    <row r="970">
      <c r="A970" s="127"/>
      <c r="B970" s="127"/>
      <c r="C970" s="1155"/>
      <c r="D970" s="126"/>
      <c r="E970" s="126"/>
      <c r="F970" s="1155"/>
      <c r="G970" s="1156"/>
      <c r="H970" s="1157"/>
      <c r="I970" s="126"/>
      <c r="J970" s="1158"/>
      <c r="K970" s="1155"/>
      <c r="L970" s="127"/>
      <c r="M970" s="1159"/>
      <c r="N970" s="1160"/>
      <c r="O970" s="1160"/>
      <c r="P970" s="1160"/>
      <c r="Q970" s="1160"/>
      <c r="R970" s="1160"/>
      <c r="S970" s="1160"/>
      <c r="T970" s="1160"/>
      <c r="U970" s="1160"/>
      <c r="V970" s="1160"/>
      <c r="W970" s="1160"/>
      <c r="X970" s="1160"/>
      <c r="Y970" s="1160"/>
      <c r="Z970" s="1160"/>
      <c r="AA970" s="1160"/>
      <c r="AB970" s="1160"/>
      <c r="AC970" s="1160"/>
    </row>
    <row r="971">
      <c r="A971" s="127"/>
      <c r="B971" s="127"/>
      <c r="C971" s="1155"/>
      <c r="D971" s="126"/>
      <c r="E971" s="126"/>
      <c r="F971" s="1155"/>
      <c r="G971" s="1156"/>
      <c r="H971" s="1157"/>
      <c r="I971" s="126"/>
      <c r="J971" s="1158"/>
      <c r="K971" s="1155"/>
      <c r="L971" s="127"/>
      <c r="M971" s="1159"/>
      <c r="N971" s="1160"/>
      <c r="O971" s="1160"/>
      <c r="P971" s="1160"/>
      <c r="Q971" s="1160"/>
      <c r="R971" s="1160"/>
      <c r="S971" s="1160"/>
      <c r="T971" s="1160"/>
      <c r="U971" s="1160"/>
      <c r="V971" s="1160"/>
      <c r="W971" s="1160"/>
      <c r="X971" s="1160"/>
      <c r="Y971" s="1160"/>
      <c r="Z971" s="1160"/>
      <c r="AA971" s="1160"/>
      <c r="AB971" s="1160"/>
      <c r="AC971" s="1160"/>
    </row>
    <row r="972">
      <c r="A972" s="127"/>
      <c r="B972" s="127"/>
      <c r="C972" s="1155"/>
      <c r="D972" s="126"/>
      <c r="E972" s="126"/>
      <c r="F972" s="1155"/>
      <c r="G972" s="1156"/>
      <c r="H972" s="1157"/>
      <c r="I972" s="126"/>
      <c r="J972" s="1158"/>
      <c r="K972" s="1155"/>
      <c r="L972" s="127"/>
      <c r="M972" s="1159"/>
      <c r="N972" s="1160"/>
      <c r="O972" s="1160"/>
      <c r="P972" s="1160"/>
      <c r="Q972" s="1160"/>
      <c r="R972" s="1160"/>
      <c r="S972" s="1160"/>
      <c r="T972" s="1160"/>
      <c r="U972" s="1160"/>
      <c r="V972" s="1160"/>
      <c r="W972" s="1160"/>
      <c r="X972" s="1160"/>
      <c r="Y972" s="1160"/>
      <c r="Z972" s="1160"/>
      <c r="AA972" s="1160"/>
      <c r="AB972" s="1160"/>
      <c r="AC972" s="1160"/>
    </row>
    <row r="973">
      <c r="A973" s="127"/>
      <c r="B973" s="127"/>
      <c r="C973" s="1155"/>
      <c r="D973" s="126"/>
      <c r="E973" s="126"/>
      <c r="F973" s="1155"/>
      <c r="G973" s="1156"/>
      <c r="H973" s="1157"/>
      <c r="I973" s="126"/>
      <c r="J973" s="1158"/>
      <c r="K973" s="1155"/>
      <c r="L973" s="127"/>
      <c r="M973" s="1159"/>
      <c r="N973" s="1160"/>
      <c r="O973" s="1160"/>
      <c r="P973" s="1160"/>
      <c r="Q973" s="1160"/>
      <c r="R973" s="1160"/>
      <c r="S973" s="1160"/>
      <c r="T973" s="1160"/>
      <c r="U973" s="1160"/>
      <c r="V973" s="1160"/>
      <c r="W973" s="1160"/>
      <c r="X973" s="1160"/>
      <c r="Y973" s="1160"/>
      <c r="Z973" s="1160"/>
      <c r="AA973" s="1160"/>
      <c r="AB973" s="1160"/>
      <c r="AC973" s="1160"/>
    </row>
    <row r="974">
      <c r="A974" s="127"/>
      <c r="B974" s="127"/>
      <c r="C974" s="1155"/>
      <c r="D974" s="126"/>
      <c r="E974" s="126"/>
      <c r="F974" s="1155"/>
      <c r="G974" s="1156"/>
      <c r="H974" s="1157"/>
      <c r="I974" s="126"/>
      <c r="J974" s="1158"/>
      <c r="K974" s="1155"/>
      <c r="L974" s="127"/>
      <c r="M974" s="1159"/>
      <c r="N974" s="1160"/>
      <c r="O974" s="1160"/>
      <c r="P974" s="1160"/>
      <c r="Q974" s="1160"/>
      <c r="R974" s="1160"/>
      <c r="S974" s="1160"/>
      <c r="T974" s="1160"/>
      <c r="U974" s="1160"/>
      <c r="V974" s="1160"/>
      <c r="W974" s="1160"/>
      <c r="X974" s="1160"/>
      <c r="Y974" s="1160"/>
      <c r="Z974" s="1160"/>
      <c r="AA974" s="1160"/>
      <c r="AB974" s="1160"/>
      <c r="AC974" s="1160"/>
    </row>
    <row r="975">
      <c r="A975" s="127"/>
      <c r="B975" s="127"/>
      <c r="C975" s="1155"/>
      <c r="D975" s="126"/>
      <c r="E975" s="126"/>
      <c r="F975" s="1155"/>
      <c r="G975" s="1156"/>
      <c r="H975" s="1157"/>
      <c r="I975" s="126"/>
      <c r="J975" s="1158"/>
      <c r="K975" s="1155"/>
      <c r="L975" s="127"/>
      <c r="M975" s="1159"/>
      <c r="N975" s="1160"/>
      <c r="O975" s="1160"/>
      <c r="P975" s="1160"/>
      <c r="Q975" s="1160"/>
      <c r="R975" s="1160"/>
      <c r="S975" s="1160"/>
      <c r="T975" s="1160"/>
      <c r="U975" s="1160"/>
      <c r="V975" s="1160"/>
      <c r="W975" s="1160"/>
      <c r="X975" s="1160"/>
      <c r="Y975" s="1160"/>
      <c r="Z975" s="1160"/>
      <c r="AA975" s="1160"/>
      <c r="AB975" s="1160"/>
      <c r="AC975" s="1160"/>
    </row>
    <row r="976">
      <c r="A976" s="127"/>
      <c r="B976" s="127"/>
      <c r="C976" s="1155"/>
      <c r="D976" s="126"/>
      <c r="E976" s="126"/>
      <c r="F976" s="1155"/>
      <c r="G976" s="1156"/>
      <c r="H976" s="1157"/>
      <c r="I976" s="126"/>
      <c r="J976" s="1158"/>
      <c r="K976" s="1155"/>
      <c r="L976" s="127"/>
      <c r="M976" s="1159"/>
      <c r="N976" s="1160"/>
      <c r="O976" s="1160"/>
      <c r="P976" s="1160"/>
      <c r="Q976" s="1160"/>
      <c r="R976" s="1160"/>
      <c r="S976" s="1160"/>
      <c r="T976" s="1160"/>
      <c r="U976" s="1160"/>
      <c r="V976" s="1160"/>
      <c r="W976" s="1160"/>
      <c r="X976" s="1160"/>
      <c r="Y976" s="1160"/>
      <c r="Z976" s="1160"/>
      <c r="AA976" s="1160"/>
      <c r="AB976" s="1160"/>
      <c r="AC976" s="1160"/>
    </row>
    <row r="977">
      <c r="A977" s="127"/>
      <c r="B977" s="127"/>
      <c r="C977" s="1155"/>
      <c r="D977" s="126"/>
      <c r="E977" s="126"/>
      <c r="F977" s="1155"/>
      <c r="G977" s="1156"/>
      <c r="H977" s="1157"/>
      <c r="I977" s="126"/>
      <c r="J977" s="1158"/>
      <c r="K977" s="1155"/>
      <c r="L977" s="127"/>
      <c r="M977" s="1159"/>
      <c r="N977" s="1160"/>
      <c r="O977" s="1160"/>
      <c r="P977" s="1160"/>
      <c r="Q977" s="1160"/>
      <c r="R977" s="1160"/>
      <c r="S977" s="1160"/>
      <c r="T977" s="1160"/>
      <c r="U977" s="1160"/>
      <c r="V977" s="1160"/>
      <c r="W977" s="1160"/>
      <c r="X977" s="1160"/>
      <c r="Y977" s="1160"/>
      <c r="Z977" s="1160"/>
      <c r="AA977" s="1160"/>
      <c r="AB977" s="1160"/>
      <c r="AC977" s="1160"/>
    </row>
    <row r="978">
      <c r="A978" s="127"/>
      <c r="B978" s="127"/>
      <c r="C978" s="1155"/>
      <c r="D978" s="126"/>
      <c r="E978" s="126"/>
      <c r="F978" s="1155"/>
      <c r="G978" s="1156"/>
      <c r="H978" s="1157"/>
      <c r="I978" s="126"/>
      <c r="J978" s="1158"/>
      <c r="K978" s="1155"/>
      <c r="L978" s="127"/>
      <c r="M978" s="1159"/>
      <c r="N978" s="1160"/>
      <c r="O978" s="1160"/>
      <c r="P978" s="1160"/>
      <c r="Q978" s="1160"/>
      <c r="R978" s="1160"/>
      <c r="S978" s="1160"/>
      <c r="T978" s="1160"/>
      <c r="U978" s="1160"/>
      <c r="V978" s="1160"/>
      <c r="W978" s="1160"/>
      <c r="X978" s="1160"/>
      <c r="Y978" s="1160"/>
      <c r="Z978" s="1160"/>
      <c r="AA978" s="1160"/>
      <c r="AB978" s="1160"/>
      <c r="AC978" s="1160"/>
    </row>
    <row r="979">
      <c r="A979" s="127"/>
      <c r="B979" s="127"/>
      <c r="C979" s="1155"/>
      <c r="D979" s="126"/>
      <c r="E979" s="126"/>
      <c r="F979" s="1155"/>
      <c r="G979" s="1156"/>
      <c r="H979" s="1157"/>
      <c r="I979" s="126"/>
      <c r="J979" s="1158"/>
      <c r="K979" s="1155"/>
      <c r="L979" s="127"/>
      <c r="M979" s="1159"/>
      <c r="N979" s="1160"/>
      <c r="O979" s="1160"/>
      <c r="P979" s="1160"/>
      <c r="Q979" s="1160"/>
      <c r="R979" s="1160"/>
      <c r="S979" s="1160"/>
      <c r="T979" s="1160"/>
      <c r="U979" s="1160"/>
      <c r="V979" s="1160"/>
      <c r="W979" s="1160"/>
      <c r="X979" s="1160"/>
      <c r="Y979" s="1160"/>
      <c r="Z979" s="1160"/>
      <c r="AA979" s="1160"/>
      <c r="AB979" s="1160"/>
      <c r="AC979" s="1160"/>
    </row>
    <row r="980">
      <c r="A980" s="127"/>
      <c r="B980" s="127"/>
      <c r="C980" s="1155"/>
      <c r="D980" s="126"/>
      <c r="E980" s="126"/>
      <c r="F980" s="1155"/>
      <c r="G980" s="1156"/>
      <c r="H980" s="1157"/>
      <c r="I980" s="126"/>
      <c r="J980" s="1158"/>
      <c r="K980" s="1155"/>
      <c r="L980" s="127"/>
      <c r="M980" s="1159"/>
      <c r="N980" s="1160"/>
      <c r="O980" s="1160"/>
      <c r="P980" s="1160"/>
      <c r="Q980" s="1160"/>
      <c r="R980" s="1160"/>
      <c r="S980" s="1160"/>
      <c r="T980" s="1160"/>
      <c r="U980" s="1160"/>
      <c r="V980" s="1160"/>
      <c r="W980" s="1160"/>
      <c r="X980" s="1160"/>
      <c r="Y980" s="1160"/>
      <c r="Z980" s="1160"/>
      <c r="AA980" s="1160"/>
      <c r="AB980" s="1160"/>
      <c r="AC980" s="1160"/>
    </row>
    <row r="981">
      <c r="A981" s="127"/>
      <c r="B981" s="127"/>
      <c r="C981" s="1155"/>
      <c r="D981" s="126"/>
      <c r="E981" s="126"/>
      <c r="F981" s="1155"/>
      <c r="G981" s="1156"/>
      <c r="H981" s="1157"/>
      <c r="I981" s="126"/>
      <c r="J981" s="1158"/>
      <c r="K981" s="1155"/>
      <c r="L981" s="127"/>
      <c r="M981" s="1159"/>
      <c r="N981" s="1160"/>
      <c r="O981" s="1160"/>
      <c r="P981" s="1160"/>
      <c r="Q981" s="1160"/>
      <c r="R981" s="1160"/>
      <c r="S981" s="1160"/>
      <c r="T981" s="1160"/>
      <c r="U981" s="1160"/>
      <c r="V981" s="1160"/>
      <c r="W981" s="1160"/>
      <c r="X981" s="1160"/>
      <c r="Y981" s="1160"/>
      <c r="Z981" s="1160"/>
      <c r="AA981" s="1160"/>
      <c r="AB981" s="1160"/>
      <c r="AC981" s="1160"/>
    </row>
    <row r="982">
      <c r="A982" s="127"/>
      <c r="B982" s="127"/>
      <c r="C982" s="1155"/>
      <c r="D982" s="126"/>
      <c r="E982" s="126"/>
      <c r="F982" s="1155"/>
      <c r="G982" s="1156"/>
      <c r="H982" s="1157"/>
      <c r="I982" s="126"/>
      <c r="J982" s="1158"/>
      <c r="K982" s="1155"/>
      <c r="L982" s="127"/>
      <c r="M982" s="1159"/>
      <c r="N982" s="1160"/>
      <c r="O982" s="1160"/>
      <c r="P982" s="1160"/>
      <c r="Q982" s="1160"/>
      <c r="R982" s="1160"/>
      <c r="S982" s="1160"/>
      <c r="T982" s="1160"/>
      <c r="U982" s="1160"/>
      <c r="V982" s="1160"/>
      <c r="W982" s="1160"/>
      <c r="X982" s="1160"/>
      <c r="Y982" s="1160"/>
      <c r="Z982" s="1160"/>
      <c r="AA982" s="1160"/>
      <c r="AB982" s="1160"/>
      <c r="AC982" s="1160"/>
    </row>
    <row r="983">
      <c r="A983" s="127"/>
      <c r="B983" s="127"/>
      <c r="C983" s="1155"/>
      <c r="D983" s="126"/>
      <c r="E983" s="126"/>
      <c r="F983" s="1155"/>
      <c r="G983" s="1156"/>
      <c r="H983" s="1157"/>
      <c r="I983" s="126"/>
      <c r="J983" s="1158"/>
      <c r="K983" s="1155"/>
      <c r="L983" s="127"/>
      <c r="M983" s="1159"/>
      <c r="N983" s="1160"/>
      <c r="O983" s="1160"/>
      <c r="P983" s="1160"/>
      <c r="Q983" s="1160"/>
      <c r="R983" s="1160"/>
      <c r="S983" s="1160"/>
      <c r="T983" s="1160"/>
      <c r="U983" s="1160"/>
      <c r="V983" s="1160"/>
      <c r="W983" s="1160"/>
      <c r="X983" s="1160"/>
      <c r="Y983" s="1160"/>
      <c r="Z983" s="1160"/>
      <c r="AA983" s="1160"/>
      <c r="AB983" s="1160"/>
      <c r="AC983" s="1160"/>
    </row>
    <row r="984">
      <c r="A984" s="127"/>
      <c r="B984" s="127"/>
      <c r="C984" s="1155"/>
      <c r="D984" s="126"/>
      <c r="E984" s="126"/>
      <c r="F984" s="1155"/>
      <c r="G984" s="1156"/>
      <c r="H984" s="1157"/>
      <c r="I984" s="126"/>
      <c r="J984" s="1158"/>
      <c r="K984" s="1155"/>
      <c r="L984" s="127"/>
      <c r="M984" s="1159"/>
      <c r="N984" s="1160"/>
      <c r="O984" s="1160"/>
      <c r="P984" s="1160"/>
      <c r="Q984" s="1160"/>
      <c r="R984" s="1160"/>
      <c r="S984" s="1160"/>
      <c r="T984" s="1160"/>
      <c r="U984" s="1160"/>
      <c r="V984" s="1160"/>
      <c r="W984" s="1160"/>
      <c r="X984" s="1160"/>
      <c r="Y984" s="1160"/>
      <c r="Z984" s="1160"/>
      <c r="AA984" s="1160"/>
      <c r="AB984" s="1160"/>
      <c r="AC984" s="1160"/>
    </row>
    <row r="985">
      <c r="A985" s="127"/>
      <c r="B985" s="127"/>
      <c r="C985" s="1155"/>
      <c r="D985" s="126"/>
      <c r="E985" s="126"/>
      <c r="F985" s="1155"/>
      <c r="G985" s="1156"/>
      <c r="H985" s="1157"/>
      <c r="I985" s="126"/>
      <c r="J985" s="1158"/>
      <c r="K985" s="1155"/>
      <c r="L985" s="127"/>
      <c r="M985" s="1159"/>
      <c r="N985" s="1160"/>
      <c r="O985" s="1160"/>
      <c r="P985" s="1160"/>
      <c r="Q985" s="1160"/>
      <c r="R985" s="1160"/>
      <c r="S985" s="1160"/>
      <c r="T985" s="1160"/>
      <c r="U985" s="1160"/>
      <c r="V985" s="1160"/>
      <c r="W985" s="1160"/>
      <c r="X985" s="1160"/>
      <c r="Y985" s="1160"/>
      <c r="Z985" s="1160"/>
      <c r="AA985" s="1160"/>
      <c r="AB985" s="1160"/>
      <c r="AC985" s="1160"/>
    </row>
    <row r="986">
      <c r="A986" s="127"/>
      <c r="B986" s="127"/>
      <c r="C986" s="1155"/>
      <c r="D986" s="126"/>
      <c r="E986" s="126"/>
      <c r="F986" s="1155"/>
      <c r="G986" s="1156"/>
      <c r="H986" s="1157"/>
      <c r="I986" s="126"/>
      <c r="J986" s="1158"/>
      <c r="K986" s="1155"/>
      <c r="L986" s="127"/>
      <c r="M986" s="1159"/>
      <c r="N986" s="1160"/>
      <c r="O986" s="1160"/>
      <c r="P986" s="1160"/>
      <c r="Q986" s="1160"/>
      <c r="R986" s="1160"/>
      <c r="S986" s="1160"/>
      <c r="T986" s="1160"/>
      <c r="U986" s="1160"/>
      <c r="V986" s="1160"/>
      <c r="W986" s="1160"/>
      <c r="X986" s="1160"/>
      <c r="Y986" s="1160"/>
      <c r="Z986" s="1160"/>
      <c r="AA986" s="1160"/>
      <c r="AB986" s="1160"/>
      <c r="AC986" s="1160"/>
    </row>
    <row r="987">
      <c r="A987" s="127"/>
      <c r="B987" s="127"/>
      <c r="C987" s="1155"/>
      <c r="D987" s="126"/>
      <c r="E987" s="126"/>
      <c r="F987" s="1155"/>
      <c r="G987" s="1156"/>
      <c r="H987" s="1157"/>
      <c r="I987" s="126"/>
      <c r="J987" s="1158"/>
      <c r="K987" s="1155"/>
      <c r="L987" s="127"/>
      <c r="M987" s="1159"/>
      <c r="N987" s="1160"/>
      <c r="O987" s="1160"/>
      <c r="P987" s="1160"/>
      <c r="Q987" s="1160"/>
      <c r="R987" s="1160"/>
      <c r="S987" s="1160"/>
      <c r="T987" s="1160"/>
      <c r="U987" s="1160"/>
      <c r="V987" s="1160"/>
      <c r="W987" s="1160"/>
      <c r="X987" s="1160"/>
      <c r="Y987" s="1160"/>
      <c r="Z987" s="1160"/>
      <c r="AA987" s="1160"/>
      <c r="AB987" s="1160"/>
      <c r="AC987" s="1160"/>
    </row>
    <row r="988">
      <c r="A988" s="127"/>
      <c r="B988" s="127"/>
      <c r="C988" s="1155"/>
      <c r="D988" s="126"/>
      <c r="E988" s="126"/>
      <c r="F988" s="1155"/>
      <c r="G988" s="1156"/>
      <c r="H988" s="1157"/>
      <c r="I988" s="126"/>
      <c r="J988" s="1158"/>
      <c r="K988" s="1155"/>
      <c r="L988" s="127"/>
      <c r="M988" s="1159"/>
      <c r="N988" s="1160"/>
      <c r="O988" s="1160"/>
      <c r="P988" s="1160"/>
      <c r="Q988" s="1160"/>
      <c r="R988" s="1160"/>
      <c r="S988" s="1160"/>
      <c r="T988" s="1160"/>
      <c r="U988" s="1160"/>
      <c r="V988" s="1160"/>
      <c r="W988" s="1160"/>
      <c r="X988" s="1160"/>
      <c r="Y988" s="1160"/>
      <c r="Z988" s="1160"/>
      <c r="AA988" s="1160"/>
      <c r="AB988" s="1160"/>
      <c r="AC988" s="1160"/>
    </row>
    <row r="989">
      <c r="A989" s="127"/>
      <c r="B989" s="127"/>
      <c r="C989" s="1155"/>
      <c r="D989" s="126"/>
      <c r="E989" s="126"/>
      <c r="F989" s="1155"/>
      <c r="G989" s="1156"/>
      <c r="H989" s="1157"/>
      <c r="I989" s="126"/>
      <c r="J989" s="1158"/>
      <c r="K989" s="1155"/>
      <c r="L989" s="127"/>
      <c r="M989" s="1159"/>
      <c r="N989" s="1160"/>
      <c r="O989" s="1160"/>
      <c r="P989" s="1160"/>
      <c r="Q989" s="1160"/>
      <c r="R989" s="1160"/>
      <c r="S989" s="1160"/>
      <c r="T989" s="1160"/>
      <c r="U989" s="1160"/>
      <c r="V989" s="1160"/>
      <c r="W989" s="1160"/>
      <c r="X989" s="1160"/>
      <c r="Y989" s="1160"/>
      <c r="Z989" s="1160"/>
      <c r="AA989" s="1160"/>
      <c r="AB989" s="1160"/>
      <c r="AC989" s="1160"/>
    </row>
    <row r="990">
      <c r="A990" s="127"/>
      <c r="B990" s="127"/>
      <c r="C990" s="1155"/>
      <c r="D990" s="126"/>
      <c r="E990" s="126"/>
      <c r="F990" s="1155"/>
      <c r="G990" s="1156"/>
      <c r="H990" s="1157"/>
      <c r="I990" s="126"/>
      <c r="J990" s="1158"/>
      <c r="K990" s="1155"/>
      <c r="L990" s="127"/>
      <c r="M990" s="1159"/>
      <c r="N990" s="1160"/>
      <c r="O990" s="1160"/>
      <c r="P990" s="1160"/>
      <c r="Q990" s="1160"/>
      <c r="R990" s="1160"/>
      <c r="S990" s="1160"/>
      <c r="T990" s="1160"/>
      <c r="U990" s="1160"/>
      <c r="V990" s="1160"/>
      <c r="W990" s="1160"/>
      <c r="X990" s="1160"/>
      <c r="Y990" s="1160"/>
      <c r="Z990" s="1160"/>
      <c r="AA990" s="1160"/>
      <c r="AB990" s="1160"/>
      <c r="AC990" s="1160"/>
    </row>
    <row r="991">
      <c r="A991" s="127"/>
      <c r="B991" s="127"/>
      <c r="C991" s="1155"/>
      <c r="D991" s="126"/>
      <c r="E991" s="126"/>
      <c r="F991" s="1155"/>
      <c r="G991" s="1156"/>
      <c r="H991" s="1157"/>
      <c r="I991" s="126"/>
      <c r="J991" s="1158"/>
      <c r="K991" s="1155"/>
      <c r="L991" s="127"/>
      <c r="M991" s="1159"/>
      <c r="N991" s="1160"/>
      <c r="O991" s="1160"/>
      <c r="P991" s="1160"/>
      <c r="Q991" s="1160"/>
      <c r="R991" s="1160"/>
      <c r="S991" s="1160"/>
      <c r="T991" s="1160"/>
      <c r="U991" s="1160"/>
      <c r="V991" s="1160"/>
      <c r="W991" s="1160"/>
      <c r="X991" s="1160"/>
      <c r="Y991" s="1160"/>
      <c r="Z991" s="1160"/>
      <c r="AA991" s="1160"/>
      <c r="AB991" s="1160"/>
      <c r="AC991" s="1160"/>
    </row>
    <row r="992">
      <c r="A992" s="127"/>
      <c r="B992" s="127"/>
      <c r="C992" s="1155"/>
      <c r="D992" s="126"/>
      <c r="E992" s="126"/>
      <c r="F992" s="1155"/>
      <c r="G992" s="1156"/>
      <c r="H992" s="1157"/>
      <c r="I992" s="126"/>
      <c r="J992" s="1158"/>
      <c r="K992" s="1155"/>
      <c r="L992" s="127"/>
      <c r="M992" s="1159"/>
      <c r="N992" s="1160"/>
      <c r="O992" s="1160"/>
      <c r="P992" s="1160"/>
      <c r="Q992" s="1160"/>
      <c r="R992" s="1160"/>
      <c r="S992" s="1160"/>
      <c r="T992" s="1160"/>
      <c r="U992" s="1160"/>
      <c r="V992" s="1160"/>
      <c r="W992" s="1160"/>
      <c r="X992" s="1160"/>
      <c r="Y992" s="1160"/>
      <c r="Z992" s="1160"/>
      <c r="AA992" s="1160"/>
      <c r="AB992" s="1160"/>
      <c r="AC992" s="1160"/>
    </row>
    <row r="993">
      <c r="A993" s="127"/>
      <c r="B993" s="127"/>
      <c r="C993" s="1155"/>
      <c r="D993" s="126"/>
      <c r="E993" s="126"/>
      <c r="F993" s="1155"/>
      <c r="G993" s="1156"/>
      <c r="H993" s="1157"/>
      <c r="I993" s="126"/>
      <c r="J993" s="1158"/>
      <c r="K993" s="1155"/>
      <c r="L993" s="127"/>
      <c r="M993" s="1159"/>
      <c r="N993" s="1160"/>
      <c r="O993" s="1160"/>
      <c r="P993" s="1160"/>
      <c r="Q993" s="1160"/>
      <c r="R993" s="1160"/>
      <c r="S993" s="1160"/>
      <c r="T993" s="1160"/>
      <c r="U993" s="1160"/>
      <c r="V993" s="1160"/>
      <c r="W993" s="1160"/>
      <c r="X993" s="1160"/>
      <c r="Y993" s="1160"/>
      <c r="Z993" s="1160"/>
      <c r="AA993" s="1160"/>
      <c r="AB993" s="1160"/>
      <c r="AC993" s="1160"/>
    </row>
    <row r="994">
      <c r="A994" s="127"/>
      <c r="B994" s="127"/>
      <c r="C994" s="1155"/>
      <c r="D994" s="126"/>
      <c r="E994" s="126"/>
      <c r="F994" s="1155"/>
      <c r="G994" s="1156"/>
      <c r="H994" s="1157"/>
      <c r="I994" s="126"/>
      <c r="J994" s="1158"/>
      <c r="K994" s="1155"/>
      <c r="L994" s="127"/>
      <c r="M994" s="1159"/>
      <c r="N994" s="1160"/>
      <c r="O994" s="1160"/>
      <c r="P994" s="1160"/>
      <c r="Q994" s="1160"/>
      <c r="R994" s="1160"/>
      <c r="S994" s="1160"/>
      <c r="T994" s="1160"/>
      <c r="U994" s="1160"/>
      <c r="V994" s="1160"/>
      <c r="W994" s="1160"/>
      <c r="X994" s="1160"/>
      <c r="Y994" s="1160"/>
      <c r="Z994" s="1160"/>
      <c r="AA994" s="1160"/>
      <c r="AB994" s="1160"/>
      <c r="AC994" s="1160"/>
    </row>
    <row r="995">
      <c r="A995" s="127"/>
      <c r="B995" s="127"/>
      <c r="C995" s="1155"/>
      <c r="D995" s="126"/>
      <c r="E995" s="126"/>
      <c r="F995" s="1155"/>
      <c r="G995" s="1156"/>
      <c r="H995" s="1157"/>
      <c r="I995" s="126"/>
      <c r="J995" s="1158"/>
      <c r="K995" s="1155"/>
      <c r="L995" s="127"/>
      <c r="M995" s="1159"/>
      <c r="N995" s="1160"/>
      <c r="O995" s="1160"/>
      <c r="P995" s="1160"/>
      <c r="Q995" s="1160"/>
      <c r="R995" s="1160"/>
      <c r="S995" s="1160"/>
      <c r="T995" s="1160"/>
      <c r="U995" s="1160"/>
      <c r="V995" s="1160"/>
      <c r="W995" s="1160"/>
      <c r="X995" s="1160"/>
      <c r="Y995" s="1160"/>
      <c r="Z995" s="1160"/>
      <c r="AA995" s="1160"/>
      <c r="AB995" s="1160"/>
      <c r="AC995" s="1160"/>
    </row>
    <row r="996">
      <c r="A996" s="127"/>
      <c r="B996" s="127"/>
      <c r="C996" s="1155"/>
      <c r="D996" s="126"/>
      <c r="E996" s="126"/>
      <c r="F996" s="1155"/>
      <c r="G996" s="1156"/>
      <c r="H996" s="1157"/>
      <c r="I996" s="126"/>
      <c r="J996" s="1158"/>
      <c r="K996" s="1155"/>
      <c r="L996" s="127"/>
      <c r="M996" s="1159"/>
      <c r="N996" s="1160"/>
      <c r="O996" s="1160"/>
      <c r="P996" s="1160"/>
      <c r="Q996" s="1160"/>
      <c r="R996" s="1160"/>
      <c r="S996" s="1160"/>
      <c r="T996" s="1160"/>
      <c r="U996" s="1160"/>
      <c r="V996" s="1160"/>
      <c r="W996" s="1160"/>
      <c r="X996" s="1160"/>
      <c r="Y996" s="1160"/>
      <c r="Z996" s="1160"/>
      <c r="AA996" s="1160"/>
      <c r="AB996" s="1160"/>
      <c r="AC996" s="1160"/>
    </row>
    <row r="997">
      <c r="A997" s="127"/>
      <c r="B997" s="127"/>
      <c r="C997" s="1155"/>
      <c r="D997" s="126"/>
      <c r="E997" s="126"/>
      <c r="F997" s="1155"/>
      <c r="G997" s="1156"/>
      <c r="H997" s="1157"/>
      <c r="I997" s="126"/>
      <c r="J997" s="1158"/>
      <c r="K997" s="1155"/>
      <c r="L997" s="127"/>
      <c r="M997" s="1159"/>
      <c r="N997" s="1160"/>
      <c r="O997" s="1160"/>
      <c r="P997" s="1160"/>
      <c r="Q997" s="1160"/>
      <c r="R997" s="1160"/>
      <c r="S997" s="1160"/>
      <c r="T997" s="1160"/>
      <c r="U997" s="1160"/>
      <c r="V997" s="1160"/>
      <c r="W997" s="1160"/>
      <c r="X997" s="1160"/>
      <c r="Y997" s="1160"/>
      <c r="Z997" s="1160"/>
      <c r="AA997" s="1160"/>
      <c r="AB997" s="1160"/>
      <c r="AC997" s="1160"/>
    </row>
    <row r="998">
      <c r="A998" s="127"/>
      <c r="B998" s="127"/>
      <c r="C998" s="1155"/>
      <c r="D998" s="126"/>
      <c r="E998" s="126"/>
      <c r="F998" s="1155"/>
      <c r="G998" s="1156"/>
      <c r="H998" s="1157"/>
      <c r="I998" s="126"/>
      <c r="J998" s="1158"/>
      <c r="K998" s="1155"/>
      <c r="L998" s="127"/>
      <c r="M998" s="1159"/>
      <c r="N998" s="1160"/>
      <c r="O998" s="1160"/>
      <c r="P998" s="1160"/>
      <c r="Q998" s="1160"/>
      <c r="R998" s="1160"/>
      <c r="S998" s="1160"/>
      <c r="T998" s="1160"/>
      <c r="U998" s="1160"/>
      <c r="V998" s="1160"/>
      <c r="W998" s="1160"/>
      <c r="X998" s="1160"/>
      <c r="Y998" s="1160"/>
      <c r="Z998" s="1160"/>
      <c r="AA998" s="1160"/>
      <c r="AB998" s="1160"/>
      <c r="AC998" s="1160"/>
    </row>
    <row r="999">
      <c r="A999" s="127"/>
      <c r="B999" s="127"/>
      <c r="C999" s="1155"/>
      <c r="D999" s="126"/>
      <c r="E999" s="126"/>
      <c r="F999" s="1155"/>
      <c r="G999" s="1156"/>
      <c r="H999" s="1157"/>
      <c r="I999" s="126"/>
      <c r="J999" s="1158"/>
      <c r="K999" s="1155"/>
      <c r="L999" s="127"/>
      <c r="M999" s="1159"/>
      <c r="N999" s="1160"/>
      <c r="O999" s="1160"/>
      <c r="P999" s="1160"/>
      <c r="Q999" s="1160"/>
      <c r="R999" s="1160"/>
      <c r="S999" s="1160"/>
      <c r="T999" s="1160"/>
      <c r="U999" s="1160"/>
      <c r="V999" s="1160"/>
      <c r="W999" s="1160"/>
      <c r="X999" s="1160"/>
      <c r="Y999" s="1160"/>
      <c r="Z999" s="1160"/>
      <c r="AA999" s="1160"/>
      <c r="AB999" s="1160"/>
      <c r="AC999" s="1160"/>
    </row>
    <row r="1000">
      <c r="A1000" s="127"/>
      <c r="B1000" s="127"/>
      <c r="C1000" s="1155"/>
      <c r="D1000" s="126"/>
      <c r="E1000" s="126"/>
      <c r="F1000" s="1155"/>
      <c r="G1000" s="1156"/>
      <c r="H1000" s="1157"/>
      <c r="I1000" s="126"/>
      <c r="J1000" s="1158"/>
      <c r="K1000" s="1155"/>
      <c r="L1000" s="127"/>
      <c r="M1000" s="1159"/>
      <c r="N1000" s="1160"/>
      <c r="O1000" s="1160"/>
      <c r="P1000" s="1160"/>
      <c r="Q1000" s="1160"/>
      <c r="R1000" s="1160"/>
      <c r="S1000" s="1160"/>
      <c r="T1000" s="1160"/>
      <c r="U1000" s="1160"/>
      <c r="V1000" s="1160"/>
      <c r="W1000" s="1160"/>
      <c r="X1000" s="1160"/>
      <c r="Y1000" s="1160"/>
      <c r="Z1000" s="1160"/>
      <c r="AA1000" s="1160"/>
      <c r="AB1000" s="1160"/>
      <c r="AC1000" s="1160"/>
    </row>
    <row r="1001">
      <c r="A1001" s="127"/>
      <c r="B1001" s="127"/>
      <c r="C1001" s="1155"/>
      <c r="D1001" s="126"/>
      <c r="E1001" s="126"/>
      <c r="F1001" s="1155"/>
      <c r="G1001" s="1156"/>
      <c r="H1001" s="1157"/>
      <c r="I1001" s="126"/>
      <c r="J1001" s="1158"/>
      <c r="K1001" s="1155"/>
      <c r="L1001" s="127"/>
      <c r="M1001" s="1159"/>
      <c r="N1001" s="1160"/>
      <c r="O1001" s="1160"/>
      <c r="P1001" s="1160"/>
      <c r="Q1001" s="1160"/>
      <c r="R1001" s="1160"/>
      <c r="S1001" s="1160"/>
      <c r="T1001" s="1160"/>
      <c r="U1001" s="1160"/>
      <c r="V1001" s="1160"/>
      <c r="W1001" s="1160"/>
      <c r="X1001" s="1160"/>
      <c r="Y1001" s="1160"/>
      <c r="Z1001" s="1160"/>
      <c r="AA1001" s="1160"/>
      <c r="AB1001" s="1160"/>
      <c r="AC1001" s="1160"/>
    </row>
    <row r="1002">
      <c r="A1002" s="127"/>
      <c r="B1002" s="127"/>
      <c r="C1002" s="1155"/>
      <c r="D1002" s="126"/>
      <c r="E1002" s="126"/>
      <c r="F1002" s="1155"/>
      <c r="G1002" s="1156"/>
      <c r="H1002" s="1157"/>
      <c r="I1002" s="126"/>
      <c r="J1002" s="1158"/>
      <c r="K1002" s="1155"/>
      <c r="L1002" s="127"/>
      <c r="M1002" s="1159"/>
      <c r="N1002" s="1160"/>
      <c r="O1002" s="1160"/>
      <c r="P1002" s="1160"/>
      <c r="Q1002" s="1160"/>
      <c r="R1002" s="1160"/>
      <c r="S1002" s="1160"/>
      <c r="T1002" s="1160"/>
      <c r="U1002" s="1160"/>
      <c r="V1002" s="1160"/>
      <c r="W1002" s="1160"/>
      <c r="X1002" s="1160"/>
      <c r="Y1002" s="1160"/>
      <c r="Z1002" s="1160"/>
      <c r="AA1002" s="1160"/>
      <c r="AB1002" s="1160"/>
      <c r="AC1002" s="1160"/>
    </row>
    <row r="1003">
      <c r="A1003" s="127"/>
      <c r="B1003" s="127"/>
      <c r="C1003" s="1155"/>
      <c r="D1003" s="126"/>
      <c r="E1003" s="126"/>
      <c r="F1003" s="1155"/>
      <c r="G1003" s="1156"/>
      <c r="H1003" s="1157"/>
      <c r="I1003" s="126"/>
      <c r="J1003" s="1158"/>
      <c r="K1003" s="1155"/>
      <c r="L1003" s="127"/>
      <c r="M1003" s="1159"/>
      <c r="N1003" s="1160"/>
      <c r="O1003" s="1160"/>
      <c r="P1003" s="1160"/>
      <c r="Q1003" s="1160"/>
      <c r="R1003" s="1160"/>
      <c r="S1003" s="1160"/>
      <c r="T1003" s="1160"/>
      <c r="U1003" s="1160"/>
      <c r="V1003" s="1160"/>
      <c r="W1003" s="1160"/>
      <c r="X1003" s="1160"/>
      <c r="Y1003" s="1160"/>
      <c r="Z1003" s="1160"/>
      <c r="AA1003" s="1160"/>
      <c r="AB1003" s="1160"/>
      <c r="AC1003" s="1160"/>
    </row>
    <row r="1004">
      <c r="A1004" s="127"/>
      <c r="B1004" s="127"/>
      <c r="C1004" s="1155"/>
      <c r="D1004" s="126"/>
      <c r="E1004" s="126"/>
      <c r="F1004" s="1155"/>
      <c r="G1004" s="1156"/>
      <c r="H1004" s="1157"/>
      <c r="I1004" s="126"/>
      <c r="J1004" s="1158"/>
      <c r="K1004" s="1155"/>
      <c r="L1004" s="127"/>
      <c r="M1004" s="1159"/>
      <c r="N1004" s="1160"/>
      <c r="O1004" s="1160"/>
      <c r="P1004" s="1160"/>
      <c r="Q1004" s="1160"/>
      <c r="R1004" s="1160"/>
      <c r="S1004" s="1160"/>
      <c r="T1004" s="1160"/>
      <c r="U1004" s="1160"/>
      <c r="V1004" s="1160"/>
      <c r="W1004" s="1160"/>
      <c r="X1004" s="1160"/>
      <c r="Y1004" s="1160"/>
      <c r="Z1004" s="1160"/>
      <c r="AA1004" s="1160"/>
      <c r="AB1004" s="1160"/>
      <c r="AC1004" s="1160"/>
    </row>
    <row r="1005">
      <c r="A1005" s="127"/>
      <c r="B1005" s="127"/>
      <c r="C1005" s="1155"/>
      <c r="D1005" s="126"/>
      <c r="E1005" s="126"/>
      <c r="F1005" s="1155"/>
      <c r="G1005" s="1156"/>
      <c r="H1005" s="1157"/>
      <c r="I1005" s="126"/>
      <c r="J1005" s="1158"/>
      <c r="K1005" s="1155"/>
      <c r="L1005" s="127"/>
      <c r="M1005" s="1159"/>
      <c r="N1005" s="1160"/>
      <c r="O1005" s="1160"/>
      <c r="P1005" s="1160"/>
      <c r="Q1005" s="1160"/>
      <c r="R1005" s="1160"/>
      <c r="S1005" s="1160"/>
      <c r="T1005" s="1160"/>
      <c r="U1005" s="1160"/>
      <c r="V1005" s="1160"/>
      <c r="W1005" s="1160"/>
      <c r="X1005" s="1160"/>
      <c r="Y1005" s="1160"/>
      <c r="Z1005" s="1160"/>
      <c r="AA1005" s="1160"/>
      <c r="AB1005" s="1160"/>
      <c r="AC1005" s="1160"/>
    </row>
    <row r="1006">
      <c r="A1006" s="127"/>
      <c r="B1006" s="127"/>
      <c r="C1006" s="1155"/>
      <c r="D1006" s="126"/>
      <c r="E1006" s="126"/>
      <c r="F1006" s="1155"/>
      <c r="G1006" s="1156"/>
      <c r="H1006" s="1157"/>
      <c r="I1006" s="126"/>
      <c r="J1006" s="1158"/>
      <c r="K1006" s="1155"/>
      <c r="L1006" s="127"/>
      <c r="M1006" s="1159"/>
      <c r="N1006" s="1160"/>
      <c r="O1006" s="1160"/>
      <c r="P1006" s="1160"/>
      <c r="Q1006" s="1160"/>
      <c r="R1006" s="1160"/>
      <c r="S1006" s="1160"/>
      <c r="T1006" s="1160"/>
      <c r="U1006" s="1160"/>
      <c r="V1006" s="1160"/>
      <c r="W1006" s="1160"/>
      <c r="X1006" s="1160"/>
      <c r="Y1006" s="1160"/>
      <c r="Z1006" s="1160"/>
      <c r="AA1006" s="1160"/>
      <c r="AB1006" s="1160"/>
      <c r="AC1006" s="1160"/>
    </row>
    <row r="1007">
      <c r="A1007" s="127"/>
      <c r="B1007" s="127"/>
      <c r="C1007" s="1155"/>
      <c r="D1007" s="126"/>
      <c r="E1007" s="126"/>
      <c r="F1007" s="1155"/>
      <c r="G1007" s="1156"/>
      <c r="H1007" s="1157"/>
      <c r="I1007" s="126"/>
      <c r="J1007" s="1158"/>
      <c r="K1007" s="1155"/>
      <c r="L1007" s="127"/>
      <c r="M1007" s="1159"/>
      <c r="N1007" s="1160"/>
      <c r="O1007" s="1160"/>
      <c r="P1007" s="1160"/>
      <c r="Q1007" s="1160"/>
      <c r="R1007" s="1160"/>
      <c r="S1007" s="1160"/>
      <c r="T1007" s="1160"/>
      <c r="U1007" s="1160"/>
      <c r="V1007" s="1160"/>
      <c r="W1007" s="1160"/>
      <c r="X1007" s="1160"/>
      <c r="Y1007" s="1160"/>
      <c r="Z1007" s="1160"/>
      <c r="AA1007" s="1160"/>
      <c r="AB1007" s="1160"/>
      <c r="AC1007" s="1160"/>
    </row>
    <row r="1008">
      <c r="A1008" s="127"/>
      <c r="B1008" s="127"/>
      <c r="C1008" s="1155"/>
      <c r="D1008" s="126"/>
      <c r="E1008" s="126"/>
      <c r="F1008" s="1155"/>
      <c r="G1008" s="1156"/>
      <c r="H1008" s="1157"/>
      <c r="I1008" s="126"/>
      <c r="J1008" s="1158"/>
      <c r="K1008" s="1155"/>
      <c r="L1008" s="127"/>
      <c r="M1008" s="1159"/>
      <c r="N1008" s="1160"/>
      <c r="O1008" s="1160"/>
      <c r="P1008" s="1160"/>
      <c r="Q1008" s="1160"/>
      <c r="R1008" s="1160"/>
      <c r="S1008" s="1160"/>
      <c r="T1008" s="1160"/>
      <c r="U1008" s="1160"/>
      <c r="V1008" s="1160"/>
      <c r="W1008" s="1160"/>
      <c r="X1008" s="1160"/>
      <c r="Y1008" s="1160"/>
      <c r="Z1008" s="1160"/>
      <c r="AA1008" s="1160"/>
      <c r="AB1008" s="1160"/>
      <c r="AC1008" s="1160"/>
    </row>
    <row r="1009">
      <c r="A1009" s="127"/>
      <c r="B1009" s="127"/>
      <c r="C1009" s="1155"/>
      <c r="D1009" s="126"/>
      <c r="E1009" s="126"/>
      <c r="F1009" s="1155"/>
      <c r="G1009" s="1156"/>
      <c r="H1009" s="1157"/>
      <c r="I1009" s="126"/>
      <c r="J1009" s="1158"/>
      <c r="K1009" s="1155"/>
      <c r="L1009" s="127"/>
      <c r="M1009" s="1159"/>
      <c r="N1009" s="1160"/>
      <c r="O1009" s="1160"/>
      <c r="P1009" s="1160"/>
      <c r="Q1009" s="1160"/>
      <c r="R1009" s="1160"/>
      <c r="S1009" s="1160"/>
      <c r="T1009" s="1160"/>
      <c r="U1009" s="1160"/>
      <c r="V1009" s="1160"/>
      <c r="W1009" s="1160"/>
      <c r="X1009" s="1160"/>
      <c r="Y1009" s="1160"/>
      <c r="Z1009" s="1160"/>
      <c r="AA1009" s="1160"/>
      <c r="AB1009" s="1160"/>
      <c r="AC1009" s="1160"/>
    </row>
    <row r="1010">
      <c r="A1010" s="127"/>
      <c r="B1010" s="127"/>
      <c r="C1010" s="1155"/>
      <c r="D1010" s="126"/>
      <c r="E1010" s="126"/>
      <c r="F1010" s="1155"/>
      <c r="G1010" s="1156"/>
      <c r="H1010" s="1157"/>
      <c r="I1010" s="126"/>
      <c r="J1010" s="1158"/>
      <c r="K1010" s="1155"/>
      <c r="L1010" s="127"/>
      <c r="M1010" s="1159"/>
      <c r="N1010" s="1160"/>
      <c r="O1010" s="1160"/>
      <c r="P1010" s="1160"/>
      <c r="Q1010" s="1160"/>
      <c r="R1010" s="1160"/>
      <c r="S1010" s="1160"/>
      <c r="T1010" s="1160"/>
      <c r="U1010" s="1160"/>
      <c r="V1010" s="1160"/>
      <c r="W1010" s="1160"/>
      <c r="X1010" s="1160"/>
      <c r="Y1010" s="1160"/>
      <c r="Z1010" s="1160"/>
      <c r="AA1010" s="1160"/>
      <c r="AB1010" s="1160"/>
      <c r="AC1010" s="1160"/>
    </row>
    <row r="1011">
      <c r="A1011" s="127"/>
      <c r="B1011" s="127"/>
      <c r="C1011" s="1155"/>
      <c r="D1011" s="126"/>
      <c r="E1011" s="126"/>
      <c r="F1011" s="1155"/>
      <c r="G1011" s="1156"/>
      <c r="H1011" s="1157"/>
      <c r="I1011" s="126"/>
      <c r="J1011" s="1158"/>
      <c r="K1011" s="1155"/>
      <c r="L1011" s="127"/>
      <c r="M1011" s="1159"/>
      <c r="N1011" s="1160"/>
      <c r="O1011" s="1160"/>
      <c r="P1011" s="1160"/>
      <c r="Q1011" s="1160"/>
      <c r="R1011" s="1160"/>
      <c r="S1011" s="1160"/>
      <c r="T1011" s="1160"/>
      <c r="U1011" s="1160"/>
      <c r="V1011" s="1160"/>
      <c r="W1011" s="1160"/>
      <c r="X1011" s="1160"/>
      <c r="Y1011" s="1160"/>
      <c r="Z1011" s="1160"/>
      <c r="AA1011" s="1160"/>
      <c r="AB1011" s="1160"/>
      <c r="AC1011" s="1160"/>
    </row>
    <row r="1012">
      <c r="A1012" s="127"/>
      <c r="B1012" s="127"/>
      <c r="C1012" s="1155"/>
      <c r="D1012" s="126"/>
      <c r="E1012" s="126"/>
      <c r="F1012" s="1155"/>
      <c r="G1012" s="1156"/>
      <c r="H1012" s="1157"/>
      <c r="I1012" s="126"/>
      <c r="J1012" s="1158"/>
      <c r="K1012" s="1155"/>
      <c r="L1012" s="127"/>
      <c r="M1012" s="1159"/>
      <c r="N1012" s="1160"/>
      <c r="O1012" s="1160"/>
      <c r="P1012" s="1160"/>
      <c r="Q1012" s="1160"/>
      <c r="R1012" s="1160"/>
      <c r="S1012" s="1160"/>
      <c r="T1012" s="1160"/>
      <c r="U1012" s="1160"/>
      <c r="V1012" s="1160"/>
      <c r="W1012" s="1160"/>
      <c r="X1012" s="1160"/>
      <c r="Y1012" s="1160"/>
      <c r="Z1012" s="1160"/>
      <c r="AA1012" s="1160"/>
      <c r="AB1012" s="1160"/>
      <c r="AC1012" s="1160"/>
    </row>
    <row r="1013">
      <c r="A1013" s="127"/>
      <c r="B1013" s="127"/>
      <c r="C1013" s="1155"/>
      <c r="D1013" s="126"/>
      <c r="E1013" s="126"/>
      <c r="F1013" s="1155"/>
      <c r="G1013" s="1156"/>
      <c r="H1013" s="1157"/>
      <c r="I1013" s="126"/>
      <c r="J1013" s="1158"/>
      <c r="K1013" s="1155"/>
      <c r="L1013" s="127"/>
      <c r="M1013" s="1159"/>
      <c r="N1013" s="1160"/>
      <c r="O1013" s="1160"/>
      <c r="P1013" s="1160"/>
      <c r="Q1013" s="1160"/>
      <c r="R1013" s="1160"/>
      <c r="S1013" s="1160"/>
      <c r="T1013" s="1160"/>
      <c r="U1013" s="1160"/>
      <c r="V1013" s="1160"/>
      <c r="W1013" s="1160"/>
      <c r="X1013" s="1160"/>
      <c r="Y1013" s="1160"/>
      <c r="Z1013" s="1160"/>
      <c r="AA1013" s="1160"/>
      <c r="AB1013" s="1160"/>
      <c r="AC1013" s="1160"/>
    </row>
    <row r="1014">
      <c r="A1014" s="127"/>
      <c r="B1014" s="127"/>
      <c r="C1014" s="1155"/>
      <c r="D1014" s="126"/>
      <c r="E1014" s="126"/>
      <c r="F1014" s="1155"/>
      <c r="G1014" s="1156"/>
      <c r="H1014" s="1157"/>
      <c r="I1014" s="126"/>
      <c r="J1014" s="1158"/>
      <c r="K1014" s="1155"/>
      <c r="L1014" s="127"/>
      <c r="M1014" s="1159"/>
      <c r="N1014" s="1160"/>
      <c r="O1014" s="1160"/>
      <c r="P1014" s="1160"/>
      <c r="Q1014" s="1160"/>
      <c r="R1014" s="1160"/>
      <c r="S1014" s="1160"/>
      <c r="T1014" s="1160"/>
      <c r="U1014" s="1160"/>
      <c r="V1014" s="1160"/>
      <c r="W1014" s="1160"/>
      <c r="X1014" s="1160"/>
      <c r="Y1014" s="1160"/>
      <c r="Z1014" s="1160"/>
      <c r="AA1014" s="1160"/>
      <c r="AB1014" s="1160"/>
      <c r="AC1014" s="1160"/>
    </row>
  </sheetData>
  <mergeCells count="26">
    <mergeCell ref="A21:A26"/>
    <mergeCell ref="A27:A32"/>
    <mergeCell ref="A33:A36"/>
    <mergeCell ref="A37:A40"/>
    <mergeCell ref="A41:A46"/>
    <mergeCell ref="A47:A53"/>
    <mergeCell ref="A54:A59"/>
    <mergeCell ref="A60:A67"/>
    <mergeCell ref="A7:A10"/>
    <mergeCell ref="B7:B10"/>
    <mergeCell ref="A11:A15"/>
    <mergeCell ref="B11:B15"/>
    <mergeCell ref="A16:A20"/>
    <mergeCell ref="B16:B20"/>
    <mergeCell ref="B21:B26"/>
    <mergeCell ref="B76:B82"/>
    <mergeCell ref="B83:B88"/>
    <mergeCell ref="B89:B96"/>
    <mergeCell ref="B97:B103"/>
    <mergeCell ref="B27:B32"/>
    <mergeCell ref="B33:B36"/>
    <mergeCell ref="B37:B40"/>
    <mergeCell ref="B41:B46"/>
    <mergeCell ref="B47:B53"/>
    <mergeCell ref="B54:B59"/>
    <mergeCell ref="B60:B67"/>
  </mergeCells>
  <hyperlinks>
    <hyperlink r:id="rId1" ref="F7"/>
    <hyperlink r:id="rId2" ref="F8"/>
    <hyperlink r:id="rId3" ref="F9"/>
    <hyperlink r:id="rId4" ref="F10"/>
    <hyperlink r:id="rId5" ref="F11"/>
    <hyperlink r:id="rId6" ref="F12"/>
    <hyperlink r:id="rId7" ref="F13"/>
    <hyperlink r:id="rId8" ref="F15"/>
    <hyperlink r:id="rId9" ref="F17"/>
    <hyperlink r:id="rId10" ref="F18"/>
    <hyperlink r:id="rId11" ref="F21"/>
    <hyperlink r:id="rId12" ref="F24"/>
    <hyperlink r:id="rId13" ref="F25"/>
    <hyperlink r:id="rId14" ref="F26"/>
    <hyperlink r:id="rId15" ref="F27"/>
    <hyperlink r:id="rId16" ref="F28"/>
    <hyperlink r:id="rId17" ref="F29"/>
    <hyperlink r:id="rId18" ref="F30"/>
    <hyperlink r:id="rId19" ref="F31"/>
    <hyperlink r:id="rId20" ref="F32"/>
    <hyperlink r:id="rId21" ref="F33"/>
    <hyperlink r:id="rId22" ref="F34"/>
    <hyperlink r:id="rId23" ref="F36"/>
    <hyperlink r:id="rId24" ref="F37"/>
    <hyperlink r:id="rId25" ref="F38"/>
    <hyperlink r:id="rId26" ref="F39"/>
    <hyperlink r:id="rId27" ref="F40"/>
    <hyperlink r:id="rId28" ref="F41"/>
    <hyperlink r:id="rId29" ref="F42"/>
    <hyperlink r:id="rId30" ref="F43"/>
    <hyperlink r:id="rId31" ref="F44"/>
    <hyperlink r:id="rId32" ref="F45"/>
    <hyperlink r:id="rId33" ref="F46"/>
    <hyperlink r:id="rId34" ref="F47"/>
    <hyperlink r:id="rId35" ref="F48"/>
    <hyperlink r:id="rId36" ref="F49"/>
    <hyperlink r:id="rId37" ref="F50"/>
    <hyperlink r:id="rId38" ref="F51"/>
    <hyperlink r:id="rId39" ref="F52"/>
    <hyperlink r:id="rId40" ref="F53"/>
    <hyperlink r:id="rId41" ref="F54"/>
    <hyperlink r:id="rId42" ref="F55"/>
    <hyperlink r:id="rId43" ref="F56"/>
    <hyperlink r:id="rId44" ref="F58"/>
    <hyperlink r:id="rId45" ref="F59"/>
    <hyperlink r:id="rId46" ref="F60"/>
    <hyperlink r:id="rId47" ref="F61"/>
    <hyperlink r:id="rId48" ref="F62"/>
    <hyperlink r:id="rId49" ref="F63"/>
    <hyperlink r:id="rId50" ref="F64"/>
    <hyperlink r:id="rId51" ref="F65"/>
    <hyperlink r:id="rId52" ref="F66"/>
    <hyperlink r:id="rId53" ref="F67"/>
    <hyperlink r:id="rId54" ref="F76"/>
    <hyperlink r:id="rId55" ref="F77"/>
    <hyperlink r:id="rId56" ref="F78"/>
    <hyperlink r:id="rId57" ref="F79"/>
    <hyperlink r:id="rId58" ref="F80"/>
    <hyperlink r:id="rId59" ref="F82"/>
    <hyperlink r:id="rId60" ref="F83"/>
    <hyperlink r:id="rId61" ref="F84"/>
    <hyperlink r:id="rId62" ref="F85"/>
    <hyperlink r:id="rId63" ref="F86"/>
    <hyperlink r:id="rId64" ref="F87"/>
    <hyperlink r:id="rId65" ref="F88"/>
  </hyperlinks>
  <drawing r:id="rId66"/>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17.38"/>
    <col customWidth="1" min="3" max="3" width="48.88"/>
    <col customWidth="1" min="4" max="4" width="39.13"/>
  </cols>
  <sheetData>
    <row r="1">
      <c r="A1" s="1124" t="s">
        <v>3267</v>
      </c>
      <c r="B1" s="1124" t="s">
        <v>3269</v>
      </c>
      <c r="C1" s="1124" t="s">
        <v>89</v>
      </c>
      <c r="D1" s="350" t="s">
        <v>5891</v>
      </c>
    </row>
    <row r="2">
      <c r="A2" s="1124" t="s">
        <v>5892</v>
      </c>
      <c r="B2" s="1124" t="s">
        <v>5894</v>
      </c>
      <c r="C2" s="350"/>
      <c r="D2" s="653" t="s">
        <v>5896</v>
      </c>
    </row>
    <row r="3">
      <c r="A3" s="1124" t="s">
        <v>5899</v>
      </c>
      <c r="B3" s="1124" t="s">
        <v>5900</v>
      </c>
      <c r="C3" s="1128" t="s">
        <v>5901</v>
      </c>
      <c r="D3" s="607" t="s">
        <v>5903</v>
      </c>
    </row>
    <row r="4">
      <c r="A4" s="990"/>
      <c r="B4" s="990"/>
      <c r="C4" s="990"/>
      <c r="D4" s="194"/>
    </row>
    <row r="5">
      <c r="A5" s="990"/>
      <c r="B5" s="990"/>
      <c r="C5" s="990"/>
      <c r="D5" s="194"/>
    </row>
    <row r="6">
      <c r="A6" s="990"/>
      <c r="B6" s="990"/>
      <c r="C6" s="990"/>
      <c r="D6" s="194"/>
    </row>
    <row r="7">
      <c r="A7" s="990"/>
      <c r="B7" s="990"/>
      <c r="C7" s="990"/>
      <c r="D7" s="194"/>
    </row>
    <row r="8">
      <c r="A8" s="990"/>
      <c r="B8" s="990"/>
      <c r="C8" s="990"/>
      <c r="D8" s="194"/>
    </row>
    <row r="9">
      <c r="A9" s="990"/>
      <c r="B9" s="990"/>
      <c r="C9" s="990"/>
      <c r="D9" s="194"/>
    </row>
    <row r="10">
      <c r="A10" s="990"/>
      <c r="B10" s="990"/>
      <c r="C10" s="990"/>
      <c r="D10" s="194"/>
    </row>
    <row r="11">
      <c r="A11" s="990"/>
      <c r="B11" s="990"/>
      <c r="C11" s="990"/>
      <c r="D11" s="194"/>
    </row>
    <row r="12">
      <c r="A12" s="990"/>
      <c r="B12" s="990"/>
      <c r="C12" s="990"/>
      <c r="D12" s="194"/>
    </row>
    <row r="13">
      <c r="A13" s="990"/>
      <c r="B13" s="990"/>
      <c r="C13" s="990"/>
      <c r="D13" s="194"/>
    </row>
    <row r="14">
      <c r="A14" s="990"/>
      <c r="B14" s="990"/>
      <c r="C14" s="990"/>
      <c r="D14" s="194"/>
    </row>
    <row r="15">
      <c r="A15" s="990"/>
      <c r="B15" s="990"/>
      <c r="C15" s="990"/>
      <c r="D15" s="194"/>
    </row>
    <row r="16">
      <c r="A16" s="990"/>
      <c r="B16" s="990"/>
      <c r="C16" s="990"/>
      <c r="D16" s="194"/>
    </row>
    <row r="17">
      <c r="A17" s="990"/>
      <c r="B17" s="990"/>
      <c r="C17" s="990"/>
      <c r="D17" s="194"/>
    </row>
    <row r="18">
      <c r="A18" s="990"/>
      <c r="B18" s="990"/>
      <c r="C18" s="990"/>
      <c r="D18" s="194"/>
    </row>
    <row r="19">
      <c r="A19" s="990"/>
      <c r="B19" s="990"/>
      <c r="C19" s="990"/>
      <c r="D19" s="194"/>
    </row>
    <row r="20">
      <c r="A20" s="990"/>
      <c r="B20" s="990"/>
      <c r="C20" s="990"/>
      <c r="D20" s="194"/>
    </row>
    <row r="21">
      <c r="A21" s="990"/>
      <c r="B21" s="990"/>
      <c r="C21" s="990"/>
      <c r="D21" s="194"/>
    </row>
    <row r="22">
      <c r="A22" s="990"/>
      <c r="B22" s="990"/>
      <c r="C22" s="990"/>
      <c r="D22" s="194"/>
    </row>
    <row r="23">
      <c r="A23" s="990"/>
      <c r="B23" s="990"/>
      <c r="C23" s="990"/>
      <c r="D23" s="194"/>
    </row>
    <row r="24">
      <c r="A24" s="990"/>
      <c r="B24" s="990"/>
      <c r="C24" s="990"/>
      <c r="D24" s="194"/>
    </row>
    <row r="25">
      <c r="A25" s="990"/>
      <c r="B25" s="990"/>
      <c r="C25" s="990"/>
      <c r="D25" s="194"/>
    </row>
    <row r="26">
      <c r="A26" s="990"/>
      <c r="B26" s="990"/>
      <c r="C26" s="990"/>
      <c r="D26" s="194"/>
    </row>
    <row r="27">
      <c r="A27" s="990"/>
      <c r="B27" s="990"/>
      <c r="C27" s="990"/>
      <c r="D27" s="194"/>
    </row>
    <row r="28">
      <c r="A28" s="990"/>
      <c r="B28" s="990"/>
      <c r="C28" s="990"/>
      <c r="D28" s="194"/>
    </row>
    <row r="29">
      <c r="A29" s="990"/>
      <c r="B29" s="990"/>
      <c r="C29" s="990"/>
      <c r="D29" s="194"/>
    </row>
    <row r="30">
      <c r="A30" s="990"/>
      <c r="B30" s="990"/>
      <c r="C30" s="990"/>
      <c r="D30" s="194"/>
    </row>
    <row r="31">
      <c r="A31" s="990"/>
      <c r="B31" s="990"/>
      <c r="C31" s="990"/>
      <c r="D31" s="194"/>
    </row>
    <row r="32">
      <c r="A32" s="990"/>
      <c r="B32" s="990"/>
      <c r="C32" s="990"/>
      <c r="D32" s="194"/>
    </row>
    <row r="33">
      <c r="A33" s="990"/>
      <c r="B33" s="990"/>
      <c r="C33" s="990"/>
      <c r="D33" s="194"/>
    </row>
    <row r="34">
      <c r="A34" s="990"/>
      <c r="B34" s="990"/>
      <c r="C34" s="990"/>
      <c r="D34" s="194"/>
    </row>
    <row r="35">
      <c r="A35" s="990"/>
      <c r="B35" s="990"/>
      <c r="C35" s="990"/>
      <c r="D35" s="194"/>
    </row>
    <row r="36">
      <c r="A36" s="990"/>
      <c r="B36" s="990"/>
      <c r="C36" s="990"/>
      <c r="D36" s="194"/>
    </row>
    <row r="37">
      <c r="A37" s="990"/>
      <c r="B37" s="990"/>
      <c r="C37" s="990"/>
      <c r="D37" s="194"/>
    </row>
    <row r="38">
      <c r="A38" s="990"/>
      <c r="B38" s="990"/>
      <c r="C38" s="990"/>
      <c r="D38" s="194"/>
    </row>
    <row r="39">
      <c r="A39" s="990"/>
      <c r="B39" s="990"/>
      <c r="C39" s="990"/>
      <c r="D39" s="194"/>
    </row>
    <row r="40">
      <c r="A40" s="990"/>
      <c r="B40" s="990"/>
      <c r="C40" s="990"/>
      <c r="D40" s="194"/>
    </row>
    <row r="41">
      <c r="A41" s="990"/>
      <c r="B41" s="990"/>
      <c r="C41" s="990"/>
      <c r="D41" s="194"/>
    </row>
    <row r="42">
      <c r="A42" s="990"/>
      <c r="B42" s="990"/>
      <c r="C42" s="990"/>
      <c r="D42" s="194"/>
    </row>
    <row r="43">
      <c r="A43" s="990"/>
      <c r="B43" s="990"/>
      <c r="C43" s="990"/>
      <c r="D43" s="194"/>
    </row>
    <row r="44">
      <c r="A44" s="990"/>
      <c r="B44" s="990"/>
      <c r="C44" s="990"/>
      <c r="D44" s="194"/>
    </row>
    <row r="45">
      <c r="A45" s="990"/>
      <c r="B45" s="990"/>
      <c r="C45" s="990"/>
      <c r="D45" s="194"/>
    </row>
    <row r="46">
      <c r="A46" s="990"/>
      <c r="B46" s="990"/>
      <c r="C46" s="990"/>
      <c r="D46" s="194"/>
    </row>
    <row r="47">
      <c r="A47" s="990"/>
      <c r="B47" s="990"/>
      <c r="C47" s="990"/>
      <c r="D47" s="194"/>
    </row>
    <row r="48">
      <c r="A48" s="990"/>
      <c r="B48" s="990"/>
      <c r="C48" s="990"/>
      <c r="D48" s="194"/>
    </row>
    <row r="49">
      <c r="A49" s="990"/>
      <c r="B49" s="990"/>
      <c r="C49" s="990"/>
      <c r="D49" s="194"/>
    </row>
    <row r="50">
      <c r="A50" s="990"/>
      <c r="B50" s="990"/>
      <c r="C50" s="990"/>
      <c r="D50" s="194"/>
    </row>
    <row r="51">
      <c r="A51" s="990"/>
      <c r="B51" s="990"/>
      <c r="C51" s="990"/>
      <c r="D51" s="194"/>
    </row>
    <row r="52">
      <c r="A52" s="990"/>
      <c r="B52" s="990"/>
      <c r="C52" s="990"/>
      <c r="D52" s="194"/>
    </row>
    <row r="53">
      <c r="A53" s="990"/>
      <c r="B53" s="990"/>
      <c r="C53" s="990"/>
      <c r="D53" s="194"/>
    </row>
    <row r="54">
      <c r="A54" s="990"/>
      <c r="B54" s="990"/>
      <c r="C54" s="990"/>
      <c r="D54" s="194"/>
    </row>
    <row r="55">
      <c r="A55" s="990"/>
      <c r="B55" s="990"/>
      <c r="C55" s="990"/>
      <c r="D55" s="194"/>
    </row>
    <row r="56">
      <c r="A56" s="990"/>
      <c r="B56" s="990"/>
      <c r="C56" s="990"/>
      <c r="D56" s="194"/>
    </row>
    <row r="57">
      <c r="A57" s="990"/>
      <c r="B57" s="990"/>
      <c r="C57" s="990"/>
      <c r="D57" s="194"/>
    </row>
    <row r="58">
      <c r="A58" s="990"/>
      <c r="B58" s="990"/>
      <c r="C58" s="990"/>
      <c r="D58" s="194"/>
    </row>
    <row r="59">
      <c r="A59" s="990"/>
      <c r="B59" s="990"/>
      <c r="C59" s="990"/>
      <c r="D59" s="194"/>
    </row>
    <row r="60">
      <c r="A60" s="990"/>
      <c r="B60" s="990"/>
      <c r="C60" s="990"/>
      <c r="D60" s="194"/>
    </row>
    <row r="61">
      <c r="A61" s="990"/>
      <c r="B61" s="990"/>
      <c r="C61" s="990"/>
      <c r="D61" s="194"/>
    </row>
    <row r="62">
      <c r="A62" s="990"/>
      <c r="B62" s="990"/>
      <c r="C62" s="990"/>
      <c r="D62" s="194"/>
    </row>
    <row r="63">
      <c r="A63" s="990"/>
      <c r="B63" s="990"/>
      <c r="C63" s="990"/>
      <c r="D63" s="194"/>
    </row>
    <row r="64">
      <c r="A64" s="990"/>
      <c r="B64" s="990"/>
      <c r="C64" s="990"/>
      <c r="D64" s="194"/>
    </row>
    <row r="65">
      <c r="A65" s="990"/>
      <c r="B65" s="990"/>
      <c r="C65" s="990"/>
      <c r="D65" s="194"/>
    </row>
    <row r="66">
      <c r="A66" s="990"/>
      <c r="B66" s="990"/>
      <c r="C66" s="990"/>
      <c r="D66" s="194"/>
    </row>
    <row r="67">
      <c r="A67" s="990"/>
      <c r="B67" s="990"/>
      <c r="C67" s="990"/>
      <c r="D67" s="194"/>
    </row>
    <row r="68">
      <c r="A68" s="990"/>
      <c r="B68" s="990"/>
      <c r="C68" s="990"/>
      <c r="D68" s="194"/>
    </row>
    <row r="69">
      <c r="A69" s="990"/>
      <c r="B69" s="990"/>
      <c r="C69" s="990"/>
      <c r="D69" s="194"/>
    </row>
    <row r="70">
      <c r="A70" s="990"/>
      <c r="B70" s="990"/>
      <c r="C70" s="990"/>
      <c r="D70" s="194"/>
    </row>
    <row r="71">
      <c r="A71" s="990"/>
      <c r="B71" s="990"/>
      <c r="C71" s="990"/>
      <c r="D71" s="194"/>
    </row>
    <row r="72">
      <c r="A72" s="990"/>
      <c r="B72" s="990"/>
      <c r="C72" s="990"/>
      <c r="D72" s="194"/>
    </row>
    <row r="73">
      <c r="A73" s="990"/>
      <c r="B73" s="990"/>
      <c r="C73" s="990"/>
      <c r="D73" s="194"/>
    </row>
    <row r="74">
      <c r="A74" s="990"/>
      <c r="B74" s="990"/>
      <c r="C74" s="990"/>
      <c r="D74" s="194"/>
    </row>
    <row r="75">
      <c r="A75" s="990"/>
      <c r="B75" s="990"/>
      <c r="C75" s="990"/>
      <c r="D75" s="194"/>
    </row>
    <row r="76">
      <c r="A76" s="990"/>
      <c r="B76" s="990"/>
      <c r="C76" s="990"/>
      <c r="D76" s="194"/>
    </row>
    <row r="77">
      <c r="A77" s="990"/>
      <c r="B77" s="990"/>
      <c r="C77" s="990"/>
      <c r="D77" s="194"/>
    </row>
    <row r="78">
      <c r="A78" s="990"/>
      <c r="B78" s="990"/>
      <c r="C78" s="990"/>
      <c r="D78" s="194"/>
    </row>
    <row r="79">
      <c r="A79" s="990"/>
      <c r="B79" s="990"/>
      <c r="C79" s="990"/>
      <c r="D79" s="194"/>
    </row>
    <row r="80">
      <c r="A80" s="990"/>
      <c r="B80" s="990"/>
      <c r="C80" s="990"/>
      <c r="D80" s="194"/>
    </row>
    <row r="81">
      <c r="A81" s="990"/>
      <c r="B81" s="990"/>
      <c r="C81" s="990"/>
      <c r="D81" s="194"/>
    </row>
    <row r="82">
      <c r="A82" s="990"/>
      <c r="B82" s="990"/>
      <c r="C82" s="990"/>
      <c r="D82" s="194"/>
    </row>
    <row r="83">
      <c r="A83" s="990"/>
      <c r="B83" s="990"/>
      <c r="C83" s="990"/>
      <c r="D83" s="194"/>
    </row>
    <row r="84">
      <c r="A84" s="990"/>
      <c r="B84" s="990"/>
      <c r="C84" s="990"/>
      <c r="D84" s="194"/>
    </row>
    <row r="85">
      <c r="A85" s="990"/>
      <c r="B85" s="990"/>
      <c r="C85" s="990"/>
      <c r="D85" s="194"/>
    </row>
    <row r="86">
      <c r="A86" s="990"/>
      <c r="B86" s="990"/>
      <c r="C86" s="990"/>
      <c r="D86" s="194"/>
    </row>
    <row r="87">
      <c r="A87" s="990"/>
      <c r="B87" s="990"/>
      <c r="C87" s="990"/>
      <c r="D87" s="194"/>
    </row>
    <row r="88">
      <c r="A88" s="990"/>
      <c r="B88" s="990"/>
      <c r="C88" s="990"/>
      <c r="D88" s="194"/>
    </row>
    <row r="89">
      <c r="A89" s="990"/>
      <c r="B89" s="990"/>
      <c r="C89" s="990"/>
      <c r="D89" s="194"/>
    </row>
    <row r="90">
      <c r="A90" s="990"/>
      <c r="B90" s="990"/>
      <c r="C90" s="990"/>
      <c r="D90" s="194"/>
    </row>
    <row r="91">
      <c r="A91" s="990"/>
      <c r="B91" s="990"/>
      <c r="C91" s="990"/>
      <c r="D91" s="194"/>
    </row>
    <row r="92">
      <c r="A92" s="990"/>
      <c r="B92" s="990"/>
      <c r="C92" s="990"/>
      <c r="D92" s="194"/>
    </row>
    <row r="93">
      <c r="A93" s="990"/>
      <c r="B93" s="990"/>
      <c r="C93" s="990"/>
      <c r="D93" s="194"/>
    </row>
    <row r="94">
      <c r="A94" s="990"/>
      <c r="B94" s="990"/>
      <c r="C94" s="990"/>
      <c r="D94" s="194"/>
    </row>
    <row r="95">
      <c r="A95" s="990"/>
      <c r="B95" s="990"/>
      <c r="C95" s="990"/>
      <c r="D95" s="194"/>
    </row>
    <row r="96">
      <c r="A96" s="990"/>
      <c r="B96" s="990"/>
      <c r="C96" s="990"/>
      <c r="D96" s="194"/>
    </row>
    <row r="97">
      <c r="A97" s="990"/>
      <c r="B97" s="990"/>
      <c r="C97" s="990"/>
      <c r="D97" s="194"/>
    </row>
    <row r="98">
      <c r="A98" s="990"/>
      <c r="B98" s="990"/>
      <c r="C98" s="990"/>
      <c r="D98" s="194"/>
    </row>
    <row r="99">
      <c r="A99" s="990"/>
      <c r="B99" s="990"/>
      <c r="C99" s="990"/>
      <c r="D99" s="194"/>
    </row>
    <row r="100">
      <c r="A100" s="990"/>
      <c r="B100" s="990"/>
      <c r="C100" s="990"/>
      <c r="D100" s="194"/>
    </row>
    <row r="101">
      <c r="A101" s="990"/>
      <c r="B101" s="990"/>
      <c r="C101" s="990"/>
      <c r="D101" s="194"/>
    </row>
    <row r="102">
      <c r="A102" s="990"/>
      <c r="B102" s="990"/>
      <c r="C102" s="990"/>
      <c r="D102" s="194"/>
    </row>
    <row r="103">
      <c r="A103" s="990"/>
      <c r="B103" s="990"/>
      <c r="C103" s="990"/>
      <c r="D103" s="194"/>
    </row>
    <row r="104">
      <c r="A104" s="990"/>
      <c r="B104" s="990"/>
      <c r="C104" s="990"/>
      <c r="D104" s="194"/>
    </row>
    <row r="105">
      <c r="A105" s="990"/>
      <c r="B105" s="990"/>
      <c r="C105" s="990"/>
      <c r="D105" s="194"/>
    </row>
    <row r="106">
      <c r="A106" s="990"/>
      <c r="B106" s="990"/>
      <c r="C106" s="990"/>
      <c r="D106" s="194"/>
    </row>
    <row r="107">
      <c r="A107" s="990"/>
      <c r="B107" s="990"/>
      <c r="C107" s="990"/>
      <c r="D107" s="194"/>
    </row>
    <row r="108">
      <c r="A108" s="990"/>
      <c r="B108" s="990"/>
      <c r="C108" s="990"/>
      <c r="D108" s="194"/>
    </row>
    <row r="109">
      <c r="A109" s="990"/>
      <c r="B109" s="990"/>
      <c r="C109" s="990"/>
      <c r="D109" s="194"/>
    </row>
    <row r="110">
      <c r="A110" s="990"/>
      <c r="B110" s="990"/>
      <c r="C110" s="990"/>
      <c r="D110" s="194"/>
    </row>
    <row r="111">
      <c r="A111" s="990"/>
      <c r="B111" s="990"/>
      <c r="C111" s="990"/>
      <c r="D111" s="194"/>
    </row>
    <row r="112">
      <c r="A112" s="990"/>
      <c r="B112" s="990"/>
      <c r="C112" s="990"/>
      <c r="D112" s="194"/>
    </row>
    <row r="113">
      <c r="A113" s="990"/>
      <c r="B113" s="990"/>
      <c r="C113" s="990"/>
      <c r="D113" s="194"/>
    </row>
    <row r="114">
      <c r="A114" s="990"/>
      <c r="B114" s="990"/>
      <c r="C114" s="990"/>
      <c r="D114" s="194"/>
    </row>
    <row r="115">
      <c r="A115" s="990"/>
      <c r="B115" s="990"/>
      <c r="C115" s="990"/>
      <c r="D115" s="194"/>
    </row>
    <row r="116">
      <c r="A116" s="990"/>
      <c r="B116" s="990"/>
      <c r="C116" s="990"/>
      <c r="D116" s="194"/>
    </row>
    <row r="117">
      <c r="A117" s="990"/>
      <c r="B117" s="990"/>
      <c r="C117" s="990"/>
      <c r="D117" s="194"/>
    </row>
    <row r="118">
      <c r="A118" s="990"/>
      <c r="B118" s="990"/>
      <c r="C118" s="990"/>
      <c r="D118" s="194"/>
    </row>
    <row r="119">
      <c r="A119" s="990"/>
      <c r="B119" s="990"/>
      <c r="C119" s="990"/>
      <c r="D119" s="194"/>
    </row>
    <row r="120">
      <c r="A120" s="990"/>
      <c r="B120" s="990"/>
      <c r="C120" s="990"/>
      <c r="D120" s="194"/>
    </row>
    <row r="121">
      <c r="A121" s="990"/>
      <c r="B121" s="990"/>
      <c r="C121" s="990"/>
      <c r="D121" s="194"/>
    </row>
    <row r="122">
      <c r="A122" s="990"/>
      <c r="B122" s="990"/>
      <c r="C122" s="990"/>
      <c r="D122" s="194"/>
    </row>
    <row r="123">
      <c r="A123" s="990"/>
      <c r="B123" s="990"/>
      <c r="C123" s="990"/>
      <c r="D123" s="194"/>
    </row>
    <row r="124">
      <c r="A124" s="990"/>
      <c r="B124" s="990"/>
      <c r="C124" s="990"/>
      <c r="D124" s="194"/>
    </row>
    <row r="125">
      <c r="A125" s="990"/>
      <c r="B125" s="990"/>
      <c r="C125" s="990"/>
      <c r="D125" s="194"/>
    </row>
    <row r="126">
      <c r="A126" s="990"/>
      <c r="B126" s="990"/>
      <c r="C126" s="990"/>
      <c r="D126" s="194"/>
    </row>
    <row r="127">
      <c r="A127" s="990"/>
      <c r="B127" s="990"/>
      <c r="C127" s="990"/>
      <c r="D127" s="194"/>
    </row>
    <row r="128">
      <c r="A128" s="990"/>
      <c r="B128" s="990"/>
      <c r="C128" s="990"/>
      <c r="D128" s="194"/>
    </row>
    <row r="129">
      <c r="A129" s="990"/>
      <c r="B129" s="990"/>
      <c r="C129" s="990"/>
      <c r="D129" s="194"/>
    </row>
    <row r="130">
      <c r="A130" s="990"/>
      <c r="B130" s="990"/>
      <c r="C130" s="990"/>
      <c r="D130" s="194"/>
    </row>
    <row r="131">
      <c r="A131" s="990"/>
      <c r="B131" s="990"/>
      <c r="C131" s="990"/>
      <c r="D131" s="194"/>
    </row>
    <row r="132">
      <c r="A132" s="990"/>
      <c r="B132" s="990"/>
      <c r="C132" s="990"/>
      <c r="D132" s="194"/>
    </row>
    <row r="133">
      <c r="A133" s="990"/>
      <c r="B133" s="990"/>
      <c r="C133" s="990"/>
      <c r="D133" s="194"/>
    </row>
    <row r="134">
      <c r="A134" s="990"/>
      <c r="B134" s="990"/>
      <c r="C134" s="990"/>
      <c r="D134" s="194"/>
    </row>
    <row r="135">
      <c r="A135" s="990"/>
      <c r="B135" s="990"/>
      <c r="C135" s="990"/>
      <c r="D135" s="194"/>
    </row>
    <row r="136">
      <c r="A136" s="990"/>
      <c r="B136" s="990"/>
      <c r="C136" s="990"/>
      <c r="D136" s="194"/>
    </row>
    <row r="137">
      <c r="A137" s="990"/>
      <c r="B137" s="990"/>
      <c r="C137" s="990"/>
      <c r="D137" s="194"/>
    </row>
    <row r="138">
      <c r="A138" s="990"/>
      <c r="B138" s="990"/>
      <c r="C138" s="990"/>
      <c r="D138" s="194"/>
    </row>
    <row r="139">
      <c r="A139" s="990"/>
      <c r="B139" s="990"/>
      <c r="C139" s="990"/>
      <c r="D139" s="194"/>
    </row>
    <row r="140">
      <c r="A140" s="990"/>
      <c r="B140" s="990"/>
      <c r="C140" s="990"/>
      <c r="D140" s="194"/>
    </row>
    <row r="141">
      <c r="A141" s="990"/>
      <c r="B141" s="990"/>
      <c r="C141" s="990"/>
      <c r="D141" s="194"/>
    </row>
    <row r="142">
      <c r="A142" s="990"/>
      <c r="B142" s="990"/>
      <c r="C142" s="990"/>
      <c r="D142" s="194"/>
    </row>
    <row r="143">
      <c r="A143" s="990"/>
      <c r="B143" s="990"/>
      <c r="C143" s="990"/>
      <c r="D143" s="194"/>
    </row>
    <row r="144">
      <c r="A144" s="990"/>
      <c r="B144" s="990"/>
      <c r="C144" s="990"/>
      <c r="D144" s="194"/>
    </row>
    <row r="145">
      <c r="A145" s="990"/>
      <c r="B145" s="990"/>
      <c r="C145" s="990"/>
      <c r="D145" s="194"/>
    </row>
    <row r="146">
      <c r="A146" s="990"/>
      <c r="B146" s="990"/>
      <c r="C146" s="990"/>
      <c r="D146" s="194"/>
    </row>
    <row r="147">
      <c r="A147" s="990"/>
      <c r="B147" s="990"/>
      <c r="C147" s="990"/>
      <c r="D147" s="194"/>
    </row>
    <row r="148">
      <c r="A148" s="990"/>
      <c r="B148" s="990"/>
      <c r="C148" s="990"/>
      <c r="D148" s="194"/>
    </row>
    <row r="149">
      <c r="A149" s="990"/>
      <c r="B149" s="990"/>
      <c r="C149" s="990"/>
      <c r="D149" s="194"/>
    </row>
    <row r="150">
      <c r="A150" s="990"/>
      <c r="B150" s="990"/>
      <c r="C150" s="990"/>
      <c r="D150" s="194"/>
    </row>
    <row r="151">
      <c r="A151" s="990"/>
      <c r="B151" s="990"/>
      <c r="C151" s="990"/>
      <c r="D151" s="194"/>
    </row>
    <row r="152">
      <c r="A152" s="990"/>
      <c r="B152" s="990"/>
      <c r="C152" s="990"/>
      <c r="D152" s="194"/>
    </row>
    <row r="153">
      <c r="A153" s="990"/>
      <c r="B153" s="990"/>
      <c r="C153" s="990"/>
      <c r="D153" s="194"/>
    </row>
    <row r="154">
      <c r="A154" s="990"/>
      <c r="B154" s="990"/>
      <c r="C154" s="990"/>
      <c r="D154" s="194"/>
    </row>
    <row r="155">
      <c r="A155" s="990"/>
      <c r="B155" s="990"/>
      <c r="C155" s="990"/>
      <c r="D155" s="194"/>
    </row>
    <row r="156">
      <c r="A156" s="990"/>
      <c r="B156" s="990"/>
      <c r="C156" s="990"/>
      <c r="D156" s="194"/>
    </row>
    <row r="157">
      <c r="A157" s="990"/>
      <c r="B157" s="990"/>
      <c r="C157" s="990"/>
      <c r="D157" s="194"/>
    </row>
    <row r="158">
      <c r="A158" s="990"/>
      <c r="B158" s="990"/>
      <c r="C158" s="990"/>
      <c r="D158" s="194"/>
    </row>
    <row r="159">
      <c r="A159" s="990"/>
      <c r="B159" s="990"/>
      <c r="C159" s="990"/>
      <c r="D159" s="194"/>
    </row>
    <row r="160">
      <c r="A160" s="990"/>
      <c r="B160" s="990"/>
      <c r="C160" s="990"/>
      <c r="D160" s="194"/>
    </row>
    <row r="161">
      <c r="A161" s="990"/>
      <c r="B161" s="990"/>
      <c r="C161" s="990"/>
      <c r="D161" s="194"/>
    </row>
    <row r="162">
      <c r="A162" s="990"/>
      <c r="B162" s="990"/>
      <c r="C162" s="990"/>
      <c r="D162" s="194"/>
    </row>
    <row r="163">
      <c r="A163" s="990"/>
      <c r="B163" s="990"/>
      <c r="C163" s="990"/>
      <c r="D163" s="194"/>
    </row>
    <row r="164">
      <c r="A164" s="990"/>
      <c r="B164" s="990"/>
      <c r="C164" s="990"/>
      <c r="D164" s="194"/>
    </row>
    <row r="165">
      <c r="A165" s="990"/>
      <c r="B165" s="990"/>
      <c r="C165" s="990"/>
      <c r="D165" s="194"/>
    </row>
    <row r="166">
      <c r="A166" s="990"/>
      <c r="B166" s="990"/>
      <c r="C166" s="990"/>
      <c r="D166" s="194"/>
    </row>
    <row r="167">
      <c r="A167" s="990"/>
      <c r="B167" s="990"/>
      <c r="C167" s="990"/>
      <c r="D167" s="194"/>
    </row>
    <row r="168">
      <c r="A168" s="990"/>
      <c r="B168" s="990"/>
      <c r="C168" s="990"/>
      <c r="D168" s="194"/>
    </row>
    <row r="169">
      <c r="A169" s="990"/>
      <c r="B169" s="990"/>
      <c r="C169" s="990"/>
      <c r="D169" s="194"/>
    </row>
    <row r="170">
      <c r="A170" s="990"/>
      <c r="B170" s="990"/>
      <c r="C170" s="990"/>
      <c r="D170" s="194"/>
    </row>
    <row r="171">
      <c r="A171" s="990"/>
      <c r="B171" s="990"/>
      <c r="C171" s="990"/>
      <c r="D171" s="194"/>
    </row>
    <row r="172">
      <c r="A172" s="990"/>
      <c r="B172" s="990"/>
      <c r="C172" s="990"/>
      <c r="D172" s="194"/>
    </row>
    <row r="173">
      <c r="A173" s="990"/>
      <c r="B173" s="990"/>
      <c r="C173" s="990"/>
      <c r="D173" s="194"/>
    </row>
    <row r="174">
      <c r="A174" s="990"/>
      <c r="B174" s="990"/>
      <c r="C174" s="990"/>
      <c r="D174" s="194"/>
    </row>
    <row r="175">
      <c r="A175" s="990"/>
      <c r="B175" s="990"/>
      <c r="C175" s="990"/>
      <c r="D175" s="194"/>
    </row>
    <row r="176">
      <c r="A176" s="990"/>
      <c r="B176" s="990"/>
      <c r="C176" s="990"/>
      <c r="D176" s="194"/>
    </row>
    <row r="177">
      <c r="A177" s="990"/>
      <c r="B177" s="990"/>
      <c r="C177" s="990"/>
      <c r="D177" s="194"/>
    </row>
    <row r="178">
      <c r="A178" s="990"/>
      <c r="B178" s="990"/>
      <c r="C178" s="990"/>
      <c r="D178" s="194"/>
    </row>
    <row r="179">
      <c r="A179" s="990"/>
      <c r="B179" s="990"/>
      <c r="C179" s="990"/>
      <c r="D179" s="194"/>
    </row>
    <row r="180">
      <c r="A180" s="990"/>
      <c r="B180" s="990"/>
      <c r="C180" s="990"/>
      <c r="D180" s="194"/>
    </row>
    <row r="181">
      <c r="A181" s="990"/>
      <c r="B181" s="990"/>
      <c r="C181" s="990"/>
      <c r="D181" s="194"/>
    </row>
    <row r="182">
      <c r="A182" s="990"/>
      <c r="B182" s="990"/>
      <c r="C182" s="990"/>
      <c r="D182" s="194"/>
    </row>
    <row r="183">
      <c r="A183" s="990"/>
      <c r="B183" s="990"/>
      <c r="C183" s="990"/>
      <c r="D183" s="194"/>
    </row>
    <row r="184">
      <c r="A184" s="990"/>
      <c r="B184" s="990"/>
      <c r="C184" s="990"/>
      <c r="D184" s="194"/>
    </row>
    <row r="185">
      <c r="A185" s="990"/>
      <c r="B185" s="990"/>
      <c r="C185" s="990"/>
      <c r="D185" s="194"/>
    </row>
    <row r="186">
      <c r="A186" s="990"/>
      <c r="B186" s="990"/>
      <c r="C186" s="990"/>
      <c r="D186" s="194"/>
    </row>
    <row r="187">
      <c r="A187" s="990"/>
      <c r="B187" s="990"/>
      <c r="C187" s="990"/>
      <c r="D187" s="194"/>
    </row>
    <row r="188">
      <c r="A188" s="990"/>
      <c r="B188" s="990"/>
      <c r="C188" s="990"/>
      <c r="D188" s="194"/>
    </row>
    <row r="189">
      <c r="A189" s="990"/>
      <c r="B189" s="990"/>
      <c r="C189" s="990"/>
      <c r="D189" s="194"/>
    </row>
    <row r="190">
      <c r="A190" s="990"/>
      <c r="B190" s="990"/>
      <c r="C190" s="990"/>
      <c r="D190" s="194"/>
    </row>
    <row r="191">
      <c r="A191" s="990"/>
      <c r="B191" s="990"/>
      <c r="C191" s="990"/>
      <c r="D191" s="194"/>
    </row>
    <row r="192">
      <c r="A192" s="990"/>
      <c r="B192" s="990"/>
      <c r="C192" s="990"/>
      <c r="D192" s="194"/>
    </row>
    <row r="193">
      <c r="A193" s="990"/>
      <c r="B193" s="990"/>
      <c r="C193" s="990"/>
      <c r="D193" s="194"/>
    </row>
    <row r="194">
      <c r="A194" s="990"/>
      <c r="B194" s="990"/>
      <c r="C194" s="990"/>
      <c r="D194" s="194"/>
    </row>
    <row r="195">
      <c r="A195" s="990"/>
      <c r="B195" s="990"/>
      <c r="C195" s="990"/>
      <c r="D195" s="194"/>
    </row>
    <row r="196">
      <c r="A196" s="990"/>
      <c r="B196" s="990"/>
      <c r="C196" s="990"/>
      <c r="D196" s="194"/>
    </row>
    <row r="197">
      <c r="A197" s="990"/>
      <c r="B197" s="990"/>
      <c r="C197" s="990"/>
      <c r="D197" s="194"/>
    </row>
    <row r="198">
      <c r="A198" s="990"/>
      <c r="B198" s="990"/>
      <c r="C198" s="990"/>
      <c r="D198" s="194"/>
    </row>
    <row r="199">
      <c r="A199" s="990"/>
      <c r="B199" s="990"/>
      <c r="C199" s="990"/>
      <c r="D199" s="194"/>
    </row>
    <row r="200">
      <c r="A200" s="990"/>
      <c r="B200" s="990"/>
      <c r="C200" s="990"/>
      <c r="D200" s="194"/>
    </row>
    <row r="201">
      <c r="A201" s="990"/>
      <c r="B201" s="990"/>
      <c r="C201" s="990"/>
      <c r="D201" s="194"/>
    </row>
    <row r="202">
      <c r="A202" s="990"/>
      <c r="B202" s="990"/>
      <c r="C202" s="990"/>
      <c r="D202" s="194"/>
    </row>
    <row r="203">
      <c r="A203" s="990"/>
      <c r="B203" s="990"/>
      <c r="C203" s="990"/>
      <c r="D203" s="194"/>
    </row>
    <row r="204">
      <c r="A204" s="990"/>
      <c r="B204" s="990"/>
      <c r="C204" s="990"/>
      <c r="D204" s="194"/>
    </row>
    <row r="205">
      <c r="A205" s="990"/>
      <c r="B205" s="990"/>
      <c r="C205" s="990"/>
      <c r="D205" s="194"/>
    </row>
    <row r="206">
      <c r="A206" s="990"/>
      <c r="B206" s="990"/>
      <c r="C206" s="990"/>
      <c r="D206" s="194"/>
    </row>
    <row r="207">
      <c r="A207" s="990"/>
      <c r="B207" s="990"/>
      <c r="C207" s="990"/>
      <c r="D207" s="194"/>
    </row>
    <row r="208">
      <c r="A208" s="990"/>
      <c r="B208" s="990"/>
      <c r="C208" s="990"/>
      <c r="D208" s="194"/>
    </row>
    <row r="209">
      <c r="A209" s="990"/>
      <c r="B209" s="990"/>
      <c r="C209" s="990"/>
      <c r="D209" s="194"/>
    </row>
    <row r="210">
      <c r="A210" s="990"/>
      <c r="B210" s="990"/>
      <c r="C210" s="990"/>
      <c r="D210" s="194"/>
    </row>
    <row r="211">
      <c r="A211" s="990"/>
      <c r="B211" s="990"/>
      <c r="C211" s="990"/>
      <c r="D211" s="194"/>
    </row>
    <row r="212">
      <c r="A212" s="990"/>
      <c r="B212" s="990"/>
      <c r="C212" s="990"/>
      <c r="D212" s="194"/>
    </row>
    <row r="213">
      <c r="A213" s="990"/>
      <c r="B213" s="990"/>
      <c r="C213" s="990"/>
      <c r="D213" s="194"/>
    </row>
    <row r="214">
      <c r="A214" s="990"/>
      <c r="B214" s="990"/>
      <c r="C214" s="990"/>
      <c r="D214" s="194"/>
    </row>
    <row r="215">
      <c r="A215" s="990"/>
      <c r="B215" s="990"/>
      <c r="C215" s="990"/>
      <c r="D215" s="194"/>
    </row>
    <row r="216">
      <c r="A216" s="990"/>
      <c r="B216" s="990"/>
      <c r="C216" s="990"/>
      <c r="D216" s="194"/>
    </row>
    <row r="217">
      <c r="A217" s="990"/>
      <c r="B217" s="990"/>
      <c r="C217" s="990"/>
      <c r="D217" s="194"/>
    </row>
    <row r="218">
      <c r="A218" s="990"/>
      <c r="B218" s="990"/>
      <c r="C218" s="990"/>
      <c r="D218" s="194"/>
    </row>
    <row r="219">
      <c r="A219" s="990"/>
      <c r="B219" s="990"/>
      <c r="C219" s="990"/>
      <c r="D219" s="194"/>
    </row>
    <row r="220">
      <c r="A220" s="990"/>
      <c r="B220" s="990"/>
      <c r="C220" s="990"/>
      <c r="D220" s="194"/>
    </row>
    <row r="221">
      <c r="A221" s="990"/>
      <c r="B221" s="990"/>
      <c r="C221" s="990"/>
      <c r="D221" s="194"/>
    </row>
    <row r="222">
      <c r="A222" s="990"/>
      <c r="B222" s="990"/>
      <c r="C222" s="990"/>
      <c r="D222" s="194"/>
    </row>
    <row r="223">
      <c r="A223" s="990"/>
      <c r="B223" s="990"/>
      <c r="C223" s="990"/>
      <c r="D223" s="194"/>
    </row>
    <row r="224">
      <c r="A224" s="990"/>
      <c r="B224" s="990"/>
      <c r="C224" s="990"/>
      <c r="D224" s="194"/>
    </row>
    <row r="225">
      <c r="A225" s="990"/>
      <c r="B225" s="990"/>
      <c r="C225" s="990"/>
      <c r="D225" s="194"/>
    </row>
    <row r="226">
      <c r="A226" s="990"/>
      <c r="B226" s="990"/>
      <c r="C226" s="990"/>
      <c r="D226" s="194"/>
    </row>
    <row r="227">
      <c r="A227" s="990"/>
      <c r="B227" s="990"/>
      <c r="C227" s="990"/>
      <c r="D227" s="194"/>
    </row>
    <row r="228">
      <c r="A228" s="990"/>
      <c r="B228" s="990"/>
      <c r="C228" s="990"/>
      <c r="D228" s="194"/>
    </row>
    <row r="229">
      <c r="A229" s="990"/>
      <c r="B229" s="990"/>
      <c r="C229" s="990"/>
      <c r="D229" s="194"/>
    </row>
    <row r="230">
      <c r="A230" s="990"/>
      <c r="B230" s="990"/>
      <c r="C230" s="990"/>
      <c r="D230" s="194"/>
    </row>
    <row r="231">
      <c r="A231" s="990"/>
      <c r="B231" s="990"/>
      <c r="C231" s="990"/>
      <c r="D231" s="194"/>
    </row>
    <row r="232">
      <c r="A232" s="990"/>
      <c r="B232" s="990"/>
      <c r="C232" s="990"/>
      <c r="D232" s="194"/>
    </row>
    <row r="233">
      <c r="A233" s="990"/>
      <c r="B233" s="990"/>
      <c r="C233" s="990"/>
      <c r="D233" s="194"/>
    </row>
    <row r="234">
      <c r="A234" s="990"/>
      <c r="B234" s="990"/>
      <c r="C234" s="990"/>
      <c r="D234" s="194"/>
    </row>
    <row r="235">
      <c r="A235" s="990"/>
      <c r="B235" s="990"/>
      <c r="C235" s="990"/>
      <c r="D235" s="194"/>
    </row>
    <row r="236">
      <c r="A236" s="990"/>
      <c r="B236" s="990"/>
      <c r="C236" s="990"/>
      <c r="D236" s="194"/>
    </row>
    <row r="237">
      <c r="A237" s="990"/>
      <c r="B237" s="990"/>
      <c r="C237" s="990"/>
      <c r="D237" s="194"/>
    </row>
    <row r="238">
      <c r="A238" s="990"/>
      <c r="B238" s="990"/>
      <c r="C238" s="990"/>
      <c r="D238" s="194"/>
    </row>
    <row r="239">
      <c r="A239" s="990"/>
      <c r="B239" s="990"/>
      <c r="C239" s="990"/>
      <c r="D239" s="194"/>
    </row>
    <row r="240">
      <c r="A240" s="990"/>
      <c r="B240" s="990"/>
      <c r="C240" s="990"/>
      <c r="D240" s="194"/>
    </row>
    <row r="241">
      <c r="A241" s="990"/>
      <c r="B241" s="990"/>
      <c r="C241" s="990"/>
      <c r="D241" s="194"/>
    </row>
    <row r="242">
      <c r="A242" s="990"/>
      <c r="B242" s="990"/>
      <c r="C242" s="990"/>
      <c r="D242" s="194"/>
    </row>
    <row r="243">
      <c r="A243" s="990"/>
      <c r="B243" s="990"/>
      <c r="C243" s="990"/>
      <c r="D243" s="194"/>
    </row>
    <row r="244">
      <c r="A244" s="990"/>
      <c r="B244" s="990"/>
      <c r="C244" s="990"/>
      <c r="D244" s="194"/>
    </row>
    <row r="245">
      <c r="A245" s="990"/>
      <c r="B245" s="990"/>
      <c r="C245" s="990"/>
      <c r="D245" s="194"/>
    </row>
    <row r="246">
      <c r="A246" s="990"/>
      <c r="B246" s="990"/>
      <c r="C246" s="990"/>
      <c r="D246" s="194"/>
    </row>
    <row r="247">
      <c r="A247" s="990"/>
      <c r="B247" s="990"/>
      <c r="C247" s="990"/>
      <c r="D247" s="194"/>
    </row>
    <row r="248">
      <c r="A248" s="990"/>
      <c r="B248" s="990"/>
      <c r="C248" s="990"/>
      <c r="D248" s="194"/>
    </row>
    <row r="249">
      <c r="A249" s="990"/>
      <c r="B249" s="990"/>
      <c r="C249" s="990"/>
      <c r="D249" s="194"/>
    </row>
    <row r="250">
      <c r="A250" s="990"/>
      <c r="B250" s="990"/>
      <c r="C250" s="990"/>
      <c r="D250" s="194"/>
    </row>
    <row r="251">
      <c r="A251" s="990"/>
      <c r="B251" s="990"/>
      <c r="C251" s="990"/>
      <c r="D251" s="194"/>
    </row>
    <row r="252">
      <c r="A252" s="990"/>
      <c r="B252" s="990"/>
      <c r="C252" s="990"/>
      <c r="D252" s="194"/>
    </row>
    <row r="253">
      <c r="A253" s="990"/>
      <c r="B253" s="990"/>
      <c r="C253" s="990"/>
      <c r="D253" s="194"/>
    </row>
    <row r="254">
      <c r="A254" s="990"/>
      <c r="B254" s="990"/>
      <c r="C254" s="990"/>
      <c r="D254" s="194"/>
    </row>
    <row r="255">
      <c r="A255" s="990"/>
      <c r="B255" s="990"/>
      <c r="C255" s="990"/>
      <c r="D255" s="194"/>
    </row>
    <row r="256">
      <c r="A256" s="990"/>
      <c r="B256" s="990"/>
      <c r="C256" s="990"/>
      <c r="D256" s="194"/>
    </row>
    <row r="257">
      <c r="A257" s="990"/>
      <c r="B257" s="990"/>
      <c r="C257" s="990"/>
      <c r="D257" s="194"/>
    </row>
    <row r="258">
      <c r="A258" s="990"/>
      <c r="B258" s="990"/>
      <c r="C258" s="990"/>
      <c r="D258" s="194"/>
    </row>
    <row r="259">
      <c r="A259" s="990"/>
      <c r="B259" s="990"/>
      <c r="C259" s="990"/>
      <c r="D259" s="194"/>
    </row>
    <row r="260">
      <c r="A260" s="990"/>
      <c r="B260" s="990"/>
      <c r="C260" s="990"/>
      <c r="D260" s="194"/>
    </row>
    <row r="261">
      <c r="A261" s="990"/>
      <c r="B261" s="990"/>
      <c r="C261" s="990"/>
      <c r="D261" s="194"/>
    </row>
    <row r="262">
      <c r="A262" s="990"/>
      <c r="B262" s="990"/>
      <c r="C262" s="990"/>
      <c r="D262" s="194"/>
    </row>
    <row r="263">
      <c r="A263" s="990"/>
      <c r="B263" s="990"/>
      <c r="C263" s="990"/>
      <c r="D263" s="194"/>
    </row>
    <row r="264">
      <c r="A264" s="990"/>
      <c r="B264" s="990"/>
      <c r="C264" s="990"/>
      <c r="D264" s="194"/>
    </row>
    <row r="265">
      <c r="A265" s="990"/>
      <c r="B265" s="990"/>
      <c r="C265" s="990"/>
      <c r="D265" s="194"/>
    </row>
    <row r="266">
      <c r="A266" s="990"/>
      <c r="B266" s="990"/>
      <c r="C266" s="990"/>
      <c r="D266" s="194"/>
    </row>
    <row r="267">
      <c r="A267" s="990"/>
      <c r="B267" s="990"/>
      <c r="C267" s="990"/>
      <c r="D267" s="194"/>
    </row>
    <row r="268">
      <c r="A268" s="990"/>
      <c r="B268" s="990"/>
      <c r="C268" s="990"/>
      <c r="D268" s="194"/>
    </row>
    <row r="269">
      <c r="A269" s="990"/>
      <c r="B269" s="990"/>
      <c r="C269" s="990"/>
      <c r="D269" s="194"/>
    </row>
    <row r="270">
      <c r="A270" s="990"/>
      <c r="B270" s="990"/>
      <c r="C270" s="990"/>
      <c r="D270" s="194"/>
    </row>
    <row r="271">
      <c r="A271" s="990"/>
      <c r="B271" s="990"/>
      <c r="C271" s="990"/>
      <c r="D271" s="194"/>
    </row>
    <row r="272">
      <c r="A272" s="990"/>
      <c r="B272" s="990"/>
      <c r="C272" s="990"/>
      <c r="D272" s="194"/>
    </row>
    <row r="273">
      <c r="A273" s="990"/>
      <c r="B273" s="990"/>
      <c r="C273" s="990"/>
      <c r="D273" s="194"/>
    </row>
    <row r="274">
      <c r="A274" s="990"/>
      <c r="B274" s="990"/>
      <c r="C274" s="990"/>
      <c r="D274" s="194"/>
    </row>
    <row r="275">
      <c r="A275" s="990"/>
      <c r="B275" s="990"/>
      <c r="C275" s="990"/>
      <c r="D275" s="194"/>
    </row>
    <row r="276">
      <c r="A276" s="990"/>
      <c r="B276" s="990"/>
      <c r="C276" s="990"/>
      <c r="D276" s="194"/>
    </row>
    <row r="277">
      <c r="A277" s="990"/>
      <c r="B277" s="990"/>
      <c r="C277" s="990"/>
      <c r="D277" s="194"/>
    </row>
    <row r="278">
      <c r="A278" s="990"/>
      <c r="B278" s="990"/>
      <c r="C278" s="990"/>
      <c r="D278" s="194"/>
    </row>
    <row r="279">
      <c r="A279" s="990"/>
      <c r="B279" s="990"/>
      <c r="C279" s="990"/>
      <c r="D279" s="194"/>
    </row>
    <row r="280">
      <c r="A280" s="990"/>
      <c r="B280" s="990"/>
      <c r="C280" s="990"/>
      <c r="D280" s="194"/>
    </row>
    <row r="281">
      <c r="A281" s="990"/>
      <c r="B281" s="990"/>
      <c r="C281" s="990"/>
      <c r="D281" s="194"/>
    </row>
    <row r="282">
      <c r="A282" s="990"/>
      <c r="B282" s="990"/>
      <c r="C282" s="990"/>
      <c r="D282" s="194"/>
    </row>
    <row r="283">
      <c r="A283" s="990"/>
      <c r="B283" s="990"/>
      <c r="C283" s="990"/>
      <c r="D283" s="194"/>
    </row>
    <row r="284">
      <c r="A284" s="990"/>
      <c r="B284" s="990"/>
      <c r="C284" s="990"/>
      <c r="D284" s="194"/>
    </row>
    <row r="285">
      <c r="A285" s="990"/>
      <c r="B285" s="990"/>
      <c r="C285" s="990"/>
      <c r="D285" s="194"/>
    </row>
    <row r="286">
      <c r="A286" s="990"/>
      <c r="B286" s="990"/>
      <c r="C286" s="990"/>
      <c r="D286" s="194"/>
    </row>
    <row r="287">
      <c r="A287" s="990"/>
      <c r="B287" s="990"/>
      <c r="C287" s="990"/>
      <c r="D287" s="194"/>
    </row>
    <row r="288">
      <c r="A288" s="990"/>
      <c r="B288" s="990"/>
      <c r="C288" s="990"/>
      <c r="D288" s="194"/>
    </row>
    <row r="289">
      <c r="A289" s="990"/>
      <c r="B289" s="990"/>
      <c r="C289" s="990"/>
      <c r="D289" s="194"/>
    </row>
    <row r="290">
      <c r="A290" s="990"/>
      <c r="B290" s="990"/>
      <c r="C290" s="990"/>
      <c r="D290" s="194"/>
    </row>
    <row r="291">
      <c r="A291" s="990"/>
      <c r="B291" s="990"/>
      <c r="C291" s="990"/>
      <c r="D291" s="194"/>
    </row>
    <row r="292">
      <c r="A292" s="990"/>
      <c r="B292" s="990"/>
      <c r="C292" s="990"/>
      <c r="D292" s="194"/>
    </row>
    <row r="293">
      <c r="A293" s="990"/>
      <c r="B293" s="990"/>
      <c r="C293" s="990"/>
      <c r="D293" s="194"/>
    </row>
    <row r="294">
      <c r="A294" s="990"/>
      <c r="B294" s="990"/>
      <c r="C294" s="990"/>
      <c r="D294" s="194"/>
    </row>
    <row r="295">
      <c r="A295" s="990"/>
      <c r="B295" s="990"/>
      <c r="C295" s="990"/>
      <c r="D295" s="194"/>
    </row>
    <row r="296">
      <c r="A296" s="990"/>
      <c r="B296" s="990"/>
      <c r="C296" s="990"/>
      <c r="D296" s="194"/>
    </row>
    <row r="297">
      <c r="A297" s="990"/>
      <c r="B297" s="990"/>
      <c r="C297" s="990"/>
      <c r="D297" s="194"/>
    </row>
    <row r="298">
      <c r="A298" s="990"/>
      <c r="B298" s="990"/>
      <c r="C298" s="990"/>
      <c r="D298" s="194"/>
    </row>
    <row r="299">
      <c r="A299" s="990"/>
      <c r="B299" s="990"/>
      <c r="C299" s="990"/>
      <c r="D299" s="194"/>
    </row>
    <row r="300">
      <c r="A300" s="990"/>
      <c r="B300" s="990"/>
      <c r="C300" s="990"/>
      <c r="D300" s="194"/>
    </row>
    <row r="301">
      <c r="A301" s="990"/>
      <c r="B301" s="990"/>
      <c r="C301" s="990"/>
      <c r="D301" s="194"/>
    </row>
    <row r="302">
      <c r="A302" s="990"/>
      <c r="B302" s="990"/>
      <c r="C302" s="990"/>
      <c r="D302" s="194"/>
    </row>
    <row r="303">
      <c r="A303" s="990"/>
      <c r="B303" s="990"/>
      <c r="C303" s="990"/>
      <c r="D303" s="194"/>
    </row>
    <row r="304">
      <c r="A304" s="990"/>
      <c r="B304" s="990"/>
      <c r="C304" s="990"/>
      <c r="D304" s="194"/>
    </row>
    <row r="305">
      <c r="A305" s="990"/>
      <c r="B305" s="990"/>
      <c r="C305" s="990"/>
      <c r="D305" s="194"/>
    </row>
    <row r="306">
      <c r="A306" s="990"/>
      <c r="B306" s="990"/>
      <c r="C306" s="990"/>
      <c r="D306" s="194"/>
    </row>
    <row r="307">
      <c r="A307" s="990"/>
      <c r="B307" s="990"/>
      <c r="C307" s="990"/>
      <c r="D307" s="194"/>
    </row>
    <row r="308">
      <c r="A308" s="990"/>
      <c r="B308" s="990"/>
      <c r="C308" s="990"/>
      <c r="D308" s="194"/>
    </row>
    <row r="309">
      <c r="A309" s="990"/>
      <c r="B309" s="990"/>
      <c r="C309" s="990"/>
      <c r="D309" s="194"/>
    </row>
    <row r="310">
      <c r="A310" s="990"/>
      <c r="B310" s="990"/>
      <c r="C310" s="990"/>
      <c r="D310" s="194"/>
    </row>
    <row r="311">
      <c r="A311" s="990"/>
      <c r="B311" s="990"/>
      <c r="C311" s="990"/>
      <c r="D311" s="194"/>
    </row>
    <row r="312">
      <c r="A312" s="990"/>
      <c r="B312" s="990"/>
      <c r="C312" s="990"/>
      <c r="D312" s="194"/>
    </row>
    <row r="313">
      <c r="A313" s="990"/>
      <c r="B313" s="990"/>
      <c r="C313" s="990"/>
      <c r="D313" s="194"/>
    </row>
    <row r="314">
      <c r="A314" s="990"/>
      <c r="B314" s="990"/>
      <c r="C314" s="990"/>
      <c r="D314" s="194"/>
    </row>
    <row r="315">
      <c r="A315" s="990"/>
      <c r="B315" s="990"/>
      <c r="C315" s="990"/>
      <c r="D315" s="194"/>
    </row>
    <row r="316">
      <c r="A316" s="990"/>
      <c r="B316" s="990"/>
      <c r="C316" s="990"/>
      <c r="D316" s="194"/>
    </row>
    <row r="317">
      <c r="A317" s="990"/>
      <c r="B317" s="990"/>
      <c r="C317" s="990"/>
      <c r="D317" s="194"/>
    </row>
    <row r="318">
      <c r="A318" s="990"/>
      <c r="B318" s="990"/>
      <c r="C318" s="990"/>
      <c r="D318" s="194"/>
    </row>
    <row r="319">
      <c r="A319" s="990"/>
      <c r="B319" s="990"/>
      <c r="C319" s="990"/>
      <c r="D319" s="194"/>
    </row>
    <row r="320">
      <c r="A320" s="990"/>
      <c r="B320" s="990"/>
      <c r="C320" s="990"/>
      <c r="D320" s="194"/>
    </row>
    <row r="321">
      <c r="A321" s="990"/>
      <c r="B321" s="990"/>
      <c r="C321" s="990"/>
      <c r="D321" s="194"/>
    </row>
    <row r="322">
      <c r="A322" s="990"/>
      <c r="B322" s="990"/>
      <c r="C322" s="990"/>
      <c r="D322" s="194"/>
    </row>
    <row r="323">
      <c r="A323" s="990"/>
      <c r="B323" s="990"/>
      <c r="C323" s="990"/>
      <c r="D323" s="194"/>
    </row>
    <row r="324">
      <c r="A324" s="990"/>
      <c r="B324" s="990"/>
      <c r="C324" s="990"/>
      <c r="D324" s="194"/>
    </row>
    <row r="325">
      <c r="A325" s="990"/>
      <c r="B325" s="990"/>
      <c r="C325" s="990"/>
      <c r="D325" s="194"/>
    </row>
    <row r="326">
      <c r="A326" s="990"/>
      <c r="B326" s="990"/>
      <c r="C326" s="990"/>
      <c r="D326" s="194"/>
    </row>
    <row r="327">
      <c r="A327" s="990"/>
      <c r="B327" s="990"/>
      <c r="C327" s="990"/>
      <c r="D327" s="194"/>
    </row>
    <row r="328">
      <c r="A328" s="990"/>
      <c r="B328" s="990"/>
      <c r="C328" s="990"/>
      <c r="D328" s="194"/>
    </row>
    <row r="329">
      <c r="A329" s="990"/>
      <c r="B329" s="990"/>
      <c r="C329" s="990"/>
      <c r="D329" s="194"/>
    </row>
    <row r="330">
      <c r="A330" s="990"/>
      <c r="B330" s="990"/>
      <c r="C330" s="990"/>
      <c r="D330" s="194"/>
    </row>
    <row r="331">
      <c r="A331" s="990"/>
      <c r="B331" s="990"/>
      <c r="C331" s="990"/>
      <c r="D331" s="194"/>
    </row>
    <row r="332">
      <c r="A332" s="990"/>
      <c r="B332" s="990"/>
      <c r="C332" s="990"/>
      <c r="D332" s="194"/>
    </row>
    <row r="333">
      <c r="A333" s="990"/>
      <c r="B333" s="990"/>
      <c r="C333" s="990"/>
      <c r="D333" s="194"/>
    </row>
    <row r="334">
      <c r="A334" s="990"/>
      <c r="B334" s="990"/>
      <c r="C334" s="990"/>
      <c r="D334" s="194"/>
    </row>
    <row r="335">
      <c r="A335" s="990"/>
      <c r="B335" s="990"/>
      <c r="C335" s="990"/>
      <c r="D335" s="194"/>
    </row>
    <row r="336">
      <c r="A336" s="990"/>
      <c r="B336" s="990"/>
      <c r="C336" s="990"/>
      <c r="D336" s="194"/>
    </row>
    <row r="337">
      <c r="A337" s="990"/>
      <c r="B337" s="990"/>
      <c r="C337" s="990"/>
      <c r="D337" s="194"/>
    </row>
    <row r="338">
      <c r="A338" s="990"/>
      <c r="B338" s="990"/>
      <c r="C338" s="990"/>
      <c r="D338" s="194"/>
    </row>
    <row r="339">
      <c r="A339" s="990"/>
      <c r="B339" s="990"/>
      <c r="C339" s="990"/>
      <c r="D339" s="194"/>
    </row>
    <row r="340">
      <c r="A340" s="990"/>
      <c r="B340" s="990"/>
      <c r="C340" s="990"/>
      <c r="D340" s="194"/>
    </row>
    <row r="341">
      <c r="A341" s="990"/>
      <c r="B341" s="990"/>
      <c r="C341" s="990"/>
      <c r="D341" s="194"/>
    </row>
    <row r="342">
      <c r="A342" s="990"/>
      <c r="B342" s="990"/>
      <c r="C342" s="990"/>
      <c r="D342" s="194"/>
    </row>
    <row r="343">
      <c r="A343" s="990"/>
      <c r="B343" s="990"/>
      <c r="C343" s="990"/>
      <c r="D343" s="194"/>
    </row>
    <row r="344">
      <c r="A344" s="990"/>
      <c r="B344" s="990"/>
      <c r="C344" s="990"/>
      <c r="D344" s="194"/>
    </row>
    <row r="345">
      <c r="A345" s="990"/>
      <c r="B345" s="990"/>
      <c r="C345" s="990"/>
      <c r="D345" s="194"/>
    </row>
    <row r="346">
      <c r="A346" s="990"/>
      <c r="B346" s="990"/>
      <c r="C346" s="990"/>
      <c r="D346" s="194"/>
    </row>
    <row r="347">
      <c r="A347" s="990"/>
      <c r="B347" s="990"/>
      <c r="C347" s="990"/>
      <c r="D347" s="194"/>
    </row>
    <row r="348">
      <c r="A348" s="990"/>
      <c r="B348" s="990"/>
      <c r="C348" s="990"/>
      <c r="D348" s="194"/>
    </row>
    <row r="349">
      <c r="A349" s="990"/>
      <c r="B349" s="990"/>
      <c r="C349" s="990"/>
      <c r="D349" s="194"/>
    </row>
    <row r="350">
      <c r="A350" s="990"/>
      <c r="B350" s="990"/>
      <c r="C350" s="990"/>
      <c r="D350" s="194"/>
    </row>
    <row r="351">
      <c r="A351" s="990"/>
      <c r="B351" s="990"/>
      <c r="C351" s="990"/>
      <c r="D351" s="194"/>
    </row>
    <row r="352">
      <c r="A352" s="990"/>
      <c r="B352" s="990"/>
      <c r="C352" s="990"/>
      <c r="D352" s="194"/>
    </row>
    <row r="353">
      <c r="A353" s="990"/>
      <c r="B353" s="990"/>
      <c r="C353" s="990"/>
      <c r="D353" s="194"/>
    </row>
    <row r="354">
      <c r="A354" s="990"/>
      <c r="B354" s="990"/>
      <c r="C354" s="990"/>
      <c r="D354" s="194"/>
    </row>
    <row r="355">
      <c r="A355" s="990"/>
      <c r="B355" s="990"/>
      <c r="C355" s="990"/>
      <c r="D355" s="194"/>
    </row>
    <row r="356">
      <c r="A356" s="990"/>
      <c r="B356" s="990"/>
      <c r="C356" s="990"/>
      <c r="D356" s="194"/>
    </row>
    <row r="357">
      <c r="A357" s="990"/>
      <c r="B357" s="990"/>
      <c r="C357" s="990"/>
      <c r="D357" s="194"/>
    </row>
    <row r="358">
      <c r="A358" s="990"/>
      <c r="B358" s="990"/>
      <c r="C358" s="990"/>
      <c r="D358" s="194"/>
    </row>
    <row r="359">
      <c r="A359" s="990"/>
      <c r="B359" s="990"/>
      <c r="C359" s="990"/>
      <c r="D359" s="194"/>
    </row>
    <row r="360">
      <c r="A360" s="990"/>
      <c r="B360" s="990"/>
      <c r="C360" s="990"/>
      <c r="D360" s="194"/>
    </row>
    <row r="361">
      <c r="A361" s="990"/>
      <c r="B361" s="990"/>
      <c r="C361" s="990"/>
      <c r="D361" s="194"/>
    </row>
    <row r="362">
      <c r="A362" s="990"/>
      <c r="B362" s="990"/>
      <c r="C362" s="990"/>
      <c r="D362" s="194"/>
    </row>
    <row r="363">
      <c r="A363" s="990"/>
      <c r="B363" s="990"/>
      <c r="C363" s="990"/>
      <c r="D363" s="194"/>
    </row>
    <row r="364">
      <c r="A364" s="990"/>
      <c r="B364" s="990"/>
      <c r="C364" s="990"/>
      <c r="D364" s="194"/>
    </row>
    <row r="365">
      <c r="A365" s="990"/>
      <c r="B365" s="990"/>
      <c r="C365" s="990"/>
      <c r="D365" s="194"/>
    </row>
    <row r="366">
      <c r="A366" s="990"/>
      <c r="B366" s="990"/>
      <c r="C366" s="990"/>
      <c r="D366" s="194"/>
    </row>
    <row r="367">
      <c r="A367" s="990"/>
      <c r="B367" s="990"/>
      <c r="C367" s="990"/>
      <c r="D367" s="194"/>
    </row>
    <row r="368">
      <c r="A368" s="990"/>
      <c r="B368" s="990"/>
      <c r="C368" s="990"/>
      <c r="D368" s="194"/>
    </row>
    <row r="369">
      <c r="A369" s="990"/>
      <c r="B369" s="990"/>
      <c r="C369" s="990"/>
      <c r="D369" s="194"/>
    </row>
    <row r="370">
      <c r="A370" s="990"/>
      <c r="B370" s="990"/>
      <c r="C370" s="990"/>
      <c r="D370" s="194"/>
    </row>
    <row r="371">
      <c r="A371" s="990"/>
      <c r="B371" s="990"/>
      <c r="C371" s="990"/>
      <c r="D371" s="194"/>
    </row>
    <row r="372">
      <c r="A372" s="990"/>
      <c r="B372" s="990"/>
      <c r="C372" s="990"/>
      <c r="D372" s="194"/>
    </row>
    <row r="373">
      <c r="A373" s="990"/>
      <c r="B373" s="990"/>
      <c r="C373" s="990"/>
      <c r="D373" s="194"/>
    </row>
    <row r="374">
      <c r="A374" s="990"/>
      <c r="B374" s="990"/>
      <c r="C374" s="990"/>
      <c r="D374" s="194"/>
    </row>
    <row r="375">
      <c r="A375" s="990"/>
      <c r="B375" s="990"/>
      <c r="C375" s="990"/>
      <c r="D375" s="194"/>
    </row>
    <row r="376">
      <c r="A376" s="990"/>
      <c r="B376" s="990"/>
      <c r="C376" s="990"/>
      <c r="D376" s="194"/>
    </row>
    <row r="377">
      <c r="A377" s="990"/>
      <c r="B377" s="990"/>
      <c r="C377" s="990"/>
      <c r="D377" s="194"/>
    </row>
    <row r="378">
      <c r="A378" s="990"/>
      <c r="B378" s="990"/>
      <c r="C378" s="990"/>
      <c r="D378" s="194"/>
    </row>
    <row r="379">
      <c r="A379" s="990"/>
      <c r="B379" s="990"/>
      <c r="C379" s="990"/>
      <c r="D379" s="194"/>
    </row>
    <row r="380">
      <c r="A380" s="990"/>
      <c r="B380" s="990"/>
      <c r="C380" s="990"/>
      <c r="D380" s="194"/>
    </row>
    <row r="381">
      <c r="A381" s="990"/>
      <c r="B381" s="990"/>
      <c r="C381" s="990"/>
      <c r="D381" s="194"/>
    </row>
    <row r="382">
      <c r="A382" s="990"/>
      <c r="B382" s="990"/>
      <c r="C382" s="990"/>
      <c r="D382" s="194"/>
    </row>
    <row r="383">
      <c r="A383" s="990"/>
      <c r="B383" s="990"/>
      <c r="C383" s="990"/>
      <c r="D383" s="194"/>
    </row>
    <row r="384">
      <c r="A384" s="990"/>
      <c r="B384" s="990"/>
      <c r="C384" s="990"/>
      <c r="D384" s="194"/>
    </row>
    <row r="385">
      <c r="A385" s="990"/>
      <c r="B385" s="990"/>
      <c r="C385" s="990"/>
      <c r="D385" s="194"/>
    </row>
    <row r="386">
      <c r="A386" s="990"/>
      <c r="B386" s="990"/>
      <c r="C386" s="990"/>
      <c r="D386" s="194"/>
    </row>
    <row r="387">
      <c r="A387" s="990"/>
      <c r="B387" s="990"/>
      <c r="C387" s="990"/>
      <c r="D387" s="194"/>
    </row>
    <row r="388">
      <c r="A388" s="990"/>
      <c r="B388" s="990"/>
      <c r="C388" s="990"/>
      <c r="D388" s="194"/>
    </row>
    <row r="389">
      <c r="A389" s="990"/>
      <c r="B389" s="990"/>
      <c r="C389" s="990"/>
      <c r="D389" s="194"/>
    </row>
    <row r="390">
      <c r="A390" s="990"/>
      <c r="B390" s="990"/>
      <c r="C390" s="990"/>
      <c r="D390" s="194"/>
    </row>
    <row r="391">
      <c r="A391" s="990"/>
      <c r="B391" s="990"/>
      <c r="C391" s="990"/>
      <c r="D391" s="194"/>
    </row>
    <row r="392">
      <c r="A392" s="990"/>
      <c r="B392" s="990"/>
      <c r="C392" s="990"/>
      <c r="D392" s="194"/>
    </row>
    <row r="393">
      <c r="A393" s="990"/>
      <c r="B393" s="990"/>
      <c r="C393" s="990"/>
      <c r="D393" s="194"/>
    </row>
    <row r="394">
      <c r="A394" s="990"/>
      <c r="B394" s="990"/>
      <c r="C394" s="990"/>
      <c r="D394" s="194"/>
    </row>
    <row r="395">
      <c r="A395" s="990"/>
      <c r="B395" s="990"/>
      <c r="C395" s="990"/>
      <c r="D395" s="194"/>
    </row>
    <row r="396">
      <c r="A396" s="990"/>
      <c r="B396" s="990"/>
      <c r="C396" s="990"/>
      <c r="D396" s="194"/>
    </row>
    <row r="397">
      <c r="A397" s="990"/>
      <c r="B397" s="990"/>
      <c r="C397" s="990"/>
      <c r="D397" s="194"/>
    </row>
    <row r="398">
      <c r="A398" s="990"/>
      <c r="B398" s="990"/>
      <c r="C398" s="990"/>
      <c r="D398" s="194"/>
    </row>
    <row r="399">
      <c r="A399" s="990"/>
      <c r="B399" s="990"/>
      <c r="C399" s="990"/>
      <c r="D399" s="194"/>
    </row>
    <row r="400">
      <c r="A400" s="990"/>
      <c r="B400" s="990"/>
      <c r="C400" s="990"/>
      <c r="D400" s="194"/>
    </row>
    <row r="401">
      <c r="A401" s="990"/>
      <c r="B401" s="990"/>
      <c r="C401" s="990"/>
      <c r="D401" s="194"/>
    </row>
    <row r="402">
      <c r="A402" s="990"/>
      <c r="B402" s="990"/>
      <c r="C402" s="990"/>
      <c r="D402" s="194"/>
    </row>
    <row r="403">
      <c r="A403" s="990"/>
      <c r="B403" s="990"/>
      <c r="C403" s="990"/>
      <c r="D403" s="194"/>
    </row>
    <row r="404">
      <c r="A404" s="990"/>
      <c r="B404" s="990"/>
      <c r="C404" s="990"/>
      <c r="D404" s="194"/>
    </row>
    <row r="405">
      <c r="A405" s="990"/>
      <c r="B405" s="990"/>
      <c r="C405" s="990"/>
      <c r="D405" s="194"/>
    </row>
    <row r="406">
      <c r="A406" s="990"/>
      <c r="B406" s="990"/>
      <c r="C406" s="990"/>
      <c r="D406" s="194"/>
    </row>
    <row r="407">
      <c r="A407" s="990"/>
      <c r="B407" s="990"/>
      <c r="C407" s="990"/>
      <c r="D407" s="194"/>
    </row>
    <row r="408">
      <c r="A408" s="990"/>
      <c r="B408" s="990"/>
      <c r="C408" s="990"/>
      <c r="D408" s="194"/>
    </row>
    <row r="409">
      <c r="A409" s="990"/>
      <c r="B409" s="990"/>
      <c r="C409" s="990"/>
      <c r="D409" s="194"/>
    </row>
    <row r="410">
      <c r="A410" s="990"/>
      <c r="B410" s="990"/>
      <c r="C410" s="990"/>
      <c r="D410" s="194"/>
    </row>
    <row r="411">
      <c r="A411" s="990"/>
      <c r="B411" s="990"/>
      <c r="C411" s="990"/>
      <c r="D411" s="194"/>
    </row>
    <row r="412">
      <c r="A412" s="990"/>
      <c r="B412" s="990"/>
      <c r="C412" s="990"/>
      <c r="D412" s="194"/>
    </row>
    <row r="413">
      <c r="A413" s="990"/>
      <c r="B413" s="990"/>
      <c r="C413" s="990"/>
      <c r="D413" s="194"/>
    </row>
    <row r="414">
      <c r="A414" s="990"/>
      <c r="B414" s="990"/>
      <c r="C414" s="990"/>
      <c r="D414" s="194"/>
    </row>
    <row r="415">
      <c r="A415" s="990"/>
      <c r="B415" s="990"/>
      <c r="C415" s="990"/>
      <c r="D415" s="194"/>
    </row>
    <row r="416">
      <c r="A416" s="990"/>
      <c r="B416" s="990"/>
      <c r="C416" s="990"/>
      <c r="D416" s="194"/>
    </row>
    <row r="417">
      <c r="A417" s="990"/>
      <c r="B417" s="990"/>
      <c r="C417" s="990"/>
      <c r="D417" s="194"/>
    </row>
    <row r="418">
      <c r="A418" s="990"/>
      <c r="B418" s="990"/>
      <c r="C418" s="990"/>
      <c r="D418" s="194"/>
    </row>
    <row r="419">
      <c r="A419" s="990"/>
      <c r="B419" s="990"/>
      <c r="C419" s="990"/>
      <c r="D419" s="194"/>
    </row>
    <row r="420">
      <c r="A420" s="990"/>
      <c r="B420" s="990"/>
      <c r="C420" s="990"/>
      <c r="D420" s="194"/>
    </row>
    <row r="421">
      <c r="A421" s="990"/>
      <c r="B421" s="990"/>
      <c r="C421" s="990"/>
      <c r="D421" s="194"/>
    </row>
    <row r="422">
      <c r="A422" s="990"/>
      <c r="B422" s="990"/>
      <c r="C422" s="990"/>
      <c r="D422" s="194"/>
    </row>
    <row r="423">
      <c r="A423" s="990"/>
      <c r="B423" s="990"/>
      <c r="C423" s="990"/>
      <c r="D423" s="194"/>
    </row>
    <row r="424">
      <c r="A424" s="990"/>
      <c r="B424" s="990"/>
      <c r="C424" s="990"/>
      <c r="D424" s="194"/>
    </row>
    <row r="425">
      <c r="A425" s="990"/>
      <c r="B425" s="990"/>
      <c r="C425" s="990"/>
      <c r="D425" s="194"/>
    </row>
    <row r="426">
      <c r="A426" s="990"/>
      <c r="B426" s="990"/>
      <c r="C426" s="990"/>
      <c r="D426" s="194"/>
    </row>
    <row r="427">
      <c r="A427" s="990"/>
      <c r="B427" s="990"/>
      <c r="C427" s="990"/>
      <c r="D427" s="194"/>
    </row>
    <row r="428">
      <c r="A428" s="990"/>
      <c r="B428" s="990"/>
      <c r="C428" s="990"/>
      <c r="D428" s="194"/>
    </row>
    <row r="429">
      <c r="A429" s="990"/>
      <c r="B429" s="990"/>
      <c r="C429" s="990"/>
      <c r="D429" s="194"/>
    </row>
    <row r="430">
      <c r="A430" s="990"/>
      <c r="B430" s="990"/>
      <c r="C430" s="990"/>
      <c r="D430" s="194"/>
    </row>
    <row r="431">
      <c r="A431" s="990"/>
      <c r="B431" s="990"/>
      <c r="C431" s="990"/>
      <c r="D431" s="194"/>
    </row>
    <row r="432">
      <c r="A432" s="990"/>
      <c r="B432" s="990"/>
      <c r="C432" s="990"/>
      <c r="D432" s="194"/>
    </row>
    <row r="433">
      <c r="A433" s="990"/>
      <c r="B433" s="990"/>
      <c r="C433" s="990"/>
      <c r="D433" s="194"/>
    </row>
    <row r="434">
      <c r="A434" s="990"/>
      <c r="B434" s="990"/>
      <c r="C434" s="990"/>
      <c r="D434" s="194"/>
    </row>
    <row r="435">
      <c r="A435" s="990"/>
      <c r="B435" s="990"/>
      <c r="C435" s="990"/>
      <c r="D435" s="194"/>
    </row>
    <row r="436">
      <c r="A436" s="990"/>
      <c r="B436" s="990"/>
      <c r="C436" s="990"/>
      <c r="D436" s="194"/>
    </row>
    <row r="437">
      <c r="A437" s="990"/>
      <c r="B437" s="990"/>
      <c r="C437" s="990"/>
      <c r="D437" s="194"/>
    </row>
    <row r="438">
      <c r="A438" s="990"/>
      <c r="B438" s="990"/>
      <c r="C438" s="990"/>
      <c r="D438" s="194"/>
    </row>
    <row r="439">
      <c r="A439" s="990"/>
      <c r="B439" s="990"/>
      <c r="C439" s="990"/>
      <c r="D439" s="194"/>
    </row>
    <row r="440">
      <c r="A440" s="990"/>
      <c r="B440" s="990"/>
      <c r="C440" s="990"/>
      <c r="D440" s="194"/>
    </row>
    <row r="441">
      <c r="A441" s="990"/>
      <c r="B441" s="990"/>
      <c r="C441" s="990"/>
      <c r="D441" s="194"/>
    </row>
    <row r="442">
      <c r="A442" s="990"/>
      <c r="B442" s="990"/>
      <c r="C442" s="990"/>
      <c r="D442" s="194"/>
    </row>
    <row r="443">
      <c r="A443" s="990"/>
      <c r="B443" s="990"/>
      <c r="C443" s="990"/>
      <c r="D443" s="194"/>
    </row>
    <row r="444">
      <c r="A444" s="990"/>
      <c r="B444" s="990"/>
      <c r="C444" s="990"/>
      <c r="D444" s="194"/>
    </row>
    <row r="445">
      <c r="A445" s="990"/>
      <c r="B445" s="990"/>
      <c r="C445" s="990"/>
      <c r="D445" s="194"/>
    </row>
    <row r="446">
      <c r="A446" s="990"/>
      <c r="B446" s="990"/>
      <c r="C446" s="990"/>
      <c r="D446" s="194"/>
    </row>
    <row r="447">
      <c r="A447" s="990"/>
      <c r="B447" s="990"/>
      <c r="C447" s="990"/>
      <c r="D447" s="194"/>
    </row>
    <row r="448">
      <c r="A448" s="990"/>
      <c r="B448" s="990"/>
      <c r="C448" s="990"/>
      <c r="D448" s="194"/>
    </row>
    <row r="449">
      <c r="A449" s="990"/>
      <c r="B449" s="990"/>
      <c r="C449" s="990"/>
      <c r="D449" s="194"/>
    </row>
    <row r="450">
      <c r="A450" s="990"/>
      <c r="B450" s="990"/>
      <c r="C450" s="990"/>
      <c r="D450" s="194"/>
    </row>
    <row r="451">
      <c r="A451" s="990"/>
      <c r="B451" s="990"/>
      <c r="C451" s="990"/>
      <c r="D451" s="194"/>
    </row>
    <row r="452">
      <c r="A452" s="990"/>
      <c r="B452" s="990"/>
      <c r="C452" s="990"/>
      <c r="D452" s="194"/>
    </row>
    <row r="453">
      <c r="A453" s="990"/>
      <c r="B453" s="990"/>
      <c r="C453" s="990"/>
      <c r="D453" s="194"/>
    </row>
    <row r="454">
      <c r="A454" s="990"/>
      <c r="B454" s="990"/>
      <c r="C454" s="990"/>
      <c r="D454" s="194"/>
    </row>
    <row r="455">
      <c r="A455" s="990"/>
      <c r="B455" s="990"/>
      <c r="C455" s="990"/>
      <c r="D455" s="194"/>
    </row>
    <row r="456">
      <c r="A456" s="990"/>
      <c r="B456" s="990"/>
      <c r="C456" s="990"/>
      <c r="D456" s="194"/>
    </row>
    <row r="457">
      <c r="A457" s="990"/>
      <c r="B457" s="990"/>
      <c r="C457" s="990"/>
      <c r="D457" s="194"/>
    </row>
    <row r="458">
      <c r="A458" s="990"/>
      <c r="B458" s="990"/>
      <c r="C458" s="990"/>
      <c r="D458" s="194"/>
    </row>
    <row r="459">
      <c r="A459" s="990"/>
      <c r="B459" s="990"/>
      <c r="C459" s="990"/>
      <c r="D459" s="194"/>
    </row>
    <row r="460">
      <c r="A460" s="990"/>
      <c r="B460" s="990"/>
      <c r="C460" s="990"/>
      <c r="D460" s="194"/>
    </row>
    <row r="461">
      <c r="A461" s="990"/>
      <c r="B461" s="990"/>
      <c r="C461" s="990"/>
      <c r="D461" s="194"/>
    </row>
    <row r="462">
      <c r="A462" s="990"/>
      <c r="B462" s="990"/>
      <c r="C462" s="990"/>
      <c r="D462" s="194"/>
    </row>
    <row r="463">
      <c r="A463" s="990"/>
      <c r="B463" s="990"/>
      <c r="C463" s="990"/>
      <c r="D463" s="194"/>
    </row>
    <row r="464">
      <c r="A464" s="990"/>
      <c r="B464" s="990"/>
      <c r="C464" s="990"/>
      <c r="D464" s="194"/>
    </row>
    <row r="465">
      <c r="A465" s="990"/>
      <c r="B465" s="990"/>
      <c r="C465" s="990"/>
      <c r="D465" s="194"/>
    </row>
    <row r="466">
      <c r="A466" s="990"/>
      <c r="B466" s="990"/>
      <c r="C466" s="990"/>
      <c r="D466" s="194"/>
    </row>
    <row r="467">
      <c r="A467" s="990"/>
      <c r="B467" s="990"/>
      <c r="C467" s="990"/>
      <c r="D467" s="194"/>
    </row>
    <row r="468">
      <c r="A468" s="990"/>
      <c r="B468" s="990"/>
      <c r="C468" s="990"/>
      <c r="D468" s="194"/>
    </row>
    <row r="469">
      <c r="A469" s="990"/>
      <c r="B469" s="990"/>
      <c r="C469" s="990"/>
      <c r="D469" s="194"/>
    </row>
    <row r="470">
      <c r="A470" s="990"/>
      <c r="B470" s="990"/>
      <c r="C470" s="990"/>
      <c r="D470" s="194"/>
    </row>
    <row r="471">
      <c r="A471" s="990"/>
      <c r="B471" s="990"/>
      <c r="C471" s="990"/>
      <c r="D471" s="194"/>
    </row>
    <row r="472">
      <c r="A472" s="990"/>
      <c r="B472" s="990"/>
      <c r="C472" s="990"/>
      <c r="D472" s="194"/>
    </row>
    <row r="473">
      <c r="A473" s="990"/>
      <c r="B473" s="990"/>
      <c r="C473" s="990"/>
      <c r="D473" s="194"/>
    </row>
    <row r="474">
      <c r="A474" s="990"/>
      <c r="B474" s="990"/>
      <c r="C474" s="990"/>
      <c r="D474" s="194"/>
    </row>
    <row r="475">
      <c r="A475" s="990"/>
      <c r="B475" s="990"/>
      <c r="C475" s="990"/>
      <c r="D475" s="194"/>
    </row>
    <row r="476">
      <c r="A476" s="990"/>
      <c r="B476" s="990"/>
      <c r="C476" s="990"/>
      <c r="D476" s="194"/>
    </row>
    <row r="477">
      <c r="A477" s="990"/>
      <c r="B477" s="990"/>
      <c r="C477" s="990"/>
      <c r="D477" s="194"/>
    </row>
    <row r="478">
      <c r="A478" s="990"/>
      <c r="B478" s="990"/>
      <c r="C478" s="990"/>
      <c r="D478" s="194"/>
    </row>
    <row r="479">
      <c r="A479" s="990"/>
      <c r="B479" s="990"/>
      <c r="C479" s="990"/>
      <c r="D479" s="194"/>
    </row>
    <row r="480">
      <c r="A480" s="990"/>
      <c r="B480" s="990"/>
      <c r="C480" s="990"/>
      <c r="D480" s="194"/>
    </row>
    <row r="481">
      <c r="A481" s="990"/>
      <c r="B481" s="990"/>
      <c r="C481" s="990"/>
      <c r="D481" s="194"/>
    </row>
    <row r="482">
      <c r="A482" s="990"/>
      <c r="B482" s="990"/>
      <c r="C482" s="990"/>
      <c r="D482" s="194"/>
    </row>
    <row r="483">
      <c r="A483" s="990"/>
      <c r="B483" s="990"/>
      <c r="C483" s="990"/>
      <c r="D483" s="194"/>
    </row>
    <row r="484">
      <c r="A484" s="990"/>
      <c r="B484" s="990"/>
      <c r="C484" s="990"/>
      <c r="D484" s="194"/>
    </row>
    <row r="485">
      <c r="A485" s="990"/>
      <c r="B485" s="990"/>
      <c r="C485" s="990"/>
      <c r="D485" s="194"/>
    </row>
    <row r="486">
      <c r="A486" s="990"/>
      <c r="B486" s="990"/>
      <c r="C486" s="990"/>
      <c r="D486" s="194"/>
    </row>
    <row r="487">
      <c r="A487" s="990"/>
      <c r="B487" s="990"/>
      <c r="C487" s="990"/>
      <c r="D487" s="194"/>
    </row>
    <row r="488">
      <c r="A488" s="990"/>
      <c r="B488" s="990"/>
      <c r="C488" s="990"/>
      <c r="D488" s="194"/>
    </row>
    <row r="489">
      <c r="A489" s="990"/>
      <c r="B489" s="990"/>
      <c r="C489" s="990"/>
      <c r="D489" s="194"/>
    </row>
    <row r="490">
      <c r="A490" s="990"/>
      <c r="B490" s="990"/>
      <c r="C490" s="990"/>
      <c r="D490" s="194"/>
    </row>
    <row r="491">
      <c r="A491" s="990"/>
      <c r="B491" s="990"/>
      <c r="C491" s="990"/>
      <c r="D491" s="194"/>
    </row>
    <row r="492">
      <c r="A492" s="990"/>
      <c r="B492" s="990"/>
      <c r="C492" s="990"/>
      <c r="D492" s="194"/>
    </row>
    <row r="493">
      <c r="A493" s="990"/>
      <c r="B493" s="990"/>
      <c r="C493" s="990"/>
      <c r="D493" s="194"/>
    </row>
    <row r="494">
      <c r="A494" s="990"/>
      <c r="B494" s="990"/>
      <c r="C494" s="990"/>
      <c r="D494" s="194"/>
    </row>
    <row r="495">
      <c r="A495" s="990"/>
      <c r="B495" s="990"/>
      <c r="C495" s="990"/>
      <c r="D495" s="194"/>
    </row>
    <row r="496">
      <c r="A496" s="990"/>
      <c r="B496" s="990"/>
      <c r="C496" s="990"/>
      <c r="D496" s="194"/>
    </row>
    <row r="497">
      <c r="A497" s="990"/>
      <c r="B497" s="990"/>
      <c r="C497" s="990"/>
      <c r="D497" s="194"/>
    </row>
    <row r="498">
      <c r="A498" s="990"/>
      <c r="B498" s="990"/>
      <c r="C498" s="990"/>
      <c r="D498" s="194"/>
    </row>
    <row r="499">
      <c r="A499" s="990"/>
      <c r="B499" s="990"/>
      <c r="C499" s="990"/>
      <c r="D499" s="194"/>
    </row>
    <row r="500">
      <c r="A500" s="990"/>
      <c r="B500" s="990"/>
      <c r="C500" s="990"/>
      <c r="D500" s="194"/>
    </row>
    <row r="501">
      <c r="A501" s="990"/>
      <c r="B501" s="990"/>
      <c r="C501" s="990"/>
      <c r="D501" s="194"/>
    </row>
    <row r="502">
      <c r="A502" s="990"/>
      <c r="B502" s="990"/>
      <c r="C502" s="990"/>
      <c r="D502" s="194"/>
    </row>
    <row r="503">
      <c r="A503" s="990"/>
      <c r="B503" s="990"/>
      <c r="C503" s="990"/>
      <c r="D503" s="194"/>
    </row>
    <row r="504">
      <c r="A504" s="990"/>
      <c r="B504" s="990"/>
      <c r="C504" s="990"/>
      <c r="D504" s="194"/>
    </row>
    <row r="505">
      <c r="A505" s="990"/>
      <c r="B505" s="990"/>
      <c r="C505" s="990"/>
      <c r="D505" s="194"/>
    </row>
    <row r="506">
      <c r="A506" s="990"/>
      <c r="B506" s="990"/>
      <c r="C506" s="990"/>
      <c r="D506" s="194"/>
    </row>
    <row r="507">
      <c r="A507" s="990"/>
      <c r="B507" s="990"/>
      <c r="C507" s="990"/>
      <c r="D507" s="194"/>
    </row>
    <row r="508">
      <c r="A508" s="990"/>
      <c r="B508" s="990"/>
      <c r="C508" s="990"/>
      <c r="D508" s="194"/>
    </row>
    <row r="509">
      <c r="A509" s="990"/>
      <c r="B509" s="990"/>
      <c r="C509" s="990"/>
      <c r="D509" s="194"/>
    </row>
    <row r="510">
      <c r="A510" s="990"/>
      <c r="B510" s="990"/>
      <c r="C510" s="990"/>
      <c r="D510" s="194"/>
    </row>
    <row r="511">
      <c r="A511" s="990"/>
      <c r="B511" s="990"/>
      <c r="C511" s="990"/>
      <c r="D511" s="194"/>
    </row>
    <row r="512">
      <c r="A512" s="990"/>
      <c r="B512" s="990"/>
      <c r="C512" s="990"/>
      <c r="D512" s="194"/>
    </row>
    <row r="513">
      <c r="A513" s="990"/>
      <c r="B513" s="990"/>
      <c r="C513" s="990"/>
      <c r="D513" s="194"/>
    </row>
    <row r="514">
      <c r="A514" s="990"/>
      <c r="B514" s="990"/>
      <c r="C514" s="990"/>
      <c r="D514" s="194"/>
    </row>
    <row r="515">
      <c r="A515" s="990"/>
      <c r="B515" s="990"/>
      <c r="C515" s="990"/>
      <c r="D515" s="194"/>
    </row>
    <row r="516">
      <c r="A516" s="990"/>
      <c r="B516" s="990"/>
      <c r="C516" s="990"/>
      <c r="D516" s="194"/>
    </row>
    <row r="517">
      <c r="A517" s="990"/>
      <c r="B517" s="990"/>
      <c r="C517" s="990"/>
      <c r="D517" s="194"/>
    </row>
    <row r="518">
      <c r="A518" s="990"/>
      <c r="B518" s="990"/>
      <c r="C518" s="990"/>
      <c r="D518" s="194"/>
    </row>
    <row r="519">
      <c r="A519" s="990"/>
      <c r="B519" s="990"/>
      <c r="C519" s="990"/>
      <c r="D519" s="194"/>
    </row>
    <row r="520">
      <c r="A520" s="990"/>
      <c r="B520" s="990"/>
      <c r="C520" s="990"/>
      <c r="D520" s="194"/>
    </row>
    <row r="521">
      <c r="A521" s="990"/>
      <c r="B521" s="990"/>
      <c r="C521" s="990"/>
      <c r="D521" s="194"/>
    </row>
    <row r="522">
      <c r="A522" s="990"/>
      <c r="B522" s="990"/>
      <c r="C522" s="990"/>
      <c r="D522" s="194"/>
    </row>
    <row r="523">
      <c r="A523" s="990"/>
      <c r="B523" s="990"/>
      <c r="C523" s="990"/>
      <c r="D523" s="194"/>
    </row>
    <row r="524">
      <c r="A524" s="990"/>
      <c r="B524" s="990"/>
      <c r="C524" s="990"/>
      <c r="D524" s="194"/>
    </row>
    <row r="525">
      <c r="A525" s="990"/>
      <c r="B525" s="990"/>
      <c r="C525" s="990"/>
      <c r="D525" s="194"/>
    </row>
    <row r="526">
      <c r="A526" s="990"/>
      <c r="B526" s="990"/>
      <c r="C526" s="990"/>
      <c r="D526" s="194"/>
    </row>
    <row r="527">
      <c r="A527" s="990"/>
      <c r="B527" s="990"/>
      <c r="C527" s="990"/>
      <c r="D527" s="194"/>
    </row>
    <row r="528">
      <c r="A528" s="990"/>
      <c r="B528" s="990"/>
      <c r="C528" s="990"/>
      <c r="D528" s="194"/>
    </row>
    <row r="529">
      <c r="A529" s="990"/>
      <c r="B529" s="990"/>
      <c r="C529" s="990"/>
      <c r="D529" s="194"/>
    </row>
    <row r="530">
      <c r="A530" s="990"/>
      <c r="B530" s="990"/>
      <c r="C530" s="990"/>
      <c r="D530" s="194"/>
    </row>
    <row r="531">
      <c r="A531" s="990"/>
      <c r="B531" s="990"/>
      <c r="C531" s="990"/>
      <c r="D531" s="194"/>
    </row>
    <row r="532">
      <c r="A532" s="990"/>
      <c r="B532" s="990"/>
      <c r="C532" s="990"/>
      <c r="D532" s="194"/>
    </row>
    <row r="533">
      <c r="A533" s="990"/>
      <c r="B533" s="990"/>
      <c r="C533" s="990"/>
      <c r="D533" s="194"/>
    </row>
    <row r="534">
      <c r="A534" s="990"/>
      <c r="B534" s="990"/>
      <c r="C534" s="990"/>
      <c r="D534" s="194"/>
    </row>
    <row r="535">
      <c r="A535" s="990"/>
      <c r="B535" s="990"/>
      <c r="C535" s="990"/>
      <c r="D535" s="194"/>
    </row>
    <row r="536">
      <c r="A536" s="990"/>
      <c r="B536" s="990"/>
      <c r="C536" s="990"/>
      <c r="D536" s="194"/>
    </row>
    <row r="537">
      <c r="A537" s="990"/>
      <c r="B537" s="990"/>
      <c r="C537" s="990"/>
      <c r="D537" s="194"/>
    </row>
    <row r="538">
      <c r="A538" s="990"/>
      <c r="B538" s="990"/>
      <c r="C538" s="990"/>
      <c r="D538" s="194"/>
    </row>
    <row r="539">
      <c r="A539" s="990"/>
      <c r="B539" s="990"/>
      <c r="C539" s="990"/>
      <c r="D539" s="194"/>
    </row>
    <row r="540">
      <c r="A540" s="990"/>
      <c r="B540" s="990"/>
      <c r="C540" s="990"/>
      <c r="D540" s="194"/>
    </row>
    <row r="541">
      <c r="A541" s="990"/>
      <c r="B541" s="990"/>
      <c r="C541" s="990"/>
      <c r="D541" s="194"/>
    </row>
    <row r="542">
      <c r="A542" s="990"/>
      <c r="B542" s="990"/>
      <c r="C542" s="990"/>
      <c r="D542" s="194"/>
    </row>
    <row r="543">
      <c r="A543" s="990"/>
      <c r="B543" s="990"/>
      <c r="C543" s="990"/>
      <c r="D543" s="194"/>
    </row>
    <row r="544">
      <c r="A544" s="990"/>
      <c r="B544" s="990"/>
      <c r="C544" s="990"/>
      <c r="D544" s="194"/>
    </row>
    <row r="545">
      <c r="A545" s="990"/>
      <c r="B545" s="990"/>
      <c r="C545" s="990"/>
      <c r="D545" s="194"/>
    </row>
    <row r="546">
      <c r="A546" s="990"/>
      <c r="B546" s="990"/>
      <c r="C546" s="990"/>
      <c r="D546" s="194"/>
    </row>
    <row r="547">
      <c r="A547" s="990"/>
      <c r="B547" s="990"/>
      <c r="C547" s="990"/>
      <c r="D547" s="194"/>
    </row>
    <row r="548">
      <c r="A548" s="990"/>
      <c r="B548" s="990"/>
      <c r="C548" s="990"/>
      <c r="D548" s="194"/>
    </row>
    <row r="549">
      <c r="A549" s="990"/>
      <c r="B549" s="990"/>
      <c r="C549" s="990"/>
      <c r="D549" s="194"/>
    </row>
    <row r="550">
      <c r="A550" s="990"/>
      <c r="B550" s="990"/>
      <c r="C550" s="990"/>
      <c r="D550" s="194"/>
    </row>
    <row r="551">
      <c r="A551" s="990"/>
      <c r="B551" s="990"/>
      <c r="C551" s="990"/>
      <c r="D551" s="194"/>
    </row>
    <row r="552">
      <c r="A552" s="990"/>
      <c r="B552" s="990"/>
      <c r="C552" s="990"/>
      <c r="D552" s="194"/>
    </row>
    <row r="553">
      <c r="A553" s="990"/>
      <c r="B553" s="990"/>
      <c r="C553" s="990"/>
      <c r="D553" s="194"/>
    </row>
    <row r="554">
      <c r="A554" s="990"/>
      <c r="B554" s="990"/>
      <c r="C554" s="990"/>
      <c r="D554" s="194"/>
    </row>
    <row r="555">
      <c r="A555" s="990"/>
      <c r="B555" s="990"/>
      <c r="C555" s="990"/>
      <c r="D555" s="194"/>
    </row>
    <row r="556">
      <c r="A556" s="990"/>
      <c r="B556" s="990"/>
      <c r="C556" s="990"/>
      <c r="D556" s="194"/>
    </row>
    <row r="557">
      <c r="A557" s="990"/>
      <c r="B557" s="990"/>
      <c r="C557" s="990"/>
      <c r="D557" s="194"/>
    </row>
    <row r="558">
      <c r="A558" s="990"/>
      <c r="B558" s="990"/>
      <c r="C558" s="990"/>
      <c r="D558" s="194"/>
    </row>
    <row r="559">
      <c r="A559" s="990"/>
      <c r="B559" s="990"/>
      <c r="C559" s="990"/>
      <c r="D559" s="194"/>
    </row>
    <row r="560">
      <c r="A560" s="990"/>
      <c r="B560" s="990"/>
      <c r="C560" s="990"/>
      <c r="D560" s="194"/>
    </row>
    <row r="561">
      <c r="A561" s="990"/>
      <c r="B561" s="990"/>
      <c r="C561" s="990"/>
      <c r="D561" s="194"/>
    </row>
    <row r="562">
      <c r="A562" s="990"/>
      <c r="B562" s="990"/>
      <c r="C562" s="990"/>
      <c r="D562" s="194"/>
    </row>
    <row r="563">
      <c r="A563" s="990"/>
      <c r="B563" s="990"/>
      <c r="C563" s="990"/>
      <c r="D563" s="194"/>
    </row>
    <row r="564">
      <c r="A564" s="990"/>
      <c r="B564" s="990"/>
      <c r="C564" s="990"/>
      <c r="D564" s="194"/>
    </row>
    <row r="565">
      <c r="A565" s="990"/>
      <c r="B565" s="990"/>
      <c r="C565" s="990"/>
      <c r="D565" s="194"/>
    </row>
    <row r="566">
      <c r="A566" s="990"/>
      <c r="B566" s="990"/>
      <c r="C566" s="990"/>
      <c r="D566" s="194"/>
    </row>
    <row r="567">
      <c r="A567" s="990"/>
      <c r="B567" s="990"/>
      <c r="C567" s="990"/>
      <c r="D567" s="194"/>
    </row>
    <row r="568">
      <c r="A568" s="990"/>
      <c r="B568" s="990"/>
      <c r="C568" s="990"/>
      <c r="D568" s="194"/>
    </row>
    <row r="569">
      <c r="A569" s="990"/>
      <c r="B569" s="990"/>
      <c r="C569" s="990"/>
      <c r="D569" s="194"/>
    </row>
    <row r="570">
      <c r="A570" s="990"/>
      <c r="B570" s="990"/>
      <c r="C570" s="990"/>
      <c r="D570" s="194"/>
    </row>
    <row r="571">
      <c r="A571" s="990"/>
      <c r="B571" s="990"/>
      <c r="C571" s="990"/>
      <c r="D571" s="194"/>
    </row>
    <row r="572">
      <c r="A572" s="990"/>
      <c r="B572" s="990"/>
      <c r="C572" s="990"/>
      <c r="D572" s="194"/>
    </row>
    <row r="573">
      <c r="A573" s="990"/>
      <c r="B573" s="990"/>
      <c r="C573" s="990"/>
      <c r="D573" s="194"/>
    </row>
    <row r="574">
      <c r="A574" s="990"/>
      <c r="B574" s="990"/>
      <c r="C574" s="990"/>
      <c r="D574" s="194"/>
    </row>
    <row r="575">
      <c r="A575" s="990"/>
      <c r="B575" s="990"/>
      <c r="C575" s="990"/>
      <c r="D575" s="194"/>
    </row>
    <row r="576">
      <c r="A576" s="990"/>
      <c r="B576" s="990"/>
      <c r="C576" s="990"/>
      <c r="D576" s="194"/>
    </row>
    <row r="577">
      <c r="A577" s="990"/>
      <c r="B577" s="990"/>
      <c r="C577" s="990"/>
      <c r="D577" s="194"/>
    </row>
    <row r="578">
      <c r="A578" s="990"/>
      <c r="B578" s="990"/>
      <c r="C578" s="990"/>
      <c r="D578" s="194"/>
    </row>
    <row r="579">
      <c r="A579" s="990"/>
      <c r="B579" s="990"/>
      <c r="C579" s="990"/>
      <c r="D579" s="194"/>
    </row>
    <row r="580">
      <c r="A580" s="990"/>
      <c r="B580" s="990"/>
      <c r="C580" s="990"/>
      <c r="D580" s="194"/>
    </row>
    <row r="581">
      <c r="A581" s="990"/>
      <c r="B581" s="990"/>
      <c r="C581" s="990"/>
      <c r="D581" s="194"/>
    </row>
    <row r="582">
      <c r="A582" s="990"/>
      <c r="B582" s="990"/>
      <c r="C582" s="990"/>
      <c r="D582" s="194"/>
    </row>
    <row r="583">
      <c r="A583" s="990"/>
      <c r="B583" s="990"/>
      <c r="C583" s="990"/>
      <c r="D583" s="194"/>
    </row>
    <row r="584">
      <c r="A584" s="990"/>
      <c r="B584" s="990"/>
      <c r="C584" s="990"/>
      <c r="D584" s="194"/>
    </row>
    <row r="585">
      <c r="A585" s="990"/>
      <c r="B585" s="990"/>
      <c r="C585" s="990"/>
      <c r="D585" s="194"/>
    </row>
    <row r="586">
      <c r="A586" s="990"/>
      <c r="B586" s="990"/>
      <c r="C586" s="990"/>
      <c r="D586" s="194"/>
    </row>
    <row r="587">
      <c r="A587" s="990"/>
      <c r="B587" s="990"/>
      <c r="C587" s="990"/>
      <c r="D587" s="194"/>
    </row>
    <row r="588">
      <c r="A588" s="990"/>
      <c r="B588" s="990"/>
      <c r="C588" s="990"/>
      <c r="D588" s="194"/>
    </row>
    <row r="589">
      <c r="A589" s="990"/>
      <c r="B589" s="990"/>
      <c r="C589" s="990"/>
      <c r="D589" s="194"/>
    </row>
    <row r="590">
      <c r="A590" s="990"/>
      <c r="B590" s="990"/>
      <c r="C590" s="990"/>
      <c r="D590" s="194"/>
    </row>
    <row r="591">
      <c r="A591" s="990"/>
      <c r="B591" s="990"/>
      <c r="C591" s="990"/>
      <c r="D591" s="194"/>
    </row>
    <row r="592">
      <c r="A592" s="990"/>
      <c r="B592" s="990"/>
      <c r="C592" s="990"/>
      <c r="D592" s="194"/>
    </row>
    <row r="593">
      <c r="A593" s="990"/>
      <c r="B593" s="990"/>
      <c r="C593" s="990"/>
      <c r="D593" s="194"/>
    </row>
    <row r="594">
      <c r="A594" s="990"/>
      <c r="B594" s="990"/>
      <c r="C594" s="990"/>
      <c r="D594" s="194"/>
    </row>
    <row r="595">
      <c r="A595" s="990"/>
      <c r="B595" s="990"/>
      <c r="C595" s="990"/>
      <c r="D595" s="194"/>
    </row>
    <row r="596">
      <c r="A596" s="990"/>
      <c r="B596" s="990"/>
      <c r="C596" s="990"/>
      <c r="D596" s="194"/>
    </row>
    <row r="597">
      <c r="A597" s="990"/>
      <c r="B597" s="990"/>
      <c r="C597" s="990"/>
      <c r="D597" s="194"/>
    </row>
    <row r="598">
      <c r="A598" s="990"/>
      <c r="B598" s="990"/>
      <c r="C598" s="990"/>
      <c r="D598" s="194"/>
    </row>
    <row r="599">
      <c r="A599" s="990"/>
      <c r="B599" s="990"/>
      <c r="C599" s="990"/>
      <c r="D599" s="194"/>
    </row>
    <row r="600">
      <c r="A600" s="990"/>
      <c r="B600" s="990"/>
      <c r="C600" s="990"/>
      <c r="D600" s="194"/>
    </row>
    <row r="601">
      <c r="A601" s="990"/>
      <c r="B601" s="990"/>
      <c r="C601" s="990"/>
      <c r="D601" s="194"/>
    </row>
    <row r="602">
      <c r="A602" s="990"/>
      <c r="B602" s="990"/>
      <c r="C602" s="990"/>
      <c r="D602" s="194"/>
    </row>
    <row r="603">
      <c r="A603" s="990"/>
      <c r="B603" s="990"/>
      <c r="C603" s="990"/>
      <c r="D603" s="194"/>
    </row>
    <row r="604">
      <c r="A604" s="990"/>
      <c r="B604" s="990"/>
      <c r="C604" s="990"/>
      <c r="D604" s="194"/>
    </row>
    <row r="605">
      <c r="A605" s="990"/>
      <c r="B605" s="990"/>
      <c r="C605" s="990"/>
      <c r="D605" s="194"/>
    </row>
    <row r="606">
      <c r="A606" s="990"/>
      <c r="B606" s="990"/>
      <c r="C606" s="990"/>
      <c r="D606" s="194"/>
    </row>
    <row r="607">
      <c r="A607" s="990"/>
      <c r="B607" s="990"/>
      <c r="C607" s="990"/>
      <c r="D607" s="194"/>
    </row>
    <row r="608">
      <c r="A608" s="990"/>
      <c r="B608" s="990"/>
      <c r="C608" s="990"/>
      <c r="D608" s="194"/>
    </row>
    <row r="609">
      <c r="A609" s="990"/>
      <c r="B609" s="990"/>
      <c r="C609" s="990"/>
      <c r="D609" s="194"/>
    </row>
    <row r="610">
      <c r="A610" s="990"/>
      <c r="B610" s="990"/>
      <c r="C610" s="990"/>
      <c r="D610" s="194"/>
    </row>
    <row r="611">
      <c r="A611" s="990"/>
      <c r="B611" s="990"/>
      <c r="C611" s="990"/>
      <c r="D611" s="194"/>
    </row>
    <row r="612">
      <c r="A612" s="990"/>
      <c r="B612" s="990"/>
      <c r="C612" s="990"/>
      <c r="D612" s="194"/>
    </row>
    <row r="613">
      <c r="A613" s="990"/>
      <c r="B613" s="990"/>
      <c r="C613" s="990"/>
      <c r="D613" s="194"/>
    </row>
    <row r="614">
      <c r="A614" s="990"/>
      <c r="B614" s="990"/>
      <c r="C614" s="990"/>
      <c r="D614" s="194"/>
    </row>
    <row r="615">
      <c r="A615" s="990"/>
      <c r="B615" s="990"/>
      <c r="C615" s="990"/>
      <c r="D615" s="194"/>
    </row>
    <row r="616">
      <c r="A616" s="990"/>
      <c r="B616" s="990"/>
      <c r="C616" s="990"/>
      <c r="D616" s="194"/>
    </row>
    <row r="617">
      <c r="A617" s="990"/>
      <c r="B617" s="990"/>
      <c r="C617" s="990"/>
      <c r="D617" s="194"/>
    </row>
    <row r="618">
      <c r="A618" s="990"/>
      <c r="B618" s="990"/>
      <c r="C618" s="990"/>
      <c r="D618" s="194"/>
    </row>
    <row r="619">
      <c r="A619" s="990"/>
      <c r="B619" s="990"/>
      <c r="C619" s="990"/>
      <c r="D619" s="194"/>
    </row>
    <row r="620">
      <c r="A620" s="990"/>
      <c r="B620" s="990"/>
      <c r="C620" s="990"/>
      <c r="D620" s="194"/>
    </row>
    <row r="621">
      <c r="A621" s="990"/>
      <c r="B621" s="990"/>
      <c r="C621" s="990"/>
      <c r="D621" s="194"/>
    </row>
    <row r="622">
      <c r="A622" s="990"/>
      <c r="B622" s="990"/>
      <c r="C622" s="990"/>
      <c r="D622" s="194"/>
    </row>
    <row r="623">
      <c r="A623" s="990"/>
      <c r="B623" s="990"/>
      <c r="C623" s="990"/>
      <c r="D623" s="194"/>
    </row>
    <row r="624">
      <c r="A624" s="990"/>
      <c r="B624" s="990"/>
      <c r="C624" s="990"/>
      <c r="D624" s="194"/>
    </row>
    <row r="625">
      <c r="A625" s="990"/>
      <c r="B625" s="990"/>
      <c r="C625" s="990"/>
      <c r="D625" s="194"/>
    </row>
    <row r="626">
      <c r="A626" s="990"/>
      <c r="B626" s="990"/>
      <c r="C626" s="990"/>
      <c r="D626" s="194"/>
    </row>
    <row r="627">
      <c r="A627" s="990"/>
      <c r="B627" s="990"/>
      <c r="C627" s="990"/>
      <c r="D627" s="194"/>
    </row>
    <row r="628">
      <c r="A628" s="990"/>
      <c r="B628" s="990"/>
      <c r="C628" s="990"/>
      <c r="D628" s="194"/>
    </row>
    <row r="629">
      <c r="A629" s="990"/>
      <c r="B629" s="990"/>
      <c r="C629" s="990"/>
      <c r="D629" s="194"/>
    </row>
    <row r="630">
      <c r="A630" s="990"/>
      <c r="B630" s="990"/>
      <c r="C630" s="990"/>
      <c r="D630" s="194"/>
    </row>
    <row r="631">
      <c r="A631" s="990"/>
      <c r="B631" s="990"/>
      <c r="C631" s="990"/>
      <c r="D631" s="194"/>
    </row>
    <row r="632">
      <c r="A632" s="990"/>
      <c r="B632" s="990"/>
      <c r="C632" s="990"/>
      <c r="D632" s="194"/>
    </row>
    <row r="633">
      <c r="A633" s="990"/>
      <c r="B633" s="990"/>
      <c r="C633" s="990"/>
      <c r="D633" s="194"/>
    </row>
    <row r="634">
      <c r="A634" s="990"/>
      <c r="B634" s="990"/>
      <c r="C634" s="990"/>
      <c r="D634" s="194"/>
    </row>
    <row r="635">
      <c r="A635" s="990"/>
      <c r="B635" s="990"/>
      <c r="C635" s="990"/>
      <c r="D635" s="194"/>
    </row>
    <row r="636">
      <c r="A636" s="990"/>
      <c r="B636" s="990"/>
      <c r="C636" s="990"/>
      <c r="D636" s="194"/>
    </row>
    <row r="637">
      <c r="A637" s="990"/>
      <c r="B637" s="990"/>
      <c r="C637" s="990"/>
      <c r="D637" s="194"/>
    </row>
    <row r="638">
      <c r="A638" s="990"/>
      <c r="B638" s="990"/>
      <c r="C638" s="990"/>
      <c r="D638" s="194"/>
    </row>
    <row r="639">
      <c r="A639" s="990"/>
      <c r="B639" s="990"/>
      <c r="C639" s="990"/>
      <c r="D639" s="194"/>
    </row>
    <row r="640">
      <c r="A640" s="990"/>
      <c r="B640" s="990"/>
      <c r="C640" s="990"/>
      <c r="D640" s="194"/>
    </row>
    <row r="641">
      <c r="A641" s="990"/>
      <c r="B641" s="990"/>
      <c r="C641" s="990"/>
      <c r="D641" s="194"/>
    </row>
    <row r="642">
      <c r="A642" s="990"/>
      <c r="B642" s="990"/>
      <c r="C642" s="990"/>
      <c r="D642" s="194"/>
    </row>
    <row r="643">
      <c r="A643" s="990"/>
      <c r="B643" s="990"/>
      <c r="C643" s="990"/>
      <c r="D643" s="194"/>
    </row>
    <row r="644">
      <c r="A644" s="990"/>
      <c r="B644" s="990"/>
      <c r="C644" s="990"/>
      <c r="D644" s="194"/>
    </row>
    <row r="645">
      <c r="A645" s="990"/>
      <c r="B645" s="990"/>
      <c r="C645" s="990"/>
      <c r="D645" s="194"/>
    </row>
    <row r="646">
      <c r="A646" s="990"/>
      <c r="B646" s="990"/>
      <c r="C646" s="990"/>
      <c r="D646" s="194"/>
    </row>
    <row r="647">
      <c r="A647" s="990"/>
      <c r="B647" s="990"/>
      <c r="C647" s="990"/>
      <c r="D647" s="194"/>
    </row>
    <row r="648">
      <c r="A648" s="990"/>
      <c r="B648" s="990"/>
      <c r="C648" s="990"/>
      <c r="D648" s="194"/>
    </row>
    <row r="649">
      <c r="A649" s="990"/>
      <c r="B649" s="990"/>
      <c r="C649" s="990"/>
      <c r="D649" s="194"/>
    </row>
    <row r="650">
      <c r="A650" s="990"/>
      <c r="B650" s="990"/>
      <c r="C650" s="990"/>
      <c r="D650" s="194"/>
    </row>
    <row r="651">
      <c r="A651" s="990"/>
      <c r="B651" s="990"/>
      <c r="C651" s="990"/>
      <c r="D651" s="194"/>
    </row>
    <row r="652">
      <c r="A652" s="990"/>
      <c r="B652" s="990"/>
      <c r="C652" s="990"/>
      <c r="D652" s="194"/>
    </row>
    <row r="653">
      <c r="A653" s="990"/>
      <c r="B653" s="990"/>
      <c r="C653" s="990"/>
      <c r="D653" s="194"/>
    </row>
    <row r="654">
      <c r="A654" s="990"/>
      <c r="B654" s="990"/>
      <c r="C654" s="990"/>
      <c r="D654" s="194"/>
    </row>
    <row r="655">
      <c r="A655" s="990"/>
      <c r="B655" s="990"/>
      <c r="C655" s="990"/>
      <c r="D655" s="194"/>
    </row>
    <row r="656">
      <c r="A656" s="990"/>
      <c r="B656" s="990"/>
      <c r="C656" s="990"/>
      <c r="D656" s="194"/>
    </row>
    <row r="657">
      <c r="A657" s="990"/>
      <c r="B657" s="990"/>
      <c r="C657" s="990"/>
      <c r="D657" s="194"/>
    </row>
    <row r="658">
      <c r="A658" s="990"/>
      <c r="B658" s="990"/>
      <c r="C658" s="990"/>
      <c r="D658" s="194"/>
    </row>
    <row r="659">
      <c r="A659" s="990"/>
      <c r="B659" s="990"/>
      <c r="C659" s="990"/>
      <c r="D659" s="194"/>
    </row>
    <row r="660">
      <c r="A660" s="990"/>
      <c r="B660" s="990"/>
      <c r="C660" s="990"/>
      <c r="D660" s="194"/>
    </row>
    <row r="661">
      <c r="A661" s="990"/>
      <c r="B661" s="990"/>
      <c r="C661" s="990"/>
      <c r="D661" s="194"/>
    </row>
    <row r="662">
      <c r="A662" s="990"/>
      <c r="B662" s="990"/>
      <c r="C662" s="990"/>
      <c r="D662" s="194"/>
    </row>
    <row r="663">
      <c r="A663" s="990"/>
      <c r="B663" s="990"/>
      <c r="C663" s="990"/>
      <c r="D663" s="194"/>
    </row>
    <row r="664">
      <c r="A664" s="990"/>
      <c r="B664" s="990"/>
      <c r="C664" s="990"/>
      <c r="D664" s="194"/>
    </row>
    <row r="665">
      <c r="A665" s="990"/>
      <c r="B665" s="990"/>
      <c r="C665" s="990"/>
      <c r="D665" s="194"/>
    </row>
    <row r="666">
      <c r="A666" s="990"/>
      <c r="B666" s="990"/>
      <c r="C666" s="990"/>
      <c r="D666" s="194"/>
    </row>
    <row r="667">
      <c r="A667" s="990"/>
      <c r="B667" s="990"/>
      <c r="C667" s="990"/>
      <c r="D667" s="194"/>
    </row>
    <row r="668">
      <c r="A668" s="990"/>
      <c r="B668" s="990"/>
      <c r="C668" s="990"/>
      <c r="D668" s="194"/>
    </row>
    <row r="669">
      <c r="A669" s="990"/>
      <c r="B669" s="990"/>
      <c r="C669" s="990"/>
      <c r="D669" s="194"/>
    </row>
    <row r="670">
      <c r="A670" s="990"/>
      <c r="B670" s="990"/>
      <c r="C670" s="990"/>
      <c r="D670" s="194"/>
    </row>
    <row r="671">
      <c r="A671" s="990"/>
      <c r="B671" s="990"/>
      <c r="C671" s="990"/>
      <c r="D671" s="194"/>
    </row>
    <row r="672">
      <c r="A672" s="990"/>
      <c r="B672" s="990"/>
      <c r="C672" s="990"/>
      <c r="D672" s="194"/>
    </row>
    <row r="673">
      <c r="A673" s="990"/>
      <c r="B673" s="990"/>
      <c r="C673" s="990"/>
      <c r="D673" s="194"/>
    </row>
    <row r="674">
      <c r="A674" s="990"/>
      <c r="B674" s="990"/>
      <c r="C674" s="990"/>
      <c r="D674" s="194"/>
    </row>
    <row r="675">
      <c r="A675" s="990"/>
      <c r="B675" s="990"/>
      <c r="C675" s="990"/>
      <c r="D675" s="194"/>
    </row>
    <row r="676">
      <c r="A676" s="990"/>
      <c r="B676" s="990"/>
      <c r="C676" s="990"/>
      <c r="D676" s="194"/>
    </row>
    <row r="677">
      <c r="A677" s="990"/>
      <c r="B677" s="990"/>
      <c r="C677" s="990"/>
      <c r="D677" s="194"/>
    </row>
    <row r="678">
      <c r="A678" s="990"/>
      <c r="B678" s="990"/>
      <c r="C678" s="990"/>
      <c r="D678" s="194"/>
    </row>
    <row r="679">
      <c r="A679" s="990"/>
      <c r="B679" s="990"/>
      <c r="C679" s="990"/>
      <c r="D679" s="194"/>
    </row>
    <row r="680">
      <c r="A680" s="990"/>
      <c r="B680" s="990"/>
      <c r="C680" s="990"/>
      <c r="D680" s="194"/>
    </row>
    <row r="681">
      <c r="A681" s="990"/>
      <c r="B681" s="990"/>
      <c r="C681" s="990"/>
      <c r="D681" s="194"/>
    </row>
    <row r="682">
      <c r="A682" s="990"/>
      <c r="B682" s="990"/>
      <c r="C682" s="990"/>
      <c r="D682" s="194"/>
    </row>
    <row r="683">
      <c r="A683" s="990"/>
      <c r="B683" s="990"/>
      <c r="C683" s="990"/>
      <c r="D683" s="194"/>
    </row>
    <row r="684">
      <c r="A684" s="990"/>
      <c r="B684" s="990"/>
      <c r="C684" s="990"/>
      <c r="D684" s="194"/>
    </row>
    <row r="685">
      <c r="A685" s="990"/>
      <c r="B685" s="990"/>
      <c r="C685" s="990"/>
      <c r="D685" s="194"/>
    </row>
    <row r="686">
      <c r="A686" s="990"/>
      <c r="B686" s="990"/>
      <c r="C686" s="990"/>
      <c r="D686" s="194"/>
    </row>
    <row r="687">
      <c r="A687" s="990"/>
      <c r="B687" s="990"/>
      <c r="C687" s="990"/>
      <c r="D687" s="194"/>
    </row>
    <row r="688">
      <c r="A688" s="990"/>
      <c r="B688" s="990"/>
      <c r="C688" s="990"/>
      <c r="D688" s="194"/>
    </row>
    <row r="689">
      <c r="A689" s="990"/>
      <c r="B689" s="990"/>
      <c r="C689" s="990"/>
      <c r="D689" s="194"/>
    </row>
    <row r="690">
      <c r="A690" s="990"/>
      <c r="B690" s="990"/>
      <c r="C690" s="990"/>
      <c r="D690" s="194"/>
    </row>
    <row r="691">
      <c r="A691" s="990"/>
      <c r="B691" s="990"/>
      <c r="C691" s="990"/>
      <c r="D691" s="194"/>
    </row>
    <row r="692">
      <c r="A692" s="990"/>
      <c r="B692" s="990"/>
      <c r="C692" s="990"/>
      <c r="D692" s="194"/>
    </row>
    <row r="693">
      <c r="A693" s="990"/>
      <c r="B693" s="990"/>
      <c r="C693" s="990"/>
      <c r="D693" s="194"/>
    </row>
    <row r="694">
      <c r="A694" s="990"/>
      <c r="B694" s="990"/>
      <c r="C694" s="990"/>
      <c r="D694" s="194"/>
    </row>
    <row r="695">
      <c r="A695" s="990"/>
      <c r="B695" s="990"/>
      <c r="C695" s="990"/>
      <c r="D695" s="194"/>
    </row>
    <row r="696">
      <c r="A696" s="990"/>
      <c r="B696" s="990"/>
      <c r="C696" s="990"/>
      <c r="D696" s="194"/>
    </row>
    <row r="697">
      <c r="A697" s="990"/>
      <c r="B697" s="990"/>
      <c r="C697" s="990"/>
      <c r="D697" s="194"/>
    </row>
    <row r="698">
      <c r="A698" s="990"/>
      <c r="B698" s="990"/>
      <c r="C698" s="990"/>
      <c r="D698" s="194"/>
    </row>
    <row r="699">
      <c r="A699" s="990"/>
      <c r="B699" s="990"/>
      <c r="C699" s="990"/>
      <c r="D699" s="194"/>
    </row>
    <row r="700">
      <c r="A700" s="990"/>
      <c r="B700" s="990"/>
      <c r="C700" s="990"/>
      <c r="D700" s="194"/>
    </row>
    <row r="701">
      <c r="A701" s="990"/>
      <c r="B701" s="990"/>
      <c r="C701" s="990"/>
      <c r="D701" s="194"/>
    </row>
    <row r="702">
      <c r="A702" s="990"/>
      <c r="B702" s="990"/>
      <c r="C702" s="990"/>
      <c r="D702" s="194"/>
    </row>
    <row r="703">
      <c r="A703" s="990"/>
      <c r="B703" s="990"/>
      <c r="C703" s="990"/>
      <c r="D703" s="194"/>
    </row>
    <row r="704">
      <c r="A704" s="990"/>
      <c r="B704" s="990"/>
      <c r="C704" s="990"/>
      <c r="D704" s="194"/>
    </row>
    <row r="705">
      <c r="A705" s="990"/>
      <c r="B705" s="990"/>
      <c r="C705" s="990"/>
      <c r="D705" s="194"/>
    </row>
    <row r="706">
      <c r="A706" s="990"/>
      <c r="B706" s="990"/>
      <c r="C706" s="990"/>
      <c r="D706" s="194"/>
    </row>
    <row r="707">
      <c r="A707" s="990"/>
      <c r="B707" s="990"/>
      <c r="C707" s="990"/>
      <c r="D707" s="194"/>
    </row>
    <row r="708">
      <c r="A708" s="990"/>
      <c r="B708" s="990"/>
      <c r="C708" s="990"/>
      <c r="D708" s="194"/>
    </row>
    <row r="709">
      <c r="A709" s="990"/>
      <c r="B709" s="990"/>
      <c r="C709" s="990"/>
      <c r="D709" s="194"/>
    </row>
    <row r="710">
      <c r="A710" s="990"/>
      <c r="B710" s="990"/>
      <c r="C710" s="990"/>
      <c r="D710" s="194"/>
    </row>
    <row r="711">
      <c r="A711" s="990"/>
      <c r="B711" s="990"/>
      <c r="C711" s="990"/>
      <c r="D711" s="194"/>
    </row>
    <row r="712">
      <c r="A712" s="990"/>
      <c r="B712" s="990"/>
      <c r="C712" s="990"/>
      <c r="D712" s="194"/>
    </row>
    <row r="713">
      <c r="A713" s="990"/>
      <c r="B713" s="990"/>
      <c r="C713" s="990"/>
      <c r="D713" s="194"/>
    </row>
    <row r="714">
      <c r="A714" s="990"/>
      <c r="B714" s="990"/>
      <c r="C714" s="990"/>
      <c r="D714" s="194"/>
    </row>
    <row r="715">
      <c r="A715" s="990"/>
      <c r="B715" s="990"/>
      <c r="C715" s="990"/>
      <c r="D715" s="194"/>
    </row>
    <row r="716">
      <c r="A716" s="990"/>
      <c r="B716" s="990"/>
      <c r="C716" s="990"/>
      <c r="D716" s="194"/>
    </row>
    <row r="717">
      <c r="A717" s="990"/>
      <c r="B717" s="990"/>
      <c r="C717" s="990"/>
      <c r="D717" s="194"/>
    </row>
    <row r="718">
      <c r="A718" s="990"/>
      <c r="B718" s="990"/>
      <c r="C718" s="990"/>
      <c r="D718" s="194"/>
    </row>
    <row r="719">
      <c r="A719" s="990"/>
      <c r="B719" s="990"/>
      <c r="C719" s="990"/>
      <c r="D719" s="194"/>
    </row>
    <row r="720">
      <c r="A720" s="990"/>
      <c r="B720" s="990"/>
      <c r="C720" s="990"/>
      <c r="D720" s="194"/>
    </row>
    <row r="721">
      <c r="A721" s="990"/>
      <c r="B721" s="990"/>
      <c r="C721" s="990"/>
      <c r="D721" s="194"/>
    </row>
    <row r="722">
      <c r="A722" s="990"/>
      <c r="B722" s="990"/>
      <c r="C722" s="990"/>
      <c r="D722" s="194"/>
    </row>
    <row r="723">
      <c r="A723" s="990"/>
      <c r="B723" s="990"/>
      <c r="C723" s="990"/>
      <c r="D723" s="194"/>
    </row>
    <row r="724">
      <c r="A724" s="990"/>
      <c r="B724" s="990"/>
      <c r="C724" s="990"/>
      <c r="D724" s="194"/>
    </row>
    <row r="725">
      <c r="A725" s="990"/>
      <c r="B725" s="990"/>
      <c r="C725" s="990"/>
      <c r="D725" s="194"/>
    </row>
    <row r="726">
      <c r="A726" s="990"/>
      <c r="B726" s="990"/>
      <c r="C726" s="990"/>
      <c r="D726" s="194"/>
    </row>
    <row r="727">
      <c r="A727" s="990"/>
      <c r="B727" s="990"/>
      <c r="C727" s="990"/>
      <c r="D727" s="194"/>
    </row>
    <row r="728">
      <c r="A728" s="990"/>
      <c r="B728" s="990"/>
      <c r="C728" s="990"/>
      <c r="D728" s="194"/>
    </row>
    <row r="729">
      <c r="A729" s="990"/>
      <c r="B729" s="990"/>
      <c r="C729" s="990"/>
      <c r="D729" s="194"/>
    </row>
    <row r="730">
      <c r="A730" s="990"/>
      <c r="B730" s="990"/>
      <c r="C730" s="990"/>
      <c r="D730" s="194"/>
    </row>
    <row r="731">
      <c r="A731" s="990"/>
      <c r="B731" s="990"/>
      <c r="C731" s="990"/>
      <c r="D731" s="194"/>
    </row>
    <row r="732">
      <c r="A732" s="990"/>
      <c r="B732" s="990"/>
      <c r="C732" s="990"/>
      <c r="D732" s="194"/>
    </row>
    <row r="733">
      <c r="A733" s="990"/>
      <c r="B733" s="990"/>
      <c r="C733" s="990"/>
      <c r="D733" s="194"/>
    </row>
    <row r="734">
      <c r="A734" s="990"/>
      <c r="B734" s="990"/>
      <c r="C734" s="990"/>
      <c r="D734" s="194"/>
    </row>
    <row r="735">
      <c r="A735" s="990"/>
      <c r="B735" s="990"/>
      <c r="C735" s="990"/>
      <c r="D735" s="194"/>
    </row>
    <row r="736">
      <c r="A736" s="990"/>
      <c r="B736" s="990"/>
      <c r="C736" s="990"/>
      <c r="D736" s="194"/>
    </row>
    <row r="737">
      <c r="A737" s="990"/>
      <c r="B737" s="990"/>
      <c r="C737" s="990"/>
      <c r="D737" s="194"/>
    </row>
    <row r="738">
      <c r="A738" s="990"/>
      <c r="B738" s="990"/>
      <c r="C738" s="990"/>
      <c r="D738" s="194"/>
    </row>
    <row r="739">
      <c r="A739" s="990"/>
      <c r="B739" s="990"/>
      <c r="C739" s="990"/>
      <c r="D739" s="194"/>
    </row>
    <row r="740">
      <c r="A740" s="990"/>
      <c r="B740" s="990"/>
      <c r="C740" s="990"/>
      <c r="D740" s="194"/>
    </row>
    <row r="741">
      <c r="A741" s="990"/>
      <c r="B741" s="990"/>
      <c r="C741" s="990"/>
      <c r="D741" s="194"/>
    </row>
    <row r="742">
      <c r="A742" s="990"/>
      <c r="B742" s="990"/>
      <c r="C742" s="990"/>
      <c r="D742" s="194"/>
    </row>
    <row r="743">
      <c r="A743" s="990"/>
      <c r="B743" s="990"/>
      <c r="C743" s="990"/>
      <c r="D743" s="194"/>
    </row>
    <row r="744">
      <c r="A744" s="990"/>
      <c r="B744" s="990"/>
      <c r="C744" s="990"/>
      <c r="D744" s="194"/>
    </row>
    <row r="745">
      <c r="A745" s="990"/>
      <c r="B745" s="990"/>
      <c r="C745" s="990"/>
      <c r="D745" s="194"/>
    </row>
    <row r="746">
      <c r="A746" s="990"/>
      <c r="B746" s="990"/>
      <c r="C746" s="990"/>
      <c r="D746" s="194"/>
    </row>
    <row r="747">
      <c r="A747" s="990"/>
      <c r="B747" s="990"/>
      <c r="C747" s="990"/>
      <c r="D747" s="194"/>
    </row>
    <row r="748">
      <c r="A748" s="990"/>
      <c r="B748" s="990"/>
      <c r="C748" s="990"/>
      <c r="D748" s="194"/>
    </row>
    <row r="749">
      <c r="A749" s="990"/>
      <c r="B749" s="990"/>
      <c r="C749" s="990"/>
      <c r="D749" s="194"/>
    </row>
    <row r="750">
      <c r="A750" s="990"/>
      <c r="B750" s="990"/>
      <c r="C750" s="990"/>
      <c r="D750" s="194"/>
    </row>
    <row r="751">
      <c r="A751" s="990"/>
      <c r="B751" s="990"/>
      <c r="C751" s="990"/>
      <c r="D751" s="194"/>
    </row>
    <row r="752">
      <c r="A752" s="990"/>
      <c r="B752" s="990"/>
      <c r="C752" s="990"/>
      <c r="D752" s="194"/>
    </row>
    <row r="753">
      <c r="A753" s="990"/>
      <c r="B753" s="990"/>
      <c r="C753" s="990"/>
      <c r="D753" s="194"/>
    </row>
    <row r="754">
      <c r="A754" s="990"/>
      <c r="B754" s="990"/>
      <c r="C754" s="990"/>
      <c r="D754" s="194"/>
    </row>
    <row r="755">
      <c r="A755" s="990"/>
      <c r="B755" s="990"/>
      <c r="C755" s="990"/>
      <c r="D755" s="194"/>
    </row>
    <row r="756">
      <c r="A756" s="990"/>
      <c r="B756" s="990"/>
      <c r="C756" s="990"/>
      <c r="D756" s="194"/>
    </row>
    <row r="757">
      <c r="A757" s="990"/>
      <c r="B757" s="990"/>
      <c r="C757" s="990"/>
      <c r="D757" s="194"/>
    </row>
    <row r="758">
      <c r="A758" s="990"/>
      <c r="B758" s="990"/>
      <c r="C758" s="990"/>
      <c r="D758" s="194"/>
    </row>
    <row r="759">
      <c r="A759" s="990"/>
      <c r="B759" s="990"/>
      <c r="C759" s="990"/>
      <c r="D759" s="194"/>
    </row>
    <row r="760">
      <c r="A760" s="990"/>
      <c r="B760" s="990"/>
      <c r="C760" s="990"/>
      <c r="D760" s="194"/>
    </row>
    <row r="761">
      <c r="A761" s="990"/>
      <c r="B761" s="990"/>
      <c r="C761" s="990"/>
      <c r="D761" s="194"/>
    </row>
    <row r="762">
      <c r="A762" s="990"/>
      <c r="B762" s="990"/>
      <c r="C762" s="990"/>
      <c r="D762" s="194"/>
    </row>
    <row r="763">
      <c r="A763" s="990"/>
      <c r="B763" s="990"/>
      <c r="C763" s="990"/>
      <c r="D763" s="194"/>
    </row>
    <row r="764">
      <c r="A764" s="990"/>
      <c r="B764" s="990"/>
      <c r="C764" s="990"/>
      <c r="D764" s="194"/>
    </row>
    <row r="765">
      <c r="A765" s="990"/>
      <c r="B765" s="990"/>
      <c r="C765" s="990"/>
      <c r="D765" s="194"/>
    </row>
    <row r="766">
      <c r="A766" s="990"/>
      <c r="B766" s="990"/>
      <c r="C766" s="990"/>
      <c r="D766" s="194"/>
    </row>
    <row r="767">
      <c r="A767" s="990"/>
      <c r="B767" s="990"/>
      <c r="C767" s="990"/>
      <c r="D767" s="194"/>
    </row>
    <row r="768">
      <c r="A768" s="990"/>
      <c r="B768" s="990"/>
      <c r="C768" s="990"/>
      <c r="D768" s="194"/>
    </row>
    <row r="769">
      <c r="A769" s="990"/>
      <c r="B769" s="990"/>
      <c r="C769" s="990"/>
      <c r="D769" s="194"/>
    </row>
    <row r="770">
      <c r="A770" s="990"/>
      <c r="B770" s="990"/>
      <c r="C770" s="990"/>
      <c r="D770" s="194"/>
    </row>
    <row r="771">
      <c r="A771" s="990"/>
      <c r="B771" s="990"/>
      <c r="C771" s="990"/>
      <c r="D771" s="194"/>
    </row>
    <row r="772">
      <c r="A772" s="990"/>
      <c r="B772" s="990"/>
      <c r="C772" s="990"/>
      <c r="D772" s="194"/>
    </row>
    <row r="773">
      <c r="A773" s="990"/>
      <c r="B773" s="990"/>
      <c r="C773" s="990"/>
      <c r="D773" s="194"/>
    </row>
    <row r="774">
      <c r="A774" s="990"/>
      <c r="B774" s="990"/>
      <c r="C774" s="990"/>
      <c r="D774" s="194"/>
    </row>
    <row r="775">
      <c r="A775" s="990"/>
      <c r="B775" s="990"/>
      <c r="C775" s="990"/>
      <c r="D775" s="194"/>
    </row>
    <row r="776">
      <c r="A776" s="990"/>
      <c r="B776" s="990"/>
      <c r="C776" s="990"/>
      <c r="D776" s="194"/>
    </row>
    <row r="777">
      <c r="A777" s="990"/>
      <c r="B777" s="990"/>
      <c r="C777" s="990"/>
      <c r="D777" s="194"/>
    </row>
    <row r="778">
      <c r="A778" s="990"/>
      <c r="B778" s="990"/>
      <c r="C778" s="990"/>
      <c r="D778" s="194"/>
    </row>
    <row r="779">
      <c r="A779" s="990"/>
      <c r="B779" s="990"/>
      <c r="C779" s="990"/>
      <c r="D779" s="194"/>
    </row>
    <row r="780">
      <c r="A780" s="990"/>
      <c r="B780" s="990"/>
      <c r="C780" s="990"/>
      <c r="D780" s="194"/>
    </row>
    <row r="781">
      <c r="A781" s="990"/>
      <c r="B781" s="990"/>
      <c r="C781" s="990"/>
      <c r="D781" s="194"/>
    </row>
    <row r="782">
      <c r="A782" s="990"/>
      <c r="B782" s="990"/>
      <c r="C782" s="990"/>
      <c r="D782" s="194"/>
    </row>
    <row r="783">
      <c r="A783" s="990"/>
      <c r="B783" s="990"/>
      <c r="C783" s="990"/>
      <c r="D783" s="194"/>
    </row>
    <row r="784">
      <c r="A784" s="990"/>
      <c r="B784" s="990"/>
      <c r="C784" s="990"/>
      <c r="D784" s="194"/>
    </row>
    <row r="785">
      <c r="A785" s="990"/>
      <c r="B785" s="990"/>
      <c r="C785" s="990"/>
      <c r="D785" s="194"/>
    </row>
    <row r="786">
      <c r="A786" s="990"/>
      <c r="B786" s="990"/>
      <c r="C786" s="990"/>
      <c r="D786" s="194"/>
    </row>
    <row r="787">
      <c r="A787" s="990"/>
      <c r="B787" s="990"/>
      <c r="C787" s="990"/>
      <c r="D787" s="194"/>
    </row>
    <row r="788">
      <c r="A788" s="990"/>
      <c r="B788" s="990"/>
      <c r="C788" s="990"/>
      <c r="D788" s="194"/>
    </row>
    <row r="789">
      <c r="A789" s="990"/>
      <c r="B789" s="990"/>
      <c r="C789" s="990"/>
      <c r="D789" s="194"/>
    </row>
    <row r="790">
      <c r="A790" s="990"/>
      <c r="B790" s="990"/>
      <c r="C790" s="990"/>
      <c r="D790" s="194"/>
    </row>
    <row r="791">
      <c r="A791" s="990"/>
      <c r="B791" s="990"/>
      <c r="C791" s="990"/>
      <c r="D791" s="194"/>
    </row>
    <row r="792">
      <c r="A792" s="990"/>
      <c r="B792" s="990"/>
      <c r="C792" s="990"/>
      <c r="D792" s="194"/>
    </row>
    <row r="793">
      <c r="A793" s="990"/>
      <c r="B793" s="990"/>
      <c r="C793" s="990"/>
      <c r="D793" s="194"/>
    </row>
    <row r="794">
      <c r="A794" s="990"/>
      <c r="B794" s="990"/>
      <c r="C794" s="990"/>
      <c r="D794" s="194"/>
    </row>
    <row r="795">
      <c r="A795" s="990"/>
      <c r="B795" s="990"/>
      <c r="C795" s="990"/>
      <c r="D795" s="194"/>
    </row>
    <row r="796">
      <c r="A796" s="990"/>
      <c r="B796" s="990"/>
      <c r="C796" s="990"/>
      <c r="D796" s="194"/>
    </row>
    <row r="797">
      <c r="A797" s="990"/>
      <c r="B797" s="990"/>
      <c r="C797" s="990"/>
      <c r="D797" s="194"/>
    </row>
    <row r="798">
      <c r="A798" s="990"/>
      <c r="B798" s="990"/>
      <c r="C798" s="990"/>
      <c r="D798" s="194"/>
    </row>
    <row r="799">
      <c r="A799" s="990"/>
      <c r="B799" s="990"/>
      <c r="C799" s="990"/>
      <c r="D799" s="194"/>
    </row>
    <row r="800">
      <c r="A800" s="990"/>
      <c r="B800" s="990"/>
      <c r="C800" s="990"/>
      <c r="D800" s="194"/>
    </row>
    <row r="801">
      <c r="A801" s="990"/>
      <c r="B801" s="990"/>
      <c r="C801" s="990"/>
      <c r="D801" s="194"/>
    </row>
    <row r="802">
      <c r="A802" s="990"/>
      <c r="B802" s="990"/>
      <c r="C802" s="990"/>
      <c r="D802" s="194"/>
    </row>
    <row r="803">
      <c r="A803" s="990"/>
      <c r="B803" s="990"/>
      <c r="C803" s="990"/>
      <c r="D803" s="194"/>
    </row>
    <row r="804">
      <c r="A804" s="990"/>
      <c r="B804" s="990"/>
      <c r="C804" s="990"/>
      <c r="D804" s="194"/>
    </row>
    <row r="805">
      <c r="A805" s="990"/>
      <c r="B805" s="990"/>
      <c r="C805" s="990"/>
      <c r="D805" s="194"/>
    </row>
    <row r="806">
      <c r="A806" s="990"/>
      <c r="B806" s="990"/>
      <c r="C806" s="990"/>
      <c r="D806" s="194"/>
    </row>
    <row r="807">
      <c r="A807" s="990"/>
      <c r="B807" s="990"/>
      <c r="C807" s="990"/>
      <c r="D807" s="194"/>
    </row>
    <row r="808">
      <c r="A808" s="990"/>
      <c r="B808" s="990"/>
      <c r="C808" s="990"/>
      <c r="D808" s="194"/>
    </row>
    <row r="809">
      <c r="A809" s="990"/>
      <c r="B809" s="990"/>
      <c r="C809" s="990"/>
      <c r="D809" s="194"/>
    </row>
    <row r="810">
      <c r="A810" s="990"/>
      <c r="B810" s="990"/>
      <c r="C810" s="990"/>
      <c r="D810" s="194"/>
    </row>
    <row r="811">
      <c r="A811" s="990"/>
      <c r="B811" s="990"/>
      <c r="C811" s="990"/>
      <c r="D811" s="194"/>
    </row>
    <row r="812">
      <c r="A812" s="990"/>
      <c r="B812" s="990"/>
      <c r="C812" s="990"/>
      <c r="D812" s="194"/>
    </row>
    <row r="813">
      <c r="A813" s="990"/>
      <c r="B813" s="990"/>
      <c r="C813" s="990"/>
      <c r="D813" s="194"/>
    </row>
    <row r="814">
      <c r="A814" s="990"/>
      <c r="B814" s="990"/>
      <c r="C814" s="990"/>
      <c r="D814" s="194"/>
    </row>
    <row r="815">
      <c r="A815" s="990"/>
      <c r="B815" s="990"/>
      <c r="C815" s="990"/>
      <c r="D815" s="194"/>
    </row>
    <row r="816">
      <c r="A816" s="990"/>
      <c r="B816" s="990"/>
      <c r="C816" s="990"/>
      <c r="D816" s="194"/>
    </row>
    <row r="817">
      <c r="A817" s="990"/>
      <c r="B817" s="990"/>
      <c r="C817" s="990"/>
      <c r="D817" s="194"/>
    </row>
    <row r="818">
      <c r="A818" s="990"/>
      <c r="B818" s="990"/>
      <c r="C818" s="990"/>
      <c r="D818" s="194"/>
    </row>
    <row r="819">
      <c r="A819" s="990"/>
      <c r="B819" s="990"/>
      <c r="C819" s="990"/>
      <c r="D819" s="194"/>
    </row>
    <row r="820">
      <c r="A820" s="990"/>
      <c r="B820" s="990"/>
      <c r="C820" s="990"/>
      <c r="D820" s="194"/>
    </row>
    <row r="821">
      <c r="A821" s="990"/>
      <c r="B821" s="990"/>
      <c r="C821" s="990"/>
      <c r="D821" s="194"/>
    </row>
    <row r="822">
      <c r="A822" s="990"/>
      <c r="B822" s="990"/>
      <c r="C822" s="990"/>
      <c r="D822" s="194"/>
    </row>
    <row r="823">
      <c r="A823" s="990"/>
      <c r="B823" s="990"/>
      <c r="C823" s="990"/>
      <c r="D823" s="194"/>
    </row>
    <row r="824">
      <c r="A824" s="990"/>
      <c r="B824" s="990"/>
      <c r="C824" s="990"/>
      <c r="D824" s="194"/>
    </row>
    <row r="825">
      <c r="A825" s="990"/>
      <c r="B825" s="990"/>
      <c r="C825" s="990"/>
      <c r="D825" s="194"/>
    </row>
    <row r="826">
      <c r="A826" s="990"/>
      <c r="B826" s="990"/>
      <c r="C826" s="990"/>
      <c r="D826" s="194"/>
    </row>
    <row r="827">
      <c r="A827" s="990"/>
      <c r="B827" s="990"/>
      <c r="C827" s="990"/>
      <c r="D827" s="194"/>
    </row>
    <row r="828">
      <c r="A828" s="990"/>
      <c r="B828" s="990"/>
      <c r="C828" s="990"/>
      <c r="D828" s="194"/>
    </row>
    <row r="829">
      <c r="A829" s="990"/>
      <c r="B829" s="990"/>
      <c r="C829" s="990"/>
      <c r="D829" s="194"/>
    </row>
    <row r="830">
      <c r="A830" s="990"/>
      <c r="B830" s="990"/>
      <c r="C830" s="990"/>
      <c r="D830" s="194"/>
    </row>
    <row r="831">
      <c r="A831" s="990"/>
      <c r="B831" s="990"/>
      <c r="C831" s="990"/>
      <c r="D831" s="194"/>
    </row>
    <row r="832">
      <c r="A832" s="990"/>
      <c r="B832" s="990"/>
      <c r="C832" s="990"/>
      <c r="D832" s="194"/>
    </row>
    <row r="833">
      <c r="A833" s="990"/>
      <c r="B833" s="990"/>
      <c r="C833" s="990"/>
      <c r="D833" s="194"/>
    </row>
    <row r="834">
      <c r="A834" s="990"/>
      <c r="B834" s="990"/>
      <c r="C834" s="990"/>
      <c r="D834" s="194"/>
    </row>
    <row r="835">
      <c r="A835" s="990"/>
      <c r="B835" s="990"/>
      <c r="C835" s="990"/>
      <c r="D835" s="194"/>
    </row>
    <row r="836">
      <c r="A836" s="990"/>
      <c r="B836" s="990"/>
      <c r="C836" s="990"/>
      <c r="D836" s="194"/>
    </row>
    <row r="837">
      <c r="A837" s="990"/>
      <c r="B837" s="990"/>
      <c r="C837" s="990"/>
      <c r="D837" s="194"/>
    </row>
    <row r="838">
      <c r="A838" s="990"/>
      <c r="B838" s="990"/>
      <c r="C838" s="990"/>
      <c r="D838" s="194"/>
    </row>
    <row r="839">
      <c r="A839" s="990"/>
      <c r="B839" s="990"/>
      <c r="C839" s="990"/>
      <c r="D839" s="194"/>
    </row>
    <row r="840">
      <c r="A840" s="990"/>
      <c r="B840" s="990"/>
      <c r="C840" s="990"/>
      <c r="D840" s="194"/>
    </row>
    <row r="841">
      <c r="A841" s="990"/>
      <c r="B841" s="990"/>
      <c r="C841" s="990"/>
      <c r="D841" s="194"/>
    </row>
    <row r="842">
      <c r="A842" s="990"/>
      <c r="B842" s="990"/>
      <c r="C842" s="990"/>
      <c r="D842" s="194"/>
    </row>
    <row r="843">
      <c r="A843" s="990"/>
      <c r="B843" s="990"/>
      <c r="C843" s="990"/>
      <c r="D843" s="194"/>
    </row>
    <row r="844">
      <c r="A844" s="990"/>
      <c r="B844" s="990"/>
      <c r="C844" s="990"/>
      <c r="D844" s="194"/>
    </row>
    <row r="845">
      <c r="A845" s="990"/>
      <c r="B845" s="990"/>
      <c r="C845" s="990"/>
      <c r="D845" s="194"/>
    </row>
    <row r="846">
      <c r="A846" s="990"/>
      <c r="B846" s="990"/>
      <c r="C846" s="990"/>
      <c r="D846" s="194"/>
    </row>
    <row r="847">
      <c r="A847" s="990"/>
      <c r="B847" s="990"/>
      <c r="C847" s="990"/>
      <c r="D847" s="194"/>
    </row>
    <row r="848">
      <c r="A848" s="990"/>
      <c r="B848" s="990"/>
      <c r="C848" s="990"/>
      <c r="D848" s="194"/>
    </row>
    <row r="849">
      <c r="A849" s="990"/>
      <c r="B849" s="990"/>
      <c r="C849" s="990"/>
      <c r="D849" s="194"/>
    </row>
    <row r="850">
      <c r="A850" s="990"/>
      <c r="B850" s="990"/>
      <c r="C850" s="990"/>
      <c r="D850" s="194"/>
    </row>
    <row r="851">
      <c r="A851" s="990"/>
      <c r="B851" s="990"/>
      <c r="C851" s="990"/>
      <c r="D851" s="194"/>
    </row>
    <row r="852">
      <c r="A852" s="990"/>
      <c r="B852" s="990"/>
      <c r="C852" s="990"/>
      <c r="D852" s="194"/>
    </row>
    <row r="853">
      <c r="A853" s="990"/>
      <c r="B853" s="990"/>
      <c r="C853" s="990"/>
      <c r="D853" s="194"/>
    </row>
    <row r="854">
      <c r="A854" s="990"/>
      <c r="B854" s="990"/>
      <c r="C854" s="990"/>
      <c r="D854" s="194"/>
    </row>
    <row r="855">
      <c r="A855" s="990"/>
      <c r="B855" s="990"/>
      <c r="C855" s="990"/>
      <c r="D855" s="194"/>
    </row>
    <row r="856">
      <c r="A856" s="990"/>
      <c r="B856" s="990"/>
      <c r="C856" s="990"/>
      <c r="D856" s="194"/>
    </row>
    <row r="857">
      <c r="A857" s="990"/>
      <c r="B857" s="990"/>
      <c r="C857" s="990"/>
      <c r="D857" s="194"/>
    </row>
    <row r="858">
      <c r="A858" s="990"/>
      <c r="B858" s="990"/>
      <c r="C858" s="990"/>
      <c r="D858" s="194"/>
    </row>
    <row r="859">
      <c r="A859" s="990"/>
      <c r="B859" s="990"/>
      <c r="C859" s="990"/>
      <c r="D859" s="194"/>
    </row>
    <row r="860">
      <c r="A860" s="990"/>
      <c r="B860" s="990"/>
      <c r="C860" s="990"/>
      <c r="D860" s="194"/>
    </row>
    <row r="861">
      <c r="A861" s="990"/>
      <c r="B861" s="990"/>
      <c r="C861" s="990"/>
      <c r="D861" s="194"/>
    </row>
    <row r="862">
      <c r="A862" s="990"/>
      <c r="B862" s="990"/>
      <c r="C862" s="990"/>
      <c r="D862" s="194"/>
    </row>
    <row r="863">
      <c r="A863" s="990"/>
      <c r="B863" s="990"/>
      <c r="C863" s="990"/>
      <c r="D863" s="194"/>
    </row>
    <row r="864">
      <c r="A864" s="990"/>
      <c r="B864" s="990"/>
      <c r="C864" s="990"/>
      <c r="D864" s="194"/>
    </row>
    <row r="865">
      <c r="A865" s="990"/>
      <c r="B865" s="990"/>
      <c r="C865" s="990"/>
      <c r="D865" s="194"/>
    </row>
    <row r="866">
      <c r="A866" s="990"/>
      <c r="B866" s="990"/>
      <c r="C866" s="990"/>
      <c r="D866" s="194"/>
    </row>
    <row r="867">
      <c r="A867" s="990"/>
      <c r="B867" s="990"/>
      <c r="C867" s="990"/>
      <c r="D867" s="194"/>
    </row>
    <row r="868">
      <c r="A868" s="990"/>
      <c r="B868" s="990"/>
      <c r="C868" s="990"/>
      <c r="D868" s="194"/>
    </row>
    <row r="869">
      <c r="A869" s="990"/>
      <c r="B869" s="990"/>
      <c r="C869" s="990"/>
      <c r="D869" s="194"/>
    </row>
    <row r="870">
      <c r="A870" s="990"/>
      <c r="B870" s="990"/>
      <c r="C870" s="990"/>
      <c r="D870" s="194"/>
    </row>
    <row r="871">
      <c r="A871" s="990"/>
      <c r="B871" s="990"/>
      <c r="C871" s="990"/>
      <c r="D871" s="194"/>
    </row>
    <row r="872">
      <c r="A872" s="990"/>
      <c r="B872" s="990"/>
      <c r="C872" s="990"/>
      <c r="D872" s="194"/>
    </row>
    <row r="873">
      <c r="A873" s="990"/>
      <c r="B873" s="990"/>
      <c r="C873" s="990"/>
      <c r="D873" s="194"/>
    </row>
    <row r="874">
      <c r="A874" s="990"/>
      <c r="B874" s="990"/>
      <c r="C874" s="990"/>
      <c r="D874" s="194"/>
    </row>
    <row r="875">
      <c r="A875" s="990"/>
      <c r="B875" s="990"/>
      <c r="C875" s="990"/>
      <c r="D875" s="194"/>
    </row>
    <row r="876">
      <c r="A876" s="990"/>
      <c r="B876" s="990"/>
      <c r="C876" s="990"/>
      <c r="D876" s="194"/>
    </row>
    <row r="877">
      <c r="A877" s="990"/>
      <c r="B877" s="990"/>
      <c r="C877" s="990"/>
      <c r="D877" s="194"/>
    </row>
    <row r="878">
      <c r="A878" s="990"/>
      <c r="B878" s="990"/>
      <c r="C878" s="990"/>
      <c r="D878" s="194"/>
    </row>
    <row r="879">
      <c r="A879" s="990"/>
      <c r="B879" s="990"/>
      <c r="C879" s="990"/>
      <c r="D879" s="194"/>
    </row>
    <row r="880">
      <c r="A880" s="990"/>
      <c r="B880" s="990"/>
      <c r="C880" s="990"/>
      <c r="D880" s="194"/>
    </row>
    <row r="881">
      <c r="A881" s="990"/>
      <c r="B881" s="990"/>
      <c r="C881" s="990"/>
      <c r="D881" s="194"/>
    </row>
    <row r="882">
      <c r="A882" s="990"/>
      <c r="B882" s="990"/>
      <c r="C882" s="990"/>
      <c r="D882" s="194"/>
    </row>
    <row r="883">
      <c r="A883" s="990"/>
      <c r="B883" s="990"/>
      <c r="C883" s="990"/>
      <c r="D883" s="194"/>
    </row>
    <row r="884">
      <c r="A884" s="990"/>
      <c r="B884" s="990"/>
      <c r="C884" s="990"/>
      <c r="D884" s="194"/>
    </row>
    <row r="885">
      <c r="A885" s="990"/>
      <c r="B885" s="990"/>
      <c r="C885" s="990"/>
      <c r="D885" s="194"/>
    </row>
    <row r="886">
      <c r="A886" s="990"/>
      <c r="B886" s="990"/>
      <c r="C886" s="990"/>
      <c r="D886" s="194"/>
    </row>
    <row r="887">
      <c r="A887" s="990"/>
      <c r="B887" s="990"/>
      <c r="C887" s="990"/>
      <c r="D887" s="194"/>
    </row>
    <row r="888">
      <c r="A888" s="990"/>
      <c r="B888" s="990"/>
      <c r="C888" s="990"/>
      <c r="D888" s="194"/>
    </row>
    <row r="889">
      <c r="A889" s="990"/>
      <c r="B889" s="990"/>
      <c r="C889" s="990"/>
      <c r="D889" s="194"/>
    </row>
    <row r="890">
      <c r="A890" s="990"/>
      <c r="B890" s="990"/>
      <c r="C890" s="990"/>
      <c r="D890" s="194"/>
    </row>
    <row r="891">
      <c r="A891" s="990"/>
      <c r="B891" s="990"/>
      <c r="C891" s="990"/>
      <c r="D891" s="194"/>
    </row>
    <row r="892">
      <c r="A892" s="990"/>
      <c r="B892" s="990"/>
      <c r="C892" s="990"/>
      <c r="D892" s="194"/>
    </row>
    <row r="893">
      <c r="A893" s="990"/>
      <c r="B893" s="990"/>
      <c r="C893" s="990"/>
      <c r="D893" s="194"/>
    </row>
    <row r="894">
      <c r="A894" s="990"/>
      <c r="B894" s="990"/>
      <c r="C894" s="990"/>
      <c r="D894" s="194"/>
    </row>
    <row r="895">
      <c r="A895" s="990"/>
      <c r="B895" s="990"/>
      <c r="C895" s="990"/>
      <c r="D895" s="194"/>
    </row>
    <row r="896">
      <c r="A896" s="990"/>
      <c r="B896" s="990"/>
      <c r="C896" s="990"/>
      <c r="D896" s="194"/>
    </row>
    <row r="897">
      <c r="A897" s="990"/>
      <c r="B897" s="990"/>
      <c r="C897" s="990"/>
      <c r="D897" s="194"/>
    </row>
    <row r="898">
      <c r="A898" s="990"/>
      <c r="B898" s="990"/>
      <c r="C898" s="990"/>
      <c r="D898" s="194"/>
    </row>
    <row r="899">
      <c r="A899" s="990"/>
      <c r="B899" s="990"/>
      <c r="C899" s="990"/>
      <c r="D899" s="194"/>
    </row>
    <row r="900">
      <c r="A900" s="990"/>
      <c r="B900" s="990"/>
      <c r="C900" s="990"/>
      <c r="D900" s="194"/>
    </row>
    <row r="901">
      <c r="A901" s="990"/>
      <c r="B901" s="990"/>
      <c r="C901" s="990"/>
      <c r="D901" s="194"/>
    </row>
    <row r="902">
      <c r="A902" s="990"/>
      <c r="B902" s="990"/>
      <c r="C902" s="990"/>
      <c r="D902" s="194"/>
    </row>
    <row r="903">
      <c r="A903" s="990"/>
      <c r="B903" s="990"/>
      <c r="C903" s="990"/>
      <c r="D903" s="194"/>
    </row>
    <row r="904">
      <c r="A904" s="990"/>
      <c r="B904" s="990"/>
      <c r="C904" s="990"/>
      <c r="D904" s="194"/>
    </row>
    <row r="905">
      <c r="A905" s="990"/>
      <c r="B905" s="990"/>
      <c r="C905" s="990"/>
      <c r="D905" s="194"/>
    </row>
    <row r="906">
      <c r="A906" s="990"/>
      <c r="B906" s="990"/>
      <c r="C906" s="990"/>
      <c r="D906" s="194"/>
    </row>
    <row r="907">
      <c r="A907" s="990"/>
      <c r="B907" s="990"/>
      <c r="C907" s="990"/>
      <c r="D907" s="194"/>
    </row>
    <row r="908">
      <c r="A908" s="990"/>
      <c r="B908" s="990"/>
      <c r="C908" s="990"/>
      <c r="D908" s="194"/>
    </row>
    <row r="909">
      <c r="A909" s="990"/>
      <c r="B909" s="990"/>
      <c r="C909" s="990"/>
      <c r="D909" s="194"/>
    </row>
    <row r="910">
      <c r="A910" s="990"/>
      <c r="B910" s="990"/>
      <c r="C910" s="990"/>
      <c r="D910" s="194"/>
    </row>
    <row r="911">
      <c r="A911" s="990"/>
      <c r="B911" s="990"/>
      <c r="C911" s="990"/>
      <c r="D911" s="194"/>
    </row>
    <row r="912">
      <c r="A912" s="990"/>
      <c r="B912" s="990"/>
      <c r="C912" s="990"/>
      <c r="D912" s="194"/>
    </row>
    <row r="913">
      <c r="A913" s="990"/>
      <c r="B913" s="990"/>
      <c r="C913" s="990"/>
      <c r="D913" s="194"/>
    </row>
    <row r="914">
      <c r="A914" s="990"/>
      <c r="B914" s="990"/>
      <c r="C914" s="990"/>
      <c r="D914" s="194"/>
    </row>
    <row r="915">
      <c r="A915" s="990"/>
      <c r="B915" s="990"/>
      <c r="C915" s="990"/>
      <c r="D915" s="194"/>
    </row>
    <row r="916">
      <c r="A916" s="990"/>
      <c r="B916" s="990"/>
      <c r="C916" s="990"/>
      <c r="D916" s="194"/>
    </row>
    <row r="917">
      <c r="A917" s="990"/>
      <c r="B917" s="990"/>
      <c r="C917" s="990"/>
      <c r="D917" s="194"/>
    </row>
    <row r="918">
      <c r="A918" s="990"/>
      <c r="B918" s="990"/>
      <c r="C918" s="990"/>
      <c r="D918" s="194"/>
    </row>
    <row r="919">
      <c r="A919" s="990"/>
      <c r="B919" s="990"/>
      <c r="C919" s="990"/>
      <c r="D919" s="194"/>
    </row>
    <row r="920">
      <c r="A920" s="990"/>
      <c r="B920" s="990"/>
      <c r="C920" s="990"/>
      <c r="D920" s="194"/>
    </row>
    <row r="921">
      <c r="A921" s="990"/>
      <c r="B921" s="990"/>
      <c r="C921" s="990"/>
      <c r="D921" s="194"/>
    </row>
    <row r="922">
      <c r="A922" s="990"/>
      <c r="B922" s="990"/>
      <c r="C922" s="990"/>
      <c r="D922" s="194"/>
    </row>
    <row r="923">
      <c r="A923" s="990"/>
      <c r="B923" s="990"/>
      <c r="C923" s="990"/>
      <c r="D923" s="194"/>
    </row>
    <row r="924">
      <c r="A924" s="990"/>
      <c r="B924" s="990"/>
      <c r="C924" s="990"/>
      <c r="D924" s="194"/>
    </row>
    <row r="925">
      <c r="A925" s="990"/>
      <c r="B925" s="990"/>
      <c r="C925" s="990"/>
      <c r="D925" s="194"/>
    </row>
    <row r="926">
      <c r="A926" s="990"/>
      <c r="B926" s="990"/>
      <c r="C926" s="990"/>
      <c r="D926" s="194"/>
    </row>
    <row r="927">
      <c r="A927" s="990"/>
      <c r="B927" s="990"/>
      <c r="C927" s="990"/>
      <c r="D927" s="194"/>
    </row>
    <row r="928">
      <c r="A928" s="990"/>
      <c r="B928" s="990"/>
      <c r="C928" s="990"/>
      <c r="D928" s="194"/>
    </row>
    <row r="929">
      <c r="A929" s="990"/>
      <c r="B929" s="990"/>
      <c r="C929" s="990"/>
      <c r="D929" s="194"/>
    </row>
    <row r="930">
      <c r="A930" s="990"/>
      <c r="B930" s="990"/>
      <c r="C930" s="990"/>
      <c r="D930" s="194"/>
    </row>
    <row r="931">
      <c r="A931" s="990"/>
      <c r="B931" s="990"/>
      <c r="C931" s="990"/>
      <c r="D931" s="194"/>
    </row>
    <row r="932">
      <c r="A932" s="990"/>
      <c r="B932" s="990"/>
      <c r="C932" s="990"/>
      <c r="D932" s="194"/>
    </row>
    <row r="933">
      <c r="A933" s="990"/>
      <c r="B933" s="990"/>
      <c r="C933" s="990"/>
      <c r="D933" s="194"/>
    </row>
    <row r="934">
      <c r="A934" s="990"/>
      <c r="B934" s="990"/>
      <c r="C934" s="990"/>
      <c r="D934" s="194"/>
    </row>
    <row r="935">
      <c r="A935" s="990"/>
      <c r="B935" s="990"/>
      <c r="C935" s="990"/>
      <c r="D935" s="194"/>
    </row>
    <row r="936">
      <c r="A936" s="990"/>
      <c r="B936" s="990"/>
      <c r="C936" s="990"/>
      <c r="D936" s="194"/>
    </row>
    <row r="937">
      <c r="A937" s="990"/>
      <c r="B937" s="990"/>
      <c r="C937" s="990"/>
      <c r="D937" s="194"/>
    </row>
    <row r="938">
      <c r="A938" s="990"/>
      <c r="B938" s="990"/>
      <c r="C938" s="990"/>
      <c r="D938" s="194"/>
    </row>
    <row r="939">
      <c r="A939" s="990"/>
      <c r="B939" s="990"/>
      <c r="C939" s="990"/>
      <c r="D939" s="194"/>
    </row>
    <row r="940">
      <c r="A940" s="990"/>
      <c r="B940" s="990"/>
      <c r="C940" s="990"/>
      <c r="D940" s="194"/>
    </row>
    <row r="941">
      <c r="A941" s="990"/>
      <c r="B941" s="990"/>
      <c r="C941" s="990"/>
      <c r="D941" s="194"/>
    </row>
    <row r="942">
      <c r="A942" s="990"/>
      <c r="B942" s="990"/>
      <c r="C942" s="990"/>
      <c r="D942" s="194"/>
    </row>
    <row r="943">
      <c r="A943" s="990"/>
      <c r="B943" s="990"/>
      <c r="C943" s="990"/>
      <c r="D943" s="194"/>
    </row>
    <row r="944">
      <c r="A944" s="990"/>
      <c r="B944" s="990"/>
      <c r="C944" s="990"/>
      <c r="D944" s="194"/>
    </row>
    <row r="945">
      <c r="A945" s="990"/>
      <c r="B945" s="990"/>
      <c r="C945" s="990"/>
      <c r="D945" s="194"/>
    </row>
    <row r="946">
      <c r="A946" s="990"/>
      <c r="B946" s="990"/>
      <c r="C946" s="990"/>
      <c r="D946" s="194"/>
    </row>
    <row r="947">
      <c r="A947" s="990"/>
      <c r="B947" s="990"/>
      <c r="C947" s="990"/>
      <c r="D947" s="194"/>
    </row>
    <row r="948">
      <c r="A948" s="990"/>
      <c r="B948" s="990"/>
      <c r="C948" s="990"/>
      <c r="D948" s="194"/>
    </row>
    <row r="949">
      <c r="A949" s="990"/>
      <c r="B949" s="990"/>
      <c r="C949" s="990"/>
      <c r="D949" s="194"/>
    </row>
    <row r="950">
      <c r="A950" s="990"/>
      <c r="B950" s="990"/>
      <c r="C950" s="990"/>
      <c r="D950" s="194"/>
    </row>
    <row r="951">
      <c r="A951" s="990"/>
      <c r="B951" s="990"/>
      <c r="C951" s="990"/>
      <c r="D951" s="194"/>
    </row>
    <row r="952">
      <c r="A952" s="990"/>
      <c r="B952" s="990"/>
      <c r="C952" s="990"/>
      <c r="D952" s="194"/>
    </row>
    <row r="953">
      <c r="A953" s="990"/>
      <c r="B953" s="990"/>
      <c r="C953" s="990"/>
      <c r="D953" s="194"/>
    </row>
    <row r="954">
      <c r="A954" s="990"/>
      <c r="B954" s="990"/>
      <c r="C954" s="990"/>
      <c r="D954" s="194"/>
    </row>
    <row r="955">
      <c r="A955" s="990"/>
      <c r="B955" s="990"/>
      <c r="C955" s="990"/>
      <c r="D955" s="194"/>
    </row>
    <row r="956">
      <c r="A956" s="990"/>
      <c r="B956" s="990"/>
      <c r="C956" s="990"/>
      <c r="D956" s="194"/>
    </row>
    <row r="957">
      <c r="A957" s="990"/>
      <c r="B957" s="990"/>
      <c r="C957" s="990"/>
      <c r="D957" s="194"/>
    </row>
    <row r="958">
      <c r="A958" s="990"/>
      <c r="B958" s="990"/>
      <c r="C958" s="990"/>
      <c r="D958" s="194"/>
    </row>
    <row r="959">
      <c r="A959" s="990"/>
      <c r="B959" s="990"/>
      <c r="C959" s="990"/>
      <c r="D959" s="194"/>
    </row>
    <row r="960">
      <c r="A960" s="990"/>
      <c r="B960" s="990"/>
      <c r="C960" s="990"/>
      <c r="D960" s="194"/>
    </row>
    <row r="961">
      <c r="A961" s="990"/>
      <c r="B961" s="990"/>
      <c r="C961" s="990"/>
      <c r="D961" s="194"/>
    </row>
    <row r="962">
      <c r="A962" s="990"/>
      <c r="B962" s="990"/>
      <c r="C962" s="990"/>
      <c r="D962" s="194"/>
    </row>
    <row r="963">
      <c r="A963" s="990"/>
      <c r="B963" s="990"/>
      <c r="C963" s="990"/>
      <c r="D963" s="194"/>
    </row>
    <row r="964">
      <c r="A964" s="990"/>
      <c r="B964" s="990"/>
      <c r="C964" s="990"/>
      <c r="D964" s="194"/>
    </row>
    <row r="965">
      <c r="A965" s="990"/>
      <c r="B965" s="990"/>
      <c r="C965" s="990"/>
      <c r="D965" s="194"/>
    </row>
    <row r="966">
      <c r="A966" s="990"/>
      <c r="B966" s="990"/>
      <c r="C966" s="990"/>
      <c r="D966" s="194"/>
    </row>
    <row r="967">
      <c r="A967" s="990"/>
      <c r="B967" s="990"/>
      <c r="C967" s="990"/>
      <c r="D967" s="194"/>
    </row>
    <row r="968">
      <c r="A968" s="990"/>
      <c r="B968" s="990"/>
      <c r="C968" s="990"/>
      <c r="D968" s="194"/>
    </row>
    <row r="969">
      <c r="A969" s="990"/>
      <c r="B969" s="990"/>
      <c r="C969" s="990"/>
      <c r="D969" s="194"/>
    </row>
    <row r="970">
      <c r="A970" s="990"/>
      <c r="B970" s="990"/>
      <c r="C970" s="990"/>
      <c r="D970" s="194"/>
    </row>
    <row r="971">
      <c r="A971" s="990"/>
      <c r="B971" s="990"/>
      <c r="C971" s="990"/>
      <c r="D971" s="194"/>
    </row>
    <row r="972">
      <c r="A972" s="990"/>
      <c r="B972" s="990"/>
      <c r="C972" s="990"/>
      <c r="D972" s="194"/>
    </row>
    <row r="973">
      <c r="A973" s="990"/>
      <c r="B973" s="990"/>
      <c r="C973" s="990"/>
      <c r="D973" s="194"/>
    </row>
    <row r="974">
      <c r="A974" s="990"/>
      <c r="B974" s="990"/>
      <c r="C974" s="990"/>
      <c r="D974" s="194"/>
    </row>
    <row r="975">
      <c r="A975" s="990"/>
      <c r="B975" s="990"/>
      <c r="C975" s="990"/>
      <c r="D975" s="194"/>
    </row>
    <row r="976">
      <c r="A976" s="990"/>
      <c r="B976" s="990"/>
      <c r="C976" s="990"/>
      <c r="D976" s="194"/>
    </row>
    <row r="977">
      <c r="A977" s="990"/>
      <c r="B977" s="990"/>
      <c r="C977" s="990"/>
      <c r="D977" s="194"/>
    </row>
    <row r="978">
      <c r="A978" s="990"/>
      <c r="B978" s="990"/>
      <c r="C978" s="990"/>
      <c r="D978" s="194"/>
    </row>
    <row r="979">
      <c r="A979" s="990"/>
      <c r="B979" s="990"/>
      <c r="C979" s="990"/>
      <c r="D979" s="194"/>
    </row>
    <row r="980">
      <c r="A980" s="990"/>
      <c r="B980" s="990"/>
      <c r="C980" s="990"/>
      <c r="D980" s="194"/>
    </row>
    <row r="981">
      <c r="A981" s="990"/>
      <c r="B981" s="990"/>
      <c r="C981" s="990"/>
      <c r="D981" s="194"/>
    </row>
    <row r="982">
      <c r="A982" s="990"/>
      <c r="B982" s="990"/>
      <c r="C982" s="990"/>
      <c r="D982" s="194"/>
    </row>
    <row r="983">
      <c r="A983" s="990"/>
      <c r="B983" s="990"/>
      <c r="C983" s="990"/>
      <c r="D983" s="194"/>
    </row>
    <row r="984">
      <c r="A984" s="990"/>
      <c r="B984" s="990"/>
      <c r="C984" s="990"/>
      <c r="D984" s="194"/>
    </row>
    <row r="985">
      <c r="A985" s="990"/>
      <c r="B985" s="990"/>
      <c r="C985" s="990"/>
      <c r="D985" s="194"/>
    </row>
    <row r="986">
      <c r="A986" s="990"/>
      <c r="B986" s="990"/>
      <c r="C986" s="990"/>
      <c r="D986" s="194"/>
    </row>
    <row r="987">
      <c r="A987" s="990"/>
      <c r="B987" s="990"/>
      <c r="C987" s="990"/>
      <c r="D987" s="194"/>
    </row>
    <row r="988">
      <c r="A988" s="990"/>
      <c r="B988" s="990"/>
      <c r="C988" s="990"/>
      <c r="D988" s="194"/>
    </row>
    <row r="989">
      <c r="A989" s="990"/>
      <c r="B989" s="990"/>
      <c r="C989" s="990"/>
      <c r="D989" s="194"/>
    </row>
    <row r="990">
      <c r="A990" s="990"/>
      <c r="B990" s="990"/>
      <c r="C990" s="990"/>
      <c r="D990" s="194"/>
    </row>
    <row r="991">
      <c r="A991" s="990"/>
      <c r="B991" s="990"/>
      <c r="C991" s="990"/>
      <c r="D991" s="194"/>
    </row>
    <row r="992">
      <c r="A992" s="990"/>
      <c r="B992" s="990"/>
      <c r="C992" s="990"/>
      <c r="D992" s="194"/>
    </row>
    <row r="993">
      <c r="A993" s="990"/>
      <c r="B993" s="990"/>
      <c r="C993" s="990"/>
      <c r="D993" s="194"/>
    </row>
    <row r="994">
      <c r="A994" s="990"/>
      <c r="B994" s="990"/>
      <c r="C994" s="990"/>
      <c r="D994" s="194"/>
    </row>
    <row r="995">
      <c r="A995" s="990"/>
      <c r="B995" s="990"/>
      <c r="C995" s="990"/>
      <c r="D995" s="194"/>
    </row>
    <row r="996">
      <c r="A996" s="990"/>
      <c r="B996" s="990"/>
      <c r="C996" s="990"/>
      <c r="D996" s="194"/>
    </row>
    <row r="997">
      <c r="A997" s="990"/>
      <c r="B997" s="990"/>
      <c r="C997" s="990"/>
      <c r="D997" s="194"/>
    </row>
    <row r="998">
      <c r="A998" s="990"/>
      <c r="B998" s="990"/>
      <c r="C998" s="990"/>
      <c r="D998" s="194"/>
    </row>
    <row r="999">
      <c r="A999" s="990"/>
      <c r="B999" s="990"/>
      <c r="C999" s="990"/>
      <c r="D999" s="194"/>
    </row>
    <row r="1000">
      <c r="A1000" s="990"/>
      <c r="B1000" s="990"/>
      <c r="C1000" s="990"/>
      <c r="D1000" s="194"/>
    </row>
  </sheetData>
  <hyperlinks>
    <hyperlink r:id="rId1" ref="D2"/>
    <hyperlink r:id="rId2" ref="C3"/>
    <hyperlink r:id="rId3" ref="D3"/>
  </hyperlinks>
  <drawing r:id="rId4"/>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5"/>
    <col customWidth="1" min="2" max="2" width="7.13"/>
    <col customWidth="1" min="3" max="3" width="24.25"/>
    <col customWidth="1" min="4" max="4" width="33.5"/>
    <col customWidth="1" min="5" max="5" width="18.5"/>
    <col customWidth="1" min="6" max="6" width="12.13"/>
    <col customWidth="1" min="7" max="7" width="10.38"/>
    <col customWidth="1" min="8" max="8" width="45.75"/>
    <col customWidth="1" min="9" max="9" width="17.63"/>
    <col customWidth="1" min="10" max="10" width="20.5"/>
    <col customWidth="1" min="11" max="11" width="23.38"/>
  </cols>
  <sheetData>
    <row r="1">
      <c r="C1" s="3"/>
      <c r="E1" s="1274"/>
      <c r="F1" s="1274"/>
      <c r="G1" s="1274"/>
      <c r="H1" s="1106"/>
      <c r="I1" s="1"/>
      <c r="J1" s="1275"/>
      <c r="K1" s="124"/>
    </row>
    <row r="2">
      <c r="C2" s="3"/>
      <c r="E2" s="1274"/>
      <c r="F2" s="1274"/>
      <c r="G2" s="1274"/>
      <c r="H2" s="1106"/>
      <c r="I2" s="1"/>
      <c r="J2" s="1275"/>
      <c r="K2" s="124"/>
    </row>
    <row r="3">
      <c r="A3" s="1277" t="s">
        <v>0</v>
      </c>
      <c r="B3" s="1277" t="s">
        <v>48</v>
      </c>
      <c r="C3" s="1134" t="s">
        <v>5937</v>
      </c>
      <c r="D3" s="1278" t="s">
        <v>4548</v>
      </c>
      <c r="E3" s="1279" t="s">
        <v>4545</v>
      </c>
      <c r="F3" s="1279" t="s">
        <v>5940</v>
      </c>
      <c r="G3" s="478" t="s">
        <v>5941</v>
      </c>
      <c r="H3" s="1260" t="s">
        <v>2170</v>
      </c>
      <c r="I3" s="1279" t="s">
        <v>5942</v>
      </c>
      <c r="J3" s="1133" t="s">
        <v>5943</v>
      </c>
      <c r="K3" s="478" t="s">
        <v>5945</v>
      </c>
      <c r="L3" s="1280" t="s">
        <v>5947</v>
      </c>
    </row>
    <row r="4">
      <c r="A4" s="1281">
        <v>1.0</v>
      </c>
      <c r="B4" s="1282">
        <v>11.0</v>
      </c>
      <c r="C4" s="1284" t="s">
        <v>5949</v>
      </c>
      <c r="D4" s="1286" t="s">
        <v>5951</v>
      </c>
      <c r="E4" s="1281">
        <v>1.0</v>
      </c>
      <c r="F4" s="1281">
        <v>200.0</v>
      </c>
      <c r="G4" s="1287"/>
      <c r="H4" s="1252" t="s">
        <v>5953</v>
      </c>
      <c r="I4" s="186"/>
      <c r="J4" s="1275"/>
      <c r="K4" s="382" t="s">
        <v>5954</v>
      </c>
      <c r="L4" s="350" t="s">
        <v>5955</v>
      </c>
      <c r="M4" s="146"/>
      <c r="N4" s="146"/>
      <c r="O4" s="146"/>
      <c r="P4" s="146"/>
      <c r="Q4" s="146"/>
      <c r="R4" s="146"/>
      <c r="S4" s="146"/>
      <c r="T4" s="146"/>
      <c r="U4" s="146"/>
      <c r="V4" s="146"/>
      <c r="W4" s="146"/>
      <c r="X4" s="146"/>
      <c r="Y4" s="146"/>
    </row>
    <row r="5">
      <c r="A5" s="1281">
        <v>2.0</v>
      </c>
      <c r="B5" s="1282">
        <v>11.0</v>
      </c>
      <c r="C5" s="1284" t="s">
        <v>5958</v>
      </c>
      <c r="D5" s="1286" t="s">
        <v>5959</v>
      </c>
      <c r="E5" s="1281">
        <v>5.0</v>
      </c>
      <c r="F5" s="1281">
        <v>200.0</v>
      </c>
      <c r="G5" s="1287"/>
      <c r="H5" s="1252" t="s">
        <v>5960</v>
      </c>
      <c r="I5" s="186"/>
      <c r="J5" s="1288"/>
      <c r="K5" s="44"/>
      <c r="L5" s="350" t="s">
        <v>5955</v>
      </c>
    </row>
    <row r="6">
      <c r="A6" s="1281">
        <v>3.0</v>
      </c>
      <c r="B6" s="1282">
        <v>11.0</v>
      </c>
      <c r="C6" s="1284" t="s">
        <v>5961</v>
      </c>
      <c r="D6" s="1286" t="s">
        <v>5370</v>
      </c>
      <c r="E6" s="1281">
        <v>6.0</v>
      </c>
      <c r="F6" s="1281">
        <v>200.0</v>
      </c>
      <c r="G6" s="1287"/>
      <c r="H6" s="1258"/>
      <c r="I6" s="186"/>
      <c r="J6" s="1288"/>
      <c r="K6" s="44"/>
      <c r="L6" s="194"/>
    </row>
    <row r="7">
      <c r="A7" s="1281">
        <v>4.0</v>
      </c>
      <c r="B7" s="1282">
        <v>11.0</v>
      </c>
      <c r="C7" s="1284" t="s">
        <v>5962</v>
      </c>
      <c r="D7" s="1289" t="s">
        <v>5963</v>
      </c>
      <c r="E7" s="1281">
        <v>6.0</v>
      </c>
      <c r="F7" s="1281">
        <v>200.0</v>
      </c>
      <c r="G7" s="1287"/>
      <c r="H7" s="1252" t="s">
        <v>5964</v>
      </c>
      <c r="I7" s="197"/>
      <c r="J7" s="1290">
        <v>45644.0</v>
      </c>
      <c r="K7" s="1291" t="s">
        <v>5965</v>
      </c>
      <c r="L7" s="195"/>
      <c r="M7" s="287"/>
      <c r="N7" s="287"/>
      <c r="O7" s="287"/>
      <c r="P7" s="287"/>
      <c r="Q7" s="287"/>
      <c r="R7" s="287"/>
      <c r="S7" s="287"/>
      <c r="T7" s="287"/>
      <c r="U7" s="287"/>
      <c r="V7" s="287"/>
      <c r="W7" s="287"/>
      <c r="X7" s="287"/>
      <c r="Y7" s="287"/>
    </row>
    <row r="8">
      <c r="A8" s="1281">
        <v>5.0</v>
      </c>
      <c r="B8" s="1282">
        <v>12.0</v>
      </c>
      <c r="C8" s="1284" t="s">
        <v>5966</v>
      </c>
      <c r="D8" s="1286" t="s">
        <v>5967</v>
      </c>
      <c r="E8" s="1281">
        <v>7.0</v>
      </c>
      <c r="F8" s="1281">
        <v>200.0</v>
      </c>
      <c r="G8" s="1287"/>
      <c r="H8" s="1258"/>
      <c r="I8" s="186"/>
      <c r="J8" s="1288"/>
      <c r="K8" s="44"/>
      <c r="L8" s="194"/>
    </row>
    <row r="9">
      <c r="A9" s="1281">
        <v>6.0</v>
      </c>
      <c r="B9" s="1282">
        <v>10.0</v>
      </c>
      <c r="C9" s="1284" t="s">
        <v>5968</v>
      </c>
      <c r="D9" s="1286" t="s">
        <v>5969</v>
      </c>
      <c r="E9" s="1281">
        <v>8.0</v>
      </c>
      <c r="F9" s="1281">
        <v>200.0</v>
      </c>
      <c r="G9" s="1287"/>
      <c r="H9" s="1258"/>
      <c r="I9" s="186"/>
      <c r="J9" s="1288"/>
      <c r="K9" s="44"/>
      <c r="L9" s="194"/>
    </row>
    <row r="10">
      <c r="A10" s="1281">
        <v>7.0</v>
      </c>
      <c r="B10" s="1282">
        <v>11.0</v>
      </c>
      <c r="C10" s="1284" t="s">
        <v>5971</v>
      </c>
      <c r="D10" s="1286" t="s">
        <v>5972</v>
      </c>
      <c r="E10" s="1281">
        <v>8.0</v>
      </c>
      <c r="F10" s="1281">
        <v>200.0</v>
      </c>
      <c r="G10" s="1287"/>
      <c r="H10" s="1252" t="s">
        <v>5973</v>
      </c>
      <c r="I10" s="186"/>
      <c r="J10" s="1288"/>
      <c r="K10" s="382" t="s">
        <v>5974</v>
      </c>
      <c r="L10" s="350" t="s">
        <v>5955</v>
      </c>
      <c r="M10" s="27"/>
      <c r="N10" s="27"/>
      <c r="O10" s="27"/>
      <c r="P10" s="27"/>
      <c r="Q10" s="27"/>
      <c r="R10" s="27"/>
      <c r="S10" s="27"/>
      <c r="T10" s="27"/>
      <c r="U10" s="27"/>
      <c r="V10" s="27"/>
      <c r="W10" s="27"/>
      <c r="X10" s="27"/>
      <c r="Y10" s="27"/>
    </row>
    <row r="11">
      <c r="A11" s="1281">
        <v>8.0</v>
      </c>
      <c r="B11" s="1282">
        <v>12.0</v>
      </c>
      <c r="C11" s="1284" t="s">
        <v>5975</v>
      </c>
      <c r="D11" s="1286" t="s">
        <v>5976</v>
      </c>
      <c r="E11" s="1281">
        <v>9.0</v>
      </c>
      <c r="F11" s="1281">
        <v>200.0</v>
      </c>
      <c r="G11" s="1287"/>
      <c r="H11" s="1258"/>
      <c r="I11" s="186"/>
      <c r="J11" s="1288"/>
      <c r="K11" s="44"/>
      <c r="L11" s="194"/>
      <c r="M11" s="27"/>
      <c r="N11" s="27"/>
      <c r="O11" s="27"/>
      <c r="P11" s="27"/>
      <c r="Q11" s="27"/>
      <c r="R11" s="27"/>
      <c r="S11" s="27"/>
      <c r="T11" s="27"/>
      <c r="U11" s="27"/>
      <c r="V11" s="27"/>
      <c r="W11" s="27"/>
      <c r="X11" s="27"/>
      <c r="Y11" s="27"/>
    </row>
    <row r="12">
      <c r="A12" s="1281">
        <v>9.0</v>
      </c>
      <c r="B12" s="1293">
        <v>10.0</v>
      </c>
      <c r="C12" s="1294">
        <v>45593.0</v>
      </c>
      <c r="D12" s="1295" t="s">
        <v>5977</v>
      </c>
      <c r="E12" s="1293">
        <v>9.0</v>
      </c>
      <c r="F12" s="1293"/>
      <c r="G12" s="1296"/>
      <c r="H12" s="275" t="s">
        <v>5978</v>
      </c>
      <c r="I12" s="1297"/>
      <c r="J12" s="1298">
        <v>45608.0</v>
      </c>
      <c r="K12" s="1300" t="s">
        <v>5979</v>
      </c>
      <c r="L12" s="1295" t="s">
        <v>5955</v>
      </c>
    </row>
    <row r="13">
      <c r="A13" s="1281">
        <v>10.0</v>
      </c>
      <c r="B13" s="1301">
        <v>11.0</v>
      </c>
      <c r="C13" s="1302" t="s">
        <v>5949</v>
      </c>
      <c r="D13" s="1303" t="s">
        <v>5980</v>
      </c>
      <c r="E13" s="1304">
        <v>10.0</v>
      </c>
      <c r="F13" s="1304">
        <v>200.0</v>
      </c>
      <c r="G13" s="1305"/>
      <c r="H13" s="1306" t="s">
        <v>5981</v>
      </c>
      <c r="I13" s="1307"/>
      <c r="J13" s="1308">
        <v>45568.0</v>
      </c>
      <c r="K13" s="1309"/>
      <c r="L13" s="1066"/>
      <c r="M13" s="1310"/>
      <c r="N13" s="1310"/>
      <c r="O13" s="1310"/>
      <c r="P13" s="1310"/>
      <c r="Q13" s="1310"/>
      <c r="R13" s="1310"/>
      <c r="S13" s="1310"/>
      <c r="T13" s="1310"/>
      <c r="U13" s="1310"/>
      <c r="V13" s="1310"/>
      <c r="W13" s="1310"/>
      <c r="X13" s="1310"/>
      <c r="Y13" s="1310"/>
    </row>
    <row r="14">
      <c r="A14" s="1281">
        <v>11.0</v>
      </c>
      <c r="B14" s="1301">
        <v>11.0</v>
      </c>
      <c r="C14" s="1302" t="s">
        <v>5982</v>
      </c>
      <c r="D14" s="1303" t="s">
        <v>5983</v>
      </c>
      <c r="E14" s="1304">
        <v>10.0</v>
      </c>
      <c r="F14" s="1304">
        <v>200.0</v>
      </c>
      <c r="G14" s="1305"/>
      <c r="H14" s="1306" t="s">
        <v>5984</v>
      </c>
      <c r="I14" s="1307"/>
      <c r="J14" s="1308">
        <v>45568.0</v>
      </c>
      <c r="K14" s="1309"/>
      <c r="L14" s="195"/>
    </row>
    <row r="15">
      <c r="A15" s="1281">
        <v>12.0</v>
      </c>
      <c r="B15" s="1282">
        <v>11.0</v>
      </c>
      <c r="C15" s="1284" t="s">
        <v>5985</v>
      </c>
      <c r="D15" s="1286" t="s">
        <v>5986</v>
      </c>
      <c r="E15" s="1281">
        <v>10.0</v>
      </c>
      <c r="F15" s="1281">
        <v>200.0</v>
      </c>
      <c r="G15" s="1287"/>
      <c r="H15" s="1252" t="s">
        <v>5987</v>
      </c>
      <c r="I15" s="197"/>
      <c r="J15" s="1311"/>
      <c r="K15" s="1312"/>
      <c r="L15" s="195"/>
      <c r="M15" s="146"/>
      <c r="N15" s="146"/>
      <c r="O15" s="146"/>
      <c r="P15" s="146"/>
      <c r="Q15" s="146"/>
      <c r="R15" s="146"/>
      <c r="S15" s="146"/>
      <c r="T15" s="146"/>
      <c r="U15" s="146"/>
      <c r="V15" s="146"/>
      <c r="W15" s="146"/>
      <c r="X15" s="146"/>
      <c r="Y15" s="146"/>
    </row>
    <row r="16">
      <c r="A16" s="1281">
        <v>13.0</v>
      </c>
      <c r="B16" s="1282">
        <v>11.0</v>
      </c>
      <c r="C16" s="1313" t="s">
        <v>5988</v>
      </c>
      <c r="D16" s="1286" t="s">
        <v>5989</v>
      </c>
      <c r="E16" s="896">
        <v>10.0</v>
      </c>
      <c r="F16" s="896">
        <v>200.0</v>
      </c>
      <c r="G16" s="1314"/>
      <c r="H16" s="1094" t="s">
        <v>5990</v>
      </c>
      <c r="I16" s="186"/>
      <c r="J16" s="1315">
        <v>45569.0</v>
      </c>
      <c r="K16" s="44"/>
      <c r="L16" s="194"/>
    </row>
    <row r="17">
      <c r="A17" s="1281">
        <v>14.0</v>
      </c>
      <c r="B17" s="1301">
        <v>10.0</v>
      </c>
      <c r="C17" s="1316" t="s">
        <v>5991</v>
      </c>
      <c r="D17" s="1303" t="s">
        <v>5992</v>
      </c>
      <c r="E17" s="1304">
        <v>11.0</v>
      </c>
      <c r="F17" s="1304">
        <v>200.0</v>
      </c>
      <c r="G17" s="1305"/>
      <c r="H17" s="1306" t="s">
        <v>5993</v>
      </c>
      <c r="I17" s="1307"/>
      <c r="J17" s="1317">
        <v>45568.0</v>
      </c>
      <c r="K17" s="1309"/>
      <c r="L17" s="1066"/>
    </row>
    <row r="18">
      <c r="A18" s="1281">
        <v>15.0</v>
      </c>
      <c r="B18" s="1318">
        <v>9.0</v>
      </c>
      <c r="C18" s="1319">
        <v>45552.0</v>
      </c>
      <c r="D18" s="1320" t="s">
        <v>5994</v>
      </c>
      <c r="E18" s="1321">
        <v>12.0</v>
      </c>
      <c r="F18" s="1321">
        <v>200.0</v>
      </c>
      <c r="G18" s="1321">
        <v>756.0</v>
      </c>
      <c r="H18" s="1322" t="s">
        <v>5995</v>
      </c>
      <c r="I18" s="1323">
        <v>1000000.0</v>
      </c>
      <c r="J18" s="1324">
        <v>45555.0</v>
      </c>
      <c r="K18" s="1291" t="s">
        <v>5996</v>
      </c>
      <c r="L18" s="1325" t="s">
        <v>5997</v>
      </c>
    </row>
    <row r="19">
      <c r="A19" s="1281">
        <v>16.0</v>
      </c>
      <c r="B19" s="1321">
        <v>9.0</v>
      </c>
      <c r="C19" s="1319">
        <v>45558.0</v>
      </c>
      <c r="D19" s="297" t="s">
        <v>5998</v>
      </c>
      <c r="E19" s="1326">
        <v>12.0</v>
      </c>
      <c r="F19" s="1326">
        <v>200.0</v>
      </c>
      <c r="G19" s="1327"/>
      <c r="H19" s="297" t="s">
        <v>5999</v>
      </c>
      <c r="I19" s="1328">
        <v>1000000.0</v>
      </c>
      <c r="J19" s="1329">
        <v>45558.0</v>
      </c>
      <c r="K19" s="382" t="s">
        <v>6000</v>
      </c>
      <c r="L19" s="40" t="s">
        <v>5997</v>
      </c>
    </row>
    <row r="20">
      <c r="A20" s="1281">
        <v>17.0</v>
      </c>
      <c r="B20" s="1282">
        <v>10.0</v>
      </c>
      <c r="C20" s="1330" t="s">
        <v>6001</v>
      </c>
      <c r="D20" s="1286" t="s">
        <v>6002</v>
      </c>
      <c r="E20" s="896">
        <v>12.0</v>
      </c>
      <c r="F20" s="896">
        <v>200.0</v>
      </c>
      <c r="G20" s="1314"/>
      <c r="H20" s="1094" t="s">
        <v>6003</v>
      </c>
      <c r="I20" s="186"/>
      <c r="J20" s="1329">
        <v>45567.0</v>
      </c>
      <c r="K20" s="44"/>
      <c r="L20" s="40" t="s">
        <v>5997</v>
      </c>
    </row>
    <row r="21">
      <c r="A21" s="1281">
        <v>18.0</v>
      </c>
      <c r="B21" s="1301">
        <v>10.0</v>
      </c>
      <c r="C21" s="1302" t="s">
        <v>6004</v>
      </c>
      <c r="D21" s="1303" t="s">
        <v>6005</v>
      </c>
      <c r="E21" s="1304">
        <v>12.0</v>
      </c>
      <c r="F21" s="1304">
        <v>200.0</v>
      </c>
      <c r="G21" s="1305"/>
      <c r="H21" s="1306" t="s">
        <v>6006</v>
      </c>
      <c r="I21" s="1307"/>
      <c r="J21" s="1331">
        <v>45567.0</v>
      </c>
      <c r="K21" s="1309"/>
      <c r="L21" s="1066"/>
    </row>
    <row r="22">
      <c r="A22" s="1281">
        <v>19.0</v>
      </c>
      <c r="B22" s="1282">
        <v>10.0</v>
      </c>
      <c r="C22" s="1332"/>
      <c r="D22" s="1286" t="s">
        <v>6007</v>
      </c>
      <c r="E22" s="1281">
        <v>12.0</v>
      </c>
      <c r="F22" s="1281">
        <v>200.0</v>
      </c>
      <c r="G22" s="1287"/>
      <c r="H22" s="1258"/>
      <c r="I22" s="186"/>
      <c r="J22" s="1288"/>
      <c r="K22" s="44"/>
      <c r="L22" s="194"/>
    </row>
    <row r="23">
      <c r="A23" s="1281">
        <v>20.0</v>
      </c>
      <c r="B23" s="1282">
        <v>11.0</v>
      </c>
      <c r="C23" s="1284" t="s">
        <v>6008</v>
      </c>
      <c r="D23" s="1286" t="s">
        <v>6009</v>
      </c>
      <c r="E23" s="1281" t="s">
        <v>6010</v>
      </c>
      <c r="F23" s="1281">
        <v>200.0</v>
      </c>
      <c r="G23" s="1287"/>
      <c r="H23" s="1258"/>
      <c r="I23" s="186"/>
      <c r="J23" s="1288"/>
      <c r="K23" s="44"/>
      <c r="L23" s="194"/>
    </row>
    <row r="24">
      <c r="A24" s="1281">
        <v>21.0</v>
      </c>
      <c r="B24" s="1282">
        <v>10.0</v>
      </c>
      <c r="C24" s="1333">
        <v>45552.0</v>
      </c>
      <c r="D24" s="1286" t="s">
        <v>6011</v>
      </c>
      <c r="E24" s="1334" t="s">
        <v>4515</v>
      </c>
      <c r="F24" s="1334">
        <v>200.0</v>
      </c>
      <c r="G24" s="1282"/>
      <c r="H24" s="1335" t="s">
        <v>6012</v>
      </c>
      <c r="I24" s="1336">
        <v>1000000.0</v>
      </c>
      <c r="J24" s="1337">
        <v>45552.0</v>
      </c>
      <c r="K24" s="1291" t="s">
        <v>6013</v>
      </c>
      <c r="L24" s="1338" t="s">
        <v>5997</v>
      </c>
    </row>
    <row r="25">
      <c r="A25" s="1281">
        <v>22.0</v>
      </c>
      <c r="B25" s="1339">
        <v>12.0</v>
      </c>
      <c r="C25" s="1340" t="s">
        <v>6014</v>
      </c>
      <c r="D25" s="1341" t="s">
        <v>6015</v>
      </c>
      <c r="E25" s="1342" t="s">
        <v>6016</v>
      </c>
      <c r="F25" s="1342">
        <v>200.0</v>
      </c>
      <c r="G25" s="1343"/>
      <c r="H25" s="1344" t="s">
        <v>6017</v>
      </c>
      <c r="I25" s="1345"/>
      <c r="J25" s="1298">
        <v>45603.0</v>
      </c>
      <c r="K25" s="1300" t="s">
        <v>6018</v>
      </c>
      <c r="L25" s="350" t="s">
        <v>5955</v>
      </c>
    </row>
    <row r="26">
      <c r="A26" s="1281">
        <v>23.0</v>
      </c>
      <c r="B26" s="1282">
        <v>12.0</v>
      </c>
      <c r="C26" s="1284" t="s">
        <v>6019</v>
      </c>
      <c r="D26" s="1286" t="s">
        <v>6020</v>
      </c>
      <c r="E26" s="896" t="s">
        <v>6016</v>
      </c>
      <c r="F26" s="896">
        <v>200.0</v>
      </c>
      <c r="G26" s="1314"/>
      <c r="H26" s="1094" t="s">
        <v>6021</v>
      </c>
      <c r="I26" s="186"/>
      <c r="J26" s="1346">
        <v>45603.0</v>
      </c>
      <c r="K26" s="44"/>
      <c r="L26" s="194"/>
    </row>
    <row r="27">
      <c r="A27" s="1281">
        <v>24.0</v>
      </c>
      <c r="B27" s="1301">
        <v>12.0</v>
      </c>
      <c r="C27" s="1302" t="s">
        <v>6022</v>
      </c>
      <c r="D27" s="1303" t="s">
        <v>6023</v>
      </c>
      <c r="E27" s="1304" t="s">
        <v>6016</v>
      </c>
      <c r="F27" s="1304">
        <v>200.0</v>
      </c>
      <c r="G27" s="1305"/>
      <c r="H27" s="1306" t="s">
        <v>6024</v>
      </c>
      <c r="I27" s="1307"/>
      <c r="J27" s="1308">
        <v>45603.0</v>
      </c>
      <c r="K27" s="1309"/>
      <c r="L27" s="1066"/>
    </row>
    <row r="28">
      <c r="A28" s="1281">
        <v>25.0</v>
      </c>
      <c r="B28" s="1282">
        <v>10.0</v>
      </c>
      <c r="C28" s="1332"/>
      <c r="D28" s="1286" t="s">
        <v>6025</v>
      </c>
      <c r="E28" s="1281" t="s">
        <v>6026</v>
      </c>
      <c r="F28" s="1281">
        <v>200.0</v>
      </c>
      <c r="G28" s="1287"/>
      <c r="H28" s="1258"/>
      <c r="I28" s="186"/>
      <c r="J28" s="1288"/>
      <c r="K28" s="44"/>
      <c r="L28" s="194"/>
    </row>
    <row r="29">
      <c r="A29" s="1281">
        <v>26.0</v>
      </c>
      <c r="B29" s="1339">
        <v>10.0</v>
      </c>
      <c r="C29" s="1347">
        <v>45562.0</v>
      </c>
      <c r="D29" s="1341" t="s">
        <v>6027</v>
      </c>
      <c r="E29" s="1342" t="s">
        <v>4502</v>
      </c>
      <c r="F29" s="1342">
        <v>200.0</v>
      </c>
      <c r="G29" s="1343"/>
      <c r="H29" s="1344" t="s">
        <v>6028</v>
      </c>
      <c r="I29" s="1345"/>
      <c r="J29" s="1348">
        <v>45562.0</v>
      </c>
      <c r="K29" s="1300" t="s">
        <v>6029</v>
      </c>
      <c r="L29" s="1295" t="s">
        <v>5997</v>
      </c>
    </row>
    <row r="30">
      <c r="A30" s="1281">
        <v>27.0</v>
      </c>
      <c r="B30" s="1282">
        <v>10.0</v>
      </c>
      <c r="C30" s="1349" t="s">
        <v>6030</v>
      </c>
      <c r="D30" s="1286" t="s">
        <v>6031</v>
      </c>
      <c r="E30" s="896" t="s">
        <v>4502</v>
      </c>
      <c r="F30" s="896">
        <v>200.0</v>
      </c>
      <c r="G30" s="1314"/>
      <c r="H30" s="1094" t="s">
        <v>6032</v>
      </c>
      <c r="I30" s="186"/>
      <c r="J30" s="1346">
        <v>45573.0</v>
      </c>
      <c r="K30" s="44"/>
      <c r="L30" s="194"/>
    </row>
    <row r="31">
      <c r="A31" s="1281">
        <v>28.0</v>
      </c>
      <c r="B31" s="1282">
        <v>10.0</v>
      </c>
      <c r="C31" s="1333">
        <v>45552.0</v>
      </c>
      <c r="D31" s="1286" t="s">
        <v>6033</v>
      </c>
      <c r="E31" s="896" t="s">
        <v>4502</v>
      </c>
      <c r="F31" s="896">
        <v>200.0</v>
      </c>
      <c r="G31" s="1314"/>
      <c r="H31" s="1350" t="s">
        <v>6034</v>
      </c>
      <c r="I31" s="186"/>
      <c r="J31" s="1337">
        <v>45552.0</v>
      </c>
      <c r="K31" s="382" t="s">
        <v>6035</v>
      </c>
      <c r="L31" s="350" t="s">
        <v>5955</v>
      </c>
    </row>
    <row r="32">
      <c r="A32" s="1281">
        <v>29.0</v>
      </c>
      <c r="B32" s="1351">
        <v>9.0</v>
      </c>
      <c r="C32" s="1352"/>
      <c r="D32" s="1353" t="s">
        <v>6036</v>
      </c>
      <c r="E32" s="1354" t="s">
        <v>4502</v>
      </c>
      <c r="F32" s="1354">
        <v>200.0</v>
      </c>
      <c r="G32" s="1355"/>
      <c r="H32" s="1356" t="s">
        <v>6037</v>
      </c>
      <c r="I32" s="186"/>
      <c r="J32" s="1329"/>
      <c r="K32" s="382" t="s">
        <v>6038</v>
      </c>
      <c r="L32" s="194"/>
    </row>
    <row r="33">
      <c r="A33" s="1281">
        <v>30.0</v>
      </c>
      <c r="B33" s="1357">
        <v>10.0</v>
      </c>
      <c r="C33" s="1358">
        <v>45569.0</v>
      </c>
      <c r="D33" s="1359" t="s">
        <v>6039</v>
      </c>
      <c r="E33" s="1326" t="s">
        <v>4502</v>
      </c>
      <c r="F33" s="322"/>
      <c r="G33" s="1360"/>
      <c r="H33" s="323" t="s">
        <v>6040</v>
      </c>
      <c r="I33" s="646"/>
      <c r="J33" s="1346">
        <v>45569.0</v>
      </c>
      <c r="K33" s="1330" t="s">
        <v>6041</v>
      </c>
      <c r="L33" s="1359" t="s">
        <v>5997</v>
      </c>
    </row>
    <row r="34">
      <c r="A34" s="1281">
        <v>31.0</v>
      </c>
      <c r="B34" s="1321">
        <v>10.0</v>
      </c>
      <c r="C34" s="1358">
        <v>45544.0</v>
      </c>
      <c r="D34" s="40" t="s">
        <v>6042</v>
      </c>
      <c r="E34" s="1326" t="s">
        <v>4502</v>
      </c>
      <c r="F34" s="1326"/>
      <c r="G34" s="1326">
        <v>680.0</v>
      </c>
      <c r="H34" s="286" t="s">
        <v>6043</v>
      </c>
      <c r="I34" s="118"/>
      <c r="J34" s="1346">
        <v>45588.0</v>
      </c>
      <c r="K34" s="382" t="s">
        <v>6044</v>
      </c>
      <c r="L34" s="40" t="s">
        <v>5955</v>
      </c>
    </row>
    <row r="35">
      <c r="A35" s="1281">
        <v>32.0</v>
      </c>
      <c r="B35" s="1321">
        <v>11.0</v>
      </c>
      <c r="C35" s="1358">
        <v>45608.0</v>
      </c>
      <c r="D35" s="40" t="s">
        <v>6045</v>
      </c>
      <c r="E35" s="1326" t="s">
        <v>4502</v>
      </c>
      <c r="F35" s="1326"/>
      <c r="G35" s="1327"/>
      <c r="H35" s="286" t="s">
        <v>6046</v>
      </c>
      <c r="I35" s="118"/>
      <c r="J35" s="1346">
        <v>45608.0</v>
      </c>
      <c r="K35" s="44"/>
      <c r="L35" s="42"/>
    </row>
    <row r="36">
      <c r="A36" s="1281">
        <v>33.0</v>
      </c>
      <c r="B36" s="1361">
        <v>10.0</v>
      </c>
      <c r="C36" s="1175" t="s">
        <v>6047</v>
      </c>
      <c r="D36" s="1362" t="s">
        <v>6048</v>
      </c>
      <c r="E36" s="896" t="s">
        <v>4517</v>
      </c>
      <c r="F36" s="896">
        <v>200.0</v>
      </c>
      <c r="G36" s="1314"/>
      <c r="H36" s="1094" t="s">
        <v>6049</v>
      </c>
      <c r="I36" s="186"/>
      <c r="J36" s="1288"/>
      <c r="K36" s="382" t="s">
        <v>6050</v>
      </c>
      <c r="L36" s="350"/>
    </row>
    <row r="37">
      <c r="A37" s="1281">
        <v>34.0</v>
      </c>
      <c r="B37" s="1363">
        <v>10.0</v>
      </c>
      <c r="C37" s="1340" t="s">
        <v>6051</v>
      </c>
      <c r="D37" s="1364" t="s">
        <v>6052</v>
      </c>
      <c r="E37" s="1342" t="s">
        <v>6053</v>
      </c>
      <c r="F37" s="1342">
        <v>200.0</v>
      </c>
      <c r="G37" s="1343"/>
      <c r="H37" s="1344" t="s">
        <v>6054</v>
      </c>
      <c r="I37" s="1345"/>
      <c r="J37" s="1365">
        <v>45576.0</v>
      </c>
      <c r="K37" s="1300" t="s">
        <v>6055</v>
      </c>
      <c r="L37" s="1366" t="s">
        <v>5955</v>
      </c>
    </row>
    <row r="38">
      <c r="A38" s="1281">
        <v>35.0</v>
      </c>
      <c r="B38" s="1282">
        <v>9.0</v>
      </c>
      <c r="C38" s="1333">
        <v>45559.0</v>
      </c>
      <c r="D38" s="1286" t="s">
        <v>6056</v>
      </c>
      <c r="E38" s="896">
        <v>12.0</v>
      </c>
      <c r="F38" s="896">
        <v>200.0</v>
      </c>
      <c r="G38" s="1314"/>
      <c r="H38" s="1252" t="s">
        <v>6057</v>
      </c>
      <c r="I38" s="186"/>
      <c r="J38" s="1367" t="s">
        <v>6058</v>
      </c>
      <c r="K38" s="382" t="s">
        <v>6059</v>
      </c>
      <c r="L38" s="40" t="s">
        <v>5997</v>
      </c>
      <c r="M38" s="287"/>
      <c r="N38" s="287"/>
      <c r="O38" s="287"/>
      <c r="P38" s="287"/>
      <c r="Q38" s="287"/>
      <c r="R38" s="287"/>
      <c r="S38" s="287"/>
      <c r="T38" s="287"/>
      <c r="U38" s="287"/>
      <c r="V38" s="287"/>
      <c r="W38" s="287"/>
      <c r="X38" s="287"/>
      <c r="Y38" s="287"/>
    </row>
    <row r="39">
      <c r="A39" s="1281">
        <v>36.0</v>
      </c>
      <c r="B39" s="1318">
        <v>9.0</v>
      </c>
      <c r="C39" s="1319">
        <v>45552.0</v>
      </c>
      <c r="D39" s="1320" t="s">
        <v>6060</v>
      </c>
      <c r="E39" s="1326">
        <v>12.0</v>
      </c>
      <c r="F39" s="1326">
        <v>200.0</v>
      </c>
      <c r="G39" s="1327"/>
      <c r="H39" s="286" t="s">
        <v>6061</v>
      </c>
      <c r="I39" s="118"/>
      <c r="J39" s="1329">
        <v>45567.0</v>
      </c>
      <c r="K39" s="44"/>
      <c r="L39" s="40" t="s">
        <v>5997</v>
      </c>
    </row>
    <row r="40">
      <c r="A40" s="1281">
        <v>37.0</v>
      </c>
      <c r="B40" s="1334">
        <v>9.0</v>
      </c>
      <c r="C40" s="1333">
        <v>45555.0</v>
      </c>
      <c r="D40" s="1289" t="s">
        <v>6062</v>
      </c>
      <c r="E40" s="1281" t="s">
        <v>6063</v>
      </c>
      <c r="F40" s="1281">
        <v>200.0</v>
      </c>
      <c r="G40" s="1281">
        <v>208.0</v>
      </c>
      <c r="H40" s="1252" t="s">
        <v>6064</v>
      </c>
      <c r="I40" s="1368">
        <v>1000000.0</v>
      </c>
      <c r="J40" s="1369" t="s">
        <v>6065</v>
      </c>
      <c r="K40" s="1291" t="s">
        <v>6066</v>
      </c>
      <c r="L40" s="328" t="s">
        <v>5955</v>
      </c>
    </row>
    <row r="41">
      <c r="A41" s="1281">
        <v>38.0</v>
      </c>
      <c r="B41" s="1370">
        <v>11.0</v>
      </c>
      <c r="C41" s="1371" t="s">
        <v>6067</v>
      </c>
      <c r="D41" s="1372" t="s">
        <v>6068</v>
      </c>
      <c r="E41" s="1373" t="s">
        <v>6063</v>
      </c>
      <c r="F41" s="1373">
        <v>200.0</v>
      </c>
      <c r="G41" s="1374"/>
      <c r="H41" s="1375" t="s">
        <v>6069</v>
      </c>
      <c r="I41" s="186"/>
      <c r="J41" s="1288"/>
      <c r="K41" s="44"/>
      <c r="L41" s="328" t="s">
        <v>5955</v>
      </c>
    </row>
    <row r="42">
      <c r="A42" s="1281">
        <v>39.0</v>
      </c>
      <c r="B42" s="1370">
        <v>12.0</v>
      </c>
      <c r="C42" s="1376" t="s">
        <v>6070</v>
      </c>
      <c r="D42" s="1372" t="s">
        <v>5149</v>
      </c>
      <c r="E42" s="1373" t="s">
        <v>6063</v>
      </c>
      <c r="F42" s="1373">
        <v>200.0</v>
      </c>
      <c r="G42" s="1374"/>
      <c r="H42" s="1375" t="s">
        <v>6071</v>
      </c>
      <c r="I42" s="186"/>
      <c r="J42" s="1288"/>
      <c r="K42" s="44"/>
      <c r="L42" s="328" t="s">
        <v>5955</v>
      </c>
      <c r="M42" s="1377"/>
      <c r="N42" s="1377"/>
      <c r="O42" s="1377"/>
      <c r="P42" s="1377"/>
      <c r="Q42" s="1377"/>
      <c r="R42" s="1377"/>
      <c r="S42" s="1377"/>
      <c r="T42" s="1377"/>
      <c r="U42" s="1377"/>
      <c r="V42" s="1377"/>
      <c r="W42" s="1377"/>
      <c r="X42" s="1377"/>
      <c r="Y42" s="1377"/>
    </row>
    <row r="43">
      <c r="A43" s="1281">
        <v>40.0</v>
      </c>
      <c r="B43" s="1370">
        <v>12.0</v>
      </c>
      <c r="C43" s="1371" t="s">
        <v>6072</v>
      </c>
      <c r="D43" s="1372" t="s">
        <v>6073</v>
      </c>
      <c r="E43" s="1373" t="s">
        <v>6063</v>
      </c>
      <c r="F43" s="1373">
        <v>200.0</v>
      </c>
      <c r="G43" s="1374"/>
      <c r="H43" s="1375" t="s">
        <v>6074</v>
      </c>
      <c r="I43" s="186"/>
      <c r="J43" s="1288"/>
      <c r="K43" s="44"/>
      <c r="L43" s="328" t="s">
        <v>5955</v>
      </c>
    </row>
    <row r="44">
      <c r="A44" s="1281">
        <v>41.0</v>
      </c>
      <c r="B44" s="1282">
        <v>9.0</v>
      </c>
      <c r="C44" s="1284" t="s">
        <v>6075</v>
      </c>
      <c r="D44" s="1286" t="s">
        <v>6076</v>
      </c>
      <c r="E44" s="1281" t="s">
        <v>5553</v>
      </c>
      <c r="F44" s="1281">
        <v>200.0</v>
      </c>
      <c r="G44" s="1287"/>
      <c r="H44" s="1350" t="s">
        <v>6077</v>
      </c>
      <c r="I44" s="197"/>
      <c r="J44" s="1378" t="s">
        <v>6078</v>
      </c>
      <c r="K44" s="1291" t="s">
        <v>6079</v>
      </c>
      <c r="L44" s="195"/>
      <c r="M44" s="1310"/>
      <c r="N44" s="1310"/>
      <c r="O44" s="1310"/>
      <c r="P44" s="1310"/>
      <c r="Q44" s="1310"/>
      <c r="R44" s="1310"/>
      <c r="S44" s="1310"/>
      <c r="T44" s="1310"/>
      <c r="U44" s="1310"/>
      <c r="V44" s="1310"/>
      <c r="W44" s="1310"/>
      <c r="X44" s="1310"/>
      <c r="Y44" s="1310"/>
    </row>
    <row r="45">
      <c r="A45" s="1281">
        <v>42.0</v>
      </c>
      <c r="B45" s="1318">
        <v>12.0</v>
      </c>
      <c r="C45" s="1379" t="s">
        <v>6080</v>
      </c>
      <c r="D45" s="1320" t="s">
        <v>6081</v>
      </c>
      <c r="E45" s="1321" t="s">
        <v>5553</v>
      </c>
      <c r="F45" s="1321">
        <v>200.0</v>
      </c>
      <c r="G45" s="1318"/>
      <c r="H45" s="297" t="s">
        <v>6082</v>
      </c>
      <c r="I45" s="1380"/>
      <c r="J45" s="1290">
        <v>45566.0</v>
      </c>
      <c r="K45" s="1291" t="s">
        <v>6083</v>
      </c>
      <c r="L45" s="1325" t="s">
        <v>5955</v>
      </c>
      <c r="M45" s="1060"/>
      <c r="N45" s="1060"/>
      <c r="O45" s="1060"/>
      <c r="P45" s="1060"/>
      <c r="Q45" s="1060"/>
      <c r="R45" s="1060"/>
      <c r="S45" s="1060"/>
      <c r="T45" s="1060"/>
      <c r="U45" s="1060"/>
      <c r="V45" s="1060"/>
      <c r="W45" s="1060"/>
      <c r="X45" s="1060"/>
      <c r="Y45" s="1060"/>
    </row>
    <row r="46">
      <c r="A46" s="1281">
        <v>43.0</v>
      </c>
      <c r="B46" s="1381">
        <v>12.0</v>
      </c>
      <c r="C46" s="1382" t="s">
        <v>6084</v>
      </c>
      <c r="D46" s="1383" t="s">
        <v>6085</v>
      </c>
      <c r="E46" s="1384" t="s">
        <v>5553</v>
      </c>
      <c r="F46" s="1384">
        <v>200.0</v>
      </c>
      <c r="G46" s="1385"/>
      <c r="H46" s="1386" t="s">
        <v>6086</v>
      </c>
      <c r="I46" s="1387"/>
      <c r="J46" s="1388">
        <v>45566.0</v>
      </c>
      <c r="K46" s="1389"/>
      <c r="L46" s="1390"/>
    </row>
    <row r="47">
      <c r="A47" s="1281">
        <v>44.0</v>
      </c>
      <c r="B47" s="1282">
        <v>12.0</v>
      </c>
      <c r="C47" s="1391" t="s">
        <v>6087</v>
      </c>
      <c r="D47" s="1286" t="s">
        <v>6088</v>
      </c>
      <c r="E47" s="1281" t="s">
        <v>5553</v>
      </c>
      <c r="F47" s="1281">
        <v>200.0</v>
      </c>
      <c r="G47" s="1287"/>
      <c r="H47" s="1252" t="s">
        <v>6089</v>
      </c>
      <c r="I47" s="197"/>
      <c r="J47" s="1290">
        <v>45566.0</v>
      </c>
      <c r="K47" s="1291" t="s">
        <v>6090</v>
      </c>
      <c r="L47" s="1392" t="s">
        <v>5955</v>
      </c>
    </row>
    <row r="48">
      <c r="A48" s="1281">
        <v>45.0</v>
      </c>
      <c r="B48" s="1282">
        <v>11.0</v>
      </c>
      <c r="C48" s="1332"/>
      <c r="D48" s="1286" t="s">
        <v>6091</v>
      </c>
      <c r="E48" s="1281" t="s">
        <v>6092</v>
      </c>
      <c r="F48" s="1281">
        <v>200.0</v>
      </c>
      <c r="G48" s="1287"/>
      <c r="H48" s="1258"/>
      <c r="I48" s="186"/>
      <c r="J48" s="1288"/>
      <c r="K48" s="44"/>
      <c r="L48" s="194"/>
      <c r="M48" s="594"/>
      <c r="N48" s="594"/>
      <c r="O48" s="594"/>
      <c r="P48" s="594"/>
      <c r="Q48" s="594"/>
      <c r="R48" s="594"/>
      <c r="S48" s="594"/>
      <c r="T48" s="594"/>
      <c r="U48" s="594"/>
      <c r="V48" s="594"/>
      <c r="W48" s="594"/>
      <c r="X48" s="594"/>
      <c r="Y48" s="594"/>
    </row>
    <row r="49">
      <c r="A49" s="1281">
        <v>46.0</v>
      </c>
      <c r="B49" s="1282">
        <v>9.0</v>
      </c>
      <c r="C49" s="1333">
        <v>45552.0</v>
      </c>
      <c r="D49" s="1286" t="s">
        <v>4876</v>
      </c>
      <c r="E49" s="1281">
        <v>12.0</v>
      </c>
      <c r="F49" s="1281">
        <v>200.0</v>
      </c>
      <c r="G49" s="1287"/>
      <c r="H49" s="1252" t="s">
        <v>6093</v>
      </c>
      <c r="I49" s="197"/>
      <c r="J49" s="1324"/>
      <c r="K49" s="1312"/>
      <c r="L49" s="195"/>
      <c r="M49" s="287"/>
      <c r="N49" s="287"/>
      <c r="O49" s="287"/>
      <c r="P49" s="287"/>
      <c r="Q49" s="287"/>
      <c r="R49" s="287"/>
      <c r="S49" s="287"/>
      <c r="T49" s="287"/>
      <c r="U49" s="287"/>
      <c r="V49" s="287"/>
      <c r="W49" s="287"/>
      <c r="X49" s="287"/>
      <c r="Y49" s="287"/>
    </row>
    <row r="50">
      <c r="A50" s="1281">
        <v>47.0</v>
      </c>
      <c r="B50" s="1282">
        <v>9.0</v>
      </c>
      <c r="C50" s="1333">
        <v>45552.0</v>
      </c>
      <c r="D50" s="1286" t="s">
        <v>6094</v>
      </c>
      <c r="E50" s="1281">
        <v>12.0</v>
      </c>
      <c r="F50" s="1281">
        <v>200.0</v>
      </c>
      <c r="G50" s="1287"/>
      <c r="H50" s="1350" t="s">
        <v>6095</v>
      </c>
      <c r="I50" s="197"/>
      <c r="J50" s="1324"/>
      <c r="K50" s="1312"/>
      <c r="L50" s="195"/>
      <c r="M50" s="287"/>
      <c r="N50" s="287"/>
      <c r="O50" s="287"/>
      <c r="P50" s="287"/>
      <c r="Q50" s="287"/>
      <c r="R50" s="287"/>
      <c r="S50" s="287"/>
      <c r="T50" s="287"/>
      <c r="U50" s="287"/>
      <c r="V50" s="287"/>
      <c r="W50" s="287"/>
      <c r="X50" s="287"/>
      <c r="Y50" s="287"/>
    </row>
    <row r="51">
      <c r="A51" s="1281">
        <v>48.0</v>
      </c>
      <c r="B51" s="1282">
        <v>12.0</v>
      </c>
      <c r="C51" s="1393"/>
      <c r="D51" s="1286" t="s">
        <v>6096</v>
      </c>
      <c r="E51" s="1281" t="s">
        <v>6092</v>
      </c>
      <c r="F51" s="1281">
        <v>200.0</v>
      </c>
      <c r="G51" s="1287"/>
      <c r="H51" s="1252" t="s">
        <v>6097</v>
      </c>
      <c r="I51" s="197"/>
      <c r="J51" s="1290">
        <v>45569.0</v>
      </c>
      <c r="K51" s="1312"/>
      <c r="L51" s="195"/>
      <c r="M51" s="287"/>
      <c r="N51" s="287"/>
      <c r="O51" s="287"/>
      <c r="P51" s="287"/>
      <c r="Q51" s="287"/>
      <c r="R51" s="287"/>
      <c r="S51" s="287"/>
      <c r="T51" s="287"/>
      <c r="U51" s="287"/>
      <c r="V51" s="287"/>
      <c r="W51" s="287"/>
      <c r="X51" s="287"/>
      <c r="Y51" s="287"/>
    </row>
    <row r="52">
      <c r="A52" s="1321">
        <v>49.0</v>
      </c>
      <c r="B52" s="1321">
        <v>12.0</v>
      </c>
      <c r="C52" s="1394">
        <v>45632.0</v>
      </c>
      <c r="D52" s="297" t="s">
        <v>6098</v>
      </c>
      <c r="E52" s="1321" t="s">
        <v>4502</v>
      </c>
      <c r="F52" s="1321"/>
      <c r="G52" s="1318"/>
      <c r="H52" s="297" t="s">
        <v>6099</v>
      </c>
      <c r="I52" s="1318"/>
      <c r="J52" s="1358">
        <v>45632.0</v>
      </c>
      <c r="K52" s="1320"/>
      <c r="L52" s="296" t="s">
        <v>5955</v>
      </c>
      <c r="M52" s="1395"/>
      <c r="N52" s="1395"/>
      <c r="O52" s="1395"/>
      <c r="P52" s="1395"/>
      <c r="Q52" s="1395"/>
      <c r="R52" s="1395"/>
      <c r="S52" s="1395"/>
      <c r="T52" s="1395"/>
      <c r="U52" s="1395"/>
      <c r="V52" s="1395"/>
      <c r="W52" s="1395"/>
      <c r="X52" s="1395"/>
      <c r="Y52" s="1395"/>
    </row>
    <row r="53">
      <c r="A53" s="1396"/>
      <c r="B53" s="1397"/>
      <c r="C53" s="1398"/>
      <c r="E53" s="1399"/>
      <c r="F53" s="1399"/>
      <c r="G53" s="1274"/>
      <c r="H53" s="1106"/>
      <c r="I53" s="1"/>
      <c r="J53" s="1275"/>
      <c r="K53" s="124"/>
    </row>
    <row r="54">
      <c r="C54" s="3"/>
      <c r="E54" s="1274"/>
      <c r="F54" s="1400">
        <f>sum(F4:F47)</f>
        <v>8000</v>
      </c>
      <c r="G54" s="1400">
        <f>sum(G4:G52)</f>
        <v>1644</v>
      </c>
      <c r="H54" s="1401"/>
      <c r="I54" s="1402">
        <f>sum(I4:I47)</f>
        <v>4000000</v>
      </c>
      <c r="J54" s="1275"/>
      <c r="K54" s="124"/>
    </row>
    <row r="55">
      <c r="C55" s="3"/>
      <c r="E55" s="1274"/>
      <c r="F55" s="1274"/>
      <c r="G55" s="1274"/>
      <c r="H55" s="1106"/>
      <c r="I55" s="1"/>
      <c r="J55" s="1275"/>
      <c r="K55" s="124"/>
    </row>
    <row r="56">
      <c r="C56" s="3"/>
      <c r="E56" s="1274"/>
      <c r="F56" s="1274"/>
      <c r="G56" s="1274"/>
      <c r="H56" s="1106"/>
      <c r="I56" s="1"/>
      <c r="J56" s="1275"/>
      <c r="K56" s="124"/>
    </row>
    <row r="57">
      <c r="C57" s="3"/>
      <c r="E57" s="1274"/>
      <c r="F57" s="1274"/>
      <c r="G57" s="1274"/>
      <c r="H57" s="1106"/>
      <c r="I57" s="1"/>
      <c r="J57" s="1275"/>
      <c r="K57" s="124"/>
    </row>
    <row r="58">
      <c r="C58" s="3"/>
      <c r="E58" s="1274"/>
      <c r="F58" s="1274"/>
      <c r="G58" s="1274"/>
      <c r="H58" s="1106"/>
      <c r="I58" s="1"/>
      <c r="J58" s="1275"/>
      <c r="K58" s="124"/>
    </row>
    <row r="59">
      <c r="C59" s="3"/>
      <c r="E59" s="1274"/>
      <c r="F59" s="1274"/>
      <c r="G59" s="1274"/>
      <c r="H59" s="1106"/>
      <c r="I59" s="1"/>
      <c r="J59" s="1275"/>
      <c r="K59" s="124"/>
    </row>
    <row r="60">
      <c r="C60" s="3"/>
      <c r="E60" s="1274"/>
      <c r="F60" s="1274"/>
      <c r="G60" s="1274"/>
      <c r="H60" s="1106"/>
      <c r="I60" s="1"/>
      <c r="J60" s="1275"/>
      <c r="K60" s="124"/>
    </row>
    <row r="61">
      <c r="C61" s="3"/>
      <c r="E61" s="1274"/>
      <c r="F61" s="1274"/>
      <c r="G61" s="1274"/>
      <c r="H61" s="1106"/>
      <c r="I61" s="1"/>
      <c r="J61" s="1275"/>
      <c r="K61" s="124"/>
    </row>
    <row r="62">
      <c r="C62" s="3"/>
      <c r="E62" s="1274"/>
      <c r="F62" s="1274"/>
      <c r="G62" s="1274"/>
      <c r="H62" s="1106"/>
      <c r="I62" s="1"/>
      <c r="J62" s="1275"/>
      <c r="K62" s="124"/>
    </row>
    <row r="63">
      <c r="C63" s="3"/>
      <c r="E63" s="1274"/>
      <c r="F63" s="1274"/>
      <c r="G63" s="1274"/>
      <c r="H63" s="1106"/>
      <c r="I63" s="1"/>
      <c r="J63" s="1275"/>
      <c r="K63" s="124"/>
    </row>
    <row r="64">
      <c r="C64" s="3"/>
      <c r="E64" s="1274"/>
      <c r="F64" s="1274"/>
      <c r="G64" s="1274"/>
      <c r="H64" s="1106"/>
      <c r="I64" s="1"/>
      <c r="J64" s="1275"/>
      <c r="K64" s="124"/>
    </row>
    <row r="65">
      <c r="C65" s="3"/>
      <c r="E65" s="1274"/>
      <c r="F65" s="1274"/>
      <c r="G65" s="1274"/>
      <c r="H65" s="1106"/>
      <c r="I65" s="1"/>
      <c r="J65" s="1275"/>
      <c r="K65" s="124"/>
    </row>
    <row r="66">
      <c r="C66" s="3"/>
      <c r="E66" s="1274"/>
      <c r="F66" s="1274"/>
      <c r="G66" s="1274"/>
      <c r="H66" s="1106"/>
      <c r="I66" s="1"/>
      <c r="J66" s="1275"/>
      <c r="K66" s="124"/>
    </row>
    <row r="67">
      <c r="C67" s="3"/>
      <c r="E67" s="1274"/>
      <c r="F67" s="1274"/>
      <c r="G67" s="1274"/>
      <c r="H67" s="1106"/>
      <c r="I67" s="1"/>
      <c r="J67" s="1275"/>
      <c r="K67" s="124"/>
    </row>
    <row r="68">
      <c r="C68" s="3"/>
      <c r="E68" s="1274"/>
      <c r="F68" s="1274"/>
      <c r="G68" s="1274"/>
      <c r="H68" s="1106"/>
      <c r="I68" s="1"/>
      <c r="J68" s="1275"/>
      <c r="K68" s="124"/>
    </row>
    <row r="69">
      <c r="C69" s="3"/>
      <c r="E69" s="1274"/>
      <c r="F69" s="1274"/>
      <c r="G69" s="1274"/>
      <c r="H69" s="1106"/>
      <c r="I69" s="1"/>
      <c r="J69" s="1275"/>
      <c r="K69" s="124"/>
    </row>
    <row r="70">
      <c r="C70" s="3"/>
      <c r="E70" s="1274"/>
      <c r="F70" s="1274"/>
      <c r="G70" s="1274"/>
      <c r="H70" s="1106"/>
      <c r="I70" s="1"/>
      <c r="J70" s="1275"/>
      <c r="K70" s="124"/>
    </row>
    <row r="71">
      <c r="C71" s="3"/>
      <c r="E71" s="1274"/>
      <c r="F71" s="1274"/>
      <c r="G71" s="1274"/>
      <c r="H71" s="1106"/>
      <c r="I71" s="1"/>
      <c r="J71" s="1275"/>
      <c r="K71" s="124"/>
    </row>
    <row r="72">
      <c r="C72" s="3"/>
      <c r="E72" s="1274"/>
      <c r="F72" s="1274"/>
      <c r="G72" s="1274"/>
      <c r="H72" s="1106"/>
      <c r="I72" s="1"/>
      <c r="J72" s="1275"/>
      <c r="K72" s="124"/>
    </row>
    <row r="73">
      <c r="C73" s="3"/>
      <c r="E73" s="1274"/>
      <c r="F73" s="1274"/>
      <c r="G73" s="1274"/>
      <c r="H73" s="1106"/>
      <c r="I73" s="1"/>
      <c r="J73" s="1275"/>
      <c r="K73" s="124"/>
    </row>
    <row r="74">
      <c r="C74" s="3"/>
      <c r="E74" s="1274"/>
      <c r="F74" s="1274"/>
      <c r="G74" s="1274"/>
      <c r="H74" s="1106"/>
      <c r="I74" s="1"/>
      <c r="J74" s="1275"/>
      <c r="K74" s="124"/>
    </row>
    <row r="75">
      <c r="C75" s="3"/>
      <c r="E75" s="1274"/>
      <c r="F75" s="1274"/>
      <c r="G75" s="1274"/>
      <c r="H75" s="1106"/>
      <c r="I75" s="1"/>
      <c r="J75" s="1275"/>
      <c r="K75" s="124"/>
    </row>
    <row r="76">
      <c r="C76" s="3"/>
      <c r="E76" s="1274"/>
      <c r="F76" s="1274"/>
      <c r="G76" s="1274"/>
      <c r="H76" s="1106"/>
      <c r="I76" s="1"/>
      <c r="J76" s="1275"/>
      <c r="K76" s="124"/>
    </row>
    <row r="77">
      <c r="C77" s="3"/>
      <c r="E77" s="1274"/>
      <c r="F77" s="1274"/>
      <c r="G77" s="1274"/>
      <c r="H77" s="1106"/>
      <c r="I77" s="1"/>
      <c r="J77" s="1275"/>
      <c r="K77" s="124"/>
    </row>
    <row r="78">
      <c r="C78" s="3"/>
      <c r="E78" s="1274"/>
      <c r="F78" s="1274"/>
      <c r="G78" s="1274"/>
      <c r="H78" s="1106"/>
      <c r="I78" s="1"/>
      <c r="J78" s="1275"/>
      <c r="K78" s="124"/>
    </row>
    <row r="79">
      <c r="C79" s="3"/>
      <c r="E79" s="1274"/>
      <c r="F79" s="1274"/>
      <c r="G79" s="1274"/>
      <c r="H79" s="1106"/>
      <c r="I79" s="1"/>
      <c r="J79" s="1275"/>
      <c r="K79" s="124"/>
    </row>
    <row r="80">
      <c r="C80" s="3"/>
      <c r="E80" s="1274"/>
      <c r="F80" s="1274"/>
      <c r="G80" s="1274"/>
      <c r="H80" s="1106"/>
      <c r="I80" s="1"/>
      <c r="J80" s="1275"/>
      <c r="K80" s="124"/>
    </row>
    <row r="81">
      <c r="C81" s="3"/>
      <c r="E81" s="1274"/>
      <c r="F81" s="1274"/>
      <c r="G81" s="1274"/>
      <c r="H81" s="1106"/>
      <c r="I81" s="1"/>
      <c r="J81" s="1275"/>
      <c r="K81" s="124"/>
    </row>
    <row r="82">
      <c r="C82" s="3"/>
      <c r="E82" s="1274"/>
      <c r="F82" s="1274"/>
      <c r="G82" s="1274"/>
      <c r="H82" s="1106"/>
      <c r="I82" s="1"/>
      <c r="J82" s="1275"/>
      <c r="K82" s="124"/>
    </row>
    <row r="83">
      <c r="C83" s="3"/>
      <c r="E83" s="1274"/>
      <c r="F83" s="1274"/>
      <c r="G83" s="1274"/>
      <c r="H83" s="1106"/>
      <c r="I83" s="1"/>
      <c r="J83" s="1275"/>
      <c r="K83" s="124"/>
    </row>
    <row r="84">
      <c r="C84" s="3"/>
      <c r="E84" s="1274"/>
      <c r="F84" s="1274"/>
      <c r="G84" s="1274"/>
      <c r="H84" s="1106"/>
      <c r="I84" s="1"/>
      <c r="J84" s="1275"/>
      <c r="K84" s="124"/>
    </row>
    <row r="85">
      <c r="C85" s="3"/>
      <c r="E85" s="1274"/>
      <c r="F85" s="1274"/>
      <c r="G85" s="1274"/>
      <c r="H85" s="1106"/>
      <c r="I85" s="1"/>
      <c r="J85" s="1275"/>
      <c r="K85" s="124"/>
    </row>
    <row r="86">
      <c r="C86" s="3"/>
      <c r="E86" s="1274"/>
      <c r="F86" s="1274"/>
      <c r="G86" s="1274"/>
      <c r="H86" s="1106"/>
      <c r="I86" s="1"/>
      <c r="J86" s="1275"/>
      <c r="K86" s="124"/>
    </row>
    <row r="87">
      <c r="C87" s="3"/>
      <c r="E87" s="1274"/>
      <c r="F87" s="1274"/>
      <c r="G87" s="1274"/>
      <c r="H87" s="1106"/>
      <c r="I87" s="1"/>
      <c r="J87" s="1275"/>
      <c r="K87" s="124"/>
    </row>
    <row r="88">
      <c r="C88" s="3"/>
      <c r="E88" s="1274"/>
      <c r="F88" s="1274"/>
      <c r="G88" s="1274"/>
      <c r="H88" s="1106"/>
      <c r="I88" s="1"/>
      <c r="J88" s="1275"/>
      <c r="K88" s="124"/>
    </row>
    <row r="89">
      <c r="C89" s="3"/>
      <c r="E89" s="1274"/>
      <c r="F89" s="1274"/>
      <c r="G89" s="1274"/>
      <c r="H89" s="1106"/>
      <c r="I89" s="1"/>
      <c r="J89" s="1275"/>
      <c r="K89" s="124"/>
    </row>
    <row r="90">
      <c r="C90" s="3"/>
      <c r="E90" s="1274"/>
      <c r="F90" s="1274"/>
      <c r="G90" s="1274"/>
      <c r="H90" s="1106"/>
      <c r="I90" s="1"/>
      <c r="J90" s="1275"/>
      <c r="K90" s="124"/>
    </row>
    <row r="91">
      <c r="C91" s="3"/>
      <c r="E91" s="1274"/>
      <c r="F91" s="1274"/>
      <c r="G91" s="1274"/>
      <c r="H91" s="1106"/>
      <c r="I91" s="1"/>
      <c r="J91" s="1275"/>
      <c r="K91" s="124"/>
    </row>
    <row r="92">
      <c r="C92" s="3"/>
      <c r="E92" s="1274"/>
      <c r="F92" s="1274"/>
      <c r="G92" s="1274"/>
      <c r="H92" s="1106"/>
      <c r="I92" s="1"/>
      <c r="J92" s="1275"/>
      <c r="K92" s="124"/>
    </row>
    <row r="93">
      <c r="C93" s="3"/>
      <c r="E93" s="1274"/>
      <c r="F93" s="1274"/>
      <c r="G93" s="1274"/>
      <c r="H93" s="1106"/>
      <c r="I93" s="1"/>
      <c r="J93" s="1275"/>
      <c r="K93" s="124"/>
    </row>
    <row r="94">
      <c r="C94" s="3"/>
      <c r="E94" s="1274"/>
      <c r="F94" s="1274"/>
      <c r="G94" s="1274"/>
      <c r="H94" s="1106"/>
      <c r="I94" s="1"/>
      <c r="J94" s="1275"/>
      <c r="K94" s="124"/>
    </row>
    <row r="95">
      <c r="C95" s="3"/>
      <c r="E95" s="1274"/>
      <c r="F95" s="1274"/>
      <c r="G95" s="1274"/>
      <c r="H95" s="1106"/>
      <c r="I95" s="1"/>
      <c r="J95" s="1275"/>
      <c r="K95" s="124"/>
    </row>
    <row r="96">
      <c r="C96" s="3"/>
      <c r="E96" s="1274"/>
      <c r="F96" s="1274"/>
      <c r="G96" s="1274"/>
      <c r="H96" s="1106"/>
      <c r="I96" s="1"/>
      <c r="J96" s="1275"/>
      <c r="K96" s="124"/>
    </row>
    <row r="97">
      <c r="C97" s="3"/>
      <c r="E97" s="1274"/>
      <c r="F97" s="1274"/>
      <c r="G97" s="1274"/>
      <c r="H97" s="1106"/>
      <c r="I97" s="1"/>
      <c r="J97" s="1275"/>
      <c r="K97" s="124"/>
    </row>
    <row r="98">
      <c r="C98" s="3"/>
      <c r="E98" s="1274"/>
      <c r="F98" s="1274"/>
      <c r="G98" s="1274"/>
      <c r="H98" s="1106"/>
      <c r="I98" s="1"/>
      <c r="J98" s="1275"/>
      <c r="K98" s="124"/>
    </row>
    <row r="99">
      <c r="C99" s="3"/>
      <c r="E99" s="1274"/>
      <c r="F99" s="1274"/>
      <c r="G99" s="1274"/>
      <c r="H99" s="1106"/>
      <c r="I99" s="1"/>
      <c r="J99" s="1275"/>
      <c r="K99" s="124"/>
    </row>
    <row r="100">
      <c r="C100" s="3"/>
      <c r="E100" s="1274"/>
      <c r="F100" s="1274"/>
      <c r="G100" s="1274"/>
      <c r="H100" s="1106"/>
      <c r="I100" s="1"/>
      <c r="J100" s="1275"/>
      <c r="K100" s="124"/>
    </row>
    <row r="101">
      <c r="C101" s="3"/>
      <c r="E101" s="1274"/>
      <c r="F101" s="1274"/>
      <c r="G101" s="1274"/>
      <c r="H101" s="1106"/>
      <c r="I101" s="1"/>
      <c r="J101" s="1275"/>
      <c r="K101" s="124"/>
    </row>
    <row r="102">
      <c r="C102" s="3"/>
      <c r="E102" s="1274"/>
      <c r="F102" s="1274"/>
      <c r="G102" s="1274"/>
      <c r="H102" s="1106"/>
      <c r="I102" s="1"/>
      <c r="J102" s="1275"/>
      <c r="K102" s="124"/>
    </row>
    <row r="103">
      <c r="C103" s="3"/>
      <c r="E103" s="1274"/>
      <c r="F103" s="1274"/>
      <c r="G103" s="1274"/>
      <c r="H103" s="1106"/>
      <c r="I103" s="1"/>
      <c r="J103" s="1275"/>
      <c r="K103" s="124"/>
    </row>
    <row r="104">
      <c r="C104" s="3"/>
      <c r="E104" s="1274"/>
      <c r="F104" s="1274"/>
      <c r="G104" s="1274"/>
      <c r="H104" s="1106"/>
      <c r="I104" s="1"/>
      <c r="J104" s="1275"/>
      <c r="K104" s="124"/>
    </row>
    <row r="105">
      <c r="C105" s="3"/>
      <c r="E105" s="1274"/>
      <c r="F105" s="1274"/>
      <c r="G105" s="1274"/>
      <c r="H105" s="1106"/>
      <c r="I105" s="1"/>
      <c r="J105" s="1275"/>
      <c r="K105" s="124"/>
    </row>
    <row r="106">
      <c r="C106" s="3"/>
      <c r="E106" s="1274"/>
      <c r="F106" s="1274"/>
      <c r="G106" s="1274"/>
      <c r="H106" s="1106"/>
      <c r="I106" s="1"/>
      <c r="J106" s="1275"/>
      <c r="K106" s="124"/>
    </row>
    <row r="107">
      <c r="C107" s="3"/>
      <c r="E107" s="1274"/>
      <c r="F107" s="1274"/>
      <c r="G107" s="1274"/>
      <c r="H107" s="1106"/>
      <c r="I107" s="1"/>
      <c r="J107" s="1275"/>
      <c r="K107" s="124"/>
    </row>
    <row r="108">
      <c r="C108" s="3"/>
      <c r="E108" s="1274"/>
      <c r="F108" s="1274"/>
      <c r="G108" s="1274"/>
      <c r="H108" s="1106"/>
      <c r="I108" s="1"/>
      <c r="J108" s="1275"/>
      <c r="K108" s="124"/>
    </row>
    <row r="109">
      <c r="C109" s="3"/>
      <c r="E109" s="1274"/>
      <c r="F109" s="1274"/>
      <c r="G109" s="1274"/>
      <c r="H109" s="1106"/>
      <c r="I109" s="1"/>
      <c r="J109" s="1275"/>
      <c r="K109" s="124"/>
    </row>
    <row r="110">
      <c r="C110" s="3"/>
      <c r="E110" s="1274"/>
      <c r="F110" s="1274"/>
      <c r="G110" s="1274"/>
      <c r="H110" s="1106"/>
      <c r="I110" s="1"/>
      <c r="J110" s="1275"/>
      <c r="K110" s="124"/>
    </row>
    <row r="111">
      <c r="C111" s="3"/>
      <c r="E111" s="1274"/>
      <c r="F111" s="1274"/>
      <c r="G111" s="1274"/>
      <c r="H111" s="1106"/>
      <c r="I111" s="1"/>
      <c r="J111" s="1275"/>
      <c r="K111" s="124"/>
    </row>
    <row r="112">
      <c r="C112" s="3"/>
      <c r="E112" s="1274"/>
      <c r="F112" s="1274"/>
      <c r="G112" s="1274"/>
      <c r="H112" s="1106"/>
      <c r="I112" s="1"/>
      <c r="J112" s="1275"/>
      <c r="K112" s="124"/>
    </row>
    <row r="113">
      <c r="C113" s="3"/>
      <c r="E113" s="1274"/>
      <c r="F113" s="1274"/>
      <c r="G113" s="1274"/>
      <c r="H113" s="1106"/>
      <c r="I113" s="1"/>
      <c r="J113" s="1275"/>
      <c r="K113" s="124"/>
    </row>
    <row r="114">
      <c r="C114" s="3"/>
      <c r="E114" s="1274"/>
      <c r="F114" s="1274"/>
      <c r="G114" s="1274"/>
      <c r="H114" s="1106"/>
      <c r="I114" s="1"/>
      <c r="J114" s="1275"/>
      <c r="K114" s="124"/>
    </row>
    <row r="115">
      <c r="C115" s="3"/>
      <c r="E115" s="1274"/>
      <c r="F115" s="1274"/>
      <c r="G115" s="1274"/>
      <c r="H115" s="1106"/>
      <c r="I115" s="1"/>
      <c r="J115" s="1275"/>
      <c r="K115" s="124"/>
    </row>
    <row r="116">
      <c r="C116" s="3"/>
      <c r="E116" s="1274"/>
      <c r="F116" s="1274"/>
      <c r="G116" s="1274"/>
      <c r="H116" s="1106"/>
      <c r="I116" s="1"/>
      <c r="J116" s="1275"/>
      <c r="K116" s="124"/>
    </row>
    <row r="117">
      <c r="C117" s="3"/>
      <c r="E117" s="1274"/>
      <c r="F117" s="1274"/>
      <c r="G117" s="1274"/>
      <c r="H117" s="1106"/>
      <c r="I117" s="1"/>
      <c r="J117" s="1275"/>
      <c r="K117" s="124"/>
    </row>
    <row r="118">
      <c r="C118" s="3"/>
      <c r="E118" s="1274"/>
      <c r="F118" s="1274"/>
      <c r="G118" s="1274"/>
      <c r="H118" s="1106"/>
      <c r="I118" s="1"/>
      <c r="J118" s="1275"/>
      <c r="K118" s="124"/>
    </row>
    <row r="119">
      <c r="C119" s="3"/>
      <c r="E119" s="1274"/>
      <c r="F119" s="1274"/>
      <c r="G119" s="1274"/>
      <c r="H119" s="1106"/>
      <c r="I119" s="1"/>
      <c r="J119" s="1275"/>
      <c r="K119" s="124"/>
    </row>
    <row r="120">
      <c r="C120" s="3"/>
      <c r="E120" s="1274"/>
      <c r="F120" s="1274"/>
      <c r="G120" s="1274"/>
      <c r="H120" s="1106"/>
      <c r="I120" s="1"/>
      <c r="J120" s="1275"/>
      <c r="K120" s="124"/>
    </row>
    <row r="121">
      <c r="C121" s="3"/>
      <c r="E121" s="1274"/>
      <c r="F121" s="1274"/>
      <c r="G121" s="1274"/>
      <c r="H121" s="1106"/>
      <c r="I121" s="1"/>
      <c r="J121" s="1275"/>
      <c r="K121" s="124"/>
    </row>
    <row r="122">
      <c r="C122" s="3"/>
      <c r="E122" s="1274"/>
      <c r="F122" s="1274"/>
      <c r="G122" s="1274"/>
      <c r="H122" s="1106"/>
      <c r="I122" s="1"/>
      <c r="J122" s="1275"/>
      <c r="K122" s="124"/>
    </row>
    <row r="123">
      <c r="C123" s="3"/>
      <c r="E123" s="1274"/>
      <c r="F123" s="1274"/>
      <c r="G123" s="1274"/>
      <c r="H123" s="1106"/>
      <c r="I123" s="1"/>
      <c r="J123" s="1275"/>
      <c r="K123" s="124"/>
    </row>
    <row r="124">
      <c r="C124" s="3"/>
      <c r="E124" s="1274"/>
      <c r="F124" s="1274"/>
      <c r="G124" s="1274"/>
      <c r="H124" s="1106"/>
      <c r="I124" s="1"/>
      <c r="J124" s="1275"/>
      <c r="K124" s="124"/>
    </row>
    <row r="125">
      <c r="C125" s="3"/>
      <c r="E125" s="1274"/>
      <c r="F125" s="1274"/>
      <c r="G125" s="1274"/>
      <c r="H125" s="1106"/>
      <c r="I125" s="1"/>
      <c r="J125" s="1275"/>
      <c r="K125" s="124"/>
    </row>
    <row r="126">
      <c r="C126" s="3"/>
      <c r="E126" s="1274"/>
      <c r="F126" s="1274"/>
      <c r="G126" s="1274"/>
      <c r="H126" s="1106"/>
      <c r="I126" s="1"/>
      <c r="J126" s="1275"/>
      <c r="K126" s="124"/>
    </row>
    <row r="127">
      <c r="C127" s="3"/>
      <c r="E127" s="1274"/>
      <c r="F127" s="1274"/>
      <c r="G127" s="1274"/>
      <c r="H127" s="1106"/>
      <c r="I127" s="1"/>
      <c r="J127" s="1275"/>
      <c r="K127" s="124"/>
    </row>
    <row r="128">
      <c r="C128" s="3"/>
      <c r="E128" s="1274"/>
      <c r="F128" s="1274"/>
      <c r="G128" s="1274"/>
      <c r="H128" s="1106"/>
      <c r="I128" s="1"/>
      <c r="J128" s="1275"/>
      <c r="K128" s="124"/>
    </row>
    <row r="129">
      <c r="C129" s="3"/>
      <c r="E129" s="1274"/>
      <c r="F129" s="1274"/>
      <c r="G129" s="1274"/>
      <c r="H129" s="1106"/>
      <c r="I129" s="1"/>
      <c r="J129" s="1275"/>
      <c r="K129" s="124"/>
    </row>
    <row r="130">
      <c r="C130" s="3"/>
      <c r="E130" s="1274"/>
      <c r="F130" s="1274"/>
      <c r="G130" s="1274"/>
      <c r="H130" s="1106"/>
      <c r="I130" s="1"/>
      <c r="J130" s="1275"/>
      <c r="K130" s="124"/>
    </row>
    <row r="131">
      <c r="C131" s="3"/>
      <c r="E131" s="1274"/>
      <c r="F131" s="1274"/>
      <c r="G131" s="1274"/>
      <c r="H131" s="1106"/>
      <c r="I131" s="1"/>
      <c r="J131" s="1275"/>
      <c r="K131" s="124"/>
    </row>
    <row r="132">
      <c r="C132" s="3"/>
      <c r="E132" s="1274"/>
      <c r="F132" s="1274"/>
      <c r="G132" s="1274"/>
      <c r="H132" s="1106"/>
      <c r="I132" s="1"/>
      <c r="J132" s="1275"/>
      <c r="K132" s="124"/>
    </row>
    <row r="133">
      <c r="C133" s="3"/>
      <c r="E133" s="1274"/>
      <c r="F133" s="1274"/>
      <c r="G133" s="1274"/>
      <c r="H133" s="1106"/>
      <c r="I133" s="1"/>
      <c r="J133" s="1275"/>
      <c r="K133" s="124"/>
    </row>
    <row r="134">
      <c r="C134" s="3"/>
      <c r="E134" s="1274"/>
      <c r="F134" s="1274"/>
      <c r="G134" s="1274"/>
      <c r="H134" s="1106"/>
      <c r="I134" s="1"/>
      <c r="J134" s="1275"/>
      <c r="K134" s="124"/>
    </row>
    <row r="135">
      <c r="C135" s="3"/>
      <c r="E135" s="1274"/>
      <c r="F135" s="1274"/>
      <c r="G135" s="1274"/>
      <c r="H135" s="1106"/>
      <c r="I135" s="1"/>
      <c r="J135" s="1275"/>
      <c r="K135" s="124"/>
    </row>
    <row r="136">
      <c r="C136" s="3"/>
      <c r="E136" s="1274"/>
      <c r="F136" s="1274"/>
      <c r="G136" s="1274"/>
      <c r="H136" s="1106"/>
      <c r="I136" s="1"/>
      <c r="J136" s="1275"/>
      <c r="K136" s="124"/>
    </row>
    <row r="137">
      <c r="C137" s="3"/>
      <c r="E137" s="1274"/>
      <c r="F137" s="1274"/>
      <c r="G137" s="1274"/>
      <c r="H137" s="1106"/>
      <c r="I137" s="1"/>
      <c r="J137" s="1275"/>
      <c r="K137" s="124"/>
    </row>
    <row r="138">
      <c r="C138" s="3"/>
      <c r="E138" s="1274"/>
      <c r="F138" s="1274"/>
      <c r="G138" s="1274"/>
      <c r="H138" s="1106"/>
      <c r="I138" s="1"/>
      <c r="J138" s="1275"/>
      <c r="K138" s="124"/>
    </row>
    <row r="139">
      <c r="C139" s="3"/>
      <c r="E139" s="1274"/>
      <c r="F139" s="1274"/>
      <c r="G139" s="1274"/>
      <c r="H139" s="1106"/>
      <c r="I139" s="1"/>
      <c r="J139" s="1275"/>
      <c r="K139" s="124"/>
    </row>
    <row r="140">
      <c r="C140" s="3"/>
      <c r="E140" s="1274"/>
      <c r="F140" s="1274"/>
      <c r="G140" s="1274"/>
      <c r="H140" s="1106"/>
      <c r="I140" s="1"/>
      <c r="J140" s="1275"/>
      <c r="K140" s="124"/>
    </row>
    <row r="141">
      <c r="C141" s="3"/>
      <c r="E141" s="1274"/>
      <c r="F141" s="1274"/>
      <c r="G141" s="1274"/>
      <c r="H141" s="1106"/>
      <c r="I141" s="1"/>
      <c r="J141" s="1275"/>
      <c r="K141" s="124"/>
    </row>
    <row r="142">
      <c r="C142" s="3"/>
      <c r="E142" s="1274"/>
      <c r="F142" s="1274"/>
      <c r="G142" s="1274"/>
      <c r="H142" s="1106"/>
      <c r="I142" s="1"/>
      <c r="J142" s="1275"/>
      <c r="K142" s="124"/>
    </row>
    <row r="143">
      <c r="C143" s="3"/>
      <c r="E143" s="1274"/>
      <c r="F143" s="1274"/>
      <c r="G143" s="1274"/>
      <c r="H143" s="1106"/>
      <c r="I143" s="1"/>
      <c r="J143" s="1275"/>
      <c r="K143" s="124"/>
    </row>
    <row r="144">
      <c r="C144" s="3"/>
      <c r="E144" s="1274"/>
      <c r="F144" s="1274"/>
      <c r="G144" s="1274"/>
      <c r="H144" s="1106"/>
      <c r="I144" s="1"/>
      <c r="J144" s="1275"/>
      <c r="K144" s="124"/>
    </row>
    <row r="145">
      <c r="C145" s="3"/>
      <c r="E145" s="1274"/>
      <c r="F145" s="1274"/>
      <c r="G145" s="1274"/>
      <c r="H145" s="1106"/>
      <c r="I145" s="1"/>
      <c r="J145" s="1275"/>
      <c r="K145" s="124"/>
    </row>
    <row r="146">
      <c r="C146" s="3"/>
      <c r="E146" s="1274"/>
      <c r="F146" s="1274"/>
      <c r="G146" s="1274"/>
      <c r="H146" s="1106"/>
      <c r="I146" s="1"/>
      <c r="J146" s="1275"/>
      <c r="K146" s="124"/>
    </row>
    <row r="147">
      <c r="C147" s="3"/>
      <c r="E147" s="1274"/>
      <c r="F147" s="1274"/>
      <c r="G147" s="1274"/>
      <c r="H147" s="1106"/>
      <c r="I147" s="1"/>
      <c r="J147" s="1275"/>
      <c r="K147" s="124"/>
    </row>
    <row r="148">
      <c r="C148" s="3"/>
      <c r="E148" s="1274"/>
      <c r="F148" s="1274"/>
      <c r="G148" s="1274"/>
      <c r="H148" s="1106"/>
      <c r="I148" s="1"/>
      <c r="J148" s="1275"/>
      <c r="K148" s="124"/>
    </row>
    <row r="149">
      <c r="C149" s="3"/>
      <c r="E149" s="1274"/>
      <c r="F149" s="1274"/>
      <c r="G149" s="1274"/>
      <c r="H149" s="1106"/>
      <c r="I149" s="1"/>
      <c r="J149" s="1275"/>
      <c r="K149" s="124"/>
    </row>
    <row r="150">
      <c r="C150" s="3"/>
      <c r="E150" s="1274"/>
      <c r="F150" s="1274"/>
      <c r="G150" s="1274"/>
      <c r="H150" s="1106"/>
      <c r="I150" s="1"/>
      <c r="J150" s="1275"/>
      <c r="K150" s="124"/>
    </row>
    <row r="151">
      <c r="C151" s="3"/>
      <c r="E151" s="1274"/>
      <c r="F151" s="1274"/>
      <c r="G151" s="1274"/>
      <c r="H151" s="1106"/>
      <c r="I151" s="1"/>
      <c r="J151" s="1275"/>
      <c r="K151" s="124"/>
    </row>
    <row r="152">
      <c r="C152" s="3"/>
      <c r="E152" s="1274"/>
      <c r="F152" s="1274"/>
      <c r="G152" s="1274"/>
      <c r="H152" s="1106"/>
      <c r="I152" s="1"/>
      <c r="J152" s="1275"/>
      <c r="K152" s="124"/>
    </row>
    <row r="153">
      <c r="C153" s="3"/>
      <c r="E153" s="1274"/>
      <c r="F153" s="1274"/>
      <c r="G153" s="1274"/>
      <c r="H153" s="1106"/>
      <c r="I153" s="1"/>
      <c r="J153" s="1275"/>
      <c r="K153" s="124"/>
    </row>
    <row r="154">
      <c r="C154" s="3"/>
      <c r="E154" s="1274"/>
      <c r="F154" s="1274"/>
      <c r="G154" s="1274"/>
      <c r="H154" s="1106"/>
      <c r="I154" s="1"/>
      <c r="J154" s="1275"/>
      <c r="K154" s="124"/>
    </row>
    <row r="155">
      <c r="C155" s="3"/>
      <c r="E155" s="1274"/>
      <c r="F155" s="1274"/>
      <c r="G155" s="1274"/>
      <c r="H155" s="1106"/>
      <c r="I155" s="1"/>
      <c r="J155" s="1275"/>
      <c r="K155" s="124"/>
    </row>
    <row r="156">
      <c r="C156" s="3"/>
      <c r="E156" s="1274"/>
      <c r="F156" s="1274"/>
      <c r="G156" s="1274"/>
      <c r="H156" s="1106"/>
      <c r="I156" s="1"/>
      <c r="J156" s="1275"/>
      <c r="K156" s="124"/>
    </row>
    <row r="157">
      <c r="C157" s="3"/>
      <c r="E157" s="1274"/>
      <c r="F157" s="1274"/>
      <c r="G157" s="1274"/>
      <c r="H157" s="1106"/>
      <c r="I157" s="1"/>
      <c r="J157" s="1275"/>
      <c r="K157" s="124"/>
    </row>
    <row r="158">
      <c r="C158" s="3"/>
      <c r="E158" s="1274"/>
      <c r="F158" s="1274"/>
      <c r="G158" s="1274"/>
      <c r="H158" s="1106"/>
      <c r="I158" s="1"/>
      <c r="J158" s="1275"/>
      <c r="K158" s="124"/>
    </row>
    <row r="159">
      <c r="C159" s="3"/>
      <c r="E159" s="1274"/>
      <c r="F159" s="1274"/>
      <c r="G159" s="1274"/>
      <c r="H159" s="1106"/>
      <c r="I159" s="1"/>
      <c r="J159" s="1275"/>
      <c r="K159" s="124"/>
    </row>
    <row r="160">
      <c r="C160" s="3"/>
      <c r="E160" s="1274"/>
      <c r="F160" s="1274"/>
      <c r="G160" s="1274"/>
      <c r="H160" s="1106"/>
      <c r="I160" s="1"/>
      <c r="J160" s="1275"/>
      <c r="K160" s="124"/>
    </row>
    <row r="161">
      <c r="C161" s="3"/>
      <c r="E161" s="1274"/>
      <c r="F161" s="1274"/>
      <c r="G161" s="1274"/>
      <c r="H161" s="1106"/>
      <c r="I161" s="1"/>
      <c r="J161" s="1275"/>
      <c r="K161" s="124"/>
    </row>
    <row r="162">
      <c r="C162" s="3"/>
      <c r="E162" s="1274"/>
      <c r="F162" s="1274"/>
      <c r="G162" s="1274"/>
      <c r="H162" s="1106"/>
      <c r="I162" s="1"/>
      <c r="J162" s="1275"/>
      <c r="K162" s="124"/>
    </row>
    <row r="163">
      <c r="C163" s="3"/>
      <c r="E163" s="1274"/>
      <c r="F163" s="1274"/>
      <c r="G163" s="1274"/>
      <c r="H163" s="1106"/>
      <c r="I163" s="1"/>
      <c r="J163" s="1275"/>
      <c r="K163" s="124"/>
    </row>
    <row r="164">
      <c r="C164" s="3"/>
      <c r="E164" s="1274"/>
      <c r="F164" s="1274"/>
      <c r="G164" s="1274"/>
      <c r="H164" s="1106"/>
      <c r="I164" s="1"/>
      <c r="J164" s="1275"/>
      <c r="K164" s="124"/>
    </row>
    <row r="165">
      <c r="C165" s="3"/>
      <c r="E165" s="1274"/>
      <c r="F165" s="1274"/>
      <c r="G165" s="1274"/>
      <c r="H165" s="1106"/>
      <c r="I165" s="1"/>
      <c r="J165" s="1275"/>
      <c r="K165" s="124"/>
    </row>
    <row r="166">
      <c r="C166" s="3"/>
      <c r="E166" s="1274"/>
      <c r="F166" s="1274"/>
      <c r="G166" s="1274"/>
      <c r="H166" s="1106"/>
      <c r="I166" s="1"/>
      <c r="J166" s="1275"/>
      <c r="K166" s="124"/>
    </row>
    <row r="167">
      <c r="C167" s="3"/>
      <c r="E167" s="1274"/>
      <c r="F167" s="1274"/>
      <c r="G167" s="1274"/>
      <c r="H167" s="1106"/>
      <c r="I167" s="1"/>
      <c r="J167" s="1275"/>
      <c r="K167" s="124"/>
    </row>
    <row r="168">
      <c r="C168" s="3"/>
      <c r="E168" s="1274"/>
      <c r="F168" s="1274"/>
      <c r="G168" s="1274"/>
      <c r="H168" s="1106"/>
      <c r="I168" s="1"/>
      <c r="J168" s="1275"/>
      <c r="K168" s="124"/>
    </row>
    <row r="169">
      <c r="C169" s="3"/>
      <c r="E169" s="1274"/>
      <c r="F169" s="1274"/>
      <c r="G169" s="1274"/>
      <c r="H169" s="1106"/>
      <c r="I169" s="1"/>
      <c r="J169" s="1275"/>
      <c r="K169" s="124"/>
    </row>
    <row r="170">
      <c r="C170" s="3"/>
      <c r="E170" s="1274"/>
      <c r="F170" s="1274"/>
      <c r="G170" s="1274"/>
      <c r="H170" s="1106"/>
      <c r="I170" s="1"/>
      <c r="J170" s="1275"/>
      <c r="K170" s="124"/>
    </row>
    <row r="171">
      <c r="C171" s="3"/>
      <c r="E171" s="1274"/>
      <c r="F171" s="1274"/>
      <c r="G171" s="1274"/>
      <c r="H171" s="1106"/>
      <c r="I171" s="1"/>
      <c r="J171" s="1275"/>
      <c r="K171" s="124"/>
    </row>
    <row r="172">
      <c r="C172" s="3"/>
      <c r="E172" s="1274"/>
      <c r="F172" s="1274"/>
      <c r="G172" s="1274"/>
      <c r="H172" s="1106"/>
      <c r="I172" s="1"/>
      <c r="J172" s="1275"/>
      <c r="K172" s="124"/>
    </row>
    <row r="173">
      <c r="C173" s="3"/>
      <c r="E173" s="1274"/>
      <c r="F173" s="1274"/>
      <c r="G173" s="1274"/>
      <c r="H173" s="1106"/>
      <c r="I173" s="1"/>
      <c r="J173" s="1275"/>
      <c r="K173" s="124"/>
    </row>
    <row r="174">
      <c r="C174" s="3"/>
      <c r="E174" s="1274"/>
      <c r="F174" s="1274"/>
      <c r="G174" s="1274"/>
      <c r="H174" s="1106"/>
      <c r="I174" s="1"/>
      <c r="J174" s="1275"/>
      <c r="K174" s="124"/>
    </row>
    <row r="175">
      <c r="C175" s="3"/>
      <c r="E175" s="1274"/>
      <c r="F175" s="1274"/>
      <c r="G175" s="1274"/>
      <c r="H175" s="1106"/>
      <c r="I175" s="1"/>
      <c r="J175" s="1275"/>
      <c r="K175" s="124"/>
    </row>
    <row r="176">
      <c r="C176" s="3"/>
      <c r="E176" s="1274"/>
      <c r="F176" s="1274"/>
      <c r="G176" s="1274"/>
      <c r="H176" s="1106"/>
      <c r="I176" s="1"/>
      <c r="J176" s="1275"/>
      <c r="K176" s="124"/>
    </row>
    <row r="177">
      <c r="C177" s="3"/>
      <c r="E177" s="1274"/>
      <c r="F177" s="1274"/>
      <c r="G177" s="1274"/>
      <c r="H177" s="1106"/>
      <c r="I177" s="1"/>
      <c r="J177" s="1275"/>
      <c r="K177" s="124"/>
    </row>
    <row r="178">
      <c r="C178" s="3"/>
      <c r="E178" s="1274"/>
      <c r="F178" s="1274"/>
      <c r="G178" s="1274"/>
      <c r="H178" s="1106"/>
      <c r="I178" s="1"/>
      <c r="J178" s="1275"/>
      <c r="K178" s="124"/>
    </row>
    <row r="179">
      <c r="C179" s="3"/>
      <c r="E179" s="1274"/>
      <c r="F179" s="1274"/>
      <c r="G179" s="1274"/>
      <c r="H179" s="1106"/>
      <c r="I179" s="1"/>
      <c r="J179" s="1275"/>
      <c r="K179" s="124"/>
    </row>
    <row r="180">
      <c r="C180" s="3"/>
      <c r="E180" s="1274"/>
      <c r="F180" s="1274"/>
      <c r="G180" s="1274"/>
      <c r="H180" s="1106"/>
      <c r="I180" s="1"/>
      <c r="J180" s="1275"/>
      <c r="K180" s="124"/>
    </row>
    <row r="181">
      <c r="C181" s="3"/>
      <c r="E181" s="1274"/>
      <c r="F181" s="1274"/>
      <c r="G181" s="1274"/>
      <c r="H181" s="1106"/>
      <c r="I181" s="1"/>
      <c r="J181" s="1275"/>
      <c r="K181" s="124"/>
    </row>
    <row r="182">
      <c r="C182" s="3"/>
      <c r="E182" s="1274"/>
      <c r="F182" s="1274"/>
      <c r="G182" s="1274"/>
      <c r="H182" s="1106"/>
      <c r="I182" s="1"/>
      <c r="J182" s="1275"/>
      <c r="K182" s="124"/>
    </row>
    <row r="183">
      <c r="C183" s="3"/>
      <c r="E183" s="1274"/>
      <c r="F183" s="1274"/>
      <c r="G183" s="1274"/>
      <c r="H183" s="1106"/>
      <c r="I183" s="1"/>
      <c r="J183" s="1275"/>
      <c r="K183" s="124"/>
    </row>
    <row r="184">
      <c r="C184" s="3"/>
      <c r="E184" s="1274"/>
      <c r="F184" s="1274"/>
      <c r="G184" s="1274"/>
      <c r="H184" s="1106"/>
      <c r="I184" s="1"/>
      <c r="J184" s="1275"/>
      <c r="K184" s="124"/>
    </row>
    <row r="185">
      <c r="C185" s="3"/>
      <c r="E185" s="1274"/>
      <c r="F185" s="1274"/>
      <c r="G185" s="1274"/>
      <c r="H185" s="1106"/>
      <c r="I185" s="1"/>
      <c r="J185" s="1275"/>
      <c r="K185" s="124"/>
    </row>
    <row r="186">
      <c r="C186" s="3"/>
      <c r="E186" s="1274"/>
      <c r="F186" s="1274"/>
      <c r="G186" s="1274"/>
      <c r="H186" s="1106"/>
      <c r="I186" s="1"/>
      <c r="J186" s="1275"/>
      <c r="K186" s="124"/>
    </row>
    <row r="187">
      <c r="C187" s="3"/>
      <c r="E187" s="1274"/>
      <c r="F187" s="1274"/>
      <c r="G187" s="1274"/>
      <c r="H187" s="1106"/>
      <c r="I187" s="1"/>
      <c r="J187" s="1275"/>
      <c r="K187" s="124"/>
    </row>
    <row r="188">
      <c r="C188" s="3"/>
      <c r="E188" s="1274"/>
      <c r="F188" s="1274"/>
      <c r="G188" s="1274"/>
      <c r="H188" s="1106"/>
      <c r="I188" s="1"/>
      <c r="J188" s="1275"/>
      <c r="K188" s="124"/>
    </row>
    <row r="189">
      <c r="C189" s="3"/>
      <c r="E189" s="1274"/>
      <c r="F189" s="1274"/>
      <c r="G189" s="1274"/>
      <c r="H189" s="1106"/>
      <c r="I189" s="1"/>
      <c r="J189" s="1275"/>
      <c r="K189" s="124"/>
    </row>
    <row r="190">
      <c r="C190" s="3"/>
      <c r="E190" s="1274"/>
      <c r="F190" s="1274"/>
      <c r="G190" s="1274"/>
      <c r="H190" s="1106"/>
      <c r="I190" s="1"/>
      <c r="J190" s="1275"/>
      <c r="K190" s="124"/>
    </row>
    <row r="191">
      <c r="C191" s="3"/>
      <c r="E191" s="1274"/>
      <c r="F191" s="1274"/>
      <c r="G191" s="1274"/>
      <c r="H191" s="1106"/>
      <c r="I191" s="1"/>
      <c r="J191" s="1275"/>
      <c r="K191" s="124"/>
    </row>
    <row r="192">
      <c r="C192" s="3"/>
      <c r="E192" s="1274"/>
      <c r="F192" s="1274"/>
      <c r="G192" s="1274"/>
      <c r="H192" s="1106"/>
      <c r="I192" s="1"/>
      <c r="J192" s="1275"/>
      <c r="K192" s="124"/>
    </row>
    <row r="193">
      <c r="C193" s="3"/>
      <c r="E193" s="1274"/>
      <c r="F193" s="1274"/>
      <c r="G193" s="1274"/>
      <c r="H193" s="1106"/>
      <c r="I193" s="1"/>
      <c r="J193" s="1275"/>
      <c r="K193" s="124"/>
    </row>
    <row r="194">
      <c r="C194" s="3"/>
      <c r="E194" s="1274"/>
      <c r="F194" s="1274"/>
      <c r="G194" s="1274"/>
      <c r="H194" s="1106"/>
      <c r="I194" s="1"/>
      <c r="J194" s="1275"/>
      <c r="K194" s="124"/>
    </row>
    <row r="195">
      <c r="C195" s="3"/>
      <c r="E195" s="1274"/>
      <c r="F195" s="1274"/>
      <c r="G195" s="1274"/>
      <c r="H195" s="1106"/>
      <c r="I195" s="1"/>
      <c r="J195" s="1275"/>
      <c r="K195" s="124"/>
    </row>
    <row r="196">
      <c r="C196" s="3"/>
      <c r="E196" s="1274"/>
      <c r="F196" s="1274"/>
      <c r="G196" s="1274"/>
      <c r="H196" s="1106"/>
      <c r="I196" s="1"/>
      <c r="J196" s="1275"/>
      <c r="K196" s="124"/>
    </row>
    <row r="197">
      <c r="C197" s="3"/>
      <c r="E197" s="1274"/>
      <c r="F197" s="1274"/>
      <c r="G197" s="1274"/>
      <c r="H197" s="1106"/>
      <c r="I197" s="1"/>
      <c r="J197" s="1275"/>
      <c r="K197" s="124"/>
    </row>
    <row r="198">
      <c r="C198" s="3"/>
      <c r="E198" s="1274"/>
      <c r="F198" s="1274"/>
      <c r="G198" s="1274"/>
      <c r="H198" s="1106"/>
      <c r="I198" s="1"/>
      <c r="J198" s="1275"/>
      <c r="K198" s="124"/>
    </row>
    <row r="199">
      <c r="C199" s="3"/>
      <c r="E199" s="1274"/>
      <c r="F199" s="1274"/>
      <c r="G199" s="1274"/>
      <c r="H199" s="1106"/>
      <c r="I199" s="1"/>
      <c r="J199" s="1275"/>
      <c r="K199" s="124"/>
    </row>
    <row r="200">
      <c r="C200" s="3"/>
      <c r="E200" s="1274"/>
      <c r="F200" s="1274"/>
      <c r="G200" s="1274"/>
      <c r="H200" s="1106"/>
      <c r="I200" s="1"/>
      <c r="J200" s="1275"/>
      <c r="K200" s="124"/>
    </row>
    <row r="201">
      <c r="C201" s="3"/>
      <c r="E201" s="1274"/>
      <c r="F201" s="1274"/>
      <c r="G201" s="1274"/>
      <c r="H201" s="1106"/>
      <c r="I201" s="1"/>
      <c r="J201" s="1275"/>
      <c r="K201" s="124"/>
    </row>
    <row r="202">
      <c r="C202" s="3"/>
      <c r="E202" s="1274"/>
      <c r="F202" s="1274"/>
      <c r="G202" s="1274"/>
      <c r="H202" s="1106"/>
      <c r="I202" s="1"/>
      <c r="J202" s="1275"/>
      <c r="K202" s="124"/>
    </row>
    <row r="203">
      <c r="C203" s="3"/>
      <c r="E203" s="1274"/>
      <c r="F203" s="1274"/>
      <c r="G203" s="1274"/>
      <c r="H203" s="1106"/>
      <c r="I203" s="1"/>
      <c r="J203" s="1275"/>
      <c r="K203" s="124"/>
    </row>
    <row r="204">
      <c r="C204" s="3"/>
      <c r="E204" s="1274"/>
      <c r="F204" s="1274"/>
      <c r="G204" s="1274"/>
      <c r="H204" s="1106"/>
      <c r="I204" s="1"/>
      <c r="J204" s="1275"/>
      <c r="K204" s="124"/>
    </row>
    <row r="205">
      <c r="C205" s="3"/>
      <c r="E205" s="1274"/>
      <c r="F205" s="1274"/>
      <c r="G205" s="1274"/>
      <c r="H205" s="1106"/>
      <c r="I205" s="1"/>
      <c r="J205" s="1275"/>
      <c r="K205" s="124"/>
    </row>
    <row r="206">
      <c r="C206" s="3"/>
      <c r="E206" s="1274"/>
      <c r="F206" s="1274"/>
      <c r="G206" s="1274"/>
      <c r="H206" s="1106"/>
      <c r="I206" s="1"/>
      <c r="J206" s="1275"/>
      <c r="K206" s="124"/>
    </row>
    <row r="207">
      <c r="C207" s="3"/>
      <c r="E207" s="1274"/>
      <c r="F207" s="1274"/>
      <c r="G207" s="1274"/>
      <c r="H207" s="1106"/>
      <c r="I207" s="1"/>
      <c r="J207" s="1275"/>
      <c r="K207" s="124"/>
    </row>
    <row r="208">
      <c r="C208" s="3"/>
      <c r="E208" s="1274"/>
      <c r="F208" s="1274"/>
      <c r="G208" s="1274"/>
      <c r="H208" s="1106"/>
      <c r="I208" s="1"/>
      <c r="J208" s="1275"/>
      <c r="K208" s="124"/>
    </row>
    <row r="209">
      <c r="C209" s="3"/>
      <c r="E209" s="1274"/>
      <c r="F209" s="1274"/>
      <c r="G209" s="1274"/>
      <c r="H209" s="1106"/>
      <c r="I209" s="1"/>
      <c r="J209" s="1275"/>
      <c r="K209" s="124"/>
    </row>
    <row r="210">
      <c r="C210" s="3"/>
      <c r="E210" s="1274"/>
      <c r="F210" s="1274"/>
      <c r="G210" s="1274"/>
      <c r="H210" s="1106"/>
      <c r="I210" s="1"/>
      <c r="J210" s="1275"/>
      <c r="K210" s="124"/>
    </row>
    <row r="211">
      <c r="C211" s="3"/>
      <c r="E211" s="1274"/>
      <c r="F211" s="1274"/>
      <c r="G211" s="1274"/>
      <c r="H211" s="1106"/>
      <c r="I211" s="1"/>
      <c r="J211" s="1275"/>
      <c r="K211" s="124"/>
    </row>
    <row r="212">
      <c r="C212" s="3"/>
      <c r="E212" s="1274"/>
      <c r="F212" s="1274"/>
      <c r="G212" s="1274"/>
      <c r="H212" s="1106"/>
      <c r="I212" s="1"/>
      <c r="J212" s="1275"/>
      <c r="K212" s="124"/>
    </row>
    <row r="213">
      <c r="C213" s="3"/>
      <c r="E213" s="1274"/>
      <c r="F213" s="1274"/>
      <c r="G213" s="1274"/>
      <c r="H213" s="1106"/>
      <c r="I213" s="1"/>
      <c r="J213" s="1275"/>
      <c r="K213" s="124"/>
    </row>
    <row r="214">
      <c r="C214" s="3"/>
      <c r="E214" s="1274"/>
      <c r="F214" s="1274"/>
      <c r="G214" s="1274"/>
      <c r="H214" s="1106"/>
      <c r="I214" s="1"/>
      <c r="J214" s="1275"/>
      <c r="K214" s="124"/>
    </row>
    <row r="215">
      <c r="C215" s="3"/>
      <c r="E215" s="1274"/>
      <c r="F215" s="1274"/>
      <c r="G215" s="1274"/>
      <c r="H215" s="1106"/>
      <c r="I215" s="1"/>
      <c r="J215" s="1275"/>
      <c r="K215" s="124"/>
    </row>
    <row r="216">
      <c r="C216" s="3"/>
      <c r="E216" s="1274"/>
      <c r="F216" s="1274"/>
      <c r="G216" s="1274"/>
      <c r="H216" s="1106"/>
      <c r="I216" s="1"/>
      <c r="J216" s="1275"/>
      <c r="K216" s="124"/>
    </row>
    <row r="217">
      <c r="C217" s="3"/>
      <c r="E217" s="1274"/>
      <c r="F217" s="1274"/>
      <c r="G217" s="1274"/>
      <c r="H217" s="1106"/>
      <c r="I217" s="1"/>
      <c r="J217" s="1275"/>
      <c r="K217" s="124"/>
    </row>
    <row r="218">
      <c r="C218" s="3"/>
      <c r="E218" s="1274"/>
      <c r="F218" s="1274"/>
      <c r="G218" s="1274"/>
      <c r="H218" s="1106"/>
      <c r="I218" s="1"/>
      <c r="J218" s="1275"/>
      <c r="K218" s="124"/>
    </row>
    <row r="219">
      <c r="C219" s="3"/>
      <c r="E219" s="1274"/>
      <c r="F219" s="1274"/>
      <c r="G219" s="1274"/>
      <c r="H219" s="1106"/>
      <c r="I219" s="1"/>
      <c r="J219" s="1275"/>
      <c r="K219" s="124"/>
    </row>
    <row r="220">
      <c r="C220" s="3"/>
      <c r="E220" s="1274"/>
      <c r="F220" s="1274"/>
      <c r="G220" s="1274"/>
      <c r="H220" s="1106"/>
      <c r="I220" s="1"/>
      <c r="J220" s="1275"/>
      <c r="K220" s="124"/>
    </row>
    <row r="221">
      <c r="C221" s="3"/>
      <c r="E221" s="1274"/>
      <c r="F221" s="1274"/>
      <c r="G221" s="1274"/>
      <c r="H221" s="1106"/>
      <c r="I221" s="1"/>
      <c r="J221" s="1275"/>
      <c r="K221" s="124"/>
    </row>
    <row r="222">
      <c r="C222" s="3"/>
      <c r="E222" s="1274"/>
      <c r="F222" s="1274"/>
      <c r="G222" s="1274"/>
      <c r="H222" s="1106"/>
      <c r="I222" s="1"/>
      <c r="J222" s="1275"/>
      <c r="K222" s="124"/>
    </row>
    <row r="223">
      <c r="C223" s="3"/>
      <c r="E223" s="1274"/>
      <c r="F223" s="1274"/>
      <c r="G223" s="1274"/>
      <c r="H223" s="1106"/>
      <c r="I223" s="1"/>
      <c r="J223" s="1275"/>
      <c r="K223" s="124"/>
    </row>
    <row r="224">
      <c r="C224" s="3"/>
      <c r="E224" s="1274"/>
      <c r="F224" s="1274"/>
      <c r="G224" s="1274"/>
      <c r="H224" s="1106"/>
      <c r="I224" s="1"/>
      <c r="J224" s="1275"/>
      <c r="K224" s="124"/>
    </row>
    <row r="225">
      <c r="C225" s="3"/>
      <c r="E225" s="1274"/>
      <c r="F225" s="1274"/>
      <c r="G225" s="1274"/>
      <c r="H225" s="1106"/>
      <c r="I225" s="1"/>
      <c r="J225" s="1275"/>
      <c r="K225" s="124"/>
    </row>
    <row r="226">
      <c r="C226" s="3"/>
      <c r="E226" s="1274"/>
      <c r="F226" s="1274"/>
      <c r="G226" s="1274"/>
      <c r="H226" s="1106"/>
      <c r="I226" s="1"/>
      <c r="J226" s="1275"/>
      <c r="K226" s="124"/>
    </row>
    <row r="227">
      <c r="C227" s="3"/>
      <c r="E227" s="1274"/>
      <c r="F227" s="1274"/>
      <c r="G227" s="1274"/>
      <c r="H227" s="1106"/>
      <c r="I227" s="1"/>
      <c r="J227" s="1275"/>
      <c r="K227" s="124"/>
    </row>
    <row r="228">
      <c r="C228" s="3"/>
      <c r="E228" s="1274"/>
      <c r="F228" s="1274"/>
      <c r="G228" s="1274"/>
      <c r="H228" s="1106"/>
      <c r="I228" s="1"/>
      <c r="J228" s="1275"/>
      <c r="K228" s="124"/>
    </row>
    <row r="229">
      <c r="C229" s="3"/>
      <c r="E229" s="1274"/>
      <c r="F229" s="1274"/>
      <c r="G229" s="1274"/>
      <c r="H229" s="1106"/>
      <c r="I229" s="1"/>
      <c r="J229" s="1275"/>
      <c r="K229" s="124"/>
    </row>
    <row r="230">
      <c r="C230" s="3"/>
      <c r="E230" s="1274"/>
      <c r="F230" s="1274"/>
      <c r="G230" s="1274"/>
      <c r="H230" s="1106"/>
      <c r="I230" s="1"/>
      <c r="J230" s="1275"/>
      <c r="K230" s="124"/>
    </row>
    <row r="231">
      <c r="C231" s="3"/>
      <c r="E231" s="1274"/>
      <c r="F231" s="1274"/>
      <c r="G231" s="1274"/>
      <c r="H231" s="1106"/>
      <c r="I231" s="1"/>
      <c r="J231" s="1275"/>
      <c r="K231" s="124"/>
    </row>
    <row r="232">
      <c r="C232" s="3"/>
      <c r="E232" s="1274"/>
      <c r="F232" s="1274"/>
      <c r="G232" s="1274"/>
      <c r="H232" s="1106"/>
      <c r="I232" s="1"/>
      <c r="J232" s="1275"/>
      <c r="K232" s="124"/>
    </row>
    <row r="233">
      <c r="C233" s="3"/>
      <c r="E233" s="1274"/>
      <c r="F233" s="1274"/>
      <c r="G233" s="1274"/>
      <c r="H233" s="1106"/>
      <c r="I233" s="1"/>
      <c r="J233" s="1275"/>
      <c r="K233" s="124"/>
    </row>
    <row r="234">
      <c r="C234" s="3"/>
      <c r="E234" s="1274"/>
      <c r="F234" s="1274"/>
      <c r="G234" s="1274"/>
      <c r="H234" s="1106"/>
      <c r="I234" s="1"/>
      <c r="J234" s="1275"/>
      <c r="K234" s="124"/>
    </row>
    <row r="235">
      <c r="C235" s="3"/>
      <c r="E235" s="1274"/>
      <c r="F235" s="1274"/>
      <c r="G235" s="1274"/>
      <c r="H235" s="1106"/>
      <c r="I235" s="1"/>
      <c r="J235" s="1275"/>
      <c r="K235" s="124"/>
    </row>
    <row r="236">
      <c r="C236" s="3"/>
      <c r="E236" s="1274"/>
      <c r="F236" s="1274"/>
      <c r="G236" s="1274"/>
      <c r="H236" s="1106"/>
      <c r="I236" s="1"/>
      <c r="J236" s="1275"/>
      <c r="K236" s="124"/>
    </row>
    <row r="237">
      <c r="C237" s="3"/>
      <c r="E237" s="1274"/>
      <c r="F237" s="1274"/>
      <c r="G237" s="1274"/>
      <c r="H237" s="1106"/>
      <c r="I237" s="1"/>
      <c r="J237" s="1275"/>
      <c r="K237" s="124"/>
    </row>
    <row r="238">
      <c r="C238" s="3"/>
      <c r="E238" s="1274"/>
      <c r="F238" s="1274"/>
      <c r="G238" s="1274"/>
      <c r="H238" s="1106"/>
      <c r="I238" s="1"/>
      <c r="J238" s="1275"/>
      <c r="K238" s="124"/>
    </row>
    <row r="239">
      <c r="C239" s="3"/>
      <c r="E239" s="1274"/>
      <c r="F239" s="1274"/>
      <c r="G239" s="1274"/>
      <c r="H239" s="1106"/>
      <c r="I239" s="1"/>
      <c r="J239" s="1275"/>
      <c r="K239" s="124"/>
    </row>
    <row r="240">
      <c r="C240" s="3"/>
      <c r="E240" s="1274"/>
      <c r="F240" s="1274"/>
      <c r="G240" s="1274"/>
      <c r="H240" s="1106"/>
      <c r="I240" s="1"/>
      <c r="J240" s="1275"/>
      <c r="K240" s="124"/>
    </row>
    <row r="241">
      <c r="C241" s="3"/>
      <c r="E241" s="1274"/>
      <c r="F241" s="1274"/>
      <c r="G241" s="1274"/>
      <c r="H241" s="1106"/>
      <c r="I241" s="1"/>
      <c r="J241" s="1275"/>
      <c r="K241" s="124"/>
    </row>
    <row r="242">
      <c r="C242" s="3"/>
      <c r="E242" s="1274"/>
      <c r="F242" s="1274"/>
      <c r="G242" s="1274"/>
      <c r="H242" s="1106"/>
      <c r="I242" s="1"/>
      <c r="J242" s="1275"/>
      <c r="K242" s="124"/>
    </row>
    <row r="243">
      <c r="C243" s="3"/>
      <c r="E243" s="1274"/>
      <c r="F243" s="1274"/>
      <c r="G243" s="1274"/>
      <c r="H243" s="1106"/>
      <c r="I243" s="1"/>
      <c r="J243" s="1275"/>
      <c r="K243" s="124"/>
    </row>
    <row r="244">
      <c r="C244" s="3"/>
      <c r="E244" s="1274"/>
      <c r="F244" s="1274"/>
      <c r="G244" s="1274"/>
      <c r="H244" s="1106"/>
      <c r="I244" s="1"/>
      <c r="J244" s="1275"/>
      <c r="K244" s="124"/>
    </row>
    <row r="245">
      <c r="C245" s="3"/>
      <c r="E245" s="1274"/>
      <c r="F245" s="1274"/>
      <c r="G245" s="1274"/>
      <c r="H245" s="1106"/>
      <c r="I245" s="1"/>
      <c r="J245" s="1275"/>
      <c r="K245" s="124"/>
    </row>
    <row r="246">
      <c r="C246" s="3"/>
      <c r="E246" s="1274"/>
      <c r="F246" s="1274"/>
      <c r="G246" s="1274"/>
      <c r="H246" s="1106"/>
      <c r="I246" s="1"/>
      <c r="J246" s="1275"/>
      <c r="K246" s="124"/>
    </row>
    <row r="247">
      <c r="C247" s="3"/>
      <c r="E247" s="1274"/>
      <c r="F247" s="1274"/>
      <c r="G247" s="1274"/>
      <c r="H247" s="1106"/>
      <c r="I247" s="1"/>
      <c r="J247" s="1275"/>
      <c r="K247" s="124"/>
    </row>
    <row r="248">
      <c r="C248" s="3"/>
      <c r="E248" s="1274"/>
      <c r="F248" s="1274"/>
      <c r="G248" s="1274"/>
      <c r="H248" s="1106"/>
      <c r="I248" s="1"/>
      <c r="J248" s="1275"/>
      <c r="K248" s="124"/>
    </row>
    <row r="249">
      <c r="C249" s="3"/>
      <c r="E249" s="1274"/>
      <c r="F249" s="1274"/>
      <c r="G249" s="1274"/>
      <c r="H249" s="1106"/>
      <c r="I249" s="1"/>
      <c r="J249" s="1275"/>
      <c r="K249" s="124"/>
    </row>
    <row r="250">
      <c r="C250" s="3"/>
      <c r="E250" s="1274"/>
      <c r="F250" s="1274"/>
      <c r="G250" s="1274"/>
      <c r="H250" s="1106"/>
      <c r="I250" s="1"/>
      <c r="J250" s="1275"/>
      <c r="K250" s="124"/>
    </row>
    <row r="251">
      <c r="C251" s="3"/>
      <c r="E251" s="1274"/>
      <c r="F251" s="1274"/>
      <c r="G251" s="1274"/>
      <c r="H251" s="1106"/>
      <c r="I251" s="1"/>
      <c r="J251" s="1275"/>
      <c r="K251" s="124"/>
    </row>
    <row r="252">
      <c r="C252" s="3"/>
      <c r="E252" s="1274"/>
      <c r="F252" s="1274"/>
      <c r="G252" s="1274"/>
      <c r="H252" s="1106"/>
      <c r="I252" s="1"/>
      <c r="J252" s="1275"/>
      <c r="K252" s="124"/>
    </row>
    <row r="253">
      <c r="C253" s="3"/>
      <c r="E253" s="1274"/>
      <c r="F253" s="1274"/>
      <c r="G253" s="1274"/>
      <c r="H253" s="1106"/>
      <c r="I253" s="1"/>
      <c r="J253" s="1275"/>
      <c r="K253" s="124"/>
    </row>
    <row r="254">
      <c r="C254" s="3"/>
      <c r="E254" s="1274"/>
      <c r="F254" s="1274"/>
      <c r="G254" s="1274"/>
      <c r="H254" s="1106"/>
      <c r="I254" s="1"/>
      <c r="J254" s="1275"/>
      <c r="K254" s="124"/>
    </row>
    <row r="255">
      <c r="C255" s="3"/>
      <c r="E255" s="1274"/>
      <c r="F255" s="1274"/>
      <c r="G255" s="1274"/>
      <c r="H255" s="1106"/>
      <c r="I255" s="1"/>
      <c r="J255" s="1275"/>
      <c r="K255" s="124"/>
    </row>
    <row r="256">
      <c r="C256" s="3"/>
      <c r="E256" s="1274"/>
      <c r="F256" s="1274"/>
      <c r="G256" s="1274"/>
      <c r="H256" s="1106"/>
      <c r="I256" s="1"/>
      <c r="J256" s="1275"/>
      <c r="K256" s="124"/>
    </row>
    <row r="257">
      <c r="C257" s="3"/>
      <c r="E257" s="1274"/>
      <c r="F257" s="1274"/>
      <c r="G257" s="1274"/>
      <c r="H257" s="1106"/>
      <c r="I257" s="1"/>
      <c r="J257" s="1275"/>
      <c r="K257" s="124"/>
    </row>
    <row r="258">
      <c r="C258" s="3"/>
      <c r="E258" s="1274"/>
      <c r="F258" s="1274"/>
      <c r="G258" s="1274"/>
      <c r="H258" s="1106"/>
      <c r="I258" s="1"/>
      <c r="J258" s="1275"/>
      <c r="K258" s="124"/>
    </row>
    <row r="259">
      <c r="C259" s="3"/>
      <c r="E259" s="1274"/>
      <c r="F259" s="1274"/>
      <c r="G259" s="1274"/>
      <c r="H259" s="1106"/>
      <c r="I259" s="1"/>
      <c r="J259" s="1275"/>
      <c r="K259" s="124"/>
    </row>
    <row r="260">
      <c r="C260" s="3"/>
      <c r="E260" s="1274"/>
      <c r="F260" s="1274"/>
      <c r="G260" s="1274"/>
      <c r="H260" s="1106"/>
      <c r="I260" s="1"/>
      <c r="J260" s="1275"/>
      <c r="K260" s="124"/>
    </row>
    <row r="261">
      <c r="C261" s="3"/>
      <c r="E261" s="1274"/>
      <c r="F261" s="1274"/>
      <c r="G261" s="1274"/>
      <c r="H261" s="1106"/>
      <c r="I261" s="1"/>
      <c r="J261" s="1275"/>
      <c r="K261" s="124"/>
    </row>
    <row r="262">
      <c r="C262" s="3"/>
      <c r="E262" s="1274"/>
      <c r="F262" s="1274"/>
      <c r="G262" s="1274"/>
      <c r="H262" s="1106"/>
      <c r="I262" s="1"/>
      <c r="J262" s="1275"/>
      <c r="K262" s="124"/>
    </row>
    <row r="263">
      <c r="C263" s="3"/>
      <c r="E263" s="1274"/>
      <c r="F263" s="1274"/>
      <c r="G263" s="1274"/>
      <c r="H263" s="1106"/>
      <c r="I263" s="1"/>
      <c r="J263" s="1275"/>
      <c r="K263" s="124"/>
    </row>
    <row r="264">
      <c r="C264" s="3"/>
      <c r="E264" s="1274"/>
      <c r="F264" s="1274"/>
      <c r="G264" s="1274"/>
      <c r="H264" s="1106"/>
      <c r="I264" s="1"/>
      <c r="J264" s="1275"/>
      <c r="K264" s="124"/>
    </row>
    <row r="265">
      <c r="C265" s="3"/>
      <c r="E265" s="1274"/>
      <c r="F265" s="1274"/>
      <c r="G265" s="1274"/>
      <c r="H265" s="1106"/>
      <c r="I265" s="1"/>
      <c r="J265" s="1275"/>
      <c r="K265" s="124"/>
    </row>
    <row r="266">
      <c r="C266" s="3"/>
      <c r="E266" s="1274"/>
      <c r="F266" s="1274"/>
      <c r="G266" s="1274"/>
      <c r="H266" s="1106"/>
      <c r="I266" s="1"/>
      <c r="J266" s="1275"/>
      <c r="K266" s="124"/>
    </row>
    <row r="267">
      <c r="C267" s="3"/>
      <c r="E267" s="1274"/>
      <c r="F267" s="1274"/>
      <c r="G267" s="1274"/>
      <c r="H267" s="1106"/>
      <c r="I267" s="1"/>
      <c r="J267" s="1275"/>
      <c r="K267" s="124"/>
    </row>
    <row r="268">
      <c r="C268" s="3"/>
      <c r="E268" s="1274"/>
      <c r="F268" s="1274"/>
      <c r="G268" s="1274"/>
      <c r="H268" s="1106"/>
      <c r="I268" s="1"/>
      <c r="J268" s="1275"/>
      <c r="K268" s="124"/>
    </row>
    <row r="269">
      <c r="C269" s="3"/>
      <c r="E269" s="1274"/>
      <c r="F269" s="1274"/>
      <c r="G269" s="1274"/>
      <c r="H269" s="1106"/>
      <c r="I269" s="1"/>
      <c r="J269" s="1275"/>
      <c r="K269" s="124"/>
    </row>
    <row r="270">
      <c r="C270" s="3"/>
      <c r="E270" s="1274"/>
      <c r="F270" s="1274"/>
      <c r="G270" s="1274"/>
      <c r="H270" s="1106"/>
      <c r="I270" s="1"/>
      <c r="J270" s="1275"/>
      <c r="K270" s="124"/>
    </row>
    <row r="271">
      <c r="C271" s="3"/>
      <c r="E271" s="1274"/>
      <c r="F271" s="1274"/>
      <c r="G271" s="1274"/>
      <c r="H271" s="1106"/>
      <c r="I271" s="1"/>
      <c r="J271" s="1275"/>
      <c r="K271" s="124"/>
    </row>
    <row r="272">
      <c r="C272" s="3"/>
      <c r="E272" s="1274"/>
      <c r="F272" s="1274"/>
      <c r="G272" s="1274"/>
      <c r="H272" s="1106"/>
      <c r="I272" s="1"/>
      <c r="J272" s="1275"/>
      <c r="K272" s="124"/>
    </row>
    <row r="273">
      <c r="C273" s="3"/>
      <c r="E273" s="1274"/>
      <c r="F273" s="1274"/>
      <c r="G273" s="1274"/>
      <c r="H273" s="1106"/>
      <c r="I273" s="1"/>
      <c r="J273" s="1275"/>
      <c r="K273" s="124"/>
    </row>
    <row r="274">
      <c r="C274" s="3"/>
      <c r="E274" s="1274"/>
      <c r="F274" s="1274"/>
      <c r="G274" s="1274"/>
      <c r="H274" s="1106"/>
      <c r="I274" s="1"/>
      <c r="J274" s="1275"/>
      <c r="K274" s="124"/>
    </row>
    <row r="275">
      <c r="C275" s="3"/>
      <c r="E275" s="1274"/>
      <c r="F275" s="1274"/>
      <c r="G275" s="1274"/>
      <c r="H275" s="1106"/>
      <c r="I275" s="1"/>
      <c r="J275" s="1275"/>
      <c r="K275" s="124"/>
    </row>
    <row r="276">
      <c r="C276" s="3"/>
      <c r="E276" s="1274"/>
      <c r="F276" s="1274"/>
      <c r="G276" s="1274"/>
      <c r="H276" s="1106"/>
      <c r="I276" s="1"/>
      <c r="J276" s="1275"/>
      <c r="K276" s="124"/>
    </row>
    <row r="277">
      <c r="C277" s="3"/>
      <c r="E277" s="1274"/>
      <c r="F277" s="1274"/>
      <c r="G277" s="1274"/>
      <c r="H277" s="1106"/>
      <c r="I277" s="1"/>
      <c r="J277" s="1275"/>
      <c r="K277" s="124"/>
    </row>
    <row r="278">
      <c r="C278" s="3"/>
      <c r="E278" s="1274"/>
      <c r="F278" s="1274"/>
      <c r="G278" s="1274"/>
      <c r="H278" s="1106"/>
      <c r="I278" s="1"/>
      <c r="J278" s="1275"/>
      <c r="K278" s="124"/>
    </row>
    <row r="279">
      <c r="C279" s="3"/>
      <c r="E279" s="1274"/>
      <c r="F279" s="1274"/>
      <c r="G279" s="1274"/>
      <c r="H279" s="1106"/>
      <c r="I279" s="1"/>
      <c r="J279" s="1275"/>
      <c r="K279" s="124"/>
    </row>
    <row r="280">
      <c r="C280" s="3"/>
      <c r="E280" s="1274"/>
      <c r="F280" s="1274"/>
      <c r="G280" s="1274"/>
      <c r="H280" s="1106"/>
      <c r="I280" s="1"/>
      <c r="J280" s="1275"/>
      <c r="K280" s="124"/>
    </row>
    <row r="281">
      <c r="C281" s="3"/>
      <c r="E281" s="1274"/>
      <c r="F281" s="1274"/>
      <c r="G281" s="1274"/>
      <c r="H281" s="1106"/>
      <c r="I281" s="1"/>
      <c r="J281" s="1275"/>
      <c r="K281" s="124"/>
    </row>
    <row r="282">
      <c r="C282" s="3"/>
      <c r="E282" s="1274"/>
      <c r="F282" s="1274"/>
      <c r="G282" s="1274"/>
      <c r="H282" s="1106"/>
      <c r="I282" s="1"/>
      <c r="J282" s="1275"/>
      <c r="K282" s="124"/>
    </row>
    <row r="283">
      <c r="C283" s="3"/>
      <c r="E283" s="1274"/>
      <c r="F283" s="1274"/>
      <c r="G283" s="1274"/>
      <c r="H283" s="1106"/>
      <c r="I283" s="1"/>
      <c r="J283" s="1275"/>
      <c r="K283" s="124"/>
    </row>
    <row r="284">
      <c r="C284" s="3"/>
      <c r="E284" s="1274"/>
      <c r="F284" s="1274"/>
      <c r="G284" s="1274"/>
      <c r="H284" s="1106"/>
      <c r="I284" s="1"/>
      <c r="J284" s="1275"/>
      <c r="K284" s="124"/>
    </row>
    <row r="285">
      <c r="C285" s="3"/>
      <c r="E285" s="1274"/>
      <c r="F285" s="1274"/>
      <c r="G285" s="1274"/>
      <c r="H285" s="1106"/>
      <c r="I285" s="1"/>
      <c r="J285" s="1275"/>
      <c r="K285" s="124"/>
    </row>
    <row r="286">
      <c r="C286" s="3"/>
      <c r="E286" s="1274"/>
      <c r="F286" s="1274"/>
      <c r="G286" s="1274"/>
      <c r="H286" s="1106"/>
      <c r="I286" s="1"/>
      <c r="J286" s="1275"/>
      <c r="K286" s="124"/>
    </row>
    <row r="287">
      <c r="C287" s="3"/>
      <c r="E287" s="1274"/>
      <c r="F287" s="1274"/>
      <c r="G287" s="1274"/>
      <c r="H287" s="1106"/>
      <c r="I287" s="1"/>
      <c r="J287" s="1275"/>
      <c r="K287" s="124"/>
    </row>
    <row r="288">
      <c r="C288" s="3"/>
      <c r="E288" s="1274"/>
      <c r="F288" s="1274"/>
      <c r="G288" s="1274"/>
      <c r="H288" s="1106"/>
      <c r="I288" s="1"/>
      <c r="J288" s="1275"/>
      <c r="K288" s="124"/>
    </row>
    <row r="289">
      <c r="C289" s="3"/>
      <c r="E289" s="1274"/>
      <c r="F289" s="1274"/>
      <c r="G289" s="1274"/>
      <c r="H289" s="1106"/>
      <c r="I289" s="1"/>
      <c r="J289" s="1275"/>
      <c r="K289" s="124"/>
    </row>
    <row r="290">
      <c r="C290" s="3"/>
      <c r="E290" s="1274"/>
      <c r="F290" s="1274"/>
      <c r="G290" s="1274"/>
      <c r="H290" s="1106"/>
      <c r="I290" s="1"/>
      <c r="J290" s="1275"/>
      <c r="K290" s="124"/>
    </row>
    <row r="291">
      <c r="C291" s="3"/>
      <c r="E291" s="1274"/>
      <c r="F291" s="1274"/>
      <c r="G291" s="1274"/>
      <c r="H291" s="1106"/>
      <c r="I291" s="1"/>
      <c r="J291" s="1275"/>
      <c r="K291" s="124"/>
    </row>
    <row r="292">
      <c r="C292" s="3"/>
      <c r="E292" s="1274"/>
      <c r="F292" s="1274"/>
      <c r="G292" s="1274"/>
      <c r="H292" s="1106"/>
      <c r="I292" s="1"/>
      <c r="J292" s="1275"/>
      <c r="K292" s="124"/>
    </row>
    <row r="293">
      <c r="C293" s="3"/>
      <c r="E293" s="1274"/>
      <c r="F293" s="1274"/>
      <c r="G293" s="1274"/>
      <c r="H293" s="1106"/>
      <c r="I293" s="1"/>
      <c r="J293" s="1275"/>
      <c r="K293" s="124"/>
    </row>
    <row r="294">
      <c r="C294" s="3"/>
      <c r="E294" s="1274"/>
      <c r="F294" s="1274"/>
      <c r="G294" s="1274"/>
      <c r="H294" s="1106"/>
      <c r="I294" s="1"/>
      <c r="J294" s="1275"/>
      <c r="K294" s="124"/>
    </row>
    <row r="295">
      <c r="C295" s="3"/>
      <c r="E295" s="1274"/>
      <c r="F295" s="1274"/>
      <c r="G295" s="1274"/>
      <c r="H295" s="1106"/>
      <c r="I295" s="1"/>
      <c r="J295" s="1275"/>
      <c r="K295" s="124"/>
    </row>
    <row r="296">
      <c r="C296" s="3"/>
      <c r="E296" s="1274"/>
      <c r="F296" s="1274"/>
      <c r="G296" s="1274"/>
      <c r="H296" s="1106"/>
      <c r="I296" s="1"/>
      <c r="J296" s="1275"/>
      <c r="K296" s="124"/>
    </row>
    <row r="297">
      <c r="C297" s="3"/>
      <c r="E297" s="1274"/>
      <c r="F297" s="1274"/>
      <c r="G297" s="1274"/>
      <c r="H297" s="1106"/>
      <c r="I297" s="1"/>
      <c r="J297" s="1275"/>
      <c r="K297" s="124"/>
    </row>
    <row r="298">
      <c r="C298" s="3"/>
      <c r="E298" s="1274"/>
      <c r="F298" s="1274"/>
      <c r="G298" s="1274"/>
      <c r="H298" s="1106"/>
      <c r="I298" s="1"/>
      <c r="J298" s="1275"/>
      <c r="K298" s="124"/>
    </row>
    <row r="299">
      <c r="C299" s="3"/>
      <c r="E299" s="1274"/>
      <c r="F299" s="1274"/>
      <c r="G299" s="1274"/>
      <c r="H299" s="1106"/>
      <c r="I299" s="1"/>
      <c r="J299" s="1275"/>
      <c r="K299" s="124"/>
    </row>
    <row r="300">
      <c r="C300" s="3"/>
      <c r="E300" s="1274"/>
      <c r="F300" s="1274"/>
      <c r="G300" s="1274"/>
      <c r="H300" s="1106"/>
      <c r="I300" s="1"/>
      <c r="J300" s="1275"/>
      <c r="K300" s="124"/>
    </row>
    <row r="301">
      <c r="C301" s="3"/>
      <c r="E301" s="1274"/>
      <c r="F301" s="1274"/>
      <c r="G301" s="1274"/>
      <c r="H301" s="1106"/>
      <c r="I301" s="1"/>
      <c r="J301" s="1275"/>
      <c r="K301" s="124"/>
    </row>
    <row r="302">
      <c r="C302" s="3"/>
      <c r="E302" s="1274"/>
      <c r="F302" s="1274"/>
      <c r="G302" s="1274"/>
      <c r="H302" s="1106"/>
      <c r="I302" s="1"/>
      <c r="J302" s="1275"/>
      <c r="K302" s="124"/>
    </row>
    <row r="303">
      <c r="C303" s="3"/>
      <c r="E303" s="1274"/>
      <c r="F303" s="1274"/>
      <c r="G303" s="1274"/>
      <c r="H303" s="1106"/>
      <c r="I303" s="1"/>
      <c r="J303" s="1275"/>
      <c r="K303" s="124"/>
    </row>
    <row r="304">
      <c r="C304" s="3"/>
      <c r="E304" s="1274"/>
      <c r="F304" s="1274"/>
      <c r="G304" s="1274"/>
      <c r="H304" s="1106"/>
      <c r="I304" s="1"/>
      <c r="J304" s="1275"/>
      <c r="K304" s="124"/>
    </row>
    <row r="305">
      <c r="C305" s="3"/>
      <c r="E305" s="1274"/>
      <c r="F305" s="1274"/>
      <c r="G305" s="1274"/>
      <c r="H305" s="1106"/>
      <c r="I305" s="1"/>
      <c r="J305" s="1275"/>
      <c r="K305" s="124"/>
    </row>
    <row r="306">
      <c r="C306" s="3"/>
      <c r="E306" s="1274"/>
      <c r="F306" s="1274"/>
      <c r="G306" s="1274"/>
      <c r="H306" s="1106"/>
      <c r="I306" s="1"/>
      <c r="J306" s="1275"/>
      <c r="K306" s="124"/>
    </row>
    <row r="307">
      <c r="C307" s="3"/>
      <c r="E307" s="1274"/>
      <c r="F307" s="1274"/>
      <c r="G307" s="1274"/>
      <c r="H307" s="1106"/>
      <c r="I307" s="1"/>
      <c r="J307" s="1275"/>
      <c r="K307" s="124"/>
    </row>
    <row r="308">
      <c r="C308" s="3"/>
      <c r="E308" s="1274"/>
      <c r="F308" s="1274"/>
      <c r="G308" s="1274"/>
      <c r="H308" s="1106"/>
      <c r="I308" s="1"/>
      <c r="J308" s="1275"/>
      <c r="K308" s="124"/>
    </row>
    <row r="309">
      <c r="C309" s="3"/>
      <c r="E309" s="1274"/>
      <c r="F309" s="1274"/>
      <c r="G309" s="1274"/>
      <c r="H309" s="1106"/>
      <c r="I309" s="1"/>
      <c r="J309" s="1275"/>
      <c r="K309" s="124"/>
    </row>
    <row r="310">
      <c r="C310" s="3"/>
      <c r="E310" s="1274"/>
      <c r="F310" s="1274"/>
      <c r="G310" s="1274"/>
      <c r="H310" s="1106"/>
      <c r="I310" s="1"/>
      <c r="J310" s="1275"/>
      <c r="K310" s="124"/>
    </row>
    <row r="311">
      <c r="C311" s="3"/>
      <c r="E311" s="1274"/>
      <c r="F311" s="1274"/>
      <c r="G311" s="1274"/>
      <c r="H311" s="1106"/>
      <c r="I311" s="1"/>
      <c r="J311" s="1275"/>
      <c r="K311" s="124"/>
    </row>
    <row r="312">
      <c r="C312" s="3"/>
      <c r="E312" s="1274"/>
      <c r="F312" s="1274"/>
      <c r="G312" s="1274"/>
      <c r="H312" s="1106"/>
      <c r="I312" s="1"/>
      <c r="J312" s="1275"/>
      <c r="K312" s="124"/>
    </row>
    <row r="313">
      <c r="C313" s="3"/>
      <c r="E313" s="1274"/>
      <c r="F313" s="1274"/>
      <c r="G313" s="1274"/>
      <c r="H313" s="1106"/>
      <c r="I313" s="1"/>
      <c r="J313" s="1275"/>
      <c r="K313" s="124"/>
    </row>
    <row r="314">
      <c r="C314" s="3"/>
      <c r="E314" s="1274"/>
      <c r="F314" s="1274"/>
      <c r="G314" s="1274"/>
      <c r="H314" s="1106"/>
      <c r="I314" s="1"/>
      <c r="J314" s="1275"/>
      <c r="K314" s="124"/>
    </row>
    <row r="315">
      <c r="C315" s="3"/>
      <c r="E315" s="1274"/>
      <c r="F315" s="1274"/>
      <c r="G315" s="1274"/>
      <c r="H315" s="1106"/>
      <c r="I315" s="1"/>
      <c r="J315" s="1275"/>
      <c r="K315" s="124"/>
    </row>
    <row r="316">
      <c r="C316" s="3"/>
      <c r="E316" s="1274"/>
      <c r="F316" s="1274"/>
      <c r="G316" s="1274"/>
      <c r="H316" s="1106"/>
      <c r="I316" s="1"/>
      <c r="J316" s="1275"/>
      <c r="K316" s="124"/>
    </row>
    <row r="317">
      <c r="C317" s="3"/>
      <c r="E317" s="1274"/>
      <c r="F317" s="1274"/>
      <c r="G317" s="1274"/>
      <c r="H317" s="1106"/>
      <c r="I317" s="1"/>
      <c r="J317" s="1275"/>
      <c r="K317" s="124"/>
    </row>
    <row r="318">
      <c r="C318" s="3"/>
      <c r="E318" s="1274"/>
      <c r="F318" s="1274"/>
      <c r="G318" s="1274"/>
      <c r="H318" s="1106"/>
      <c r="I318" s="1"/>
      <c r="J318" s="1275"/>
      <c r="K318" s="124"/>
    </row>
    <row r="319">
      <c r="C319" s="3"/>
      <c r="E319" s="1274"/>
      <c r="F319" s="1274"/>
      <c r="G319" s="1274"/>
      <c r="H319" s="1106"/>
      <c r="I319" s="1"/>
      <c r="J319" s="1275"/>
      <c r="K319" s="124"/>
    </row>
    <row r="320">
      <c r="C320" s="3"/>
      <c r="E320" s="1274"/>
      <c r="F320" s="1274"/>
      <c r="G320" s="1274"/>
      <c r="H320" s="1106"/>
      <c r="I320" s="1"/>
      <c r="J320" s="1275"/>
      <c r="K320" s="124"/>
    </row>
    <row r="321">
      <c r="C321" s="3"/>
      <c r="E321" s="1274"/>
      <c r="F321" s="1274"/>
      <c r="G321" s="1274"/>
      <c r="H321" s="1106"/>
      <c r="I321" s="1"/>
      <c r="J321" s="1275"/>
      <c r="K321" s="124"/>
    </row>
    <row r="322">
      <c r="C322" s="3"/>
      <c r="E322" s="1274"/>
      <c r="F322" s="1274"/>
      <c r="G322" s="1274"/>
      <c r="H322" s="1106"/>
      <c r="I322" s="1"/>
      <c r="J322" s="1275"/>
      <c r="K322" s="124"/>
    </row>
    <row r="323">
      <c r="C323" s="3"/>
      <c r="E323" s="1274"/>
      <c r="F323" s="1274"/>
      <c r="G323" s="1274"/>
      <c r="H323" s="1106"/>
      <c r="I323" s="1"/>
      <c r="J323" s="1275"/>
      <c r="K323" s="124"/>
    </row>
    <row r="324">
      <c r="C324" s="3"/>
      <c r="E324" s="1274"/>
      <c r="F324" s="1274"/>
      <c r="G324" s="1274"/>
      <c r="H324" s="1106"/>
      <c r="I324" s="1"/>
      <c r="J324" s="1275"/>
      <c r="K324" s="124"/>
    </row>
    <row r="325">
      <c r="C325" s="3"/>
      <c r="E325" s="1274"/>
      <c r="F325" s="1274"/>
      <c r="G325" s="1274"/>
      <c r="H325" s="1106"/>
      <c r="I325" s="1"/>
      <c r="J325" s="1275"/>
      <c r="K325" s="124"/>
    </row>
    <row r="326">
      <c r="C326" s="3"/>
      <c r="E326" s="1274"/>
      <c r="F326" s="1274"/>
      <c r="G326" s="1274"/>
      <c r="H326" s="1106"/>
      <c r="I326" s="1"/>
      <c r="J326" s="1275"/>
      <c r="K326" s="124"/>
    </row>
    <row r="327">
      <c r="C327" s="3"/>
      <c r="E327" s="1274"/>
      <c r="F327" s="1274"/>
      <c r="G327" s="1274"/>
      <c r="H327" s="1106"/>
      <c r="I327" s="1"/>
      <c r="J327" s="1275"/>
      <c r="K327" s="124"/>
    </row>
    <row r="328">
      <c r="C328" s="3"/>
      <c r="E328" s="1274"/>
      <c r="F328" s="1274"/>
      <c r="G328" s="1274"/>
      <c r="H328" s="1106"/>
      <c r="I328" s="1"/>
      <c r="J328" s="1275"/>
      <c r="K328" s="124"/>
    </row>
    <row r="329">
      <c r="C329" s="3"/>
      <c r="E329" s="1274"/>
      <c r="F329" s="1274"/>
      <c r="G329" s="1274"/>
      <c r="H329" s="1106"/>
      <c r="I329" s="1"/>
      <c r="J329" s="1275"/>
      <c r="K329" s="124"/>
    </row>
    <row r="330">
      <c r="C330" s="3"/>
      <c r="E330" s="1274"/>
      <c r="F330" s="1274"/>
      <c r="G330" s="1274"/>
      <c r="H330" s="1106"/>
      <c r="I330" s="1"/>
      <c r="J330" s="1275"/>
      <c r="K330" s="124"/>
    </row>
    <row r="331">
      <c r="C331" s="3"/>
      <c r="E331" s="1274"/>
      <c r="F331" s="1274"/>
      <c r="G331" s="1274"/>
      <c r="H331" s="1106"/>
      <c r="I331" s="1"/>
      <c r="J331" s="1275"/>
      <c r="K331" s="124"/>
    </row>
    <row r="332">
      <c r="C332" s="3"/>
      <c r="E332" s="1274"/>
      <c r="F332" s="1274"/>
      <c r="G332" s="1274"/>
      <c r="H332" s="1106"/>
      <c r="I332" s="1"/>
      <c r="J332" s="1275"/>
      <c r="K332" s="124"/>
    </row>
    <row r="333">
      <c r="C333" s="3"/>
      <c r="E333" s="1274"/>
      <c r="F333" s="1274"/>
      <c r="G333" s="1274"/>
      <c r="H333" s="1106"/>
      <c r="I333" s="1"/>
      <c r="J333" s="1275"/>
      <c r="K333" s="124"/>
    </row>
    <row r="334">
      <c r="C334" s="3"/>
      <c r="E334" s="1274"/>
      <c r="F334" s="1274"/>
      <c r="G334" s="1274"/>
      <c r="H334" s="1106"/>
      <c r="I334" s="1"/>
      <c r="J334" s="1275"/>
      <c r="K334" s="124"/>
    </row>
    <row r="335">
      <c r="C335" s="3"/>
      <c r="E335" s="1274"/>
      <c r="F335" s="1274"/>
      <c r="G335" s="1274"/>
      <c r="H335" s="1106"/>
      <c r="I335" s="1"/>
      <c r="J335" s="1275"/>
      <c r="K335" s="124"/>
    </row>
    <row r="336">
      <c r="C336" s="3"/>
      <c r="E336" s="1274"/>
      <c r="F336" s="1274"/>
      <c r="G336" s="1274"/>
      <c r="H336" s="1106"/>
      <c r="I336" s="1"/>
      <c r="J336" s="1275"/>
      <c r="K336" s="124"/>
    </row>
    <row r="337">
      <c r="C337" s="3"/>
      <c r="E337" s="1274"/>
      <c r="F337" s="1274"/>
      <c r="G337" s="1274"/>
      <c r="H337" s="1106"/>
      <c r="I337" s="1"/>
      <c r="J337" s="1275"/>
      <c r="K337" s="124"/>
    </row>
    <row r="338">
      <c r="C338" s="3"/>
      <c r="E338" s="1274"/>
      <c r="F338" s="1274"/>
      <c r="G338" s="1274"/>
      <c r="H338" s="1106"/>
      <c r="I338" s="1"/>
      <c r="J338" s="1275"/>
      <c r="K338" s="124"/>
    </row>
    <row r="339">
      <c r="C339" s="3"/>
      <c r="E339" s="1274"/>
      <c r="F339" s="1274"/>
      <c r="G339" s="1274"/>
      <c r="H339" s="1106"/>
      <c r="I339" s="1"/>
      <c r="J339" s="1275"/>
      <c r="K339" s="124"/>
    </row>
    <row r="340">
      <c r="C340" s="3"/>
      <c r="E340" s="1274"/>
      <c r="F340" s="1274"/>
      <c r="G340" s="1274"/>
      <c r="H340" s="1106"/>
      <c r="I340" s="1"/>
      <c r="J340" s="1275"/>
      <c r="K340" s="124"/>
    </row>
    <row r="341">
      <c r="C341" s="3"/>
      <c r="E341" s="1274"/>
      <c r="F341" s="1274"/>
      <c r="G341" s="1274"/>
      <c r="H341" s="1106"/>
      <c r="I341" s="1"/>
      <c r="J341" s="1275"/>
      <c r="K341" s="124"/>
    </row>
    <row r="342">
      <c r="C342" s="3"/>
      <c r="E342" s="1274"/>
      <c r="F342" s="1274"/>
      <c r="G342" s="1274"/>
      <c r="H342" s="1106"/>
      <c r="I342" s="1"/>
      <c r="J342" s="1275"/>
      <c r="K342" s="124"/>
    </row>
    <row r="343">
      <c r="C343" s="3"/>
      <c r="E343" s="1274"/>
      <c r="F343" s="1274"/>
      <c r="G343" s="1274"/>
      <c r="H343" s="1106"/>
      <c r="I343" s="1"/>
      <c r="J343" s="1275"/>
      <c r="K343" s="124"/>
    </row>
    <row r="344">
      <c r="C344" s="3"/>
      <c r="E344" s="1274"/>
      <c r="F344" s="1274"/>
      <c r="G344" s="1274"/>
      <c r="H344" s="1106"/>
      <c r="I344" s="1"/>
      <c r="J344" s="1275"/>
      <c r="K344" s="124"/>
    </row>
    <row r="345">
      <c r="C345" s="3"/>
      <c r="E345" s="1274"/>
      <c r="F345" s="1274"/>
      <c r="G345" s="1274"/>
      <c r="H345" s="1106"/>
      <c r="I345" s="1"/>
      <c r="J345" s="1275"/>
      <c r="K345" s="124"/>
    </row>
    <row r="346">
      <c r="C346" s="3"/>
      <c r="E346" s="1274"/>
      <c r="F346" s="1274"/>
      <c r="G346" s="1274"/>
      <c r="H346" s="1106"/>
      <c r="I346" s="1"/>
      <c r="J346" s="1275"/>
      <c r="K346" s="124"/>
    </row>
    <row r="347">
      <c r="C347" s="3"/>
      <c r="E347" s="1274"/>
      <c r="F347" s="1274"/>
      <c r="G347" s="1274"/>
      <c r="H347" s="1106"/>
      <c r="I347" s="1"/>
      <c r="J347" s="1275"/>
      <c r="K347" s="124"/>
    </row>
    <row r="348">
      <c r="C348" s="3"/>
      <c r="E348" s="1274"/>
      <c r="F348" s="1274"/>
      <c r="G348" s="1274"/>
      <c r="H348" s="1106"/>
      <c r="I348" s="1"/>
      <c r="J348" s="1275"/>
      <c r="K348" s="124"/>
    </row>
    <row r="349">
      <c r="C349" s="3"/>
      <c r="E349" s="1274"/>
      <c r="F349" s="1274"/>
      <c r="G349" s="1274"/>
      <c r="H349" s="1106"/>
      <c r="I349" s="1"/>
      <c r="J349" s="1275"/>
      <c r="K349" s="124"/>
    </row>
    <row r="350">
      <c r="C350" s="3"/>
      <c r="E350" s="1274"/>
      <c r="F350" s="1274"/>
      <c r="G350" s="1274"/>
      <c r="H350" s="1106"/>
      <c r="I350" s="1"/>
      <c r="J350" s="1275"/>
      <c r="K350" s="124"/>
    </row>
    <row r="351">
      <c r="C351" s="3"/>
      <c r="E351" s="1274"/>
      <c r="F351" s="1274"/>
      <c r="G351" s="1274"/>
      <c r="H351" s="1106"/>
      <c r="I351" s="1"/>
      <c r="J351" s="1275"/>
      <c r="K351" s="124"/>
    </row>
    <row r="352">
      <c r="C352" s="3"/>
      <c r="E352" s="1274"/>
      <c r="F352" s="1274"/>
      <c r="G352" s="1274"/>
      <c r="H352" s="1106"/>
      <c r="I352" s="1"/>
      <c r="J352" s="1275"/>
      <c r="K352" s="124"/>
    </row>
    <row r="353">
      <c r="C353" s="3"/>
      <c r="E353" s="1274"/>
      <c r="F353" s="1274"/>
      <c r="G353" s="1274"/>
      <c r="H353" s="1106"/>
      <c r="I353" s="1"/>
      <c r="J353" s="1275"/>
      <c r="K353" s="124"/>
    </row>
    <row r="354">
      <c r="C354" s="3"/>
      <c r="E354" s="1274"/>
      <c r="F354" s="1274"/>
      <c r="G354" s="1274"/>
      <c r="H354" s="1106"/>
      <c r="I354" s="1"/>
      <c r="J354" s="1275"/>
      <c r="K354" s="124"/>
    </row>
    <row r="355">
      <c r="C355" s="3"/>
      <c r="E355" s="1274"/>
      <c r="F355" s="1274"/>
      <c r="G355" s="1274"/>
      <c r="H355" s="1106"/>
      <c r="I355" s="1"/>
      <c r="J355" s="1275"/>
      <c r="K355" s="124"/>
    </row>
    <row r="356">
      <c r="C356" s="3"/>
      <c r="E356" s="1274"/>
      <c r="F356" s="1274"/>
      <c r="G356" s="1274"/>
      <c r="H356" s="1106"/>
      <c r="I356" s="1"/>
      <c r="J356" s="1275"/>
      <c r="K356" s="124"/>
    </row>
    <row r="357">
      <c r="C357" s="3"/>
      <c r="E357" s="1274"/>
      <c r="F357" s="1274"/>
      <c r="G357" s="1274"/>
      <c r="H357" s="1106"/>
      <c r="I357" s="1"/>
      <c r="J357" s="1275"/>
      <c r="K357" s="124"/>
    </row>
    <row r="358">
      <c r="C358" s="3"/>
      <c r="E358" s="1274"/>
      <c r="F358" s="1274"/>
      <c r="G358" s="1274"/>
      <c r="H358" s="1106"/>
      <c r="I358" s="1"/>
      <c r="J358" s="1275"/>
      <c r="K358" s="124"/>
    </row>
    <row r="359">
      <c r="C359" s="3"/>
      <c r="E359" s="1274"/>
      <c r="F359" s="1274"/>
      <c r="G359" s="1274"/>
      <c r="H359" s="1106"/>
      <c r="I359" s="1"/>
      <c r="J359" s="1275"/>
      <c r="K359" s="124"/>
    </row>
    <row r="360">
      <c r="C360" s="3"/>
      <c r="E360" s="1274"/>
      <c r="F360" s="1274"/>
      <c r="G360" s="1274"/>
      <c r="H360" s="1106"/>
      <c r="I360" s="1"/>
      <c r="J360" s="1275"/>
      <c r="K360" s="124"/>
    </row>
    <row r="361">
      <c r="C361" s="3"/>
      <c r="E361" s="1274"/>
      <c r="F361" s="1274"/>
      <c r="G361" s="1274"/>
      <c r="H361" s="1106"/>
      <c r="I361" s="1"/>
      <c r="J361" s="1275"/>
      <c r="K361" s="124"/>
    </row>
    <row r="362">
      <c r="C362" s="3"/>
      <c r="E362" s="1274"/>
      <c r="F362" s="1274"/>
      <c r="G362" s="1274"/>
      <c r="H362" s="1106"/>
      <c r="I362" s="1"/>
      <c r="J362" s="1275"/>
      <c r="K362" s="124"/>
    </row>
    <row r="363">
      <c r="C363" s="3"/>
      <c r="E363" s="1274"/>
      <c r="F363" s="1274"/>
      <c r="G363" s="1274"/>
      <c r="H363" s="1106"/>
      <c r="I363" s="1"/>
      <c r="J363" s="1275"/>
      <c r="K363" s="124"/>
    </row>
    <row r="364">
      <c r="C364" s="3"/>
      <c r="E364" s="1274"/>
      <c r="F364" s="1274"/>
      <c r="G364" s="1274"/>
      <c r="H364" s="1106"/>
      <c r="I364" s="1"/>
      <c r="J364" s="1275"/>
      <c r="K364" s="124"/>
    </row>
    <row r="365">
      <c r="C365" s="3"/>
      <c r="E365" s="1274"/>
      <c r="F365" s="1274"/>
      <c r="G365" s="1274"/>
      <c r="H365" s="1106"/>
      <c r="I365" s="1"/>
      <c r="J365" s="1275"/>
      <c r="K365" s="124"/>
    </row>
    <row r="366">
      <c r="C366" s="3"/>
      <c r="E366" s="1274"/>
      <c r="F366" s="1274"/>
      <c r="G366" s="1274"/>
      <c r="H366" s="1106"/>
      <c r="I366" s="1"/>
      <c r="J366" s="1275"/>
      <c r="K366" s="124"/>
    </row>
    <row r="367">
      <c r="C367" s="3"/>
      <c r="E367" s="1274"/>
      <c r="F367" s="1274"/>
      <c r="G367" s="1274"/>
      <c r="H367" s="1106"/>
      <c r="I367" s="1"/>
      <c r="J367" s="1275"/>
      <c r="K367" s="124"/>
    </row>
    <row r="368">
      <c r="C368" s="3"/>
      <c r="E368" s="1274"/>
      <c r="F368" s="1274"/>
      <c r="G368" s="1274"/>
      <c r="H368" s="1106"/>
      <c r="I368" s="1"/>
      <c r="J368" s="1275"/>
      <c r="K368" s="124"/>
    </row>
    <row r="369">
      <c r="C369" s="3"/>
      <c r="E369" s="1274"/>
      <c r="F369" s="1274"/>
      <c r="G369" s="1274"/>
      <c r="H369" s="1106"/>
      <c r="I369" s="1"/>
      <c r="J369" s="1275"/>
      <c r="K369" s="124"/>
    </row>
    <row r="370">
      <c r="C370" s="3"/>
      <c r="E370" s="1274"/>
      <c r="F370" s="1274"/>
      <c r="G370" s="1274"/>
      <c r="H370" s="1106"/>
      <c r="I370" s="1"/>
      <c r="J370" s="1275"/>
      <c r="K370" s="124"/>
    </row>
    <row r="371">
      <c r="C371" s="3"/>
      <c r="E371" s="1274"/>
      <c r="F371" s="1274"/>
      <c r="G371" s="1274"/>
      <c r="H371" s="1106"/>
      <c r="I371" s="1"/>
      <c r="J371" s="1275"/>
      <c r="K371" s="124"/>
    </row>
    <row r="372">
      <c r="C372" s="3"/>
      <c r="E372" s="1274"/>
      <c r="F372" s="1274"/>
      <c r="G372" s="1274"/>
      <c r="H372" s="1106"/>
      <c r="I372" s="1"/>
      <c r="J372" s="1275"/>
      <c r="K372" s="124"/>
    </row>
    <row r="373">
      <c r="C373" s="3"/>
      <c r="E373" s="1274"/>
      <c r="F373" s="1274"/>
      <c r="G373" s="1274"/>
      <c r="H373" s="1106"/>
      <c r="I373" s="1"/>
      <c r="J373" s="1275"/>
      <c r="K373" s="124"/>
    </row>
    <row r="374">
      <c r="C374" s="3"/>
      <c r="E374" s="1274"/>
      <c r="F374" s="1274"/>
      <c r="G374" s="1274"/>
      <c r="H374" s="1106"/>
      <c r="I374" s="1"/>
      <c r="J374" s="1275"/>
      <c r="K374" s="124"/>
    </row>
    <row r="375">
      <c r="C375" s="3"/>
      <c r="E375" s="1274"/>
      <c r="F375" s="1274"/>
      <c r="G375" s="1274"/>
      <c r="H375" s="1106"/>
      <c r="I375" s="1"/>
      <c r="J375" s="1275"/>
      <c r="K375" s="124"/>
    </row>
    <row r="376">
      <c r="C376" s="3"/>
      <c r="E376" s="1274"/>
      <c r="F376" s="1274"/>
      <c r="G376" s="1274"/>
      <c r="H376" s="1106"/>
      <c r="I376" s="1"/>
      <c r="J376" s="1275"/>
      <c r="K376" s="124"/>
    </row>
    <row r="377">
      <c r="C377" s="3"/>
      <c r="E377" s="1274"/>
      <c r="F377" s="1274"/>
      <c r="G377" s="1274"/>
      <c r="H377" s="1106"/>
      <c r="I377" s="1"/>
      <c r="J377" s="1275"/>
      <c r="K377" s="124"/>
    </row>
    <row r="378">
      <c r="C378" s="3"/>
      <c r="E378" s="1274"/>
      <c r="F378" s="1274"/>
      <c r="G378" s="1274"/>
      <c r="H378" s="1106"/>
      <c r="I378" s="1"/>
      <c r="J378" s="1275"/>
      <c r="K378" s="124"/>
    </row>
    <row r="379">
      <c r="C379" s="3"/>
      <c r="E379" s="1274"/>
      <c r="F379" s="1274"/>
      <c r="G379" s="1274"/>
      <c r="H379" s="1106"/>
      <c r="I379" s="1"/>
      <c r="J379" s="1275"/>
      <c r="K379" s="124"/>
    </row>
    <row r="380">
      <c r="C380" s="3"/>
      <c r="E380" s="1274"/>
      <c r="F380" s="1274"/>
      <c r="G380" s="1274"/>
      <c r="H380" s="1106"/>
      <c r="I380" s="1"/>
      <c r="J380" s="1275"/>
      <c r="K380" s="124"/>
    </row>
    <row r="381">
      <c r="C381" s="3"/>
      <c r="E381" s="1274"/>
      <c r="F381" s="1274"/>
      <c r="G381" s="1274"/>
      <c r="H381" s="1106"/>
      <c r="I381" s="1"/>
      <c r="J381" s="1275"/>
      <c r="K381" s="124"/>
    </row>
    <row r="382">
      <c r="C382" s="3"/>
      <c r="E382" s="1274"/>
      <c r="F382" s="1274"/>
      <c r="G382" s="1274"/>
      <c r="H382" s="1106"/>
      <c r="I382" s="1"/>
      <c r="J382" s="1275"/>
      <c r="K382" s="124"/>
    </row>
    <row r="383">
      <c r="C383" s="3"/>
      <c r="E383" s="1274"/>
      <c r="F383" s="1274"/>
      <c r="G383" s="1274"/>
      <c r="H383" s="1106"/>
      <c r="I383" s="1"/>
      <c r="J383" s="1275"/>
      <c r="K383" s="124"/>
    </row>
    <row r="384">
      <c r="C384" s="3"/>
      <c r="E384" s="1274"/>
      <c r="F384" s="1274"/>
      <c r="G384" s="1274"/>
      <c r="H384" s="1106"/>
      <c r="I384" s="1"/>
      <c r="J384" s="1275"/>
      <c r="K384" s="124"/>
    </row>
    <row r="385">
      <c r="C385" s="3"/>
      <c r="E385" s="1274"/>
      <c r="F385" s="1274"/>
      <c r="G385" s="1274"/>
      <c r="H385" s="1106"/>
      <c r="I385" s="1"/>
      <c r="J385" s="1275"/>
      <c r="K385" s="124"/>
    </row>
    <row r="386">
      <c r="C386" s="3"/>
      <c r="E386" s="1274"/>
      <c r="F386" s="1274"/>
      <c r="G386" s="1274"/>
      <c r="H386" s="1106"/>
      <c r="I386" s="1"/>
      <c r="J386" s="1275"/>
      <c r="K386" s="124"/>
    </row>
    <row r="387">
      <c r="C387" s="3"/>
      <c r="E387" s="1274"/>
      <c r="F387" s="1274"/>
      <c r="G387" s="1274"/>
      <c r="H387" s="1106"/>
      <c r="I387" s="1"/>
      <c r="J387" s="1275"/>
      <c r="K387" s="124"/>
    </row>
    <row r="388">
      <c r="C388" s="3"/>
      <c r="E388" s="1274"/>
      <c r="F388" s="1274"/>
      <c r="G388" s="1274"/>
      <c r="H388" s="1106"/>
      <c r="I388" s="1"/>
      <c r="J388" s="1275"/>
      <c r="K388" s="124"/>
    </row>
    <row r="389">
      <c r="C389" s="3"/>
      <c r="E389" s="1274"/>
      <c r="F389" s="1274"/>
      <c r="G389" s="1274"/>
      <c r="H389" s="1106"/>
      <c r="I389" s="1"/>
      <c r="J389" s="1275"/>
      <c r="K389" s="124"/>
    </row>
    <row r="390">
      <c r="C390" s="3"/>
      <c r="E390" s="1274"/>
      <c r="F390" s="1274"/>
      <c r="G390" s="1274"/>
      <c r="H390" s="1106"/>
      <c r="I390" s="1"/>
      <c r="J390" s="1275"/>
      <c r="K390" s="124"/>
    </row>
    <row r="391">
      <c r="C391" s="3"/>
      <c r="E391" s="1274"/>
      <c r="F391" s="1274"/>
      <c r="G391" s="1274"/>
      <c r="H391" s="1106"/>
      <c r="I391" s="1"/>
      <c r="J391" s="1275"/>
      <c r="K391" s="124"/>
    </row>
    <row r="392">
      <c r="C392" s="3"/>
      <c r="E392" s="1274"/>
      <c r="F392" s="1274"/>
      <c r="G392" s="1274"/>
      <c r="H392" s="1106"/>
      <c r="I392" s="1"/>
      <c r="J392" s="1275"/>
      <c r="K392" s="124"/>
    </row>
    <row r="393">
      <c r="C393" s="3"/>
      <c r="E393" s="1274"/>
      <c r="F393" s="1274"/>
      <c r="G393" s="1274"/>
      <c r="H393" s="1106"/>
      <c r="I393" s="1"/>
      <c r="J393" s="1275"/>
      <c r="K393" s="124"/>
    </row>
    <row r="394">
      <c r="C394" s="3"/>
      <c r="E394" s="1274"/>
      <c r="F394" s="1274"/>
      <c r="G394" s="1274"/>
      <c r="H394" s="1106"/>
      <c r="I394" s="1"/>
      <c r="J394" s="1275"/>
      <c r="K394" s="124"/>
    </row>
    <row r="395">
      <c r="C395" s="3"/>
      <c r="E395" s="1274"/>
      <c r="F395" s="1274"/>
      <c r="G395" s="1274"/>
      <c r="H395" s="1106"/>
      <c r="I395" s="1"/>
      <c r="J395" s="1275"/>
      <c r="K395" s="124"/>
    </row>
    <row r="396">
      <c r="C396" s="3"/>
      <c r="E396" s="1274"/>
      <c r="F396" s="1274"/>
      <c r="G396" s="1274"/>
      <c r="H396" s="1106"/>
      <c r="I396" s="1"/>
      <c r="J396" s="1275"/>
      <c r="K396" s="124"/>
    </row>
    <row r="397">
      <c r="C397" s="3"/>
      <c r="E397" s="1274"/>
      <c r="F397" s="1274"/>
      <c r="G397" s="1274"/>
      <c r="H397" s="1106"/>
      <c r="I397" s="1"/>
      <c r="J397" s="1275"/>
      <c r="K397" s="124"/>
    </row>
    <row r="398">
      <c r="C398" s="3"/>
      <c r="E398" s="1274"/>
      <c r="F398" s="1274"/>
      <c r="G398" s="1274"/>
      <c r="H398" s="1106"/>
      <c r="I398" s="1"/>
      <c r="J398" s="1275"/>
      <c r="K398" s="124"/>
    </row>
    <row r="399">
      <c r="C399" s="3"/>
      <c r="E399" s="1274"/>
      <c r="F399" s="1274"/>
      <c r="G399" s="1274"/>
      <c r="H399" s="1106"/>
      <c r="I399" s="1"/>
      <c r="J399" s="1275"/>
      <c r="K399" s="124"/>
    </row>
    <row r="400">
      <c r="C400" s="3"/>
      <c r="E400" s="1274"/>
      <c r="F400" s="1274"/>
      <c r="G400" s="1274"/>
      <c r="H400" s="1106"/>
      <c r="I400" s="1"/>
      <c r="J400" s="1275"/>
      <c r="K400" s="124"/>
    </row>
    <row r="401">
      <c r="C401" s="3"/>
      <c r="E401" s="1274"/>
      <c r="F401" s="1274"/>
      <c r="G401" s="1274"/>
      <c r="H401" s="1106"/>
      <c r="I401" s="1"/>
      <c r="J401" s="1275"/>
      <c r="K401" s="124"/>
    </row>
    <row r="402">
      <c r="C402" s="3"/>
      <c r="E402" s="1274"/>
      <c r="F402" s="1274"/>
      <c r="G402" s="1274"/>
      <c r="H402" s="1106"/>
      <c r="I402" s="1"/>
      <c r="J402" s="1275"/>
      <c r="K402" s="124"/>
    </row>
    <row r="403">
      <c r="C403" s="3"/>
      <c r="E403" s="1274"/>
      <c r="F403" s="1274"/>
      <c r="G403" s="1274"/>
      <c r="H403" s="1106"/>
      <c r="I403" s="1"/>
      <c r="J403" s="1275"/>
      <c r="K403" s="124"/>
    </row>
    <row r="404">
      <c r="C404" s="3"/>
      <c r="E404" s="1274"/>
      <c r="F404" s="1274"/>
      <c r="G404" s="1274"/>
      <c r="H404" s="1106"/>
      <c r="I404" s="1"/>
      <c r="J404" s="1275"/>
      <c r="K404" s="124"/>
    </row>
    <row r="405">
      <c r="C405" s="3"/>
      <c r="E405" s="1274"/>
      <c r="F405" s="1274"/>
      <c r="G405" s="1274"/>
      <c r="H405" s="1106"/>
      <c r="I405" s="1"/>
      <c r="J405" s="1275"/>
      <c r="K405" s="124"/>
    </row>
    <row r="406">
      <c r="C406" s="3"/>
      <c r="E406" s="1274"/>
      <c r="F406" s="1274"/>
      <c r="G406" s="1274"/>
      <c r="H406" s="1106"/>
      <c r="I406" s="1"/>
      <c r="J406" s="1275"/>
      <c r="K406" s="124"/>
    </row>
    <row r="407">
      <c r="C407" s="3"/>
      <c r="E407" s="1274"/>
      <c r="F407" s="1274"/>
      <c r="G407" s="1274"/>
      <c r="H407" s="1106"/>
      <c r="I407" s="1"/>
      <c r="J407" s="1275"/>
      <c r="K407" s="124"/>
    </row>
    <row r="408">
      <c r="C408" s="3"/>
      <c r="E408" s="1274"/>
      <c r="F408" s="1274"/>
      <c r="G408" s="1274"/>
      <c r="H408" s="1106"/>
      <c r="I408" s="1"/>
      <c r="J408" s="1275"/>
      <c r="K408" s="124"/>
    </row>
    <row r="409">
      <c r="C409" s="3"/>
      <c r="E409" s="1274"/>
      <c r="F409" s="1274"/>
      <c r="G409" s="1274"/>
      <c r="H409" s="1106"/>
      <c r="I409" s="1"/>
      <c r="J409" s="1275"/>
      <c r="K409" s="124"/>
    </row>
    <row r="410">
      <c r="C410" s="3"/>
      <c r="E410" s="1274"/>
      <c r="F410" s="1274"/>
      <c r="G410" s="1274"/>
      <c r="H410" s="1106"/>
      <c r="I410" s="1"/>
      <c r="J410" s="1275"/>
      <c r="K410" s="124"/>
    </row>
    <row r="411">
      <c r="C411" s="3"/>
      <c r="E411" s="1274"/>
      <c r="F411" s="1274"/>
      <c r="G411" s="1274"/>
      <c r="H411" s="1106"/>
      <c r="I411" s="1"/>
      <c r="J411" s="1275"/>
      <c r="K411" s="124"/>
    </row>
    <row r="412">
      <c r="C412" s="3"/>
      <c r="E412" s="1274"/>
      <c r="F412" s="1274"/>
      <c r="G412" s="1274"/>
      <c r="H412" s="1106"/>
      <c r="I412" s="1"/>
      <c r="J412" s="1275"/>
      <c r="K412" s="124"/>
    </row>
    <row r="413">
      <c r="C413" s="3"/>
      <c r="E413" s="1274"/>
      <c r="F413" s="1274"/>
      <c r="G413" s="1274"/>
      <c r="H413" s="1106"/>
      <c r="I413" s="1"/>
      <c r="J413" s="1275"/>
      <c r="K413" s="124"/>
    </row>
    <row r="414">
      <c r="C414" s="3"/>
      <c r="E414" s="1274"/>
      <c r="F414" s="1274"/>
      <c r="G414" s="1274"/>
      <c r="H414" s="1106"/>
      <c r="I414" s="1"/>
      <c r="J414" s="1275"/>
      <c r="K414" s="124"/>
    </row>
    <row r="415">
      <c r="C415" s="3"/>
      <c r="E415" s="1274"/>
      <c r="F415" s="1274"/>
      <c r="G415" s="1274"/>
      <c r="H415" s="1106"/>
      <c r="I415" s="1"/>
      <c r="J415" s="1275"/>
      <c r="K415" s="124"/>
    </row>
    <row r="416">
      <c r="C416" s="3"/>
      <c r="E416" s="1274"/>
      <c r="F416" s="1274"/>
      <c r="G416" s="1274"/>
      <c r="H416" s="1106"/>
      <c r="I416" s="1"/>
      <c r="J416" s="1275"/>
      <c r="K416" s="124"/>
    </row>
    <row r="417">
      <c r="C417" s="3"/>
      <c r="E417" s="1274"/>
      <c r="F417" s="1274"/>
      <c r="G417" s="1274"/>
      <c r="H417" s="1106"/>
      <c r="I417" s="1"/>
      <c r="J417" s="1275"/>
      <c r="K417" s="124"/>
    </row>
    <row r="418">
      <c r="C418" s="3"/>
      <c r="E418" s="1274"/>
      <c r="F418" s="1274"/>
      <c r="G418" s="1274"/>
      <c r="H418" s="1106"/>
      <c r="I418" s="1"/>
      <c r="J418" s="1275"/>
      <c r="K418" s="124"/>
    </row>
    <row r="419">
      <c r="C419" s="3"/>
      <c r="E419" s="1274"/>
      <c r="F419" s="1274"/>
      <c r="G419" s="1274"/>
      <c r="H419" s="1106"/>
      <c r="I419" s="1"/>
      <c r="J419" s="1275"/>
      <c r="K419" s="124"/>
    </row>
    <row r="420">
      <c r="C420" s="3"/>
      <c r="E420" s="1274"/>
      <c r="F420" s="1274"/>
      <c r="G420" s="1274"/>
      <c r="H420" s="1106"/>
      <c r="I420" s="1"/>
      <c r="J420" s="1275"/>
      <c r="K420" s="124"/>
    </row>
    <row r="421">
      <c r="C421" s="3"/>
      <c r="E421" s="1274"/>
      <c r="F421" s="1274"/>
      <c r="G421" s="1274"/>
      <c r="H421" s="1106"/>
      <c r="I421" s="1"/>
      <c r="J421" s="1275"/>
      <c r="K421" s="124"/>
    </row>
    <row r="422">
      <c r="C422" s="3"/>
      <c r="E422" s="1274"/>
      <c r="F422" s="1274"/>
      <c r="G422" s="1274"/>
      <c r="H422" s="1106"/>
      <c r="I422" s="1"/>
      <c r="J422" s="1275"/>
      <c r="K422" s="124"/>
    </row>
    <row r="423">
      <c r="C423" s="3"/>
      <c r="E423" s="1274"/>
      <c r="F423" s="1274"/>
      <c r="G423" s="1274"/>
      <c r="H423" s="1106"/>
      <c r="I423" s="1"/>
      <c r="J423" s="1275"/>
      <c r="K423" s="124"/>
    </row>
    <row r="424">
      <c r="C424" s="3"/>
      <c r="E424" s="1274"/>
      <c r="F424" s="1274"/>
      <c r="G424" s="1274"/>
      <c r="H424" s="1106"/>
      <c r="I424" s="1"/>
      <c r="J424" s="1275"/>
      <c r="K424" s="124"/>
    </row>
    <row r="425">
      <c r="C425" s="3"/>
      <c r="E425" s="1274"/>
      <c r="F425" s="1274"/>
      <c r="G425" s="1274"/>
      <c r="H425" s="1106"/>
      <c r="I425" s="1"/>
      <c r="J425" s="1275"/>
      <c r="K425" s="124"/>
    </row>
    <row r="426">
      <c r="C426" s="3"/>
      <c r="E426" s="1274"/>
      <c r="F426" s="1274"/>
      <c r="G426" s="1274"/>
      <c r="H426" s="1106"/>
      <c r="I426" s="1"/>
      <c r="J426" s="1275"/>
      <c r="K426" s="124"/>
    </row>
    <row r="427">
      <c r="C427" s="3"/>
      <c r="E427" s="1274"/>
      <c r="F427" s="1274"/>
      <c r="G427" s="1274"/>
      <c r="H427" s="1106"/>
      <c r="I427" s="1"/>
      <c r="J427" s="1275"/>
      <c r="K427" s="124"/>
    </row>
    <row r="428">
      <c r="C428" s="3"/>
      <c r="E428" s="1274"/>
      <c r="F428" s="1274"/>
      <c r="G428" s="1274"/>
      <c r="H428" s="1106"/>
      <c r="I428" s="1"/>
      <c r="J428" s="1275"/>
      <c r="K428" s="124"/>
    </row>
    <row r="429">
      <c r="C429" s="3"/>
      <c r="E429" s="1274"/>
      <c r="F429" s="1274"/>
      <c r="G429" s="1274"/>
      <c r="H429" s="1106"/>
      <c r="I429" s="1"/>
      <c r="J429" s="1275"/>
      <c r="K429" s="124"/>
    </row>
    <row r="430">
      <c r="C430" s="3"/>
      <c r="E430" s="1274"/>
      <c r="F430" s="1274"/>
      <c r="G430" s="1274"/>
      <c r="H430" s="1106"/>
      <c r="I430" s="1"/>
      <c r="J430" s="1275"/>
      <c r="K430" s="124"/>
    </row>
    <row r="431">
      <c r="C431" s="3"/>
      <c r="E431" s="1274"/>
      <c r="F431" s="1274"/>
      <c r="G431" s="1274"/>
      <c r="H431" s="1106"/>
      <c r="I431" s="1"/>
      <c r="J431" s="1275"/>
      <c r="K431" s="124"/>
    </row>
    <row r="432">
      <c r="C432" s="3"/>
      <c r="E432" s="1274"/>
      <c r="F432" s="1274"/>
      <c r="G432" s="1274"/>
      <c r="H432" s="1106"/>
      <c r="I432" s="1"/>
      <c r="J432" s="1275"/>
      <c r="K432" s="124"/>
    </row>
    <row r="433">
      <c r="C433" s="3"/>
      <c r="E433" s="1274"/>
      <c r="F433" s="1274"/>
      <c r="G433" s="1274"/>
      <c r="H433" s="1106"/>
      <c r="I433" s="1"/>
      <c r="J433" s="1275"/>
      <c r="K433" s="124"/>
    </row>
    <row r="434">
      <c r="C434" s="3"/>
      <c r="E434" s="1274"/>
      <c r="F434" s="1274"/>
      <c r="G434" s="1274"/>
      <c r="H434" s="1106"/>
      <c r="I434" s="1"/>
      <c r="J434" s="1275"/>
      <c r="K434" s="124"/>
    </row>
    <row r="435">
      <c r="C435" s="3"/>
      <c r="E435" s="1274"/>
      <c r="F435" s="1274"/>
      <c r="G435" s="1274"/>
      <c r="H435" s="1106"/>
      <c r="I435" s="1"/>
      <c r="J435" s="1275"/>
      <c r="K435" s="124"/>
    </row>
    <row r="436">
      <c r="C436" s="3"/>
      <c r="E436" s="1274"/>
      <c r="F436" s="1274"/>
      <c r="G436" s="1274"/>
      <c r="H436" s="1106"/>
      <c r="I436" s="1"/>
      <c r="J436" s="1275"/>
      <c r="K436" s="124"/>
    </row>
    <row r="437">
      <c r="C437" s="3"/>
      <c r="E437" s="1274"/>
      <c r="F437" s="1274"/>
      <c r="G437" s="1274"/>
      <c r="H437" s="1106"/>
      <c r="I437" s="1"/>
      <c r="J437" s="1275"/>
      <c r="K437" s="124"/>
    </row>
    <row r="438">
      <c r="C438" s="3"/>
      <c r="E438" s="1274"/>
      <c r="F438" s="1274"/>
      <c r="G438" s="1274"/>
      <c r="H438" s="1106"/>
      <c r="I438" s="1"/>
      <c r="J438" s="1275"/>
      <c r="K438" s="124"/>
    </row>
    <row r="439">
      <c r="C439" s="3"/>
      <c r="E439" s="1274"/>
      <c r="F439" s="1274"/>
      <c r="G439" s="1274"/>
      <c r="H439" s="1106"/>
      <c r="I439" s="1"/>
      <c r="J439" s="1275"/>
      <c r="K439" s="124"/>
    </row>
    <row r="440">
      <c r="C440" s="3"/>
      <c r="E440" s="1274"/>
      <c r="F440" s="1274"/>
      <c r="G440" s="1274"/>
      <c r="H440" s="1106"/>
      <c r="I440" s="1"/>
      <c r="J440" s="1275"/>
      <c r="K440" s="124"/>
    </row>
    <row r="441">
      <c r="C441" s="3"/>
      <c r="E441" s="1274"/>
      <c r="F441" s="1274"/>
      <c r="G441" s="1274"/>
      <c r="H441" s="1106"/>
      <c r="I441" s="1"/>
      <c r="J441" s="1275"/>
      <c r="K441" s="124"/>
    </row>
    <row r="442">
      <c r="C442" s="3"/>
      <c r="E442" s="1274"/>
      <c r="F442" s="1274"/>
      <c r="G442" s="1274"/>
      <c r="H442" s="1106"/>
      <c r="I442" s="1"/>
      <c r="J442" s="1275"/>
      <c r="K442" s="124"/>
    </row>
    <row r="443">
      <c r="C443" s="3"/>
      <c r="E443" s="1274"/>
      <c r="F443" s="1274"/>
      <c r="G443" s="1274"/>
      <c r="H443" s="1106"/>
      <c r="I443" s="1"/>
      <c r="J443" s="1275"/>
      <c r="K443" s="124"/>
    </row>
    <row r="444">
      <c r="C444" s="3"/>
      <c r="E444" s="1274"/>
      <c r="F444" s="1274"/>
      <c r="G444" s="1274"/>
      <c r="H444" s="1106"/>
      <c r="I444" s="1"/>
      <c r="J444" s="1275"/>
      <c r="K444" s="124"/>
    </row>
    <row r="445">
      <c r="C445" s="3"/>
      <c r="E445" s="1274"/>
      <c r="F445" s="1274"/>
      <c r="G445" s="1274"/>
      <c r="H445" s="1106"/>
      <c r="I445" s="1"/>
      <c r="J445" s="1275"/>
      <c r="K445" s="124"/>
    </row>
    <row r="446">
      <c r="C446" s="3"/>
      <c r="E446" s="1274"/>
      <c r="F446" s="1274"/>
      <c r="G446" s="1274"/>
      <c r="H446" s="1106"/>
      <c r="I446" s="1"/>
      <c r="J446" s="1275"/>
      <c r="K446" s="124"/>
    </row>
    <row r="447">
      <c r="C447" s="3"/>
      <c r="E447" s="1274"/>
      <c r="F447" s="1274"/>
      <c r="G447" s="1274"/>
      <c r="H447" s="1106"/>
      <c r="I447" s="1"/>
      <c r="J447" s="1275"/>
      <c r="K447" s="124"/>
    </row>
    <row r="448">
      <c r="C448" s="3"/>
      <c r="E448" s="1274"/>
      <c r="F448" s="1274"/>
      <c r="G448" s="1274"/>
      <c r="H448" s="1106"/>
      <c r="I448" s="1"/>
      <c r="J448" s="1275"/>
      <c r="K448" s="124"/>
    </row>
    <row r="449">
      <c r="C449" s="3"/>
      <c r="E449" s="1274"/>
      <c r="F449" s="1274"/>
      <c r="G449" s="1274"/>
      <c r="H449" s="1106"/>
      <c r="I449" s="1"/>
      <c r="J449" s="1275"/>
      <c r="K449" s="124"/>
    </row>
    <row r="450">
      <c r="C450" s="3"/>
      <c r="E450" s="1274"/>
      <c r="F450" s="1274"/>
      <c r="G450" s="1274"/>
      <c r="H450" s="1106"/>
      <c r="I450" s="1"/>
      <c r="J450" s="1275"/>
      <c r="K450" s="124"/>
    </row>
    <row r="451">
      <c r="C451" s="3"/>
      <c r="E451" s="1274"/>
      <c r="F451" s="1274"/>
      <c r="G451" s="1274"/>
      <c r="H451" s="1106"/>
      <c r="I451" s="1"/>
      <c r="J451" s="1275"/>
      <c r="K451" s="124"/>
    </row>
    <row r="452">
      <c r="C452" s="3"/>
      <c r="E452" s="1274"/>
      <c r="F452" s="1274"/>
      <c r="G452" s="1274"/>
      <c r="H452" s="1106"/>
      <c r="I452" s="1"/>
      <c r="J452" s="1275"/>
      <c r="K452" s="124"/>
    </row>
    <row r="453">
      <c r="C453" s="3"/>
      <c r="E453" s="1274"/>
      <c r="F453" s="1274"/>
      <c r="G453" s="1274"/>
      <c r="H453" s="1106"/>
      <c r="I453" s="1"/>
      <c r="J453" s="1275"/>
      <c r="K453" s="124"/>
    </row>
    <row r="454">
      <c r="C454" s="3"/>
      <c r="E454" s="1274"/>
      <c r="F454" s="1274"/>
      <c r="G454" s="1274"/>
      <c r="H454" s="1106"/>
      <c r="I454" s="1"/>
      <c r="J454" s="1275"/>
      <c r="K454" s="124"/>
    </row>
    <row r="455">
      <c r="C455" s="3"/>
      <c r="E455" s="1274"/>
      <c r="F455" s="1274"/>
      <c r="G455" s="1274"/>
      <c r="H455" s="1106"/>
      <c r="I455" s="1"/>
      <c r="J455" s="1275"/>
      <c r="K455" s="124"/>
    </row>
    <row r="456">
      <c r="C456" s="3"/>
      <c r="E456" s="1274"/>
      <c r="F456" s="1274"/>
      <c r="G456" s="1274"/>
      <c r="H456" s="1106"/>
      <c r="I456" s="1"/>
      <c r="J456" s="1275"/>
      <c r="K456" s="124"/>
    </row>
    <row r="457">
      <c r="C457" s="3"/>
      <c r="E457" s="1274"/>
      <c r="F457" s="1274"/>
      <c r="G457" s="1274"/>
      <c r="H457" s="1106"/>
      <c r="I457" s="1"/>
      <c r="J457" s="1275"/>
      <c r="K457" s="124"/>
    </row>
    <row r="458">
      <c r="C458" s="3"/>
      <c r="E458" s="1274"/>
      <c r="F458" s="1274"/>
      <c r="G458" s="1274"/>
      <c r="H458" s="1106"/>
      <c r="I458" s="1"/>
      <c r="J458" s="1275"/>
      <c r="K458" s="124"/>
    </row>
    <row r="459">
      <c r="C459" s="3"/>
      <c r="E459" s="1274"/>
      <c r="F459" s="1274"/>
      <c r="G459" s="1274"/>
      <c r="H459" s="1106"/>
      <c r="I459" s="1"/>
      <c r="J459" s="1275"/>
      <c r="K459" s="124"/>
    </row>
    <row r="460">
      <c r="C460" s="3"/>
      <c r="E460" s="1274"/>
      <c r="F460" s="1274"/>
      <c r="G460" s="1274"/>
      <c r="H460" s="1106"/>
      <c r="I460" s="1"/>
      <c r="J460" s="1275"/>
      <c r="K460" s="124"/>
    </row>
    <row r="461">
      <c r="C461" s="3"/>
      <c r="E461" s="1274"/>
      <c r="F461" s="1274"/>
      <c r="G461" s="1274"/>
      <c r="H461" s="1106"/>
      <c r="I461" s="1"/>
      <c r="J461" s="1275"/>
      <c r="K461" s="124"/>
    </row>
    <row r="462">
      <c r="C462" s="3"/>
      <c r="E462" s="1274"/>
      <c r="F462" s="1274"/>
      <c r="G462" s="1274"/>
      <c r="H462" s="1106"/>
      <c r="I462" s="1"/>
      <c r="J462" s="1275"/>
      <c r="K462" s="124"/>
    </row>
    <row r="463">
      <c r="C463" s="3"/>
      <c r="E463" s="1274"/>
      <c r="F463" s="1274"/>
      <c r="G463" s="1274"/>
      <c r="H463" s="1106"/>
      <c r="I463" s="1"/>
      <c r="J463" s="1275"/>
      <c r="K463" s="124"/>
    </row>
    <row r="464">
      <c r="C464" s="3"/>
      <c r="E464" s="1274"/>
      <c r="F464" s="1274"/>
      <c r="G464" s="1274"/>
      <c r="H464" s="1106"/>
      <c r="I464" s="1"/>
      <c r="J464" s="1275"/>
      <c r="K464" s="124"/>
    </row>
    <row r="465">
      <c r="C465" s="3"/>
      <c r="E465" s="1274"/>
      <c r="F465" s="1274"/>
      <c r="G465" s="1274"/>
      <c r="H465" s="1106"/>
      <c r="I465" s="1"/>
      <c r="J465" s="1275"/>
      <c r="K465" s="124"/>
    </row>
    <row r="466">
      <c r="C466" s="3"/>
      <c r="E466" s="1274"/>
      <c r="F466" s="1274"/>
      <c r="G466" s="1274"/>
      <c r="H466" s="1106"/>
      <c r="I466" s="1"/>
      <c r="J466" s="1275"/>
      <c r="K466" s="124"/>
    </row>
    <row r="467">
      <c r="C467" s="3"/>
      <c r="E467" s="1274"/>
      <c r="F467" s="1274"/>
      <c r="G467" s="1274"/>
      <c r="H467" s="1106"/>
      <c r="I467" s="1"/>
      <c r="J467" s="1275"/>
      <c r="K467" s="124"/>
    </row>
    <row r="468">
      <c r="C468" s="3"/>
      <c r="E468" s="1274"/>
      <c r="F468" s="1274"/>
      <c r="G468" s="1274"/>
      <c r="H468" s="1106"/>
      <c r="I468" s="1"/>
      <c r="J468" s="1275"/>
      <c r="K468" s="124"/>
    </row>
    <row r="469">
      <c r="C469" s="3"/>
      <c r="E469" s="1274"/>
      <c r="F469" s="1274"/>
      <c r="G469" s="1274"/>
      <c r="H469" s="1106"/>
      <c r="I469" s="1"/>
      <c r="J469" s="1275"/>
      <c r="K469" s="124"/>
    </row>
    <row r="470">
      <c r="C470" s="3"/>
      <c r="E470" s="1274"/>
      <c r="F470" s="1274"/>
      <c r="G470" s="1274"/>
      <c r="H470" s="1106"/>
      <c r="I470" s="1"/>
      <c r="J470" s="1275"/>
      <c r="K470" s="124"/>
    </row>
    <row r="471">
      <c r="C471" s="3"/>
      <c r="E471" s="1274"/>
      <c r="F471" s="1274"/>
      <c r="G471" s="1274"/>
      <c r="H471" s="1106"/>
      <c r="I471" s="1"/>
      <c r="J471" s="1275"/>
      <c r="K471" s="124"/>
    </row>
    <row r="472">
      <c r="C472" s="3"/>
      <c r="E472" s="1274"/>
      <c r="F472" s="1274"/>
      <c r="G472" s="1274"/>
      <c r="H472" s="1106"/>
      <c r="I472" s="1"/>
      <c r="J472" s="1275"/>
      <c r="K472" s="124"/>
    </row>
    <row r="473">
      <c r="C473" s="3"/>
      <c r="E473" s="1274"/>
      <c r="F473" s="1274"/>
      <c r="G473" s="1274"/>
      <c r="H473" s="1106"/>
      <c r="I473" s="1"/>
      <c r="J473" s="1275"/>
      <c r="K473" s="124"/>
    </row>
    <row r="474">
      <c r="C474" s="3"/>
      <c r="E474" s="1274"/>
      <c r="F474" s="1274"/>
      <c r="G474" s="1274"/>
      <c r="H474" s="1106"/>
      <c r="I474" s="1"/>
      <c r="J474" s="1275"/>
      <c r="K474" s="124"/>
    </row>
    <row r="475">
      <c r="C475" s="3"/>
      <c r="E475" s="1274"/>
      <c r="F475" s="1274"/>
      <c r="G475" s="1274"/>
      <c r="H475" s="1106"/>
      <c r="I475" s="1"/>
      <c r="J475" s="1275"/>
      <c r="K475" s="124"/>
    </row>
    <row r="476">
      <c r="C476" s="3"/>
      <c r="E476" s="1274"/>
      <c r="F476" s="1274"/>
      <c r="G476" s="1274"/>
      <c r="H476" s="1106"/>
      <c r="I476" s="1"/>
      <c r="J476" s="1275"/>
      <c r="K476" s="124"/>
    </row>
    <row r="477">
      <c r="C477" s="3"/>
      <c r="E477" s="1274"/>
      <c r="F477" s="1274"/>
      <c r="G477" s="1274"/>
      <c r="H477" s="1106"/>
      <c r="I477" s="1"/>
      <c r="J477" s="1275"/>
      <c r="K477" s="124"/>
    </row>
    <row r="478">
      <c r="C478" s="3"/>
      <c r="E478" s="1274"/>
      <c r="F478" s="1274"/>
      <c r="G478" s="1274"/>
      <c r="H478" s="1106"/>
      <c r="I478" s="1"/>
      <c r="J478" s="1275"/>
      <c r="K478" s="124"/>
    </row>
    <row r="479">
      <c r="C479" s="3"/>
      <c r="E479" s="1274"/>
      <c r="F479" s="1274"/>
      <c r="G479" s="1274"/>
      <c r="H479" s="1106"/>
      <c r="I479" s="1"/>
      <c r="J479" s="1275"/>
      <c r="K479" s="124"/>
    </row>
    <row r="480">
      <c r="C480" s="3"/>
      <c r="E480" s="1274"/>
      <c r="F480" s="1274"/>
      <c r="G480" s="1274"/>
      <c r="H480" s="1106"/>
      <c r="I480" s="1"/>
      <c r="J480" s="1275"/>
      <c r="K480" s="124"/>
    </row>
    <row r="481">
      <c r="C481" s="3"/>
      <c r="E481" s="1274"/>
      <c r="F481" s="1274"/>
      <c r="G481" s="1274"/>
      <c r="H481" s="1106"/>
      <c r="I481" s="1"/>
      <c r="J481" s="1275"/>
      <c r="K481" s="124"/>
    </row>
    <row r="482">
      <c r="C482" s="3"/>
      <c r="E482" s="1274"/>
      <c r="F482" s="1274"/>
      <c r="G482" s="1274"/>
      <c r="H482" s="1106"/>
      <c r="I482" s="1"/>
      <c r="J482" s="1275"/>
      <c r="K482" s="124"/>
    </row>
    <row r="483">
      <c r="C483" s="3"/>
      <c r="E483" s="1274"/>
      <c r="F483" s="1274"/>
      <c r="G483" s="1274"/>
      <c r="H483" s="1106"/>
      <c r="I483" s="1"/>
      <c r="J483" s="1275"/>
      <c r="K483" s="124"/>
    </row>
    <row r="484">
      <c r="C484" s="3"/>
      <c r="E484" s="1274"/>
      <c r="F484" s="1274"/>
      <c r="G484" s="1274"/>
      <c r="H484" s="1106"/>
      <c r="I484" s="1"/>
      <c r="J484" s="1275"/>
      <c r="K484" s="124"/>
    </row>
    <row r="485">
      <c r="C485" s="3"/>
      <c r="E485" s="1274"/>
      <c r="F485" s="1274"/>
      <c r="G485" s="1274"/>
      <c r="H485" s="1106"/>
      <c r="I485" s="1"/>
      <c r="J485" s="1275"/>
      <c r="K485" s="124"/>
    </row>
    <row r="486">
      <c r="C486" s="3"/>
      <c r="E486" s="1274"/>
      <c r="F486" s="1274"/>
      <c r="G486" s="1274"/>
      <c r="H486" s="1106"/>
      <c r="I486" s="1"/>
      <c r="J486" s="1275"/>
      <c r="K486" s="124"/>
    </row>
    <row r="487">
      <c r="C487" s="3"/>
      <c r="E487" s="1274"/>
      <c r="F487" s="1274"/>
      <c r="G487" s="1274"/>
      <c r="H487" s="1106"/>
      <c r="I487" s="1"/>
      <c r="J487" s="1275"/>
      <c r="K487" s="124"/>
    </row>
    <row r="488">
      <c r="C488" s="3"/>
      <c r="E488" s="1274"/>
      <c r="F488" s="1274"/>
      <c r="G488" s="1274"/>
      <c r="H488" s="1106"/>
      <c r="I488" s="1"/>
      <c r="J488" s="1275"/>
      <c r="K488" s="124"/>
    </row>
    <row r="489">
      <c r="C489" s="3"/>
      <c r="E489" s="1274"/>
      <c r="F489" s="1274"/>
      <c r="G489" s="1274"/>
      <c r="H489" s="1106"/>
      <c r="I489" s="1"/>
      <c r="J489" s="1275"/>
      <c r="K489" s="124"/>
    </row>
    <row r="490">
      <c r="C490" s="3"/>
      <c r="E490" s="1274"/>
      <c r="F490" s="1274"/>
      <c r="G490" s="1274"/>
      <c r="H490" s="1106"/>
      <c r="I490" s="1"/>
      <c r="J490" s="1275"/>
      <c r="K490" s="124"/>
    </row>
    <row r="491">
      <c r="C491" s="3"/>
      <c r="E491" s="1274"/>
      <c r="F491" s="1274"/>
      <c r="G491" s="1274"/>
      <c r="H491" s="1106"/>
      <c r="I491" s="1"/>
      <c r="J491" s="1275"/>
      <c r="K491" s="124"/>
    </row>
    <row r="492">
      <c r="C492" s="3"/>
      <c r="E492" s="1274"/>
      <c r="F492" s="1274"/>
      <c r="G492" s="1274"/>
      <c r="H492" s="1106"/>
      <c r="I492" s="1"/>
      <c r="J492" s="1275"/>
      <c r="K492" s="124"/>
    </row>
    <row r="493">
      <c r="C493" s="3"/>
      <c r="E493" s="1274"/>
      <c r="F493" s="1274"/>
      <c r="G493" s="1274"/>
      <c r="H493" s="1106"/>
      <c r="I493" s="1"/>
      <c r="J493" s="1275"/>
      <c r="K493" s="124"/>
    </row>
    <row r="494">
      <c r="C494" s="3"/>
      <c r="E494" s="1274"/>
      <c r="F494" s="1274"/>
      <c r="G494" s="1274"/>
      <c r="H494" s="1106"/>
      <c r="I494" s="1"/>
      <c r="J494" s="1275"/>
      <c r="K494" s="124"/>
    </row>
    <row r="495">
      <c r="C495" s="3"/>
      <c r="E495" s="1274"/>
      <c r="F495" s="1274"/>
      <c r="G495" s="1274"/>
      <c r="H495" s="1106"/>
      <c r="I495" s="1"/>
      <c r="J495" s="1275"/>
      <c r="K495" s="124"/>
    </row>
    <row r="496">
      <c r="C496" s="3"/>
      <c r="E496" s="1274"/>
      <c r="F496" s="1274"/>
      <c r="G496" s="1274"/>
      <c r="H496" s="1106"/>
      <c r="I496" s="1"/>
      <c r="J496" s="1275"/>
      <c r="K496" s="124"/>
    </row>
    <row r="497">
      <c r="C497" s="3"/>
      <c r="E497" s="1274"/>
      <c r="F497" s="1274"/>
      <c r="G497" s="1274"/>
      <c r="H497" s="1106"/>
      <c r="I497" s="1"/>
      <c r="J497" s="1275"/>
      <c r="K497" s="124"/>
    </row>
    <row r="498">
      <c r="C498" s="3"/>
      <c r="E498" s="1274"/>
      <c r="F498" s="1274"/>
      <c r="G498" s="1274"/>
      <c r="H498" s="1106"/>
      <c r="I498" s="1"/>
      <c r="J498" s="1275"/>
      <c r="K498" s="124"/>
    </row>
    <row r="499">
      <c r="C499" s="3"/>
      <c r="E499" s="1274"/>
      <c r="F499" s="1274"/>
      <c r="G499" s="1274"/>
      <c r="H499" s="1106"/>
      <c r="I499" s="1"/>
      <c r="J499" s="1275"/>
      <c r="K499" s="124"/>
    </row>
    <row r="500">
      <c r="C500" s="3"/>
      <c r="E500" s="1274"/>
      <c r="F500" s="1274"/>
      <c r="G500" s="1274"/>
      <c r="H500" s="1106"/>
      <c r="I500" s="1"/>
      <c r="J500" s="1275"/>
      <c r="K500" s="124"/>
    </row>
    <row r="501">
      <c r="C501" s="3"/>
      <c r="E501" s="1274"/>
      <c r="F501" s="1274"/>
      <c r="G501" s="1274"/>
      <c r="H501" s="1106"/>
      <c r="I501" s="1"/>
      <c r="J501" s="1275"/>
      <c r="K501" s="124"/>
    </row>
    <row r="502">
      <c r="C502" s="3"/>
      <c r="E502" s="1274"/>
      <c r="F502" s="1274"/>
      <c r="G502" s="1274"/>
      <c r="H502" s="1106"/>
      <c r="I502" s="1"/>
      <c r="J502" s="1275"/>
      <c r="K502" s="124"/>
    </row>
    <row r="503">
      <c r="C503" s="3"/>
      <c r="E503" s="1274"/>
      <c r="F503" s="1274"/>
      <c r="G503" s="1274"/>
      <c r="H503" s="1106"/>
      <c r="I503" s="1"/>
      <c r="J503" s="1275"/>
      <c r="K503" s="124"/>
    </row>
    <row r="504">
      <c r="C504" s="3"/>
      <c r="E504" s="1274"/>
      <c r="F504" s="1274"/>
      <c r="G504" s="1274"/>
      <c r="H504" s="1106"/>
      <c r="I504" s="1"/>
      <c r="J504" s="1275"/>
      <c r="K504" s="124"/>
    </row>
    <row r="505">
      <c r="C505" s="3"/>
      <c r="E505" s="1274"/>
      <c r="F505" s="1274"/>
      <c r="G505" s="1274"/>
      <c r="H505" s="1106"/>
      <c r="I505" s="1"/>
      <c r="J505" s="1275"/>
      <c r="K505" s="124"/>
    </row>
    <row r="506">
      <c r="C506" s="3"/>
      <c r="E506" s="1274"/>
      <c r="F506" s="1274"/>
      <c r="G506" s="1274"/>
      <c r="H506" s="1106"/>
      <c r="I506" s="1"/>
      <c r="J506" s="1275"/>
      <c r="K506" s="124"/>
    </row>
    <row r="507">
      <c r="C507" s="3"/>
      <c r="E507" s="1274"/>
      <c r="F507" s="1274"/>
      <c r="G507" s="1274"/>
      <c r="H507" s="1106"/>
      <c r="I507" s="1"/>
      <c r="J507" s="1275"/>
      <c r="K507" s="124"/>
    </row>
    <row r="508">
      <c r="C508" s="3"/>
      <c r="E508" s="1274"/>
      <c r="F508" s="1274"/>
      <c r="G508" s="1274"/>
      <c r="H508" s="1106"/>
      <c r="I508" s="1"/>
      <c r="J508" s="1275"/>
      <c r="K508" s="124"/>
    </row>
    <row r="509">
      <c r="C509" s="3"/>
      <c r="E509" s="1274"/>
      <c r="F509" s="1274"/>
      <c r="G509" s="1274"/>
      <c r="H509" s="1106"/>
      <c r="I509" s="1"/>
      <c r="J509" s="1275"/>
      <c r="K509" s="124"/>
    </row>
    <row r="510">
      <c r="C510" s="3"/>
      <c r="E510" s="1274"/>
      <c r="F510" s="1274"/>
      <c r="G510" s="1274"/>
      <c r="H510" s="1106"/>
      <c r="I510" s="1"/>
      <c r="J510" s="1275"/>
      <c r="K510" s="124"/>
    </row>
    <row r="511">
      <c r="C511" s="3"/>
      <c r="E511" s="1274"/>
      <c r="F511" s="1274"/>
      <c r="G511" s="1274"/>
      <c r="H511" s="1106"/>
      <c r="I511" s="1"/>
      <c r="J511" s="1275"/>
      <c r="K511" s="124"/>
    </row>
    <row r="512">
      <c r="C512" s="3"/>
      <c r="E512" s="1274"/>
      <c r="F512" s="1274"/>
      <c r="G512" s="1274"/>
      <c r="H512" s="1106"/>
      <c r="I512" s="1"/>
      <c r="J512" s="1275"/>
      <c r="K512" s="124"/>
    </row>
    <row r="513">
      <c r="C513" s="3"/>
      <c r="E513" s="1274"/>
      <c r="F513" s="1274"/>
      <c r="G513" s="1274"/>
      <c r="H513" s="1106"/>
      <c r="I513" s="1"/>
      <c r="J513" s="1275"/>
      <c r="K513" s="124"/>
    </row>
    <row r="514">
      <c r="C514" s="3"/>
      <c r="E514" s="1274"/>
      <c r="F514" s="1274"/>
      <c r="G514" s="1274"/>
      <c r="H514" s="1106"/>
      <c r="I514" s="1"/>
      <c r="J514" s="1275"/>
      <c r="K514" s="124"/>
    </row>
    <row r="515">
      <c r="C515" s="3"/>
      <c r="E515" s="1274"/>
      <c r="F515" s="1274"/>
      <c r="G515" s="1274"/>
      <c r="H515" s="1106"/>
      <c r="I515" s="1"/>
      <c r="J515" s="1275"/>
      <c r="K515" s="124"/>
    </row>
    <row r="516">
      <c r="C516" s="3"/>
      <c r="E516" s="1274"/>
      <c r="F516" s="1274"/>
      <c r="G516" s="1274"/>
      <c r="H516" s="1106"/>
      <c r="I516" s="1"/>
      <c r="J516" s="1275"/>
      <c r="K516" s="124"/>
    </row>
    <row r="517">
      <c r="C517" s="3"/>
      <c r="E517" s="1274"/>
      <c r="F517" s="1274"/>
      <c r="G517" s="1274"/>
      <c r="H517" s="1106"/>
      <c r="I517" s="1"/>
      <c r="J517" s="1275"/>
      <c r="K517" s="124"/>
    </row>
    <row r="518">
      <c r="C518" s="3"/>
      <c r="E518" s="1274"/>
      <c r="F518" s="1274"/>
      <c r="G518" s="1274"/>
      <c r="H518" s="1106"/>
      <c r="I518" s="1"/>
      <c r="J518" s="1275"/>
      <c r="K518" s="124"/>
    </row>
    <row r="519">
      <c r="C519" s="3"/>
      <c r="E519" s="1274"/>
      <c r="F519" s="1274"/>
      <c r="G519" s="1274"/>
      <c r="H519" s="1106"/>
      <c r="I519" s="1"/>
      <c r="J519" s="1275"/>
      <c r="K519" s="124"/>
    </row>
    <row r="520">
      <c r="C520" s="3"/>
      <c r="E520" s="1274"/>
      <c r="F520" s="1274"/>
      <c r="G520" s="1274"/>
      <c r="H520" s="1106"/>
      <c r="I520" s="1"/>
      <c r="J520" s="1275"/>
      <c r="K520" s="124"/>
    </row>
    <row r="521">
      <c r="C521" s="3"/>
      <c r="E521" s="1274"/>
      <c r="F521" s="1274"/>
      <c r="G521" s="1274"/>
      <c r="H521" s="1106"/>
      <c r="I521" s="1"/>
      <c r="J521" s="1275"/>
      <c r="K521" s="124"/>
    </row>
    <row r="522">
      <c r="C522" s="3"/>
      <c r="E522" s="1274"/>
      <c r="F522" s="1274"/>
      <c r="G522" s="1274"/>
      <c r="H522" s="1106"/>
      <c r="I522" s="1"/>
      <c r="J522" s="1275"/>
      <c r="K522" s="124"/>
    </row>
    <row r="523">
      <c r="C523" s="3"/>
      <c r="E523" s="1274"/>
      <c r="F523" s="1274"/>
      <c r="G523" s="1274"/>
      <c r="H523" s="1106"/>
      <c r="I523" s="1"/>
      <c r="J523" s="1275"/>
      <c r="K523" s="124"/>
    </row>
    <row r="524">
      <c r="C524" s="3"/>
      <c r="E524" s="1274"/>
      <c r="F524" s="1274"/>
      <c r="G524" s="1274"/>
      <c r="H524" s="1106"/>
      <c r="I524" s="1"/>
      <c r="J524" s="1275"/>
      <c r="K524" s="124"/>
    </row>
    <row r="525">
      <c r="C525" s="3"/>
      <c r="E525" s="1274"/>
      <c r="F525" s="1274"/>
      <c r="G525" s="1274"/>
      <c r="H525" s="1106"/>
      <c r="I525" s="1"/>
      <c r="J525" s="1275"/>
      <c r="K525" s="124"/>
    </row>
    <row r="526">
      <c r="C526" s="3"/>
      <c r="E526" s="1274"/>
      <c r="F526" s="1274"/>
      <c r="G526" s="1274"/>
      <c r="H526" s="1106"/>
      <c r="I526" s="1"/>
      <c r="J526" s="1275"/>
      <c r="K526" s="124"/>
    </row>
    <row r="527">
      <c r="C527" s="3"/>
      <c r="E527" s="1274"/>
      <c r="F527" s="1274"/>
      <c r="G527" s="1274"/>
      <c r="H527" s="1106"/>
      <c r="I527" s="1"/>
      <c r="J527" s="1275"/>
      <c r="K527" s="124"/>
    </row>
    <row r="528">
      <c r="C528" s="3"/>
      <c r="E528" s="1274"/>
      <c r="F528" s="1274"/>
      <c r="G528" s="1274"/>
      <c r="H528" s="1106"/>
      <c r="I528" s="1"/>
      <c r="J528" s="1275"/>
      <c r="K528" s="124"/>
    </row>
    <row r="529">
      <c r="C529" s="3"/>
      <c r="E529" s="1274"/>
      <c r="F529" s="1274"/>
      <c r="G529" s="1274"/>
      <c r="H529" s="1106"/>
      <c r="I529" s="1"/>
      <c r="J529" s="1275"/>
      <c r="K529" s="124"/>
    </row>
    <row r="530">
      <c r="C530" s="3"/>
      <c r="E530" s="1274"/>
      <c r="F530" s="1274"/>
      <c r="G530" s="1274"/>
      <c r="H530" s="1106"/>
      <c r="I530" s="1"/>
      <c r="J530" s="1275"/>
      <c r="K530" s="124"/>
    </row>
    <row r="531">
      <c r="C531" s="3"/>
      <c r="E531" s="1274"/>
      <c r="F531" s="1274"/>
      <c r="G531" s="1274"/>
      <c r="H531" s="1106"/>
      <c r="I531" s="1"/>
      <c r="J531" s="1275"/>
      <c r="K531" s="124"/>
    </row>
    <row r="532">
      <c r="C532" s="3"/>
      <c r="E532" s="1274"/>
      <c r="F532" s="1274"/>
      <c r="G532" s="1274"/>
      <c r="H532" s="1106"/>
      <c r="I532" s="1"/>
      <c r="J532" s="1275"/>
      <c r="K532" s="124"/>
    </row>
    <row r="533">
      <c r="C533" s="3"/>
      <c r="E533" s="1274"/>
      <c r="F533" s="1274"/>
      <c r="G533" s="1274"/>
      <c r="H533" s="1106"/>
      <c r="I533" s="1"/>
      <c r="J533" s="1275"/>
      <c r="K533" s="124"/>
    </row>
    <row r="534">
      <c r="C534" s="3"/>
      <c r="E534" s="1274"/>
      <c r="F534" s="1274"/>
      <c r="G534" s="1274"/>
      <c r="H534" s="1106"/>
      <c r="I534" s="1"/>
      <c r="J534" s="1275"/>
      <c r="K534" s="124"/>
    </row>
    <row r="535">
      <c r="C535" s="3"/>
      <c r="E535" s="1274"/>
      <c r="F535" s="1274"/>
      <c r="G535" s="1274"/>
      <c r="H535" s="1106"/>
      <c r="I535" s="1"/>
      <c r="J535" s="1275"/>
      <c r="K535" s="124"/>
    </row>
    <row r="536">
      <c r="C536" s="3"/>
      <c r="E536" s="1274"/>
      <c r="F536" s="1274"/>
      <c r="G536" s="1274"/>
      <c r="H536" s="1106"/>
      <c r="I536" s="1"/>
      <c r="J536" s="1275"/>
      <c r="K536" s="124"/>
    </row>
    <row r="537">
      <c r="C537" s="3"/>
      <c r="E537" s="1274"/>
      <c r="F537" s="1274"/>
      <c r="G537" s="1274"/>
      <c r="H537" s="1106"/>
      <c r="I537" s="1"/>
      <c r="J537" s="1275"/>
      <c r="K537" s="124"/>
    </row>
    <row r="538">
      <c r="C538" s="3"/>
      <c r="E538" s="1274"/>
      <c r="F538" s="1274"/>
      <c r="G538" s="1274"/>
      <c r="H538" s="1106"/>
      <c r="I538" s="1"/>
      <c r="J538" s="1275"/>
      <c r="K538" s="124"/>
    </row>
    <row r="539">
      <c r="C539" s="3"/>
      <c r="E539" s="1274"/>
      <c r="F539" s="1274"/>
      <c r="G539" s="1274"/>
      <c r="H539" s="1106"/>
      <c r="I539" s="1"/>
      <c r="J539" s="1275"/>
      <c r="K539" s="124"/>
    </row>
    <row r="540">
      <c r="C540" s="3"/>
      <c r="E540" s="1274"/>
      <c r="F540" s="1274"/>
      <c r="G540" s="1274"/>
      <c r="H540" s="1106"/>
      <c r="I540" s="1"/>
      <c r="J540" s="1275"/>
      <c r="K540" s="124"/>
    </row>
    <row r="541">
      <c r="C541" s="3"/>
      <c r="E541" s="1274"/>
      <c r="F541" s="1274"/>
      <c r="G541" s="1274"/>
      <c r="H541" s="1106"/>
      <c r="I541" s="1"/>
      <c r="J541" s="1275"/>
      <c r="K541" s="124"/>
    </row>
    <row r="542">
      <c r="C542" s="3"/>
      <c r="E542" s="1274"/>
      <c r="F542" s="1274"/>
      <c r="G542" s="1274"/>
      <c r="H542" s="1106"/>
      <c r="I542" s="1"/>
      <c r="J542" s="1275"/>
      <c r="K542" s="124"/>
    </row>
    <row r="543">
      <c r="C543" s="3"/>
      <c r="E543" s="1274"/>
      <c r="F543" s="1274"/>
      <c r="G543" s="1274"/>
      <c r="H543" s="1106"/>
      <c r="I543" s="1"/>
      <c r="J543" s="1275"/>
      <c r="K543" s="124"/>
    </row>
    <row r="544">
      <c r="C544" s="3"/>
      <c r="E544" s="1274"/>
      <c r="F544" s="1274"/>
      <c r="G544" s="1274"/>
      <c r="H544" s="1106"/>
      <c r="I544" s="1"/>
      <c r="J544" s="1275"/>
      <c r="K544" s="124"/>
    </row>
    <row r="545">
      <c r="C545" s="3"/>
      <c r="E545" s="1274"/>
      <c r="F545" s="1274"/>
      <c r="G545" s="1274"/>
      <c r="H545" s="1106"/>
      <c r="I545" s="1"/>
      <c r="J545" s="1275"/>
      <c r="K545" s="124"/>
    </row>
    <row r="546">
      <c r="C546" s="3"/>
      <c r="E546" s="1274"/>
      <c r="F546" s="1274"/>
      <c r="G546" s="1274"/>
      <c r="H546" s="1106"/>
      <c r="I546" s="1"/>
      <c r="J546" s="1275"/>
      <c r="K546" s="124"/>
    </row>
    <row r="547">
      <c r="C547" s="3"/>
      <c r="E547" s="1274"/>
      <c r="F547" s="1274"/>
      <c r="G547" s="1274"/>
      <c r="H547" s="1106"/>
      <c r="I547" s="1"/>
      <c r="J547" s="1275"/>
      <c r="K547" s="124"/>
    </row>
    <row r="548">
      <c r="C548" s="3"/>
      <c r="E548" s="1274"/>
      <c r="F548" s="1274"/>
      <c r="G548" s="1274"/>
      <c r="H548" s="1106"/>
      <c r="I548" s="1"/>
      <c r="J548" s="1275"/>
      <c r="K548" s="124"/>
    </row>
    <row r="549">
      <c r="C549" s="3"/>
      <c r="E549" s="1274"/>
      <c r="F549" s="1274"/>
      <c r="G549" s="1274"/>
      <c r="H549" s="1106"/>
      <c r="I549" s="1"/>
      <c r="J549" s="1275"/>
      <c r="K549" s="124"/>
    </row>
    <row r="550">
      <c r="C550" s="3"/>
      <c r="E550" s="1274"/>
      <c r="F550" s="1274"/>
      <c r="G550" s="1274"/>
      <c r="H550" s="1106"/>
      <c r="I550" s="1"/>
      <c r="J550" s="1275"/>
      <c r="K550" s="124"/>
    </row>
    <row r="551">
      <c r="C551" s="3"/>
      <c r="E551" s="1274"/>
      <c r="F551" s="1274"/>
      <c r="G551" s="1274"/>
      <c r="H551" s="1106"/>
      <c r="I551" s="1"/>
      <c r="J551" s="1275"/>
      <c r="K551" s="124"/>
    </row>
    <row r="552">
      <c r="C552" s="3"/>
      <c r="E552" s="1274"/>
      <c r="F552" s="1274"/>
      <c r="G552" s="1274"/>
      <c r="H552" s="1106"/>
      <c r="I552" s="1"/>
      <c r="J552" s="1275"/>
      <c r="K552" s="124"/>
    </row>
    <row r="553">
      <c r="C553" s="3"/>
      <c r="E553" s="1274"/>
      <c r="F553" s="1274"/>
      <c r="G553" s="1274"/>
      <c r="H553" s="1106"/>
      <c r="I553" s="1"/>
      <c r="J553" s="1275"/>
      <c r="K553" s="124"/>
    </row>
    <row r="554">
      <c r="C554" s="3"/>
      <c r="E554" s="1274"/>
      <c r="F554" s="1274"/>
      <c r="G554" s="1274"/>
      <c r="H554" s="1106"/>
      <c r="I554" s="1"/>
      <c r="J554" s="1275"/>
      <c r="K554" s="124"/>
    </row>
    <row r="555">
      <c r="C555" s="3"/>
      <c r="E555" s="1274"/>
      <c r="F555" s="1274"/>
      <c r="G555" s="1274"/>
      <c r="H555" s="1106"/>
      <c r="I555" s="1"/>
      <c r="J555" s="1275"/>
      <c r="K555" s="124"/>
    </row>
    <row r="556">
      <c r="C556" s="3"/>
      <c r="E556" s="1274"/>
      <c r="F556" s="1274"/>
      <c r="G556" s="1274"/>
      <c r="H556" s="1106"/>
      <c r="I556" s="1"/>
      <c r="J556" s="1275"/>
      <c r="K556" s="124"/>
    </row>
    <row r="557">
      <c r="C557" s="3"/>
      <c r="E557" s="1274"/>
      <c r="F557" s="1274"/>
      <c r="G557" s="1274"/>
      <c r="H557" s="1106"/>
      <c r="I557" s="1"/>
      <c r="J557" s="1275"/>
      <c r="K557" s="124"/>
    </row>
    <row r="558">
      <c r="C558" s="3"/>
      <c r="E558" s="1274"/>
      <c r="F558" s="1274"/>
      <c r="G558" s="1274"/>
      <c r="H558" s="1106"/>
      <c r="I558" s="1"/>
      <c r="J558" s="1275"/>
      <c r="K558" s="124"/>
    </row>
    <row r="559">
      <c r="C559" s="3"/>
      <c r="E559" s="1274"/>
      <c r="F559" s="1274"/>
      <c r="G559" s="1274"/>
      <c r="H559" s="1106"/>
      <c r="I559" s="1"/>
      <c r="J559" s="1275"/>
      <c r="K559" s="124"/>
    </row>
    <row r="560">
      <c r="C560" s="3"/>
      <c r="E560" s="1274"/>
      <c r="F560" s="1274"/>
      <c r="G560" s="1274"/>
      <c r="H560" s="1106"/>
      <c r="I560" s="1"/>
      <c r="J560" s="1275"/>
      <c r="K560" s="124"/>
    </row>
    <row r="561">
      <c r="C561" s="3"/>
      <c r="E561" s="1274"/>
      <c r="F561" s="1274"/>
      <c r="G561" s="1274"/>
      <c r="H561" s="1106"/>
      <c r="I561" s="1"/>
      <c r="J561" s="1275"/>
      <c r="K561" s="124"/>
    </row>
    <row r="562">
      <c r="C562" s="3"/>
      <c r="E562" s="1274"/>
      <c r="F562" s="1274"/>
      <c r="G562" s="1274"/>
      <c r="H562" s="1106"/>
      <c r="I562" s="1"/>
      <c r="J562" s="1275"/>
      <c r="K562" s="124"/>
    </row>
    <row r="563">
      <c r="C563" s="3"/>
      <c r="E563" s="1274"/>
      <c r="F563" s="1274"/>
      <c r="G563" s="1274"/>
      <c r="H563" s="1106"/>
      <c r="I563" s="1"/>
      <c r="J563" s="1275"/>
      <c r="K563" s="124"/>
    </row>
    <row r="564">
      <c r="C564" s="3"/>
      <c r="E564" s="1274"/>
      <c r="F564" s="1274"/>
      <c r="G564" s="1274"/>
      <c r="H564" s="1106"/>
      <c r="I564" s="1"/>
      <c r="J564" s="1275"/>
      <c r="K564" s="124"/>
    </row>
    <row r="565">
      <c r="C565" s="3"/>
      <c r="E565" s="1274"/>
      <c r="F565" s="1274"/>
      <c r="G565" s="1274"/>
      <c r="H565" s="1106"/>
      <c r="I565" s="1"/>
      <c r="J565" s="1275"/>
      <c r="K565" s="124"/>
    </row>
    <row r="566">
      <c r="C566" s="3"/>
      <c r="E566" s="1274"/>
      <c r="F566" s="1274"/>
      <c r="G566" s="1274"/>
      <c r="H566" s="1106"/>
      <c r="I566" s="1"/>
      <c r="J566" s="1275"/>
      <c r="K566" s="124"/>
    </row>
    <row r="567">
      <c r="C567" s="3"/>
      <c r="E567" s="1274"/>
      <c r="F567" s="1274"/>
      <c r="G567" s="1274"/>
      <c r="H567" s="1106"/>
      <c r="I567" s="1"/>
      <c r="J567" s="1275"/>
      <c r="K567" s="124"/>
    </row>
    <row r="568">
      <c r="C568" s="3"/>
      <c r="E568" s="1274"/>
      <c r="F568" s="1274"/>
      <c r="G568" s="1274"/>
      <c r="H568" s="1106"/>
      <c r="I568" s="1"/>
      <c r="J568" s="1275"/>
      <c r="K568" s="124"/>
    </row>
    <row r="569">
      <c r="C569" s="3"/>
      <c r="E569" s="1274"/>
      <c r="F569" s="1274"/>
      <c r="G569" s="1274"/>
      <c r="H569" s="1106"/>
      <c r="I569" s="1"/>
      <c r="J569" s="1275"/>
      <c r="K569" s="124"/>
    </row>
    <row r="570">
      <c r="C570" s="3"/>
      <c r="E570" s="1274"/>
      <c r="F570" s="1274"/>
      <c r="G570" s="1274"/>
      <c r="H570" s="1106"/>
      <c r="I570" s="1"/>
      <c r="J570" s="1275"/>
      <c r="K570" s="124"/>
    </row>
    <row r="571">
      <c r="C571" s="3"/>
      <c r="E571" s="1274"/>
      <c r="F571" s="1274"/>
      <c r="G571" s="1274"/>
      <c r="H571" s="1106"/>
      <c r="I571" s="1"/>
      <c r="J571" s="1275"/>
      <c r="K571" s="124"/>
    </row>
    <row r="572">
      <c r="C572" s="3"/>
      <c r="E572" s="1274"/>
      <c r="F572" s="1274"/>
      <c r="G572" s="1274"/>
      <c r="H572" s="1106"/>
      <c r="I572" s="1"/>
      <c r="J572" s="1275"/>
      <c r="K572" s="124"/>
    </row>
    <row r="573">
      <c r="C573" s="3"/>
      <c r="E573" s="1274"/>
      <c r="F573" s="1274"/>
      <c r="G573" s="1274"/>
      <c r="H573" s="1106"/>
      <c r="I573" s="1"/>
      <c r="J573" s="1275"/>
      <c r="K573" s="124"/>
    </row>
    <row r="574">
      <c r="C574" s="3"/>
      <c r="E574" s="1274"/>
      <c r="F574" s="1274"/>
      <c r="G574" s="1274"/>
      <c r="H574" s="1106"/>
      <c r="I574" s="1"/>
      <c r="J574" s="1275"/>
      <c r="K574" s="124"/>
    </row>
    <row r="575">
      <c r="C575" s="3"/>
      <c r="E575" s="1274"/>
      <c r="F575" s="1274"/>
      <c r="G575" s="1274"/>
      <c r="H575" s="1106"/>
      <c r="I575" s="1"/>
      <c r="J575" s="1275"/>
      <c r="K575" s="124"/>
    </row>
    <row r="576">
      <c r="C576" s="3"/>
      <c r="E576" s="1274"/>
      <c r="F576" s="1274"/>
      <c r="G576" s="1274"/>
      <c r="H576" s="1106"/>
      <c r="I576" s="1"/>
      <c r="J576" s="1275"/>
      <c r="K576" s="124"/>
    </row>
    <row r="577">
      <c r="C577" s="3"/>
      <c r="E577" s="1274"/>
      <c r="F577" s="1274"/>
      <c r="G577" s="1274"/>
      <c r="H577" s="1106"/>
      <c r="I577" s="1"/>
      <c r="J577" s="1275"/>
      <c r="K577" s="124"/>
    </row>
    <row r="578">
      <c r="C578" s="3"/>
      <c r="E578" s="1274"/>
      <c r="F578" s="1274"/>
      <c r="G578" s="1274"/>
      <c r="H578" s="1106"/>
      <c r="I578" s="1"/>
      <c r="J578" s="1275"/>
      <c r="K578" s="124"/>
    </row>
    <row r="579">
      <c r="C579" s="3"/>
      <c r="E579" s="1274"/>
      <c r="F579" s="1274"/>
      <c r="G579" s="1274"/>
      <c r="H579" s="1106"/>
      <c r="I579" s="1"/>
      <c r="J579" s="1275"/>
      <c r="K579" s="124"/>
    </row>
    <row r="580">
      <c r="C580" s="3"/>
      <c r="E580" s="1274"/>
      <c r="F580" s="1274"/>
      <c r="G580" s="1274"/>
      <c r="H580" s="1106"/>
      <c r="I580" s="1"/>
      <c r="J580" s="1275"/>
      <c r="K580" s="124"/>
    </row>
    <row r="581">
      <c r="C581" s="3"/>
      <c r="E581" s="1274"/>
      <c r="F581" s="1274"/>
      <c r="G581" s="1274"/>
      <c r="H581" s="1106"/>
      <c r="I581" s="1"/>
      <c r="J581" s="1275"/>
      <c r="K581" s="124"/>
    </row>
    <row r="582">
      <c r="C582" s="3"/>
      <c r="E582" s="1274"/>
      <c r="F582" s="1274"/>
      <c r="G582" s="1274"/>
      <c r="H582" s="1106"/>
      <c r="I582" s="1"/>
      <c r="J582" s="1275"/>
      <c r="K582" s="124"/>
    </row>
    <row r="583">
      <c r="C583" s="3"/>
      <c r="E583" s="1274"/>
      <c r="F583" s="1274"/>
      <c r="G583" s="1274"/>
      <c r="H583" s="1106"/>
      <c r="I583" s="1"/>
      <c r="J583" s="1275"/>
      <c r="K583" s="124"/>
    </row>
    <row r="584">
      <c r="C584" s="3"/>
      <c r="E584" s="1274"/>
      <c r="F584" s="1274"/>
      <c r="G584" s="1274"/>
      <c r="H584" s="1106"/>
      <c r="I584" s="1"/>
      <c r="J584" s="1275"/>
      <c r="K584" s="124"/>
    </row>
    <row r="585">
      <c r="C585" s="3"/>
      <c r="E585" s="1274"/>
      <c r="F585" s="1274"/>
      <c r="G585" s="1274"/>
      <c r="H585" s="1106"/>
      <c r="I585" s="1"/>
      <c r="J585" s="1275"/>
      <c r="K585" s="124"/>
    </row>
    <row r="586">
      <c r="C586" s="3"/>
      <c r="E586" s="1274"/>
      <c r="F586" s="1274"/>
      <c r="G586" s="1274"/>
      <c r="H586" s="1106"/>
      <c r="I586" s="1"/>
      <c r="J586" s="1275"/>
      <c r="K586" s="124"/>
    </row>
    <row r="587">
      <c r="C587" s="3"/>
      <c r="E587" s="1274"/>
      <c r="F587" s="1274"/>
      <c r="G587" s="1274"/>
      <c r="H587" s="1106"/>
      <c r="I587" s="1"/>
      <c r="J587" s="1275"/>
      <c r="K587" s="124"/>
    </row>
    <row r="588">
      <c r="C588" s="3"/>
      <c r="E588" s="1274"/>
      <c r="F588" s="1274"/>
      <c r="G588" s="1274"/>
      <c r="H588" s="1106"/>
      <c r="I588" s="1"/>
      <c r="J588" s="1275"/>
      <c r="K588" s="124"/>
    </row>
    <row r="589">
      <c r="C589" s="3"/>
      <c r="E589" s="1274"/>
      <c r="F589" s="1274"/>
      <c r="G589" s="1274"/>
      <c r="H589" s="1106"/>
      <c r="I589" s="1"/>
      <c r="J589" s="1275"/>
      <c r="K589" s="124"/>
    </row>
    <row r="590">
      <c r="C590" s="3"/>
      <c r="E590" s="1274"/>
      <c r="F590" s="1274"/>
      <c r="G590" s="1274"/>
      <c r="H590" s="1106"/>
      <c r="I590" s="1"/>
      <c r="J590" s="1275"/>
      <c r="K590" s="124"/>
    </row>
    <row r="591">
      <c r="C591" s="3"/>
      <c r="E591" s="1274"/>
      <c r="F591" s="1274"/>
      <c r="G591" s="1274"/>
      <c r="H591" s="1106"/>
      <c r="I591" s="1"/>
      <c r="J591" s="1275"/>
      <c r="K591" s="124"/>
    </row>
    <row r="592">
      <c r="C592" s="3"/>
      <c r="E592" s="1274"/>
      <c r="F592" s="1274"/>
      <c r="G592" s="1274"/>
      <c r="H592" s="1106"/>
      <c r="I592" s="1"/>
      <c r="J592" s="1275"/>
      <c r="K592" s="124"/>
    </row>
    <row r="593">
      <c r="C593" s="3"/>
      <c r="E593" s="1274"/>
      <c r="F593" s="1274"/>
      <c r="G593" s="1274"/>
      <c r="H593" s="1106"/>
      <c r="I593" s="1"/>
      <c r="J593" s="1275"/>
      <c r="K593" s="124"/>
    </row>
    <row r="594">
      <c r="C594" s="3"/>
      <c r="E594" s="1274"/>
      <c r="F594" s="1274"/>
      <c r="G594" s="1274"/>
      <c r="H594" s="1106"/>
      <c r="I594" s="1"/>
      <c r="J594" s="1275"/>
      <c r="K594" s="124"/>
    </row>
    <row r="595">
      <c r="C595" s="3"/>
      <c r="E595" s="1274"/>
      <c r="F595" s="1274"/>
      <c r="G595" s="1274"/>
      <c r="H595" s="1106"/>
      <c r="I595" s="1"/>
      <c r="J595" s="1275"/>
      <c r="K595" s="124"/>
    </row>
    <row r="596">
      <c r="C596" s="3"/>
      <c r="E596" s="1274"/>
      <c r="F596" s="1274"/>
      <c r="G596" s="1274"/>
      <c r="H596" s="1106"/>
      <c r="I596" s="1"/>
      <c r="J596" s="1275"/>
      <c r="K596" s="124"/>
    </row>
    <row r="597">
      <c r="C597" s="3"/>
      <c r="E597" s="1274"/>
      <c r="F597" s="1274"/>
      <c r="G597" s="1274"/>
      <c r="H597" s="1106"/>
      <c r="I597" s="1"/>
      <c r="J597" s="1275"/>
      <c r="K597" s="124"/>
    </row>
    <row r="598">
      <c r="C598" s="3"/>
      <c r="E598" s="1274"/>
      <c r="F598" s="1274"/>
      <c r="G598" s="1274"/>
      <c r="H598" s="1106"/>
      <c r="I598" s="1"/>
      <c r="J598" s="1275"/>
      <c r="K598" s="124"/>
    </row>
    <row r="599">
      <c r="C599" s="3"/>
      <c r="E599" s="1274"/>
      <c r="F599" s="1274"/>
      <c r="G599" s="1274"/>
      <c r="H599" s="1106"/>
      <c r="I599" s="1"/>
      <c r="J599" s="1275"/>
      <c r="K599" s="124"/>
    </row>
    <row r="600">
      <c r="C600" s="3"/>
      <c r="E600" s="1274"/>
      <c r="F600" s="1274"/>
      <c r="G600" s="1274"/>
      <c r="H600" s="1106"/>
      <c r="I600" s="1"/>
      <c r="J600" s="1275"/>
      <c r="K600" s="124"/>
    </row>
    <row r="601">
      <c r="C601" s="3"/>
      <c r="E601" s="1274"/>
      <c r="F601" s="1274"/>
      <c r="G601" s="1274"/>
      <c r="H601" s="1106"/>
      <c r="I601" s="1"/>
      <c r="J601" s="1275"/>
      <c r="K601" s="124"/>
    </row>
    <row r="602">
      <c r="C602" s="3"/>
      <c r="E602" s="1274"/>
      <c r="F602" s="1274"/>
      <c r="G602" s="1274"/>
      <c r="H602" s="1106"/>
      <c r="I602" s="1"/>
      <c r="J602" s="1275"/>
      <c r="K602" s="124"/>
    </row>
    <row r="603">
      <c r="C603" s="3"/>
      <c r="E603" s="1274"/>
      <c r="F603" s="1274"/>
      <c r="G603" s="1274"/>
      <c r="H603" s="1106"/>
      <c r="I603" s="1"/>
      <c r="J603" s="1275"/>
      <c r="K603" s="124"/>
    </row>
    <row r="604">
      <c r="C604" s="3"/>
      <c r="E604" s="1274"/>
      <c r="F604" s="1274"/>
      <c r="G604" s="1274"/>
      <c r="H604" s="1106"/>
      <c r="I604" s="1"/>
      <c r="J604" s="1275"/>
      <c r="K604" s="124"/>
    </row>
    <row r="605">
      <c r="C605" s="3"/>
      <c r="E605" s="1274"/>
      <c r="F605" s="1274"/>
      <c r="G605" s="1274"/>
      <c r="H605" s="1106"/>
      <c r="I605" s="1"/>
      <c r="J605" s="1275"/>
      <c r="K605" s="124"/>
    </row>
    <row r="606">
      <c r="C606" s="3"/>
      <c r="E606" s="1274"/>
      <c r="F606" s="1274"/>
      <c r="G606" s="1274"/>
      <c r="H606" s="1106"/>
      <c r="I606" s="1"/>
      <c r="J606" s="1275"/>
      <c r="K606" s="124"/>
    </row>
    <row r="607">
      <c r="C607" s="3"/>
      <c r="E607" s="1274"/>
      <c r="F607" s="1274"/>
      <c r="G607" s="1274"/>
      <c r="H607" s="1106"/>
      <c r="I607" s="1"/>
      <c r="J607" s="1275"/>
      <c r="K607" s="124"/>
    </row>
    <row r="608">
      <c r="C608" s="3"/>
      <c r="E608" s="1274"/>
      <c r="F608" s="1274"/>
      <c r="G608" s="1274"/>
      <c r="H608" s="1106"/>
      <c r="I608" s="1"/>
      <c r="J608" s="1275"/>
      <c r="K608" s="124"/>
    </row>
    <row r="609">
      <c r="C609" s="3"/>
      <c r="E609" s="1274"/>
      <c r="F609" s="1274"/>
      <c r="G609" s="1274"/>
      <c r="H609" s="1106"/>
      <c r="I609" s="1"/>
      <c r="J609" s="1275"/>
      <c r="K609" s="124"/>
    </row>
    <row r="610">
      <c r="C610" s="3"/>
      <c r="E610" s="1274"/>
      <c r="F610" s="1274"/>
      <c r="G610" s="1274"/>
      <c r="H610" s="1106"/>
      <c r="I610" s="1"/>
      <c r="J610" s="1275"/>
      <c r="K610" s="124"/>
    </row>
    <row r="611">
      <c r="C611" s="3"/>
      <c r="E611" s="1274"/>
      <c r="F611" s="1274"/>
      <c r="G611" s="1274"/>
      <c r="H611" s="1106"/>
      <c r="I611" s="1"/>
      <c r="J611" s="1275"/>
      <c r="K611" s="124"/>
    </row>
    <row r="612">
      <c r="C612" s="3"/>
      <c r="E612" s="1274"/>
      <c r="F612" s="1274"/>
      <c r="G612" s="1274"/>
      <c r="H612" s="1106"/>
      <c r="I612" s="1"/>
      <c r="J612" s="1275"/>
      <c r="K612" s="124"/>
    </row>
    <row r="613">
      <c r="C613" s="3"/>
      <c r="E613" s="1274"/>
      <c r="F613" s="1274"/>
      <c r="G613" s="1274"/>
      <c r="H613" s="1106"/>
      <c r="I613" s="1"/>
      <c r="J613" s="1275"/>
      <c r="K613" s="124"/>
    </row>
    <row r="614">
      <c r="C614" s="3"/>
      <c r="E614" s="1274"/>
      <c r="F614" s="1274"/>
      <c r="G614" s="1274"/>
      <c r="H614" s="1106"/>
      <c r="I614" s="1"/>
      <c r="J614" s="1275"/>
      <c r="K614" s="124"/>
    </row>
    <row r="615">
      <c r="C615" s="3"/>
      <c r="E615" s="1274"/>
      <c r="F615" s="1274"/>
      <c r="G615" s="1274"/>
      <c r="H615" s="1106"/>
      <c r="I615" s="1"/>
      <c r="J615" s="1275"/>
      <c r="K615" s="124"/>
    </row>
    <row r="616">
      <c r="C616" s="3"/>
      <c r="E616" s="1274"/>
      <c r="F616" s="1274"/>
      <c r="G616" s="1274"/>
      <c r="H616" s="1106"/>
      <c r="I616" s="1"/>
      <c r="J616" s="1275"/>
      <c r="K616" s="124"/>
    </row>
    <row r="617">
      <c r="C617" s="3"/>
      <c r="E617" s="1274"/>
      <c r="F617" s="1274"/>
      <c r="G617" s="1274"/>
      <c r="H617" s="1106"/>
      <c r="I617" s="1"/>
      <c r="J617" s="1275"/>
      <c r="K617" s="124"/>
    </row>
    <row r="618">
      <c r="C618" s="3"/>
      <c r="E618" s="1274"/>
      <c r="F618" s="1274"/>
      <c r="G618" s="1274"/>
      <c r="H618" s="1106"/>
      <c r="I618" s="1"/>
      <c r="J618" s="1275"/>
      <c r="K618" s="124"/>
    </row>
    <row r="619">
      <c r="C619" s="3"/>
      <c r="E619" s="1274"/>
      <c r="F619" s="1274"/>
      <c r="G619" s="1274"/>
      <c r="H619" s="1106"/>
      <c r="I619" s="1"/>
      <c r="J619" s="1275"/>
      <c r="K619" s="124"/>
    </row>
    <row r="620">
      <c r="C620" s="3"/>
      <c r="E620" s="1274"/>
      <c r="F620" s="1274"/>
      <c r="G620" s="1274"/>
      <c r="H620" s="1106"/>
      <c r="I620" s="1"/>
      <c r="J620" s="1275"/>
      <c r="K620" s="124"/>
    </row>
    <row r="621">
      <c r="C621" s="3"/>
      <c r="E621" s="1274"/>
      <c r="F621" s="1274"/>
      <c r="G621" s="1274"/>
      <c r="H621" s="1106"/>
      <c r="I621" s="1"/>
      <c r="J621" s="1275"/>
      <c r="K621" s="124"/>
    </row>
    <row r="622">
      <c r="C622" s="3"/>
      <c r="E622" s="1274"/>
      <c r="F622" s="1274"/>
      <c r="G622" s="1274"/>
      <c r="H622" s="1106"/>
      <c r="I622" s="1"/>
      <c r="J622" s="1275"/>
      <c r="K622" s="124"/>
    </row>
    <row r="623">
      <c r="C623" s="3"/>
      <c r="E623" s="1274"/>
      <c r="F623" s="1274"/>
      <c r="G623" s="1274"/>
      <c r="H623" s="1106"/>
      <c r="I623" s="1"/>
      <c r="J623" s="1275"/>
      <c r="K623" s="124"/>
    </row>
    <row r="624">
      <c r="C624" s="3"/>
      <c r="E624" s="1274"/>
      <c r="F624" s="1274"/>
      <c r="G624" s="1274"/>
      <c r="H624" s="1106"/>
      <c r="I624" s="1"/>
      <c r="J624" s="1275"/>
      <c r="K624" s="124"/>
    </row>
    <row r="625">
      <c r="C625" s="3"/>
      <c r="E625" s="1274"/>
      <c r="F625" s="1274"/>
      <c r="G625" s="1274"/>
      <c r="H625" s="1106"/>
      <c r="I625" s="1"/>
      <c r="J625" s="1275"/>
      <c r="K625" s="124"/>
    </row>
    <row r="626">
      <c r="C626" s="3"/>
      <c r="E626" s="1274"/>
      <c r="F626" s="1274"/>
      <c r="G626" s="1274"/>
      <c r="H626" s="1106"/>
      <c r="I626" s="1"/>
      <c r="J626" s="1275"/>
      <c r="K626" s="124"/>
    </row>
    <row r="627">
      <c r="C627" s="3"/>
      <c r="E627" s="1274"/>
      <c r="F627" s="1274"/>
      <c r="G627" s="1274"/>
      <c r="H627" s="1106"/>
      <c r="I627" s="1"/>
      <c r="J627" s="1275"/>
      <c r="K627" s="124"/>
    </row>
    <row r="628">
      <c r="C628" s="3"/>
      <c r="E628" s="1274"/>
      <c r="F628" s="1274"/>
      <c r="G628" s="1274"/>
      <c r="H628" s="1106"/>
      <c r="I628" s="1"/>
      <c r="J628" s="1275"/>
      <c r="K628" s="124"/>
    </row>
    <row r="629">
      <c r="C629" s="3"/>
      <c r="E629" s="1274"/>
      <c r="F629" s="1274"/>
      <c r="G629" s="1274"/>
      <c r="H629" s="1106"/>
      <c r="I629" s="1"/>
      <c r="J629" s="1275"/>
      <c r="K629" s="124"/>
    </row>
    <row r="630">
      <c r="C630" s="3"/>
      <c r="E630" s="1274"/>
      <c r="F630" s="1274"/>
      <c r="G630" s="1274"/>
      <c r="H630" s="1106"/>
      <c r="I630" s="1"/>
      <c r="J630" s="1275"/>
      <c r="K630" s="124"/>
    </row>
    <row r="631">
      <c r="C631" s="3"/>
      <c r="E631" s="1274"/>
      <c r="F631" s="1274"/>
      <c r="G631" s="1274"/>
      <c r="H631" s="1106"/>
      <c r="I631" s="1"/>
      <c r="J631" s="1275"/>
      <c r="K631" s="124"/>
    </row>
    <row r="632">
      <c r="C632" s="3"/>
      <c r="E632" s="1274"/>
      <c r="F632" s="1274"/>
      <c r="G632" s="1274"/>
      <c r="H632" s="1106"/>
      <c r="I632" s="1"/>
      <c r="J632" s="1275"/>
      <c r="K632" s="124"/>
    </row>
    <row r="633">
      <c r="C633" s="3"/>
      <c r="E633" s="1274"/>
      <c r="F633" s="1274"/>
      <c r="G633" s="1274"/>
      <c r="H633" s="1106"/>
      <c r="I633" s="1"/>
      <c r="J633" s="1275"/>
      <c r="K633" s="124"/>
    </row>
    <row r="634">
      <c r="C634" s="3"/>
      <c r="E634" s="1274"/>
      <c r="F634" s="1274"/>
      <c r="G634" s="1274"/>
      <c r="H634" s="1106"/>
      <c r="I634" s="1"/>
      <c r="J634" s="1275"/>
      <c r="K634" s="124"/>
    </row>
    <row r="635">
      <c r="C635" s="3"/>
      <c r="E635" s="1274"/>
      <c r="F635" s="1274"/>
      <c r="G635" s="1274"/>
      <c r="H635" s="1106"/>
      <c r="I635" s="1"/>
      <c r="J635" s="1275"/>
      <c r="K635" s="124"/>
    </row>
    <row r="636">
      <c r="C636" s="3"/>
      <c r="E636" s="1274"/>
      <c r="F636" s="1274"/>
      <c r="G636" s="1274"/>
      <c r="H636" s="1106"/>
      <c r="I636" s="1"/>
      <c r="J636" s="1275"/>
      <c r="K636" s="124"/>
    </row>
    <row r="637">
      <c r="C637" s="3"/>
      <c r="E637" s="1274"/>
      <c r="F637" s="1274"/>
      <c r="G637" s="1274"/>
      <c r="H637" s="1106"/>
      <c r="I637" s="1"/>
      <c r="J637" s="1275"/>
      <c r="K637" s="124"/>
    </row>
    <row r="638">
      <c r="C638" s="3"/>
      <c r="E638" s="1274"/>
      <c r="F638" s="1274"/>
      <c r="G638" s="1274"/>
      <c r="H638" s="1106"/>
      <c r="I638" s="1"/>
      <c r="J638" s="1275"/>
      <c r="K638" s="124"/>
    </row>
    <row r="639">
      <c r="C639" s="3"/>
      <c r="E639" s="1274"/>
      <c r="F639" s="1274"/>
      <c r="G639" s="1274"/>
      <c r="H639" s="1106"/>
      <c r="I639" s="1"/>
      <c r="J639" s="1275"/>
      <c r="K639" s="124"/>
    </row>
    <row r="640">
      <c r="C640" s="3"/>
      <c r="E640" s="1274"/>
      <c r="F640" s="1274"/>
      <c r="G640" s="1274"/>
      <c r="H640" s="1106"/>
      <c r="I640" s="1"/>
      <c r="J640" s="1275"/>
      <c r="K640" s="124"/>
    </row>
    <row r="641">
      <c r="C641" s="3"/>
      <c r="E641" s="1274"/>
      <c r="F641" s="1274"/>
      <c r="G641" s="1274"/>
      <c r="H641" s="1106"/>
      <c r="I641" s="1"/>
      <c r="J641" s="1275"/>
      <c r="K641" s="124"/>
    </row>
    <row r="642">
      <c r="C642" s="3"/>
      <c r="E642" s="1274"/>
      <c r="F642" s="1274"/>
      <c r="G642" s="1274"/>
      <c r="H642" s="1106"/>
      <c r="I642" s="1"/>
      <c r="J642" s="1275"/>
      <c r="K642" s="124"/>
    </row>
    <row r="643">
      <c r="C643" s="3"/>
      <c r="E643" s="1274"/>
      <c r="F643" s="1274"/>
      <c r="G643" s="1274"/>
      <c r="H643" s="1106"/>
      <c r="I643" s="1"/>
      <c r="J643" s="1275"/>
      <c r="K643" s="124"/>
    </row>
    <row r="644">
      <c r="C644" s="3"/>
      <c r="E644" s="1274"/>
      <c r="F644" s="1274"/>
      <c r="G644" s="1274"/>
      <c r="H644" s="1106"/>
      <c r="I644" s="1"/>
      <c r="J644" s="1275"/>
      <c r="K644" s="124"/>
    </row>
    <row r="645">
      <c r="C645" s="3"/>
      <c r="E645" s="1274"/>
      <c r="F645" s="1274"/>
      <c r="G645" s="1274"/>
      <c r="H645" s="1106"/>
      <c r="I645" s="1"/>
      <c r="J645" s="1275"/>
      <c r="K645" s="124"/>
    </row>
    <row r="646">
      <c r="C646" s="3"/>
      <c r="E646" s="1274"/>
      <c r="F646" s="1274"/>
      <c r="G646" s="1274"/>
      <c r="H646" s="1106"/>
      <c r="I646" s="1"/>
      <c r="J646" s="1275"/>
      <c r="K646" s="124"/>
    </row>
    <row r="647">
      <c r="C647" s="3"/>
      <c r="E647" s="1274"/>
      <c r="F647" s="1274"/>
      <c r="G647" s="1274"/>
      <c r="H647" s="1106"/>
      <c r="I647" s="1"/>
      <c r="J647" s="1275"/>
      <c r="K647" s="124"/>
    </row>
    <row r="648">
      <c r="C648" s="3"/>
      <c r="E648" s="1274"/>
      <c r="F648" s="1274"/>
      <c r="G648" s="1274"/>
      <c r="H648" s="1106"/>
      <c r="I648" s="1"/>
      <c r="J648" s="1275"/>
      <c r="K648" s="124"/>
    </row>
    <row r="649">
      <c r="C649" s="3"/>
      <c r="E649" s="1274"/>
      <c r="F649" s="1274"/>
      <c r="G649" s="1274"/>
      <c r="H649" s="1106"/>
      <c r="I649" s="1"/>
      <c r="J649" s="1275"/>
      <c r="K649" s="124"/>
    </row>
    <row r="650">
      <c r="C650" s="3"/>
      <c r="E650" s="1274"/>
      <c r="F650" s="1274"/>
      <c r="G650" s="1274"/>
      <c r="H650" s="1106"/>
      <c r="I650" s="1"/>
      <c r="J650" s="1275"/>
      <c r="K650" s="124"/>
    </row>
    <row r="651">
      <c r="C651" s="3"/>
      <c r="E651" s="1274"/>
      <c r="F651" s="1274"/>
      <c r="G651" s="1274"/>
      <c r="H651" s="1106"/>
      <c r="I651" s="1"/>
      <c r="J651" s="1275"/>
      <c r="K651" s="124"/>
    </row>
    <row r="652">
      <c r="C652" s="3"/>
      <c r="E652" s="1274"/>
      <c r="F652" s="1274"/>
      <c r="G652" s="1274"/>
      <c r="H652" s="1106"/>
      <c r="I652" s="1"/>
      <c r="J652" s="1275"/>
      <c r="K652" s="124"/>
    </row>
    <row r="653">
      <c r="C653" s="3"/>
      <c r="E653" s="1274"/>
      <c r="F653" s="1274"/>
      <c r="G653" s="1274"/>
      <c r="H653" s="1106"/>
      <c r="I653" s="1"/>
      <c r="J653" s="1275"/>
      <c r="K653" s="124"/>
    </row>
    <row r="654">
      <c r="C654" s="3"/>
      <c r="E654" s="1274"/>
      <c r="F654" s="1274"/>
      <c r="G654" s="1274"/>
      <c r="H654" s="1106"/>
      <c r="I654" s="1"/>
      <c r="J654" s="1275"/>
      <c r="K654" s="124"/>
    </row>
    <row r="655">
      <c r="C655" s="3"/>
      <c r="E655" s="1274"/>
      <c r="F655" s="1274"/>
      <c r="G655" s="1274"/>
      <c r="H655" s="1106"/>
      <c r="I655" s="1"/>
      <c r="J655" s="1275"/>
      <c r="K655" s="124"/>
    </row>
    <row r="656">
      <c r="C656" s="3"/>
      <c r="E656" s="1274"/>
      <c r="F656" s="1274"/>
      <c r="G656" s="1274"/>
      <c r="H656" s="1106"/>
      <c r="I656" s="1"/>
      <c r="J656" s="1275"/>
      <c r="K656" s="124"/>
    </row>
    <row r="657">
      <c r="C657" s="3"/>
      <c r="E657" s="1274"/>
      <c r="F657" s="1274"/>
      <c r="G657" s="1274"/>
      <c r="H657" s="1106"/>
      <c r="I657" s="1"/>
      <c r="J657" s="1275"/>
      <c r="K657" s="124"/>
    </row>
    <row r="658">
      <c r="C658" s="3"/>
      <c r="E658" s="1274"/>
      <c r="F658" s="1274"/>
      <c r="G658" s="1274"/>
      <c r="H658" s="1106"/>
      <c r="I658" s="1"/>
      <c r="J658" s="1275"/>
      <c r="K658" s="124"/>
    </row>
    <row r="659">
      <c r="C659" s="3"/>
      <c r="E659" s="1274"/>
      <c r="F659" s="1274"/>
      <c r="G659" s="1274"/>
      <c r="H659" s="1106"/>
      <c r="I659" s="1"/>
      <c r="J659" s="1275"/>
      <c r="K659" s="124"/>
    </row>
    <row r="660">
      <c r="C660" s="3"/>
      <c r="E660" s="1274"/>
      <c r="F660" s="1274"/>
      <c r="G660" s="1274"/>
      <c r="H660" s="1106"/>
      <c r="I660" s="1"/>
      <c r="J660" s="1275"/>
      <c r="K660" s="124"/>
    </row>
    <row r="661">
      <c r="C661" s="3"/>
      <c r="E661" s="1274"/>
      <c r="F661" s="1274"/>
      <c r="G661" s="1274"/>
      <c r="H661" s="1106"/>
      <c r="I661" s="1"/>
      <c r="J661" s="1275"/>
      <c r="K661" s="124"/>
    </row>
    <row r="662">
      <c r="C662" s="3"/>
      <c r="E662" s="1274"/>
      <c r="F662" s="1274"/>
      <c r="G662" s="1274"/>
      <c r="H662" s="1106"/>
      <c r="I662" s="1"/>
      <c r="J662" s="1275"/>
      <c r="K662" s="124"/>
    </row>
    <row r="663">
      <c r="C663" s="3"/>
      <c r="E663" s="1274"/>
      <c r="F663" s="1274"/>
      <c r="G663" s="1274"/>
      <c r="H663" s="1106"/>
      <c r="I663" s="1"/>
      <c r="J663" s="1275"/>
      <c r="K663" s="124"/>
    </row>
    <row r="664">
      <c r="C664" s="3"/>
      <c r="E664" s="1274"/>
      <c r="F664" s="1274"/>
      <c r="G664" s="1274"/>
      <c r="H664" s="1106"/>
      <c r="I664" s="1"/>
      <c r="J664" s="1275"/>
      <c r="K664" s="124"/>
    </row>
    <row r="665">
      <c r="C665" s="3"/>
      <c r="E665" s="1274"/>
      <c r="F665" s="1274"/>
      <c r="G665" s="1274"/>
      <c r="H665" s="1106"/>
      <c r="I665" s="1"/>
      <c r="J665" s="1275"/>
      <c r="K665" s="124"/>
    </row>
    <row r="666">
      <c r="C666" s="3"/>
      <c r="E666" s="1274"/>
      <c r="F666" s="1274"/>
      <c r="G666" s="1274"/>
      <c r="H666" s="1106"/>
      <c r="I666" s="1"/>
      <c r="J666" s="1275"/>
      <c r="K666" s="124"/>
    </row>
    <row r="667">
      <c r="C667" s="3"/>
      <c r="E667" s="1274"/>
      <c r="F667" s="1274"/>
      <c r="G667" s="1274"/>
      <c r="H667" s="1106"/>
      <c r="I667" s="1"/>
      <c r="J667" s="1275"/>
      <c r="K667" s="124"/>
    </row>
    <row r="668">
      <c r="C668" s="3"/>
      <c r="E668" s="1274"/>
      <c r="F668" s="1274"/>
      <c r="G668" s="1274"/>
      <c r="H668" s="1106"/>
      <c r="I668" s="1"/>
      <c r="J668" s="1275"/>
      <c r="K668" s="124"/>
    </row>
    <row r="669">
      <c r="C669" s="3"/>
      <c r="E669" s="1274"/>
      <c r="F669" s="1274"/>
      <c r="G669" s="1274"/>
      <c r="H669" s="1106"/>
      <c r="I669" s="1"/>
      <c r="J669" s="1275"/>
      <c r="K669" s="124"/>
    </row>
    <row r="670">
      <c r="C670" s="3"/>
      <c r="E670" s="1274"/>
      <c r="F670" s="1274"/>
      <c r="G670" s="1274"/>
      <c r="H670" s="1106"/>
      <c r="I670" s="1"/>
      <c r="J670" s="1275"/>
      <c r="K670" s="124"/>
    </row>
    <row r="671">
      <c r="C671" s="3"/>
      <c r="E671" s="1274"/>
      <c r="F671" s="1274"/>
      <c r="G671" s="1274"/>
      <c r="H671" s="1106"/>
      <c r="I671" s="1"/>
      <c r="J671" s="1275"/>
      <c r="K671" s="124"/>
    </row>
    <row r="672">
      <c r="C672" s="3"/>
      <c r="E672" s="1274"/>
      <c r="F672" s="1274"/>
      <c r="G672" s="1274"/>
      <c r="H672" s="1106"/>
      <c r="I672" s="1"/>
      <c r="J672" s="1275"/>
      <c r="K672" s="124"/>
    </row>
    <row r="673">
      <c r="C673" s="3"/>
      <c r="E673" s="1274"/>
      <c r="F673" s="1274"/>
      <c r="G673" s="1274"/>
      <c r="H673" s="1106"/>
      <c r="I673" s="1"/>
      <c r="J673" s="1275"/>
      <c r="K673" s="124"/>
    </row>
    <row r="674">
      <c r="C674" s="3"/>
      <c r="E674" s="1274"/>
      <c r="F674" s="1274"/>
      <c r="G674" s="1274"/>
      <c r="H674" s="1106"/>
      <c r="I674" s="1"/>
      <c r="J674" s="1275"/>
      <c r="K674" s="124"/>
    </row>
    <row r="675">
      <c r="C675" s="3"/>
      <c r="E675" s="1274"/>
      <c r="F675" s="1274"/>
      <c r="G675" s="1274"/>
      <c r="H675" s="1106"/>
      <c r="I675" s="1"/>
      <c r="J675" s="1275"/>
      <c r="K675" s="124"/>
    </row>
    <row r="676">
      <c r="C676" s="3"/>
      <c r="E676" s="1274"/>
      <c r="F676" s="1274"/>
      <c r="G676" s="1274"/>
      <c r="H676" s="1106"/>
      <c r="I676" s="1"/>
      <c r="J676" s="1275"/>
      <c r="K676" s="124"/>
    </row>
    <row r="677">
      <c r="C677" s="3"/>
      <c r="E677" s="1274"/>
      <c r="F677" s="1274"/>
      <c r="G677" s="1274"/>
      <c r="H677" s="1106"/>
      <c r="I677" s="1"/>
      <c r="J677" s="1275"/>
      <c r="K677" s="124"/>
    </row>
    <row r="678">
      <c r="C678" s="3"/>
      <c r="E678" s="1274"/>
      <c r="F678" s="1274"/>
      <c r="G678" s="1274"/>
      <c r="H678" s="1106"/>
      <c r="I678" s="1"/>
      <c r="J678" s="1275"/>
      <c r="K678" s="124"/>
    </row>
    <row r="679">
      <c r="C679" s="3"/>
      <c r="E679" s="1274"/>
      <c r="F679" s="1274"/>
      <c r="G679" s="1274"/>
      <c r="H679" s="1106"/>
      <c r="I679" s="1"/>
      <c r="J679" s="1275"/>
      <c r="K679" s="124"/>
    </row>
    <row r="680">
      <c r="C680" s="3"/>
      <c r="E680" s="1274"/>
      <c r="F680" s="1274"/>
      <c r="G680" s="1274"/>
      <c r="H680" s="1106"/>
      <c r="I680" s="1"/>
      <c r="J680" s="1275"/>
      <c r="K680" s="124"/>
    </row>
    <row r="681">
      <c r="C681" s="3"/>
      <c r="E681" s="1274"/>
      <c r="F681" s="1274"/>
      <c r="G681" s="1274"/>
      <c r="H681" s="1106"/>
      <c r="I681" s="1"/>
      <c r="J681" s="1275"/>
      <c r="K681" s="124"/>
    </row>
    <row r="682">
      <c r="C682" s="3"/>
      <c r="E682" s="1274"/>
      <c r="F682" s="1274"/>
      <c r="G682" s="1274"/>
      <c r="H682" s="1106"/>
      <c r="I682" s="1"/>
      <c r="J682" s="1275"/>
      <c r="K682" s="124"/>
    </row>
    <row r="683">
      <c r="C683" s="3"/>
      <c r="E683" s="1274"/>
      <c r="F683" s="1274"/>
      <c r="G683" s="1274"/>
      <c r="H683" s="1106"/>
      <c r="I683" s="1"/>
      <c r="J683" s="1275"/>
      <c r="K683" s="124"/>
    </row>
    <row r="684">
      <c r="C684" s="3"/>
      <c r="E684" s="1274"/>
      <c r="F684" s="1274"/>
      <c r="G684" s="1274"/>
      <c r="H684" s="1106"/>
      <c r="I684" s="1"/>
      <c r="J684" s="1275"/>
      <c r="K684" s="124"/>
    </row>
    <row r="685">
      <c r="C685" s="3"/>
      <c r="E685" s="1274"/>
      <c r="F685" s="1274"/>
      <c r="G685" s="1274"/>
      <c r="H685" s="1106"/>
      <c r="I685" s="1"/>
      <c r="J685" s="1275"/>
      <c r="K685" s="124"/>
    </row>
    <row r="686">
      <c r="C686" s="3"/>
      <c r="E686" s="1274"/>
      <c r="F686" s="1274"/>
      <c r="G686" s="1274"/>
      <c r="H686" s="1106"/>
      <c r="I686" s="1"/>
      <c r="J686" s="1275"/>
      <c r="K686" s="124"/>
    </row>
    <row r="687">
      <c r="C687" s="3"/>
      <c r="E687" s="1274"/>
      <c r="F687" s="1274"/>
      <c r="G687" s="1274"/>
      <c r="H687" s="1106"/>
      <c r="I687" s="1"/>
      <c r="J687" s="1275"/>
      <c r="K687" s="124"/>
    </row>
    <row r="688">
      <c r="C688" s="3"/>
      <c r="E688" s="1274"/>
      <c r="F688" s="1274"/>
      <c r="G688" s="1274"/>
      <c r="H688" s="1106"/>
      <c r="I688" s="1"/>
      <c r="J688" s="1275"/>
      <c r="K688" s="124"/>
    </row>
    <row r="689">
      <c r="C689" s="3"/>
      <c r="E689" s="1274"/>
      <c r="F689" s="1274"/>
      <c r="G689" s="1274"/>
      <c r="H689" s="1106"/>
      <c r="I689" s="1"/>
      <c r="J689" s="1275"/>
      <c r="K689" s="124"/>
    </row>
    <row r="690">
      <c r="C690" s="3"/>
      <c r="E690" s="1274"/>
      <c r="F690" s="1274"/>
      <c r="G690" s="1274"/>
      <c r="H690" s="1106"/>
      <c r="I690" s="1"/>
      <c r="J690" s="1275"/>
      <c r="K690" s="124"/>
    </row>
    <row r="691">
      <c r="C691" s="3"/>
      <c r="E691" s="1274"/>
      <c r="F691" s="1274"/>
      <c r="G691" s="1274"/>
      <c r="H691" s="1106"/>
      <c r="I691" s="1"/>
      <c r="J691" s="1275"/>
      <c r="K691" s="124"/>
    </row>
    <row r="692">
      <c r="C692" s="3"/>
      <c r="E692" s="1274"/>
      <c r="F692" s="1274"/>
      <c r="G692" s="1274"/>
      <c r="H692" s="1106"/>
      <c r="I692" s="1"/>
      <c r="J692" s="1275"/>
      <c r="K692" s="124"/>
    </row>
    <row r="693">
      <c r="C693" s="3"/>
      <c r="E693" s="1274"/>
      <c r="F693" s="1274"/>
      <c r="G693" s="1274"/>
      <c r="H693" s="1106"/>
      <c r="I693" s="1"/>
      <c r="J693" s="1275"/>
      <c r="K693" s="124"/>
    </row>
    <row r="694">
      <c r="C694" s="3"/>
      <c r="E694" s="1274"/>
      <c r="F694" s="1274"/>
      <c r="G694" s="1274"/>
      <c r="H694" s="1106"/>
      <c r="I694" s="1"/>
      <c r="J694" s="1275"/>
      <c r="K694" s="124"/>
    </row>
    <row r="695">
      <c r="C695" s="3"/>
      <c r="E695" s="1274"/>
      <c r="F695" s="1274"/>
      <c r="G695" s="1274"/>
      <c r="H695" s="1106"/>
      <c r="I695" s="1"/>
      <c r="J695" s="1275"/>
      <c r="K695" s="124"/>
    </row>
    <row r="696">
      <c r="C696" s="3"/>
      <c r="E696" s="1274"/>
      <c r="F696" s="1274"/>
      <c r="G696" s="1274"/>
      <c r="H696" s="1106"/>
      <c r="I696" s="1"/>
      <c r="J696" s="1275"/>
      <c r="K696" s="124"/>
    </row>
    <row r="697">
      <c r="C697" s="3"/>
      <c r="E697" s="1274"/>
      <c r="F697" s="1274"/>
      <c r="G697" s="1274"/>
      <c r="H697" s="1106"/>
      <c r="I697" s="1"/>
      <c r="J697" s="1275"/>
      <c r="K697" s="124"/>
    </row>
    <row r="698">
      <c r="C698" s="3"/>
      <c r="E698" s="1274"/>
      <c r="F698" s="1274"/>
      <c r="G698" s="1274"/>
      <c r="H698" s="1106"/>
      <c r="I698" s="1"/>
      <c r="J698" s="1275"/>
      <c r="K698" s="124"/>
    </row>
    <row r="699">
      <c r="C699" s="3"/>
      <c r="E699" s="1274"/>
      <c r="F699" s="1274"/>
      <c r="G699" s="1274"/>
      <c r="H699" s="1106"/>
      <c r="I699" s="1"/>
      <c r="J699" s="1275"/>
      <c r="K699" s="124"/>
    </row>
    <row r="700">
      <c r="C700" s="3"/>
      <c r="E700" s="1274"/>
      <c r="F700" s="1274"/>
      <c r="G700" s="1274"/>
      <c r="H700" s="1106"/>
      <c r="I700" s="1"/>
      <c r="J700" s="1275"/>
      <c r="K700" s="124"/>
    </row>
    <row r="701">
      <c r="C701" s="3"/>
      <c r="E701" s="1274"/>
      <c r="F701" s="1274"/>
      <c r="G701" s="1274"/>
      <c r="H701" s="1106"/>
      <c r="I701" s="1"/>
      <c r="J701" s="1275"/>
      <c r="K701" s="124"/>
    </row>
    <row r="702">
      <c r="C702" s="3"/>
      <c r="E702" s="1274"/>
      <c r="F702" s="1274"/>
      <c r="G702" s="1274"/>
      <c r="H702" s="1106"/>
      <c r="I702" s="1"/>
      <c r="J702" s="1275"/>
      <c r="K702" s="124"/>
    </row>
    <row r="703">
      <c r="C703" s="3"/>
      <c r="E703" s="1274"/>
      <c r="F703" s="1274"/>
      <c r="G703" s="1274"/>
      <c r="H703" s="1106"/>
      <c r="I703" s="1"/>
      <c r="J703" s="1275"/>
      <c r="K703" s="124"/>
    </row>
    <row r="704">
      <c r="C704" s="3"/>
      <c r="E704" s="1274"/>
      <c r="F704" s="1274"/>
      <c r="G704" s="1274"/>
      <c r="H704" s="1106"/>
      <c r="I704" s="1"/>
      <c r="J704" s="1275"/>
      <c r="K704" s="124"/>
    </row>
    <row r="705">
      <c r="C705" s="3"/>
      <c r="E705" s="1274"/>
      <c r="F705" s="1274"/>
      <c r="G705" s="1274"/>
      <c r="H705" s="1106"/>
      <c r="I705" s="1"/>
      <c r="J705" s="1275"/>
      <c r="K705" s="124"/>
    </row>
    <row r="706">
      <c r="C706" s="3"/>
      <c r="E706" s="1274"/>
      <c r="F706" s="1274"/>
      <c r="G706" s="1274"/>
      <c r="H706" s="1106"/>
      <c r="I706" s="1"/>
      <c r="J706" s="1275"/>
      <c r="K706" s="124"/>
    </row>
    <row r="707">
      <c r="C707" s="3"/>
      <c r="E707" s="1274"/>
      <c r="F707" s="1274"/>
      <c r="G707" s="1274"/>
      <c r="H707" s="1106"/>
      <c r="I707" s="1"/>
      <c r="J707" s="1275"/>
      <c r="K707" s="124"/>
    </row>
    <row r="708">
      <c r="C708" s="3"/>
      <c r="E708" s="1274"/>
      <c r="F708" s="1274"/>
      <c r="G708" s="1274"/>
      <c r="H708" s="1106"/>
      <c r="I708" s="1"/>
      <c r="J708" s="1275"/>
      <c r="K708" s="124"/>
    </row>
    <row r="709">
      <c r="C709" s="3"/>
      <c r="E709" s="1274"/>
      <c r="F709" s="1274"/>
      <c r="G709" s="1274"/>
      <c r="H709" s="1106"/>
      <c r="I709" s="1"/>
      <c r="J709" s="1275"/>
      <c r="K709" s="124"/>
    </row>
    <row r="710">
      <c r="C710" s="3"/>
      <c r="E710" s="1274"/>
      <c r="F710" s="1274"/>
      <c r="G710" s="1274"/>
      <c r="H710" s="1106"/>
      <c r="I710" s="1"/>
      <c r="J710" s="1275"/>
      <c r="K710" s="124"/>
    </row>
    <row r="711">
      <c r="C711" s="3"/>
      <c r="E711" s="1274"/>
      <c r="F711" s="1274"/>
      <c r="G711" s="1274"/>
      <c r="H711" s="1106"/>
      <c r="I711" s="1"/>
      <c r="J711" s="1275"/>
      <c r="K711" s="124"/>
    </row>
    <row r="712">
      <c r="C712" s="3"/>
      <c r="E712" s="1274"/>
      <c r="F712" s="1274"/>
      <c r="G712" s="1274"/>
      <c r="H712" s="1106"/>
      <c r="I712" s="1"/>
      <c r="J712" s="1275"/>
      <c r="K712" s="124"/>
    </row>
    <row r="713">
      <c r="C713" s="3"/>
      <c r="E713" s="1274"/>
      <c r="F713" s="1274"/>
      <c r="G713" s="1274"/>
      <c r="H713" s="1106"/>
      <c r="I713" s="1"/>
      <c r="J713" s="1275"/>
      <c r="K713" s="124"/>
    </row>
    <row r="714">
      <c r="C714" s="3"/>
      <c r="E714" s="1274"/>
      <c r="F714" s="1274"/>
      <c r="G714" s="1274"/>
      <c r="H714" s="1106"/>
      <c r="I714" s="1"/>
      <c r="J714" s="1275"/>
      <c r="K714" s="124"/>
    </row>
    <row r="715">
      <c r="C715" s="3"/>
      <c r="E715" s="1274"/>
      <c r="F715" s="1274"/>
      <c r="G715" s="1274"/>
      <c r="H715" s="1106"/>
      <c r="I715" s="1"/>
      <c r="J715" s="1275"/>
      <c r="K715" s="124"/>
    </row>
    <row r="716">
      <c r="C716" s="3"/>
      <c r="E716" s="1274"/>
      <c r="F716" s="1274"/>
      <c r="G716" s="1274"/>
      <c r="H716" s="1106"/>
      <c r="I716" s="1"/>
      <c r="J716" s="1275"/>
      <c r="K716" s="124"/>
    </row>
    <row r="717">
      <c r="C717" s="3"/>
      <c r="E717" s="1274"/>
      <c r="F717" s="1274"/>
      <c r="G717" s="1274"/>
      <c r="H717" s="1106"/>
      <c r="I717" s="1"/>
      <c r="J717" s="1275"/>
      <c r="K717" s="124"/>
    </row>
    <row r="718">
      <c r="C718" s="3"/>
      <c r="E718" s="1274"/>
      <c r="F718" s="1274"/>
      <c r="G718" s="1274"/>
      <c r="H718" s="1106"/>
      <c r="I718" s="1"/>
      <c r="J718" s="1275"/>
      <c r="K718" s="124"/>
    </row>
    <row r="719">
      <c r="C719" s="3"/>
      <c r="E719" s="1274"/>
      <c r="F719" s="1274"/>
      <c r="G719" s="1274"/>
      <c r="H719" s="1106"/>
      <c r="I719" s="1"/>
      <c r="J719" s="1275"/>
      <c r="K719" s="124"/>
    </row>
    <row r="720">
      <c r="C720" s="3"/>
      <c r="E720" s="1274"/>
      <c r="F720" s="1274"/>
      <c r="G720" s="1274"/>
      <c r="H720" s="1106"/>
      <c r="I720" s="1"/>
      <c r="J720" s="1275"/>
      <c r="K720" s="124"/>
    </row>
    <row r="721">
      <c r="C721" s="3"/>
      <c r="E721" s="1274"/>
      <c r="F721" s="1274"/>
      <c r="G721" s="1274"/>
      <c r="H721" s="1106"/>
      <c r="I721" s="1"/>
      <c r="J721" s="1275"/>
      <c r="K721" s="124"/>
    </row>
    <row r="722">
      <c r="C722" s="3"/>
      <c r="E722" s="1274"/>
      <c r="F722" s="1274"/>
      <c r="G722" s="1274"/>
      <c r="H722" s="1106"/>
      <c r="I722" s="1"/>
      <c r="J722" s="1275"/>
      <c r="K722" s="124"/>
    </row>
    <row r="723">
      <c r="C723" s="3"/>
      <c r="E723" s="1274"/>
      <c r="F723" s="1274"/>
      <c r="G723" s="1274"/>
      <c r="H723" s="1106"/>
      <c r="I723" s="1"/>
      <c r="J723" s="1275"/>
      <c r="K723" s="124"/>
    </row>
    <row r="724">
      <c r="C724" s="3"/>
      <c r="E724" s="1274"/>
      <c r="F724" s="1274"/>
      <c r="G724" s="1274"/>
      <c r="H724" s="1106"/>
      <c r="I724" s="1"/>
      <c r="J724" s="1275"/>
      <c r="K724" s="124"/>
    </row>
    <row r="725">
      <c r="C725" s="3"/>
      <c r="E725" s="1274"/>
      <c r="F725" s="1274"/>
      <c r="G725" s="1274"/>
      <c r="H725" s="1106"/>
      <c r="I725" s="1"/>
      <c r="J725" s="1275"/>
      <c r="K725" s="124"/>
    </row>
    <row r="726">
      <c r="C726" s="3"/>
      <c r="E726" s="1274"/>
      <c r="F726" s="1274"/>
      <c r="G726" s="1274"/>
      <c r="H726" s="1106"/>
      <c r="I726" s="1"/>
      <c r="J726" s="1275"/>
      <c r="K726" s="124"/>
    </row>
    <row r="727">
      <c r="C727" s="3"/>
      <c r="E727" s="1274"/>
      <c r="F727" s="1274"/>
      <c r="G727" s="1274"/>
      <c r="H727" s="1106"/>
      <c r="I727" s="1"/>
      <c r="J727" s="1275"/>
      <c r="K727" s="124"/>
    </row>
    <row r="728">
      <c r="C728" s="3"/>
      <c r="E728" s="1274"/>
      <c r="F728" s="1274"/>
      <c r="G728" s="1274"/>
      <c r="H728" s="1106"/>
      <c r="I728" s="1"/>
      <c r="J728" s="1275"/>
      <c r="K728" s="124"/>
    </row>
    <row r="729">
      <c r="C729" s="3"/>
      <c r="E729" s="1274"/>
      <c r="F729" s="1274"/>
      <c r="G729" s="1274"/>
      <c r="H729" s="1106"/>
      <c r="I729" s="1"/>
      <c r="J729" s="1275"/>
      <c r="K729" s="124"/>
    </row>
    <row r="730">
      <c r="C730" s="3"/>
      <c r="E730" s="1274"/>
      <c r="F730" s="1274"/>
      <c r="G730" s="1274"/>
      <c r="H730" s="1106"/>
      <c r="I730" s="1"/>
      <c r="J730" s="1275"/>
      <c r="K730" s="124"/>
    </row>
    <row r="731">
      <c r="C731" s="3"/>
      <c r="E731" s="1274"/>
      <c r="F731" s="1274"/>
      <c r="G731" s="1274"/>
      <c r="H731" s="1106"/>
      <c r="I731" s="1"/>
      <c r="J731" s="1275"/>
      <c r="K731" s="124"/>
    </row>
    <row r="732">
      <c r="C732" s="3"/>
      <c r="E732" s="1274"/>
      <c r="F732" s="1274"/>
      <c r="G732" s="1274"/>
      <c r="H732" s="1106"/>
      <c r="I732" s="1"/>
      <c r="J732" s="1275"/>
      <c r="K732" s="124"/>
    </row>
    <row r="733">
      <c r="C733" s="3"/>
      <c r="E733" s="1274"/>
      <c r="F733" s="1274"/>
      <c r="G733" s="1274"/>
      <c r="H733" s="1106"/>
      <c r="I733" s="1"/>
      <c r="J733" s="1275"/>
      <c r="K733" s="124"/>
    </row>
    <row r="734">
      <c r="C734" s="3"/>
      <c r="E734" s="1274"/>
      <c r="F734" s="1274"/>
      <c r="G734" s="1274"/>
      <c r="H734" s="1106"/>
      <c r="I734" s="1"/>
      <c r="J734" s="1275"/>
      <c r="K734" s="124"/>
    </row>
    <row r="735">
      <c r="C735" s="3"/>
      <c r="E735" s="1274"/>
      <c r="F735" s="1274"/>
      <c r="G735" s="1274"/>
      <c r="H735" s="1106"/>
      <c r="I735" s="1"/>
      <c r="J735" s="1275"/>
      <c r="K735" s="124"/>
    </row>
    <row r="736">
      <c r="C736" s="3"/>
      <c r="E736" s="1274"/>
      <c r="F736" s="1274"/>
      <c r="G736" s="1274"/>
      <c r="H736" s="1106"/>
      <c r="I736" s="1"/>
      <c r="J736" s="1275"/>
      <c r="K736" s="124"/>
    </row>
    <row r="737">
      <c r="C737" s="3"/>
      <c r="E737" s="1274"/>
      <c r="F737" s="1274"/>
      <c r="G737" s="1274"/>
      <c r="H737" s="1106"/>
      <c r="I737" s="1"/>
      <c r="J737" s="1275"/>
      <c r="K737" s="124"/>
    </row>
    <row r="738">
      <c r="C738" s="3"/>
      <c r="E738" s="1274"/>
      <c r="F738" s="1274"/>
      <c r="G738" s="1274"/>
      <c r="H738" s="1106"/>
      <c r="I738" s="1"/>
      <c r="J738" s="1275"/>
      <c r="K738" s="124"/>
    </row>
    <row r="739">
      <c r="C739" s="3"/>
      <c r="E739" s="1274"/>
      <c r="F739" s="1274"/>
      <c r="G739" s="1274"/>
      <c r="H739" s="1106"/>
      <c r="I739" s="1"/>
      <c r="J739" s="1275"/>
      <c r="K739" s="124"/>
    </row>
    <row r="740">
      <c r="C740" s="3"/>
      <c r="E740" s="1274"/>
      <c r="F740" s="1274"/>
      <c r="G740" s="1274"/>
      <c r="H740" s="1106"/>
      <c r="I740" s="1"/>
      <c r="J740" s="1275"/>
      <c r="K740" s="124"/>
    </row>
    <row r="741">
      <c r="C741" s="3"/>
      <c r="E741" s="1274"/>
      <c r="F741" s="1274"/>
      <c r="G741" s="1274"/>
      <c r="H741" s="1106"/>
      <c r="I741" s="1"/>
      <c r="J741" s="1275"/>
      <c r="K741" s="124"/>
    </row>
    <row r="742">
      <c r="C742" s="3"/>
      <c r="E742" s="1274"/>
      <c r="F742" s="1274"/>
      <c r="G742" s="1274"/>
      <c r="H742" s="1106"/>
      <c r="I742" s="1"/>
      <c r="J742" s="1275"/>
      <c r="K742" s="124"/>
    </row>
    <row r="743">
      <c r="C743" s="3"/>
      <c r="E743" s="1274"/>
      <c r="F743" s="1274"/>
      <c r="G743" s="1274"/>
      <c r="H743" s="1106"/>
      <c r="I743" s="1"/>
      <c r="J743" s="1275"/>
      <c r="K743" s="124"/>
    </row>
    <row r="744">
      <c r="C744" s="3"/>
      <c r="E744" s="1274"/>
      <c r="F744" s="1274"/>
      <c r="G744" s="1274"/>
      <c r="H744" s="1106"/>
      <c r="I744" s="1"/>
      <c r="J744" s="1275"/>
      <c r="K744" s="124"/>
    </row>
    <row r="745">
      <c r="C745" s="3"/>
      <c r="E745" s="1274"/>
      <c r="F745" s="1274"/>
      <c r="G745" s="1274"/>
      <c r="H745" s="1106"/>
      <c r="I745" s="1"/>
      <c r="J745" s="1275"/>
      <c r="K745" s="124"/>
    </row>
    <row r="746">
      <c r="C746" s="3"/>
      <c r="E746" s="1274"/>
      <c r="F746" s="1274"/>
      <c r="G746" s="1274"/>
      <c r="H746" s="1106"/>
      <c r="I746" s="1"/>
      <c r="J746" s="1275"/>
      <c r="K746" s="124"/>
    </row>
    <row r="747">
      <c r="C747" s="3"/>
      <c r="E747" s="1274"/>
      <c r="F747" s="1274"/>
      <c r="G747" s="1274"/>
      <c r="H747" s="1106"/>
      <c r="I747" s="1"/>
      <c r="J747" s="1275"/>
      <c r="K747" s="124"/>
    </row>
    <row r="748">
      <c r="C748" s="3"/>
      <c r="E748" s="1274"/>
      <c r="F748" s="1274"/>
      <c r="G748" s="1274"/>
      <c r="H748" s="1106"/>
      <c r="I748" s="1"/>
      <c r="J748" s="1275"/>
      <c r="K748" s="124"/>
    </row>
    <row r="749">
      <c r="C749" s="3"/>
      <c r="E749" s="1274"/>
      <c r="F749" s="1274"/>
      <c r="G749" s="1274"/>
      <c r="H749" s="1106"/>
      <c r="I749" s="1"/>
      <c r="J749" s="1275"/>
      <c r="K749" s="124"/>
    </row>
    <row r="750">
      <c r="C750" s="3"/>
      <c r="E750" s="1274"/>
      <c r="F750" s="1274"/>
      <c r="G750" s="1274"/>
      <c r="H750" s="1106"/>
      <c r="I750" s="1"/>
      <c r="J750" s="1275"/>
      <c r="K750" s="124"/>
    </row>
    <row r="751">
      <c r="C751" s="3"/>
      <c r="E751" s="1274"/>
      <c r="F751" s="1274"/>
      <c r="G751" s="1274"/>
      <c r="H751" s="1106"/>
      <c r="I751" s="1"/>
      <c r="J751" s="1275"/>
      <c r="K751" s="124"/>
    </row>
    <row r="752">
      <c r="C752" s="3"/>
      <c r="E752" s="1274"/>
      <c r="F752" s="1274"/>
      <c r="G752" s="1274"/>
      <c r="H752" s="1106"/>
      <c r="I752" s="1"/>
      <c r="J752" s="1275"/>
      <c r="K752" s="124"/>
    </row>
    <row r="753">
      <c r="C753" s="3"/>
      <c r="E753" s="1274"/>
      <c r="F753" s="1274"/>
      <c r="G753" s="1274"/>
      <c r="H753" s="1106"/>
      <c r="I753" s="1"/>
      <c r="J753" s="1275"/>
      <c r="K753" s="124"/>
    </row>
    <row r="754">
      <c r="C754" s="3"/>
      <c r="E754" s="1274"/>
      <c r="F754" s="1274"/>
      <c r="G754" s="1274"/>
      <c r="H754" s="1106"/>
      <c r="I754" s="1"/>
      <c r="J754" s="1275"/>
      <c r="K754" s="124"/>
    </row>
    <row r="755">
      <c r="C755" s="3"/>
      <c r="E755" s="1274"/>
      <c r="F755" s="1274"/>
      <c r="G755" s="1274"/>
      <c r="H755" s="1106"/>
      <c r="I755" s="1"/>
      <c r="J755" s="1275"/>
      <c r="K755" s="124"/>
    </row>
    <row r="756">
      <c r="C756" s="3"/>
      <c r="E756" s="1274"/>
      <c r="F756" s="1274"/>
      <c r="G756" s="1274"/>
      <c r="H756" s="1106"/>
      <c r="I756" s="1"/>
      <c r="J756" s="1275"/>
      <c r="K756" s="124"/>
    </row>
    <row r="757">
      <c r="C757" s="3"/>
      <c r="E757" s="1274"/>
      <c r="F757" s="1274"/>
      <c r="G757" s="1274"/>
      <c r="H757" s="1106"/>
      <c r="I757" s="1"/>
      <c r="J757" s="1275"/>
      <c r="K757" s="124"/>
    </row>
    <row r="758">
      <c r="C758" s="3"/>
      <c r="E758" s="1274"/>
      <c r="F758" s="1274"/>
      <c r="G758" s="1274"/>
      <c r="H758" s="1106"/>
      <c r="I758" s="1"/>
      <c r="J758" s="1275"/>
      <c r="K758" s="124"/>
    </row>
    <row r="759">
      <c r="C759" s="3"/>
      <c r="E759" s="1274"/>
      <c r="F759" s="1274"/>
      <c r="G759" s="1274"/>
      <c r="H759" s="1106"/>
      <c r="I759" s="1"/>
      <c r="J759" s="1275"/>
      <c r="K759" s="124"/>
    </row>
    <row r="760">
      <c r="C760" s="3"/>
      <c r="E760" s="1274"/>
      <c r="F760" s="1274"/>
      <c r="G760" s="1274"/>
      <c r="H760" s="1106"/>
      <c r="I760" s="1"/>
      <c r="J760" s="1275"/>
      <c r="K760" s="124"/>
    </row>
    <row r="761">
      <c r="C761" s="3"/>
      <c r="E761" s="1274"/>
      <c r="F761" s="1274"/>
      <c r="G761" s="1274"/>
      <c r="H761" s="1106"/>
      <c r="I761" s="1"/>
      <c r="J761" s="1275"/>
      <c r="K761" s="124"/>
    </row>
    <row r="762">
      <c r="C762" s="3"/>
      <c r="E762" s="1274"/>
      <c r="F762" s="1274"/>
      <c r="G762" s="1274"/>
      <c r="H762" s="1106"/>
      <c r="I762" s="1"/>
      <c r="J762" s="1275"/>
      <c r="K762" s="124"/>
    </row>
    <row r="763">
      <c r="C763" s="3"/>
      <c r="E763" s="1274"/>
      <c r="F763" s="1274"/>
      <c r="G763" s="1274"/>
      <c r="H763" s="1106"/>
      <c r="I763" s="1"/>
      <c r="J763" s="1275"/>
      <c r="K763" s="124"/>
    </row>
    <row r="764">
      <c r="C764" s="3"/>
      <c r="E764" s="1274"/>
      <c r="F764" s="1274"/>
      <c r="G764" s="1274"/>
      <c r="H764" s="1106"/>
      <c r="I764" s="1"/>
      <c r="J764" s="1275"/>
      <c r="K764" s="124"/>
    </row>
    <row r="765">
      <c r="C765" s="3"/>
      <c r="E765" s="1274"/>
      <c r="F765" s="1274"/>
      <c r="G765" s="1274"/>
      <c r="H765" s="1106"/>
      <c r="I765" s="1"/>
      <c r="J765" s="1275"/>
      <c r="K765" s="124"/>
    </row>
    <row r="766">
      <c r="C766" s="3"/>
      <c r="E766" s="1274"/>
      <c r="F766" s="1274"/>
      <c r="G766" s="1274"/>
      <c r="H766" s="1106"/>
      <c r="I766" s="1"/>
      <c r="J766" s="1275"/>
      <c r="K766" s="124"/>
    </row>
    <row r="767">
      <c r="C767" s="3"/>
      <c r="E767" s="1274"/>
      <c r="F767" s="1274"/>
      <c r="G767" s="1274"/>
      <c r="H767" s="1106"/>
      <c r="I767" s="1"/>
      <c r="J767" s="1275"/>
      <c r="K767" s="124"/>
    </row>
    <row r="768">
      <c r="C768" s="3"/>
      <c r="E768" s="1274"/>
      <c r="F768" s="1274"/>
      <c r="G768" s="1274"/>
      <c r="H768" s="1106"/>
      <c r="I768" s="1"/>
      <c r="J768" s="1275"/>
      <c r="K768" s="124"/>
    </row>
    <row r="769">
      <c r="C769" s="3"/>
      <c r="E769" s="1274"/>
      <c r="F769" s="1274"/>
      <c r="G769" s="1274"/>
      <c r="H769" s="1106"/>
      <c r="I769" s="1"/>
      <c r="J769" s="1275"/>
      <c r="K769" s="124"/>
    </row>
    <row r="770">
      <c r="C770" s="3"/>
      <c r="E770" s="1274"/>
      <c r="F770" s="1274"/>
      <c r="G770" s="1274"/>
      <c r="H770" s="1106"/>
      <c r="I770" s="1"/>
      <c r="J770" s="1275"/>
      <c r="K770" s="124"/>
    </row>
    <row r="771">
      <c r="C771" s="3"/>
      <c r="E771" s="1274"/>
      <c r="F771" s="1274"/>
      <c r="G771" s="1274"/>
      <c r="H771" s="1106"/>
      <c r="I771" s="1"/>
      <c r="J771" s="1275"/>
      <c r="K771" s="124"/>
    </row>
    <row r="772">
      <c r="C772" s="3"/>
      <c r="E772" s="1274"/>
      <c r="F772" s="1274"/>
      <c r="G772" s="1274"/>
      <c r="H772" s="1106"/>
      <c r="I772" s="1"/>
      <c r="J772" s="1275"/>
      <c r="K772" s="124"/>
    </row>
    <row r="773">
      <c r="C773" s="3"/>
      <c r="E773" s="1274"/>
      <c r="F773" s="1274"/>
      <c r="G773" s="1274"/>
      <c r="H773" s="1106"/>
      <c r="I773" s="1"/>
      <c r="J773" s="1275"/>
      <c r="K773" s="124"/>
    </row>
    <row r="774">
      <c r="C774" s="3"/>
      <c r="E774" s="1274"/>
      <c r="F774" s="1274"/>
      <c r="G774" s="1274"/>
      <c r="H774" s="1106"/>
      <c r="I774" s="1"/>
      <c r="J774" s="1275"/>
      <c r="K774" s="124"/>
    </row>
    <row r="775">
      <c r="C775" s="3"/>
      <c r="E775" s="1274"/>
      <c r="F775" s="1274"/>
      <c r="G775" s="1274"/>
      <c r="H775" s="1106"/>
      <c r="I775" s="1"/>
      <c r="J775" s="1275"/>
      <c r="K775" s="124"/>
    </row>
    <row r="776">
      <c r="C776" s="3"/>
      <c r="E776" s="1274"/>
      <c r="F776" s="1274"/>
      <c r="G776" s="1274"/>
      <c r="H776" s="1106"/>
      <c r="I776" s="1"/>
      <c r="J776" s="1275"/>
      <c r="K776" s="124"/>
    </row>
    <row r="777">
      <c r="C777" s="3"/>
      <c r="E777" s="1274"/>
      <c r="F777" s="1274"/>
      <c r="G777" s="1274"/>
      <c r="H777" s="1106"/>
      <c r="I777" s="1"/>
      <c r="J777" s="1275"/>
      <c r="K777" s="124"/>
    </row>
    <row r="778">
      <c r="C778" s="3"/>
      <c r="E778" s="1274"/>
      <c r="F778" s="1274"/>
      <c r="G778" s="1274"/>
      <c r="H778" s="1106"/>
      <c r="I778" s="1"/>
      <c r="J778" s="1275"/>
      <c r="K778" s="124"/>
    </row>
    <row r="779">
      <c r="C779" s="3"/>
      <c r="E779" s="1274"/>
      <c r="F779" s="1274"/>
      <c r="G779" s="1274"/>
      <c r="H779" s="1106"/>
      <c r="I779" s="1"/>
      <c r="J779" s="1275"/>
      <c r="K779" s="124"/>
    </row>
    <row r="780">
      <c r="C780" s="3"/>
      <c r="E780" s="1274"/>
      <c r="F780" s="1274"/>
      <c r="G780" s="1274"/>
      <c r="H780" s="1106"/>
      <c r="I780" s="1"/>
      <c r="J780" s="1275"/>
      <c r="K780" s="124"/>
    </row>
    <row r="781">
      <c r="C781" s="3"/>
      <c r="E781" s="1274"/>
      <c r="F781" s="1274"/>
      <c r="G781" s="1274"/>
      <c r="H781" s="1106"/>
      <c r="I781" s="1"/>
      <c r="J781" s="1275"/>
      <c r="K781" s="124"/>
    </row>
    <row r="782">
      <c r="C782" s="3"/>
      <c r="E782" s="1274"/>
      <c r="F782" s="1274"/>
      <c r="G782" s="1274"/>
      <c r="H782" s="1106"/>
      <c r="I782" s="1"/>
      <c r="J782" s="1275"/>
      <c r="K782" s="124"/>
    </row>
    <row r="783">
      <c r="C783" s="3"/>
      <c r="E783" s="1274"/>
      <c r="F783" s="1274"/>
      <c r="G783" s="1274"/>
      <c r="H783" s="1106"/>
      <c r="I783" s="1"/>
      <c r="J783" s="1275"/>
      <c r="K783" s="124"/>
    </row>
    <row r="784">
      <c r="C784" s="3"/>
      <c r="E784" s="1274"/>
      <c r="F784" s="1274"/>
      <c r="G784" s="1274"/>
      <c r="H784" s="1106"/>
      <c r="I784" s="1"/>
      <c r="J784" s="1275"/>
      <c r="K784" s="124"/>
    </row>
    <row r="785">
      <c r="C785" s="3"/>
      <c r="E785" s="1274"/>
      <c r="F785" s="1274"/>
      <c r="G785" s="1274"/>
      <c r="H785" s="1106"/>
      <c r="I785" s="1"/>
      <c r="J785" s="1275"/>
      <c r="K785" s="124"/>
    </row>
    <row r="786">
      <c r="C786" s="3"/>
      <c r="E786" s="1274"/>
      <c r="F786" s="1274"/>
      <c r="G786" s="1274"/>
      <c r="H786" s="1106"/>
      <c r="I786" s="1"/>
      <c r="J786" s="1275"/>
      <c r="K786" s="124"/>
    </row>
    <row r="787">
      <c r="C787" s="3"/>
      <c r="E787" s="1274"/>
      <c r="F787" s="1274"/>
      <c r="G787" s="1274"/>
      <c r="H787" s="1106"/>
      <c r="I787" s="1"/>
      <c r="J787" s="1275"/>
      <c r="K787" s="124"/>
    </row>
    <row r="788">
      <c r="C788" s="3"/>
      <c r="E788" s="1274"/>
      <c r="F788" s="1274"/>
      <c r="G788" s="1274"/>
      <c r="H788" s="1106"/>
      <c r="I788" s="1"/>
      <c r="J788" s="1275"/>
      <c r="K788" s="124"/>
    </row>
    <row r="789">
      <c r="C789" s="3"/>
      <c r="E789" s="1274"/>
      <c r="F789" s="1274"/>
      <c r="G789" s="1274"/>
      <c r="H789" s="1106"/>
      <c r="I789" s="1"/>
      <c r="J789" s="1275"/>
      <c r="K789" s="124"/>
    </row>
    <row r="790">
      <c r="C790" s="3"/>
      <c r="E790" s="1274"/>
      <c r="F790" s="1274"/>
      <c r="G790" s="1274"/>
      <c r="H790" s="1106"/>
      <c r="I790" s="1"/>
      <c r="J790" s="1275"/>
      <c r="K790" s="124"/>
    </row>
    <row r="791">
      <c r="C791" s="3"/>
      <c r="E791" s="1274"/>
      <c r="F791" s="1274"/>
      <c r="G791" s="1274"/>
      <c r="H791" s="1106"/>
      <c r="I791" s="1"/>
      <c r="J791" s="1275"/>
      <c r="K791" s="124"/>
    </row>
    <row r="792">
      <c r="C792" s="3"/>
      <c r="E792" s="1274"/>
      <c r="F792" s="1274"/>
      <c r="G792" s="1274"/>
      <c r="H792" s="1106"/>
      <c r="I792" s="1"/>
      <c r="J792" s="1275"/>
      <c r="K792" s="124"/>
    </row>
    <row r="793">
      <c r="C793" s="3"/>
      <c r="E793" s="1274"/>
      <c r="F793" s="1274"/>
      <c r="G793" s="1274"/>
      <c r="H793" s="1106"/>
      <c r="I793" s="1"/>
      <c r="J793" s="1275"/>
      <c r="K793" s="124"/>
    </row>
    <row r="794">
      <c r="C794" s="3"/>
      <c r="E794" s="1274"/>
      <c r="F794" s="1274"/>
      <c r="G794" s="1274"/>
      <c r="H794" s="1106"/>
      <c r="I794" s="1"/>
      <c r="J794" s="1275"/>
      <c r="K794" s="124"/>
    </row>
    <row r="795">
      <c r="C795" s="3"/>
      <c r="E795" s="1274"/>
      <c r="F795" s="1274"/>
      <c r="G795" s="1274"/>
      <c r="H795" s="1106"/>
      <c r="I795" s="1"/>
      <c r="J795" s="1275"/>
      <c r="K795" s="124"/>
    </row>
    <row r="796">
      <c r="C796" s="3"/>
      <c r="E796" s="1274"/>
      <c r="F796" s="1274"/>
      <c r="G796" s="1274"/>
      <c r="H796" s="1106"/>
      <c r="I796" s="1"/>
      <c r="J796" s="1275"/>
      <c r="K796" s="124"/>
    </row>
    <row r="797">
      <c r="C797" s="3"/>
      <c r="E797" s="1274"/>
      <c r="F797" s="1274"/>
      <c r="G797" s="1274"/>
      <c r="H797" s="1106"/>
      <c r="I797" s="1"/>
      <c r="J797" s="1275"/>
      <c r="K797" s="124"/>
    </row>
    <row r="798">
      <c r="C798" s="3"/>
      <c r="E798" s="1274"/>
      <c r="F798" s="1274"/>
      <c r="G798" s="1274"/>
      <c r="H798" s="1106"/>
      <c r="I798" s="1"/>
      <c r="J798" s="1275"/>
      <c r="K798" s="124"/>
    </row>
    <row r="799">
      <c r="C799" s="3"/>
      <c r="E799" s="1274"/>
      <c r="F799" s="1274"/>
      <c r="G799" s="1274"/>
      <c r="H799" s="1106"/>
      <c r="I799" s="1"/>
      <c r="J799" s="1275"/>
      <c r="K799" s="124"/>
    </row>
    <row r="800">
      <c r="C800" s="3"/>
      <c r="E800" s="1274"/>
      <c r="F800" s="1274"/>
      <c r="G800" s="1274"/>
      <c r="H800" s="1106"/>
      <c r="I800" s="1"/>
      <c r="J800" s="1275"/>
      <c r="K800" s="124"/>
    </row>
    <row r="801">
      <c r="C801" s="3"/>
      <c r="E801" s="1274"/>
      <c r="F801" s="1274"/>
      <c r="G801" s="1274"/>
      <c r="H801" s="1106"/>
      <c r="I801" s="1"/>
      <c r="J801" s="1275"/>
      <c r="K801" s="124"/>
    </row>
    <row r="802">
      <c r="C802" s="3"/>
      <c r="E802" s="1274"/>
      <c r="F802" s="1274"/>
      <c r="G802" s="1274"/>
      <c r="H802" s="1106"/>
      <c r="I802" s="1"/>
      <c r="J802" s="1275"/>
      <c r="K802" s="124"/>
    </row>
    <row r="803">
      <c r="C803" s="3"/>
      <c r="E803" s="1274"/>
      <c r="F803" s="1274"/>
      <c r="G803" s="1274"/>
      <c r="H803" s="1106"/>
      <c r="I803" s="1"/>
      <c r="J803" s="1275"/>
      <c r="K803" s="124"/>
    </row>
    <row r="804">
      <c r="C804" s="3"/>
      <c r="E804" s="1274"/>
      <c r="F804" s="1274"/>
      <c r="G804" s="1274"/>
      <c r="H804" s="1106"/>
      <c r="I804" s="1"/>
      <c r="J804" s="1275"/>
      <c r="K804" s="124"/>
    </row>
    <row r="805">
      <c r="C805" s="3"/>
      <c r="E805" s="1274"/>
      <c r="F805" s="1274"/>
      <c r="G805" s="1274"/>
      <c r="H805" s="1106"/>
      <c r="I805" s="1"/>
      <c r="J805" s="1275"/>
      <c r="K805" s="124"/>
    </row>
    <row r="806">
      <c r="C806" s="3"/>
      <c r="E806" s="1274"/>
      <c r="F806" s="1274"/>
      <c r="G806" s="1274"/>
      <c r="H806" s="1106"/>
      <c r="I806" s="1"/>
      <c r="J806" s="1275"/>
      <c r="K806" s="124"/>
    </row>
    <row r="807">
      <c r="C807" s="3"/>
      <c r="E807" s="1274"/>
      <c r="F807" s="1274"/>
      <c r="G807" s="1274"/>
      <c r="H807" s="1106"/>
      <c r="I807" s="1"/>
      <c r="J807" s="1275"/>
      <c r="K807" s="124"/>
    </row>
    <row r="808">
      <c r="C808" s="3"/>
      <c r="E808" s="1274"/>
      <c r="F808" s="1274"/>
      <c r="G808" s="1274"/>
      <c r="H808" s="1106"/>
      <c r="I808" s="1"/>
      <c r="J808" s="1275"/>
      <c r="K808" s="124"/>
    </row>
    <row r="809">
      <c r="C809" s="3"/>
      <c r="E809" s="1274"/>
      <c r="F809" s="1274"/>
      <c r="G809" s="1274"/>
      <c r="H809" s="1106"/>
      <c r="I809" s="1"/>
      <c r="J809" s="1275"/>
      <c r="K809" s="124"/>
    </row>
    <row r="810">
      <c r="C810" s="3"/>
      <c r="E810" s="1274"/>
      <c r="F810" s="1274"/>
      <c r="G810" s="1274"/>
      <c r="H810" s="1106"/>
      <c r="I810" s="1"/>
      <c r="J810" s="1275"/>
      <c r="K810" s="124"/>
    </row>
    <row r="811">
      <c r="C811" s="3"/>
      <c r="E811" s="1274"/>
      <c r="F811" s="1274"/>
      <c r="G811" s="1274"/>
      <c r="H811" s="1106"/>
      <c r="I811" s="1"/>
      <c r="J811" s="1275"/>
      <c r="K811" s="124"/>
    </row>
    <row r="812">
      <c r="C812" s="3"/>
      <c r="E812" s="1274"/>
      <c r="F812" s="1274"/>
      <c r="G812" s="1274"/>
      <c r="H812" s="1106"/>
      <c r="I812" s="1"/>
      <c r="J812" s="1275"/>
      <c r="K812" s="124"/>
    </row>
    <row r="813">
      <c r="C813" s="3"/>
      <c r="E813" s="1274"/>
      <c r="F813" s="1274"/>
      <c r="G813" s="1274"/>
      <c r="H813" s="1106"/>
      <c r="I813" s="1"/>
      <c r="J813" s="1275"/>
      <c r="K813" s="124"/>
    </row>
    <row r="814">
      <c r="C814" s="3"/>
      <c r="E814" s="1274"/>
      <c r="F814" s="1274"/>
      <c r="G814" s="1274"/>
      <c r="H814" s="1106"/>
      <c r="I814" s="1"/>
      <c r="J814" s="1275"/>
      <c r="K814" s="124"/>
    </row>
    <row r="815">
      <c r="C815" s="3"/>
      <c r="E815" s="1274"/>
      <c r="F815" s="1274"/>
      <c r="G815" s="1274"/>
      <c r="H815" s="1106"/>
      <c r="I815" s="1"/>
      <c r="J815" s="1275"/>
      <c r="K815" s="124"/>
    </row>
    <row r="816">
      <c r="C816" s="3"/>
      <c r="E816" s="1274"/>
      <c r="F816" s="1274"/>
      <c r="G816" s="1274"/>
      <c r="H816" s="1106"/>
      <c r="I816" s="1"/>
      <c r="J816" s="1275"/>
      <c r="K816" s="124"/>
    </row>
    <row r="817">
      <c r="C817" s="3"/>
      <c r="E817" s="1274"/>
      <c r="F817" s="1274"/>
      <c r="G817" s="1274"/>
      <c r="H817" s="1106"/>
      <c r="I817" s="1"/>
      <c r="J817" s="1275"/>
      <c r="K817" s="124"/>
    </row>
    <row r="818">
      <c r="C818" s="3"/>
      <c r="E818" s="1274"/>
      <c r="F818" s="1274"/>
      <c r="G818" s="1274"/>
      <c r="H818" s="1106"/>
      <c r="I818" s="1"/>
      <c r="J818" s="1275"/>
      <c r="K818" s="124"/>
    </row>
    <row r="819">
      <c r="C819" s="3"/>
      <c r="E819" s="1274"/>
      <c r="F819" s="1274"/>
      <c r="G819" s="1274"/>
      <c r="H819" s="1106"/>
      <c r="I819" s="1"/>
      <c r="J819" s="1275"/>
      <c r="K819" s="124"/>
    </row>
    <row r="820">
      <c r="C820" s="3"/>
      <c r="E820" s="1274"/>
      <c r="F820" s="1274"/>
      <c r="G820" s="1274"/>
      <c r="H820" s="1106"/>
      <c r="I820" s="1"/>
      <c r="J820" s="1275"/>
      <c r="K820" s="124"/>
    </row>
    <row r="821">
      <c r="C821" s="3"/>
      <c r="E821" s="1274"/>
      <c r="F821" s="1274"/>
      <c r="G821" s="1274"/>
      <c r="H821" s="1106"/>
      <c r="I821" s="1"/>
      <c r="J821" s="1275"/>
      <c r="K821" s="124"/>
    </row>
    <row r="822">
      <c r="C822" s="3"/>
      <c r="E822" s="1274"/>
      <c r="F822" s="1274"/>
      <c r="G822" s="1274"/>
      <c r="H822" s="1106"/>
      <c r="I822" s="1"/>
      <c r="J822" s="1275"/>
      <c r="K822" s="124"/>
    </row>
    <row r="823">
      <c r="C823" s="3"/>
      <c r="E823" s="1274"/>
      <c r="F823" s="1274"/>
      <c r="G823" s="1274"/>
      <c r="H823" s="1106"/>
      <c r="I823" s="1"/>
      <c r="J823" s="1275"/>
      <c r="K823" s="124"/>
    </row>
    <row r="824">
      <c r="C824" s="3"/>
      <c r="E824" s="1274"/>
      <c r="F824" s="1274"/>
      <c r="G824" s="1274"/>
      <c r="H824" s="1106"/>
      <c r="I824" s="1"/>
      <c r="J824" s="1275"/>
      <c r="K824" s="124"/>
    </row>
    <row r="825">
      <c r="C825" s="3"/>
      <c r="E825" s="1274"/>
      <c r="F825" s="1274"/>
      <c r="G825" s="1274"/>
      <c r="H825" s="1106"/>
      <c r="I825" s="1"/>
      <c r="J825" s="1275"/>
      <c r="K825" s="124"/>
    </row>
    <row r="826">
      <c r="C826" s="3"/>
      <c r="E826" s="1274"/>
      <c r="F826" s="1274"/>
      <c r="G826" s="1274"/>
      <c r="H826" s="1106"/>
      <c r="I826" s="1"/>
      <c r="J826" s="1275"/>
      <c r="K826" s="124"/>
    </row>
    <row r="827">
      <c r="C827" s="3"/>
      <c r="E827" s="1274"/>
      <c r="F827" s="1274"/>
      <c r="G827" s="1274"/>
      <c r="H827" s="1106"/>
      <c r="I827" s="1"/>
      <c r="J827" s="1275"/>
      <c r="K827" s="124"/>
    </row>
    <row r="828">
      <c r="C828" s="3"/>
      <c r="E828" s="1274"/>
      <c r="F828" s="1274"/>
      <c r="G828" s="1274"/>
      <c r="H828" s="1106"/>
      <c r="I828" s="1"/>
      <c r="J828" s="1275"/>
      <c r="K828" s="124"/>
    </row>
    <row r="829">
      <c r="C829" s="3"/>
      <c r="E829" s="1274"/>
      <c r="F829" s="1274"/>
      <c r="G829" s="1274"/>
      <c r="H829" s="1106"/>
      <c r="I829" s="1"/>
      <c r="J829" s="1275"/>
      <c r="K829" s="124"/>
    </row>
    <row r="830">
      <c r="C830" s="3"/>
      <c r="E830" s="1274"/>
      <c r="F830" s="1274"/>
      <c r="G830" s="1274"/>
      <c r="H830" s="1106"/>
      <c r="I830" s="1"/>
      <c r="J830" s="1275"/>
      <c r="K830" s="124"/>
    </row>
    <row r="831">
      <c r="C831" s="3"/>
      <c r="E831" s="1274"/>
      <c r="F831" s="1274"/>
      <c r="G831" s="1274"/>
      <c r="H831" s="1106"/>
      <c r="I831" s="1"/>
      <c r="J831" s="1275"/>
      <c r="K831" s="124"/>
    </row>
    <row r="832">
      <c r="C832" s="3"/>
      <c r="E832" s="1274"/>
      <c r="F832" s="1274"/>
      <c r="G832" s="1274"/>
      <c r="H832" s="1106"/>
      <c r="I832" s="1"/>
      <c r="J832" s="1275"/>
      <c r="K832" s="124"/>
    </row>
    <row r="833">
      <c r="C833" s="3"/>
      <c r="E833" s="1274"/>
      <c r="F833" s="1274"/>
      <c r="G833" s="1274"/>
      <c r="H833" s="1106"/>
      <c r="I833" s="1"/>
      <c r="J833" s="1275"/>
      <c r="K833" s="124"/>
    </row>
    <row r="834">
      <c r="C834" s="3"/>
      <c r="E834" s="1274"/>
      <c r="F834" s="1274"/>
      <c r="G834" s="1274"/>
      <c r="H834" s="1106"/>
      <c r="I834" s="1"/>
      <c r="J834" s="1275"/>
      <c r="K834" s="124"/>
    </row>
    <row r="835">
      <c r="C835" s="3"/>
      <c r="E835" s="1274"/>
      <c r="F835" s="1274"/>
      <c r="G835" s="1274"/>
      <c r="H835" s="1106"/>
      <c r="I835" s="1"/>
      <c r="J835" s="1275"/>
      <c r="K835" s="124"/>
    </row>
    <row r="836">
      <c r="C836" s="3"/>
      <c r="E836" s="1274"/>
      <c r="F836" s="1274"/>
      <c r="G836" s="1274"/>
      <c r="H836" s="1106"/>
      <c r="I836" s="1"/>
      <c r="J836" s="1275"/>
      <c r="K836" s="124"/>
    </row>
    <row r="837">
      <c r="C837" s="3"/>
      <c r="E837" s="1274"/>
      <c r="F837" s="1274"/>
      <c r="G837" s="1274"/>
      <c r="H837" s="1106"/>
      <c r="I837" s="1"/>
      <c r="J837" s="1275"/>
      <c r="K837" s="124"/>
    </row>
    <row r="838">
      <c r="C838" s="3"/>
      <c r="E838" s="1274"/>
      <c r="F838" s="1274"/>
      <c r="G838" s="1274"/>
      <c r="H838" s="1106"/>
      <c r="I838" s="1"/>
      <c r="J838" s="1275"/>
      <c r="K838" s="124"/>
    </row>
    <row r="839">
      <c r="C839" s="3"/>
      <c r="E839" s="1274"/>
      <c r="F839" s="1274"/>
      <c r="G839" s="1274"/>
      <c r="H839" s="1106"/>
      <c r="I839" s="1"/>
      <c r="J839" s="1275"/>
      <c r="K839" s="124"/>
    </row>
    <row r="840">
      <c r="C840" s="3"/>
      <c r="E840" s="1274"/>
      <c r="F840" s="1274"/>
      <c r="G840" s="1274"/>
      <c r="H840" s="1106"/>
      <c r="I840" s="1"/>
      <c r="J840" s="1275"/>
      <c r="K840" s="124"/>
    </row>
    <row r="841">
      <c r="C841" s="3"/>
      <c r="E841" s="1274"/>
      <c r="F841" s="1274"/>
      <c r="G841" s="1274"/>
      <c r="H841" s="1106"/>
      <c r="I841" s="1"/>
      <c r="J841" s="1275"/>
      <c r="K841" s="124"/>
    </row>
    <row r="842">
      <c r="C842" s="3"/>
      <c r="E842" s="1274"/>
      <c r="F842" s="1274"/>
      <c r="G842" s="1274"/>
      <c r="H842" s="1106"/>
      <c r="I842" s="1"/>
      <c r="J842" s="1275"/>
      <c r="K842" s="124"/>
    </row>
    <row r="843">
      <c r="C843" s="3"/>
      <c r="E843" s="1274"/>
      <c r="F843" s="1274"/>
      <c r="G843" s="1274"/>
      <c r="H843" s="1106"/>
      <c r="I843" s="1"/>
      <c r="J843" s="1275"/>
      <c r="K843" s="124"/>
    </row>
    <row r="844">
      <c r="C844" s="3"/>
      <c r="E844" s="1274"/>
      <c r="F844" s="1274"/>
      <c r="G844" s="1274"/>
      <c r="H844" s="1106"/>
      <c r="I844" s="1"/>
      <c r="J844" s="1275"/>
      <c r="K844" s="124"/>
    </row>
    <row r="845">
      <c r="C845" s="3"/>
      <c r="E845" s="1274"/>
      <c r="F845" s="1274"/>
      <c r="G845" s="1274"/>
      <c r="H845" s="1106"/>
      <c r="I845" s="1"/>
      <c r="J845" s="1275"/>
      <c r="K845" s="124"/>
    </row>
    <row r="846">
      <c r="C846" s="3"/>
      <c r="E846" s="1274"/>
      <c r="F846" s="1274"/>
      <c r="G846" s="1274"/>
      <c r="H846" s="1106"/>
      <c r="I846" s="1"/>
      <c r="J846" s="1275"/>
      <c r="K846" s="124"/>
    </row>
    <row r="847">
      <c r="C847" s="3"/>
      <c r="E847" s="1274"/>
      <c r="F847" s="1274"/>
      <c r="G847" s="1274"/>
      <c r="H847" s="1106"/>
      <c r="I847" s="1"/>
      <c r="J847" s="1275"/>
      <c r="K847" s="124"/>
    </row>
    <row r="848">
      <c r="C848" s="3"/>
      <c r="E848" s="1274"/>
      <c r="F848" s="1274"/>
      <c r="G848" s="1274"/>
      <c r="H848" s="1106"/>
      <c r="I848" s="1"/>
      <c r="J848" s="1275"/>
      <c r="K848" s="124"/>
    </row>
    <row r="849">
      <c r="C849" s="3"/>
      <c r="E849" s="1274"/>
      <c r="F849" s="1274"/>
      <c r="G849" s="1274"/>
      <c r="H849" s="1106"/>
      <c r="I849" s="1"/>
      <c r="J849" s="1275"/>
      <c r="K849" s="124"/>
    </row>
    <row r="850">
      <c r="C850" s="3"/>
      <c r="E850" s="1274"/>
      <c r="F850" s="1274"/>
      <c r="G850" s="1274"/>
      <c r="H850" s="1106"/>
      <c r="I850" s="1"/>
      <c r="J850" s="1275"/>
      <c r="K850" s="124"/>
    </row>
    <row r="851">
      <c r="C851" s="3"/>
      <c r="E851" s="1274"/>
      <c r="F851" s="1274"/>
      <c r="G851" s="1274"/>
      <c r="H851" s="1106"/>
      <c r="I851" s="1"/>
      <c r="J851" s="1275"/>
      <c r="K851" s="124"/>
    </row>
    <row r="852">
      <c r="C852" s="3"/>
      <c r="E852" s="1274"/>
      <c r="F852" s="1274"/>
      <c r="G852" s="1274"/>
      <c r="H852" s="1106"/>
      <c r="I852" s="1"/>
      <c r="J852" s="1275"/>
      <c r="K852" s="124"/>
    </row>
    <row r="853">
      <c r="C853" s="3"/>
      <c r="E853" s="1274"/>
      <c r="F853" s="1274"/>
      <c r="G853" s="1274"/>
      <c r="H853" s="1106"/>
      <c r="I853" s="1"/>
      <c r="J853" s="1275"/>
      <c r="K853" s="124"/>
    </row>
    <row r="854">
      <c r="C854" s="3"/>
      <c r="E854" s="1274"/>
      <c r="F854" s="1274"/>
      <c r="G854" s="1274"/>
      <c r="H854" s="1106"/>
      <c r="I854" s="1"/>
      <c r="J854" s="1275"/>
      <c r="K854" s="124"/>
    </row>
    <row r="855">
      <c r="C855" s="3"/>
      <c r="E855" s="1274"/>
      <c r="F855" s="1274"/>
      <c r="G855" s="1274"/>
      <c r="H855" s="1106"/>
      <c r="I855" s="1"/>
      <c r="J855" s="1275"/>
      <c r="K855" s="124"/>
    </row>
    <row r="856">
      <c r="C856" s="3"/>
      <c r="E856" s="1274"/>
      <c r="F856" s="1274"/>
      <c r="G856" s="1274"/>
      <c r="H856" s="1106"/>
      <c r="I856" s="1"/>
      <c r="J856" s="1275"/>
      <c r="K856" s="124"/>
    </row>
    <row r="857">
      <c r="C857" s="3"/>
      <c r="E857" s="1274"/>
      <c r="F857" s="1274"/>
      <c r="G857" s="1274"/>
      <c r="H857" s="1106"/>
      <c r="I857" s="1"/>
      <c r="J857" s="1275"/>
      <c r="K857" s="124"/>
    </row>
    <row r="858">
      <c r="C858" s="3"/>
      <c r="E858" s="1274"/>
      <c r="F858" s="1274"/>
      <c r="G858" s="1274"/>
      <c r="H858" s="1106"/>
      <c r="I858" s="1"/>
      <c r="J858" s="1275"/>
      <c r="K858" s="124"/>
    </row>
    <row r="859">
      <c r="C859" s="3"/>
      <c r="E859" s="1274"/>
      <c r="F859" s="1274"/>
      <c r="G859" s="1274"/>
      <c r="H859" s="1106"/>
      <c r="I859" s="1"/>
      <c r="J859" s="1275"/>
      <c r="K859" s="124"/>
    </row>
    <row r="860">
      <c r="C860" s="3"/>
      <c r="E860" s="1274"/>
      <c r="F860" s="1274"/>
      <c r="G860" s="1274"/>
      <c r="H860" s="1106"/>
      <c r="I860" s="1"/>
      <c r="J860" s="1275"/>
      <c r="K860" s="124"/>
    </row>
    <row r="861">
      <c r="C861" s="3"/>
      <c r="E861" s="1274"/>
      <c r="F861" s="1274"/>
      <c r="G861" s="1274"/>
      <c r="H861" s="1106"/>
      <c r="I861" s="1"/>
      <c r="J861" s="1275"/>
      <c r="K861" s="124"/>
    </row>
    <row r="862">
      <c r="C862" s="3"/>
      <c r="E862" s="1274"/>
      <c r="F862" s="1274"/>
      <c r="G862" s="1274"/>
      <c r="H862" s="1106"/>
      <c r="I862" s="1"/>
      <c r="J862" s="1275"/>
      <c r="K862" s="124"/>
    </row>
    <row r="863">
      <c r="C863" s="3"/>
      <c r="E863" s="1274"/>
      <c r="F863" s="1274"/>
      <c r="G863" s="1274"/>
      <c r="H863" s="1106"/>
      <c r="I863" s="1"/>
      <c r="J863" s="1275"/>
      <c r="K863" s="124"/>
    </row>
    <row r="864">
      <c r="C864" s="3"/>
      <c r="E864" s="1274"/>
      <c r="F864" s="1274"/>
      <c r="G864" s="1274"/>
      <c r="H864" s="1106"/>
      <c r="I864" s="1"/>
      <c r="J864" s="1275"/>
      <c r="K864" s="124"/>
    </row>
    <row r="865">
      <c r="C865" s="3"/>
      <c r="E865" s="1274"/>
      <c r="F865" s="1274"/>
      <c r="G865" s="1274"/>
      <c r="H865" s="1106"/>
      <c r="I865" s="1"/>
      <c r="J865" s="1275"/>
      <c r="K865" s="124"/>
    </row>
    <row r="866">
      <c r="C866" s="3"/>
      <c r="E866" s="1274"/>
      <c r="F866" s="1274"/>
      <c r="G866" s="1274"/>
      <c r="H866" s="1106"/>
      <c r="I866" s="1"/>
      <c r="J866" s="1275"/>
      <c r="K866" s="124"/>
    </row>
    <row r="867">
      <c r="C867" s="3"/>
      <c r="E867" s="1274"/>
      <c r="F867" s="1274"/>
      <c r="G867" s="1274"/>
      <c r="H867" s="1106"/>
      <c r="I867" s="1"/>
      <c r="J867" s="1275"/>
      <c r="K867" s="124"/>
    </row>
    <row r="868">
      <c r="C868" s="3"/>
      <c r="E868" s="1274"/>
      <c r="F868" s="1274"/>
      <c r="G868" s="1274"/>
      <c r="H868" s="1106"/>
      <c r="I868" s="1"/>
      <c r="J868" s="1275"/>
      <c r="K868" s="124"/>
    </row>
    <row r="869">
      <c r="C869" s="3"/>
      <c r="E869" s="1274"/>
      <c r="F869" s="1274"/>
      <c r="G869" s="1274"/>
      <c r="H869" s="1106"/>
      <c r="I869" s="1"/>
      <c r="J869" s="1275"/>
      <c r="K869" s="124"/>
    </row>
    <row r="870">
      <c r="C870" s="3"/>
      <c r="E870" s="1274"/>
      <c r="F870" s="1274"/>
      <c r="G870" s="1274"/>
      <c r="H870" s="1106"/>
      <c r="I870" s="1"/>
      <c r="J870" s="1275"/>
      <c r="K870" s="124"/>
    </row>
    <row r="871">
      <c r="C871" s="3"/>
      <c r="E871" s="1274"/>
      <c r="F871" s="1274"/>
      <c r="G871" s="1274"/>
      <c r="H871" s="1106"/>
      <c r="I871" s="1"/>
      <c r="J871" s="1275"/>
      <c r="K871" s="124"/>
    </row>
    <row r="872">
      <c r="C872" s="3"/>
      <c r="E872" s="1274"/>
      <c r="F872" s="1274"/>
      <c r="G872" s="1274"/>
      <c r="H872" s="1106"/>
      <c r="I872" s="1"/>
      <c r="J872" s="1275"/>
      <c r="K872" s="124"/>
    </row>
    <row r="873">
      <c r="C873" s="3"/>
      <c r="E873" s="1274"/>
      <c r="F873" s="1274"/>
      <c r="G873" s="1274"/>
      <c r="H873" s="1106"/>
      <c r="I873" s="1"/>
      <c r="J873" s="1275"/>
      <c r="K873" s="124"/>
    </row>
    <row r="874">
      <c r="C874" s="3"/>
      <c r="E874" s="1274"/>
      <c r="F874" s="1274"/>
      <c r="G874" s="1274"/>
      <c r="H874" s="1106"/>
      <c r="I874" s="1"/>
      <c r="J874" s="1275"/>
      <c r="K874" s="124"/>
    </row>
    <row r="875">
      <c r="C875" s="3"/>
      <c r="E875" s="1274"/>
      <c r="F875" s="1274"/>
      <c r="G875" s="1274"/>
      <c r="H875" s="1106"/>
      <c r="I875" s="1"/>
      <c r="J875" s="1275"/>
      <c r="K875" s="124"/>
    </row>
    <row r="876">
      <c r="C876" s="3"/>
      <c r="E876" s="1274"/>
      <c r="F876" s="1274"/>
      <c r="G876" s="1274"/>
      <c r="H876" s="1106"/>
      <c r="I876" s="1"/>
      <c r="J876" s="1275"/>
      <c r="K876" s="124"/>
    </row>
    <row r="877">
      <c r="C877" s="3"/>
      <c r="E877" s="1274"/>
      <c r="F877" s="1274"/>
      <c r="G877" s="1274"/>
      <c r="H877" s="1106"/>
      <c r="I877" s="1"/>
      <c r="J877" s="1275"/>
      <c r="K877" s="124"/>
    </row>
    <row r="878">
      <c r="C878" s="3"/>
      <c r="E878" s="1274"/>
      <c r="F878" s="1274"/>
      <c r="G878" s="1274"/>
      <c r="H878" s="1106"/>
      <c r="I878" s="1"/>
      <c r="J878" s="1275"/>
      <c r="K878" s="124"/>
    </row>
    <row r="879">
      <c r="C879" s="3"/>
      <c r="E879" s="1274"/>
      <c r="F879" s="1274"/>
      <c r="G879" s="1274"/>
      <c r="H879" s="1106"/>
      <c r="I879" s="1"/>
      <c r="J879" s="1275"/>
      <c r="K879" s="124"/>
    </row>
    <row r="880">
      <c r="C880" s="3"/>
      <c r="E880" s="1274"/>
      <c r="F880" s="1274"/>
      <c r="G880" s="1274"/>
      <c r="H880" s="1106"/>
      <c r="I880" s="1"/>
      <c r="J880" s="1275"/>
      <c r="K880" s="124"/>
    </row>
    <row r="881">
      <c r="C881" s="3"/>
      <c r="E881" s="1274"/>
      <c r="F881" s="1274"/>
      <c r="G881" s="1274"/>
      <c r="H881" s="1106"/>
      <c r="I881" s="1"/>
      <c r="J881" s="1275"/>
      <c r="K881" s="124"/>
    </row>
    <row r="882">
      <c r="C882" s="3"/>
      <c r="E882" s="1274"/>
      <c r="F882" s="1274"/>
      <c r="G882" s="1274"/>
      <c r="H882" s="1106"/>
      <c r="I882" s="1"/>
      <c r="J882" s="1275"/>
      <c r="K882" s="124"/>
    </row>
    <row r="883">
      <c r="C883" s="3"/>
      <c r="E883" s="1274"/>
      <c r="F883" s="1274"/>
      <c r="G883" s="1274"/>
      <c r="H883" s="1106"/>
      <c r="I883" s="1"/>
      <c r="J883" s="1275"/>
      <c r="K883" s="124"/>
    </row>
    <row r="884">
      <c r="C884" s="3"/>
      <c r="E884" s="1274"/>
      <c r="F884" s="1274"/>
      <c r="G884" s="1274"/>
      <c r="H884" s="1106"/>
      <c r="I884" s="1"/>
      <c r="J884" s="1275"/>
      <c r="K884" s="124"/>
    </row>
    <row r="885">
      <c r="C885" s="3"/>
      <c r="E885" s="1274"/>
      <c r="F885" s="1274"/>
      <c r="G885" s="1274"/>
      <c r="H885" s="1106"/>
      <c r="I885" s="1"/>
      <c r="J885" s="1275"/>
      <c r="K885" s="124"/>
    </row>
    <row r="886">
      <c r="C886" s="3"/>
      <c r="E886" s="1274"/>
      <c r="F886" s="1274"/>
      <c r="G886" s="1274"/>
      <c r="H886" s="1106"/>
      <c r="I886" s="1"/>
      <c r="J886" s="1275"/>
      <c r="K886" s="124"/>
    </row>
    <row r="887">
      <c r="C887" s="3"/>
      <c r="E887" s="1274"/>
      <c r="F887" s="1274"/>
      <c r="G887" s="1274"/>
      <c r="H887" s="1106"/>
      <c r="I887" s="1"/>
      <c r="J887" s="1275"/>
      <c r="K887" s="124"/>
    </row>
    <row r="888">
      <c r="C888" s="3"/>
      <c r="E888" s="1274"/>
      <c r="F888" s="1274"/>
      <c r="G888" s="1274"/>
      <c r="H888" s="1106"/>
      <c r="I888" s="1"/>
      <c r="J888" s="1275"/>
      <c r="K888" s="124"/>
    </row>
    <row r="889">
      <c r="C889" s="3"/>
      <c r="E889" s="1274"/>
      <c r="F889" s="1274"/>
      <c r="G889" s="1274"/>
      <c r="H889" s="1106"/>
      <c r="I889" s="1"/>
      <c r="J889" s="1275"/>
      <c r="K889" s="124"/>
    </row>
    <row r="890">
      <c r="C890" s="3"/>
      <c r="E890" s="1274"/>
      <c r="F890" s="1274"/>
      <c r="G890" s="1274"/>
      <c r="H890" s="1106"/>
      <c r="I890" s="1"/>
      <c r="J890" s="1275"/>
      <c r="K890" s="124"/>
    </row>
    <row r="891">
      <c r="C891" s="3"/>
      <c r="E891" s="1274"/>
      <c r="F891" s="1274"/>
      <c r="G891" s="1274"/>
      <c r="H891" s="1106"/>
      <c r="I891" s="1"/>
      <c r="J891" s="1275"/>
      <c r="K891" s="124"/>
    </row>
    <row r="892">
      <c r="C892" s="3"/>
      <c r="E892" s="1274"/>
      <c r="F892" s="1274"/>
      <c r="G892" s="1274"/>
      <c r="H892" s="1106"/>
      <c r="I892" s="1"/>
      <c r="J892" s="1275"/>
      <c r="K892" s="124"/>
    </row>
    <row r="893">
      <c r="C893" s="3"/>
      <c r="E893" s="1274"/>
      <c r="F893" s="1274"/>
      <c r="G893" s="1274"/>
      <c r="H893" s="1106"/>
      <c r="I893" s="1"/>
      <c r="J893" s="1275"/>
      <c r="K893" s="124"/>
    </row>
    <row r="894">
      <c r="C894" s="3"/>
      <c r="E894" s="1274"/>
      <c r="F894" s="1274"/>
      <c r="G894" s="1274"/>
      <c r="H894" s="1106"/>
      <c r="I894" s="1"/>
      <c r="J894" s="1275"/>
      <c r="K894" s="124"/>
    </row>
    <row r="895">
      <c r="C895" s="3"/>
      <c r="E895" s="1274"/>
      <c r="F895" s="1274"/>
      <c r="G895" s="1274"/>
      <c r="H895" s="1106"/>
      <c r="I895" s="1"/>
      <c r="J895" s="1275"/>
      <c r="K895" s="124"/>
    </row>
    <row r="896">
      <c r="C896" s="3"/>
      <c r="E896" s="1274"/>
      <c r="F896" s="1274"/>
      <c r="G896" s="1274"/>
      <c r="H896" s="1106"/>
      <c r="I896" s="1"/>
      <c r="J896" s="1275"/>
      <c r="K896" s="124"/>
    </row>
    <row r="897">
      <c r="C897" s="3"/>
      <c r="E897" s="1274"/>
      <c r="F897" s="1274"/>
      <c r="G897" s="1274"/>
      <c r="H897" s="1106"/>
      <c r="I897" s="1"/>
      <c r="J897" s="1275"/>
      <c r="K897" s="124"/>
    </row>
    <row r="898">
      <c r="C898" s="3"/>
      <c r="E898" s="1274"/>
      <c r="F898" s="1274"/>
      <c r="G898" s="1274"/>
      <c r="H898" s="1106"/>
      <c r="I898" s="1"/>
      <c r="J898" s="1275"/>
      <c r="K898" s="124"/>
    </row>
    <row r="899">
      <c r="C899" s="3"/>
      <c r="E899" s="1274"/>
      <c r="F899" s="1274"/>
      <c r="G899" s="1274"/>
      <c r="H899" s="1106"/>
      <c r="I899" s="1"/>
      <c r="J899" s="1275"/>
      <c r="K899" s="124"/>
    </row>
    <row r="900">
      <c r="C900" s="3"/>
      <c r="E900" s="1274"/>
      <c r="F900" s="1274"/>
      <c r="G900" s="1274"/>
      <c r="H900" s="1106"/>
      <c r="I900" s="1"/>
      <c r="J900" s="1275"/>
      <c r="K900" s="124"/>
    </row>
    <row r="901">
      <c r="C901" s="3"/>
      <c r="E901" s="1274"/>
      <c r="F901" s="1274"/>
      <c r="G901" s="1274"/>
      <c r="H901" s="1106"/>
      <c r="I901" s="1"/>
      <c r="J901" s="1275"/>
      <c r="K901" s="124"/>
    </row>
    <row r="902">
      <c r="C902" s="3"/>
      <c r="E902" s="1274"/>
      <c r="F902" s="1274"/>
      <c r="G902" s="1274"/>
      <c r="H902" s="1106"/>
      <c r="I902" s="1"/>
      <c r="J902" s="1275"/>
      <c r="K902" s="124"/>
    </row>
    <row r="903">
      <c r="C903" s="3"/>
      <c r="E903" s="1274"/>
      <c r="F903" s="1274"/>
      <c r="G903" s="1274"/>
      <c r="H903" s="1106"/>
      <c r="I903" s="1"/>
      <c r="J903" s="1275"/>
      <c r="K903" s="124"/>
    </row>
    <row r="904">
      <c r="C904" s="3"/>
      <c r="E904" s="1274"/>
      <c r="F904" s="1274"/>
      <c r="G904" s="1274"/>
      <c r="H904" s="1106"/>
      <c r="I904" s="1"/>
      <c r="J904" s="1275"/>
      <c r="K904" s="124"/>
    </row>
    <row r="905">
      <c r="C905" s="3"/>
      <c r="E905" s="1274"/>
      <c r="F905" s="1274"/>
      <c r="G905" s="1274"/>
      <c r="H905" s="1106"/>
      <c r="I905" s="1"/>
      <c r="J905" s="1275"/>
      <c r="K905" s="124"/>
    </row>
    <row r="906">
      <c r="C906" s="3"/>
      <c r="E906" s="1274"/>
      <c r="F906" s="1274"/>
      <c r="G906" s="1274"/>
      <c r="H906" s="1106"/>
      <c r="I906" s="1"/>
      <c r="J906" s="1275"/>
      <c r="K906" s="124"/>
    </row>
    <row r="907">
      <c r="C907" s="3"/>
      <c r="E907" s="1274"/>
      <c r="F907" s="1274"/>
      <c r="G907" s="1274"/>
      <c r="H907" s="1106"/>
      <c r="I907" s="1"/>
      <c r="J907" s="1275"/>
      <c r="K907" s="124"/>
    </row>
    <row r="908">
      <c r="C908" s="3"/>
      <c r="E908" s="1274"/>
      <c r="F908" s="1274"/>
      <c r="G908" s="1274"/>
      <c r="H908" s="1106"/>
      <c r="I908" s="1"/>
      <c r="J908" s="1275"/>
      <c r="K908" s="124"/>
    </row>
    <row r="909">
      <c r="C909" s="3"/>
      <c r="E909" s="1274"/>
      <c r="F909" s="1274"/>
      <c r="G909" s="1274"/>
      <c r="H909" s="1106"/>
      <c r="I909" s="1"/>
      <c r="J909" s="1275"/>
      <c r="K909" s="124"/>
    </row>
    <row r="910">
      <c r="C910" s="3"/>
      <c r="E910" s="1274"/>
      <c r="F910" s="1274"/>
      <c r="G910" s="1274"/>
      <c r="H910" s="1106"/>
      <c r="I910" s="1"/>
      <c r="J910" s="1275"/>
      <c r="K910" s="124"/>
    </row>
    <row r="911">
      <c r="C911" s="3"/>
      <c r="E911" s="1274"/>
      <c r="F911" s="1274"/>
      <c r="G911" s="1274"/>
      <c r="H911" s="1106"/>
      <c r="I911" s="1"/>
      <c r="J911" s="1275"/>
      <c r="K911" s="124"/>
    </row>
    <row r="912">
      <c r="C912" s="3"/>
      <c r="E912" s="1274"/>
      <c r="F912" s="1274"/>
      <c r="G912" s="1274"/>
      <c r="H912" s="1106"/>
      <c r="I912" s="1"/>
      <c r="J912" s="1275"/>
      <c r="K912" s="124"/>
    </row>
    <row r="913">
      <c r="C913" s="3"/>
      <c r="E913" s="1274"/>
      <c r="F913" s="1274"/>
      <c r="G913" s="1274"/>
      <c r="H913" s="1106"/>
      <c r="I913" s="1"/>
      <c r="J913" s="1275"/>
      <c r="K913" s="124"/>
    </row>
    <row r="914">
      <c r="C914" s="3"/>
      <c r="E914" s="1274"/>
      <c r="F914" s="1274"/>
      <c r="G914" s="1274"/>
      <c r="H914" s="1106"/>
      <c r="I914" s="1"/>
      <c r="J914" s="1275"/>
      <c r="K914" s="124"/>
    </row>
    <row r="915">
      <c r="C915" s="3"/>
      <c r="E915" s="1274"/>
      <c r="F915" s="1274"/>
      <c r="G915" s="1274"/>
      <c r="H915" s="1106"/>
      <c r="I915" s="1"/>
      <c r="J915" s="1275"/>
      <c r="K915" s="124"/>
    </row>
    <row r="916">
      <c r="C916" s="3"/>
      <c r="E916" s="1274"/>
      <c r="F916" s="1274"/>
      <c r="G916" s="1274"/>
      <c r="H916" s="1106"/>
      <c r="I916" s="1"/>
      <c r="J916" s="1275"/>
      <c r="K916" s="124"/>
    </row>
    <row r="917">
      <c r="C917" s="3"/>
      <c r="E917" s="1274"/>
      <c r="F917" s="1274"/>
      <c r="G917" s="1274"/>
      <c r="H917" s="1106"/>
      <c r="I917" s="1"/>
      <c r="J917" s="1275"/>
      <c r="K917" s="124"/>
    </row>
    <row r="918">
      <c r="C918" s="3"/>
      <c r="E918" s="1274"/>
      <c r="F918" s="1274"/>
      <c r="G918" s="1274"/>
      <c r="H918" s="1106"/>
      <c r="I918" s="1"/>
      <c r="J918" s="1275"/>
      <c r="K918" s="124"/>
    </row>
    <row r="919">
      <c r="C919" s="3"/>
      <c r="E919" s="1274"/>
      <c r="F919" s="1274"/>
      <c r="G919" s="1274"/>
      <c r="H919" s="1106"/>
      <c r="I919" s="1"/>
      <c r="J919" s="1275"/>
      <c r="K919" s="124"/>
    </row>
    <row r="920">
      <c r="C920" s="3"/>
      <c r="E920" s="1274"/>
      <c r="F920" s="1274"/>
      <c r="G920" s="1274"/>
      <c r="H920" s="1106"/>
      <c r="I920" s="1"/>
      <c r="J920" s="1275"/>
      <c r="K920" s="124"/>
    </row>
    <row r="921">
      <c r="C921" s="3"/>
      <c r="E921" s="1274"/>
      <c r="F921" s="1274"/>
      <c r="G921" s="1274"/>
      <c r="H921" s="1106"/>
      <c r="I921" s="1"/>
      <c r="J921" s="1275"/>
      <c r="K921" s="124"/>
    </row>
    <row r="922">
      <c r="C922" s="3"/>
      <c r="E922" s="1274"/>
      <c r="F922" s="1274"/>
      <c r="G922" s="1274"/>
      <c r="H922" s="1106"/>
      <c r="I922" s="1"/>
      <c r="J922" s="1275"/>
      <c r="K922" s="124"/>
    </row>
    <row r="923">
      <c r="C923" s="3"/>
      <c r="E923" s="1274"/>
      <c r="F923" s="1274"/>
      <c r="G923" s="1274"/>
      <c r="H923" s="1106"/>
      <c r="I923" s="1"/>
      <c r="J923" s="1275"/>
      <c r="K923" s="124"/>
    </row>
    <row r="924">
      <c r="C924" s="3"/>
      <c r="E924" s="1274"/>
      <c r="F924" s="1274"/>
      <c r="G924" s="1274"/>
      <c r="H924" s="1106"/>
      <c r="I924" s="1"/>
      <c r="J924" s="1275"/>
      <c r="K924" s="124"/>
    </row>
    <row r="925">
      <c r="C925" s="3"/>
      <c r="E925" s="1274"/>
      <c r="F925" s="1274"/>
      <c r="G925" s="1274"/>
      <c r="H925" s="1106"/>
      <c r="I925" s="1"/>
      <c r="J925" s="1275"/>
      <c r="K925" s="124"/>
    </row>
    <row r="926">
      <c r="C926" s="3"/>
      <c r="E926" s="1274"/>
      <c r="F926" s="1274"/>
      <c r="G926" s="1274"/>
      <c r="H926" s="1106"/>
      <c r="I926" s="1"/>
      <c r="J926" s="1275"/>
      <c r="K926" s="124"/>
    </row>
    <row r="927">
      <c r="C927" s="3"/>
      <c r="E927" s="1274"/>
      <c r="F927" s="1274"/>
      <c r="G927" s="1274"/>
      <c r="H927" s="1106"/>
      <c r="I927" s="1"/>
      <c r="J927" s="1275"/>
      <c r="K927" s="124"/>
    </row>
    <row r="928">
      <c r="C928" s="3"/>
      <c r="E928" s="1274"/>
      <c r="F928" s="1274"/>
      <c r="G928" s="1274"/>
      <c r="H928" s="1106"/>
      <c r="I928" s="1"/>
      <c r="J928" s="1275"/>
      <c r="K928" s="124"/>
    </row>
    <row r="929">
      <c r="C929" s="3"/>
      <c r="E929" s="1274"/>
      <c r="F929" s="1274"/>
      <c r="G929" s="1274"/>
      <c r="H929" s="1106"/>
      <c r="I929" s="1"/>
      <c r="J929" s="1275"/>
      <c r="K929" s="124"/>
    </row>
    <row r="930">
      <c r="C930" s="3"/>
      <c r="E930" s="1274"/>
      <c r="F930" s="1274"/>
      <c r="G930" s="1274"/>
      <c r="H930" s="1106"/>
      <c r="I930" s="1"/>
      <c r="J930" s="1275"/>
      <c r="K930" s="124"/>
    </row>
    <row r="931">
      <c r="C931" s="3"/>
      <c r="E931" s="1274"/>
      <c r="F931" s="1274"/>
      <c r="G931" s="1274"/>
      <c r="H931" s="1106"/>
      <c r="I931" s="1"/>
      <c r="J931" s="1275"/>
      <c r="K931" s="124"/>
    </row>
    <row r="932">
      <c r="C932" s="3"/>
      <c r="E932" s="1274"/>
      <c r="F932" s="1274"/>
      <c r="G932" s="1274"/>
      <c r="H932" s="1106"/>
      <c r="I932" s="1"/>
      <c r="J932" s="1275"/>
      <c r="K932" s="124"/>
    </row>
    <row r="933">
      <c r="C933" s="3"/>
      <c r="E933" s="1274"/>
      <c r="F933" s="1274"/>
      <c r="G933" s="1274"/>
      <c r="H933" s="1106"/>
      <c r="I933" s="1"/>
      <c r="J933" s="1275"/>
      <c r="K933" s="124"/>
    </row>
    <row r="934">
      <c r="C934" s="3"/>
      <c r="E934" s="1274"/>
      <c r="F934" s="1274"/>
      <c r="G934" s="1274"/>
      <c r="H934" s="1106"/>
      <c r="I934" s="1"/>
      <c r="J934" s="1275"/>
      <c r="K934" s="124"/>
    </row>
    <row r="935">
      <c r="C935" s="3"/>
      <c r="E935" s="1274"/>
      <c r="F935" s="1274"/>
      <c r="G935" s="1274"/>
      <c r="H935" s="1106"/>
      <c r="I935" s="1"/>
      <c r="J935" s="1275"/>
      <c r="K935" s="124"/>
    </row>
    <row r="936">
      <c r="C936" s="3"/>
      <c r="E936" s="1274"/>
      <c r="F936" s="1274"/>
      <c r="G936" s="1274"/>
      <c r="H936" s="1106"/>
      <c r="I936" s="1"/>
      <c r="J936" s="1275"/>
      <c r="K936" s="124"/>
    </row>
    <row r="937">
      <c r="C937" s="3"/>
      <c r="E937" s="1274"/>
      <c r="F937" s="1274"/>
      <c r="G937" s="1274"/>
      <c r="H937" s="1106"/>
      <c r="I937" s="1"/>
      <c r="J937" s="1275"/>
      <c r="K937" s="124"/>
    </row>
    <row r="938">
      <c r="C938" s="3"/>
      <c r="E938" s="1274"/>
      <c r="F938" s="1274"/>
      <c r="G938" s="1274"/>
      <c r="H938" s="1106"/>
      <c r="I938" s="1"/>
      <c r="J938" s="1275"/>
      <c r="K938" s="124"/>
    </row>
    <row r="939">
      <c r="C939" s="3"/>
      <c r="E939" s="1274"/>
      <c r="F939" s="1274"/>
      <c r="G939" s="1274"/>
      <c r="H939" s="1106"/>
      <c r="I939" s="1"/>
      <c r="J939" s="1275"/>
      <c r="K939" s="124"/>
    </row>
    <row r="940">
      <c r="C940" s="3"/>
      <c r="E940" s="1274"/>
      <c r="F940" s="1274"/>
      <c r="G940" s="1274"/>
      <c r="H940" s="1106"/>
      <c r="I940" s="1"/>
      <c r="J940" s="1275"/>
      <c r="K940" s="124"/>
    </row>
    <row r="941">
      <c r="C941" s="3"/>
      <c r="E941" s="1274"/>
      <c r="F941" s="1274"/>
      <c r="G941" s="1274"/>
      <c r="H941" s="1106"/>
      <c r="I941" s="1"/>
      <c r="J941" s="1275"/>
      <c r="K941" s="124"/>
    </row>
    <row r="942">
      <c r="C942" s="3"/>
      <c r="E942" s="1274"/>
      <c r="F942" s="1274"/>
      <c r="G942" s="1274"/>
      <c r="H942" s="1106"/>
      <c r="I942" s="1"/>
      <c r="J942" s="1275"/>
      <c r="K942" s="124"/>
    </row>
    <row r="943">
      <c r="C943" s="3"/>
      <c r="E943" s="1274"/>
      <c r="F943" s="1274"/>
      <c r="G943" s="1274"/>
      <c r="H943" s="1106"/>
      <c r="I943" s="1"/>
      <c r="J943" s="1275"/>
      <c r="K943" s="124"/>
    </row>
    <row r="944">
      <c r="C944" s="3"/>
      <c r="E944" s="1274"/>
      <c r="F944" s="1274"/>
      <c r="G944" s="1274"/>
      <c r="H944" s="1106"/>
      <c r="I944" s="1"/>
      <c r="J944" s="1275"/>
      <c r="K944" s="124"/>
    </row>
    <row r="945">
      <c r="C945" s="3"/>
      <c r="E945" s="1274"/>
      <c r="F945" s="1274"/>
      <c r="G945" s="1274"/>
      <c r="H945" s="1106"/>
      <c r="I945" s="1"/>
      <c r="J945" s="1275"/>
      <c r="K945" s="124"/>
    </row>
    <row r="946">
      <c r="C946" s="3"/>
      <c r="E946" s="1274"/>
      <c r="F946" s="1274"/>
      <c r="G946" s="1274"/>
      <c r="H946" s="1106"/>
      <c r="I946" s="1"/>
      <c r="J946" s="1275"/>
      <c r="K946" s="124"/>
    </row>
    <row r="947">
      <c r="C947" s="3"/>
      <c r="E947" s="1274"/>
      <c r="F947" s="1274"/>
      <c r="G947" s="1274"/>
      <c r="H947" s="1106"/>
      <c r="I947" s="1"/>
      <c r="J947" s="1275"/>
      <c r="K947" s="124"/>
    </row>
    <row r="948">
      <c r="C948" s="3"/>
      <c r="E948" s="1274"/>
      <c r="F948" s="1274"/>
      <c r="G948" s="1274"/>
      <c r="H948" s="1106"/>
      <c r="I948" s="1"/>
      <c r="J948" s="1275"/>
      <c r="K948" s="124"/>
    </row>
    <row r="949">
      <c r="C949" s="3"/>
      <c r="E949" s="1274"/>
      <c r="F949" s="1274"/>
      <c r="G949" s="1274"/>
      <c r="H949" s="1106"/>
      <c r="I949" s="1"/>
      <c r="J949" s="1275"/>
      <c r="K949" s="124"/>
    </row>
    <row r="950">
      <c r="C950" s="3"/>
      <c r="E950" s="1274"/>
      <c r="F950" s="1274"/>
      <c r="G950" s="1274"/>
      <c r="H950" s="1106"/>
      <c r="I950" s="1"/>
      <c r="J950" s="1275"/>
      <c r="K950" s="124"/>
    </row>
    <row r="951">
      <c r="C951" s="3"/>
      <c r="E951" s="1274"/>
      <c r="F951" s="1274"/>
      <c r="G951" s="1274"/>
      <c r="H951" s="1106"/>
      <c r="I951" s="1"/>
      <c r="J951" s="1275"/>
      <c r="K951" s="124"/>
    </row>
    <row r="952">
      <c r="C952" s="3"/>
      <c r="E952" s="1274"/>
      <c r="F952" s="1274"/>
      <c r="G952" s="1274"/>
      <c r="H952" s="1106"/>
      <c r="I952" s="1"/>
      <c r="J952" s="1275"/>
      <c r="K952" s="124"/>
    </row>
    <row r="953">
      <c r="C953" s="3"/>
      <c r="E953" s="1274"/>
      <c r="F953" s="1274"/>
      <c r="G953" s="1274"/>
      <c r="H953" s="1106"/>
      <c r="I953" s="1"/>
      <c r="J953" s="1275"/>
      <c r="K953" s="124"/>
    </row>
    <row r="954">
      <c r="C954" s="3"/>
      <c r="E954" s="1274"/>
      <c r="F954" s="1274"/>
      <c r="G954" s="1274"/>
      <c r="H954" s="1106"/>
      <c r="I954" s="1"/>
      <c r="J954" s="1275"/>
      <c r="K954" s="124"/>
    </row>
    <row r="955">
      <c r="C955" s="3"/>
      <c r="E955" s="1274"/>
      <c r="F955" s="1274"/>
      <c r="G955" s="1274"/>
      <c r="H955" s="1106"/>
      <c r="I955" s="1"/>
      <c r="J955" s="1275"/>
      <c r="K955" s="124"/>
    </row>
    <row r="956">
      <c r="C956" s="3"/>
      <c r="E956" s="1274"/>
      <c r="F956" s="1274"/>
      <c r="G956" s="1274"/>
      <c r="H956" s="1106"/>
      <c r="I956" s="1"/>
      <c r="J956" s="1275"/>
      <c r="K956" s="124"/>
    </row>
    <row r="957">
      <c r="C957" s="3"/>
      <c r="E957" s="1274"/>
      <c r="F957" s="1274"/>
      <c r="G957" s="1274"/>
      <c r="H957" s="1106"/>
      <c r="I957" s="1"/>
      <c r="J957" s="1275"/>
      <c r="K957" s="124"/>
    </row>
    <row r="958">
      <c r="C958" s="3"/>
      <c r="E958" s="1274"/>
      <c r="F958" s="1274"/>
      <c r="G958" s="1274"/>
      <c r="H958" s="1106"/>
      <c r="I958" s="1"/>
      <c r="J958" s="1275"/>
      <c r="K958" s="124"/>
    </row>
    <row r="959">
      <c r="C959" s="3"/>
      <c r="E959" s="1274"/>
      <c r="F959" s="1274"/>
      <c r="G959" s="1274"/>
      <c r="H959" s="1106"/>
      <c r="I959" s="1"/>
      <c r="J959" s="1275"/>
      <c r="K959" s="124"/>
    </row>
    <row r="960">
      <c r="C960" s="3"/>
      <c r="E960" s="1274"/>
      <c r="F960" s="1274"/>
      <c r="G960" s="1274"/>
      <c r="H960" s="1106"/>
      <c r="I960" s="1"/>
      <c r="J960" s="1275"/>
      <c r="K960" s="124"/>
    </row>
    <row r="961">
      <c r="C961" s="3"/>
      <c r="E961" s="1274"/>
      <c r="F961" s="1274"/>
      <c r="G961" s="1274"/>
      <c r="H961" s="1106"/>
      <c r="I961" s="1"/>
      <c r="J961" s="1275"/>
      <c r="K961" s="124"/>
    </row>
    <row r="962">
      <c r="C962" s="3"/>
      <c r="E962" s="1274"/>
      <c r="F962" s="1274"/>
      <c r="G962" s="1274"/>
      <c r="H962" s="1106"/>
      <c r="I962" s="1"/>
      <c r="J962" s="1275"/>
      <c r="K962" s="124"/>
    </row>
    <row r="963">
      <c r="C963" s="3"/>
      <c r="E963" s="1274"/>
      <c r="F963" s="1274"/>
      <c r="G963" s="1274"/>
      <c r="H963" s="1106"/>
      <c r="I963" s="1"/>
      <c r="J963" s="1275"/>
      <c r="K963" s="124"/>
    </row>
    <row r="964">
      <c r="C964" s="3"/>
      <c r="E964" s="1274"/>
      <c r="F964" s="1274"/>
      <c r="G964" s="1274"/>
      <c r="H964" s="1106"/>
      <c r="I964" s="1"/>
      <c r="J964" s="1275"/>
      <c r="K964" s="124"/>
    </row>
    <row r="965">
      <c r="C965" s="3"/>
      <c r="E965" s="1274"/>
      <c r="F965" s="1274"/>
      <c r="G965" s="1274"/>
      <c r="H965" s="1106"/>
      <c r="I965" s="1"/>
      <c r="J965" s="1275"/>
      <c r="K965" s="124"/>
    </row>
    <row r="966">
      <c r="C966" s="3"/>
      <c r="E966" s="1274"/>
      <c r="F966" s="1274"/>
      <c r="G966" s="1274"/>
      <c r="H966" s="1106"/>
      <c r="I966" s="1"/>
      <c r="J966" s="1275"/>
      <c r="K966" s="124"/>
    </row>
    <row r="967">
      <c r="C967" s="3"/>
      <c r="E967" s="1274"/>
      <c r="F967" s="1274"/>
      <c r="G967" s="1274"/>
      <c r="H967" s="1106"/>
      <c r="I967" s="1"/>
      <c r="J967" s="1275"/>
      <c r="K967" s="124"/>
    </row>
    <row r="968">
      <c r="C968" s="3"/>
      <c r="E968" s="1274"/>
      <c r="F968" s="1274"/>
      <c r="G968" s="1274"/>
      <c r="H968" s="1106"/>
      <c r="I968" s="1"/>
      <c r="J968" s="1275"/>
      <c r="K968" s="124"/>
    </row>
    <row r="969">
      <c r="C969" s="3"/>
      <c r="E969" s="1274"/>
      <c r="F969" s="1274"/>
      <c r="G969" s="1274"/>
      <c r="H969" s="1106"/>
      <c r="I969" s="1"/>
      <c r="J969" s="1275"/>
      <c r="K969" s="124"/>
    </row>
    <row r="970">
      <c r="C970" s="3"/>
      <c r="E970" s="1274"/>
      <c r="F970" s="1274"/>
      <c r="G970" s="1274"/>
      <c r="H970" s="1106"/>
      <c r="I970" s="1"/>
      <c r="J970" s="1275"/>
      <c r="K970" s="124"/>
    </row>
    <row r="971">
      <c r="C971" s="3"/>
      <c r="E971" s="1274"/>
      <c r="F971" s="1274"/>
      <c r="G971" s="1274"/>
      <c r="H971" s="1106"/>
      <c r="I971" s="1"/>
      <c r="J971" s="1275"/>
      <c r="K971" s="124"/>
    </row>
    <row r="972">
      <c r="C972" s="3"/>
      <c r="E972" s="1274"/>
      <c r="F972" s="1274"/>
      <c r="G972" s="1274"/>
      <c r="H972" s="1106"/>
      <c r="I972" s="1"/>
      <c r="J972" s="1275"/>
      <c r="K972" s="124"/>
    </row>
    <row r="973">
      <c r="C973" s="3"/>
      <c r="E973" s="1274"/>
      <c r="F973" s="1274"/>
      <c r="G973" s="1274"/>
      <c r="H973" s="1106"/>
      <c r="I973" s="1"/>
      <c r="J973" s="1275"/>
      <c r="K973" s="124"/>
    </row>
    <row r="974">
      <c r="C974" s="3"/>
      <c r="E974" s="1274"/>
      <c r="F974" s="1274"/>
      <c r="G974" s="1274"/>
      <c r="H974" s="1106"/>
      <c r="I974" s="1"/>
      <c r="J974" s="1275"/>
      <c r="K974" s="124"/>
    </row>
    <row r="975">
      <c r="C975" s="3"/>
      <c r="E975" s="1274"/>
      <c r="F975" s="1274"/>
      <c r="G975" s="1274"/>
      <c r="H975" s="1106"/>
      <c r="I975" s="1"/>
      <c r="J975" s="1275"/>
      <c r="K975" s="124"/>
    </row>
    <row r="976">
      <c r="C976" s="3"/>
      <c r="E976" s="1274"/>
      <c r="F976" s="1274"/>
      <c r="G976" s="1274"/>
      <c r="H976" s="1106"/>
      <c r="I976" s="1"/>
      <c r="J976" s="1275"/>
      <c r="K976" s="124"/>
    </row>
    <row r="977">
      <c r="C977" s="3"/>
      <c r="E977" s="1274"/>
      <c r="F977" s="1274"/>
      <c r="G977" s="1274"/>
      <c r="H977" s="1106"/>
      <c r="I977" s="1"/>
      <c r="J977" s="1275"/>
      <c r="K977" s="124"/>
    </row>
    <row r="978">
      <c r="C978" s="3"/>
      <c r="E978" s="1274"/>
      <c r="F978" s="1274"/>
      <c r="G978" s="1274"/>
      <c r="H978" s="1106"/>
      <c r="I978" s="1"/>
      <c r="J978" s="1275"/>
      <c r="K978" s="124"/>
    </row>
    <row r="979">
      <c r="C979" s="3"/>
      <c r="E979" s="1274"/>
      <c r="F979" s="1274"/>
      <c r="G979" s="1274"/>
      <c r="H979" s="1106"/>
      <c r="I979" s="1"/>
      <c r="J979" s="1275"/>
      <c r="K979" s="124"/>
    </row>
    <row r="980">
      <c r="C980" s="3"/>
      <c r="E980" s="1274"/>
      <c r="F980" s="1274"/>
      <c r="G980" s="1274"/>
      <c r="H980" s="1106"/>
      <c r="I980" s="1"/>
      <c r="J980" s="1275"/>
      <c r="K980" s="124"/>
    </row>
    <row r="981">
      <c r="C981" s="3"/>
      <c r="E981" s="1274"/>
      <c r="F981" s="1274"/>
      <c r="G981" s="1274"/>
      <c r="H981" s="1106"/>
      <c r="I981" s="1"/>
      <c r="J981" s="1275"/>
      <c r="K981" s="124"/>
    </row>
    <row r="982">
      <c r="C982" s="3"/>
      <c r="E982" s="1274"/>
      <c r="F982" s="1274"/>
      <c r="G982" s="1274"/>
      <c r="H982" s="1106"/>
      <c r="I982" s="1"/>
      <c r="J982" s="1275"/>
      <c r="K982" s="124"/>
    </row>
    <row r="983">
      <c r="C983" s="3"/>
      <c r="E983" s="1274"/>
      <c r="F983" s="1274"/>
      <c r="G983" s="1274"/>
      <c r="H983" s="1106"/>
      <c r="I983" s="1"/>
      <c r="J983" s="1275"/>
      <c r="K983" s="124"/>
    </row>
    <row r="984">
      <c r="C984" s="3"/>
      <c r="E984" s="1274"/>
      <c r="F984" s="1274"/>
      <c r="G984" s="1274"/>
      <c r="H984" s="1106"/>
      <c r="I984" s="1"/>
      <c r="J984" s="1275"/>
      <c r="K984" s="124"/>
    </row>
    <row r="985">
      <c r="C985" s="3"/>
      <c r="E985" s="1274"/>
      <c r="F985" s="1274"/>
      <c r="G985" s="1274"/>
      <c r="H985" s="1106"/>
      <c r="I985" s="1"/>
      <c r="J985" s="1275"/>
      <c r="K985" s="124"/>
    </row>
    <row r="986">
      <c r="C986" s="3"/>
      <c r="E986" s="1274"/>
      <c r="F986" s="1274"/>
      <c r="G986" s="1274"/>
      <c r="H986" s="1106"/>
      <c r="I986" s="1"/>
      <c r="J986" s="1275"/>
      <c r="K986" s="124"/>
    </row>
    <row r="987">
      <c r="C987" s="3"/>
      <c r="E987" s="1274"/>
      <c r="F987" s="1274"/>
      <c r="G987" s="1274"/>
      <c r="H987" s="1106"/>
      <c r="I987" s="1"/>
      <c r="J987" s="1275"/>
      <c r="K987" s="124"/>
    </row>
    <row r="988">
      <c r="C988" s="3"/>
      <c r="E988" s="1274"/>
      <c r="F988" s="1274"/>
      <c r="G988" s="1274"/>
      <c r="H988" s="1106"/>
      <c r="I988" s="1"/>
      <c r="J988" s="1275"/>
      <c r="K988" s="124"/>
    </row>
    <row r="989">
      <c r="C989" s="3"/>
      <c r="E989" s="1274"/>
      <c r="F989" s="1274"/>
      <c r="G989" s="1274"/>
      <c r="H989" s="1106"/>
      <c r="I989" s="1"/>
      <c r="J989" s="1275"/>
      <c r="K989" s="124"/>
    </row>
    <row r="990">
      <c r="C990" s="3"/>
      <c r="E990" s="1274"/>
      <c r="F990" s="1274"/>
      <c r="G990" s="1274"/>
      <c r="H990" s="1106"/>
      <c r="I990" s="1"/>
      <c r="J990" s="1275"/>
      <c r="K990" s="124"/>
    </row>
    <row r="991">
      <c r="C991" s="3"/>
      <c r="E991" s="1274"/>
      <c r="F991" s="1274"/>
      <c r="G991" s="1274"/>
      <c r="H991" s="1106"/>
      <c r="I991" s="1"/>
      <c r="J991" s="1275"/>
      <c r="K991" s="124"/>
    </row>
    <row r="992">
      <c r="C992" s="3"/>
      <c r="E992" s="1274"/>
      <c r="F992" s="1274"/>
      <c r="G992" s="1274"/>
      <c r="H992" s="1106"/>
      <c r="I992" s="1"/>
      <c r="J992" s="1275"/>
      <c r="K992" s="124"/>
    </row>
    <row r="993">
      <c r="C993" s="3"/>
      <c r="E993" s="1274"/>
      <c r="F993" s="1274"/>
      <c r="G993" s="1274"/>
      <c r="H993" s="1106"/>
      <c r="I993" s="1"/>
      <c r="J993" s="1275"/>
      <c r="K993" s="124"/>
    </row>
    <row r="994">
      <c r="C994" s="3"/>
      <c r="E994" s="1274"/>
      <c r="F994" s="1274"/>
      <c r="G994" s="1274"/>
      <c r="H994" s="1106"/>
      <c r="I994" s="1"/>
      <c r="J994" s="1275"/>
      <c r="K994" s="124"/>
    </row>
    <row r="995">
      <c r="C995" s="3"/>
      <c r="E995" s="1274"/>
      <c r="F995" s="1274"/>
      <c r="G995" s="1274"/>
      <c r="H995" s="1106"/>
      <c r="I995" s="1"/>
      <c r="J995" s="1275"/>
      <c r="K995" s="124"/>
    </row>
    <row r="996">
      <c r="C996" s="3"/>
      <c r="E996" s="1274"/>
      <c r="F996" s="1274"/>
      <c r="G996" s="1274"/>
      <c r="H996" s="1106"/>
      <c r="I996" s="1"/>
      <c r="J996" s="1275"/>
      <c r="K996" s="124"/>
    </row>
    <row r="997">
      <c r="C997" s="3"/>
      <c r="E997" s="1274"/>
      <c r="F997" s="1274"/>
      <c r="G997" s="1274"/>
      <c r="H997" s="1106"/>
      <c r="I997" s="1"/>
      <c r="J997" s="1275"/>
      <c r="K997" s="124"/>
    </row>
    <row r="998">
      <c r="C998" s="3"/>
      <c r="E998" s="1274"/>
      <c r="F998" s="1274"/>
      <c r="G998" s="1274"/>
      <c r="H998" s="1106"/>
      <c r="I998" s="1"/>
      <c r="J998" s="1275"/>
      <c r="K998" s="124"/>
    </row>
    <row r="999">
      <c r="C999" s="3"/>
      <c r="E999" s="1274"/>
      <c r="F999" s="1274"/>
      <c r="G999" s="1274"/>
      <c r="H999" s="1106"/>
      <c r="I999" s="1"/>
      <c r="J999" s="1275"/>
      <c r="K999" s="124"/>
    </row>
    <row r="1000">
      <c r="C1000" s="3"/>
      <c r="E1000" s="1274"/>
      <c r="F1000" s="1274"/>
      <c r="G1000" s="1274"/>
      <c r="H1000" s="1106"/>
      <c r="I1000" s="1"/>
      <c r="J1000" s="1275"/>
      <c r="K1000" s="124"/>
    </row>
    <row r="1001">
      <c r="C1001" s="3"/>
      <c r="E1001" s="1274"/>
      <c r="F1001" s="1274"/>
      <c r="G1001" s="1274"/>
      <c r="H1001" s="1106"/>
      <c r="I1001" s="1"/>
      <c r="J1001" s="1275"/>
      <c r="K1001" s="124"/>
    </row>
    <row r="1002">
      <c r="C1002" s="3"/>
      <c r="E1002" s="1274"/>
      <c r="F1002" s="1274"/>
      <c r="G1002" s="1274"/>
      <c r="H1002" s="1106"/>
      <c r="I1002" s="1"/>
      <c r="J1002" s="1275"/>
      <c r="K1002" s="124"/>
    </row>
    <row r="1003">
      <c r="C1003" s="3"/>
      <c r="E1003" s="1274"/>
      <c r="F1003" s="1274"/>
      <c r="G1003" s="1274"/>
      <c r="H1003" s="1106"/>
      <c r="I1003" s="1"/>
      <c r="J1003" s="1275"/>
      <c r="K1003" s="124"/>
    </row>
    <row r="1004">
      <c r="C1004" s="3"/>
      <c r="E1004" s="1274"/>
      <c r="F1004" s="1274"/>
      <c r="G1004" s="1274"/>
      <c r="H1004" s="1106"/>
      <c r="I1004" s="1"/>
      <c r="J1004" s="1275"/>
      <c r="K1004" s="124"/>
    </row>
    <row r="1005">
      <c r="C1005" s="3"/>
      <c r="E1005" s="1274"/>
      <c r="F1005" s="1274"/>
      <c r="G1005" s="1274"/>
      <c r="H1005" s="1106"/>
      <c r="I1005" s="1"/>
      <c r="J1005" s="1275"/>
      <c r="K1005" s="124"/>
    </row>
    <row r="1006">
      <c r="C1006" s="3"/>
      <c r="E1006" s="1274"/>
      <c r="F1006" s="1274"/>
      <c r="G1006" s="1274"/>
      <c r="H1006" s="1106"/>
      <c r="I1006" s="1"/>
      <c r="J1006" s="1275"/>
      <c r="K1006" s="124"/>
    </row>
    <row r="1007">
      <c r="C1007" s="3"/>
      <c r="E1007" s="1274"/>
      <c r="F1007" s="1274"/>
      <c r="G1007" s="1274"/>
      <c r="H1007" s="1106"/>
      <c r="I1007" s="1"/>
      <c r="J1007" s="1275"/>
      <c r="K1007" s="124"/>
    </row>
    <row r="1008">
      <c r="C1008" s="3"/>
      <c r="E1008" s="1274"/>
      <c r="F1008" s="1274"/>
      <c r="G1008" s="1274"/>
      <c r="H1008" s="1106"/>
      <c r="I1008" s="1"/>
      <c r="J1008" s="1275"/>
      <c r="K1008" s="124"/>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25"/>
    <col customWidth="1" min="2" max="2" width="15.25"/>
    <col customWidth="1" min="3" max="3" width="22.63"/>
    <col customWidth="1" min="4" max="4" width="33.0"/>
    <col customWidth="1" min="5" max="5" width="6.63"/>
    <col customWidth="1" min="6" max="6" width="11.63"/>
    <col customWidth="1" min="11" max="11" width="27.75"/>
    <col customWidth="1" min="14" max="19" width="12.63"/>
    <col customWidth="1" min="20" max="20" width="8.0"/>
    <col customWidth="1" min="21" max="21" width="12.63"/>
    <col customWidth="1" min="22" max="22" width="24.75"/>
    <col customWidth="1" min="23" max="23" width="32.25"/>
    <col customWidth="1" min="24" max="24" width="12.63"/>
    <col customWidth="1" min="25" max="25" width="8.75"/>
    <col customWidth="1" min="26" max="26" width="12.63"/>
    <col customWidth="1" min="27" max="27" width="12.0"/>
    <col customWidth="1" min="28" max="33" width="12.63"/>
    <col customWidth="1" min="34" max="34" width="27.5"/>
    <col customWidth="1" min="35" max="41" width="12.63"/>
  </cols>
  <sheetData>
    <row r="1">
      <c r="A1" s="1403"/>
      <c r="B1" s="617"/>
      <c r="C1" s="1404" t="s">
        <v>6100</v>
      </c>
      <c r="M1" s="617"/>
      <c r="N1" s="619"/>
      <c r="O1" s="1405"/>
      <c r="P1" s="1405"/>
      <c r="Q1" s="1405"/>
      <c r="R1" s="1405"/>
      <c r="S1" s="1405"/>
      <c r="T1" s="1406" t="s">
        <v>6101</v>
      </c>
      <c r="U1" s="22"/>
      <c r="V1" s="22"/>
      <c r="W1" s="22"/>
      <c r="X1" s="22"/>
      <c r="Y1" s="22"/>
      <c r="Z1" s="22"/>
      <c r="AA1" s="22"/>
      <c r="AB1" s="22"/>
      <c r="AC1" s="22"/>
      <c r="AD1" s="22"/>
      <c r="AE1" s="22"/>
      <c r="AF1" s="22"/>
      <c r="AG1" s="22"/>
      <c r="AH1" s="22"/>
      <c r="AI1" s="22"/>
      <c r="AJ1" s="22"/>
      <c r="AK1" s="23"/>
      <c r="AL1" s="1405"/>
      <c r="AM1" s="1405"/>
      <c r="AN1" s="1405"/>
      <c r="AO1" s="1405"/>
    </row>
    <row r="2">
      <c r="A2" s="1407" t="s">
        <v>6102</v>
      </c>
      <c r="B2" s="1408"/>
      <c r="C2" s="1408"/>
      <c r="D2" s="1408"/>
      <c r="E2" s="1408"/>
      <c r="F2" s="1110"/>
      <c r="G2" s="1409">
        <f t="shared" ref="G2:J2" si="1">G5+G66+G86</f>
        <v>29993000</v>
      </c>
      <c r="H2" s="1409">
        <f t="shared" si="1"/>
        <v>306</v>
      </c>
      <c r="I2" s="1409">
        <f t="shared" si="1"/>
        <v>150</v>
      </c>
      <c r="J2" s="1410">
        <f t="shared" si="1"/>
        <v>56860</v>
      </c>
      <c r="K2" s="23"/>
      <c r="L2" s="1409">
        <f t="shared" ref="L2:M2" si="2">L5+L66+L86</f>
        <v>81</v>
      </c>
      <c r="M2" s="1409">
        <f t="shared" si="2"/>
        <v>30</v>
      </c>
      <c r="N2" s="1411">
        <f>M2/H2</f>
        <v>0.09803921569</v>
      </c>
      <c r="O2" s="1412"/>
      <c r="P2" s="1412"/>
      <c r="Q2" s="1412"/>
      <c r="R2" s="1412"/>
      <c r="S2" s="1412"/>
      <c r="T2" s="1407" t="s">
        <v>6102</v>
      </c>
      <c r="U2" s="1408"/>
      <c r="V2" s="1408"/>
      <c r="W2" s="1408"/>
      <c r="X2" s="1408"/>
      <c r="Y2" s="1408"/>
      <c r="Z2" s="1408"/>
      <c r="AA2" s="1408"/>
      <c r="AB2" s="1110"/>
      <c r="AC2" s="1409">
        <f t="shared" ref="AC2:AG2" si="3">AC5+AC66+AC86</f>
        <v>2537833</v>
      </c>
      <c r="AD2" s="1409">
        <f t="shared" si="3"/>
        <v>230641</v>
      </c>
      <c r="AE2" s="1409">
        <f t="shared" si="3"/>
        <v>59</v>
      </c>
      <c r="AF2" s="1409">
        <f t="shared" si="3"/>
        <v>6</v>
      </c>
      <c r="AG2" s="1410">
        <f t="shared" si="3"/>
        <v>27070</v>
      </c>
      <c r="AH2" s="23"/>
      <c r="AI2" s="1409">
        <f t="shared" ref="AI2:AJ2" si="4">AI5+AI66+AI86</f>
        <v>0</v>
      </c>
      <c r="AJ2" s="1409">
        <f t="shared" si="4"/>
        <v>0</v>
      </c>
      <c r="AK2" s="1411">
        <f>AJ2/AE2</f>
        <v>0</v>
      </c>
      <c r="AL2" s="1412"/>
      <c r="AM2" s="1412"/>
      <c r="AN2" s="1412"/>
      <c r="AO2" s="1412"/>
    </row>
    <row r="3">
      <c r="A3" s="1117"/>
      <c r="B3" s="554"/>
      <c r="C3" s="554"/>
      <c r="D3" s="554"/>
      <c r="E3" s="554"/>
      <c r="F3" s="565"/>
      <c r="G3" s="260" t="s">
        <v>3273</v>
      </c>
      <c r="H3" s="629" t="s">
        <v>3274</v>
      </c>
      <c r="I3" s="629" t="s">
        <v>3275</v>
      </c>
      <c r="J3" s="1413" t="s">
        <v>3276</v>
      </c>
      <c r="K3" s="1110"/>
      <c r="L3" s="629" t="s">
        <v>3279</v>
      </c>
      <c r="M3" s="629" t="s">
        <v>40</v>
      </c>
      <c r="N3" s="630" t="s">
        <v>3283</v>
      </c>
      <c r="O3" s="1405"/>
      <c r="P3" s="1405"/>
      <c r="Q3" s="1405"/>
      <c r="R3" s="1405"/>
      <c r="S3" s="1405"/>
      <c r="T3" s="1117"/>
      <c r="U3" s="554"/>
      <c r="V3" s="554"/>
      <c r="W3" s="554"/>
      <c r="X3" s="554"/>
      <c r="Y3" s="554"/>
      <c r="Z3" s="554"/>
      <c r="AA3" s="554"/>
      <c r="AB3" s="565"/>
      <c r="AC3" s="260" t="s">
        <v>6103</v>
      </c>
      <c r="AD3" s="629"/>
      <c r="AE3" s="629" t="s">
        <v>6104</v>
      </c>
      <c r="AF3" s="260" t="s">
        <v>6105</v>
      </c>
      <c r="AG3" s="1413" t="s">
        <v>6106</v>
      </c>
      <c r="AH3" s="1110"/>
      <c r="AI3" s="629" t="s">
        <v>3279</v>
      </c>
      <c r="AJ3" s="629" t="s">
        <v>40</v>
      </c>
      <c r="AK3" s="630" t="s">
        <v>3283</v>
      </c>
      <c r="AL3" s="1405"/>
      <c r="AM3" s="1405"/>
      <c r="AN3" s="1405"/>
      <c r="AO3" s="1405"/>
    </row>
    <row r="4">
      <c r="A4" s="1414" t="s">
        <v>6107</v>
      </c>
      <c r="B4" s="22"/>
      <c r="C4" s="22"/>
      <c r="D4" s="22"/>
      <c r="E4" s="22"/>
      <c r="F4" s="22"/>
      <c r="G4" s="22"/>
      <c r="H4" s="22"/>
      <c r="I4" s="22"/>
      <c r="J4" s="22"/>
      <c r="K4" s="22"/>
      <c r="L4" s="22"/>
      <c r="M4" s="22"/>
      <c r="N4" s="23"/>
      <c r="O4" s="1415"/>
      <c r="P4" s="1415"/>
      <c r="Q4" s="1415"/>
      <c r="R4" s="1415"/>
      <c r="S4" s="1415"/>
      <c r="T4" s="1414" t="s">
        <v>6108</v>
      </c>
      <c r="U4" s="22"/>
      <c r="V4" s="22"/>
      <c r="W4" s="22"/>
      <c r="X4" s="22"/>
      <c r="Y4" s="22"/>
      <c r="Z4" s="22"/>
      <c r="AA4" s="22"/>
      <c r="AB4" s="22"/>
      <c r="AC4" s="22"/>
      <c r="AD4" s="22"/>
      <c r="AE4" s="22"/>
      <c r="AF4" s="22"/>
      <c r="AG4" s="22"/>
      <c r="AH4" s="22"/>
      <c r="AI4" s="22"/>
      <c r="AJ4" s="22"/>
      <c r="AK4" s="23"/>
      <c r="AL4" s="1415"/>
      <c r="AM4" s="1415"/>
      <c r="AN4" s="1415"/>
      <c r="AO4" s="1415"/>
    </row>
    <row r="5">
      <c r="A5" s="1416" t="s">
        <v>6109</v>
      </c>
      <c r="B5" s="1408"/>
      <c r="C5" s="1408"/>
      <c r="D5" s="1408"/>
      <c r="E5" s="1408"/>
      <c r="F5" s="1110"/>
      <c r="G5" s="1417">
        <f t="shared" ref="G5:J5" si="5">SUM(G7:G64)</f>
        <v>25905000</v>
      </c>
      <c r="H5" s="1418">
        <f t="shared" si="5"/>
        <v>261</v>
      </c>
      <c r="I5" s="1418">
        <f t="shared" si="5"/>
        <v>125</v>
      </c>
      <c r="J5" s="1418">
        <f t="shared" si="5"/>
        <v>44000</v>
      </c>
      <c r="K5" s="1419"/>
      <c r="L5" s="1418">
        <f t="shared" ref="L5:M5" si="6">SUM(L7:L64)</f>
        <v>65</v>
      </c>
      <c r="M5" s="1418">
        <f t="shared" si="6"/>
        <v>22</v>
      </c>
      <c r="N5" s="1420">
        <f>M5/H5</f>
        <v>0.08429118774</v>
      </c>
      <c r="O5" s="1421"/>
      <c r="P5" s="1421"/>
      <c r="Q5" s="1421"/>
      <c r="R5" s="1421"/>
      <c r="S5" s="1421"/>
      <c r="T5" s="1416" t="s">
        <v>6109</v>
      </c>
      <c r="U5" s="1408"/>
      <c r="V5" s="1408"/>
      <c r="W5" s="1408"/>
      <c r="X5" s="1408"/>
      <c r="Y5" s="1408"/>
      <c r="Z5" s="1408"/>
      <c r="AA5" s="1408"/>
      <c r="AB5" s="1110"/>
      <c r="AC5" s="1417">
        <f t="shared" ref="AC5:AG5" si="7">SUM(AC7:AC64)</f>
        <v>2537833</v>
      </c>
      <c r="AD5" s="1417">
        <f t="shared" si="7"/>
        <v>230641</v>
      </c>
      <c r="AE5" s="1418">
        <f t="shared" si="7"/>
        <v>59</v>
      </c>
      <c r="AF5" s="1418">
        <f t="shared" si="7"/>
        <v>6</v>
      </c>
      <c r="AG5" s="1417">
        <f t="shared" si="7"/>
        <v>27070</v>
      </c>
      <c r="AH5" s="1422"/>
      <c r="AI5" s="1418">
        <f t="shared" ref="AI5:AJ5" si="8">SUM(AI7:AI64)</f>
        <v>0</v>
      </c>
      <c r="AJ5" s="1418">
        <f t="shared" si="8"/>
        <v>0</v>
      </c>
      <c r="AK5" s="1420">
        <f>AJ5/AE5</f>
        <v>0</v>
      </c>
      <c r="AL5" s="1421"/>
      <c r="AM5" s="1421"/>
      <c r="AN5" s="1421"/>
      <c r="AO5" s="1421"/>
    </row>
    <row r="6">
      <c r="A6" s="1423" t="s">
        <v>0</v>
      </c>
      <c r="B6" s="629" t="s">
        <v>3267</v>
      </c>
      <c r="C6" s="1424" t="s">
        <v>6110</v>
      </c>
      <c r="D6" s="629" t="s">
        <v>3269</v>
      </c>
      <c r="E6" s="629" t="s">
        <v>3270</v>
      </c>
      <c r="F6" s="629" t="s">
        <v>3272</v>
      </c>
      <c r="G6" s="629" t="s">
        <v>3273</v>
      </c>
      <c r="H6" s="629" t="s">
        <v>3274</v>
      </c>
      <c r="I6" s="629" t="s">
        <v>3275</v>
      </c>
      <c r="J6" s="629" t="s">
        <v>3276</v>
      </c>
      <c r="K6" s="629" t="s">
        <v>6111</v>
      </c>
      <c r="L6" s="629" t="s">
        <v>3279</v>
      </c>
      <c r="M6" s="629" t="s">
        <v>40</v>
      </c>
      <c r="N6" s="630" t="s">
        <v>3283</v>
      </c>
      <c r="O6" s="1405"/>
      <c r="P6" s="1405"/>
      <c r="Q6" s="1405"/>
      <c r="R6" s="1405"/>
      <c r="S6" s="1405"/>
      <c r="T6" s="1423" t="s">
        <v>0</v>
      </c>
      <c r="U6" s="629" t="s">
        <v>3267</v>
      </c>
      <c r="V6" s="1424" t="s">
        <v>6110</v>
      </c>
      <c r="W6" s="629" t="s">
        <v>3269</v>
      </c>
      <c r="X6" s="629" t="s">
        <v>3270</v>
      </c>
      <c r="Y6" s="1163" t="s">
        <v>5757</v>
      </c>
      <c r="Z6" s="1163" t="s">
        <v>5758</v>
      </c>
      <c r="AA6" s="1163" t="s">
        <v>5759</v>
      </c>
      <c r="AB6" s="629" t="s">
        <v>3272</v>
      </c>
      <c r="AC6" s="629" t="s">
        <v>6103</v>
      </c>
      <c r="AD6" s="629" t="s">
        <v>6112</v>
      </c>
      <c r="AE6" s="629" t="s">
        <v>6104</v>
      </c>
      <c r="AF6" s="629" t="s">
        <v>6113</v>
      </c>
      <c r="AG6" s="629" t="s">
        <v>6106</v>
      </c>
      <c r="AH6" s="629" t="s">
        <v>6114</v>
      </c>
      <c r="AI6" s="629" t="s">
        <v>3279</v>
      </c>
      <c r="AJ6" s="629" t="s">
        <v>40</v>
      </c>
      <c r="AK6" s="630" t="s">
        <v>3283</v>
      </c>
      <c r="AL6" s="1405"/>
      <c r="AM6" s="1405"/>
      <c r="AN6" s="1405"/>
      <c r="AO6" s="1405"/>
    </row>
    <row r="7">
      <c r="A7" s="278">
        <v>1.0</v>
      </c>
      <c r="B7" s="655" t="s">
        <v>5952</v>
      </c>
      <c r="C7" s="1425" t="s">
        <v>6115</v>
      </c>
      <c r="D7" s="356" t="s">
        <v>6116</v>
      </c>
      <c r="E7" s="1426" t="s">
        <v>3325</v>
      </c>
      <c r="F7" s="1426">
        <v>5.0</v>
      </c>
      <c r="G7" s="1427">
        <v>880000.0</v>
      </c>
      <c r="H7" s="1426">
        <v>12.0</v>
      </c>
      <c r="I7" s="1426">
        <v>5.0</v>
      </c>
      <c r="J7" s="1426">
        <v>1000.0</v>
      </c>
      <c r="K7" s="1428" t="s">
        <v>6117</v>
      </c>
      <c r="L7" s="351">
        <v>2.0</v>
      </c>
      <c r="M7" s="351">
        <v>0.0</v>
      </c>
      <c r="N7" s="1429">
        <f>M7/H7</f>
        <v>0</v>
      </c>
      <c r="O7" s="1430"/>
      <c r="P7" s="1430"/>
      <c r="Q7" s="1430"/>
      <c r="R7" s="1430"/>
      <c r="S7" s="1430"/>
      <c r="T7" s="278">
        <v>1.0</v>
      </c>
      <c r="U7" s="655" t="s">
        <v>5952</v>
      </c>
      <c r="V7" s="1425" t="s">
        <v>6115</v>
      </c>
      <c r="W7" s="356" t="s">
        <v>6118</v>
      </c>
      <c r="X7" s="1426" t="s">
        <v>3325</v>
      </c>
      <c r="Y7" s="1426" t="s">
        <v>5767</v>
      </c>
      <c r="Z7" s="1431" t="s">
        <v>3658</v>
      </c>
      <c r="AA7" s="1426" t="s">
        <v>6119</v>
      </c>
      <c r="AB7" s="1426">
        <v>5.0</v>
      </c>
      <c r="AC7" s="1427">
        <v>892211.0</v>
      </c>
      <c r="AD7" s="1427">
        <v>84973.0</v>
      </c>
      <c r="AE7" s="1426">
        <v>10.0</v>
      </c>
      <c r="AF7" s="1426">
        <v>2.0</v>
      </c>
      <c r="AG7" s="1427">
        <v>3451.0</v>
      </c>
      <c r="AH7" s="1428" t="s">
        <v>6120</v>
      </c>
      <c r="AI7" s="351"/>
      <c r="AJ7" s="351"/>
      <c r="AK7" s="1429"/>
      <c r="AL7" s="1430"/>
      <c r="AM7" s="1430"/>
      <c r="AN7" s="1430"/>
      <c r="AO7" s="1430"/>
    </row>
    <row r="8">
      <c r="A8" s="654">
        <v>2.0</v>
      </c>
      <c r="B8" s="20"/>
      <c r="C8" s="1432" t="s">
        <v>6121</v>
      </c>
      <c r="D8" s="294" t="s">
        <v>6122</v>
      </c>
      <c r="E8" s="662" t="s">
        <v>3492</v>
      </c>
      <c r="F8" s="662"/>
      <c r="G8" s="664"/>
      <c r="H8" s="662"/>
      <c r="I8" s="662"/>
      <c r="J8" s="662"/>
      <c r="K8" s="1433"/>
      <c r="L8" s="662"/>
      <c r="M8" s="662"/>
      <c r="N8" s="665"/>
      <c r="O8" s="1271"/>
      <c r="P8" s="1271"/>
      <c r="Q8" s="1271"/>
      <c r="R8" s="1271"/>
      <c r="S8" s="1271"/>
      <c r="T8" s="278">
        <v>2.0</v>
      </c>
      <c r="U8" s="20"/>
      <c r="V8" s="1432" t="s">
        <v>6121</v>
      </c>
      <c r="W8" s="294" t="s">
        <v>6122</v>
      </c>
      <c r="X8" s="1434" t="s">
        <v>3492</v>
      </c>
      <c r="Y8" s="1434" t="s">
        <v>5767</v>
      </c>
      <c r="Z8" s="1435" t="s">
        <v>3658</v>
      </c>
      <c r="AA8" s="1436">
        <v>45642.0</v>
      </c>
      <c r="AB8" s="1434"/>
      <c r="AC8" s="1437"/>
      <c r="AD8" s="1437"/>
      <c r="AE8" s="1434"/>
      <c r="AF8" s="1434"/>
      <c r="AG8" s="1434"/>
      <c r="AH8" s="1438"/>
      <c r="AI8" s="1434"/>
      <c r="AJ8" s="1434"/>
      <c r="AK8" s="1439"/>
      <c r="AL8" s="1271"/>
      <c r="AM8" s="1271"/>
      <c r="AN8" s="1271"/>
      <c r="AO8" s="1271"/>
    </row>
    <row r="9">
      <c r="A9" s="654">
        <v>3.0</v>
      </c>
      <c r="B9" s="20"/>
      <c r="C9" s="1432" t="s">
        <v>6123</v>
      </c>
      <c r="D9" s="294" t="s">
        <v>6124</v>
      </c>
      <c r="E9" s="662" t="s">
        <v>3492</v>
      </c>
      <c r="F9" s="662"/>
      <c r="G9" s="664"/>
      <c r="H9" s="662"/>
      <c r="I9" s="662"/>
      <c r="J9" s="662"/>
      <c r="K9" s="1433"/>
      <c r="L9" s="662"/>
      <c r="M9" s="662"/>
      <c r="N9" s="665"/>
      <c r="O9" s="1271"/>
      <c r="P9" s="1271"/>
      <c r="Q9" s="1271"/>
      <c r="R9" s="1271"/>
      <c r="S9" s="1271"/>
      <c r="T9" s="278">
        <v>3.0</v>
      </c>
      <c r="U9" s="20"/>
      <c r="V9" s="1432" t="s">
        <v>6123</v>
      </c>
      <c r="W9" s="294" t="s">
        <v>6124</v>
      </c>
      <c r="X9" s="1434" t="s">
        <v>3492</v>
      </c>
      <c r="Y9" s="1434" t="s">
        <v>5767</v>
      </c>
      <c r="Z9" s="1435" t="s">
        <v>3658</v>
      </c>
      <c r="AA9" s="1436">
        <v>45645.0</v>
      </c>
      <c r="AB9" s="1434"/>
      <c r="AC9" s="1437"/>
      <c r="AD9" s="1437"/>
      <c r="AE9" s="1434"/>
      <c r="AF9" s="1434"/>
      <c r="AG9" s="1434"/>
      <c r="AH9" s="1438"/>
      <c r="AI9" s="1434"/>
      <c r="AJ9" s="1434"/>
      <c r="AK9" s="1439"/>
      <c r="AL9" s="1271"/>
      <c r="AM9" s="1271"/>
      <c r="AN9" s="1271"/>
      <c r="AO9" s="1271"/>
    </row>
    <row r="10">
      <c r="A10" s="654">
        <v>4.0</v>
      </c>
      <c r="B10" s="20"/>
      <c r="C10" s="1432" t="s">
        <v>6125</v>
      </c>
      <c r="D10" s="294" t="s">
        <v>6126</v>
      </c>
      <c r="E10" s="662" t="s">
        <v>3325</v>
      </c>
      <c r="F10" s="667"/>
      <c r="G10" s="667"/>
      <c r="H10" s="667"/>
      <c r="I10" s="667"/>
      <c r="J10" s="662"/>
      <c r="K10" s="1440"/>
      <c r="L10" s="667"/>
      <c r="M10" s="667"/>
      <c r="N10" s="665"/>
      <c r="O10" s="1271"/>
      <c r="P10" s="1271"/>
      <c r="Q10" s="1271"/>
      <c r="R10" s="1271"/>
      <c r="S10" s="1271"/>
      <c r="T10" s="278">
        <v>4.0</v>
      </c>
      <c r="U10" s="20"/>
      <c r="V10" s="1432" t="s">
        <v>6125</v>
      </c>
      <c r="W10" s="294" t="s">
        <v>6126</v>
      </c>
      <c r="X10" s="1434" t="s">
        <v>3325</v>
      </c>
      <c r="Y10" s="1434" t="s">
        <v>5767</v>
      </c>
      <c r="Z10" s="1435" t="s">
        <v>3658</v>
      </c>
      <c r="AA10" s="1436">
        <v>45643.0</v>
      </c>
      <c r="AB10" s="1441"/>
      <c r="AC10" s="1441"/>
      <c r="AD10" s="1441"/>
      <c r="AE10" s="1441"/>
      <c r="AF10" s="1441"/>
      <c r="AG10" s="1434"/>
      <c r="AH10" s="1442"/>
      <c r="AI10" s="1441"/>
      <c r="AJ10" s="1441"/>
      <c r="AK10" s="1439"/>
      <c r="AL10" s="1271"/>
      <c r="AM10" s="1271"/>
      <c r="AN10" s="1271"/>
      <c r="AO10" s="1271"/>
    </row>
    <row r="11">
      <c r="A11" s="654">
        <v>5.0</v>
      </c>
      <c r="B11" s="20"/>
      <c r="C11" s="1432" t="s">
        <v>6125</v>
      </c>
      <c r="D11" s="294" t="s">
        <v>6127</v>
      </c>
      <c r="E11" s="662" t="s">
        <v>3325</v>
      </c>
      <c r="F11" s="662"/>
      <c r="G11" s="664"/>
      <c r="H11" s="662"/>
      <c r="I11" s="662"/>
      <c r="J11" s="662"/>
      <c r="K11" s="1433"/>
      <c r="L11" s="662"/>
      <c r="M11" s="662"/>
      <c r="N11" s="665"/>
      <c r="O11" s="1271"/>
      <c r="P11" s="1271"/>
      <c r="Q11" s="1271"/>
      <c r="R11" s="1271"/>
      <c r="S11" s="1271"/>
      <c r="T11" s="278">
        <v>5.0</v>
      </c>
      <c r="U11" s="20"/>
      <c r="V11" s="1432" t="s">
        <v>6125</v>
      </c>
      <c r="W11" s="294" t="s">
        <v>6127</v>
      </c>
      <c r="X11" s="1434" t="s">
        <v>3325</v>
      </c>
      <c r="Y11" s="1434" t="s">
        <v>5767</v>
      </c>
      <c r="Z11" s="1435" t="s">
        <v>3658</v>
      </c>
      <c r="AA11" s="1436">
        <v>45643.0</v>
      </c>
      <c r="AB11" s="1434"/>
      <c r="AC11" s="1437"/>
      <c r="AD11" s="1437"/>
      <c r="AE11" s="1434"/>
      <c r="AF11" s="1434"/>
      <c r="AG11" s="1434"/>
      <c r="AH11" s="1438"/>
      <c r="AI11" s="1434"/>
      <c r="AJ11" s="1434"/>
      <c r="AK11" s="1439"/>
      <c r="AL11" s="1271"/>
      <c r="AM11" s="1271"/>
      <c r="AN11" s="1271"/>
      <c r="AO11" s="1271"/>
    </row>
    <row r="12">
      <c r="A12" s="654">
        <v>6.0</v>
      </c>
      <c r="B12" s="20"/>
      <c r="C12" s="1432" t="s">
        <v>6128</v>
      </c>
      <c r="D12" s="294" t="s">
        <v>6129</v>
      </c>
      <c r="E12" s="662" t="s">
        <v>3492</v>
      </c>
      <c r="F12" s="667"/>
      <c r="G12" s="667"/>
      <c r="H12" s="667"/>
      <c r="I12" s="667"/>
      <c r="J12" s="662"/>
      <c r="K12" s="1440"/>
      <c r="L12" s="667"/>
      <c r="M12" s="667"/>
      <c r="N12" s="665"/>
      <c r="O12" s="1271"/>
      <c r="P12" s="1271"/>
      <c r="Q12" s="1271"/>
      <c r="R12" s="1271"/>
      <c r="S12" s="1271"/>
      <c r="T12" s="278">
        <v>6.0</v>
      </c>
      <c r="U12" s="20"/>
      <c r="V12" s="1432" t="s">
        <v>6128</v>
      </c>
      <c r="W12" s="294" t="s">
        <v>6129</v>
      </c>
      <c r="X12" s="1434" t="s">
        <v>3492</v>
      </c>
      <c r="Y12" s="1434" t="s">
        <v>5767</v>
      </c>
      <c r="Z12" s="1435" t="s">
        <v>3658</v>
      </c>
      <c r="AA12" s="1436">
        <v>45646.0</v>
      </c>
      <c r="AB12" s="1441"/>
      <c r="AC12" s="1441"/>
      <c r="AD12" s="1441"/>
      <c r="AE12" s="1441"/>
      <c r="AF12" s="1441"/>
      <c r="AG12" s="1434"/>
      <c r="AH12" s="1442"/>
      <c r="AI12" s="1441"/>
      <c r="AJ12" s="1441"/>
      <c r="AK12" s="1439"/>
      <c r="AL12" s="1271"/>
      <c r="AM12" s="1271"/>
      <c r="AN12" s="1271"/>
      <c r="AO12" s="1271"/>
    </row>
    <row r="13">
      <c r="A13" s="654">
        <v>7.0</v>
      </c>
      <c r="B13" s="24"/>
      <c r="C13" s="1432" t="s">
        <v>6125</v>
      </c>
      <c r="D13" s="294" t="s">
        <v>6130</v>
      </c>
      <c r="E13" s="662" t="s">
        <v>3325</v>
      </c>
      <c r="F13" s="667"/>
      <c r="G13" s="667"/>
      <c r="H13" s="667"/>
      <c r="I13" s="667"/>
      <c r="J13" s="662"/>
      <c r="K13" s="1440"/>
      <c r="L13" s="667"/>
      <c r="M13" s="667"/>
      <c r="N13" s="665"/>
      <c r="O13" s="1271"/>
      <c r="P13" s="1271"/>
      <c r="Q13" s="1271"/>
      <c r="R13" s="1271"/>
      <c r="S13" s="1271"/>
      <c r="T13" s="278">
        <v>7.0</v>
      </c>
      <c r="U13" s="24"/>
      <c r="V13" s="1432" t="s">
        <v>6125</v>
      </c>
      <c r="W13" s="294" t="s">
        <v>6130</v>
      </c>
      <c r="X13" s="1434" t="s">
        <v>3325</v>
      </c>
      <c r="Y13" s="1434" t="s">
        <v>5767</v>
      </c>
      <c r="Z13" s="1435" t="s">
        <v>3658</v>
      </c>
      <c r="AA13" s="1436">
        <v>45648.0</v>
      </c>
      <c r="AB13" s="1441"/>
      <c r="AC13" s="1441"/>
      <c r="AD13" s="1441"/>
      <c r="AE13" s="1441"/>
      <c r="AF13" s="1441"/>
      <c r="AG13" s="1434"/>
      <c r="AH13" s="1442"/>
      <c r="AI13" s="1441"/>
      <c r="AJ13" s="1441"/>
      <c r="AK13" s="1439"/>
      <c r="AL13" s="1271"/>
      <c r="AM13" s="1271"/>
      <c r="AN13" s="1271"/>
      <c r="AO13" s="1271"/>
    </row>
    <row r="14">
      <c r="A14" s="654">
        <v>8.0</v>
      </c>
      <c r="B14" s="677" t="s">
        <v>5970</v>
      </c>
      <c r="C14" s="1425" t="s">
        <v>6123</v>
      </c>
      <c r="D14" s="1443" t="s">
        <v>6131</v>
      </c>
      <c r="E14" s="1444" t="s">
        <v>3325</v>
      </c>
      <c r="F14" s="1445">
        <v>7.0</v>
      </c>
      <c r="G14" s="1446">
        <f>(400000*7)+(400000*7*10%)</f>
        <v>3080000</v>
      </c>
      <c r="H14" s="1444">
        <v>30.0</v>
      </c>
      <c r="I14" s="1447">
        <v>15.0</v>
      </c>
      <c r="J14" s="1447">
        <v>6000.0</v>
      </c>
      <c r="K14" s="1283" t="s">
        <v>6117</v>
      </c>
      <c r="L14" s="1448">
        <v>9.0</v>
      </c>
      <c r="M14" s="1448">
        <v>3.0</v>
      </c>
      <c r="N14" s="1449">
        <f>M14/H14</f>
        <v>0.1</v>
      </c>
      <c r="O14" s="1450"/>
      <c r="P14" s="1450"/>
      <c r="Q14" s="1450"/>
      <c r="R14" s="1450"/>
      <c r="S14" s="1450"/>
      <c r="T14" s="278">
        <v>8.0</v>
      </c>
      <c r="U14" s="677" t="s">
        <v>5970</v>
      </c>
      <c r="V14" s="1425" t="s">
        <v>6123</v>
      </c>
      <c r="W14" s="1443" t="s">
        <v>6131</v>
      </c>
      <c r="X14" s="1451" t="s">
        <v>3325</v>
      </c>
      <c r="Y14" s="1426" t="s">
        <v>5767</v>
      </c>
      <c r="Z14" s="1451"/>
      <c r="AA14" s="1452">
        <v>45653.0</v>
      </c>
      <c r="AB14" s="1426" t="s">
        <v>6132</v>
      </c>
      <c r="AC14" s="1427">
        <v>54739.0</v>
      </c>
      <c r="AD14" s="1427">
        <v>54739.0</v>
      </c>
      <c r="AE14" s="1426">
        <v>1.0</v>
      </c>
      <c r="AF14" s="1426">
        <v>0.0</v>
      </c>
      <c r="AG14" s="1426">
        <v>411.0</v>
      </c>
      <c r="AH14" s="1428" t="s">
        <v>6133</v>
      </c>
      <c r="AI14" s="351"/>
      <c r="AJ14" s="351"/>
      <c r="AK14" s="1429"/>
      <c r="AL14" s="1450"/>
      <c r="AM14" s="1450"/>
      <c r="AN14" s="1450"/>
      <c r="AO14" s="1450"/>
    </row>
    <row r="15">
      <c r="A15" s="654"/>
      <c r="B15" s="20"/>
      <c r="C15" s="1425"/>
      <c r="D15" s="1443"/>
      <c r="E15" s="1444"/>
      <c r="F15" s="1445"/>
      <c r="G15" s="1446"/>
      <c r="H15" s="1444"/>
      <c r="I15" s="1447"/>
      <c r="J15" s="1447"/>
      <c r="K15" s="1283"/>
      <c r="L15" s="1448"/>
      <c r="M15" s="1448"/>
      <c r="N15" s="1449"/>
      <c r="O15" s="1450"/>
      <c r="P15" s="1450"/>
      <c r="Q15" s="1450"/>
      <c r="R15" s="1450"/>
      <c r="S15" s="1450"/>
      <c r="T15" s="278"/>
      <c r="U15" s="20"/>
      <c r="V15" s="1425"/>
      <c r="W15" s="1443" t="s">
        <v>6131</v>
      </c>
      <c r="X15" s="1451" t="s">
        <v>3325</v>
      </c>
      <c r="Y15" s="1426" t="s">
        <v>5767</v>
      </c>
      <c r="Z15" s="1451"/>
      <c r="AA15" s="1452">
        <v>45654.0</v>
      </c>
      <c r="AB15" s="1426" t="s">
        <v>6132</v>
      </c>
      <c r="AC15" s="1427">
        <v>120991.0</v>
      </c>
      <c r="AD15" s="1427">
        <v>60496.0</v>
      </c>
      <c r="AE15" s="1426">
        <v>2.0</v>
      </c>
      <c r="AF15" s="1426">
        <v>0.0</v>
      </c>
      <c r="AG15" s="1426">
        <v>927.0</v>
      </c>
      <c r="AH15" s="1428" t="s">
        <v>6134</v>
      </c>
      <c r="AI15" s="351"/>
      <c r="AJ15" s="351"/>
      <c r="AK15" s="1429"/>
      <c r="AL15" s="1450"/>
      <c r="AM15" s="1450"/>
      <c r="AN15" s="1450"/>
      <c r="AO15" s="1450"/>
    </row>
    <row r="16">
      <c r="A16" s="654">
        <v>9.0</v>
      </c>
      <c r="B16" s="20"/>
      <c r="C16" s="1432" t="s">
        <v>6135</v>
      </c>
      <c r="D16" s="294" t="s">
        <v>6136</v>
      </c>
      <c r="E16" s="662" t="s">
        <v>3492</v>
      </c>
      <c r="F16" s="662"/>
      <c r="G16" s="664"/>
      <c r="H16" s="662"/>
      <c r="I16" s="667"/>
      <c r="J16" s="662"/>
      <c r="K16" s="1433"/>
      <c r="L16" s="667"/>
      <c r="M16" s="667"/>
      <c r="N16" s="665"/>
      <c r="O16" s="1271"/>
      <c r="P16" s="1271"/>
      <c r="Q16" s="1271"/>
      <c r="R16" s="1271"/>
      <c r="S16" s="1271"/>
      <c r="T16" s="278">
        <v>9.0</v>
      </c>
      <c r="U16" s="20"/>
      <c r="V16" s="1432" t="s">
        <v>6135</v>
      </c>
      <c r="W16" s="294" t="s">
        <v>6136</v>
      </c>
      <c r="X16" s="1434" t="s">
        <v>3492</v>
      </c>
      <c r="Y16" s="1434" t="s">
        <v>5767</v>
      </c>
      <c r="Z16" s="1435" t="s">
        <v>3658</v>
      </c>
      <c r="AA16" s="1436">
        <v>45649.0</v>
      </c>
      <c r="AB16" s="1434"/>
      <c r="AC16" s="1437"/>
      <c r="AD16" s="1437"/>
      <c r="AE16" s="1434"/>
      <c r="AF16" s="1441"/>
      <c r="AG16" s="1434"/>
      <c r="AH16" s="1438"/>
      <c r="AI16" s="1441"/>
      <c r="AJ16" s="1441"/>
      <c r="AK16" s="1439"/>
      <c r="AL16" s="1271"/>
      <c r="AM16" s="1271"/>
      <c r="AN16" s="1271"/>
      <c r="AO16" s="1271"/>
    </row>
    <row r="17">
      <c r="A17" s="654">
        <v>10.0</v>
      </c>
      <c r="B17" s="20"/>
      <c r="C17" s="1432" t="s">
        <v>6125</v>
      </c>
      <c r="D17" s="294" t="s">
        <v>3508</v>
      </c>
      <c r="E17" s="662" t="s">
        <v>3325</v>
      </c>
      <c r="F17" s="667"/>
      <c r="G17" s="667"/>
      <c r="H17" s="662"/>
      <c r="I17" s="667"/>
      <c r="J17" s="662"/>
      <c r="K17" s="1440"/>
      <c r="L17" s="667"/>
      <c r="M17" s="667"/>
      <c r="N17" s="665"/>
      <c r="O17" s="1271"/>
      <c r="P17" s="1271"/>
      <c r="Q17" s="1271"/>
      <c r="R17" s="1271"/>
      <c r="S17" s="1271"/>
      <c r="T17" s="278">
        <v>10.0</v>
      </c>
      <c r="U17" s="20"/>
      <c r="V17" s="1432" t="s">
        <v>6125</v>
      </c>
      <c r="W17" s="294" t="s">
        <v>3508</v>
      </c>
      <c r="X17" s="1434" t="s">
        <v>3325</v>
      </c>
      <c r="Y17" s="1434"/>
      <c r="Z17" s="1434"/>
      <c r="AA17" s="1434"/>
      <c r="AB17" s="1441"/>
      <c r="AC17" s="1441"/>
      <c r="AD17" s="1441"/>
      <c r="AE17" s="1434"/>
      <c r="AF17" s="1441"/>
      <c r="AG17" s="1434"/>
      <c r="AH17" s="1442"/>
      <c r="AI17" s="1441"/>
      <c r="AJ17" s="1441"/>
      <c r="AK17" s="1439"/>
      <c r="AL17" s="1271"/>
      <c r="AM17" s="1271"/>
      <c r="AN17" s="1271"/>
      <c r="AO17" s="1271"/>
    </row>
    <row r="18">
      <c r="A18" s="654">
        <v>11.0</v>
      </c>
      <c r="B18" s="20"/>
      <c r="C18" s="1432" t="s">
        <v>6125</v>
      </c>
      <c r="D18" s="294" t="s">
        <v>6137</v>
      </c>
      <c r="E18" s="662" t="s">
        <v>3492</v>
      </c>
      <c r="F18" s="667"/>
      <c r="G18" s="667"/>
      <c r="H18" s="667"/>
      <c r="I18" s="667"/>
      <c r="J18" s="662"/>
      <c r="K18" s="1440"/>
      <c r="L18" s="667"/>
      <c r="M18" s="667"/>
      <c r="N18" s="665"/>
      <c r="O18" s="1271"/>
      <c r="P18" s="1271"/>
      <c r="Q18" s="1271"/>
      <c r="R18" s="1271"/>
      <c r="S18" s="1271"/>
      <c r="T18" s="278">
        <v>11.0</v>
      </c>
      <c r="U18" s="20"/>
      <c r="V18" s="1432" t="s">
        <v>6125</v>
      </c>
      <c r="W18" s="294" t="s">
        <v>6137</v>
      </c>
      <c r="X18" s="1434" t="s">
        <v>3492</v>
      </c>
      <c r="Y18" s="1434" t="s">
        <v>5767</v>
      </c>
      <c r="Z18" s="1435" t="s">
        <v>3658</v>
      </c>
      <c r="AA18" s="1436">
        <v>45650.0</v>
      </c>
      <c r="AB18" s="1441"/>
      <c r="AC18" s="1441"/>
      <c r="AD18" s="1441"/>
      <c r="AE18" s="1441"/>
      <c r="AF18" s="1441"/>
      <c r="AG18" s="1434"/>
      <c r="AH18" s="1442"/>
      <c r="AI18" s="1441"/>
      <c r="AJ18" s="1441"/>
      <c r="AK18" s="1439"/>
      <c r="AL18" s="1271"/>
      <c r="AM18" s="1271"/>
      <c r="AN18" s="1271"/>
      <c r="AO18" s="1271"/>
    </row>
    <row r="19">
      <c r="A19" s="654">
        <v>12.0</v>
      </c>
      <c r="B19" s="20"/>
      <c r="C19" s="1425" t="s">
        <v>6123</v>
      </c>
      <c r="D19" s="356" t="s">
        <v>6138</v>
      </c>
      <c r="E19" s="657" t="s">
        <v>3492</v>
      </c>
      <c r="F19" s="657">
        <v>7.0</v>
      </c>
      <c r="G19" s="659">
        <f>(150000*7)+(150000*7*10%)</f>
        <v>1155000</v>
      </c>
      <c r="H19" s="1447">
        <v>10.0</v>
      </c>
      <c r="I19" s="657">
        <v>5.0</v>
      </c>
      <c r="J19" s="1426">
        <v>1000.0</v>
      </c>
      <c r="K19" s="1283" t="s">
        <v>6117</v>
      </c>
      <c r="L19" s="1448">
        <v>2.0</v>
      </c>
      <c r="M19" s="657">
        <v>1.0</v>
      </c>
      <c r="N19" s="1449">
        <f>M19/H19</f>
        <v>0.1</v>
      </c>
      <c r="O19" s="1271"/>
      <c r="P19" s="1271"/>
      <c r="Q19" s="1271"/>
      <c r="R19" s="1271"/>
      <c r="S19" s="1271"/>
      <c r="T19" s="278">
        <v>12.0</v>
      </c>
      <c r="U19" s="20"/>
      <c r="V19" s="1425" t="s">
        <v>6123</v>
      </c>
      <c r="W19" s="1443" t="s">
        <v>6131</v>
      </c>
      <c r="X19" s="1451" t="s">
        <v>3325</v>
      </c>
      <c r="Y19" s="1426" t="s">
        <v>5767</v>
      </c>
      <c r="Z19" s="1426"/>
      <c r="AA19" s="1426" t="s">
        <v>6139</v>
      </c>
      <c r="AB19" s="1427">
        <v>7.0</v>
      </c>
      <c r="AC19" s="1427">
        <v>1469892.0</v>
      </c>
      <c r="AD19" s="1427">
        <v>30433.0</v>
      </c>
      <c r="AE19" s="1426">
        <v>46.0</v>
      </c>
      <c r="AF19" s="1426">
        <v>4.0</v>
      </c>
      <c r="AG19" s="1427">
        <v>22281.0</v>
      </c>
      <c r="AH19" s="1428" t="s">
        <v>6134</v>
      </c>
      <c r="AI19" s="1426"/>
      <c r="AJ19" s="1426"/>
      <c r="AK19" s="1453"/>
      <c r="AL19" s="1271"/>
      <c r="AM19" s="1271"/>
      <c r="AN19" s="1271"/>
      <c r="AO19" s="1271"/>
    </row>
    <row r="20">
      <c r="A20" s="654">
        <v>13.0</v>
      </c>
      <c r="B20" s="20"/>
      <c r="C20" s="1432" t="s">
        <v>6135</v>
      </c>
      <c r="D20" s="294" t="s">
        <v>6140</v>
      </c>
      <c r="E20" s="662" t="s">
        <v>3492</v>
      </c>
      <c r="F20" s="662"/>
      <c r="G20" s="664"/>
      <c r="H20" s="662"/>
      <c r="I20" s="662"/>
      <c r="J20" s="662"/>
      <c r="K20" s="1433"/>
      <c r="L20" s="662"/>
      <c r="M20" s="662"/>
      <c r="N20" s="665"/>
      <c r="O20" s="1271"/>
      <c r="P20" s="1271"/>
      <c r="Q20" s="1271"/>
      <c r="R20" s="1271"/>
      <c r="S20" s="1271"/>
      <c r="T20" s="278">
        <v>13.0</v>
      </c>
      <c r="U20" s="20"/>
      <c r="V20" s="1432" t="s">
        <v>6135</v>
      </c>
      <c r="W20" s="294" t="s">
        <v>6140</v>
      </c>
      <c r="X20" s="1434" t="s">
        <v>3492</v>
      </c>
      <c r="Y20" s="1434" t="s">
        <v>5767</v>
      </c>
      <c r="Z20" s="1435" t="s">
        <v>3658</v>
      </c>
      <c r="AA20" s="1436">
        <v>45652.0</v>
      </c>
      <c r="AB20" s="1434"/>
      <c r="AC20" s="1437"/>
      <c r="AD20" s="1437"/>
      <c r="AE20" s="1434"/>
      <c r="AF20" s="1434"/>
      <c r="AG20" s="1434"/>
      <c r="AH20" s="1438"/>
      <c r="AI20" s="1434"/>
      <c r="AJ20" s="1434"/>
      <c r="AK20" s="1439"/>
      <c r="AL20" s="1271"/>
      <c r="AM20" s="1271"/>
      <c r="AN20" s="1271"/>
      <c r="AO20" s="1271"/>
    </row>
    <row r="21">
      <c r="A21" s="654">
        <v>14.0</v>
      </c>
      <c r="B21" s="20"/>
      <c r="C21" s="1432" t="s">
        <v>6135</v>
      </c>
      <c r="D21" s="294" t="s">
        <v>6141</v>
      </c>
      <c r="E21" s="662" t="s">
        <v>3492</v>
      </c>
      <c r="F21" s="667"/>
      <c r="G21" s="667"/>
      <c r="H21" s="667"/>
      <c r="I21" s="667"/>
      <c r="J21" s="662"/>
      <c r="K21" s="1440"/>
      <c r="L21" s="667"/>
      <c r="M21" s="667"/>
      <c r="N21" s="665"/>
      <c r="O21" s="1271"/>
      <c r="P21" s="1271"/>
      <c r="Q21" s="1271"/>
      <c r="R21" s="1271"/>
      <c r="S21" s="1271"/>
      <c r="T21" s="278">
        <v>14.0</v>
      </c>
      <c r="U21" s="20"/>
      <c r="V21" s="1432" t="s">
        <v>6135</v>
      </c>
      <c r="W21" s="294" t="s">
        <v>6141</v>
      </c>
      <c r="X21" s="1434" t="s">
        <v>3492</v>
      </c>
      <c r="Y21" s="1434"/>
      <c r="Z21" s="1434"/>
      <c r="AA21" s="1434"/>
      <c r="AB21" s="1441"/>
      <c r="AC21" s="1441"/>
      <c r="AD21" s="1441"/>
      <c r="AE21" s="1441"/>
      <c r="AF21" s="1441"/>
      <c r="AG21" s="1434"/>
      <c r="AH21" s="1442"/>
      <c r="AI21" s="1441"/>
      <c r="AJ21" s="1441"/>
      <c r="AK21" s="1439"/>
      <c r="AL21" s="1271"/>
      <c r="AM21" s="1271"/>
      <c r="AN21" s="1271"/>
      <c r="AO21" s="1271"/>
    </row>
    <row r="22">
      <c r="A22" s="654">
        <v>15.0</v>
      </c>
      <c r="B22" s="20"/>
      <c r="C22" s="1432" t="s">
        <v>6128</v>
      </c>
      <c r="D22" s="294" t="s">
        <v>6142</v>
      </c>
      <c r="E22" s="662" t="s">
        <v>3492</v>
      </c>
      <c r="F22" s="662"/>
      <c r="G22" s="664"/>
      <c r="H22" s="662"/>
      <c r="I22" s="662"/>
      <c r="J22" s="662"/>
      <c r="K22" s="1433"/>
      <c r="L22" s="662"/>
      <c r="M22" s="662"/>
      <c r="N22" s="665"/>
      <c r="O22" s="1271"/>
      <c r="P22" s="1271"/>
      <c r="Q22" s="1271"/>
      <c r="R22" s="1271"/>
      <c r="S22" s="1271"/>
      <c r="T22" s="278">
        <v>15.0</v>
      </c>
      <c r="U22" s="20"/>
      <c r="V22" s="1432" t="s">
        <v>6128</v>
      </c>
      <c r="W22" s="294" t="s">
        <v>6142</v>
      </c>
      <c r="X22" s="1434" t="s">
        <v>3492</v>
      </c>
      <c r="Y22" s="1434" t="s">
        <v>5767</v>
      </c>
      <c r="Z22" s="1435" t="s">
        <v>3658</v>
      </c>
      <c r="AA22" s="1436">
        <v>45651.0</v>
      </c>
      <c r="AB22" s="1434"/>
      <c r="AC22" s="1437"/>
      <c r="AD22" s="1437"/>
      <c r="AE22" s="1434"/>
      <c r="AF22" s="1434"/>
      <c r="AG22" s="1434"/>
      <c r="AH22" s="1438"/>
      <c r="AI22" s="1434"/>
      <c r="AJ22" s="1434"/>
      <c r="AK22" s="1439"/>
      <c r="AL22" s="1271"/>
      <c r="AM22" s="1271"/>
      <c r="AN22" s="1271"/>
      <c r="AO22" s="1271"/>
    </row>
    <row r="23">
      <c r="A23" s="654">
        <v>16.0</v>
      </c>
      <c r="B23" s="24"/>
      <c r="C23" s="1432" t="s">
        <v>6121</v>
      </c>
      <c r="D23" s="280" t="s">
        <v>6143</v>
      </c>
      <c r="E23" s="1248" t="s">
        <v>6144</v>
      </c>
      <c r="F23" s="404"/>
      <c r="G23" s="1454"/>
      <c r="H23" s="404"/>
      <c r="I23" s="404"/>
      <c r="J23" s="1248"/>
      <c r="K23" s="1455"/>
      <c r="L23" s="404"/>
      <c r="M23" s="404"/>
      <c r="N23" s="404"/>
      <c r="O23" s="1456"/>
      <c r="P23" s="1456"/>
      <c r="Q23" s="1456"/>
      <c r="R23" s="1456"/>
      <c r="S23" s="1456"/>
      <c r="T23" s="278">
        <v>16.0</v>
      </c>
      <c r="U23" s="24"/>
      <c r="V23" s="1432" t="s">
        <v>6121</v>
      </c>
      <c r="W23" s="280" t="s">
        <v>6143</v>
      </c>
      <c r="X23" s="1457" t="s">
        <v>6144</v>
      </c>
      <c r="Y23" s="1457"/>
      <c r="Z23" s="1457"/>
      <c r="AA23" s="1457"/>
      <c r="AB23" s="367"/>
      <c r="AC23" s="1458"/>
      <c r="AD23" s="1458"/>
      <c r="AE23" s="367"/>
      <c r="AF23" s="367"/>
      <c r="AG23" s="1457"/>
      <c r="AH23" s="1459"/>
      <c r="AI23" s="367"/>
      <c r="AJ23" s="367"/>
      <c r="AK23" s="367"/>
      <c r="AL23" s="1456"/>
      <c r="AM23" s="1456"/>
      <c r="AN23" s="1456"/>
      <c r="AO23" s="1456"/>
    </row>
    <row r="24">
      <c r="A24" s="654">
        <v>17.0</v>
      </c>
      <c r="B24" s="677" t="s">
        <v>6145</v>
      </c>
      <c r="C24" s="1425" t="s">
        <v>6123</v>
      </c>
      <c r="D24" s="356" t="s">
        <v>6146</v>
      </c>
      <c r="E24" s="657" t="s">
        <v>6144</v>
      </c>
      <c r="F24" s="657">
        <v>7.0</v>
      </c>
      <c r="G24" s="1446">
        <f>(300000*7)+(300000*7*10%)</f>
        <v>2310000</v>
      </c>
      <c r="H24" s="1447">
        <v>20.0</v>
      </c>
      <c r="I24" s="657">
        <v>9.0</v>
      </c>
      <c r="J24" s="1447">
        <v>4000.0</v>
      </c>
      <c r="K24" s="1283" t="s">
        <v>6117</v>
      </c>
      <c r="L24" s="1448">
        <v>5.0</v>
      </c>
      <c r="M24" s="657">
        <v>2.0</v>
      </c>
      <c r="N24" s="1449">
        <f t="shared" ref="N24:N25" si="9">M24/H24</f>
        <v>0.1</v>
      </c>
      <c r="O24" s="1271"/>
      <c r="P24" s="1271"/>
      <c r="Q24" s="1271"/>
      <c r="R24" s="1271"/>
      <c r="S24" s="1271"/>
      <c r="T24" s="278">
        <v>17.0</v>
      </c>
      <c r="U24" s="677" t="s">
        <v>6145</v>
      </c>
      <c r="V24" s="1425" t="s">
        <v>6123</v>
      </c>
      <c r="W24" s="356" t="s">
        <v>6147</v>
      </c>
      <c r="X24" s="1426" t="s">
        <v>6144</v>
      </c>
      <c r="Y24" s="1426"/>
      <c r="Z24" s="1426"/>
      <c r="AA24" s="1426"/>
      <c r="AB24" s="1426"/>
      <c r="AC24" s="1427"/>
      <c r="AD24" s="1427"/>
      <c r="AE24" s="1426"/>
      <c r="AF24" s="1426"/>
      <c r="AG24" s="1426"/>
      <c r="AH24" s="1428"/>
      <c r="AI24" s="1426"/>
      <c r="AJ24" s="1426"/>
      <c r="AK24" s="1453"/>
      <c r="AL24" s="1271"/>
      <c r="AM24" s="1271"/>
      <c r="AN24" s="1271"/>
      <c r="AO24" s="1271"/>
    </row>
    <row r="25">
      <c r="A25" s="654">
        <v>18.0</v>
      </c>
      <c r="B25" s="20"/>
      <c r="C25" s="1425" t="s">
        <v>6123</v>
      </c>
      <c r="D25" s="1443" t="s">
        <v>6131</v>
      </c>
      <c r="E25" s="1444" t="s">
        <v>3325</v>
      </c>
      <c r="F25" s="657">
        <v>7.0</v>
      </c>
      <c r="G25" s="659">
        <f>(200000*7)+(200000*7*10%)</f>
        <v>1540000</v>
      </c>
      <c r="H25" s="1447">
        <v>17.0</v>
      </c>
      <c r="I25" s="1447">
        <v>8.0</v>
      </c>
      <c r="J25" s="1447">
        <v>2000.0</v>
      </c>
      <c r="K25" s="1283" t="s">
        <v>6117</v>
      </c>
      <c r="L25" s="1448">
        <v>3.0</v>
      </c>
      <c r="M25" s="1448">
        <v>1.0</v>
      </c>
      <c r="N25" s="1449">
        <f t="shared" si="9"/>
        <v>0.05882352941</v>
      </c>
      <c r="O25" s="1450"/>
      <c r="P25" s="1450"/>
      <c r="Q25" s="1450"/>
      <c r="R25" s="1450"/>
      <c r="S25" s="1450"/>
      <c r="T25" s="278">
        <v>18.0</v>
      </c>
      <c r="U25" s="20"/>
      <c r="V25" s="1425" t="s">
        <v>6123</v>
      </c>
      <c r="W25" s="1443" t="s">
        <v>6131</v>
      </c>
      <c r="X25" s="1451" t="s">
        <v>3325</v>
      </c>
      <c r="Y25" s="1451"/>
      <c r="Z25" s="1451"/>
      <c r="AA25" s="1451"/>
      <c r="AB25" s="1451"/>
      <c r="AC25" s="1427"/>
      <c r="AD25" s="1427"/>
      <c r="AE25" s="1451"/>
      <c r="AF25" s="1451"/>
      <c r="AG25" s="1451"/>
      <c r="AH25" s="1428"/>
      <c r="AI25" s="1460"/>
      <c r="AJ25" s="1460"/>
      <c r="AK25" s="1429"/>
      <c r="AL25" s="1450"/>
      <c r="AM25" s="1450"/>
      <c r="AN25" s="1450"/>
      <c r="AO25" s="1450"/>
    </row>
    <row r="26">
      <c r="A26" s="654">
        <v>19.0</v>
      </c>
      <c r="B26" s="20"/>
      <c r="C26" s="1432" t="s">
        <v>6125</v>
      </c>
      <c r="D26" s="294" t="s">
        <v>6148</v>
      </c>
      <c r="E26" s="662" t="s">
        <v>6144</v>
      </c>
      <c r="F26" s="667"/>
      <c r="G26" s="667"/>
      <c r="H26" s="194"/>
      <c r="I26" s="194"/>
      <c r="J26" s="194"/>
      <c r="K26" s="1440"/>
      <c r="L26" s="194"/>
      <c r="M26" s="194"/>
      <c r="N26" s="194"/>
      <c r="O26" s="1461"/>
      <c r="P26" s="1461"/>
      <c r="Q26" s="1461"/>
      <c r="R26" s="1461"/>
      <c r="S26" s="1461"/>
      <c r="T26" s="278">
        <v>19.0</v>
      </c>
      <c r="U26" s="20"/>
      <c r="V26" s="1432" t="s">
        <v>6125</v>
      </c>
      <c r="W26" s="294" t="s">
        <v>6148</v>
      </c>
      <c r="X26" s="1434" t="s">
        <v>6144</v>
      </c>
      <c r="Y26" s="1434" t="s">
        <v>5767</v>
      </c>
      <c r="Z26" s="1435" t="s">
        <v>3658</v>
      </c>
      <c r="AA26" s="1462">
        <v>45658.0</v>
      </c>
      <c r="AB26" s="1441"/>
      <c r="AC26" s="1441"/>
      <c r="AD26" s="1441"/>
      <c r="AE26" s="1434"/>
      <c r="AF26" s="1441"/>
      <c r="AG26" s="1434"/>
      <c r="AH26" s="1442"/>
      <c r="AI26" s="1441"/>
      <c r="AJ26" s="1441"/>
      <c r="AK26" s="1463"/>
      <c r="AL26" s="1461"/>
      <c r="AM26" s="1461"/>
      <c r="AN26" s="1461"/>
      <c r="AO26" s="1461"/>
    </row>
    <row r="27">
      <c r="A27" s="654">
        <v>20.0</v>
      </c>
      <c r="B27" s="20"/>
      <c r="C27" s="1432" t="s">
        <v>6125</v>
      </c>
      <c r="D27" s="294" t="s">
        <v>6149</v>
      </c>
      <c r="E27" s="662" t="s">
        <v>6150</v>
      </c>
      <c r="F27" s="667"/>
      <c r="G27" s="667"/>
      <c r="H27" s="667"/>
      <c r="I27" s="667"/>
      <c r="J27" s="662"/>
      <c r="K27" s="1440"/>
      <c r="L27" s="667"/>
      <c r="M27" s="667"/>
      <c r="N27" s="988"/>
      <c r="O27" s="1461"/>
      <c r="P27" s="1461"/>
      <c r="Q27" s="1461"/>
      <c r="R27" s="1461"/>
      <c r="S27" s="1461"/>
      <c r="T27" s="278">
        <v>20.0</v>
      </c>
      <c r="U27" s="20"/>
      <c r="V27" s="1432" t="s">
        <v>6125</v>
      </c>
      <c r="W27" s="294" t="s">
        <v>6149</v>
      </c>
      <c r="X27" s="1434" t="s">
        <v>6150</v>
      </c>
      <c r="Y27" s="1434"/>
      <c r="Z27" s="1434"/>
      <c r="AA27" s="1434"/>
      <c r="AB27" s="1441"/>
      <c r="AC27" s="1441"/>
      <c r="AD27" s="1441"/>
      <c r="AE27" s="1441"/>
      <c r="AF27" s="1441"/>
      <c r="AG27" s="1434"/>
      <c r="AH27" s="1442"/>
      <c r="AI27" s="1441"/>
      <c r="AJ27" s="1441"/>
      <c r="AK27" s="1463"/>
      <c r="AL27" s="1461"/>
      <c r="AM27" s="1461"/>
      <c r="AN27" s="1461"/>
      <c r="AO27" s="1461"/>
    </row>
    <row r="28">
      <c r="A28" s="654">
        <v>21.0</v>
      </c>
      <c r="B28" s="20"/>
      <c r="C28" s="1432" t="s">
        <v>6151</v>
      </c>
      <c r="D28" s="294" t="s">
        <v>6152</v>
      </c>
      <c r="E28" s="662" t="s">
        <v>6144</v>
      </c>
      <c r="F28" s="662"/>
      <c r="G28" s="664"/>
      <c r="H28" s="662"/>
      <c r="I28" s="662"/>
      <c r="J28" s="662"/>
      <c r="K28" s="1433"/>
      <c r="L28" s="662"/>
      <c r="M28" s="662"/>
      <c r="N28" s="988"/>
      <c r="O28" s="1461"/>
      <c r="P28" s="1461"/>
      <c r="Q28" s="1461"/>
      <c r="R28" s="1461"/>
      <c r="S28" s="1461"/>
      <c r="T28" s="278">
        <v>21.0</v>
      </c>
      <c r="U28" s="20"/>
      <c r="V28" s="1432" t="s">
        <v>6151</v>
      </c>
      <c r="W28" s="294" t="s">
        <v>6152</v>
      </c>
      <c r="X28" s="1434" t="s">
        <v>6144</v>
      </c>
      <c r="Y28" s="1434" t="s">
        <v>5767</v>
      </c>
      <c r="Z28" s="1435" t="s">
        <v>3658</v>
      </c>
      <c r="AA28" s="1462">
        <v>45659.0</v>
      </c>
      <c r="AB28" s="1434"/>
      <c r="AC28" s="1437"/>
      <c r="AD28" s="1437"/>
      <c r="AE28" s="1434"/>
      <c r="AF28" s="1434"/>
      <c r="AG28" s="1434"/>
      <c r="AH28" s="1438"/>
      <c r="AI28" s="1434"/>
      <c r="AJ28" s="1434"/>
      <c r="AK28" s="1463"/>
      <c r="AL28" s="1461"/>
      <c r="AM28" s="1461"/>
      <c r="AN28" s="1461"/>
      <c r="AO28" s="1461"/>
    </row>
    <row r="29">
      <c r="A29" s="654">
        <v>22.0</v>
      </c>
      <c r="B29" s="20"/>
      <c r="C29" s="1432" t="s">
        <v>6125</v>
      </c>
      <c r="D29" s="294" t="s">
        <v>6153</v>
      </c>
      <c r="E29" s="662" t="s">
        <v>6150</v>
      </c>
      <c r="F29" s="662"/>
      <c r="G29" s="664"/>
      <c r="H29" s="662"/>
      <c r="I29" s="662"/>
      <c r="J29" s="662"/>
      <c r="K29" s="1433"/>
      <c r="L29" s="662"/>
      <c r="M29" s="662"/>
      <c r="N29" s="988"/>
      <c r="O29" s="1461"/>
      <c r="P29" s="1461"/>
      <c r="Q29" s="1461"/>
      <c r="R29" s="1461"/>
      <c r="S29" s="1461"/>
      <c r="T29" s="278">
        <v>22.0</v>
      </c>
      <c r="U29" s="20"/>
      <c r="V29" s="1432" t="s">
        <v>6125</v>
      </c>
      <c r="W29" s="294" t="s">
        <v>6153</v>
      </c>
      <c r="X29" s="1434" t="s">
        <v>6150</v>
      </c>
      <c r="Y29" s="1434"/>
      <c r="Z29" s="1434"/>
      <c r="AA29" s="1434"/>
      <c r="AB29" s="1434"/>
      <c r="AC29" s="1437"/>
      <c r="AD29" s="1437"/>
      <c r="AE29" s="1434"/>
      <c r="AF29" s="1434"/>
      <c r="AG29" s="1434"/>
      <c r="AH29" s="1438"/>
      <c r="AI29" s="1434"/>
      <c r="AJ29" s="1434"/>
      <c r="AK29" s="1463"/>
      <c r="AL29" s="1461"/>
      <c r="AM29" s="1461"/>
      <c r="AN29" s="1461"/>
      <c r="AO29" s="1461"/>
    </row>
    <row r="30">
      <c r="A30" s="654">
        <v>23.0</v>
      </c>
      <c r="B30" s="24"/>
      <c r="C30" s="1432" t="s">
        <v>6135</v>
      </c>
      <c r="D30" s="294" t="s">
        <v>6154</v>
      </c>
      <c r="E30" s="662" t="s">
        <v>6144</v>
      </c>
      <c r="F30" s="667"/>
      <c r="G30" s="667"/>
      <c r="H30" s="667"/>
      <c r="I30" s="667"/>
      <c r="J30" s="662"/>
      <c r="K30" s="1440"/>
      <c r="L30" s="667"/>
      <c r="M30" s="667"/>
      <c r="N30" s="988"/>
      <c r="O30" s="1461"/>
      <c r="P30" s="1461"/>
      <c r="Q30" s="1461"/>
      <c r="R30" s="1461"/>
      <c r="S30" s="1461"/>
      <c r="T30" s="278">
        <v>23.0</v>
      </c>
      <c r="U30" s="24"/>
      <c r="V30" s="1432" t="s">
        <v>6135</v>
      </c>
      <c r="W30" s="294" t="s">
        <v>6154</v>
      </c>
      <c r="X30" s="1434" t="s">
        <v>6144</v>
      </c>
      <c r="Y30" s="1434"/>
      <c r="Z30" s="1434"/>
      <c r="AA30" s="1434"/>
      <c r="AB30" s="1441"/>
      <c r="AC30" s="1441"/>
      <c r="AD30" s="1441"/>
      <c r="AE30" s="1441"/>
      <c r="AF30" s="1441"/>
      <c r="AG30" s="1434"/>
      <c r="AH30" s="1442"/>
      <c r="AI30" s="1441"/>
      <c r="AJ30" s="1441"/>
      <c r="AK30" s="1463"/>
      <c r="AL30" s="1461"/>
      <c r="AM30" s="1461"/>
      <c r="AN30" s="1461"/>
      <c r="AO30" s="1461"/>
    </row>
    <row r="31">
      <c r="A31" s="654">
        <v>24.0</v>
      </c>
      <c r="B31" s="677" t="s">
        <v>6155</v>
      </c>
      <c r="C31" s="1425" t="s">
        <v>6123</v>
      </c>
      <c r="D31" s="1443" t="s">
        <v>6131</v>
      </c>
      <c r="E31" s="1444" t="s">
        <v>3325</v>
      </c>
      <c r="F31" s="657">
        <v>7.0</v>
      </c>
      <c r="G31" s="1446">
        <f>(300000*7)+(300000*7*10%)</f>
        <v>2310000</v>
      </c>
      <c r="H31" s="1444">
        <v>30.0</v>
      </c>
      <c r="I31" s="1447">
        <v>15.0</v>
      </c>
      <c r="J31" s="1447">
        <v>6000.0</v>
      </c>
      <c r="K31" s="1283" t="s">
        <v>6117</v>
      </c>
      <c r="L31" s="1448">
        <v>9.0</v>
      </c>
      <c r="M31" s="1448">
        <v>3.0</v>
      </c>
      <c r="N31" s="1449">
        <f t="shared" ref="N31:N32" si="10">M31/H31</f>
        <v>0.1</v>
      </c>
      <c r="O31" s="1450"/>
      <c r="P31" s="1450"/>
      <c r="Q31" s="1450"/>
      <c r="R31" s="1450"/>
      <c r="S31" s="1450"/>
      <c r="T31" s="278">
        <v>24.0</v>
      </c>
      <c r="U31" s="677" t="s">
        <v>6155</v>
      </c>
      <c r="V31" s="1425" t="s">
        <v>6123</v>
      </c>
      <c r="W31" s="1443" t="s">
        <v>6131</v>
      </c>
      <c r="X31" s="1451" t="s">
        <v>3325</v>
      </c>
      <c r="Y31" s="1451"/>
      <c r="Z31" s="1451"/>
      <c r="AA31" s="1451"/>
      <c r="AB31" s="1451"/>
      <c r="AC31" s="1427"/>
      <c r="AD31" s="1427"/>
      <c r="AE31" s="1451"/>
      <c r="AF31" s="1451"/>
      <c r="AG31" s="1451"/>
      <c r="AH31" s="1428"/>
      <c r="AI31" s="1460"/>
      <c r="AJ31" s="1460"/>
      <c r="AK31" s="1429"/>
      <c r="AL31" s="1450"/>
      <c r="AM31" s="1450"/>
      <c r="AN31" s="1450"/>
      <c r="AO31" s="1450"/>
    </row>
    <row r="32">
      <c r="A32" s="654">
        <v>25.0</v>
      </c>
      <c r="B32" s="20"/>
      <c r="C32" s="1425" t="s">
        <v>6123</v>
      </c>
      <c r="D32" s="356" t="s">
        <v>6156</v>
      </c>
      <c r="E32" s="657" t="s">
        <v>6144</v>
      </c>
      <c r="F32" s="657">
        <v>7.0</v>
      </c>
      <c r="G32" s="659">
        <f>(200000*7)+(200000*7*10%)</f>
        <v>1540000</v>
      </c>
      <c r="H32" s="1447">
        <v>15.0</v>
      </c>
      <c r="I32" s="1447">
        <v>7.0</v>
      </c>
      <c r="J32" s="1447">
        <v>2000.0</v>
      </c>
      <c r="K32" s="1283" t="s">
        <v>6117</v>
      </c>
      <c r="L32" s="1448">
        <v>3.0</v>
      </c>
      <c r="M32" s="1448">
        <v>1.0</v>
      </c>
      <c r="N32" s="1449">
        <f t="shared" si="10"/>
        <v>0.06666666667</v>
      </c>
      <c r="O32" s="1271"/>
      <c r="P32" s="1271"/>
      <c r="Q32" s="1271"/>
      <c r="R32" s="1271"/>
      <c r="S32" s="1271"/>
      <c r="T32" s="278">
        <v>25.0</v>
      </c>
      <c r="U32" s="20"/>
      <c r="V32" s="1425" t="s">
        <v>6123</v>
      </c>
      <c r="W32" s="356" t="s">
        <v>6156</v>
      </c>
      <c r="X32" s="1426" t="s">
        <v>6144</v>
      </c>
      <c r="Y32" s="1426"/>
      <c r="Z32" s="1426"/>
      <c r="AA32" s="1426"/>
      <c r="AB32" s="1426"/>
      <c r="AC32" s="1427"/>
      <c r="AD32" s="1427"/>
      <c r="AE32" s="1426"/>
      <c r="AF32" s="1426"/>
      <c r="AG32" s="1426"/>
      <c r="AH32" s="1428"/>
      <c r="AI32" s="1426"/>
      <c r="AJ32" s="1426"/>
      <c r="AK32" s="1453"/>
      <c r="AL32" s="1271"/>
      <c r="AM32" s="1271"/>
      <c r="AN32" s="1271"/>
      <c r="AO32" s="1271"/>
    </row>
    <row r="33">
      <c r="A33" s="654">
        <v>26.0</v>
      </c>
      <c r="B33" s="20"/>
      <c r="C33" s="1432" t="s">
        <v>6151</v>
      </c>
      <c r="D33" s="294" t="s">
        <v>6157</v>
      </c>
      <c r="E33" s="662" t="s">
        <v>6144</v>
      </c>
      <c r="F33" s="667"/>
      <c r="G33" s="667"/>
      <c r="H33" s="662"/>
      <c r="I33" s="667"/>
      <c r="J33" s="662"/>
      <c r="K33" s="1440"/>
      <c r="L33" s="667"/>
      <c r="M33" s="667"/>
      <c r="N33" s="988"/>
      <c r="O33" s="1461"/>
      <c r="P33" s="1461"/>
      <c r="Q33" s="1461"/>
      <c r="R33" s="1461"/>
      <c r="S33" s="1461"/>
      <c r="T33" s="278">
        <v>26.0</v>
      </c>
      <c r="U33" s="20"/>
      <c r="V33" s="1432" t="s">
        <v>6151</v>
      </c>
      <c r="W33" s="294" t="s">
        <v>6157</v>
      </c>
      <c r="X33" s="1434" t="s">
        <v>6144</v>
      </c>
      <c r="Y33" s="1434"/>
      <c r="Z33" s="1434"/>
      <c r="AA33" s="1434"/>
      <c r="AB33" s="1441"/>
      <c r="AC33" s="1441"/>
      <c r="AD33" s="1441"/>
      <c r="AE33" s="1434"/>
      <c r="AF33" s="1441"/>
      <c r="AG33" s="1434"/>
      <c r="AH33" s="1442"/>
      <c r="AI33" s="1441"/>
      <c r="AJ33" s="1441"/>
      <c r="AK33" s="1463"/>
      <c r="AL33" s="1461"/>
      <c r="AM33" s="1461"/>
      <c r="AN33" s="1461"/>
      <c r="AO33" s="1461"/>
    </row>
    <row r="34">
      <c r="A34" s="654">
        <v>27.0</v>
      </c>
      <c r="B34" s="20"/>
      <c r="C34" s="1432" t="s">
        <v>6151</v>
      </c>
      <c r="D34" s="294" t="s">
        <v>6158</v>
      </c>
      <c r="E34" s="662" t="s">
        <v>6144</v>
      </c>
      <c r="F34" s="667"/>
      <c r="G34" s="667"/>
      <c r="H34" s="667"/>
      <c r="I34" s="667"/>
      <c r="J34" s="662"/>
      <c r="K34" s="1440"/>
      <c r="L34" s="667"/>
      <c r="M34" s="667"/>
      <c r="N34" s="988"/>
      <c r="O34" s="1461"/>
      <c r="P34" s="1461"/>
      <c r="Q34" s="1461"/>
      <c r="R34" s="1461"/>
      <c r="S34" s="1461"/>
      <c r="T34" s="278">
        <v>27.0</v>
      </c>
      <c r="U34" s="20"/>
      <c r="V34" s="1432" t="s">
        <v>6151</v>
      </c>
      <c r="W34" s="294" t="s">
        <v>6158</v>
      </c>
      <c r="X34" s="1434" t="s">
        <v>6144</v>
      </c>
      <c r="Y34" s="1434"/>
      <c r="Z34" s="1434"/>
      <c r="AA34" s="1434"/>
      <c r="AB34" s="1441"/>
      <c r="AC34" s="1441"/>
      <c r="AD34" s="1441"/>
      <c r="AE34" s="1441"/>
      <c r="AF34" s="1441"/>
      <c r="AG34" s="1434"/>
      <c r="AH34" s="1442"/>
      <c r="AI34" s="1441"/>
      <c r="AJ34" s="1441"/>
      <c r="AK34" s="1463"/>
      <c r="AL34" s="1461"/>
      <c r="AM34" s="1461"/>
      <c r="AN34" s="1461"/>
      <c r="AO34" s="1461"/>
    </row>
    <row r="35">
      <c r="A35" s="654">
        <v>28.0</v>
      </c>
      <c r="B35" s="20"/>
      <c r="C35" s="1432" t="s">
        <v>6135</v>
      </c>
      <c r="D35" s="294" t="s">
        <v>6159</v>
      </c>
      <c r="E35" s="662" t="s">
        <v>6150</v>
      </c>
      <c r="F35" s="662"/>
      <c r="G35" s="664"/>
      <c r="H35" s="662"/>
      <c r="I35" s="662"/>
      <c r="J35" s="662"/>
      <c r="K35" s="1433"/>
      <c r="L35" s="662"/>
      <c r="M35" s="662"/>
      <c r="N35" s="988"/>
      <c r="O35" s="1461"/>
      <c r="P35" s="1461"/>
      <c r="Q35" s="1461"/>
      <c r="R35" s="1461"/>
      <c r="S35" s="1461"/>
      <c r="T35" s="278">
        <v>28.0</v>
      </c>
      <c r="U35" s="20"/>
      <c r="V35" s="1432" t="s">
        <v>6135</v>
      </c>
      <c r="W35" s="294" t="s">
        <v>6159</v>
      </c>
      <c r="X35" s="1434" t="s">
        <v>6150</v>
      </c>
      <c r="Y35" s="1434"/>
      <c r="Z35" s="1434"/>
      <c r="AA35" s="1434"/>
      <c r="AB35" s="1434"/>
      <c r="AC35" s="1437"/>
      <c r="AD35" s="1437"/>
      <c r="AE35" s="1434"/>
      <c r="AF35" s="1434"/>
      <c r="AG35" s="1434"/>
      <c r="AH35" s="1438"/>
      <c r="AI35" s="1434"/>
      <c r="AJ35" s="1434"/>
      <c r="AK35" s="1463"/>
      <c r="AL35" s="1461"/>
      <c r="AM35" s="1461"/>
      <c r="AN35" s="1461"/>
      <c r="AO35" s="1461"/>
    </row>
    <row r="36">
      <c r="A36" s="654">
        <v>29.0</v>
      </c>
      <c r="B36" s="24"/>
      <c r="C36" s="1432" t="s">
        <v>6151</v>
      </c>
      <c r="D36" s="294" t="s">
        <v>6160</v>
      </c>
      <c r="E36" s="662" t="s">
        <v>6144</v>
      </c>
      <c r="F36" s="667"/>
      <c r="G36" s="667"/>
      <c r="H36" s="667"/>
      <c r="I36" s="667"/>
      <c r="J36" s="662"/>
      <c r="K36" s="1440"/>
      <c r="L36" s="667"/>
      <c r="M36" s="667"/>
      <c r="N36" s="988"/>
      <c r="O36" s="1461"/>
      <c r="P36" s="1461"/>
      <c r="Q36" s="1461"/>
      <c r="R36" s="1461"/>
      <c r="S36" s="1461"/>
      <c r="T36" s="278">
        <v>29.0</v>
      </c>
      <c r="U36" s="24"/>
      <c r="V36" s="1432" t="s">
        <v>6151</v>
      </c>
      <c r="W36" s="294" t="s">
        <v>6160</v>
      </c>
      <c r="X36" s="1434" t="s">
        <v>6144</v>
      </c>
      <c r="Y36" s="1434"/>
      <c r="Z36" s="1434"/>
      <c r="AA36" s="1434"/>
      <c r="AB36" s="1441"/>
      <c r="AC36" s="1441"/>
      <c r="AD36" s="1441"/>
      <c r="AE36" s="1441"/>
      <c r="AF36" s="1441"/>
      <c r="AG36" s="1434"/>
      <c r="AH36" s="1442"/>
      <c r="AI36" s="1441"/>
      <c r="AJ36" s="1441"/>
      <c r="AK36" s="1463"/>
      <c r="AL36" s="1461"/>
      <c r="AM36" s="1461"/>
      <c r="AN36" s="1461"/>
      <c r="AO36" s="1461"/>
    </row>
    <row r="37">
      <c r="A37" s="654">
        <v>30.0</v>
      </c>
      <c r="B37" s="677" t="s">
        <v>6161</v>
      </c>
      <c r="C37" s="1464" t="s">
        <v>6123</v>
      </c>
      <c r="D37" s="1443" t="s">
        <v>6131</v>
      </c>
      <c r="E37" s="1444" t="s">
        <v>6150</v>
      </c>
      <c r="F37" s="657">
        <v>7.0</v>
      </c>
      <c r="G37" s="1446">
        <f>(400000*7)+(400000*7*10%)</f>
        <v>3080000</v>
      </c>
      <c r="H37" s="1444">
        <v>30.0</v>
      </c>
      <c r="I37" s="1447">
        <v>15.0</v>
      </c>
      <c r="J37" s="1447">
        <v>6000.0</v>
      </c>
      <c r="K37" s="1283" t="s">
        <v>6117</v>
      </c>
      <c r="L37" s="1448">
        <v>9.0</v>
      </c>
      <c r="M37" s="1448">
        <v>3.0</v>
      </c>
      <c r="N37" s="1449">
        <f>M37/H37</f>
        <v>0.1</v>
      </c>
      <c r="O37" s="1450"/>
      <c r="P37" s="1450"/>
      <c r="Q37" s="1450"/>
      <c r="R37" s="1450"/>
      <c r="S37" s="1450"/>
      <c r="T37" s="278">
        <v>30.0</v>
      </c>
      <c r="U37" s="677" t="s">
        <v>6161</v>
      </c>
      <c r="V37" s="1464" t="s">
        <v>6123</v>
      </c>
      <c r="W37" s="1443" t="s">
        <v>6131</v>
      </c>
      <c r="X37" s="1451" t="s">
        <v>6150</v>
      </c>
      <c r="Y37" s="1451"/>
      <c r="Z37" s="1451"/>
      <c r="AA37" s="1451"/>
      <c r="AB37" s="1451"/>
      <c r="AC37" s="1427"/>
      <c r="AD37" s="1427"/>
      <c r="AE37" s="1451"/>
      <c r="AF37" s="1465"/>
      <c r="AG37" s="1451"/>
      <c r="AH37" s="1428"/>
      <c r="AI37" s="1466"/>
      <c r="AJ37" s="1466"/>
      <c r="AK37" s="1429"/>
      <c r="AL37" s="1450"/>
      <c r="AM37" s="1450"/>
      <c r="AN37" s="1450"/>
      <c r="AO37" s="1450"/>
    </row>
    <row r="38">
      <c r="A38" s="654">
        <v>31.0</v>
      </c>
      <c r="B38" s="20"/>
      <c r="C38" s="1432" t="s">
        <v>6162</v>
      </c>
      <c r="D38" s="294" t="s">
        <v>6163</v>
      </c>
      <c r="E38" s="662" t="s">
        <v>6144</v>
      </c>
      <c r="F38" s="662"/>
      <c r="G38" s="664"/>
      <c r="H38" s="1467"/>
      <c r="I38" s="1467"/>
      <c r="J38" s="1467"/>
      <c r="K38" s="1433"/>
      <c r="L38" s="1468"/>
      <c r="M38" s="1468"/>
      <c r="N38" s="1469"/>
      <c r="O38" s="1271"/>
      <c r="P38" s="1271"/>
      <c r="Q38" s="1271"/>
      <c r="R38" s="1271"/>
      <c r="S38" s="1271"/>
      <c r="T38" s="278">
        <v>31.0</v>
      </c>
      <c r="U38" s="20"/>
      <c r="V38" s="1425" t="s">
        <v>6162</v>
      </c>
      <c r="W38" s="356" t="s">
        <v>6163</v>
      </c>
      <c r="X38" s="1426" t="s">
        <v>6144</v>
      </c>
      <c r="Y38" s="1426"/>
      <c r="Z38" s="1426"/>
      <c r="AA38" s="1426"/>
      <c r="AB38" s="1426"/>
      <c r="AC38" s="1427"/>
      <c r="AD38" s="1427"/>
      <c r="AE38" s="1426"/>
      <c r="AF38" s="1426"/>
      <c r="AG38" s="1426"/>
      <c r="AH38" s="1428"/>
      <c r="AI38" s="1426"/>
      <c r="AJ38" s="1426"/>
      <c r="AK38" s="1453"/>
      <c r="AL38" s="1271"/>
      <c r="AM38" s="1271"/>
      <c r="AN38" s="1271"/>
      <c r="AO38" s="1271"/>
    </row>
    <row r="39">
      <c r="A39" s="654">
        <v>32.0</v>
      </c>
      <c r="B39" s="20"/>
      <c r="C39" s="1432" t="s">
        <v>6151</v>
      </c>
      <c r="D39" s="294" t="s">
        <v>6164</v>
      </c>
      <c r="E39" s="662" t="s">
        <v>6144</v>
      </c>
      <c r="F39" s="662"/>
      <c r="G39" s="664"/>
      <c r="H39" s="662"/>
      <c r="I39" s="667"/>
      <c r="J39" s="662"/>
      <c r="K39" s="1440"/>
      <c r="L39" s="667"/>
      <c r="M39" s="667"/>
      <c r="N39" s="988"/>
      <c r="O39" s="1461"/>
      <c r="P39" s="1461"/>
      <c r="Q39" s="1461"/>
      <c r="R39" s="1461"/>
      <c r="S39" s="1461"/>
      <c r="T39" s="278">
        <v>32.0</v>
      </c>
      <c r="U39" s="20"/>
      <c r="V39" s="1432" t="s">
        <v>6151</v>
      </c>
      <c r="W39" s="294" t="s">
        <v>6164</v>
      </c>
      <c r="X39" s="1434" t="s">
        <v>6144</v>
      </c>
      <c r="Y39" s="1434"/>
      <c r="Z39" s="1434"/>
      <c r="AA39" s="1434"/>
      <c r="AB39" s="1434"/>
      <c r="AC39" s="1437"/>
      <c r="AD39" s="1437"/>
      <c r="AE39" s="1434"/>
      <c r="AF39" s="1441"/>
      <c r="AG39" s="1434"/>
      <c r="AH39" s="1442"/>
      <c r="AI39" s="1441"/>
      <c r="AJ39" s="1441"/>
      <c r="AK39" s="1463"/>
      <c r="AL39" s="1461"/>
      <c r="AM39" s="1461"/>
      <c r="AN39" s="1461"/>
      <c r="AO39" s="1461"/>
    </row>
    <row r="40">
      <c r="A40" s="654">
        <v>33.0</v>
      </c>
      <c r="B40" s="20"/>
      <c r="C40" s="1432" t="s">
        <v>6125</v>
      </c>
      <c r="D40" s="294" t="s">
        <v>6165</v>
      </c>
      <c r="E40" s="662" t="s">
        <v>6150</v>
      </c>
      <c r="F40" s="667"/>
      <c r="G40" s="667"/>
      <c r="H40" s="662"/>
      <c r="I40" s="667"/>
      <c r="J40" s="662"/>
      <c r="K40" s="1440"/>
      <c r="L40" s="667"/>
      <c r="M40" s="667"/>
      <c r="N40" s="988"/>
      <c r="O40" s="1461"/>
      <c r="P40" s="1461"/>
      <c r="Q40" s="1461"/>
      <c r="R40" s="1461"/>
      <c r="S40" s="1461"/>
      <c r="T40" s="278">
        <v>33.0</v>
      </c>
      <c r="U40" s="20"/>
      <c r="V40" s="1432" t="s">
        <v>6125</v>
      </c>
      <c r="W40" s="294" t="s">
        <v>6165</v>
      </c>
      <c r="X40" s="1434" t="s">
        <v>6150</v>
      </c>
      <c r="Y40" s="1434"/>
      <c r="Z40" s="1434"/>
      <c r="AA40" s="1434"/>
      <c r="AB40" s="1441"/>
      <c r="AC40" s="1441"/>
      <c r="AD40" s="1441"/>
      <c r="AE40" s="1434"/>
      <c r="AF40" s="1441"/>
      <c r="AG40" s="1434"/>
      <c r="AH40" s="1442"/>
      <c r="AI40" s="1441"/>
      <c r="AJ40" s="1441"/>
      <c r="AK40" s="1463"/>
      <c r="AL40" s="1461"/>
      <c r="AM40" s="1461"/>
      <c r="AN40" s="1461"/>
      <c r="AO40" s="1461"/>
    </row>
    <row r="41">
      <c r="A41" s="654">
        <v>34.0</v>
      </c>
      <c r="B41" s="20"/>
      <c r="C41" s="1432" t="s">
        <v>6135</v>
      </c>
      <c r="D41" s="294" t="s">
        <v>6166</v>
      </c>
      <c r="E41" s="662" t="s">
        <v>6144</v>
      </c>
      <c r="F41" s="662"/>
      <c r="G41" s="664"/>
      <c r="H41" s="662"/>
      <c r="I41" s="662"/>
      <c r="J41" s="662"/>
      <c r="K41" s="1433"/>
      <c r="L41" s="662"/>
      <c r="M41" s="662"/>
      <c r="N41" s="988"/>
      <c r="O41" s="1461"/>
      <c r="P41" s="1461"/>
      <c r="Q41" s="1461"/>
      <c r="R41" s="1461"/>
      <c r="S41" s="1461"/>
      <c r="T41" s="278">
        <v>34.0</v>
      </c>
      <c r="U41" s="20"/>
      <c r="V41" s="1432" t="s">
        <v>6135</v>
      </c>
      <c r="W41" s="294" t="s">
        <v>6166</v>
      </c>
      <c r="X41" s="1434" t="s">
        <v>6144</v>
      </c>
      <c r="Y41" s="1434"/>
      <c r="Z41" s="1434"/>
      <c r="AA41" s="1434"/>
      <c r="AB41" s="1434"/>
      <c r="AC41" s="1437"/>
      <c r="AD41" s="1437"/>
      <c r="AE41" s="1434"/>
      <c r="AF41" s="1434"/>
      <c r="AG41" s="1434"/>
      <c r="AH41" s="1438"/>
      <c r="AI41" s="1434"/>
      <c r="AJ41" s="1434"/>
      <c r="AK41" s="1463"/>
      <c r="AL41" s="1461"/>
      <c r="AM41" s="1461"/>
      <c r="AN41" s="1461"/>
      <c r="AO41" s="1461"/>
    </row>
    <row r="42">
      <c r="A42" s="654">
        <v>35.0</v>
      </c>
      <c r="B42" s="20"/>
      <c r="C42" s="1432" t="s">
        <v>6135</v>
      </c>
      <c r="D42" s="294" t="s">
        <v>6167</v>
      </c>
      <c r="E42" s="662" t="s">
        <v>6150</v>
      </c>
      <c r="F42" s="662"/>
      <c r="G42" s="664"/>
      <c r="H42" s="662"/>
      <c r="I42" s="662"/>
      <c r="J42" s="662"/>
      <c r="K42" s="1433"/>
      <c r="L42" s="662"/>
      <c r="M42" s="662"/>
      <c r="N42" s="988"/>
      <c r="O42" s="1461"/>
      <c r="P42" s="1461"/>
      <c r="Q42" s="1461"/>
      <c r="R42" s="1461"/>
      <c r="S42" s="1461"/>
      <c r="T42" s="278">
        <v>35.0</v>
      </c>
      <c r="U42" s="20"/>
      <c r="V42" s="1432" t="s">
        <v>6135</v>
      </c>
      <c r="W42" s="294" t="s">
        <v>6167</v>
      </c>
      <c r="X42" s="1434" t="s">
        <v>6150</v>
      </c>
      <c r="Y42" s="1434"/>
      <c r="Z42" s="1434"/>
      <c r="AA42" s="1434"/>
      <c r="AB42" s="1434"/>
      <c r="AC42" s="1437"/>
      <c r="AD42" s="1437"/>
      <c r="AE42" s="1434"/>
      <c r="AF42" s="1434"/>
      <c r="AG42" s="1434"/>
      <c r="AH42" s="1438"/>
      <c r="AI42" s="1434"/>
      <c r="AJ42" s="1434"/>
      <c r="AK42" s="1463"/>
      <c r="AL42" s="1461"/>
      <c r="AM42" s="1461"/>
      <c r="AN42" s="1461"/>
      <c r="AO42" s="1461"/>
    </row>
    <row r="43">
      <c r="A43" s="654">
        <v>36.0</v>
      </c>
      <c r="B43" s="24"/>
      <c r="C43" s="1432" t="s">
        <v>6168</v>
      </c>
      <c r="D43" s="294" t="s">
        <v>6169</v>
      </c>
      <c r="E43" s="662" t="s">
        <v>6144</v>
      </c>
      <c r="F43" s="662"/>
      <c r="G43" s="664"/>
      <c r="H43" s="662"/>
      <c r="I43" s="662"/>
      <c r="J43" s="662"/>
      <c r="K43" s="1433"/>
      <c r="L43" s="662"/>
      <c r="M43" s="662"/>
      <c r="N43" s="988"/>
      <c r="O43" s="1461"/>
      <c r="P43" s="1461"/>
      <c r="Q43" s="1461"/>
      <c r="R43" s="1461"/>
      <c r="S43" s="1461"/>
      <c r="T43" s="278">
        <v>36.0</v>
      </c>
      <c r="U43" s="24"/>
      <c r="V43" s="1432" t="s">
        <v>6168</v>
      </c>
      <c r="W43" s="294" t="s">
        <v>6169</v>
      </c>
      <c r="X43" s="1434" t="s">
        <v>6144</v>
      </c>
      <c r="Y43" s="1434"/>
      <c r="Z43" s="1434"/>
      <c r="AA43" s="1434"/>
      <c r="AB43" s="1434"/>
      <c r="AC43" s="1437"/>
      <c r="AD43" s="1437"/>
      <c r="AE43" s="1434"/>
      <c r="AF43" s="1434"/>
      <c r="AG43" s="1434"/>
      <c r="AH43" s="1438"/>
      <c r="AI43" s="1434"/>
      <c r="AJ43" s="1434"/>
      <c r="AK43" s="1463"/>
      <c r="AL43" s="1461"/>
      <c r="AM43" s="1461"/>
      <c r="AN43" s="1461"/>
      <c r="AO43" s="1461"/>
    </row>
    <row r="44">
      <c r="A44" s="654">
        <v>37.0</v>
      </c>
      <c r="B44" s="677" t="s">
        <v>6170</v>
      </c>
      <c r="C44" s="1464" t="s">
        <v>6123</v>
      </c>
      <c r="D44" s="1443" t="s">
        <v>6131</v>
      </c>
      <c r="E44" s="1444" t="s">
        <v>6150</v>
      </c>
      <c r="F44" s="657">
        <v>7.0</v>
      </c>
      <c r="G44" s="1446">
        <f>(300000*7)+(300000*7*10%)</f>
        <v>2310000</v>
      </c>
      <c r="H44" s="1447">
        <v>20.0</v>
      </c>
      <c r="I44" s="657">
        <v>9.0</v>
      </c>
      <c r="J44" s="1447">
        <v>4000.0</v>
      </c>
      <c r="K44" s="1283" t="s">
        <v>6117</v>
      </c>
      <c r="L44" s="1448">
        <v>5.0</v>
      </c>
      <c r="M44" s="657">
        <v>2.0</v>
      </c>
      <c r="N44" s="1449">
        <f t="shared" ref="N44:N45" si="11">M44/H44</f>
        <v>0.1</v>
      </c>
      <c r="O44" s="1450"/>
      <c r="P44" s="1450"/>
      <c r="Q44" s="1450"/>
      <c r="R44" s="1450"/>
      <c r="S44" s="1450"/>
      <c r="T44" s="278">
        <v>37.0</v>
      </c>
      <c r="U44" s="677" t="s">
        <v>6170</v>
      </c>
      <c r="V44" s="1464" t="s">
        <v>6123</v>
      </c>
      <c r="W44" s="1443" t="s">
        <v>6131</v>
      </c>
      <c r="X44" s="1451" t="s">
        <v>6150</v>
      </c>
      <c r="Y44" s="1451"/>
      <c r="Z44" s="1451"/>
      <c r="AA44" s="1451"/>
      <c r="AB44" s="1451"/>
      <c r="AC44" s="1427"/>
      <c r="AD44" s="1427"/>
      <c r="AE44" s="1451"/>
      <c r="AF44" s="1465"/>
      <c r="AG44" s="1451"/>
      <c r="AH44" s="1428"/>
      <c r="AI44" s="1466"/>
      <c r="AJ44" s="1466"/>
      <c r="AK44" s="1429"/>
      <c r="AL44" s="1450"/>
      <c r="AM44" s="1450"/>
      <c r="AN44" s="1450"/>
      <c r="AO44" s="1450"/>
    </row>
    <row r="45">
      <c r="A45" s="654">
        <v>38.0</v>
      </c>
      <c r="B45" s="20"/>
      <c r="C45" s="1425" t="s">
        <v>6162</v>
      </c>
      <c r="D45" s="356" t="s">
        <v>6171</v>
      </c>
      <c r="E45" s="657" t="s">
        <v>6144</v>
      </c>
      <c r="F45" s="657">
        <v>7.0</v>
      </c>
      <c r="G45" s="659">
        <f>(150000*7)+(150000*7*10%)</f>
        <v>1155000</v>
      </c>
      <c r="H45" s="1447">
        <v>15.0</v>
      </c>
      <c r="I45" s="1447">
        <v>7.0</v>
      </c>
      <c r="J45" s="1447">
        <v>2000.0</v>
      </c>
      <c r="K45" s="1283" t="s">
        <v>6117</v>
      </c>
      <c r="L45" s="1448">
        <v>3.0</v>
      </c>
      <c r="M45" s="1448">
        <v>1.0</v>
      </c>
      <c r="N45" s="1449">
        <f t="shared" si="11"/>
        <v>0.06666666667</v>
      </c>
      <c r="O45" s="1271"/>
      <c r="P45" s="1271"/>
      <c r="Q45" s="1271"/>
      <c r="R45" s="1271"/>
      <c r="S45" s="1271"/>
      <c r="T45" s="278">
        <v>38.0</v>
      </c>
      <c r="U45" s="20"/>
      <c r="V45" s="1425" t="s">
        <v>6162</v>
      </c>
      <c r="W45" s="356" t="s">
        <v>6178</v>
      </c>
      <c r="X45" s="1426" t="s">
        <v>6144</v>
      </c>
      <c r="Y45" s="1426"/>
      <c r="Z45" s="1426"/>
      <c r="AA45" s="1426"/>
      <c r="AB45" s="1426"/>
      <c r="AC45" s="1427"/>
      <c r="AD45" s="1427"/>
      <c r="AE45" s="1426"/>
      <c r="AF45" s="1426"/>
      <c r="AG45" s="1426"/>
      <c r="AH45" s="1428"/>
      <c r="AI45" s="1426"/>
      <c r="AJ45" s="1426"/>
      <c r="AK45" s="1453"/>
      <c r="AL45" s="1271"/>
      <c r="AM45" s="1271"/>
      <c r="AN45" s="1271"/>
      <c r="AO45" s="1271"/>
    </row>
    <row r="46">
      <c r="A46" s="654">
        <v>39.0</v>
      </c>
      <c r="B46" s="20"/>
      <c r="C46" s="1432" t="s">
        <v>6135</v>
      </c>
      <c r="D46" s="294" t="s">
        <v>6186</v>
      </c>
      <c r="E46" s="662" t="s">
        <v>6144</v>
      </c>
      <c r="F46" s="667"/>
      <c r="G46" s="667"/>
      <c r="H46" s="662"/>
      <c r="I46" s="667"/>
      <c r="J46" s="662"/>
      <c r="K46" s="1440"/>
      <c r="L46" s="667"/>
      <c r="M46" s="667"/>
      <c r="N46" s="988"/>
      <c r="O46" s="1461"/>
      <c r="P46" s="1461"/>
      <c r="Q46" s="1461"/>
      <c r="R46" s="1461"/>
      <c r="S46" s="1461"/>
      <c r="T46" s="278">
        <v>39.0</v>
      </c>
      <c r="U46" s="20"/>
      <c r="V46" s="1432" t="s">
        <v>6135</v>
      </c>
      <c r="W46" s="294" t="s">
        <v>6186</v>
      </c>
      <c r="X46" s="1434" t="s">
        <v>6144</v>
      </c>
      <c r="Y46" s="1434"/>
      <c r="Z46" s="1434"/>
      <c r="AA46" s="1434"/>
      <c r="AB46" s="1441"/>
      <c r="AC46" s="1441"/>
      <c r="AD46" s="1441"/>
      <c r="AE46" s="1434"/>
      <c r="AF46" s="1441"/>
      <c r="AG46" s="1434"/>
      <c r="AH46" s="1442"/>
      <c r="AI46" s="1441"/>
      <c r="AJ46" s="1441"/>
      <c r="AK46" s="1463"/>
      <c r="AL46" s="1461"/>
      <c r="AM46" s="1461"/>
      <c r="AN46" s="1461"/>
      <c r="AO46" s="1461"/>
    </row>
    <row r="47">
      <c r="A47" s="654">
        <v>40.0</v>
      </c>
      <c r="B47" s="20"/>
      <c r="C47" s="1432" t="s">
        <v>6125</v>
      </c>
      <c r="D47" s="294" t="s">
        <v>6187</v>
      </c>
      <c r="E47" s="662" t="s">
        <v>6150</v>
      </c>
      <c r="F47" s="667"/>
      <c r="G47" s="667"/>
      <c r="H47" s="667"/>
      <c r="I47" s="667"/>
      <c r="J47" s="662"/>
      <c r="K47" s="1440"/>
      <c r="L47" s="667"/>
      <c r="M47" s="667"/>
      <c r="N47" s="988"/>
      <c r="O47" s="1461"/>
      <c r="P47" s="1461"/>
      <c r="Q47" s="1461"/>
      <c r="R47" s="1461"/>
      <c r="S47" s="1461"/>
      <c r="T47" s="278">
        <v>40.0</v>
      </c>
      <c r="U47" s="20"/>
      <c r="V47" s="1432" t="s">
        <v>6125</v>
      </c>
      <c r="W47" s="294" t="s">
        <v>6187</v>
      </c>
      <c r="X47" s="1434" t="s">
        <v>6150</v>
      </c>
      <c r="Y47" s="1434"/>
      <c r="Z47" s="1434"/>
      <c r="AA47" s="1434"/>
      <c r="AB47" s="1441"/>
      <c r="AC47" s="1441"/>
      <c r="AD47" s="1441"/>
      <c r="AE47" s="1441"/>
      <c r="AF47" s="1441"/>
      <c r="AG47" s="1434"/>
      <c r="AH47" s="1442"/>
      <c r="AI47" s="1441"/>
      <c r="AJ47" s="1441"/>
      <c r="AK47" s="1463"/>
      <c r="AL47" s="1461"/>
      <c r="AM47" s="1461"/>
      <c r="AN47" s="1461"/>
      <c r="AO47" s="1461"/>
    </row>
    <row r="48">
      <c r="A48" s="654">
        <v>41.0</v>
      </c>
      <c r="B48" s="20"/>
      <c r="C48" s="1432" t="s">
        <v>6125</v>
      </c>
      <c r="D48" s="294" t="s">
        <v>6188</v>
      </c>
      <c r="E48" s="662" t="s">
        <v>6144</v>
      </c>
      <c r="F48" s="662"/>
      <c r="G48" s="664"/>
      <c r="H48" s="662"/>
      <c r="I48" s="662"/>
      <c r="J48" s="662"/>
      <c r="K48" s="1433"/>
      <c r="L48" s="662"/>
      <c r="M48" s="662"/>
      <c r="N48" s="988"/>
      <c r="O48" s="1461"/>
      <c r="P48" s="1461"/>
      <c r="Q48" s="1461"/>
      <c r="R48" s="1461"/>
      <c r="S48" s="1461"/>
      <c r="T48" s="278">
        <v>41.0</v>
      </c>
      <c r="U48" s="20"/>
      <c r="V48" s="1432" t="s">
        <v>6125</v>
      </c>
      <c r="W48" s="294" t="s">
        <v>6188</v>
      </c>
      <c r="X48" s="1434" t="s">
        <v>6144</v>
      </c>
      <c r="Y48" s="1434"/>
      <c r="Z48" s="1434"/>
      <c r="AA48" s="1434"/>
      <c r="AB48" s="1434"/>
      <c r="AC48" s="1437"/>
      <c r="AD48" s="1437"/>
      <c r="AE48" s="1434"/>
      <c r="AF48" s="1434"/>
      <c r="AG48" s="1434"/>
      <c r="AH48" s="1438"/>
      <c r="AI48" s="1434"/>
      <c r="AJ48" s="1434"/>
      <c r="AK48" s="1463"/>
      <c r="AL48" s="1461"/>
      <c r="AM48" s="1461"/>
      <c r="AN48" s="1461"/>
      <c r="AO48" s="1461"/>
    </row>
    <row r="49">
      <c r="A49" s="654">
        <v>42.0</v>
      </c>
      <c r="B49" s="20"/>
      <c r="C49" s="1432" t="s">
        <v>6135</v>
      </c>
      <c r="D49" s="294" t="s">
        <v>6189</v>
      </c>
      <c r="E49" s="662" t="s">
        <v>6144</v>
      </c>
      <c r="F49" s="662"/>
      <c r="G49" s="664"/>
      <c r="H49" s="662"/>
      <c r="I49" s="662"/>
      <c r="J49" s="662"/>
      <c r="K49" s="1433"/>
      <c r="L49" s="662"/>
      <c r="M49" s="662"/>
      <c r="N49" s="988"/>
      <c r="O49" s="1461"/>
      <c r="P49" s="1461"/>
      <c r="Q49" s="1461"/>
      <c r="R49" s="1461"/>
      <c r="S49" s="1461"/>
      <c r="T49" s="278">
        <v>42.0</v>
      </c>
      <c r="U49" s="20"/>
      <c r="V49" s="1432" t="s">
        <v>6135</v>
      </c>
      <c r="W49" s="294" t="s">
        <v>6189</v>
      </c>
      <c r="X49" s="1434" t="s">
        <v>6144</v>
      </c>
      <c r="Y49" s="1434"/>
      <c r="Z49" s="1434"/>
      <c r="AA49" s="1434"/>
      <c r="AB49" s="1434"/>
      <c r="AC49" s="1437"/>
      <c r="AD49" s="1437"/>
      <c r="AE49" s="1434"/>
      <c r="AF49" s="1434"/>
      <c r="AG49" s="1434"/>
      <c r="AH49" s="1438"/>
      <c r="AI49" s="1434"/>
      <c r="AJ49" s="1434"/>
      <c r="AK49" s="1463"/>
      <c r="AL49" s="1461"/>
      <c r="AM49" s="1461"/>
      <c r="AN49" s="1461"/>
      <c r="AO49" s="1461"/>
    </row>
    <row r="50">
      <c r="A50" s="654">
        <v>43.0</v>
      </c>
      <c r="B50" s="24"/>
      <c r="C50" s="1432" t="s">
        <v>6125</v>
      </c>
      <c r="D50" s="294" t="s">
        <v>6190</v>
      </c>
      <c r="E50" s="662" t="s">
        <v>6150</v>
      </c>
      <c r="F50" s="667"/>
      <c r="G50" s="667"/>
      <c r="H50" s="667"/>
      <c r="I50" s="667"/>
      <c r="J50" s="662"/>
      <c r="K50" s="1440"/>
      <c r="L50" s="667"/>
      <c r="M50" s="667"/>
      <c r="N50" s="988"/>
      <c r="O50" s="1461"/>
      <c r="P50" s="1461"/>
      <c r="Q50" s="1461"/>
      <c r="R50" s="1461"/>
      <c r="S50" s="1461"/>
      <c r="T50" s="278">
        <v>43.0</v>
      </c>
      <c r="U50" s="24"/>
      <c r="V50" s="1432" t="s">
        <v>6125</v>
      </c>
      <c r="W50" s="294" t="s">
        <v>6190</v>
      </c>
      <c r="X50" s="1434" t="s">
        <v>6150</v>
      </c>
      <c r="Y50" s="1434"/>
      <c r="Z50" s="1434"/>
      <c r="AA50" s="1434"/>
      <c r="AB50" s="1441"/>
      <c r="AC50" s="1441"/>
      <c r="AD50" s="1441"/>
      <c r="AE50" s="1441"/>
      <c r="AF50" s="1441"/>
      <c r="AG50" s="1434"/>
      <c r="AH50" s="1442"/>
      <c r="AI50" s="1441"/>
      <c r="AJ50" s="1441"/>
      <c r="AK50" s="1463"/>
      <c r="AL50" s="1461"/>
      <c r="AM50" s="1461"/>
      <c r="AN50" s="1461"/>
      <c r="AO50" s="1461"/>
    </row>
    <row r="51">
      <c r="A51" s="654">
        <v>44.0</v>
      </c>
      <c r="B51" s="677" t="s">
        <v>6191</v>
      </c>
      <c r="C51" s="1464" t="s">
        <v>6123</v>
      </c>
      <c r="D51" s="1443" t="s">
        <v>6131</v>
      </c>
      <c r="E51" s="1444" t="s">
        <v>6150</v>
      </c>
      <c r="F51" s="1448">
        <v>7.0</v>
      </c>
      <c r="G51" s="1446">
        <f>(300000*F51)+(300000*F51*10%)</f>
        <v>2310000</v>
      </c>
      <c r="H51" s="1447">
        <v>17.0</v>
      </c>
      <c r="I51" s="1447">
        <v>8.0</v>
      </c>
      <c r="J51" s="1447">
        <v>2000.0</v>
      </c>
      <c r="K51" s="1283" t="s">
        <v>6117</v>
      </c>
      <c r="L51" s="1448">
        <v>3.0</v>
      </c>
      <c r="M51" s="1448">
        <v>1.0</v>
      </c>
      <c r="N51" s="1449">
        <f>M51/H51</f>
        <v>0.05882352941</v>
      </c>
      <c r="O51" s="1450"/>
      <c r="P51" s="1450"/>
      <c r="Q51" s="1450"/>
      <c r="R51" s="1450"/>
      <c r="S51" s="1450"/>
      <c r="T51" s="278">
        <v>44.0</v>
      </c>
      <c r="U51" s="677" t="s">
        <v>6191</v>
      </c>
      <c r="V51" s="1464" t="s">
        <v>6123</v>
      </c>
      <c r="W51" s="1443" t="s">
        <v>6131</v>
      </c>
      <c r="X51" s="1451" t="s">
        <v>6150</v>
      </c>
      <c r="Y51" s="1451"/>
      <c r="Z51" s="1451"/>
      <c r="AA51" s="1451"/>
      <c r="AB51" s="1426"/>
      <c r="AC51" s="1427"/>
      <c r="AD51" s="1427"/>
      <c r="AE51" s="1451"/>
      <c r="AF51" s="1465"/>
      <c r="AG51" s="1451"/>
      <c r="AH51" s="1428"/>
      <c r="AI51" s="1466"/>
      <c r="AJ51" s="1466"/>
      <c r="AK51" s="1429"/>
      <c r="AL51" s="1450"/>
      <c r="AM51" s="1450"/>
      <c r="AN51" s="1450"/>
      <c r="AO51" s="1450"/>
    </row>
    <row r="52">
      <c r="A52" s="654">
        <v>46.0</v>
      </c>
      <c r="B52" s="20"/>
      <c r="C52" s="1432" t="s">
        <v>6125</v>
      </c>
      <c r="D52" s="294" t="s">
        <v>6192</v>
      </c>
      <c r="E52" s="662" t="s">
        <v>6144</v>
      </c>
      <c r="F52" s="662"/>
      <c r="G52" s="664"/>
      <c r="H52" s="662"/>
      <c r="I52" s="667"/>
      <c r="J52" s="662"/>
      <c r="K52" s="1440"/>
      <c r="L52" s="667"/>
      <c r="M52" s="667"/>
      <c r="N52" s="988"/>
      <c r="O52" s="1461"/>
      <c r="P52" s="1461"/>
      <c r="Q52" s="1461"/>
      <c r="R52" s="1461"/>
      <c r="S52" s="1461"/>
      <c r="T52" s="278">
        <v>46.0</v>
      </c>
      <c r="U52" s="20"/>
      <c r="V52" s="1432" t="s">
        <v>6125</v>
      </c>
      <c r="W52" s="294" t="s">
        <v>6192</v>
      </c>
      <c r="X52" s="1434" t="s">
        <v>6144</v>
      </c>
      <c r="Y52" s="1434"/>
      <c r="Z52" s="1434"/>
      <c r="AA52" s="1434"/>
      <c r="AB52" s="1434"/>
      <c r="AC52" s="1437"/>
      <c r="AD52" s="1437"/>
      <c r="AE52" s="1434"/>
      <c r="AF52" s="1441"/>
      <c r="AG52" s="1434"/>
      <c r="AH52" s="1442"/>
      <c r="AI52" s="1441"/>
      <c r="AJ52" s="1441"/>
      <c r="AK52" s="1463"/>
      <c r="AL52" s="1461"/>
      <c r="AM52" s="1461"/>
      <c r="AN52" s="1461"/>
      <c r="AO52" s="1461"/>
    </row>
    <row r="53">
      <c r="A53" s="654">
        <v>47.0</v>
      </c>
      <c r="B53" s="20"/>
      <c r="C53" s="1432" t="s">
        <v>6125</v>
      </c>
      <c r="D53" s="294" t="s">
        <v>6193</v>
      </c>
      <c r="E53" s="662" t="s">
        <v>6150</v>
      </c>
      <c r="F53" s="667"/>
      <c r="G53" s="667"/>
      <c r="H53" s="662"/>
      <c r="I53" s="667"/>
      <c r="J53" s="662"/>
      <c r="K53" s="1440"/>
      <c r="L53" s="667"/>
      <c r="M53" s="667"/>
      <c r="N53" s="988"/>
      <c r="O53" s="1461"/>
      <c r="P53" s="1461"/>
      <c r="Q53" s="1461"/>
      <c r="R53" s="1461"/>
      <c r="S53" s="1461"/>
      <c r="T53" s="278">
        <v>47.0</v>
      </c>
      <c r="U53" s="20"/>
      <c r="V53" s="1432" t="s">
        <v>6125</v>
      </c>
      <c r="W53" s="294" t="s">
        <v>6193</v>
      </c>
      <c r="X53" s="1434" t="s">
        <v>6150</v>
      </c>
      <c r="Y53" s="1434"/>
      <c r="Z53" s="1434"/>
      <c r="AA53" s="1434"/>
      <c r="AB53" s="1441"/>
      <c r="AC53" s="1441"/>
      <c r="AD53" s="1441"/>
      <c r="AE53" s="1434"/>
      <c r="AF53" s="1441"/>
      <c r="AG53" s="1434"/>
      <c r="AH53" s="1442"/>
      <c r="AI53" s="1441"/>
      <c r="AJ53" s="1441"/>
      <c r="AK53" s="1463"/>
      <c r="AL53" s="1461"/>
      <c r="AM53" s="1461"/>
      <c r="AN53" s="1461"/>
      <c r="AO53" s="1461"/>
    </row>
    <row r="54">
      <c r="A54" s="654">
        <v>48.0</v>
      </c>
      <c r="B54" s="20"/>
      <c r="C54" s="1432" t="s">
        <v>6125</v>
      </c>
      <c r="D54" s="294" t="s">
        <v>6194</v>
      </c>
      <c r="E54" s="662" t="s">
        <v>6144</v>
      </c>
      <c r="F54" s="667"/>
      <c r="G54" s="667"/>
      <c r="H54" s="667"/>
      <c r="I54" s="667"/>
      <c r="J54" s="662"/>
      <c r="K54" s="1440"/>
      <c r="L54" s="667"/>
      <c r="M54" s="667"/>
      <c r="N54" s="988"/>
      <c r="O54" s="1461"/>
      <c r="P54" s="1461"/>
      <c r="Q54" s="1461"/>
      <c r="R54" s="1461"/>
      <c r="S54" s="1461"/>
      <c r="T54" s="278">
        <v>48.0</v>
      </c>
      <c r="U54" s="20"/>
      <c r="V54" s="1432" t="s">
        <v>6125</v>
      </c>
      <c r="W54" s="294" t="s">
        <v>6194</v>
      </c>
      <c r="X54" s="1434" t="s">
        <v>6144</v>
      </c>
      <c r="Y54" s="1434"/>
      <c r="Z54" s="1434"/>
      <c r="AA54" s="1434"/>
      <c r="AB54" s="1441"/>
      <c r="AC54" s="1441"/>
      <c r="AD54" s="1441"/>
      <c r="AE54" s="1441"/>
      <c r="AF54" s="1441"/>
      <c r="AG54" s="1434"/>
      <c r="AH54" s="1442"/>
      <c r="AI54" s="1441"/>
      <c r="AJ54" s="1441"/>
      <c r="AK54" s="1463"/>
      <c r="AL54" s="1461"/>
      <c r="AM54" s="1461"/>
      <c r="AN54" s="1461"/>
      <c r="AO54" s="1461"/>
    </row>
    <row r="55">
      <c r="A55" s="654">
        <v>49.0</v>
      </c>
      <c r="B55" s="20"/>
      <c r="C55" s="1432" t="s">
        <v>6151</v>
      </c>
      <c r="D55" s="294" t="s">
        <v>6195</v>
      </c>
      <c r="E55" s="662" t="s">
        <v>6144</v>
      </c>
      <c r="F55" s="662"/>
      <c r="G55" s="664"/>
      <c r="H55" s="662"/>
      <c r="I55" s="662"/>
      <c r="J55" s="662"/>
      <c r="K55" s="1433"/>
      <c r="L55" s="662"/>
      <c r="M55" s="662"/>
      <c r="N55" s="988"/>
      <c r="O55" s="1461"/>
      <c r="P55" s="1461"/>
      <c r="Q55" s="1461"/>
      <c r="R55" s="1461"/>
      <c r="S55" s="1461"/>
      <c r="T55" s="278">
        <v>49.0</v>
      </c>
      <c r="U55" s="20"/>
      <c r="V55" s="1432" t="s">
        <v>6151</v>
      </c>
      <c r="W55" s="294" t="s">
        <v>6195</v>
      </c>
      <c r="X55" s="1434" t="s">
        <v>6144</v>
      </c>
      <c r="Y55" s="1434"/>
      <c r="Z55" s="1434"/>
      <c r="AA55" s="1434"/>
      <c r="AB55" s="1434"/>
      <c r="AC55" s="1437"/>
      <c r="AD55" s="1437"/>
      <c r="AE55" s="1434"/>
      <c r="AF55" s="1434"/>
      <c r="AG55" s="1434"/>
      <c r="AH55" s="1438"/>
      <c r="AI55" s="1434"/>
      <c r="AJ55" s="1434"/>
      <c r="AK55" s="1463"/>
      <c r="AL55" s="1461"/>
      <c r="AM55" s="1461"/>
      <c r="AN55" s="1461"/>
      <c r="AO55" s="1461"/>
    </row>
    <row r="56">
      <c r="A56" s="654">
        <v>50.0</v>
      </c>
      <c r="B56" s="24"/>
      <c r="C56" s="1432" t="s">
        <v>6125</v>
      </c>
      <c r="D56" s="294" t="s">
        <v>6187</v>
      </c>
      <c r="E56" s="662" t="s">
        <v>6150</v>
      </c>
      <c r="F56" s="667"/>
      <c r="G56" s="667"/>
      <c r="H56" s="667"/>
      <c r="I56" s="667"/>
      <c r="J56" s="662"/>
      <c r="K56" s="1440"/>
      <c r="L56" s="667"/>
      <c r="M56" s="667"/>
      <c r="N56" s="988"/>
      <c r="O56" s="1461"/>
      <c r="P56" s="1461"/>
      <c r="Q56" s="1461"/>
      <c r="R56" s="1461"/>
      <c r="S56" s="1461"/>
      <c r="T56" s="278">
        <v>50.0</v>
      </c>
      <c r="U56" s="24"/>
      <c r="V56" s="1432" t="s">
        <v>6125</v>
      </c>
      <c r="W56" s="294" t="s">
        <v>6187</v>
      </c>
      <c r="X56" s="1434" t="s">
        <v>6150</v>
      </c>
      <c r="Y56" s="1434"/>
      <c r="Z56" s="1434"/>
      <c r="AA56" s="1434"/>
      <c r="AB56" s="1441"/>
      <c r="AC56" s="1441"/>
      <c r="AD56" s="1441"/>
      <c r="AE56" s="1441"/>
      <c r="AF56" s="1441"/>
      <c r="AG56" s="1434"/>
      <c r="AH56" s="1442"/>
      <c r="AI56" s="1441"/>
      <c r="AJ56" s="1441"/>
      <c r="AK56" s="1463"/>
      <c r="AL56" s="1461"/>
      <c r="AM56" s="1461"/>
      <c r="AN56" s="1461"/>
      <c r="AO56" s="1461"/>
    </row>
    <row r="57">
      <c r="A57" s="654">
        <v>44.0</v>
      </c>
      <c r="B57" s="677" t="s">
        <v>6196</v>
      </c>
      <c r="C57" s="1464" t="s">
        <v>6123</v>
      </c>
      <c r="D57" s="1443" t="s">
        <v>6131</v>
      </c>
      <c r="E57" s="1444" t="s">
        <v>6150</v>
      </c>
      <c r="F57" s="1448">
        <v>7.0</v>
      </c>
      <c r="G57" s="1446">
        <f>(400000*F51)+(400000*F51*10%)</f>
        <v>3080000</v>
      </c>
      <c r="H57" s="1444">
        <v>30.0</v>
      </c>
      <c r="I57" s="1447">
        <v>15.0</v>
      </c>
      <c r="J57" s="1447">
        <v>6000.0</v>
      </c>
      <c r="K57" s="1283" t="s">
        <v>6117</v>
      </c>
      <c r="L57" s="1448">
        <v>9.0</v>
      </c>
      <c r="M57" s="1448">
        <v>3.0</v>
      </c>
      <c r="N57" s="1449">
        <f t="shared" ref="N57:N58" si="12">M57/H57</f>
        <v>0.1</v>
      </c>
      <c r="O57" s="1450"/>
      <c r="P57" s="1450"/>
      <c r="Q57" s="1450"/>
      <c r="R57" s="1450"/>
      <c r="S57" s="1450"/>
      <c r="T57" s="278">
        <v>44.0</v>
      </c>
      <c r="U57" s="1434" t="s">
        <v>6191</v>
      </c>
      <c r="V57" s="1464" t="s">
        <v>6123</v>
      </c>
      <c r="W57" s="1443" t="s">
        <v>6131</v>
      </c>
      <c r="X57" s="1451" t="s">
        <v>6150</v>
      </c>
      <c r="Y57" s="1451"/>
      <c r="Z57" s="1451"/>
      <c r="AA57" s="1451"/>
      <c r="AB57" s="1426"/>
      <c r="AC57" s="1427"/>
      <c r="AD57" s="1427"/>
      <c r="AE57" s="1451"/>
      <c r="AF57" s="1465"/>
      <c r="AG57" s="1451"/>
      <c r="AH57" s="1428"/>
      <c r="AI57" s="1466"/>
      <c r="AJ57" s="1466"/>
      <c r="AK57" s="1429"/>
      <c r="AL57" s="1450"/>
      <c r="AM57" s="1450"/>
      <c r="AN57" s="1450"/>
      <c r="AO57" s="1450"/>
    </row>
    <row r="58">
      <c r="A58" s="654"/>
      <c r="B58" s="20"/>
      <c r="C58" s="1425" t="s">
        <v>6123</v>
      </c>
      <c r="D58" s="356" t="s">
        <v>6197</v>
      </c>
      <c r="E58" s="657" t="s">
        <v>6144</v>
      </c>
      <c r="F58" s="657">
        <v>7.0</v>
      </c>
      <c r="G58" s="659">
        <f>(150000*F58)+(150000*F58*10%)</f>
        <v>1155000</v>
      </c>
      <c r="H58" s="1447">
        <v>15.0</v>
      </c>
      <c r="I58" s="1447">
        <v>7.0</v>
      </c>
      <c r="J58" s="1447">
        <v>2000.0</v>
      </c>
      <c r="K58" s="1283" t="s">
        <v>6117</v>
      </c>
      <c r="L58" s="1448">
        <v>3.0</v>
      </c>
      <c r="M58" s="1448">
        <v>1.0</v>
      </c>
      <c r="N58" s="660">
        <f t="shared" si="12"/>
        <v>0.06666666667</v>
      </c>
      <c r="O58" s="1450"/>
      <c r="P58" s="1450"/>
      <c r="Q58" s="1450"/>
      <c r="R58" s="1450"/>
      <c r="S58" s="1450"/>
      <c r="T58" s="278"/>
      <c r="U58" s="1434"/>
      <c r="V58" s="1464"/>
      <c r="W58" s="1443"/>
      <c r="X58" s="1451"/>
      <c r="Y58" s="1451"/>
      <c r="Z58" s="1451"/>
      <c r="AA58" s="1451"/>
      <c r="AB58" s="1426"/>
      <c r="AC58" s="1427"/>
      <c r="AD58" s="1427"/>
      <c r="AE58" s="1451"/>
      <c r="AF58" s="1465"/>
      <c r="AG58" s="1451"/>
      <c r="AH58" s="1428"/>
      <c r="AI58" s="1466"/>
      <c r="AJ58" s="1466"/>
      <c r="AK58" s="1429"/>
      <c r="AL58" s="1450"/>
      <c r="AM58" s="1450"/>
      <c r="AN58" s="1450"/>
      <c r="AO58" s="1450"/>
    </row>
    <row r="59">
      <c r="A59" s="654">
        <v>51.0</v>
      </c>
      <c r="B59" s="20"/>
      <c r="C59" s="1432" t="s">
        <v>6135</v>
      </c>
      <c r="D59" s="294" t="s">
        <v>6198</v>
      </c>
      <c r="E59" s="662" t="s">
        <v>6144</v>
      </c>
      <c r="F59" s="662"/>
      <c r="G59" s="664"/>
      <c r="H59" s="662"/>
      <c r="I59" s="667"/>
      <c r="J59" s="662"/>
      <c r="K59" s="1440"/>
      <c r="L59" s="667"/>
      <c r="M59" s="667"/>
      <c r="N59" s="988"/>
      <c r="O59" s="1461"/>
      <c r="P59" s="1461"/>
      <c r="Q59" s="1461"/>
      <c r="R59" s="1461"/>
      <c r="S59" s="1461"/>
      <c r="T59" s="278">
        <v>51.0</v>
      </c>
      <c r="U59" s="677" t="s">
        <v>6196</v>
      </c>
      <c r="V59" s="1432" t="s">
        <v>6135</v>
      </c>
      <c r="W59" s="294" t="s">
        <v>6198</v>
      </c>
      <c r="X59" s="1434" t="s">
        <v>6144</v>
      </c>
      <c r="Y59" s="1434"/>
      <c r="Z59" s="1434"/>
      <c r="AA59" s="1434"/>
      <c r="AB59" s="1434"/>
      <c r="AC59" s="1437"/>
      <c r="AD59" s="1437"/>
      <c r="AE59" s="1434"/>
      <c r="AF59" s="1441"/>
      <c r="AG59" s="1434"/>
      <c r="AH59" s="1442"/>
      <c r="AI59" s="1441"/>
      <c r="AJ59" s="1441"/>
      <c r="AK59" s="1463"/>
      <c r="AL59" s="1461"/>
      <c r="AM59" s="1461"/>
      <c r="AN59" s="1461"/>
      <c r="AO59" s="1461"/>
    </row>
    <row r="60">
      <c r="A60" s="654">
        <v>52.0</v>
      </c>
      <c r="B60" s="20"/>
      <c r="C60" s="1432" t="s">
        <v>6151</v>
      </c>
      <c r="D60" s="294" t="s">
        <v>6199</v>
      </c>
      <c r="E60" s="662" t="s">
        <v>6144</v>
      </c>
      <c r="F60" s="667"/>
      <c r="G60" s="667"/>
      <c r="H60" s="662"/>
      <c r="I60" s="667"/>
      <c r="J60" s="662"/>
      <c r="K60" s="1440"/>
      <c r="L60" s="667"/>
      <c r="M60" s="667"/>
      <c r="N60" s="988"/>
      <c r="O60" s="1461"/>
      <c r="P60" s="1461"/>
      <c r="Q60" s="1461"/>
      <c r="R60" s="1461"/>
      <c r="S60" s="1461"/>
      <c r="T60" s="278">
        <v>52.0</v>
      </c>
      <c r="U60" s="20"/>
      <c r="V60" s="1432" t="s">
        <v>6151</v>
      </c>
      <c r="W60" s="294" t="s">
        <v>6199</v>
      </c>
      <c r="X60" s="1434" t="s">
        <v>6144</v>
      </c>
      <c r="Y60" s="1434"/>
      <c r="Z60" s="1434"/>
      <c r="AA60" s="1434"/>
      <c r="AB60" s="1441"/>
      <c r="AC60" s="1441"/>
      <c r="AD60" s="1441"/>
      <c r="AE60" s="1434"/>
      <c r="AF60" s="1441"/>
      <c r="AG60" s="1434"/>
      <c r="AH60" s="1442"/>
      <c r="AI60" s="1441"/>
      <c r="AJ60" s="1441"/>
      <c r="AK60" s="1463"/>
      <c r="AL60" s="1461"/>
      <c r="AM60" s="1461"/>
      <c r="AN60" s="1461"/>
      <c r="AO60" s="1461"/>
    </row>
    <row r="61">
      <c r="A61" s="654">
        <v>53.0</v>
      </c>
      <c r="B61" s="20"/>
      <c r="C61" s="1432" t="s">
        <v>6151</v>
      </c>
      <c r="D61" s="294" t="s">
        <v>6200</v>
      </c>
      <c r="E61" s="662" t="s">
        <v>6144</v>
      </c>
      <c r="F61" s="667"/>
      <c r="G61" s="667"/>
      <c r="H61" s="667"/>
      <c r="I61" s="667"/>
      <c r="J61" s="662"/>
      <c r="K61" s="1440"/>
      <c r="L61" s="667"/>
      <c r="M61" s="667"/>
      <c r="N61" s="988"/>
      <c r="O61" s="1461"/>
      <c r="P61" s="1461"/>
      <c r="Q61" s="1461"/>
      <c r="R61" s="1461"/>
      <c r="S61" s="1461"/>
      <c r="T61" s="278">
        <v>53.0</v>
      </c>
      <c r="U61" s="20"/>
      <c r="V61" s="1432" t="s">
        <v>6151</v>
      </c>
      <c r="W61" s="294" t="s">
        <v>6200</v>
      </c>
      <c r="X61" s="1434" t="s">
        <v>6144</v>
      </c>
      <c r="Y61" s="1434"/>
      <c r="Z61" s="1434"/>
      <c r="AA61" s="1434"/>
      <c r="AB61" s="1441"/>
      <c r="AC61" s="1441"/>
      <c r="AD61" s="1441"/>
      <c r="AE61" s="1441"/>
      <c r="AF61" s="1441"/>
      <c r="AG61" s="1434"/>
      <c r="AH61" s="1442"/>
      <c r="AI61" s="1441"/>
      <c r="AJ61" s="1441"/>
      <c r="AK61" s="1463"/>
      <c r="AL61" s="1461"/>
      <c r="AM61" s="1461"/>
      <c r="AN61" s="1461"/>
      <c r="AO61" s="1461"/>
    </row>
    <row r="62">
      <c r="A62" s="654">
        <v>54.0</v>
      </c>
      <c r="B62" s="20"/>
      <c r="C62" s="1432" t="s">
        <v>6125</v>
      </c>
      <c r="D62" s="294" t="s">
        <v>6201</v>
      </c>
      <c r="E62" s="662" t="s">
        <v>6150</v>
      </c>
      <c r="F62" s="662"/>
      <c r="G62" s="664"/>
      <c r="H62" s="662"/>
      <c r="I62" s="662"/>
      <c r="J62" s="662"/>
      <c r="K62" s="1433"/>
      <c r="L62" s="662"/>
      <c r="M62" s="662"/>
      <c r="N62" s="988"/>
      <c r="O62" s="1461"/>
      <c r="P62" s="1461"/>
      <c r="Q62" s="1461"/>
      <c r="R62" s="1461"/>
      <c r="S62" s="1461"/>
      <c r="T62" s="278">
        <v>54.0</v>
      </c>
      <c r="U62" s="20"/>
      <c r="V62" s="1432" t="s">
        <v>6125</v>
      </c>
      <c r="W62" s="294" t="s">
        <v>6201</v>
      </c>
      <c r="X62" s="1434" t="s">
        <v>6150</v>
      </c>
      <c r="Y62" s="1434"/>
      <c r="Z62" s="1434"/>
      <c r="AA62" s="1434"/>
      <c r="AB62" s="1434"/>
      <c r="AC62" s="1437"/>
      <c r="AD62" s="1437"/>
      <c r="AE62" s="1434"/>
      <c r="AF62" s="1434"/>
      <c r="AG62" s="1434"/>
      <c r="AH62" s="1438"/>
      <c r="AI62" s="1434"/>
      <c r="AJ62" s="1434"/>
      <c r="AK62" s="1463"/>
      <c r="AL62" s="1461"/>
      <c r="AM62" s="1461"/>
      <c r="AN62" s="1461"/>
      <c r="AO62" s="1461"/>
    </row>
    <row r="63">
      <c r="A63" s="654">
        <v>55.0</v>
      </c>
      <c r="B63" s="20"/>
      <c r="C63" s="1432" t="s">
        <v>6168</v>
      </c>
      <c r="D63" s="294" t="s">
        <v>6202</v>
      </c>
      <c r="E63" s="662" t="s">
        <v>6144</v>
      </c>
      <c r="F63" s="662"/>
      <c r="G63" s="664"/>
      <c r="H63" s="662"/>
      <c r="I63" s="662"/>
      <c r="J63" s="662"/>
      <c r="K63" s="1433"/>
      <c r="L63" s="662"/>
      <c r="M63" s="662"/>
      <c r="N63" s="988"/>
      <c r="O63" s="1461"/>
      <c r="P63" s="1461"/>
      <c r="Q63" s="1461"/>
      <c r="R63" s="1461"/>
      <c r="S63" s="1461"/>
      <c r="T63" s="278">
        <v>55.0</v>
      </c>
      <c r="U63" s="20"/>
      <c r="V63" s="1432" t="s">
        <v>6168</v>
      </c>
      <c r="W63" s="294" t="s">
        <v>6202</v>
      </c>
      <c r="X63" s="1434" t="s">
        <v>6144</v>
      </c>
      <c r="Y63" s="1434"/>
      <c r="Z63" s="1434"/>
      <c r="AA63" s="1434"/>
      <c r="AB63" s="1434"/>
      <c r="AC63" s="1437"/>
      <c r="AD63" s="1437"/>
      <c r="AE63" s="1434"/>
      <c r="AF63" s="1434"/>
      <c r="AG63" s="1434"/>
      <c r="AH63" s="1438"/>
      <c r="AI63" s="1434"/>
      <c r="AJ63" s="1434"/>
      <c r="AK63" s="1463"/>
      <c r="AL63" s="1461"/>
      <c r="AM63" s="1461"/>
      <c r="AN63" s="1461"/>
      <c r="AO63" s="1461"/>
    </row>
    <row r="64">
      <c r="A64" s="654">
        <v>56.0</v>
      </c>
      <c r="B64" s="24"/>
      <c r="C64" s="1432" t="s">
        <v>6168</v>
      </c>
      <c r="D64" s="294" t="s">
        <v>6203</v>
      </c>
      <c r="E64" s="662" t="s">
        <v>6144</v>
      </c>
      <c r="F64" s="667"/>
      <c r="G64" s="667"/>
      <c r="H64" s="667"/>
      <c r="I64" s="667"/>
      <c r="J64" s="662"/>
      <c r="K64" s="1440"/>
      <c r="L64" s="667"/>
      <c r="M64" s="667"/>
      <c r="N64" s="988"/>
      <c r="O64" s="1461"/>
      <c r="P64" s="1461"/>
      <c r="Q64" s="1461"/>
      <c r="R64" s="1461"/>
      <c r="S64" s="1461"/>
      <c r="T64" s="278">
        <v>56.0</v>
      </c>
      <c r="U64" s="24"/>
      <c r="V64" s="1432" t="s">
        <v>6168</v>
      </c>
      <c r="W64" s="294" t="s">
        <v>6203</v>
      </c>
      <c r="X64" s="1434" t="s">
        <v>6144</v>
      </c>
      <c r="Y64" s="1434"/>
      <c r="Z64" s="1434"/>
      <c r="AA64" s="1434"/>
      <c r="AB64" s="1441"/>
      <c r="AC64" s="1441"/>
      <c r="AD64" s="1441"/>
      <c r="AE64" s="1441"/>
      <c r="AF64" s="1441"/>
      <c r="AG64" s="1434"/>
      <c r="AH64" s="1442"/>
      <c r="AI64" s="1441"/>
      <c r="AJ64" s="1441"/>
      <c r="AK64" s="1463"/>
      <c r="AL64" s="1461"/>
      <c r="AM64" s="1461"/>
      <c r="AN64" s="1461"/>
      <c r="AO64" s="1461"/>
    </row>
    <row r="65">
      <c r="A65" s="1414" t="s">
        <v>6204</v>
      </c>
      <c r="B65" s="22"/>
      <c r="C65" s="22"/>
      <c r="D65" s="22"/>
      <c r="E65" s="22"/>
      <c r="F65" s="22"/>
      <c r="G65" s="22"/>
      <c r="H65" s="22"/>
      <c r="I65" s="22"/>
      <c r="J65" s="22"/>
      <c r="K65" s="22"/>
      <c r="L65" s="22"/>
      <c r="M65" s="22"/>
      <c r="N65" s="23"/>
      <c r="O65" s="1415"/>
      <c r="P65" s="1415"/>
      <c r="Q65" s="1415"/>
      <c r="R65" s="1415"/>
      <c r="S65" s="1415"/>
      <c r="T65" s="1414" t="s">
        <v>6205</v>
      </c>
      <c r="U65" s="22"/>
      <c r="V65" s="22"/>
      <c r="W65" s="22"/>
      <c r="X65" s="22"/>
      <c r="Y65" s="22"/>
      <c r="Z65" s="22"/>
      <c r="AA65" s="22"/>
      <c r="AB65" s="22"/>
      <c r="AC65" s="22"/>
      <c r="AD65" s="22"/>
      <c r="AE65" s="22"/>
      <c r="AF65" s="22"/>
      <c r="AG65" s="22"/>
      <c r="AH65" s="22"/>
      <c r="AI65" s="22"/>
      <c r="AJ65" s="22"/>
      <c r="AK65" s="23"/>
      <c r="AL65" s="1415"/>
      <c r="AM65" s="1415"/>
      <c r="AN65" s="1415"/>
      <c r="AO65" s="1415"/>
    </row>
    <row r="66">
      <c r="A66" s="1470" t="s">
        <v>6206</v>
      </c>
      <c r="B66" s="22"/>
      <c r="C66" s="22"/>
      <c r="D66" s="22"/>
      <c r="E66" s="22"/>
      <c r="F66" s="23"/>
      <c r="G66" s="1471">
        <f t="shared" ref="G66:J66" si="13">SUM(G68:G83)</f>
        <v>1943000</v>
      </c>
      <c r="H66" s="1472">
        <f t="shared" si="13"/>
        <v>22</v>
      </c>
      <c r="I66" s="1472">
        <f t="shared" si="13"/>
        <v>7</v>
      </c>
      <c r="J66" s="1472">
        <f t="shared" si="13"/>
        <v>12500</v>
      </c>
      <c r="K66" s="1473"/>
      <c r="L66" s="1472">
        <f t="shared" ref="L66:M66" si="14">SUM(L68:L84)</f>
        <v>7</v>
      </c>
      <c r="M66" s="1472">
        <f t="shared" si="14"/>
        <v>4</v>
      </c>
      <c r="N66" s="1474">
        <f>M66/H66</f>
        <v>0.1818181818</v>
      </c>
      <c r="O66" s="1475"/>
      <c r="P66" s="1475"/>
      <c r="Q66" s="1475"/>
      <c r="R66" s="1475"/>
      <c r="S66" s="1475"/>
      <c r="T66" s="1470" t="s">
        <v>6206</v>
      </c>
      <c r="U66" s="22"/>
      <c r="V66" s="22"/>
      <c r="W66" s="22"/>
      <c r="X66" s="22"/>
      <c r="Y66" s="22"/>
      <c r="Z66" s="22"/>
      <c r="AA66" s="22"/>
      <c r="AB66" s="23"/>
      <c r="AC66" s="1476">
        <f>SUM(AC68:AC83)</f>
        <v>0</v>
      </c>
      <c r="AD66" s="1477"/>
      <c r="AE66" s="1477">
        <f t="shared" ref="AE66:AG66" si="15">SUM(AE68:AE83)</f>
        <v>0</v>
      </c>
      <c r="AF66" s="1477">
        <f t="shared" si="15"/>
        <v>0</v>
      </c>
      <c r="AG66" s="1477">
        <f t="shared" si="15"/>
        <v>0</v>
      </c>
      <c r="AH66" s="1478"/>
      <c r="AI66" s="1477">
        <f t="shared" ref="AI66:AJ66" si="16">SUM(AI68:AI84)</f>
        <v>0</v>
      </c>
      <c r="AJ66" s="1477">
        <f t="shared" si="16"/>
        <v>0</v>
      </c>
      <c r="AK66" s="1479" t="str">
        <f>AJ66/AE66</f>
        <v>#DIV/0!</v>
      </c>
      <c r="AL66" s="1475"/>
      <c r="AM66" s="1475"/>
      <c r="AN66" s="1475"/>
      <c r="AO66" s="1475"/>
    </row>
    <row r="67">
      <c r="A67" s="260" t="s">
        <v>0</v>
      </c>
      <c r="B67" s="260" t="s">
        <v>3267</v>
      </c>
      <c r="C67" s="1480" t="s">
        <v>6110</v>
      </c>
      <c r="D67" s="260" t="s">
        <v>3269</v>
      </c>
      <c r="E67" s="260" t="s">
        <v>3270</v>
      </c>
      <c r="F67" s="260" t="s">
        <v>3272</v>
      </c>
      <c r="G67" s="260" t="s">
        <v>3273</v>
      </c>
      <c r="H67" s="260" t="s">
        <v>3274</v>
      </c>
      <c r="I67" s="260" t="s">
        <v>3275</v>
      </c>
      <c r="J67" s="260" t="s">
        <v>3276</v>
      </c>
      <c r="K67" s="260" t="s">
        <v>6111</v>
      </c>
      <c r="L67" s="260" t="s">
        <v>3279</v>
      </c>
      <c r="M67" s="260" t="s">
        <v>40</v>
      </c>
      <c r="N67" s="631" t="s">
        <v>3283</v>
      </c>
      <c r="O67" s="1405"/>
      <c r="P67" s="1405"/>
      <c r="Q67" s="1405"/>
      <c r="R67" s="1405"/>
      <c r="S67" s="1405"/>
      <c r="T67" s="260" t="s">
        <v>0</v>
      </c>
      <c r="U67" s="260" t="s">
        <v>3267</v>
      </c>
      <c r="V67" s="1480" t="s">
        <v>6110</v>
      </c>
      <c r="W67" s="260" t="s">
        <v>3269</v>
      </c>
      <c r="X67" s="260" t="s">
        <v>3270</v>
      </c>
      <c r="Y67" s="1163" t="s">
        <v>5757</v>
      </c>
      <c r="Z67" s="1163" t="s">
        <v>5758</v>
      </c>
      <c r="AA67" s="1163" t="s">
        <v>5759</v>
      </c>
      <c r="AB67" s="260" t="s">
        <v>3272</v>
      </c>
      <c r="AC67" s="260" t="s">
        <v>6103</v>
      </c>
      <c r="AD67" s="260"/>
      <c r="AE67" s="260" t="s">
        <v>6104</v>
      </c>
      <c r="AF67" s="260" t="s">
        <v>6105</v>
      </c>
      <c r="AG67" s="260" t="s">
        <v>6106</v>
      </c>
      <c r="AH67" s="260" t="s">
        <v>6111</v>
      </c>
      <c r="AI67" s="260" t="s">
        <v>3279</v>
      </c>
      <c r="AJ67" s="260" t="s">
        <v>40</v>
      </c>
      <c r="AK67" s="631" t="s">
        <v>3283</v>
      </c>
      <c r="AL67" s="1405"/>
      <c r="AM67" s="1405"/>
      <c r="AN67" s="1405"/>
      <c r="AO67" s="1405"/>
    </row>
    <row r="68">
      <c r="A68" s="654">
        <v>1.0</v>
      </c>
      <c r="B68" s="1481" t="s">
        <v>5952</v>
      </c>
      <c r="C68" s="1432" t="s">
        <v>6123</v>
      </c>
      <c r="D68" s="294" t="s">
        <v>6207</v>
      </c>
      <c r="E68" s="662" t="s">
        <v>3325</v>
      </c>
      <c r="F68" s="662"/>
      <c r="G68" s="664"/>
      <c r="H68" s="662"/>
      <c r="I68" s="1482"/>
      <c r="J68" s="662"/>
      <c r="K68" s="662"/>
      <c r="L68" s="662"/>
      <c r="M68" s="677">
        <v>1.0</v>
      </c>
      <c r="N68" s="1483">
        <f>M68/(H68+H71)</f>
        <v>0.2</v>
      </c>
      <c r="O68" s="1484"/>
      <c r="P68" s="1484"/>
      <c r="Q68" s="1484"/>
      <c r="R68" s="1484"/>
      <c r="S68" s="1484"/>
      <c r="T68" s="278">
        <v>1.0</v>
      </c>
      <c r="U68" s="1481" t="s">
        <v>5952</v>
      </c>
      <c r="V68" s="1425" t="s">
        <v>6123</v>
      </c>
      <c r="W68" s="356" t="s">
        <v>6207</v>
      </c>
      <c r="X68" s="1426" t="s">
        <v>3325</v>
      </c>
      <c r="Y68" s="1426"/>
      <c r="Z68" s="1426"/>
      <c r="AA68" s="1426"/>
      <c r="AB68" s="1426"/>
      <c r="AC68" s="1427"/>
      <c r="AD68" s="1427"/>
      <c r="AE68" s="1426"/>
      <c r="AF68" s="1485"/>
      <c r="AG68" s="1426"/>
      <c r="AH68" s="1426"/>
      <c r="AI68" s="1426"/>
      <c r="AJ68" s="677"/>
      <c r="AK68" s="1483"/>
      <c r="AL68" s="1484"/>
      <c r="AM68" s="1484"/>
      <c r="AN68" s="1484"/>
      <c r="AO68" s="1484"/>
    </row>
    <row r="69">
      <c r="A69" s="654">
        <v>2.0</v>
      </c>
      <c r="B69" s="20"/>
      <c r="C69" s="1432" t="s">
        <v>6121</v>
      </c>
      <c r="D69" s="294" t="s">
        <v>6208</v>
      </c>
      <c r="E69" s="662" t="s">
        <v>3325</v>
      </c>
      <c r="F69" s="662"/>
      <c r="G69" s="664"/>
      <c r="H69" s="662"/>
      <c r="I69" s="197"/>
      <c r="J69" s="662"/>
      <c r="K69" s="662"/>
      <c r="L69" s="662"/>
      <c r="M69" s="20"/>
      <c r="N69" s="20"/>
      <c r="O69" s="1484"/>
      <c r="P69" s="1484"/>
      <c r="Q69" s="1484"/>
      <c r="R69" s="1484"/>
      <c r="S69" s="1484"/>
      <c r="T69" s="278">
        <v>2.0</v>
      </c>
      <c r="U69" s="20"/>
      <c r="V69" s="1432" t="s">
        <v>6121</v>
      </c>
      <c r="W69" s="294" t="s">
        <v>6208</v>
      </c>
      <c r="X69" s="1434" t="s">
        <v>3325</v>
      </c>
      <c r="Y69" s="1486" t="s">
        <v>5767</v>
      </c>
      <c r="Z69" s="1435" t="s">
        <v>3658</v>
      </c>
      <c r="AA69" s="1436">
        <v>45644.0</v>
      </c>
      <c r="AB69" s="1434"/>
      <c r="AC69" s="1437"/>
      <c r="AD69" s="1437"/>
      <c r="AE69" s="1434"/>
      <c r="AF69" s="118"/>
      <c r="AG69" s="1434"/>
      <c r="AH69" s="1434"/>
      <c r="AI69" s="1434"/>
      <c r="AJ69" s="20"/>
      <c r="AK69" s="20"/>
      <c r="AL69" s="1484"/>
      <c r="AM69" s="1484"/>
      <c r="AN69" s="1484"/>
      <c r="AO69" s="1484"/>
    </row>
    <row r="70">
      <c r="A70" s="654">
        <v>3.0</v>
      </c>
      <c r="B70" s="24"/>
      <c r="C70" s="1432" t="s">
        <v>6125</v>
      </c>
      <c r="D70" s="294" t="s">
        <v>6209</v>
      </c>
      <c r="E70" s="662" t="s">
        <v>3325</v>
      </c>
      <c r="F70" s="662"/>
      <c r="G70" s="664"/>
      <c r="H70" s="662"/>
      <c r="I70" s="186"/>
      <c r="J70" s="662"/>
      <c r="K70" s="662"/>
      <c r="L70" s="662"/>
      <c r="M70" s="20"/>
      <c r="N70" s="20"/>
      <c r="O70" s="1484"/>
      <c r="P70" s="1484"/>
      <c r="Q70" s="1484"/>
      <c r="R70" s="1484"/>
      <c r="S70" s="1484"/>
      <c r="T70" s="278">
        <v>3.0</v>
      </c>
      <c r="U70" s="24"/>
      <c r="V70" s="1432" t="s">
        <v>6125</v>
      </c>
      <c r="W70" s="294" t="s">
        <v>6209</v>
      </c>
      <c r="X70" s="1434" t="s">
        <v>3325</v>
      </c>
      <c r="Y70" s="1486" t="s">
        <v>5767</v>
      </c>
      <c r="Z70" s="1435" t="s">
        <v>3658</v>
      </c>
      <c r="AA70" s="1436">
        <v>45644.0</v>
      </c>
      <c r="AB70" s="1434"/>
      <c r="AC70" s="1437"/>
      <c r="AD70" s="1437"/>
      <c r="AE70" s="1434"/>
      <c r="AF70" s="118"/>
      <c r="AG70" s="1434"/>
      <c r="AH70" s="1434"/>
      <c r="AI70" s="1434"/>
      <c r="AJ70" s="20"/>
      <c r="AK70" s="20"/>
      <c r="AL70" s="1484"/>
      <c r="AM70" s="1484"/>
      <c r="AN70" s="1484"/>
      <c r="AO70" s="1484"/>
    </row>
    <row r="71">
      <c r="A71" s="654">
        <v>4.0</v>
      </c>
      <c r="B71" s="1487" t="s">
        <v>5970</v>
      </c>
      <c r="C71" s="1425" t="s">
        <v>6125</v>
      </c>
      <c r="D71" s="356" t="s">
        <v>6159</v>
      </c>
      <c r="E71" s="657" t="s">
        <v>3325</v>
      </c>
      <c r="F71" s="657">
        <v>7.0</v>
      </c>
      <c r="G71" s="659">
        <v>308000.0</v>
      </c>
      <c r="H71" s="657">
        <v>5.0</v>
      </c>
      <c r="I71" s="1488">
        <v>1.0</v>
      </c>
      <c r="J71" s="657">
        <v>2000.0</v>
      </c>
      <c r="K71" s="657" t="s">
        <v>6210</v>
      </c>
      <c r="L71" s="657">
        <v>1.0</v>
      </c>
      <c r="M71" s="20"/>
      <c r="N71" s="20"/>
      <c r="O71" s="1484"/>
      <c r="P71" s="1484"/>
      <c r="Q71" s="1484"/>
      <c r="R71" s="1484"/>
      <c r="S71" s="1484"/>
      <c r="T71" s="278">
        <v>4.0</v>
      </c>
      <c r="U71" s="1487" t="s">
        <v>5970</v>
      </c>
      <c r="V71" s="1425" t="s">
        <v>6125</v>
      </c>
      <c r="W71" s="356" t="s">
        <v>6159</v>
      </c>
      <c r="X71" s="1426" t="s">
        <v>3325</v>
      </c>
      <c r="Y71" s="1426"/>
      <c r="Z71" s="1426"/>
      <c r="AA71" s="1426"/>
      <c r="AB71" s="1426"/>
      <c r="AC71" s="1427"/>
      <c r="AD71" s="1427"/>
      <c r="AE71" s="1426"/>
      <c r="AF71" s="1485"/>
      <c r="AG71" s="1426"/>
      <c r="AH71" s="1426"/>
      <c r="AI71" s="1426"/>
      <c r="AJ71" s="20"/>
      <c r="AK71" s="20"/>
      <c r="AL71" s="1484"/>
      <c r="AM71" s="1484"/>
      <c r="AN71" s="1484"/>
      <c r="AO71" s="1484"/>
    </row>
    <row r="72">
      <c r="A72" s="654">
        <v>5.0</v>
      </c>
      <c r="C72" s="1432" t="s">
        <v>6125</v>
      </c>
      <c r="D72" s="112" t="s">
        <v>6211</v>
      </c>
      <c r="E72" s="194"/>
      <c r="F72" s="194"/>
      <c r="G72" s="194"/>
      <c r="H72" s="194"/>
      <c r="I72" s="186"/>
      <c r="J72" s="194"/>
      <c r="K72" s="194"/>
      <c r="L72" s="667"/>
      <c r="M72" s="24"/>
      <c r="N72" s="24"/>
      <c r="O72" s="1484"/>
      <c r="P72" s="1484"/>
      <c r="Q72" s="1484"/>
      <c r="R72" s="1484"/>
      <c r="S72" s="1484"/>
      <c r="T72" s="278">
        <v>5.0</v>
      </c>
      <c r="V72" s="1432" t="s">
        <v>6125</v>
      </c>
      <c r="W72" s="326" t="s">
        <v>6211</v>
      </c>
      <c r="X72" s="42"/>
      <c r="Y72" s="42"/>
      <c r="Z72" s="42"/>
      <c r="AA72" s="42"/>
      <c r="AB72" s="44"/>
      <c r="AC72" s="42"/>
      <c r="AD72" s="42"/>
      <c r="AE72" s="42"/>
      <c r="AF72" s="118"/>
      <c r="AG72" s="42"/>
      <c r="AH72" s="42"/>
      <c r="AI72" s="1441"/>
      <c r="AJ72" s="24"/>
      <c r="AK72" s="24"/>
      <c r="AL72" s="1484"/>
      <c r="AM72" s="1484"/>
      <c r="AN72" s="1484"/>
      <c r="AO72" s="1484"/>
    </row>
    <row r="73">
      <c r="A73" s="654">
        <v>6.0</v>
      </c>
      <c r="B73" s="1481" t="s">
        <v>6145</v>
      </c>
      <c r="C73" s="1425" t="s">
        <v>6123</v>
      </c>
      <c r="D73" s="356" t="s">
        <v>6207</v>
      </c>
      <c r="E73" s="657" t="s">
        <v>3325</v>
      </c>
      <c r="F73" s="657">
        <v>7.0</v>
      </c>
      <c r="G73" s="659">
        <v>231000.0</v>
      </c>
      <c r="H73" s="657">
        <v>3.0</v>
      </c>
      <c r="I73" s="1488">
        <v>1.0</v>
      </c>
      <c r="J73" s="657">
        <v>1500.0</v>
      </c>
      <c r="K73" s="657" t="s">
        <v>6210</v>
      </c>
      <c r="L73" s="657">
        <v>1.0</v>
      </c>
      <c r="M73" s="677">
        <v>1.0</v>
      </c>
      <c r="N73" s="1483">
        <f>M73/(H73+H75)</f>
        <v>0.1666666667</v>
      </c>
      <c r="O73" s="1484"/>
      <c r="P73" s="1484"/>
      <c r="Q73" s="1484"/>
      <c r="R73" s="1484"/>
      <c r="S73" s="1484"/>
      <c r="T73" s="278">
        <v>6.0</v>
      </c>
      <c r="U73" s="1481" t="s">
        <v>6145</v>
      </c>
      <c r="V73" s="1425" t="s">
        <v>6123</v>
      </c>
      <c r="W73" s="356" t="s">
        <v>6207</v>
      </c>
      <c r="X73" s="1426" t="s">
        <v>3325</v>
      </c>
      <c r="Y73" s="1426"/>
      <c r="Z73" s="1426"/>
      <c r="AA73" s="1426"/>
      <c r="AB73" s="1426"/>
      <c r="AC73" s="1427"/>
      <c r="AD73" s="1427"/>
      <c r="AE73" s="1426"/>
      <c r="AF73" s="1485"/>
      <c r="AG73" s="1426"/>
      <c r="AH73" s="1426"/>
      <c r="AI73" s="1426"/>
      <c r="AJ73" s="677"/>
      <c r="AK73" s="1483"/>
      <c r="AL73" s="1484"/>
      <c r="AM73" s="1484"/>
      <c r="AN73" s="1484"/>
      <c r="AO73" s="1484"/>
    </row>
    <row r="74">
      <c r="A74" s="654">
        <v>7.0</v>
      </c>
      <c r="B74" s="24"/>
      <c r="C74" s="1432" t="s">
        <v>6125</v>
      </c>
      <c r="D74" s="294" t="s">
        <v>6149</v>
      </c>
      <c r="E74" s="662" t="s">
        <v>3325</v>
      </c>
      <c r="F74" s="662">
        <v>3.0</v>
      </c>
      <c r="G74" s="664">
        <v>83000.0</v>
      </c>
      <c r="H74" s="662"/>
      <c r="I74" s="186"/>
      <c r="J74" s="662">
        <v>500.0</v>
      </c>
      <c r="K74" s="662" t="s">
        <v>6223</v>
      </c>
      <c r="L74" s="662"/>
      <c r="M74" s="20"/>
      <c r="N74" s="20"/>
      <c r="O74" s="1484"/>
      <c r="P74" s="1484"/>
      <c r="Q74" s="1484"/>
      <c r="R74" s="1484"/>
      <c r="S74" s="1484"/>
      <c r="T74" s="278">
        <v>7.0</v>
      </c>
      <c r="U74" s="24"/>
      <c r="V74" s="1432" t="s">
        <v>6125</v>
      </c>
      <c r="W74" s="294" t="s">
        <v>6149</v>
      </c>
      <c r="X74" s="1434" t="s">
        <v>3325</v>
      </c>
      <c r="Y74" s="1434"/>
      <c r="Z74" s="1434"/>
      <c r="AA74" s="1434"/>
      <c r="AB74" s="1434"/>
      <c r="AC74" s="1437"/>
      <c r="AD74" s="1437"/>
      <c r="AE74" s="1434"/>
      <c r="AF74" s="118"/>
      <c r="AG74" s="1434"/>
      <c r="AH74" s="1434"/>
      <c r="AI74" s="1434"/>
      <c r="AJ74" s="20"/>
      <c r="AK74" s="20"/>
      <c r="AL74" s="1484"/>
      <c r="AM74" s="1484"/>
      <c r="AN74" s="1484"/>
      <c r="AO74" s="1484"/>
    </row>
    <row r="75">
      <c r="A75" s="654">
        <v>8.0</v>
      </c>
      <c r="B75" s="1481" t="s">
        <v>6155</v>
      </c>
      <c r="C75" s="1425" t="s">
        <v>6123</v>
      </c>
      <c r="D75" s="356" t="s">
        <v>6232</v>
      </c>
      <c r="E75" s="657" t="s">
        <v>3325</v>
      </c>
      <c r="F75" s="657">
        <v>7.0</v>
      </c>
      <c r="G75" s="659">
        <v>231000.0</v>
      </c>
      <c r="H75" s="657">
        <v>3.0</v>
      </c>
      <c r="I75" s="1488">
        <v>1.0</v>
      </c>
      <c r="J75" s="657">
        <v>1500.0</v>
      </c>
      <c r="K75" s="657" t="s">
        <v>6210</v>
      </c>
      <c r="L75" s="657">
        <v>1.0</v>
      </c>
      <c r="M75" s="20"/>
      <c r="N75" s="20"/>
      <c r="O75" s="1484"/>
      <c r="P75" s="1484"/>
      <c r="Q75" s="1484"/>
      <c r="R75" s="1484"/>
      <c r="S75" s="1484"/>
      <c r="T75" s="278">
        <v>8.0</v>
      </c>
      <c r="U75" s="1481" t="s">
        <v>6155</v>
      </c>
      <c r="V75" s="1425" t="s">
        <v>6123</v>
      </c>
      <c r="W75" s="356" t="s">
        <v>6232</v>
      </c>
      <c r="X75" s="1426" t="s">
        <v>3325</v>
      </c>
      <c r="Y75" s="1426"/>
      <c r="Z75" s="1426"/>
      <c r="AA75" s="1426"/>
      <c r="AB75" s="1426"/>
      <c r="AC75" s="1427"/>
      <c r="AD75" s="1427"/>
      <c r="AE75" s="1426"/>
      <c r="AF75" s="1485"/>
      <c r="AG75" s="1426"/>
      <c r="AH75" s="1426"/>
      <c r="AI75" s="1426"/>
      <c r="AJ75" s="20"/>
      <c r="AK75" s="20"/>
      <c r="AL75" s="1484"/>
      <c r="AM75" s="1484"/>
      <c r="AN75" s="1484"/>
      <c r="AO75" s="1484"/>
    </row>
    <row r="76">
      <c r="A76" s="654">
        <v>9.0</v>
      </c>
      <c r="B76" s="24"/>
      <c r="C76" s="1432" t="s">
        <v>6151</v>
      </c>
      <c r="D76" s="294" t="s">
        <v>6241</v>
      </c>
      <c r="E76" s="662" t="s">
        <v>3325</v>
      </c>
      <c r="F76" s="662"/>
      <c r="G76" s="664"/>
      <c r="H76" s="662"/>
      <c r="I76" s="186"/>
      <c r="J76" s="662"/>
      <c r="K76" s="662"/>
      <c r="L76" s="662"/>
      <c r="M76" s="24"/>
      <c r="N76" s="24"/>
      <c r="O76" s="1484"/>
      <c r="P76" s="1484"/>
      <c r="Q76" s="1484"/>
      <c r="R76" s="1484"/>
      <c r="S76" s="1484"/>
      <c r="T76" s="278">
        <v>9.0</v>
      </c>
      <c r="U76" s="24"/>
      <c r="V76" s="1432" t="s">
        <v>6151</v>
      </c>
      <c r="W76" s="294" t="s">
        <v>6241</v>
      </c>
      <c r="X76" s="1434" t="s">
        <v>3325</v>
      </c>
      <c r="Y76" s="1434"/>
      <c r="Z76" s="1434"/>
      <c r="AA76" s="1434"/>
      <c r="AB76" s="1434"/>
      <c r="AC76" s="1437"/>
      <c r="AD76" s="1437"/>
      <c r="AE76" s="1434"/>
      <c r="AF76" s="118"/>
      <c r="AG76" s="1434"/>
      <c r="AH76" s="1434"/>
      <c r="AI76" s="1434"/>
      <c r="AJ76" s="24"/>
      <c r="AK76" s="24"/>
      <c r="AL76" s="1484"/>
      <c r="AM76" s="1484"/>
      <c r="AN76" s="1484"/>
      <c r="AO76" s="1484"/>
    </row>
    <row r="77">
      <c r="A77" s="654">
        <v>10.0</v>
      </c>
      <c r="B77" s="1481" t="s">
        <v>6161</v>
      </c>
      <c r="C77" s="1425" t="s">
        <v>6135</v>
      </c>
      <c r="D77" s="356" t="s">
        <v>6207</v>
      </c>
      <c r="E77" s="657" t="s">
        <v>3325</v>
      </c>
      <c r="F77" s="657">
        <v>7.0</v>
      </c>
      <c r="G77" s="659">
        <v>231000.0</v>
      </c>
      <c r="H77" s="657">
        <v>3.0</v>
      </c>
      <c r="I77" s="1488">
        <v>1.0</v>
      </c>
      <c r="J77" s="657">
        <v>1500.0</v>
      </c>
      <c r="K77" s="657" t="s">
        <v>6210</v>
      </c>
      <c r="L77" s="657">
        <v>1.0</v>
      </c>
      <c r="M77" s="677">
        <v>1.0</v>
      </c>
      <c r="N77" s="1483">
        <f>M77/(H77+H79)</f>
        <v>0.1666666667</v>
      </c>
      <c r="O77" s="1484"/>
      <c r="P77" s="1484"/>
      <c r="Q77" s="1484"/>
      <c r="R77" s="1484"/>
      <c r="S77" s="1484"/>
      <c r="T77" s="278">
        <v>10.0</v>
      </c>
      <c r="U77" s="1481" t="s">
        <v>6161</v>
      </c>
      <c r="V77" s="1425" t="s">
        <v>6135</v>
      </c>
      <c r="W77" s="356" t="s">
        <v>6262</v>
      </c>
      <c r="X77" s="1426" t="s">
        <v>3325</v>
      </c>
      <c r="Y77" s="1426"/>
      <c r="Z77" s="1426"/>
      <c r="AA77" s="1426"/>
      <c r="AB77" s="1426"/>
      <c r="AC77" s="1427"/>
      <c r="AD77" s="1427"/>
      <c r="AE77" s="1426"/>
      <c r="AF77" s="1485"/>
      <c r="AG77" s="1426"/>
      <c r="AH77" s="1426"/>
      <c r="AI77" s="1426"/>
      <c r="AJ77" s="677"/>
      <c r="AK77" s="1483"/>
      <c r="AL77" s="1484"/>
      <c r="AM77" s="1484"/>
      <c r="AN77" s="1484"/>
      <c r="AO77" s="1484"/>
    </row>
    <row r="78">
      <c r="A78" s="654">
        <v>11.0</v>
      </c>
      <c r="B78" s="24"/>
      <c r="C78" s="1432" t="s">
        <v>6151</v>
      </c>
      <c r="D78" s="294" t="s">
        <v>6272</v>
      </c>
      <c r="E78" s="662" t="s">
        <v>3325</v>
      </c>
      <c r="F78" s="194"/>
      <c r="G78" s="194"/>
      <c r="H78" s="662"/>
      <c r="I78" s="186"/>
      <c r="J78" s="662"/>
      <c r="K78" s="194"/>
      <c r="L78" s="662"/>
      <c r="M78" s="20"/>
      <c r="N78" s="20"/>
      <c r="O78" s="1484"/>
      <c r="P78" s="1484"/>
      <c r="Q78" s="1484"/>
      <c r="R78" s="1484"/>
      <c r="S78" s="1484"/>
      <c r="T78" s="278">
        <v>11.0</v>
      </c>
      <c r="U78" s="24"/>
      <c r="V78" s="1432" t="s">
        <v>6151</v>
      </c>
      <c r="W78" s="294" t="s">
        <v>6272</v>
      </c>
      <c r="X78" s="1434" t="s">
        <v>3325</v>
      </c>
      <c r="Y78" s="1434"/>
      <c r="Z78" s="1434"/>
      <c r="AA78" s="1434"/>
      <c r="AB78" s="44"/>
      <c r="AC78" s="42"/>
      <c r="AD78" s="42"/>
      <c r="AE78" s="1434"/>
      <c r="AF78" s="118"/>
      <c r="AG78" s="1434"/>
      <c r="AH78" s="42"/>
      <c r="AI78" s="1434"/>
      <c r="AJ78" s="20"/>
      <c r="AK78" s="20"/>
      <c r="AL78" s="1484"/>
      <c r="AM78" s="1484"/>
      <c r="AN78" s="1484"/>
      <c r="AO78" s="1484"/>
    </row>
    <row r="79">
      <c r="A79" s="654">
        <v>12.0</v>
      </c>
      <c r="B79" s="1481" t="s">
        <v>6170</v>
      </c>
      <c r="C79" s="1425" t="s">
        <v>6123</v>
      </c>
      <c r="D79" s="356" t="s">
        <v>6159</v>
      </c>
      <c r="E79" s="657" t="s">
        <v>3325</v>
      </c>
      <c r="F79" s="659">
        <v>7.0</v>
      </c>
      <c r="G79" s="659">
        <v>231000.0</v>
      </c>
      <c r="H79" s="657">
        <v>3.0</v>
      </c>
      <c r="I79" s="1488">
        <v>1.0</v>
      </c>
      <c r="J79" s="657">
        <v>1500.0</v>
      </c>
      <c r="K79" s="657" t="s">
        <v>6210</v>
      </c>
      <c r="L79" s="657">
        <v>1.0</v>
      </c>
      <c r="M79" s="20"/>
      <c r="N79" s="20"/>
      <c r="O79" s="1484"/>
      <c r="P79" s="1484"/>
      <c r="Q79" s="1484"/>
      <c r="R79" s="1484"/>
      <c r="S79" s="1484"/>
      <c r="T79" s="278">
        <v>12.0</v>
      </c>
      <c r="U79" s="1481" t="s">
        <v>6170</v>
      </c>
      <c r="V79" s="1425" t="s">
        <v>6123</v>
      </c>
      <c r="W79" s="356" t="s">
        <v>6159</v>
      </c>
      <c r="X79" s="1426" t="s">
        <v>3325</v>
      </c>
      <c r="Y79" s="1426"/>
      <c r="Z79" s="1426"/>
      <c r="AA79" s="1426"/>
      <c r="AB79" s="1427"/>
      <c r="AC79" s="1427"/>
      <c r="AD79" s="1427"/>
      <c r="AE79" s="1426"/>
      <c r="AF79" s="1485"/>
      <c r="AG79" s="1426"/>
      <c r="AH79" s="1426"/>
      <c r="AI79" s="1426"/>
      <c r="AJ79" s="20"/>
      <c r="AK79" s="20"/>
      <c r="AL79" s="1484"/>
      <c r="AM79" s="1484"/>
      <c r="AN79" s="1484"/>
      <c r="AO79" s="1484"/>
    </row>
    <row r="80">
      <c r="A80" s="654">
        <v>13.0</v>
      </c>
      <c r="B80" s="24"/>
      <c r="C80" s="1432" t="s">
        <v>6168</v>
      </c>
      <c r="D80" s="294" t="s">
        <v>6296</v>
      </c>
      <c r="E80" s="662" t="s">
        <v>3325</v>
      </c>
      <c r="F80" s="662">
        <v>3.0</v>
      </c>
      <c r="G80" s="664">
        <v>83000.0</v>
      </c>
      <c r="H80" s="667"/>
      <c r="I80" s="186"/>
      <c r="J80" s="662">
        <v>500.0</v>
      </c>
      <c r="K80" s="662" t="s">
        <v>6223</v>
      </c>
      <c r="L80" s="667"/>
      <c r="M80" s="24"/>
      <c r="N80" s="24"/>
      <c r="O80" s="1484"/>
      <c r="P80" s="1484"/>
      <c r="Q80" s="1484"/>
      <c r="R80" s="1484"/>
      <c r="S80" s="1484"/>
      <c r="T80" s="278">
        <v>13.0</v>
      </c>
      <c r="U80" s="24"/>
      <c r="V80" s="1432" t="s">
        <v>6168</v>
      </c>
      <c r="W80" s="294" t="s">
        <v>6296</v>
      </c>
      <c r="X80" s="1434" t="s">
        <v>3325</v>
      </c>
      <c r="Y80" s="1434"/>
      <c r="Z80" s="1434"/>
      <c r="AA80" s="1434"/>
      <c r="AB80" s="1434"/>
      <c r="AC80" s="1437"/>
      <c r="AD80" s="1437"/>
      <c r="AE80" s="1441"/>
      <c r="AF80" s="118"/>
      <c r="AG80" s="1434"/>
      <c r="AH80" s="1434"/>
      <c r="AI80" s="1441"/>
      <c r="AJ80" s="24"/>
      <c r="AK80" s="24"/>
      <c r="AL80" s="1484"/>
      <c r="AM80" s="1484"/>
      <c r="AN80" s="1484"/>
      <c r="AO80" s="1484"/>
    </row>
    <row r="81">
      <c r="A81" s="654">
        <v>14.0</v>
      </c>
      <c r="B81" s="1481" t="s">
        <v>6306</v>
      </c>
      <c r="C81" s="1425" t="s">
        <v>6123</v>
      </c>
      <c r="D81" s="356" t="s">
        <v>6309</v>
      </c>
      <c r="E81" s="657" t="s">
        <v>3325</v>
      </c>
      <c r="F81" s="657">
        <v>7.0</v>
      </c>
      <c r="G81" s="659">
        <v>231000.0</v>
      </c>
      <c r="H81" s="657">
        <v>2.0</v>
      </c>
      <c r="I81" s="1488">
        <v>1.0</v>
      </c>
      <c r="J81" s="657">
        <v>1500.0</v>
      </c>
      <c r="K81" s="657" t="s">
        <v>6210</v>
      </c>
      <c r="L81" s="657">
        <v>1.0</v>
      </c>
      <c r="M81" s="677">
        <v>1.0</v>
      </c>
      <c r="N81" s="1483">
        <f>M81/(H81+H83)</f>
        <v>0.2</v>
      </c>
      <c r="O81" s="1484"/>
      <c r="P81" s="1484"/>
      <c r="Q81" s="1484"/>
      <c r="R81" s="1484"/>
      <c r="S81" s="1484"/>
      <c r="T81" s="278">
        <v>14.0</v>
      </c>
      <c r="U81" s="1481" t="s">
        <v>6306</v>
      </c>
      <c r="V81" s="1425" t="s">
        <v>6123</v>
      </c>
      <c r="W81" s="356" t="s">
        <v>6325</v>
      </c>
      <c r="X81" s="1426" t="s">
        <v>3325</v>
      </c>
      <c r="Y81" s="1426"/>
      <c r="Z81" s="1426"/>
      <c r="AA81" s="1426"/>
      <c r="AB81" s="1426"/>
      <c r="AC81" s="1427"/>
      <c r="AD81" s="1427"/>
      <c r="AE81" s="1426"/>
      <c r="AF81" s="1485"/>
      <c r="AG81" s="1426"/>
      <c r="AH81" s="1426"/>
      <c r="AI81" s="1426"/>
      <c r="AJ81" s="677"/>
      <c r="AK81" s="1483"/>
      <c r="AL81" s="1484"/>
      <c r="AM81" s="1484"/>
      <c r="AN81" s="1484"/>
      <c r="AO81" s="1484"/>
    </row>
    <row r="82">
      <c r="A82" s="654">
        <v>15.0</v>
      </c>
      <c r="B82" s="24"/>
      <c r="C82" s="1432" t="s">
        <v>6125</v>
      </c>
      <c r="D82" s="294" t="s">
        <v>6187</v>
      </c>
      <c r="E82" s="662" t="s">
        <v>3325</v>
      </c>
      <c r="F82" s="662">
        <v>3.0</v>
      </c>
      <c r="G82" s="664">
        <v>83000.0</v>
      </c>
      <c r="H82" s="667"/>
      <c r="I82" s="186"/>
      <c r="J82" s="662">
        <v>500.0</v>
      </c>
      <c r="K82" s="662" t="s">
        <v>6223</v>
      </c>
      <c r="L82" s="667"/>
      <c r="M82" s="20"/>
      <c r="N82" s="20"/>
      <c r="O82" s="1484"/>
      <c r="P82" s="1484"/>
      <c r="Q82" s="1484"/>
      <c r="R82" s="1484"/>
      <c r="S82" s="1484"/>
      <c r="T82" s="278">
        <v>15.0</v>
      </c>
      <c r="U82" s="24"/>
      <c r="V82" s="1432" t="s">
        <v>6125</v>
      </c>
      <c r="W82" s="294" t="s">
        <v>6187</v>
      </c>
      <c r="X82" s="1434" t="s">
        <v>3325</v>
      </c>
      <c r="Y82" s="1434"/>
      <c r="Z82" s="1434"/>
      <c r="AA82" s="1434"/>
      <c r="AB82" s="1434"/>
      <c r="AC82" s="1437"/>
      <c r="AD82" s="1437"/>
      <c r="AE82" s="1441"/>
      <c r="AF82" s="118"/>
      <c r="AG82" s="1434"/>
      <c r="AH82" s="1434"/>
      <c r="AI82" s="1441"/>
      <c r="AJ82" s="20"/>
      <c r="AK82" s="20"/>
      <c r="AL82" s="1484"/>
      <c r="AM82" s="1484"/>
      <c r="AN82" s="1484"/>
      <c r="AO82" s="1484"/>
    </row>
    <row r="83">
      <c r="A83" s="654">
        <v>16.0</v>
      </c>
      <c r="B83" s="1481" t="s">
        <v>6347</v>
      </c>
      <c r="C83" s="1425" t="s">
        <v>6123</v>
      </c>
      <c r="D83" s="356" t="s">
        <v>6207</v>
      </c>
      <c r="E83" s="657" t="s">
        <v>3325</v>
      </c>
      <c r="F83" s="657">
        <v>7.0</v>
      </c>
      <c r="G83" s="659">
        <v>231000.0</v>
      </c>
      <c r="H83" s="657">
        <v>3.0</v>
      </c>
      <c r="I83" s="1488">
        <v>1.0</v>
      </c>
      <c r="J83" s="657">
        <v>1500.0</v>
      </c>
      <c r="K83" s="657" t="s">
        <v>6210</v>
      </c>
      <c r="L83" s="657">
        <v>1.0</v>
      </c>
      <c r="M83" s="20"/>
      <c r="N83" s="20"/>
      <c r="O83" s="1484"/>
      <c r="P83" s="1484"/>
      <c r="Q83" s="1484"/>
      <c r="R83" s="1484"/>
      <c r="S83" s="1484"/>
      <c r="T83" s="278">
        <v>16.0</v>
      </c>
      <c r="U83" s="1481" t="s">
        <v>6347</v>
      </c>
      <c r="V83" s="1425" t="s">
        <v>6123</v>
      </c>
      <c r="W83" s="356" t="s">
        <v>6207</v>
      </c>
      <c r="X83" s="1426" t="s">
        <v>3325</v>
      </c>
      <c r="Y83" s="1426"/>
      <c r="Z83" s="1426"/>
      <c r="AA83" s="1426"/>
      <c r="AB83" s="1426"/>
      <c r="AC83" s="1427"/>
      <c r="AD83" s="1427"/>
      <c r="AE83" s="1426"/>
      <c r="AF83" s="1485"/>
      <c r="AG83" s="1426"/>
      <c r="AH83" s="1426"/>
      <c r="AI83" s="1426"/>
      <c r="AJ83" s="20"/>
      <c r="AK83" s="20"/>
      <c r="AL83" s="1484"/>
      <c r="AM83" s="1484"/>
      <c r="AN83" s="1484"/>
      <c r="AO83" s="1484"/>
    </row>
    <row r="84">
      <c r="A84" s="654">
        <v>17.0</v>
      </c>
      <c r="B84" s="24"/>
      <c r="C84" s="1432" t="s">
        <v>6125</v>
      </c>
      <c r="D84" s="294" t="s">
        <v>6358</v>
      </c>
      <c r="E84" s="662" t="s">
        <v>3325</v>
      </c>
      <c r="F84" s="662"/>
      <c r="G84" s="664"/>
      <c r="H84" s="662"/>
      <c r="I84" s="186"/>
      <c r="J84" s="662"/>
      <c r="K84" s="662"/>
      <c r="L84" s="662"/>
      <c r="M84" s="24"/>
      <c r="N84" s="24"/>
      <c r="O84" s="1484"/>
      <c r="P84" s="1484"/>
      <c r="Q84" s="1484"/>
      <c r="R84" s="1484"/>
      <c r="S84" s="1484"/>
      <c r="T84" s="278">
        <v>17.0</v>
      </c>
      <c r="U84" s="24"/>
      <c r="V84" s="1432" t="s">
        <v>6125</v>
      </c>
      <c r="W84" s="294" t="s">
        <v>6358</v>
      </c>
      <c r="X84" s="1434" t="s">
        <v>3325</v>
      </c>
      <c r="Y84" s="1434"/>
      <c r="Z84" s="1434"/>
      <c r="AA84" s="1434"/>
      <c r="AB84" s="1434"/>
      <c r="AC84" s="1437"/>
      <c r="AD84" s="1437"/>
      <c r="AE84" s="1434"/>
      <c r="AF84" s="118"/>
      <c r="AG84" s="1434"/>
      <c r="AH84" s="1434"/>
      <c r="AI84" s="1434"/>
      <c r="AJ84" s="24"/>
      <c r="AK84" s="24"/>
      <c r="AL84" s="1484"/>
      <c r="AM84" s="1484"/>
      <c r="AN84" s="1484"/>
      <c r="AO84" s="1484"/>
    </row>
    <row r="85">
      <c r="A85" s="1414" t="s">
        <v>6371</v>
      </c>
      <c r="B85" s="22"/>
      <c r="C85" s="22"/>
      <c r="D85" s="22"/>
      <c r="E85" s="22"/>
      <c r="F85" s="22"/>
      <c r="G85" s="22"/>
      <c r="H85" s="22"/>
      <c r="I85" s="22"/>
      <c r="J85" s="22"/>
      <c r="K85" s="22"/>
      <c r="L85" s="22"/>
      <c r="M85" s="22"/>
      <c r="N85" s="23"/>
      <c r="O85" s="1415"/>
      <c r="P85" s="1415"/>
      <c r="Q85" s="1415"/>
      <c r="R85" s="1415"/>
      <c r="S85" s="1415"/>
      <c r="T85" s="1414" t="s">
        <v>6381</v>
      </c>
      <c r="U85" s="22"/>
      <c r="V85" s="22"/>
      <c r="W85" s="22"/>
      <c r="X85" s="22"/>
      <c r="Y85" s="22"/>
      <c r="Z85" s="22"/>
      <c r="AA85" s="22"/>
      <c r="AB85" s="22"/>
      <c r="AC85" s="22"/>
      <c r="AD85" s="22"/>
      <c r="AE85" s="22"/>
      <c r="AF85" s="22"/>
      <c r="AG85" s="22"/>
      <c r="AH85" s="22"/>
      <c r="AI85" s="22"/>
      <c r="AJ85" s="22"/>
      <c r="AK85" s="23"/>
      <c r="AL85" s="1415"/>
      <c r="AM85" s="1415"/>
      <c r="AN85" s="1415"/>
      <c r="AO85" s="1415"/>
    </row>
    <row r="86">
      <c r="A86" s="1470" t="s">
        <v>6392</v>
      </c>
      <c r="B86" s="22"/>
      <c r="C86" s="22"/>
      <c r="D86" s="22"/>
      <c r="E86" s="22"/>
      <c r="F86" s="23"/>
      <c r="G86" s="1513">
        <f t="shared" ref="G86:J86" si="17">sum(G89:G118)</f>
        <v>2145000</v>
      </c>
      <c r="H86" s="1513">
        <f t="shared" si="17"/>
        <v>23</v>
      </c>
      <c r="I86" s="1513">
        <f t="shared" si="17"/>
        <v>18</v>
      </c>
      <c r="J86" s="1513">
        <f t="shared" si="17"/>
        <v>360</v>
      </c>
      <c r="K86" s="1513"/>
      <c r="L86" s="1513">
        <f>sum(L89:L118)</f>
        <v>9</v>
      </c>
      <c r="M86" s="1513">
        <f>sum(M88:M118)</f>
        <v>4</v>
      </c>
      <c r="N86" s="1514">
        <f>M86/H86</f>
        <v>0.1739130435</v>
      </c>
      <c r="O86" s="1515"/>
      <c r="P86" s="1515"/>
      <c r="Q86" s="1515"/>
      <c r="R86" s="1515"/>
      <c r="S86" s="1515"/>
      <c r="T86" s="1470" t="s">
        <v>6392</v>
      </c>
      <c r="U86" s="22"/>
      <c r="V86" s="22"/>
      <c r="W86" s="22"/>
      <c r="X86" s="22"/>
      <c r="Y86" s="22"/>
      <c r="Z86" s="22"/>
      <c r="AA86" s="22"/>
      <c r="AB86" s="23"/>
      <c r="AC86" s="1516">
        <f>sum(AC89:AC118)</f>
        <v>0</v>
      </c>
      <c r="AD86" s="1516"/>
      <c r="AE86" s="1516">
        <f t="shared" ref="AE86:AG86" si="18">sum(AE89:AE118)</f>
        <v>0</v>
      </c>
      <c r="AF86" s="1516">
        <f t="shared" si="18"/>
        <v>0</v>
      </c>
      <c r="AG86" s="1516">
        <f t="shared" si="18"/>
        <v>0</v>
      </c>
      <c r="AH86" s="1516"/>
      <c r="AI86" s="1516">
        <f>sum(AI89:AI118)</f>
        <v>0</v>
      </c>
      <c r="AJ86" s="1516">
        <f>sum(AJ88:AJ118)</f>
        <v>0</v>
      </c>
      <c r="AK86" s="1517" t="str">
        <f>AJ86/AE86</f>
        <v>#DIV/0!</v>
      </c>
      <c r="AL86" s="1515"/>
      <c r="AM86" s="1515"/>
      <c r="AN86" s="1515"/>
      <c r="AO86" s="1515"/>
    </row>
    <row r="87">
      <c r="A87" s="1518" t="s">
        <v>0</v>
      </c>
      <c r="B87" s="1518" t="s">
        <v>3267</v>
      </c>
      <c r="C87" s="1520" t="s">
        <v>3136</v>
      </c>
      <c r="D87" s="1518" t="s">
        <v>3269</v>
      </c>
      <c r="E87" s="1518" t="s">
        <v>3270</v>
      </c>
      <c r="F87" s="1518" t="s">
        <v>3272</v>
      </c>
      <c r="G87" s="1518" t="s">
        <v>3273</v>
      </c>
      <c r="H87" s="1518" t="s">
        <v>3274</v>
      </c>
      <c r="I87" s="1518" t="s">
        <v>3275</v>
      </c>
      <c r="J87" s="1518" t="s">
        <v>3276</v>
      </c>
      <c r="K87" s="1518" t="s">
        <v>6111</v>
      </c>
      <c r="L87" s="1518" t="s">
        <v>3279</v>
      </c>
      <c r="M87" s="1518" t="s">
        <v>40</v>
      </c>
      <c r="N87" s="1521" t="s">
        <v>3283</v>
      </c>
      <c r="O87" s="1405"/>
      <c r="P87" s="1405"/>
      <c r="Q87" s="1405"/>
      <c r="R87" s="1405"/>
      <c r="S87" s="1405"/>
      <c r="T87" s="1518" t="s">
        <v>0</v>
      </c>
      <c r="U87" s="1518" t="s">
        <v>3267</v>
      </c>
      <c r="V87" s="1520" t="s">
        <v>3136</v>
      </c>
      <c r="W87" s="1518" t="s">
        <v>3269</v>
      </c>
      <c r="X87" s="1518" t="s">
        <v>3270</v>
      </c>
      <c r="Y87" s="1163" t="s">
        <v>5757</v>
      </c>
      <c r="Z87" s="1163" t="s">
        <v>5758</v>
      </c>
      <c r="AA87" s="1163" t="s">
        <v>5759</v>
      </c>
      <c r="AB87" s="260" t="s">
        <v>3272</v>
      </c>
      <c r="AC87" s="260" t="s">
        <v>6103</v>
      </c>
      <c r="AD87" s="260"/>
      <c r="AE87" s="260" t="s">
        <v>6104</v>
      </c>
      <c r="AF87" s="260" t="s">
        <v>6105</v>
      </c>
      <c r="AG87" s="260" t="s">
        <v>6106</v>
      </c>
      <c r="AH87" s="260" t="s">
        <v>6111</v>
      </c>
      <c r="AI87" s="1518" t="s">
        <v>3279</v>
      </c>
      <c r="AJ87" s="1518" t="s">
        <v>40</v>
      </c>
      <c r="AK87" s="1521" t="s">
        <v>3283</v>
      </c>
      <c r="AL87" s="1405"/>
      <c r="AM87" s="1405"/>
      <c r="AN87" s="1405"/>
      <c r="AO87" s="1405"/>
    </row>
    <row r="88">
      <c r="A88" s="654">
        <v>1.0</v>
      </c>
      <c r="B88" s="1481" t="s">
        <v>5952</v>
      </c>
      <c r="C88" s="1432"/>
      <c r="D88" s="294" t="s">
        <v>6504</v>
      </c>
      <c r="E88" s="662"/>
      <c r="F88" s="667"/>
      <c r="G88" s="667"/>
      <c r="H88" s="667"/>
      <c r="I88" s="667"/>
      <c r="J88" s="662"/>
      <c r="K88" s="1440"/>
      <c r="L88" s="667"/>
      <c r="M88" s="1527"/>
      <c r="N88" s="1528"/>
      <c r="O88" s="1529"/>
      <c r="P88" s="1529"/>
      <c r="Q88" s="1529"/>
      <c r="R88" s="1529"/>
      <c r="S88" s="1529"/>
      <c r="T88" s="278">
        <v>1.0</v>
      </c>
      <c r="U88" s="1481" t="s">
        <v>5952</v>
      </c>
      <c r="V88" s="1432"/>
      <c r="W88" s="294" t="s">
        <v>6504</v>
      </c>
      <c r="X88" s="1434"/>
      <c r="Y88" s="1434"/>
      <c r="Z88" s="1434"/>
      <c r="AA88" s="1434"/>
      <c r="AB88" s="1441"/>
      <c r="AC88" s="1441"/>
      <c r="AD88" s="1441"/>
      <c r="AE88" s="1441"/>
      <c r="AF88" s="1441"/>
      <c r="AG88" s="1434"/>
      <c r="AH88" s="1442"/>
      <c r="AI88" s="1441"/>
      <c r="AJ88" s="677"/>
      <c r="AK88" s="1483"/>
      <c r="AL88" s="1529"/>
      <c r="AM88" s="1529"/>
      <c r="AN88" s="1529"/>
      <c r="AO88" s="1529"/>
    </row>
    <row r="89">
      <c r="A89" s="654">
        <v>2.0</v>
      </c>
      <c r="B89" s="20"/>
      <c r="C89" s="1432" t="s">
        <v>6168</v>
      </c>
      <c r="D89" s="294" t="s">
        <v>6526</v>
      </c>
      <c r="E89" s="662" t="s">
        <v>6144</v>
      </c>
      <c r="F89" s="667"/>
      <c r="G89" s="667"/>
      <c r="H89" s="667"/>
      <c r="I89" s="667"/>
      <c r="J89" s="662"/>
      <c r="K89" s="1440"/>
      <c r="L89" s="667"/>
      <c r="M89" s="20"/>
      <c r="N89" s="20"/>
      <c r="O89" s="1529"/>
      <c r="P89" s="1529"/>
      <c r="Q89" s="1529"/>
      <c r="R89" s="1529"/>
      <c r="S89" s="1529"/>
      <c r="T89" s="278">
        <v>2.0</v>
      </c>
      <c r="U89" s="20"/>
      <c r="V89" s="1432" t="s">
        <v>6168</v>
      </c>
      <c r="W89" s="294" t="s">
        <v>6530</v>
      </c>
      <c r="X89" s="1434" t="s">
        <v>6144</v>
      </c>
      <c r="Y89" s="1434"/>
      <c r="Z89" s="1434"/>
      <c r="AA89" s="1434"/>
      <c r="AB89" s="1441"/>
      <c r="AC89" s="1441"/>
      <c r="AD89" s="1441"/>
      <c r="AE89" s="1441"/>
      <c r="AF89" s="1441"/>
      <c r="AG89" s="1434"/>
      <c r="AH89" s="1442"/>
      <c r="AI89" s="1441"/>
      <c r="AJ89" s="20"/>
      <c r="AK89" s="20"/>
      <c r="AL89" s="1529"/>
      <c r="AM89" s="1529"/>
      <c r="AN89" s="1529"/>
      <c r="AO89" s="1529"/>
    </row>
    <row r="90">
      <c r="A90" s="654">
        <v>3.0</v>
      </c>
      <c r="B90" s="20"/>
      <c r="C90" s="1432" t="s">
        <v>6135</v>
      </c>
      <c r="D90" s="294" t="s">
        <v>6534</v>
      </c>
      <c r="E90" s="662" t="s">
        <v>6144</v>
      </c>
      <c r="F90" s="662"/>
      <c r="G90" s="664"/>
      <c r="H90" s="662"/>
      <c r="I90" s="662"/>
      <c r="J90" s="662"/>
      <c r="K90" s="1433"/>
      <c r="L90" s="662"/>
      <c r="M90" s="20"/>
      <c r="N90" s="20"/>
      <c r="O90" s="1529"/>
      <c r="P90" s="1529"/>
      <c r="Q90" s="1529"/>
      <c r="R90" s="1529"/>
      <c r="S90" s="1529"/>
      <c r="T90" s="278">
        <v>3.0</v>
      </c>
      <c r="U90" s="20"/>
      <c r="V90" s="1432" t="s">
        <v>6135</v>
      </c>
      <c r="W90" s="294" t="s">
        <v>6538</v>
      </c>
      <c r="X90" s="1434" t="s">
        <v>6144</v>
      </c>
      <c r="Y90" s="1434"/>
      <c r="Z90" s="1434"/>
      <c r="AA90" s="1434"/>
      <c r="AB90" s="1434"/>
      <c r="AC90" s="1437"/>
      <c r="AD90" s="1437"/>
      <c r="AE90" s="1434"/>
      <c r="AF90" s="1434"/>
      <c r="AG90" s="1434"/>
      <c r="AH90" s="1438"/>
      <c r="AI90" s="1434"/>
      <c r="AJ90" s="20"/>
      <c r="AK90" s="20"/>
      <c r="AL90" s="1529"/>
      <c r="AM90" s="1529"/>
      <c r="AN90" s="1529"/>
      <c r="AO90" s="1529"/>
    </row>
    <row r="91">
      <c r="A91" s="654">
        <v>4.0</v>
      </c>
      <c r="B91" s="20"/>
      <c r="C91" s="1432" t="s">
        <v>6121</v>
      </c>
      <c r="D91" s="294" t="s">
        <v>6543</v>
      </c>
      <c r="E91" s="662" t="s">
        <v>6144</v>
      </c>
      <c r="F91" s="662"/>
      <c r="G91" s="664"/>
      <c r="H91" s="662"/>
      <c r="I91" s="662"/>
      <c r="J91" s="662"/>
      <c r="K91" s="1433"/>
      <c r="L91" s="662"/>
      <c r="M91" s="20"/>
      <c r="N91" s="20"/>
      <c r="O91" s="1529"/>
      <c r="P91" s="1529"/>
      <c r="Q91" s="1529"/>
      <c r="R91" s="1529"/>
      <c r="S91" s="1529"/>
      <c r="T91" s="278">
        <v>4.0</v>
      </c>
      <c r="U91" s="20"/>
      <c r="V91" s="1432" t="s">
        <v>6121</v>
      </c>
      <c r="W91" s="294" t="s">
        <v>6547</v>
      </c>
      <c r="X91" s="1434" t="s">
        <v>6144</v>
      </c>
      <c r="Y91" s="1434"/>
      <c r="Z91" s="1434"/>
      <c r="AA91" s="1434"/>
      <c r="AB91" s="1434"/>
      <c r="AC91" s="1437"/>
      <c r="AD91" s="1437"/>
      <c r="AE91" s="1434"/>
      <c r="AF91" s="1434"/>
      <c r="AG91" s="1434"/>
      <c r="AH91" s="1438"/>
      <c r="AI91" s="1434"/>
      <c r="AJ91" s="20"/>
      <c r="AK91" s="20"/>
      <c r="AL91" s="1529"/>
      <c r="AM91" s="1529"/>
      <c r="AN91" s="1529"/>
      <c r="AO91" s="1529"/>
    </row>
    <row r="92">
      <c r="A92" s="654">
        <v>5.0</v>
      </c>
      <c r="B92" s="24"/>
      <c r="C92" s="1432" t="s">
        <v>6128</v>
      </c>
      <c r="D92" s="294" t="s">
        <v>6548</v>
      </c>
      <c r="E92" s="662" t="s">
        <v>6144</v>
      </c>
      <c r="F92" s="662"/>
      <c r="G92" s="664"/>
      <c r="H92" s="662"/>
      <c r="I92" s="662"/>
      <c r="J92" s="662"/>
      <c r="K92" s="1433"/>
      <c r="L92" s="662"/>
      <c r="M92" s="20"/>
      <c r="N92" s="20"/>
      <c r="O92" s="1529"/>
      <c r="P92" s="1529"/>
      <c r="Q92" s="1529"/>
      <c r="R92" s="1529"/>
      <c r="S92" s="1529"/>
      <c r="T92" s="278">
        <v>5.0</v>
      </c>
      <c r="U92" s="24"/>
      <c r="V92" s="1432" t="s">
        <v>6128</v>
      </c>
      <c r="W92" s="294" t="s">
        <v>6552</v>
      </c>
      <c r="X92" s="1434" t="s">
        <v>6144</v>
      </c>
      <c r="Y92" s="1434"/>
      <c r="Z92" s="1434"/>
      <c r="AA92" s="1434"/>
      <c r="AB92" s="1434"/>
      <c r="AC92" s="1437"/>
      <c r="AD92" s="1437"/>
      <c r="AE92" s="1434"/>
      <c r="AF92" s="1434"/>
      <c r="AG92" s="1434"/>
      <c r="AH92" s="1438"/>
      <c r="AI92" s="1434"/>
      <c r="AJ92" s="20"/>
      <c r="AK92" s="20"/>
      <c r="AL92" s="1529"/>
      <c r="AM92" s="1529"/>
      <c r="AN92" s="1529"/>
      <c r="AO92" s="1529"/>
    </row>
    <row r="93">
      <c r="A93" s="654">
        <v>6.0</v>
      </c>
      <c r="B93" s="1481" t="s">
        <v>6556</v>
      </c>
      <c r="C93" s="1432" t="s">
        <v>6168</v>
      </c>
      <c r="D93" s="294" t="s">
        <v>6567</v>
      </c>
      <c r="E93" s="662" t="s">
        <v>6144</v>
      </c>
      <c r="F93" s="662"/>
      <c r="G93" s="664"/>
      <c r="H93" s="662"/>
      <c r="I93" s="662"/>
      <c r="J93" s="662"/>
      <c r="K93" s="1440"/>
      <c r="L93" s="662"/>
      <c r="M93" s="20"/>
      <c r="N93" s="20"/>
      <c r="O93" s="1529"/>
      <c r="P93" s="1529"/>
      <c r="Q93" s="1529"/>
      <c r="R93" s="1529"/>
      <c r="S93" s="1529"/>
      <c r="T93" s="278">
        <v>6.0</v>
      </c>
      <c r="U93" s="1533"/>
      <c r="V93" s="1425" t="s">
        <v>6168</v>
      </c>
      <c r="W93" s="356" t="s">
        <v>6574</v>
      </c>
      <c r="X93" s="1426" t="s">
        <v>6144</v>
      </c>
      <c r="Y93" s="1426"/>
      <c r="Z93" s="1426"/>
      <c r="AA93" s="1426"/>
      <c r="AB93" s="1465"/>
      <c r="AC93" s="1427"/>
      <c r="AD93" s="1427"/>
      <c r="AE93" s="1426"/>
      <c r="AF93" s="1426"/>
      <c r="AG93" s="1426"/>
      <c r="AH93" s="1535"/>
      <c r="AI93" s="1426"/>
      <c r="AJ93" s="20"/>
      <c r="AK93" s="20"/>
      <c r="AL93" s="1529"/>
      <c r="AM93" s="1529"/>
      <c r="AN93" s="1529"/>
      <c r="AO93" s="1529"/>
    </row>
    <row r="94">
      <c r="A94" s="654">
        <v>7.0</v>
      </c>
      <c r="B94" s="20"/>
      <c r="C94" s="1432" t="s">
        <v>6123</v>
      </c>
      <c r="D94" s="294" t="s">
        <v>6588</v>
      </c>
      <c r="E94" s="662" t="s">
        <v>6144</v>
      </c>
      <c r="F94" s="667"/>
      <c r="G94" s="667"/>
      <c r="H94" s="662"/>
      <c r="I94" s="667"/>
      <c r="J94" s="662"/>
      <c r="K94" s="1440"/>
      <c r="L94" s="667"/>
      <c r="M94" s="20"/>
      <c r="N94" s="20"/>
      <c r="O94" s="1529"/>
      <c r="P94" s="1529"/>
      <c r="Q94" s="1529"/>
      <c r="R94" s="1529"/>
      <c r="S94" s="1529"/>
      <c r="T94" s="278">
        <v>7.0</v>
      </c>
      <c r="U94" s="562"/>
      <c r="V94" s="1432" t="s">
        <v>6123</v>
      </c>
      <c r="W94" s="294" t="s">
        <v>6589</v>
      </c>
      <c r="X94" s="1434" t="s">
        <v>6144</v>
      </c>
      <c r="Y94" s="1434"/>
      <c r="Z94" s="1434"/>
      <c r="AA94" s="1434"/>
      <c r="AB94" s="1441"/>
      <c r="AC94" s="1441"/>
      <c r="AD94" s="1441"/>
      <c r="AE94" s="1434"/>
      <c r="AF94" s="1441"/>
      <c r="AG94" s="1434"/>
      <c r="AH94" s="1442"/>
      <c r="AI94" s="1441"/>
      <c r="AJ94" s="20"/>
      <c r="AK94" s="20"/>
      <c r="AL94" s="1529"/>
      <c r="AM94" s="1529"/>
      <c r="AN94" s="1529"/>
      <c r="AO94" s="1529"/>
    </row>
    <row r="95">
      <c r="A95" s="654">
        <v>8.0</v>
      </c>
      <c r="B95" s="20"/>
      <c r="C95" s="1432" t="s">
        <v>6168</v>
      </c>
      <c r="D95" s="294" t="s">
        <v>6590</v>
      </c>
      <c r="E95" s="662" t="s">
        <v>6144</v>
      </c>
      <c r="F95" s="662"/>
      <c r="G95" s="664"/>
      <c r="H95" s="662"/>
      <c r="I95" s="662"/>
      <c r="J95" s="662"/>
      <c r="K95" s="1433"/>
      <c r="L95" s="662"/>
      <c r="M95" s="20"/>
      <c r="N95" s="20"/>
      <c r="O95" s="1529"/>
      <c r="P95" s="1529"/>
      <c r="Q95" s="1529"/>
      <c r="R95" s="1529"/>
      <c r="S95" s="1529"/>
      <c r="T95" s="278">
        <v>8.0</v>
      </c>
      <c r="U95" s="562"/>
      <c r="V95" s="1432" t="s">
        <v>6168</v>
      </c>
      <c r="W95" s="294" t="s">
        <v>6591</v>
      </c>
      <c r="X95" s="1434" t="s">
        <v>6144</v>
      </c>
      <c r="Y95" s="1434"/>
      <c r="Z95" s="1434"/>
      <c r="AA95" s="1434"/>
      <c r="AB95" s="1434"/>
      <c r="AC95" s="1437"/>
      <c r="AD95" s="1437"/>
      <c r="AE95" s="1434"/>
      <c r="AF95" s="1434"/>
      <c r="AG95" s="1434"/>
      <c r="AH95" s="1438"/>
      <c r="AI95" s="1434"/>
      <c r="AJ95" s="20"/>
      <c r="AK95" s="20"/>
      <c r="AL95" s="1529"/>
      <c r="AM95" s="1529"/>
      <c r="AN95" s="1529"/>
      <c r="AO95" s="1529"/>
    </row>
    <row r="96">
      <c r="A96" s="654">
        <v>9.0</v>
      </c>
      <c r="B96" s="24"/>
      <c r="C96" s="1432" t="s">
        <v>6121</v>
      </c>
      <c r="D96" s="280" t="s">
        <v>6592</v>
      </c>
      <c r="E96" s="662" t="s">
        <v>6144</v>
      </c>
      <c r="F96" s="662"/>
      <c r="G96" s="664"/>
      <c r="H96" s="662"/>
      <c r="I96" s="662"/>
      <c r="J96" s="662"/>
      <c r="K96" s="1433"/>
      <c r="L96" s="662"/>
      <c r="M96" s="24"/>
      <c r="N96" s="24"/>
      <c r="O96" s="1529"/>
      <c r="P96" s="1529"/>
      <c r="Q96" s="1529"/>
      <c r="R96" s="1529"/>
      <c r="S96" s="1529"/>
      <c r="T96" s="278">
        <v>9.0</v>
      </c>
      <c r="U96" s="565"/>
      <c r="V96" s="1432" t="s">
        <v>6121</v>
      </c>
      <c r="W96" s="280" t="s">
        <v>6592</v>
      </c>
      <c r="X96" s="1434" t="s">
        <v>6144</v>
      </c>
      <c r="Y96" s="1434"/>
      <c r="Z96" s="1434"/>
      <c r="AA96" s="1434"/>
      <c r="AB96" s="1434"/>
      <c r="AC96" s="1437"/>
      <c r="AD96" s="1437"/>
      <c r="AE96" s="1434"/>
      <c r="AF96" s="1434"/>
      <c r="AG96" s="1434"/>
      <c r="AH96" s="1438"/>
      <c r="AI96" s="1434"/>
      <c r="AJ96" s="24"/>
      <c r="AK96" s="24"/>
      <c r="AL96" s="1529"/>
      <c r="AM96" s="1529"/>
      <c r="AN96" s="1529"/>
      <c r="AO96" s="1529"/>
    </row>
    <row r="97">
      <c r="A97" s="654">
        <v>10.0</v>
      </c>
      <c r="B97" s="1481" t="s">
        <v>6145</v>
      </c>
      <c r="C97" s="1425" t="s">
        <v>6151</v>
      </c>
      <c r="D97" s="356" t="s">
        <v>6593</v>
      </c>
      <c r="E97" s="657" t="s">
        <v>6144</v>
      </c>
      <c r="F97" s="657">
        <v>6.0</v>
      </c>
      <c r="G97" s="659">
        <v>660000.0</v>
      </c>
      <c r="H97" s="657">
        <v>10.0</v>
      </c>
      <c r="I97" s="657">
        <v>8.0</v>
      </c>
      <c r="J97" s="657">
        <v>100.0</v>
      </c>
      <c r="K97" s="1283"/>
      <c r="L97" s="657">
        <v>1.0</v>
      </c>
      <c r="M97" s="1527">
        <v>2.0</v>
      </c>
      <c r="N97" s="1539">
        <f>M97/(L97+L101)</f>
        <v>0.6666666667</v>
      </c>
      <c r="O97" s="1540"/>
      <c r="P97" s="1540"/>
      <c r="Q97" s="1540"/>
      <c r="R97" s="1540"/>
      <c r="S97" s="1540"/>
      <c r="T97" s="278"/>
      <c r="U97" s="1541"/>
      <c r="V97" s="1425"/>
      <c r="W97" s="356"/>
      <c r="X97" s="1426"/>
      <c r="Y97" s="1426"/>
      <c r="Z97" s="1426"/>
      <c r="AA97" s="1426"/>
      <c r="AB97" s="1426"/>
      <c r="AC97" s="1427"/>
      <c r="AD97" s="1427"/>
      <c r="AE97" s="1426"/>
      <c r="AF97" s="1426"/>
      <c r="AG97" s="1426"/>
      <c r="AH97" s="1428"/>
      <c r="AI97" s="1426"/>
      <c r="AJ97" s="677"/>
      <c r="AK97" s="1542"/>
      <c r="AL97" s="1540"/>
      <c r="AM97" s="1540"/>
      <c r="AN97" s="1540"/>
      <c r="AO97" s="1540"/>
    </row>
    <row r="98">
      <c r="A98" s="654">
        <v>11.0</v>
      </c>
      <c r="B98" s="20"/>
      <c r="C98" s="1432" t="s">
        <v>6168</v>
      </c>
      <c r="D98" s="294" t="s">
        <v>6595</v>
      </c>
      <c r="E98" s="662" t="s">
        <v>6144</v>
      </c>
      <c r="F98" s="195"/>
      <c r="G98" s="195"/>
      <c r="H98" s="195"/>
      <c r="I98" s="195"/>
      <c r="J98" s="195"/>
      <c r="K98" s="195"/>
      <c r="L98" s="195"/>
      <c r="M98" s="20"/>
      <c r="N98" s="20"/>
      <c r="O98" s="1540"/>
      <c r="P98" s="1540"/>
      <c r="Q98" s="1540"/>
      <c r="R98" s="1540"/>
      <c r="S98" s="1540"/>
      <c r="T98" s="278">
        <v>10.0</v>
      </c>
      <c r="U98" s="1481" t="s">
        <v>6145</v>
      </c>
      <c r="V98" s="1425" t="s">
        <v>6168</v>
      </c>
      <c r="W98" s="356" t="s">
        <v>6597</v>
      </c>
      <c r="X98" s="1426" t="s">
        <v>6144</v>
      </c>
      <c r="Y98" s="1426"/>
      <c r="Z98" s="1426"/>
      <c r="AA98" s="1426"/>
      <c r="AB98" s="1426"/>
      <c r="AC98" s="1427"/>
      <c r="AD98" s="1427"/>
      <c r="AE98" s="1426"/>
      <c r="AF98" s="1426"/>
      <c r="AG98" s="1426"/>
      <c r="AH98" s="1428"/>
      <c r="AI98" s="1426"/>
      <c r="AJ98" s="677"/>
      <c r="AK98" s="1546"/>
      <c r="AL98" s="1540"/>
      <c r="AM98" s="1540"/>
      <c r="AN98" s="1540"/>
      <c r="AO98" s="1540"/>
    </row>
    <row r="99">
      <c r="A99" s="654">
        <v>12.0</v>
      </c>
      <c r="B99" s="20"/>
      <c r="C99" s="1432" t="s">
        <v>6168</v>
      </c>
      <c r="D99" s="294" t="s">
        <v>6598</v>
      </c>
      <c r="E99" s="662" t="s">
        <v>6144</v>
      </c>
      <c r="F99" s="662"/>
      <c r="G99" s="664"/>
      <c r="H99" s="662"/>
      <c r="I99" s="662"/>
      <c r="J99" s="662"/>
      <c r="K99" s="1433"/>
      <c r="L99" s="662"/>
      <c r="M99" s="20"/>
      <c r="N99" s="20"/>
      <c r="O99" s="1540"/>
      <c r="P99" s="1540"/>
      <c r="Q99" s="1540"/>
      <c r="R99" s="1540"/>
      <c r="S99" s="1540"/>
      <c r="T99" s="278">
        <v>11.0</v>
      </c>
      <c r="U99" s="20"/>
      <c r="V99" s="1432" t="s">
        <v>6168</v>
      </c>
      <c r="W99" s="294" t="s">
        <v>6600</v>
      </c>
      <c r="X99" s="1434" t="s">
        <v>6144</v>
      </c>
      <c r="Y99" s="1434"/>
      <c r="Z99" s="1434"/>
      <c r="AA99" s="1434"/>
      <c r="AB99" s="1434"/>
      <c r="AC99" s="1437"/>
      <c r="AD99" s="1437"/>
      <c r="AE99" s="1434"/>
      <c r="AF99" s="1434"/>
      <c r="AG99" s="1434"/>
      <c r="AH99" s="1438"/>
      <c r="AI99" s="1434"/>
      <c r="AJ99" s="20"/>
      <c r="AK99" s="20"/>
      <c r="AL99" s="1540"/>
      <c r="AM99" s="1540"/>
      <c r="AN99" s="1540"/>
      <c r="AO99" s="1540"/>
    </row>
    <row r="100">
      <c r="A100" s="654">
        <v>13.0</v>
      </c>
      <c r="B100" s="24"/>
      <c r="C100" s="1432" t="s">
        <v>6135</v>
      </c>
      <c r="D100" s="294" t="s">
        <v>6602</v>
      </c>
      <c r="E100" s="662" t="s">
        <v>6144</v>
      </c>
      <c r="F100" s="662"/>
      <c r="G100" s="664"/>
      <c r="H100" s="662"/>
      <c r="I100" s="662"/>
      <c r="J100" s="662"/>
      <c r="K100" s="1433"/>
      <c r="L100" s="662"/>
      <c r="M100" s="20"/>
      <c r="N100" s="20"/>
      <c r="O100" s="1540"/>
      <c r="P100" s="1540"/>
      <c r="Q100" s="1540"/>
      <c r="R100" s="1540"/>
      <c r="S100" s="1540"/>
      <c r="T100" s="278">
        <v>12.0</v>
      </c>
      <c r="U100" s="24"/>
      <c r="V100" s="1432" t="s">
        <v>6135</v>
      </c>
      <c r="W100" s="294" t="s">
        <v>6603</v>
      </c>
      <c r="X100" s="1434" t="s">
        <v>6144</v>
      </c>
      <c r="Y100" s="1434"/>
      <c r="Z100" s="1434"/>
      <c r="AA100" s="1434"/>
      <c r="AB100" s="1434"/>
      <c r="AC100" s="1437"/>
      <c r="AD100" s="1437"/>
      <c r="AE100" s="1434"/>
      <c r="AF100" s="1434"/>
      <c r="AG100" s="1434"/>
      <c r="AH100" s="1438"/>
      <c r="AI100" s="1434"/>
      <c r="AJ100" s="20"/>
      <c r="AK100" s="20"/>
      <c r="AL100" s="1540"/>
      <c r="AM100" s="1540"/>
      <c r="AN100" s="1540"/>
      <c r="AO100" s="1540"/>
    </row>
    <row r="101">
      <c r="A101" s="654">
        <v>14.0</v>
      </c>
      <c r="B101" s="1481"/>
      <c r="C101" s="1425" t="s">
        <v>6151</v>
      </c>
      <c r="D101" s="356" t="s">
        <v>6607</v>
      </c>
      <c r="E101" s="657" t="s">
        <v>6144</v>
      </c>
      <c r="F101" s="657">
        <v>7.0</v>
      </c>
      <c r="G101" s="659">
        <v>385000.0</v>
      </c>
      <c r="H101" s="657">
        <v>5.0</v>
      </c>
      <c r="I101" s="657">
        <v>4.0</v>
      </c>
      <c r="J101" s="657">
        <v>100.0</v>
      </c>
      <c r="K101" s="1283"/>
      <c r="L101" s="657">
        <v>2.0</v>
      </c>
      <c r="M101" s="20"/>
      <c r="N101" s="20"/>
      <c r="O101" s="1540"/>
      <c r="P101" s="1540"/>
      <c r="Q101" s="1540"/>
      <c r="R101" s="1540"/>
      <c r="S101" s="1540"/>
      <c r="T101" s="278"/>
      <c r="U101" s="280"/>
      <c r="V101" s="1425"/>
      <c r="W101" s="356"/>
      <c r="X101" s="1426"/>
      <c r="Y101" s="1426"/>
      <c r="Z101" s="1426"/>
      <c r="AA101" s="1426"/>
      <c r="AB101" s="1426"/>
      <c r="AC101" s="1427"/>
      <c r="AD101" s="1427"/>
      <c r="AE101" s="1426"/>
      <c r="AF101" s="1426"/>
      <c r="AG101" s="1426"/>
      <c r="AH101" s="1428"/>
      <c r="AI101" s="1426"/>
      <c r="AJ101" s="20"/>
      <c r="AK101" s="20"/>
      <c r="AL101" s="1540"/>
      <c r="AM101" s="1540"/>
      <c r="AN101" s="1540"/>
      <c r="AO101" s="1540"/>
    </row>
    <row r="102">
      <c r="A102" s="654">
        <v>15.0</v>
      </c>
      <c r="B102" s="20"/>
      <c r="C102" s="1432" t="s">
        <v>6168</v>
      </c>
      <c r="D102" s="294" t="s">
        <v>6614</v>
      </c>
      <c r="E102" s="662" t="s">
        <v>6144</v>
      </c>
      <c r="F102" s="194"/>
      <c r="G102" s="194"/>
      <c r="H102" s="194"/>
      <c r="I102" s="194"/>
      <c r="J102" s="194"/>
      <c r="K102" s="194"/>
      <c r="L102" s="194"/>
      <c r="M102" s="20"/>
      <c r="N102" s="20"/>
      <c r="O102" s="1540"/>
      <c r="P102" s="1540"/>
      <c r="Q102" s="1540"/>
      <c r="R102" s="1540"/>
      <c r="S102" s="1540"/>
      <c r="T102" s="278">
        <v>14.0</v>
      </c>
      <c r="U102" s="1481"/>
      <c r="V102" s="1425" t="s">
        <v>6168</v>
      </c>
      <c r="W102" s="356" t="s">
        <v>6619</v>
      </c>
      <c r="X102" s="1426" t="s">
        <v>6144</v>
      </c>
      <c r="Y102" s="1426"/>
      <c r="Z102" s="1426"/>
      <c r="AA102" s="1426"/>
      <c r="AB102" s="1426"/>
      <c r="AC102" s="1427"/>
      <c r="AD102" s="1427"/>
      <c r="AE102" s="1426"/>
      <c r="AF102" s="1426"/>
      <c r="AG102" s="1426"/>
      <c r="AH102" s="1428"/>
      <c r="AI102" s="1426"/>
      <c r="AJ102" s="20"/>
      <c r="AK102" s="20"/>
      <c r="AL102" s="1540"/>
      <c r="AM102" s="1540"/>
      <c r="AN102" s="1540"/>
      <c r="AO102" s="1540"/>
    </row>
    <row r="103">
      <c r="A103" s="654">
        <v>16.0</v>
      </c>
      <c r="B103" s="20"/>
      <c r="C103" s="1432" t="s">
        <v>6151</v>
      </c>
      <c r="D103" s="294" t="s">
        <v>6622</v>
      </c>
      <c r="E103" s="662" t="s">
        <v>6144</v>
      </c>
      <c r="F103" s="662"/>
      <c r="G103" s="664"/>
      <c r="H103" s="662"/>
      <c r="I103" s="662"/>
      <c r="J103" s="662"/>
      <c r="K103" s="1433"/>
      <c r="L103" s="662"/>
      <c r="M103" s="20"/>
      <c r="N103" s="20"/>
      <c r="O103" s="1540"/>
      <c r="P103" s="1540"/>
      <c r="Q103" s="1540"/>
      <c r="R103" s="1540"/>
      <c r="S103" s="1540"/>
      <c r="T103" s="278">
        <v>16.0</v>
      </c>
      <c r="U103" s="20"/>
      <c r="V103" s="1432" t="s">
        <v>6151</v>
      </c>
      <c r="W103" s="294" t="s">
        <v>6625</v>
      </c>
      <c r="X103" s="1434" t="s">
        <v>6144</v>
      </c>
      <c r="Y103" s="1434"/>
      <c r="Z103" s="1434"/>
      <c r="AA103" s="1434"/>
      <c r="AB103" s="1434"/>
      <c r="AC103" s="1437"/>
      <c r="AD103" s="1437"/>
      <c r="AE103" s="1434"/>
      <c r="AF103" s="1434"/>
      <c r="AG103" s="1434"/>
      <c r="AH103" s="1438"/>
      <c r="AI103" s="1434"/>
      <c r="AJ103" s="20"/>
      <c r="AK103" s="20"/>
      <c r="AL103" s="1540"/>
      <c r="AM103" s="1540"/>
      <c r="AN103" s="1540"/>
      <c r="AO103" s="1540"/>
    </row>
    <row r="104">
      <c r="A104" s="654">
        <v>17.0</v>
      </c>
      <c r="B104" s="24"/>
      <c r="C104" s="1432" t="s">
        <v>6123</v>
      </c>
      <c r="D104" s="294" t="s">
        <v>6627</v>
      </c>
      <c r="E104" s="662" t="s">
        <v>6144</v>
      </c>
      <c r="F104" s="662"/>
      <c r="G104" s="664"/>
      <c r="H104" s="662"/>
      <c r="I104" s="662"/>
      <c r="J104" s="662"/>
      <c r="K104" s="1433"/>
      <c r="L104" s="662"/>
      <c r="M104" s="20"/>
      <c r="N104" s="24"/>
      <c r="O104" s="1540"/>
      <c r="P104" s="1540"/>
      <c r="Q104" s="1540"/>
      <c r="R104" s="1540"/>
      <c r="S104" s="1540"/>
      <c r="T104" s="278">
        <v>17.0</v>
      </c>
      <c r="U104" s="24"/>
      <c r="V104" s="1432" t="s">
        <v>6123</v>
      </c>
      <c r="W104" s="294" t="s">
        <v>6631</v>
      </c>
      <c r="X104" s="1434" t="s">
        <v>6144</v>
      </c>
      <c r="Y104" s="1434"/>
      <c r="Z104" s="1434"/>
      <c r="AA104" s="1434"/>
      <c r="AB104" s="1434"/>
      <c r="AC104" s="1437"/>
      <c r="AD104" s="1437"/>
      <c r="AE104" s="1434"/>
      <c r="AF104" s="1434"/>
      <c r="AG104" s="1434"/>
      <c r="AH104" s="1438"/>
      <c r="AI104" s="1434"/>
      <c r="AJ104" s="20"/>
      <c r="AK104" s="24"/>
      <c r="AL104" s="1540"/>
      <c r="AM104" s="1540"/>
      <c r="AN104" s="1540"/>
      <c r="AO104" s="1540"/>
    </row>
    <row r="105">
      <c r="A105" s="654">
        <v>18.0</v>
      </c>
      <c r="B105" s="1481" t="s">
        <v>6161</v>
      </c>
      <c r="C105" s="1425" t="s">
        <v>6135</v>
      </c>
      <c r="D105" s="356" t="s">
        <v>6634</v>
      </c>
      <c r="E105" s="657" t="s">
        <v>6144</v>
      </c>
      <c r="F105" s="657">
        <v>10.0</v>
      </c>
      <c r="G105" s="659">
        <v>550000.0</v>
      </c>
      <c r="H105" s="657">
        <v>4.0</v>
      </c>
      <c r="I105" s="657">
        <v>3.0</v>
      </c>
      <c r="J105" s="657">
        <v>80.0</v>
      </c>
      <c r="K105" s="1555"/>
      <c r="L105" s="657">
        <v>3.0</v>
      </c>
      <c r="M105" s="1527">
        <v>1.0</v>
      </c>
      <c r="N105" s="1539">
        <f>M105/H105</f>
        <v>0.25</v>
      </c>
      <c r="O105" s="1540"/>
      <c r="P105" s="1540"/>
      <c r="Q105" s="1540"/>
      <c r="R105" s="1540"/>
      <c r="S105" s="1540"/>
      <c r="T105" s="278"/>
      <c r="U105" s="280"/>
      <c r="V105" s="1425"/>
      <c r="W105" s="356"/>
      <c r="X105" s="1426"/>
      <c r="Y105" s="1426"/>
      <c r="Z105" s="1426"/>
      <c r="AA105" s="1426"/>
      <c r="AB105" s="1465"/>
      <c r="AC105" s="1427"/>
      <c r="AD105" s="1427"/>
      <c r="AE105" s="1426"/>
      <c r="AF105" s="1426"/>
      <c r="AG105" s="1426"/>
      <c r="AH105" s="1535"/>
      <c r="AI105" s="1426"/>
      <c r="AJ105" s="677"/>
      <c r="AK105" s="1542"/>
      <c r="AL105" s="1540"/>
      <c r="AM105" s="1540"/>
      <c r="AN105" s="1540"/>
      <c r="AO105" s="1540"/>
    </row>
    <row r="106">
      <c r="A106" s="654">
        <v>19.0</v>
      </c>
      <c r="B106" s="20"/>
      <c r="C106" s="1432" t="s">
        <v>6135</v>
      </c>
      <c r="D106" s="294" t="s">
        <v>6642</v>
      </c>
      <c r="E106" s="662" t="s">
        <v>6144</v>
      </c>
      <c r="F106" s="662"/>
      <c r="G106" s="664"/>
      <c r="H106" s="662"/>
      <c r="I106" s="662"/>
      <c r="J106" s="662"/>
      <c r="K106" s="1440"/>
      <c r="L106" s="662"/>
      <c r="M106" s="20"/>
      <c r="N106" s="20"/>
      <c r="O106" s="1540"/>
      <c r="P106" s="1540"/>
      <c r="Q106" s="1540"/>
      <c r="R106" s="1540"/>
      <c r="S106" s="1540"/>
      <c r="T106" s="278">
        <v>18.0</v>
      </c>
      <c r="U106" s="1481" t="s">
        <v>6161</v>
      </c>
      <c r="V106" s="1425" t="s">
        <v>6135</v>
      </c>
      <c r="W106" s="356" t="s">
        <v>6646</v>
      </c>
      <c r="X106" s="1426" t="s">
        <v>6144</v>
      </c>
      <c r="Y106" s="1426"/>
      <c r="Z106" s="1426"/>
      <c r="AA106" s="1426"/>
      <c r="AB106" s="1465"/>
      <c r="AC106" s="1427"/>
      <c r="AD106" s="1427"/>
      <c r="AE106" s="1426"/>
      <c r="AF106" s="1426"/>
      <c r="AG106" s="1426"/>
      <c r="AH106" s="1535"/>
      <c r="AI106" s="1426"/>
      <c r="AJ106" s="677"/>
      <c r="AK106" s="1546"/>
      <c r="AL106" s="1540"/>
      <c r="AM106" s="1540"/>
      <c r="AN106" s="1540"/>
      <c r="AO106" s="1540"/>
    </row>
    <row r="107">
      <c r="A107" s="654">
        <v>20.0</v>
      </c>
      <c r="B107" s="20"/>
      <c r="C107" s="1432" t="s">
        <v>6135</v>
      </c>
      <c r="D107" s="294" t="s">
        <v>6650</v>
      </c>
      <c r="E107" s="662" t="s">
        <v>6144</v>
      </c>
      <c r="F107" s="662"/>
      <c r="G107" s="664"/>
      <c r="H107" s="662"/>
      <c r="I107" s="662"/>
      <c r="J107" s="662"/>
      <c r="K107" s="1433"/>
      <c r="L107" s="662"/>
      <c r="M107" s="20"/>
      <c r="N107" s="20"/>
      <c r="O107" s="1540"/>
      <c r="P107" s="1540"/>
      <c r="Q107" s="1540"/>
      <c r="R107" s="1540"/>
      <c r="S107" s="1540"/>
      <c r="T107" s="278">
        <v>19.0</v>
      </c>
      <c r="U107" s="20"/>
      <c r="V107" s="1432" t="s">
        <v>6135</v>
      </c>
      <c r="W107" s="294" t="s">
        <v>6652</v>
      </c>
      <c r="X107" s="1434" t="s">
        <v>6144</v>
      </c>
      <c r="Y107" s="1434"/>
      <c r="Z107" s="1434"/>
      <c r="AA107" s="1434"/>
      <c r="AB107" s="1434"/>
      <c r="AC107" s="1437"/>
      <c r="AD107" s="1437"/>
      <c r="AE107" s="1434"/>
      <c r="AF107" s="1434"/>
      <c r="AG107" s="1434"/>
      <c r="AH107" s="1438"/>
      <c r="AI107" s="1434"/>
      <c r="AJ107" s="20"/>
      <c r="AK107" s="20"/>
      <c r="AL107" s="1540"/>
      <c r="AM107" s="1540"/>
      <c r="AN107" s="1540"/>
      <c r="AO107" s="1540"/>
    </row>
    <row r="108">
      <c r="A108" s="654">
        <v>21.0</v>
      </c>
      <c r="B108" s="24"/>
      <c r="C108" s="1432" t="s">
        <v>6168</v>
      </c>
      <c r="D108" s="294" t="s">
        <v>6656</v>
      </c>
      <c r="E108" s="662" t="s">
        <v>6144</v>
      </c>
      <c r="F108" s="662"/>
      <c r="G108" s="664"/>
      <c r="H108" s="662"/>
      <c r="I108" s="662"/>
      <c r="J108" s="662"/>
      <c r="K108" s="1433"/>
      <c r="L108" s="662"/>
      <c r="M108" s="20"/>
      <c r="N108" s="20"/>
      <c r="O108" s="1540"/>
      <c r="P108" s="1540"/>
      <c r="Q108" s="1540"/>
      <c r="R108" s="1540"/>
      <c r="S108" s="1540"/>
      <c r="T108" s="278">
        <v>20.0</v>
      </c>
      <c r="U108" s="24"/>
      <c r="V108" s="1432" t="s">
        <v>6168</v>
      </c>
      <c r="W108" s="294" t="s">
        <v>6660</v>
      </c>
      <c r="X108" s="1434" t="s">
        <v>6144</v>
      </c>
      <c r="Y108" s="1434"/>
      <c r="Z108" s="1434"/>
      <c r="AA108" s="1434"/>
      <c r="AB108" s="1434"/>
      <c r="AC108" s="1437"/>
      <c r="AD108" s="1437"/>
      <c r="AE108" s="1434"/>
      <c r="AF108" s="1434"/>
      <c r="AG108" s="1434"/>
      <c r="AH108" s="1438"/>
      <c r="AI108" s="1434"/>
      <c r="AJ108" s="20"/>
      <c r="AK108" s="20"/>
      <c r="AL108" s="1540"/>
      <c r="AM108" s="1540"/>
      <c r="AN108" s="1540"/>
      <c r="AO108" s="1540"/>
    </row>
    <row r="109">
      <c r="A109" s="654">
        <v>22.0</v>
      </c>
      <c r="B109" s="1481" t="s">
        <v>6170</v>
      </c>
      <c r="C109" s="1432" t="s">
        <v>6123</v>
      </c>
      <c r="D109" s="294" t="s">
        <v>6662</v>
      </c>
      <c r="E109" s="662" t="s">
        <v>6144</v>
      </c>
      <c r="F109" s="662"/>
      <c r="G109" s="664"/>
      <c r="H109" s="662"/>
      <c r="I109" s="662"/>
      <c r="J109" s="662"/>
      <c r="K109" s="1440"/>
      <c r="L109" s="662"/>
      <c r="M109" s="20"/>
      <c r="N109" s="20"/>
      <c r="O109" s="1540"/>
      <c r="P109" s="1540"/>
      <c r="Q109" s="1540"/>
      <c r="R109" s="1540"/>
      <c r="S109" s="1540"/>
      <c r="T109" s="278">
        <v>22.0</v>
      </c>
      <c r="U109" s="1481" t="s">
        <v>6170</v>
      </c>
      <c r="V109" s="1425" t="s">
        <v>6123</v>
      </c>
      <c r="W109" s="356" t="s">
        <v>6664</v>
      </c>
      <c r="X109" s="1426" t="s">
        <v>6144</v>
      </c>
      <c r="Y109" s="1426"/>
      <c r="Z109" s="1426"/>
      <c r="AA109" s="1426"/>
      <c r="AB109" s="1465"/>
      <c r="AC109" s="1427"/>
      <c r="AD109" s="1427"/>
      <c r="AE109" s="1426"/>
      <c r="AF109" s="1426"/>
      <c r="AG109" s="1426"/>
      <c r="AH109" s="1535"/>
      <c r="AI109" s="1426"/>
      <c r="AJ109" s="20"/>
      <c r="AK109" s="20"/>
      <c r="AL109" s="1540"/>
      <c r="AM109" s="1540"/>
      <c r="AN109" s="1540"/>
      <c r="AO109" s="1540"/>
    </row>
    <row r="110">
      <c r="A110" s="654">
        <v>23.0</v>
      </c>
      <c r="B110" s="20"/>
      <c r="C110" s="1432" t="s">
        <v>6135</v>
      </c>
      <c r="D110" s="294" t="s">
        <v>6666</v>
      </c>
      <c r="E110" s="662" t="s">
        <v>6144</v>
      </c>
      <c r="F110" s="667"/>
      <c r="G110" s="667"/>
      <c r="H110" s="667"/>
      <c r="I110" s="667"/>
      <c r="J110" s="662"/>
      <c r="K110" s="1440"/>
      <c r="L110" s="667"/>
      <c r="M110" s="20"/>
      <c r="N110" s="20"/>
      <c r="O110" s="1540"/>
      <c r="P110" s="1540"/>
      <c r="Q110" s="1540"/>
      <c r="R110" s="1540"/>
      <c r="S110" s="1540"/>
      <c r="T110" s="278">
        <v>23.0</v>
      </c>
      <c r="U110" s="20"/>
      <c r="V110" s="1432" t="s">
        <v>6135</v>
      </c>
      <c r="W110" s="294" t="s">
        <v>6668</v>
      </c>
      <c r="X110" s="1434" t="s">
        <v>6144</v>
      </c>
      <c r="Y110" s="1434"/>
      <c r="Z110" s="1434"/>
      <c r="AA110" s="1434"/>
      <c r="AB110" s="1441"/>
      <c r="AC110" s="1441"/>
      <c r="AD110" s="1441"/>
      <c r="AE110" s="1441"/>
      <c r="AF110" s="1441"/>
      <c r="AG110" s="1434"/>
      <c r="AH110" s="1442"/>
      <c r="AI110" s="1441"/>
      <c r="AJ110" s="20"/>
      <c r="AK110" s="20"/>
      <c r="AL110" s="1540"/>
      <c r="AM110" s="1540"/>
      <c r="AN110" s="1540"/>
      <c r="AO110" s="1540"/>
    </row>
    <row r="111">
      <c r="A111" s="654">
        <v>24.0</v>
      </c>
      <c r="B111" s="20"/>
      <c r="C111" s="1432" t="s">
        <v>6168</v>
      </c>
      <c r="D111" s="294" t="s">
        <v>6670</v>
      </c>
      <c r="E111" s="662" t="s">
        <v>6144</v>
      </c>
      <c r="F111" s="667"/>
      <c r="G111" s="667"/>
      <c r="H111" s="667"/>
      <c r="I111" s="667"/>
      <c r="J111" s="662"/>
      <c r="K111" s="1440"/>
      <c r="L111" s="667"/>
      <c r="M111" s="20"/>
      <c r="N111" s="20"/>
      <c r="O111" s="1540"/>
      <c r="P111" s="1540"/>
      <c r="Q111" s="1540"/>
      <c r="R111" s="1540"/>
      <c r="S111" s="1540"/>
      <c r="T111" s="278">
        <v>24.0</v>
      </c>
      <c r="U111" s="20"/>
      <c r="V111" s="1432" t="s">
        <v>6168</v>
      </c>
      <c r="W111" s="294" t="s">
        <v>6672</v>
      </c>
      <c r="X111" s="1434" t="s">
        <v>6144</v>
      </c>
      <c r="Y111" s="1434"/>
      <c r="Z111" s="1434"/>
      <c r="AA111" s="1434"/>
      <c r="AB111" s="1441"/>
      <c r="AC111" s="1441"/>
      <c r="AD111" s="1441"/>
      <c r="AE111" s="1441"/>
      <c r="AF111" s="1441"/>
      <c r="AG111" s="1434"/>
      <c r="AH111" s="1442"/>
      <c r="AI111" s="1441"/>
      <c r="AJ111" s="20"/>
      <c r="AK111" s="20"/>
      <c r="AL111" s="1540"/>
      <c r="AM111" s="1540"/>
      <c r="AN111" s="1540"/>
      <c r="AO111" s="1540"/>
    </row>
    <row r="112">
      <c r="A112" s="654">
        <v>25.0</v>
      </c>
      <c r="B112" s="24"/>
      <c r="C112" s="1432" t="s">
        <v>6135</v>
      </c>
      <c r="D112" s="294" t="s">
        <v>6674</v>
      </c>
      <c r="E112" s="662" t="s">
        <v>6144</v>
      </c>
      <c r="F112" s="667"/>
      <c r="G112" s="667"/>
      <c r="H112" s="667"/>
      <c r="I112" s="667"/>
      <c r="J112" s="662"/>
      <c r="K112" s="1440"/>
      <c r="L112" s="667"/>
      <c r="M112" s="24"/>
      <c r="N112" s="24"/>
      <c r="O112" s="1540"/>
      <c r="P112" s="1540"/>
      <c r="Q112" s="1540"/>
      <c r="R112" s="1540"/>
      <c r="S112" s="1540"/>
      <c r="T112" s="278">
        <v>25.0</v>
      </c>
      <c r="U112" s="24"/>
      <c r="V112" s="1432" t="s">
        <v>6135</v>
      </c>
      <c r="W112" s="294" t="s">
        <v>6678</v>
      </c>
      <c r="X112" s="1434" t="s">
        <v>6144</v>
      </c>
      <c r="Y112" s="1434"/>
      <c r="Z112" s="1434"/>
      <c r="AA112" s="1434"/>
      <c r="AB112" s="1441"/>
      <c r="AC112" s="1441"/>
      <c r="AD112" s="1441"/>
      <c r="AE112" s="1441"/>
      <c r="AF112" s="1441"/>
      <c r="AG112" s="1434"/>
      <c r="AH112" s="1442"/>
      <c r="AI112" s="1441"/>
      <c r="AJ112" s="24"/>
      <c r="AK112" s="24"/>
      <c r="AL112" s="1540"/>
      <c r="AM112" s="1540"/>
      <c r="AN112" s="1540"/>
      <c r="AO112" s="1540"/>
    </row>
    <row r="113">
      <c r="A113" s="654">
        <v>26.0</v>
      </c>
      <c r="B113" s="1481" t="s">
        <v>6306</v>
      </c>
      <c r="C113" s="1425" t="s">
        <v>6121</v>
      </c>
      <c r="D113" s="356" t="s">
        <v>6679</v>
      </c>
      <c r="E113" s="657" t="s">
        <v>6144</v>
      </c>
      <c r="F113" s="657">
        <v>10.0</v>
      </c>
      <c r="G113" s="659">
        <v>550000.0</v>
      </c>
      <c r="H113" s="657">
        <v>4.0</v>
      </c>
      <c r="I113" s="657">
        <v>3.0</v>
      </c>
      <c r="J113" s="657">
        <v>80.0</v>
      </c>
      <c r="K113" s="1555"/>
      <c r="L113" s="657">
        <v>3.0</v>
      </c>
      <c r="M113" s="1527">
        <v>1.0</v>
      </c>
      <c r="N113" s="1539">
        <f>M113/(H113+H117)</f>
        <v>0.25</v>
      </c>
      <c r="O113" s="1540"/>
      <c r="P113" s="1540"/>
      <c r="Q113" s="1540"/>
      <c r="R113" s="1540"/>
      <c r="S113" s="1540"/>
      <c r="T113" s="278">
        <v>26.0</v>
      </c>
      <c r="U113" s="1481" t="s">
        <v>6306</v>
      </c>
      <c r="V113" s="1425" t="s">
        <v>6121</v>
      </c>
      <c r="W113" s="356" t="s">
        <v>6688</v>
      </c>
      <c r="X113" s="1426" t="s">
        <v>6144</v>
      </c>
      <c r="Y113" s="1426"/>
      <c r="Z113" s="1426"/>
      <c r="AA113" s="1426"/>
      <c r="AB113" s="1465"/>
      <c r="AC113" s="1427"/>
      <c r="AD113" s="1427"/>
      <c r="AE113" s="1426"/>
      <c r="AF113" s="1426"/>
      <c r="AG113" s="1426"/>
      <c r="AH113" s="1535"/>
      <c r="AI113" s="1426"/>
      <c r="AJ113" s="677"/>
      <c r="AK113" s="1546"/>
      <c r="AL113" s="1540"/>
      <c r="AM113" s="1540"/>
      <c r="AN113" s="1540"/>
      <c r="AO113" s="1540"/>
    </row>
    <row r="114">
      <c r="A114" s="654">
        <v>27.0</v>
      </c>
      <c r="B114" s="20"/>
      <c r="C114" s="1432" t="s">
        <v>6123</v>
      </c>
      <c r="D114" s="294" t="s">
        <v>6692</v>
      </c>
      <c r="E114" s="662" t="s">
        <v>6144</v>
      </c>
      <c r="F114" s="667"/>
      <c r="G114" s="667"/>
      <c r="H114" s="667"/>
      <c r="I114" s="667"/>
      <c r="J114" s="662"/>
      <c r="K114" s="1440"/>
      <c r="L114" s="667"/>
      <c r="M114" s="20"/>
      <c r="N114" s="20"/>
      <c r="O114" s="1540"/>
      <c r="P114" s="1540"/>
      <c r="Q114" s="1540"/>
      <c r="R114" s="1540"/>
      <c r="S114" s="1540"/>
      <c r="T114" s="278">
        <v>27.0</v>
      </c>
      <c r="U114" s="20"/>
      <c r="V114" s="1432" t="s">
        <v>6123</v>
      </c>
      <c r="W114" s="294" t="s">
        <v>6696</v>
      </c>
      <c r="X114" s="1434" t="s">
        <v>6144</v>
      </c>
      <c r="Y114" s="1434"/>
      <c r="Z114" s="1434"/>
      <c r="AA114" s="1434"/>
      <c r="AB114" s="1441"/>
      <c r="AC114" s="1441"/>
      <c r="AD114" s="1441"/>
      <c r="AE114" s="1441"/>
      <c r="AF114" s="1441"/>
      <c r="AG114" s="1434"/>
      <c r="AH114" s="1442"/>
      <c r="AI114" s="1441"/>
      <c r="AJ114" s="20"/>
      <c r="AK114" s="20"/>
      <c r="AL114" s="1540"/>
      <c r="AM114" s="1540"/>
      <c r="AN114" s="1540"/>
      <c r="AO114" s="1540"/>
    </row>
    <row r="115">
      <c r="A115" s="654">
        <v>28.0</v>
      </c>
      <c r="B115" s="20"/>
      <c r="C115" s="1432" t="s">
        <v>6151</v>
      </c>
      <c r="D115" s="294" t="s">
        <v>6698</v>
      </c>
      <c r="E115" s="662" t="s">
        <v>6144</v>
      </c>
      <c r="F115" s="667"/>
      <c r="G115" s="667"/>
      <c r="H115" s="667"/>
      <c r="I115" s="667"/>
      <c r="J115" s="662"/>
      <c r="K115" s="1440"/>
      <c r="L115" s="667"/>
      <c r="M115" s="20"/>
      <c r="N115" s="20"/>
      <c r="O115" s="1540"/>
      <c r="P115" s="1540"/>
      <c r="Q115" s="1540"/>
      <c r="R115" s="1540"/>
      <c r="S115" s="1540"/>
      <c r="T115" s="278">
        <v>28.0</v>
      </c>
      <c r="U115" s="20"/>
      <c r="V115" s="1432" t="s">
        <v>6151</v>
      </c>
      <c r="W115" s="294" t="s">
        <v>6701</v>
      </c>
      <c r="X115" s="1434" t="s">
        <v>6144</v>
      </c>
      <c r="Y115" s="1434"/>
      <c r="Z115" s="1434"/>
      <c r="AA115" s="1434"/>
      <c r="AB115" s="1441"/>
      <c r="AC115" s="1441"/>
      <c r="AD115" s="1441"/>
      <c r="AE115" s="1441"/>
      <c r="AF115" s="1441"/>
      <c r="AG115" s="1434"/>
      <c r="AH115" s="1442"/>
      <c r="AI115" s="1441"/>
      <c r="AJ115" s="20"/>
      <c r="AK115" s="20"/>
      <c r="AL115" s="1540"/>
      <c r="AM115" s="1540"/>
      <c r="AN115" s="1540"/>
      <c r="AO115" s="1540"/>
    </row>
    <row r="116">
      <c r="A116" s="654">
        <v>29.0</v>
      </c>
      <c r="B116" s="24"/>
      <c r="C116" s="1432" t="s">
        <v>6128</v>
      </c>
      <c r="D116" s="294" t="s">
        <v>6702</v>
      </c>
      <c r="E116" s="662" t="s">
        <v>6144</v>
      </c>
      <c r="F116" s="667"/>
      <c r="G116" s="667"/>
      <c r="H116" s="667"/>
      <c r="I116" s="667"/>
      <c r="J116" s="662"/>
      <c r="K116" s="1440"/>
      <c r="L116" s="662"/>
      <c r="M116" s="20"/>
      <c r="N116" s="20"/>
      <c r="O116" s="1540"/>
      <c r="P116" s="1540"/>
      <c r="Q116" s="1540"/>
      <c r="R116" s="1540"/>
      <c r="S116" s="1540"/>
      <c r="T116" s="278">
        <v>29.0</v>
      </c>
      <c r="U116" s="24"/>
      <c r="V116" s="1432" t="s">
        <v>6128</v>
      </c>
      <c r="W116" s="294" t="s">
        <v>6706</v>
      </c>
      <c r="X116" s="1434" t="s">
        <v>6144</v>
      </c>
      <c r="Y116" s="1434"/>
      <c r="Z116" s="1434"/>
      <c r="AA116" s="1434"/>
      <c r="AB116" s="1441"/>
      <c r="AC116" s="1441"/>
      <c r="AD116" s="1441"/>
      <c r="AE116" s="1441"/>
      <c r="AF116" s="1441"/>
      <c r="AG116" s="1434"/>
      <c r="AH116" s="1442"/>
      <c r="AI116" s="1434"/>
      <c r="AJ116" s="20"/>
      <c r="AK116" s="20"/>
      <c r="AL116" s="1540"/>
      <c r="AM116" s="1540"/>
      <c r="AN116" s="1540"/>
      <c r="AO116" s="1540"/>
    </row>
    <row r="117">
      <c r="A117" s="654">
        <v>30.0</v>
      </c>
      <c r="B117" s="1481" t="s">
        <v>6347</v>
      </c>
      <c r="C117" s="1432" t="s">
        <v>6135</v>
      </c>
      <c r="D117" s="294" t="s">
        <v>6707</v>
      </c>
      <c r="E117" s="662" t="s">
        <v>6144</v>
      </c>
      <c r="F117" s="662"/>
      <c r="G117" s="664"/>
      <c r="H117" s="662"/>
      <c r="I117" s="662"/>
      <c r="J117" s="662"/>
      <c r="K117" s="1433"/>
      <c r="L117" s="662"/>
      <c r="M117" s="20"/>
      <c r="N117" s="20"/>
      <c r="O117" s="1540"/>
      <c r="P117" s="1540"/>
      <c r="Q117" s="1540"/>
      <c r="R117" s="1540"/>
      <c r="S117" s="1540"/>
      <c r="T117" s="278">
        <v>30.0</v>
      </c>
      <c r="U117" s="1481" t="s">
        <v>6347</v>
      </c>
      <c r="V117" s="1425" t="s">
        <v>6135</v>
      </c>
      <c r="W117" s="356" t="s">
        <v>6710</v>
      </c>
      <c r="X117" s="1426" t="s">
        <v>6144</v>
      </c>
      <c r="Y117" s="1426"/>
      <c r="Z117" s="1426"/>
      <c r="AA117" s="1426"/>
      <c r="AB117" s="1426"/>
      <c r="AC117" s="1427"/>
      <c r="AD117" s="1427"/>
      <c r="AE117" s="1426"/>
      <c r="AF117" s="1426"/>
      <c r="AG117" s="1426"/>
      <c r="AH117" s="1428"/>
      <c r="AI117" s="1426"/>
      <c r="AJ117" s="20"/>
      <c r="AK117" s="20"/>
      <c r="AL117" s="1540"/>
      <c r="AM117" s="1540"/>
      <c r="AN117" s="1540"/>
      <c r="AO117" s="1540"/>
    </row>
    <row r="118">
      <c r="A118" s="654">
        <v>31.0</v>
      </c>
      <c r="B118" s="24"/>
      <c r="C118" s="1432" t="s">
        <v>6168</v>
      </c>
      <c r="D118" s="294" t="s">
        <v>6712</v>
      </c>
      <c r="E118" s="662" t="s">
        <v>6144</v>
      </c>
      <c r="F118" s="662"/>
      <c r="G118" s="664"/>
      <c r="H118" s="662"/>
      <c r="I118" s="662"/>
      <c r="J118" s="662"/>
      <c r="K118" s="1433"/>
      <c r="L118" s="662"/>
      <c r="M118" s="24"/>
      <c r="N118" s="24"/>
      <c r="O118" s="1540"/>
      <c r="P118" s="1540"/>
      <c r="Q118" s="1540"/>
      <c r="R118" s="1540"/>
      <c r="S118" s="1540"/>
      <c r="T118" s="278">
        <v>31.0</v>
      </c>
      <c r="U118" s="24"/>
      <c r="V118" s="1432" t="s">
        <v>6168</v>
      </c>
      <c r="W118" s="294" t="s">
        <v>6715</v>
      </c>
      <c r="X118" s="1434" t="s">
        <v>6144</v>
      </c>
      <c r="Y118" s="1434"/>
      <c r="Z118" s="1434"/>
      <c r="AA118" s="1434"/>
      <c r="AB118" s="1434"/>
      <c r="AC118" s="1437"/>
      <c r="AD118" s="1437"/>
      <c r="AE118" s="1434"/>
      <c r="AF118" s="1434"/>
      <c r="AG118" s="1434"/>
      <c r="AH118" s="1438"/>
      <c r="AI118" s="1434"/>
      <c r="AJ118" s="24"/>
      <c r="AK118" s="24"/>
      <c r="AL118" s="1540"/>
      <c r="AM118" s="1540"/>
      <c r="AN118" s="1540"/>
      <c r="AO118" s="1540"/>
    </row>
    <row r="119">
      <c r="A119" s="1461"/>
      <c r="B119" s="452"/>
      <c r="C119" s="1569"/>
      <c r="D119" s="1570"/>
      <c r="E119" s="1571"/>
      <c r="F119" s="1046"/>
      <c r="G119" s="1571"/>
      <c r="H119" s="1046"/>
      <c r="I119" s="1046"/>
      <c r="J119" s="1571"/>
      <c r="K119" s="1573"/>
      <c r="L119" s="1046"/>
      <c r="M119" s="1046"/>
      <c r="N119" s="1046"/>
      <c r="O119" s="1461"/>
      <c r="P119" s="1461"/>
      <c r="Q119" s="1461"/>
      <c r="R119" s="1461"/>
      <c r="S119" s="1461"/>
      <c r="T119" s="327"/>
      <c r="U119" s="327"/>
      <c r="V119" s="327"/>
      <c r="W119" s="327"/>
      <c r="X119" s="327"/>
      <c r="Y119" s="327"/>
      <c r="Z119" s="327"/>
      <c r="AA119" s="327"/>
      <c r="AB119" s="1575"/>
      <c r="AC119" s="327"/>
      <c r="AD119" s="327"/>
      <c r="AE119" s="327"/>
      <c r="AF119" s="327"/>
      <c r="AG119" s="327"/>
      <c r="AH119" s="327"/>
      <c r="AI119" s="327"/>
      <c r="AJ119" s="327"/>
      <c r="AK119" s="327"/>
      <c r="AL119" s="1461"/>
      <c r="AM119" s="1461"/>
      <c r="AN119" s="1461"/>
      <c r="AO119" s="1461"/>
    </row>
    <row r="120">
      <c r="A120" s="1461"/>
      <c r="B120" s="452"/>
      <c r="C120" s="1569"/>
      <c r="D120" s="1570"/>
      <c r="E120" s="1571"/>
      <c r="F120" s="1046"/>
      <c r="G120" s="1571"/>
      <c r="H120" s="1046"/>
      <c r="I120" s="1046"/>
      <c r="J120" s="1571"/>
      <c r="K120" s="1573"/>
      <c r="L120" s="1046"/>
      <c r="M120" s="1046"/>
      <c r="N120" s="1046"/>
      <c r="O120" s="1461"/>
      <c r="P120" s="1461"/>
      <c r="Q120" s="1461"/>
      <c r="R120" s="1461"/>
      <c r="S120" s="1461"/>
      <c r="T120" s="327"/>
      <c r="U120" s="327"/>
      <c r="V120" s="327"/>
      <c r="W120" s="327"/>
      <c r="X120" s="327"/>
      <c r="Y120" s="327"/>
      <c r="Z120" s="327"/>
      <c r="AA120" s="327"/>
      <c r="AB120" s="1575"/>
      <c r="AC120" s="327"/>
      <c r="AD120" s="327"/>
      <c r="AE120" s="327"/>
      <c r="AF120" s="327"/>
      <c r="AG120" s="327"/>
      <c r="AH120" s="327"/>
      <c r="AI120" s="327"/>
      <c r="AJ120" s="327"/>
      <c r="AK120" s="327"/>
      <c r="AL120" s="1461"/>
      <c r="AM120" s="1461"/>
      <c r="AN120" s="1461"/>
      <c r="AO120" s="1461"/>
    </row>
    <row r="121">
      <c r="A121" s="1456"/>
      <c r="B121" s="1576" t="s">
        <v>6723</v>
      </c>
      <c r="C121" s="1577" t="s">
        <v>6725</v>
      </c>
      <c r="D121" s="294" t="s">
        <v>6726</v>
      </c>
      <c r="E121" s="1579"/>
      <c r="F121" s="454"/>
      <c r="G121" s="1571"/>
      <c r="H121" s="1046"/>
      <c r="I121" s="1046"/>
      <c r="J121" s="1571"/>
      <c r="K121" s="1573"/>
      <c r="L121" s="1046"/>
      <c r="M121" s="1046"/>
      <c r="N121" s="1046"/>
      <c r="O121" s="1461"/>
      <c r="P121" s="1461"/>
      <c r="Q121" s="1461"/>
      <c r="R121" s="1461"/>
      <c r="S121" s="1461"/>
      <c r="T121" s="327"/>
      <c r="U121" s="327"/>
      <c r="V121" s="327"/>
      <c r="W121" s="327"/>
      <c r="X121" s="327"/>
      <c r="Y121" s="327"/>
      <c r="Z121" s="327"/>
      <c r="AA121" s="327"/>
      <c r="AB121" s="1575"/>
      <c r="AC121" s="327"/>
      <c r="AD121" s="327"/>
      <c r="AE121" s="327"/>
      <c r="AF121" s="327"/>
      <c r="AG121" s="327"/>
      <c r="AH121" s="327"/>
      <c r="AI121" s="327"/>
      <c r="AJ121" s="327"/>
      <c r="AK121" s="327"/>
      <c r="AL121" s="1461"/>
      <c r="AM121" s="1461"/>
      <c r="AN121" s="1461"/>
      <c r="AO121" s="1461"/>
    </row>
    <row r="122">
      <c r="A122" s="1456"/>
      <c r="B122" s="20"/>
      <c r="C122" s="1577" t="s">
        <v>5759</v>
      </c>
      <c r="D122" s="294" t="s">
        <v>6730</v>
      </c>
      <c r="E122" s="1579"/>
      <c r="F122" s="454"/>
      <c r="G122" s="1571"/>
      <c r="H122" s="1046"/>
      <c r="I122" s="1046"/>
      <c r="J122" s="1571"/>
      <c r="K122" s="1573"/>
      <c r="L122" s="1046"/>
      <c r="M122" s="1046"/>
      <c r="N122" s="1046"/>
      <c r="O122" s="1461"/>
      <c r="P122" s="1461"/>
      <c r="Q122" s="1461"/>
      <c r="R122" s="1461"/>
      <c r="S122" s="1461"/>
      <c r="T122" s="327"/>
      <c r="U122" s="327"/>
      <c r="V122" s="327"/>
      <c r="W122" s="327"/>
      <c r="X122" s="327"/>
      <c r="Y122" s="327"/>
      <c r="Z122" s="327"/>
      <c r="AA122" s="327"/>
      <c r="AB122" s="1575"/>
      <c r="AC122" s="327"/>
      <c r="AD122" s="327"/>
      <c r="AE122" s="327"/>
      <c r="AF122" s="327"/>
      <c r="AG122" s="327"/>
      <c r="AH122" s="327"/>
      <c r="AI122" s="327"/>
      <c r="AJ122" s="327"/>
      <c r="AK122" s="327"/>
      <c r="AL122" s="1461"/>
      <c r="AM122" s="1461"/>
      <c r="AN122" s="1461"/>
      <c r="AO122" s="1461"/>
    </row>
    <row r="123">
      <c r="A123" s="1456"/>
      <c r="B123" s="20"/>
      <c r="C123" s="1577" t="s">
        <v>6733</v>
      </c>
      <c r="D123" s="294" t="s">
        <v>6735</v>
      </c>
      <c r="E123" s="1579"/>
      <c r="F123" s="454"/>
      <c r="G123" s="1571"/>
      <c r="H123" s="1046"/>
      <c r="I123" s="1046"/>
      <c r="J123" s="1571"/>
      <c r="K123" s="1573"/>
      <c r="L123" s="1046"/>
      <c r="M123" s="1046"/>
      <c r="N123" s="1046"/>
      <c r="O123" s="1461"/>
      <c r="P123" s="1461"/>
      <c r="Q123" s="1461"/>
      <c r="R123" s="1461"/>
      <c r="S123" s="1461"/>
      <c r="T123" s="327"/>
      <c r="U123" s="327"/>
      <c r="V123" s="327"/>
      <c r="W123" s="327"/>
      <c r="X123" s="327"/>
      <c r="Y123" s="327"/>
      <c r="Z123" s="327"/>
      <c r="AA123" s="327"/>
      <c r="AB123" s="1575"/>
      <c r="AC123" s="327"/>
      <c r="AD123" s="327"/>
      <c r="AE123" s="327"/>
      <c r="AF123" s="327"/>
      <c r="AG123" s="327"/>
      <c r="AH123" s="327"/>
      <c r="AI123" s="327"/>
      <c r="AJ123" s="327"/>
      <c r="AK123" s="327"/>
      <c r="AL123" s="1461"/>
      <c r="AM123" s="1461"/>
      <c r="AN123" s="1461"/>
      <c r="AO123" s="1461"/>
    </row>
    <row r="124">
      <c r="A124" s="1456"/>
      <c r="B124" s="24"/>
      <c r="C124" s="1577" t="s">
        <v>6739</v>
      </c>
      <c r="D124" s="280" t="s">
        <v>6742</v>
      </c>
      <c r="E124" s="1579"/>
      <c r="F124" s="454"/>
      <c r="G124" s="1571"/>
      <c r="H124" s="1046"/>
      <c r="I124" s="1046"/>
      <c r="J124" s="1571"/>
      <c r="K124" s="1573"/>
      <c r="L124" s="1046"/>
      <c r="M124" s="1046"/>
      <c r="N124" s="1046"/>
      <c r="O124" s="1461"/>
      <c r="P124" s="1461"/>
      <c r="Q124" s="1461"/>
      <c r="R124" s="1461"/>
      <c r="S124" s="1461"/>
      <c r="T124" s="327"/>
      <c r="U124" s="327"/>
      <c r="V124" s="327"/>
      <c r="W124" s="327"/>
      <c r="X124" s="327"/>
      <c r="Y124" s="327"/>
      <c r="Z124" s="327"/>
      <c r="AA124" s="327"/>
      <c r="AB124" s="1575"/>
      <c r="AC124" s="327"/>
      <c r="AD124" s="327"/>
      <c r="AE124" s="327"/>
      <c r="AF124" s="327"/>
      <c r="AG124" s="327"/>
      <c r="AH124" s="327"/>
      <c r="AI124" s="327"/>
      <c r="AJ124" s="327"/>
      <c r="AK124" s="327"/>
      <c r="AL124" s="1461"/>
      <c r="AM124" s="1461"/>
      <c r="AN124" s="1461"/>
      <c r="AO124" s="1461"/>
    </row>
    <row r="125">
      <c r="A125" s="1461"/>
      <c r="B125" s="452"/>
      <c r="C125" s="1569"/>
      <c r="D125" s="1570"/>
      <c r="E125" s="1571"/>
      <c r="F125" s="1046"/>
      <c r="G125" s="1571"/>
      <c r="H125" s="1046"/>
      <c r="I125" s="1046"/>
      <c r="J125" s="1571"/>
      <c r="K125" s="1573"/>
      <c r="L125" s="1046"/>
      <c r="M125" s="1046"/>
      <c r="N125" s="1046"/>
      <c r="O125" s="1461"/>
      <c r="P125" s="1461"/>
      <c r="Q125" s="1461"/>
      <c r="R125" s="1461"/>
      <c r="S125" s="1461"/>
      <c r="T125" s="327"/>
      <c r="U125" s="327"/>
      <c r="V125" s="327"/>
      <c r="W125" s="327"/>
      <c r="X125" s="327"/>
      <c r="Y125" s="327"/>
      <c r="Z125" s="327"/>
      <c r="AA125" s="327"/>
      <c r="AB125" s="1575"/>
      <c r="AC125" s="327"/>
      <c r="AD125" s="327"/>
      <c r="AE125" s="327"/>
      <c r="AF125" s="327"/>
      <c r="AG125" s="327"/>
      <c r="AH125" s="327"/>
      <c r="AI125" s="327"/>
      <c r="AJ125" s="327"/>
      <c r="AK125" s="327"/>
      <c r="AL125" s="1461"/>
      <c r="AM125" s="1461"/>
      <c r="AN125" s="1461"/>
      <c r="AO125" s="1461"/>
    </row>
    <row r="126">
      <c r="A126" s="1461"/>
      <c r="B126" s="452"/>
      <c r="C126" s="1581"/>
      <c r="E126" s="1571"/>
      <c r="F126" s="1046"/>
      <c r="G126" s="1571"/>
      <c r="H126" s="1046"/>
      <c r="I126" s="1046"/>
      <c r="J126" s="1571"/>
      <c r="K126" s="1573"/>
      <c r="L126" s="1046"/>
      <c r="M126" s="1046"/>
      <c r="N126" s="1046"/>
      <c r="O126" s="1461"/>
      <c r="P126" s="1461"/>
      <c r="Q126" s="1461"/>
      <c r="R126" s="1461"/>
      <c r="S126" s="1461"/>
      <c r="T126" s="327"/>
      <c r="U126" s="327"/>
      <c r="V126" s="327"/>
      <c r="W126" s="327"/>
      <c r="X126" s="327"/>
      <c r="Y126" s="327"/>
      <c r="Z126" s="327"/>
      <c r="AA126" s="327"/>
      <c r="AB126" s="1575"/>
      <c r="AC126" s="327"/>
      <c r="AD126" s="327"/>
      <c r="AE126" s="327"/>
      <c r="AF126" s="327"/>
      <c r="AG126" s="327"/>
      <c r="AH126" s="327"/>
      <c r="AI126" s="327"/>
      <c r="AJ126" s="327"/>
      <c r="AK126" s="327"/>
      <c r="AL126" s="1461"/>
      <c r="AM126" s="1461"/>
      <c r="AN126" s="1461"/>
      <c r="AO126" s="1461"/>
    </row>
    <row r="127">
      <c r="A127" s="1461"/>
      <c r="B127" s="1576" t="s">
        <v>6749</v>
      </c>
      <c r="C127" s="1582" t="s">
        <v>6752</v>
      </c>
      <c r="D127" s="1583" t="s">
        <v>6754</v>
      </c>
      <c r="E127" s="1584"/>
      <c r="F127" s="1046"/>
      <c r="G127" s="1571"/>
      <c r="H127" s="1046"/>
      <c r="I127" s="1046"/>
      <c r="J127" s="1571"/>
      <c r="K127" s="1573"/>
      <c r="L127" s="1046"/>
      <c r="M127" s="1046"/>
      <c r="N127" s="1046"/>
      <c r="O127" s="1461"/>
      <c r="P127" s="1461"/>
      <c r="Q127" s="1461"/>
      <c r="R127" s="1461"/>
      <c r="S127" s="1461"/>
      <c r="T127" s="327"/>
      <c r="U127" s="327"/>
      <c r="V127" s="327"/>
      <c r="W127" s="327"/>
      <c r="X127" s="327"/>
      <c r="Y127" s="327"/>
      <c r="Z127" s="327"/>
      <c r="AA127" s="327"/>
      <c r="AB127" s="1575"/>
      <c r="AC127" s="327"/>
      <c r="AD127" s="327"/>
      <c r="AE127" s="327"/>
      <c r="AF127" s="327"/>
      <c r="AG127" s="327"/>
      <c r="AH127" s="327"/>
      <c r="AI127" s="327"/>
      <c r="AJ127" s="327"/>
      <c r="AK127" s="327"/>
      <c r="AL127" s="1461"/>
      <c r="AM127" s="1461"/>
      <c r="AN127" s="1461"/>
      <c r="AO127" s="1461"/>
    </row>
    <row r="128">
      <c r="A128" s="1461"/>
      <c r="B128" s="20"/>
      <c r="C128" s="1582" t="s">
        <v>6757</v>
      </c>
      <c r="D128" s="1583" t="s">
        <v>6758</v>
      </c>
      <c r="E128" s="1584"/>
      <c r="F128" s="1046"/>
      <c r="G128" s="1571"/>
      <c r="H128" s="1046"/>
      <c r="I128" s="1046"/>
      <c r="J128" s="1571"/>
      <c r="K128" s="1573"/>
      <c r="L128" s="1046"/>
      <c r="M128" s="1046"/>
      <c r="N128" s="1046"/>
      <c r="O128" s="1461"/>
      <c r="P128" s="1461"/>
      <c r="Q128" s="1461"/>
      <c r="R128" s="1461"/>
      <c r="S128" s="1461"/>
      <c r="T128" s="327"/>
      <c r="U128" s="327"/>
      <c r="V128" s="327"/>
      <c r="W128" s="327"/>
      <c r="X128" s="327"/>
      <c r="Y128" s="327"/>
      <c r="Z128" s="327"/>
      <c r="AA128" s="327"/>
      <c r="AB128" s="1575"/>
      <c r="AC128" s="327"/>
      <c r="AD128" s="327"/>
      <c r="AE128" s="327"/>
      <c r="AF128" s="327"/>
      <c r="AG128" s="327"/>
      <c r="AH128" s="327"/>
      <c r="AI128" s="327"/>
      <c r="AJ128" s="327"/>
      <c r="AK128" s="327"/>
      <c r="AL128" s="1461"/>
      <c r="AM128" s="1461"/>
      <c r="AN128" s="1461"/>
      <c r="AO128" s="1461"/>
    </row>
    <row r="129">
      <c r="A129" s="1461"/>
      <c r="B129" s="20"/>
      <c r="C129" s="1582" t="s">
        <v>6762</v>
      </c>
      <c r="D129" s="1583" t="s">
        <v>6763</v>
      </c>
      <c r="E129" s="1584"/>
      <c r="F129" s="1046"/>
      <c r="G129" s="1571"/>
      <c r="H129" s="1046"/>
      <c r="I129" s="1046"/>
      <c r="J129" s="1571"/>
      <c r="K129" s="1573"/>
      <c r="L129" s="1046"/>
      <c r="M129" s="1046"/>
      <c r="N129" s="1046"/>
      <c r="O129" s="1461"/>
      <c r="P129" s="1461"/>
      <c r="Q129" s="1461"/>
      <c r="R129" s="1461"/>
      <c r="S129" s="1461"/>
      <c r="T129" s="327"/>
      <c r="U129" s="327"/>
      <c r="V129" s="327"/>
      <c r="W129" s="327"/>
      <c r="X129" s="327"/>
      <c r="Y129" s="327"/>
      <c r="Z129" s="327"/>
      <c r="AA129" s="327"/>
      <c r="AB129" s="1575"/>
      <c r="AC129" s="327"/>
      <c r="AD129" s="327"/>
      <c r="AE129" s="327"/>
      <c r="AF129" s="327"/>
      <c r="AG129" s="327"/>
      <c r="AH129" s="327"/>
      <c r="AI129" s="327"/>
      <c r="AJ129" s="327"/>
      <c r="AK129" s="327"/>
      <c r="AL129" s="1461"/>
      <c r="AM129" s="1461"/>
      <c r="AN129" s="1461"/>
      <c r="AO129" s="1461"/>
    </row>
    <row r="130">
      <c r="A130" s="1461"/>
      <c r="B130" s="20"/>
      <c r="C130" s="1582" t="s">
        <v>6767</v>
      </c>
      <c r="D130" s="1583" t="s">
        <v>6768</v>
      </c>
      <c r="E130" s="1584"/>
      <c r="F130" s="1046"/>
      <c r="G130" s="1571"/>
      <c r="H130" s="1046"/>
      <c r="I130" s="52"/>
      <c r="J130" s="1571"/>
      <c r="K130" s="1585"/>
      <c r="L130" s="1046"/>
      <c r="M130" s="1046"/>
      <c r="N130" s="1046"/>
      <c r="O130" s="1461"/>
      <c r="P130" s="1461"/>
      <c r="Q130" s="1461"/>
      <c r="R130" s="1461"/>
      <c r="S130" s="1461"/>
      <c r="T130" s="327"/>
      <c r="U130" s="327"/>
      <c r="V130" s="327"/>
      <c r="W130" s="327"/>
      <c r="X130" s="327"/>
      <c r="Y130" s="327"/>
      <c r="Z130" s="327"/>
      <c r="AA130" s="327"/>
      <c r="AB130" s="1575"/>
      <c r="AC130" s="327"/>
      <c r="AD130" s="327"/>
      <c r="AE130" s="327"/>
      <c r="AF130" s="327"/>
      <c r="AG130" s="327"/>
      <c r="AH130" s="327"/>
      <c r="AI130" s="327"/>
      <c r="AJ130" s="327"/>
      <c r="AK130" s="327"/>
      <c r="AL130" s="1461"/>
      <c r="AM130" s="1461"/>
      <c r="AN130" s="1461"/>
      <c r="AO130" s="1461"/>
    </row>
    <row r="131">
      <c r="A131" s="1461"/>
      <c r="B131" s="20"/>
      <c r="C131" s="1582" t="s">
        <v>6772</v>
      </c>
      <c r="D131" s="1583" t="s">
        <v>6773</v>
      </c>
      <c r="E131" s="1586"/>
      <c r="F131" s="1046"/>
      <c r="G131" s="1571"/>
      <c r="H131" s="52"/>
      <c r="I131" s="1046"/>
      <c r="J131" s="1587"/>
      <c r="K131" s="1573"/>
      <c r="L131" s="1046"/>
      <c r="M131" s="1046"/>
      <c r="N131" s="1046"/>
      <c r="O131" s="1461"/>
      <c r="P131" s="1461"/>
      <c r="Q131" s="1461"/>
      <c r="R131" s="1461"/>
      <c r="S131" s="1461"/>
      <c r="T131" s="327"/>
      <c r="U131" s="327"/>
      <c r="V131" s="327"/>
      <c r="W131" s="327"/>
      <c r="X131" s="327"/>
      <c r="Y131" s="327"/>
      <c r="Z131" s="327"/>
      <c r="AA131" s="327"/>
      <c r="AB131" s="1575"/>
      <c r="AC131" s="327"/>
      <c r="AD131" s="327"/>
      <c r="AE131" s="327"/>
      <c r="AF131" s="327"/>
      <c r="AG131" s="327"/>
      <c r="AH131" s="327"/>
      <c r="AI131" s="327"/>
      <c r="AJ131" s="327"/>
      <c r="AK131" s="327"/>
      <c r="AL131" s="1461"/>
      <c r="AM131" s="1461"/>
      <c r="AN131" s="1461"/>
      <c r="AO131" s="1461"/>
    </row>
    <row r="132">
      <c r="A132" s="1461"/>
      <c r="B132" s="20"/>
      <c r="C132" s="1582" t="s">
        <v>6777</v>
      </c>
      <c r="D132" s="1583" t="s">
        <v>6778</v>
      </c>
      <c r="E132" s="1586"/>
      <c r="F132" s="1046"/>
      <c r="G132" s="1571"/>
      <c r="H132" s="52"/>
      <c r="I132" s="1046"/>
      <c r="J132" s="1587"/>
      <c r="K132" s="1573"/>
      <c r="L132" s="1046"/>
      <c r="M132" s="1046"/>
      <c r="N132" s="1046"/>
      <c r="O132" s="1461"/>
      <c r="P132" s="1461"/>
      <c r="Q132" s="1461"/>
      <c r="R132" s="1461"/>
      <c r="S132" s="1461"/>
      <c r="T132" s="327"/>
      <c r="U132" s="327"/>
      <c r="V132" s="327"/>
      <c r="W132" s="327"/>
      <c r="X132" s="327"/>
      <c r="Y132" s="327"/>
      <c r="Z132" s="327"/>
      <c r="AA132" s="327"/>
      <c r="AB132" s="1575"/>
      <c r="AC132" s="327"/>
      <c r="AD132" s="327"/>
      <c r="AE132" s="327"/>
      <c r="AF132" s="327"/>
      <c r="AG132" s="327"/>
      <c r="AH132" s="327"/>
      <c r="AI132" s="327"/>
      <c r="AJ132" s="327"/>
      <c r="AK132" s="327"/>
      <c r="AL132" s="1461"/>
      <c r="AM132" s="1461"/>
      <c r="AN132" s="1461"/>
      <c r="AO132" s="1461"/>
    </row>
    <row r="133">
      <c r="A133" s="1461"/>
      <c r="B133" s="24"/>
      <c r="C133" s="1582" t="s">
        <v>6779</v>
      </c>
      <c r="D133" s="1583" t="s">
        <v>6780</v>
      </c>
      <c r="E133" s="1586"/>
      <c r="F133" s="1046"/>
      <c r="G133" s="1571"/>
      <c r="H133" s="1046"/>
      <c r="I133" s="1046"/>
      <c r="J133" s="1571"/>
      <c r="K133" s="1573"/>
      <c r="L133" s="1046"/>
      <c r="M133" s="1046"/>
      <c r="N133" s="1046"/>
      <c r="O133" s="1461"/>
      <c r="P133" s="1461"/>
      <c r="Q133" s="1461"/>
      <c r="R133" s="1461"/>
      <c r="S133" s="1461"/>
      <c r="T133" s="327"/>
      <c r="U133" s="327"/>
      <c r="V133" s="327"/>
      <c r="W133" s="327"/>
      <c r="X133" s="327"/>
      <c r="Y133" s="327"/>
      <c r="Z133" s="327"/>
      <c r="AA133" s="327"/>
      <c r="AB133" s="1575"/>
      <c r="AC133" s="327"/>
      <c r="AD133" s="327"/>
      <c r="AE133" s="327"/>
      <c r="AF133" s="327"/>
      <c r="AG133" s="327"/>
      <c r="AH133" s="327"/>
      <c r="AI133" s="327"/>
      <c r="AJ133" s="327"/>
      <c r="AK133" s="327"/>
      <c r="AL133" s="1461"/>
      <c r="AM133" s="1461"/>
      <c r="AN133" s="1461"/>
      <c r="AO133" s="1461"/>
    </row>
    <row r="134">
      <c r="A134" s="1461"/>
      <c r="B134" s="452"/>
      <c r="C134" s="1569"/>
      <c r="D134" s="1570"/>
      <c r="E134" s="1571"/>
      <c r="F134" s="1046"/>
      <c r="G134" s="1571"/>
      <c r="H134" s="1046"/>
      <c r="I134" s="1046"/>
      <c r="J134" s="1571"/>
      <c r="K134" s="1573"/>
      <c r="L134" s="1046"/>
      <c r="M134" s="1046"/>
      <c r="N134" s="1046"/>
      <c r="O134" s="1461"/>
      <c r="P134" s="1461"/>
      <c r="Q134" s="1461"/>
      <c r="R134" s="1461"/>
      <c r="S134" s="1461"/>
      <c r="T134" s="327"/>
      <c r="U134" s="327"/>
      <c r="V134" s="327"/>
      <c r="W134" s="327"/>
      <c r="X134" s="327"/>
      <c r="Y134" s="327"/>
      <c r="Z134" s="327"/>
      <c r="AA134" s="327"/>
      <c r="AB134" s="1575"/>
      <c r="AC134" s="327"/>
      <c r="AD134" s="327"/>
      <c r="AE134" s="327"/>
      <c r="AF134" s="327"/>
      <c r="AG134" s="327"/>
      <c r="AH134" s="327"/>
      <c r="AI134" s="327"/>
      <c r="AJ134" s="327"/>
      <c r="AK134" s="327"/>
      <c r="AL134" s="1461"/>
      <c r="AM134" s="1461"/>
      <c r="AN134" s="1461"/>
      <c r="AO134" s="1461"/>
    </row>
    <row r="135">
      <c r="A135" s="1461"/>
      <c r="B135" s="452"/>
      <c r="C135" s="1569"/>
      <c r="D135" s="1570"/>
      <c r="E135" s="1571"/>
      <c r="F135" s="1046"/>
      <c r="G135" s="1571"/>
      <c r="H135" s="1046"/>
      <c r="I135" s="1046"/>
      <c r="J135" s="1571"/>
      <c r="K135" s="1573"/>
      <c r="L135" s="1046"/>
      <c r="M135" s="1046"/>
      <c r="N135" s="1046"/>
      <c r="O135" s="1461"/>
      <c r="P135" s="1461"/>
      <c r="Q135" s="1461"/>
      <c r="R135" s="1461"/>
      <c r="S135" s="1461"/>
      <c r="T135" s="327"/>
      <c r="U135" s="327"/>
      <c r="V135" s="327"/>
      <c r="W135" s="327"/>
      <c r="X135" s="327"/>
      <c r="Y135" s="327"/>
      <c r="Z135" s="327"/>
      <c r="AA135" s="327"/>
      <c r="AB135" s="1575"/>
      <c r="AC135" s="327"/>
      <c r="AD135" s="327"/>
      <c r="AE135" s="327"/>
      <c r="AF135" s="327"/>
      <c r="AG135" s="327"/>
      <c r="AH135" s="327"/>
      <c r="AI135" s="327"/>
      <c r="AJ135" s="327"/>
      <c r="AK135" s="327"/>
      <c r="AL135" s="1461"/>
      <c r="AM135" s="1461"/>
      <c r="AN135" s="1461"/>
      <c r="AO135" s="1461"/>
    </row>
    <row r="136">
      <c r="A136" s="1461"/>
      <c r="B136" s="452"/>
      <c r="C136" s="1569"/>
      <c r="D136" s="1570"/>
      <c r="E136" s="1571"/>
      <c r="F136" s="1046"/>
      <c r="G136" s="1571"/>
      <c r="H136" s="1046"/>
      <c r="I136" s="1046"/>
      <c r="J136" s="1571"/>
      <c r="K136" s="1573"/>
      <c r="L136" s="1046"/>
      <c r="M136" s="1046"/>
      <c r="N136" s="1046"/>
      <c r="O136" s="1461"/>
      <c r="P136" s="1461"/>
      <c r="Q136" s="1461"/>
      <c r="R136" s="1461"/>
      <c r="S136" s="1461"/>
      <c r="T136" s="327"/>
      <c r="U136" s="327"/>
      <c r="V136" s="327"/>
      <c r="W136" s="327"/>
      <c r="X136" s="327"/>
      <c r="Y136" s="327"/>
      <c r="Z136" s="327"/>
      <c r="AA136" s="327"/>
      <c r="AB136" s="1575"/>
      <c r="AC136" s="327"/>
      <c r="AD136" s="327"/>
      <c r="AE136" s="327"/>
      <c r="AF136" s="327"/>
      <c r="AG136" s="327"/>
      <c r="AH136" s="327"/>
      <c r="AI136" s="327"/>
      <c r="AJ136" s="327"/>
      <c r="AK136" s="327"/>
      <c r="AL136" s="1461"/>
      <c r="AM136" s="1461"/>
      <c r="AN136" s="1461"/>
      <c r="AO136" s="1461"/>
    </row>
    <row r="137">
      <c r="A137" s="1461"/>
      <c r="B137" s="1588">
        <v>2.16376E9</v>
      </c>
      <c r="C137" s="1581" t="s">
        <v>6787</v>
      </c>
      <c r="D137" s="1589">
        <v>1.0</v>
      </c>
      <c r="E137" s="1571"/>
      <c r="F137" s="1046"/>
      <c r="G137" s="1571"/>
      <c r="H137" s="1046"/>
      <c r="I137" s="1046"/>
      <c r="J137" s="1571"/>
      <c r="K137" s="1573"/>
      <c r="L137" s="1046"/>
      <c r="M137" s="1046"/>
      <c r="N137" s="1046"/>
      <c r="O137" s="1461"/>
      <c r="P137" s="1461"/>
      <c r="Q137" s="1461"/>
      <c r="R137" s="1461"/>
      <c r="S137" s="1461"/>
      <c r="T137" s="327"/>
      <c r="U137" s="327"/>
      <c r="V137" s="327"/>
      <c r="W137" s="327"/>
      <c r="X137" s="327"/>
      <c r="Y137" s="327"/>
      <c r="Z137" s="327"/>
      <c r="AA137" s="327"/>
      <c r="AB137" s="1575"/>
      <c r="AC137" s="327"/>
      <c r="AD137" s="327"/>
      <c r="AE137" s="327"/>
      <c r="AF137" s="327"/>
      <c r="AG137" s="327"/>
      <c r="AH137" s="327"/>
      <c r="AI137" s="327"/>
      <c r="AJ137" s="327"/>
      <c r="AK137" s="327"/>
      <c r="AL137" s="1461"/>
      <c r="AM137" s="1461"/>
      <c r="AN137" s="1461"/>
      <c r="AO137" s="1461"/>
    </row>
    <row r="138">
      <c r="A138" s="1461"/>
      <c r="B138" s="452">
        <f>B137*D138/D137</f>
        <v>48601976640</v>
      </c>
      <c r="C138" s="1581" t="s">
        <v>6796</v>
      </c>
      <c r="D138" s="1570">
        <f>C138*D137/C137*100</f>
        <v>22.46181491</v>
      </c>
      <c r="E138" s="1571"/>
      <c r="F138" s="1046"/>
      <c r="G138" s="1571"/>
      <c r="H138" s="1046"/>
      <c r="I138" s="1046"/>
      <c r="J138" s="1571"/>
      <c r="K138" s="1573"/>
      <c r="L138" s="1046"/>
      <c r="M138" s="1046"/>
      <c r="N138" s="1046"/>
      <c r="O138" s="1461"/>
      <c r="P138" s="1461"/>
      <c r="Q138" s="1461"/>
      <c r="R138" s="1461"/>
      <c r="S138" s="1461"/>
      <c r="T138" s="327"/>
      <c r="U138" s="327"/>
      <c r="V138" s="327"/>
      <c r="W138" s="327"/>
      <c r="X138" s="327"/>
      <c r="Y138" s="327"/>
      <c r="Z138" s="327"/>
      <c r="AA138" s="327"/>
      <c r="AB138" s="1575"/>
      <c r="AC138" s="327"/>
      <c r="AD138" s="327"/>
      <c r="AE138" s="327"/>
      <c r="AF138" s="327"/>
      <c r="AG138" s="327"/>
      <c r="AH138" s="327"/>
      <c r="AI138" s="327"/>
      <c r="AJ138" s="327"/>
      <c r="AK138" s="327"/>
      <c r="AL138" s="1461"/>
      <c r="AM138" s="1461"/>
      <c r="AN138" s="1461"/>
      <c r="AO138" s="1461"/>
    </row>
    <row r="139">
      <c r="A139" s="1461"/>
      <c r="B139" s="452"/>
      <c r="C139" s="1569"/>
      <c r="D139" s="1570"/>
      <c r="E139" s="1571"/>
      <c r="F139" s="1046"/>
      <c r="G139" s="1571"/>
      <c r="H139" s="1046"/>
      <c r="I139" s="1046"/>
      <c r="J139" s="1571"/>
      <c r="K139" s="1573"/>
      <c r="L139" s="1046"/>
      <c r="M139" s="1046"/>
      <c r="N139" s="1046"/>
      <c r="O139" s="1461"/>
      <c r="P139" s="1461"/>
      <c r="Q139" s="1461"/>
      <c r="R139" s="1461"/>
      <c r="S139" s="1461"/>
      <c r="T139" s="327"/>
      <c r="U139" s="327"/>
      <c r="V139" s="327"/>
      <c r="W139" s="327"/>
      <c r="X139" s="327"/>
      <c r="Y139" s="327"/>
      <c r="Z139" s="327"/>
      <c r="AA139" s="327"/>
      <c r="AB139" s="1575"/>
      <c r="AC139" s="327"/>
      <c r="AD139" s="327"/>
      <c r="AE139" s="327"/>
      <c r="AF139" s="327"/>
      <c r="AG139" s="327"/>
      <c r="AH139" s="327"/>
      <c r="AI139" s="327"/>
      <c r="AJ139" s="327"/>
      <c r="AK139" s="327"/>
      <c r="AL139" s="1461"/>
      <c r="AM139" s="1461"/>
      <c r="AN139" s="1461"/>
      <c r="AO139" s="1461"/>
    </row>
    <row r="140">
      <c r="A140" s="1461"/>
      <c r="B140" s="452"/>
      <c r="C140" s="1569"/>
      <c r="D140" s="1570"/>
      <c r="E140" s="1571"/>
      <c r="F140" s="1046"/>
      <c r="G140" s="1571"/>
      <c r="H140" s="1046"/>
      <c r="I140" s="1046"/>
      <c r="J140" s="1571"/>
      <c r="K140" s="1573"/>
      <c r="L140" s="1046"/>
      <c r="M140" s="1046"/>
      <c r="N140" s="1046"/>
      <c r="O140" s="1461"/>
      <c r="P140" s="1461"/>
      <c r="Q140" s="1461"/>
      <c r="R140" s="1461"/>
      <c r="S140" s="1461"/>
      <c r="T140" s="327"/>
      <c r="U140" s="327"/>
      <c r="V140" s="327"/>
      <c r="W140" s="327"/>
      <c r="X140" s="327"/>
      <c r="Y140" s="327"/>
      <c r="Z140" s="327"/>
      <c r="AA140" s="327"/>
      <c r="AB140" s="1575"/>
      <c r="AC140" s="327"/>
      <c r="AD140" s="327"/>
      <c r="AE140" s="327"/>
      <c r="AF140" s="327"/>
      <c r="AG140" s="327"/>
      <c r="AH140" s="327"/>
      <c r="AI140" s="327"/>
      <c r="AJ140" s="327"/>
      <c r="AK140" s="327"/>
      <c r="AL140" s="1461"/>
      <c r="AM140" s="1461"/>
      <c r="AN140" s="1461"/>
      <c r="AO140" s="1461"/>
    </row>
    <row r="141">
      <c r="A141" s="1461"/>
      <c r="B141" s="452"/>
      <c r="C141" s="1569"/>
      <c r="D141" s="1570"/>
      <c r="E141" s="1571"/>
      <c r="F141" s="1046"/>
      <c r="G141" s="1571"/>
      <c r="H141" s="1046"/>
      <c r="I141" s="1046"/>
      <c r="J141" s="1571"/>
      <c r="K141" s="1573"/>
      <c r="L141" s="1046"/>
      <c r="M141" s="1046"/>
      <c r="N141" s="1046"/>
      <c r="O141" s="1461"/>
      <c r="P141" s="1461"/>
      <c r="Q141" s="1461"/>
      <c r="R141" s="1461"/>
      <c r="S141" s="1461"/>
      <c r="T141" s="327"/>
      <c r="U141" s="327"/>
      <c r="V141" s="327"/>
      <c r="W141" s="327"/>
      <c r="X141" s="327"/>
      <c r="Y141" s="327"/>
      <c r="Z141" s="327"/>
      <c r="AA141" s="327"/>
      <c r="AB141" s="1575"/>
      <c r="AC141" s="327"/>
      <c r="AD141" s="327"/>
      <c r="AE141" s="327"/>
      <c r="AF141" s="327"/>
      <c r="AG141" s="327"/>
      <c r="AH141" s="327"/>
      <c r="AI141" s="327"/>
      <c r="AJ141" s="327"/>
      <c r="AK141" s="327"/>
      <c r="AL141" s="1461"/>
      <c r="AM141" s="1461"/>
      <c r="AN141" s="1461"/>
      <c r="AO141" s="1461"/>
    </row>
    <row r="142">
      <c r="A142" s="1461"/>
      <c r="B142" s="452"/>
      <c r="C142" s="1569"/>
      <c r="D142" s="1570"/>
      <c r="E142" s="1571"/>
      <c r="F142" s="1046"/>
      <c r="G142" s="1571"/>
      <c r="H142" s="1046"/>
      <c r="I142" s="1046"/>
      <c r="J142" s="1571"/>
      <c r="K142" s="1573"/>
      <c r="L142" s="1046"/>
      <c r="M142" s="1046"/>
      <c r="N142" s="1046"/>
      <c r="O142" s="1461"/>
      <c r="P142" s="1461"/>
      <c r="Q142" s="1461"/>
      <c r="R142" s="1461"/>
      <c r="S142" s="1461"/>
      <c r="T142" s="327"/>
      <c r="U142" s="327"/>
      <c r="V142" s="327"/>
      <c r="W142" s="327"/>
      <c r="X142" s="327"/>
      <c r="Y142" s="327"/>
      <c r="Z142" s="327"/>
      <c r="AA142" s="327"/>
      <c r="AB142" s="1575"/>
      <c r="AC142" s="327"/>
      <c r="AD142" s="327"/>
      <c r="AE142" s="327"/>
      <c r="AF142" s="327"/>
      <c r="AG142" s="327"/>
      <c r="AH142" s="327"/>
      <c r="AI142" s="327"/>
      <c r="AJ142" s="327"/>
      <c r="AK142" s="327"/>
      <c r="AL142" s="1461"/>
      <c r="AM142" s="1461"/>
      <c r="AN142" s="1461"/>
      <c r="AO142" s="1461"/>
    </row>
    <row r="143">
      <c r="A143" s="1461"/>
      <c r="B143" s="452"/>
      <c r="C143" s="1569"/>
      <c r="D143" s="1570"/>
      <c r="E143" s="1571"/>
      <c r="F143" s="1046"/>
      <c r="G143" s="1571"/>
      <c r="H143" s="1046"/>
      <c r="I143" s="1046"/>
      <c r="J143" s="1571"/>
      <c r="K143" s="1573"/>
      <c r="L143" s="1046"/>
      <c r="M143" s="1046"/>
      <c r="N143" s="1046"/>
      <c r="O143" s="1461"/>
      <c r="P143" s="1461"/>
      <c r="Q143" s="1461"/>
      <c r="R143" s="1461"/>
      <c r="S143" s="1461"/>
      <c r="T143" s="327"/>
      <c r="U143" s="327"/>
      <c r="V143" s="327"/>
      <c r="W143" s="327"/>
      <c r="X143" s="327"/>
      <c r="Y143" s="327"/>
      <c r="Z143" s="327"/>
      <c r="AA143" s="327"/>
      <c r="AB143" s="1575"/>
      <c r="AC143" s="327"/>
      <c r="AD143" s="327"/>
      <c r="AE143" s="327"/>
      <c r="AF143" s="327"/>
      <c r="AG143" s="327"/>
      <c r="AH143" s="327"/>
      <c r="AI143" s="327"/>
      <c r="AJ143" s="327"/>
      <c r="AK143" s="327"/>
      <c r="AL143" s="1461"/>
      <c r="AM143" s="1461"/>
      <c r="AN143" s="1461"/>
      <c r="AO143" s="1461"/>
    </row>
    <row r="144">
      <c r="A144" s="1461"/>
      <c r="B144" s="452"/>
      <c r="C144" s="1569"/>
      <c r="D144" s="1570"/>
      <c r="E144" s="1571"/>
      <c r="F144" s="1046"/>
      <c r="G144" s="1571"/>
      <c r="H144" s="1046"/>
      <c r="I144" s="1046"/>
      <c r="J144" s="1571"/>
      <c r="K144" s="1573"/>
      <c r="L144" s="1046"/>
      <c r="M144" s="1046"/>
      <c r="N144" s="1046"/>
      <c r="O144" s="1461"/>
      <c r="P144" s="1461"/>
      <c r="Q144" s="1461"/>
      <c r="R144" s="1461"/>
      <c r="S144" s="1461"/>
      <c r="T144" s="327"/>
      <c r="U144" s="327"/>
      <c r="V144" s="327"/>
      <c r="W144" s="327"/>
      <c r="X144" s="327"/>
      <c r="Y144" s="327"/>
      <c r="Z144" s="327"/>
      <c r="AA144" s="327"/>
      <c r="AB144" s="1575"/>
      <c r="AC144" s="327"/>
      <c r="AD144" s="327"/>
      <c r="AE144" s="327"/>
      <c r="AF144" s="327"/>
      <c r="AG144" s="327"/>
      <c r="AH144" s="327"/>
      <c r="AI144" s="327"/>
      <c r="AJ144" s="327"/>
      <c r="AK144" s="327"/>
      <c r="AL144" s="1461"/>
      <c r="AM144" s="1461"/>
      <c r="AN144" s="1461"/>
      <c r="AO144" s="1461"/>
    </row>
    <row r="145">
      <c r="A145" s="1461"/>
      <c r="B145" s="452"/>
      <c r="C145" s="1569"/>
      <c r="D145" s="1570"/>
      <c r="E145" s="1571"/>
      <c r="F145" s="1046"/>
      <c r="G145" s="1571"/>
      <c r="H145" s="1046"/>
      <c r="I145" s="1046"/>
      <c r="J145" s="1571"/>
      <c r="K145" s="1573"/>
      <c r="L145" s="1046"/>
      <c r="M145" s="1046"/>
      <c r="N145" s="1046"/>
      <c r="O145" s="1461"/>
      <c r="P145" s="1461"/>
      <c r="Q145" s="1461"/>
      <c r="R145" s="1461"/>
      <c r="S145" s="1461"/>
      <c r="T145" s="327"/>
      <c r="U145" s="327"/>
      <c r="V145" s="327"/>
      <c r="W145" s="327"/>
      <c r="X145" s="327"/>
      <c r="Y145" s="327"/>
      <c r="Z145" s="327"/>
      <c r="AA145" s="327"/>
      <c r="AB145" s="1575"/>
      <c r="AC145" s="327"/>
      <c r="AD145" s="327"/>
      <c r="AE145" s="327"/>
      <c r="AF145" s="327"/>
      <c r="AG145" s="327"/>
      <c r="AH145" s="327"/>
      <c r="AI145" s="327"/>
      <c r="AJ145" s="327"/>
      <c r="AK145" s="327"/>
      <c r="AL145" s="1461"/>
      <c r="AM145" s="1461"/>
      <c r="AN145" s="1461"/>
      <c r="AO145" s="1461"/>
    </row>
    <row r="146">
      <c r="A146" s="1461"/>
      <c r="B146" s="452"/>
      <c r="C146" s="1569"/>
      <c r="D146" s="1570"/>
      <c r="E146" s="1571"/>
      <c r="F146" s="1046"/>
      <c r="G146" s="1571"/>
      <c r="H146" s="1046"/>
      <c r="I146" s="1046"/>
      <c r="J146" s="1571"/>
      <c r="K146" s="1573"/>
      <c r="L146" s="1046"/>
      <c r="M146" s="1046"/>
      <c r="N146" s="1046"/>
      <c r="O146" s="1461"/>
      <c r="P146" s="1461"/>
      <c r="Q146" s="1461"/>
      <c r="R146" s="1461"/>
      <c r="S146" s="1461"/>
      <c r="T146" s="327"/>
      <c r="U146" s="327"/>
      <c r="V146" s="327"/>
      <c r="W146" s="327"/>
      <c r="X146" s="327"/>
      <c r="Y146" s="327"/>
      <c r="Z146" s="327"/>
      <c r="AA146" s="327"/>
      <c r="AB146" s="1575"/>
      <c r="AC146" s="327"/>
      <c r="AD146" s="327"/>
      <c r="AE146" s="327"/>
      <c r="AF146" s="327"/>
      <c r="AG146" s="327"/>
      <c r="AH146" s="327"/>
      <c r="AI146" s="327"/>
      <c r="AJ146" s="327"/>
      <c r="AK146" s="327"/>
      <c r="AL146" s="1461"/>
      <c r="AM146" s="1461"/>
      <c r="AN146" s="1461"/>
      <c r="AO146" s="1461"/>
    </row>
    <row r="147">
      <c r="A147" s="1461"/>
      <c r="B147" s="452"/>
      <c r="C147" s="1569"/>
      <c r="D147" s="1570"/>
      <c r="E147" s="1571"/>
      <c r="F147" s="1046"/>
      <c r="G147" s="1571"/>
      <c r="H147" s="1046"/>
      <c r="I147" s="1046"/>
      <c r="J147" s="1571"/>
      <c r="K147" s="1573"/>
      <c r="L147" s="1046"/>
      <c r="M147" s="1046"/>
      <c r="N147" s="1046"/>
      <c r="O147" s="1461"/>
      <c r="P147" s="1461"/>
      <c r="Q147" s="1461"/>
      <c r="R147" s="1461"/>
      <c r="S147" s="1461"/>
      <c r="T147" s="327"/>
      <c r="U147" s="327"/>
      <c r="V147" s="327"/>
      <c r="W147" s="327"/>
      <c r="X147" s="327"/>
      <c r="Y147" s="327"/>
      <c r="Z147" s="327"/>
      <c r="AA147" s="327"/>
      <c r="AB147" s="1575"/>
      <c r="AC147" s="327"/>
      <c r="AD147" s="327"/>
      <c r="AE147" s="327"/>
      <c r="AF147" s="327"/>
      <c r="AG147" s="327"/>
      <c r="AH147" s="327"/>
      <c r="AI147" s="327"/>
      <c r="AJ147" s="327"/>
      <c r="AK147" s="327"/>
      <c r="AL147" s="1461"/>
      <c r="AM147" s="1461"/>
      <c r="AN147" s="1461"/>
      <c r="AO147" s="1461"/>
    </row>
    <row r="148">
      <c r="A148" s="1461"/>
      <c r="B148" s="452"/>
      <c r="C148" s="1569"/>
      <c r="D148" s="1570"/>
      <c r="E148" s="1571"/>
      <c r="F148" s="1046"/>
      <c r="G148" s="1571"/>
      <c r="H148" s="1046"/>
      <c r="I148" s="1046"/>
      <c r="J148" s="1571"/>
      <c r="K148" s="1573"/>
      <c r="L148" s="1046"/>
      <c r="M148" s="1046"/>
      <c r="N148" s="1046"/>
      <c r="O148" s="1461"/>
      <c r="P148" s="1461"/>
      <c r="Q148" s="1461"/>
      <c r="R148" s="1461"/>
      <c r="S148" s="1461"/>
      <c r="T148" s="327"/>
      <c r="U148" s="327"/>
      <c r="V148" s="327"/>
      <c r="W148" s="327"/>
      <c r="X148" s="327"/>
      <c r="Y148" s="327"/>
      <c r="Z148" s="327"/>
      <c r="AA148" s="327"/>
      <c r="AB148" s="1575"/>
      <c r="AC148" s="327"/>
      <c r="AD148" s="327"/>
      <c r="AE148" s="327"/>
      <c r="AF148" s="327"/>
      <c r="AG148" s="327"/>
      <c r="AH148" s="327"/>
      <c r="AI148" s="327"/>
      <c r="AJ148" s="327"/>
      <c r="AK148" s="327"/>
      <c r="AL148" s="1461"/>
      <c r="AM148" s="1461"/>
      <c r="AN148" s="1461"/>
      <c r="AO148" s="1461"/>
    </row>
    <row r="149">
      <c r="A149" s="1461"/>
      <c r="B149" s="452"/>
      <c r="C149" s="1569"/>
      <c r="D149" s="1570"/>
      <c r="E149" s="1571"/>
      <c r="F149" s="1046"/>
      <c r="G149" s="1571"/>
      <c r="H149" s="1046"/>
      <c r="I149" s="1046"/>
      <c r="J149" s="1571"/>
      <c r="K149" s="1573"/>
      <c r="L149" s="1046"/>
      <c r="M149" s="1046"/>
      <c r="N149" s="1046"/>
      <c r="O149" s="1461"/>
      <c r="P149" s="1461"/>
      <c r="Q149" s="1461"/>
      <c r="R149" s="1461"/>
      <c r="S149" s="1461"/>
      <c r="T149" s="327"/>
      <c r="U149" s="327"/>
      <c r="V149" s="327"/>
      <c r="W149" s="327"/>
      <c r="X149" s="327"/>
      <c r="Y149" s="327"/>
      <c r="Z149" s="327"/>
      <c r="AA149" s="327"/>
      <c r="AB149" s="1575"/>
      <c r="AC149" s="327"/>
      <c r="AD149" s="327"/>
      <c r="AE149" s="327"/>
      <c r="AF149" s="327"/>
      <c r="AG149" s="327"/>
      <c r="AH149" s="327"/>
      <c r="AI149" s="327"/>
      <c r="AJ149" s="327"/>
      <c r="AK149" s="327"/>
      <c r="AL149" s="1461"/>
      <c r="AM149" s="1461"/>
      <c r="AN149" s="1461"/>
      <c r="AO149" s="1461"/>
    </row>
    <row r="150">
      <c r="A150" s="1461"/>
      <c r="B150" s="452"/>
      <c r="C150" s="1569"/>
      <c r="D150" s="1570"/>
      <c r="E150" s="1571"/>
      <c r="F150" s="1046"/>
      <c r="G150" s="1571"/>
      <c r="H150" s="1046"/>
      <c r="I150" s="1046"/>
      <c r="J150" s="1571"/>
      <c r="K150" s="1573"/>
      <c r="L150" s="1046"/>
      <c r="M150" s="1046"/>
      <c r="N150" s="1046"/>
      <c r="O150" s="1461"/>
      <c r="P150" s="1461"/>
      <c r="Q150" s="1461"/>
      <c r="R150" s="1461"/>
      <c r="S150" s="1461"/>
      <c r="T150" s="327"/>
      <c r="U150" s="327"/>
      <c r="V150" s="327"/>
      <c r="W150" s="327"/>
      <c r="X150" s="327"/>
      <c r="Y150" s="327"/>
      <c r="Z150" s="327"/>
      <c r="AA150" s="327"/>
      <c r="AB150" s="1575"/>
      <c r="AC150" s="327"/>
      <c r="AD150" s="327"/>
      <c r="AE150" s="327"/>
      <c r="AF150" s="327"/>
      <c r="AG150" s="327"/>
      <c r="AH150" s="327"/>
      <c r="AI150" s="327"/>
      <c r="AJ150" s="327"/>
      <c r="AK150" s="327"/>
      <c r="AL150" s="1461"/>
      <c r="AM150" s="1461"/>
      <c r="AN150" s="1461"/>
      <c r="AO150" s="1461"/>
    </row>
    <row r="151">
      <c r="A151" s="1461"/>
      <c r="B151" s="452"/>
      <c r="C151" s="1569"/>
      <c r="D151" s="1570"/>
      <c r="E151" s="1571"/>
      <c r="F151" s="1046"/>
      <c r="G151" s="1571"/>
      <c r="H151" s="1046"/>
      <c r="I151" s="1046"/>
      <c r="J151" s="1571"/>
      <c r="K151" s="1573"/>
      <c r="L151" s="1046"/>
      <c r="M151" s="1046"/>
      <c r="N151" s="1046"/>
      <c r="O151" s="1461"/>
      <c r="P151" s="1461"/>
      <c r="Q151" s="1461"/>
      <c r="R151" s="1461"/>
      <c r="S151" s="1461"/>
      <c r="T151" s="327"/>
      <c r="U151" s="327"/>
      <c r="V151" s="327"/>
      <c r="W151" s="327"/>
      <c r="X151" s="327"/>
      <c r="Y151" s="327"/>
      <c r="Z151" s="327"/>
      <c r="AA151" s="327"/>
      <c r="AB151" s="1575"/>
      <c r="AC151" s="327"/>
      <c r="AD151" s="327"/>
      <c r="AE151" s="327"/>
      <c r="AF151" s="327"/>
      <c r="AG151" s="327"/>
      <c r="AH151" s="327"/>
      <c r="AI151" s="327"/>
      <c r="AJ151" s="327"/>
      <c r="AK151" s="327"/>
      <c r="AL151" s="1461"/>
      <c r="AM151" s="1461"/>
      <c r="AN151" s="1461"/>
      <c r="AO151" s="1461"/>
    </row>
    <row r="152">
      <c r="A152" s="1461"/>
      <c r="B152" s="452"/>
      <c r="C152" s="1569"/>
      <c r="D152" s="1570"/>
      <c r="E152" s="1571"/>
      <c r="F152" s="1046"/>
      <c r="G152" s="1571"/>
      <c r="H152" s="1046"/>
      <c r="I152" s="1046"/>
      <c r="J152" s="1571"/>
      <c r="K152" s="1573"/>
      <c r="L152" s="1046"/>
      <c r="M152" s="1046"/>
      <c r="N152" s="1046"/>
      <c r="O152" s="1461"/>
      <c r="P152" s="1461"/>
      <c r="Q152" s="1461"/>
      <c r="R152" s="1461"/>
      <c r="S152" s="1461"/>
      <c r="T152" s="327"/>
      <c r="U152" s="327"/>
      <c r="V152" s="327"/>
      <c r="W152" s="327"/>
      <c r="X152" s="327"/>
      <c r="Y152" s="327"/>
      <c r="Z152" s="327"/>
      <c r="AA152" s="327"/>
      <c r="AB152" s="1575"/>
      <c r="AC152" s="327"/>
      <c r="AD152" s="327"/>
      <c r="AE152" s="327"/>
      <c r="AF152" s="327"/>
      <c r="AG152" s="327"/>
      <c r="AH152" s="327"/>
      <c r="AI152" s="327"/>
      <c r="AJ152" s="327"/>
      <c r="AK152" s="327"/>
      <c r="AL152" s="1461"/>
      <c r="AM152" s="1461"/>
      <c r="AN152" s="1461"/>
      <c r="AO152" s="1461"/>
    </row>
    <row r="153">
      <c r="A153" s="1461"/>
      <c r="B153" s="452"/>
      <c r="C153" s="1569"/>
      <c r="D153" s="1570"/>
      <c r="E153" s="1571"/>
      <c r="F153" s="1046"/>
      <c r="G153" s="1571"/>
      <c r="H153" s="1046"/>
      <c r="I153" s="1046"/>
      <c r="J153" s="1571"/>
      <c r="K153" s="1573"/>
      <c r="L153" s="1046"/>
      <c r="M153" s="1046"/>
      <c r="N153" s="1046"/>
      <c r="O153" s="1461"/>
      <c r="P153" s="1461"/>
      <c r="Q153" s="1461"/>
      <c r="R153" s="1461"/>
      <c r="S153" s="1461"/>
      <c r="T153" s="327"/>
      <c r="U153" s="327"/>
      <c r="V153" s="327"/>
      <c r="W153" s="327"/>
      <c r="X153" s="327"/>
      <c r="Y153" s="327"/>
      <c r="Z153" s="327"/>
      <c r="AA153" s="327"/>
      <c r="AB153" s="1575"/>
      <c r="AC153" s="327"/>
      <c r="AD153" s="327"/>
      <c r="AE153" s="327"/>
      <c r="AF153" s="327"/>
      <c r="AG153" s="327"/>
      <c r="AH153" s="327"/>
      <c r="AI153" s="327"/>
      <c r="AJ153" s="327"/>
      <c r="AK153" s="327"/>
      <c r="AL153" s="1461"/>
      <c r="AM153" s="1461"/>
      <c r="AN153" s="1461"/>
      <c r="AO153" s="1461"/>
    </row>
    <row r="154">
      <c r="A154" s="1461"/>
      <c r="B154" s="452"/>
      <c r="C154" s="1569"/>
      <c r="D154" s="1570"/>
      <c r="E154" s="1571"/>
      <c r="F154" s="1046"/>
      <c r="G154" s="1571"/>
      <c r="H154" s="1046"/>
      <c r="I154" s="1046"/>
      <c r="J154" s="1571"/>
      <c r="K154" s="1573"/>
      <c r="L154" s="1046"/>
      <c r="M154" s="1046"/>
      <c r="N154" s="1046"/>
      <c r="O154" s="1461"/>
      <c r="P154" s="1461"/>
      <c r="Q154" s="1461"/>
      <c r="R154" s="1461"/>
      <c r="S154" s="1461"/>
      <c r="T154" s="327"/>
      <c r="U154" s="327"/>
      <c r="V154" s="327"/>
      <c r="W154" s="327"/>
      <c r="X154" s="327"/>
      <c r="Y154" s="327"/>
      <c r="Z154" s="327"/>
      <c r="AA154" s="327"/>
      <c r="AB154" s="1575"/>
      <c r="AC154" s="327"/>
      <c r="AD154" s="327"/>
      <c r="AE154" s="327"/>
      <c r="AF154" s="327"/>
      <c r="AG154" s="327"/>
      <c r="AH154" s="327"/>
      <c r="AI154" s="327"/>
      <c r="AJ154" s="327"/>
      <c r="AK154" s="327"/>
      <c r="AL154" s="1461"/>
      <c r="AM154" s="1461"/>
      <c r="AN154" s="1461"/>
      <c r="AO154" s="1461"/>
    </row>
    <row r="155">
      <c r="A155" s="1461"/>
      <c r="B155" s="452"/>
      <c r="C155" s="1569"/>
      <c r="D155" s="1570"/>
      <c r="E155" s="1571"/>
      <c r="F155" s="1046"/>
      <c r="G155" s="1571"/>
      <c r="H155" s="1046"/>
      <c r="I155" s="1046"/>
      <c r="J155" s="1571"/>
      <c r="K155" s="1573"/>
      <c r="L155" s="1046"/>
      <c r="M155" s="1046"/>
      <c r="N155" s="1046"/>
      <c r="O155" s="1461"/>
      <c r="P155" s="1461"/>
      <c r="Q155" s="1461"/>
      <c r="R155" s="1461"/>
      <c r="S155" s="1461"/>
      <c r="T155" s="327"/>
      <c r="U155" s="327"/>
      <c r="V155" s="327"/>
      <c r="W155" s="327"/>
      <c r="X155" s="327"/>
      <c r="Y155" s="327"/>
      <c r="Z155" s="327"/>
      <c r="AA155" s="327"/>
      <c r="AB155" s="1575"/>
      <c r="AC155" s="327"/>
      <c r="AD155" s="327"/>
      <c r="AE155" s="327"/>
      <c r="AF155" s="327"/>
      <c r="AG155" s="327"/>
      <c r="AH155" s="327"/>
      <c r="AI155" s="327"/>
      <c r="AJ155" s="327"/>
      <c r="AK155" s="327"/>
      <c r="AL155" s="1461"/>
      <c r="AM155" s="1461"/>
      <c r="AN155" s="1461"/>
      <c r="AO155" s="1461"/>
    </row>
    <row r="156">
      <c r="A156" s="1461"/>
      <c r="B156" s="452"/>
      <c r="C156" s="1569"/>
      <c r="D156" s="1570"/>
      <c r="E156" s="1571"/>
      <c r="F156" s="1046"/>
      <c r="G156" s="1571"/>
      <c r="H156" s="1046"/>
      <c r="I156" s="1046"/>
      <c r="J156" s="1571"/>
      <c r="K156" s="1573"/>
      <c r="L156" s="1046"/>
      <c r="M156" s="1046"/>
      <c r="N156" s="1046"/>
      <c r="O156" s="1461"/>
      <c r="P156" s="1461"/>
      <c r="Q156" s="1461"/>
      <c r="R156" s="1461"/>
      <c r="S156" s="1461"/>
      <c r="T156" s="327"/>
      <c r="U156" s="327"/>
      <c r="V156" s="327"/>
      <c r="W156" s="327"/>
      <c r="X156" s="327"/>
      <c r="Y156" s="327"/>
      <c r="Z156" s="327"/>
      <c r="AA156" s="327"/>
      <c r="AB156" s="1575"/>
      <c r="AC156" s="327"/>
      <c r="AD156" s="327"/>
      <c r="AE156" s="327"/>
      <c r="AF156" s="327"/>
      <c r="AG156" s="327"/>
      <c r="AH156" s="327"/>
      <c r="AI156" s="327"/>
      <c r="AJ156" s="327"/>
      <c r="AK156" s="327"/>
      <c r="AL156" s="1461"/>
      <c r="AM156" s="1461"/>
      <c r="AN156" s="1461"/>
      <c r="AO156" s="1461"/>
    </row>
    <row r="157">
      <c r="A157" s="1461"/>
      <c r="B157" s="452"/>
      <c r="C157" s="1569"/>
      <c r="D157" s="1570"/>
      <c r="E157" s="1571"/>
      <c r="F157" s="1046"/>
      <c r="G157" s="1571"/>
      <c r="H157" s="1046"/>
      <c r="I157" s="1046"/>
      <c r="J157" s="1571"/>
      <c r="K157" s="1573"/>
      <c r="L157" s="1046"/>
      <c r="M157" s="1046"/>
      <c r="N157" s="1046"/>
      <c r="O157" s="1461"/>
      <c r="P157" s="1461"/>
      <c r="Q157" s="1461"/>
      <c r="R157" s="1461"/>
      <c r="S157" s="1461"/>
      <c r="T157" s="327"/>
      <c r="U157" s="327"/>
      <c r="V157" s="327"/>
      <c r="W157" s="327"/>
      <c r="X157" s="327"/>
      <c r="Y157" s="327"/>
      <c r="Z157" s="327"/>
      <c r="AA157" s="327"/>
      <c r="AB157" s="1575"/>
      <c r="AC157" s="327"/>
      <c r="AD157" s="327"/>
      <c r="AE157" s="327"/>
      <c r="AF157" s="327"/>
      <c r="AG157" s="327"/>
      <c r="AH157" s="327"/>
      <c r="AI157" s="327"/>
      <c r="AJ157" s="327"/>
      <c r="AK157" s="327"/>
      <c r="AL157" s="1461"/>
      <c r="AM157" s="1461"/>
      <c r="AN157" s="1461"/>
      <c r="AO157" s="1461"/>
    </row>
    <row r="158">
      <c r="A158" s="1461"/>
      <c r="B158" s="452"/>
      <c r="C158" s="1569"/>
      <c r="D158" s="1570"/>
      <c r="E158" s="1571"/>
      <c r="F158" s="1046"/>
      <c r="G158" s="1571"/>
      <c r="H158" s="1046"/>
      <c r="I158" s="1046"/>
      <c r="J158" s="1571"/>
      <c r="K158" s="1573"/>
      <c r="L158" s="1046"/>
      <c r="M158" s="1046"/>
      <c r="N158" s="1046"/>
      <c r="O158" s="1461"/>
      <c r="P158" s="1461"/>
      <c r="Q158" s="1461"/>
      <c r="R158" s="1461"/>
      <c r="S158" s="1461"/>
      <c r="T158" s="327"/>
      <c r="U158" s="327"/>
      <c r="V158" s="327"/>
      <c r="W158" s="327"/>
      <c r="X158" s="327"/>
      <c r="Y158" s="327"/>
      <c r="Z158" s="327"/>
      <c r="AA158" s="327"/>
      <c r="AB158" s="1575"/>
      <c r="AC158" s="327"/>
      <c r="AD158" s="327"/>
      <c r="AE158" s="327"/>
      <c r="AF158" s="327"/>
      <c r="AG158" s="327"/>
      <c r="AH158" s="327"/>
      <c r="AI158" s="327"/>
      <c r="AJ158" s="327"/>
      <c r="AK158" s="327"/>
      <c r="AL158" s="1461"/>
      <c r="AM158" s="1461"/>
      <c r="AN158" s="1461"/>
      <c r="AO158" s="1461"/>
    </row>
    <row r="159">
      <c r="A159" s="1461"/>
      <c r="B159" s="452"/>
      <c r="C159" s="1569"/>
      <c r="D159" s="1570"/>
      <c r="E159" s="1571"/>
      <c r="F159" s="1046"/>
      <c r="G159" s="1571"/>
      <c r="H159" s="1046"/>
      <c r="I159" s="1046"/>
      <c r="J159" s="1571"/>
      <c r="K159" s="1573"/>
      <c r="L159" s="1046"/>
      <c r="M159" s="1046"/>
      <c r="N159" s="1046"/>
      <c r="O159" s="1461"/>
      <c r="P159" s="1461"/>
      <c r="Q159" s="1461"/>
      <c r="R159" s="1461"/>
      <c r="S159" s="1461"/>
      <c r="T159" s="327"/>
      <c r="U159" s="327"/>
      <c r="V159" s="327"/>
      <c r="W159" s="327"/>
      <c r="X159" s="327"/>
      <c r="Y159" s="327"/>
      <c r="Z159" s="327"/>
      <c r="AA159" s="327"/>
      <c r="AB159" s="1575"/>
      <c r="AC159" s="327"/>
      <c r="AD159" s="327"/>
      <c r="AE159" s="327"/>
      <c r="AF159" s="327"/>
      <c r="AG159" s="327"/>
      <c r="AH159" s="327"/>
      <c r="AI159" s="327"/>
      <c r="AJ159" s="327"/>
      <c r="AK159" s="327"/>
      <c r="AL159" s="1461"/>
      <c r="AM159" s="1461"/>
      <c r="AN159" s="1461"/>
      <c r="AO159" s="1461"/>
    </row>
    <row r="160">
      <c r="A160" s="1461"/>
      <c r="B160" s="452"/>
      <c r="C160" s="1569"/>
      <c r="D160" s="1570"/>
      <c r="E160" s="1571"/>
      <c r="F160" s="1046"/>
      <c r="G160" s="1571"/>
      <c r="H160" s="1046"/>
      <c r="I160" s="1046"/>
      <c r="J160" s="1571"/>
      <c r="K160" s="1573"/>
      <c r="L160" s="1046"/>
      <c r="M160" s="1046"/>
      <c r="N160" s="1046"/>
      <c r="O160" s="1461"/>
      <c r="P160" s="1461"/>
      <c r="Q160" s="1461"/>
      <c r="R160" s="1461"/>
      <c r="S160" s="1461"/>
      <c r="T160" s="327"/>
      <c r="U160" s="327"/>
      <c r="V160" s="327"/>
      <c r="W160" s="327"/>
      <c r="X160" s="327"/>
      <c r="Y160" s="327"/>
      <c r="Z160" s="327"/>
      <c r="AA160" s="327"/>
      <c r="AB160" s="1575"/>
      <c r="AC160" s="327"/>
      <c r="AD160" s="327"/>
      <c r="AE160" s="327"/>
      <c r="AF160" s="327"/>
      <c r="AG160" s="327"/>
      <c r="AH160" s="327"/>
      <c r="AI160" s="327"/>
      <c r="AJ160" s="327"/>
      <c r="AK160" s="327"/>
      <c r="AL160" s="1461"/>
      <c r="AM160" s="1461"/>
      <c r="AN160" s="1461"/>
      <c r="AO160" s="1461"/>
    </row>
    <row r="161">
      <c r="A161" s="1461"/>
      <c r="B161" s="452"/>
      <c r="C161" s="1569"/>
      <c r="D161" s="1570"/>
      <c r="E161" s="1571"/>
      <c r="F161" s="1046"/>
      <c r="G161" s="1571"/>
      <c r="H161" s="1046"/>
      <c r="I161" s="1046"/>
      <c r="J161" s="1571"/>
      <c r="K161" s="1573"/>
      <c r="L161" s="1046"/>
      <c r="M161" s="1046"/>
      <c r="N161" s="1046"/>
      <c r="O161" s="1461"/>
      <c r="P161" s="1461"/>
      <c r="Q161" s="1461"/>
      <c r="R161" s="1461"/>
      <c r="S161" s="1461"/>
      <c r="T161" s="327"/>
      <c r="U161" s="327"/>
      <c r="V161" s="327"/>
      <c r="W161" s="327"/>
      <c r="X161" s="327"/>
      <c r="Y161" s="327"/>
      <c r="Z161" s="327"/>
      <c r="AA161" s="327"/>
      <c r="AB161" s="1575"/>
      <c r="AC161" s="327"/>
      <c r="AD161" s="327"/>
      <c r="AE161" s="327"/>
      <c r="AF161" s="327"/>
      <c r="AG161" s="327"/>
      <c r="AH161" s="327"/>
      <c r="AI161" s="327"/>
      <c r="AJ161" s="327"/>
      <c r="AK161" s="327"/>
      <c r="AL161" s="1461"/>
      <c r="AM161" s="1461"/>
      <c r="AN161" s="1461"/>
      <c r="AO161" s="1461"/>
    </row>
    <row r="162">
      <c r="A162" s="1461"/>
      <c r="B162" s="452"/>
      <c r="C162" s="1569"/>
      <c r="D162" s="1570"/>
      <c r="E162" s="1571"/>
      <c r="F162" s="1046"/>
      <c r="G162" s="1571"/>
      <c r="H162" s="1046"/>
      <c r="I162" s="1046"/>
      <c r="J162" s="1571"/>
      <c r="K162" s="1573"/>
      <c r="L162" s="1046"/>
      <c r="M162" s="1046"/>
      <c r="N162" s="1046"/>
      <c r="O162" s="1461"/>
      <c r="P162" s="1461"/>
      <c r="Q162" s="1461"/>
      <c r="R162" s="1461"/>
      <c r="S162" s="1461"/>
      <c r="T162" s="327"/>
      <c r="U162" s="327"/>
      <c r="V162" s="327"/>
      <c r="W162" s="327"/>
      <c r="X162" s="327"/>
      <c r="Y162" s="327"/>
      <c r="Z162" s="327"/>
      <c r="AA162" s="327"/>
      <c r="AB162" s="1575"/>
      <c r="AC162" s="327"/>
      <c r="AD162" s="327"/>
      <c r="AE162" s="327"/>
      <c r="AF162" s="327"/>
      <c r="AG162" s="327"/>
      <c r="AH162" s="327"/>
      <c r="AI162" s="327"/>
      <c r="AJ162" s="327"/>
      <c r="AK162" s="327"/>
      <c r="AL162" s="1461"/>
      <c r="AM162" s="1461"/>
      <c r="AN162" s="1461"/>
      <c r="AO162" s="1461"/>
    </row>
    <row r="163">
      <c r="A163" s="1461"/>
      <c r="B163" s="452"/>
      <c r="C163" s="1569"/>
      <c r="D163" s="1570"/>
      <c r="E163" s="1571"/>
      <c r="F163" s="1046"/>
      <c r="G163" s="1571"/>
      <c r="H163" s="1046"/>
      <c r="I163" s="1046"/>
      <c r="J163" s="1571"/>
      <c r="K163" s="1573"/>
      <c r="L163" s="1046"/>
      <c r="M163" s="1046"/>
      <c r="N163" s="1046"/>
      <c r="O163" s="1461"/>
      <c r="P163" s="1461"/>
      <c r="Q163" s="1461"/>
      <c r="R163" s="1461"/>
      <c r="S163" s="1461"/>
      <c r="T163" s="327"/>
      <c r="U163" s="327"/>
      <c r="V163" s="327"/>
      <c r="W163" s="327"/>
      <c r="X163" s="327"/>
      <c r="Y163" s="327"/>
      <c r="Z163" s="327"/>
      <c r="AA163" s="327"/>
      <c r="AB163" s="1575"/>
      <c r="AC163" s="327"/>
      <c r="AD163" s="327"/>
      <c r="AE163" s="327"/>
      <c r="AF163" s="327"/>
      <c r="AG163" s="327"/>
      <c r="AH163" s="327"/>
      <c r="AI163" s="327"/>
      <c r="AJ163" s="327"/>
      <c r="AK163" s="327"/>
      <c r="AL163" s="1461"/>
      <c r="AM163" s="1461"/>
      <c r="AN163" s="1461"/>
      <c r="AO163" s="1461"/>
    </row>
    <row r="164">
      <c r="A164" s="1461"/>
      <c r="B164" s="452"/>
      <c r="C164" s="1569"/>
      <c r="D164" s="1570"/>
      <c r="E164" s="1571"/>
      <c r="F164" s="1046"/>
      <c r="G164" s="1571"/>
      <c r="H164" s="1046"/>
      <c r="I164" s="1046"/>
      <c r="J164" s="1571"/>
      <c r="K164" s="1573"/>
      <c r="L164" s="1046"/>
      <c r="M164" s="1046"/>
      <c r="N164" s="1046"/>
      <c r="O164" s="1461"/>
      <c r="P164" s="1461"/>
      <c r="Q164" s="1461"/>
      <c r="R164" s="1461"/>
      <c r="S164" s="1461"/>
      <c r="T164" s="327"/>
      <c r="U164" s="327"/>
      <c r="V164" s="327"/>
      <c r="W164" s="327"/>
      <c r="X164" s="327"/>
      <c r="Y164" s="327"/>
      <c r="Z164" s="327"/>
      <c r="AA164" s="327"/>
      <c r="AB164" s="1575"/>
      <c r="AC164" s="327"/>
      <c r="AD164" s="327"/>
      <c r="AE164" s="327"/>
      <c r="AF164" s="327"/>
      <c r="AG164" s="327"/>
      <c r="AH164" s="327"/>
      <c r="AI164" s="327"/>
      <c r="AJ164" s="327"/>
      <c r="AK164" s="327"/>
      <c r="AL164" s="1461"/>
      <c r="AM164" s="1461"/>
      <c r="AN164" s="1461"/>
      <c r="AO164" s="1461"/>
    </row>
    <row r="165">
      <c r="A165" s="1461"/>
      <c r="B165" s="452"/>
      <c r="C165" s="1569"/>
      <c r="D165" s="1570"/>
      <c r="E165" s="1571"/>
      <c r="F165" s="1046"/>
      <c r="G165" s="1571"/>
      <c r="H165" s="1046"/>
      <c r="I165" s="1046"/>
      <c r="J165" s="1571"/>
      <c r="K165" s="1573"/>
      <c r="L165" s="1046"/>
      <c r="M165" s="1046"/>
      <c r="N165" s="1046"/>
      <c r="O165" s="1461"/>
      <c r="P165" s="1461"/>
      <c r="Q165" s="1461"/>
      <c r="R165" s="1461"/>
      <c r="S165" s="1461"/>
      <c r="T165" s="327"/>
      <c r="U165" s="327"/>
      <c r="V165" s="327"/>
      <c r="W165" s="327"/>
      <c r="X165" s="327"/>
      <c r="Y165" s="327"/>
      <c r="Z165" s="327"/>
      <c r="AA165" s="327"/>
      <c r="AB165" s="1575"/>
      <c r="AC165" s="327"/>
      <c r="AD165" s="327"/>
      <c r="AE165" s="327"/>
      <c r="AF165" s="327"/>
      <c r="AG165" s="327"/>
      <c r="AH165" s="327"/>
      <c r="AI165" s="327"/>
      <c r="AJ165" s="327"/>
      <c r="AK165" s="327"/>
      <c r="AL165" s="1461"/>
      <c r="AM165" s="1461"/>
      <c r="AN165" s="1461"/>
      <c r="AO165" s="1461"/>
    </row>
    <row r="166">
      <c r="A166" s="1461"/>
      <c r="B166" s="452"/>
      <c r="C166" s="1569"/>
      <c r="D166" s="1570"/>
      <c r="E166" s="1571"/>
      <c r="F166" s="1046"/>
      <c r="G166" s="1571"/>
      <c r="H166" s="1046"/>
      <c r="I166" s="1046"/>
      <c r="J166" s="1571"/>
      <c r="K166" s="1573"/>
      <c r="L166" s="1046"/>
      <c r="M166" s="1046"/>
      <c r="N166" s="1046"/>
      <c r="O166" s="1461"/>
      <c r="P166" s="1461"/>
      <c r="Q166" s="1461"/>
      <c r="R166" s="1461"/>
      <c r="S166" s="1461"/>
      <c r="T166" s="327"/>
      <c r="U166" s="327"/>
      <c r="V166" s="327"/>
      <c r="W166" s="327"/>
      <c r="X166" s="327"/>
      <c r="Y166" s="327"/>
      <c r="Z166" s="327"/>
      <c r="AA166" s="327"/>
      <c r="AB166" s="1575"/>
      <c r="AC166" s="327"/>
      <c r="AD166" s="327"/>
      <c r="AE166" s="327"/>
      <c r="AF166" s="327"/>
      <c r="AG166" s="327"/>
      <c r="AH166" s="327"/>
      <c r="AI166" s="327"/>
      <c r="AJ166" s="327"/>
      <c r="AK166" s="327"/>
      <c r="AL166" s="1461"/>
      <c r="AM166" s="1461"/>
      <c r="AN166" s="1461"/>
      <c r="AO166" s="1461"/>
    </row>
    <row r="167">
      <c r="A167" s="1461"/>
      <c r="B167" s="452"/>
      <c r="C167" s="1569"/>
      <c r="D167" s="1570"/>
      <c r="E167" s="1571"/>
      <c r="F167" s="1046"/>
      <c r="G167" s="1571"/>
      <c r="H167" s="1046"/>
      <c r="I167" s="1046"/>
      <c r="J167" s="1571"/>
      <c r="K167" s="1573"/>
      <c r="L167" s="1046"/>
      <c r="M167" s="1046"/>
      <c r="N167" s="1046"/>
      <c r="O167" s="1461"/>
      <c r="P167" s="1461"/>
      <c r="Q167" s="1461"/>
      <c r="R167" s="1461"/>
      <c r="S167" s="1461"/>
      <c r="T167" s="327"/>
      <c r="U167" s="327"/>
      <c r="V167" s="327"/>
      <c r="W167" s="327"/>
      <c r="X167" s="327"/>
      <c r="Y167" s="327"/>
      <c r="Z167" s="327"/>
      <c r="AA167" s="327"/>
      <c r="AB167" s="1575"/>
      <c r="AC167" s="327"/>
      <c r="AD167" s="327"/>
      <c r="AE167" s="327"/>
      <c r="AF167" s="327"/>
      <c r="AG167" s="327"/>
      <c r="AH167" s="327"/>
      <c r="AI167" s="327"/>
      <c r="AJ167" s="327"/>
      <c r="AK167" s="327"/>
      <c r="AL167" s="1461"/>
      <c r="AM167" s="1461"/>
      <c r="AN167" s="1461"/>
      <c r="AO167" s="1461"/>
    </row>
    <row r="168">
      <c r="A168" s="1461"/>
      <c r="B168" s="452"/>
      <c r="C168" s="1569"/>
      <c r="D168" s="1570"/>
      <c r="E168" s="1571"/>
      <c r="F168" s="1046"/>
      <c r="G168" s="1571"/>
      <c r="H168" s="1046"/>
      <c r="I168" s="1046"/>
      <c r="J168" s="1571"/>
      <c r="K168" s="1573"/>
      <c r="L168" s="1046"/>
      <c r="M168" s="1046"/>
      <c r="N168" s="1046"/>
      <c r="O168" s="1461"/>
      <c r="P168" s="1461"/>
      <c r="Q168" s="1461"/>
      <c r="R168" s="1461"/>
      <c r="S168" s="1461"/>
      <c r="T168" s="327"/>
      <c r="U168" s="327"/>
      <c r="V168" s="327"/>
      <c r="W168" s="327"/>
      <c r="X168" s="327"/>
      <c r="Y168" s="327"/>
      <c r="Z168" s="327"/>
      <c r="AA168" s="327"/>
      <c r="AB168" s="1575"/>
      <c r="AC168" s="327"/>
      <c r="AD168" s="327"/>
      <c r="AE168" s="327"/>
      <c r="AF168" s="327"/>
      <c r="AG168" s="327"/>
      <c r="AH168" s="327"/>
      <c r="AI168" s="327"/>
      <c r="AJ168" s="327"/>
      <c r="AK168" s="327"/>
      <c r="AL168" s="1461"/>
      <c r="AM168" s="1461"/>
      <c r="AN168" s="1461"/>
      <c r="AO168" s="1461"/>
    </row>
    <row r="169">
      <c r="A169" s="1461"/>
      <c r="B169" s="452"/>
      <c r="C169" s="1569"/>
      <c r="D169" s="1570"/>
      <c r="E169" s="1571"/>
      <c r="F169" s="1046"/>
      <c r="G169" s="1571"/>
      <c r="H169" s="1046"/>
      <c r="I169" s="1046"/>
      <c r="J169" s="1571"/>
      <c r="K169" s="1573"/>
      <c r="L169" s="1046"/>
      <c r="M169" s="1046"/>
      <c r="N169" s="1046"/>
      <c r="O169" s="1461"/>
      <c r="P169" s="1461"/>
      <c r="Q169" s="1461"/>
      <c r="R169" s="1461"/>
      <c r="S169" s="1461"/>
      <c r="T169" s="327"/>
      <c r="U169" s="327"/>
      <c r="V169" s="327"/>
      <c r="W169" s="327"/>
      <c r="X169" s="327"/>
      <c r="Y169" s="327"/>
      <c r="Z169" s="327"/>
      <c r="AA169" s="327"/>
      <c r="AB169" s="1575"/>
      <c r="AC169" s="327"/>
      <c r="AD169" s="327"/>
      <c r="AE169" s="327"/>
      <c r="AF169" s="327"/>
      <c r="AG169" s="327"/>
      <c r="AH169" s="327"/>
      <c r="AI169" s="327"/>
      <c r="AJ169" s="327"/>
      <c r="AK169" s="327"/>
      <c r="AL169" s="1461"/>
      <c r="AM169" s="1461"/>
      <c r="AN169" s="1461"/>
      <c r="AO169" s="1461"/>
    </row>
    <row r="170">
      <c r="A170" s="1461"/>
      <c r="B170" s="452"/>
      <c r="C170" s="1569"/>
      <c r="D170" s="1570"/>
      <c r="E170" s="1571"/>
      <c r="F170" s="1046"/>
      <c r="G170" s="1571"/>
      <c r="H170" s="1046"/>
      <c r="I170" s="1046"/>
      <c r="J170" s="1571"/>
      <c r="K170" s="1573"/>
      <c r="L170" s="1046"/>
      <c r="M170" s="1046"/>
      <c r="N170" s="1046"/>
      <c r="O170" s="1461"/>
      <c r="P170" s="1461"/>
      <c r="Q170" s="1461"/>
      <c r="R170" s="1461"/>
      <c r="S170" s="1461"/>
      <c r="T170" s="327"/>
      <c r="U170" s="327"/>
      <c r="V170" s="327"/>
      <c r="W170" s="327"/>
      <c r="X170" s="327"/>
      <c r="Y170" s="327"/>
      <c r="Z170" s="327"/>
      <c r="AA170" s="327"/>
      <c r="AB170" s="1575"/>
      <c r="AC170" s="327"/>
      <c r="AD170" s="327"/>
      <c r="AE170" s="327"/>
      <c r="AF170" s="327"/>
      <c r="AG170" s="327"/>
      <c r="AH170" s="327"/>
      <c r="AI170" s="327"/>
      <c r="AJ170" s="327"/>
      <c r="AK170" s="327"/>
      <c r="AL170" s="1461"/>
      <c r="AM170" s="1461"/>
      <c r="AN170" s="1461"/>
      <c r="AO170" s="1461"/>
    </row>
    <row r="171">
      <c r="A171" s="1461"/>
      <c r="B171" s="452"/>
      <c r="C171" s="1569"/>
      <c r="D171" s="1570"/>
      <c r="E171" s="1571"/>
      <c r="F171" s="1046"/>
      <c r="G171" s="1571"/>
      <c r="H171" s="1046"/>
      <c r="I171" s="1046"/>
      <c r="J171" s="1571"/>
      <c r="K171" s="1573"/>
      <c r="L171" s="1046"/>
      <c r="M171" s="1046"/>
      <c r="N171" s="1046"/>
      <c r="O171" s="1461"/>
      <c r="P171" s="1461"/>
      <c r="Q171" s="1461"/>
      <c r="R171" s="1461"/>
      <c r="S171" s="1461"/>
      <c r="T171" s="327"/>
      <c r="U171" s="327"/>
      <c r="V171" s="327"/>
      <c r="W171" s="327"/>
      <c r="X171" s="327"/>
      <c r="Y171" s="327"/>
      <c r="Z171" s="327"/>
      <c r="AA171" s="327"/>
      <c r="AB171" s="1575"/>
      <c r="AC171" s="327"/>
      <c r="AD171" s="327"/>
      <c r="AE171" s="327"/>
      <c r="AF171" s="327"/>
      <c r="AG171" s="327"/>
      <c r="AH171" s="327"/>
      <c r="AI171" s="327"/>
      <c r="AJ171" s="327"/>
      <c r="AK171" s="327"/>
      <c r="AL171" s="1461"/>
      <c r="AM171" s="1461"/>
      <c r="AN171" s="1461"/>
      <c r="AO171" s="1461"/>
    </row>
    <row r="172">
      <c r="A172" s="1461"/>
      <c r="B172" s="452"/>
      <c r="C172" s="1569"/>
      <c r="D172" s="1570"/>
      <c r="E172" s="1571"/>
      <c r="F172" s="1046"/>
      <c r="G172" s="1571"/>
      <c r="H172" s="1046"/>
      <c r="I172" s="1046"/>
      <c r="J172" s="1571"/>
      <c r="K172" s="1573"/>
      <c r="L172" s="1046"/>
      <c r="M172" s="1046"/>
      <c r="N172" s="1046"/>
      <c r="O172" s="1461"/>
      <c r="P172" s="1461"/>
      <c r="Q172" s="1461"/>
      <c r="R172" s="1461"/>
      <c r="S172" s="1461"/>
      <c r="T172" s="327"/>
      <c r="U172" s="327"/>
      <c r="V172" s="327"/>
      <c r="W172" s="327"/>
      <c r="X172" s="327"/>
      <c r="Y172" s="327"/>
      <c r="Z172" s="327"/>
      <c r="AA172" s="327"/>
      <c r="AB172" s="1575"/>
      <c r="AC172" s="327"/>
      <c r="AD172" s="327"/>
      <c r="AE172" s="327"/>
      <c r="AF172" s="327"/>
      <c r="AG172" s="327"/>
      <c r="AH172" s="327"/>
      <c r="AI172" s="327"/>
      <c r="AJ172" s="327"/>
      <c r="AK172" s="327"/>
      <c r="AL172" s="1461"/>
      <c r="AM172" s="1461"/>
      <c r="AN172" s="1461"/>
      <c r="AO172" s="1461"/>
    </row>
    <row r="173">
      <c r="A173" s="1461"/>
      <c r="B173" s="452"/>
      <c r="C173" s="1569"/>
      <c r="D173" s="1570"/>
      <c r="E173" s="1571"/>
      <c r="F173" s="1046"/>
      <c r="G173" s="1571"/>
      <c r="H173" s="1046"/>
      <c r="I173" s="1046"/>
      <c r="J173" s="1571"/>
      <c r="K173" s="1573"/>
      <c r="L173" s="1046"/>
      <c r="M173" s="1046"/>
      <c r="N173" s="1046"/>
      <c r="O173" s="1461"/>
      <c r="P173" s="1461"/>
      <c r="Q173" s="1461"/>
      <c r="R173" s="1461"/>
      <c r="S173" s="1461"/>
      <c r="T173" s="327"/>
      <c r="U173" s="327"/>
      <c r="V173" s="327"/>
      <c r="W173" s="327"/>
      <c r="X173" s="327"/>
      <c r="Y173" s="327"/>
      <c r="Z173" s="327"/>
      <c r="AA173" s="327"/>
      <c r="AB173" s="1575"/>
      <c r="AC173" s="327"/>
      <c r="AD173" s="327"/>
      <c r="AE173" s="327"/>
      <c r="AF173" s="327"/>
      <c r="AG173" s="327"/>
      <c r="AH173" s="327"/>
      <c r="AI173" s="327"/>
      <c r="AJ173" s="327"/>
      <c r="AK173" s="327"/>
      <c r="AL173" s="1461"/>
      <c r="AM173" s="1461"/>
      <c r="AN173" s="1461"/>
      <c r="AO173" s="1461"/>
    </row>
    <row r="174">
      <c r="A174" s="1461"/>
      <c r="B174" s="452"/>
      <c r="C174" s="1569"/>
      <c r="D174" s="1570"/>
      <c r="E174" s="1571"/>
      <c r="F174" s="1046"/>
      <c r="G174" s="1571"/>
      <c r="H174" s="1046"/>
      <c r="I174" s="1046"/>
      <c r="J174" s="1571"/>
      <c r="K174" s="1573"/>
      <c r="L174" s="1046"/>
      <c r="M174" s="1046"/>
      <c r="N174" s="1046"/>
      <c r="O174" s="1461"/>
      <c r="P174" s="1461"/>
      <c r="Q174" s="1461"/>
      <c r="R174" s="1461"/>
      <c r="S174" s="1461"/>
      <c r="T174" s="327"/>
      <c r="U174" s="327"/>
      <c r="V174" s="327"/>
      <c r="W174" s="327"/>
      <c r="X174" s="327"/>
      <c r="Y174" s="327"/>
      <c r="Z174" s="327"/>
      <c r="AA174" s="327"/>
      <c r="AB174" s="1575"/>
      <c r="AC174" s="327"/>
      <c r="AD174" s="327"/>
      <c r="AE174" s="327"/>
      <c r="AF174" s="327"/>
      <c r="AG174" s="327"/>
      <c r="AH174" s="327"/>
      <c r="AI174" s="327"/>
      <c r="AJ174" s="327"/>
      <c r="AK174" s="327"/>
      <c r="AL174" s="1461"/>
      <c r="AM174" s="1461"/>
      <c r="AN174" s="1461"/>
      <c r="AO174" s="1461"/>
    </row>
    <row r="175">
      <c r="A175" s="1461"/>
      <c r="B175" s="452"/>
      <c r="C175" s="1569"/>
      <c r="D175" s="1570"/>
      <c r="E175" s="1571"/>
      <c r="F175" s="1046"/>
      <c r="G175" s="1571"/>
      <c r="H175" s="1046"/>
      <c r="I175" s="1046"/>
      <c r="J175" s="1571"/>
      <c r="K175" s="1573"/>
      <c r="L175" s="1046"/>
      <c r="M175" s="1046"/>
      <c r="N175" s="1046"/>
      <c r="O175" s="1461"/>
      <c r="P175" s="1461"/>
      <c r="Q175" s="1461"/>
      <c r="R175" s="1461"/>
      <c r="S175" s="1461"/>
      <c r="T175" s="327"/>
      <c r="U175" s="327"/>
      <c r="V175" s="327"/>
      <c r="W175" s="327"/>
      <c r="X175" s="327"/>
      <c r="Y175" s="327"/>
      <c r="Z175" s="327"/>
      <c r="AA175" s="327"/>
      <c r="AB175" s="1575"/>
      <c r="AC175" s="327"/>
      <c r="AD175" s="327"/>
      <c r="AE175" s="327"/>
      <c r="AF175" s="327"/>
      <c r="AG175" s="327"/>
      <c r="AH175" s="327"/>
      <c r="AI175" s="327"/>
      <c r="AJ175" s="327"/>
      <c r="AK175" s="327"/>
      <c r="AL175" s="1461"/>
      <c r="AM175" s="1461"/>
      <c r="AN175" s="1461"/>
      <c r="AO175" s="1461"/>
    </row>
    <row r="176">
      <c r="A176" s="1461"/>
      <c r="B176" s="452"/>
      <c r="C176" s="1569"/>
      <c r="D176" s="1570"/>
      <c r="E176" s="1571"/>
      <c r="F176" s="1046"/>
      <c r="G176" s="1571"/>
      <c r="H176" s="1046"/>
      <c r="I176" s="1046"/>
      <c r="J176" s="1571"/>
      <c r="K176" s="1573"/>
      <c r="L176" s="1046"/>
      <c r="M176" s="1046"/>
      <c r="N176" s="1046"/>
      <c r="O176" s="1461"/>
      <c r="P176" s="1461"/>
      <c r="Q176" s="1461"/>
      <c r="R176" s="1461"/>
      <c r="S176" s="1461"/>
      <c r="T176" s="327"/>
      <c r="U176" s="327"/>
      <c r="V176" s="327"/>
      <c r="W176" s="327"/>
      <c r="X176" s="327"/>
      <c r="Y176" s="327"/>
      <c r="Z176" s="327"/>
      <c r="AA176" s="327"/>
      <c r="AB176" s="1575"/>
      <c r="AC176" s="327"/>
      <c r="AD176" s="327"/>
      <c r="AE176" s="327"/>
      <c r="AF176" s="327"/>
      <c r="AG176" s="327"/>
      <c r="AH176" s="327"/>
      <c r="AI176" s="327"/>
      <c r="AJ176" s="327"/>
      <c r="AK176" s="327"/>
      <c r="AL176" s="1461"/>
      <c r="AM176" s="1461"/>
      <c r="AN176" s="1461"/>
      <c r="AO176" s="1461"/>
    </row>
    <row r="177">
      <c r="A177" s="1461"/>
      <c r="B177" s="452"/>
      <c r="C177" s="1569"/>
      <c r="D177" s="1570"/>
      <c r="E177" s="1571"/>
      <c r="F177" s="1046"/>
      <c r="G177" s="1571"/>
      <c r="H177" s="1046"/>
      <c r="I177" s="1046"/>
      <c r="J177" s="1571"/>
      <c r="K177" s="1573"/>
      <c r="L177" s="1046"/>
      <c r="M177" s="1046"/>
      <c r="N177" s="1046"/>
      <c r="O177" s="1461"/>
      <c r="P177" s="1461"/>
      <c r="Q177" s="1461"/>
      <c r="R177" s="1461"/>
      <c r="S177" s="1461"/>
      <c r="T177" s="327"/>
      <c r="U177" s="327"/>
      <c r="V177" s="327"/>
      <c r="W177" s="327"/>
      <c r="X177" s="327"/>
      <c r="Y177" s="327"/>
      <c r="Z177" s="327"/>
      <c r="AA177" s="327"/>
      <c r="AB177" s="1575"/>
      <c r="AC177" s="327"/>
      <c r="AD177" s="327"/>
      <c r="AE177" s="327"/>
      <c r="AF177" s="327"/>
      <c r="AG177" s="327"/>
      <c r="AH177" s="327"/>
      <c r="AI177" s="327"/>
      <c r="AJ177" s="327"/>
      <c r="AK177" s="327"/>
      <c r="AL177" s="1461"/>
      <c r="AM177" s="1461"/>
      <c r="AN177" s="1461"/>
      <c r="AO177" s="1461"/>
    </row>
    <row r="178">
      <c r="A178" s="1461"/>
      <c r="B178" s="452"/>
      <c r="C178" s="1569"/>
      <c r="D178" s="1570"/>
      <c r="E178" s="1571"/>
      <c r="F178" s="1046"/>
      <c r="G178" s="1571"/>
      <c r="H178" s="1046"/>
      <c r="I178" s="1046"/>
      <c r="J178" s="1571"/>
      <c r="K178" s="1573"/>
      <c r="L178" s="1046"/>
      <c r="M178" s="1046"/>
      <c r="N178" s="1046"/>
      <c r="O178" s="1461"/>
      <c r="P178" s="1461"/>
      <c r="Q178" s="1461"/>
      <c r="R178" s="1461"/>
      <c r="S178" s="1461"/>
      <c r="T178" s="327"/>
      <c r="U178" s="327"/>
      <c r="V178" s="327"/>
      <c r="W178" s="327"/>
      <c r="X178" s="327"/>
      <c r="Y178" s="327"/>
      <c r="Z178" s="327"/>
      <c r="AA178" s="327"/>
      <c r="AB178" s="1575"/>
      <c r="AC178" s="327"/>
      <c r="AD178" s="327"/>
      <c r="AE178" s="327"/>
      <c r="AF178" s="327"/>
      <c r="AG178" s="327"/>
      <c r="AH178" s="327"/>
      <c r="AI178" s="327"/>
      <c r="AJ178" s="327"/>
      <c r="AK178" s="327"/>
      <c r="AL178" s="1461"/>
      <c r="AM178" s="1461"/>
      <c r="AN178" s="1461"/>
      <c r="AO178" s="1461"/>
    </row>
    <row r="179">
      <c r="A179" s="1461"/>
      <c r="B179" s="452"/>
      <c r="C179" s="1569"/>
      <c r="D179" s="1570"/>
      <c r="E179" s="1571"/>
      <c r="F179" s="1046"/>
      <c r="G179" s="1571"/>
      <c r="H179" s="1046"/>
      <c r="I179" s="1046"/>
      <c r="J179" s="1571"/>
      <c r="K179" s="1573"/>
      <c r="L179" s="1046"/>
      <c r="M179" s="1046"/>
      <c r="N179" s="1046"/>
      <c r="O179" s="1461"/>
      <c r="P179" s="1461"/>
      <c r="Q179" s="1461"/>
      <c r="R179" s="1461"/>
      <c r="S179" s="1461"/>
      <c r="T179" s="327"/>
      <c r="U179" s="327"/>
      <c r="V179" s="327"/>
      <c r="W179" s="327"/>
      <c r="X179" s="327"/>
      <c r="Y179" s="327"/>
      <c r="Z179" s="327"/>
      <c r="AA179" s="327"/>
      <c r="AB179" s="1575"/>
      <c r="AC179" s="327"/>
      <c r="AD179" s="327"/>
      <c r="AE179" s="327"/>
      <c r="AF179" s="327"/>
      <c r="AG179" s="327"/>
      <c r="AH179" s="327"/>
      <c r="AI179" s="327"/>
      <c r="AJ179" s="327"/>
      <c r="AK179" s="327"/>
      <c r="AL179" s="1461"/>
      <c r="AM179" s="1461"/>
      <c r="AN179" s="1461"/>
      <c r="AO179" s="1461"/>
    </row>
    <row r="180">
      <c r="A180" s="1461"/>
      <c r="B180" s="452"/>
      <c r="C180" s="1569"/>
      <c r="D180" s="1570"/>
      <c r="E180" s="1571"/>
      <c r="F180" s="1046"/>
      <c r="G180" s="1571"/>
      <c r="H180" s="1046"/>
      <c r="I180" s="1046"/>
      <c r="J180" s="1571"/>
      <c r="K180" s="1573"/>
      <c r="L180" s="1046"/>
      <c r="M180" s="1046"/>
      <c r="N180" s="1046"/>
      <c r="O180" s="1461"/>
      <c r="P180" s="1461"/>
      <c r="Q180" s="1461"/>
      <c r="R180" s="1461"/>
      <c r="S180" s="1461"/>
      <c r="T180" s="327"/>
      <c r="U180" s="327"/>
      <c r="V180" s="327"/>
      <c r="W180" s="327"/>
      <c r="X180" s="327"/>
      <c r="Y180" s="327"/>
      <c r="Z180" s="327"/>
      <c r="AA180" s="327"/>
      <c r="AB180" s="1575"/>
      <c r="AC180" s="327"/>
      <c r="AD180" s="327"/>
      <c r="AE180" s="327"/>
      <c r="AF180" s="327"/>
      <c r="AG180" s="327"/>
      <c r="AH180" s="327"/>
      <c r="AI180" s="327"/>
      <c r="AJ180" s="327"/>
      <c r="AK180" s="327"/>
      <c r="AL180" s="1461"/>
      <c r="AM180" s="1461"/>
      <c r="AN180" s="1461"/>
      <c r="AO180" s="1461"/>
    </row>
    <row r="181">
      <c r="A181" s="1461"/>
      <c r="B181" s="452"/>
      <c r="C181" s="1569"/>
      <c r="D181" s="1570"/>
      <c r="E181" s="1571"/>
      <c r="F181" s="1046"/>
      <c r="G181" s="1571"/>
      <c r="H181" s="1046"/>
      <c r="I181" s="1046"/>
      <c r="J181" s="1571"/>
      <c r="K181" s="1573"/>
      <c r="L181" s="1046"/>
      <c r="M181" s="1046"/>
      <c r="N181" s="1046"/>
      <c r="O181" s="1461"/>
      <c r="P181" s="1461"/>
      <c r="Q181" s="1461"/>
      <c r="R181" s="1461"/>
      <c r="S181" s="1461"/>
      <c r="T181" s="327"/>
      <c r="U181" s="327"/>
      <c r="V181" s="327"/>
      <c r="W181" s="327"/>
      <c r="X181" s="327"/>
      <c r="Y181" s="327"/>
      <c r="Z181" s="327"/>
      <c r="AA181" s="327"/>
      <c r="AB181" s="1575"/>
      <c r="AC181" s="327"/>
      <c r="AD181" s="327"/>
      <c r="AE181" s="327"/>
      <c r="AF181" s="327"/>
      <c r="AG181" s="327"/>
      <c r="AH181" s="327"/>
      <c r="AI181" s="327"/>
      <c r="AJ181" s="327"/>
      <c r="AK181" s="327"/>
      <c r="AL181" s="1461"/>
      <c r="AM181" s="1461"/>
      <c r="AN181" s="1461"/>
      <c r="AO181" s="1461"/>
    </row>
    <row r="182">
      <c r="A182" s="1461"/>
      <c r="B182" s="452"/>
      <c r="C182" s="1569"/>
      <c r="D182" s="1570"/>
      <c r="E182" s="1571"/>
      <c r="F182" s="1046"/>
      <c r="G182" s="1571"/>
      <c r="H182" s="1046"/>
      <c r="I182" s="1046"/>
      <c r="J182" s="1571"/>
      <c r="K182" s="1573"/>
      <c r="L182" s="1046"/>
      <c r="M182" s="1046"/>
      <c r="N182" s="1046"/>
      <c r="O182" s="1461"/>
      <c r="P182" s="1461"/>
      <c r="Q182" s="1461"/>
      <c r="R182" s="1461"/>
      <c r="S182" s="1461"/>
      <c r="T182" s="327"/>
      <c r="U182" s="327"/>
      <c r="V182" s="327"/>
      <c r="W182" s="327"/>
      <c r="X182" s="327"/>
      <c r="Y182" s="327"/>
      <c r="Z182" s="327"/>
      <c r="AA182" s="327"/>
      <c r="AB182" s="1575"/>
      <c r="AC182" s="327"/>
      <c r="AD182" s="327"/>
      <c r="AE182" s="327"/>
      <c r="AF182" s="327"/>
      <c r="AG182" s="327"/>
      <c r="AH182" s="327"/>
      <c r="AI182" s="327"/>
      <c r="AJ182" s="327"/>
      <c r="AK182" s="327"/>
      <c r="AL182" s="1461"/>
      <c r="AM182" s="1461"/>
      <c r="AN182" s="1461"/>
      <c r="AO182" s="1461"/>
    </row>
    <row r="183">
      <c r="A183" s="1461"/>
      <c r="B183" s="452"/>
      <c r="C183" s="1569"/>
      <c r="D183" s="1570"/>
      <c r="E183" s="1571"/>
      <c r="F183" s="1046"/>
      <c r="G183" s="1571"/>
      <c r="H183" s="1046"/>
      <c r="I183" s="1046"/>
      <c r="J183" s="1571"/>
      <c r="K183" s="1573"/>
      <c r="L183" s="1046"/>
      <c r="M183" s="1046"/>
      <c r="N183" s="1046"/>
      <c r="O183" s="1461"/>
      <c r="P183" s="1461"/>
      <c r="Q183" s="1461"/>
      <c r="R183" s="1461"/>
      <c r="S183" s="1461"/>
      <c r="T183" s="327"/>
      <c r="U183" s="327"/>
      <c r="V183" s="327"/>
      <c r="W183" s="327"/>
      <c r="X183" s="327"/>
      <c r="Y183" s="327"/>
      <c r="Z183" s="327"/>
      <c r="AA183" s="327"/>
      <c r="AB183" s="1575"/>
      <c r="AC183" s="327"/>
      <c r="AD183" s="327"/>
      <c r="AE183" s="327"/>
      <c r="AF183" s="327"/>
      <c r="AG183" s="327"/>
      <c r="AH183" s="327"/>
      <c r="AI183" s="327"/>
      <c r="AJ183" s="327"/>
      <c r="AK183" s="327"/>
      <c r="AL183" s="1461"/>
      <c r="AM183" s="1461"/>
      <c r="AN183" s="1461"/>
      <c r="AO183" s="1461"/>
    </row>
    <row r="184">
      <c r="A184" s="1461"/>
      <c r="B184" s="452"/>
      <c r="C184" s="1569"/>
      <c r="D184" s="1570"/>
      <c r="E184" s="1571"/>
      <c r="F184" s="1046"/>
      <c r="G184" s="1571"/>
      <c r="H184" s="1046"/>
      <c r="I184" s="1046"/>
      <c r="J184" s="1571"/>
      <c r="K184" s="1573"/>
      <c r="L184" s="1046"/>
      <c r="M184" s="1046"/>
      <c r="N184" s="1046"/>
      <c r="O184" s="1461"/>
      <c r="P184" s="1461"/>
      <c r="Q184" s="1461"/>
      <c r="R184" s="1461"/>
      <c r="S184" s="1461"/>
      <c r="T184" s="327"/>
      <c r="U184" s="327"/>
      <c r="V184" s="327"/>
      <c r="W184" s="327"/>
      <c r="X184" s="327"/>
      <c r="Y184" s="327"/>
      <c r="Z184" s="327"/>
      <c r="AA184" s="327"/>
      <c r="AB184" s="1575"/>
      <c r="AC184" s="327"/>
      <c r="AD184" s="327"/>
      <c r="AE184" s="327"/>
      <c r="AF184" s="327"/>
      <c r="AG184" s="327"/>
      <c r="AH184" s="327"/>
      <c r="AI184" s="327"/>
      <c r="AJ184" s="327"/>
      <c r="AK184" s="327"/>
      <c r="AL184" s="1461"/>
      <c r="AM184" s="1461"/>
      <c r="AN184" s="1461"/>
      <c r="AO184" s="1461"/>
    </row>
    <row r="185">
      <c r="A185" s="1461"/>
      <c r="B185" s="452"/>
      <c r="C185" s="1569"/>
      <c r="D185" s="1570"/>
      <c r="E185" s="1571"/>
      <c r="F185" s="1046"/>
      <c r="G185" s="1571"/>
      <c r="H185" s="1046"/>
      <c r="I185" s="1046"/>
      <c r="J185" s="1571"/>
      <c r="K185" s="1573"/>
      <c r="L185" s="1046"/>
      <c r="M185" s="1046"/>
      <c r="N185" s="1046"/>
      <c r="O185" s="1461"/>
      <c r="P185" s="1461"/>
      <c r="Q185" s="1461"/>
      <c r="R185" s="1461"/>
      <c r="S185" s="1461"/>
      <c r="T185" s="327"/>
      <c r="U185" s="327"/>
      <c r="V185" s="327"/>
      <c r="W185" s="327"/>
      <c r="X185" s="327"/>
      <c r="Y185" s="327"/>
      <c r="Z185" s="327"/>
      <c r="AA185" s="327"/>
      <c r="AB185" s="1575"/>
      <c r="AC185" s="327"/>
      <c r="AD185" s="327"/>
      <c r="AE185" s="327"/>
      <c r="AF185" s="327"/>
      <c r="AG185" s="327"/>
      <c r="AH185" s="327"/>
      <c r="AI185" s="327"/>
      <c r="AJ185" s="327"/>
      <c r="AK185" s="327"/>
      <c r="AL185" s="1461"/>
      <c r="AM185" s="1461"/>
      <c r="AN185" s="1461"/>
      <c r="AO185" s="1461"/>
    </row>
    <row r="186">
      <c r="A186" s="1461"/>
      <c r="B186" s="452"/>
      <c r="C186" s="1569"/>
      <c r="D186" s="1570"/>
      <c r="E186" s="1571"/>
      <c r="F186" s="1046"/>
      <c r="G186" s="1571"/>
      <c r="H186" s="1046"/>
      <c r="I186" s="1046"/>
      <c r="J186" s="1571"/>
      <c r="K186" s="1573"/>
      <c r="L186" s="1046"/>
      <c r="M186" s="1046"/>
      <c r="N186" s="1046"/>
      <c r="O186" s="1461"/>
      <c r="P186" s="1461"/>
      <c r="Q186" s="1461"/>
      <c r="R186" s="1461"/>
      <c r="S186" s="1461"/>
      <c r="T186" s="327"/>
      <c r="U186" s="327"/>
      <c r="V186" s="327"/>
      <c r="W186" s="327"/>
      <c r="X186" s="327"/>
      <c r="Y186" s="327"/>
      <c r="Z186" s="327"/>
      <c r="AA186" s="327"/>
      <c r="AB186" s="1575"/>
      <c r="AC186" s="327"/>
      <c r="AD186" s="327"/>
      <c r="AE186" s="327"/>
      <c r="AF186" s="327"/>
      <c r="AG186" s="327"/>
      <c r="AH186" s="327"/>
      <c r="AI186" s="327"/>
      <c r="AJ186" s="327"/>
      <c r="AK186" s="327"/>
      <c r="AL186" s="1461"/>
      <c r="AM186" s="1461"/>
      <c r="AN186" s="1461"/>
      <c r="AO186" s="1461"/>
    </row>
    <row r="187">
      <c r="A187" s="1461"/>
      <c r="B187" s="452"/>
      <c r="C187" s="1569"/>
      <c r="D187" s="1570"/>
      <c r="E187" s="1571"/>
      <c r="F187" s="1046"/>
      <c r="G187" s="1571"/>
      <c r="H187" s="1046"/>
      <c r="I187" s="1046"/>
      <c r="J187" s="1571"/>
      <c r="K187" s="1573"/>
      <c r="L187" s="1046"/>
      <c r="M187" s="1046"/>
      <c r="N187" s="1046"/>
      <c r="O187" s="1461"/>
      <c r="P187" s="1461"/>
      <c r="Q187" s="1461"/>
      <c r="R187" s="1461"/>
      <c r="S187" s="1461"/>
      <c r="T187" s="327"/>
      <c r="U187" s="327"/>
      <c r="V187" s="327"/>
      <c r="W187" s="327"/>
      <c r="X187" s="327"/>
      <c r="Y187" s="327"/>
      <c r="Z187" s="327"/>
      <c r="AA187" s="327"/>
      <c r="AB187" s="1575"/>
      <c r="AC187" s="327"/>
      <c r="AD187" s="327"/>
      <c r="AE187" s="327"/>
      <c r="AF187" s="327"/>
      <c r="AG187" s="327"/>
      <c r="AH187" s="327"/>
      <c r="AI187" s="327"/>
      <c r="AJ187" s="327"/>
      <c r="AK187" s="327"/>
      <c r="AL187" s="1461"/>
      <c r="AM187" s="1461"/>
      <c r="AN187" s="1461"/>
      <c r="AO187" s="1461"/>
    </row>
    <row r="188">
      <c r="A188" s="1461"/>
      <c r="B188" s="452"/>
      <c r="C188" s="1569"/>
      <c r="D188" s="1570"/>
      <c r="E188" s="1571"/>
      <c r="F188" s="1046"/>
      <c r="G188" s="1571"/>
      <c r="H188" s="1046"/>
      <c r="I188" s="1046"/>
      <c r="J188" s="1571"/>
      <c r="K188" s="1573"/>
      <c r="L188" s="1046"/>
      <c r="M188" s="1046"/>
      <c r="N188" s="1046"/>
      <c r="O188" s="1461"/>
      <c r="P188" s="1461"/>
      <c r="Q188" s="1461"/>
      <c r="R188" s="1461"/>
      <c r="S188" s="1461"/>
      <c r="T188" s="327"/>
      <c r="U188" s="327"/>
      <c r="V188" s="327"/>
      <c r="W188" s="327"/>
      <c r="X188" s="327"/>
      <c r="Y188" s="327"/>
      <c r="Z188" s="327"/>
      <c r="AA188" s="327"/>
      <c r="AB188" s="1575"/>
      <c r="AC188" s="327"/>
      <c r="AD188" s="327"/>
      <c r="AE188" s="327"/>
      <c r="AF188" s="327"/>
      <c r="AG188" s="327"/>
      <c r="AH188" s="327"/>
      <c r="AI188" s="327"/>
      <c r="AJ188" s="327"/>
      <c r="AK188" s="327"/>
      <c r="AL188" s="1461"/>
      <c r="AM188" s="1461"/>
      <c r="AN188" s="1461"/>
      <c r="AO188" s="1461"/>
    </row>
    <row r="189">
      <c r="A189" s="1461"/>
      <c r="B189" s="452"/>
      <c r="C189" s="1569"/>
      <c r="D189" s="1570"/>
      <c r="E189" s="1571"/>
      <c r="F189" s="1046"/>
      <c r="G189" s="1571"/>
      <c r="H189" s="1046"/>
      <c r="I189" s="1046"/>
      <c r="J189" s="1571"/>
      <c r="K189" s="1573"/>
      <c r="L189" s="1046"/>
      <c r="M189" s="1046"/>
      <c r="N189" s="1046"/>
      <c r="O189" s="1461"/>
      <c r="P189" s="1461"/>
      <c r="Q189" s="1461"/>
      <c r="R189" s="1461"/>
      <c r="S189" s="1461"/>
      <c r="T189" s="327"/>
      <c r="U189" s="327"/>
      <c r="V189" s="327"/>
      <c r="W189" s="327"/>
      <c r="X189" s="327"/>
      <c r="Y189" s="327"/>
      <c r="Z189" s="327"/>
      <c r="AA189" s="327"/>
      <c r="AB189" s="1575"/>
      <c r="AC189" s="327"/>
      <c r="AD189" s="327"/>
      <c r="AE189" s="327"/>
      <c r="AF189" s="327"/>
      <c r="AG189" s="327"/>
      <c r="AH189" s="327"/>
      <c r="AI189" s="327"/>
      <c r="AJ189" s="327"/>
      <c r="AK189" s="327"/>
      <c r="AL189" s="1461"/>
      <c r="AM189" s="1461"/>
      <c r="AN189" s="1461"/>
      <c r="AO189" s="1461"/>
    </row>
    <row r="190">
      <c r="A190" s="1461"/>
      <c r="B190" s="452"/>
      <c r="C190" s="1569"/>
      <c r="D190" s="1570"/>
      <c r="E190" s="1571"/>
      <c r="F190" s="1046"/>
      <c r="G190" s="1571"/>
      <c r="H190" s="1046"/>
      <c r="I190" s="1046"/>
      <c r="J190" s="1571"/>
      <c r="K190" s="1573"/>
      <c r="L190" s="1046"/>
      <c r="M190" s="1046"/>
      <c r="N190" s="1046"/>
      <c r="O190" s="1461"/>
      <c r="P190" s="1461"/>
      <c r="Q190" s="1461"/>
      <c r="R190" s="1461"/>
      <c r="S190" s="1461"/>
      <c r="T190" s="327"/>
      <c r="U190" s="327"/>
      <c r="V190" s="327"/>
      <c r="W190" s="327"/>
      <c r="X190" s="327"/>
      <c r="Y190" s="327"/>
      <c r="Z190" s="327"/>
      <c r="AA190" s="327"/>
      <c r="AB190" s="1575"/>
      <c r="AC190" s="327"/>
      <c r="AD190" s="327"/>
      <c r="AE190" s="327"/>
      <c r="AF190" s="327"/>
      <c r="AG190" s="327"/>
      <c r="AH190" s="327"/>
      <c r="AI190" s="327"/>
      <c r="AJ190" s="327"/>
      <c r="AK190" s="327"/>
      <c r="AL190" s="1461"/>
      <c r="AM190" s="1461"/>
      <c r="AN190" s="1461"/>
      <c r="AO190" s="1461"/>
    </row>
    <row r="191">
      <c r="A191" s="1461"/>
      <c r="B191" s="452"/>
      <c r="C191" s="1569"/>
      <c r="D191" s="1570"/>
      <c r="E191" s="1571"/>
      <c r="F191" s="1046"/>
      <c r="G191" s="1571"/>
      <c r="H191" s="1046"/>
      <c r="I191" s="1046"/>
      <c r="J191" s="1571"/>
      <c r="K191" s="1573"/>
      <c r="L191" s="1046"/>
      <c r="M191" s="1046"/>
      <c r="N191" s="1046"/>
      <c r="O191" s="1461"/>
      <c r="P191" s="1461"/>
      <c r="Q191" s="1461"/>
      <c r="R191" s="1461"/>
      <c r="S191" s="1461"/>
      <c r="T191" s="327"/>
      <c r="U191" s="327"/>
      <c r="V191" s="327"/>
      <c r="W191" s="327"/>
      <c r="X191" s="327"/>
      <c r="Y191" s="327"/>
      <c r="Z191" s="327"/>
      <c r="AA191" s="327"/>
      <c r="AB191" s="1575"/>
      <c r="AC191" s="327"/>
      <c r="AD191" s="327"/>
      <c r="AE191" s="327"/>
      <c r="AF191" s="327"/>
      <c r="AG191" s="327"/>
      <c r="AH191" s="327"/>
      <c r="AI191" s="327"/>
      <c r="AJ191" s="327"/>
      <c r="AK191" s="327"/>
      <c r="AL191" s="1461"/>
      <c r="AM191" s="1461"/>
      <c r="AN191" s="1461"/>
      <c r="AO191" s="1461"/>
    </row>
    <row r="192">
      <c r="A192" s="1461"/>
      <c r="B192" s="452"/>
      <c r="C192" s="1569"/>
      <c r="D192" s="1570"/>
      <c r="E192" s="1571"/>
      <c r="F192" s="1046"/>
      <c r="G192" s="1571"/>
      <c r="H192" s="1046"/>
      <c r="I192" s="1046"/>
      <c r="J192" s="1571"/>
      <c r="K192" s="1573"/>
      <c r="L192" s="1046"/>
      <c r="M192" s="1046"/>
      <c r="N192" s="1046"/>
      <c r="O192" s="1461"/>
      <c r="P192" s="1461"/>
      <c r="Q192" s="1461"/>
      <c r="R192" s="1461"/>
      <c r="S192" s="1461"/>
      <c r="T192" s="327"/>
      <c r="U192" s="327"/>
      <c r="V192" s="327"/>
      <c r="W192" s="327"/>
      <c r="X192" s="327"/>
      <c r="Y192" s="327"/>
      <c r="Z192" s="327"/>
      <c r="AA192" s="327"/>
      <c r="AB192" s="1575"/>
      <c r="AC192" s="327"/>
      <c r="AD192" s="327"/>
      <c r="AE192" s="327"/>
      <c r="AF192" s="327"/>
      <c r="AG192" s="327"/>
      <c r="AH192" s="327"/>
      <c r="AI192" s="327"/>
      <c r="AJ192" s="327"/>
      <c r="AK192" s="327"/>
      <c r="AL192" s="1461"/>
      <c r="AM192" s="1461"/>
      <c r="AN192" s="1461"/>
      <c r="AO192" s="1461"/>
    </row>
    <row r="193">
      <c r="A193" s="1461"/>
      <c r="B193" s="452"/>
      <c r="C193" s="1569"/>
      <c r="D193" s="1570"/>
      <c r="E193" s="1571"/>
      <c r="F193" s="1046"/>
      <c r="G193" s="1571"/>
      <c r="H193" s="1046"/>
      <c r="I193" s="1046"/>
      <c r="J193" s="1571"/>
      <c r="K193" s="1573"/>
      <c r="L193" s="1046"/>
      <c r="M193" s="1046"/>
      <c r="N193" s="1046"/>
      <c r="O193" s="1461"/>
      <c r="P193" s="1461"/>
      <c r="Q193" s="1461"/>
      <c r="R193" s="1461"/>
      <c r="S193" s="1461"/>
      <c r="T193" s="327"/>
      <c r="U193" s="327"/>
      <c r="V193" s="327"/>
      <c r="W193" s="327"/>
      <c r="X193" s="327"/>
      <c r="Y193" s="327"/>
      <c r="Z193" s="327"/>
      <c r="AA193" s="327"/>
      <c r="AB193" s="1575"/>
      <c r="AC193" s="327"/>
      <c r="AD193" s="327"/>
      <c r="AE193" s="327"/>
      <c r="AF193" s="327"/>
      <c r="AG193" s="327"/>
      <c r="AH193" s="327"/>
      <c r="AI193" s="327"/>
      <c r="AJ193" s="327"/>
      <c r="AK193" s="327"/>
      <c r="AL193" s="1461"/>
      <c r="AM193" s="1461"/>
      <c r="AN193" s="1461"/>
      <c r="AO193" s="1461"/>
    </row>
    <row r="194">
      <c r="A194" s="1461"/>
      <c r="B194" s="452"/>
      <c r="C194" s="1569"/>
      <c r="D194" s="1570"/>
      <c r="E194" s="1571"/>
      <c r="F194" s="1046"/>
      <c r="G194" s="1571"/>
      <c r="H194" s="1046"/>
      <c r="I194" s="1046"/>
      <c r="J194" s="1571"/>
      <c r="K194" s="1573"/>
      <c r="L194" s="1046"/>
      <c r="M194" s="1046"/>
      <c r="N194" s="1046"/>
      <c r="O194" s="1461"/>
      <c r="P194" s="1461"/>
      <c r="Q194" s="1461"/>
      <c r="R194" s="1461"/>
      <c r="S194" s="1461"/>
      <c r="T194" s="327"/>
      <c r="U194" s="327"/>
      <c r="V194" s="327"/>
      <c r="W194" s="327"/>
      <c r="X194" s="327"/>
      <c r="Y194" s="327"/>
      <c r="Z194" s="327"/>
      <c r="AA194" s="327"/>
      <c r="AB194" s="1575"/>
      <c r="AC194" s="327"/>
      <c r="AD194" s="327"/>
      <c r="AE194" s="327"/>
      <c r="AF194" s="327"/>
      <c r="AG194" s="327"/>
      <c r="AH194" s="327"/>
      <c r="AI194" s="327"/>
      <c r="AJ194" s="327"/>
      <c r="AK194" s="327"/>
      <c r="AL194" s="1461"/>
      <c r="AM194" s="1461"/>
      <c r="AN194" s="1461"/>
      <c r="AO194" s="1461"/>
    </row>
    <row r="195">
      <c r="A195" s="1461"/>
      <c r="B195" s="452"/>
      <c r="C195" s="1569"/>
      <c r="D195" s="1570"/>
      <c r="E195" s="1571"/>
      <c r="F195" s="1046"/>
      <c r="G195" s="1571"/>
      <c r="H195" s="1046"/>
      <c r="I195" s="1046"/>
      <c r="J195" s="1571"/>
      <c r="K195" s="1573"/>
      <c r="L195" s="1046"/>
      <c r="M195" s="1046"/>
      <c r="N195" s="1046"/>
      <c r="O195" s="1461"/>
      <c r="P195" s="1461"/>
      <c r="Q195" s="1461"/>
      <c r="R195" s="1461"/>
      <c r="S195" s="1461"/>
      <c r="T195" s="327"/>
      <c r="U195" s="327"/>
      <c r="V195" s="327"/>
      <c r="W195" s="327"/>
      <c r="X195" s="327"/>
      <c r="Y195" s="327"/>
      <c r="Z195" s="327"/>
      <c r="AA195" s="327"/>
      <c r="AB195" s="1575"/>
      <c r="AC195" s="327"/>
      <c r="AD195" s="327"/>
      <c r="AE195" s="327"/>
      <c r="AF195" s="327"/>
      <c r="AG195" s="327"/>
      <c r="AH195" s="327"/>
      <c r="AI195" s="327"/>
      <c r="AJ195" s="327"/>
      <c r="AK195" s="327"/>
      <c r="AL195" s="1461"/>
      <c r="AM195" s="1461"/>
      <c r="AN195" s="1461"/>
      <c r="AO195" s="1461"/>
    </row>
    <row r="196">
      <c r="A196" s="1461"/>
      <c r="B196" s="452"/>
      <c r="C196" s="1569"/>
      <c r="D196" s="1570"/>
      <c r="E196" s="1571"/>
      <c r="F196" s="1046"/>
      <c r="G196" s="1571"/>
      <c r="H196" s="1046"/>
      <c r="I196" s="1046"/>
      <c r="J196" s="1571"/>
      <c r="K196" s="1573"/>
      <c r="L196" s="1046"/>
      <c r="M196" s="1046"/>
      <c r="N196" s="1046"/>
      <c r="O196" s="1461"/>
      <c r="P196" s="1461"/>
      <c r="Q196" s="1461"/>
      <c r="R196" s="1461"/>
      <c r="S196" s="1461"/>
      <c r="T196" s="327"/>
      <c r="U196" s="327"/>
      <c r="V196" s="327"/>
      <c r="W196" s="327"/>
      <c r="X196" s="327"/>
      <c r="Y196" s="327"/>
      <c r="Z196" s="327"/>
      <c r="AA196" s="327"/>
      <c r="AB196" s="1575"/>
      <c r="AC196" s="327"/>
      <c r="AD196" s="327"/>
      <c r="AE196" s="327"/>
      <c r="AF196" s="327"/>
      <c r="AG196" s="327"/>
      <c r="AH196" s="327"/>
      <c r="AI196" s="327"/>
      <c r="AJ196" s="327"/>
      <c r="AK196" s="327"/>
      <c r="AL196" s="1461"/>
      <c r="AM196" s="1461"/>
      <c r="AN196" s="1461"/>
      <c r="AO196" s="1461"/>
    </row>
    <row r="197">
      <c r="A197" s="1461"/>
      <c r="B197" s="452"/>
      <c r="C197" s="1569"/>
      <c r="D197" s="1570"/>
      <c r="E197" s="1571"/>
      <c r="F197" s="1046"/>
      <c r="G197" s="1571"/>
      <c r="H197" s="1046"/>
      <c r="I197" s="1046"/>
      <c r="J197" s="1571"/>
      <c r="K197" s="1573"/>
      <c r="L197" s="1046"/>
      <c r="M197" s="1046"/>
      <c r="N197" s="1046"/>
      <c r="O197" s="1461"/>
      <c r="P197" s="1461"/>
      <c r="Q197" s="1461"/>
      <c r="R197" s="1461"/>
      <c r="S197" s="1461"/>
      <c r="T197" s="327"/>
      <c r="U197" s="327"/>
      <c r="V197" s="327"/>
      <c r="W197" s="327"/>
      <c r="X197" s="327"/>
      <c r="Y197" s="327"/>
      <c r="Z197" s="327"/>
      <c r="AA197" s="327"/>
      <c r="AB197" s="1575"/>
      <c r="AC197" s="327"/>
      <c r="AD197" s="327"/>
      <c r="AE197" s="327"/>
      <c r="AF197" s="327"/>
      <c r="AG197" s="327"/>
      <c r="AH197" s="327"/>
      <c r="AI197" s="327"/>
      <c r="AJ197" s="327"/>
      <c r="AK197" s="327"/>
      <c r="AL197" s="1461"/>
      <c r="AM197" s="1461"/>
      <c r="AN197" s="1461"/>
      <c r="AO197" s="1461"/>
    </row>
    <row r="198">
      <c r="A198" s="1461"/>
      <c r="B198" s="452"/>
      <c r="C198" s="1569"/>
      <c r="D198" s="1570"/>
      <c r="E198" s="1571"/>
      <c r="F198" s="1046"/>
      <c r="G198" s="1571"/>
      <c r="H198" s="1046"/>
      <c r="I198" s="1046"/>
      <c r="J198" s="1571"/>
      <c r="K198" s="1573"/>
      <c r="L198" s="1046"/>
      <c r="M198" s="1046"/>
      <c r="N198" s="1046"/>
      <c r="O198" s="1461"/>
      <c r="P198" s="1461"/>
      <c r="Q198" s="1461"/>
      <c r="R198" s="1461"/>
      <c r="S198" s="1461"/>
      <c r="T198" s="327"/>
      <c r="U198" s="327"/>
      <c r="V198" s="327"/>
      <c r="W198" s="327"/>
      <c r="X198" s="327"/>
      <c r="Y198" s="327"/>
      <c r="Z198" s="327"/>
      <c r="AA198" s="327"/>
      <c r="AB198" s="1575"/>
      <c r="AC198" s="327"/>
      <c r="AD198" s="327"/>
      <c r="AE198" s="327"/>
      <c r="AF198" s="327"/>
      <c r="AG198" s="327"/>
      <c r="AH198" s="327"/>
      <c r="AI198" s="327"/>
      <c r="AJ198" s="327"/>
      <c r="AK198" s="327"/>
      <c r="AL198" s="1461"/>
      <c r="AM198" s="1461"/>
      <c r="AN198" s="1461"/>
      <c r="AO198" s="1461"/>
    </row>
    <row r="199">
      <c r="A199" s="1461"/>
      <c r="B199" s="452"/>
      <c r="C199" s="1569"/>
      <c r="D199" s="1570"/>
      <c r="E199" s="1571"/>
      <c r="F199" s="1046"/>
      <c r="G199" s="1571"/>
      <c r="H199" s="1046"/>
      <c r="I199" s="1046"/>
      <c r="J199" s="1571"/>
      <c r="K199" s="1573"/>
      <c r="L199" s="1046"/>
      <c r="M199" s="1046"/>
      <c r="N199" s="1046"/>
      <c r="O199" s="1461"/>
      <c r="P199" s="1461"/>
      <c r="Q199" s="1461"/>
      <c r="R199" s="1461"/>
      <c r="S199" s="1461"/>
      <c r="T199" s="327"/>
      <c r="U199" s="327"/>
      <c r="V199" s="327"/>
      <c r="W199" s="327"/>
      <c r="X199" s="327"/>
      <c r="Y199" s="327"/>
      <c r="Z199" s="327"/>
      <c r="AA199" s="327"/>
      <c r="AB199" s="1575"/>
      <c r="AC199" s="327"/>
      <c r="AD199" s="327"/>
      <c r="AE199" s="327"/>
      <c r="AF199" s="327"/>
      <c r="AG199" s="327"/>
      <c r="AH199" s="327"/>
      <c r="AI199" s="327"/>
      <c r="AJ199" s="327"/>
      <c r="AK199" s="327"/>
      <c r="AL199" s="1461"/>
      <c r="AM199" s="1461"/>
      <c r="AN199" s="1461"/>
      <c r="AO199" s="1461"/>
    </row>
    <row r="200">
      <c r="A200" s="1461"/>
      <c r="B200" s="452"/>
      <c r="C200" s="1569"/>
      <c r="D200" s="1570"/>
      <c r="E200" s="1571"/>
      <c r="F200" s="1046"/>
      <c r="G200" s="1571"/>
      <c r="H200" s="1046"/>
      <c r="I200" s="1046"/>
      <c r="J200" s="1571"/>
      <c r="K200" s="1573"/>
      <c r="L200" s="1046"/>
      <c r="M200" s="1046"/>
      <c r="N200" s="1046"/>
      <c r="O200" s="1461"/>
      <c r="P200" s="1461"/>
      <c r="Q200" s="1461"/>
      <c r="R200" s="1461"/>
      <c r="S200" s="1461"/>
      <c r="T200" s="327"/>
      <c r="U200" s="327"/>
      <c r="V200" s="327"/>
      <c r="W200" s="327"/>
      <c r="X200" s="327"/>
      <c r="Y200" s="327"/>
      <c r="Z200" s="327"/>
      <c r="AA200" s="327"/>
      <c r="AB200" s="1575"/>
      <c r="AC200" s="327"/>
      <c r="AD200" s="327"/>
      <c r="AE200" s="327"/>
      <c r="AF200" s="327"/>
      <c r="AG200" s="327"/>
      <c r="AH200" s="327"/>
      <c r="AI200" s="327"/>
      <c r="AJ200" s="327"/>
      <c r="AK200" s="327"/>
      <c r="AL200" s="1461"/>
      <c r="AM200" s="1461"/>
      <c r="AN200" s="1461"/>
      <c r="AO200" s="1461"/>
    </row>
    <row r="201">
      <c r="A201" s="1461"/>
      <c r="B201" s="452"/>
      <c r="C201" s="1569"/>
      <c r="D201" s="1570"/>
      <c r="E201" s="1571"/>
      <c r="F201" s="1046"/>
      <c r="G201" s="1571"/>
      <c r="H201" s="1046"/>
      <c r="I201" s="1046"/>
      <c r="J201" s="1571"/>
      <c r="K201" s="1573"/>
      <c r="L201" s="1046"/>
      <c r="M201" s="1046"/>
      <c r="N201" s="1046"/>
      <c r="O201" s="1461"/>
      <c r="P201" s="1461"/>
      <c r="Q201" s="1461"/>
      <c r="R201" s="1461"/>
      <c r="S201" s="1461"/>
      <c r="T201" s="327"/>
      <c r="U201" s="327"/>
      <c r="V201" s="327"/>
      <c r="W201" s="327"/>
      <c r="X201" s="327"/>
      <c r="Y201" s="327"/>
      <c r="Z201" s="327"/>
      <c r="AA201" s="327"/>
      <c r="AB201" s="1575"/>
      <c r="AC201" s="327"/>
      <c r="AD201" s="327"/>
      <c r="AE201" s="327"/>
      <c r="AF201" s="327"/>
      <c r="AG201" s="327"/>
      <c r="AH201" s="327"/>
      <c r="AI201" s="327"/>
      <c r="AJ201" s="327"/>
      <c r="AK201" s="327"/>
      <c r="AL201" s="1461"/>
      <c r="AM201" s="1461"/>
      <c r="AN201" s="1461"/>
      <c r="AO201" s="1461"/>
    </row>
    <row r="202">
      <c r="A202" s="1461"/>
      <c r="B202" s="452"/>
      <c r="C202" s="1569"/>
      <c r="D202" s="1570"/>
      <c r="E202" s="1571"/>
      <c r="F202" s="1046"/>
      <c r="G202" s="1571"/>
      <c r="H202" s="1046"/>
      <c r="I202" s="1046"/>
      <c r="J202" s="1571"/>
      <c r="K202" s="1573"/>
      <c r="L202" s="1046"/>
      <c r="M202" s="1046"/>
      <c r="N202" s="1046"/>
      <c r="O202" s="1461"/>
      <c r="P202" s="1461"/>
      <c r="Q202" s="1461"/>
      <c r="R202" s="1461"/>
      <c r="S202" s="1461"/>
      <c r="T202" s="327"/>
      <c r="U202" s="327"/>
      <c r="V202" s="327"/>
      <c r="W202" s="327"/>
      <c r="X202" s="327"/>
      <c r="Y202" s="327"/>
      <c r="Z202" s="327"/>
      <c r="AA202" s="327"/>
      <c r="AB202" s="1575"/>
      <c r="AC202" s="327"/>
      <c r="AD202" s="327"/>
      <c r="AE202" s="327"/>
      <c r="AF202" s="327"/>
      <c r="AG202" s="327"/>
      <c r="AH202" s="327"/>
      <c r="AI202" s="327"/>
      <c r="AJ202" s="327"/>
      <c r="AK202" s="327"/>
      <c r="AL202" s="1461"/>
      <c r="AM202" s="1461"/>
      <c r="AN202" s="1461"/>
      <c r="AO202" s="1461"/>
    </row>
    <row r="203">
      <c r="A203" s="1461"/>
      <c r="B203" s="452"/>
      <c r="C203" s="1569"/>
      <c r="D203" s="1570"/>
      <c r="E203" s="1571"/>
      <c r="F203" s="1046"/>
      <c r="G203" s="1571"/>
      <c r="H203" s="1046"/>
      <c r="I203" s="1046"/>
      <c r="J203" s="1571"/>
      <c r="K203" s="1573"/>
      <c r="L203" s="1046"/>
      <c r="M203" s="1046"/>
      <c r="N203" s="1046"/>
      <c r="O203" s="1461"/>
      <c r="P203" s="1461"/>
      <c r="Q203" s="1461"/>
      <c r="R203" s="1461"/>
      <c r="S203" s="1461"/>
      <c r="T203" s="327"/>
      <c r="U203" s="327"/>
      <c r="V203" s="327"/>
      <c r="W203" s="327"/>
      <c r="X203" s="327"/>
      <c r="Y203" s="327"/>
      <c r="Z203" s="327"/>
      <c r="AA203" s="327"/>
      <c r="AB203" s="1575"/>
      <c r="AC203" s="327"/>
      <c r="AD203" s="327"/>
      <c r="AE203" s="327"/>
      <c r="AF203" s="327"/>
      <c r="AG203" s="327"/>
      <c r="AH203" s="327"/>
      <c r="AI203" s="327"/>
      <c r="AJ203" s="327"/>
      <c r="AK203" s="327"/>
      <c r="AL203" s="1461"/>
      <c r="AM203" s="1461"/>
      <c r="AN203" s="1461"/>
      <c r="AO203" s="1461"/>
    </row>
    <row r="204">
      <c r="A204" s="1461"/>
      <c r="B204" s="452"/>
      <c r="C204" s="1569"/>
      <c r="D204" s="1570"/>
      <c r="E204" s="1571"/>
      <c r="F204" s="1046"/>
      <c r="G204" s="1571"/>
      <c r="H204" s="1046"/>
      <c r="I204" s="1046"/>
      <c r="J204" s="1571"/>
      <c r="K204" s="1573"/>
      <c r="L204" s="1046"/>
      <c r="M204" s="1046"/>
      <c r="N204" s="1046"/>
      <c r="O204" s="1461"/>
      <c r="P204" s="1461"/>
      <c r="Q204" s="1461"/>
      <c r="R204" s="1461"/>
      <c r="S204" s="1461"/>
      <c r="T204" s="327"/>
      <c r="U204" s="327"/>
      <c r="V204" s="327"/>
      <c r="W204" s="327"/>
      <c r="X204" s="327"/>
      <c r="Y204" s="327"/>
      <c r="Z204" s="327"/>
      <c r="AA204" s="327"/>
      <c r="AB204" s="1575"/>
      <c r="AC204" s="327"/>
      <c r="AD204" s="327"/>
      <c r="AE204" s="327"/>
      <c r="AF204" s="327"/>
      <c r="AG204" s="327"/>
      <c r="AH204" s="327"/>
      <c r="AI204" s="327"/>
      <c r="AJ204" s="327"/>
      <c r="AK204" s="327"/>
      <c r="AL204" s="1461"/>
      <c r="AM204" s="1461"/>
      <c r="AN204" s="1461"/>
      <c r="AO204" s="1461"/>
    </row>
    <row r="205">
      <c r="A205" s="1461"/>
      <c r="B205" s="452"/>
      <c r="C205" s="1569"/>
      <c r="D205" s="1570"/>
      <c r="E205" s="1571"/>
      <c r="F205" s="1046"/>
      <c r="G205" s="1571"/>
      <c r="H205" s="1046"/>
      <c r="I205" s="1046"/>
      <c r="J205" s="1571"/>
      <c r="K205" s="1573"/>
      <c r="L205" s="1046"/>
      <c r="M205" s="1046"/>
      <c r="N205" s="1046"/>
      <c r="O205" s="1461"/>
      <c r="P205" s="1461"/>
      <c r="Q205" s="1461"/>
      <c r="R205" s="1461"/>
      <c r="S205" s="1461"/>
      <c r="T205" s="327"/>
      <c r="U205" s="327"/>
      <c r="V205" s="327"/>
      <c r="W205" s="327"/>
      <c r="X205" s="327"/>
      <c r="Y205" s="327"/>
      <c r="Z205" s="327"/>
      <c r="AA205" s="327"/>
      <c r="AB205" s="1575"/>
      <c r="AC205" s="327"/>
      <c r="AD205" s="327"/>
      <c r="AE205" s="327"/>
      <c r="AF205" s="327"/>
      <c r="AG205" s="327"/>
      <c r="AH205" s="327"/>
      <c r="AI205" s="327"/>
      <c r="AJ205" s="327"/>
      <c r="AK205" s="327"/>
      <c r="AL205" s="1461"/>
      <c r="AM205" s="1461"/>
      <c r="AN205" s="1461"/>
      <c r="AO205" s="1461"/>
    </row>
    <row r="206">
      <c r="A206" s="1461"/>
      <c r="B206" s="452"/>
      <c r="C206" s="1569"/>
      <c r="D206" s="1570"/>
      <c r="E206" s="1571"/>
      <c r="F206" s="1046"/>
      <c r="G206" s="1571"/>
      <c r="H206" s="1046"/>
      <c r="I206" s="1046"/>
      <c r="J206" s="1571"/>
      <c r="K206" s="1573"/>
      <c r="L206" s="1046"/>
      <c r="M206" s="1046"/>
      <c r="N206" s="1046"/>
      <c r="O206" s="1461"/>
      <c r="P206" s="1461"/>
      <c r="Q206" s="1461"/>
      <c r="R206" s="1461"/>
      <c r="S206" s="1461"/>
      <c r="T206" s="327"/>
      <c r="U206" s="327"/>
      <c r="V206" s="327"/>
      <c r="W206" s="327"/>
      <c r="X206" s="327"/>
      <c r="Y206" s="327"/>
      <c r="Z206" s="327"/>
      <c r="AA206" s="327"/>
      <c r="AB206" s="1575"/>
      <c r="AC206" s="327"/>
      <c r="AD206" s="327"/>
      <c r="AE206" s="327"/>
      <c r="AF206" s="327"/>
      <c r="AG206" s="327"/>
      <c r="AH206" s="327"/>
      <c r="AI206" s="327"/>
      <c r="AJ206" s="327"/>
      <c r="AK206" s="327"/>
      <c r="AL206" s="1461"/>
      <c r="AM206" s="1461"/>
      <c r="AN206" s="1461"/>
      <c r="AO206" s="1461"/>
    </row>
    <row r="207">
      <c r="A207" s="1461"/>
      <c r="B207" s="452"/>
      <c r="C207" s="1569"/>
      <c r="D207" s="1570"/>
      <c r="E207" s="1571"/>
      <c r="F207" s="1046"/>
      <c r="G207" s="1571"/>
      <c r="H207" s="1046"/>
      <c r="I207" s="1046"/>
      <c r="J207" s="1571"/>
      <c r="K207" s="1573"/>
      <c r="L207" s="1046"/>
      <c r="M207" s="1046"/>
      <c r="N207" s="1046"/>
      <c r="O207" s="1461"/>
      <c r="P207" s="1461"/>
      <c r="Q207" s="1461"/>
      <c r="R207" s="1461"/>
      <c r="S207" s="1461"/>
      <c r="T207" s="327"/>
      <c r="U207" s="327"/>
      <c r="V207" s="327"/>
      <c r="W207" s="327"/>
      <c r="X207" s="327"/>
      <c r="Y207" s="327"/>
      <c r="Z207" s="327"/>
      <c r="AA207" s="327"/>
      <c r="AB207" s="1575"/>
      <c r="AC207" s="327"/>
      <c r="AD207" s="327"/>
      <c r="AE207" s="327"/>
      <c r="AF207" s="327"/>
      <c r="AG207" s="327"/>
      <c r="AH207" s="327"/>
      <c r="AI207" s="327"/>
      <c r="AJ207" s="327"/>
      <c r="AK207" s="327"/>
      <c r="AL207" s="1461"/>
      <c r="AM207" s="1461"/>
      <c r="AN207" s="1461"/>
      <c r="AO207" s="1461"/>
    </row>
    <row r="208">
      <c r="A208" s="1461"/>
      <c r="B208" s="452"/>
      <c r="C208" s="1569"/>
      <c r="D208" s="1570"/>
      <c r="E208" s="1571"/>
      <c r="F208" s="1046"/>
      <c r="G208" s="1571"/>
      <c r="H208" s="1046"/>
      <c r="I208" s="1046"/>
      <c r="J208" s="1571"/>
      <c r="K208" s="1573"/>
      <c r="L208" s="1046"/>
      <c r="M208" s="1046"/>
      <c r="N208" s="1046"/>
      <c r="O208" s="1461"/>
      <c r="P208" s="1461"/>
      <c r="Q208" s="1461"/>
      <c r="R208" s="1461"/>
      <c r="S208" s="1461"/>
      <c r="T208" s="327"/>
      <c r="U208" s="327"/>
      <c r="V208" s="327"/>
      <c r="W208" s="327"/>
      <c r="X208" s="327"/>
      <c r="Y208" s="327"/>
      <c r="Z208" s="327"/>
      <c r="AA208" s="327"/>
      <c r="AB208" s="1575"/>
      <c r="AC208" s="327"/>
      <c r="AD208" s="327"/>
      <c r="AE208" s="327"/>
      <c r="AF208" s="327"/>
      <c r="AG208" s="327"/>
      <c r="AH208" s="327"/>
      <c r="AI208" s="327"/>
      <c r="AJ208" s="327"/>
      <c r="AK208" s="327"/>
      <c r="AL208" s="1461"/>
      <c r="AM208" s="1461"/>
      <c r="AN208" s="1461"/>
      <c r="AO208" s="1461"/>
    </row>
    <row r="209">
      <c r="A209" s="1461"/>
      <c r="B209" s="452"/>
      <c r="C209" s="1569"/>
      <c r="D209" s="1570"/>
      <c r="E209" s="1571"/>
      <c r="F209" s="1046"/>
      <c r="G209" s="1571"/>
      <c r="H209" s="1046"/>
      <c r="I209" s="1046"/>
      <c r="J209" s="1571"/>
      <c r="K209" s="1573"/>
      <c r="L209" s="1046"/>
      <c r="M209" s="1046"/>
      <c r="N209" s="1046"/>
      <c r="O209" s="1461"/>
      <c r="P209" s="1461"/>
      <c r="Q209" s="1461"/>
      <c r="R209" s="1461"/>
      <c r="S209" s="1461"/>
      <c r="T209" s="327"/>
      <c r="U209" s="327"/>
      <c r="V209" s="327"/>
      <c r="W209" s="327"/>
      <c r="X209" s="327"/>
      <c r="Y209" s="327"/>
      <c r="Z209" s="327"/>
      <c r="AA209" s="327"/>
      <c r="AB209" s="1575"/>
      <c r="AC209" s="327"/>
      <c r="AD209" s="327"/>
      <c r="AE209" s="327"/>
      <c r="AF209" s="327"/>
      <c r="AG209" s="327"/>
      <c r="AH209" s="327"/>
      <c r="AI209" s="327"/>
      <c r="AJ209" s="327"/>
      <c r="AK209" s="327"/>
      <c r="AL209" s="1461"/>
      <c r="AM209" s="1461"/>
      <c r="AN209" s="1461"/>
      <c r="AO209" s="1461"/>
    </row>
    <row r="210">
      <c r="A210" s="1461"/>
      <c r="B210" s="452"/>
      <c r="C210" s="1569"/>
      <c r="D210" s="1570"/>
      <c r="E210" s="1571"/>
      <c r="F210" s="1046"/>
      <c r="G210" s="1571"/>
      <c r="H210" s="1046"/>
      <c r="I210" s="1046"/>
      <c r="J210" s="1571"/>
      <c r="K210" s="1573"/>
      <c r="L210" s="1046"/>
      <c r="M210" s="1046"/>
      <c r="N210" s="1046"/>
      <c r="O210" s="1461"/>
      <c r="P210" s="1461"/>
      <c r="Q210" s="1461"/>
      <c r="R210" s="1461"/>
      <c r="S210" s="1461"/>
      <c r="T210" s="327"/>
      <c r="U210" s="327"/>
      <c r="V210" s="327"/>
      <c r="W210" s="327"/>
      <c r="X210" s="327"/>
      <c r="Y210" s="327"/>
      <c r="Z210" s="327"/>
      <c r="AA210" s="327"/>
      <c r="AB210" s="1575"/>
      <c r="AC210" s="327"/>
      <c r="AD210" s="327"/>
      <c r="AE210" s="327"/>
      <c r="AF210" s="327"/>
      <c r="AG210" s="327"/>
      <c r="AH210" s="327"/>
      <c r="AI210" s="327"/>
      <c r="AJ210" s="327"/>
      <c r="AK210" s="327"/>
      <c r="AL210" s="1461"/>
      <c r="AM210" s="1461"/>
      <c r="AN210" s="1461"/>
      <c r="AO210" s="1461"/>
    </row>
    <row r="211">
      <c r="A211" s="1461"/>
      <c r="B211" s="452"/>
      <c r="C211" s="1569"/>
      <c r="D211" s="1570"/>
      <c r="E211" s="1571"/>
      <c r="F211" s="1046"/>
      <c r="G211" s="1571"/>
      <c r="H211" s="1046"/>
      <c r="I211" s="1046"/>
      <c r="J211" s="1571"/>
      <c r="K211" s="1573"/>
      <c r="L211" s="1046"/>
      <c r="M211" s="1046"/>
      <c r="N211" s="1046"/>
      <c r="O211" s="1461"/>
      <c r="P211" s="1461"/>
      <c r="Q211" s="1461"/>
      <c r="R211" s="1461"/>
      <c r="S211" s="1461"/>
      <c r="T211" s="327"/>
      <c r="U211" s="327"/>
      <c r="V211" s="327"/>
      <c r="W211" s="327"/>
      <c r="X211" s="327"/>
      <c r="Y211" s="327"/>
      <c r="Z211" s="327"/>
      <c r="AA211" s="327"/>
      <c r="AB211" s="1575"/>
      <c r="AC211" s="327"/>
      <c r="AD211" s="327"/>
      <c r="AE211" s="327"/>
      <c r="AF211" s="327"/>
      <c r="AG211" s="327"/>
      <c r="AH211" s="327"/>
      <c r="AI211" s="327"/>
      <c r="AJ211" s="327"/>
      <c r="AK211" s="327"/>
      <c r="AL211" s="1461"/>
      <c r="AM211" s="1461"/>
      <c r="AN211" s="1461"/>
      <c r="AO211" s="1461"/>
    </row>
    <row r="212">
      <c r="A212" s="1461"/>
      <c r="B212" s="452"/>
      <c r="C212" s="1569"/>
      <c r="D212" s="1570"/>
      <c r="E212" s="1571"/>
      <c r="F212" s="1046"/>
      <c r="G212" s="1571"/>
      <c r="H212" s="1046"/>
      <c r="I212" s="1046"/>
      <c r="J212" s="1571"/>
      <c r="K212" s="1573"/>
      <c r="L212" s="1046"/>
      <c r="M212" s="1046"/>
      <c r="N212" s="1046"/>
      <c r="O212" s="1461"/>
      <c r="P212" s="1461"/>
      <c r="Q212" s="1461"/>
      <c r="R212" s="1461"/>
      <c r="S212" s="1461"/>
      <c r="T212" s="327"/>
      <c r="U212" s="327"/>
      <c r="V212" s="327"/>
      <c r="W212" s="327"/>
      <c r="X212" s="327"/>
      <c r="Y212" s="327"/>
      <c r="Z212" s="327"/>
      <c r="AA212" s="327"/>
      <c r="AB212" s="1575"/>
      <c r="AC212" s="327"/>
      <c r="AD212" s="327"/>
      <c r="AE212" s="327"/>
      <c r="AF212" s="327"/>
      <c r="AG212" s="327"/>
      <c r="AH212" s="327"/>
      <c r="AI212" s="327"/>
      <c r="AJ212" s="327"/>
      <c r="AK212" s="327"/>
      <c r="AL212" s="1461"/>
      <c r="AM212" s="1461"/>
      <c r="AN212" s="1461"/>
      <c r="AO212" s="1461"/>
    </row>
    <row r="213">
      <c r="A213" s="1461"/>
      <c r="B213" s="452"/>
      <c r="C213" s="1569"/>
      <c r="D213" s="1570"/>
      <c r="E213" s="1571"/>
      <c r="F213" s="1046"/>
      <c r="G213" s="1571"/>
      <c r="H213" s="1046"/>
      <c r="I213" s="1046"/>
      <c r="J213" s="1571"/>
      <c r="K213" s="1573"/>
      <c r="L213" s="1046"/>
      <c r="M213" s="1046"/>
      <c r="N213" s="1046"/>
      <c r="O213" s="1461"/>
      <c r="P213" s="1461"/>
      <c r="Q213" s="1461"/>
      <c r="R213" s="1461"/>
      <c r="S213" s="1461"/>
      <c r="T213" s="327"/>
      <c r="U213" s="327"/>
      <c r="V213" s="327"/>
      <c r="W213" s="327"/>
      <c r="X213" s="327"/>
      <c r="Y213" s="327"/>
      <c r="Z213" s="327"/>
      <c r="AA213" s="327"/>
      <c r="AB213" s="1575"/>
      <c r="AC213" s="327"/>
      <c r="AD213" s="327"/>
      <c r="AE213" s="327"/>
      <c r="AF213" s="327"/>
      <c r="AG213" s="327"/>
      <c r="AH213" s="327"/>
      <c r="AI213" s="327"/>
      <c r="AJ213" s="327"/>
      <c r="AK213" s="327"/>
      <c r="AL213" s="1461"/>
      <c r="AM213" s="1461"/>
      <c r="AN213" s="1461"/>
      <c r="AO213" s="1461"/>
    </row>
    <row r="214">
      <c r="A214" s="1461"/>
      <c r="B214" s="452"/>
      <c r="C214" s="1569"/>
      <c r="D214" s="1570"/>
      <c r="E214" s="1571"/>
      <c r="F214" s="1046"/>
      <c r="G214" s="1571"/>
      <c r="H214" s="1046"/>
      <c r="I214" s="1046"/>
      <c r="J214" s="1571"/>
      <c r="K214" s="1573"/>
      <c r="L214" s="1046"/>
      <c r="M214" s="1046"/>
      <c r="N214" s="1046"/>
      <c r="O214" s="1461"/>
      <c r="P214" s="1461"/>
      <c r="Q214" s="1461"/>
      <c r="R214" s="1461"/>
      <c r="S214" s="1461"/>
      <c r="T214" s="327"/>
      <c r="U214" s="327"/>
      <c r="V214" s="327"/>
      <c r="W214" s="327"/>
      <c r="X214" s="327"/>
      <c r="Y214" s="327"/>
      <c r="Z214" s="327"/>
      <c r="AA214" s="327"/>
      <c r="AB214" s="1575"/>
      <c r="AC214" s="327"/>
      <c r="AD214" s="327"/>
      <c r="AE214" s="327"/>
      <c r="AF214" s="327"/>
      <c r="AG214" s="327"/>
      <c r="AH214" s="327"/>
      <c r="AI214" s="327"/>
      <c r="AJ214" s="327"/>
      <c r="AK214" s="327"/>
      <c r="AL214" s="1461"/>
      <c r="AM214" s="1461"/>
      <c r="AN214" s="1461"/>
      <c r="AO214" s="1461"/>
    </row>
    <row r="215">
      <c r="A215" s="1461"/>
      <c r="B215" s="452"/>
      <c r="C215" s="1569"/>
      <c r="D215" s="1570"/>
      <c r="E215" s="1571"/>
      <c r="F215" s="1046"/>
      <c r="G215" s="1571"/>
      <c r="H215" s="1046"/>
      <c r="I215" s="1046"/>
      <c r="J215" s="1571"/>
      <c r="K215" s="1573"/>
      <c r="L215" s="1046"/>
      <c r="M215" s="1046"/>
      <c r="N215" s="1046"/>
      <c r="O215" s="1461"/>
      <c r="P215" s="1461"/>
      <c r="Q215" s="1461"/>
      <c r="R215" s="1461"/>
      <c r="S215" s="1461"/>
      <c r="T215" s="327"/>
      <c r="U215" s="327"/>
      <c r="V215" s="327"/>
      <c r="W215" s="327"/>
      <c r="X215" s="327"/>
      <c r="Y215" s="327"/>
      <c r="Z215" s="327"/>
      <c r="AA215" s="327"/>
      <c r="AB215" s="1575"/>
      <c r="AC215" s="327"/>
      <c r="AD215" s="327"/>
      <c r="AE215" s="327"/>
      <c r="AF215" s="327"/>
      <c r="AG215" s="327"/>
      <c r="AH215" s="327"/>
      <c r="AI215" s="327"/>
      <c r="AJ215" s="327"/>
      <c r="AK215" s="327"/>
      <c r="AL215" s="1461"/>
      <c r="AM215" s="1461"/>
      <c r="AN215" s="1461"/>
      <c r="AO215" s="1461"/>
    </row>
    <row r="216">
      <c r="A216" s="1461"/>
      <c r="B216" s="452"/>
      <c r="C216" s="1569"/>
      <c r="D216" s="1570"/>
      <c r="E216" s="1571"/>
      <c r="F216" s="1046"/>
      <c r="G216" s="1571"/>
      <c r="H216" s="1046"/>
      <c r="I216" s="1046"/>
      <c r="J216" s="1571"/>
      <c r="K216" s="1573"/>
      <c r="L216" s="1046"/>
      <c r="M216" s="1046"/>
      <c r="N216" s="1046"/>
      <c r="O216" s="1461"/>
      <c r="P216" s="1461"/>
      <c r="Q216" s="1461"/>
      <c r="R216" s="1461"/>
      <c r="S216" s="1461"/>
      <c r="T216" s="327"/>
      <c r="U216" s="327"/>
      <c r="V216" s="327"/>
      <c r="W216" s="327"/>
      <c r="X216" s="327"/>
      <c r="Y216" s="327"/>
      <c r="Z216" s="327"/>
      <c r="AA216" s="327"/>
      <c r="AB216" s="1575"/>
      <c r="AC216" s="327"/>
      <c r="AD216" s="327"/>
      <c r="AE216" s="327"/>
      <c r="AF216" s="327"/>
      <c r="AG216" s="327"/>
      <c r="AH216" s="327"/>
      <c r="AI216" s="327"/>
      <c r="AJ216" s="327"/>
      <c r="AK216" s="327"/>
      <c r="AL216" s="1461"/>
      <c r="AM216" s="1461"/>
      <c r="AN216" s="1461"/>
      <c r="AO216" s="1461"/>
    </row>
    <row r="217">
      <c r="A217" s="1461"/>
      <c r="B217" s="452"/>
      <c r="C217" s="1569"/>
      <c r="D217" s="1570"/>
      <c r="E217" s="1571"/>
      <c r="F217" s="1046"/>
      <c r="G217" s="1571"/>
      <c r="H217" s="1046"/>
      <c r="I217" s="1046"/>
      <c r="J217" s="1571"/>
      <c r="K217" s="1573"/>
      <c r="L217" s="1046"/>
      <c r="M217" s="1046"/>
      <c r="N217" s="1046"/>
      <c r="O217" s="1461"/>
      <c r="P217" s="1461"/>
      <c r="Q217" s="1461"/>
      <c r="R217" s="1461"/>
      <c r="S217" s="1461"/>
      <c r="T217" s="327"/>
      <c r="U217" s="327"/>
      <c r="V217" s="327"/>
      <c r="W217" s="327"/>
      <c r="X217" s="327"/>
      <c r="Y217" s="327"/>
      <c r="Z217" s="327"/>
      <c r="AA217" s="327"/>
      <c r="AB217" s="1575"/>
      <c r="AC217" s="327"/>
      <c r="AD217" s="327"/>
      <c r="AE217" s="327"/>
      <c r="AF217" s="327"/>
      <c r="AG217" s="327"/>
      <c r="AH217" s="327"/>
      <c r="AI217" s="327"/>
      <c r="AJ217" s="327"/>
      <c r="AK217" s="327"/>
      <c r="AL217" s="1461"/>
      <c r="AM217" s="1461"/>
      <c r="AN217" s="1461"/>
      <c r="AO217" s="1461"/>
    </row>
    <row r="218">
      <c r="A218" s="1461"/>
      <c r="B218" s="452"/>
      <c r="C218" s="1569"/>
      <c r="D218" s="1570"/>
      <c r="E218" s="1571"/>
      <c r="F218" s="1046"/>
      <c r="G218" s="1571"/>
      <c r="H218" s="1046"/>
      <c r="I218" s="1046"/>
      <c r="J218" s="1571"/>
      <c r="K218" s="1573"/>
      <c r="L218" s="1046"/>
      <c r="M218" s="1046"/>
      <c r="N218" s="1046"/>
      <c r="O218" s="1461"/>
      <c r="P218" s="1461"/>
      <c r="Q218" s="1461"/>
      <c r="R218" s="1461"/>
      <c r="S218" s="1461"/>
      <c r="T218" s="327"/>
      <c r="U218" s="327"/>
      <c r="V218" s="327"/>
      <c r="W218" s="327"/>
      <c r="X218" s="327"/>
      <c r="Y218" s="327"/>
      <c r="Z218" s="327"/>
      <c r="AA218" s="327"/>
      <c r="AB218" s="1575"/>
      <c r="AC218" s="327"/>
      <c r="AD218" s="327"/>
      <c r="AE218" s="327"/>
      <c r="AF218" s="327"/>
      <c r="AG218" s="327"/>
      <c r="AH218" s="327"/>
      <c r="AI218" s="327"/>
      <c r="AJ218" s="327"/>
      <c r="AK218" s="327"/>
      <c r="AL218" s="1461"/>
      <c r="AM218" s="1461"/>
      <c r="AN218" s="1461"/>
      <c r="AO218" s="1461"/>
    </row>
    <row r="219">
      <c r="A219" s="1461"/>
      <c r="B219" s="452"/>
      <c r="C219" s="1569"/>
      <c r="D219" s="1570"/>
      <c r="E219" s="1571"/>
      <c r="F219" s="1046"/>
      <c r="G219" s="1571"/>
      <c r="H219" s="1046"/>
      <c r="I219" s="1046"/>
      <c r="J219" s="1571"/>
      <c r="K219" s="1573"/>
      <c r="L219" s="1046"/>
      <c r="M219" s="1046"/>
      <c r="N219" s="1046"/>
      <c r="O219" s="1461"/>
      <c r="P219" s="1461"/>
      <c r="Q219" s="1461"/>
      <c r="R219" s="1461"/>
      <c r="S219" s="1461"/>
      <c r="T219" s="327"/>
      <c r="U219" s="327"/>
      <c r="V219" s="327"/>
      <c r="W219" s="327"/>
      <c r="X219" s="327"/>
      <c r="Y219" s="327"/>
      <c r="Z219" s="327"/>
      <c r="AA219" s="327"/>
      <c r="AB219" s="1575"/>
      <c r="AC219" s="327"/>
      <c r="AD219" s="327"/>
      <c r="AE219" s="327"/>
      <c r="AF219" s="327"/>
      <c r="AG219" s="327"/>
      <c r="AH219" s="327"/>
      <c r="AI219" s="327"/>
      <c r="AJ219" s="327"/>
      <c r="AK219" s="327"/>
      <c r="AL219" s="1461"/>
      <c r="AM219" s="1461"/>
      <c r="AN219" s="1461"/>
      <c r="AO219" s="1461"/>
    </row>
    <row r="220">
      <c r="A220" s="1461"/>
      <c r="B220" s="452"/>
      <c r="C220" s="1569"/>
      <c r="D220" s="1570"/>
      <c r="E220" s="1571"/>
      <c r="F220" s="1046"/>
      <c r="G220" s="1571"/>
      <c r="H220" s="1046"/>
      <c r="I220" s="1046"/>
      <c r="J220" s="1571"/>
      <c r="K220" s="1573"/>
      <c r="L220" s="1046"/>
      <c r="M220" s="1046"/>
      <c r="N220" s="1046"/>
      <c r="O220" s="1461"/>
      <c r="P220" s="1461"/>
      <c r="Q220" s="1461"/>
      <c r="R220" s="1461"/>
      <c r="S220" s="1461"/>
      <c r="T220" s="327"/>
      <c r="U220" s="327"/>
      <c r="V220" s="327"/>
      <c r="W220" s="327"/>
      <c r="X220" s="327"/>
      <c r="Y220" s="327"/>
      <c r="Z220" s="327"/>
      <c r="AA220" s="327"/>
      <c r="AB220" s="1575"/>
      <c r="AC220" s="327"/>
      <c r="AD220" s="327"/>
      <c r="AE220" s="327"/>
      <c r="AF220" s="327"/>
      <c r="AG220" s="327"/>
      <c r="AH220" s="327"/>
      <c r="AI220" s="327"/>
      <c r="AJ220" s="327"/>
      <c r="AK220" s="327"/>
      <c r="AL220" s="1461"/>
      <c r="AM220" s="1461"/>
      <c r="AN220" s="1461"/>
      <c r="AO220" s="1461"/>
    </row>
    <row r="221">
      <c r="A221" s="1461"/>
      <c r="B221" s="452"/>
      <c r="C221" s="1569"/>
      <c r="D221" s="1570"/>
      <c r="E221" s="1571"/>
      <c r="F221" s="1046"/>
      <c r="G221" s="1571"/>
      <c r="H221" s="1046"/>
      <c r="I221" s="1046"/>
      <c r="J221" s="1571"/>
      <c r="K221" s="1573"/>
      <c r="L221" s="1046"/>
      <c r="M221" s="1046"/>
      <c r="N221" s="1046"/>
      <c r="O221" s="1461"/>
      <c r="P221" s="1461"/>
      <c r="Q221" s="1461"/>
      <c r="R221" s="1461"/>
      <c r="S221" s="1461"/>
      <c r="T221" s="327"/>
      <c r="U221" s="327"/>
      <c r="V221" s="327"/>
      <c r="W221" s="327"/>
      <c r="X221" s="327"/>
      <c r="Y221" s="327"/>
      <c r="Z221" s="327"/>
      <c r="AA221" s="327"/>
      <c r="AB221" s="1575"/>
      <c r="AC221" s="327"/>
      <c r="AD221" s="327"/>
      <c r="AE221" s="327"/>
      <c r="AF221" s="327"/>
      <c r="AG221" s="327"/>
      <c r="AH221" s="327"/>
      <c r="AI221" s="327"/>
      <c r="AJ221" s="327"/>
      <c r="AK221" s="327"/>
      <c r="AL221" s="1461"/>
      <c r="AM221" s="1461"/>
      <c r="AN221" s="1461"/>
      <c r="AO221" s="1461"/>
    </row>
    <row r="222">
      <c r="A222" s="1461"/>
      <c r="B222" s="452"/>
      <c r="C222" s="1569"/>
      <c r="D222" s="1570"/>
      <c r="E222" s="1571"/>
      <c r="F222" s="1046"/>
      <c r="G222" s="1571"/>
      <c r="H222" s="1046"/>
      <c r="I222" s="1046"/>
      <c r="J222" s="1571"/>
      <c r="K222" s="1573"/>
      <c r="L222" s="1046"/>
      <c r="M222" s="1046"/>
      <c r="N222" s="1046"/>
      <c r="O222" s="1461"/>
      <c r="P222" s="1461"/>
      <c r="Q222" s="1461"/>
      <c r="R222" s="1461"/>
      <c r="S222" s="1461"/>
      <c r="T222" s="327"/>
      <c r="U222" s="327"/>
      <c r="V222" s="327"/>
      <c r="W222" s="327"/>
      <c r="X222" s="327"/>
      <c r="Y222" s="327"/>
      <c r="Z222" s="327"/>
      <c r="AA222" s="327"/>
      <c r="AB222" s="1575"/>
      <c r="AC222" s="327"/>
      <c r="AD222" s="327"/>
      <c r="AE222" s="327"/>
      <c r="AF222" s="327"/>
      <c r="AG222" s="327"/>
      <c r="AH222" s="327"/>
      <c r="AI222" s="327"/>
      <c r="AJ222" s="327"/>
      <c r="AK222" s="327"/>
      <c r="AL222" s="1461"/>
      <c r="AM222" s="1461"/>
      <c r="AN222" s="1461"/>
      <c r="AO222" s="1461"/>
    </row>
    <row r="223">
      <c r="A223" s="1461"/>
      <c r="B223" s="452"/>
      <c r="C223" s="1569"/>
      <c r="D223" s="1570"/>
      <c r="E223" s="1571"/>
      <c r="F223" s="1046"/>
      <c r="G223" s="1571"/>
      <c r="H223" s="1046"/>
      <c r="I223" s="1046"/>
      <c r="J223" s="1571"/>
      <c r="K223" s="1573"/>
      <c r="L223" s="1046"/>
      <c r="M223" s="1046"/>
      <c r="N223" s="1046"/>
      <c r="O223" s="1461"/>
      <c r="P223" s="1461"/>
      <c r="Q223" s="1461"/>
      <c r="R223" s="1461"/>
      <c r="S223" s="1461"/>
      <c r="T223" s="327"/>
      <c r="U223" s="327"/>
      <c r="V223" s="327"/>
      <c r="W223" s="327"/>
      <c r="X223" s="327"/>
      <c r="Y223" s="327"/>
      <c r="Z223" s="327"/>
      <c r="AA223" s="327"/>
      <c r="AB223" s="1575"/>
      <c r="AC223" s="327"/>
      <c r="AD223" s="327"/>
      <c r="AE223" s="327"/>
      <c r="AF223" s="327"/>
      <c r="AG223" s="327"/>
      <c r="AH223" s="327"/>
      <c r="AI223" s="327"/>
      <c r="AJ223" s="327"/>
      <c r="AK223" s="327"/>
      <c r="AL223" s="1461"/>
      <c r="AM223" s="1461"/>
      <c r="AN223" s="1461"/>
      <c r="AO223" s="1461"/>
    </row>
    <row r="224">
      <c r="A224" s="1461"/>
      <c r="B224" s="452"/>
      <c r="C224" s="1569"/>
      <c r="D224" s="1570"/>
      <c r="E224" s="1571"/>
      <c r="F224" s="1046"/>
      <c r="G224" s="1571"/>
      <c r="H224" s="1046"/>
      <c r="I224" s="1046"/>
      <c r="J224" s="1571"/>
      <c r="K224" s="1573"/>
      <c r="L224" s="1046"/>
      <c r="M224" s="1046"/>
      <c r="N224" s="1046"/>
      <c r="O224" s="1461"/>
      <c r="P224" s="1461"/>
      <c r="Q224" s="1461"/>
      <c r="R224" s="1461"/>
      <c r="S224" s="1461"/>
      <c r="T224" s="327"/>
      <c r="U224" s="327"/>
      <c r="V224" s="327"/>
      <c r="W224" s="327"/>
      <c r="X224" s="327"/>
      <c r="Y224" s="327"/>
      <c r="Z224" s="327"/>
      <c r="AA224" s="327"/>
      <c r="AB224" s="1575"/>
      <c r="AC224" s="327"/>
      <c r="AD224" s="327"/>
      <c r="AE224" s="327"/>
      <c r="AF224" s="327"/>
      <c r="AG224" s="327"/>
      <c r="AH224" s="327"/>
      <c r="AI224" s="327"/>
      <c r="AJ224" s="327"/>
      <c r="AK224" s="327"/>
      <c r="AL224" s="1461"/>
      <c r="AM224" s="1461"/>
      <c r="AN224" s="1461"/>
      <c r="AO224" s="1461"/>
    </row>
    <row r="225">
      <c r="A225" s="1461"/>
      <c r="B225" s="452"/>
      <c r="C225" s="1569"/>
      <c r="D225" s="1570"/>
      <c r="E225" s="1571"/>
      <c r="F225" s="1046"/>
      <c r="G225" s="1571"/>
      <c r="H225" s="1046"/>
      <c r="I225" s="1046"/>
      <c r="J225" s="1571"/>
      <c r="K225" s="1573"/>
      <c r="L225" s="1046"/>
      <c r="M225" s="1046"/>
      <c r="N225" s="1046"/>
      <c r="O225" s="1461"/>
      <c r="P225" s="1461"/>
      <c r="Q225" s="1461"/>
      <c r="R225" s="1461"/>
      <c r="S225" s="1461"/>
      <c r="T225" s="327"/>
      <c r="U225" s="327"/>
      <c r="V225" s="327"/>
      <c r="W225" s="327"/>
      <c r="X225" s="327"/>
      <c r="Y225" s="327"/>
      <c r="Z225" s="327"/>
      <c r="AA225" s="327"/>
      <c r="AB225" s="1575"/>
      <c r="AC225" s="327"/>
      <c r="AD225" s="327"/>
      <c r="AE225" s="327"/>
      <c r="AF225" s="327"/>
      <c r="AG225" s="327"/>
      <c r="AH225" s="327"/>
      <c r="AI225" s="327"/>
      <c r="AJ225" s="327"/>
      <c r="AK225" s="327"/>
      <c r="AL225" s="1461"/>
      <c r="AM225" s="1461"/>
      <c r="AN225" s="1461"/>
      <c r="AO225" s="1461"/>
    </row>
    <row r="226">
      <c r="A226" s="1461"/>
      <c r="B226" s="452"/>
      <c r="C226" s="1569"/>
      <c r="D226" s="1570"/>
      <c r="E226" s="1571"/>
      <c r="F226" s="1046"/>
      <c r="G226" s="1571"/>
      <c r="H226" s="1046"/>
      <c r="I226" s="1046"/>
      <c r="J226" s="1571"/>
      <c r="K226" s="1573"/>
      <c r="L226" s="1046"/>
      <c r="M226" s="1046"/>
      <c r="N226" s="1046"/>
      <c r="O226" s="1461"/>
      <c r="P226" s="1461"/>
      <c r="Q226" s="1461"/>
      <c r="R226" s="1461"/>
      <c r="S226" s="1461"/>
      <c r="T226" s="327"/>
      <c r="U226" s="327"/>
      <c r="V226" s="327"/>
      <c r="W226" s="327"/>
      <c r="X226" s="327"/>
      <c r="Y226" s="327"/>
      <c r="Z226" s="327"/>
      <c r="AA226" s="327"/>
      <c r="AB226" s="1575"/>
      <c r="AC226" s="327"/>
      <c r="AD226" s="327"/>
      <c r="AE226" s="327"/>
      <c r="AF226" s="327"/>
      <c r="AG226" s="327"/>
      <c r="AH226" s="327"/>
      <c r="AI226" s="327"/>
      <c r="AJ226" s="327"/>
      <c r="AK226" s="327"/>
      <c r="AL226" s="1461"/>
      <c r="AM226" s="1461"/>
      <c r="AN226" s="1461"/>
      <c r="AO226" s="1461"/>
    </row>
    <row r="227">
      <c r="A227" s="1461"/>
      <c r="B227" s="452"/>
      <c r="C227" s="1569"/>
      <c r="D227" s="1570"/>
      <c r="E227" s="1571"/>
      <c r="F227" s="1046"/>
      <c r="G227" s="1571"/>
      <c r="H227" s="1046"/>
      <c r="I227" s="1046"/>
      <c r="J227" s="1571"/>
      <c r="K227" s="1573"/>
      <c r="L227" s="1046"/>
      <c r="M227" s="1046"/>
      <c r="N227" s="1046"/>
      <c r="O227" s="1461"/>
      <c r="P227" s="1461"/>
      <c r="Q227" s="1461"/>
      <c r="R227" s="1461"/>
      <c r="S227" s="1461"/>
      <c r="T227" s="327"/>
      <c r="U227" s="327"/>
      <c r="V227" s="327"/>
      <c r="W227" s="327"/>
      <c r="X227" s="327"/>
      <c r="Y227" s="327"/>
      <c r="Z227" s="327"/>
      <c r="AA227" s="327"/>
      <c r="AB227" s="1575"/>
      <c r="AC227" s="327"/>
      <c r="AD227" s="327"/>
      <c r="AE227" s="327"/>
      <c r="AF227" s="327"/>
      <c r="AG227" s="327"/>
      <c r="AH227" s="327"/>
      <c r="AI227" s="327"/>
      <c r="AJ227" s="327"/>
      <c r="AK227" s="327"/>
      <c r="AL227" s="1461"/>
      <c r="AM227" s="1461"/>
      <c r="AN227" s="1461"/>
      <c r="AO227" s="1461"/>
    </row>
    <row r="228">
      <c r="A228" s="1461"/>
      <c r="B228" s="452"/>
      <c r="C228" s="1569"/>
      <c r="D228" s="1570"/>
      <c r="E228" s="1571"/>
      <c r="F228" s="1046"/>
      <c r="G228" s="1571"/>
      <c r="H228" s="1046"/>
      <c r="I228" s="1046"/>
      <c r="J228" s="1571"/>
      <c r="K228" s="1573"/>
      <c r="L228" s="1046"/>
      <c r="M228" s="1046"/>
      <c r="N228" s="1046"/>
      <c r="O228" s="1461"/>
      <c r="P228" s="1461"/>
      <c r="Q228" s="1461"/>
      <c r="R228" s="1461"/>
      <c r="S228" s="1461"/>
      <c r="T228" s="327"/>
      <c r="U228" s="327"/>
      <c r="V228" s="327"/>
      <c r="W228" s="327"/>
      <c r="X228" s="327"/>
      <c r="Y228" s="327"/>
      <c r="Z228" s="327"/>
      <c r="AA228" s="327"/>
      <c r="AB228" s="1575"/>
      <c r="AC228" s="327"/>
      <c r="AD228" s="327"/>
      <c r="AE228" s="327"/>
      <c r="AF228" s="327"/>
      <c r="AG228" s="327"/>
      <c r="AH228" s="327"/>
      <c r="AI228" s="327"/>
      <c r="AJ228" s="327"/>
      <c r="AK228" s="327"/>
      <c r="AL228" s="1461"/>
      <c r="AM228" s="1461"/>
      <c r="AN228" s="1461"/>
      <c r="AO228" s="1461"/>
    </row>
    <row r="229">
      <c r="A229" s="1461"/>
      <c r="B229" s="452"/>
      <c r="C229" s="1569"/>
      <c r="D229" s="1570"/>
      <c r="E229" s="1571"/>
      <c r="F229" s="1046"/>
      <c r="G229" s="1571"/>
      <c r="H229" s="1046"/>
      <c r="I229" s="1046"/>
      <c r="J229" s="1571"/>
      <c r="K229" s="1573"/>
      <c r="L229" s="1046"/>
      <c r="M229" s="1046"/>
      <c r="N229" s="1046"/>
      <c r="O229" s="1461"/>
      <c r="P229" s="1461"/>
      <c r="Q229" s="1461"/>
      <c r="R229" s="1461"/>
      <c r="S229" s="1461"/>
      <c r="T229" s="327"/>
      <c r="U229" s="327"/>
      <c r="V229" s="327"/>
      <c r="W229" s="327"/>
      <c r="X229" s="327"/>
      <c r="Y229" s="327"/>
      <c r="Z229" s="327"/>
      <c r="AA229" s="327"/>
      <c r="AB229" s="1575"/>
      <c r="AC229" s="327"/>
      <c r="AD229" s="327"/>
      <c r="AE229" s="327"/>
      <c r="AF229" s="327"/>
      <c r="AG229" s="327"/>
      <c r="AH229" s="327"/>
      <c r="AI229" s="327"/>
      <c r="AJ229" s="327"/>
      <c r="AK229" s="327"/>
      <c r="AL229" s="1461"/>
      <c r="AM229" s="1461"/>
      <c r="AN229" s="1461"/>
      <c r="AO229" s="1461"/>
    </row>
    <row r="230">
      <c r="A230" s="1461"/>
      <c r="B230" s="452"/>
      <c r="C230" s="1569"/>
      <c r="D230" s="1570"/>
      <c r="E230" s="1571"/>
      <c r="F230" s="1046"/>
      <c r="G230" s="1571"/>
      <c r="H230" s="1046"/>
      <c r="I230" s="1046"/>
      <c r="J230" s="1571"/>
      <c r="K230" s="1573"/>
      <c r="L230" s="1046"/>
      <c r="M230" s="1046"/>
      <c r="N230" s="1046"/>
      <c r="O230" s="1461"/>
      <c r="P230" s="1461"/>
      <c r="Q230" s="1461"/>
      <c r="R230" s="1461"/>
      <c r="S230" s="1461"/>
      <c r="T230" s="327"/>
      <c r="U230" s="327"/>
      <c r="V230" s="327"/>
      <c r="W230" s="327"/>
      <c r="X230" s="327"/>
      <c r="Y230" s="327"/>
      <c r="Z230" s="327"/>
      <c r="AA230" s="327"/>
      <c r="AB230" s="1575"/>
      <c r="AC230" s="327"/>
      <c r="AD230" s="327"/>
      <c r="AE230" s="327"/>
      <c r="AF230" s="327"/>
      <c r="AG230" s="327"/>
      <c r="AH230" s="327"/>
      <c r="AI230" s="327"/>
      <c r="AJ230" s="327"/>
      <c r="AK230" s="327"/>
      <c r="AL230" s="1461"/>
      <c r="AM230" s="1461"/>
      <c r="AN230" s="1461"/>
      <c r="AO230" s="1461"/>
    </row>
    <row r="231">
      <c r="A231" s="1461"/>
      <c r="B231" s="452"/>
      <c r="C231" s="1569"/>
      <c r="D231" s="1570"/>
      <c r="E231" s="1571"/>
      <c r="F231" s="1046"/>
      <c r="G231" s="1571"/>
      <c r="H231" s="1046"/>
      <c r="I231" s="1046"/>
      <c r="J231" s="1571"/>
      <c r="K231" s="1573"/>
      <c r="L231" s="1046"/>
      <c r="M231" s="1046"/>
      <c r="N231" s="1046"/>
      <c r="O231" s="1461"/>
      <c r="P231" s="1461"/>
      <c r="Q231" s="1461"/>
      <c r="R231" s="1461"/>
      <c r="S231" s="1461"/>
      <c r="T231" s="327"/>
      <c r="U231" s="327"/>
      <c r="V231" s="327"/>
      <c r="W231" s="327"/>
      <c r="X231" s="327"/>
      <c r="Y231" s="327"/>
      <c r="Z231" s="327"/>
      <c r="AA231" s="327"/>
      <c r="AB231" s="1575"/>
      <c r="AC231" s="327"/>
      <c r="AD231" s="327"/>
      <c r="AE231" s="327"/>
      <c r="AF231" s="327"/>
      <c r="AG231" s="327"/>
      <c r="AH231" s="327"/>
      <c r="AI231" s="327"/>
      <c r="AJ231" s="327"/>
      <c r="AK231" s="327"/>
      <c r="AL231" s="1461"/>
      <c r="AM231" s="1461"/>
      <c r="AN231" s="1461"/>
      <c r="AO231" s="1461"/>
    </row>
    <row r="232">
      <c r="A232" s="1461"/>
      <c r="B232" s="452"/>
      <c r="C232" s="1569"/>
      <c r="D232" s="1570"/>
      <c r="E232" s="1571"/>
      <c r="F232" s="1046"/>
      <c r="G232" s="1571"/>
      <c r="H232" s="1046"/>
      <c r="I232" s="1046"/>
      <c r="J232" s="1571"/>
      <c r="K232" s="1573"/>
      <c r="L232" s="1046"/>
      <c r="M232" s="1046"/>
      <c r="N232" s="1046"/>
      <c r="O232" s="1461"/>
      <c r="P232" s="1461"/>
      <c r="Q232" s="1461"/>
      <c r="R232" s="1461"/>
      <c r="S232" s="1461"/>
      <c r="T232" s="327"/>
      <c r="U232" s="327"/>
      <c r="V232" s="327"/>
      <c r="W232" s="327"/>
      <c r="X232" s="327"/>
      <c r="Y232" s="327"/>
      <c r="Z232" s="327"/>
      <c r="AA232" s="327"/>
      <c r="AB232" s="1575"/>
      <c r="AC232" s="327"/>
      <c r="AD232" s="327"/>
      <c r="AE232" s="327"/>
      <c r="AF232" s="327"/>
      <c r="AG232" s="327"/>
      <c r="AH232" s="327"/>
      <c r="AI232" s="327"/>
      <c r="AJ232" s="327"/>
      <c r="AK232" s="327"/>
      <c r="AL232" s="1461"/>
      <c r="AM232" s="1461"/>
      <c r="AN232" s="1461"/>
      <c r="AO232" s="1461"/>
    </row>
    <row r="233">
      <c r="A233" s="1461"/>
      <c r="B233" s="452"/>
      <c r="C233" s="1569"/>
      <c r="D233" s="1570"/>
      <c r="E233" s="1571"/>
      <c r="F233" s="1046"/>
      <c r="G233" s="1571"/>
      <c r="H233" s="1046"/>
      <c r="I233" s="1046"/>
      <c r="J233" s="1571"/>
      <c r="K233" s="1573"/>
      <c r="L233" s="1046"/>
      <c r="M233" s="1046"/>
      <c r="N233" s="1046"/>
      <c r="O233" s="1461"/>
      <c r="P233" s="1461"/>
      <c r="Q233" s="1461"/>
      <c r="R233" s="1461"/>
      <c r="S233" s="1461"/>
      <c r="T233" s="327"/>
      <c r="U233" s="327"/>
      <c r="V233" s="327"/>
      <c r="W233" s="327"/>
      <c r="X233" s="327"/>
      <c r="Y233" s="327"/>
      <c r="Z233" s="327"/>
      <c r="AA233" s="327"/>
      <c r="AB233" s="1575"/>
      <c r="AC233" s="327"/>
      <c r="AD233" s="327"/>
      <c r="AE233" s="327"/>
      <c r="AF233" s="327"/>
      <c r="AG233" s="327"/>
      <c r="AH233" s="327"/>
      <c r="AI233" s="327"/>
      <c r="AJ233" s="327"/>
      <c r="AK233" s="327"/>
      <c r="AL233" s="1461"/>
      <c r="AM233" s="1461"/>
      <c r="AN233" s="1461"/>
      <c r="AO233" s="1461"/>
    </row>
    <row r="234">
      <c r="A234" s="1461"/>
      <c r="B234" s="452"/>
      <c r="C234" s="1569"/>
      <c r="D234" s="1570"/>
      <c r="E234" s="1571"/>
      <c r="F234" s="1046"/>
      <c r="G234" s="1571"/>
      <c r="H234" s="1046"/>
      <c r="I234" s="1046"/>
      <c r="J234" s="1571"/>
      <c r="K234" s="1573"/>
      <c r="L234" s="1046"/>
      <c r="M234" s="1046"/>
      <c r="N234" s="1046"/>
      <c r="O234" s="1461"/>
      <c r="P234" s="1461"/>
      <c r="Q234" s="1461"/>
      <c r="R234" s="1461"/>
      <c r="S234" s="1461"/>
      <c r="T234" s="327"/>
      <c r="U234" s="327"/>
      <c r="V234" s="327"/>
      <c r="W234" s="327"/>
      <c r="X234" s="327"/>
      <c r="Y234" s="327"/>
      <c r="Z234" s="327"/>
      <c r="AA234" s="327"/>
      <c r="AB234" s="1575"/>
      <c r="AC234" s="327"/>
      <c r="AD234" s="327"/>
      <c r="AE234" s="327"/>
      <c r="AF234" s="327"/>
      <c r="AG234" s="327"/>
      <c r="AH234" s="327"/>
      <c r="AI234" s="327"/>
      <c r="AJ234" s="327"/>
      <c r="AK234" s="327"/>
      <c r="AL234" s="1461"/>
      <c r="AM234" s="1461"/>
      <c r="AN234" s="1461"/>
      <c r="AO234" s="1461"/>
    </row>
    <row r="235">
      <c r="A235" s="1461"/>
      <c r="B235" s="452"/>
      <c r="C235" s="1569"/>
      <c r="D235" s="1570"/>
      <c r="E235" s="1571"/>
      <c r="F235" s="1046"/>
      <c r="G235" s="1571"/>
      <c r="H235" s="1046"/>
      <c r="I235" s="1046"/>
      <c r="J235" s="1571"/>
      <c r="K235" s="1573"/>
      <c r="L235" s="1046"/>
      <c r="M235" s="1046"/>
      <c r="N235" s="1046"/>
      <c r="O235" s="1461"/>
      <c r="P235" s="1461"/>
      <c r="Q235" s="1461"/>
      <c r="R235" s="1461"/>
      <c r="S235" s="1461"/>
      <c r="T235" s="327"/>
      <c r="U235" s="327"/>
      <c r="V235" s="327"/>
      <c r="W235" s="327"/>
      <c r="X235" s="327"/>
      <c r="Y235" s="327"/>
      <c r="Z235" s="327"/>
      <c r="AA235" s="327"/>
      <c r="AB235" s="1575"/>
      <c r="AC235" s="327"/>
      <c r="AD235" s="327"/>
      <c r="AE235" s="327"/>
      <c r="AF235" s="327"/>
      <c r="AG235" s="327"/>
      <c r="AH235" s="327"/>
      <c r="AI235" s="327"/>
      <c r="AJ235" s="327"/>
      <c r="AK235" s="327"/>
      <c r="AL235" s="1461"/>
      <c r="AM235" s="1461"/>
      <c r="AN235" s="1461"/>
      <c r="AO235" s="1461"/>
    </row>
    <row r="236">
      <c r="A236" s="1461"/>
      <c r="B236" s="452"/>
      <c r="C236" s="1569"/>
      <c r="D236" s="1570"/>
      <c r="E236" s="1571"/>
      <c r="F236" s="1046"/>
      <c r="G236" s="1571"/>
      <c r="H236" s="1046"/>
      <c r="I236" s="1046"/>
      <c r="J236" s="1571"/>
      <c r="K236" s="1573"/>
      <c r="L236" s="1046"/>
      <c r="M236" s="1046"/>
      <c r="N236" s="1046"/>
      <c r="O236" s="1461"/>
      <c r="P236" s="1461"/>
      <c r="Q236" s="1461"/>
      <c r="R236" s="1461"/>
      <c r="S236" s="1461"/>
      <c r="T236" s="327"/>
      <c r="U236" s="327"/>
      <c r="V236" s="327"/>
      <c r="W236" s="327"/>
      <c r="X236" s="327"/>
      <c r="Y236" s="327"/>
      <c r="Z236" s="327"/>
      <c r="AA236" s="327"/>
      <c r="AB236" s="1575"/>
      <c r="AC236" s="327"/>
      <c r="AD236" s="327"/>
      <c r="AE236" s="327"/>
      <c r="AF236" s="327"/>
      <c r="AG236" s="327"/>
      <c r="AH236" s="327"/>
      <c r="AI236" s="327"/>
      <c r="AJ236" s="327"/>
      <c r="AK236" s="327"/>
      <c r="AL236" s="1461"/>
      <c r="AM236" s="1461"/>
      <c r="AN236" s="1461"/>
      <c r="AO236" s="1461"/>
    </row>
    <row r="237">
      <c r="A237" s="1461"/>
      <c r="B237" s="452"/>
      <c r="C237" s="1569"/>
      <c r="D237" s="1570"/>
      <c r="E237" s="1571"/>
      <c r="F237" s="1046"/>
      <c r="G237" s="1571"/>
      <c r="H237" s="1046"/>
      <c r="I237" s="1046"/>
      <c r="J237" s="1571"/>
      <c r="K237" s="1573"/>
      <c r="L237" s="1046"/>
      <c r="M237" s="1046"/>
      <c r="N237" s="1046"/>
      <c r="O237" s="1461"/>
      <c r="P237" s="1461"/>
      <c r="Q237" s="1461"/>
      <c r="R237" s="1461"/>
      <c r="S237" s="1461"/>
      <c r="T237" s="327"/>
      <c r="U237" s="327"/>
      <c r="V237" s="327"/>
      <c r="W237" s="327"/>
      <c r="X237" s="327"/>
      <c r="Y237" s="327"/>
      <c r="Z237" s="327"/>
      <c r="AA237" s="327"/>
      <c r="AB237" s="1575"/>
      <c r="AC237" s="327"/>
      <c r="AD237" s="327"/>
      <c r="AE237" s="327"/>
      <c r="AF237" s="327"/>
      <c r="AG237" s="327"/>
      <c r="AH237" s="327"/>
      <c r="AI237" s="327"/>
      <c r="AJ237" s="327"/>
      <c r="AK237" s="327"/>
      <c r="AL237" s="1461"/>
      <c r="AM237" s="1461"/>
      <c r="AN237" s="1461"/>
      <c r="AO237" s="1461"/>
    </row>
    <row r="238">
      <c r="A238" s="1461"/>
      <c r="B238" s="452"/>
      <c r="C238" s="1569"/>
      <c r="D238" s="1570"/>
      <c r="E238" s="1571"/>
      <c r="F238" s="1046"/>
      <c r="G238" s="1571"/>
      <c r="H238" s="1046"/>
      <c r="I238" s="1046"/>
      <c r="J238" s="1571"/>
      <c r="K238" s="1573"/>
      <c r="L238" s="1046"/>
      <c r="M238" s="1046"/>
      <c r="N238" s="1046"/>
      <c r="O238" s="1461"/>
      <c r="P238" s="1461"/>
      <c r="Q238" s="1461"/>
      <c r="R238" s="1461"/>
      <c r="S238" s="1461"/>
      <c r="T238" s="327"/>
      <c r="U238" s="327"/>
      <c r="V238" s="327"/>
      <c r="W238" s="327"/>
      <c r="X238" s="327"/>
      <c r="Y238" s="327"/>
      <c r="Z238" s="327"/>
      <c r="AA238" s="327"/>
      <c r="AB238" s="1575"/>
      <c r="AC238" s="327"/>
      <c r="AD238" s="327"/>
      <c r="AE238" s="327"/>
      <c r="AF238" s="327"/>
      <c r="AG238" s="327"/>
      <c r="AH238" s="327"/>
      <c r="AI238" s="327"/>
      <c r="AJ238" s="327"/>
      <c r="AK238" s="327"/>
      <c r="AL238" s="1461"/>
      <c r="AM238" s="1461"/>
      <c r="AN238" s="1461"/>
      <c r="AO238" s="1461"/>
    </row>
    <row r="239">
      <c r="A239" s="1461"/>
      <c r="B239" s="452"/>
      <c r="C239" s="1569"/>
      <c r="D239" s="1570"/>
      <c r="E239" s="1571"/>
      <c r="F239" s="1046"/>
      <c r="G239" s="1571"/>
      <c r="H239" s="1046"/>
      <c r="I239" s="1046"/>
      <c r="J239" s="1571"/>
      <c r="K239" s="1573"/>
      <c r="L239" s="1046"/>
      <c r="M239" s="1046"/>
      <c r="N239" s="1046"/>
      <c r="O239" s="1461"/>
      <c r="P239" s="1461"/>
      <c r="Q239" s="1461"/>
      <c r="R239" s="1461"/>
      <c r="S239" s="1461"/>
      <c r="T239" s="327"/>
      <c r="U239" s="327"/>
      <c r="V239" s="327"/>
      <c r="W239" s="327"/>
      <c r="X239" s="327"/>
      <c r="Y239" s="327"/>
      <c r="Z239" s="327"/>
      <c r="AA239" s="327"/>
      <c r="AB239" s="1575"/>
      <c r="AC239" s="327"/>
      <c r="AD239" s="327"/>
      <c r="AE239" s="327"/>
      <c r="AF239" s="327"/>
      <c r="AG239" s="327"/>
      <c r="AH239" s="327"/>
      <c r="AI239" s="327"/>
      <c r="AJ239" s="327"/>
      <c r="AK239" s="327"/>
      <c r="AL239" s="1461"/>
      <c r="AM239" s="1461"/>
      <c r="AN239" s="1461"/>
      <c r="AO239" s="1461"/>
    </row>
    <row r="240">
      <c r="A240" s="1461"/>
      <c r="B240" s="452"/>
      <c r="C240" s="1569"/>
      <c r="D240" s="1570"/>
      <c r="E240" s="1571"/>
      <c r="F240" s="1046"/>
      <c r="G240" s="1571"/>
      <c r="H240" s="1046"/>
      <c r="I240" s="1046"/>
      <c r="J240" s="1571"/>
      <c r="K240" s="1573"/>
      <c r="L240" s="1046"/>
      <c r="M240" s="1046"/>
      <c r="N240" s="1046"/>
      <c r="O240" s="1461"/>
      <c r="P240" s="1461"/>
      <c r="Q240" s="1461"/>
      <c r="R240" s="1461"/>
      <c r="S240" s="1461"/>
      <c r="T240" s="327"/>
      <c r="U240" s="327"/>
      <c r="V240" s="327"/>
      <c r="W240" s="327"/>
      <c r="X240" s="327"/>
      <c r="Y240" s="327"/>
      <c r="Z240" s="327"/>
      <c r="AA240" s="327"/>
      <c r="AB240" s="1575"/>
      <c r="AC240" s="327"/>
      <c r="AD240" s="327"/>
      <c r="AE240" s="327"/>
      <c r="AF240" s="327"/>
      <c r="AG240" s="327"/>
      <c r="AH240" s="327"/>
      <c r="AI240" s="327"/>
      <c r="AJ240" s="327"/>
      <c r="AK240" s="327"/>
      <c r="AL240" s="1461"/>
      <c r="AM240" s="1461"/>
      <c r="AN240" s="1461"/>
      <c r="AO240" s="1461"/>
    </row>
    <row r="241">
      <c r="A241" s="1461"/>
      <c r="B241" s="452"/>
      <c r="C241" s="1569"/>
      <c r="D241" s="1570"/>
      <c r="E241" s="1571"/>
      <c r="F241" s="1046"/>
      <c r="G241" s="1571"/>
      <c r="H241" s="1046"/>
      <c r="I241" s="1046"/>
      <c r="J241" s="1571"/>
      <c r="K241" s="1573"/>
      <c r="L241" s="1046"/>
      <c r="M241" s="1046"/>
      <c r="N241" s="1046"/>
      <c r="O241" s="1461"/>
      <c r="P241" s="1461"/>
      <c r="Q241" s="1461"/>
      <c r="R241" s="1461"/>
      <c r="S241" s="1461"/>
      <c r="T241" s="327"/>
      <c r="U241" s="327"/>
      <c r="V241" s="327"/>
      <c r="W241" s="327"/>
      <c r="X241" s="327"/>
      <c r="Y241" s="327"/>
      <c r="Z241" s="327"/>
      <c r="AA241" s="327"/>
      <c r="AB241" s="1575"/>
      <c r="AC241" s="327"/>
      <c r="AD241" s="327"/>
      <c r="AE241" s="327"/>
      <c r="AF241" s="327"/>
      <c r="AG241" s="327"/>
      <c r="AH241" s="327"/>
      <c r="AI241" s="327"/>
      <c r="AJ241" s="327"/>
      <c r="AK241" s="327"/>
      <c r="AL241" s="1461"/>
      <c r="AM241" s="1461"/>
      <c r="AN241" s="1461"/>
      <c r="AO241" s="1461"/>
    </row>
    <row r="242">
      <c r="A242" s="1461"/>
      <c r="B242" s="452"/>
      <c r="C242" s="1569"/>
      <c r="D242" s="1570"/>
      <c r="E242" s="1571"/>
      <c r="F242" s="1046"/>
      <c r="G242" s="1571"/>
      <c r="H242" s="1046"/>
      <c r="I242" s="1046"/>
      <c r="J242" s="1571"/>
      <c r="K242" s="1573"/>
      <c r="L242" s="1046"/>
      <c r="M242" s="1046"/>
      <c r="N242" s="1046"/>
      <c r="O242" s="1461"/>
      <c r="P242" s="1461"/>
      <c r="Q242" s="1461"/>
      <c r="R242" s="1461"/>
      <c r="S242" s="1461"/>
      <c r="T242" s="327"/>
      <c r="U242" s="327"/>
      <c r="V242" s="327"/>
      <c r="W242" s="327"/>
      <c r="X242" s="327"/>
      <c r="Y242" s="327"/>
      <c r="Z242" s="327"/>
      <c r="AA242" s="327"/>
      <c r="AB242" s="1575"/>
      <c r="AC242" s="327"/>
      <c r="AD242" s="327"/>
      <c r="AE242" s="327"/>
      <c r="AF242" s="327"/>
      <c r="AG242" s="327"/>
      <c r="AH242" s="327"/>
      <c r="AI242" s="327"/>
      <c r="AJ242" s="327"/>
      <c r="AK242" s="327"/>
      <c r="AL242" s="1461"/>
      <c r="AM242" s="1461"/>
      <c r="AN242" s="1461"/>
      <c r="AO242" s="1461"/>
    </row>
    <row r="243">
      <c r="A243" s="1461"/>
      <c r="B243" s="452"/>
      <c r="C243" s="1569"/>
      <c r="D243" s="1570"/>
      <c r="E243" s="1571"/>
      <c r="F243" s="1046"/>
      <c r="G243" s="1571"/>
      <c r="H243" s="1046"/>
      <c r="I243" s="1046"/>
      <c r="J243" s="1571"/>
      <c r="K243" s="1573"/>
      <c r="L243" s="1046"/>
      <c r="M243" s="1046"/>
      <c r="N243" s="1046"/>
      <c r="O243" s="1461"/>
      <c r="P243" s="1461"/>
      <c r="Q243" s="1461"/>
      <c r="R243" s="1461"/>
      <c r="S243" s="1461"/>
      <c r="T243" s="327"/>
      <c r="U243" s="327"/>
      <c r="V243" s="327"/>
      <c r="W243" s="327"/>
      <c r="X243" s="327"/>
      <c r="Y243" s="327"/>
      <c r="Z243" s="327"/>
      <c r="AA243" s="327"/>
      <c r="AB243" s="1575"/>
      <c r="AC243" s="327"/>
      <c r="AD243" s="327"/>
      <c r="AE243" s="327"/>
      <c r="AF243" s="327"/>
      <c r="AG243" s="327"/>
      <c r="AH243" s="327"/>
      <c r="AI243" s="327"/>
      <c r="AJ243" s="327"/>
      <c r="AK243" s="327"/>
      <c r="AL243" s="1461"/>
      <c r="AM243" s="1461"/>
      <c r="AN243" s="1461"/>
      <c r="AO243" s="1461"/>
    </row>
    <row r="244">
      <c r="A244" s="1461"/>
      <c r="B244" s="452"/>
      <c r="C244" s="1569"/>
      <c r="D244" s="1570"/>
      <c r="E244" s="1571"/>
      <c r="F244" s="1046"/>
      <c r="G244" s="1571"/>
      <c r="H244" s="1046"/>
      <c r="I244" s="1046"/>
      <c r="J244" s="1571"/>
      <c r="K244" s="1573"/>
      <c r="L244" s="1046"/>
      <c r="M244" s="1046"/>
      <c r="N244" s="1046"/>
      <c r="O244" s="1461"/>
      <c r="P244" s="1461"/>
      <c r="Q244" s="1461"/>
      <c r="R244" s="1461"/>
      <c r="S244" s="1461"/>
      <c r="T244" s="327"/>
      <c r="U244" s="327"/>
      <c r="V244" s="327"/>
      <c r="W244" s="327"/>
      <c r="X244" s="327"/>
      <c r="Y244" s="327"/>
      <c r="Z244" s="327"/>
      <c r="AA244" s="327"/>
      <c r="AB244" s="1575"/>
      <c r="AC244" s="327"/>
      <c r="AD244" s="327"/>
      <c r="AE244" s="327"/>
      <c r="AF244" s="327"/>
      <c r="AG244" s="327"/>
      <c r="AH244" s="327"/>
      <c r="AI244" s="327"/>
      <c r="AJ244" s="327"/>
      <c r="AK244" s="327"/>
      <c r="AL244" s="1461"/>
      <c r="AM244" s="1461"/>
      <c r="AN244" s="1461"/>
      <c r="AO244" s="1461"/>
    </row>
    <row r="245">
      <c r="A245" s="1461"/>
      <c r="B245" s="452"/>
      <c r="C245" s="1569"/>
      <c r="D245" s="1570"/>
      <c r="E245" s="1571"/>
      <c r="F245" s="1046"/>
      <c r="G245" s="1571"/>
      <c r="H245" s="1046"/>
      <c r="I245" s="1046"/>
      <c r="J245" s="1571"/>
      <c r="K245" s="1573"/>
      <c r="L245" s="1046"/>
      <c r="M245" s="1046"/>
      <c r="N245" s="1046"/>
      <c r="O245" s="1461"/>
      <c r="P245" s="1461"/>
      <c r="Q245" s="1461"/>
      <c r="R245" s="1461"/>
      <c r="S245" s="1461"/>
      <c r="T245" s="327"/>
      <c r="U245" s="327"/>
      <c r="V245" s="327"/>
      <c r="W245" s="327"/>
      <c r="X245" s="327"/>
      <c r="Y245" s="327"/>
      <c r="Z245" s="327"/>
      <c r="AA245" s="327"/>
      <c r="AB245" s="1575"/>
      <c r="AC245" s="327"/>
      <c r="AD245" s="327"/>
      <c r="AE245" s="327"/>
      <c r="AF245" s="327"/>
      <c r="AG245" s="327"/>
      <c r="AH245" s="327"/>
      <c r="AI245" s="327"/>
      <c r="AJ245" s="327"/>
      <c r="AK245" s="327"/>
      <c r="AL245" s="1461"/>
      <c r="AM245" s="1461"/>
      <c r="AN245" s="1461"/>
      <c r="AO245" s="1461"/>
    </row>
    <row r="246">
      <c r="A246" s="1461"/>
      <c r="B246" s="452"/>
      <c r="C246" s="1569"/>
      <c r="D246" s="1570"/>
      <c r="E246" s="1571"/>
      <c r="F246" s="1046"/>
      <c r="G246" s="1571"/>
      <c r="H246" s="1046"/>
      <c r="I246" s="1046"/>
      <c r="J246" s="1571"/>
      <c r="K246" s="1573"/>
      <c r="L246" s="1046"/>
      <c r="M246" s="1046"/>
      <c r="N246" s="1046"/>
      <c r="O246" s="1461"/>
      <c r="P246" s="1461"/>
      <c r="Q246" s="1461"/>
      <c r="R246" s="1461"/>
      <c r="S246" s="1461"/>
      <c r="T246" s="327"/>
      <c r="U246" s="327"/>
      <c r="V246" s="327"/>
      <c r="W246" s="327"/>
      <c r="X246" s="327"/>
      <c r="Y246" s="327"/>
      <c r="Z246" s="327"/>
      <c r="AA246" s="327"/>
      <c r="AB246" s="1575"/>
      <c r="AC246" s="327"/>
      <c r="AD246" s="327"/>
      <c r="AE246" s="327"/>
      <c r="AF246" s="327"/>
      <c r="AG246" s="327"/>
      <c r="AH246" s="327"/>
      <c r="AI246" s="327"/>
      <c r="AJ246" s="327"/>
      <c r="AK246" s="327"/>
      <c r="AL246" s="1461"/>
      <c r="AM246" s="1461"/>
      <c r="AN246" s="1461"/>
      <c r="AO246" s="1461"/>
    </row>
    <row r="247">
      <c r="A247" s="1461"/>
      <c r="B247" s="452"/>
      <c r="C247" s="1569"/>
      <c r="D247" s="1570"/>
      <c r="E247" s="1571"/>
      <c r="F247" s="1046"/>
      <c r="G247" s="1571"/>
      <c r="H247" s="1046"/>
      <c r="I247" s="1046"/>
      <c r="J247" s="1571"/>
      <c r="K247" s="1573"/>
      <c r="L247" s="1046"/>
      <c r="M247" s="1046"/>
      <c r="N247" s="1046"/>
      <c r="O247" s="1461"/>
      <c r="P247" s="1461"/>
      <c r="Q247" s="1461"/>
      <c r="R247" s="1461"/>
      <c r="S247" s="1461"/>
      <c r="T247" s="327"/>
      <c r="U247" s="327"/>
      <c r="V247" s="327"/>
      <c r="W247" s="327"/>
      <c r="X247" s="327"/>
      <c r="Y247" s="327"/>
      <c r="Z247" s="327"/>
      <c r="AA247" s="327"/>
      <c r="AB247" s="1575"/>
      <c r="AC247" s="327"/>
      <c r="AD247" s="327"/>
      <c r="AE247" s="327"/>
      <c r="AF247" s="327"/>
      <c r="AG247" s="327"/>
      <c r="AH247" s="327"/>
      <c r="AI247" s="327"/>
      <c r="AJ247" s="327"/>
      <c r="AK247" s="327"/>
      <c r="AL247" s="1461"/>
      <c r="AM247" s="1461"/>
      <c r="AN247" s="1461"/>
      <c r="AO247" s="1461"/>
    </row>
    <row r="248">
      <c r="A248" s="1461"/>
      <c r="B248" s="452"/>
      <c r="C248" s="1569"/>
      <c r="D248" s="1570"/>
      <c r="E248" s="1571"/>
      <c r="F248" s="1046"/>
      <c r="G248" s="1571"/>
      <c r="H248" s="1046"/>
      <c r="I248" s="1046"/>
      <c r="J248" s="1571"/>
      <c r="K248" s="1573"/>
      <c r="L248" s="1046"/>
      <c r="M248" s="1046"/>
      <c r="N248" s="1046"/>
      <c r="O248" s="1461"/>
      <c r="P248" s="1461"/>
      <c r="Q248" s="1461"/>
      <c r="R248" s="1461"/>
      <c r="S248" s="1461"/>
      <c r="T248" s="327"/>
      <c r="U248" s="327"/>
      <c r="V248" s="327"/>
      <c r="W248" s="327"/>
      <c r="X248" s="327"/>
      <c r="Y248" s="327"/>
      <c r="Z248" s="327"/>
      <c r="AA248" s="327"/>
      <c r="AB248" s="1575"/>
      <c r="AC248" s="327"/>
      <c r="AD248" s="327"/>
      <c r="AE248" s="327"/>
      <c r="AF248" s="327"/>
      <c r="AG248" s="327"/>
      <c r="AH248" s="327"/>
      <c r="AI248" s="327"/>
      <c r="AJ248" s="327"/>
      <c r="AK248" s="327"/>
      <c r="AL248" s="1461"/>
      <c r="AM248" s="1461"/>
      <c r="AN248" s="1461"/>
      <c r="AO248" s="1461"/>
    </row>
    <row r="249">
      <c r="A249" s="1461"/>
      <c r="B249" s="452"/>
      <c r="C249" s="1569"/>
      <c r="D249" s="1570"/>
      <c r="E249" s="1571"/>
      <c r="F249" s="1046"/>
      <c r="G249" s="1571"/>
      <c r="H249" s="1046"/>
      <c r="I249" s="1046"/>
      <c r="J249" s="1571"/>
      <c r="K249" s="1573"/>
      <c r="L249" s="1046"/>
      <c r="M249" s="1046"/>
      <c r="N249" s="1046"/>
      <c r="O249" s="1461"/>
      <c r="P249" s="1461"/>
      <c r="Q249" s="1461"/>
      <c r="R249" s="1461"/>
      <c r="S249" s="1461"/>
      <c r="T249" s="327"/>
      <c r="U249" s="327"/>
      <c r="V249" s="327"/>
      <c r="W249" s="327"/>
      <c r="X249" s="327"/>
      <c r="Y249" s="327"/>
      <c r="Z249" s="327"/>
      <c r="AA249" s="327"/>
      <c r="AB249" s="1575"/>
      <c r="AC249" s="327"/>
      <c r="AD249" s="327"/>
      <c r="AE249" s="327"/>
      <c r="AF249" s="327"/>
      <c r="AG249" s="327"/>
      <c r="AH249" s="327"/>
      <c r="AI249" s="327"/>
      <c r="AJ249" s="327"/>
      <c r="AK249" s="327"/>
      <c r="AL249" s="1461"/>
      <c r="AM249" s="1461"/>
      <c r="AN249" s="1461"/>
      <c r="AO249" s="1461"/>
    </row>
    <row r="250">
      <c r="A250" s="1461"/>
      <c r="B250" s="452"/>
      <c r="C250" s="1569"/>
      <c r="D250" s="1570"/>
      <c r="E250" s="1571"/>
      <c r="F250" s="1046"/>
      <c r="G250" s="1571"/>
      <c r="H250" s="1046"/>
      <c r="I250" s="1046"/>
      <c r="J250" s="1571"/>
      <c r="K250" s="1573"/>
      <c r="L250" s="1046"/>
      <c r="M250" s="1046"/>
      <c r="N250" s="1046"/>
      <c r="O250" s="1461"/>
      <c r="P250" s="1461"/>
      <c r="Q250" s="1461"/>
      <c r="R250" s="1461"/>
      <c r="S250" s="1461"/>
      <c r="T250" s="327"/>
      <c r="U250" s="327"/>
      <c r="V250" s="327"/>
      <c r="W250" s="327"/>
      <c r="X250" s="327"/>
      <c r="Y250" s="327"/>
      <c r="Z250" s="327"/>
      <c r="AA250" s="327"/>
      <c r="AB250" s="1575"/>
      <c r="AC250" s="327"/>
      <c r="AD250" s="327"/>
      <c r="AE250" s="327"/>
      <c r="AF250" s="327"/>
      <c r="AG250" s="327"/>
      <c r="AH250" s="327"/>
      <c r="AI250" s="327"/>
      <c r="AJ250" s="327"/>
      <c r="AK250" s="327"/>
      <c r="AL250" s="1461"/>
      <c r="AM250" s="1461"/>
      <c r="AN250" s="1461"/>
      <c r="AO250" s="1461"/>
    </row>
    <row r="251">
      <c r="A251" s="1461"/>
      <c r="B251" s="452"/>
      <c r="C251" s="1569"/>
      <c r="D251" s="1570"/>
      <c r="E251" s="1571"/>
      <c r="F251" s="1046"/>
      <c r="G251" s="1571"/>
      <c r="H251" s="1046"/>
      <c r="I251" s="1046"/>
      <c r="J251" s="1571"/>
      <c r="K251" s="1573"/>
      <c r="L251" s="1046"/>
      <c r="M251" s="1046"/>
      <c r="N251" s="1046"/>
      <c r="O251" s="1461"/>
      <c r="P251" s="1461"/>
      <c r="Q251" s="1461"/>
      <c r="R251" s="1461"/>
      <c r="S251" s="1461"/>
      <c r="T251" s="327"/>
      <c r="U251" s="327"/>
      <c r="V251" s="327"/>
      <c r="W251" s="327"/>
      <c r="X251" s="327"/>
      <c r="Y251" s="327"/>
      <c r="Z251" s="327"/>
      <c r="AA251" s="327"/>
      <c r="AB251" s="1575"/>
      <c r="AC251" s="327"/>
      <c r="AD251" s="327"/>
      <c r="AE251" s="327"/>
      <c r="AF251" s="327"/>
      <c r="AG251" s="327"/>
      <c r="AH251" s="327"/>
      <c r="AI251" s="327"/>
      <c r="AJ251" s="327"/>
      <c r="AK251" s="327"/>
      <c r="AL251" s="1461"/>
      <c r="AM251" s="1461"/>
      <c r="AN251" s="1461"/>
      <c r="AO251" s="1461"/>
    </row>
    <row r="252">
      <c r="A252" s="1461"/>
      <c r="B252" s="452"/>
      <c r="C252" s="1569"/>
      <c r="D252" s="1570"/>
      <c r="E252" s="1571"/>
      <c r="F252" s="1046"/>
      <c r="G252" s="1571"/>
      <c r="H252" s="1046"/>
      <c r="I252" s="1046"/>
      <c r="J252" s="1571"/>
      <c r="K252" s="1573"/>
      <c r="L252" s="1046"/>
      <c r="M252" s="1046"/>
      <c r="N252" s="1046"/>
      <c r="O252" s="1461"/>
      <c r="P252" s="1461"/>
      <c r="Q252" s="1461"/>
      <c r="R252" s="1461"/>
      <c r="S252" s="1461"/>
      <c r="T252" s="327"/>
      <c r="U252" s="327"/>
      <c r="V252" s="327"/>
      <c r="W252" s="327"/>
      <c r="X252" s="327"/>
      <c r="Y252" s="327"/>
      <c r="Z252" s="327"/>
      <c r="AA252" s="327"/>
      <c r="AB252" s="1575"/>
      <c r="AC252" s="327"/>
      <c r="AD252" s="327"/>
      <c r="AE252" s="327"/>
      <c r="AF252" s="327"/>
      <c r="AG252" s="327"/>
      <c r="AH252" s="327"/>
      <c r="AI252" s="327"/>
      <c r="AJ252" s="327"/>
      <c r="AK252" s="327"/>
      <c r="AL252" s="1461"/>
      <c r="AM252" s="1461"/>
      <c r="AN252" s="1461"/>
      <c r="AO252" s="1461"/>
    </row>
    <row r="253">
      <c r="A253" s="1461"/>
      <c r="B253" s="452"/>
      <c r="C253" s="1569"/>
      <c r="D253" s="1570"/>
      <c r="E253" s="1571"/>
      <c r="F253" s="1046"/>
      <c r="G253" s="1571"/>
      <c r="H253" s="1046"/>
      <c r="I253" s="1046"/>
      <c r="J253" s="1571"/>
      <c r="K253" s="1573"/>
      <c r="L253" s="1046"/>
      <c r="M253" s="1046"/>
      <c r="N253" s="1046"/>
      <c r="O253" s="1461"/>
      <c r="P253" s="1461"/>
      <c r="Q253" s="1461"/>
      <c r="R253" s="1461"/>
      <c r="S253" s="1461"/>
      <c r="T253" s="327"/>
      <c r="U253" s="327"/>
      <c r="V253" s="327"/>
      <c r="W253" s="327"/>
      <c r="X253" s="327"/>
      <c r="Y253" s="327"/>
      <c r="Z253" s="327"/>
      <c r="AA253" s="327"/>
      <c r="AB253" s="1575"/>
      <c r="AC253" s="327"/>
      <c r="AD253" s="327"/>
      <c r="AE253" s="327"/>
      <c r="AF253" s="327"/>
      <c r="AG253" s="327"/>
      <c r="AH253" s="327"/>
      <c r="AI253" s="327"/>
      <c r="AJ253" s="327"/>
      <c r="AK253" s="327"/>
      <c r="AL253" s="1461"/>
      <c r="AM253" s="1461"/>
      <c r="AN253" s="1461"/>
      <c r="AO253" s="1461"/>
    </row>
    <row r="254">
      <c r="A254" s="1461"/>
      <c r="B254" s="452"/>
      <c r="C254" s="1569"/>
      <c r="D254" s="1570"/>
      <c r="E254" s="1571"/>
      <c r="F254" s="1046"/>
      <c r="G254" s="1571"/>
      <c r="H254" s="1046"/>
      <c r="I254" s="1046"/>
      <c r="J254" s="1571"/>
      <c r="K254" s="1573"/>
      <c r="L254" s="1046"/>
      <c r="M254" s="1046"/>
      <c r="N254" s="1046"/>
      <c r="O254" s="1461"/>
      <c r="P254" s="1461"/>
      <c r="Q254" s="1461"/>
      <c r="R254" s="1461"/>
      <c r="S254" s="1461"/>
      <c r="T254" s="327"/>
      <c r="U254" s="327"/>
      <c r="V254" s="327"/>
      <c r="W254" s="327"/>
      <c r="X254" s="327"/>
      <c r="Y254" s="327"/>
      <c r="Z254" s="327"/>
      <c r="AA254" s="327"/>
      <c r="AB254" s="1575"/>
      <c r="AC254" s="327"/>
      <c r="AD254" s="327"/>
      <c r="AE254" s="327"/>
      <c r="AF254" s="327"/>
      <c r="AG254" s="327"/>
      <c r="AH254" s="327"/>
      <c r="AI254" s="327"/>
      <c r="AJ254" s="327"/>
      <c r="AK254" s="327"/>
      <c r="AL254" s="1461"/>
      <c r="AM254" s="1461"/>
      <c r="AN254" s="1461"/>
      <c r="AO254" s="1461"/>
    </row>
    <row r="255">
      <c r="A255" s="1461"/>
      <c r="B255" s="452"/>
      <c r="C255" s="1569"/>
      <c r="D255" s="1570"/>
      <c r="E255" s="1571"/>
      <c r="F255" s="1046"/>
      <c r="G255" s="1571"/>
      <c r="H255" s="1046"/>
      <c r="I255" s="1046"/>
      <c r="J255" s="1571"/>
      <c r="K255" s="1573"/>
      <c r="L255" s="1046"/>
      <c r="M255" s="1046"/>
      <c r="N255" s="1046"/>
      <c r="O255" s="1461"/>
      <c r="P255" s="1461"/>
      <c r="Q255" s="1461"/>
      <c r="R255" s="1461"/>
      <c r="S255" s="1461"/>
      <c r="T255" s="327"/>
      <c r="U255" s="327"/>
      <c r="V255" s="327"/>
      <c r="W255" s="327"/>
      <c r="X255" s="327"/>
      <c r="Y255" s="327"/>
      <c r="Z255" s="327"/>
      <c r="AA255" s="327"/>
      <c r="AB255" s="1575"/>
      <c r="AC255" s="327"/>
      <c r="AD255" s="327"/>
      <c r="AE255" s="327"/>
      <c r="AF255" s="327"/>
      <c r="AG255" s="327"/>
      <c r="AH255" s="327"/>
      <c r="AI255" s="327"/>
      <c r="AJ255" s="327"/>
      <c r="AK255" s="327"/>
      <c r="AL255" s="1461"/>
      <c r="AM255" s="1461"/>
      <c r="AN255" s="1461"/>
      <c r="AO255" s="1461"/>
    </row>
    <row r="256">
      <c r="A256" s="1461"/>
      <c r="B256" s="452"/>
      <c r="C256" s="1569"/>
      <c r="D256" s="1570"/>
      <c r="E256" s="1571"/>
      <c r="F256" s="1046"/>
      <c r="G256" s="1571"/>
      <c r="H256" s="1046"/>
      <c r="I256" s="1046"/>
      <c r="J256" s="1571"/>
      <c r="K256" s="1573"/>
      <c r="L256" s="1046"/>
      <c r="M256" s="1046"/>
      <c r="N256" s="1046"/>
      <c r="O256" s="1461"/>
      <c r="P256" s="1461"/>
      <c r="Q256" s="1461"/>
      <c r="R256" s="1461"/>
      <c r="S256" s="1461"/>
      <c r="T256" s="327"/>
      <c r="U256" s="327"/>
      <c r="V256" s="327"/>
      <c r="W256" s="327"/>
      <c r="X256" s="327"/>
      <c r="Y256" s="327"/>
      <c r="Z256" s="327"/>
      <c r="AA256" s="327"/>
      <c r="AB256" s="1575"/>
      <c r="AC256" s="327"/>
      <c r="AD256" s="327"/>
      <c r="AE256" s="327"/>
      <c r="AF256" s="327"/>
      <c r="AG256" s="327"/>
      <c r="AH256" s="327"/>
      <c r="AI256" s="327"/>
      <c r="AJ256" s="327"/>
      <c r="AK256" s="327"/>
      <c r="AL256" s="1461"/>
      <c r="AM256" s="1461"/>
      <c r="AN256" s="1461"/>
      <c r="AO256" s="1461"/>
    </row>
    <row r="257">
      <c r="A257" s="1461"/>
      <c r="B257" s="452"/>
      <c r="C257" s="1569"/>
      <c r="D257" s="1570"/>
      <c r="E257" s="1571"/>
      <c r="F257" s="1046"/>
      <c r="G257" s="1571"/>
      <c r="H257" s="1046"/>
      <c r="I257" s="1046"/>
      <c r="J257" s="1571"/>
      <c r="K257" s="1573"/>
      <c r="L257" s="1046"/>
      <c r="M257" s="1046"/>
      <c r="N257" s="1046"/>
      <c r="O257" s="1461"/>
      <c r="P257" s="1461"/>
      <c r="Q257" s="1461"/>
      <c r="R257" s="1461"/>
      <c r="S257" s="1461"/>
      <c r="T257" s="327"/>
      <c r="U257" s="327"/>
      <c r="V257" s="327"/>
      <c r="W257" s="327"/>
      <c r="X257" s="327"/>
      <c r="Y257" s="327"/>
      <c r="Z257" s="327"/>
      <c r="AA257" s="327"/>
      <c r="AB257" s="1575"/>
      <c r="AC257" s="327"/>
      <c r="AD257" s="327"/>
      <c r="AE257" s="327"/>
      <c r="AF257" s="327"/>
      <c r="AG257" s="327"/>
      <c r="AH257" s="327"/>
      <c r="AI257" s="327"/>
      <c r="AJ257" s="327"/>
      <c r="AK257" s="327"/>
      <c r="AL257" s="1461"/>
      <c r="AM257" s="1461"/>
      <c r="AN257" s="1461"/>
      <c r="AO257" s="1461"/>
    </row>
    <row r="258">
      <c r="A258" s="1461"/>
      <c r="B258" s="452"/>
      <c r="C258" s="1569"/>
      <c r="D258" s="1570"/>
      <c r="E258" s="1571"/>
      <c r="F258" s="1046"/>
      <c r="G258" s="1571"/>
      <c r="H258" s="1046"/>
      <c r="I258" s="1046"/>
      <c r="J258" s="1571"/>
      <c r="K258" s="1573"/>
      <c r="L258" s="1046"/>
      <c r="M258" s="1046"/>
      <c r="N258" s="1046"/>
      <c r="O258" s="1461"/>
      <c r="P258" s="1461"/>
      <c r="Q258" s="1461"/>
      <c r="R258" s="1461"/>
      <c r="S258" s="1461"/>
      <c r="T258" s="327"/>
      <c r="U258" s="327"/>
      <c r="V258" s="327"/>
      <c r="W258" s="327"/>
      <c r="X258" s="327"/>
      <c r="Y258" s="327"/>
      <c r="Z258" s="327"/>
      <c r="AA258" s="327"/>
      <c r="AB258" s="1575"/>
      <c r="AC258" s="327"/>
      <c r="AD258" s="327"/>
      <c r="AE258" s="327"/>
      <c r="AF258" s="327"/>
      <c r="AG258" s="327"/>
      <c r="AH258" s="327"/>
      <c r="AI258" s="327"/>
      <c r="AJ258" s="327"/>
      <c r="AK258" s="327"/>
      <c r="AL258" s="1461"/>
      <c r="AM258" s="1461"/>
      <c r="AN258" s="1461"/>
      <c r="AO258" s="1461"/>
    </row>
    <row r="259">
      <c r="A259" s="1461"/>
      <c r="B259" s="452"/>
      <c r="C259" s="1569"/>
      <c r="D259" s="1570"/>
      <c r="E259" s="1571"/>
      <c r="F259" s="1046"/>
      <c r="G259" s="1571"/>
      <c r="H259" s="1046"/>
      <c r="I259" s="1046"/>
      <c r="J259" s="1571"/>
      <c r="K259" s="1573"/>
      <c r="L259" s="1046"/>
      <c r="M259" s="1046"/>
      <c r="N259" s="1046"/>
      <c r="O259" s="1461"/>
      <c r="P259" s="1461"/>
      <c r="Q259" s="1461"/>
      <c r="R259" s="1461"/>
      <c r="S259" s="1461"/>
      <c r="T259" s="327"/>
      <c r="U259" s="327"/>
      <c r="V259" s="327"/>
      <c r="W259" s="327"/>
      <c r="X259" s="327"/>
      <c r="Y259" s="327"/>
      <c r="Z259" s="327"/>
      <c r="AA259" s="327"/>
      <c r="AB259" s="1575"/>
      <c r="AC259" s="327"/>
      <c r="AD259" s="327"/>
      <c r="AE259" s="327"/>
      <c r="AF259" s="327"/>
      <c r="AG259" s="327"/>
      <c r="AH259" s="327"/>
      <c r="AI259" s="327"/>
      <c r="AJ259" s="327"/>
      <c r="AK259" s="327"/>
      <c r="AL259" s="1461"/>
      <c r="AM259" s="1461"/>
      <c r="AN259" s="1461"/>
      <c r="AO259" s="1461"/>
    </row>
    <row r="260">
      <c r="A260" s="1461"/>
      <c r="B260" s="452"/>
      <c r="C260" s="1569"/>
      <c r="D260" s="1570"/>
      <c r="E260" s="1571"/>
      <c r="F260" s="1046"/>
      <c r="G260" s="1571"/>
      <c r="H260" s="1046"/>
      <c r="I260" s="1046"/>
      <c r="J260" s="1571"/>
      <c r="K260" s="1573"/>
      <c r="L260" s="1046"/>
      <c r="M260" s="1046"/>
      <c r="N260" s="1046"/>
      <c r="O260" s="1461"/>
      <c r="P260" s="1461"/>
      <c r="Q260" s="1461"/>
      <c r="R260" s="1461"/>
      <c r="S260" s="1461"/>
      <c r="T260" s="327"/>
      <c r="U260" s="327"/>
      <c r="V260" s="327"/>
      <c r="W260" s="327"/>
      <c r="X260" s="327"/>
      <c r="Y260" s="327"/>
      <c r="Z260" s="327"/>
      <c r="AA260" s="327"/>
      <c r="AB260" s="1575"/>
      <c r="AC260" s="327"/>
      <c r="AD260" s="327"/>
      <c r="AE260" s="327"/>
      <c r="AF260" s="327"/>
      <c r="AG260" s="327"/>
      <c r="AH260" s="327"/>
      <c r="AI260" s="327"/>
      <c r="AJ260" s="327"/>
      <c r="AK260" s="327"/>
      <c r="AL260" s="1461"/>
      <c r="AM260" s="1461"/>
      <c r="AN260" s="1461"/>
      <c r="AO260" s="1461"/>
    </row>
    <row r="261">
      <c r="A261" s="1461"/>
      <c r="B261" s="452"/>
      <c r="C261" s="1569"/>
      <c r="D261" s="1570"/>
      <c r="E261" s="1571"/>
      <c r="F261" s="1046"/>
      <c r="G261" s="1571"/>
      <c r="H261" s="1046"/>
      <c r="I261" s="1046"/>
      <c r="J261" s="1571"/>
      <c r="K261" s="1573"/>
      <c r="L261" s="1046"/>
      <c r="M261" s="1046"/>
      <c r="N261" s="1046"/>
      <c r="O261" s="1461"/>
      <c r="P261" s="1461"/>
      <c r="Q261" s="1461"/>
      <c r="R261" s="1461"/>
      <c r="S261" s="1461"/>
      <c r="T261" s="327"/>
      <c r="U261" s="327"/>
      <c r="V261" s="327"/>
      <c r="W261" s="327"/>
      <c r="X261" s="327"/>
      <c r="Y261" s="327"/>
      <c r="Z261" s="327"/>
      <c r="AA261" s="327"/>
      <c r="AB261" s="1575"/>
      <c r="AC261" s="327"/>
      <c r="AD261" s="327"/>
      <c r="AE261" s="327"/>
      <c r="AF261" s="327"/>
      <c r="AG261" s="327"/>
      <c r="AH261" s="327"/>
      <c r="AI261" s="327"/>
      <c r="AJ261" s="327"/>
      <c r="AK261" s="327"/>
      <c r="AL261" s="1461"/>
      <c r="AM261" s="1461"/>
      <c r="AN261" s="1461"/>
      <c r="AO261" s="1461"/>
    </row>
    <row r="262">
      <c r="A262" s="1461"/>
      <c r="B262" s="452"/>
      <c r="C262" s="1569"/>
      <c r="D262" s="1570"/>
      <c r="E262" s="1571"/>
      <c r="F262" s="1046"/>
      <c r="G262" s="1571"/>
      <c r="H262" s="1046"/>
      <c r="I262" s="1046"/>
      <c r="J262" s="1571"/>
      <c r="K262" s="1573"/>
      <c r="L262" s="1046"/>
      <c r="M262" s="1046"/>
      <c r="N262" s="1046"/>
      <c r="O262" s="1461"/>
      <c r="P262" s="1461"/>
      <c r="Q262" s="1461"/>
      <c r="R262" s="1461"/>
      <c r="S262" s="1461"/>
      <c r="T262" s="327"/>
      <c r="U262" s="327"/>
      <c r="V262" s="327"/>
      <c r="W262" s="327"/>
      <c r="X262" s="327"/>
      <c r="Y262" s="327"/>
      <c r="Z262" s="327"/>
      <c r="AA262" s="327"/>
      <c r="AB262" s="1575"/>
      <c r="AC262" s="327"/>
      <c r="AD262" s="327"/>
      <c r="AE262" s="327"/>
      <c r="AF262" s="327"/>
      <c r="AG262" s="327"/>
      <c r="AH262" s="327"/>
      <c r="AI262" s="327"/>
      <c r="AJ262" s="327"/>
      <c r="AK262" s="327"/>
      <c r="AL262" s="1461"/>
      <c r="AM262" s="1461"/>
      <c r="AN262" s="1461"/>
      <c r="AO262" s="1461"/>
    </row>
    <row r="263">
      <c r="A263" s="1461"/>
      <c r="B263" s="452"/>
      <c r="C263" s="1569"/>
      <c r="D263" s="1570"/>
      <c r="E263" s="1571"/>
      <c r="F263" s="1046"/>
      <c r="G263" s="1571"/>
      <c r="H263" s="1046"/>
      <c r="I263" s="1046"/>
      <c r="J263" s="1571"/>
      <c r="K263" s="1573"/>
      <c r="L263" s="1046"/>
      <c r="M263" s="1046"/>
      <c r="N263" s="1046"/>
      <c r="O263" s="1461"/>
      <c r="P263" s="1461"/>
      <c r="Q263" s="1461"/>
      <c r="R263" s="1461"/>
      <c r="S263" s="1461"/>
      <c r="T263" s="327"/>
      <c r="U263" s="327"/>
      <c r="V263" s="327"/>
      <c r="W263" s="327"/>
      <c r="X263" s="327"/>
      <c r="Y263" s="327"/>
      <c r="Z263" s="327"/>
      <c r="AA263" s="327"/>
      <c r="AB263" s="1575"/>
      <c r="AC263" s="327"/>
      <c r="AD263" s="327"/>
      <c r="AE263" s="327"/>
      <c r="AF263" s="327"/>
      <c r="AG263" s="327"/>
      <c r="AH263" s="327"/>
      <c r="AI263" s="327"/>
      <c r="AJ263" s="327"/>
      <c r="AK263" s="327"/>
      <c r="AL263" s="1461"/>
      <c r="AM263" s="1461"/>
      <c r="AN263" s="1461"/>
      <c r="AO263" s="1461"/>
    </row>
    <row r="264">
      <c r="A264" s="1461"/>
      <c r="B264" s="452"/>
      <c r="C264" s="1569"/>
      <c r="D264" s="1570"/>
      <c r="E264" s="1571"/>
      <c r="F264" s="1046"/>
      <c r="G264" s="1571"/>
      <c r="H264" s="1046"/>
      <c r="I264" s="1046"/>
      <c r="J264" s="1571"/>
      <c r="K264" s="1573"/>
      <c r="L264" s="1046"/>
      <c r="M264" s="1046"/>
      <c r="N264" s="1046"/>
      <c r="O264" s="1461"/>
      <c r="P264" s="1461"/>
      <c r="Q264" s="1461"/>
      <c r="R264" s="1461"/>
      <c r="S264" s="1461"/>
      <c r="T264" s="327"/>
      <c r="U264" s="327"/>
      <c r="V264" s="327"/>
      <c r="W264" s="327"/>
      <c r="X264" s="327"/>
      <c r="Y264" s="327"/>
      <c r="Z264" s="327"/>
      <c r="AA264" s="327"/>
      <c r="AB264" s="1575"/>
      <c r="AC264" s="327"/>
      <c r="AD264" s="327"/>
      <c r="AE264" s="327"/>
      <c r="AF264" s="327"/>
      <c r="AG264" s="327"/>
      <c r="AH264" s="327"/>
      <c r="AI264" s="327"/>
      <c r="AJ264" s="327"/>
      <c r="AK264" s="327"/>
      <c r="AL264" s="1461"/>
      <c r="AM264" s="1461"/>
      <c r="AN264" s="1461"/>
      <c r="AO264" s="1461"/>
    </row>
    <row r="265">
      <c r="A265" s="1461"/>
      <c r="B265" s="452"/>
      <c r="C265" s="1569"/>
      <c r="D265" s="1570"/>
      <c r="E265" s="1571"/>
      <c r="F265" s="1046"/>
      <c r="G265" s="1571"/>
      <c r="H265" s="1046"/>
      <c r="I265" s="1046"/>
      <c r="J265" s="1571"/>
      <c r="K265" s="1573"/>
      <c r="L265" s="1046"/>
      <c r="M265" s="1046"/>
      <c r="N265" s="1046"/>
      <c r="O265" s="1461"/>
      <c r="P265" s="1461"/>
      <c r="Q265" s="1461"/>
      <c r="R265" s="1461"/>
      <c r="S265" s="1461"/>
      <c r="T265" s="327"/>
      <c r="U265" s="327"/>
      <c r="V265" s="327"/>
      <c r="W265" s="327"/>
      <c r="X265" s="327"/>
      <c r="Y265" s="327"/>
      <c r="Z265" s="327"/>
      <c r="AA265" s="327"/>
      <c r="AB265" s="1575"/>
      <c r="AC265" s="327"/>
      <c r="AD265" s="327"/>
      <c r="AE265" s="327"/>
      <c r="AF265" s="327"/>
      <c r="AG265" s="327"/>
      <c r="AH265" s="327"/>
      <c r="AI265" s="327"/>
      <c r="AJ265" s="327"/>
      <c r="AK265" s="327"/>
      <c r="AL265" s="1461"/>
      <c r="AM265" s="1461"/>
      <c r="AN265" s="1461"/>
      <c r="AO265" s="1461"/>
    </row>
    <row r="266">
      <c r="A266" s="1461"/>
      <c r="B266" s="452"/>
      <c r="C266" s="1569"/>
      <c r="D266" s="1570"/>
      <c r="E266" s="1571"/>
      <c r="F266" s="1046"/>
      <c r="G266" s="1571"/>
      <c r="H266" s="1046"/>
      <c r="I266" s="1046"/>
      <c r="J266" s="1571"/>
      <c r="K266" s="1573"/>
      <c r="L266" s="1046"/>
      <c r="M266" s="1046"/>
      <c r="N266" s="1046"/>
      <c r="O266" s="1461"/>
      <c r="P266" s="1461"/>
      <c r="Q266" s="1461"/>
      <c r="R266" s="1461"/>
      <c r="S266" s="1461"/>
      <c r="T266" s="327"/>
      <c r="U266" s="327"/>
      <c r="V266" s="327"/>
      <c r="W266" s="327"/>
      <c r="X266" s="327"/>
      <c r="Y266" s="327"/>
      <c r="Z266" s="327"/>
      <c r="AA266" s="327"/>
      <c r="AB266" s="1575"/>
      <c r="AC266" s="327"/>
      <c r="AD266" s="327"/>
      <c r="AE266" s="327"/>
      <c r="AF266" s="327"/>
      <c r="AG266" s="327"/>
      <c r="AH266" s="327"/>
      <c r="AI266" s="327"/>
      <c r="AJ266" s="327"/>
      <c r="AK266" s="327"/>
      <c r="AL266" s="1461"/>
      <c r="AM266" s="1461"/>
      <c r="AN266" s="1461"/>
      <c r="AO266" s="1461"/>
    </row>
    <row r="267">
      <c r="A267" s="1461"/>
      <c r="B267" s="452"/>
      <c r="C267" s="1569"/>
      <c r="D267" s="1570"/>
      <c r="E267" s="1571"/>
      <c r="F267" s="1046"/>
      <c r="G267" s="1571"/>
      <c r="H267" s="1046"/>
      <c r="I267" s="1046"/>
      <c r="J267" s="1571"/>
      <c r="K267" s="1573"/>
      <c r="L267" s="1046"/>
      <c r="M267" s="1046"/>
      <c r="N267" s="1046"/>
      <c r="O267" s="1461"/>
      <c r="P267" s="1461"/>
      <c r="Q267" s="1461"/>
      <c r="R267" s="1461"/>
      <c r="S267" s="1461"/>
      <c r="T267" s="327"/>
      <c r="U267" s="327"/>
      <c r="V267" s="327"/>
      <c r="W267" s="327"/>
      <c r="X267" s="327"/>
      <c r="Y267" s="327"/>
      <c r="Z267" s="327"/>
      <c r="AA267" s="327"/>
      <c r="AB267" s="1575"/>
      <c r="AC267" s="327"/>
      <c r="AD267" s="327"/>
      <c r="AE267" s="327"/>
      <c r="AF267" s="327"/>
      <c r="AG267" s="327"/>
      <c r="AH267" s="327"/>
      <c r="AI267" s="327"/>
      <c r="AJ267" s="327"/>
      <c r="AK267" s="327"/>
      <c r="AL267" s="1461"/>
      <c r="AM267" s="1461"/>
      <c r="AN267" s="1461"/>
      <c r="AO267" s="1461"/>
    </row>
    <row r="268">
      <c r="A268" s="1461"/>
      <c r="B268" s="452"/>
      <c r="C268" s="1569"/>
      <c r="D268" s="1570"/>
      <c r="E268" s="1571"/>
      <c r="F268" s="1046"/>
      <c r="G268" s="1571"/>
      <c r="H268" s="1046"/>
      <c r="I268" s="1046"/>
      <c r="J268" s="1571"/>
      <c r="K268" s="1573"/>
      <c r="L268" s="1046"/>
      <c r="M268" s="1046"/>
      <c r="N268" s="1046"/>
      <c r="O268" s="1461"/>
      <c r="P268" s="1461"/>
      <c r="Q268" s="1461"/>
      <c r="R268" s="1461"/>
      <c r="S268" s="1461"/>
      <c r="T268" s="327"/>
      <c r="U268" s="327"/>
      <c r="V268" s="327"/>
      <c r="W268" s="327"/>
      <c r="X268" s="327"/>
      <c r="Y268" s="327"/>
      <c r="Z268" s="327"/>
      <c r="AA268" s="327"/>
      <c r="AB268" s="1575"/>
      <c r="AC268" s="327"/>
      <c r="AD268" s="327"/>
      <c r="AE268" s="327"/>
      <c r="AF268" s="327"/>
      <c r="AG268" s="327"/>
      <c r="AH268" s="327"/>
      <c r="AI268" s="327"/>
      <c r="AJ268" s="327"/>
      <c r="AK268" s="327"/>
      <c r="AL268" s="1461"/>
      <c r="AM268" s="1461"/>
      <c r="AN268" s="1461"/>
      <c r="AO268" s="1461"/>
    </row>
    <row r="269">
      <c r="A269" s="1461"/>
      <c r="B269" s="452"/>
      <c r="C269" s="1569"/>
      <c r="D269" s="1570"/>
      <c r="E269" s="1571"/>
      <c r="F269" s="1046"/>
      <c r="G269" s="1571"/>
      <c r="H269" s="1046"/>
      <c r="I269" s="1046"/>
      <c r="J269" s="1571"/>
      <c r="K269" s="1573"/>
      <c r="L269" s="1046"/>
      <c r="M269" s="1046"/>
      <c r="N269" s="1046"/>
      <c r="O269" s="1461"/>
      <c r="P269" s="1461"/>
      <c r="Q269" s="1461"/>
      <c r="R269" s="1461"/>
      <c r="S269" s="1461"/>
      <c r="T269" s="327"/>
      <c r="U269" s="327"/>
      <c r="V269" s="327"/>
      <c r="W269" s="327"/>
      <c r="X269" s="327"/>
      <c r="Y269" s="327"/>
      <c r="Z269" s="327"/>
      <c r="AA269" s="327"/>
      <c r="AB269" s="1575"/>
      <c r="AC269" s="327"/>
      <c r="AD269" s="327"/>
      <c r="AE269" s="327"/>
      <c r="AF269" s="327"/>
      <c r="AG269" s="327"/>
      <c r="AH269" s="327"/>
      <c r="AI269" s="327"/>
      <c r="AJ269" s="327"/>
      <c r="AK269" s="327"/>
      <c r="AL269" s="1461"/>
      <c r="AM269" s="1461"/>
      <c r="AN269" s="1461"/>
      <c r="AO269" s="1461"/>
    </row>
    <row r="270">
      <c r="A270" s="1461"/>
      <c r="B270" s="452"/>
      <c r="C270" s="1569"/>
      <c r="D270" s="1570"/>
      <c r="E270" s="1571"/>
      <c r="F270" s="1046"/>
      <c r="G270" s="1571"/>
      <c r="H270" s="1046"/>
      <c r="I270" s="1046"/>
      <c r="J270" s="1571"/>
      <c r="K270" s="1573"/>
      <c r="L270" s="1046"/>
      <c r="M270" s="1046"/>
      <c r="N270" s="1046"/>
      <c r="O270" s="1461"/>
      <c r="P270" s="1461"/>
      <c r="Q270" s="1461"/>
      <c r="R270" s="1461"/>
      <c r="S270" s="1461"/>
      <c r="T270" s="327"/>
      <c r="U270" s="327"/>
      <c r="V270" s="327"/>
      <c r="W270" s="327"/>
      <c r="X270" s="327"/>
      <c r="Y270" s="327"/>
      <c r="Z270" s="327"/>
      <c r="AA270" s="327"/>
      <c r="AB270" s="1575"/>
      <c r="AC270" s="327"/>
      <c r="AD270" s="327"/>
      <c r="AE270" s="327"/>
      <c r="AF270" s="327"/>
      <c r="AG270" s="327"/>
      <c r="AH270" s="327"/>
      <c r="AI270" s="327"/>
      <c r="AJ270" s="327"/>
      <c r="AK270" s="327"/>
      <c r="AL270" s="1461"/>
      <c r="AM270" s="1461"/>
      <c r="AN270" s="1461"/>
      <c r="AO270" s="1461"/>
    </row>
    <row r="271">
      <c r="A271" s="1461"/>
      <c r="B271" s="452"/>
      <c r="C271" s="1569"/>
      <c r="D271" s="1570"/>
      <c r="E271" s="1571"/>
      <c r="F271" s="1046"/>
      <c r="G271" s="1571"/>
      <c r="H271" s="1046"/>
      <c r="I271" s="1046"/>
      <c r="J271" s="1571"/>
      <c r="K271" s="1573"/>
      <c r="L271" s="1046"/>
      <c r="M271" s="1046"/>
      <c r="N271" s="1046"/>
      <c r="O271" s="1461"/>
      <c r="P271" s="1461"/>
      <c r="Q271" s="1461"/>
      <c r="R271" s="1461"/>
      <c r="S271" s="1461"/>
      <c r="T271" s="327"/>
      <c r="U271" s="327"/>
      <c r="V271" s="327"/>
      <c r="W271" s="327"/>
      <c r="X271" s="327"/>
      <c r="Y271" s="327"/>
      <c r="Z271" s="327"/>
      <c r="AA271" s="327"/>
      <c r="AB271" s="1575"/>
      <c r="AC271" s="327"/>
      <c r="AD271" s="327"/>
      <c r="AE271" s="327"/>
      <c r="AF271" s="327"/>
      <c r="AG271" s="327"/>
      <c r="AH271" s="327"/>
      <c r="AI271" s="327"/>
      <c r="AJ271" s="327"/>
      <c r="AK271" s="327"/>
      <c r="AL271" s="1461"/>
      <c r="AM271" s="1461"/>
      <c r="AN271" s="1461"/>
      <c r="AO271" s="1461"/>
    </row>
    <row r="272">
      <c r="A272" s="1461"/>
      <c r="B272" s="452"/>
      <c r="C272" s="1569"/>
      <c r="D272" s="1570"/>
      <c r="E272" s="1571"/>
      <c r="F272" s="1046"/>
      <c r="G272" s="1571"/>
      <c r="H272" s="1046"/>
      <c r="I272" s="1046"/>
      <c r="J272" s="1571"/>
      <c r="K272" s="1573"/>
      <c r="L272" s="1046"/>
      <c r="M272" s="1046"/>
      <c r="N272" s="1046"/>
      <c r="O272" s="1461"/>
      <c r="P272" s="1461"/>
      <c r="Q272" s="1461"/>
      <c r="R272" s="1461"/>
      <c r="S272" s="1461"/>
      <c r="T272" s="327"/>
      <c r="U272" s="327"/>
      <c r="V272" s="327"/>
      <c r="W272" s="327"/>
      <c r="X272" s="327"/>
      <c r="Y272" s="327"/>
      <c r="Z272" s="327"/>
      <c r="AA272" s="327"/>
      <c r="AB272" s="1575"/>
      <c r="AC272" s="327"/>
      <c r="AD272" s="327"/>
      <c r="AE272" s="327"/>
      <c r="AF272" s="327"/>
      <c r="AG272" s="327"/>
      <c r="AH272" s="327"/>
      <c r="AI272" s="327"/>
      <c r="AJ272" s="327"/>
      <c r="AK272" s="327"/>
      <c r="AL272" s="1461"/>
      <c r="AM272" s="1461"/>
      <c r="AN272" s="1461"/>
      <c r="AO272" s="1461"/>
    </row>
    <row r="273">
      <c r="A273" s="1461"/>
      <c r="B273" s="452"/>
      <c r="C273" s="1569"/>
      <c r="D273" s="1570"/>
      <c r="E273" s="1571"/>
      <c r="F273" s="1046"/>
      <c r="G273" s="1571"/>
      <c r="H273" s="1046"/>
      <c r="I273" s="1046"/>
      <c r="J273" s="1571"/>
      <c r="K273" s="1573"/>
      <c r="L273" s="1046"/>
      <c r="M273" s="1046"/>
      <c r="N273" s="1046"/>
      <c r="O273" s="1461"/>
      <c r="P273" s="1461"/>
      <c r="Q273" s="1461"/>
      <c r="R273" s="1461"/>
      <c r="S273" s="1461"/>
      <c r="T273" s="327"/>
      <c r="U273" s="327"/>
      <c r="V273" s="327"/>
      <c r="W273" s="327"/>
      <c r="X273" s="327"/>
      <c r="Y273" s="327"/>
      <c r="Z273" s="327"/>
      <c r="AA273" s="327"/>
      <c r="AB273" s="1575"/>
      <c r="AC273" s="327"/>
      <c r="AD273" s="327"/>
      <c r="AE273" s="327"/>
      <c r="AF273" s="327"/>
      <c r="AG273" s="327"/>
      <c r="AH273" s="327"/>
      <c r="AI273" s="327"/>
      <c r="AJ273" s="327"/>
      <c r="AK273" s="327"/>
      <c r="AL273" s="1461"/>
      <c r="AM273" s="1461"/>
      <c r="AN273" s="1461"/>
      <c r="AO273" s="1461"/>
    </row>
    <row r="274">
      <c r="A274" s="1461"/>
      <c r="B274" s="452"/>
      <c r="C274" s="1569"/>
      <c r="D274" s="1570"/>
      <c r="E274" s="1571"/>
      <c r="F274" s="1046"/>
      <c r="G274" s="1571"/>
      <c r="H274" s="1046"/>
      <c r="I274" s="1046"/>
      <c r="J274" s="1571"/>
      <c r="K274" s="1573"/>
      <c r="L274" s="1046"/>
      <c r="M274" s="1046"/>
      <c r="N274" s="1046"/>
      <c r="O274" s="1461"/>
      <c r="P274" s="1461"/>
      <c r="Q274" s="1461"/>
      <c r="R274" s="1461"/>
      <c r="S274" s="1461"/>
      <c r="T274" s="327"/>
      <c r="U274" s="327"/>
      <c r="V274" s="327"/>
      <c r="W274" s="327"/>
      <c r="X274" s="327"/>
      <c r="Y274" s="327"/>
      <c r="Z274" s="327"/>
      <c r="AA274" s="327"/>
      <c r="AB274" s="1575"/>
      <c r="AC274" s="327"/>
      <c r="AD274" s="327"/>
      <c r="AE274" s="327"/>
      <c r="AF274" s="327"/>
      <c r="AG274" s="327"/>
      <c r="AH274" s="327"/>
      <c r="AI274" s="327"/>
      <c r="AJ274" s="327"/>
      <c r="AK274" s="327"/>
      <c r="AL274" s="1461"/>
      <c r="AM274" s="1461"/>
      <c r="AN274" s="1461"/>
      <c r="AO274" s="1461"/>
    </row>
    <row r="275">
      <c r="A275" s="1461"/>
      <c r="B275" s="452"/>
      <c r="C275" s="1569"/>
      <c r="D275" s="1570"/>
      <c r="E275" s="1571"/>
      <c r="F275" s="1046"/>
      <c r="G275" s="1571"/>
      <c r="H275" s="1046"/>
      <c r="I275" s="1046"/>
      <c r="J275" s="1571"/>
      <c r="K275" s="1573"/>
      <c r="L275" s="1046"/>
      <c r="M275" s="1046"/>
      <c r="N275" s="1046"/>
      <c r="O275" s="1461"/>
      <c r="P275" s="1461"/>
      <c r="Q275" s="1461"/>
      <c r="R275" s="1461"/>
      <c r="S275" s="1461"/>
      <c r="T275" s="327"/>
      <c r="U275" s="327"/>
      <c r="V275" s="327"/>
      <c r="W275" s="327"/>
      <c r="X275" s="327"/>
      <c r="Y275" s="327"/>
      <c r="Z275" s="327"/>
      <c r="AA275" s="327"/>
      <c r="AB275" s="1575"/>
      <c r="AC275" s="327"/>
      <c r="AD275" s="327"/>
      <c r="AE275" s="327"/>
      <c r="AF275" s="327"/>
      <c r="AG275" s="327"/>
      <c r="AH275" s="327"/>
      <c r="AI275" s="327"/>
      <c r="AJ275" s="327"/>
      <c r="AK275" s="327"/>
      <c r="AL275" s="1461"/>
      <c r="AM275" s="1461"/>
      <c r="AN275" s="1461"/>
      <c r="AO275" s="1461"/>
    </row>
    <row r="276">
      <c r="A276" s="1461"/>
      <c r="B276" s="452"/>
      <c r="C276" s="1569"/>
      <c r="D276" s="1570"/>
      <c r="E276" s="1571"/>
      <c r="F276" s="1046"/>
      <c r="G276" s="1571"/>
      <c r="H276" s="1046"/>
      <c r="I276" s="1046"/>
      <c r="J276" s="1571"/>
      <c r="K276" s="1573"/>
      <c r="L276" s="1046"/>
      <c r="M276" s="1046"/>
      <c r="N276" s="1046"/>
      <c r="O276" s="1461"/>
      <c r="P276" s="1461"/>
      <c r="Q276" s="1461"/>
      <c r="R276" s="1461"/>
      <c r="S276" s="1461"/>
      <c r="T276" s="327"/>
      <c r="U276" s="327"/>
      <c r="V276" s="327"/>
      <c r="W276" s="327"/>
      <c r="X276" s="327"/>
      <c r="Y276" s="327"/>
      <c r="Z276" s="327"/>
      <c r="AA276" s="327"/>
      <c r="AB276" s="1575"/>
      <c r="AC276" s="327"/>
      <c r="AD276" s="327"/>
      <c r="AE276" s="327"/>
      <c r="AF276" s="327"/>
      <c r="AG276" s="327"/>
      <c r="AH276" s="327"/>
      <c r="AI276" s="327"/>
      <c r="AJ276" s="327"/>
      <c r="AK276" s="327"/>
      <c r="AL276" s="1461"/>
      <c r="AM276" s="1461"/>
      <c r="AN276" s="1461"/>
      <c r="AO276" s="1461"/>
    </row>
    <row r="277">
      <c r="A277" s="1461"/>
      <c r="B277" s="452"/>
      <c r="C277" s="1569"/>
      <c r="D277" s="1570"/>
      <c r="E277" s="1571"/>
      <c r="F277" s="1046"/>
      <c r="G277" s="1571"/>
      <c r="H277" s="1046"/>
      <c r="I277" s="1046"/>
      <c r="J277" s="1571"/>
      <c r="K277" s="1573"/>
      <c r="L277" s="1046"/>
      <c r="M277" s="1046"/>
      <c r="N277" s="1046"/>
      <c r="O277" s="1461"/>
      <c r="P277" s="1461"/>
      <c r="Q277" s="1461"/>
      <c r="R277" s="1461"/>
      <c r="S277" s="1461"/>
      <c r="T277" s="327"/>
      <c r="U277" s="327"/>
      <c r="V277" s="327"/>
      <c r="W277" s="327"/>
      <c r="X277" s="327"/>
      <c r="Y277" s="327"/>
      <c r="Z277" s="327"/>
      <c r="AA277" s="327"/>
      <c r="AB277" s="1575"/>
      <c r="AC277" s="327"/>
      <c r="AD277" s="327"/>
      <c r="AE277" s="327"/>
      <c r="AF277" s="327"/>
      <c r="AG277" s="327"/>
      <c r="AH277" s="327"/>
      <c r="AI277" s="327"/>
      <c r="AJ277" s="327"/>
      <c r="AK277" s="327"/>
      <c r="AL277" s="1461"/>
      <c r="AM277" s="1461"/>
      <c r="AN277" s="1461"/>
      <c r="AO277" s="1461"/>
    </row>
    <row r="278">
      <c r="A278" s="1461"/>
      <c r="B278" s="452"/>
      <c r="C278" s="1569"/>
      <c r="D278" s="1570"/>
      <c r="E278" s="1571"/>
      <c r="F278" s="1046"/>
      <c r="G278" s="1571"/>
      <c r="H278" s="1046"/>
      <c r="I278" s="1046"/>
      <c r="J278" s="1571"/>
      <c r="K278" s="1573"/>
      <c r="L278" s="1046"/>
      <c r="M278" s="1046"/>
      <c r="N278" s="1046"/>
      <c r="O278" s="1461"/>
      <c r="P278" s="1461"/>
      <c r="Q278" s="1461"/>
      <c r="R278" s="1461"/>
      <c r="S278" s="1461"/>
      <c r="T278" s="327"/>
      <c r="U278" s="327"/>
      <c r="V278" s="327"/>
      <c r="W278" s="327"/>
      <c r="X278" s="327"/>
      <c r="Y278" s="327"/>
      <c r="Z278" s="327"/>
      <c r="AA278" s="327"/>
      <c r="AB278" s="1575"/>
      <c r="AC278" s="327"/>
      <c r="AD278" s="327"/>
      <c r="AE278" s="327"/>
      <c r="AF278" s="327"/>
      <c r="AG278" s="327"/>
      <c r="AH278" s="327"/>
      <c r="AI278" s="327"/>
      <c r="AJ278" s="327"/>
      <c r="AK278" s="327"/>
      <c r="AL278" s="1461"/>
      <c r="AM278" s="1461"/>
      <c r="AN278" s="1461"/>
      <c r="AO278" s="1461"/>
    </row>
    <row r="279">
      <c r="A279" s="1461"/>
      <c r="B279" s="452"/>
      <c r="C279" s="1569"/>
      <c r="D279" s="1570"/>
      <c r="E279" s="1571"/>
      <c r="F279" s="1046"/>
      <c r="G279" s="1571"/>
      <c r="H279" s="1046"/>
      <c r="I279" s="1046"/>
      <c r="J279" s="1571"/>
      <c r="K279" s="1573"/>
      <c r="L279" s="1046"/>
      <c r="M279" s="1046"/>
      <c r="N279" s="1046"/>
      <c r="O279" s="1461"/>
      <c r="P279" s="1461"/>
      <c r="Q279" s="1461"/>
      <c r="R279" s="1461"/>
      <c r="S279" s="1461"/>
      <c r="T279" s="327"/>
      <c r="U279" s="327"/>
      <c r="V279" s="327"/>
      <c r="W279" s="327"/>
      <c r="X279" s="327"/>
      <c r="Y279" s="327"/>
      <c r="Z279" s="327"/>
      <c r="AA279" s="327"/>
      <c r="AB279" s="1575"/>
      <c r="AC279" s="327"/>
      <c r="AD279" s="327"/>
      <c r="AE279" s="327"/>
      <c r="AF279" s="327"/>
      <c r="AG279" s="327"/>
      <c r="AH279" s="327"/>
      <c r="AI279" s="327"/>
      <c r="AJ279" s="327"/>
      <c r="AK279" s="327"/>
      <c r="AL279" s="1461"/>
      <c r="AM279" s="1461"/>
      <c r="AN279" s="1461"/>
      <c r="AO279" s="1461"/>
    </row>
    <row r="280">
      <c r="A280" s="1461"/>
      <c r="B280" s="452"/>
      <c r="C280" s="1569"/>
      <c r="D280" s="1570"/>
      <c r="E280" s="1571"/>
      <c r="F280" s="1046"/>
      <c r="G280" s="1571"/>
      <c r="H280" s="1046"/>
      <c r="I280" s="1046"/>
      <c r="J280" s="1571"/>
      <c r="K280" s="1573"/>
      <c r="L280" s="1046"/>
      <c r="M280" s="1046"/>
      <c r="N280" s="1046"/>
      <c r="O280" s="1461"/>
      <c r="P280" s="1461"/>
      <c r="Q280" s="1461"/>
      <c r="R280" s="1461"/>
      <c r="S280" s="1461"/>
      <c r="T280" s="327"/>
      <c r="U280" s="327"/>
      <c r="V280" s="327"/>
      <c r="W280" s="327"/>
      <c r="X280" s="327"/>
      <c r="Y280" s="327"/>
      <c r="Z280" s="327"/>
      <c r="AA280" s="327"/>
      <c r="AB280" s="1575"/>
      <c r="AC280" s="327"/>
      <c r="AD280" s="327"/>
      <c r="AE280" s="327"/>
      <c r="AF280" s="327"/>
      <c r="AG280" s="327"/>
      <c r="AH280" s="327"/>
      <c r="AI280" s="327"/>
      <c r="AJ280" s="327"/>
      <c r="AK280" s="327"/>
      <c r="AL280" s="1461"/>
      <c r="AM280" s="1461"/>
      <c r="AN280" s="1461"/>
      <c r="AO280" s="1461"/>
    </row>
    <row r="281">
      <c r="A281" s="1461"/>
      <c r="B281" s="452"/>
      <c r="C281" s="1569"/>
      <c r="D281" s="1570"/>
      <c r="E281" s="1571"/>
      <c r="F281" s="1046"/>
      <c r="G281" s="1571"/>
      <c r="H281" s="1046"/>
      <c r="I281" s="1046"/>
      <c r="J281" s="1571"/>
      <c r="K281" s="1573"/>
      <c r="L281" s="1046"/>
      <c r="M281" s="1046"/>
      <c r="N281" s="1046"/>
      <c r="O281" s="1461"/>
      <c r="P281" s="1461"/>
      <c r="Q281" s="1461"/>
      <c r="R281" s="1461"/>
      <c r="S281" s="1461"/>
      <c r="T281" s="327"/>
      <c r="U281" s="327"/>
      <c r="V281" s="327"/>
      <c r="W281" s="327"/>
      <c r="X281" s="327"/>
      <c r="Y281" s="327"/>
      <c r="Z281" s="327"/>
      <c r="AA281" s="327"/>
      <c r="AB281" s="1575"/>
      <c r="AC281" s="327"/>
      <c r="AD281" s="327"/>
      <c r="AE281" s="327"/>
      <c r="AF281" s="327"/>
      <c r="AG281" s="327"/>
      <c r="AH281" s="327"/>
      <c r="AI281" s="327"/>
      <c r="AJ281" s="327"/>
      <c r="AK281" s="327"/>
      <c r="AL281" s="1461"/>
      <c r="AM281" s="1461"/>
      <c r="AN281" s="1461"/>
      <c r="AO281" s="1461"/>
    </row>
    <row r="282">
      <c r="A282" s="1461"/>
      <c r="B282" s="452"/>
      <c r="C282" s="1569"/>
      <c r="D282" s="1570"/>
      <c r="E282" s="1571"/>
      <c r="F282" s="1046"/>
      <c r="G282" s="1571"/>
      <c r="H282" s="1046"/>
      <c r="I282" s="1046"/>
      <c r="J282" s="1571"/>
      <c r="K282" s="1573"/>
      <c r="L282" s="1046"/>
      <c r="M282" s="1046"/>
      <c r="N282" s="1046"/>
      <c r="O282" s="1461"/>
      <c r="P282" s="1461"/>
      <c r="Q282" s="1461"/>
      <c r="R282" s="1461"/>
      <c r="S282" s="1461"/>
      <c r="T282" s="327"/>
      <c r="U282" s="327"/>
      <c r="V282" s="327"/>
      <c r="W282" s="327"/>
      <c r="X282" s="327"/>
      <c r="Y282" s="327"/>
      <c r="Z282" s="327"/>
      <c r="AA282" s="327"/>
      <c r="AB282" s="1575"/>
      <c r="AC282" s="327"/>
      <c r="AD282" s="327"/>
      <c r="AE282" s="327"/>
      <c r="AF282" s="327"/>
      <c r="AG282" s="327"/>
      <c r="AH282" s="327"/>
      <c r="AI282" s="327"/>
      <c r="AJ282" s="327"/>
      <c r="AK282" s="327"/>
      <c r="AL282" s="1461"/>
      <c r="AM282" s="1461"/>
      <c r="AN282" s="1461"/>
      <c r="AO282" s="1461"/>
    </row>
    <row r="283">
      <c r="A283" s="1461"/>
      <c r="B283" s="452"/>
      <c r="C283" s="1569"/>
      <c r="D283" s="1570"/>
      <c r="E283" s="1571"/>
      <c r="F283" s="1046"/>
      <c r="G283" s="1571"/>
      <c r="H283" s="1046"/>
      <c r="I283" s="1046"/>
      <c r="J283" s="1571"/>
      <c r="K283" s="1573"/>
      <c r="L283" s="1046"/>
      <c r="M283" s="1046"/>
      <c r="N283" s="1046"/>
      <c r="O283" s="1461"/>
      <c r="P283" s="1461"/>
      <c r="Q283" s="1461"/>
      <c r="R283" s="1461"/>
      <c r="S283" s="1461"/>
      <c r="T283" s="327"/>
      <c r="U283" s="327"/>
      <c r="V283" s="327"/>
      <c r="W283" s="327"/>
      <c r="X283" s="327"/>
      <c r="Y283" s="327"/>
      <c r="Z283" s="327"/>
      <c r="AA283" s="327"/>
      <c r="AB283" s="1575"/>
      <c r="AC283" s="327"/>
      <c r="AD283" s="327"/>
      <c r="AE283" s="327"/>
      <c r="AF283" s="327"/>
      <c r="AG283" s="327"/>
      <c r="AH283" s="327"/>
      <c r="AI283" s="327"/>
      <c r="AJ283" s="327"/>
      <c r="AK283" s="327"/>
      <c r="AL283" s="1461"/>
      <c r="AM283" s="1461"/>
      <c r="AN283" s="1461"/>
      <c r="AO283" s="1461"/>
    </row>
    <row r="284">
      <c r="A284" s="1461"/>
      <c r="B284" s="452"/>
      <c r="C284" s="1569"/>
      <c r="D284" s="1570"/>
      <c r="E284" s="1571"/>
      <c r="F284" s="1046"/>
      <c r="G284" s="1571"/>
      <c r="H284" s="1046"/>
      <c r="I284" s="1046"/>
      <c r="J284" s="1571"/>
      <c r="K284" s="1573"/>
      <c r="L284" s="1046"/>
      <c r="M284" s="1046"/>
      <c r="N284" s="1046"/>
      <c r="O284" s="1461"/>
      <c r="P284" s="1461"/>
      <c r="Q284" s="1461"/>
      <c r="R284" s="1461"/>
      <c r="S284" s="1461"/>
      <c r="T284" s="327"/>
      <c r="U284" s="327"/>
      <c r="V284" s="327"/>
      <c r="W284" s="327"/>
      <c r="X284" s="327"/>
      <c r="Y284" s="327"/>
      <c r="Z284" s="327"/>
      <c r="AA284" s="327"/>
      <c r="AB284" s="1575"/>
      <c r="AC284" s="327"/>
      <c r="AD284" s="327"/>
      <c r="AE284" s="327"/>
      <c r="AF284" s="327"/>
      <c r="AG284" s="327"/>
      <c r="AH284" s="327"/>
      <c r="AI284" s="327"/>
      <c r="AJ284" s="327"/>
      <c r="AK284" s="327"/>
      <c r="AL284" s="1461"/>
      <c r="AM284" s="1461"/>
      <c r="AN284" s="1461"/>
      <c r="AO284" s="1461"/>
    </row>
    <row r="285">
      <c r="A285" s="1461"/>
      <c r="B285" s="452"/>
      <c r="C285" s="1569"/>
      <c r="D285" s="1570"/>
      <c r="E285" s="1571"/>
      <c r="F285" s="1046"/>
      <c r="G285" s="1571"/>
      <c r="H285" s="1046"/>
      <c r="I285" s="1046"/>
      <c r="J285" s="1571"/>
      <c r="K285" s="1573"/>
      <c r="L285" s="1046"/>
      <c r="M285" s="1046"/>
      <c r="N285" s="1046"/>
      <c r="O285" s="1461"/>
      <c r="P285" s="1461"/>
      <c r="Q285" s="1461"/>
      <c r="R285" s="1461"/>
      <c r="S285" s="1461"/>
      <c r="T285" s="327"/>
      <c r="U285" s="327"/>
      <c r="V285" s="327"/>
      <c r="W285" s="327"/>
      <c r="X285" s="327"/>
      <c r="Y285" s="327"/>
      <c r="Z285" s="327"/>
      <c r="AA285" s="327"/>
      <c r="AB285" s="1575"/>
      <c r="AC285" s="327"/>
      <c r="AD285" s="327"/>
      <c r="AE285" s="327"/>
      <c r="AF285" s="327"/>
      <c r="AG285" s="327"/>
      <c r="AH285" s="327"/>
      <c r="AI285" s="327"/>
      <c r="AJ285" s="327"/>
      <c r="AK285" s="327"/>
      <c r="AL285" s="1461"/>
      <c r="AM285" s="1461"/>
      <c r="AN285" s="1461"/>
      <c r="AO285" s="1461"/>
    </row>
    <row r="286">
      <c r="A286" s="1461"/>
      <c r="B286" s="452"/>
      <c r="C286" s="1569"/>
      <c r="D286" s="1570"/>
      <c r="E286" s="1571"/>
      <c r="F286" s="1046"/>
      <c r="G286" s="1571"/>
      <c r="H286" s="1046"/>
      <c r="I286" s="1046"/>
      <c r="J286" s="1571"/>
      <c r="K286" s="1573"/>
      <c r="L286" s="1046"/>
      <c r="M286" s="1046"/>
      <c r="N286" s="1046"/>
      <c r="O286" s="1461"/>
      <c r="P286" s="1461"/>
      <c r="Q286" s="1461"/>
      <c r="R286" s="1461"/>
      <c r="S286" s="1461"/>
      <c r="T286" s="327"/>
      <c r="U286" s="327"/>
      <c r="V286" s="327"/>
      <c r="W286" s="327"/>
      <c r="X286" s="327"/>
      <c r="Y286" s="327"/>
      <c r="Z286" s="327"/>
      <c r="AA286" s="327"/>
      <c r="AB286" s="1575"/>
      <c r="AC286" s="327"/>
      <c r="AD286" s="327"/>
      <c r="AE286" s="327"/>
      <c r="AF286" s="327"/>
      <c r="AG286" s="327"/>
      <c r="AH286" s="327"/>
      <c r="AI286" s="327"/>
      <c r="AJ286" s="327"/>
      <c r="AK286" s="327"/>
      <c r="AL286" s="1461"/>
      <c r="AM286" s="1461"/>
      <c r="AN286" s="1461"/>
      <c r="AO286" s="1461"/>
    </row>
    <row r="287">
      <c r="A287" s="1461"/>
      <c r="B287" s="452"/>
      <c r="C287" s="1569"/>
      <c r="D287" s="1570"/>
      <c r="E287" s="1571"/>
      <c r="F287" s="1046"/>
      <c r="G287" s="1571"/>
      <c r="H287" s="1046"/>
      <c r="I287" s="1046"/>
      <c r="J287" s="1571"/>
      <c r="K287" s="1573"/>
      <c r="L287" s="1046"/>
      <c r="M287" s="1046"/>
      <c r="N287" s="1046"/>
      <c r="O287" s="1461"/>
      <c r="P287" s="1461"/>
      <c r="Q287" s="1461"/>
      <c r="R287" s="1461"/>
      <c r="S287" s="1461"/>
      <c r="T287" s="327"/>
      <c r="U287" s="327"/>
      <c r="V287" s="327"/>
      <c r="W287" s="327"/>
      <c r="X287" s="327"/>
      <c r="Y287" s="327"/>
      <c r="Z287" s="327"/>
      <c r="AA287" s="327"/>
      <c r="AB287" s="1575"/>
      <c r="AC287" s="327"/>
      <c r="AD287" s="327"/>
      <c r="AE287" s="327"/>
      <c r="AF287" s="327"/>
      <c r="AG287" s="327"/>
      <c r="AH287" s="327"/>
      <c r="AI287" s="327"/>
      <c r="AJ287" s="327"/>
      <c r="AK287" s="327"/>
      <c r="AL287" s="1461"/>
      <c r="AM287" s="1461"/>
      <c r="AN287" s="1461"/>
      <c r="AO287" s="1461"/>
    </row>
    <row r="288">
      <c r="A288" s="1461"/>
      <c r="B288" s="452"/>
      <c r="C288" s="1569"/>
      <c r="D288" s="1570"/>
      <c r="E288" s="1571"/>
      <c r="F288" s="1046"/>
      <c r="G288" s="1571"/>
      <c r="H288" s="1046"/>
      <c r="I288" s="1046"/>
      <c r="J288" s="1571"/>
      <c r="K288" s="1573"/>
      <c r="L288" s="1046"/>
      <c r="M288" s="1046"/>
      <c r="N288" s="1046"/>
      <c r="O288" s="1461"/>
      <c r="P288" s="1461"/>
      <c r="Q288" s="1461"/>
      <c r="R288" s="1461"/>
      <c r="S288" s="1461"/>
      <c r="T288" s="327"/>
      <c r="U288" s="327"/>
      <c r="V288" s="327"/>
      <c r="W288" s="327"/>
      <c r="X288" s="327"/>
      <c r="Y288" s="327"/>
      <c r="Z288" s="327"/>
      <c r="AA288" s="327"/>
      <c r="AB288" s="1575"/>
      <c r="AC288" s="327"/>
      <c r="AD288" s="327"/>
      <c r="AE288" s="327"/>
      <c r="AF288" s="327"/>
      <c r="AG288" s="327"/>
      <c r="AH288" s="327"/>
      <c r="AI288" s="327"/>
      <c r="AJ288" s="327"/>
      <c r="AK288" s="327"/>
      <c r="AL288" s="1461"/>
      <c r="AM288" s="1461"/>
      <c r="AN288" s="1461"/>
      <c r="AO288" s="1461"/>
    </row>
    <row r="289">
      <c r="A289" s="1461"/>
      <c r="B289" s="452"/>
      <c r="C289" s="1569"/>
      <c r="D289" s="1570"/>
      <c r="E289" s="1571"/>
      <c r="F289" s="1046"/>
      <c r="G289" s="1571"/>
      <c r="H289" s="1046"/>
      <c r="I289" s="1046"/>
      <c r="J289" s="1571"/>
      <c r="K289" s="1573"/>
      <c r="L289" s="1046"/>
      <c r="M289" s="1046"/>
      <c r="N289" s="1046"/>
      <c r="O289" s="1461"/>
      <c r="P289" s="1461"/>
      <c r="Q289" s="1461"/>
      <c r="R289" s="1461"/>
      <c r="S289" s="1461"/>
      <c r="T289" s="327"/>
      <c r="U289" s="327"/>
      <c r="V289" s="327"/>
      <c r="W289" s="327"/>
      <c r="X289" s="327"/>
      <c r="Y289" s="327"/>
      <c r="Z289" s="327"/>
      <c r="AA289" s="327"/>
      <c r="AB289" s="1575"/>
      <c r="AC289" s="327"/>
      <c r="AD289" s="327"/>
      <c r="AE289" s="327"/>
      <c r="AF289" s="327"/>
      <c r="AG289" s="327"/>
      <c r="AH289" s="327"/>
      <c r="AI289" s="327"/>
      <c r="AJ289" s="327"/>
      <c r="AK289" s="327"/>
      <c r="AL289" s="1461"/>
      <c r="AM289" s="1461"/>
      <c r="AN289" s="1461"/>
      <c r="AO289" s="1461"/>
    </row>
    <row r="290">
      <c r="A290" s="1461"/>
      <c r="B290" s="452"/>
      <c r="C290" s="1569"/>
      <c r="D290" s="1570"/>
      <c r="E290" s="1571"/>
      <c r="F290" s="1046"/>
      <c r="G290" s="1571"/>
      <c r="H290" s="1046"/>
      <c r="I290" s="1046"/>
      <c r="J290" s="1571"/>
      <c r="K290" s="1573"/>
      <c r="L290" s="1046"/>
      <c r="M290" s="1046"/>
      <c r="N290" s="1046"/>
      <c r="O290" s="1461"/>
      <c r="P290" s="1461"/>
      <c r="Q290" s="1461"/>
      <c r="R290" s="1461"/>
      <c r="S290" s="1461"/>
      <c r="T290" s="327"/>
      <c r="U290" s="327"/>
      <c r="V290" s="327"/>
      <c r="W290" s="327"/>
      <c r="X290" s="327"/>
      <c r="Y290" s="327"/>
      <c r="Z290" s="327"/>
      <c r="AA290" s="327"/>
      <c r="AB290" s="1575"/>
      <c r="AC290" s="327"/>
      <c r="AD290" s="327"/>
      <c r="AE290" s="327"/>
      <c r="AF290" s="327"/>
      <c r="AG290" s="327"/>
      <c r="AH290" s="327"/>
      <c r="AI290" s="327"/>
      <c r="AJ290" s="327"/>
      <c r="AK290" s="327"/>
      <c r="AL290" s="1461"/>
      <c r="AM290" s="1461"/>
      <c r="AN290" s="1461"/>
      <c r="AO290" s="1461"/>
    </row>
    <row r="291">
      <c r="A291" s="1461"/>
      <c r="B291" s="452"/>
      <c r="C291" s="1569"/>
      <c r="D291" s="1570"/>
      <c r="E291" s="1571"/>
      <c r="F291" s="1046"/>
      <c r="G291" s="1571"/>
      <c r="H291" s="1046"/>
      <c r="I291" s="1046"/>
      <c r="J291" s="1571"/>
      <c r="K291" s="1573"/>
      <c r="L291" s="1046"/>
      <c r="M291" s="1046"/>
      <c r="N291" s="1046"/>
      <c r="O291" s="1461"/>
      <c r="P291" s="1461"/>
      <c r="Q291" s="1461"/>
      <c r="R291" s="1461"/>
      <c r="S291" s="1461"/>
      <c r="T291" s="327"/>
      <c r="U291" s="327"/>
      <c r="V291" s="327"/>
      <c r="W291" s="327"/>
      <c r="X291" s="327"/>
      <c r="Y291" s="327"/>
      <c r="Z291" s="327"/>
      <c r="AA291" s="327"/>
      <c r="AB291" s="1575"/>
      <c r="AC291" s="327"/>
      <c r="AD291" s="327"/>
      <c r="AE291" s="327"/>
      <c r="AF291" s="327"/>
      <c r="AG291" s="327"/>
      <c r="AH291" s="327"/>
      <c r="AI291" s="327"/>
      <c r="AJ291" s="327"/>
      <c r="AK291" s="327"/>
      <c r="AL291" s="1461"/>
      <c r="AM291" s="1461"/>
      <c r="AN291" s="1461"/>
      <c r="AO291" s="1461"/>
    </row>
    <row r="292">
      <c r="A292" s="1461"/>
      <c r="B292" s="452"/>
      <c r="C292" s="1569"/>
      <c r="D292" s="1570"/>
      <c r="E292" s="1571"/>
      <c r="F292" s="1046"/>
      <c r="G292" s="1571"/>
      <c r="H292" s="1046"/>
      <c r="I292" s="1046"/>
      <c r="J292" s="1571"/>
      <c r="K292" s="1573"/>
      <c r="L292" s="1046"/>
      <c r="M292" s="1046"/>
      <c r="N292" s="1046"/>
      <c r="O292" s="1461"/>
      <c r="P292" s="1461"/>
      <c r="Q292" s="1461"/>
      <c r="R292" s="1461"/>
      <c r="S292" s="1461"/>
      <c r="T292" s="327"/>
      <c r="U292" s="327"/>
      <c r="V292" s="327"/>
      <c r="W292" s="327"/>
      <c r="X292" s="327"/>
      <c r="Y292" s="327"/>
      <c r="Z292" s="327"/>
      <c r="AA292" s="327"/>
      <c r="AB292" s="1575"/>
      <c r="AC292" s="327"/>
      <c r="AD292" s="327"/>
      <c r="AE292" s="327"/>
      <c r="AF292" s="327"/>
      <c r="AG292" s="327"/>
      <c r="AH292" s="327"/>
      <c r="AI292" s="327"/>
      <c r="AJ292" s="327"/>
      <c r="AK292" s="327"/>
      <c r="AL292" s="1461"/>
      <c r="AM292" s="1461"/>
      <c r="AN292" s="1461"/>
      <c r="AO292" s="1461"/>
    </row>
    <row r="293">
      <c r="A293" s="1461"/>
      <c r="B293" s="452"/>
      <c r="C293" s="1569"/>
      <c r="D293" s="1570"/>
      <c r="E293" s="1571"/>
      <c r="F293" s="1046"/>
      <c r="G293" s="1571"/>
      <c r="H293" s="1046"/>
      <c r="I293" s="1046"/>
      <c r="J293" s="1571"/>
      <c r="K293" s="1573"/>
      <c r="L293" s="1046"/>
      <c r="M293" s="1046"/>
      <c r="N293" s="1046"/>
      <c r="O293" s="1461"/>
      <c r="P293" s="1461"/>
      <c r="Q293" s="1461"/>
      <c r="R293" s="1461"/>
      <c r="S293" s="1461"/>
      <c r="T293" s="327"/>
      <c r="U293" s="327"/>
      <c r="V293" s="327"/>
      <c r="W293" s="327"/>
      <c r="X293" s="327"/>
      <c r="Y293" s="327"/>
      <c r="Z293" s="327"/>
      <c r="AA293" s="327"/>
      <c r="AB293" s="1575"/>
      <c r="AC293" s="327"/>
      <c r="AD293" s="327"/>
      <c r="AE293" s="327"/>
      <c r="AF293" s="327"/>
      <c r="AG293" s="327"/>
      <c r="AH293" s="327"/>
      <c r="AI293" s="327"/>
      <c r="AJ293" s="327"/>
      <c r="AK293" s="327"/>
      <c r="AL293" s="1461"/>
      <c r="AM293" s="1461"/>
      <c r="AN293" s="1461"/>
      <c r="AO293" s="1461"/>
    </row>
    <row r="294">
      <c r="A294" s="1461"/>
      <c r="B294" s="452"/>
      <c r="C294" s="1569"/>
      <c r="D294" s="1570"/>
      <c r="E294" s="1571"/>
      <c r="F294" s="1046"/>
      <c r="G294" s="1571"/>
      <c r="H294" s="1046"/>
      <c r="I294" s="1046"/>
      <c r="J294" s="1571"/>
      <c r="K294" s="1573"/>
      <c r="L294" s="1046"/>
      <c r="M294" s="1046"/>
      <c r="N294" s="1046"/>
      <c r="O294" s="1461"/>
      <c r="P294" s="1461"/>
      <c r="Q294" s="1461"/>
      <c r="R294" s="1461"/>
      <c r="S294" s="1461"/>
      <c r="T294" s="327"/>
      <c r="U294" s="327"/>
      <c r="V294" s="327"/>
      <c r="W294" s="327"/>
      <c r="X294" s="327"/>
      <c r="Y294" s="327"/>
      <c r="Z294" s="327"/>
      <c r="AA294" s="327"/>
      <c r="AB294" s="1575"/>
      <c r="AC294" s="327"/>
      <c r="AD294" s="327"/>
      <c r="AE294" s="327"/>
      <c r="AF294" s="327"/>
      <c r="AG294" s="327"/>
      <c r="AH294" s="327"/>
      <c r="AI294" s="327"/>
      <c r="AJ294" s="327"/>
      <c r="AK294" s="327"/>
      <c r="AL294" s="1461"/>
      <c r="AM294" s="1461"/>
      <c r="AN294" s="1461"/>
      <c r="AO294" s="1461"/>
    </row>
    <row r="295">
      <c r="A295" s="1461"/>
      <c r="B295" s="452"/>
      <c r="C295" s="1569"/>
      <c r="D295" s="1570"/>
      <c r="E295" s="1571"/>
      <c r="F295" s="1046"/>
      <c r="G295" s="1571"/>
      <c r="H295" s="1046"/>
      <c r="I295" s="1046"/>
      <c r="J295" s="1571"/>
      <c r="K295" s="1573"/>
      <c r="L295" s="1046"/>
      <c r="M295" s="1046"/>
      <c r="N295" s="1046"/>
      <c r="O295" s="1461"/>
      <c r="P295" s="1461"/>
      <c r="Q295" s="1461"/>
      <c r="R295" s="1461"/>
      <c r="S295" s="1461"/>
      <c r="T295" s="327"/>
      <c r="U295" s="327"/>
      <c r="V295" s="327"/>
      <c r="W295" s="327"/>
      <c r="X295" s="327"/>
      <c r="Y295" s="327"/>
      <c r="Z295" s="327"/>
      <c r="AA295" s="327"/>
      <c r="AB295" s="1575"/>
      <c r="AC295" s="327"/>
      <c r="AD295" s="327"/>
      <c r="AE295" s="327"/>
      <c r="AF295" s="327"/>
      <c r="AG295" s="327"/>
      <c r="AH295" s="327"/>
      <c r="AI295" s="327"/>
      <c r="AJ295" s="327"/>
      <c r="AK295" s="327"/>
      <c r="AL295" s="1461"/>
      <c r="AM295" s="1461"/>
      <c r="AN295" s="1461"/>
      <c r="AO295" s="1461"/>
    </row>
    <row r="296">
      <c r="A296" s="1461"/>
      <c r="B296" s="452"/>
      <c r="C296" s="1569"/>
      <c r="D296" s="1570"/>
      <c r="E296" s="1571"/>
      <c r="F296" s="1046"/>
      <c r="G296" s="1571"/>
      <c r="H296" s="1046"/>
      <c r="I296" s="1046"/>
      <c r="J296" s="1571"/>
      <c r="K296" s="1573"/>
      <c r="L296" s="1046"/>
      <c r="M296" s="1046"/>
      <c r="N296" s="1046"/>
      <c r="O296" s="1461"/>
      <c r="P296" s="1461"/>
      <c r="Q296" s="1461"/>
      <c r="R296" s="1461"/>
      <c r="S296" s="1461"/>
      <c r="T296" s="327"/>
      <c r="U296" s="327"/>
      <c r="V296" s="327"/>
      <c r="W296" s="327"/>
      <c r="X296" s="327"/>
      <c r="Y296" s="327"/>
      <c r="Z296" s="327"/>
      <c r="AA296" s="327"/>
      <c r="AB296" s="1575"/>
      <c r="AC296" s="327"/>
      <c r="AD296" s="327"/>
      <c r="AE296" s="327"/>
      <c r="AF296" s="327"/>
      <c r="AG296" s="327"/>
      <c r="AH296" s="327"/>
      <c r="AI296" s="327"/>
      <c r="AJ296" s="327"/>
      <c r="AK296" s="327"/>
      <c r="AL296" s="1461"/>
      <c r="AM296" s="1461"/>
      <c r="AN296" s="1461"/>
      <c r="AO296" s="1461"/>
    </row>
    <row r="297">
      <c r="A297" s="1461"/>
      <c r="B297" s="452"/>
      <c r="C297" s="1569"/>
      <c r="D297" s="1570"/>
      <c r="E297" s="1571"/>
      <c r="F297" s="1046"/>
      <c r="G297" s="1571"/>
      <c r="H297" s="1046"/>
      <c r="I297" s="1046"/>
      <c r="J297" s="1571"/>
      <c r="K297" s="1573"/>
      <c r="L297" s="1046"/>
      <c r="M297" s="1046"/>
      <c r="N297" s="1046"/>
      <c r="O297" s="1461"/>
      <c r="P297" s="1461"/>
      <c r="Q297" s="1461"/>
      <c r="R297" s="1461"/>
      <c r="S297" s="1461"/>
      <c r="T297" s="327"/>
      <c r="U297" s="327"/>
      <c r="V297" s="327"/>
      <c r="W297" s="327"/>
      <c r="X297" s="327"/>
      <c r="Y297" s="327"/>
      <c r="Z297" s="327"/>
      <c r="AA297" s="327"/>
      <c r="AB297" s="1575"/>
      <c r="AC297" s="327"/>
      <c r="AD297" s="327"/>
      <c r="AE297" s="327"/>
      <c r="AF297" s="327"/>
      <c r="AG297" s="327"/>
      <c r="AH297" s="327"/>
      <c r="AI297" s="327"/>
      <c r="AJ297" s="327"/>
      <c r="AK297" s="327"/>
      <c r="AL297" s="1461"/>
      <c r="AM297" s="1461"/>
      <c r="AN297" s="1461"/>
      <c r="AO297" s="1461"/>
    </row>
    <row r="298">
      <c r="A298" s="1461"/>
      <c r="B298" s="452"/>
      <c r="C298" s="1569"/>
      <c r="D298" s="1570"/>
      <c r="E298" s="1571"/>
      <c r="F298" s="1046"/>
      <c r="G298" s="1571"/>
      <c r="H298" s="1046"/>
      <c r="I298" s="1046"/>
      <c r="J298" s="1571"/>
      <c r="K298" s="1573"/>
      <c r="L298" s="1046"/>
      <c r="M298" s="1046"/>
      <c r="N298" s="1046"/>
      <c r="O298" s="1461"/>
      <c r="P298" s="1461"/>
      <c r="Q298" s="1461"/>
      <c r="R298" s="1461"/>
      <c r="S298" s="1461"/>
      <c r="T298" s="327"/>
      <c r="U298" s="327"/>
      <c r="V298" s="327"/>
      <c r="W298" s="327"/>
      <c r="X298" s="327"/>
      <c r="Y298" s="327"/>
      <c r="Z298" s="327"/>
      <c r="AA298" s="327"/>
      <c r="AB298" s="1575"/>
      <c r="AC298" s="327"/>
      <c r="AD298" s="327"/>
      <c r="AE298" s="327"/>
      <c r="AF298" s="327"/>
      <c r="AG298" s="327"/>
      <c r="AH298" s="327"/>
      <c r="AI298" s="327"/>
      <c r="AJ298" s="327"/>
      <c r="AK298" s="327"/>
      <c r="AL298" s="1461"/>
      <c r="AM298" s="1461"/>
      <c r="AN298" s="1461"/>
      <c r="AO298" s="1461"/>
    </row>
    <row r="299">
      <c r="A299" s="1461"/>
      <c r="B299" s="452"/>
      <c r="C299" s="1569"/>
      <c r="D299" s="1570"/>
      <c r="E299" s="1571"/>
      <c r="F299" s="1046"/>
      <c r="G299" s="1571"/>
      <c r="H299" s="1046"/>
      <c r="I299" s="1046"/>
      <c r="J299" s="1571"/>
      <c r="K299" s="1573"/>
      <c r="L299" s="1046"/>
      <c r="M299" s="1046"/>
      <c r="N299" s="1046"/>
      <c r="O299" s="1461"/>
      <c r="P299" s="1461"/>
      <c r="Q299" s="1461"/>
      <c r="R299" s="1461"/>
      <c r="S299" s="1461"/>
      <c r="T299" s="327"/>
      <c r="U299" s="327"/>
      <c r="V299" s="327"/>
      <c r="W299" s="327"/>
      <c r="X299" s="327"/>
      <c r="Y299" s="327"/>
      <c r="Z299" s="327"/>
      <c r="AA299" s="327"/>
      <c r="AB299" s="1575"/>
      <c r="AC299" s="327"/>
      <c r="AD299" s="327"/>
      <c r="AE299" s="327"/>
      <c r="AF299" s="327"/>
      <c r="AG299" s="327"/>
      <c r="AH299" s="327"/>
      <c r="AI299" s="327"/>
      <c r="AJ299" s="327"/>
      <c r="AK299" s="327"/>
      <c r="AL299" s="1461"/>
      <c r="AM299" s="1461"/>
      <c r="AN299" s="1461"/>
      <c r="AO299" s="1461"/>
    </row>
    <row r="300">
      <c r="A300" s="1461"/>
      <c r="B300" s="452"/>
      <c r="C300" s="1569"/>
      <c r="D300" s="1570"/>
      <c r="E300" s="1571"/>
      <c r="F300" s="1046"/>
      <c r="G300" s="1571"/>
      <c r="H300" s="1046"/>
      <c r="I300" s="1046"/>
      <c r="J300" s="1571"/>
      <c r="K300" s="1573"/>
      <c r="L300" s="1046"/>
      <c r="M300" s="1046"/>
      <c r="N300" s="1046"/>
      <c r="O300" s="1461"/>
      <c r="P300" s="1461"/>
      <c r="Q300" s="1461"/>
      <c r="R300" s="1461"/>
      <c r="S300" s="1461"/>
      <c r="T300" s="327"/>
      <c r="U300" s="327"/>
      <c r="V300" s="327"/>
      <c r="W300" s="327"/>
      <c r="X300" s="327"/>
      <c r="Y300" s="327"/>
      <c r="Z300" s="327"/>
      <c r="AA300" s="327"/>
      <c r="AB300" s="1575"/>
      <c r="AC300" s="327"/>
      <c r="AD300" s="327"/>
      <c r="AE300" s="327"/>
      <c r="AF300" s="327"/>
      <c r="AG300" s="327"/>
      <c r="AH300" s="327"/>
      <c r="AI300" s="327"/>
      <c r="AJ300" s="327"/>
      <c r="AK300" s="327"/>
      <c r="AL300" s="1461"/>
      <c r="AM300" s="1461"/>
      <c r="AN300" s="1461"/>
      <c r="AO300" s="1461"/>
    </row>
    <row r="301">
      <c r="A301" s="1461"/>
      <c r="B301" s="452"/>
      <c r="C301" s="1569"/>
      <c r="D301" s="1570"/>
      <c r="E301" s="1571"/>
      <c r="F301" s="1046"/>
      <c r="G301" s="1571"/>
      <c r="H301" s="1046"/>
      <c r="I301" s="1046"/>
      <c r="J301" s="1571"/>
      <c r="K301" s="1573"/>
      <c r="L301" s="1046"/>
      <c r="M301" s="1046"/>
      <c r="N301" s="1046"/>
      <c r="O301" s="1461"/>
      <c r="P301" s="1461"/>
      <c r="Q301" s="1461"/>
      <c r="R301" s="1461"/>
      <c r="S301" s="1461"/>
      <c r="T301" s="327"/>
      <c r="U301" s="327"/>
      <c r="V301" s="327"/>
      <c r="W301" s="327"/>
      <c r="X301" s="327"/>
      <c r="Y301" s="327"/>
      <c r="Z301" s="327"/>
      <c r="AA301" s="327"/>
      <c r="AB301" s="1575"/>
      <c r="AC301" s="327"/>
      <c r="AD301" s="327"/>
      <c r="AE301" s="327"/>
      <c r="AF301" s="327"/>
      <c r="AG301" s="327"/>
      <c r="AH301" s="327"/>
      <c r="AI301" s="327"/>
      <c r="AJ301" s="327"/>
      <c r="AK301" s="327"/>
      <c r="AL301" s="1461"/>
      <c r="AM301" s="1461"/>
      <c r="AN301" s="1461"/>
      <c r="AO301" s="1461"/>
    </row>
    <row r="302">
      <c r="A302" s="1461"/>
      <c r="B302" s="452"/>
      <c r="C302" s="1569"/>
      <c r="D302" s="1570"/>
      <c r="E302" s="1571"/>
      <c r="F302" s="1046"/>
      <c r="G302" s="1571"/>
      <c r="H302" s="1046"/>
      <c r="I302" s="1046"/>
      <c r="J302" s="1571"/>
      <c r="K302" s="1573"/>
      <c r="L302" s="1046"/>
      <c r="M302" s="1046"/>
      <c r="N302" s="1046"/>
      <c r="O302" s="1461"/>
      <c r="P302" s="1461"/>
      <c r="Q302" s="1461"/>
      <c r="R302" s="1461"/>
      <c r="S302" s="1461"/>
      <c r="T302" s="327"/>
      <c r="U302" s="327"/>
      <c r="V302" s="327"/>
      <c r="W302" s="327"/>
      <c r="X302" s="327"/>
      <c r="Y302" s="327"/>
      <c r="Z302" s="327"/>
      <c r="AA302" s="327"/>
      <c r="AB302" s="1575"/>
      <c r="AC302" s="327"/>
      <c r="AD302" s="327"/>
      <c r="AE302" s="327"/>
      <c r="AF302" s="327"/>
      <c r="AG302" s="327"/>
      <c r="AH302" s="327"/>
      <c r="AI302" s="327"/>
      <c r="AJ302" s="327"/>
      <c r="AK302" s="327"/>
      <c r="AL302" s="1461"/>
      <c r="AM302" s="1461"/>
      <c r="AN302" s="1461"/>
      <c r="AO302" s="1461"/>
    </row>
    <row r="303">
      <c r="A303" s="1461"/>
      <c r="B303" s="452"/>
      <c r="C303" s="1569"/>
      <c r="D303" s="1570"/>
      <c r="E303" s="1571"/>
      <c r="F303" s="1046"/>
      <c r="G303" s="1571"/>
      <c r="H303" s="1046"/>
      <c r="I303" s="1046"/>
      <c r="J303" s="1571"/>
      <c r="K303" s="1573"/>
      <c r="L303" s="1046"/>
      <c r="M303" s="1046"/>
      <c r="N303" s="1046"/>
      <c r="O303" s="1461"/>
      <c r="P303" s="1461"/>
      <c r="Q303" s="1461"/>
      <c r="R303" s="1461"/>
      <c r="S303" s="1461"/>
      <c r="T303" s="327"/>
      <c r="U303" s="327"/>
      <c r="V303" s="327"/>
      <c r="W303" s="327"/>
      <c r="X303" s="327"/>
      <c r="Y303" s="327"/>
      <c r="Z303" s="327"/>
      <c r="AA303" s="327"/>
      <c r="AB303" s="1575"/>
      <c r="AC303" s="327"/>
      <c r="AD303" s="327"/>
      <c r="AE303" s="327"/>
      <c r="AF303" s="327"/>
      <c r="AG303" s="327"/>
      <c r="AH303" s="327"/>
      <c r="AI303" s="327"/>
      <c r="AJ303" s="327"/>
      <c r="AK303" s="327"/>
      <c r="AL303" s="1461"/>
      <c r="AM303" s="1461"/>
      <c r="AN303" s="1461"/>
      <c r="AO303" s="1461"/>
    </row>
    <row r="304">
      <c r="A304" s="1461"/>
      <c r="B304" s="452"/>
      <c r="C304" s="1569"/>
      <c r="D304" s="1570"/>
      <c r="E304" s="1571"/>
      <c r="F304" s="1046"/>
      <c r="G304" s="1571"/>
      <c r="H304" s="1046"/>
      <c r="I304" s="1046"/>
      <c r="J304" s="1571"/>
      <c r="K304" s="1573"/>
      <c r="L304" s="1046"/>
      <c r="M304" s="1046"/>
      <c r="N304" s="1046"/>
      <c r="O304" s="1461"/>
      <c r="P304" s="1461"/>
      <c r="Q304" s="1461"/>
      <c r="R304" s="1461"/>
      <c r="S304" s="1461"/>
      <c r="T304" s="327"/>
      <c r="U304" s="327"/>
      <c r="V304" s="327"/>
      <c r="W304" s="327"/>
      <c r="X304" s="327"/>
      <c r="Y304" s="327"/>
      <c r="Z304" s="327"/>
      <c r="AA304" s="327"/>
      <c r="AB304" s="1575"/>
      <c r="AC304" s="327"/>
      <c r="AD304" s="327"/>
      <c r="AE304" s="327"/>
      <c r="AF304" s="327"/>
      <c r="AG304" s="327"/>
      <c r="AH304" s="327"/>
      <c r="AI304" s="327"/>
      <c r="AJ304" s="327"/>
      <c r="AK304" s="327"/>
      <c r="AL304" s="1461"/>
      <c r="AM304" s="1461"/>
      <c r="AN304" s="1461"/>
      <c r="AO304" s="1461"/>
    </row>
    <row r="305">
      <c r="A305" s="1461"/>
      <c r="B305" s="452"/>
      <c r="C305" s="1569"/>
      <c r="D305" s="1570"/>
      <c r="E305" s="1571"/>
      <c r="F305" s="1046"/>
      <c r="G305" s="1571"/>
      <c r="H305" s="1046"/>
      <c r="I305" s="1046"/>
      <c r="J305" s="1571"/>
      <c r="K305" s="1573"/>
      <c r="L305" s="1046"/>
      <c r="M305" s="1046"/>
      <c r="N305" s="1046"/>
      <c r="O305" s="1461"/>
      <c r="P305" s="1461"/>
      <c r="Q305" s="1461"/>
      <c r="R305" s="1461"/>
      <c r="S305" s="1461"/>
      <c r="T305" s="327"/>
      <c r="U305" s="327"/>
      <c r="V305" s="327"/>
      <c r="W305" s="327"/>
      <c r="X305" s="327"/>
      <c r="Y305" s="327"/>
      <c r="Z305" s="327"/>
      <c r="AA305" s="327"/>
      <c r="AB305" s="1575"/>
      <c r="AC305" s="327"/>
      <c r="AD305" s="327"/>
      <c r="AE305" s="327"/>
      <c r="AF305" s="327"/>
      <c r="AG305" s="327"/>
      <c r="AH305" s="327"/>
      <c r="AI305" s="327"/>
      <c r="AJ305" s="327"/>
      <c r="AK305" s="327"/>
      <c r="AL305" s="1461"/>
      <c r="AM305" s="1461"/>
      <c r="AN305" s="1461"/>
      <c r="AO305" s="1461"/>
    </row>
    <row r="306">
      <c r="A306" s="1461"/>
      <c r="B306" s="452"/>
      <c r="C306" s="1569"/>
      <c r="D306" s="1570"/>
      <c r="E306" s="1571"/>
      <c r="F306" s="1046"/>
      <c r="G306" s="1571"/>
      <c r="H306" s="1046"/>
      <c r="I306" s="1046"/>
      <c r="J306" s="1571"/>
      <c r="K306" s="1573"/>
      <c r="L306" s="1046"/>
      <c r="M306" s="1046"/>
      <c r="N306" s="1046"/>
      <c r="O306" s="1461"/>
      <c r="P306" s="1461"/>
      <c r="Q306" s="1461"/>
      <c r="R306" s="1461"/>
      <c r="S306" s="1461"/>
      <c r="T306" s="327"/>
      <c r="U306" s="327"/>
      <c r="V306" s="327"/>
      <c r="W306" s="327"/>
      <c r="X306" s="327"/>
      <c r="Y306" s="327"/>
      <c r="Z306" s="327"/>
      <c r="AA306" s="327"/>
      <c r="AB306" s="1575"/>
      <c r="AC306" s="327"/>
      <c r="AD306" s="327"/>
      <c r="AE306" s="327"/>
      <c r="AF306" s="327"/>
      <c r="AG306" s="327"/>
      <c r="AH306" s="327"/>
      <c r="AI306" s="327"/>
      <c r="AJ306" s="327"/>
      <c r="AK306" s="327"/>
      <c r="AL306" s="1461"/>
      <c r="AM306" s="1461"/>
      <c r="AN306" s="1461"/>
      <c r="AO306" s="1461"/>
    </row>
    <row r="307">
      <c r="A307" s="1461"/>
      <c r="B307" s="452"/>
      <c r="C307" s="1569"/>
      <c r="D307" s="1570"/>
      <c r="E307" s="1571"/>
      <c r="F307" s="1046"/>
      <c r="G307" s="1571"/>
      <c r="H307" s="1046"/>
      <c r="I307" s="1046"/>
      <c r="J307" s="1571"/>
      <c r="K307" s="1573"/>
      <c r="L307" s="1046"/>
      <c r="M307" s="1046"/>
      <c r="N307" s="1046"/>
      <c r="O307" s="1461"/>
      <c r="P307" s="1461"/>
      <c r="Q307" s="1461"/>
      <c r="R307" s="1461"/>
      <c r="S307" s="1461"/>
      <c r="T307" s="327"/>
      <c r="U307" s="327"/>
      <c r="V307" s="327"/>
      <c r="W307" s="327"/>
      <c r="X307" s="327"/>
      <c r="Y307" s="327"/>
      <c r="Z307" s="327"/>
      <c r="AA307" s="327"/>
      <c r="AB307" s="1575"/>
      <c r="AC307" s="327"/>
      <c r="AD307" s="327"/>
      <c r="AE307" s="327"/>
      <c r="AF307" s="327"/>
      <c r="AG307" s="327"/>
      <c r="AH307" s="327"/>
      <c r="AI307" s="327"/>
      <c r="AJ307" s="327"/>
      <c r="AK307" s="327"/>
      <c r="AL307" s="1461"/>
      <c r="AM307" s="1461"/>
      <c r="AN307" s="1461"/>
      <c r="AO307" s="1461"/>
    </row>
    <row r="308">
      <c r="A308" s="1461"/>
      <c r="B308" s="452"/>
      <c r="C308" s="1569"/>
      <c r="D308" s="1570"/>
      <c r="E308" s="1571"/>
      <c r="F308" s="1046"/>
      <c r="G308" s="1571"/>
      <c r="H308" s="1046"/>
      <c r="I308" s="1046"/>
      <c r="J308" s="1571"/>
      <c r="K308" s="1573"/>
      <c r="L308" s="1046"/>
      <c r="M308" s="1046"/>
      <c r="N308" s="1046"/>
      <c r="O308" s="1461"/>
      <c r="P308" s="1461"/>
      <c r="Q308" s="1461"/>
      <c r="R308" s="1461"/>
      <c r="S308" s="1461"/>
      <c r="T308" s="327"/>
      <c r="U308" s="327"/>
      <c r="V308" s="327"/>
      <c r="W308" s="327"/>
      <c r="X308" s="327"/>
      <c r="Y308" s="327"/>
      <c r="Z308" s="327"/>
      <c r="AA308" s="327"/>
      <c r="AB308" s="1575"/>
      <c r="AC308" s="327"/>
      <c r="AD308" s="327"/>
      <c r="AE308" s="327"/>
      <c r="AF308" s="327"/>
      <c r="AG308" s="327"/>
      <c r="AH308" s="327"/>
      <c r="AI308" s="327"/>
      <c r="AJ308" s="327"/>
      <c r="AK308" s="327"/>
      <c r="AL308" s="1461"/>
      <c r="AM308" s="1461"/>
      <c r="AN308" s="1461"/>
      <c r="AO308" s="1461"/>
    </row>
    <row r="309">
      <c r="A309" s="1461"/>
      <c r="B309" s="452"/>
      <c r="C309" s="1569"/>
      <c r="D309" s="1570"/>
      <c r="E309" s="1571"/>
      <c r="F309" s="1046"/>
      <c r="G309" s="1571"/>
      <c r="H309" s="1046"/>
      <c r="I309" s="1046"/>
      <c r="J309" s="1571"/>
      <c r="K309" s="1573"/>
      <c r="L309" s="1046"/>
      <c r="M309" s="1046"/>
      <c r="N309" s="1046"/>
      <c r="O309" s="1461"/>
      <c r="P309" s="1461"/>
      <c r="Q309" s="1461"/>
      <c r="R309" s="1461"/>
      <c r="S309" s="1461"/>
      <c r="T309" s="327"/>
      <c r="U309" s="327"/>
      <c r="V309" s="327"/>
      <c r="W309" s="327"/>
      <c r="X309" s="327"/>
      <c r="Y309" s="327"/>
      <c r="Z309" s="327"/>
      <c r="AA309" s="327"/>
      <c r="AB309" s="1575"/>
      <c r="AC309" s="327"/>
      <c r="AD309" s="327"/>
      <c r="AE309" s="327"/>
      <c r="AF309" s="327"/>
      <c r="AG309" s="327"/>
      <c r="AH309" s="327"/>
      <c r="AI309" s="327"/>
      <c r="AJ309" s="327"/>
      <c r="AK309" s="327"/>
      <c r="AL309" s="1461"/>
      <c r="AM309" s="1461"/>
      <c r="AN309" s="1461"/>
      <c r="AO309" s="1461"/>
    </row>
    <row r="310">
      <c r="A310" s="1461"/>
      <c r="B310" s="452"/>
      <c r="C310" s="1569"/>
      <c r="D310" s="1570"/>
      <c r="E310" s="1571"/>
      <c r="F310" s="1046"/>
      <c r="G310" s="1571"/>
      <c r="H310" s="1046"/>
      <c r="I310" s="1046"/>
      <c r="J310" s="1571"/>
      <c r="K310" s="1573"/>
      <c r="L310" s="1046"/>
      <c r="M310" s="1046"/>
      <c r="N310" s="1046"/>
      <c r="O310" s="1461"/>
      <c r="P310" s="1461"/>
      <c r="Q310" s="1461"/>
      <c r="R310" s="1461"/>
      <c r="S310" s="1461"/>
      <c r="T310" s="327"/>
      <c r="U310" s="327"/>
      <c r="V310" s="327"/>
      <c r="W310" s="327"/>
      <c r="X310" s="327"/>
      <c r="Y310" s="327"/>
      <c r="Z310" s="327"/>
      <c r="AA310" s="327"/>
      <c r="AB310" s="1575"/>
      <c r="AC310" s="327"/>
      <c r="AD310" s="327"/>
      <c r="AE310" s="327"/>
      <c r="AF310" s="327"/>
      <c r="AG310" s="327"/>
      <c r="AH310" s="327"/>
      <c r="AI310" s="327"/>
      <c r="AJ310" s="327"/>
      <c r="AK310" s="327"/>
      <c r="AL310" s="1461"/>
      <c r="AM310" s="1461"/>
      <c r="AN310" s="1461"/>
      <c r="AO310" s="1461"/>
    </row>
    <row r="311">
      <c r="A311" s="1461"/>
      <c r="B311" s="452"/>
      <c r="C311" s="1569"/>
      <c r="D311" s="1570"/>
      <c r="E311" s="1571"/>
      <c r="F311" s="1046"/>
      <c r="G311" s="1571"/>
      <c r="H311" s="1046"/>
      <c r="I311" s="1046"/>
      <c r="J311" s="1571"/>
      <c r="K311" s="1573"/>
      <c r="L311" s="1046"/>
      <c r="M311" s="1046"/>
      <c r="N311" s="1046"/>
      <c r="O311" s="1461"/>
      <c r="P311" s="1461"/>
      <c r="Q311" s="1461"/>
      <c r="R311" s="1461"/>
      <c r="S311" s="1461"/>
      <c r="T311" s="327"/>
      <c r="U311" s="327"/>
      <c r="V311" s="327"/>
      <c r="W311" s="327"/>
      <c r="X311" s="327"/>
      <c r="Y311" s="327"/>
      <c r="Z311" s="327"/>
      <c r="AA311" s="327"/>
      <c r="AB311" s="1575"/>
      <c r="AC311" s="327"/>
      <c r="AD311" s="327"/>
      <c r="AE311" s="327"/>
      <c r="AF311" s="327"/>
      <c r="AG311" s="327"/>
      <c r="AH311" s="327"/>
      <c r="AI311" s="327"/>
      <c r="AJ311" s="327"/>
      <c r="AK311" s="327"/>
      <c r="AL311" s="1461"/>
      <c r="AM311" s="1461"/>
      <c r="AN311" s="1461"/>
      <c r="AO311" s="1461"/>
    </row>
    <row r="312">
      <c r="A312" s="1461"/>
      <c r="B312" s="452"/>
      <c r="C312" s="1569"/>
      <c r="D312" s="1570"/>
      <c r="E312" s="1571"/>
      <c r="F312" s="1046"/>
      <c r="G312" s="1571"/>
      <c r="H312" s="1046"/>
      <c r="I312" s="1046"/>
      <c r="J312" s="1571"/>
      <c r="K312" s="1573"/>
      <c r="L312" s="1046"/>
      <c r="M312" s="1046"/>
      <c r="N312" s="1046"/>
      <c r="O312" s="1461"/>
      <c r="P312" s="1461"/>
      <c r="Q312" s="1461"/>
      <c r="R312" s="1461"/>
      <c r="S312" s="1461"/>
      <c r="T312" s="327"/>
      <c r="U312" s="327"/>
      <c r="V312" s="327"/>
      <c r="W312" s="327"/>
      <c r="X312" s="327"/>
      <c r="Y312" s="327"/>
      <c r="Z312" s="327"/>
      <c r="AA312" s="327"/>
      <c r="AB312" s="1575"/>
      <c r="AC312" s="327"/>
      <c r="AD312" s="327"/>
      <c r="AE312" s="327"/>
      <c r="AF312" s="327"/>
      <c r="AG312" s="327"/>
      <c r="AH312" s="327"/>
      <c r="AI312" s="327"/>
      <c r="AJ312" s="327"/>
      <c r="AK312" s="327"/>
      <c r="AL312" s="1461"/>
      <c r="AM312" s="1461"/>
      <c r="AN312" s="1461"/>
      <c r="AO312" s="1461"/>
    </row>
    <row r="313">
      <c r="A313" s="1461"/>
      <c r="B313" s="452"/>
      <c r="C313" s="1569"/>
      <c r="D313" s="1570"/>
      <c r="E313" s="1571"/>
      <c r="F313" s="1046"/>
      <c r="G313" s="1571"/>
      <c r="H313" s="1046"/>
      <c r="I313" s="1046"/>
      <c r="J313" s="1571"/>
      <c r="K313" s="1573"/>
      <c r="L313" s="1046"/>
      <c r="M313" s="1046"/>
      <c r="N313" s="1046"/>
      <c r="O313" s="1461"/>
      <c r="P313" s="1461"/>
      <c r="Q313" s="1461"/>
      <c r="R313" s="1461"/>
      <c r="S313" s="1461"/>
      <c r="T313" s="327"/>
      <c r="U313" s="327"/>
      <c r="V313" s="327"/>
      <c r="W313" s="327"/>
      <c r="X313" s="327"/>
      <c r="Y313" s="327"/>
      <c r="Z313" s="327"/>
      <c r="AA313" s="327"/>
      <c r="AB313" s="1575"/>
      <c r="AC313" s="327"/>
      <c r="AD313" s="327"/>
      <c r="AE313" s="327"/>
      <c r="AF313" s="327"/>
      <c r="AG313" s="327"/>
      <c r="AH313" s="327"/>
      <c r="AI313" s="327"/>
      <c r="AJ313" s="327"/>
      <c r="AK313" s="327"/>
      <c r="AL313" s="1461"/>
      <c r="AM313" s="1461"/>
      <c r="AN313" s="1461"/>
      <c r="AO313" s="1461"/>
    </row>
    <row r="314">
      <c r="A314" s="1461"/>
      <c r="B314" s="452"/>
      <c r="C314" s="1569"/>
      <c r="D314" s="1570"/>
      <c r="E314" s="1571"/>
      <c r="F314" s="1046"/>
      <c r="G314" s="1571"/>
      <c r="H314" s="1046"/>
      <c r="I314" s="1046"/>
      <c r="J314" s="1571"/>
      <c r="K314" s="1573"/>
      <c r="L314" s="1046"/>
      <c r="M314" s="1046"/>
      <c r="N314" s="1046"/>
      <c r="O314" s="1461"/>
      <c r="P314" s="1461"/>
      <c r="Q314" s="1461"/>
      <c r="R314" s="1461"/>
      <c r="S314" s="1461"/>
      <c r="T314" s="327"/>
      <c r="U314" s="327"/>
      <c r="V314" s="327"/>
      <c r="W314" s="327"/>
      <c r="X314" s="327"/>
      <c r="Y314" s="327"/>
      <c r="Z314" s="327"/>
      <c r="AA314" s="327"/>
      <c r="AB314" s="1575"/>
      <c r="AC314" s="327"/>
      <c r="AD314" s="327"/>
      <c r="AE314" s="327"/>
      <c r="AF314" s="327"/>
      <c r="AG314" s="327"/>
      <c r="AH314" s="327"/>
      <c r="AI314" s="327"/>
      <c r="AJ314" s="327"/>
      <c r="AK314" s="327"/>
      <c r="AL314" s="1461"/>
      <c r="AM314" s="1461"/>
      <c r="AN314" s="1461"/>
      <c r="AO314" s="1461"/>
    </row>
    <row r="315">
      <c r="A315" s="1461"/>
      <c r="B315" s="452"/>
      <c r="C315" s="1569"/>
      <c r="D315" s="1570"/>
      <c r="E315" s="1571"/>
      <c r="F315" s="1046"/>
      <c r="G315" s="1571"/>
      <c r="H315" s="1046"/>
      <c r="I315" s="1046"/>
      <c r="J315" s="1571"/>
      <c r="K315" s="1573"/>
      <c r="L315" s="1046"/>
      <c r="M315" s="1046"/>
      <c r="N315" s="1046"/>
      <c r="O315" s="1461"/>
      <c r="P315" s="1461"/>
      <c r="Q315" s="1461"/>
      <c r="R315" s="1461"/>
      <c r="S315" s="1461"/>
      <c r="T315" s="327"/>
      <c r="U315" s="327"/>
      <c r="V315" s="327"/>
      <c r="W315" s="327"/>
      <c r="X315" s="327"/>
      <c r="Y315" s="327"/>
      <c r="Z315" s="327"/>
      <c r="AA315" s="327"/>
      <c r="AB315" s="1575"/>
      <c r="AC315" s="327"/>
      <c r="AD315" s="327"/>
      <c r="AE315" s="327"/>
      <c r="AF315" s="327"/>
      <c r="AG315" s="327"/>
      <c r="AH315" s="327"/>
      <c r="AI315" s="327"/>
      <c r="AJ315" s="327"/>
      <c r="AK315" s="327"/>
      <c r="AL315" s="1461"/>
      <c r="AM315" s="1461"/>
      <c r="AN315" s="1461"/>
      <c r="AO315" s="1461"/>
    </row>
    <row r="316">
      <c r="A316" s="1461"/>
      <c r="B316" s="452"/>
      <c r="C316" s="1569"/>
      <c r="D316" s="1570"/>
      <c r="E316" s="1571"/>
      <c r="F316" s="1046"/>
      <c r="G316" s="1571"/>
      <c r="H316" s="1046"/>
      <c r="I316" s="1046"/>
      <c r="J316" s="1571"/>
      <c r="K316" s="1573"/>
      <c r="L316" s="1046"/>
      <c r="M316" s="1046"/>
      <c r="N316" s="1046"/>
      <c r="O316" s="1461"/>
      <c r="P316" s="1461"/>
      <c r="Q316" s="1461"/>
      <c r="R316" s="1461"/>
      <c r="S316" s="1461"/>
      <c r="T316" s="327"/>
      <c r="U316" s="327"/>
      <c r="V316" s="327"/>
      <c r="W316" s="327"/>
      <c r="X316" s="327"/>
      <c r="Y316" s="327"/>
      <c r="Z316" s="327"/>
      <c r="AA316" s="327"/>
      <c r="AB316" s="1575"/>
      <c r="AC316" s="327"/>
      <c r="AD316" s="327"/>
      <c r="AE316" s="327"/>
      <c r="AF316" s="327"/>
      <c r="AG316" s="327"/>
      <c r="AH316" s="327"/>
      <c r="AI316" s="327"/>
      <c r="AJ316" s="327"/>
      <c r="AK316" s="327"/>
      <c r="AL316" s="1461"/>
      <c r="AM316" s="1461"/>
      <c r="AN316" s="1461"/>
      <c r="AO316" s="1461"/>
    </row>
    <row r="317">
      <c r="A317" s="1461"/>
      <c r="B317" s="452"/>
      <c r="C317" s="1569"/>
      <c r="D317" s="1570"/>
      <c r="E317" s="1571"/>
      <c r="F317" s="1046"/>
      <c r="G317" s="1571"/>
      <c r="H317" s="1046"/>
      <c r="I317" s="1046"/>
      <c r="J317" s="1571"/>
      <c r="K317" s="1573"/>
      <c r="L317" s="1046"/>
      <c r="M317" s="1046"/>
      <c r="N317" s="1046"/>
      <c r="O317" s="1461"/>
      <c r="P317" s="1461"/>
      <c r="Q317" s="1461"/>
      <c r="R317" s="1461"/>
      <c r="S317" s="1461"/>
      <c r="T317" s="327"/>
      <c r="U317" s="327"/>
      <c r="V317" s="327"/>
      <c r="W317" s="327"/>
      <c r="X317" s="327"/>
      <c r="Y317" s="327"/>
      <c r="Z317" s="327"/>
      <c r="AA317" s="327"/>
      <c r="AB317" s="1575"/>
      <c r="AC317" s="327"/>
      <c r="AD317" s="327"/>
      <c r="AE317" s="327"/>
      <c r="AF317" s="327"/>
      <c r="AG317" s="327"/>
      <c r="AH317" s="327"/>
      <c r="AI317" s="327"/>
      <c r="AJ317" s="327"/>
      <c r="AK317" s="327"/>
      <c r="AL317" s="1461"/>
      <c r="AM317" s="1461"/>
      <c r="AN317" s="1461"/>
      <c r="AO317" s="1461"/>
    </row>
    <row r="318">
      <c r="A318" s="1461"/>
      <c r="B318" s="452"/>
      <c r="C318" s="1569"/>
      <c r="D318" s="1570"/>
      <c r="E318" s="1571"/>
      <c r="F318" s="1046"/>
      <c r="G318" s="1571"/>
      <c r="H318" s="1046"/>
      <c r="I318" s="1046"/>
      <c r="J318" s="1571"/>
      <c r="K318" s="1573"/>
      <c r="L318" s="1046"/>
      <c r="M318" s="1046"/>
      <c r="N318" s="1046"/>
      <c r="O318" s="1461"/>
      <c r="P318" s="1461"/>
      <c r="Q318" s="1461"/>
      <c r="R318" s="1461"/>
      <c r="S318" s="1461"/>
      <c r="T318" s="327"/>
      <c r="U318" s="327"/>
      <c r="V318" s="327"/>
      <c r="W318" s="327"/>
      <c r="X318" s="327"/>
      <c r="Y318" s="327"/>
      <c r="Z318" s="327"/>
      <c r="AA318" s="327"/>
      <c r="AB318" s="1575"/>
      <c r="AC318" s="327"/>
      <c r="AD318" s="327"/>
      <c r="AE318" s="327"/>
      <c r="AF318" s="327"/>
      <c r="AG318" s="327"/>
      <c r="AH318" s="327"/>
      <c r="AI318" s="327"/>
      <c r="AJ318" s="327"/>
      <c r="AK318" s="327"/>
      <c r="AL318" s="1461"/>
      <c r="AM318" s="1461"/>
      <c r="AN318" s="1461"/>
      <c r="AO318" s="1461"/>
    </row>
    <row r="319">
      <c r="A319" s="1461"/>
      <c r="B319" s="452"/>
      <c r="C319" s="1569"/>
      <c r="D319" s="1570"/>
      <c r="E319" s="1571"/>
      <c r="F319" s="1046"/>
      <c r="G319" s="1571"/>
      <c r="H319" s="1046"/>
      <c r="I319" s="1046"/>
      <c r="J319" s="1571"/>
      <c r="K319" s="1573"/>
      <c r="L319" s="1046"/>
      <c r="M319" s="1046"/>
      <c r="N319" s="1046"/>
      <c r="O319" s="1461"/>
      <c r="P319" s="1461"/>
      <c r="Q319" s="1461"/>
      <c r="R319" s="1461"/>
      <c r="S319" s="1461"/>
      <c r="T319" s="327"/>
      <c r="U319" s="327"/>
      <c r="V319" s="327"/>
      <c r="W319" s="327"/>
      <c r="X319" s="327"/>
      <c r="Y319" s="327"/>
      <c r="Z319" s="327"/>
      <c r="AA319" s="327"/>
      <c r="AB319" s="1575"/>
      <c r="AC319" s="327"/>
      <c r="AD319" s="327"/>
      <c r="AE319" s="327"/>
      <c r="AF319" s="327"/>
      <c r="AG319" s="327"/>
      <c r="AH319" s="327"/>
      <c r="AI319" s="327"/>
      <c r="AJ319" s="327"/>
      <c r="AK319" s="327"/>
      <c r="AL319" s="1461"/>
      <c r="AM319" s="1461"/>
      <c r="AN319" s="1461"/>
      <c r="AO319" s="1461"/>
    </row>
    <row r="320">
      <c r="A320" s="1461"/>
      <c r="B320" s="452"/>
      <c r="C320" s="1569"/>
      <c r="D320" s="1570"/>
      <c r="E320" s="1571"/>
      <c r="F320" s="1046"/>
      <c r="G320" s="1571"/>
      <c r="H320" s="1046"/>
      <c r="I320" s="1046"/>
      <c r="J320" s="1571"/>
      <c r="K320" s="1573"/>
      <c r="L320" s="1046"/>
      <c r="M320" s="1046"/>
      <c r="N320" s="1046"/>
      <c r="O320" s="1461"/>
      <c r="P320" s="1461"/>
      <c r="Q320" s="1461"/>
      <c r="R320" s="1461"/>
      <c r="S320" s="1461"/>
      <c r="T320" s="327"/>
      <c r="U320" s="327"/>
      <c r="V320" s="327"/>
      <c r="W320" s="327"/>
      <c r="X320" s="327"/>
      <c r="Y320" s="327"/>
      <c r="Z320" s="327"/>
      <c r="AA320" s="327"/>
      <c r="AB320" s="1575"/>
      <c r="AC320" s="327"/>
      <c r="AD320" s="327"/>
      <c r="AE320" s="327"/>
      <c r="AF320" s="327"/>
      <c r="AG320" s="327"/>
      <c r="AH320" s="327"/>
      <c r="AI320" s="327"/>
      <c r="AJ320" s="327"/>
      <c r="AK320" s="327"/>
      <c r="AL320" s="1461"/>
      <c r="AM320" s="1461"/>
      <c r="AN320" s="1461"/>
      <c r="AO320" s="1461"/>
    </row>
    <row r="321">
      <c r="A321" s="1461"/>
      <c r="B321" s="452"/>
      <c r="C321" s="1569"/>
      <c r="D321" s="1570"/>
      <c r="E321" s="1571"/>
      <c r="F321" s="1046"/>
      <c r="G321" s="1571"/>
      <c r="H321" s="1046"/>
      <c r="I321" s="1046"/>
      <c r="J321" s="1571"/>
      <c r="K321" s="1573"/>
      <c r="L321" s="1046"/>
      <c r="M321" s="1046"/>
      <c r="N321" s="1046"/>
      <c r="O321" s="1461"/>
      <c r="P321" s="1461"/>
      <c r="Q321" s="1461"/>
      <c r="R321" s="1461"/>
      <c r="S321" s="1461"/>
      <c r="T321" s="327"/>
      <c r="U321" s="327"/>
      <c r="V321" s="327"/>
      <c r="W321" s="327"/>
      <c r="X321" s="327"/>
      <c r="Y321" s="327"/>
      <c r="Z321" s="327"/>
      <c r="AA321" s="327"/>
      <c r="AB321" s="1575"/>
      <c r="AC321" s="327"/>
      <c r="AD321" s="327"/>
      <c r="AE321" s="327"/>
      <c r="AF321" s="327"/>
      <c r="AG321" s="327"/>
      <c r="AH321" s="327"/>
      <c r="AI321" s="327"/>
      <c r="AJ321" s="327"/>
      <c r="AK321" s="327"/>
      <c r="AL321" s="1461"/>
      <c r="AM321" s="1461"/>
      <c r="AN321" s="1461"/>
      <c r="AO321" s="1461"/>
    </row>
    <row r="322">
      <c r="A322" s="1461"/>
      <c r="B322" s="452"/>
      <c r="C322" s="1569"/>
      <c r="D322" s="1570"/>
      <c r="E322" s="1571"/>
      <c r="F322" s="1046"/>
      <c r="G322" s="1571"/>
      <c r="H322" s="1046"/>
      <c r="I322" s="1046"/>
      <c r="J322" s="1571"/>
      <c r="K322" s="1573"/>
      <c r="L322" s="1046"/>
      <c r="M322" s="1046"/>
      <c r="N322" s="1046"/>
      <c r="O322" s="1461"/>
      <c r="P322" s="1461"/>
      <c r="Q322" s="1461"/>
      <c r="R322" s="1461"/>
      <c r="S322" s="1461"/>
      <c r="T322" s="327"/>
      <c r="U322" s="327"/>
      <c r="V322" s="327"/>
      <c r="W322" s="327"/>
      <c r="X322" s="327"/>
      <c r="Y322" s="327"/>
      <c r="Z322" s="327"/>
      <c r="AA322" s="327"/>
      <c r="AB322" s="1575"/>
      <c r="AC322" s="327"/>
      <c r="AD322" s="327"/>
      <c r="AE322" s="327"/>
      <c r="AF322" s="327"/>
      <c r="AG322" s="327"/>
      <c r="AH322" s="327"/>
      <c r="AI322" s="327"/>
      <c r="AJ322" s="327"/>
      <c r="AK322" s="327"/>
      <c r="AL322" s="1461"/>
      <c r="AM322" s="1461"/>
      <c r="AN322" s="1461"/>
      <c r="AO322" s="1461"/>
    </row>
    <row r="323">
      <c r="A323" s="1461"/>
      <c r="B323" s="452"/>
      <c r="C323" s="1569"/>
      <c r="D323" s="1570"/>
      <c r="E323" s="1571"/>
      <c r="F323" s="1046"/>
      <c r="G323" s="1571"/>
      <c r="H323" s="1046"/>
      <c r="I323" s="1046"/>
      <c r="J323" s="1571"/>
      <c r="K323" s="1573"/>
      <c r="L323" s="1046"/>
      <c r="M323" s="1046"/>
      <c r="N323" s="1046"/>
      <c r="O323" s="1461"/>
      <c r="P323" s="1461"/>
      <c r="Q323" s="1461"/>
      <c r="R323" s="1461"/>
      <c r="S323" s="1461"/>
      <c r="T323" s="327"/>
      <c r="U323" s="327"/>
      <c r="V323" s="327"/>
      <c r="W323" s="327"/>
      <c r="X323" s="327"/>
      <c r="Y323" s="327"/>
      <c r="Z323" s="327"/>
      <c r="AA323" s="327"/>
      <c r="AB323" s="1575"/>
      <c r="AC323" s="327"/>
      <c r="AD323" s="327"/>
      <c r="AE323" s="327"/>
      <c r="AF323" s="327"/>
      <c r="AG323" s="327"/>
      <c r="AH323" s="327"/>
      <c r="AI323" s="327"/>
      <c r="AJ323" s="327"/>
      <c r="AK323" s="327"/>
      <c r="AL323" s="1461"/>
      <c r="AM323" s="1461"/>
      <c r="AN323" s="1461"/>
      <c r="AO323" s="1461"/>
    </row>
    <row r="324">
      <c r="A324" s="1461"/>
      <c r="B324" s="452"/>
      <c r="C324" s="1569"/>
      <c r="D324" s="1570"/>
      <c r="E324" s="1571"/>
      <c r="F324" s="1046"/>
      <c r="G324" s="1571"/>
      <c r="H324" s="1046"/>
      <c r="I324" s="1046"/>
      <c r="J324" s="1571"/>
      <c r="K324" s="1573"/>
      <c r="L324" s="1046"/>
      <c r="M324" s="1046"/>
      <c r="N324" s="1046"/>
      <c r="O324" s="1461"/>
      <c r="P324" s="1461"/>
      <c r="Q324" s="1461"/>
      <c r="R324" s="1461"/>
      <c r="S324" s="1461"/>
      <c r="T324" s="327"/>
      <c r="U324" s="327"/>
      <c r="V324" s="327"/>
      <c r="W324" s="327"/>
      <c r="X324" s="327"/>
      <c r="Y324" s="327"/>
      <c r="Z324" s="327"/>
      <c r="AA324" s="327"/>
      <c r="AB324" s="1575"/>
      <c r="AC324" s="327"/>
      <c r="AD324" s="327"/>
      <c r="AE324" s="327"/>
      <c r="AF324" s="327"/>
      <c r="AG324" s="327"/>
      <c r="AH324" s="327"/>
      <c r="AI324" s="327"/>
      <c r="AJ324" s="327"/>
      <c r="AK324" s="327"/>
      <c r="AL324" s="1461"/>
      <c r="AM324" s="1461"/>
      <c r="AN324" s="1461"/>
      <c r="AO324" s="1461"/>
    </row>
    <row r="325">
      <c r="A325" s="1461"/>
      <c r="B325" s="452"/>
      <c r="C325" s="1569"/>
      <c r="D325" s="1570"/>
      <c r="E325" s="1571"/>
      <c r="F325" s="1046"/>
      <c r="G325" s="1571"/>
      <c r="H325" s="1046"/>
      <c r="I325" s="1046"/>
      <c r="J325" s="1571"/>
      <c r="K325" s="1573"/>
      <c r="L325" s="1046"/>
      <c r="M325" s="1046"/>
      <c r="N325" s="1046"/>
      <c r="O325" s="1461"/>
      <c r="P325" s="1461"/>
      <c r="Q325" s="1461"/>
      <c r="R325" s="1461"/>
      <c r="S325" s="1461"/>
      <c r="T325" s="327"/>
      <c r="U325" s="327"/>
      <c r="V325" s="327"/>
      <c r="W325" s="327"/>
      <c r="X325" s="327"/>
      <c r="Y325" s="327"/>
      <c r="Z325" s="327"/>
      <c r="AA325" s="327"/>
      <c r="AB325" s="1575"/>
      <c r="AC325" s="327"/>
      <c r="AD325" s="327"/>
      <c r="AE325" s="327"/>
      <c r="AF325" s="327"/>
      <c r="AG325" s="327"/>
      <c r="AH325" s="327"/>
      <c r="AI325" s="327"/>
      <c r="AJ325" s="327"/>
      <c r="AK325" s="327"/>
      <c r="AL325" s="1461"/>
      <c r="AM325" s="1461"/>
      <c r="AN325" s="1461"/>
      <c r="AO325" s="1461"/>
    </row>
    <row r="326">
      <c r="A326" s="1461"/>
      <c r="B326" s="452"/>
      <c r="C326" s="1569"/>
      <c r="D326" s="1570"/>
      <c r="E326" s="1571"/>
      <c r="F326" s="1046"/>
      <c r="G326" s="1571"/>
      <c r="H326" s="1046"/>
      <c r="I326" s="1046"/>
      <c r="J326" s="1571"/>
      <c r="K326" s="1573"/>
      <c r="L326" s="1046"/>
      <c r="M326" s="1046"/>
      <c r="N326" s="1046"/>
      <c r="O326" s="1461"/>
      <c r="P326" s="1461"/>
      <c r="Q326" s="1461"/>
      <c r="R326" s="1461"/>
      <c r="S326" s="1461"/>
      <c r="T326" s="327"/>
      <c r="U326" s="327"/>
      <c r="V326" s="327"/>
      <c r="W326" s="327"/>
      <c r="X326" s="327"/>
      <c r="Y326" s="327"/>
      <c r="Z326" s="327"/>
      <c r="AA326" s="327"/>
      <c r="AB326" s="1575"/>
      <c r="AC326" s="327"/>
      <c r="AD326" s="327"/>
      <c r="AE326" s="327"/>
      <c r="AF326" s="327"/>
      <c r="AG326" s="327"/>
      <c r="AH326" s="327"/>
      <c r="AI326" s="327"/>
      <c r="AJ326" s="327"/>
      <c r="AK326" s="327"/>
      <c r="AL326" s="1461"/>
      <c r="AM326" s="1461"/>
      <c r="AN326" s="1461"/>
      <c r="AO326" s="1461"/>
    </row>
    <row r="327">
      <c r="A327" s="1461"/>
      <c r="B327" s="452"/>
      <c r="C327" s="1569"/>
      <c r="D327" s="1570"/>
      <c r="E327" s="1571"/>
      <c r="F327" s="1046"/>
      <c r="G327" s="1571"/>
      <c r="H327" s="1046"/>
      <c r="I327" s="1046"/>
      <c r="J327" s="1571"/>
      <c r="K327" s="1573"/>
      <c r="L327" s="1046"/>
      <c r="M327" s="1046"/>
      <c r="N327" s="1046"/>
      <c r="O327" s="1461"/>
      <c r="P327" s="1461"/>
      <c r="Q327" s="1461"/>
      <c r="R327" s="1461"/>
      <c r="S327" s="1461"/>
      <c r="T327" s="327"/>
      <c r="U327" s="327"/>
      <c r="V327" s="327"/>
      <c r="W327" s="327"/>
      <c r="X327" s="327"/>
      <c r="Y327" s="327"/>
      <c r="Z327" s="327"/>
      <c r="AA327" s="327"/>
      <c r="AB327" s="1575"/>
      <c r="AC327" s="327"/>
      <c r="AD327" s="327"/>
      <c r="AE327" s="327"/>
      <c r="AF327" s="327"/>
      <c r="AG327" s="327"/>
      <c r="AH327" s="327"/>
      <c r="AI327" s="327"/>
      <c r="AJ327" s="327"/>
      <c r="AK327" s="327"/>
      <c r="AL327" s="1461"/>
      <c r="AM327" s="1461"/>
      <c r="AN327" s="1461"/>
      <c r="AO327" s="1461"/>
    </row>
    <row r="328">
      <c r="A328" s="1461"/>
      <c r="B328" s="452"/>
      <c r="C328" s="1569"/>
      <c r="D328" s="1570"/>
      <c r="E328" s="1571"/>
      <c r="F328" s="1046"/>
      <c r="G328" s="1571"/>
      <c r="H328" s="1046"/>
      <c r="I328" s="1046"/>
      <c r="J328" s="1571"/>
      <c r="K328" s="1573"/>
      <c r="L328" s="1046"/>
      <c r="M328" s="1046"/>
      <c r="N328" s="1046"/>
      <c r="O328" s="1461"/>
      <c r="P328" s="1461"/>
      <c r="Q328" s="1461"/>
      <c r="R328" s="1461"/>
      <c r="S328" s="1461"/>
      <c r="T328" s="327"/>
      <c r="U328" s="327"/>
      <c r="V328" s="327"/>
      <c r="W328" s="327"/>
      <c r="X328" s="327"/>
      <c r="Y328" s="327"/>
      <c r="Z328" s="327"/>
      <c r="AA328" s="327"/>
      <c r="AB328" s="1575"/>
      <c r="AC328" s="327"/>
      <c r="AD328" s="327"/>
      <c r="AE328" s="327"/>
      <c r="AF328" s="327"/>
      <c r="AG328" s="327"/>
      <c r="AH328" s="327"/>
      <c r="AI328" s="327"/>
      <c r="AJ328" s="327"/>
      <c r="AK328" s="327"/>
      <c r="AL328" s="1461"/>
      <c r="AM328" s="1461"/>
      <c r="AN328" s="1461"/>
      <c r="AO328" s="1461"/>
    </row>
    <row r="329">
      <c r="A329" s="1461"/>
      <c r="B329" s="452"/>
      <c r="C329" s="1569"/>
      <c r="D329" s="1570"/>
      <c r="E329" s="1571"/>
      <c r="F329" s="1046"/>
      <c r="G329" s="1571"/>
      <c r="H329" s="1046"/>
      <c r="I329" s="1046"/>
      <c r="J329" s="1571"/>
      <c r="K329" s="1573"/>
      <c r="L329" s="1046"/>
      <c r="M329" s="1046"/>
      <c r="N329" s="1046"/>
      <c r="O329" s="1461"/>
      <c r="P329" s="1461"/>
      <c r="Q329" s="1461"/>
      <c r="R329" s="1461"/>
      <c r="S329" s="1461"/>
      <c r="T329" s="327"/>
      <c r="U329" s="327"/>
      <c r="V329" s="327"/>
      <c r="W329" s="327"/>
      <c r="X329" s="327"/>
      <c r="Y329" s="327"/>
      <c r="Z329" s="327"/>
      <c r="AA329" s="327"/>
      <c r="AB329" s="1575"/>
      <c r="AC329" s="327"/>
      <c r="AD329" s="327"/>
      <c r="AE329" s="327"/>
      <c r="AF329" s="327"/>
      <c r="AG329" s="327"/>
      <c r="AH329" s="327"/>
      <c r="AI329" s="327"/>
      <c r="AJ329" s="327"/>
      <c r="AK329" s="327"/>
      <c r="AL329" s="1461"/>
      <c r="AM329" s="1461"/>
      <c r="AN329" s="1461"/>
      <c r="AO329" s="1461"/>
    </row>
    <row r="330">
      <c r="A330" s="1461"/>
      <c r="B330" s="452"/>
      <c r="C330" s="1569"/>
      <c r="D330" s="1570"/>
      <c r="E330" s="1571"/>
      <c r="F330" s="1046"/>
      <c r="G330" s="1571"/>
      <c r="H330" s="1046"/>
      <c r="I330" s="1046"/>
      <c r="J330" s="1571"/>
      <c r="K330" s="1573"/>
      <c r="L330" s="1046"/>
      <c r="M330" s="1046"/>
      <c r="N330" s="1046"/>
      <c r="O330" s="1461"/>
      <c r="P330" s="1461"/>
      <c r="Q330" s="1461"/>
      <c r="R330" s="1461"/>
      <c r="S330" s="1461"/>
      <c r="T330" s="327"/>
      <c r="U330" s="327"/>
      <c r="V330" s="327"/>
      <c r="W330" s="327"/>
      <c r="X330" s="327"/>
      <c r="Y330" s="327"/>
      <c r="Z330" s="327"/>
      <c r="AA330" s="327"/>
      <c r="AB330" s="1575"/>
      <c r="AC330" s="327"/>
      <c r="AD330" s="327"/>
      <c r="AE330" s="327"/>
      <c r="AF330" s="327"/>
      <c r="AG330" s="327"/>
      <c r="AH330" s="327"/>
      <c r="AI330" s="327"/>
      <c r="AJ330" s="327"/>
      <c r="AK330" s="327"/>
      <c r="AL330" s="1461"/>
      <c r="AM330" s="1461"/>
      <c r="AN330" s="1461"/>
      <c r="AO330" s="1461"/>
    </row>
    <row r="331">
      <c r="A331" s="1461"/>
      <c r="B331" s="452"/>
      <c r="C331" s="1569"/>
      <c r="D331" s="1570"/>
      <c r="E331" s="1571"/>
      <c r="F331" s="1046"/>
      <c r="G331" s="1571"/>
      <c r="H331" s="1046"/>
      <c r="I331" s="1046"/>
      <c r="J331" s="1571"/>
      <c r="K331" s="1573"/>
      <c r="L331" s="1046"/>
      <c r="M331" s="1046"/>
      <c r="N331" s="1046"/>
      <c r="O331" s="1461"/>
      <c r="P331" s="1461"/>
      <c r="Q331" s="1461"/>
      <c r="R331" s="1461"/>
      <c r="S331" s="1461"/>
      <c r="T331" s="327"/>
      <c r="U331" s="327"/>
      <c r="V331" s="327"/>
      <c r="W331" s="327"/>
      <c r="X331" s="327"/>
      <c r="Y331" s="327"/>
      <c r="Z331" s="327"/>
      <c r="AA331" s="327"/>
      <c r="AB331" s="1575"/>
      <c r="AC331" s="327"/>
      <c r="AD331" s="327"/>
      <c r="AE331" s="327"/>
      <c r="AF331" s="327"/>
      <c r="AG331" s="327"/>
      <c r="AH331" s="327"/>
      <c r="AI331" s="327"/>
      <c r="AJ331" s="327"/>
      <c r="AK331" s="327"/>
      <c r="AL331" s="1461"/>
      <c r="AM331" s="1461"/>
      <c r="AN331" s="1461"/>
      <c r="AO331" s="1461"/>
    </row>
    <row r="332">
      <c r="A332" s="1461"/>
      <c r="B332" s="452"/>
      <c r="C332" s="1569"/>
      <c r="D332" s="1570"/>
      <c r="E332" s="1571"/>
      <c r="F332" s="1046"/>
      <c r="G332" s="1571"/>
      <c r="H332" s="1046"/>
      <c r="I332" s="1046"/>
      <c r="J332" s="1571"/>
      <c r="K332" s="1573"/>
      <c r="L332" s="1046"/>
      <c r="M332" s="1046"/>
      <c r="N332" s="1046"/>
      <c r="O332" s="1461"/>
      <c r="P332" s="1461"/>
      <c r="Q332" s="1461"/>
      <c r="R332" s="1461"/>
      <c r="S332" s="1461"/>
      <c r="T332" s="327"/>
      <c r="U332" s="327"/>
      <c r="V332" s="327"/>
      <c r="W332" s="327"/>
      <c r="X332" s="327"/>
      <c r="Y332" s="327"/>
      <c r="Z332" s="327"/>
      <c r="AA332" s="327"/>
      <c r="AB332" s="1575"/>
      <c r="AC332" s="327"/>
      <c r="AD332" s="327"/>
      <c r="AE332" s="327"/>
      <c r="AF332" s="327"/>
      <c r="AG332" s="327"/>
      <c r="AH332" s="327"/>
      <c r="AI332" s="327"/>
      <c r="AJ332" s="327"/>
      <c r="AK332" s="327"/>
      <c r="AL332" s="1461"/>
      <c r="AM332" s="1461"/>
      <c r="AN332" s="1461"/>
      <c r="AO332" s="1461"/>
    </row>
    <row r="333">
      <c r="A333" s="1461"/>
      <c r="B333" s="452"/>
      <c r="C333" s="1569"/>
      <c r="D333" s="1570"/>
      <c r="E333" s="1571"/>
      <c r="F333" s="1046"/>
      <c r="G333" s="1571"/>
      <c r="H333" s="1046"/>
      <c r="I333" s="1046"/>
      <c r="J333" s="1571"/>
      <c r="K333" s="1573"/>
      <c r="L333" s="1046"/>
      <c r="M333" s="1046"/>
      <c r="N333" s="1046"/>
      <c r="O333" s="1461"/>
      <c r="P333" s="1461"/>
      <c r="Q333" s="1461"/>
      <c r="R333" s="1461"/>
      <c r="S333" s="1461"/>
      <c r="T333" s="327"/>
      <c r="U333" s="327"/>
      <c r="V333" s="327"/>
      <c r="W333" s="327"/>
      <c r="X333" s="327"/>
      <c r="Y333" s="327"/>
      <c r="Z333" s="327"/>
      <c r="AA333" s="327"/>
      <c r="AB333" s="1575"/>
      <c r="AC333" s="327"/>
      <c r="AD333" s="327"/>
      <c r="AE333" s="327"/>
      <c r="AF333" s="327"/>
      <c r="AG333" s="327"/>
      <c r="AH333" s="327"/>
      <c r="AI333" s="327"/>
      <c r="AJ333" s="327"/>
      <c r="AK333" s="327"/>
      <c r="AL333" s="1461"/>
      <c r="AM333" s="1461"/>
      <c r="AN333" s="1461"/>
      <c r="AO333" s="1461"/>
    </row>
    <row r="334">
      <c r="A334" s="1461"/>
      <c r="B334" s="452"/>
      <c r="C334" s="1569"/>
      <c r="D334" s="1570"/>
      <c r="E334" s="1571"/>
      <c r="F334" s="1046"/>
      <c r="G334" s="1571"/>
      <c r="H334" s="1046"/>
      <c r="I334" s="1046"/>
      <c r="J334" s="1571"/>
      <c r="K334" s="1573"/>
      <c r="L334" s="1046"/>
      <c r="M334" s="1046"/>
      <c r="N334" s="1046"/>
      <c r="O334" s="1461"/>
      <c r="P334" s="1461"/>
      <c r="Q334" s="1461"/>
      <c r="R334" s="1461"/>
      <c r="S334" s="1461"/>
      <c r="T334" s="327"/>
      <c r="U334" s="327"/>
      <c r="V334" s="327"/>
      <c r="W334" s="327"/>
      <c r="X334" s="327"/>
      <c r="Y334" s="327"/>
      <c r="Z334" s="327"/>
      <c r="AA334" s="327"/>
      <c r="AB334" s="1575"/>
      <c r="AC334" s="327"/>
      <c r="AD334" s="327"/>
      <c r="AE334" s="327"/>
      <c r="AF334" s="327"/>
      <c r="AG334" s="327"/>
      <c r="AH334" s="327"/>
      <c r="AI334" s="327"/>
      <c r="AJ334" s="327"/>
      <c r="AK334" s="327"/>
      <c r="AL334" s="1461"/>
      <c r="AM334" s="1461"/>
      <c r="AN334" s="1461"/>
      <c r="AO334" s="1461"/>
    </row>
    <row r="335">
      <c r="A335" s="1461"/>
      <c r="B335" s="452"/>
      <c r="C335" s="1569"/>
      <c r="D335" s="1570"/>
      <c r="E335" s="1571"/>
      <c r="F335" s="1046"/>
      <c r="G335" s="1571"/>
      <c r="H335" s="1046"/>
      <c r="I335" s="1046"/>
      <c r="J335" s="1571"/>
      <c r="K335" s="1573"/>
      <c r="L335" s="1046"/>
      <c r="M335" s="1046"/>
      <c r="N335" s="1046"/>
      <c r="O335" s="1461"/>
      <c r="P335" s="1461"/>
      <c r="Q335" s="1461"/>
      <c r="R335" s="1461"/>
      <c r="S335" s="1461"/>
      <c r="T335" s="327"/>
      <c r="U335" s="327"/>
      <c r="V335" s="327"/>
      <c r="W335" s="327"/>
      <c r="X335" s="327"/>
      <c r="Y335" s="327"/>
      <c r="Z335" s="327"/>
      <c r="AA335" s="327"/>
      <c r="AB335" s="1575"/>
      <c r="AC335" s="327"/>
      <c r="AD335" s="327"/>
      <c r="AE335" s="327"/>
      <c r="AF335" s="327"/>
      <c r="AG335" s="327"/>
      <c r="AH335" s="327"/>
      <c r="AI335" s="327"/>
      <c r="AJ335" s="327"/>
      <c r="AK335" s="327"/>
      <c r="AL335" s="1461"/>
      <c r="AM335" s="1461"/>
      <c r="AN335" s="1461"/>
      <c r="AO335" s="1461"/>
    </row>
    <row r="336">
      <c r="A336" s="1461"/>
      <c r="B336" s="452"/>
      <c r="C336" s="1569"/>
      <c r="D336" s="1570"/>
      <c r="E336" s="1571"/>
      <c r="F336" s="1046"/>
      <c r="G336" s="1571"/>
      <c r="H336" s="1046"/>
      <c r="I336" s="1046"/>
      <c r="J336" s="1571"/>
      <c r="K336" s="1573"/>
      <c r="L336" s="1046"/>
      <c r="M336" s="1046"/>
      <c r="N336" s="1046"/>
      <c r="O336" s="1461"/>
      <c r="P336" s="1461"/>
      <c r="Q336" s="1461"/>
      <c r="R336" s="1461"/>
      <c r="S336" s="1461"/>
      <c r="T336" s="327"/>
      <c r="U336" s="327"/>
      <c r="V336" s="327"/>
      <c r="W336" s="327"/>
      <c r="X336" s="327"/>
      <c r="Y336" s="327"/>
      <c r="Z336" s="327"/>
      <c r="AA336" s="327"/>
      <c r="AB336" s="1575"/>
      <c r="AC336" s="327"/>
      <c r="AD336" s="327"/>
      <c r="AE336" s="327"/>
      <c r="AF336" s="327"/>
      <c r="AG336" s="327"/>
      <c r="AH336" s="327"/>
      <c r="AI336" s="327"/>
      <c r="AJ336" s="327"/>
      <c r="AK336" s="327"/>
      <c r="AL336" s="1461"/>
      <c r="AM336" s="1461"/>
      <c r="AN336" s="1461"/>
      <c r="AO336" s="1461"/>
    </row>
    <row r="337">
      <c r="A337" s="1461"/>
      <c r="B337" s="452"/>
      <c r="C337" s="1569"/>
      <c r="D337" s="1570"/>
      <c r="E337" s="1571"/>
      <c r="F337" s="1046"/>
      <c r="G337" s="1571"/>
      <c r="H337" s="1046"/>
      <c r="I337" s="1046"/>
      <c r="J337" s="1571"/>
      <c r="K337" s="1573"/>
      <c r="L337" s="1046"/>
      <c r="M337" s="1046"/>
      <c r="N337" s="1046"/>
      <c r="O337" s="1461"/>
      <c r="P337" s="1461"/>
      <c r="Q337" s="1461"/>
      <c r="R337" s="1461"/>
      <c r="S337" s="1461"/>
      <c r="T337" s="327"/>
      <c r="U337" s="327"/>
      <c r="V337" s="327"/>
      <c r="W337" s="327"/>
      <c r="X337" s="327"/>
      <c r="Y337" s="327"/>
      <c r="Z337" s="327"/>
      <c r="AA337" s="327"/>
      <c r="AB337" s="1575"/>
      <c r="AC337" s="327"/>
      <c r="AD337" s="327"/>
      <c r="AE337" s="327"/>
      <c r="AF337" s="327"/>
      <c r="AG337" s="327"/>
      <c r="AH337" s="327"/>
      <c r="AI337" s="327"/>
      <c r="AJ337" s="327"/>
      <c r="AK337" s="327"/>
      <c r="AL337" s="1461"/>
      <c r="AM337" s="1461"/>
      <c r="AN337" s="1461"/>
      <c r="AO337" s="1461"/>
    </row>
    <row r="338">
      <c r="A338" s="1461"/>
      <c r="B338" s="452"/>
      <c r="C338" s="1569"/>
      <c r="D338" s="1570"/>
      <c r="E338" s="1571"/>
      <c r="F338" s="1046"/>
      <c r="G338" s="1571"/>
      <c r="H338" s="1046"/>
      <c r="I338" s="1046"/>
      <c r="J338" s="1571"/>
      <c r="K338" s="1573"/>
      <c r="L338" s="1046"/>
      <c r="M338" s="1046"/>
      <c r="N338" s="1046"/>
      <c r="O338" s="1461"/>
      <c r="P338" s="1461"/>
      <c r="Q338" s="1461"/>
      <c r="R338" s="1461"/>
      <c r="S338" s="1461"/>
      <c r="T338" s="327"/>
      <c r="U338" s="327"/>
      <c r="V338" s="327"/>
      <c r="W338" s="327"/>
      <c r="X338" s="327"/>
      <c r="Y338" s="327"/>
      <c r="Z338" s="327"/>
      <c r="AA338" s="327"/>
      <c r="AB338" s="1575"/>
      <c r="AC338" s="327"/>
      <c r="AD338" s="327"/>
      <c r="AE338" s="327"/>
      <c r="AF338" s="327"/>
      <c r="AG338" s="327"/>
      <c r="AH338" s="327"/>
      <c r="AI338" s="327"/>
      <c r="AJ338" s="327"/>
      <c r="AK338" s="327"/>
      <c r="AL338" s="1461"/>
      <c r="AM338" s="1461"/>
      <c r="AN338" s="1461"/>
      <c r="AO338" s="1461"/>
    </row>
    <row r="339">
      <c r="A339" s="1461"/>
      <c r="B339" s="452"/>
      <c r="C339" s="1569"/>
      <c r="D339" s="1570"/>
      <c r="E339" s="1571"/>
      <c r="F339" s="1046"/>
      <c r="G339" s="1571"/>
      <c r="H339" s="1046"/>
      <c r="I339" s="1046"/>
      <c r="J339" s="1571"/>
      <c r="K339" s="1573"/>
      <c r="L339" s="1046"/>
      <c r="M339" s="1046"/>
      <c r="N339" s="1046"/>
      <c r="O339" s="1461"/>
      <c r="P339" s="1461"/>
      <c r="Q339" s="1461"/>
      <c r="R339" s="1461"/>
      <c r="S339" s="1461"/>
      <c r="T339" s="327"/>
      <c r="U339" s="327"/>
      <c r="V339" s="327"/>
      <c r="W339" s="327"/>
      <c r="X339" s="327"/>
      <c r="Y339" s="327"/>
      <c r="Z339" s="327"/>
      <c r="AA339" s="327"/>
      <c r="AB339" s="1575"/>
      <c r="AC339" s="327"/>
      <c r="AD339" s="327"/>
      <c r="AE339" s="327"/>
      <c r="AF339" s="327"/>
      <c r="AG339" s="327"/>
      <c r="AH339" s="327"/>
      <c r="AI339" s="327"/>
      <c r="AJ339" s="327"/>
      <c r="AK339" s="327"/>
      <c r="AL339" s="1461"/>
      <c r="AM339" s="1461"/>
      <c r="AN339" s="1461"/>
      <c r="AO339" s="1461"/>
    </row>
    <row r="340">
      <c r="A340" s="1461"/>
      <c r="B340" s="452"/>
      <c r="C340" s="1569"/>
      <c r="D340" s="1570"/>
      <c r="E340" s="1571"/>
      <c r="F340" s="1046"/>
      <c r="G340" s="1571"/>
      <c r="H340" s="1046"/>
      <c r="I340" s="1046"/>
      <c r="J340" s="1571"/>
      <c r="K340" s="1573"/>
      <c r="L340" s="1046"/>
      <c r="M340" s="1046"/>
      <c r="N340" s="1046"/>
      <c r="O340" s="1461"/>
      <c r="P340" s="1461"/>
      <c r="Q340" s="1461"/>
      <c r="R340" s="1461"/>
      <c r="S340" s="1461"/>
      <c r="T340" s="327"/>
      <c r="U340" s="327"/>
      <c r="V340" s="327"/>
      <c r="W340" s="327"/>
      <c r="X340" s="327"/>
      <c r="Y340" s="327"/>
      <c r="Z340" s="327"/>
      <c r="AA340" s="327"/>
      <c r="AB340" s="1575"/>
      <c r="AC340" s="327"/>
      <c r="AD340" s="327"/>
      <c r="AE340" s="327"/>
      <c r="AF340" s="327"/>
      <c r="AG340" s="327"/>
      <c r="AH340" s="327"/>
      <c r="AI340" s="327"/>
      <c r="AJ340" s="327"/>
      <c r="AK340" s="327"/>
      <c r="AL340" s="1461"/>
      <c r="AM340" s="1461"/>
      <c r="AN340" s="1461"/>
      <c r="AO340" s="1461"/>
    </row>
    <row r="341">
      <c r="A341" s="1461"/>
      <c r="B341" s="452"/>
      <c r="C341" s="1569"/>
      <c r="D341" s="1570"/>
      <c r="E341" s="1571"/>
      <c r="F341" s="1046"/>
      <c r="G341" s="1571"/>
      <c r="H341" s="1046"/>
      <c r="I341" s="1046"/>
      <c r="J341" s="1571"/>
      <c r="K341" s="1573"/>
      <c r="L341" s="1046"/>
      <c r="M341" s="1046"/>
      <c r="N341" s="1046"/>
      <c r="O341" s="1461"/>
      <c r="P341" s="1461"/>
      <c r="Q341" s="1461"/>
      <c r="R341" s="1461"/>
      <c r="S341" s="1461"/>
      <c r="T341" s="327"/>
      <c r="U341" s="327"/>
      <c r="V341" s="327"/>
      <c r="W341" s="327"/>
      <c r="X341" s="327"/>
      <c r="Y341" s="327"/>
      <c r="Z341" s="327"/>
      <c r="AA341" s="327"/>
      <c r="AB341" s="1575"/>
      <c r="AC341" s="327"/>
      <c r="AD341" s="327"/>
      <c r="AE341" s="327"/>
      <c r="AF341" s="327"/>
      <c r="AG341" s="327"/>
      <c r="AH341" s="327"/>
      <c r="AI341" s="327"/>
      <c r="AJ341" s="327"/>
      <c r="AK341" s="327"/>
      <c r="AL341" s="1461"/>
      <c r="AM341" s="1461"/>
      <c r="AN341" s="1461"/>
      <c r="AO341" s="1461"/>
    </row>
    <row r="342">
      <c r="A342" s="1461"/>
      <c r="B342" s="452"/>
      <c r="C342" s="1569"/>
      <c r="D342" s="1570"/>
      <c r="E342" s="1571"/>
      <c r="F342" s="1046"/>
      <c r="G342" s="1571"/>
      <c r="H342" s="1046"/>
      <c r="I342" s="1046"/>
      <c r="J342" s="1571"/>
      <c r="K342" s="1573"/>
      <c r="L342" s="1046"/>
      <c r="M342" s="1046"/>
      <c r="N342" s="1046"/>
      <c r="O342" s="1461"/>
      <c r="P342" s="1461"/>
      <c r="Q342" s="1461"/>
      <c r="R342" s="1461"/>
      <c r="S342" s="1461"/>
      <c r="T342" s="327"/>
      <c r="U342" s="327"/>
      <c r="V342" s="327"/>
      <c r="W342" s="327"/>
      <c r="X342" s="327"/>
      <c r="Y342" s="327"/>
      <c r="Z342" s="327"/>
      <c r="AA342" s="327"/>
      <c r="AB342" s="1575"/>
      <c r="AC342" s="327"/>
      <c r="AD342" s="327"/>
      <c r="AE342" s="327"/>
      <c r="AF342" s="327"/>
      <c r="AG342" s="327"/>
      <c r="AH342" s="327"/>
      <c r="AI342" s="327"/>
      <c r="AJ342" s="327"/>
      <c r="AK342" s="327"/>
      <c r="AL342" s="1461"/>
      <c r="AM342" s="1461"/>
      <c r="AN342" s="1461"/>
      <c r="AO342" s="1461"/>
    </row>
    <row r="343">
      <c r="A343" s="1461"/>
      <c r="B343" s="452"/>
      <c r="C343" s="1569"/>
      <c r="D343" s="1570"/>
      <c r="E343" s="1571"/>
      <c r="F343" s="1046"/>
      <c r="G343" s="1571"/>
      <c r="H343" s="1046"/>
      <c r="I343" s="1046"/>
      <c r="J343" s="1571"/>
      <c r="K343" s="1573"/>
      <c r="L343" s="1046"/>
      <c r="M343" s="1046"/>
      <c r="N343" s="1046"/>
      <c r="O343" s="1461"/>
      <c r="P343" s="1461"/>
      <c r="Q343" s="1461"/>
      <c r="R343" s="1461"/>
      <c r="S343" s="1461"/>
      <c r="T343" s="327"/>
      <c r="U343" s="327"/>
      <c r="V343" s="327"/>
      <c r="W343" s="327"/>
      <c r="X343" s="327"/>
      <c r="Y343" s="327"/>
      <c r="Z343" s="327"/>
      <c r="AA343" s="327"/>
      <c r="AB343" s="1575"/>
      <c r="AC343" s="327"/>
      <c r="AD343" s="327"/>
      <c r="AE343" s="327"/>
      <c r="AF343" s="327"/>
      <c r="AG343" s="327"/>
      <c r="AH343" s="327"/>
      <c r="AI343" s="327"/>
      <c r="AJ343" s="327"/>
      <c r="AK343" s="327"/>
      <c r="AL343" s="1461"/>
      <c r="AM343" s="1461"/>
      <c r="AN343" s="1461"/>
      <c r="AO343" s="1461"/>
    </row>
    <row r="344">
      <c r="A344" s="1461"/>
      <c r="B344" s="452"/>
      <c r="C344" s="1569"/>
      <c r="D344" s="1570"/>
      <c r="E344" s="1571"/>
      <c r="F344" s="1046"/>
      <c r="G344" s="1571"/>
      <c r="H344" s="1046"/>
      <c r="I344" s="1046"/>
      <c r="J344" s="1571"/>
      <c r="K344" s="1573"/>
      <c r="L344" s="1046"/>
      <c r="M344" s="1046"/>
      <c r="N344" s="1046"/>
      <c r="O344" s="1461"/>
      <c r="P344" s="1461"/>
      <c r="Q344" s="1461"/>
      <c r="R344" s="1461"/>
      <c r="S344" s="1461"/>
      <c r="T344" s="327"/>
      <c r="U344" s="327"/>
      <c r="V344" s="327"/>
      <c r="W344" s="327"/>
      <c r="X344" s="327"/>
      <c r="Y344" s="327"/>
      <c r="Z344" s="327"/>
      <c r="AA344" s="327"/>
      <c r="AB344" s="1575"/>
      <c r="AC344" s="327"/>
      <c r="AD344" s="327"/>
      <c r="AE344" s="327"/>
      <c r="AF344" s="327"/>
      <c r="AG344" s="327"/>
      <c r="AH344" s="327"/>
      <c r="AI344" s="327"/>
      <c r="AJ344" s="327"/>
      <c r="AK344" s="327"/>
      <c r="AL344" s="1461"/>
      <c r="AM344" s="1461"/>
      <c r="AN344" s="1461"/>
      <c r="AO344" s="1461"/>
    </row>
    <row r="345">
      <c r="A345" s="1461"/>
      <c r="B345" s="452"/>
      <c r="C345" s="1569"/>
      <c r="D345" s="1570"/>
      <c r="E345" s="1571"/>
      <c r="F345" s="1046"/>
      <c r="G345" s="1571"/>
      <c r="H345" s="1046"/>
      <c r="I345" s="1046"/>
      <c r="J345" s="1571"/>
      <c r="K345" s="1573"/>
      <c r="L345" s="1046"/>
      <c r="M345" s="1046"/>
      <c r="N345" s="1046"/>
      <c r="O345" s="1461"/>
      <c r="P345" s="1461"/>
      <c r="Q345" s="1461"/>
      <c r="R345" s="1461"/>
      <c r="S345" s="1461"/>
      <c r="T345" s="327"/>
      <c r="U345" s="327"/>
      <c r="V345" s="327"/>
      <c r="W345" s="327"/>
      <c r="X345" s="327"/>
      <c r="Y345" s="327"/>
      <c r="Z345" s="327"/>
      <c r="AA345" s="327"/>
      <c r="AB345" s="1575"/>
      <c r="AC345" s="327"/>
      <c r="AD345" s="327"/>
      <c r="AE345" s="327"/>
      <c r="AF345" s="327"/>
      <c r="AG345" s="327"/>
      <c r="AH345" s="327"/>
      <c r="AI345" s="327"/>
      <c r="AJ345" s="327"/>
      <c r="AK345" s="327"/>
      <c r="AL345" s="1461"/>
      <c r="AM345" s="1461"/>
      <c r="AN345" s="1461"/>
      <c r="AO345" s="1461"/>
    </row>
    <row r="346">
      <c r="A346" s="1461"/>
      <c r="B346" s="452"/>
      <c r="C346" s="1569"/>
      <c r="D346" s="1570"/>
      <c r="E346" s="1571"/>
      <c r="F346" s="1046"/>
      <c r="G346" s="1571"/>
      <c r="H346" s="1046"/>
      <c r="I346" s="1046"/>
      <c r="J346" s="1571"/>
      <c r="K346" s="1573"/>
      <c r="L346" s="1046"/>
      <c r="M346" s="1046"/>
      <c r="N346" s="1046"/>
      <c r="O346" s="1461"/>
      <c r="P346" s="1461"/>
      <c r="Q346" s="1461"/>
      <c r="R346" s="1461"/>
      <c r="S346" s="1461"/>
      <c r="T346" s="327"/>
      <c r="U346" s="327"/>
      <c r="V346" s="327"/>
      <c r="W346" s="327"/>
      <c r="X346" s="327"/>
      <c r="Y346" s="327"/>
      <c r="Z346" s="327"/>
      <c r="AA346" s="327"/>
      <c r="AB346" s="1575"/>
      <c r="AC346" s="327"/>
      <c r="AD346" s="327"/>
      <c r="AE346" s="327"/>
      <c r="AF346" s="327"/>
      <c r="AG346" s="327"/>
      <c r="AH346" s="327"/>
      <c r="AI346" s="327"/>
      <c r="AJ346" s="327"/>
      <c r="AK346" s="327"/>
      <c r="AL346" s="1461"/>
      <c r="AM346" s="1461"/>
      <c r="AN346" s="1461"/>
      <c r="AO346" s="1461"/>
    </row>
    <row r="347">
      <c r="A347" s="1461"/>
      <c r="B347" s="452"/>
      <c r="C347" s="1569"/>
      <c r="D347" s="1570"/>
      <c r="E347" s="1571"/>
      <c r="F347" s="1046"/>
      <c r="G347" s="1571"/>
      <c r="H347" s="1046"/>
      <c r="I347" s="1046"/>
      <c r="J347" s="1571"/>
      <c r="K347" s="1573"/>
      <c r="L347" s="1046"/>
      <c r="M347" s="1046"/>
      <c r="N347" s="1046"/>
      <c r="O347" s="1461"/>
      <c r="P347" s="1461"/>
      <c r="Q347" s="1461"/>
      <c r="R347" s="1461"/>
      <c r="S347" s="1461"/>
      <c r="T347" s="327"/>
      <c r="U347" s="327"/>
      <c r="V347" s="327"/>
      <c r="W347" s="327"/>
      <c r="X347" s="327"/>
      <c r="Y347" s="327"/>
      <c r="Z347" s="327"/>
      <c r="AA347" s="327"/>
      <c r="AB347" s="1575"/>
      <c r="AC347" s="327"/>
      <c r="AD347" s="327"/>
      <c r="AE347" s="327"/>
      <c r="AF347" s="327"/>
      <c r="AG347" s="327"/>
      <c r="AH347" s="327"/>
      <c r="AI347" s="327"/>
      <c r="AJ347" s="327"/>
      <c r="AK347" s="327"/>
      <c r="AL347" s="1461"/>
      <c r="AM347" s="1461"/>
      <c r="AN347" s="1461"/>
      <c r="AO347" s="1461"/>
    </row>
    <row r="348">
      <c r="A348" s="1461"/>
      <c r="B348" s="452"/>
      <c r="C348" s="1569"/>
      <c r="D348" s="1570"/>
      <c r="E348" s="1571"/>
      <c r="F348" s="1046"/>
      <c r="G348" s="1571"/>
      <c r="H348" s="1046"/>
      <c r="I348" s="1046"/>
      <c r="J348" s="1571"/>
      <c r="K348" s="1573"/>
      <c r="L348" s="1046"/>
      <c r="M348" s="1046"/>
      <c r="N348" s="1046"/>
      <c r="O348" s="1461"/>
      <c r="P348" s="1461"/>
      <c r="Q348" s="1461"/>
      <c r="R348" s="1461"/>
      <c r="S348" s="1461"/>
      <c r="T348" s="327"/>
      <c r="U348" s="327"/>
      <c r="V348" s="327"/>
      <c r="W348" s="327"/>
      <c r="X348" s="327"/>
      <c r="Y348" s="327"/>
      <c r="Z348" s="327"/>
      <c r="AA348" s="327"/>
      <c r="AB348" s="1575"/>
      <c r="AC348" s="327"/>
      <c r="AD348" s="327"/>
      <c r="AE348" s="327"/>
      <c r="AF348" s="327"/>
      <c r="AG348" s="327"/>
      <c r="AH348" s="327"/>
      <c r="AI348" s="327"/>
      <c r="AJ348" s="327"/>
      <c r="AK348" s="327"/>
      <c r="AL348" s="1461"/>
      <c r="AM348" s="1461"/>
      <c r="AN348" s="1461"/>
      <c r="AO348" s="1461"/>
    </row>
    <row r="349">
      <c r="A349" s="1461"/>
      <c r="B349" s="452"/>
      <c r="C349" s="1569"/>
      <c r="D349" s="1570"/>
      <c r="E349" s="1571"/>
      <c r="F349" s="1046"/>
      <c r="G349" s="1571"/>
      <c r="H349" s="1046"/>
      <c r="I349" s="1046"/>
      <c r="J349" s="1571"/>
      <c r="K349" s="1573"/>
      <c r="L349" s="1046"/>
      <c r="M349" s="1046"/>
      <c r="N349" s="1046"/>
      <c r="O349" s="1461"/>
      <c r="P349" s="1461"/>
      <c r="Q349" s="1461"/>
      <c r="R349" s="1461"/>
      <c r="S349" s="1461"/>
      <c r="T349" s="327"/>
      <c r="U349" s="327"/>
      <c r="V349" s="327"/>
      <c r="W349" s="327"/>
      <c r="X349" s="327"/>
      <c r="Y349" s="327"/>
      <c r="Z349" s="327"/>
      <c r="AA349" s="327"/>
      <c r="AB349" s="1575"/>
      <c r="AC349" s="327"/>
      <c r="AD349" s="327"/>
      <c r="AE349" s="327"/>
      <c r="AF349" s="327"/>
      <c r="AG349" s="327"/>
      <c r="AH349" s="327"/>
      <c r="AI349" s="327"/>
      <c r="AJ349" s="327"/>
      <c r="AK349" s="327"/>
      <c r="AL349" s="1461"/>
      <c r="AM349" s="1461"/>
      <c r="AN349" s="1461"/>
      <c r="AO349" s="1461"/>
    </row>
    <row r="350">
      <c r="A350" s="1461"/>
      <c r="B350" s="452"/>
      <c r="C350" s="1569"/>
      <c r="D350" s="1570"/>
      <c r="E350" s="1571"/>
      <c r="F350" s="1046"/>
      <c r="G350" s="1571"/>
      <c r="H350" s="1046"/>
      <c r="I350" s="1046"/>
      <c r="J350" s="1571"/>
      <c r="K350" s="1573"/>
      <c r="L350" s="1046"/>
      <c r="M350" s="1046"/>
      <c r="N350" s="1046"/>
      <c r="O350" s="1461"/>
      <c r="P350" s="1461"/>
      <c r="Q350" s="1461"/>
      <c r="R350" s="1461"/>
      <c r="S350" s="1461"/>
      <c r="T350" s="327"/>
      <c r="U350" s="327"/>
      <c r="V350" s="327"/>
      <c r="W350" s="327"/>
      <c r="X350" s="327"/>
      <c r="Y350" s="327"/>
      <c r="Z350" s="327"/>
      <c r="AA350" s="327"/>
      <c r="AB350" s="1575"/>
      <c r="AC350" s="327"/>
      <c r="AD350" s="327"/>
      <c r="AE350" s="327"/>
      <c r="AF350" s="327"/>
      <c r="AG350" s="327"/>
      <c r="AH350" s="327"/>
      <c r="AI350" s="327"/>
      <c r="AJ350" s="327"/>
      <c r="AK350" s="327"/>
      <c r="AL350" s="1461"/>
      <c r="AM350" s="1461"/>
      <c r="AN350" s="1461"/>
      <c r="AO350" s="1461"/>
    </row>
    <row r="351">
      <c r="A351" s="1461"/>
      <c r="B351" s="452"/>
      <c r="C351" s="1569"/>
      <c r="D351" s="1570"/>
      <c r="E351" s="1571"/>
      <c r="F351" s="1046"/>
      <c r="G351" s="1571"/>
      <c r="H351" s="1046"/>
      <c r="I351" s="1046"/>
      <c r="J351" s="1571"/>
      <c r="K351" s="1573"/>
      <c r="L351" s="1046"/>
      <c r="M351" s="1046"/>
      <c r="N351" s="1046"/>
      <c r="O351" s="1461"/>
      <c r="P351" s="1461"/>
      <c r="Q351" s="1461"/>
      <c r="R351" s="1461"/>
      <c r="S351" s="1461"/>
      <c r="T351" s="327"/>
      <c r="U351" s="327"/>
      <c r="V351" s="327"/>
      <c r="W351" s="327"/>
      <c r="X351" s="327"/>
      <c r="Y351" s="327"/>
      <c r="Z351" s="327"/>
      <c r="AA351" s="327"/>
      <c r="AB351" s="1575"/>
      <c r="AC351" s="327"/>
      <c r="AD351" s="327"/>
      <c r="AE351" s="327"/>
      <c r="AF351" s="327"/>
      <c r="AG351" s="327"/>
      <c r="AH351" s="327"/>
      <c r="AI351" s="327"/>
      <c r="AJ351" s="327"/>
      <c r="AK351" s="327"/>
      <c r="AL351" s="1461"/>
      <c r="AM351" s="1461"/>
      <c r="AN351" s="1461"/>
      <c r="AO351" s="1461"/>
    </row>
    <row r="352">
      <c r="A352" s="1461"/>
      <c r="B352" s="452"/>
      <c r="C352" s="1569"/>
      <c r="D352" s="1570"/>
      <c r="E352" s="1571"/>
      <c r="F352" s="1046"/>
      <c r="G352" s="1571"/>
      <c r="H352" s="1046"/>
      <c r="I352" s="1046"/>
      <c r="J352" s="1571"/>
      <c r="K352" s="1573"/>
      <c r="L352" s="1046"/>
      <c r="M352" s="1046"/>
      <c r="N352" s="1046"/>
      <c r="O352" s="1461"/>
      <c r="P352" s="1461"/>
      <c r="Q352" s="1461"/>
      <c r="R352" s="1461"/>
      <c r="S352" s="1461"/>
      <c r="T352" s="327"/>
      <c r="U352" s="327"/>
      <c r="V352" s="327"/>
      <c r="W352" s="327"/>
      <c r="X352" s="327"/>
      <c r="Y352" s="327"/>
      <c r="Z352" s="327"/>
      <c r="AA352" s="327"/>
      <c r="AB352" s="1575"/>
      <c r="AC352" s="327"/>
      <c r="AD352" s="327"/>
      <c r="AE352" s="327"/>
      <c r="AF352" s="327"/>
      <c r="AG352" s="327"/>
      <c r="AH352" s="327"/>
      <c r="AI352" s="327"/>
      <c r="AJ352" s="327"/>
      <c r="AK352" s="327"/>
      <c r="AL352" s="1461"/>
      <c r="AM352" s="1461"/>
      <c r="AN352" s="1461"/>
      <c r="AO352" s="1461"/>
    </row>
    <row r="353">
      <c r="A353" s="1461"/>
      <c r="B353" s="452"/>
      <c r="C353" s="1569"/>
      <c r="D353" s="1570"/>
      <c r="E353" s="1571"/>
      <c r="F353" s="1046"/>
      <c r="G353" s="1571"/>
      <c r="H353" s="1046"/>
      <c r="I353" s="1046"/>
      <c r="J353" s="1571"/>
      <c r="K353" s="1573"/>
      <c r="L353" s="1046"/>
      <c r="M353" s="1046"/>
      <c r="N353" s="1046"/>
      <c r="O353" s="1461"/>
      <c r="P353" s="1461"/>
      <c r="Q353" s="1461"/>
      <c r="R353" s="1461"/>
      <c r="S353" s="1461"/>
      <c r="T353" s="327"/>
      <c r="U353" s="327"/>
      <c r="V353" s="327"/>
      <c r="W353" s="327"/>
      <c r="X353" s="327"/>
      <c r="Y353" s="327"/>
      <c r="Z353" s="327"/>
      <c r="AA353" s="327"/>
      <c r="AB353" s="1575"/>
      <c r="AC353" s="327"/>
      <c r="AD353" s="327"/>
      <c r="AE353" s="327"/>
      <c r="AF353" s="327"/>
      <c r="AG353" s="327"/>
      <c r="AH353" s="327"/>
      <c r="AI353" s="327"/>
      <c r="AJ353" s="327"/>
      <c r="AK353" s="327"/>
      <c r="AL353" s="1461"/>
      <c r="AM353" s="1461"/>
      <c r="AN353" s="1461"/>
      <c r="AO353" s="1461"/>
    </row>
    <row r="354">
      <c r="A354" s="1461"/>
      <c r="B354" s="452"/>
      <c r="C354" s="1569"/>
      <c r="D354" s="1570"/>
      <c r="E354" s="1571"/>
      <c r="F354" s="1046"/>
      <c r="G354" s="1571"/>
      <c r="H354" s="1046"/>
      <c r="I354" s="1046"/>
      <c r="J354" s="1571"/>
      <c r="K354" s="1573"/>
      <c r="L354" s="1046"/>
      <c r="M354" s="1046"/>
      <c r="N354" s="1046"/>
      <c r="O354" s="1461"/>
      <c r="P354" s="1461"/>
      <c r="Q354" s="1461"/>
      <c r="R354" s="1461"/>
      <c r="S354" s="1461"/>
      <c r="T354" s="327"/>
      <c r="U354" s="327"/>
      <c r="V354" s="327"/>
      <c r="W354" s="327"/>
      <c r="X354" s="327"/>
      <c r="Y354" s="327"/>
      <c r="Z354" s="327"/>
      <c r="AA354" s="327"/>
      <c r="AB354" s="1575"/>
      <c r="AC354" s="327"/>
      <c r="AD354" s="327"/>
      <c r="AE354" s="327"/>
      <c r="AF354" s="327"/>
      <c r="AG354" s="327"/>
      <c r="AH354" s="327"/>
      <c r="AI354" s="327"/>
      <c r="AJ354" s="327"/>
      <c r="AK354" s="327"/>
      <c r="AL354" s="1461"/>
      <c r="AM354" s="1461"/>
      <c r="AN354" s="1461"/>
      <c r="AO354" s="1461"/>
    </row>
    <row r="355">
      <c r="A355" s="1461"/>
      <c r="B355" s="452"/>
      <c r="C355" s="1569"/>
      <c r="D355" s="1570"/>
      <c r="E355" s="1571"/>
      <c r="F355" s="1046"/>
      <c r="G355" s="1571"/>
      <c r="H355" s="1046"/>
      <c r="I355" s="1046"/>
      <c r="J355" s="1571"/>
      <c r="K355" s="1573"/>
      <c r="L355" s="1046"/>
      <c r="M355" s="1046"/>
      <c r="N355" s="1046"/>
      <c r="O355" s="1461"/>
      <c r="P355" s="1461"/>
      <c r="Q355" s="1461"/>
      <c r="R355" s="1461"/>
      <c r="S355" s="1461"/>
      <c r="T355" s="327"/>
      <c r="U355" s="327"/>
      <c r="V355" s="327"/>
      <c r="W355" s="327"/>
      <c r="X355" s="327"/>
      <c r="Y355" s="327"/>
      <c r="Z355" s="327"/>
      <c r="AA355" s="327"/>
      <c r="AB355" s="1575"/>
      <c r="AC355" s="327"/>
      <c r="AD355" s="327"/>
      <c r="AE355" s="327"/>
      <c r="AF355" s="327"/>
      <c r="AG355" s="327"/>
      <c r="AH355" s="327"/>
      <c r="AI355" s="327"/>
      <c r="AJ355" s="327"/>
      <c r="AK355" s="327"/>
      <c r="AL355" s="1461"/>
      <c r="AM355" s="1461"/>
      <c r="AN355" s="1461"/>
      <c r="AO355" s="1461"/>
    </row>
    <row r="356">
      <c r="A356" s="1461"/>
      <c r="B356" s="452"/>
      <c r="C356" s="1569"/>
      <c r="D356" s="1570"/>
      <c r="E356" s="1571"/>
      <c r="F356" s="1046"/>
      <c r="G356" s="1571"/>
      <c r="H356" s="1046"/>
      <c r="I356" s="1046"/>
      <c r="J356" s="1571"/>
      <c r="K356" s="1573"/>
      <c r="L356" s="1046"/>
      <c r="M356" s="1046"/>
      <c r="N356" s="1046"/>
      <c r="O356" s="1461"/>
      <c r="P356" s="1461"/>
      <c r="Q356" s="1461"/>
      <c r="R356" s="1461"/>
      <c r="S356" s="1461"/>
      <c r="T356" s="327"/>
      <c r="U356" s="327"/>
      <c r="V356" s="327"/>
      <c r="W356" s="327"/>
      <c r="X356" s="327"/>
      <c r="Y356" s="327"/>
      <c r="Z356" s="327"/>
      <c r="AA356" s="327"/>
      <c r="AB356" s="1575"/>
      <c r="AC356" s="327"/>
      <c r="AD356" s="327"/>
      <c r="AE356" s="327"/>
      <c r="AF356" s="327"/>
      <c r="AG356" s="327"/>
      <c r="AH356" s="327"/>
      <c r="AI356" s="327"/>
      <c r="AJ356" s="327"/>
      <c r="AK356" s="327"/>
      <c r="AL356" s="1461"/>
      <c r="AM356" s="1461"/>
      <c r="AN356" s="1461"/>
      <c r="AO356" s="1461"/>
    </row>
    <row r="357">
      <c r="A357" s="1461"/>
      <c r="B357" s="452"/>
      <c r="C357" s="1569"/>
      <c r="D357" s="1570"/>
      <c r="E357" s="1571"/>
      <c r="F357" s="1046"/>
      <c r="G357" s="1571"/>
      <c r="H357" s="1046"/>
      <c r="I357" s="1046"/>
      <c r="J357" s="1571"/>
      <c r="K357" s="1573"/>
      <c r="L357" s="1046"/>
      <c r="M357" s="1046"/>
      <c r="N357" s="1046"/>
      <c r="O357" s="1461"/>
      <c r="P357" s="1461"/>
      <c r="Q357" s="1461"/>
      <c r="R357" s="1461"/>
      <c r="S357" s="1461"/>
      <c r="T357" s="327"/>
      <c r="U357" s="327"/>
      <c r="V357" s="327"/>
      <c r="W357" s="327"/>
      <c r="X357" s="327"/>
      <c r="Y357" s="327"/>
      <c r="Z357" s="327"/>
      <c r="AA357" s="327"/>
      <c r="AB357" s="1575"/>
      <c r="AC357" s="327"/>
      <c r="AD357" s="327"/>
      <c r="AE357" s="327"/>
      <c r="AF357" s="327"/>
      <c r="AG357" s="327"/>
      <c r="AH357" s="327"/>
      <c r="AI357" s="327"/>
      <c r="AJ357" s="327"/>
      <c r="AK357" s="327"/>
      <c r="AL357" s="1461"/>
      <c r="AM357" s="1461"/>
      <c r="AN357" s="1461"/>
      <c r="AO357" s="1461"/>
    </row>
    <row r="358">
      <c r="A358" s="1461"/>
      <c r="B358" s="452"/>
      <c r="C358" s="1569"/>
      <c r="D358" s="1570"/>
      <c r="E358" s="1571"/>
      <c r="F358" s="1046"/>
      <c r="G358" s="1571"/>
      <c r="H358" s="1046"/>
      <c r="I358" s="1046"/>
      <c r="J358" s="1571"/>
      <c r="K358" s="1573"/>
      <c r="L358" s="1046"/>
      <c r="M358" s="1046"/>
      <c r="N358" s="1046"/>
      <c r="O358" s="1461"/>
      <c r="P358" s="1461"/>
      <c r="Q358" s="1461"/>
      <c r="R358" s="1461"/>
      <c r="S358" s="1461"/>
      <c r="T358" s="327"/>
      <c r="U358" s="327"/>
      <c r="V358" s="327"/>
      <c r="W358" s="327"/>
      <c r="X358" s="327"/>
      <c r="Y358" s="327"/>
      <c r="Z358" s="327"/>
      <c r="AA358" s="327"/>
      <c r="AB358" s="1575"/>
      <c r="AC358" s="327"/>
      <c r="AD358" s="327"/>
      <c r="AE358" s="327"/>
      <c r="AF358" s="327"/>
      <c r="AG358" s="327"/>
      <c r="AH358" s="327"/>
      <c r="AI358" s="327"/>
      <c r="AJ358" s="327"/>
      <c r="AK358" s="327"/>
      <c r="AL358" s="1461"/>
      <c r="AM358" s="1461"/>
      <c r="AN358" s="1461"/>
      <c r="AO358" s="1461"/>
    </row>
    <row r="359">
      <c r="A359" s="1461"/>
      <c r="B359" s="452"/>
      <c r="C359" s="1569"/>
      <c r="D359" s="1570"/>
      <c r="E359" s="1571"/>
      <c r="F359" s="1046"/>
      <c r="G359" s="1571"/>
      <c r="H359" s="1046"/>
      <c r="I359" s="1046"/>
      <c r="J359" s="1571"/>
      <c r="K359" s="1573"/>
      <c r="L359" s="1046"/>
      <c r="M359" s="1046"/>
      <c r="N359" s="1046"/>
      <c r="O359" s="1461"/>
      <c r="P359" s="1461"/>
      <c r="Q359" s="1461"/>
      <c r="R359" s="1461"/>
      <c r="S359" s="1461"/>
      <c r="T359" s="327"/>
      <c r="U359" s="327"/>
      <c r="V359" s="327"/>
      <c r="W359" s="327"/>
      <c r="X359" s="327"/>
      <c r="Y359" s="327"/>
      <c r="Z359" s="327"/>
      <c r="AA359" s="327"/>
      <c r="AB359" s="1575"/>
      <c r="AC359" s="327"/>
      <c r="AD359" s="327"/>
      <c r="AE359" s="327"/>
      <c r="AF359" s="327"/>
      <c r="AG359" s="327"/>
      <c r="AH359" s="327"/>
      <c r="AI359" s="327"/>
      <c r="AJ359" s="327"/>
      <c r="AK359" s="327"/>
      <c r="AL359" s="1461"/>
      <c r="AM359" s="1461"/>
      <c r="AN359" s="1461"/>
      <c r="AO359" s="1461"/>
    </row>
    <row r="360">
      <c r="A360" s="1461"/>
      <c r="B360" s="452"/>
      <c r="C360" s="1569"/>
      <c r="D360" s="1570"/>
      <c r="E360" s="1571"/>
      <c r="F360" s="1046"/>
      <c r="G360" s="1571"/>
      <c r="H360" s="1046"/>
      <c r="I360" s="1046"/>
      <c r="J360" s="1571"/>
      <c r="K360" s="1573"/>
      <c r="L360" s="1046"/>
      <c r="M360" s="1046"/>
      <c r="N360" s="1046"/>
      <c r="O360" s="1461"/>
      <c r="P360" s="1461"/>
      <c r="Q360" s="1461"/>
      <c r="R360" s="1461"/>
      <c r="S360" s="1461"/>
      <c r="T360" s="327"/>
      <c r="U360" s="327"/>
      <c r="V360" s="327"/>
      <c r="W360" s="327"/>
      <c r="X360" s="327"/>
      <c r="Y360" s="327"/>
      <c r="Z360" s="327"/>
      <c r="AA360" s="327"/>
      <c r="AB360" s="1575"/>
      <c r="AC360" s="327"/>
      <c r="AD360" s="327"/>
      <c r="AE360" s="327"/>
      <c r="AF360" s="327"/>
      <c r="AG360" s="327"/>
      <c r="AH360" s="327"/>
      <c r="AI360" s="327"/>
      <c r="AJ360" s="327"/>
      <c r="AK360" s="327"/>
      <c r="AL360" s="1461"/>
      <c r="AM360" s="1461"/>
      <c r="AN360" s="1461"/>
      <c r="AO360" s="1461"/>
    </row>
    <row r="361">
      <c r="A361" s="1461"/>
      <c r="B361" s="452"/>
      <c r="C361" s="1569"/>
      <c r="D361" s="1570"/>
      <c r="E361" s="1571"/>
      <c r="F361" s="1046"/>
      <c r="G361" s="1571"/>
      <c r="H361" s="1046"/>
      <c r="I361" s="1046"/>
      <c r="J361" s="1571"/>
      <c r="K361" s="1573"/>
      <c r="L361" s="1046"/>
      <c r="M361" s="1046"/>
      <c r="N361" s="1046"/>
      <c r="O361" s="1461"/>
      <c r="P361" s="1461"/>
      <c r="Q361" s="1461"/>
      <c r="R361" s="1461"/>
      <c r="S361" s="1461"/>
      <c r="T361" s="327"/>
      <c r="U361" s="327"/>
      <c r="V361" s="327"/>
      <c r="W361" s="327"/>
      <c r="X361" s="327"/>
      <c r="Y361" s="327"/>
      <c r="Z361" s="327"/>
      <c r="AA361" s="327"/>
      <c r="AB361" s="1575"/>
      <c r="AC361" s="327"/>
      <c r="AD361" s="327"/>
      <c r="AE361" s="327"/>
      <c r="AF361" s="327"/>
      <c r="AG361" s="327"/>
      <c r="AH361" s="327"/>
      <c r="AI361" s="327"/>
      <c r="AJ361" s="327"/>
      <c r="AK361" s="327"/>
      <c r="AL361" s="1461"/>
      <c r="AM361" s="1461"/>
      <c r="AN361" s="1461"/>
      <c r="AO361" s="1461"/>
    </row>
    <row r="362">
      <c r="A362" s="1461"/>
      <c r="B362" s="452"/>
      <c r="C362" s="1569"/>
      <c r="D362" s="1570"/>
      <c r="E362" s="1571"/>
      <c r="F362" s="1046"/>
      <c r="G362" s="1571"/>
      <c r="H362" s="1046"/>
      <c r="I362" s="1046"/>
      <c r="J362" s="1571"/>
      <c r="K362" s="1573"/>
      <c r="L362" s="1046"/>
      <c r="M362" s="1046"/>
      <c r="N362" s="1046"/>
      <c r="O362" s="1461"/>
      <c r="P362" s="1461"/>
      <c r="Q362" s="1461"/>
      <c r="R362" s="1461"/>
      <c r="S362" s="1461"/>
      <c r="T362" s="327"/>
      <c r="U362" s="327"/>
      <c r="V362" s="327"/>
      <c r="W362" s="327"/>
      <c r="X362" s="327"/>
      <c r="Y362" s="327"/>
      <c r="Z362" s="327"/>
      <c r="AA362" s="327"/>
      <c r="AB362" s="1575"/>
      <c r="AC362" s="327"/>
      <c r="AD362" s="327"/>
      <c r="AE362" s="327"/>
      <c r="AF362" s="327"/>
      <c r="AG362" s="327"/>
      <c r="AH362" s="327"/>
      <c r="AI362" s="327"/>
      <c r="AJ362" s="327"/>
      <c r="AK362" s="327"/>
      <c r="AL362" s="1461"/>
      <c r="AM362" s="1461"/>
      <c r="AN362" s="1461"/>
      <c r="AO362" s="1461"/>
    </row>
    <row r="363">
      <c r="A363" s="1461"/>
      <c r="B363" s="452"/>
      <c r="C363" s="1569"/>
      <c r="D363" s="1570"/>
      <c r="E363" s="1571"/>
      <c r="F363" s="1046"/>
      <c r="G363" s="1571"/>
      <c r="H363" s="1046"/>
      <c r="I363" s="1046"/>
      <c r="J363" s="1571"/>
      <c r="K363" s="1573"/>
      <c r="L363" s="1046"/>
      <c r="M363" s="1046"/>
      <c r="N363" s="1046"/>
      <c r="O363" s="1461"/>
      <c r="P363" s="1461"/>
      <c r="Q363" s="1461"/>
      <c r="R363" s="1461"/>
      <c r="S363" s="1461"/>
      <c r="T363" s="327"/>
      <c r="U363" s="327"/>
      <c r="V363" s="327"/>
      <c r="W363" s="327"/>
      <c r="X363" s="327"/>
      <c r="Y363" s="327"/>
      <c r="Z363" s="327"/>
      <c r="AA363" s="327"/>
      <c r="AB363" s="1575"/>
      <c r="AC363" s="327"/>
      <c r="AD363" s="327"/>
      <c r="AE363" s="327"/>
      <c r="AF363" s="327"/>
      <c r="AG363" s="327"/>
      <c r="AH363" s="327"/>
      <c r="AI363" s="327"/>
      <c r="AJ363" s="327"/>
      <c r="AK363" s="327"/>
      <c r="AL363" s="1461"/>
      <c r="AM363" s="1461"/>
      <c r="AN363" s="1461"/>
      <c r="AO363" s="1461"/>
    </row>
    <row r="364">
      <c r="A364" s="1461"/>
      <c r="B364" s="452"/>
      <c r="C364" s="1569"/>
      <c r="D364" s="1570"/>
      <c r="E364" s="1571"/>
      <c r="F364" s="1046"/>
      <c r="G364" s="1571"/>
      <c r="H364" s="1046"/>
      <c r="I364" s="1046"/>
      <c r="J364" s="1571"/>
      <c r="K364" s="1573"/>
      <c r="L364" s="1046"/>
      <c r="M364" s="1046"/>
      <c r="N364" s="1046"/>
      <c r="O364" s="1461"/>
      <c r="P364" s="1461"/>
      <c r="Q364" s="1461"/>
      <c r="R364" s="1461"/>
      <c r="S364" s="1461"/>
      <c r="T364" s="327"/>
      <c r="U364" s="327"/>
      <c r="V364" s="327"/>
      <c r="W364" s="327"/>
      <c r="X364" s="327"/>
      <c r="Y364" s="327"/>
      <c r="Z364" s="327"/>
      <c r="AA364" s="327"/>
      <c r="AB364" s="1575"/>
      <c r="AC364" s="327"/>
      <c r="AD364" s="327"/>
      <c r="AE364" s="327"/>
      <c r="AF364" s="327"/>
      <c r="AG364" s="327"/>
      <c r="AH364" s="327"/>
      <c r="AI364" s="327"/>
      <c r="AJ364" s="327"/>
      <c r="AK364" s="327"/>
      <c r="AL364" s="1461"/>
      <c r="AM364" s="1461"/>
      <c r="AN364" s="1461"/>
      <c r="AO364" s="1461"/>
    </row>
    <row r="365">
      <c r="A365" s="1461"/>
      <c r="B365" s="452"/>
      <c r="C365" s="1569"/>
      <c r="D365" s="1570"/>
      <c r="E365" s="1571"/>
      <c r="F365" s="1046"/>
      <c r="G365" s="1571"/>
      <c r="H365" s="1046"/>
      <c r="I365" s="1046"/>
      <c r="J365" s="1571"/>
      <c r="K365" s="1573"/>
      <c r="L365" s="1046"/>
      <c r="M365" s="1046"/>
      <c r="N365" s="1046"/>
      <c r="O365" s="1461"/>
      <c r="P365" s="1461"/>
      <c r="Q365" s="1461"/>
      <c r="R365" s="1461"/>
      <c r="S365" s="1461"/>
      <c r="T365" s="327"/>
      <c r="U365" s="327"/>
      <c r="V365" s="327"/>
      <c r="W365" s="327"/>
      <c r="X365" s="327"/>
      <c r="Y365" s="327"/>
      <c r="Z365" s="327"/>
      <c r="AA365" s="327"/>
      <c r="AB365" s="1575"/>
      <c r="AC365" s="327"/>
      <c r="AD365" s="327"/>
      <c r="AE365" s="327"/>
      <c r="AF365" s="327"/>
      <c r="AG365" s="327"/>
      <c r="AH365" s="327"/>
      <c r="AI365" s="327"/>
      <c r="AJ365" s="327"/>
      <c r="AK365" s="327"/>
      <c r="AL365" s="1461"/>
      <c r="AM365" s="1461"/>
      <c r="AN365" s="1461"/>
      <c r="AO365" s="1461"/>
    </row>
    <row r="366">
      <c r="A366" s="1461"/>
      <c r="B366" s="452"/>
      <c r="C366" s="1569"/>
      <c r="D366" s="1570"/>
      <c r="E366" s="1571"/>
      <c r="F366" s="1046"/>
      <c r="G366" s="1571"/>
      <c r="H366" s="1046"/>
      <c r="I366" s="1046"/>
      <c r="J366" s="1571"/>
      <c r="K366" s="1573"/>
      <c r="L366" s="1046"/>
      <c r="M366" s="1046"/>
      <c r="N366" s="1046"/>
      <c r="O366" s="1461"/>
      <c r="P366" s="1461"/>
      <c r="Q366" s="1461"/>
      <c r="R366" s="1461"/>
      <c r="S366" s="1461"/>
      <c r="T366" s="327"/>
      <c r="U366" s="327"/>
      <c r="V366" s="327"/>
      <c r="W366" s="327"/>
      <c r="X366" s="327"/>
      <c r="Y366" s="327"/>
      <c r="Z366" s="327"/>
      <c r="AA366" s="327"/>
      <c r="AB366" s="1575"/>
      <c r="AC366" s="327"/>
      <c r="AD366" s="327"/>
      <c r="AE366" s="327"/>
      <c r="AF366" s="327"/>
      <c r="AG366" s="327"/>
      <c r="AH366" s="327"/>
      <c r="AI366" s="327"/>
      <c r="AJ366" s="327"/>
      <c r="AK366" s="327"/>
      <c r="AL366" s="1461"/>
      <c r="AM366" s="1461"/>
      <c r="AN366" s="1461"/>
      <c r="AO366" s="1461"/>
    </row>
    <row r="367">
      <c r="A367" s="1461"/>
      <c r="B367" s="452"/>
      <c r="C367" s="1569"/>
      <c r="D367" s="1570"/>
      <c r="E367" s="1571"/>
      <c r="F367" s="1046"/>
      <c r="G367" s="1571"/>
      <c r="H367" s="1046"/>
      <c r="I367" s="1046"/>
      <c r="J367" s="1571"/>
      <c r="K367" s="1573"/>
      <c r="L367" s="1046"/>
      <c r="M367" s="1046"/>
      <c r="N367" s="1046"/>
      <c r="O367" s="1461"/>
      <c r="P367" s="1461"/>
      <c r="Q367" s="1461"/>
      <c r="R367" s="1461"/>
      <c r="S367" s="1461"/>
      <c r="T367" s="327"/>
      <c r="U367" s="327"/>
      <c r="V367" s="327"/>
      <c r="W367" s="327"/>
      <c r="X367" s="327"/>
      <c r="Y367" s="327"/>
      <c r="Z367" s="327"/>
      <c r="AA367" s="327"/>
      <c r="AB367" s="1575"/>
      <c r="AC367" s="327"/>
      <c r="AD367" s="327"/>
      <c r="AE367" s="327"/>
      <c r="AF367" s="327"/>
      <c r="AG367" s="327"/>
      <c r="AH367" s="327"/>
      <c r="AI367" s="327"/>
      <c r="AJ367" s="327"/>
      <c r="AK367" s="327"/>
      <c r="AL367" s="1461"/>
      <c r="AM367" s="1461"/>
      <c r="AN367" s="1461"/>
      <c r="AO367" s="1461"/>
    </row>
    <row r="368">
      <c r="A368" s="1461"/>
      <c r="B368" s="452"/>
      <c r="C368" s="1569"/>
      <c r="D368" s="1570"/>
      <c r="E368" s="1571"/>
      <c r="F368" s="1046"/>
      <c r="G368" s="1571"/>
      <c r="H368" s="1046"/>
      <c r="I368" s="1046"/>
      <c r="J368" s="1571"/>
      <c r="K368" s="1573"/>
      <c r="L368" s="1046"/>
      <c r="M368" s="1046"/>
      <c r="N368" s="1046"/>
      <c r="O368" s="1461"/>
      <c r="P368" s="1461"/>
      <c r="Q368" s="1461"/>
      <c r="R368" s="1461"/>
      <c r="S368" s="1461"/>
      <c r="T368" s="327"/>
      <c r="U368" s="327"/>
      <c r="V368" s="327"/>
      <c r="W368" s="327"/>
      <c r="X368" s="327"/>
      <c r="Y368" s="327"/>
      <c r="Z368" s="327"/>
      <c r="AA368" s="327"/>
      <c r="AB368" s="1575"/>
      <c r="AC368" s="327"/>
      <c r="AD368" s="327"/>
      <c r="AE368" s="327"/>
      <c r="AF368" s="327"/>
      <c r="AG368" s="327"/>
      <c r="AH368" s="327"/>
      <c r="AI368" s="327"/>
      <c r="AJ368" s="327"/>
      <c r="AK368" s="327"/>
      <c r="AL368" s="1461"/>
      <c r="AM368" s="1461"/>
      <c r="AN368" s="1461"/>
      <c r="AO368" s="1461"/>
    </row>
    <row r="369">
      <c r="A369" s="1461"/>
      <c r="B369" s="452"/>
      <c r="C369" s="1569"/>
      <c r="D369" s="1570"/>
      <c r="E369" s="1571"/>
      <c r="F369" s="1046"/>
      <c r="G369" s="1571"/>
      <c r="H369" s="1046"/>
      <c r="I369" s="1046"/>
      <c r="J369" s="1571"/>
      <c r="K369" s="1573"/>
      <c r="L369" s="1046"/>
      <c r="M369" s="1046"/>
      <c r="N369" s="1046"/>
      <c r="O369" s="1461"/>
      <c r="P369" s="1461"/>
      <c r="Q369" s="1461"/>
      <c r="R369" s="1461"/>
      <c r="S369" s="1461"/>
      <c r="T369" s="327"/>
      <c r="U369" s="327"/>
      <c r="V369" s="327"/>
      <c r="W369" s="327"/>
      <c r="X369" s="327"/>
      <c r="Y369" s="327"/>
      <c r="Z369" s="327"/>
      <c r="AA369" s="327"/>
      <c r="AB369" s="1575"/>
      <c r="AC369" s="327"/>
      <c r="AD369" s="327"/>
      <c r="AE369" s="327"/>
      <c r="AF369" s="327"/>
      <c r="AG369" s="327"/>
      <c r="AH369" s="327"/>
      <c r="AI369" s="327"/>
      <c r="AJ369" s="327"/>
      <c r="AK369" s="327"/>
      <c r="AL369" s="1461"/>
      <c r="AM369" s="1461"/>
      <c r="AN369" s="1461"/>
      <c r="AO369" s="1461"/>
    </row>
    <row r="370">
      <c r="A370" s="1461"/>
      <c r="B370" s="452"/>
      <c r="C370" s="1569"/>
      <c r="D370" s="1570"/>
      <c r="E370" s="1571"/>
      <c r="F370" s="1046"/>
      <c r="G370" s="1571"/>
      <c r="H370" s="1046"/>
      <c r="I370" s="1046"/>
      <c r="J370" s="1571"/>
      <c r="K370" s="1573"/>
      <c r="L370" s="1046"/>
      <c r="M370" s="1046"/>
      <c r="N370" s="1046"/>
      <c r="O370" s="1461"/>
      <c r="P370" s="1461"/>
      <c r="Q370" s="1461"/>
      <c r="R370" s="1461"/>
      <c r="S370" s="1461"/>
      <c r="T370" s="327"/>
      <c r="U370" s="327"/>
      <c r="V370" s="327"/>
      <c r="W370" s="327"/>
      <c r="X370" s="327"/>
      <c r="Y370" s="327"/>
      <c r="Z370" s="327"/>
      <c r="AA370" s="327"/>
      <c r="AB370" s="1575"/>
      <c r="AC370" s="327"/>
      <c r="AD370" s="327"/>
      <c r="AE370" s="327"/>
      <c r="AF370" s="327"/>
      <c r="AG370" s="327"/>
      <c r="AH370" s="327"/>
      <c r="AI370" s="327"/>
      <c r="AJ370" s="327"/>
      <c r="AK370" s="327"/>
      <c r="AL370" s="1461"/>
      <c r="AM370" s="1461"/>
      <c r="AN370" s="1461"/>
      <c r="AO370" s="1461"/>
    </row>
    <row r="371">
      <c r="A371" s="1461"/>
      <c r="B371" s="452"/>
      <c r="C371" s="1569"/>
      <c r="D371" s="1570"/>
      <c r="E371" s="1571"/>
      <c r="F371" s="1046"/>
      <c r="G371" s="1571"/>
      <c r="H371" s="1046"/>
      <c r="I371" s="1046"/>
      <c r="J371" s="1571"/>
      <c r="K371" s="1573"/>
      <c r="L371" s="1046"/>
      <c r="M371" s="1046"/>
      <c r="N371" s="1046"/>
      <c r="O371" s="1461"/>
      <c r="P371" s="1461"/>
      <c r="Q371" s="1461"/>
      <c r="R371" s="1461"/>
      <c r="S371" s="1461"/>
      <c r="T371" s="327"/>
      <c r="U371" s="327"/>
      <c r="V371" s="327"/>
      <c r="W371" s="327"/>
      <c r="X371" s="327"/>
      <c r="Y371" s="327"/>
      <c r="Z371" s="327"/>
      <c r="AA371" s="327"/>
      <c r="AB371" s="1575"/>
      <c r="AC371" s="327"/>
      <c r="AD371" s="327"/>
      <c r="AE371" s="327"/>
      <c r="AF371" s="327"/>
      <c r="AG371" s="327"/>
      <c r="AH371" s="327"/>
      <c r="AI371" s="327"/>
      <c r="AJ371" s="327"/>
      <c r="AK371" s="327"/>
      <c r="AL371" s="1461"/>
      <c r="AM371" s="1461"/>
      <c r="AN371" s="1461"/>
      <c r="AO371" s="1461"/>
    </row>
    <row r="372">
      <c r="A372" s="1461"/>
      <c r="B372" s="452"/>
      <c r="C372" s="1569"/>
      <c r="D372" s="1570"/>
      <c r="E372" s="1571"/>
      <c r="F372" s="1046"/>
      <c r="G372" s="1571"/>
      <c r="H372" s="1046"/>
      <c r="I372" s="1046"/>
      <c r="J372" s="1571"/>
      <c r="K372" s="1573"/>
      <c r="L372" s="1046"/>
      <c r="M372" s="1046"/>
      <c r="N372" s="1046"/>
      <c r="O372" s="1461"/>
      <c r="P372" s="1461"/>
      <c r="Q372" s="1461"/>
      <c r="R372" s="1461"/>
      <c r="S372" s="1461"/>
      <c r="T372" s="327"/>
      <c r="U372" s="327"/>
      <c r="V372" s="327"/>
      <c r="W372" s="327"/>
      <c r="X372" s="327"/>
      <c r="Y372" s="327"/>
      <c r="Z372" s="327"/>
      <c r="AA372" s="327"/>
      <c r="AB372" s="1575"/>
      <c r="AC372" s="327"/>
      <c r="AD372" s="327"/>
      <c r="AE372" s="327"/>
      <c r="AF372" s="327"/>
      <c r="AG372" s="327"/>
      <c r="AH372" s="327"/>
      <c r="AI372" s="327"/>
      <c r="AJ372" s="327"/>
      <c r="AK372" s="327"/>
      <c r="AL372" s="1461"/>
      <c r="AM372" s="1461"/>
      <c r="AN372" s="1461"/>
      <c r="AO372" s="1461"/>
    </row>
    <row r="373">
      <c r="A373" s="1461"/>
      <c r="B373" s="452"/>
      <c r="C373" s="1569"/>
      <c r="D373" s="1570"/>
      <c r="E373" s="1571"/>
      <c r="F373" s="1046"/>
      <c r="G373" s="1571"/>
      <c r="H373" s="1046"/>
      <c r="I373" s="1046"/>
      <c r="J373" s="1571"/>
      <c r="K373" s="1573"/>
      <c r="L373" s="1046"/>
      <c r="M373" s="1046"/>
      <c r="N373" s="1046"/>
      <c r="O373" s="1461"/>
      <c r="P373" s="1461"/>
      <c r="Q373" s="1461"/>
      <c r="R373" s="1461"/>
      <c r="S373" s="1461"/>
      <c r="T373" s="327"/>
      <c r="U373" s="327"/>
      <c r="V373" s="327"/>
      <c r="W373" s="327"/>
      <c r="X373" s="327"/>
      <c r="Y373" s="327"/>
      <c r="Z373" s="327"/>
      <c r="AA373" s="327"/>
      <c r="AB373" s="1575"/>
      <c r="AC373" s="327"/>
      <c r="AD373" s="327"/>
      <c r="AE373" s="327"/>
      <c r="AF373" s="327"/>
      <c r="AG373" s="327"/>
      <c r="AH373" s="327"/>
      <c r="AI373" s="327"/>
      <c r="AJ373" s="327"/>
      <c r="AK373" s="327"/>
      <c r="AL373" s="1461"/>
      <c r="AM373" s="1461"/>
      <c r="AN373" s="1461"/>
      <c r="AO373" s="1461"/>
    </row>
    <row r="374">
      <c r="A374" s="1461"/>
      <c r="B374" s="452"/>
      <c r="C374" s="1569"/>
      <c r="D374" s="1570"/>
      <c r="E374" s="1571"/>
      <c r="F374" s="1046"/>
      <c r="G374" s="1571"/>
      <c r="H374" s="1046"/>
      <c r="I374" s="1046"/>
      <c r="J374" s="1571"/>
      <c r="K374" s="1573"/>
      <c r="L374" s="1046"/>
      <c r="M374" s="1046"/>
      <c r="N374" s="1046"/>
      <c r="O374" s="1461"/>
      <c r="P374" s="1461"/>
      <c r="Q374" s="1461"/>
      <c r="R374" s="1461"/>
      <c r="S374" s="1461"/>
      <c r="T374" s="327"/>
      <c r="U374" s="327"/>
      <c r="V374" s="327"/>
      <c r="W374" s="327"/>
      <c r="X374" s="327"/>
      <c r="Y374" s="327"/>
      <c r="Z374" s="327"/>
      <c r="AA374" s="327"/>
      <c r="AB374" s="1575"/>
      <c r="AC374" s="327"/>
      <c r="AD374" s="327"/>
      <c r="AE374" s="327"/>
      <c r="AF374" s="327"/>
      <c r="AG374" s="327"/>
      <c r="AH374" s="327"/>
      <c r="AI374" s="327"/>
      <c r="AJ374" s="327"/>
      <c r="AK374" s="327"/>
      <c r="AL374" s="1461"/>
      <c r="AM374" s="1461"/>
      <c r="AN374" s="1461"/>
      <c r="AO374" s="1461"/>
    </row>
    <row r="375">
      <c r="A375" s="1461"/>
      <c r="B375" s="452"/>
      <c r="C375" s="1569"/>
      <c r="D375" s="1570"/>
      <c r="E375" s="1571"/>
      <c r="F375" s="1046"/>
      <c r="G375" s="1571"/>
      <c r="H375" s="1046"/>
      <c r="I375" s="1046"/>
      <c r="J375" s="1571"/>
      <c r="K375" s="1573"/>
      <c r="L375" s="1046"/>
      <c r="M375" s="1046"/>
      <c r="N375" s="1046"/>
      <c r="O375" s="1461"/>
      <c r="P375" s="1461"/>
      <c r="Q375" s="1461"/>
      <c r="R375" s="1461"/>
      <c r="S375" s="1461"/>
      <c r="T375" s="327"/>
      <c r="U375" s="327"/>
      <c r="V375" s="327"/>
      <c r="W375" s="327"/>
      <c r="X375" s="327"/>
      <c r="Y375" s="327"/>
      <c r="Z375" s="327"/>
      <c r="AA375" s="327"/>
      <c r="AB375" s="1575"/>
      <c r="AC375" s="327"/>
      <c r="AD375" s="327"/>
      <c r="AE375" s="327"/>
      <c r="AF375" s="327"/>
      <c r="AG375" s="327"/>
      <c r="AH375" s="327"/>
      <c r="AI375" s="327"/>
      <c r="AJ375" s="327"/>
      <c r="AK375" s="327"/>
      <c r="AL375" s="1461"/>
      <c r="AM375" s="1461"/>
      <c r="AN375" s="1461"/>
      <c r="AO375" s="1461"/>
    </row>
    <row r="376">
      <c r="A376" s="1461"/>
      <c r="B376" s="452"/>
      <c r="C376" s="1569"/>
      <c r="D376" s="1570"/>
      <c r="E376" s="1571"/>
      <c r="F376" s="1046"/>
      <c r="G376" s="1571"/>
      <c r="H376" s="1046"/>
      <c r="I376" s="1046"/>
      <c r="J376" s="1571"/>
      <c r="K376" s="1573"/>
      <c r="L376" s="1046"/>
      <c r="M376" s="1046"/>
      <c r="N376" s="1046"/>
      <c r="O376" s="1461"/>
      <c r="P376" s="1461"/>
      <c r="Q376" s="1461"/>
      <c r="R376" s="1461"/>
      <c r="S376" s="1461"/>
      <c r="T376" s="327"/>
      <c r="U376" s="327"/>
      <c r="V376" s="327"/>
      <c r="W376" s="327"/>
      <c r="X376" s="327"/>
      <c r="Y376" s="327"/>
      <c r="Z376" s="327"/>
      <c r="AA376" s="327"/>
      <c r="AB376" s="1575"/>
      <c r="AC376" s="327"/>
      <c r="AD376" s="327"/>
      <c r="AE376" s="327"/>
      <c r="AF376" s="327"/>
      <c r="AG376" s="327"/>
      <c r="AH376" s="327"/>
      <c r="AI376" s="327"/>
      <c r="AJ376" s="327"/>
      <c r="AK376" s="327"/>
      <c r="AL376" s="1461"/>
      <c r="AM376" s="1461"/>
      <c r="AN376" s="1461"/>
      <c r="AO376" s="1461"/>
    </row>
    <row r="377">
      <c r="A377" s="1461"/>
      <c r="B377" s="452"/>
      <c r="C377" s="1569"/>
      <c r="D377" s="1570"/>
      <c r="E377" s="1571"/>
      <c r="F377" s="1046"/>
      <c r="G377" s="1571"/>
      <c r="H377" s="1046"/>
      <c r="I377" s="1046"/>
      <c r="J377" s="1571"/>
      <c r="K377" s="1573"/>
      <c r="L377" s="1046"/>
      <c r="M377" s="1046"/>
      <c r="N377" s="1046"/>
      <c r="O377" s="1461"/>
      <c r="P377" s="1461"/>
      <c r="Q377" s="1461"/>
      <c r="R377" s="1461"/>
      <c r="S377" s="1461"/>
      <c r="T377" s="327"/>
      <c r="U377" s="327"/>
      <c r="V377" s="327"/>
      <c r="W377" s="327"/>
      <c r="X377" s="327"/>
      <c r="Y377" s="327"/>
      <c r="Z377" s="327"/>
      <c r="AA377" s="327"/>
      <c r="AB377" s="1575"/>
      <c r="AC377" s="327"/>
      <c r="AD377" s="327"/>
      <c r="AE377" s="327"/>
      <c r="AF377" s="327"/>
      <c r="AG377" s="327"/>
      <c r="AH377" s="327"/>
      <c r="AI377" s="327"/>
      <c r="AJ377" s="327"/>
      <c r="AK377" s="327"/>
      <c r="AL377" s="1461"/>
      <c r="AM377" s="1461"/>
      <c r="AN377" s="1461"/>
      <c r="AO377" s="1461"/>
    </row>
    <row r="378">
      <c r="A378" s="1461"/>
      <c r="B378" s="452"/>
      <c r="C378" s="1569"/>
      <c r="D378" s="1570"/>
      <c r="E378" s="1571"/>
      <c r="F378" s="1046"/>
      <c r="G378" s="1571"/>
      <c r="H378" s="1046"/>
      <c r="I378" s="1046"/>
      <c r="J378" s="1571"/>
      <c r="K378" s="1573"/>
      <c r="L378" s="1046"/>
      <c r="M378" s="1046"/>
      <c r="N378" s="1046"/>
      <c r="O378" s="1461"/>
      <c r="P378" s="1461"/>
      <c r="Q378" s="1461"/>
      <c r="R378" s="1461"/>
      <c r="S378" s="1461"/>
      <c r="T378" s="327"/>
      <c r="U378" s="327"/>
      <c r="V378" s="327"/>
      <c r="W378" s="327"/>
      <c r="X378" s="327"/>
      <c r="Y378" s="327"/>
      <c r="Z378" s="327"/>
      <c r="AA378" s="327"/>
      <c r="AB378" s="1575"/>
      <c r="AC378" s="327"/>
      <c r="AD378" s="327"/>
      <c r="AE378" s="327"/>
      <c r="AF378" s="327"/>
      <c r="AG378" s="327"/>
      <c r="AH378" s="327"/>
      <c r="AI378" s="327"/>
      <c r="AJ378" s="327"/>
      <c r="AK378" s="327"/>
      <c r="AL378" s="1461"/>
      <c r="AM378" s="1461"/>
      <c r="AN378" s="1461"/>
      <c r="AO378" s="1461"/>
    </row>
    <row r="379">
      <c r="A379" s="1461"/>
      <c r="B379" s="452"/>
      <c r="C379" s="1569"/>
      <c r="D379" s="1570"/>
      <c r="E379" s="1571"/>
      <c r="F379" s="1046"/>
      <c r="G379" s="1571"/>
      <c r="H379" s="1046"/>
      <c r="I379" s="1046"/>
      <c r="J379" s="1571"/>
      <c r="K379" s="1573"/>
      <c r="L379" s="1046"/>
      <c r="M379" s="1046"/>
      <c r="N379" s="1046"/>
      <c r="O379" s="1461"/>
      <c r="P379" s="1461"/>
      <c r="Q379" s="1461"/>
      <c r="R379" s="1461"/>
      <c r="S379" s="1461"/>
      <c r="T379" s="327"/>
      <c r="U379" s="327"/>
      <c r="V379" s="327"/>
      <c r="W379" s="327"/>
      <c r="X379" s="327"/>
      <c r="Y379" s="327"/>
      <c r="Z379" s="327"/>
      <c r="AA379" s="327"/>
      <c r="AB379" s="1575"/>
      <c r="AC379" s="327"/>
      <c r="AD379" s="327"/>
      <c r="AE379" s="327"/>
      <c r="AF379" s="327"/>
      <c r="AG379" s="327"/>
      <c r="AH379" s="327"/>
      <c r="AI379" s="327"/>
      <c r="AJ379" s="327"/>
      <c r="AK379" s="327"/>
      <c r="AL379" s="1461"/>
      <c r="AM379" s="1461"/>
      <c r="AN379" s="1461"/>
      <c r="AO379" s="1461"/>
    </row>
    <row r="380">
      <c r="A380" s="1461"/>
      <c r="B380" s="452"/>
      <c r="C380" s="1569"/>
      <c r="D380" s="1570"/>
      <c r="E380" s="1571"/>
      <c r="F380" s="1046"/>
      <c r="G380" s="1571"/>
      <c r="H380" s="1046"/>
      <c r="I380" s="1046"/>
      <c r="J380" s="1571"/>
      <c r="K380" s="1573"/>
      <c r="L380" s="1046"/>
      <c r="M380" s="1046"/>
      <c r="N380" s="1046"/>
      <c r="O380" s="1461"/>
      <c r="P380" s="1461"/>
      <c r="Q380" s="1461"/>
      <c r="R380" s="1461"/>
      <c r="S380" s="1461"/>
      <c r="T380" s="327"/>
      <c r="U380" s="327"/>
      <c r="V380" s="327"/>
      <c r="W380" s="327"/>
      <c r="X380" s="327"/>
      <c r="Y380" s="327"/>
      <c r="Z380" s="327"/>
      <c r="AA380" s="327"/>
      <c r="AB380" s="1575"/>
      <c r="AC380" s="327"/>
      <c r="AD380" s="327"/>
      <c r="AE380" s="327"/>
      <c r="AF380" s="327"/>
      <c r="AG380" s="327"/>
      <c r="AH380" s="327"/>
      <c r="AI380" s="327"/>
      <c r="AJ380" s="327"/>
      <c r="AK380" s="327"/>
      <c r="AL380" s="1461"/>
      <c r="AM380" s="1461"/>
      <c r="AN380" s="1461"/>
      <c r="AO380" s="1461"/>
    </row>
    <row r="381">
      <c r="A381" s="1461"/>
      <c r="B381" s="452"/>
      <c r="C381" s="1569"/>
      <c r="D381" s="1570"/>
      <c r="E381" s="1571"/>
      <c r="F381" s="1046"/>
      <c r="G381" s="1571"/>
      <c r="H381" s="1046"/>
      <c r="I381" s="1046"/>
      <c r="J381" s="1571"/>
      <c r="K381" s="1573"/>
      <c r="L381" s="1046"/>
      <c r="M381" s="1046"/>
      <c r="N381" s="1046"/>
      <c r="O381" s="1461"/>
      <c r="P381" s="1461"/>
      <c r="Q381" s="1461"/>
      <c r="R381" s="1461"/>
      <c r="S381" s="1461"/>
      <c r="T381" s="327"/>
      <c r="U381" s="327"/>
      <c r="V381" s="327"/>
      <c r="W381" s="327"/>
      <c r="X381" s="327"/>
      <c r="Y381" s="327"/>
      <c r="Z381" s="327"/>
      <c r="AA381" s="327"/>
      <c r="AB381" s="1575"/>
      <c r="AC381" s="327"/>
      <c r="AD381" s="327"/>
      <c r="AE381" s="327"/>
      <c r="AF381" s="327"/>
      <c r="AG381" s="327"/>
      <c r="AH381" s="327"/>
      <c r="AI381" s="327"/>
      <c r="AJ381" s="327"/>
      <c r="AK381" s="327"/>
      <c r="AL381" s="1461"/>
      <c r="AM381" s="1461"/>
      <c r="AN381" s="1461"/>
      <c r="AO381" s="1461"/>
    </row>
    <row r="382">
      <c r="A382" s="1461"/>
      <c r="B382" s="452"/>
      <c r="C382" s="1569"/>
      <c r="D382" s="1570"/>
      <c r="E382" s="1571"/>
      <c r="F382" s="1046"/>
      <c r="G382" s="1571"/>
      <c r="H382" s="1046"/>
      <c r="I382" s="1046"/>
      <c r="J382" s="1571"/>
      <c r="K382" s="1573"/>
      <c r="L382" s="1046"/>
      <c r="M382" s="1046"/>
      <c r="N382" s="1046"/>
      <c r="O382" s="1461"/>
      <c r="P382" s="1461"/>
      <c r="Q382" s="1461"/>
      <c r="R382" s="1461"/>
      <c r="S382" s="1461"/>
      <c r="T382" s="327"/>
      <c r="U382" s="327"/>
      <c r="V382" s="327"/>
      <c r="W382" s="327"/>
      <c r="X382" s="327"/>
      <c r="Y382" s="327"/>
      <c r="Z382" s="327"/>
      <c r="AA382" s="327"/>
      <c r="AB382" s="1575"/>
      <c r="AC382" s="327"/>
      <c r="AD382" s="327"/>
      <c r="AE382" s="327"/>
      <c r="AF382" s="327"/>
      <c r="AG382" s="327"/>
      <c r="AH382" s="327"/>
      <c r="AI382" s="327"/>
      <c r="AJ382" s="327"/>
      <c r="AK382" s="327"/>
      <c r="AL382" s="1461"/>
      <c r="AM382" s="1461"/>
      <c r="AN382" s="1461"/>
      <c r="AO382" s="1461"/>
    </row>
    <row r="383">
      <c r="A383" s="1461"/>
      <c r="B383" s="452"/>
      <c r="C383" s="1569"/>
      <c r="D383" s="1570"/>
      <c r="E383" s="1571"/>
      <c r="F383" s="1046"/>
      <c r="G383" s="1571"/>
      <c r="H383" s="1046"/>
      <c r="I383" s="1046"/>
      <c r="J383" s="1571"/>
      <c r="K383" s="1573"/>
      <c r="L383" s="1046"/>
      <c r="M383" s="1046"/>
      <c r="N383" s="1046"/>
      <c r="O383" s="1461"/>
      <c r="P383" s="1461"/>
      <c r="Q383" s="1461"/>
      <c r="R383" s="1461"/>
      <c r="S383" s="1461"/>
      <c r="T383" s="327"/>
      <c r="U383" s="327"/>
      <c r="V383" s="327"/>
      <c r="W383" s="327"/>
      <c r="X383" s="327"/>
      <c r="Y383" s="327"/>
      <c r="Z383" s="327"/>
      <c r="AA383" s="327"/>
      <c r="AB383" s="1575"/>
      <c r="AC383" s="327"/>
      <c r="AD383" s="327"/>
      <c r="AE383" s="327"/>
      <c r="AF383" s="327"/>
      <c r="AG383" s="327"/>
      <c r="AH383" s="327"/>
      <c r="AI383" s="327"/>
      <c r="AJ383" s="327"/>
      <c r="AK383" s="327"/>
      <c r="AL383" s="1461"/>
      <c r="AM383" s="1461"/>
      <c r="AN383" s="1461"/>
      <c r="AO383" s="1461"/>
    </row>
    <row r="384">
      <c r="A384" s="1461"/>
      <c r="B384" s="452"/>
      <c r="C384" s="1569"/>
      <c r="D384" s="1570"/>
      <c r="E384" s="1571"/>
      <c r="F384" s="1046"/>
      <c r="G384" s="1571"/>
      <c r="H384" s="1046"/>
      <c r="I384" s="1046"/>
      <c r="J384" s="1571"/>
      <c r="K384" s="1573"/>
      <c r="L384" s="1046"/>
      <c r="M384" s="1046"/>
      <c r="N384" s="1046"/>
      <c r="O384" s="1461"/>
      <c r="P384" s="1461"/>
      <c r="Q384" s="1461"/>
      <c r="R384" s="1461"/>
      <c r="S384" s="1461"/>
      <c r="T384" s="327"/>
      <c r="U384" s="327"/>
      <c r="V384" s="327"/>
      <c r="W384" s="327"/>
      <c r="X384" s="327"/>
      <c r="Y384" s="327"/>
      <c r="Z384" s="327"/>
      <c r="AA384" s="327"/>
      <c r="AB384" s="1575"/>
      <c r="AC384" s="327"/>
      <c r="AD384" s="327"/>
      <c r="AE384" s="327"/>
      <c r="AF384" s="327"/>
      <c r="AG384" s="327"/>
      <c r="AH384" s="327"/>
      <c r="AI384" s="327"/>
      <c r="AJ384" s="327"/>
      <c r="AK384" s="327"/>
      <c r="AL384" s="1461"/>
      <c r="AM384" s="1461"/>
      <c r="AN384" s="1461"/>
      <c r="AO384" s="1461"/>
    </row>
    <row r="385">
      <c r="A385" s="1461"/>
      <c r="B385" s="452"/>
      <c r="C385" s="1569"/>
      <c r="D385" s="1570"/>
      <c r="E385" s="1571"/>
      <c r="F385" s="1046"/>
      <c r="G385" s="1571"/>
      <c r="H385" s="1046"/>
      <c r="I385" s="1046"/>
      <c r="J385" s="1571"/>
      <c r="K385" s="1573"/>
      <c r="L385" s="1046"/>
      <c r="M385" s="1046"/>
      <c r="N385" s="1046"/>
      <c r="O385" s="1461"/>
      <c r="P385" s="1461"/>
      <c r="Q385" s="1461"/>
      <c r="R385" s="1461"/>
      <c r="S385" s="1461"/>
      <c r="T385" s="327"/>
      <c r="U385" s="327"/>
      <c r="V385" s="327"/>
      <c r="W385" s="327"/>
      <c r="X385" s="327"/>
      <c r="Y385" s="327"/>
      <c r="Z385" s="327"/>
      <c r="AA385" s="327"/>
      <c r="AB385" s="1575"/>
      <c r="AC385" s="327"/>
      <c r="AD385" s="327"/>
      <c r="AE385" s="327"/>
      <c r="AF385" s="327"/>
      <c r="AG385" s="327"/>
      <c r="AH385" s="327"/>
      <c r="AI385" s="327"/>
      <c r="AJ385" s="327"/>
      <c r="AK385" s="327"/>
      <c r="AL385" s="1461"/>
      <c r="AM385" s="1461"/>
      <c r="AN385" s="1461"/>
      <c r="AO385" s="1461"/>
    </row>
    <row r="386">
      <c r="A386" s="1461"/>
      <c r="B386" s="452"/>
      <c r="C386" s="1569"/>
      <c r="D386" s="1570"/>
      <c r="E386" s="1571"/>
      <c r="F386" s="1046"/>
      <c r="G386" s="1571"/>
      <c r="H386" s="1046"/>
      <c r="I386" s="1046"/>
      <c r="J386" s="1571"/>
      <c r="K386" s="1573"/>
      <c r="L386" s="1046"/>
      <c r="M386" s="1046"/>
      <c r="N386" s="1046"/>
      <c r="O386" s="1461"/>
      <c r="P386" s="1461"/>
      <c r="Q386" s="1461"/>
      <c r="R386" s="1461"/>
      <c r="S386" s="1461"/>
      <c r="T386" s="327"/>
      <c r="U386" s="327"/>
      <c r="V386" s="327"/>
      <c r="W386" s="327"/>
      <c r="X386" s="327"/>
      <c r="Y386" s="327"/>
      <c r="Z386" s="327"/>
      <c r="AA386" s="327"/>
      <c r="AB386" s="1575"/>
      <c r="AC386" s="327"/>
      <c r="AD386" s="327"/>
      <c r="AE386" s="327"/>
      <c r="AF386" s="327"/>
      <c r="AG386" s="327"/>
      <c r="AH386" s="327"/>
      <c r="AI386" s="327"/>
      <c r="AJ386" s="327"/>
      <c r="AK386" s="327"/>
      <c r="AL386" s="1461"/>
      <c r="AM386" s="1461"/>
      <c r="AN386" s="1461"/>
      <c r="AO386" s="1461"/>
    </row>
    <row r="387">
      <c r="A387" s="1461"/>
      <c r="B387" s="452"/>
      <c r="C387" s="1569"/>
      <c r="D387" s="1570"/>
      <c r="E387" s="1571"/>
      <c r="F387" s="1046"/>
      <c r="G387" s="1571"/>
      <c r="H387" s="1046"/>
      <c r="I387" s="1046"/>
      <c r="J387" s="1571"/>
      <c r="K387" s="1573"/>
      <c r="L387" s="1046"/>
      <c r="M387" s="1046"/>
      <c r="N387" s="1046"/>
      <c r="O387" s="1461"/>
      <c r="P387" s="1461"/>
      <c r="Q387" s="1461"/>
      <c r="R387" s="1461"/>
      <c r="S387" s="1461"/>
      <c r="T387" s="327"/>
      <c r="U387" s="327"/>
      <c r="V387" s="327"/>
      <c r="W387" s="327"/>
      <c r="X387" s="327"/>
      <c r="Y387" s="327"/>
      <c r="Z387" s="327"/>
      <c r="AA387" s="327"/>
      <c r="AB387" s="1575"/>
      <c r="AC387" s="327"/>
      <c r="AD387" s="327"/>
      <c r="AE387" s="327"/>
      <c r="AF387" s="327"/>
      <c r="AG387" s="327"/>
      <c r="AH387" s="327"/>
      <c r="AI387" s="327"/>
      <c r="AJ387" s="327"/>
      <c r="AK387" s="327"/>
      <c r="AL387" s="1461"/>
      <c r="AM387" s="1461"/>
      <c r="AN387" s="1461"/>
      <c r="AO387" s="1461"/>
    </row>
    <row r="388">
      <c r="A388" s="1461"/>
      <c r="B388" s="452"/>
      <c r="C388" s="1569"/>
      <c r="D388" s="1570"/>
      <c r="E388" s="1571"/>
      <c r="F388" s="1046"/>
      <c r="G388" s="1571"/>
      <c r="H388" s="1046"/>
      <c r="I388" s="1046"/>
      <c r="J388" s="1571"/>
      <c r="K388" s="1573"/>
      <c r="L388" s="1046"/>
      <c r="M388" s="1046"/>
      <c r="N388" s="1046"/>
      <c r="O388" s="1461"/>
      <c r="P388" s="1461"/>
      <c r="Q388" s="1461"/>
      <c r="R388" s="1461"/>
      <c r="S388" s="1461"/>
      <c r="T388" s="327"/>
      <c r="U388" s="327"/>
      <c r="V388" s="327"/>
      <c r="W388" s="327"/>
      <c r="X388" s="327"/>
      <c r="Y388" s="327"/>
      <c r="Z388" s="327"/>
      <c r="AA388" s="327"/>
      <c r="AB388" s="1575"/>
      <c r="AC388" s="327"/>
      <c r="AD388" s="327"/>
      <c r="AE388" s="327"/>
      <c r="AF388" s="327"/>
      <c r="AG388" s="327"/>
      <c r="AH388" s="327"/>
      <c r="AI388" s="327"/>
      <c r="AJ388" s="327"/>
      <c r="AK388" s="327"/>
      <c r="AL388" s="1461"/>
      <c r="AM388" s="1461"/>
      <c r="AN388" s="1461"/>
      <c r="AO388" s="1461"/>
    </row>
    <row r="389">
      <c r="A389" s="1461"/>
      <c r="B389" s="452"/>
      <c r="C389" s="1569"/>
      <c r="D389" s="1570"/>
      <c r="E389" s="1571"/>
      <c r="F389" s="1046"/>
      <c r="G389" s="1571"/>
      <c r="H389" s="1046"/>
      <c r="I389" s="1046"/>
      <c r="J389" s="1571"/>
      <c r="K389" s="1573"/>
      <c r="L389" s="1046"/>
      <c r="M389" s="1046"/>
      <c r="N389" s="1046"/>
      <c r="O389" s="1461"/>
      <c r="P389" s="1461"/>
      <c r="Q389" s="1461"/>
      <c r="R389" s="1461"/>
      <c r="S389" s="1461"/>
      <c r="T389" s="327"/>
      <c r="U389" s="327"/>
      <c r="V389" s="327"/>
      <c r="W389" s="327"/>
      <c r="X389" s="327"/>
      <c r="Y389" s="327"/>
      <c r="Z389" s="327"/>
      <c r="AA389" s="327"/>
      <c r="AB389" s="1575"/>
      <c r="AC389" s="327"/>
      <c r="AD389" s="327"/>
      <c r="AE389" s="327"/>
      <c r="AF389" s="327"/>
      <c r="AG389" s="327"/>
      <c r="AH389" s="327"/>
      <c r="AI389" s="327"/>
      <c r="AJ389" s="327"/>
      <c r="AK389" s="327"/>
      <c r="AL389" s="1461"/>
      <c r="AM389" s="1461"/>
      <c r="AN389" s="1461"/>
      <c r="AO389" s="1461"/>
    </row>
    <row r="390">
      <c r="A390" s="1461"/>
      <c r="B390" s="452"/>
      <c r="C390" s="1569"/>
      <c r="D390" s="1570"/>
      <c r="E390" s="1571"/>
      <c r="F390" s="1046"/>
      <c r="G390" s="1571"/>
      <c r="H390" s="1046"/>
      <c r="I390" s="1046"/>
      <c r="J390" s="1571"/>
      <c r="K390" s="1573"/>
      <c r="L390" s="1046"/>
      <c r="M390" s="1046"/>
      <c r="N390" s="1046"/>
      <c r="O390" s="1461"/>
      <c r="P390" s="1461"/>
      <c r="Q390" s="1461"/>
      <c r="R390" s="1461"/>
      <c r="S390" s="1461"/>
      <c r="T390" s="327"/>
      <c r="U390" s="327"/>
      <c r="V390" s="327"/>
      <c r="W390" s="327"/>
      <c r="X390" s="327"/>
      <c r="Y390" s="327"/>
      <c r="Z390" s="327"/>
      <c r="AA390" s="327"/>
      <c r="AB390" s="1575"/>
      <c r="AC390" s="327"/>
      <c r="AD390" s="327"/>
      <c r="AE390" s="327"/>
      <c r="AF390" s="327"/>
      <c r="AG390" s="327"/>
      <c r="AH390" s="327"/>
      <c r="AI390" s="327"/>
      <c r="AJ390" s="327"/>
      <c r="AK390" s="327"/>
      <c r="AL390" s="1461"/>
      <c r="AM390" s="1461"/>
      <c r="AN390" s="1461"/>
      <c r="AO390" s="1461"/>
    </row>
    <row r="391">
      <c r="A391" s="1461"/>
      <c r="B391" s="452"/>
      <c r="C391" s="1569"/>
      <c r="D391" s="1570"/>
      <c r="E391" s="1571"/>
      <c r="F391" s="1046"/>
      <c r="G391" s="1571"/>
      <c r="H391" s="1046"/>
      <c r="I391" s="1046"/>
      <c r="J391" s="1571"/>
      <c r="K391" s="1573"/>
      <c r="L391" s="1046"/>
      <c r="M391" s="1046"/>
      <c r="N391" s="1046"/>
      <c r="O391" s="1461"/>
      <c r="P391" s="1461"/>
      <c r="Q391" s="1461"/>
      <c r="R391" s="1461"/>
      <c r="S391" s="1461"/>
      <c r="T391" s="327"/>
      <c r="U391" s="327"/>
      <c r="V391" s="327"/>
      <c r="W391" s="327"/>
      <c r="X391" s="327"/>
      <c r="Y391" s="327"/>
      <c r="Z391" s="327"/>
      <c r="AA391" s="327"/>
      <c r="AB391" s="1575"/>
      <c r="AC391" s="327"/>
      <c r="AD391" s="327"/>
      <c r="AE391" s="327"/>
      <c r="AF391" s="327"/>
      <c r="AG391" s="327"/>
      <c r="AH391" s="327"/>
      <c r="AI391" s="327"/>
      <c r="AJ391" s="327"/>
      <c r="AK391" s="327"/>
      <c r="AL391" s="1461"/>
      <c r="AM391" s="1461"/>
      <c r="AN391" s="1461"/>
      <c r="AO391" s="1461"/>
    </row>
    <row r="392">
      <c r="A392" s="1461"/>
      <c r="B392" s="452"/>
      <c r="C392" s="1569"/>
      <c r="D392" s="1570"/>
      <c r="E392" s="1571"/>
      <c r="F392" s="1046"/>
      <c r="G392" s="1571"/>
      <c r="H392" s="1046"/>
      <c r="I392" s="1046"/>
      <c r="J392" s="1571"/>
      <c r="K392" s="1573"/>
      <c r="L392" s="1046"/>
      <c r="M392" s="1046"/>
      <c r="N392" s="1046"/>
      <c r="O392" s="1461"/>
      <c r="P392" s="1461"/>
      <c r="Q392" s="1461"/>
      <c r="R392" s="1461"/>
      <c r="S392" s="1461"/>
      <c r="T392" s="327"/>
      <c r="U392" s="327"/>
      <c r="V392" s="327"/>
      <c r="W392" s="327"/>
      <c r="X392" s="327"/>
      <c r="Y392" s="327"/>
      <c r="Z392" s="327"/>
      <c r="AA392" s="327"/>
      <c r="AB392" s="1575"/>
      <c r="AC392" s="327"/>
      <c r="AD392" s="327"/>
      <c r="AE392" s="327"/>
      <c r="AF392" s="327"/>
      <c r="AG392" s="327"/>
      <c r="AH392" s="327"/>
      <c r="AI392" s="327"/>
      <c r="AJ392" s="327"/>
      <c r="AK392" s="327"/>
      <c r="AL392" s="1461"/>
      <c r="AM392" s="1461"/>
      <c r="AN392" s="1461"/>
      <c r="AO392" s="1461"/>
    </row>
    <row r="393">
      <c r="A393" s="1461"/>
      <c r="B393" s="452"/>
      <c r="C393" s="1569"/>
      <c r="D393" s="1570"/>
      <c r="E393" s="1571"/>
      <c r="F393" s="1046"/>
      <c r="G393" s="1571"/>
      <c r="H393" s="1046"/>
      <c r="I393" s="1046"/>
      <c r="J393" s="1571"/>
      <c r="K393" s="1573"/>
      <c r="L393" s="1046"/>
      <c r="M393" s="1046"/>
      <c r="N393" s="1046"/>
      <c r="O393" s="1461"/>
      <c r="P393" s="1461"/>
      <c r="Q393" s="1461"/>
      <c r="R393" s="1461"/>
      <c r="S393" s="1461"/>
      <c r="T393" s="327"/>
      <c r="U393" s="327"/>
      <c r="V393" s="327"/>
      <c r="W393" s="327"/>
      <c r="X393" s="327"/>
      <c r="Y393" s="327"/>
      <c r="Z393" s="327"/>
      <c r="AA393" s="327"/>
      <c r="AB393" s="1575"/>
      <c r="AC393" s="327"/>
      <c r="AD393" s="327"/>
      <c r="AE393" s="327"/>
      <c r="AF393" s="327"/>
      <c r="AG393" s="327"/>
      <c r="AH393" s="327"/>
      <c r="AI393" s="327"/>
      <c r="AJ393" s="327"/>
      <c r="AK393" s="327"/>
      <c r="AL393" s="1461"/>
      <c r="AM393" s="1461"/>
      <c r="AN393" s="1461"/>
      <c r="AO393" s="1461"/>
    </row>
    <row r="394">
      <c r="A394" s="1461"/>
      <c r="B394" s="452"/>
      <c r="C394" s="1569"/>
      <c r="D394" s="1570"/>
      <c r="E394" s="1571"/>
      <c r="F394" s="1046"/>
      <c r="G394" s="1571"/>
      <c r="H394" s="1046"/>
      <c r="I394" s="1046"/>
      <c r="J394" s="1571"/>
      <c r="K394" s="1573"/>
      <c r="L394" s="1046"/>
      <c r="M394" s="1046"/>
      <c r="N394" s="1046"/>
      <c r="O394" s="1461"/>
      <c r="P394" s="1461"/>
      <c r="Q394" s="1461"/>
      <c r="R394" s="1461"/>
      <c r="S394" s="1461"/>
      <c r="T394" s="327"/>
      <c r="U394" s="327"/>
      <c r="V394" s="327"/>
      <c r="W394" s="327"/>
      <c r="X394" s="327"/>
      <c r="Y394" s="327"/>
      <c r="Z394" s="327"/>
      <c r="AA394" s="327"/>
      <c r="AB394" s="1575"/>
      <c r="AC394" s="327"/>
      <c r="AD394" s="327"/>
      <c r="AE394" s="327"/>
      <c r="AF394" s="327"/>
      <c r="AG394" s="327"/>
      <c r="AH394" s="327"/>
      <c r="AI394" s="327"/>
      <c r="AJ394" s="327"/>
      <c r="AK394" s="327"/>
      <c r="AL394" s="1461"/>
      <c r="AM394" s="1461"/>
      <c r="AN394" s="1461"/>
      <c r="AO394" s="1461"/>
    </row>
    <row r="395">
      <c r="A395" s="1461"/>
      <c r="B395" s="452"/>
      <c r="C395" s="1569"/>
      <c r="D395" s="1570"/>
      <c r="E395" s="1571"/>
      <c r="F395" s="1046"/>
      <c r="G395" s="1571"/>
      <c r="H395" s="1046"/>
      <c r="I395" s="1046"/>
      <c r="J395" s="1571"/>
      <c r="K395" s="1573"/>
      <c r="L395" s="1046"/>
      <c r="M395" s="1046"/>
      <c r="N395" s="1046"/>
      <c r="O395" s="1461"/>
      <c r="P395" s="1461"/>
      <c r="Q395" s="1461"/>
      <c r="R395" s="1461"/>
      <c r="S395" s="1461"/>
      <c r="T395" s="327"/>
      <c r="U395" s="327"/>
      <c r="V395" s="327"/>
      <c r="W395" s="327"/>
      <c r="X395" s="327"/>
      <c r="Y395" s="327"/>
      <c r="Z395" s="327"/>
      <c r="AA395" s="327"/>
      <c r="AB395" s="1575"/>
      <c r="AC395" s="327"/>
      <c r="AD395" s="327"/>
      <c r="AE395" s="327"/>
      <c r="AF395" s="327"/>
      <c r="AG395" s="327"/>
      <c r="AH395" s="327"/>
      <c r="AI395" s="327"/>
      <c r="AJ395" s="327"/>
      <c r="AK395" s="327"/>
      <c r="AL395" s="1461"/>
      <c r="AM395" s="1461"/>
      <c r="AN395" s="1461"/>
      <c r="AO395" s="1461"/>
    </row>
    <row r="396">
      <c r="A396" s="1461"/>
      <c r="B396" s="452"/>
      <c r="C396" s="1569"/>
      <c r="D396" s="1570"/>
      <c r="E396" s="1571"/>
      <c r="F396" s="1046"/>
      <c r="G396" s="1571"/>
      <c r="H396" s="1046"/>
      <c r="I396" s="1046"/>
      <c r="J396" s="1571"/>
      <c r="K396" s="1573"/>
      <c r="L396" s="1046"/>
      <c r="M396" s="1046"/>
      <c r="N396" s="1046"/>
      <c r="O396" s="1461"/>
      <c r="P396" s="1461"/>
      <c r="Q396" s="1461"/>
      <c r="R396" s="1461"/>
      <c r="S396" s="1461"/>
      <c r="T396" s="327"/>
      <c r="U396" s="327"/>
      <c r="V396" s="327"/>
      <c r="W396" s="327"/>
      <c r="X396" s="327"/>
      <c r="Y396" s="327"/>
      <c r="Z396" s="327"/>
      <c r="AA396" s="327"/>
      <c r="AB396" s="1575"/>
      <c r="AC396" s="327"/>
      <c r="AD396" s="327"/>
      <c r="AE396" s="327"/>
      <c r="AF396" s="327"/>
      <c r="AG396" s="327"/>
      <c r="AH396" s="327"/>
      <c r="AI396" s="327"/>
      <c r="AJ396" s="327"/>
      <c r="AK396" s="327"/>
      <c r="AL396" s="1461"/>
      <c r="AM396" s="1461"/>
      <c r="AN396" s="1461"/>
      <c r="AO396" s="1461"/>
    </row>
    <row r="397">
      <c r="A397" s="1461"/>
      <c r="B397" s="452"/>
      <c r="C397" s="1569"/>
      <c r="D397" s="1570"/>
      <c r="E397" s="1571"/>
      <c r="F397" s="1046"/>
      <c r="G397" s="1571"/>
      <c r="H397" s="1046"/>
      <c r="I397" s="1046"/>
      <c r="J397" s="1571"/>
      <c r="K397" s="1573"/>
      <c r="L397" s="1046"/>
      <c r="M397" s="1046"/>
      <c r="N397" s="1046"/>
      <c r="O397" s="1461"/>
      <c r="P397" s="1461"/>
      <c r="Q397" s="1461"/>
      <c r="R397" s="1461"/>
      <c r="S397" s="1461"/>
      <c r="T397" s="327"/>
      <c r="U397" s="327"/>
      <c r="V397" s="327"/>
      <c r="W397" s="327"/>
      <c r="X397" s="327"/>
      <c r="Y397" s="327"/>
      <c r="Z397" s="327"/>
      <c r="AA397" s="327"/>
      <c r="AB397" s="1575"/>
      <c r="AC397" s="327"/>
      <c r="AD397" s="327"/>
      <c r="AE397" s="327"/>
      <c r="AF397" s="327"/>
      <c r="AG397" s="327"/>
      <c r="AH397" s="327"/>
      <c r="AI397" s="327"/>
      <c r="AJ397" s="327"/>
      <c r="AK397" s="327"/>
      <c r="AL397" s="1461"/>
      <c r="AM397" s="1461"/>
      <c r="AN397" s="1461"/>
      <c r="AO397" s="1461"/>
    </row>
    <row r="398">
      <c r="A398" s="1461"/>
      <c r="B398" s="452"/>
      <c r="C398" s="1569"/>
      <c r="D398" s="1570"/>
      <c r="E398" s="1571"/>
      <c r="F398" s="1046"/>
      <c r="G398" s="1571"/>
      <c r="H398" s="1046"/>
      <c r="I398" s="1046"/>
      <c r="J398" s="1571"/>
      <c r="K398" s="1573"/>
      <c r="L398" s="1046"/>
      <c r="M398" s="1046"/>
      <c r="N398" s="1046"/>
      <c r="O398" s="1461"/>
      <c r="P398" s="1461"/>
      <c r="Q398" s="1461"/>
      <c r="R398" s="1461"/>
      <c r="S398" s="1461"/>
      <c r="T398" s="327"/>
      <c r="U398" s="327"/>
      <c r="V398" s="327"/>
      <c r="W398" s="327"/>
      <c r="X398" s="327"/>
      <c r="Y398" s="327"/>
      <c r="Z398" s="327"/>
      <c r="AA398" s="327"/>
      <c r="AB398" s="1575"/>
      <c r="AC398" s="327"/>
      <c r="AD398" s="327"/>
      <c r="AE398" s="327"/>
      <c r="AF398" s="327"/>
      <c r="AG398" s="327"/>
      <c r="AH398" s="327"/>
      <c r="AI398" s="327"/>
      <c r="AJ398" s="327"/>
      <c r="AK398" s="327"/>
      <c r="AL398" s="1461"/>
      <c r="AM398" s="1461"/>
      <c r="AN398" s="1461"/>
      <c r="AO398" s="1461"/>
    </row>
    <row r="399">
      <c r="A399" s="1461"/>
      <c r="B399" s="452"/>
      <c r="C399" s="1569"/>
      <c r="D399" s="1570"/>
      <c r="E399" s="1571"/>
      <c r="F399" s="1046"/>
      <c r="G399" s="1571"/>
      <c r="H399" s="1046"/>
      <c r="I399" s="1046"/>
      <c r="J399" s="1571"/>
      <c r="K399" s="1573"/>
      <c r="L399" s="1046"/>
      <c r="M399" s="1046"/>
      <c r="N399" s="1046"/>
      <c r="O399" s="1461"/>
      <c r="P399" s="1461"/>
      <c r="Q399" s="1461"/>
      <c r="R399" s="1461"/>
      <c r="S399" s="1461"/>
      <c r="T399" s="327"/>
      <c r="U399" s="327"/>
      <c r="V399" s="327"/>
      <c r="W399" s="327"/>
      <c r="X399" s="327"/>
      <c r="Y399" s="327"/>
      <c r="Z399" s="327"/>
      <c r="AA399" s="327"/>
      <c r="AB399" s="1575"/>
      <c r="AC399" s="327"/>
      <c r="AD399" s="327"/>
      <c r="AE399" s="327"/>
      <c r="AF399" s="327"/>
      <c r="AG399" s="327"/>
      <c r="AH399" s="327"/>
      <c r="AI399" s="327"/>
      <c r="AJ399" s="327"/>
      <c r="AK399" s="327"/>
      <c r="AL399" s="1461"/>
      <c r="AM399" s="1461"/>
      <c r="AN399" s="1461"/>
      <c r="AO399" s="1461"/>
    </row>
    <row r="400">
      <c r="A400" s="1461"/>
      <c r="B400" s="452"/>
      <c r="C400" s="1569"/>
      <c r="D400" s="1570"/>
      <c r="E400" s="1571"/>
      <c r="F400" s="1046"/>
      <c r="G400" s="1571"/>
      <c r="H400" s="1046"/>
      <c r="I400" s="1046"/>
      <c r="J400" s="1571"/>
      <c r="K400" s="1573"/>
      <c r="L400" s="1046"/>
      <c r="M400" s="1046"/>
      <c r="N400" s="1046"/>
      <c r="O400" s="1461"/>
      <c r="P400" s="1461"/>
      <c r="Q400" s="1461"/>
      <c r="R400" s="1461"/>
      <c r="S400" s="1461"/>
      <c r="T400" s="327"/>
      <c r="U400" s="327"/>
      <c r="V400" s="327"/>
      <c r="W400" s="327"/>
      <c r="X400" s="327"/>
      <c r="Y400" s="327"/>
      <c r="Z400" s="327"/>
      <c r="AA400" s="327"/>
      <c r="AB400" s="1575"/>
      <c r="AC400" s="327"/>
      <c r="AD400" s="327"/>
      <c r="AE400" s="327"/>
      <c r="AF400" s="327"/>
      <c r="AG400" s="327"/>
      <c r="AH400" s="327"/>
      <c r="AI400" s="327"/>
      <c r="AJ400" s="327"/>
      <c r="AK400" s="327"/>
      <c r="AL400" s="1461"/>
      <c r="AM400" s="1461"/>
      <c r="AN400" s="1461"/>
      <c r="AO400" s="1461"/>
    </row>
    <row r="401">
      <c r="A401" s="1461"/>
      <c r="B401" s="452"/>
      <c r="C401" s="1569"/>
      <c r="D401" s="1570"/>
      <c r="E401" s="1571"/>
      <c r="F401" s="1046"/>
      <c r="G401" s="1571"/>
      <c r="H401" s="1046"/>
      <c r="I401" s="1046"/>
      <c r="J401" s="1571"/>
      <c r="K401" s="1573"/>
      <c r="L401" s="1046"/>
      <c r="M401" s="1046"/>
      <c r="N401" s="1046"/>
      <c r="O401" s="1461"/>
      <c r="P401" s="1461"/>
      <c r="Q401" s="1461"/>
      <c r="R401" s="1461"/>
      <c r="S401" s="1461"/>
      <c r="T401" s="327"/>
      <c r="U401" s="327"/>
      <c r="V401" s="327"/>
      <c r="W401" s="327"/>
      <c r="X401" s="327"/>
      <c r="Y401" s="327"/>
      <c r="Z401" s="327"/>
      <c r="AA401" s="327"/>
      <c r="AB401" s="1575"/>
      <c r="AC401" s="327"/>
      <c r="AD401" s="327"/>
      <c r="AE401" s="327"/>
      <c r="AF401" s="327"/>
      <c r="AG401" s="327"/>
      <c r="AH401" s="327"/>
      <c r="AI401" s="327"/>
      <c r="AJ401" s="327"/>
      <c r="AK401" s="327"/>
      <c r="AL401" s="1461"/>
      <c r="AM401" s="1461"/>
      <c r="AN401" s="1461"/>
      <c r="AO401" s="1461"/>
    </row>
    <row r="402">
      <c r="A402" s="1461"/>
      <c r="B402" s="452"/>
      <c r="C402" s="1569"/>
      <c r="D402" s="1570"/>
      <c r="E402" s="1571"/>
      <c r="F402" s="1046"/>
      <c r="G402" s="1571"/>
      <c r="H402" s="1046"/>
      <c r="I402" s="1046"/>
      <c r="J402" s="1571"/>
      <c r="K402" s="1573"/>
      <c r="L402" s="1046"/>
      <c r="M402" s="1046"/>
      <c r="N402" s="1046"/>
      <c r="O402" s="1461"/>
      <c r="P402" s="1461"/>
      <c r="Q402" s="1461"/>
      <c r="R402" s="1461"/>
      <c r="S402" s="1461"/>
      <c r="T402" s="327"/>
      <c r="U402" s="327"/>
      <c r="V402" s="327"/>
      <c r="W402" s="327"/>
      <c r="X402" s="327"/>
      <c r="Y402" s="327"/>
      <c r="Z402" s="327"/>
      <c r="AA402" s="327"/>
      <c r="AB402" s="1575"/>
      <c r="AC402" s="327"/>
      <c r="AD402" s="327"/>
      <c r="AE402" s="327"/>
      <c r="AF402" s="327"/>
      <c r="AG402" s="327"/>
      <c r="AH402" s="327"/>
      <c r="AI402" s="327"/>
      <c r="AJ402" s="327"/>
      <c r="AK402" s="327"/>
      <c r="AL402" s="1461"/>
      <c r="AM402" s="1461"/>
      <c r="AN402" s="1461"/>
      <c r="AO402" s="1461"/>
    </row>
    <row r="403">
      <c r="A403" s="1461"/>
      <c r="B403" s="452"/>
      <c r="C403" s="1569"/>
      <c r="D403" s="1570"/>
      <c r="E403" s="1571"/>
      <c r="F403" s="1046"/>
      <c r="G403" s="1571"/>
      <c r="H403" s="1046"/>
      <c r="I403" s="1046"/>
      <c r="J403" s="1571"/>
      <c r="K403" s="1573"/>
      <c r="L403" s="1046"/>
      <c r="M403" s="1046"/>
      <c r="N403" s="1046"/>
      <c r="O403" s="1461"/>
      <c r="P403" s="1461"/>
      <c r="Q403" s="1461"/>
      <c r="R403" s="1461"/>
      <c r="S403" s="1461"/>
      <c r="T403" s="327"/>
      <c r="U403" s="327"/>
      <c r="V403" s="327"/>
      <c r="W403" s="327"/>
      <c r="X403" s="327"/>
      <c r="Y403" s="327"/>
      <c r="Z403" s="327"/>
      <c r="AA403" s="327"/>
      <c r="AB403" s="1575"/>
      <c r="AC403" s="327"/>
      <c r="AD403" s="327"/>
      <c r="AE403" s="327"/>
      <c r="AF403" s="327"/>
      <c r="AG403" s="327"/>
      <c r="AH403" s="327"/>
      <c r="AI403" s="327"/>
      <c r="AJ403" s="327"/>
      <c r="AK403" s="327"/>
      <c r="AL403" s="1461"/>
      <c r="AM403" s="1461"/>
      <c r="AN403" s="1461"/>
      <c r="AO403" s="1461"/>
    </row>
    <row r="404">
      <c r="A404" s="1461"/>
      <c r="B404" s="452"/>
      <c r="C404" s="1569"/>
      <c r="D404" s="1570"/>
      <c r="E404" s="1571"/>
      <c r="F404" s="1046"/>
      <c r="G404" s="1571"/>
      <c r="H404" s="1046"/>
      <c r="I404" s="1046"/>
      <c r="J404" s="1571"/>
      <c r="K404" s="1573"/>
      <c r="L404" s="1046"/>
      <c r="M404" s="1046"/>
      <c r="N404" s="1046"/>
      <c r="O404" s="1461"/>
      <c r="P404" s="1461"/>
      <c r="Q404" s="1461"/>
      <c r="R404" s="1461"/>
      <c r="S404" s="1461"/>
      <c r="T404" s="327"/>
      <c r="U404" s="327"/>
      <c r="V404" s="327"/>
      <c r="W404" s="327"/>
      <c r="X404" s="327"/>
      <c r="Y404" s="327"/>
      <c r="Z404" s="327"/>
      <c r="AA404" s="327"/>
      <c r="AB404" s="1575"/>
      <c r="AC404" s="327"/>
      <c r="AD404" s="327"/>
      <c r="AE404" s="327"/>
      <c r="AF404" s="327"/>
      <c r="AG404" s="327"/>
      <c r="AH404" s="327"/>
      <c r="AI404" s="327"/>
      <c r="AJ404" s="327"/>
      <c r="AK404" s="327"/>
      <c r="AL404" s="1461"/>
      <c r="AM404" s="1461"/>
      <c r="AN404" s="1461"/>
      <c r="AO404" s="1461"/>
    </row>
    <row r="405">
      <c r="A405" s="1461"/>
      <c r="B405" s="452"/>
      <c r="C405" s="1569"/>
      <c r="D405" s="1570"/>
      <c r="E405" s="1571"/>
      <c r="F405" s="1046"/>
      <c r="G405" s="1571"/>
      <c r="H405" s="1046"/>
      <c r="I405" s="1046"/>
      <c r="J405" s="1571"/>
      <c r="K405" s="1573"/>
      <c r="L405" s="1046"/>
      <c r="M405" s="1046"/>
      <c r="N405" s="1046"/>
      <c r="O405" s="1461"/>
      <c r="P405" s="1461"/>
      <c r="Q405" s="1461"/>
      <c r="R405" s="1461"/>
      <c r="S405" s="1461"/>
      <c r="T405" s="327"/>
      <c r="U405" s="327"/>
      <c r="V405" s="327"/>
      <c r="W405" s="327"/>
      <c r="X405" s="327"/>
      <c r="Y405" s="327"/>
      <c r="Z405" s="327"/>
      <c r="AA405" s="327"/>
      <c r="AB405" s="1575"/>
      <c r="AC405" s="327"/>
      <c r="AD405" s="327"/>
      <c r="AE405" s="327"/>
      <c r="AF405" s="327"/>
      <c r="AG405" s="327"/>
      <c r="AH405" s="327"/>
      <c r="AI405" s="327"/>
      <c r="AJ405" s="327"/>
      <c r="AK405" s="327"/>
      <c r="AL405" s="1461"/>
      <c r="AM405" s="1461"/>
      <c r="AN405" s="1461"/>
      <c r="AO405" s="1461"/>
    </row>
    <row r="406">
      <c r="A406" s="1461"/>
      <c r="B406" s="452"/>
      <c r="C406" s="1569"/>
      <c r="D406" s="1570"/>
      <c r="E406" s="1571"/>
      <c r="F406" s="1046"/>
      <c r="G406" s="1571"/>
      <c r="H406" s="1046"/>
      <c r="I406" s="1046"/>
      <c r="J406" s="1571"/>
      <c r="K406" s="1573"/>
      <c r="L406" s="1046"/>
      <c r="M406" s="1046"/>
      <c r="N406" s="1046"/>
      <c r="O406" s="1461"/>
      <c r="P406" s="1461"/>
      <c r="Q406" s="1461"/>
      <c r="R406" s="1461"/>
      <c r="S406" s="1461"/>
      <c r="T406" s="327"/>
      <c r="U406" s="327"/>
      <c r="V406" s="327"/>
      <c r="W406" s="327"/>
      <c r="X406" s="327"/>
      <c r="Y406" s="327"/>
      <c r="Z406" s="327"/>
      <c r="AA406" s="327"/>
      <c r="AB406" s="1575"/>
      <c r="AC406" s="327"/>
      <c r="AD406" s="327"/>
      <c r="AE406" s="327"/>
      <c r="AF406" s="327"/>
      <c r="AG406" s="327"/>
      <c r="AH406" s="327"/>
      <c r="AI406" s="327"/>
      <c r="AJ406" s="327"/>
      <c r="AK406" s="327"/>
      <c r="AL406" s="1461"/>
      <c r="AM406" s="1461"/>
      <c r="AN406" s="1461"/>
      <c r="AO406" s="1461"/>
    </row>
    <row r="407">
      <c r="A407" s="1461"/>
      <c r="B407" s="452"/>
      <c r="C407" s="1569"/>
      <c r="D407" s="1570"/>
      <c r="E407" s="1571"/>
      <c r="F407" s="1046"/>
      <c r="G407" s="1571"/>
      <c r="H407" s="1046"/>
      <c r="I407" s="1046"/>
      <c r="J407" s="1571"/>
      <c r="K407" s="1573"/>
      <c r="L407" s="1046"/>
      <c r="M407" s="1046"/>
      <c r="N407" s="1046"/>
      <c r="O407" s="1461"/>
      <c r="P407" s="1461"/>
      <c r="Q407" s="1461"/>
      <c r="R407" s="1461"/>
      <c r="S407" s="1461"/>
      <c r="T407" s="327"/>
      <c r="U407" s="327"/>
      <c r="V407" s="327"/>
      <c r="W407" s="327"/>
      <c r="X407" s="327"/>
      <c r="Y407" s="327"/>
      <c r="Z407" s="327"/>
      <c r="AA407" s="327"/>
      <c r="AB407" s="1575"/>
      <c r="AC407" s="327"/>
      <c r="AD407" s="327"/>
      <c r="AE407" s="327"/>
      <c r="AF407" s="327"/>
      <c r="AG407" s="327"/>
      <c r="AH407" s="327"/>
      <c r="AI407" s="327"/>
      <c r="AJ407" s="327"/>
      <c r="AK407" s="327"/>
      <c r="AL407" s="1461"/>
      <c r="AM407" s="1461"/>
      <c r="AN407" s="1461"/>
      <c r="AO407" s="1461"/>
    </row>
    <row r="408">
      <c r="A408" s="1461"/>
      <c r="B408" s="452"/>
      <c r="C408" s="1569"/>
      <c r="D408" s="1570"/>
      <c r="E408" s="1571"/>
      <c r="F408" s="1046"/>
      <c r="G408" s="1571"/>
      <c r="H408" s="1046"/>
      <c r="I408" s="1046"/>
      <c r="J408" s="1571"/>
      <c r="K408" s="1573"/>
      <c r="L408" s="1046"/>
      <c r="M408" s="1046"/>
      <c r="N408" s="1046"/>
      <c r="O408" s="1461"/>
      <c r="P408" s="1461"/>
      <c r="Q408" s="1461"/>
      <c r="R408" s="1461"/>
      <c r="S408" s="1461"/>
      <c r="T408" s="327"/>
      <c r="U408" s="327"/>
      <c r="V408" s="327"/>
      <c r="W408" s="327"/>
      <c r="X408" s="327"/>
      <c r="Y408" s="327"/>
      <c r="Z408" s="327"/>
      <c r="AA408" s="327"/>
      <c r="AB408" s="1575"/>
      <c r="AC408" s="327"/>
      <c r="AD408" s="327"/>
      <c r="AE408" s="327"/>
      <c r="AF408" s="327"/>
      <c r="AG408" s="327"/>
      <c r="AH408" s="327"/>
      <c r="AI408" s="327"/>
      <c r="AJ408" s="327"/>
      <c r="AK408" s="327"/>
      <c r="AL408" s="1461"/>
      <c r="AM408" s="1461"/>
      <c r="AN408" s="1461"/>
      <c r="AO408" s="1461"/>
    </row>
    <row r="409">
      <c r="A409" s="1461"/>
      <c r="B409" s="452"/>
      <c r="C409" s="1569"/>
      <c r="D409" s="1570"/>
      <c r="E409" s="1571"/>
      <c r="F409" s="1046"/>
      <c r="G409" s="1571"/>
      <c r="H409" s="1046"/>
      <c r="I409" s="1046"/>
      <c r="J409" s="1571"/>
      <c r="K409" s="1573"/>
      <c r="L409" s="1046"/>
      <c r="M409" s="1046"/>
      <c r="N409" s="1046"/>
      <c r="O409" s="1461"/>
      <c r="P409" s="1461"/>
      <c r="Q409" s="1461"/>
      <c r="R409" s="1461"/>
      <c r="S409" s="1461"/>
      <c r="T409" s="327"/>
      <c r="U409" s="327"/>
      <c r="V409" s="327"/>
      <c r="W409" s="327"/>
      <c r="X409" s="327"/>
      <c r="Y409" s="327"/>
      <c r="Z409" s="327"/>
      <c r="AA409" s="327"/>
      <c r="AB409" s="1575"/>
      <c r="AC409" s="327"/>
      <c r="AD409" s="327"/>
      <c r="AE409" s="327"/>
      <c r="AF409" s="327"/>
      <c r="AG409" s="327"/>
      <c r="AH409" s="327"/>
      <c r="AI409" s="327"/>
      <c r="AJ409" s="327"/>
      <c r="AK409" s="327"/>
      <c r="AL409" s="1461"/>
      <c r="AM409" s="1461"/>
      <c r="AN409" s="1461"/>
      <c r="AO409" s="1461"/>
    </row>
    <row r="410">
      <c r="A410" s="1461"/>
      <c r="B410" s="452"/>
      <c r="C410" s="1569"/>
      <c r="D410" s="1570"/>
      <c r="E410" s="1571"/>
      <c r="F410" s="1046"/>
      <c r="G410" s="1571"/>
      <c r="H410" s="1046"/>
      <c r="I410" s="1046"/>
      <c r="J410" s="1571"/>
      <c r="K410" s="1573"/>
      <c r="L410" s="1046"/>
      <c r="M410" s="1046"/>
      <c r="N410" s="1046"/>
      <c r="O410" s="1461"/>
      <c r="P410" s="1461"/>
      <c r="Q410" s="1461"/>
      <c r="R410" s="1461"/>
      <c r="S410" s="1461"/>
      <c r="T410" s="327"/>
      <c r="U410" s="327"/>
      <c r="V410" s="327"/>
      <c r="W410" s="327"/>
      <c r="X410" s="327"/>
      <c r="Y410" s="327"/>
      <c r="Z410" s="327"/>
      <c r="AA410" s="327"/>
      <c r="AB410" s="1575"/>
      <c r="AC410" s="327"/>
      <c r="AD410" s="327"/>
      <c r="AE410" s="327"/>
      <c r="AF410" s="327"/>
      <c r="AG410" s="327"/>
      <c r="AH410" s="327"/>
      <c r="AI410" s="327"/>
      <c r="AJ410" s="327"/>
      <c r="AK410" s="327"/>
      <c r="AL410" s="1461"/>
      <c r="AM410" s="1461"/>
      <c r="AN410" s="1461"/>
      <c r="AO410" s="1461"/>
    </row>
    <row r="411">
      <c r="A411" s="1461"/>
      <c r="B411" s="452"/>
      <c r="C411" s="1569"/>
      <c r="D411" s="1570"/>
      <c r="E411" s="1571"/>
      <c r="F411" s="1046"/>
      <c r="G411" s="1571"/>
      <c r="H411" s="1046"/>
      <c r="I411" s="1046"/>
      <c r="J411" s="1571"/>
      <c r="K411" s="1573"/>
      <c r="L411" s="1046"/>
      <c r="M411" s="1046"/>
      <c r="N411" s="1046"/>
      <c r="O411" s="1461"/>
      <c r="P411" s="1461"/>
      <c r="Q411" s="1461"/>
      <c r="R411" s="1461"/>
      <c r="S411" s="1461"/>
      <c r="T411" s="327"/>
      <c r="U411" s="327"/>
      <c r="V411" s="327"/>
      <c r="W411" s="327"/>
      <c r="X411" s="327"/>
      <c r="Y411" s="327"/>
      <c r="Z411" s="327"/>
      <c r="AA411" s="327"/>
      <c r="AB411" s="1575"/>
      <c r="AC411" s="327"/>
      <c r="AD411" s="327"/>
      <c r="AE411" s="327"/>
      <c r="AF411" s="327"/>
      <c r="AG411" s="327"/>
      <c r="AH411" s="327"/>
      <c r="AI411" s="327"/>
      <c r="AJ411" s="327"/>
      <c r="AK411" s="327"/>
      <c r="AL411" s="1461"/>
      <c r="AM411" s="1461"/>
      <c r="AN411" s="1461"/>
      <c r="AO411" s="1461"/>
    </row>
    <row r="412">
      <c r="A412" s="1461"/>
      <c r="B412" s="452"/>
      <c r="C412" s="1569"/>
      <c r="D412" s="1570"/>
      <c r="E412" s="1571"/>
      <c r="F412" s="1046"/>
      <c r="G412" s="1571"/>
      <c r="H412" s="1046"/>
      <c r="I412" s="1046"/>
      <c r="J412" s="1571"/>
      <c r="K412" s="1573"/>
      <c r="L412" s="1046"/>
      <c r="M412" s="1046"/>
      <c r="N412" s="1046"/>
      <c r="O412" s="1461"/>
      <c r="P412" s="1461"/>
      <c r="Q412" s="1461"/>
      <c r="R412" s="1461"/>
      <c r="S412" s="1461"/>
      <c r="T412" s="327"/>
      <c r="U412" s="327"/>
      <c r="V412" s="327"/>
      <c r="W412" s="327"/>
      <c r="X412" s="327"/>
      <c r="Y412" s="327"/>
      <c r="Z412" s="327"/>
      <c r="AA412" s="327"/>
      <c r="AB412" s="1575"/>
      <c r="AC412" s="327"/>
      <c r="AD412" s="327"/>
      <c r="AE412" s="327"/>
      <c r="AF412" s="327"/>
      <c r="AG412" s="327"/>
      <c r="AH412" s="327"/>
      <c r="AI412" s="327"/>
      <c r="AJ412" s="327"/>
      <c r="AK412" s="327"/>
      <c r="AL412" s="1461"/>
      <c r="AM412" s="1461"/>
      <c r="AN412" s="1461"/>
      <c r="AO412" s="1461"/>
    </row>
    <row r="413">
      <c r="A413" s="1461"/>
      <c r="B413" s="452"/>
      <c r="C413" s="1569"/>
      <c r="D413" s="1570"/>
      <c r="E413" s="1571"/>
      <c r="F413" s="1046"/>
      <c r="G413" s="1571"/>
      <c r="H413" s="1046"/>
      <c r="I413" s="1046"/>
      <c r="J413" s="1571"/>
      <c r="K413" s="1573"/>
      <c r="L413" s="1046"/>
      <c r="M413" s="1046"/>
      <c r="N413" s="1046"/>
      <c r="O413" s="1461"/>
      <c r="P413" s="1461"/>
      <c r="Q413" s="1461"/>
      <c r="R413" s="1461"/>
      <c r="S413" s="1461"/>
      <c r="T413" s="327"/>
      <c r="U413" s="327"/>
      <c r="V413" s="327"/>
      <c r="W413" s="327"/>
      <c r="X413" s="327"/>
      <c r="Y413" s="327"/>
      <c r="Z413" s="327"/>
      <c r="AA413" s="327"/>
      <c r="AB413" s="1575"/>
      <c r="AC413" s="327"/>
      <c r="AD413" s="327"/>
      <c r="AE413" s="327"/>
      <c r="AF413" s="327"/>
      <c r="AG413" s="327"/>
      <c r="AH413" s="327"/>
      <c r="AI413" s="327"/>
      <c r="AJ413" s="327"/>
      <c r="AK413" s="327"/>
      <c r="AL413" s="1461"/>
      <c r="AM413" s="1461"/>
      <c r="AN413" s="1461"/>
      <c r="AO413" s="1461"/>
    </row>
    <row r="414">
      <c r="A414" s="1461"/>
      <c r="B414" s="452"/>
      <c r="C414" s="1569"/>
      <c r="D414" s="1570"/>
      <c r="E414" s="1571"/>
      <c r="F414" s="1046"/>
      <c r="G414" s="1571"/>
      <c r="H414" s="1046"/>
      <c r="I414" s="1046"/>
      <c r="J414" s="1571"/>
      <c r="K414" s="1573"/>
      <c r="L414" s="1046"/>
      <c r="M414" s="1046"/>
      <c r="N414" s="1046"/>
      <c r="O414" s="1461"/>
      <c r="P414" s="1461"/>
      <c r="Q414" s="1461"/>
      <c r="R414" s="1461"/>
      <c r="S414" s="1461"/>
      <c r="T414" s="327"/>
      <c r="U414" s="327"/>
      <c r="V414" s="327"/>
      <c r="W414" s="327"/>
      <c r="X414" s="327"/>
      <c r="Y414" s="327"/>
      <c r="Z414" s="327"/>
      <c r="AA414" s="327"/>
      <c r="AB414" s="1575"/>
      <c r="AC414" s="327"/>
      <c r="AD414" s="327"/>
      <c r="AE414" s="327"/>
      <c r="AF414" s="327"/>
      <c r="AG414" s="327"/>
      <c r="AH414" s="327"/>
      <c r="AI414" s="327"/>
      <c r="AJ414" s="327"/>
      <c r="AK414" s="327"/>
      <c r="AL414" s="1461"/>
      <c r="AM414" s="1461"/>
      <c r="AN414" s="1461"/>
      <c r="AO414" s="1461"/>
    </row>
    <row r="415">
      <c r="A415" s="1461"/>
      <c r="B415" s="452"/>
      <c r="C415" s="1569"/>
      <c r="D415" s="1570"/>
      <c r="E415" s="1571"/>
      <c r="F415" s="1046"/>
      <c r="G415" s="1571"/>
      <c r="H415" s="1046"/>
      <c r="I415" s="1046"/>
      <c r="J415" s="1571"/>
      <c r="K415" s="1573"/>
      <c r="L415" s="1046"/>
      <c r="M415" s="1046"/>
      <c r="N415" s="1046"/>
      <c r="O415" s="1461"/>
      <c r="P415" s="1461"/>
      <c r="Q415" s="1461"/>
      <c r="R415" s="1461"/>
      <c r="S415" s="1461"/>
      <c r="T415" s="327"/>
      <c r="U415" s="327"/>
      <c r="V415" s="327"/>
      <c r="W415" s="327"/>
      <c r="X415" s="327"/>
      <c r="Y415" s="327"/>
      <c r="Z415" s="327"/>
      <c r="AA415" s="327"/>
      <c r="AB415" s="1575"/>
      <c r="AC415" s="327"/>
      <c r="AD415" s="327"/>
      <c r="AE415" s="327"/>
      <c r="AF415" s="327"/>
      <c r="AG415" s="327"/>
      <c r="AH415" s="327"/>
      <c r="AI415" s="327"/>
      <c r="AJ415" s="327"/>
      <c r="AK415" s="327"/>
      <c r="AL415" s="1461"/>
      <c r="AM415" s="1461"/>
      <c r="AN415" s="1461"/>
      <c r="AO415" s="1461"/>
    </row>
    <row r="416">
      <c r="A416" s="1461"/>
      <c r="B416" s="452"/>
      <c r="C416" s="1569"/>
      <c r="D416" s="1570"/>
      <c r="E416" s="1571"/>
      <c r="F416" s="1046"/>
      <c r="G416" s="1571"/>
      <c r="H416" s="1046"/>
      <c r="I416" s="1046"/>
      <c r="J416" s="1571"/>
      <c r="K416" s="1573"/>
      <c r="L416" s="1046"/>
      <c r="M416" s="1046"/>
      <c r="N416" s="1046"/>
      <c r="O416" s="1461"/>
      <c r="P416" s="1461"/>
      <c r="Q416" s="1461"/>
      <c r="R416" s="1461"/>
      <c r="S416" s="1461"/>
      <c r="T416" s="327"/>
      <c r="U416" s="327"/>
      <c r="V416" s="327"/>
      <c r="W416" s="327"/>
      <c r="X416" s="327"/>
      <c r="Y416" s="327"/>
      <c r="Z416" s="327"/>
      <c r="AA416" s="327"/>
      <c r="AB416" s="1575"/>
      <c r="AC416" s="327"/>
      <c r="AD416" s="327"/>
      <c r="AE416" s="327"/>
      <c r="AF416" s="327"/>
      <c r="AG416" s="327"/>
      <c r="AH416" s="327"/>
      <c r="AI416" s="327"/>
      <c r="AJ416" s="327"/>
      <c r="AK416" s="327"/>
      <c r="AL416" s="1461"/>
      <c r="AM416" s="1461"/>
      <c r="AN416" s="1461"/>
      <c r="AO416" s="1461"/>
    </row>
    <row r="417">
      <c r="A417" s="1461"/>
      <c r="B417" s="452"/>
      <c r="C417" s="1569"/>
      <c r="D417" s="1570"/>
      <c r="E417" s="1571"/>
      <c r="F417" s="1046"/>
      <c r="G417" s="1571"/>
      <c r="H417" s="1046"/>
      <c r="I417" s="1046"/>
      <c r="J417" s="1571"/>
      <c r="K417" s="1573"/>
      <c r="L417" s="1046"/>
      <c r="M417" s="1046"/>
      <c r="N417" s="1046"/>
      <c r="O417" s="1461"/>
      <c r="P417" s="1461"/>
      <c r="Q417" s="1461"/>
      <c r="R417" s="1461"/>
      <c r="S417" s="1461"/>
      <c r="T417" s="327"/>
      <c r="U417" s="327"/>
      <c r="V417" s="327"/>
      <c r="W417" s="327"/>
      <c r="X417" s="327"/>
      <c r="Y417" s="327"/>
      <c r="Z417" s="327"/>
      <c r="AA417" s="327"/>
      <c r="AB417" s="1575"/>
      <c r="AC417" s="327"/>
      <c r="AD417" s="327"/>
      <c r="AE417" s="327"/>
      <c r="AF417" s="327"/>
      <c r="AG417" s="327"/>
      <c r="AH417" s="327"/>
      <c r="AI417" s="327"/>
      <c r="AJ417" s="327"/>
      <c r="AK417" s="327"/>
      <c r="AL417" s="1461"/>
      <c r="AM417" s="1461"/>
      <c r="AN417" s="1461"/>
      <c r="AO417" s="1461"/>
    </row>
    <row r="418">
      <c r="A418" s="1461"/>
      <c r="B418" s="452"/>
      <c r="C418" s="1569"/>
      <c r="D418" s="1570"/>
      <c r="E418" s="1571"/>
      <c r="F418" s="1046"/>
      <c r="G418" s="1571"/>
      <c r="H418" s="1046"/>
      <c r="I418" s="1046"/>
      <c r="J418" s="1571"/>
      <c r="K418" s="1573"/>
      <c r="L418" s="1046"/>
      <c r="M418" s="1046"/>
      <c r="N418" s="1046"/>
      <c r="O418" s="1461"/>
      <c r="P418" s="1461"/>
      <c r="Q418" s="1461"/>
      <c r="R418" s="1461"/>
      <c r="S418" s="1461"/>
      <c r="T418" s="327"/>
      <c r="U418" s="327"/>
      <c r="V418" s="327"/>
      <c r="W418" s="327"/>
      <c r="X418" s="327"/>
      <c r="Y418" s="327"/>
      <c r="Z418" s="327"/>
      <c r="AA418" s="327"/>
      <c r="AB418" s="1575"/>
      <c r="AC418" s="327"/>
      <c r="AD418" s="327"/>
      <c r="AE418" s="327"/>
      <c r="AF418" s="327"/>
      <c r="AG418" s="327"/>
      <c r="AH418" s="327"/>
      <c r="AI418" s="327"/>
      <c r="AJ418" s="327"/>
      <c r="AK418" s="327"/>
      <c r="AL418" s="1461"/>
      <c r="AM418" s="1461"/>
      <c r="AN418" s="1461"/>
      <c r="AO418" s="1461"/>
    </row>
    <row r="419">
      <c r="A419" s="1461"/>
      <c r="B419" s="452"/>
      <c r="C419" s="1569"/>
      <c r="D419" s="1570"/>
      <c r="E419" s="1571"/>
      <c r="F419" s="1046"/>
      <c r="G419" s="1571"/>
      <c r="H419" s="1046"/>
      <c r="I419" s="1046"/>
      <c r="J419" s="1571"/>
      <c r="K419" s="1573"/>
      <c r="L419" s="1046"/>
      <c r="M419" s="1046"/>
      <c r="N419" s="1046"/>
      <c r="O419" s="1461"/>
      <c r="P419" s="1461"/>
      <c r="Q419" s="1461"/>
      <c r="R419" s="1461"/>
      <c r="S419" s="1461"/>
      <c r="T419" s="327"/>
      <c r="U419" s="327"/>
      <c r="V419" s="327"/>
      <c r="W419" s="327"/>
      <c r="X419" s="327"/>
      <c r="Y419" s="327"/>
      <c r="Z419" s="327"/>
      <c r="AA419" s="327"/>
      <c r="AB419" s="1575"/>
      <c r="AC419" s="327"/>
      <c r="AD419" s="327"/>
      <c r="AE419" s="327"/>
      <c r="AF419" s="327"/>
      <c r="AG419" s="327"/>
      <c r="AH419" s="327"/>
      <c r="AI419" s="327"/>
      <c r="AJ419" s="327"/>
      <c r="AK419" s="327"/>
      <c r="AL419" s="1461"/>
      <c r="AM419" s="1461"/>
      <c r="AN419" s="1461"/>
      <c r="AO419" s="1461"/>
    </row>
    <row r="420">
      <c r="A420" s="1461"/>
      <c r="B420" s="452"/>
      <c r="C420" s="1569"/>
      <c r="D420" s="1570"/>
      <c r="E420" s="1571"/>
      <c r="F420" s="1046"/>
      <c r="G420" s="1571"/>
      <c r="H420" s="1046"/>
      <c r="I420" s="1046"/>
      <c r="J420" s="1571"/>
      <c r="K420" s="1573"/>
      <c r="L420" s="1046"/>
      <c r="M420" s="1046"/>
      <c r="N420" s="1046"/>
      <c r="O420" s="1461"/>
      <c r="P420" s="1461"/>
      <c r="Q420" s="1461"/>
      <c r="R420" s="1461"/>
      <c r="S420" s="1461"/>
      <c r="T420" s="327"/>
      <c r="U420" s="327"/>
      <c r="V420" s="327"/>
      <c r="W420" s="327"/>
      <c r="X420" s="327"/>
      <c r="Y420" s="327"/>
      <c r="Z420" s="327"/>
      <c r="AA420" s="327"/>
      <c r="AB420" s="1575"/>
      <c r="AC420" s="327"/>
      <c r="AD420" s="327"/>
      <c r="AE420" s="327"/>
      <c r="AF420" s="327"/>
      <c r="AG420" s="327"/>
      <c r="AH420" s="327"/>
      <c r="AI420" s="327"/>
      <c r="AJ420" s="327"/>
      <c r="AK420" s="327"/>
      <c r="AL420" s="1461"/>
      <c r="AM420" s="1461"/>
      <c r="AN420" s="1461"/>
      <c r="AO420" s="1461"/>
    </row>
    <row r="421">
      <c r="A421" s="1461"/>
      <c r="B421" s="452"/>
      <c r="C421" s="1569"/>
      <c r="D421" s="1570"/>
      <c r="E421" s="1571"/>
      <c r="F421" s="1046"/>
      <c r="G421" s="1571"/>
      <c r="H421" s="1046"/>
      <c r="I421" s="1046"/>
      <c r="J421" s="1571"/>
      <c r="K421" s="1573"/>
      <c r="L421" s="1046"/>
      <c r="M421" s="1046"/>
      <c r="N421" s="1046"/>
      <c r="O421" s="1461"/>
      <c r="P421" s="1461"/>
      <c r="Q421" s="1461"/>
      <c r="R421" s="1461"/>
      <c r="S421" s="1461"/>
      <c r="T421" s="327"/>
      <c r="U421" s="327"/>
      <c r="V421" s="327"/>
      <c r="W421" s="327"/>
      <c r="X421" s="327"/>
      <c r="Y421" s="327"/>
      <c r="Z421" s="327"/>
      <c r="AA421" s="327"/>
      <c r="AB421" s="1575"/>
      <c r="AC421" s="327"/>
      <c r="AD421" s="327"/>
      <c r="AE421" s="327"/>
      <c r="AF421" s="327"/>
      <c r="AG421" s="327"/>
      <c r="AH421" s="327"/>
      <c r="AI421" s="327"/>
      <c r="AJ421" s="327"/>
      <c r="AK421" s="327"/>
      <c r="AL421" s="1461"/>
      <c r="AM421" s="1461"/>
      <c r="AN421" s="1461"/>
      <c r="AO421" s="1461"/>
    </row>
    <row r="422">
      <c r="A422" s="1461"/>
      <c r="B422" s="452"/>
      <c r="C422" s="1569"/>
      <c r="D422" s="1570"/>
      <c r="E422" s="1571"/>
      <c r="F422" s="1046"/>
      <c r="G422" s="1571"/>
      <c r="H422" s="1046"/>
      <c r="I422" s="1046"/>
      <c r="J422" s="1571"/>
      <c r="K422" s="1573"/>
      <c r="L422" s="1046"/>
      <c r="M422" s="1046"/>
      <c r="N422" s="1046"/>
      <c r="O422" s="1461"/>
      <c r="P422" s="1461"/>
      <c r="Q422" s="1461"/>
      <c r="R422" s="1461"/>
      <c r="S422" s="1461"/>
      <c r="T422" s="327"/>
      <c r="U422" s="327"/>
      <c r="V422" s="327"/>
      <c r="W422" s="327"/>
      <c r="X422" s="327"/>
      <c r="Y422" s="327"/>
      <c r="Z422" s="327"/>
      <c r="AA422" s="327"/>
      <c r="AB422" s="1575"/>
      <c r="AC422" s="327"/>
      <c r="AD422" s="327"/>
      <c r="AE422" s="327"/>
      <c r="AF422" s="327"/>
      <c r="AG422" s="327"/>
      <c r="AH422" s="327"/>
      <c r="AI422" s="327"/>
      <c r="AJ422" s="327"/>
      <c r="AK422" s="327"/>
      <c r="AL422" s="1461"/>
      <c r="AM422" s="1461"/>
      <c r="AN422" s="1461"/>
      <c r="AO422" s="1461"/>
    </row>
    <row r="423">
      <c r="A423" s="1461"/>
      <c r="B423" s="452"/>
      <c r="C423" s="1569"/>
      <c r="D423" s="1570"/>
      <c r="E423" s="1571"/>
      <c r="F423" s="1046"/>
      <c r="G423" s="1571"/>
      <c r="H423" s="1046"/>
      <c r="I423" s="1046"/>
      <c r="J423" s="1571"/>
      <c r="K423" s="1573"/>
      <c r="L423" s="1046"/>
      <c r="M423" s="1046"/>
      <c r="N423" s="1046"/>
      <c r="O423" s="1461"/>
      <c r="P423" s="1461"/>
      <c r="Q423" s="1461"/>
      <c r="R423" s="1461"/>
      <c r="S423" s="1461"/>
      <c r="T423" s="327"/>
      <c r="U423" s="327"/>
      <c r="V423" s="327"/>
      <c r="W423" s="327"/>
      <c r="X423" s="327"/>
      <c r="Y423" s="327"/>
      <c r="Z423" s="327"/>
      <c r="AA423" s="327"/>
      <c r="AB423" s="1575"/>
      <c r="AC423" s="327"/>
      <c r="AD423" s="327"/>
      <c r="AE423" s="327"/>
      <c r="AF423" s="327"/>
      <c r="AG423" s="327"/>
      <c r="AH423" s="327"/>
      <c r="AI423" s="327"/>
      <c r="AJ423" s="327"/>
      <c r="AK423" s="327"/>
      <c r="AL423" s="1461"/>
      <c r="AM423" s="1461"/>
      <c r="AN423" s="1461"/>
      <c r="AO423" s="1461"/>
    </row>
    <row r="424">
      <c r="A424" s="1461"/>
      <c r="B424" s="452"/>
      <c r="C424" s="1569"/>
      <c r="D424" s="1570"/>
      <c r="E424" s="1571"/>
      <c r="F424" s="1046"/>
      <c r="G424" s="1571"/>
      <c r="H424" s="1046"/>
      <c r="I424" s="1046"/>
      <c r="J424" s="1571"/>
      <c r="K424" s="1573"/>
      <c r="L424" s="1046"/>
      <c r="M424" s="1046"/>
      <c r="N424" s="1046"/>
      <c r="O424" s="1461"/>
      <c r="P424" s="1461"/>
      <c r="Q424" s="1461"/>
      <c r="R424" s="1461"/>
      <c r="S424" s="1461"/>
      <c r="T424" s="327"/>
      <c r="U424" s="327"/>
      <c r="V424" s="327"/>
      <c r="W424" s="327"/>
      <c r="X424" s="327"/>
      <c r="Y424" s="327"/>
      <c r="Z424" s="327"/>
      <c r="AA424" s="327"/>
      <c r="AB424" s="1575"/>
      <c r="AC424" s="327"/>
      <c r="AD424" s="327"/>
      <c r="AE424" s="327"/>
      <c r="AF424" s="327"/>
      <c r="AG424" s="327"/>
      <c r="AH424" s="327"/>
      <c r="AI424" s="327"/>
      <c r="AJ424" s="327"/>
      <c r="AK424" s="327"/>
      <c r="AL424" s="1461"/>
      <c r="AM424" s="1461"/>
      <c r="AN424" s="1461"/>
      <c r="AO424" s="1461"/>
    </row>
    <row r="425">
      <c r="A425" s="1461"/>
      <c r="B425" s="452"/>
      <c r="C425" s="1569"/>
      <c r="D425" s="1570"/>
      <c r="E425" s="1571"/>
      <c r="F425" s="1046"/>
      <c r="G425" s="1571"/>
      <c r="H425" s="1046"/>
      <c r="I425" s="1046"/>
      <c r="J425" s="1571"/>
      <c r="K425" s="1573"/>
      <c r="L425" s="1046"/>
      <c r="M425" s="1046"/>
      <c r="N425" s="1046"/>
      <c r="O425" s="1461"/>
      <c r="P425" s="1461"/>
      <c r="Q425" s="1461"/>
      <c r="R425" s="1461"/>
      <c r="S425" s="1461"/>
      <c r="T425" s="327"/>
      <c r="U425" s="327"/>
      <c r="V425" s="327"/>
      <c r="W425" s="327"/>
      <c r="X425" s="327"/>
      <c r="Y425" s="327"/>
      <c r="Z425" s="327"/>
      <c r="AA425" s="327"/>
      <c r="AB425" s="1575"/>
      <c r="AC425" s="327"/>
      <c r="AD425" s="327"/>
      <c r="AE425" s="327"/>
      <c r="AF425" s="327"/>
      <c r="AG425" s="327"/>
      <c r="AH425" s="327"/>
      <c r="AI425" s="327"/>
      <c r="AJ425" s="327"/>
      <c r="AK425" s="327"/>
      <c r="AL425" s="1461"/>
      <c r="AM425" s="1461"/>
      <c r="AN425" s="1461"/>
      <c r="AO425" s="1461"/>
    </row>
    <row r="426">
      <c r="A426" s="1461"/>
      <c r="B426" s="452"/>
      <c r="C426" s="1569"/>
      <c r="D426" s="1570"/>
      <c r="E426" s="1571"/>
      <c r="F426" s="1046"/>
      <c r="G426" s="1571"/>
      <c r="H426" s="1046"/>
      <c r="I426" s="1046"/>
      <c r="J426" s="1571"/>
      <c r="K426" s="1573"/>
      <c r="L426" s="1046"/>
      <c r="M426" s="1046"/>
      <c r="N426" s="1046"/>
      <c r="O426" s="1461"/>
      <c r="P426" s="1461"/>
      <c r="Q426" s="1461"/>
      <c r="R426" s="1461"/>
      <c r="S426" s="1461"/>
      <c r="T426" s="327"/>
      <c r="U426" s="327"/>
      <c r="V426" s="327"/>
      <c r="W426" s="327"/>
      <c r="X426" s="327"/>
      <c r="Y426" s="327"/>
      <c r="Z426" s="327"/>
      <c r="AA426" s="327"/>
      <c r="AB426" s="1575"/>
      <c r="AC426" s="327"/>
      <c r="AD426" s="327"/>
      <c r="AE426" s="327"/>
      <c r="AF426" s="327"/>
      <c r="AG426" s="327"/>
      <c r="AH426" s="327"/>
      <c r="AI426" s="327"/>
      <c r="AJ426" s="327"/>
      <c r="AK426" s="327"/>
      <c r="AL426" s="1461"/>
      <c r="AM426" s="1461"/>
      <c r="AN426" s="1461"/>
      <c r="AO426" s="1461"/>
    </row>
    <row r="427">
      <c r="A427" s="1461"/>
      <c r="B427" s="452"/>
      <c r="C427" s="1569"/>
      <c r="D427" s="1570"/>
      <c r="E427" s="1571"/>
      <c r="F427" s="1046"/>
      <c r="G427" s="1571"/>
      <c r="H427" s="1046"/>
      <c r="I427" s="1046"/>
      <c r="J427" s="1571"/>
      <c r="K427" s="1573"/>
      <c r="L427" s="1046"/>
      <c r="M427" s="1046"/>
      <c r="N427" s="1046"/>
      <c r="O427" s="1461"/>
      <c r="P427" s="1461"/>
      <c r="Q427" s="1461"/>
      <c r="R427" s="1461"/>
      <c r="S427" s="1461"/>
      <c r="T427" s="327"/>
      <c r="U427" s="327"/>
      <c r="V427" s="327"/>
      <c r="W427" s="327"/>
      <c r="X427" s="327"/>
      <c r="Y427" s="327"/>
      <c r="Z427" s="327"/>
      <c r="AA427" s="327"/>
      <c r="AB427" s="1575"/>
      <c r="AC427" s="327"/>
      <c r="AD427" s="327"/>
      <c r="AE427" s="327"/>
      <c r="AF427" s="327"/>
      <c r="AG427" s="327"/>
      <c r="AH427" s="327"/>
      <c r="AI427" s="327"/>
      <c r="AJ427" s="327"/>
      <c r="AK427" s="327"/>
      <c r="AL427" s="1461"/>
      <c r="AM427" s="1461"/>
      <c r="AN427" s="1461"/>
      <c r="AO427" s="1461"/>
    </row>
    <row r="428">
      <c r="A428" s="1461"/>
      <c r="B428" s="452"/>
      <c r="C428" s="1569"/>
      <c r="D428" s="1570"/>
      <c r="E428" s="1571"/>
      <c r="F428" s="1046"/>
      <c r="G428" s="1571"/>
      <c r="H428" s="1046"/>
      <c r="I428" s="1046"/>
      <c r="J428" s="1571"/>
      <c r="K428" s="1573"/>
      <c r="L428" s="1046"/>
      <c r="M428" s="1046"/>
      <c r="N428" s="1046"/>
      <c r="O428" s="1461"/>
      <c r="P428" s="1461"/>
      <c r="Q428" s="1461"/>
      <c r="R428" s="1461"/>
      <c r="S428" s="1461"/>
      <c r="T428" s="327"/>
      <c r="U428" s="327"/>
      <c r="V428" s="327"/>
      <c r="W428" s="327"/>
      <c r="X428" s="327"/>
      <c r="Y428" s="327"/>
      <c r="Z428" s="327"/>
      <c r="AA428" s="327"/>
      <c r="AB428" s="1575"/>
      <c r="AC428" s="327"/>
      <c r="AD428" s="327"/>
      <c r="AE428" s="327"/>
      <c r="AF428" s="327"/>
      <c r="AG428" s="327"/>
      <c r="AH428" s="327"/>
      <c r="AI428" s="327"/>
      <c r="AJ428" s="327"/>
      <c r="AK428" s="327"/>
      <c r="AL428" s="1461"/>
      <c r="AM428" s="1461"/>
      <c r="AN428" s="1461"/>
      <c r="AO428" s="1461"/>
    </row>
    <row r="429">
      <c r="A429" s="1461"/>
      <c r="B429" s="452"/>
      <c r="C429" s="1569"/>
      <c r="D429" s="1570"/>
      <c r="E429" s="1571"/>
      <c r="F429" s="1046"/>
      <c r="G429" s="1571"/>
      <c r="H429" s="1046"/>
      <c r="I429" s="1046"/>
      <c r="J429" s="1571"/>
      <c r="K429" s="1573"/>
      <c r="L429" s="1046"/>
      <c r="M429" s="1046"/>
      <c r="N429" s="1046"/>
      <c r="O429" s="1461"/>
      <c r="P429" s="1461"/>
      <c r="Q429" s="1461"/>
      <c r="R429" s="1461"/>
      <c r="S429" s="1461"/>
      <c r="T429" s="327"/>
      <c r="U429" s="327"/>
      <c r="V429" s="327"/>
      <c r="W429" s="327"/>
      <c r="X429" s="327"/>
      <c r="Y429" s="327"/>
      <c r="Z429" s="327"/>
      <c r="AA429" s="327"/>
      <c r="AB429" s="1575"/>
      <c r="AC429" s="327"/>
      <c r="AD429" s="327"/>
      <c r="AE429" s="327"/>
      <c r="AF429" s="327"/>
      <c r="AG429" s="327"/>
      <c r="AH429" s="327"/>
      <c r="AI429" s="327"/>
      <c r="AJ429" s="327"/>
      <c r="AK429" s="327"/>
      <c r="AL429" s="1461"/>
      <c r="AM429" s="1461"/>
      <c r="AN429" s="1461"/>
      <c r="AO429" s="1461"/>
    </row>
    <row r="430">
      <c r="A430" s="1461"/>
      <c r="B430" s="452"/>
      <c r="C430" s="1569"/>
      <c r="D430" s="1570"/>
      <c r="E430" s="1571"/>
      <c r="F430" s="1046"/>
      <c r="G430" s="1571"/>
      <c r="H430" s="1046"/>
      <c r="I430" s="1046"/>
      <c r="J430" s="1571"/>
      <c r="K430" s="1573"/>
      <c r="L430" s="1046"/>
      <c r="M430" s="1046"/>
      <c r="N430" s="1046"/>
      <c r="O430" s="1461"/>
      <c r="P430" s="1461"/>
      <c r="Q430" s="1461"/>
      <c r="R430" s="1461"/>
      <c r="S430" s="1461"/>
      <c r="T430" s="327"/>
      <c r="U430" s="327"/>
      <c r="V430" s="327"/>
      <c r="W430" s="327"/>
      <c r="X430" s="327"/>
      <c r="Y430" s="327"/>
      <c r="Z430" s="327"/>
      <c r="AA430" s="327"/>
      <c r="AB430" s="1575"/>
      <c r="AC430" s="327"/>
      <c r="AD430" s="327"/>
      <c r="AE430" s="327"/>
      <c r="AF430" s="327"/>
      <c r="AG430" s="327"/>
      <c r="AH430" s="327"/>
      <c r="AI430" s="327"/>
      <c r="AJ430" s="327"/>
      <c r="AK430" s="327"/>
      <c r="AL430" s="1461"/>
      <c r="AM430" s="1461"/>
      <c r="AN430" s="1461"/>
      <c r="AO430" s="1461"/>
    </row>
    <row r="431">
      <c r="A431" s="1461"/>
      <c r="B431" s="452"/>
      <c r="C431" s="1569"/>
      <c r="D431" s="1570"/>
      <c r="E431" s="1571"/>
      <c r="F431" s="1046"/>
      <c r="G431" s="1571"/>
      <c r="H431" s="1046"/>
      <c r="I431" s="1046"/>
      <c r="J431" s="1571"/>
      <c r="K431" s="1573"/>
      <c r="L431" s="1046"/>
      <c r="M431" s="1046"/>
      <c r="N431" s="1046"/>
      <c r="O431" s="1461"/>
      <c r="P431" s="1461"/>
      <c r="Q431" s="1461"/>
      <c r="R431" s="1461"/>
      <c r="S431" s="1461"/>
      <c r="T431" s="327"/>
      <c r="U431" s="327"/>
      <c r="V431" s="327"/>
      <c r="W431" s="327"/>
      <c r="X431" s="327"/>
      <c r="Y431" s="327"/>
      <c r="Z431" s="327"/>
      <c r="AA431" s="327"/>
      <c r="AB431" s="1575"/>
      <c r="AC431" s="327"/>
      <c r="AD431" s="327"/>
      <c r="AE431" s="327"/>
      <c r="AF431" s="327"/>
      <c r="AG431" s="327"/>
      <c r="AH431" s="327"/>
      <c r="AI431" s="327"/>
      <c r="AJ431" s="327"/>
      <c r="AK431" s="327"/>
      <c r="AL431" s="1461"/>
      <c r="AM431" s="1461"/>
      <c r="AN431" s="1461"/>
      <c r="AO431" s="1461"/>
    </row>
    <row r="432">
      <c r="A432" s="1461"/>
      <c r="B432" s="452"/>
      <c r="C432" s="1569"/>
      <c r="D432" s="1570"/>
      <c r="E432" s="1571"/>
      <c r="F432" s="1046"/>
      <c r="G432" s="1571"/>
      <c r="H432" s="1046"/>
      <c r="I432" s="1046"/>
      <c r="J432" s="1571"/>
      <c r="K432" s="1573"/>
      <c r="L432" s="1046"/>
      <c r="M432" s="1046"/>
      <c r="N432" s="1046"/>
      <c r="O432" s="1461"/>
      <c r="P432" s="1461"/>
      <c r="Q432" s="1461"/>
      <c r="R432" s="1461"/>
      <c r="S432" s="1461"/>
      <c r="T432" s="327"/>
      <c r="U432" s="327"/>
      <c r="V432" s="327"/>
      <c r="W432" s="327"/>
      <c r="X432" s="327"/>
      <c r="Y432" s="327"/>
      <c r="Z432" s="327"/>
      <c r="AA432" s="327"/>
      <c r="AB432" s="1575"/>
      <c r="AC432" s="327"/>
      <c r="AD432" s="327"/>
      <c r="AE432" s="327"/>
      <c r="AF432" s="327"/>
      <c r="AG432" s="327"/>
      <c r="AH432" s="327"/>
      <c r="AI432" s="327"/>
      <c r="AJ432" s="327"/>
      <c r="AK432" s="327"/>
      <c r="AL432" s="1461"/>
      <c r="AM432" s="1461"/>
      <c r="AN432" s="1461"/>
      <c r="AO432" s="1461"/>
    </row>
    <row r="433">
      <c r="A433" s="1461"/>
      <c r="B433" s="452"/>
      <c r="C433" s="1569"/>
      <c r="D433" s="1570"/>
      <c r="E433" s="1571"/>
      <c r="F433" s="1046"/>
      <c r="G433" s="1571"/>
      <c r="H433" s="1046"/>
      <c r="I433" s="1046"/>
      <c r="J433" s="1571"/>
      <c r="K433" s="1573"/>
      <c r="L433" s="1046"/>
      <c r="M433" s="1046"/>
      <c r="N433" s="1046"/>
      <c r="O433" s="1461"/>
      <c r="P433" s="1461"/>
      <c r="Q433" s="1461"/>
      <c r="R433" s="1461"/>
      <c r="S433" s="1461"/>
      <c r="T433" s="327"/>
      <c r="U433" s="327"/>
      <c r="V433" s="327"/>
      <c r="W433" s="327"/>
      <c r="X433" s="327"/>
      <c r="Y433" s="327"/>
      <c r="Z433" s="327"/>
      <c r="AA433" s="327"/>
      <c r="AB433" s="1575"/>
      <c r="AC433" s="327"/>
      <c r="AD433" s="327"/>
      <c r="AE433" s="327"/>
      <c r="AF433" s="327"/>
      <c r="AG433" s="327"/>
      <c r="AH433" s="327"/>
      <c r="AI433" s="327"/>
      <c r="AJ433" s="327"/>
      <c r="AK433" s="327"/>
      <c r="AL433" s="1461"/>
      <c r="AM433" s="1461"/>
      <c r="AN433" s="1461"/>
      <c r="AO433" s="1461"/>
    </row>
    <row r="434">
      <c r="A434" s="1461"/>
      <c r="B434" s="452"/>
      <c r="C434" s="1569"/>
      <c r="D434" s="1570"/>
      <c r="E434" s="1571"/>
      <c r="F434" s="1046"/>
      <c r="G434" s="1571"/>
      <c r="H434" s="1046"/>
      <c r="I434" s="1046"/>
      <c r="J434" s="1571"/>
      <c r="K434" s="1573"/>
      <c r="L434" s="1046"/>
      <c r="M434" s="1046"/>
      <c r="N434" s="1046"/>
      <c r="O434" s="1461"/>
      <c r="P434" s="1461"/>
      <c r="Q434" s="1461"/>
      <c r="R434" s="1461"/>
      <c r="S434" s="1461"/>
      <c r="T434" s="327"/>
      <c r="U434" s="327"/>
      <c r="V434" s="327"/>
      <c r="W434" s="327"/>
      <c r="X434" s="327"/>
      <c r="Y434" s="327"/>
      <c r="Z434" s="327"/>
      <c r="AA434" s="327"/>
      <c r="AB434" s="1575"/>
      <c r="AC434" s="327"/>
      <c r="AD434" s="327"/>
      <c r="AE434" s="327"/>
      <c r="AF434" s="327"/>
      <c r="AG434" s="327"/>
      <c r="AH434" s="327"/>
      <c r="AI434" s="327"/>
      <c r="AJ434" s="327"/>
      <c r="AK434" s="327"/>
      <c r="AL434" s="1461"/>
      <c r="AM434" s="1461"/>
      <c r="AN434" s="1461"/>
      <c r="AO434" s="1461"/>
    </row>
    <row r="435">
      <c r="A435" s="1461"/>
      <c r="B435" s="452"/>
      <c r="C435" s="1569"/>
      <c r="D435" s="1570"/>
      <c r="E435" s="1571"/>
      <c r="F435" s="1046"/>
      <c r="G435" s="1571"/>
      <c r="H435" s="1046"/>
      <c r="I435" s="1046"/>
      <c r="J435" s="1571"/>
      <c r="K435" s="1573"/>
      <c r="L435" s="1046"/>
      <c r="M435" s="1046"/>
      <c r="N435" s="1046"/>
      <c r="O435" s="1461"/>
      <c r="P435" s="1461"/>
      <c r="Q435" s="1461"/>
      <c r="R435" s="1461"/>
      <c r="S435" s="1461"/>
      <c r="T435" s="327"/>
      <c r="U435" s="327"/>
      <c r="V435" s="327"/>
      <c r="W435" s="327"/>
      <c r="X435" s="327"/>
      <c r="Y435" s="327"/>
      <c r="Z435" s="327"/>
      <c r="AA435" s="327"/>
      <c r="AB435" s="1575"/>
      <c r="AC435" s="327"/>
      <c r="AD435" s="327"/>
      <c r="AE435" s="327"/>
      <c r="AF435" s="327"/>
      <c r="AG435" s="327"/>
      <c r="AH435" s="327"/>
      <c r="AI435" s="327"/>
      <c r="AJ435" s="327"/>
      <c r="AK435" s="327"/>
      <c r="AL435" s="1461"/>
      <c r="AM435" s="1461"/>
      <c r="AN435" s="1461"/>
      <c r="AO435" s="1461"/>
    </row>
    <row r="436">
      <c r="A436" s="1461"/>
      <c r="B436" s="452"/>
      <c r="C436" s="1569"/>
      <c r="D436" s="1570"/>
      <c r="E436" s="1571"/>
      <c r="F436" s="1046"/>
      <c r="G436" s="1571"/>
      <c r="H436" s="1046"/>
      <c r="I436" s="1046"/>
      <c r="J436" s="1571"/>
      <c r="K436" s="1573"/>
      <c r="L436" s="1046"/>
      <c r="M436" s="1046"/>
      <c r="N436" s="1046"/>
      <c r="O436" s="1461"/>
      <c r="P436" s="1461"/>
      <c r="Q436" s="1461"/>
      <c r="R436" s="1461"/>
      <c r="S436" s="1461"/>
      <c r="T436" s="327"/>
      <c r="U436" s="327"/>
      <c r="V436" s="327"/>
      <c r="W436" s="327"/>
      <c r="X436" s="327"/>
      <c r="Y436" s="327"/>
      <c r="Z436" s="327"/>
      <c r="AA436" s="327"/>
      <c r="AB436" s="1575"/>
      <c r="AC436" s="327"/>
      <c r="AD436" s="327"/>
      <c r="AE436" s="327"/>
      <c r="AF436" s="327"/>
      <c r="AG436" s="327"/>
      <c r="AH436" s="327"/>
      <c r="AI436" s="327"/>
      <c r="AJ436" s="327"/>
      <c r="AK436" s="327"/>
      <c r="AL436" s="1461"/>
      <c r="AM436" s="1461"/>
      <c r="AN436" s="1461"/>
      <c r="AO436" s="1461"/>
    </row>
    <row r="437">
      <c r="A437" s="1461"/>
      <c r="B437" s="452"/>
      <c r="C437" s="1569"/>
      <c r="D437" s="1570"/>
      <c r="E437" s="1571"/>
      <c r="F437" s="1046"/>
      <c r="G437" s="1571"/>
      <c r="H437" s="1046"/>
      <c r="I437" s="1046"/>
      <c r="J437" s="1571"/>
      <c r="K437" s="1573"/>
      <c r="L437" s="1046"/>
      <c r="M437" s="1046"/>
      <c r="N437" s="1046"/>
      <c r="O437" s="1461"/>
      <c r="P437" s="1461"/>
      <c r="Q437" s="1461"/>
      <c r="R437" s="1461"/>
      <c r="S437" s="1461"/>
      <c r="T437" s="327"/>
      <c r="U437" s="327"/>
      <c r="V437" s="327"/>
      <c r="W437" s="327"/>
      <c r="X437" s="327"/>
      <c r="Y437" s="327"/>
      <c r="Z437" s="327"/>
      <c r="AA437" s="327"/>
      <c r="AB437" s="1575"/>
      <c r="AC437" s="327"/>
      <c r="AD437" s="327"/>
      <c r="AE437" s="327"/>
      <c r="AF437" s="327"/>
      <c r="AG437" s="327"/>
      <c r="AH437" s="327"/>
      <c r="AI437" s="327"/>
      <c r="AJ437" s="327"/>
      <c r="AK437" s="327"/>
      <c r="AL437" s="1461"/>
      <c r="AM437" s="1461"/>
      <c r="AN437" s="1461"/>
      <c r="AO437" s="1461"/>
    </row>
    <row r="438">
      <c r="A438" s="1461"/>
      <c r="B438" s="452"/>
      <c r="C438" s="1569"/>
      <c r="D438" s="1570"/>
      <c r="E438" s="1571"/>
      <c r="F438" s="1046"/>
      <c r="G438" s="1571"/>
      <c r="H438" s="1046"/>
      <c r="I438" s="1046"/>
      <c r="J438" s="1571"/>
      <c r="K438" s="1573"/>
      <c r="L438" s="1046"/>
      <c r="M438" s="1046"/>
      <c r="N438" s="1046"/>
      <c r="O438" s="1461"/>
      <c r="P438" s="1461"/>
      <c r="Q438" s="1461"/>
      <c r="R438" s="1461"/>
      <c r="S438" s="1461"/>
      <c r="T438" s="327"/>
      <c r="U438" s="327"/>
      <c r="V438" s="327"/>
      <c r="W438" s="327"/>
      <c r="X438" s="327"/>
      <c r="Y438" s="327"/>
      <c r="Z438" s="327"/>
      <c r="AA438" s="327"/>
      <c r="AB438" s="1575"/>
      <c r="AC438" s="327"/>
      <c r="AD438" s="327"/>
      <c r="AE438" s="327"/>
      <c r="AF438" s="327"/>
      <c r="AG438" s="327"/>
      <c r="AH438" s="327"/>
      <c r="AI438" s="327"/>
      <c r="AJ438" s="327"/>
      <c r="AK438" s="327"/>
      <c r="AL438" s="1461"/>
      <c r="AM438" s="1461"/>
      <c r="AN438" s="1461"/>
      <c r="AO438" s="1461"/>
    </row>
    <row r="439">
      <c r="A439" s="1461"/>
      <c r="B439" s="452"/>
      <c r="C439" s="1569"/>
      <c r="D439" s="1570"/>
      <c r="E439" s="1571"/>
      <c r="F439" s="1046"/>
      <c r="G439" s="1571"/>
      <c r="H439" s="1046"/>
      <c r="I439" s="1046"/>
      <c r="J439" s="1571"/>
      <c r="K439" s="1573"/>
      <c r="L439" s="1046"/>
      <c r="M439" s="1046"/>
      <c r="N439" s="1046"/>
      <c r="O439" s="1461"/>
      <c r="P439" s="1461"/>
      <c r="Q439" s="1461"/>
      <c r="R439" s="1461"/>
      <c r="S439" s="1461"/>
      <c r="T439" s="327"/>
      <c r="U439" s="327"/>
      <c r="V439" s="327"/>
      <c r="W439" s="327"/>
      <c r="X439" s="327"/>
      <c r="Y439" s="327"/>
      <c r="Z439" s="327"/>
      <c r="AA439" s="327"/>
      <c r="AB439" s="1575"/>
      <c r="AC439" s="327"/>
      <c r="AD439" s="327"/>
      <c r="AE439" s="327"/>
      <c r="AF439" s="327"/>
      <c r="AG439" s="327"/>
      <c r="AH439" s="327"/>
      <c r="AI439" s="327"/>
      <c r="AJ439" s="327"/>
      <c r="AK439" s="327"/>
      <c r="AL439" s="1461"/>
      <c r="AM439" s="1461"/>
      <c r="AN439" s="1461"/>
      <c r="AO439" s="1461"/>
    </row>
    <row r="440">
      <c r="A440" s="1461"/>
      <c r="B440" s="452"/>
      <c r="C440" s="1569"/>
      <c r="D440" s="1570"/>
      <c r="E440" s="1571"/>
      <c r="F440" s="1046"/>
      <c r="G440" s="1571"/>
      <c r="H440" s="1046"/>
      <c r="I440" s="1046"/>
      <c r="J440" s="1571"/>
      <c r="K440" s="1573"/>
      <c r="L440" s="1046"/>
      <c r="M440" s="1046"/>
      <c r="N440" s="1046"/>
      <c r="O440" s="1461"/>
      <c r="P440" s="1461"/>
      <c r="Q440" s="1461"/>
      <c r="R440" s="1461"/>
      <c r="S440" s="1461"/>
      <c r="T440" s="327"/>
      <c r="U440" s="327"/>
      <c r="V440" s="327"/>
      <c r="W440" s="327"/>
      <c r="X440" s="327"/>
      <c r="Y440" s="327"/>
      <c r="Z440" s="327"/>
      <c r="AA440" s="327"/>
      <c r="AB440" s="1575"/>
      <c r="AC440" s="327"/>
      <c r="AD440" s="327"/>
      <c r="AE440" s="327"/>
      <c r="AF440" s="327"/>
      <c r="AG440" s="327"/>
      <c r="AH440" s="327"/>
      <c r="AI440" s="327"/>
      <c r="AJ440" s="327"/>
      <c r="AK440" s="327"/>
      <c r="AL440" s="1461"/>
      <c r="AM440" s="1461"/>
      <c r="AN440" s="1461"/>
      <c r="AO440" s="1461"/>
    </row>
    <row r="441">
      <c r="A441" s="1461"/>
      <c r="B441" s="452"/>
      <c r="C441" s="1569"/>
      <c r="D441" s="1570"/>
      <c r="E441" s="1571"/>
      <c r="F441" s="1046"/>
      <c r="G441" s="1571"/>
      <c r="H441" s="1046"/>
      <c r="I441" s="1046"/>
      <c r="J441" s="1571"/>
      <c r="K441" s="1573"/>
      <c r="L441" s="1046"/>
      <c r="M441" s="1046"/>
      <c r="N441" s="1046"/>
      <c r="O441" s="1461"/>
      <c r="P441" s="1461"/>
      <c r="Q441" s="1461"/>
      <c r="R441" s="1461"/>
      <c r="S441" s="1461"/>
      <c r="T441" s="327"/>
      <c r="U441" s="327"/>
      <c r="V441" s="327"/>
      <c r="W441" s="327"/>
      <c r="X441" s="327"/>
      <c r="Y441" s="327"/>
      <c r="Z441" s="327"/>
      <c r="AA441" s="327"/>
      <c r="AB441" s="1575"/>
      <c r="AC441" s="327"/>
      <c r="AD441" s="327"/>
      <c r="AE441" s="327"/>
      <c r="AF441" s="327"/>
      <c r="AG441" s="327"/>
      <c r="AH441" s="327"/>
      <c r="AI441" s="327"/>
      <c r="AJ441" s="327"/>
      <c r="AK441" s="327"/>
      <c r="AL441" s="1461"/>
      <c r="AM441" s="1461"/>
      <c r="AN441" s="1461"/>
      <c r="AO441" s="1461"/>
    </row>
    <row r="442">
      <c r="A442" s="1461"/>
      <c r="B442" s="452"/>
      <c r="C442" s="1569"/>
      <c r="D442" s="1570"/>
      <c r="E442" s="1571"/>
      <c r="F442" s="1046"/>
      <c r="G442" s="1571"/>
      <c r="H442" s="1046"/>
      <c r="I442" s="1046"/>
      <c r="J442" s="1571"/>
      <c r="K442" s="1573"/>
      <c r="L442" s="1046"/>
      <c r="M442" s="1046"/>
      <c r="N442" s="1046"/>
      <c r="O442" s="1461"/>
      <c r="P442" s="1461"/>
      <c r="Q442" s="1461"/>
      <c r="R442" s="1461"/>
      <c r="S442" s="1461"/>
      <c r="T442" s="327"/>
      <c r="U442" s="327"/>
      <c r="V442" s="327"/>
      <c r="W442" s="327"/>
      <c r="X442" s="327"/>
      <c r="Y442" s="327"/>
      <c r="Z442" s="327"/>
      <c r="AA442" s="327"/>
      <c r="AB442" s="1575"/>
      <c r="AC442" s="327"/>
      <c r="AD442" s="327"/>
      <c r="AE442" s="327"/>
      <c r="AF442" s="327"/>
      <c r="AG442" s="327"/>
      <c r="AH442" s="327"/>
      <c r="AI442" s="327"/>
      <c r="AJ442" s="327"/>
      <c r="AK442" s="327"/>
      <c r="AL442" s="1461"/>
      <c r="AM442" s="1461"/>
      <c r="AN442" s="1461"/>
      <c r="AO442" s="1461"/>
    </row>
    <row r="443">
      <c r="A443" s="1461"/>
      <c r="B443" s="452"/>
      <c r="C443" s="1569"/>
      <c r="D443" s="1570"/>
      <c r="E443" s="1571"/>
      <c r="F443" s="1046"/>
      <c r="G443" s="1571"/>
      <c r="H443" s="1046"/>
      <c r="I443" s="1046"/>
      <c r="J443" s="1571"/>
      <c r="K443" s="1573"/>
      <c r="L443" s="1046"/>
      <c r="M443" s="1046"/>
      <c r="N443" s="1046"/>
      <c r="O443" s="1461"/>
      <c r="P443" s="1461"/>
      <c r="Q443" s="1461"/>
      <c r="R443" s="1461"/>
      <c r="S443" s="1461"/>
      <c r="T443" s="327"/>
      <c r="U443" s="327"/>
      <c r="V443" s="327"/>
      <c r="W443" s="327"/>
      <c r="X443" s="327"/>
      <c r="Y443" s="327"/>
      <c r="Z443" s="327"/>
      <c r="AA443" s="327"/>
      <c r="AB443" s="1575"/>
      <c r="AC443" s="327"/>
      <c r="AD443" s="327"/>
      <c r="AE443" s="327"/>
      <c r="AF443" s="327"/>
      <c r="AG443" s="327"/>
      <c r="AH443" s="327"/>
      <c r="AI443" s="327"/>
      <c r="AJ443" s="327"/>
      <c r="AK443" s="327"/>
      <c r="AL443" s="1461"/>
      <c r="AM443" s="1461"/>
      <c r="AN443" s="1461"/>
      <c r="AO443" s="1461"/>
    </row>
    <row r="444">
      <c r="A444" s="1461"/>
      <c r="B444" s="452"/>
      <c r="C444" s="1569"/>
      <c r="D444" s="1570"/>
      <c r="E444" s="1571"/>
      <c r="F444" s="1046"/>
      <c r="G444" s="1571"/>
      <c r="H444" s="1046"/>
      <c r="I444" s="1046"/>
      <c r="J444" s="1571"/>
      <c r="K444" s="1573"/>
      <c r="L444" s="1046"/>
      <c r="M444" s="1046"/>
      <c r="N444" s="1046"/>
      <c r="O444" s="1461"/>
      <c r="P444" s="1461"/>
      <c r="Q444" s="1461"/>
      <c r="R444" s="1461"/>
      <c r="S444" s="1461"/>
      <c r="T444" s="327"/>
      <c r="U444" s="327"/>
      <c r="V444" s="327"/>
      <c r="W444" s="327"/>
      <c r="X444" s="327"/>
      <c r="Y444" s="327"/>
      <c r="Z444" s="327"/>
      <c r="AA444" s="327"/>
      <c r="AB444" s="1575"/>
      <c r="AC444" s="327"/>
      <c r="AD444" s="327"/>
      <c r="AE444" s="327"/>
      <c r="AF444" s="327"/>
      <c r="AG444" s="327"/>
      <c r="AH444" s="327"/>
      <c r="AI444" s="327"/>
      <c r="AJ444" s="327"/>
      <c r="AK444" s="327"/>
      <c r="AL444" s="1461"/>
      <c r="AM444" s="1461"/>
      <c r="AN444" s="1461"/>
      <c r="AO444" s="1461"/>
    </row>
    <row r="445">
      <c r="A445" s="1461"/>
      <c r="B445" s="452"/>
      <c r="C445" s="1569"/>
      <c r="D445" s="1570"/>
      <c r="E445" s="1571"/>
      <c r="F445" s="1046"/>
      <c r="G445" s="1571"/>
      <c r="H445" s="1046"/>
      <c r="I445" s="1046"/>
      <c r="J445" s="1571"/>
      <c r="K445" s="1573"/>
      <c r="L445" s="1046"/>
      <c r="M445" s="1046"/>
      <c r="N445" s="1046"/>
      <c r="O445" s="1461"/>
      <c r="P445" s="1461"/>
      <c r="Q445" s="1461"/>
      <c r="R445" s="1461"/>
      <c r="S445" s="1461"/>
      <c r="T445" s="327"/>
      <c r="U445" s="327"/>
      <c r="V445" s="327"/>
      <c r="W445" s="327"/>
      <c r="X445" s="327"/>
      <c r="Y445" s="327"/>
      <c r="Z445" s="327"/>
      <c r="AA445" s="327"/>
      <c r="AB445" s="1575"/>
      <c r="AC445" s="327"/>
      <c r="AD445" s="327"/>
      <c r="AE445" s="327"/>
      <c r="AF445" s="327"/>
      <c r="AG445" s="327"/>
      <c r="AH445" s="327"/>
      <c r="AI445" s="327"/>
      <c r="AJ445" s="327"/>
      <c r="AK445" s="327"/>
      <c r="AL445" s="1461"/>
      <c r="AM445" s="1461"/>
      <c r="AN445" s="1461"/>
      <c r="AO445" s="1461"/>
    </row>
    <row r="446">
      <c r="A446" s="1461"/>
      <c r="B446" s="452"/>
      <c r="C446" s="1569"/>
      <c r="D446" s="1570"/>
      <c r="E446" s="1571"/>
      <c r="F446" s="1046"/>
      <c r="G446" s="1571"/>
      <c r="H446" s="1046"/>
      <c r="I446" s="1046"/>
      <c r="J446" s="1571"/>
      <c r="K446" s="1573"/>
      <c r="L446" s="1046"/>
      <c r="M446" s="1046"/>
      <c r="N446" s="1046"/>
      <c r="O446" s="1461"/>
      <c r="P446" s="1461"/>
      <c r="Q446" s="1461"/>
      <c r="R446" s="1461"/>
      <c r="S446" s="1461"/>
      <c r="T446" s="327"/>
      <c r="U446" s="327"/>
      <c r="V446" s="327"/>
      <c r="W446" s="327"/>
      <c r="X446" s="327"/>
      <c r="Y446" s="327"/>
      <c r="Z446" s="327"/>
      <c r="AA446" s="327"/>
      <c r="AB446" s="1575"/>
      <c r="AC446" s="327"/>
      <c r="AD446" s="327"/>
      <c r="AE446" s="327"/>
      <c r="AF446" s="327"/>
      <c r="AG446" s="327"/>
      <c r="AH446" s="327"/>
      <c r="AI446" s="327"/>
      <c r="AJ446" s="327"/>
      <c r="AK446" s="327"/>
      <c r="AL446" s="1461"/>
      <c r="AM446" s="1461"/>
      <c r="AN446" s="1461"/>
      <c r="AO446" s="1461"/>
    </row>
    <row r="447">
      <c r="A447" s="1461"/>
      <c r="B447" s="452"/>
      <c r="C447" s="1569"/>
      <c r="D447" s="1570"/>
      <c r="E447" s="1571"/>
      <c r="F447" s="1046"/>
      <c r="G447" s="1571"/>
      <c r="H447" s="1046"/>
      <c r="I447" s="1046"/>
      <c r="J447" s="1571"/>
      <c r="K447" s="1573"/>
      <c r="L447" s="1046"/>
      <c r="M447" s="1046"/>
      <c r="N447" s="1046"/>
      <c r="O447" s="1461"/>
      <c r="P447" s="1461"/>
      <c r="Q447" s="1461"/>
      <c r="R447" s="1461"/>
      <c r="S447" s="1461"/>
      <c r="T447" s="327"/>
      <c r="U447" s="327"/>
      <c r="V447" s="327"/>
      <c r="W447" s="327"/>
      <c r="X447" s="327"/>
      <c r="Y447" s="327"/>
      <c r="Z447" s="327"/>
      <c r="AA447" s="327"/>
      <c r="AB447" s="1575"/>
      <c r="AC447" s="327"/>
      <c r="AD447" s="327"/>
      <c r="AE447" s="327"/>
      <c r="AF447" s="327"/>
      <c r="AG447" s="327"/>
      <c r="AH447" s="327"/>
      <c r="AI447" s="327"/>
      <c r="AJ447" s="327"/>
      <c r="AK447" s="327"/>
      <c r="AL447" s="1461"/>
      <c r="AM447" s="1461"/>
      <c r="AN447" s="1461"/>
      <c r="AO447" s="1461"/>
    </row>
    <row r="448">
      <c r="A448" s="1461"/>
      <c r="B448" s="452"/>
      <c r="C448" s="1569"/>
      <c r="D448" s="1570"/>
      <c r="E448" s="1571"/>
      <c r="F448" s="1046"/>
      <c r="G448" s="1571"/>
      <c r="H448" s="1046"/>
      <c r="I448" s="1046"/>
      <c r="J448" s="1571"/>
      <c r="K448" s="1573"/>
      <c r="L448" s="1046"/>
      <c r="M448" s="1046"/>
      <c r="N448" s="1046"/>
      <c r="O448" s="1461"/>
      <c r="P448" s="1461"/>
      <c r="Q448" s="1461"/>
      <c r="R448" s="1461"/>
      <c r="S448" s="1461"/>
      <c r="T448" s="327"/>
      <c r="U448" s="327"/>
      <c r="V448" s="327"/>
      <c r="W448" s="327"/>
      <c r="X448" s="327"/>
      <c r="Y448" s="327"/>
      <c r="Z448" s="327"/>
      <c r="AA448" s="327"/>
      <c r="AB448" s="1575"/>
      <c r="AC448" s="327"/>
      <c r="AD448" s="327"/>
      <c r="AE448" s="327"/>
      <c r="AF448" s="327"/>
      <c r="AG448" s="327"/>
      <c r="AH448" s="327"/>
      <c r="AI448" s="327"/>
      <c r="AJ448" s="327"/>
      <c r="AK448" s="327"/>
      <c r="AL448" s="1461"/>
      <c r="AM448" s="1461"/>
      <c r="AN448" s="1461"/>
      <c r="AO448" s="1461"/>
    </row>
    <row r="449">
      <c r="A449" s="1461"/>
      <c r="B449" s="452"/>
      <c r="C449" s="1569"/>
      <c r="D449" s="1570"/>
      <c r="E449" s="1571"/>
      <c r="F449" s="1046"/>
      <c r="G449" s="1571"/>
      <c r="H449" s="1046"/>
      <c r="I449" s="1046"/>
      <c r="J449" s="1571"/>
      <c r="K449" s="1573"/>
      <c r="L449" s="1046"/>
      <c r="M449" s="1046"/>
      <c r="N449" s="1046"/>
      <c r="O449" s="1461"/>
      <c r="P449" s="1461"/>
      <c r="Q449" s="1461"/>
      <c r="R449" s="1461"/>
      <c r="S449" s="1461"/>
      <c r="T449" s="327"/>
      <c r="U449" s="327"/>
      <c r="V449" s="327"/>
      <c r="W449" s="327"/>
      <c r="X449" s="327"/>
      <c r="Y449" s="327"/>
      <c r="Z449" s="327"/>
      <c r="AA449" s="327"/>
      <c r="AB449" s="1575"/>
      <c r="AC449" s="327"/>
      <c r="AD449" s="327"/>
      <c r="AE449" s="327"/>
      <c r="AF449" s="327"/>
      <c r="AG449" s="327"/>
      <c r="AH449" s="327"/>
      <c r="AI449" s="327"/>
      <c r="AJ449" s="327"/>
      <c r="AK449" s="327"/>
      <c r="AL449" s="1461"/>
      <c r="AM449" s="1461"/>
      <c r="AN449" s="1461"/>
      <c r="AO449" s="1461"/>
    </row>
    <row r="450">
      <c r="A450" s="1461"/>
      <c r="B450" s="452"/>
      <c r="C450" s="1569"/>
      <c r="D450" s="1570"/>
      <c r="E450" s="1571"/>
      <c r="F450" s="1046"/>
      <c r="G450" s="1571"/>
      <c r="H450" s="1046"/>
      <c r="I450" s="1046"/>
      <c r="J450" s="1571"/>
      <c r="K450" s="1573"/>
      <c r="L450" s="1046"/>
      <c r="M450" s="1046"/>
      <c r="N450" s="1046"/>
      <c r="O450" s="1461"/>
      <c r="P450" s="1461"/>
      <c r="Q450" s="1461"/>
      <c r="R450" s="1461"/>
      <c r="S450" s="1461"/>
      <c r="T450" s="327"/>
      <c r="U450" s="327"/>
      <c r="V450" s="327"/>
      <c r="W450" s="327"/>
      <c r="X450" s="327"/>
      <c r="Y450" s="327"/>
      <c r="Z450" s="327"/>
      <c r="AA450" s="327"/>
      <c r="AB450" s="1575"/>
      <c r="AC450" s="327"/>
      <c r="AD450" s="327"/>
      <c r="AE450" s="327"/>
      <c r="AF450" s="327"/>
      <c r="AG450" s="327"/>
      <c r="AH450" s="327"/>
      <c r="AI450" s="327"/>
      <c r="AJ450" s="327"/>
      <c r="AK450" s="327"/>
      <c r="AL450" s="1461"/>
      <c r="AM450" s="1461"/>
      <c r="AN450" s="1461"/>
      <c r="AO450" s="1461"/>
    </row>
    <row r="451">
      <c r="A451" s="1461"/>
      <c r="B451" s="452"/>
      <c r="C451" s="1569"/>
      <c r="D451" s="1570"/>
      <c r="E451" s="1571"/>
      <c r="F451" s="1046"/>
      <c r="G451" s="1571"/>
      <c r="H451" s="1046"/>
      <c r="I451" s="1046"/>
      <c r="J451" s="1571"/>
      <c r="K451" s="1573"/>
      <c r="L451" s="1046"/>
      <c r="M451" s="1046"/>
      <c r="N451" s="1046"/>
      <c r="O451" s="1461"/>
      <c r="P451" s="1461"/>
      <c r="Q451" s="1461"/>
      <c r="R451" s="1461"/>
      <c r="S451" s="1461"/>
      <c r="T451" s="327"/>
      <c r="U451" s="327"/>
      <c r="V451" s="327"/>
      <c r="W451" s="327"/>
      <c r="X451" s="327"/>
      <c r="Y451" s="327"/>
      <c r="Z451" s="327"/>
      <c r="AA451" s="327"/>
      <c r="AB451" s="1575"/>
      <c r="AC451" s="327"/>
      <c r="AD451" s="327"/>
      <c r="AE451" s="327"/>
      <c r="AF451" s="327"/>
      <c r="AG451" s="327"/>
      <c r="AH451" s="327"/>
      <c r="AI451" s="327"/>
      <c r="AJ451" s="327"/>
      <c r="AK451" s="327"/>
      <c r="AL451" s="1461"/>
      <c r="AM451" s="1461"/>
      <c r="AN451" s="1461"/>
      <c r="AO451" s="1461"/>
    </row>
    <row r="452">
      <c r="A452" s="1461"/>
      <c r="B452" s="452"/>
      <c r="C452" s="1569"/>
      <c r="D452" s="1570"/>
      <c r="E452" s="1571"/>
      <c r="F452" s="1046"/>
      <c r="G452" s="1571"/>
      <c r="H452" s="1046"/>
      <c r="I452" s="1046"/>
      <c r="J452" s="1571"/>
      <c r="K452" s="1573"/>
      <c r="L452" s="1046"/>
      <c r="M452" s="1046"/>
      <c r="N452" s="1046"/>
      <c r="O452" s="1461"/>
      <c r="P452" s="1461"/>
      <c r="Q452" s="1461"/>
      <c r="R452" s="1461"/>
      <c r="S452" s="1461"/>
      <c r="T452" s="327"/>
      <c r="U452" s="327"/>
      <c r="V452" s="327"/>
      <c r="W452" s="327"/>
      <c r="X452" s="327"/>
      <c r="Y452" s="327"/>
      <c r="Z452" s="327"/>
      <c r="AA452" s="327"/>
      <c r="AB452" s="1575"/>
      <c r="AC452" s="327"/>
      <c r="AD452" s="327"/>
      <c r="AE452" s="327"/>
      <c r="AF452" s="327"/>
      <c r="AG452" s="327"/>
      <c r="AH452" s="327"/>
      <c r="AI452" s="327"/>
      <c r="AJ452" s="327"/>
      <c r="AK452" s="327"/>
      <c r="AL452" s="1461"/>
      <c r="AM452" s="1461"/>
      <c r="AN452" s="1461"/>
      <c r="AO452" s="1461"/>
    </row>
    <row r="453">
      <c r="A453" s="1461"/>
      <c r="B453" s="452"/>
      <c r="C453" s="1569"/>
      <c r="D453" s="1570"/>
      <c r="E453" s="1571"/>
      <c r="F453" s="1046"/>
      <c r="G453" s="1571"/>
      <c r="H453" s="1046"/>
      <c r="I453" s="1046"/>
      <c r="J453" s="1571"/>
      <c r="K453" s="1573"/>
      <c r="L453" s="1046"/>
      <c r="M453" s="1046"/>
      <c r="N453" s="1046"/>
      <c r="O453" s="1461"/>
      <c r="P453" s="1461"/>
      <c r="Q453" s="1461"/>
      <c r="R453" s="1461"/>
      <c r="S453" s="1461"/>
      <c r="T453" s="327"/>
      <c r="U453" s="327"/>
      <c r="V453" s="327"/>
      <c r="W453" s="327"/>
      <c r="X453" s="327"/>
      <c r="Y453" s="327"/>
      <c r="Z453" s="327"/>
      <c r="AA453" s="327"/>
      <c r="AB453" s="1575"/>
      <c r="AC453" s="327"/>
      <c r="AD453" s="327"/>
      <c r="AE453" s="327"/>
      <c r="AF453" s="327"/>
      <c r="AG453" s="327"/>
      <c r="AH453" s="327"/>
      <c r="AI453" s="327"/>
      <c r="AJ453" s="327"/>
      <c r="AK453" s="327"/>
      <c r="AL453" s="1461"/>
      <c r="AM453" s="1461"/>
      <c r="AN453" s="1461"/>
      <c r="AO453" s="1461"/>
    </row>
    <row r="454">
      <c r="A454" s="1461"/>
      <c r="B454" s="452"/>
      <c r="C454" s="1569"/>
      <c r="D454" s="1570"/>
      <c r="E454" s="1571"/>
      <c r="F454" s="1046"/>
      <c r="G454" s="1571"/>
      <c r="H454" s="1046"/>
      <c r="I454" s="1046"/>
      <c r="J454" s="1571"/>
      <c r="K454" s="1573"/>
      <c r="L454" s="1046"/>
      <c r="M454" s="1046"/>
      <c r="N454" s="1046"/>
      <c r="O454" s="1461"/>
      <c r="P454" s="1461"/>
      <c r="Q454" s="1461"/>
      <c r="R454" s="1461"/>
      <c r="S454" s="1461"/>
      <c r="T454" s="327"/>
      <c r="U454" s="327"/>
      <c r="V454" s="327"/>
      <c r="W454" s="327"/>
      <c r="X454" s="327"/>
      <c r="Y454" s="327"/>
      <c r="Z454" s="327"/>
      <c r="AA454" s="327"/>
      <c r="AB454" s="1575"/>
      <c r="AC454" s="327"/>
      <c r="AD454" s="327"/>
      <c r="AE454" s="327"/>
      <c r="AF454" s="327"/>
      <c r="AG454" s="327"/>
      <c r="AH454" s="327"/>
      <c r="AI454" s="327"/>
      <c r="AJ454" s="327"/>
      <c r="AK454" s="327"/>
      <c r="AL454" s="1461"/>
      <c r="AM454" s="1461"/>
      <c r="AN454" s="1461"/>
      <c r="AO454" s="1461"/>
    </row>
    <row r="455">
      <c r="A455" s="1461"/>
      <c r="B455" s="452"/>
      <c r="C455" s="1569"/>
      <c r="D455" s="1570"/>
      <c r="E455" s="1571"/>
      <c r="F455" s="1046"/>
      <c r="G455" s="1571"/>
      <c r="H455" s="1046"/>
      <c r="I455" s="1046"/>
      <c r="J455" s="1571"/>
      <c r="K455" s="1573"/>
      <c r="L455" s="1046"/>
      <c r="M455" s="1046"/>
      <c r="N455" s="1046"/>
      <c r="O455" s="1461"/>
      <c r="P455" s="1461"/>
      <c r="Q455" s="1461"/>
      <c r="R455" s="1461"/>
      <c r="S455" s="1461"/>
      <c r="T455" s="327"/>
      <c r="U455" s="327"/>
      <c r="V455" s="327"/>
      <c r="W455" s="327"/>
      <c r="X455" s="327"/>
      <c r="Y455" s="327"/>
      <c r="Z455" s="327"/>
      <c r="AA455" s="327"/>
      <c r="AB455" s="1575"/>
      <c r="AC455" s="327"/>
      <c r="AD455" s="327"/>
      <c r="AE455" s="327"/>
      <c r="AF455" s="327"/>
      <c r="AG455" s="327"/>
      <c r="AH455" s="327"/>
      <c r="AI455" s="327"/>
      <c r="AJ455" s="327"/>
      <c r="AK455" s="327"/>
      <c r="AL455" s="1461"/>
      <c r="AM455" s="1461"/>
      <c r="AN455" s="1461"/>
      <c r="AO455" s="1461"/>
    </row>
    <row r="456">
      <c r="A456" s="1461"/>
      <c r="B456" s="452"/>
      <c r="C456" s="1569"/>
      <c r="D456" s="1570"/>
      <c r="E456" s="1571"/>
      <c r="F456" s="1046"/>
      <c r="G456" s="1571"/>
      <c r="H456" s="1046"/>
      <c r="I456" s="1046"/>
      <c r="J456" s="1571"/>
      <c r="K456" s="1573"/>
      <c r="L456" s="1046"/>
      <c r="M456" s="1046"/>
      <c r="N456" s="1046"/>
      <c r="O456" s="1461"/>
      <c r="P456" s="1461"/>
      <c r="Q456" s="1461"/>
      <c r="R456" s="1461"/>
      <c r="S456" s="1461"/>
      <c r="T456" s="327"/>
      <c r="U456" s="327"/>
      <c r="V456" s="327"/>
      <c r="W456" s="327"/>
      <c r="X456" s="327"/>
      <c r="Y456" s="327"/>
      <c r="Z456" s="327"/>
      <c r="AA456" s="327"/>
      <c r="AB456" s="1575"/>
      <c r="AC456" s="327"/>
      <c r="AD456" s="327"/>
      <c r="AE456" s="327"/>
      <c r="AF456" s="327"/>
      <c r="AG456" s="327"/>
      <c r="AH456" s="327"/>
      <c r="AI456" s="327"/>
      <c r="AJ456" s="327"/>
      <c r="AK456" s="327"/>
      <c r="AL456" s="1461"/>
      <c r="AM456" s="1461"/>
      <c r="AN456" s="1461"/>
      <c r="AO456" s="1461"/>
    </row>
    <row r="457">
      <c r="A457" s="1461"/>
      <c r="B457" s="452"/>
      <c r="C457" s="1569"/>
      <c r="D457" s="1570"/>
      <c r="E457" s="1571"/>
      <c r="F457" s="1046"/>
      <c r="G457" s="1571"/>
      <c r="H457" s="1046"/>
      <c r="I457" s="1046"/>
      <c r="J457" s="1571"/>
      <c r="K457" s="1573"/>
      <c r="L457" s="1046"/>
      <c r="M457" s="1046"/>
      <c r="N457" s="1046"/>
      <c r="O457" s="1461"/>
      <c r="P457" s="1461"/>
      <c r="Q457" s="1461"/>
      <c r="R457" s="1461"/>
      <c r="S457" s="1461"/>
      <c r="T457" s="327"/>
      <c r="U457" s="327"/>
      <c r="V457" s="327"/>
      <c r="W457" s="327"/>
      <c r="X457" s="327"/>
      <c r="Y457" s="327"/>
      <c r="Z457" s="327"/>
      <c r="AA457" s="327"/>
      <c r="AB457" s="1575"/>
      <c r="AC457" s="327"/>
      <c r="AD457" s="327"/>
      <c r="AE457" s="327"/>
      <c r="AF457" s="327"/>
      <c r="AG457" s="327"/>
      <c r="AH457" s="327"/>
      <c r="AI457" s="327"/>
      <c r="AJ457" s="327"/>
      <c r="AK457" s="327"/>
      <c r="AL457" s="1461"/>
      <c r="AM457" s="1461"/>
      <c r="AN457" s="1461"/>
      <c r="AO457" s="1461"/>
    </row>
    <row r="458">
      <c r="A458" s="1461"/>
      <c r="B458" s="452"/>
      <c r="C458" s="1569"/>
      <c r="D458" s="1570"/>
      <c r="E458" s="1571"/>
      <c r="F458" s="1046"/>
      <c r="G458" s="1571"/>
      <c r="H458" s="1046"/>
      <c r="I458" s="1046"/>
      <c r="J458" s="1571"/>
      <c r="K458" s="1573"/>
      <c r="L458" s="1046"/>
      <c r="M458" s="1046"/>
      <c r="N458" s="1046"/>
      <c r="O458" s="1461"/>
      <c r="P458" s="1461"/>
      <c r="Q458" s="1461"/>
      <c r="R458" s="1461"/>
      <c r="S458" s="1461"/>
      <c r="T458" s="327"/>
      <c r="U458" s="327"/>
      <c r="V458" s="327"/>
      <c r="W458" s="327"/>
      <c r="X458" s="327"/>
      <c r="Y458" s="327"/>
      <c r="Z458" s="327"/>
      <c r="AA458" s="327"/>
      <c r="AB458" s="1575"/>
      <c r="AC458" s="327"/>
      <c r="AD458" s="327"/>
      <c r="AE458" s="327"/>
      <c r="AF458" s="327"/>
      <c r="AG458" s="327"/>
      <c r="AH458" s="327"/>
      <c r="AI458" s="327"/>
      <c r="AJ458" s="327"/>
      <c r="AK458" s="327"/>
      <c r="AL458" s="1461"/>
      <c r="AM458" s="1461"/>
      <c r="AN458" s="1461"/>
      <c r="AO458" s="1461"/>
    </row>
    <row r="459">
      <c r="A459" s="1461"/>
      <c r="B459" s="452"/>
      <c r="C459" s="1569"/>
      <c r="D459" s="1570"/>
      <c r="E459" s="1571"/>
      <c r="F459" s="1046"/>
      <c r="G459" s="1571"/>
      <c r="H459" s="1046"/>
      <c r="I459" s="1046"/>
      <c r="J459" s="1571"/>
      <c r="K459" s="1573"/>
      <c r="L459" s="1046"/>
      <c r="M459" s="1046"/>
      <c r="N459" s="1046"/>
      <c r="O459" s="1461"/>
      <c r="P459" s="1461"/>
      <c r="Q459" s="1461"/>
      <c r="R459" s="1461"/>
      <c r="S459" s="1461"/>
      <c r="T459" s="327"/>
      <c r="U459" s="327"/>
      <c r="V459" s="327"/>
      <c r="W459" s="327"/>
      <c r="X459" s="327"/>
      <c r="Y459" s="327"/>
      <c r="Z459" s="327"/>
      <c r="AA459" s="327"/>
      <c r="AB459" s="1575"/>
      <c r="AC459" s="327"/>
      <c r="AD459" s="327"/>
      <c r="AE459" s="327"/>
      <c r="AF459" s="327"/>
      <c r="AG459" s="327"/>
      <c r="AH459" s="327"/>
      <c r="AI459" s="327"/>
      <c r="AJ459" s="327"/>
      <c r="AK459" s="327"/>
      <c r="AL459" s="1461"/>
      <c r="AM459" s="1461"/>
      <c r="AN459" s="1461"/>
      <c r="AO459" s="1461"/>
    </row>
    <row r="460">
      <c r="A460" s="1461"/>
      <c r="B460" s="452"/>
      <c r="C460" s="1569"/>
      <c r="D460" s="1570"/>
      <c r="E460" s="1571"/>
      <c r="F460" s="1046"/>
      <c r="G460" s="1571"/>
      <c r="H460" s="1046"/>
      <c r="I460" s="1046"/>
      <c r="J460" s="1571"/>
      <c r="K460" s="1573"/>
      <c r="L460" s="1046"/>
      <c r="M460" s="1046"/>
      <c r="N460" s="1046"/>
      <c r="O460" s="1461"/>
      <c r="P460" s="1461"/>
      <c r="Q460" s="1461"/>
      <c r="R460" s="1461"/>
      <c r="S460" s="1461"/>
      <c r="T460" s="327"/>
      <c r="U460" s="327"/>
      <c r="V460" s="327"/>
      <c r="W460" s="327"/>
      <c r="X460" s="327"/>
      <c r="Y460" s="327"/>
      <c r="Z460" s="327"/>
      <c r="AA460" s="327"/>
      <c r="AB460" s="1575"/>
      <c r="AC460" s="327"/>
      <c r="AD460" s="327"/>
      <c r="AE460" s="327"/>
      <c r="AF460" s="327"/>
      <c r="AG460" s="327"/>
      <c r="AH460" s="327"/>
      <c r="AI460" s="327"/>
      <c r="AJ460" s="327"/>
      <c r="AK460" s="327"/>
      <c r="AL460" s="1461"/>
      <c r="AM460" s="1461"/>
      <c r="AN460" s="1461"/>
      <c r="AO460" s="1461"/>
    </row>
    <row r="461">
      <c r="A461" s="1461"/>
      <c r="B461" s="452"/>
      <c r="C461" s="1569"/>
      <c r="D461" s="1570"/>
      <c r="E461" s="1571"/>
      <c r="F461" s="1046"/>
      <c r="G461" s="1571"/>
      <c r="H461" s="1046"/>
      <c r="I461" s="1046"/>
      <c r="J461" s="1571"/>
      <c r="K461" s="1573"/>
      <c r="L461" s="1046"/>
      <c r="M461" s="1046"/>
      <c r="N461" s="1046"/>
      <c r="O461" s="1461"/>
      <c r="P461" s="1461"/>
      <c r="Q461" s="1461"/>
      <c r="R461" s="1461"/>
      <c r="S461" s="1461"/>
      <c r="T461" s="327"/>
      <c r="U461" s="327"/>
      <c r="V461" s="327"/>
      <c r="W461" s="327"/>
      <c r="X461" s="327"/>
      <c r="Y461" s="327"/>
      <c r="Z461" s="327"/>
      <c r="AA461" s="327"/>
      <c r="AB461" s="1575"/>
      <c r="AC461" s="327"/>
      <c r="AD461" s="327"/>
      <c r="AE461" s="327"/>
      <c r="AF461" s="327"/>
      <c r="AG461" s="327"/>
      <c r="AH461" s="327"/>
      <c r="AI461" s="327"/>
      <c r="AJ461" s="327"/>
      <c r="AK461" s="327"/>
      <c r="AL461" s="1461"/>
      <c r="AM461" s="1461"/>
      <c r="AN461" s="1461"/>
      <c r="AO461" s="1461"/>
    </row>
    <row r="462">
      <c r="A462" s="1461"/>
      <c r="B462" s="452"/>
      <c r="C462" s="1569"/>
      <c r="D462" s="1570"/>
      <c r="E462" s="1571"/>
      <c r="F462" s="1046"/>
      <c r="G462" s="1571"/>
      <c r="H462" s="1046"/>
      <c r="I462" s="1046"/>
      <c r="J462" s="1571"/>
      <c r="K462" s="1573"/>
      <c r="L462" s="1046"/>
      <c r="M462" s="1046"/>
      <c r="N462" s="1046"/>
      <c r="O462" s="1461"/>
      <c r="P462" s="1461"/>
      <c r="Q462" s="1461"/>
      <c r="R462" s="1461"/>
      <c r="S462" s="1461"/>
      <c r="T462" s="327"/>
      <c r="U462" s="327"/>
      <c r="V462" s="327"/>
      <c r="W462" s="327"/>
      <c r="X462" s="327"/>
      <c r="Y462" s="327"/>
      <c r="Z462" s="327"/>
      <c r="AA462" s="327"/>
      <c r="AB462" s="1575"/>
      <c r="AC462" s="327"/>
      <c r="AD462" s="327"/>
      <c r="AE462" s="327"/>
      <c r="AF462" s="327"/>
      <c r="AG462" s="327"/>
      <c r="AH462" s="327"/>
      <c r="AI462" s="327"/>
      <c r="AJ462" s="327"/>
      <c r="AK462" s="327"/>
      <c r="AL462" s="1461"/>
      <c r="AM462" s="1461"/>
      <c r="AN462" s="1461"/>
      <c r="AO462" s="1461"/>
    </row>
    <row r="463">
      <c r="A463" s="1461"/>
      <c r="B463" s="452"/>
      <c r="C463" s="1569"/>
      <c r="D463" s="1570"/>
      <c r="E463" s="1571"/>
      <c r="F463" s="1046"/>
      <c r="G463" s="1571"/>
      <c r="H463" s="1046"/>
      <c r="I463" s="1046"/>
      <c r="J463" s="1571"/>
      <c r="K463" s="1573"/>
      <c r="L463" s="1046"/>
      <c r="M463" s="1046"/>
      <c r="N463" s="1046"/>
      <c r="O463" s="1461"/>
      <c r="P463" s="1461"/>
      <c r="Q463" s="1461"/>
      <c r="R463" s="1461"/>
      <c r="S463" s="1461"/>
      <c r="T463" s="327"/>
      <c r="U463" s="327"/>
      <c r="V463" s="327"/>
      <c r="W463" s="327"/>
      <c r="X463" s="327"/>
      <c r="Y463" s="327"/>
      <c r="Z463" s="327"/>
      <c r="AA463" s="327"/>
      <c r="AB463" s="1575"/>
      <c r="AC463" s="327"/>
      <c r="AD463" s="327"/>
      <c r="AE463" s="327"/>
      <c r="AF463" s="327"/>
      <c r="AG463" s="327"/>
      <c r="AH463" s="327"/>
      <c r="AI463" s="327"/>
      <c r="AJ463" s="327"/>
      <c r="AK463" s="327"/>
      <c r="AL463" s="1461"/>
      <c r="AM463" s="1461"/>
      <c r="AN463" s="1461"/>
      <c r="AO463" s="1461"/>
    </row>
    <row r="464">
      <c r="A464" s="1461"/>
      <c r="B464" s="452"/>
      <c r="C464" s="1569"/>
      <c r="D464" s="1570"/>
      <c r="E464" s="1571"/>
      <c r="F464" s="1046"/>
      <c r="G464" s="1571"/>
      <c r="H464" s="1046"/>
      <c r="I464" s="1046"/>
      <c r="J464" s="1571"/>
      <c r="K464" s="1573"/>
      <c r="L464" s="1046"/>
      <c r="M464" s="1046"/>
      <c r="N464" s="1046"/>
      <c r="O464" s="1461"/>
      <c r="P464" s="1461"/>
      <c r="Q464" s="1461"/>
      <c r="R464" s="1461"/>
      <c r="S464" s="1461"/>
      <c r="T464" s="327"/>
      <c r="U464" s="327"/>
      <c r="V464" s="327"/>
      <c r="W464" s="327"/>
      <c r="X464" s="327"/>
      <c r="Y464" s="327"/>
      <c r="Z464" s="327"/>
      <c r="AA464" s="327"/>
      <c r="AB464" s="1575"/>
      <c r="AC464" s="327"/>
      <c r="AD464" s="327"/>
      <c r="AE464" s="327"/>
      <c r="AF464" s="327"/>
      <c r="AG464" s="327"/>
      <c r="AH464" s="327"/>
      <c r="AI464" s="327"/>
      <c r="AJ464" s="327"/>
      <c r="AK464" s="327"/>
      <c r="AL464" s="1461"/>
      <c r="AM464" s="1461"/>
      <c r="AN464" s="1461"/>
      <c r="AO464" s="1461"/>
    </row>
    <row r="465">
      <c r="A465" s="1461"/>
      <c r="B465" s="452"/>
      <c r="C465" s="1569"/>
      <c r="D465" s="1570"/>
      <c r="E465" s="1571"/>
      <c r="F465" s="1046"/>
      <c r="G465" s="1571"/>
      <c r="H465" s="1046"/>
      <c r="I465" s="1046"/>
      <c r="J465" s="1571"/>
      <c r="K465" s="1573"/>
      <c r="L465" s="1046"/>
      <c r="M465" s="1046"/>
      <c r="N465" s="1046"/>
      <c r="O465" s="1461"/>
      <c r="P465" s="1461"/>
      <c r="Q465" s="1461"/>
      <c r="R465" s="1461"/>
      <c r="S465" s="1461"/>
      <c r="T465" s="327"/>
      <c r="U465" s="327"/>
      <c r="V465" s="327"/>
      <c r="W465" s="327"/>
      <c r="X465" s="327"/>
      <c r="Y465" s="327"/>
      <c r="Z465" s="327"/>
      <c r="AA465" s="327"/>
      <c r="AB465" s="1575"/>
      <c r="AC465" s="327"/>
      <c r="AD465" s="327"/>
      <c r="AE465" s="327"/>
      <c r="AF465" s="327"/>
      <c r="AG465" s="327"/>
      <c r="AH465" s="327"/>
      <c r="AI465" s="327"/>
      <c r="AJ465" s="327"/>
      <c r="AK465" s="327"/>
      <c r="AL465" s="1461"/>
      <c r="AM465" s="1461"/>
      <c r="AN465" s="1461"/>
      <c r="AO465" s="1461"/>
    </row>
    <row r="466">
      <c r="A466" s="1461"/>
      <c r="B466" s="452"/>
      <c r="C466" s="1569"/>
      <c r="D466" s="1570"/>
      <c r="E466" s="1571"/>
      <c r="F466" s="1046"/>
      <c r="G466" s="1571"/>
      <c r="H466" s="1046"/>
      <c r="I466" s="1046"/>
      <c r="J466" s="1571"/>
      <c r="K466" s="1573"/>
      <c r="L466" s="1046"/>
      <c r="M466" s="1046"/>
      <c r="N466" s="1046"/>
      <c r="O466" s="1461"/>
      <c r="P466" s="1461"/>
      <c r="Q466" s="1461"/>
      <c r="R466" s="1461"/>
      <c r="S466" s="1461"/>
      <c r="T466" s="327"/>
      <c r="U466" s="327"/>
      <c r="V466" s="327"/>
      <c r="W466" s="327"/>
      <c r="X466" s="327"/>
      <c r="Y466" s="327"/>
      <c r="Z466" s="327"/>
      <c r="AA466" s="327"/>
      <c r="AB466" s="1575"/>
      <c r="AC466" s="327"/>
      <c r="AD466" s="327"/>
      <c r="AE466" s="327"/>
      <c r="AF466" s="327"/>
      <c r="AG466" s="327"/>
      <c r="AH466" s="327"/>
      <c r="AI466" s="327"/>
      <c r="AJ466" s="327"/>
      <c r="AK466" s="327"/>
      <c r="AL466" s="1461"/>
      <c r="AM466" s="1461"/>
      <c r="AN466" s="1461"/>
      <c r="AO466" s="1461"/>
    </row>
    <row r="467">
      <c r="A467" s="1461"/>
      <c r="B467" s="452"/>
      <c r="C467" s="1569"/>
      <c r="D467" s="1570"/>
      <c r="E467" s="1571"/>
      <c r="F467" s="1046"/>
      <c r="G467" s="1571"/>
      <c r="H467" s="1046"/>
      <c r="I467" s="1046"/>
      <c r="J467" s="1571"/>
      <c r="K467" s="1573"/>
      <c r="L467" s="1046"/>
      <c r="M467" s="1046"/>
      <c r="N467" s="1046"/>
      <c r="O467" s="1461"/>
      <c r="P467" s="1461"/>
      <c r="Q467" s="1461"/>
      <c r="R467" s="1461"/>
      <c r="S467" s="1461"/>
      <c r="T467" s="327"/>
      <c r="U467" s="327"/>
      <c r="V467" s="327"/>
      <c r="W467" s="327"/>
      <c r="X467" s="327"/>
      <c r="Y467" s="327"/>
      <c r="Z467" s="327"/>
      <c r="AA467" s="327"/>
      <c r="AB467" s="1575"/>
      <c r="AC467" s="327"/>
      <c r="AD467" s="327"/>
      <c r="AE467" s="327"/>
      <c r="AF467" s="327"/>
      <c r="AG467" s="327"/>
      <c r="AH467" s="327"/>
      <c r="AI467" s="327"/>
      <c r="AJ467" s="327"/>
      <c r="AK467" s="327"/>
      <c r="AL467" s="1461"/>
      <c r="AM467" s="1461"/>
      <c r="AN467" s="1461"/>
      <c r="AO467" s="1461"/>
    </row>
    <row r="468">
      <c r="A468" s="1461"/>
      <c r="B468" s="452"/>
      <c r="C468" s="1569"/>
      <c r="D468" s="1570"/>
      <c r="E468" s="1571"/>
      <c r="F468" s="1046"/>
      <c r="G468" s="1571"/>
      <c r="H468" s="1046"/>
      <c r="I468" s="1046"/>
      <c r="J468" s="1571"/>
      <c r="K468" s="1573"/>
      <c r="L468" s="1046"/>
      <c r="M468" s="1046"/>
      <c r="N468" s="1046"/>
      <c r="O468" s="1461"/>
      <c r="P468" s="1461"/>
      <c r="Q468" s="1461"/>
      <c r="R468" s="1461"/>
      <c r="S468" s="1461"/>
      <c r="T468" s="327"/>
      <c r="U468" s="327"/>
      <c r="V468" s="327"/>
      <c r="W468" s="327"/>
      <c r="X468" s="327"/>
      <c r="Y468" s="327"/>
      <c r="Z468" s="327"/>
      <c r="AA468" s="327"/>
      <c r="AB468" s="1575"/>
      <c r="AC468" s="327"/>
      <c r="AD468" s="327"/>
      <c r="AE468" s="327"/>
      <c r="AF468" s="327"/>
      <c r="AG468" s="327"/>
      <c r="AH468" s="327"/>
      <c r="AI468" s="327"/>
      <c r="AJ468" s="327"/>
      <c r="AK468" s="327"/>
      <c r="AL468" s="1461"/>
      <c r="AM468" s="1461"/>
      <c r="AN468" s="1461"/>
      <c r="AO468" s="1461"/>
    </row>
    <row r="469">
      <c r="A469" s="1461"/>
      <c r="B469" s="452"/>
      <c r="C469" s="1569"/>
      <c r="D469" s="1570"/>
      <c r="E469" s="1571"/>
      <c r="F469" s="1046"/>
      <c r="G469" s="1571"/>
      <c r="H469" s="1046"/>
      <c r="I469" s="1046"/>
      <c r="J469" s="1571"/>
      <c r="K469" s="1573"/>
      <c r="L469" s="1046"/>
      <c r="M469" s="1046"/>
      <c r="N469" s="1046"/>
      <c r="O469" s="1461"/>
      <c r="P469" s="1461"/>
      <c r="Q469" s="1461"/>
      <c r="R469" s="1461"/>
      <c r="S469" s="1461"/>
      <c r="T469" s="327"/>
      <c r="U469" s="327"/>
      <c r="V469" s="327"/>
      <c r="W469" s="327"/>
      <c r="X469" s="327"/>
      <c r="Y469" s="327"/>
      <c r="Z469" s="327"/>
      <c r="AA469" s="327"/>
      <c r="AB469" s="1575"/>
      <c r="AC469" s="327"/>
      <c r="AD469" s="327"/>
      <c r="AE469" s="327"/>
      <c r="AF469" s="327"/>
      <c r="AG469" s="327"/>
      <c r="AH469" s="327"/>
      <c r="AI469" s="327"/>
      <c r="AJ469" s="327"/>
      <c r="AK469" s="327"/>
      <c r="AL469" s="1461"/>
      <c r="AM469" s="1461"/>
      <c r="AN469" s="1461"/>
      <c r="AO469" s="1461"/>
    </row>
    <row r="470">
      <c r="A470" s="1461"/>
      <c r="B470" s="452"/>
      <c r="C470" s="1569"/>
      <c r="D470" s="1570"/>
      <c r="E470" s="1571"/>
      <c r="F470" s="1046"/>
      <c r="G470" s="1571"/>
      <c r="H470" s="1046"/>
      <c r="I470" s="1046"/>
      <c r="J470" s="1571"/>
      <c r="K470" s="1573"/>
      <c r="L470" s="1046"/>
      <c r="M470" s="1046"/>
      <c r="N470" s="1046"/>
      <c r="O470" s="1461"/>
      <c r="P470" s="1461"/>
      <c r="Q470" s="1461"/>
      <c r="R470" s="1461"/>
      <c r="S470" s="1461"/>
      <c r="T470" s="327"/>
      <c r="U470" s="327"/>
      <c r="V470" s="327"/>
      <c r="W470" s="327"/>
      <c r="X470" s="327"/>
      <c r="Y470" s="327"/>
      <c r="Z470" s="327"/>
      <c r="AA470" s="327"/>
      <c r="AB470" s="1575"/>
      <c r="AC470" s="327"/>
      <c r="AD470" s="327"/>
      <c r="AE470" s="327"/>
      <c r="AF470" s="327"/>
      <c r="AG470" s="327"/>
      <c r="AH470" s="327"/>
      <c r="AI470" s="327"/>
      <c r="AJ470" s="327"/>
      <c r="AK470" s="327"/>
      <c r="AL470" s="1461"/>
      <c r="AM470" s="1461"/>
      <c r="AN470" s="1461"/>
      <c r="AO470" s="1461"/>
    </row>
    <row r="471">
      <c r="A471" s="1461"/>
      <c r="B471" s="452"/>
      <c r="C471" s="1569"/>
      <c r="D471" s="1570"/>
      <c r="E471" s="1571"/>
      <c r="F471" s="1046"/>
      <c r="G471" s="1571"/>
      <c r="H471" s="1046"/>
      <c r="I471" s="1046"/>
      <c r="J471" s="1571"/>
      <c r="K471" s="1573"/>
      <c r="L471" s="1046"/>
      <c r="M471" s="1046"/>
      <c r="N471" s="1046"/>
      <c r="O471" s="1461"/>
      <c r="P471" s="1461"/>
      <c r="Q471" s="1461"/>
      <c r="R471" s="1461"/>
      <c r="S471" s="1461"/>
      <c r="T471" s="327"/>
      <c r="U471" s="327"/>
      <c r="V471" s="327"/>
      <c r="W471" s="327"/>
      <c r="X471" s="327"/>
      <c r="Y471" s="327"/>
      <c r="Z471" s="327"/>
      <c r="AA471" s="327"/>
      <c r="AB471" s="1575"/>
      <c r="AC471" s="327"/>
      <c r="AD471" s="327"/>
      <c r="AE471" s="327"/>
      <c r="AF471" s="327"/>
      <c r="AG471" s="327"/>
      <c r="AH471" s="327"/>
      <c r="AI471" s="327"/>
      <c r="AJ471" s="327"/>
      <c r="AK471" s="327"/>
      <c r="AL471" s="1461"/>
      <c r="AM471" s="1461"/>
      <c r="AN471" s="1461"/>
      <c r="AO471" s="1461"/>
    </row>
    <row r="472">
      <c r="A472" s="1461"/>
      <c r="B472" s="452"/>
      <c r="C472" s="1569"/>
      <c r="D472" s="1570"/>
      <c r="E472" s="1571"/>
      <c r="F472" s="1046"/>
      <c r="G472" s="1571"/>
      <c r="H472" s="1046"/>
      <c r="I472" s="1046"/>
      <c r="J472" s="1571"/>
      <c r="K472" s="1573"/>
      <c r="L472" s="1046"/>
      <c r="M472" s="1046"/>
      <c r="N472" s="1046"/>
      <c r="O472" s="1461"/>
      <c r="P472" s="1461"/>
      <c r="Q472" s="1461"/>
      <c r="R472" s="1461"/>
      <c r="S472" s="1461"/>
      <c r="T472" s="327"/>
      <c r="U472" s="327"/>
      <c r="V472" s="327"/>
      <c r="W472" s="327"/>
      <c r="X472" s="327"/>
      <c r="Y472" s="327"/>
      <c r="Z472" s="327"/>
      <c r="AA472" s="327"/>
      <c r="AB472" s="1575"/>
      <c r="AC472" s="327"/>
      <c r="AD472" s="327"/>
      <c r="AE472" s="327"/>
      <c r="AF472" s="327"/>
      <c r="AG472" s="327"/>
      <c r="AH472" s="327"/>
      <c r="AI472" s="327"/>
      <c r="AJ472" s="327"/>
      <c r="AK472" s="327"/>
      <c r="AL472" s="1461"/>
      <c r="AM472" s="1461"/>
      <c r="AN472" s="1461"/>
      <c r="AO472" s="1461"/>
    </row>
    <row r="473">
      <c r="A473" s="1461"/>
      <c r="B473" s="452"/>
      <c r="C473" s="1569"/>
      <c r="D473" s="1570"/>
      <c r="E473" s="1571"/>
      <c r="F473" s="1046"/>
      <c r="G473" s="1571"/>
      <c r="H473" s="1046"/>
      <c r="I473" s="1046"/>
      <c r="J473" s="1571"/>
      <c r="K473" s="1573"/>
      <c r="L473" s="1046"/>
      <c r="M473" s="1046"/>
      <c r="N473" s="1046"/>
      <c r="O473" s="1461"/>
      <c r="P473" s="1461"/>
      <c r="Q473" s="1461"/>
      <c r="R473" s="1461"/>
      <c r="S473" s="1461"/>
      <c r="T473" s="327"/>
      <c r="U473" s="327"/>
      <c r="V473" s="327"/>
      <c r="W473" s="327"/>
      <c r="X473" s="327"/>
      <c r="Y473" s="327"/>
      <c r="Z473" s="327"/>
      <c r="AA473" s="327"/>
      <c r="AB473" s="1575"/>
      <c r="AC473" s="327"/>
      <c r="AD473" s="327"/>
      <c r="AE473" s="327"/>
      <c r="AF473" s="327"/>
      <c r="AG473" s="327"/>
      <c r="AH473" s="327"/>
      <c r="AI473" s="327"/>
      <c r="AJ473" s="327"/>
      <c r="AK473" s="327"/>
      <c r="AL473" s="1461"/>
      <c r="AM473" s="1461"/>
      <c r="AN473" s="1461"/>
      <c r="AO473" s="1461"/>
    </row>
    <row r="474">
      <c r="A474" s="1461"/>
      <c r="B474" s="452"/>
      <c r="C474" s="1569"/>
      <c r="D474" s="1570"/>
      <c r="E474" s="1571"/>
      <c r="F474" s="1046"/>
      <c r="G474" s="1571"/>
      <c r="H474" s="1046"/>
      <c r="I474" s="1046"/>
      <c r="J474" s="1571"/>
      <c r="K474" s="1573"/>
      <c r="L474" s="1046"/>
      <c r="M474" s="1046"/>
      <c r="N474" s="1046"/>
      <c r="O474" s="1461"/>
      <c r="P474" s="1461"/>
      <c r="Q474" s="1461"/>
      <c r="R474" s="1461"/>
      <c r="S474" s="1461"/>
      <c r="T474" s="327"/>
      <c r="U474" s="327"/>
      <c r="V474" s="327"/>
      <c r="W474" s="327"/>
      <c r="X474" s="327"/>
      <c r="Y474" s="327"/>
      <c r="Z474" s="327"/>
      <c r="AA474" s="327"/>
      <c r="AB474" s="1575"/>
      <c r="AC474" s="327"/>
      <c r="AD474" s="327"/>
      <c r="AE474" s="327"/>
      <c r="AF474" s="327"/>
      <c r="AG474" s="327"/>
      <c r="AH474" s="327"/>
      <c r="AI474" s="327"/>
      <c r="AJ474" s="327"/>
      <c r="AK474" s="327"/>
      <c r="AL474" s="1461"/>
      <c r="AM474" s="1461"/>
      <c r="AN474" s="1461"/>
      <c r="AO474" s="1461"/>
    </row>
    <row r="475">
      <c r="A475" s="1461"/>
      <c r="B475" s="452"/>
      <c r="C475" s="1569"/>
      <c r="D475" s="1570"/>
      <c r="E475" s="1571"/>
      <c r="F475" s="1046"/>
      <c r="G475" s="1571"/>
      <c r="H475" s="1046"/>
      <c r="I475" s="1046"/>
      <c r="J475" s="1571"/>
      <c r="K475" s="1573"/>
      <c r="L475" s="1046"/>
      <c r="M475" s="1046"/>
      <c r="N475" s="1046"/>
      <c r="O475" s="1461"/>
      <c r="P475" s="1461"/>
      <c r="Q475" s="1461"/>
      <c r="R475" s="1461"/>
      <c r="S475" s="1461"/>
      <c r="T475" s="327"/>
      <c r="U475" s="327"/>
      <c r="V475" s="327"/>
      <c r="W475" s="327"/>
      <c r="X475" s="327"/>
      <c r="Y475" s="327"/>
      <c r="Z475" s="327"/>
      <c r="AA475" s="327"/>
      <c r="AB475" s="1575"/>
      <c r="AC475" s="327"/>
      <c r="AD475" s="327"/>
      <c r="AE475" s="327"/>
      <c r="AF475" s="327"/>
      <c r="AG475" s="327"/>
      <c r="AH475" s="327"/>
      <c r="AI475" s="327"/>
      <c r="AJ475" s="327"/>
      <c r="AK475" s="327"/>
      <c r="AL475" s="1461"/>
      <c r="AM475" s="1461"/>
      <c r="AN475" s="1461"/>
      <c r="AO475" s="1461"/>
    </row>
    <row r="476">
      <c r="A476" s="1461"/>
      <c r="B476" s="452"/>
      <c r="C476" s="1569"/>
      <c r="D476" s="1570"/>
      <c r="E476" s="1571"/>
      <c r="F476" s="1046"/>
      <c r="G476" s="1571"/>
      <c r="H476" s="1046"/>
      <c r="I476" s="1046"/>
      <c r="J476" s="1571"/>
      <c r="K476" s="1573"/>
      <c r="L476" s="1046"/>
      <c r="M476" s="1046"/>
      <c r="N476" s="1046"/>
      <c r="O476" s="1461"/>
      <c r="P476" s="1461"/>
      <c r="Q476" s="1461"/>
      <c r="R476" s="1461"/>
      <c r="S476" s="1461"/>
      <c r="T476" s="327"/>
      <c r="U476" s="327"/>
      <c r="V476" s="327"/>
      <c r="W476" s="327"/>
      <c r="X476" s="327"/>
      <c r="Y476" s="327"/>
      <c r="Z476" s="327"/>
      <c r="AA476" s="327"/>
      <c r="AB476" s="1575"/>
      <c r="AC476" s="327"/>
      <c r="AD476" s="327"/>
      <c r="AE476" s="327"/>
      <c r="AF476" s="327"/>
      <c r="AG476" s="327"/>
      <c r="AH476" s="327"/>
      <c r="AI476" s="327"/>
      <c r="AJ476" s="327"/>
      <c r="AK476" s="327"/>
      <c r="AL476" s="1461"/>
      <c r="AM476" s="1461"/>
      <c r="AN476" s="1461"/>
      <c r="AO476" s="1461"/>
    </row>
    <row r="477">
      <c r="A477" s="1461"/>
      <c r="B477" s="452"/>
      <c r="C477" s="1569"/>
      <c r="D477" s="1570"/>
      <c r="E477" s="1571"/>
      <c r="F477" s="1046"/>
      <c r="G477" s="1571"/>
      <c r="H477" s="1046"/>
      <c r="I477" s="1046"/>
      <c r="J477" s="1571"/>
      <c r="K477" s="1573"/>
      <c r="L477" s="1046"/>
      <c r="M477" s="1046"/>
      <c r="N477" s="1046"/>
      <c r="O477" s="1461"/>
      <c r="P477" s="1461"/>
      <c r="Q477" s="1461"/>
      <c r="R477" s="1461"/>
      <c r="S477" s="1461"/>
      <c r="T477" s="327"/>
      <c r="U477" s="327"/>
      <c r="V477" s="327"/>
      <c r="W477" s="327"/>
      <c r="X477" s="327"/>
      <c r="Y477" s="327"/>
      <c r="Z477" s="327"/>
      <c r="AA477" s="327"/>
      <c r="AB477" s="1575"/>
      <c r="AC477" s="327"/>
      <c r="AD477" s="327"/>
      <c r="AE477" s="327"/>
      <c r="AF477" s="327"/>
      <c r="AG477" s="327"/>
      <c r="AH477" s="327"/>
      <c r="AI477" s="327"/>
      <c r="AJ477" s="327"/>
      <c r="AK477" s="327"/>
      <c r="AL477" s="1461"/>
      <c r="AM477" s="1461"/>
      <c r="AN477" s="1461"/>
      <c r="AO477" s="1461"/>
    </row>
    <row r="478">
      <c r="A478" s="1461"/>
      <c r="B478" s="452"/>
      <c r="C478" s="1569"/>
      <c r="D478" s="1570"/>
      <c r="E478" s="1571"/>
      <c r="F478" s="1046"/>
      <c r="G478" s="1571"/>
      <c r="H478" s="1046"/>
      <c r="I478" s="1046"/>
      <c r="J478" s="1571"/>
      <c r="K478" s="1573"/>
      <c r="L478" s="1046"/>
      <c r="M478" s="1046"/>
      <c r="N478" s="1046"/>
      <c r="O478" s="1461"/>
      <c r="P478" s="1461"/>
      <c r="Q478" s="1461"/>
      <c r="R478" s="1461"/>
      <c r="S478" s="1461"/>
      <c r="T478" s="327"/>
      <c r="U478" s="327"/>
      <c r="V478" s="327"/>
      <c r="W478" s="327"/>
      <c r="X478" s="327"/>
      <c r="Y478" s="327"/>
      <c r="Z478" s="327"/>
      <c r="AA478" s="327"/>
      <c r="AB478" s="1575"/>
      <c r="AC478" s="327"/>
      <c r="AD478" s="327"/>
      <c r="AE478" s="327"/>
      <c r="AF478" s="327"/>
      <c r="AG478" s="327"/>
      <c r="AH478" s="327"/>
      <c r="AI478" s="327"/>
      <c r="AJ478" s="327"/>
      <c r="AK478" s="327"/>
      <c r="AL478" s="1461"/>
      <c r="AM478" s="1461"/>
      <c r="AN478" s="1461"/>
      <c r="AO478" s="1461"/>
    </row>
    <row r="479">
      <c r="A479" s="1461"/>
      <c r="B479" s="452"/>
      <c r="C479" s="1569"/>
      <c r="D479" s="1570"/>
      <c r="E479" s="1571"/>
      <c r="F479" s="1046"/>
      <c r="G479" s="1571"/>
      <c r="H479" s="1046"/>
      <c r="I479" s="1046"/>
      <c r="J479" s="1571"/>
      <c r="K479" s="1573"/>
      <c r="L479" s="1046"/>
      <c r="M479" s="1046"/>
      <c r="N479" s="1046"/>
      <c r="O479" s="1461"/>
      <c r="P479" s="1461"/>
      <c r="Q479" s="1461"/>
      <c r="R479" s="1461"/>
      <c r="S479" s="1461"/>
      <c r="T479" s="327"/>
      <c r="U479" s="327"/>
      <c r="V479" s="327"/>
      <c r="W479" s="327"/>
      <c r="X479" s="327"/>
      <c r="Y479" s="327"/>
      <c r="Z479" s="327"/>
      <c r="AA479" s="327"/>
      <c r="AB479" s="1575"/>
      <c r="AC479" s="327"/>
      <c r="AD479" s="327"/>
      <c r="AE479" s="327"/>
      <c r="AF479" s="327"/>
      <c r="AG479" s="327"/>
      <c r="AH479" s="327"/>
      <c r="AI479" s="327"/>
      <c r="AJ479" s="327"/>
      <c r="AK479" s="327"/>
      <c r="AL479" s="1461"/>
      <c r="AM479" s="1461"/>
      <c r="AN479" s="1461"/>
      <c r="AO479" s="1461"/>
    </row>
    <row r="480">
      <c r="A480" s="1461"/>
      <c r="B480" s="452"/>
      <c r="C480" s="1569"/>
      <c r="D480" s="1570"/>
      <c r="E480" s="1571"/>
      <c r="F480" s="1046"/>
      <c r="G480" s="1571"/>
      <c r="H480" s="1046"/>
      <c r="I480" s="1046"/>
      <c r="J480" s="1571"/>
      <c r="K480" s="1573"/>
      <c r="L480" s="1046"/>
      <c r="M480" s="1046"/>
      <c r="N480" s="1046"/>
      <c r="O480" s="1461"/>
      <c r="P480" s="1461"/>
      <c r="Q480" s="1461"/>
      <c r="R480" s="1461"/>
      <c r="S480" s="1461"/>
      <c r="T480" s="327"/>
      <c r="U480" s="327"/>
      <c r="V480" s="327"/>
      <c r="W480" s="327"/>
      <c r="X480" s="327"/>
      <c r="Y480" s="327"/>
      <c r="Z480" s="327"/>
      <c r="AA480" s="327"/>
      <c r="AB480" s="1575"/>
      <c r="AC480" s="327"/>
      <c r="AD480" s="327"/>
      <c r="AE480" s="327"/>
      <c r="AF480" s="327"/>
      <c r="AG480" s="327"/>
      <c r="AH480" s="327"/>
      <c r="AI480" s="327"/>
      <c r="AJ480" s="327"/>
      <c r="AK480" s="327"/>
      <c r="AL480" s="1461"/>
      <c r="AM480" s="1461"/>
      <c r="AN480" s="1461"/>
      <c r="AO480" s="1461"/>
    </row>
    <row r="481">
      <c r="A481" s="1461"/>
      <c r="B481" s="452"/>
      <c r="C481" s="1569"/>
      <c r="D481" s="1570"/>
      <c r="E481" s="1571"/>
      <c r="F481" s="1046"/>
      <c r="G481" s="1571"/>
      <c r="H481" s="1046"/>
      <c r="I481" s="1046"/>
      <c r="J481" s="1571"/>
      <c r="K481" s="1573"/>
      <c r="L481" s="1046"/>
      <c r="M481" s="1046"/>
      <c r="N481" s="1046"/>
      <c r="O481" s="1461"/>
      <c r="P481" s="1461"/>
      <c r="Q481" s="1461"/>
      <c r="R481" s="1461"/>
      <c r="S481" s="1461"/>
      <c r="T481" s="327"/>
      <c r="U481" s="327"/>
      <c r="V481" s="327"/>
      <c r="W481" s="327"/>
      <c r="X481" s="327"/>
      <c r="Y481" s="327"/>
      <c r="Z481" s="327"/>
      <c r="AA481" s="327"/>
      <c r="AB481" s="1575"/>
      <c r="AC481" s="327"/>
      <c r="AD481" s="327"/>
      <c r="AE481" s="327"/>
      <c r="AF481" s="327"/>
      <c r="AG481" s="327"/>
      <c r="AH481" s="327"/>
      <c r="AI481" s="327"/>
      <c r="AJ481" s="327"/>
      <c r="AK481" s="327"/>
      <c r="AL481" s="1461"/>
      <c r="AM481" s="1461"/>
      <c r="AN481" s="1461"/>
      <c r="AO481" s="1461"/>
    </row>
    <row r="482">
      <c r="A482" s="1461"/>
      <c r="B482" s="452"/>
      <c r="C482" s="1569"/>
      <c r="D482" s="1570"/>
      <c r="E482" s="1571"/>
      <c r="F482" s="1046"/>
      <c r="G482" s="1571"/>
      <c r="H482" s="1046"/>
      <c r="I482" s="1046"/>
      <c r="J482" s="1571"/>
      <c r="K482" s="1573"/>
      <c r="L482" s="1046"/>
      <c r="M482" s="1046"/>
      <c r="N482" s="1046"/>
      <c r="O482" s="1461"/>
      <c r="P482" s="1461"/>
      <c r="Q482" s="1461"/>
      <c r="R482" s="1461"/>
      <c r="S482" s="1461"/>
      <c r="T482" s="327"/>
      <c r="U482" s="327"/>
      <c r="V482" s="327"/>
      <c r="W482" s="327"/>
      <c r="X482" s="327"/>
      <c r="Y482" s="327"/>
      <c r="Z482" s="327"/>
      <c r="AA482" s="327"/>
      <c r="AB482" s="1575"/>
      <c r="AC482" s="327"/>
      <c r="AD482" s="327"/>
      <c r="AE482" s="327"/>
      <c r="AF482" s="327"/>
      <c r="AG482" s="327"/>
      <c r="AH482" s="327"/>
      <c r="AI482" s="327"/>
      <c r="AJ482" s="327"/>
      <c r="AK482" s="327"/>
      <c r="AL482" s="1461"/>
      <c r="AM482" s="1461"/>
      <c r="AN482" s="1461"/>
      <c r="AO482" s="1461"/>
    </row>
    <row r="483">
      <c r="A483" s="1461"/>
      <c r="B483" s="452"/>
      <c r="C483" s="1569"/>
      <c r="D483" s="1570"/>
      <c r="E483" s="1571"/>
      <c r="F483" s="1046"/>
      <c r="G483" s="1571"/>
      <c r="H483" s="1046"/>
      <c r="I483" s="1046"/>
      <c r="J483" s="1571"/>
      <c r="K483" s="1573"/>
      <c r="L483" s="1046"/>
      <c r="M483" s="1046"/>
      <c r="N483" s="1046"/>
      <c r="O483" s="1461"/>
      <c r="P483" s="1461"/>
      <c r="Q483" s="1461"/>
      <c r="R483" s="1461"/>
      <c r="S483" s="1461"/>
      <c r="T483" s="327"/>
      <c r="U483" s="327"/>
      <c r="V483" s="327"/>
      <c r="W483" s="327"/>
      <c r="X483" s="327"/>
      <c r="Y483" s="327"/>
      <c r="Z483" s="327"/>
      <c r="AA483" s="327"/>
      <c r="AB483" s="1575"/>
      <c r="AC483" s="327"/>
      <c r="AD483" s="327"/>
      <c r="AE483" s="327"/>
      <c r="AF483" s="327"/>
      <c r="AG483" s="327"/>
      <c r="AH483" s="327"/>
      <c r="AI483" s="327"/>
      <c r="AJ483" s="327"/>
      <c r="AK483" s="327"/>
      <c r="AL483" s="1461"/>
      <c r="AM483" s="1461"/>
      <c r="AN483" s="1461"/>
      <c r="AO483" s="1461"/>
    </row>
    <row r="484">
      <c r="A484" s="1461"/>
      <c r="B484" s="452"/>
      <c r="C484" s="1569"/>
      <c r="D484" s="1570"/>
      <c r="E484" s="1571"/>
      <c r="F484" s="1046"/>
      <c r="G484" s="1571"/>
      <c r="H484" s="1046"/>
      <c r="I484" s="1046"/>
      <c r="J484" s="1571"/>
      <c r="K484" s="1573"/>
      <c r="L484" s="1046"/>
      <c r="M484" s="1046"/>
      <c r="N484" s="1046"/>
      <c r="O484" s="1461"/>
      <c r="P484" s="1461"/>
      <c r="Q484" s="1461"/>
      <c r="R484" s="1461"/>
      <c r="S484" s="1461"/>
      <c r="T484" s="327"/>
      <c r="U484" s="327"/>
      <c r="V484" s="327"/>
      <c r="W484" s="327"/>
      <c r="X484" s="327"/>
      <c r="Y484" s="327"/>
      <c r="Z484" s="327"/>
      <c r="AA484" s="327"/>
      <c r="AB484" s="1575"/>
      <c r="AC484" s="327"/>
      <c r="AD484" s="327"/>
      <c r="AE484" s="327"/>
      <c r="AF484" s="327"/>
      <c r="AG484" s="327"/>
      <c r="AH484" s="327"/>
      <c r="AI484" s="327"/>
      <c r="AJ484" s="327"/>
      <c r="AK484" s="327"/>
      <c r="AL484" s="1461"/>
      <c r="AM484" s="1461"/>
      <c r="AN484" s="1461"/>
      <c r="AO484" s="1461"/>
    </row>
    <row r="485">
      <c r="A485" s="1461"/>
      <c r="B485" s="452"/>
      <c r="C485" s="1569"/>
      <c r="D485" s="1570"/>
      <c r="E485" s="1571"/>
      <c r="F485" s="1046"/>
      <c r="G485" s="1571"/>
      <c r="H485" s="1046"/>
      <c r="I485" s="1046"/>
      <c r="J485" s="1571"/>
      <c r="K485" s="1573"/>
      <c r="L485" s="1046"/>
      <c r="M485" s="1046"/>
      <c r="N485" s="1046"/>
      <c r="O485" s="1461"/>
      <c r="P485" s="1461"/>
      <c r="Q485" s="1461"/>
      <c r="R485" s="1461"/>
      <c r="S485" s="1461"/>
      <c r="T485" s="327"/>
      <c r="U485" s="327"/>
      <c r="V485" s="327"/>
      <c r="W485" s="327"/>
      <c r="X485" s="327"/>
      <c r="Y485" s="327"/>
      <c r="Z485" s="327"/>
      <c r="AA485" s="327"/>
      <c r="AB485" s="1575"/>
      <c r="AC485" s="327"/>
      <c r="AD485" s="327"/>
      <c r="AE485" s="327"/>
      <c r="AF485" s="327"/>
      <c r="AG485" s="327"/>
      <c r="AH485" s="327"/>
      <c r="AI485" s="327"/>
      <c r="AJ485" s="327"/>
      <c r="AK485" s="327"/>
      <c r="AL485" s="1461"/>
      <c r="AM485" s="1461"/>
      <c r="AN485" s="1461"/>
      <c r="AO485" s="1461"/>
    </row>
    <row r="486">
      <c r="A486" s="1461"/>
      <c r="B486" s="452"/>
      <c r="C486" s="1569"/>
      <c r="D486" s="1570"/>
      <c r="E486" s="1571"/>
      <c r="F486" s="1046"/>
      <c r="G486" s="1571"/>
      <c r="H486" s="1046"/>
      <c r="I486" s="1046"/>
      <c r="J486" s="1571"/>
      <c r="K486" s="1573"/>
      <c r="L486" s="1046"/>
      <c r="M486" s="1046"/>
      <c r="N486" s="1046"/>
      <c r="O486" s="1461"/>
      <c r="P486" s="1461"/>
      <c r="Q486" s="1461"/>
      <c r="R486" s="1461"/>
      <c r="S486" s="1461"/>
      <c r="T486" s="327"/>
      <c r="U486" s="327"/>
      <c r="V486" s="327"/>
      <c r="W486" s="327"/>
      <c r="X486" s="327"/>
      <c r="Y486" s="327"/>
      <c r="Z486" s="327"/>
      <c r="AA486" s="327"/>
      <c r="AB486" s="1575"/>
      <c r="AC486" s="327"/>
      <c r="AD486" s="327"/>
      <c r="AE486" s="327"/>
      <c r="AF486" s="327"/>
      <c r="AG486" s="327"/>
      <c r="AH486" s="327"/>
      <c r="AI486" s="327"/>
      <c r="AJ486" s="327"/>
      <c r="AK486" s="327"/>
      <c r="AL486" s="1461"/>
      <c r="AM486" s="1461"/>
      <c r="AN486" s="1461"/>
      <c r="AO486" s="1461"/>
    </row>
    <row r="487">
      <c r="A487" s="1461"/>
      <c r="B487" s="452"/>
      <c r="C487" s="1569"/>
      <c r="D487" s="1570"/>
      <c r="E487" s="1571"/>
      <c r="F487" s="1046"/>
      <c r="G487" s="1571"/>
      <c r="H487" s="1046"/>
      <c r="I487" s="1046"/>
      <c r="J487" s="1571"/>
      <c r="K487" s="1573"/>
      <c r="L487" s="1046"/>
      <c r="M487" s="1046"/>
      <c r="N487" s="1046"/>
      <c r="O487" s="1461"/>
      <c r="P487" s="1461"/>
      <c r="Q487" s="1461"/>
      <c r="R487" s="1461"/>
      <c r="S487" s="1461"/>
      <c r="T487" s="327"/>
      <c r="U487" s="327"/>
      <c r="V487" s="327"/>
      <c r="W487" s="327"/>
      <c r="X487" s="327"/>
      <c r="Y487" s="327"/>
      <c r="Z487" s="327"/>
      <c r="AA487" s="327"/>
      <c r="AB487" s="1575"/>
      <c r="AC487" s="327"/>
      <c r="AD487" s="327"/>
      <c r="AE487" s="327"/>
      <c r="AF487" s="327"/>
      <c r="AG487" s="327"/>
      <c r="AH487" s="327"/>
      <c r="AI487" s="327"/>
      <c r="AJ487" s="327"/>
      <c r="AK487" s="327"/>
      <c r="AL487" s="1461"/>
      <c r="AM487" s="1461"/>
      <c r="AN487" s="1461"/>
      <c r="AO487" s="1461"/>
    </row>
    <row r="488">
      <c r="A488" s="1461"/>
      <c r="B488" s="452"/>
      <c r="C488" s="1569"/>
      <c r="D488" s="1570"/>
      <c r="E488" s="1571"/>
      <c r="F488" s="1046"/>
      <c r="G488" s="1571"/>
      <c r="H488" s="1046"/>
      <c r="I488" s="1046"/>
      <c r="J488" s="1571"/>
      <c r="K488" s="1573"/>
      <c r="L488" s="1046"/>
      <c r="M488" s="1046"/>
      <c r="N488" s="1046"/>
      <c r="O488" s="1461"/>
      <c r="P488" s="1461"/>
      <c r="Q488" s="1461"/>
      <c r="R488" s="1461"/>
      <c r="S488" s="1461"/>
      <c r="T488" s="327"/>
      <c r="U488" s="327"/>
      <c r="V488" s="327"/>
      <c r="W488" s="327"/>
      <c r="X488" s="327"/>
      <c r="Y488" s="327"/>
      <c r="Z488" s="327"/>
      <c r="AA488" s="327"/>
      <c r="AB488" s="1575"/>
      <c r="AC488" s="327"/>
      <c r="AD488" s="327"/>
      <c r="AE488" s="327"/>
      <c r="AF488" s="327"/>
      <c r="AG488" s="327"/>
      <c r="AH488" s="327"/>
      <c r="AI488" s="327"/>
      <c r="AJ488" s="327"/>
      <c r="AK488" s="327"/>
      <c r="AL488" s="1461"/>
      <c r="AM488" s="1461"/>
      <c r="AN488" s="1461"/>
      <c r="AO488" s="1461"/>
    </row>
    <row r="489">
      <c r="A489" s="1461"/>
      <c r="B489" s="452"/>
      <c r="C489" s="1569"/>
      <c r="D489" s="1570"/>
      <c r="E489" s="1571"/>
      <c r="F489" s="1046"/>
      <c r="G489" s="1571"/>
      <c r="H489" s="1046"/>
      <c r="I489" s="1046"/>
      <c r="J489" s="1571"/>
      <c r="K489" s="1573"/>
      <c r="L489" s="1046"/>
      <c r="M489" s="1046"/>
      <c r="N489" s="1046"/>
      <c r="O489" s="1461"/>
      <c r="P489" s="1461"/>
      <c r="Q489" s="1461"/>
      <c r="R489" s="1461"/>
      <c r="S489" s="1461"/>
      <c r="T489" s="327"/>
      <c r="U489" s="327"/>
      <c r="V489" s="327"/>
      <c r="W489" s="327"/>
      <c r="X489" s="327"/>
      <c r="Y489" s="327"/>
      <c r="Z489" s="327"/>
      <c r="AA489" s="327"/>
      <c r="AB489" s="1575"/>
      <c r="AC489" s="327"/>
      <c r="AD489" s="327"/>
      <c r="AE489" s="327"/>
      <c r="AF489" s="327"/>
      <c r="AG489" s="327"/>
      <c r="AH489" s="327"/>
      <c r="AI489" s="327"/>
      <c r="AJ489" s="327"/>
      <c r="AK489" s="327"/>
      <c r="AL489" s="1461"/>
      <c r="AM489" s="1461"/>
      <c r="AN489" s="1461"/>
      <c r="AO489" s="1461"/>
    </row>
    <row r="490">
      <c r="A490" s="1461"/>
      <c r="B490" s="452"/>
      <c r="C490" s="1569"/>
      <c r="D490" s="1570"/>
      <c r="E490" s="1571"/>
      <c r="F490" s="1046"/>
      <c r="G490" s="1571"/>
      <c r="H490" s="1046"/>
      <c r="I490" s="1046"/>
      <c r="J490" s="1571"/>
      <c r="K490" s="1573"/>
      <c r="L490" s="1046"/>
      <c r="M490" s="1046"/>
      <c r="N490" s="1046"/>
      <c r="O490" s="1461"/>
      <c r="P490" s="1461"/>
      <c r="Q490" s="1461"/>
      <c r="R490" s="1461"/>
      <c r="S490" s="1461"/>
      <c r="T490" s="327"/>
      <c r="U490" s="327"/>
      <c r="V490" s="327"/>
      <c r="W490" s="327"/>
      <c r="X490" s="327"/>
      <c r="Y490" s="327"/>
      <c r="Z490" s="327"/>
      <c r="AA490" s="327"/>
      <c r="AB490" s="1575"/>
      <c r="AC490" s="327"/>
      <c r="AD490" s="327"/>
      <c r="AE490" s="327"/>
      <c r="AF490" s="327"/>
      <c r="AG490" s="327"/>
      <c r="AH490" s="327"/>
      <c r="AI490" s="327"/>
      <c r="AJ490" s="327"/>
      <c r="AK490" s="327"/>
      <c r="AL490" s="1461"/>
      <c r="AM490" s="1461"/>
      <c r="AN490" s="1461"/>
      <c r="AO490" s="1461"/>
    </row>
    <row r="491">
      <c r="A491" s="1461"/>
      <c r="B491" s="452"/>
      <c r="C491" s="1569"/>
      <c r="D491" s="1570"/>
      <c r="E491" s="1571"/>
      <c r="F491" s="1046"/>
      <c r="G491" s="1571"/>
      <c r="H491" s="1046"/>
      <c r="I491" s="1046"/>
      <c r="J491" s="1571"/>
      <c r="K491" s="1573"/>
      <c r="L491" s="1046"/>
      <c r="M491" s="1046"/>
      <c r="N491" s="1046"/>
      <c r="O491" s="1461"/>
      <c r="P491" s="1461"/>
      <c r="Q491" s="1461"/>
      <c r="R491" s="1461"/>
      <c r="S491" s="1461"/>
      <c r="T491" s="327"/>
      <c r="U491" s="327"/>
      <c r="V491" s="327"/>
      <c r="W491" s="327"/>
      <c r="X491" s="327"/>
      <c r="Y491" s="327"/>
      <c r="Z491" s="327"/>
      <c r="AA491" s="327"/>
      <c r="AB491" s="1575"/>
      <c r="AC491" s="327"/>
      <c r="AD491" s="327"/>
      <c r="AE491" s="327"/>
      <c r="AF491" s="327"/>
      <c r="AG491" s="327"/>
      <c r="AH491" s="327"/>
      <c r="AI491" s="327"/>
      <c r="AJ491" s="327"/>
      <c r="AK491" s="327"/>
      <c r="AL491" s="1461"/>
      <c r="AM491" s="1461"/>
      <c r="AN491" s="1461"/>
      <c r="AO491" s="1461"/>
    </row>
    <row r="492">
      <c r="A492" s="1461"/>
      <c r="B492" s="452"/>
      <c r="C492" s="1569"/>
      <c r="D492" s="1570"/>
      <c r="E492" s="1571"/>
      <c r="F492" s="1046"/>
      <c r="G492" s="1571"/>
      <c r="H492" s="1046"/>
      <c r="I492" s="1046"/>
      <c r="J492" s="1571"/>
      <c r="K492" s="1573"/>
      <c r="L492" s="1046"/>
      <c r="M492" s="1046"/>
      <c r="N492" s="1046"/>
      <c r="O492" s="1461"/>
      <c r="P492" s="1461"/>
      <c r="Q492" s="1461"/>
      <c r="R492" s="1461"/>
      <c r="S492" s="1461"/>
      <c r="T492" s="327"/>
      <c r="U492" s="327"/>
      <c r="V492" s="327"/>
      <c r="W492" s="327"/>
      <c r="X492" s="327"/>
      <c r="Y492" s="327"/>
      <c r="Z492" s="327"/>
      <c r="AA492" s="327"/>
      <c r="AB492" s="1575"/>
      <c r="AC492" s="327"/>
      <c r="AD492" s="327"/>
      <c r="AE492" s="327"/>
      <c r="AF492" s="327"/>
      <c r="AG492" s="327"/>
      <c r="AH492" s="327"/>
      <c r="AI492" s="327"/>
      <c r="AJ492" s="327"/>
      <c r="AK492" s="327"/>
      <c r="AL492" s="1461"/>
      <c r="AM492" s="1461"/>
      <c r="AN492" s="1461"/>
      <c r="AO492" s="1461"/>
    </row>
    <row r="493">
      <c r="A493" s="1461"/>
      <c r="B493" s="452"/>
      <c r="C493" s="1569"/>
      <c r="D493" s="1570"/>
      <c r="E493" s="1571"/>
      <c r="F493" s="1046"/>
      <c r="G493" s="1571"/>
      <c r="H493" s="1046"/>
      <c r="I493" s="1046"/>
      <c r="J493" s="1571"/>
      <c r="K493" s="1573"/>
      <c r="L493" s="1046"/>
      <c r="M493" s="1046"/>
      <c r="N493" s="1046"/>
      <c r="O493" s="1461"/>
      <c r="P493" s="1461"/>
      <c r="Q493" s="1461"/>
      <c r="R493" s="1461"/>
      <c r="S493" s="1461"/>
      <c r="T493" s="327"/>
      <c r="U493" s="327"/>
      <c r="V493" s="327"/>
      <c r="W493" s="327"/>
      <c r="X493" s="327"/>
      <c r="Y493" s="327"/>
      <c r="Z493" s="327"/>
      <c r="AA493" s="327"/>
      <c r="AB493" s="1575"/>
      <c r="AC493" s="327"/>
      <c r="AD493" s="327"/>
      <c r="AE493" s="327"/>
      <c r="AF493" s="327"/>
      <c r="AG493" s="327"/>
      <c r="AH493" s="327"/>
      <c r="AI493" s="327"/>
      <c r="AJ493" s="327"/>
      <c r="AK493" s="327"/>
      <c r="AL493" s="1461"/>
      <c r="AM493" s="1461"/>
      <c r="AN493" s="1461"/>
      <c r="AO493" s="1461"/>
    </row>
    <row r="494">
      <c r="A494" s="1461"/>
      <c r="B494" s="452"/>
      <c r="C494" s="1569"/>
      <c r="D494" s="1570"/>
      <c r="E494" s="1571"/>
      <c r="F494" s="1046"/>
      <c r="G494" s="1571"/>
      <c r="H494" s="1046"/>
      <c r="I494" s="1046"/>
      <c r="J494" s="1571"/>
      <c r="K494" s="1573"/>
      <c r="L494" s="1046"/>
      <c r="M494" s="1046"/>
      <c r="N494" s="1046"/>
      <c r="O494" s="1461"/>
      <c r="P494" s="1461"/>
      <c r="Q494" s="1461"/>
      <c r="R494" s="1461"/>
      <c r="S494" s="1461"/>
      <c r="T494" s="327"/>
      <c r="U494" s="327"/>
      <c r="V494" s="327"/>
      <c r="W494" s="327"/>
      <c r="X494" s="327"/>
      <c r="Y494" s="327"/>
      <c r="Z494" s="327"/>
      <c r="AA494" s="327"/>
      <c r="AB494" s="1575"/>
      <c r="AC494" s="327"/>
      <c r="AD494" s="327"/>
      <c r="AE494" s="327"/>
      <c r="AF494" s="327"/>
      <c r="AG494" s="327"/>
      <c r="AH494" s="327"/>
      <c r="AI494" s="327"/>
      <c r="AJ494" s="327"/>
      <c r="AK494" s="327"/>
      <c r="AL494" s="1461"/>
      <c r="AM494" s="1461"/>
      <c r="AN494" s="1461"/>
      <c r="AO494" s="1461"/>
    </row>
    <row r="495">
      <c r="A495" s="1461"/>
      <c r="B495" s="452"/>
      <c r="C495" s="1569"/>
      <c r="D495" s="1570"/>
      <c r="E495" s="1571"/>
      <c r="F495" s="1046"/>
      <c r="G495" s="1571"/>
      <c r="H495" s="1046"/>
      <c r="I495" s="1046"/>
      <c r="J495" s="1571"/>
      <c r="K495" s="1573"/>
      <c r="L495" s="1046"/>
      <c r="M495" s="1046"/>
      <c r="N495" s="1046"/>
      <c r="O495" s="1461"/>
      <c r="P495" s="1461"/>
      <c r="Q495" s="1461"/>
      <c r="R495" s="1461"/>
      <c r="S495" s="1461"/>
      <c r="T495" s="327"/>
      <c r="U495" s="327"/>
      <c r="V495" s="327"/>
      <c r="W495" s="327"/>
      <c r="X495" s="327"/>
      <c r="Y495" s="327"/>
      <c r="Z495" s="327"/>
      <c r="AA495" s="327"/>
      <c r="AB495" s="1575"/>
      <c r="AC495" s="327"/>
      <c r="AD495" s="327"/>
      <c r="AE495" s="327"/>
      <c r="AF495" s="327"/>
      <c r="AG495" s="327"/>
      <c r="AH495" s="327"/>
      <c r="AI495" s="327"/>
      <c r="AJ495" s="327"/>
      <c r="AK495" s="327"/>
      <c r="AL495" s="1461"/>
      <c r="AM495" s="1461"/>
      <c r="AN495" s="1461"/>
      <c r="AO495" s="1461"/>
    </row>
    <row r="496">
      <c r="A496" s="1461"/>
      <c r="B496" s="452"/>
      <c r="C496" s="1569"/>
      <c r="D496" s="1570"/>
      <c r="E496" s="1571"/>
      <c r="F496" s="1046"/>
      <c r="G496" s="1571"/>
      <c r="H496" s="1046"/>
      <c r="I496" s="1046"/>
      <c r="J496" s="1571"/>
      <c r="K496" s="1573"/>
      <c r="L496" s="1046"/>
      <c r="M496" s="1046"/>
      <c r="N496" s="1046"/>
      <c r="O496" s="1461"/>
      <c r="P496" s="1461"/>
      <c r="Q496" s="1461"/>
      <c r="R496" s="1461"/>
      <c r="S496" s="1461"/>
      <c r="T496" s="327"/>
      <c r="U496" s="327"/>
      <c r="V496" s="327"/>
      <c r="W496" s="327"/>
      <c r="X496" s="327"/>
      <c r="Y496" s="327"/>
      <c r="Z496" s="327"/>
      <c r="AA496" s="327"/>
      <c r="AB496" s="1575"/>
      <c r="AC496" s="327"/>
      <c r="AD496" s="327"/>
      <c r="AE496" s="327"/>
      <c r="AF496" s="327"/>
      <c r="AG496" s="327"/>
      <c r="AH496" s="327"/>
      <c r="AI496" s="327"/>
      <c r="AJ496" s="327"/>
      <c r="AK496" s="327"/>
      <c r="AL496" s="1461"/>
      <c r="AM496" s="1461"/>
      <c r="AN496" s="1461"/>
      <c r="AO496" s="1461"/>
    </row>
    <row r="497">
      <c r="A497" s="1461"/>
      <c r="B497" s="452"/>
      <c r="C497" s="1569"/>
      <c r="D497" s="1570"/>
      <c r="E497" s="1571"/>
      <c r="F497" s="1046"/>
      <c r="G497" s="1571"/>
      <c r="H497" s="1046"/>
      <c r="I497" s="1046"/>
      <c r="J497" s="1571"/>
      <c r="K497" s="1573"/>
      <c r="L497" s="1046"/>
      <c r="M497" s="1046"/>
      <c r="N497" s="1046"/>
      <c r="O497" s="1461"/>
      <c r="P497" s="1461"/>
      <c r="Q497" s="1461"/>
      <c r="R497" s="1461"/>
      <c r="S497" s="1461"/>
      <c r="T497" s="327"/>
      <c r="U497" s="327"/>
      <c r="V497" s="327"/>
      <c r="W497" s="327"/>
      <c r="X497" s="327"/>
      <c r="Y497" s="327"/>
      <c r="Z497" s="327"/>
      <c r="AA497" s="327"/>
      <c r="AB497" s="1575"/>
      <c r="AC497" s="327"/>
      <c r="AD497" s="327"/>
      <c r="AE497" s="327"/>
      <c r="AF497" s="327"/>
      <c r="AG497" s="327"/>
      <c r="AH497" s="327"/>
      <c r="AI497" s="327"/>
      <c r="AJ497" s="327"/>
      <c r="AK497" s="327"/>
      <c r="AL497" s="1461"/>
      <c r="AM497" s="1461"/>
      <c r="AN497" s="1461"/>
      <c r="AO497" s="1461"/>
    </row>
    <row r="498">
      <c r="A498" s="1461"/>
      <c r="B498" s="452"/>
      <c r="C498" s="1569"/>
      <c r="D498" s="1570"/>
      <c r="E498" s="1571"/>
      <c r="F498" s="1046"/>
      <c r="G498" s="1571"/>
      <c r="H498" s="1046"/>
      <c r="I498" s="1046"/>
      <c r="J498" s="1571"/>
      <c r="K498" s="1573"/>
      <c r="L498" s="1046"/>
      <c r="M498" s="1046"/>
      <c r="N498" s="1046"/>
      <c r="O498" s="1461"/>
      <c r="P498" s="1461"/>
      <c r="Q498" s="1461"/>
      <c r="R498" s="1461"/>
      <c r="S498" s="1461"/>
      <c r="T498" s="327"/>
      <c r="U498" s="327"/>
      <c r="V498" s="327"/>
      <c r="W498" s="327"/>
      <c r="X498" s="327"/>
      <c r="Y498" s="327"/>
      <c r="Z498" s="327"/>
      <c r="AA498" s="327"/>
      <c r="AB498" s="1575"/>
      <c r="AC498" s="327"/>
      <c r="AD498" s="327"/>
      <c r="AE498" s="327"/>
      <c r="AF498" s="327"/>
      <c r="AG498" s="327"/>
      <c r="AH498" s="327"/>
      <c r="AI498" s="327"/>
      <c r="AJ498" s="327"/>
      <c r="AK498" s="327"/>
      <c r="AL498" s="1461"/>
      <c r="AM498" s="1461"/>
      <c r="AN498" s="1461"/>
      <c r="AO498" s="1461"/>
    </row>
    <row r="499">
      <c r="A499" s="1461"/>
      <c r="B499" s="452"/>
      <c r="C499" s="1569"/>
      <c r="D499" s="1570"/>
      <c r="E499" s="1571"/>
      <c r="F499" s="1046"/>
      <c r="G499" s="1571"/>
      <c r="H499" s="1046"/>
      <c r="I499" s="1046"/>
      <c r="J499" s="1571"/>
      <c r="K499" s="1573"/>
      <c r="L499" s="1046"/>
      <c r="M499" s="1046"/>
      <c r="N499" s="1046"/>
      <c r="O499" s="1461"/>
      <c r="P499" s="1461"/>
      <c r="Q499" s="1461"/>
      <c r="R499" s="1461"/>
      <c r="S499" s="1461"/>
      <c r="T499" s="327"/>
      <c r="U499" s="327"/>
      <c r="V499" s="327"/>
      <c r="W499" s="327"/>
      <c r="X499" s="327"/>
      <c r="Y499" s="327"/>
      <c r="Z499" s="327"/>
      <c r="AA499" s="327"/>
      <c r="AB499" s="1575"/>
      <c r="AC499" s="327"/>
      <c r="AD499" s="327"/>
      <c r="AE499" s="327"/>
      <c r="AF499" s="327"/>
      <c r="AG499" s="327"/>
      <c r="AH499" s="327"/>
      <c r="AI499" s="327"/>
      <c r="AJ499" s="327"/>
      <c r="AK499" s="327"/>
      <c r="AL499" s="1461"/>
      <c r="AM499" s="1461"/>
      <c r="AN499" s="1461"/>
      <c r="AO499" s="1461"/>
    </row>
    <row r="500">
      <c r="A500" s="1461"/>
      <c r="B500" s="452"/>
      <c r="C500" s="1569"/>
      <c r="D500" s="1570"/>
      <c r="E500" s="1571"/>
      <c r="F500" s="1046"/>
      <c r="G500" s="1571"/>
      <c r="H500" s="1046"/>
      <c r="I500" s="1046"/>
      <c r="J500" s="1571"/>
      <c r="K500" s="1573"/>
      <c r="L500" s="1046"/>
      <c r="M500" s="1046"/>
      <c r="N500" s="1046"/>
      <c r="O500" s="1461"/>
      <c r="P500" s="1461"/>
      <c r="Q500" s="1461"/>
      <c r="R500" s="1461"/>
      <c r="S500" s="1461"/>
      <c r="T500" s="327"/>
      <c r="U500" s="327"/>
      <c r="V500" s="327"/>
      <c r="W500" s="327"/>
      <c r="X500" s="327"/>
      <c r="Y500" s="327"/>
      <c r="Z500" s="327"/>
      <c r="AA500" s="327"/>
      <c r="AB500" s="1575"/>
      <c r="AC500" s="327"/>
      <c r="AD500" s="327"/>
      <c r="AE500" s="327"/>
      <c r="AF500" s="327"/>
      <c r="AG500" s="327"/>
      <c r="AH500" s="327"/>
      <c r="AI500" s="327"/>
      <c r="AJ500" s="327"/>
      <c r="AK500" s="327"/>
      <c r="AL500" s="1461"/>
      <c r="AM500" s="1461"/>
      <c r="AN500" s="1461"/>
      <c r="AO500" s="1461"/>
    </row>
    <row r="501">
      <c r="A501" s="1461"/>
      <c r="B501" s="452"/>
      <c r="C501" s="1569"/>
      <c r="D501" s="1570"/>
      <c r="E501" s="1571"/>
      <c r="F501" s="1046"/>
      <c r="G501" s="1571"/>
      <c r="H501" s="1046"/>
      <c r="I501" s="1046"/>
      <c r="J501" s="1571"/>
      <c r="K501" s="1573"/>
      <c r="L501" s="1046"/>
      <c r="M501" s="1046"/>
      <c r="N501" s="1046"/>
      <c r="O501" s="1461"/>
      <c r="P501" s="1461"/>
      <c r="Q501" s="1461"/>
      <c r="R501" s="1461"/>
      <c r="S501" s="1461"/>
      <c r="T501" s="327"/>
      <c r="U501" s="327"/>
      <c r="V501" s="327"/>
      <c r="W501" s="327"/>
      <c r="X501" s="327"/>
      <c r="Y501" s="327"/>
      <c r="Z501" s="327"/>
      <c r="AA501" s="327"/>
      <c r="AB501" s="1575"/>
      <c r="AC501" s="327"/>
      <c r="AD501" s="327"/>
      <c r="AE501" s="327"/>
      <c r="AF501" s="327"/>
      <c r="AG501" s="327"/>
      <c r="AH501" s="327"/>
      <c r="AI501" s="327"/>
      <c r="AJ501" s="327"/>
      <c r="AK501" s="327"/>
      <c r="AL501" s="1461"/>
      <c r="AM501" s="1461"/>
      <c r="AN501" s="1461"/>
      <c r="AO501" s="1461"/>
    </row>
    <row r="502">
      <c r="A502" s="1461"/>
      <c r="B502" s="452"/>
      <c r="C502" s="1569"/>
      <c r="D502" s="1570"/>
      <c r="E502" s="1571"/>
      <c r="F502" s="1046"/>
      <c r="G502" s="1571"/>
      <c r="H502" s="1046"/>
      <c r="I502" s="1046"/>
      <c r="J502" s="1571"/>
      <c r="K502" s="1573"/>
      <c r="L502" s="1046"/>
      <c r="M502" s="1046"/>
      <c r="N502" s="1046"/>
      <c r="O502" s="1461"/>
      <c r="P502" s="1461"/>
      <c r="Q502" s="1461"/>
      <c r="R502" s="1461"/>
      <c r="S502" s="1461"/>
      <c r="T502" s="327"/>
      <c r="U502" s="327"/>
      <c r="V502" s="327"/>
      <c r="W502" s="327"/>
      <c r="X502" s="327"/>
      <c r="Y502" s="327"/>
      <c r="Z502" s="327"/>
      <c r="AA502" s="327"/>
      <c r="AB502" s="1575"/>
      <c r="AC502" s="327"/>
      <c r="AD502" s="327"/>
      <c r="AE502" s="327"/>
      <c r="AF502" s="327"/>
      <c r="AG502" s="327"/>
      <c r="AH502" s="327"/>
      <c r="AI502" s="327"/>
      <c r="AJ502" s="327"/>
      <c r="AK502" s="327"/>
      <c r="AL502" s="1461"/>
      <c r="AM502" s="1461"/>
      <c r="AN502" s="1461"/>
      <c r="AO502" s="1461"/>
    </row>
    <row r="503">
      <c r="A503" s="1461"/>
      <c r="B503" s="452"/>
      <c r="C503" s="1569"/>
      <c r="D503" s="1570"/>
      <c r="E503" s="1571"/>
      <c r="F503" s="1046"/>
      <c r="G503" s="1571"/>
      <c r="H503" s="1046"/>
      <c r="I503" s="1046"/>
      <c r="J503" s="1571"/>
      <c r="K503" s="1573"/>
      <c r="L503" s="1046"/>
      <c r="M503" s="1046"/>
      <c r="N503" s="1046"/>
      <c r="O503" s="1461"/>
      <c r="P503" s="1461"/>
      <c r="Q503" s="1461"/>
      <c r="R503" s="1461"/>
      <c r="S503" s="1461"/>
      <c r="T503" s="327"/>
      <c r="U503" s="327"/>
      <c r="V503" s="327"/>
      <c r="W503" s="327"/>
      <c r="X503" s="327"/>
      <c r="Y503" s="327"/>
      <c r="Z503" s="327"/>
      <c r="AA503" s="327"/>
      <c r="AB503" s="1575"/>
      <c r="AC503" s="327"/>
      <c r="AD503" s="327"/>
      <c r="AE503" s="327"/>
      <c r="AF503" s="327"/>
      <c r="AG503" s="327"/>
      <c r="AH503" s="327"/>
      <c r="AI503" s="327"/>
      <c r="AJ503" s="327"/>
      <c r="AK503" s="327"/>
      <c r="AL503" s="1461"/>
      <c r="AM503" s="1461"/>
      <c r="AN503" s="1461"/>
      <c r="AO503" s="1461"/>
    </row>
    <row r="504">
      <c r="A504" s="1461"/>
      <c r="B504" s="452"/>
      <c r="C504" s="1569"/>
      <c r="D504" s="1570"/>
      <c r="E504" s="1571"/>
      <c r="F504" s="1046"/>
      <c r="G504" s="1571"/>
      <c r="H504" s="1046"/>
      <c r="I504" s="1046"/>
      <c r="J504" s="1571"/>
      <c r="K504" s="1573"/>
      <c r="L504" s="1046"/>
      <c r="M504" s="1046"/>
      <c r="N504" s="1046"/>
      <c r="O504" s="1461"/>
      <c r="P504" s="1461"/>
      <c r="Q504" s="1461"/>
      <c r="R504" s="1461"/>
      <c r="S504" s="1461"/>
      <c r="T504" s="327"/>
      <c r="U504" s="327"/>
      <c r="V504" s="327"/>
      <c r="W504" s="327"/>
      <c r="X504" s="327"/>
      <c r="Y504" s="327"/>
      <c r="Z504" s="327"/>
      <c r="AA504" s="327"/>
      <c r="AB504" s="1575"/>
      <c r="AC504" s="327"/>
      <c r="AD504" s="327"/>
      <c r="AE504" s="327"/>
      <c r="AF504" s="327"/>
      <c r="AG504" s="327"/>
      <c r="AH504" s="327"/>
      <c r="AI504" s="327"/>
      <c r="AJ504" s="327"/>
      <c r="AK504" s="327"/>
      <c r="AL504" s="1461"/>
      <c r="AM504" s="1461"/>
      <c r="AN504" s="1461"/>
      <c r="AO504" s="1461"/>
    </row>
    <row r="505">
      <c r="A505" s="1461"/>
      <c r="B505" s="452"/>
      <c r="C505" s="1569"/>
      <c r="D505" s="1570"/>
      <c r="E505" s="1571"/>
      <c r="F505" s="1046"/>
      <c r="G505" s="1571"/>
      <c r="H505" s="1046"/>
      <c r="I505" s="1046"/>
      <c r="J505" s="1571"/>
      <c r="K505" s="1573"/>
      <c r="L505" s="1046"/>
      <c r="M505" s="1046"/>
      <c r="N505" s="1046"/>
      <c r="O505" s="1461"/>
      <c r="P505" s="1461"/>
      <c r="Q505" s="1461"/>
      <c r="R505" s="1461"/>
      <c r="S505" s="1461"/>
      <c r="T505" s="327"/>
      <c r="U505" s="327"/>
      <c r="V505" s="327"/>
      <c r="W505" s="327"/>
      <c r="X505" s="327"/>
      <c r="Y505" s="327"/>
      <c r="Z505" s="327"/>
      <c r="AA505" s="327"/>
      <c r="AB505" s="1575"/>
      <c r="AC505" s="327"/>
      <c r="AD505" s="327"/>
      <c r="AE505" s="327"/>
      <c r="AF505" s="327"/>
      <c r="AG505" s="327"/>
      <c r="AH505" s="327"/>
      <c r="AI505" s="327"/>
      <c r="AJ505" s="327"/>
      <c r="AK505" s="327"/>
      <c r="AL505" s="1461"/>
      <c r="AM505" s="1461"/>
      <c r="AN505" s="1461"/>
      <c r="AO505" s="1461"/>
    </row>
    <row r="506">
      <c r="A506" s="1461"/>
      <c r="B506" s="452"/>
      <c r="C506" s="1569"/>
      <c r="D506" s="1570"/>
      <c r="E506" s="1571"/>
      <c r="F506" s="1046"/>
      <c r="G506" s="1571"/>
      <c r="H506" s="1046"/>
      <c r="I506" s="1046"/>
      <c r="J506" s="1571"/>
      <c r="K506" s="1573"/>
      <c r="L506" s="1046"/>
      <c r="M506" s="1046"/>
      <c r="N506" s="1046"/>
      <c r="O506" s="1461"/>
      <c r="P506" s="1461"/>
      <c r="Q506" s="1461"/>
      <c r="R506" s="1461"/>
      <c r="S506" s="1461"/>
      <c r="T506" s="327"/>
      <c r="U506" s="327"/>
      <c r="V506" s="327"/>
      <c r="W506" s="327"/>
      <c r="X506" s="327"/>
      <c r="Y506" s="327"/>
      <c r="Z506" s="327"/>
      <c r="AA506" s="327"/>
      <c r="AB506" s="1575"/>
      <c r="AC506" s="327"/>
      <c r="AD506" s="327"/>
      <c r="AE506" s="327"/>
      <c r="AF506" s="327"/>
      <c r="AG506" s="327"/>
      <c r="AH506" s="327"/>
      <c r="AI506" s="327"/>
      <c r="AJ506" s="327"/>
      <c r="AK506" s="327"/>
      <c r="AL506" s="1461"/>
      <c r="AM506" s="1461"/>
      <c r="AN506" s="1461"/>
      <c r="AO506" s="1461"/>
    </row>
    <row r="507">
      <c r="A507" s="1461"/>
      <c r="B507" s="452"/>
      <c r="C507" s="1569"/>
      <c r="D507" s="1570"/>
      <c r="E507" s="1571"/>
      <c r="F507" s="1046"/>
      <c r="G507" s="1571"/>
      <c r="H507" s="1046"/>
      <c r="I507" s="1046"/>
      <c r="J507" s="1571"/>
      <c r="K507" s="1573"/>
      <c r="L507" s="1046"/>
      <c r="M507" s="1046"/>
      <c r="N507" s="1046"/>
      <c r="O507" s="1461"/>
      <c r="P507" s="1461"/>
      <c r="Q507" s="1461"/>
      <c r="R507" s="1461"/>
      <c r="S507" s="1461"/>
      <c r="T507" s="327"/>
      <c r="U507" s="327"/>
      <c r="V507" s="327"/>
      <c r="W507" s="327"/>
      <c r="X507" s="327"/>
      <c r="Y507" s="327"/>
      <c r="Z507" s="327"/>
      <c r="AA507" s="327"/>
      <c r="AB507" s="1575"/>
      <c r="AC507" s="327"/>
      <c r="AD507" s="327"/>
      <c r="AE507" s="327"/>
      <c r="AF507" s="327"/>
      <c r="AG507" s="327"/>
      <c r="AH507" s="327"/>
      <c r="AI507" s="327"/>
      <c r="AJ507" s="327"/>
      <c r="AK507" s="327"/>
      <c r="AL507" s="1461"/>
      <c r="AM507" s="1461"/>
      <c r="AN507" s="1461"/>
      <c r="AO507" s="1461"/>
    </row>
    <row r="508">
      <c r="A508" s="1461"/>
      <c r="B508" s="452"/>
      <c r="C508" s="1569"/>
      <c r="D508" s="1570"/>
      <c r="E508" s="1571"/>
      <c r="F508" s="1046"/>
      <c r="G508" s="1571"/>
      <c r="H508" s="1046"/>
      <c r="I508" s="1046"/>
      <c r="J508" s="1571"/>
      <c r="K508" s="1573"/>
      <c r="L508" s="1046"/>
      <c r="M508" s="1046"/>
      <c r="N508" s="1046"/>
      <c r="O508" s="1461"/>
      <c r="P508" s="1461"/>
      <c r="Q508" s="1461"/>
      <c r="R508" s="1461"/>
      <c r="S508" s="1461"/>
      <c r="T508" s="327"/>
      <c r="U508" s="327"/>
      <c r="V508" s="327"/>
      <c r="W508" s="327"/>
      <c r="X508" s="327"/>
      <c r="Y508" s="327"/>
      <c r="Z508" s="327"/>
      <c r="AA508" s="327"/>
      <c r="AB508" s="1575"/>
      <c r="AC508" s="327"/>
      <c r="AD508" s="327"/>
      <c r="AE508" s="327"/>
      <c r="AF508" s="327"/>
      <c r="AG508" s="327"/>
      <c r="AH508" s="327"/>
      <c r="AI508" s="327"/>
      <c r="AJ508" s="327"/>
      <c r="AK508" s="327"/>
      <c r="AL508" s="1461"/>
      <c r="AM508" s="1461"/>
      <c r="AN508" s="1461"/>
      <c r="AO508" s="1461"/>
    </row>
    <row r="509">
      <c r="A509" s="1461"/>
      <c r="B509" s="452"/>
      <c r="C509" s="1569"/>
      <c r="D509" s="1570"/>
      <c r="E509" s="1571"/>
      <c r="F509" s="1046"/>
      <c r="G509" s="1571"/>
      <c r="H509" s="1046"/>
      <c r="I509" s="1046"/>
      <c r="J509" s="1571"/>
      <c r="K509" s="1573"/>
      <c r="L509" s="1046"/>
      <c r="M509" s="1046"/>
      <c r="N509" s="1046"/>
      <c r="O509" s="1461"/>
      <c r="P509" s="1461"/>
      <c r="Q509" s="1461"/>
      <c r="R509" s="1461"/>
      <c r="S509" s="1461"/>
      <c r="T509" s="327"/>
      <c r="U509" s="327"/>
      <c r="V509" s="327"/>
      <c r="W509" s="327"/>
      <c r="X509" s="327"/>
      <c r="Y509" s="327"/>
      <c r="Z509" s="327"/>
      <c r="AA509" s="327"/>
      <c r="AB509" s="1575"/>
      <c r="AC509" s="327"/>
      <c r="AD509" s="327"/>
      <c r="AE509" s="327"/>
      <c r="AF509" s="327"/>
      <c r="AG509" s="327"/>
      <c r="AH509" s="327"/>
      <c r="AI509" s="327"/>
      <c r="AJ509" s="327"/>
      <c r="AK509" s="327"/>
      <c r="AL509" s="1461"/>
      <c r="AM509" s="1461"/>
      <c r="AN509" s="1461"/>
      <c r="AO509" s="1461"/>
    </row>
    <row r="510">
      <c r="A510" s="1461"/>
      <c r="B510" s="452"/>
      <c r="C510" s="1569"/>
      <c r="D510" s="1570"/>
      <c r="E510" s="1571"/>
      <c r="F510" s="1046"/>
      <c r="G510" s="1571"/>
      <c r="H510" s="1046"/>
      <c r="I510" s="1046"/>
      <c r="J510" s="1571"/>
      <c r="K510" s="1573"/>
      <c r="L510" s="1046"/>
      <c r="M510" s="1046"/>
      <c r="N510" s="1046"/>
      <c r="O510" s="1461"/>
      <c r="P510" s="1461"/>
      <c r="Q510" s="1461"/>
      <c r="R510" s="1461"/>
      <c r="S510" s="1461"/>
      <c r="T510" s="327"/>
      <c r="U510" s="327"/>
      <c r="V510" s="327"/>
      <c r="W510" s="327"/>
      <c r="X510" s="327"/>
      <c r="Y510" s="327"/>
      <c r="Z510" s="327"/>
      <c r="AA510" s="327"/>
      <c r="AB510" s="1575"/>
      <c r="AC510" s="327"/>
      <c r="AD510" s="327"/>
      <c r="AE510" s="327"/>
      <c r="AF510" s="327"/>
      <c r="AG510" s="327"/>
      <c r="AH510" s="327"/>
      <c r="AI510" s="327"/>
      <c r="AJ510" s="327"/>
      <c r="AK510" s="327"/>
      <c r="AL510" s="1461"/>
      <c r="AM510" s="1461"/>
      <c r="AN510" s="1461"/>
      <c r="AO510" s="1461"/>
    </row>
    <row r="511">
      <c r="A511" s="1461"/>
      <c r="B511" s="452"/>
      <c r="C511" s="1569"/>
      <c r="D511" s="1570"/>
      <c r="E511" s="1571"/>
      <c r="F511" s="1046"/>
      <c r="G511" s="1571"/>
      <c r="H511" s="1046"/>
      <c r="I511" s="1046"/>
      <c r="J511" s="1571"/>
      <c r="K511" s="1573"/>
      <c r="L511" s="1046"/>
      <c r="M511" s="1046"/>
      <c r="N511" s="1046"/>
      <c r="O511" s="1461"/>
      <c r="P511" s="1461"/>
      <c r="Q511" s="1461"/>
      <c r="R511" s="1461"/>
      <c r="S511" s="1461"/>
      <c r="T511" s="327"/>
      <c r="U511" s="327"/>
      <c r="V511" s="327"/>
      <c r="W511" s="327"/>
      <c r="X511" s="327"/>
      <c r="Y511" s="327"/>
      <c r="Z511" s="327"/>
      <c r="AA511" s="327"/>
      <c r="AB511" s="1575"/>
      <c r="AC511" s="327"/>
      <c r="AD511" s="327"/>
      <c r="AE511" s="327"/>
      <c r="AF511" s="327"/>
      <c r="AG511" s="327"/>
      <c r="AH511" s="327"/>
      <c r="AI511" s="327"/>
      <c r="AJ511" s="327"/>
      <c r="AK511" s="327"/>
      <c r="AL511" s="1461"/>
      <c r="AM511" s="1461"/>
      <c r="AN511" s="1461"/>
      <c r="AO511" s="1461"/>
    </row>
    <row r="512">
      <c r="A512" s="1461"/>
      <c r="B512" s="452"/>
      <c r="C512" s="1569"/>
      <c r="D512" s="1570"/>
      <c r="E512" s="1571"/>
      <c r="F512" s="1046"/>
      <c r="G512" s="1571"/>
      <c r="H512" s="1046"/>
      <c r="I512" s="1046"/>
      <c r="J512" s="1571"/>
      <c r="K512" s="1573"/>
      <c r="L512" s="1046"/>
      <c r="M512" s="1046"/>
      <c r="N512" s="1046"/>
      <c r="O512" s="1461"/>
      <c r="P512" s="1461"/>
      <c r="Q512" s="1461"/>
      <c r="R512" s="1461"/>
      <c r="S512" s="1461"/>
      <c r="T512" s="327"/>
      <c r="U512" s="327"/>
      <c r="V512" s="327"/>
      <c r="W512" s="327"/>
      <c r="X512" s="327"/>
      <c r="Y512" s="327"/>
      <c r="Z512" s="327"/>
      <c r="AA512" s="327"/>
      <c r="AB512" s="1575"/>
      <c r="AC512" s="327"/>
      <c r="AD512" s="327"/>
      <c r="AE512" s="327"/>
      <c r="AF512" s="327"/>
      <c r="AG512" s="327"/>
      <c r="AH512" s="327"/>
      <c r="AI512" s="327"/>
      <c r="AJ512" s="327"/>
      <c r="AK512" s="327"/>
      <c r="AL512" s="1461"/>
      <c r="AM512" s="1461"/>
      <c r="AN512" s="1461"/>
      <c r="AO512" s="1461"/>
    </row>
    <row r="513">
      <c r="A513" s="1461"/>
      <c r="B513" s="452"/>
      <c r="C513" s="1569"/>
      <c r="D513" s="1570"/>
      <c r="E513" s="1571"/>
      <c r="F513" s="1046"/>
      <c r="G513" s="1571"/>
      <c r="H513" s="1046"/>
      <c r="I513" s="1046"/>
      <c r="J513" s="1571"/>
      <c r="K513" s="1573"/>
      <c r="L513" s="1046"/>
      <c r="M513" s="1046"/>
      <c r="N513" s="1046"/>
      <c r="O513" s="1461"/>
      <c r="P513" s="1461"/>
      <c r="Q513" s="1461"/>
      <c r="R513" s="1461"/>
      <c r="S513" s="1461"/>
      <c r="T513" s="327"/>
      <c r="U513" s="327"/>
      <c r="V513" s="327"/>
      <c r="W513" s="327"/>
      <c r="X513" s="327"/>
      <c r="Y513" s="327"/>
      <c r="Z513" s="327"/>
      <c r="AA513" s="327"/>
      <c r="AB513" s="1575"/>
      <c r="AC513" s="327"/>
      <c r="AD513" s="327"/>
      <c r="AE513" s="327"/>
      <c r="AF513" s="327"/>
      <c r="AG513" s="327"/>
      <c r="AH513" s="327"/>
      <c r="AI513" s="327"/>
      <c r="AJ513" s="327"/>
      <c r="AK513" s="327"/>
      <c r="AL513" s="1461"/>
      <c r="AM513" s="1461"/>
      <c r="AN513" s="1461"/>
      <c r="AO513" s="1461"/>
    </row>
    <row r="514">
      <c r="A514" s="1461"/>
      <c r="B514" s="452"/>
      <c r="C514" s="1569"/>
      <c r="D514" s="1570"/>
      <c r="E514" s="1571"/>
      <c r="F514" s="1046"/>
      <c r="G514" s="1571"/>
      <c r="H514" s="1046"/>
      <c r="I514" s="1046"/>
      <c r="J514" s="1571"/>
      <c r="K514" s="1573"/>
      <c r="L514" s="1046"/>
      <c r="M514" s="1046"/>
      <c r="N514" s="1046"/>
      <c r="O514" s="1461"/>
      <c r="P514" s="1461"/>
      <c r="Q514" s="1461"/>
      <c r="R514" s="1461"/>
      <c r="S514" s="1461"/>
      <c r="T514" s="327"/>
      <c r="U514" s="327"/>
      <c r="V514" s="327"/>
      <c r="W514" s="327"/>
      <c r="X514" s="327"/>
      <c r="Y514" s="327"/>
      <c r="Z514" s="327"/>
      <c r="AA514" s="327"/>
      <c r="AB514" s="1575"/>
      <c r="AC514" s="327"/>
      <c r="AD514" s="327"/>
      <c r="AE514" s="327"/>
      <c r="AF514" s="327"/>
      <c r="AG514" s="327"/>
      <c r="AH514" s="327"/>
      <c r="AI514" s="327"/>
      <c r="AJ514" s="327"/>
      <c r="AK514" s="327"/>
      <c r="AL514" s="1461"/>
      <c r="AM514" s="1461"/>
      <c r="AN514" s="1461"/>
      <c r="AO514" s="1461"/>
    </row>
    <row r="515">
      <c r="A515" s="1461"/>
      <c r="B515" s="452"/>
      <c r="C515" s="1569"/>
      <c r="D515" s="1570"/>
      <c r="E515" s="1571"/>
      <c r="F515" s="1046"/>
      <c r="G515" s="1571"/>
      <c r="H515" s="1046"/>
      <c r="I515" s="1046"/>
      <c r="J515" s="1571"/>
      <c r="K515" s="1573"/>
      <c r="L515" s="1046"/>
      <c r="M515" s="1046"/>
      <c r="N515" s="1046"/>
      <c r="O515" s="1461"/>
      <c r="P515" s="1461"/>
      <c r="Q515" s="1461"/>
      <c r="R515" s="1461"/>
      <c r="S515" s="1461"/>
      <c r="T515" s="327"/>
      <c r="U515" s="327"/>
      <c r="V515" s="327"/>
      <c r="W515" s="327"/>
      <c r="X515" s="327"/>
      <c r="Y515" s="327"/>
      <c r="Z515" s="327"/>
      <c r="AA515" s="327"/>
      <c r="AB515" s="1575"/>
      <c r="AC515" s="327"/>
      <c r="AD515" s="327"/>
      <c r="AE515" s="327"/>
      <c r="AF515" s="327"/>
      <c r="AG515" s="327"/>
      <c r="AH515" s="327"/>
      <c r="AI515" s="327"/>
      <c r="AJ515" s="327"/>
      <c r="AK515" s="327"/>
      <c r="AL515" s="1461"/>
      <c r="AM515" s="1461"/>
      <c r="AN515" s="1461"/>
      <c r="AO515" s="1461"/>
    </row>
    <row r="516">
      <c r="A516" s="1461"/>
      <c r="B516" s="452"/>
      <c r="C516" s="1569"/>
      <c r="D516" s="1570"/>
      <c r="E516" s="1571"/>
      <c r="F516" s="1046"/>
      <c r="G516" s="1571"/>
      <c r="H516" s="1046"/>
      <c r="I516" s="1046"/>
      <c r="J516" s="1571"/>
      <c r="K516" s="1573"/>
      <c r="L516" s="1046"/>
      <c r="M516" s="1046"/>
      <c r="N516" s="1046"/>
      <c r="O516" s="1461"/>
      <c r="P516" s="1461"/>
      <c r="Q516" s="1461"/>
      <c r="R516" s="1461"/>
      <c r="S516" s="1461"/>
      <c r="T516" s="327"/>
      <c r="U516" s="327"/>
      <c r="V516" s="327"/>
      <c r="W516" s="327"/>
      <c r="X516" s="327"/>
      <c r="Y516" s="327"/>
      <c r="Z516" s="327"/>
      <c r="AA516" s="327"/>
      <c r="AB516" s="1575"/>
      <c r="AC516" s="327"/>
      <c r="AD516" s="327"/>
      <c r="AE516" s="327"/>
      <c r="AF516" s="327"/>
      <c r="AG516" s="327"/>
      <c r="AH516" s="327"/>
      <c r="AI516" s="327"/>
      <c r="AJ516" s="327"/>
      <c r="AK516" s="327"/>
      <c r="AL516" s="1461"/>
      <c r="AM516" s="1461"/>
      <c r="AN516" s="1461"/>
      <c r="AO516" s="1461"/>
    </row>
    <row r="517">
      <c r="A517" s="1461"/>
      <c r="B517" s="452"/>
      <c r="C517" s="1569"/>
      <c r="D517" s="1570"/>
      <c r="E517" s="1571"/>
      <c r="F517" s="1046"/>
      <c r="G517" s="1571"/>
      <c r="H517" s="1046"/>
      <c r="I517" s="1046"/>
      <c r="J517" s="1571"/>
      <c r="K517" s="1573"/>
      <c r="L517" s="1046"/>
      <c r="M517" s="1046"/>
      <c r="N517" s="1046"/>
      <c r="O517" s="1461"/>
      <c r="P517" s="1461"/>
      <c r="Q517" s="1461"/>
      <c r="R517" s="1461"/>
      <c r="S517" s="1461"/>
      <c r="T517" s="327"/>
      <c r="U517" s="327"/>
      <c r="V517" s="327"/>
      <c r="W517" s="327"/>
      <c r="X517" s="327"/>
      <c r="Y517" s="327"/>
      <c r="Z517" s="327"/>
      <c r="AA517" s="327"/>
      <c r="AB517" s="1575"/>
      <c r="AC517" s="327"/>
      <c r="AD517" s="327"/>
      <c r="AE517" s="327"/>
      <c r="AF517" s="327"/>
      <c r="AG517" s="327"/>
      <c r="AH517" s="327"/>
      <c r="AI517" s="327"/>
      <c r="AJ517" s="327"/>
      <c r="AK517" s="327"/>
      <c r="AL517" s="1461"/>
      <c r="AM517" s="1461"/>
      <c r="AN517" s="1461"/>
      <c r="AO517" s="1461"/>
    </row>
    <row r="518">
      <c r="A518" s="1461"/>
      <c r="B518" s="452"/>
      <c r="C518" s="1569"/>
      <c r="D518" s="1570"/>
      <c r="E518" s="1571"/>
      <c r="F518" s="1046"/>
      <c r="G518" s="1571"/>
      <c r="H518" s="1046"/>
      <c r="I518" s="1046"/>
      <c r="J518" s="1571"/>
      <c r="K518" s="1573"/>
      <c r="L518" s="1046"/>
      <c r="M518" s="1046"/>
      <c r="N518" s="1046"/>
      <c r="O518" s="1461"/>
      <c r="P518" s="1461"/>
      <c r="Q518" s="1461"/>
      <c r="R518" s="1461"/>
      <c r="S518" s="1461"/>
      <c r="T518" s="327"/>
      <c r="U518" s="327"/>
      <c r="V518" s="327"/>
      <c r="W518" s="327"/>
      <c r="X518" s="327"/>
      <c r="Y518" s="327"/>
      <c r="Z518" s="327"/>
      <c r="AA518" s="327"/>
      <c r="AB518" s="1575"/>
      <c r="AC518" s="327"/>
      <c r="AD518" s="327"/>
      <c r="AE518" s="327"/>
      <c r="AF518" s="327"/>
      <c r="AG518" s="327"/>
      <c r="AH518" s="327"/>
      <c r="AI518" s="327"/>
      <c r="AJ518" s="327"/>
      <c r="AK518" s="327"/>
      <c r="AL518" s="1461"/>
      <c r="AM518" s="1461"/>
      <c r="AN518" s="1461"/>
      <c r="AO518" s="1461"/>
    </row>
    <row r="519">
      <c r="A519" s="1461"/>
      <c r="B519" s="452"/>
      <c r="C519" s="1569"/>
      <c r="D519" s="1570"/>
      <c r="E519" s="1571"/>
      <c r="F519" s="1046"/>
      <c r="G519" s="1571"/>
      <c r="H519" s="1046"/>
      <c r="I519" s="1046"/>
      <c r="J519" s="1571"/>
      <c r="K519" s="1573"/>
      <c r="L519" s="1046"/>
      <c r="M519" s="1046"/>
      <c r="N519" s="1046"/>
      <c r="O519" s="1461"/>
      <c r="P519" s="1461"/>
      <c r="Q519" s="1461"/>
      <c r="R519" s="1461"/>
      <c r="S519" s="1461"/>
      <c r="T519" s="327"/>
      <c r="U519" s="327"/>
      <c r="V519" s="327"/>
      <c r="W519" s="327"/>
      <c r="X519" s="327"/>
      <c r="Y519" s="327"/>
      <c r="Z519" s="327"/>
      <c r="AA519" s="327"/>
      <c r="AB519" s="1575"/>
      <c r="AC519" s="327"/>
      <c r="AD519" s="327"/>
      <c r="AE519" s="327"/>
      <c r="AF519" s="327"/>
      <c r="AG519" s="327"/>
      <c r="AH519" s="327"/>
      <c r="AI519" s="327"/>
      <c r="AJ519" s="327"/>
      <c r="AK519" s="327"/>
      <c r="AL519" s="1461"/>
      <c r="AM519" s="1461"/>
      <c r="AN519" s="1461"/>
      <c r="AO519" s="1461"/>
    </row>
    <row r="520">
      <c r="A520" s="1461"/>
      <c r="B520" s="452"/>
      <c r="C520" s="1569"/>
      <c r="D520" s="1570"/>
      <c r="E520" s="1571"/>
      <c r="F520" s="1046"/>
      <c r="G520" s="1571"/>
      <c r="H520" s="1046"/>
      <c r="I520" s="1046"/>
      <c r="J520" s="1571"/>
      <c r="K520" s="1573"/>
      <c r="L520" s="1046"/>
      <c r="M520" s="1046"/>
      <c r="N520" s="1046"/>
      <c r="O520" s="1461"/>
      <c r="P520" s="1461"/>
      <c r="Q520" s="1461"/>
      <c r="R520" s="1461"/>
      <c r="S520" s="1461"/>
      <c r="T520" s="327"/>
      <c r="U520" s="327"/>
      <c r="V520" s="327"/>
      <c r="W520" s="327"/>
      <c r="X520" s="327"/>
      <c r="Y520" s="327"/>
      <c r="Z520" s="327"/>
      <c r="AA520" s="327"/>
      <c r="AB520" s="1575"/>
      <c r="AC520" s="327"/>
      <c r="AD520" s="327"/>
      <c r="AE520" s="327"/>
      <c r="AF520" s="327"/>
      <c r="AG520" s="327"/>
      <c r="AH520" s="327"/>
      <c r="AI520" s="327"/>
      <c r="AJ520" s="327"/>
      <c r="AK520" s="327"/>
      <c r="AL520" s="1461"/>
      <c r="AM520" s="1461"/>
      <c r="AN520" s="1461"/>
      <c r="AO520" s="1461"/>
    </row>
    <row r="521">
      <c r="A521" s="1461"/>
      <c r="B521" s="452"/>
      <c r="C521" s="1569"/>
      <c r="D521" s="1570"/>
      <c r="E521" s="1571"/>
      <c r="F521" s="1046"/>
      <c r="G521" s="1571"/>
      <c r="H521" s="1046"/>
      <c r="I521" s="1046"/>
      <c r="J521" s="1571"/>
      <c r="K521" s="1573"/>
      <c r="L521" s="1046"/>
      <c r="M521" s="1046"/>
      <c r="N521" s="1046"/>
      <c r="O521" s="1461"/>
      <c r="P521" s="1461"/>
      <c r="Q521" s="1461"/>
      <c r="R521" s="1461"/>
      <c r="S521" s="1461"/>
      <c r="T521" s="327"/>
      <c r="U521" s="327"/>
      <c r="V521" s="327"/>
      <c r="W521" s="327"/>
      <c r="X521" s="327"/>
      <c r="Y521" s="327"/>
      <c r="Z521" s="327"/>
      <c r="AA521" s="327"/>
      <c r="AB521" s="1575"/>
      <c r="AC521" s="327"/>
      <c r="AD521" s="327"/>
      <c r="AE521" s="327"/>
      <c r="AF521" s="327"/>
      <c r="AG521" s="327"/>
      <c r="AH521" s="327"/>
      <c r="AI521" s="327"/>
      <c r="AJ521" s="327"/>
      <c r="AK521" s="327"/>
      <c r="AL521" s="1461"/>
      <c r="AM521" s="1461"/>
      <c r="AN521" s="1461"/>
      <c r="AO521" s="1461"/>
    </row>
    <row r="522">
      <c r="A522" s="1461"/>
      <c r="B522" s="452"/>
      <c r="C522" s="1569"/>
      <c r="D522" s="1570"/>
      <c r="E522" s="1571"/>
      <c r="F522" s="1046"/>
      <c r="G522" s="1571"/>
      <c r="H522" s="1046"/>
      <c r="I522" s="1046"/>
      <c r="J522" s="1571"/>
      <c r="K522" s="1573"/>
      <c r="L522" s="1046"/>
      <c r="M522" s="1046"/>
      <c r="N522" s="1046"/>
      <c r="O522" s="1461"/>
      <c r="P522" s="1461"/>
      <c r="Q522" s="1461"/>
      <c r="R522" s="1461"/>
      <c r="S522" s="1461"/>
      <c r="T522" s="327"/>
      <c r="U522" s="327"/>
      <c r="V522" s="327"/>
      <c r="W522" s="327"/>
      <c r="X522" s="327"/>
      <c r="Y522" s="327"/>
      <c r="Z522" s="327"/>
      <c r="AA522" s="327"/>
      <c r="AB522" s="1575"/>
      <c r="AC522" s="327"/>
      <c r="AD522" s="327"/>
      <c r="AE522" s="327"/>
      <c r="AF522" s="327"/>
      <c r="AG522" s="327"/>
      <c r="AH522" s="327"/>
      <c r="AI522" s="327"/>
      <c r="AJ522" s="327"/>
      <c r="AK522" s="327"/>
      <c r="AL522" s="1461"/>
      <c r="AM522" s="1461"/>
      <c r="AN522" s="1461"/>
      <c r="AO522" s="1461"/>
    </row>
    <row r="523">
      <c r="A523" s="1461"/>
      <c r="B523" s="452"/>
      <c r="C523" s="1569"/>
      <c r="D523" s="1570"/>
      <c r="E523" s="1571"/>
      <c r="F523" s="1046"/>
      <c r="G523" s="1571"/>
      <c r="H523" s="1046"/>
      <c r="I523" s="1046"/>
      <c r="J523" s="1571"/>
      <c r="K523" s="1573"/>
      <c r="L523" s="1046"/>
      <c r="M523" s="1046"/>
      <c r="N523" s="1046"/>
      <c r="O523" s="1461"/>
      <c r="P523" s="1461"/>
      <c r="Q523" s="1461"/>
      <c r="R523" s="1461"/>
      <c r="S523" s="1461"/>
      <c r="T523" s="327"/>
      <c r="U523" s="327"/>
      <c r="V523" s="327"/>
      <c r="W523" s="327"/>
      <c r="X523" s="327"/>
      <c r="Y523" s="327"/>
      <c r="Z523" s="327"/>
      <c r="AA523" s="327"/>
      <c r="AB523" s="1575"/>
      <c r="AC523" s="327"/>
      <c r="AD523" s="327"/>
      <c r="AE523" s="327"/>
      <c r="AF523" s="327"/>
      <c r="AG523" s="327"/>
      <c r="AH523" s="327"/>
      <c r="AI523" s="327"/>
      <c r="AJ523" s="327"/>
      <c r="AK523" s="327"/>
      <c r="AL523" s="1461"/>
      <c r="AM523" s="1461"/>
      <c r="AN523" s="1461"/>
      <c r="AO523" s="1461"/>
    </row>
    <row r="524">
      <c r="A524" s="1461"/>
      <c r="B524" s="452"/>
      <c r="C524" s="1569"/>
      <c r="D524" s="1570"/>
      <c r="E524" s="1571"/>
      <c r="F524" s="1046"/>
      <c r="G524" s="1571"/>
      <c r="H524" s="1046"/>
      <c r="I524" s="1046"/>
      <c r="J524" s="1571"/>
      <c r="K524" s="1573"/>
      <c r="L524" s="1046"/>
      <c r="M524" s="1046"/>
      <c r="N524" s="1046"/>
      <c r="O524" s="1461"/>
      <c r="P524" s="1461"/>
      <c r="Q524" s="1461"/>
      <c r="R524" s="1461"/>
      <c r="S524" s="1461"/>
      <c r="T524" s="327"/>
      <c r="U524" s="327"/>
      <c r="V524" s="327"/>
      <c r="W524" s="327"/>
      <c r="X524" s="327"/>
      <c r="Y524" s="327"/>
      <c r="Z524" s="327"/>
      <c r="AA524" s="327"/>
      <c r="AB524" s="1575"/>
      <c r="AC524" s="327"/>
      <c r="AD524" s="327"/>
      <c r="AE524" s="327"/>
      <c r="AF524" s="327"/>
      <c r="AG524" s="327"/>
      <c r="AH524" s="327"/>
      <c r="AI524" s="327"/>
      <c r="AJ524" s="327"/>
      <c r="AK524" s="327"/>
      <c r="AL524" s="1461"/>
      <c r="AM524" s="1461"/>
      <c r="AN524" s="1461"/>
      <c r="AO524" s="1461"/>
    </row>
    <row r="525">
      <c r="A525" s="1461"/>
      <c r="B525" s="452"/>
      <c r="C525" s="1569"/>
      <c r="D525" s="1570"/>
      <c r="E525" s="1571"/>
      <c r="F525" s="1046"/>
      <c r="G525" s="1571"/>
      <c r="H525" s="1046"/>
      <c r="I525" s="1046"/>
      <c r="J525" s="1571"/>
      <c r="K525" s="1573"/>
      <c r="L525" s="1046"/>
      <c r="M525" s="1046"/>
      <c r="N525" s="1046"/>
      <c r="O525" s="1461"/>
      <c r="P525" s="1461"/>
      <c r="Q525" s="1461"/>
      <c r="R525" s="1461"/>
      <c r="S525" s="1461"/>
      <c r="T525" s="327"/>
      <c r="U525" s="327"/>
      <c r="V525" s="327"/>
      <c r="W525" s="327"/>
      <c r="X525" s="327"/>
      <c r="Y525" s="327"/>
      <c r="Z525" s="327"/>
      <c r="AA525" s="327"/>
      <c r="AB525" s="1575"/>
      <c r="AC525" s="327"/>
      <c r="AD525" s="327"/>
      <c r="AE525" s="327"/>
      <c r="AF525" s="327"/>
      <c r="AG525" s="327"/>
      <c r="AH525" s="327"/>
      <c r="AI525" s="327"/>
      <c r="AJ525" s="327"/>
      <c r="AK525" s="327"/>
      <c r="AL525" s="1461"/>
      <c r="AM525" s="1461"/>
      <c r="AN525" s="1461"/>
      <c r="AO525" s="1461"/>
    </row>
    <row r="526">
      <c r="A526" s="1461"/>
      <c r="B526" s="452"/>
      <c r="C526" s="1569"/>
      <c r="D526" s="1570"/>
      <c r="E526" s="1571"/>
      <c r="F526" s="1046"/>
      <c r="G526" s="1571"/>
      <c r="H526" s="1046"/>
      <c r="I526" s="1046"/>
      <c r="J526" s="1571"/>
      <c r="K526" s="1573"/>
      <c r="L526" s="1046"/>
      <c r="M526" s="1046"/>
      <c r="N526" s="1046"/>
      <c r="O526" s="1461"/>
      <c r="P526" s="1461"/>
      <c r="Q526" s="1461"/>
      <c r="R526" s="1461"/>
      <c r="S526" s="1461"/>
      <c r="T526" s="327"/>
      <c r="U526" s="327"/>
      <c r="V526" s="327"/>
      <c r="W526" s="327"/>
      <c r="X526" s="327"/>
      <c r="Y526" s="327"/>
      <c r="Z526" s="327"/>
      <c r="AA526" s="327"/>
      <c r="AB526" s="1575"/>
      <c r="AC526" s="327"/>
      <c r="AD526" s="327"/>
      <c r="AE526" s="327"/>
      <c r="AF526" s="327"/>
      <c r="AG526" s="327"/>
      <c r="AH526" s="327"/>
      <c r="AI526" s="327"/>
      <c r="AJ526" s="327"/>
      <c r="AK526" s="327"/>
      <c r="AL526" s="1461"/>
      <c r="AM526" s="1461"/>
      <c r="AN526" s="1461"/>
      <c r="AO526" s="1461"/>
    </row>
    <row r="527">
      <c r="A527" s="1461"/>
      <c r="B527" s="452"/>
      <c r="C527" s="1569"/>
      <c r="D527" s="1570"/>
      <c r="E527" s="1571"/>
      <c r="F527" s="1046"/>
      <c r="G527" s="1571"/>
      <c r="H527" s="1046"/>
      <c r="I527" s="1046"/>
      <c r="J527" s="1571"/>
      <c r="K527" s="1573"/>
      <c r="L527" s="1046"/>
      <c r="M527" s="1046"/>
      <c r="N527" s="1046"/>
      <c r="O527" s="1461"/>
      <c r="P527" s="1461"/>
      <c r="Q527" s="1461"/>
      <c r="R527" s="1461"/>
      <c r="S527" s="1461"/>
      <c r="T527" s="327"/>
      <c r="U527" s="327"/>
      <c r="V527" s="327"/>
      <c r="W527" s="327"/>
      <c r="X527" s="327"/>
      <c r="Y527" s="327"/>
      <c r="Z527" s="327"/>
      <c r="AA527" s="327"/>
      <c r="AB527" s="1575"/>
      <c r="AC527" s="327"/>
      <c r="AD527" s="327"/>
      <c r="AE527" s="327"/>
      <c r="AF527" s="327"/>
      <c r="AG527" s="327"/>
      <c r="AH527" s="327"/>
      <c r="AI527" s="327"/>
      <c r="AJ527" s="327"/>
      <c r="AK527" s="327"/>
      <c r="AL527" s="1461"/>
      <c r="AM527" s="1461"/>
      <c r="AN527" s="1461"/>
      <c r="AO527" s="1461"/>
    </row>
    <row r="528">
      <c r="A528" s="1461"/>
      <c r="B528" s="452"/>
      <c r="C528" s="1569"/>
      <c r="D528" s="1570"/>
      <c r="E528" s="1571"/>
      <c r="F528" s="1046"/>
      <c r="G528" s="1571"/>
      <c r="H528" s="1046"/>
      <c r="I528" s="1046"/>
      <c r="J528" s="1571"/>
      <c r="K528" s="1573"/>
      <c r="L528" s="1046"/>
      <c r="M528" s="1046"/>
      <c r="N528" s="1046"/>
      <c r="O528" s="1461"/>
      <c r="P528" s="1461"/>
      <c r="Q528" s="1461"/>
      <c r="R528" s="1461"/>
      <c r="S528" s="1461"/>
      <c r="T528" s="327"/>
      <c r="U528" s="327"/>
      <c r="V528" s="327"/>
      <c r="W528" s="327"/>
      <c r="X528" s="327"/>
      <c r="Y528" s="327"/>
      <c r="Z528" s="327"/>
      <c r="AA528" s="327"/>
      <c r="AB528" s="1575"/>
      <c r="AC528" s="327"/>
      <c r="AD528" s="327"/>
      <c r="AE528" s="327"/>
      <c r="AF528" s="327"/>
      <c r="AG528" s="327"/>
      <c r="AH528" s="327"/>
      <c r="AI528" s="327"/>
      <c r="AJ528" s="327"/>
      <c r="AK528" s="327"/>
      <c r="AL528" s="1461"/>
      <c r="AM528" s="1461"/>
      <c r="AN528" s="1461"/>
      <c r="AO528" s="1461"/>
    </row>
    <row r="529">
      <c r="A529" s="1461"/>
      <c r="B529" s="452"/>
      <c r="C529" s="1569"/>
      <c r="D529" s="1570"/>
      <c r="E529" s="1571"/>
      <c r="F529" s="1046"/>
      <c r="G529" s="1571"/>
      <c r="H529" s="1046"/>
      <c r="I529" s="1046"/>
      <c r="J529" s="1571"/>
      <c r="K529" s="1573"/>
      <c r="L529" s="1046"/>
      <c r="M529" s="1046"/>
      <c r="N529" s="1046"/>
      <c r="O529" s="1461"/>
      <c r="P529" s="1461"/>
      <c r="Q529" s="1461"/>
      <c r="R529" s="1461"/>
      <c r="S529" s="1461"/>
      <c r="T529" s="327"/>
      <c r="U529" s="327"/>
      <c r="V529" s="327"/>
      <c r="W529" s="327"/>
      <c r="X529" s="327"/>
      <c r="Y529" s="327"/>
      <c r="Z529" s="327"/>
      <c r="AA529" s="327"/>
      <c r="AB529" s="1575"/>
      <c r="AC529" s="327"/>
      <c r="AD529" s="327"/>
      <c r="AE529" s="327"/>
      <c r="AF529" s="327"/>
      <c r="AG529" s="327"/>
      <c r="AH529" s="327"/>
      <c r="AI529" s="327"/>
      <c r="AJ529" s="327"/>
      <c r="AK529" s="327"/>
      <c r="AL529" s="1461"/>
      <c r="AM529" s="1461"/>
      <c r="AN529" s="1461"/>
      <c r="AO529" s="1461"/>
    </row>
    <row r="530">
      <c r="A530" s="1461"/>
      <c r="B530" s="452"/>
      <c r="C530" s="1569"/>
      <c r="D530" s="1570"/>
      <c r="E530" s="1571"/>
      <c r="F530" s="1046"/>
      <c r="G530" s="1571"/>
      <c r="H530" s="1046"/>
      <c r="I530" s="1046"/>
      <c r="J530" s="1571"/>
      <c r="K530" s="1573"/>
      <c r="L530" s="1046"/>
      <c r="M530" s="1046"/>
      <c r="N530" s="1046"/>
      <c r="O530" s="1461"/>
      <c r="P530" s="1461"/>
      <c r="Q530" s="1461"/>
      <c r="R530" s="1461"/>
      <c r="S530" s="1461"/>
      <c r="T530" s="327"/>
      <c r="U530" s="327"/>
      <c r="V530" s="327"/>
      <c r="W530" s="327"/>
      <c r="X530" s="327"/>
      <c r="Y530" s="327"/>
      <c r="Z530" s="327"/>
      <c r="AA530" s="327"/>
      <c r="AB530" s="1575"/>
      <c r="AC530" s="327"/>
      <c r="AD530" s="327"/>
      <c r="AE530" s="327"/>
      <c r="AF530" s="327"/>
      <c r="AG530" s="327"/>
      <c r="AH530" s="327"/>
      <c r="AI530" s="327"/>
      <c r="AJ530" s="327"/>
      <c r="AK530" s="327"/>
      <c r="AL530" s="1461"/>
      <c r="AM530" s="1461"/>
      <c r="AN530" s="1461"/>
      <c r="AO530" s="1461"/>
    </row>
    <row r="531">
      <c r="A531" s="1461"/>
      <c r="B531" s="452"/>
      <c r="C531" s="1569"/>
      <c r="D531" s="1570"/>
      <c r="E531" s="1571"/>
      <c r="F531" s="1046"/>
      <c r="G531" s="1571"/>
      <c r="H531" s="1046"/>
      <c r="I531" s="1046"/>
      <c r="J531" s="1571"/>
      <c r="K531" s="1573"/>
      <c r="L531" s="1046"/>
      <c r="M531" s="1046"/>
      <c r="N531" s="1046"/>
      <c r="O531" s="1461"/>
      <c r="P531" s="1461"/>
      <c r="Q531" s="1461"/>
      <c r="R531" s="1461"/>
      <c r="S531" s="1461"/>
      <c r="T531" s="327"/>
      <c r="U531" s="327"/>
      <c r="V531" s="327"/>
      <c r="W531" s="327"/>
      <c r="X531" s="327"/>
      <c r="Y531" s="327"/>
      <c r="Z531" s="327"/>
      <c r="AA531" s="327"/>
      <c r="AB531" s="1575"/>
      <c r="AC531" s="327"/>
      <c r="AD531" s="327"/>
      <c r="AE531" s="327"/>
      <c r="AF531" s="327"/>
      <c r="AG531" s="327"/>
      <c r="AH531" s="327"/>
      <c r="AI531" s="327"/>
      <c r="AJ531" s="327"/>
      <c r="AK531" s="327"/>
      <c r="AL531" s="1461"/>
      <c r="AM531" s="1461"/>
      <c r="AN531" s="1461"/>
      <c r="AO531" s="1461"/>
    </row>
    <row r="532">
      <c r="A532" s="1461"/>
      <c r="B532" s="452"/>
      <c r="C532" s="1569"/>
      <c r="D532" s="1570"/>
      <c r="E532" s="1571"/>
      <c r="F532" s="1046"/>
      <c r="G532" s="1571"/>
      <c r="H532" s="1046"/>
      <c r="I532" s="1046"/>
      <c r="J532" s="1571"/>
      <c r="K532" s="1573"/>
      <c r="L532" s="1046"/>
      <c r="M532" s="1046"/>
      <c r="N532" s="1046"/>
      <c r="O532" s="1461"/>
      <c r="P532" s="1461"/>
      <c r="Q532" s="1461"/>
      <c r="R532" s="1461"/>
      <c r="S532" s="1461"/>
      <c r="T532" s="327"/>
      <c r="U532" s="327"/>
      <c r="V532" s="327"/>
      <c r="W532" s="327"/>
      <c r="X532" s="327"/>
      <c r="Y532" s="327"/>
      <c r="Z532" s="327"/>
      <c r="AA532" s="327"/>
      <c r="AB532" s="1575"/>
      <c r="AC532" s="327"/>
      <c r="AD532" s="327"/>
      <c r="AE532" s="327"/>
      <c r="AF532" s="327"/>
      <c r="AG532" s="327"/>
      <c r="AH532" s="327"/>
      <c r="AI532" s="327"/>
      <c r="AJ532" s="327"/>
      <c r="AK532" s="327"/>
      <c r="AL532" s="1461"/>
      <c r="AM532" s="1461"/>
      <c r="AN532" s="1461"/>
      <c r="AO532" s="1461"/>
    </row>
    <row r="533">
      <c r="A533" s="1461"/>
      <c r="B533" s="452"/>
      <c r="C533" s="1569"/>
      <c r="D533" s="1570"/>
      <c r="E533" s="1571"/>
      <c r="F533" s="1046"/>
      <c r="G533" s="1571"/>
      <c r="H533" s="1046"/>
      <c r="I533" s="1046"/>
      <c r="J533" s="1571"/>
      <c r="K533" s="1573"/>
      <c r="L533" s="1046"/>
      <c r="M533" s="1046"/>
      <c r="N533" s="1046"/>
      <c r="O533" s="1461"/>
      <c r="P533" s="1461"/>
      <c r="Q533" s="1461"/>
      <c r="R533" s="1461"/>
      <c r="S533" s="1461"/>
      <c r="T533" s="327"/>
      <c r="U533" s="327"/>
      <c r="V533" s="327"/>
      <c r="W533" s="327"/>
      <c r="X533" s="327"/>
      <c r="Y533" s="327"/>
      <c r="Z533" s="327"/>
      <c r="AA533" s="327"/>
      <c r="AB533" s="1575"/>
      <c r="AC533" s="327"/>
      <c r="AD533" s="327"/>
      <c r="AE533" s="327"/>
      <c r="AF533" s="327"/>
      <c r="AG533" s="327"/>
      <c r="AH533" s="327"/>
      <c r="AI533" s="327"/>
      <c r="AJ533" s="327"/>
      <c r="AK533" s="327"/>
      <c r="AL533" s="1461"/>
      <c r="AM533" s="1461"/>
      <c r="AN533" s="1461"/>
      <c r="AO533" s="1461"/>
    </row>
    <row r="534">
      <c r="A534" s="1461"/>
      <c r="B534" s="452"/>
      <c r="C534" s="1569"/>
      <c r="D534" s="1570"/>
      <c r="E534" s="1571"/>
      <c r="F534" s="1046"/>
      <c r="G534" s="1571"/>
      <c r="H534" s="1046"/>
      <c r="I534" s="1046"/>
      <c r="J534" s="1571"/>
      <c r="K534" s="1573"/>
      <c r="L534" s="1046"/>
      <c r="M534" s="1046"/>
      <c r="N534" s="1046"/>
      <c r="O534" s="1461"/>
      <c r="P534" s="1461"/>
      <c r="Q534" s="1461"/>
      <c r="R534" s="1461"/>
      <c r="S534" s="1461"/>
      <c r="T534" s="327"/>
      <c r="U534" s="327"/>
      <c r="V534" s="327"/>
      <c r="W534" s="327"/>
      <c r="X534" s="327"/>
      <c r="Y534" s="327"/>
      <c r="Z534" s="327"/>
      <c r="AA534" s="327"/>
      <c r="AB534" s="1575"/>
      <c r="AC534" s="327"/>
      <c r="AD534" s="327"/>
      <c r="AE534" s="327"/>
      <c r="AF534" s="327"/>
      <c r="AG534" s="327"/>
      <c r="AH534" s="327"/>
      <c r="AI534" s="327"/>
      <c r="AJ534" s="327"/>
      <c r="AK534" s="327"/>
      <c r="AL534" s="1461"/>
      <c r="AM534" s="1461"/>
      <c r="AN534" s="1461"/>
      <c r="AO534" s="1461"/>
    </row>
    <row r="535">
      <c r="A535" s="1461"/>
      <c r="B535" s="452"/>
      <c r="C535" s="1569"/>
      <c r="D535" s="1570"/>
      <c r="E535" s="1571"/>
      <c r="F535" s="1046"/>
      <c r="G535" s="1571"/>
      <c r="H535" s="1046"/>
      <c r="I535" s="1046"/>
      <c r="J535" s="1571"/>
      <c r="K535" s="1573"/>
      <c r="L535" s="1046"/>
      <c r="M535" s="1046"/>
      <c r="N535" s="1046"/>
      <c r="O535" s="1461"/>
      <c r="P535" s="1461"/>
      <c r="Q535" s="1461"/>
      <c r="R535" s="1461"/>
      <c r="S535" s="1461"/>
      <c r="T535" s="327"/>
      <c r="U535" s="327"/>
      <c r="V535" s="327"/>
      <c r="W535" s="327"/>
      <c r="X535" s="327"/>
      <c r="Y535" s="327"/>
      <c r="Z535" s="327"/>
      <c r="AA535" s="327"/>
      <c r="AB535" s="1575"/>
      <c r="AC535" s="327"/>
      <c r="AD535" s="327"/>
      <c r="AE535" s="327"/>
      <c r="AF535" s="327"/>
      <c r="AG535" s="327"/>
      <c r="AH535" s="327"/>
      <c r="AI535" s="327"/>
      <c r="AJ535" s="327"/>
      <c r="AK535" s="327"/>
      <c r="AL535" s="1461"/>
      <c r="AM535" s="1461"/>
      <c r="AN535" s="1461"/>
      <c r="AO535" s="1461"/>
    </row>
    <row r="536">
      <c r="A536" s="1461"/>
      <c r="B536" s="452"/>
      <c r="C536" s="1569"/>
      <c r="D536" s="1570"/>
      <c r="E536" s="1571"/>
      <c r="F536" s="1046"/>
      <c r="G536" s="1571"/>
      <c r="H536" s="1046"/>
      <c r="I536" s="1046"/>
      <c r="J536" s="1571"/>
      <c r="K536" s="1573"/>
      <c r="L536" s="1046"/>
      <c r="M536" s="1046"/>
      <c r="N536" s="1046"/>
      <c r="O536" s="1461"/>
      <c r="P536" s="1461"/>
      <c r="Q536" s="1461"/>
      <c r="R536" s="1461"/>
      <c r="S536" s="1461"/>
      <c r="T536" s="327"/>
      <c r="U536" s="327"/>
      <c r="V536" s="327"/>
      <c r="W536" s="327"/>
      <c r="X536" s="327"/>
      <c r="Y536" s="327"/>
      <c r="Z536" s="327"/>
      <c r="AA536" s="327"/>
      <c r="AB536" s="1575"/>
      <c r="AC536" s="327"/>
      <c r="AD536" s="327"/>
      <c r="AE536" s="327"/>
      <c r="AF536" s="327"/>
      <c r="AG536" s="327"/>
      <c r="AH536" s="327"/>
      <c r="AI536" s="327"/>
      <c r="AJ536" s="327"/>
      <c r="AK536" s="327"/>
      <c r="AL536" s="1461"/>
      <c r="AM536" s="1461"/>
      <c r="AN536" s="1461"/>
      <c r="AO536" s="1461"/>
    </row>
    <row r="537">
      <c r="A537" s="1461"/>
      <c r="B537" s="452"/>
      <c r="C537" s="1569"/>
      <c r="D537" s="1570"/>
      <c r="E537" s="1571"/>
      <c r="F537" s="1046"/>
      <c r="G537" s="1571"/>
      <c r="H537" s="1046"/>
      <c r="I537" s="1046"/>
      <c r="J537" s="1571"/>
      <c r="K537" s="1573"/>
      <c r="L537" s="1046"/>
      <c r="M537" s="1046"/>
      <c r="N537" s="1046"/>
      <c r="O537" s="1461"/>
      <c r="P537" s="1461"/>
      <c r="Q537" s="1461"/>
      <c r="R537" s="1461"/>
      <c r="S537" s="1461"/>
      <c r="T537" s="327"/>
      <c r="U537" s="327"/>
      <c r="V537" s="327"/>
      <c r="W537" s="327"/>
      <c r="X537" s="327"/>
      <c r="Y537" s="327"/>
      <c r="Z537" s="327"/>
      <c r="AA537" s="327"/>
      <c r="AB537" s="1575"/>
      <c r="AC537" s="327"/>
      <c r="AD537" s="327"/>
      <c r="AE537" s="327"/>
      <c r="AF537" s="327"/>
      <c r="AG537" s="327"/>
      <c r="AH537" s="327"/>
      <c r="AI537" s="327"/>
      <c r="AJ537" s="327"/>
      <c r="AK537" s="327"/>
      <c r="AL537" s="1461"/>
      <c r="AM537" s="1461"/>
      <c r="AN537" s="1461"/>
      <c r="AO537" s="1461"/>
    </row>
    <row r="538">
      <c r="A538" s="1461"/>
      <c r="B538" s="452"/>
      <c r="C538" s="1569"/>
      <c r="D538" s="1570"/>
      <c r="E538" s="1571"/>
      <c r="F538" s="1046"/>
      <c r="G538" s="1571"/>
      <c r="H538" s="1046"/>
      <c r="I538" s="1046"/>
      <c r="J538" s="1571"/>
      <c r="K538" s="1573"/>
      <c r="L538" s="1046"/>
      <c r="M538" s="1046"/>
      <c r="N538" s="1046"/>
      <c r="O538" s="1461"/>
      <c r="P538" s="1461"/>
      <c r="Q538" s="1461"/>
      <c r="R538" s="1461"/>
      <c r="S538" s="1461"/>
      <c r="T538" s="327"/>
      <c r="U538" s="327"/>
      <c r="V538" s="327"/>
      <c r="W538" s="327"/>
      <c r="X538" s="327"/>
      <c r="Y538" s="327"/>
      <c r="Z538" s="327"/>
      <c r="AA538" s="327"/>
      <c r="AB538" s="1575"/>
      <c r="AC538" s="327"/>
      <c r="AD538" s="327"/>
      <c r="AE538" s="327"/>
      <c r="AF538" s="327"/>
      <c r="AG538" s="327"/>
      <c r="AH538" s="327"/>
      <c r="AI538" s="327"/>
      <c r="AJ538" s="327"/>
      <c r="AK538" s="327"/>
      <c r="AL538" s="1461"/>
      <c r="AM538" s="1461"/>
      <c r="AN538" s="1461"/>
      <c r="AO538" s="1461"/>
    </row>
    <row r="539">
      <c r="A539" s="1461"/>
      <c r="B539" s="452"/>
      <c r="C539" s="1569"/>
      <c r="D539" s="1570"/>
      <c r="E539" s="1571"/>
      <c r="F539" s="1046"/>
      <c r="G539" s="1571"/>
      <c r="H539" s="1046"/>
      <c r="I539" s="1046"/>
      <c r="J539" s="1571"/>
      <c r="K539" s="1573"/>
      <c r="L539" s="1046"/>
      <c r="M539" s="1046"/>
      <c r="N539" s="1046"/>
      <c r="O539" s="1461"/>
      <c r="P539" s="1461"/>
      <c r="Q539" s="1461"/>
      <c r="R539" s="1461"/>
      <c r="S539" s="1461"/>
      <c r="T539" s="327"/>
      <c r="U539" s="327"/>
      <c r="V539" s="327"/>
      <c r="W539" s="327"/>
      <c r="X539" s="327"/>
      <c r="Y539" s="327"/>
      <c r="Z539" s="327"/>
      <c r="AA539" s="327"/>
      <c r="AB539" s="1575"/>
      <c r="AC539" s="327"/>
      <c r="AD539" s="327"/>
      <c r="AE539" s="327"/>
      <c r="AF539" s="327"/>
      <c r="AG539" s="327"/>
      <c r="AH539" s="327"/>
      <c r="AI539" s="327"/>
      <c r="AJ539" s="327"/>
      <c r="AK539" s="327"/>
      <c r="AL539" s="1461"/>
      <c r="AM539" s="1461"/>
      <c r="AN539" s="1461"/>
      <c r="AO539" s="1461"/>
    </row>
    <row r="540">
      <c r="A540" s="1461"/>
      <c r="B540" s="452"/>
      <c r="C540" s="1569"/>
      <c r="D540" s="1570"/>
      <c r="E540" s="1571"/>
      <c r="F540" s="1046"/>
      <c r="G540" s="1571"/>
      <c r="H540" s="1046"/>
      <c r="I540" s="1046"/>
      <c r="J540" s="1571"/>
      <c r="K540" s="1573"/>
      <c r="L540" s="1046"/>
      <c r="M540" s="1046"/>
      <c r="N540" s="1046"/>
      <c r="O540" s="1461"/>
      <c r="P540" s="1461"/>
      <c r="Q540" s="1461"/>
      <c r="R540" s="1461"/>
      <c r="S540" s="1461"/>
      <c r="T540" s="327"/>
      <c r="U540" s="327"/>
      <c r="V540" s="327"/>
      <c r="W540" s="327"/>
      <c r="X540" s="327"/>
      <c r="Y540" s="327"/>
      <c r="Z540" s="327"/>
      <c r="AA540" s="327"/>
      <c r="AB540" s="1575"/>
      <c r="AC540" s="327"/>
      <c r="AD540" s="327"/>
      <c r="AE540" s="327"/>
      <c r="AF540" s="327"/>
      <c r="AG540" s="327"/>
      <c r="AH540" s="327"/>
      <c r="AI540" s="327"/>
      <c r="AJ540" s="327"/>
      <c r="AK540" s="327"/>
      <c r="AL540" s="1461"/>
      <c r="AM540" s="1461"/>
      <c r="AN540" s="1461"/>
      <c r="AO540" s="1461"/>
    </row>
    <row r="541">
      <c r="A541" s="1461"/>
      <c r="B541" s="452"/>
      <c r="C541" s="1569"/>
      <c r="D541" s="1570"/>
      <c r="E541" s="1571"/>
      <c r="F541" s="1046"/>
      <c r="G541" s="1571"/>
      <c r="H541" s="1046"/>
      <c r="I541" s="1046"/>
      <c r="J541" s="1571"/>
      <c r="K541" s="1573"/>
      <c r="L541" s="1046"/>
      <c r="M541" s="1046"/>
      <c r="N541" s="1046"/>
      <c r="O541" s="1461"/>
      <c r="P541" s="1461"/>
      <c r="Q541" s="1461"/>
      <c r="R541" s="1461"/>
      <c r="S541" s="1461"/>
      <c r="T541" s="327"/>
      <c r="U541" s="327"/>
      <c r="V541" s="327"/>
      <c r="W541" s="327"/>
      <c r="X541" s="327"/>
      <c r="Y541" s="327"/>
      <c r="Z541" s="327"/>
      <c r="AA541" s="327"/>
      <c r="AB541" s="1575"/>
      <c r="AC541" s="327"/>
      <c r="AD541" s="327"/>
      <c r="AE541" s="327"/>
      <c r="AF541" s="327"/>
      <c r="AG541" s="327"/>
      <c r="AH541" s="327"/>
      <c r="AI541" s="327"/>
      <c r="AJ541" s="327"/>
      <c r="AK541" s="327"/>
      <c r="AL541" s="1461"/>
      <c r="AM541" s="1461"/>
      <c r="AN541" s="1461"/>
      <c r="AO541" s="1461"/>
    </row>
    <row r="542">
      <c r="A542" s="1461"/>
      <c r="B542" s="452"/>
      <c r="C542" s="1569"/>
      <c r="D542" s="1570"/>
      <c r="E542" s="1571"/>
      <c r="F542" s="1046"/>
      <c r="G542" s="1571"/>
      <c r="H542" s="1046"/>
      <c r="I542" s="1046"/>
      <c r="J542" s="1571"/>
      <c r="K542" s="1573"/>
      <c r="L542" s="1046"/>
      <c r="M542" s="1046"/>
      <c r="N542" s="1046"/>
      <c r="O542" s="1461"/>
      <c r="P542" s="1461"/>
      <c r="Q542" s="1461"/>
      <c r="R542" s="1461"/>
      <c r="S542" s="1461"/>
      <c r="T542" s="327"/>
      <c r="U542" s="327"/>
      <c r="V542" s="327"/>
      <c r="W542" s="327"/>
      <c r="X542" s="327"/>
      <c r="Y542" s="327"/>
      <c r="Z542" s="327"/>
      <c r="AA542" s="327"/>
      <c r="AB542" s="1575"/>
      <c r="AC542" s="327"/>
      <c r="AD542" s="327"/>
      <c r="AE542" s="327"/>
      <c r="AF542" s="327"/>
      <c r="AG542" s="327"/>
      <c r="AH542" s="327"/>
      <c r="AI542" s="327"/>
      <c r="AJ542" s="327"/>
      <c r="AK542" s="327"/>
      <c r="AL542" s="1461"/>
      <c r="AM542" s="1461"/>
      <c r="AN542" s="1461"/>
      <c r="AO542" s="1461"/>
    </row>
    <row r="543">
      <c r="A543" s="1461"/>
      <c r="B543" s="452"/>
      <c r="C543" s="1569"/>
      <c r="D543" s="1570"/>
      <c r="E543" s="1571"/>
      <c r="F543" s="1046"/>
      <c r="G543" s="1571"/>
      <c r="H543" s="1046"/>
      <c r="I543" s="1046"/>
      <c r="J543" s="1571"/>
      <c r="K543" s="1573"/>
      <c r="L543" s="1046"/>
      <c r="M543" s="1046"/>
      <c r="N543" s="1046"/>
      <c r="O543" s="1461"/>
      <c r="P543" s="1461"/>
      <c r="Q543" s="1461"/>
      <c r="R543" s="1461"/>
      <c r="S543" s="1461"/>
      <c r="T543" s="327"/>
      <c r="U543" s="327"/>
      <c r="V543" s="327"/>
      <c r="W543" s="327"/>
      <c r="X543" s="327"/>
      <c r="Y543" s="327"/>
      <c r="Z543" s="327"/>
      <c r="AA543" s="327"/>
      <c r="AB543" s="1575"/>
      <c r="AC543" s="327"/>
      <c r="AD543" s="327"/>
      <c r="AE543" s="327"/>
      <c r="AF543" s="327"/>
      <c r="AG543" s="327"/>
      <c r="AH543" s="327"/>
      <c r="AI543" s="327"/>
      <c r="AJ543" s="327"/>
      <c r="AK543" s="327"/>
      <c r="AL543" s="1461"/>
      <c r="AM543" s="1461"/>
      <c r="AN543" s="1461"/>
      <c r="AO543" s="1461"/>
    </row>
    <row r="544">
      <c r="A544" s="1461"/>
      <c r="B544" s="452"/>
      <c r="C544" s="1569"/>
      <c r="D544" s="1570"/>
      <c r="E544" s="1571"/>
      <c r="F544" s="1046"/>
      <c r="G544" s="1571"/>
      <c r="H544" s="1046"/>
      <c r="I544" s="1046"/>
      <c r="J544" s="1571"/>
      <c r="K544" s="1573"/>
      <c r="L544" s="1046"/>
      <c r="M544" s="1046"/>
      <c r="N544" s="1046"/>
      <c r="O544" s="1461"/>
      <c r="P544" s="1461"/>
      <c r="Q544" s="1461"/>
      <c r="R544" s="1461"/>
      <c r="S544" s="1461"/>
      <c r="T544" s="327"/>
      <c r="U544" s="327"/>
      <c r="V544" s="327"/>
      <c r="W544" s="327"/>
      <c r="X544" s="327"/>
      <c r="Y544" s="327"/>
      <c r="Z544" s="327"/>
      <c r="AA544" s="327"/>
      <c r="AB544" s="1575"/>
      <c r="AC544" s="327"/>
      <c r="AD544" s="327"/>
      <c r="AE544" s="327"/>
      <c r="AF544" s="327"/>
      <c r="AG544" s="327"/>
      <c r="AH544" s="327"/>
      <c r="AI544" s="327"/>
      <c r="AJ544" s="327"/>
      <c r="AK544" s="327"/>
      <c r="AL544" s="1461"/>
      <c r="AM544" s="1461"/>
      <c r="AN544" s="1461"/>
      <c r="AO544" s="1461"/>
    </row>
    <row r="545">
      <c r="A545" s="1461"/>
      <c r="B545" s="452"/>
      <c r="C545" s="1569"/>
      <c r="D545" s="1570"/>
      <c r="E545" s="1571"/>
      <c r="F545" s="1046"/>
      <c r="G545" s="1571"/>
      <c r="H545" s="1046"/>
      <c r="I545" s="1046"/>
      <c r="J545" s="1571"/>
      <c r="K545" s="1573"/>
      <c r="L545" s="1046"/>
      <c r="M545" s="1046"/>
      <c r="N545" s="1046"/>
      <c r="O545" s="1461"/>
      <c r="P545" s="1461"/>
      <c r="Q545" s="1461"/>
      <c r="R545" s="1461"/>
      <c r="S545" s="1461"/>
      <c r="T545" s="327"/>
      <c r="U545" s="327"/>
      <c r="V545" s="327"/>
      <c r="W545" s="327"/>
      <c r="X545" s="327"/>
      <c r="Y545" s="327"/>
      <c r="Z545" s="327"/>
      <c r="AA545" s="327"/>
      <c r="AB545" s="1575"/>
      <c r="AC545" s="327"/>
      <c r="AD545" s="327"/>
      <c r="AE545" s="327"/>
      <c r="AF545" s="327"/>
      <c r="AG545" s="327"/>
      <c r="AH545" s="327"/>
      <c r="AI545" s="327"/>
      <c r="AJ545" s="327"/>
      <c r="AK545" s="327"/>
      <c r="AL545" s="1461"/>
      <c r="AM545" s="1461"/>
      <c r="AN545" s="1461"/>
      <c r="AO545" s="1461"/>
    </row>
    <row r="546">
      <c r="A546" s="1461"/>
      <c r="B546" s="452"/>
      <c r="C546" s="1569"/>
      <c r="D546" s="1570"/>
      <c r="E546" s="1571"/>
      <c r="F546" s="1046"/>
      <c r="G546" s="1571"/>
      <c r="H546" s="1046"/>
      <c r="I546" s="1046"/>
      <c r="J546" s="1571"/>
      <c r="K546" s="1573"/>
      <c r="L546" s="1046"/>
      <c r="M546" s="1046"/>
      <c r="N546" s="1046"/>
      <c r="O546" s="1461"/>
      <c r="P546" s="1461"/>
      <c r="Q546" s="1461"/>
      <c r="R546" s="1461"/>
      <c r="S546" s="1461"/>
      <c r="T546" s="327"/>
      <c r="U546" s="327"/>
      <c r="V546" s="327"/>
      <c r="W546" s="327"/>
      <c r="X546" s="327"/>
      <c r="Y546" s="327"/>
      <c r="Z546" s="327"/>
      <c r="AA546" s="327"/>
      <c r="AB546" s="1575"/>
      <c r="AC546" s="327"/>
      <c r="AD546" s="327"/>
      <c r="AE546" s="327"/>
      <c r="AF546" s="327"/>
      <c r="AG546" s="327"/>
      <c r="AH546" s="327"/>
      <c r="AI546" s="327"/>
      <c r="AJ546" s="327"/>
      <c r="AK546" s="327"/>
      <c r="AL546" s="1461"/>
      <c r="AM546" s="1461"/>
      <c r="AN546" s="1461"/>
      <c r="AO546" s="1461"/>
    </row>
    <row r="547">
      <c r="A547" s="1461"/>
      <c r="B547" s="452"/>
      <c r="C547" s="1569"/>
      <c r="D547" s="1570"/>
      <c r="E547" s="1571"/>
      <c r="F547" s="1046"/>
      <c r="G547" s="1571"/>
      <c r="H547" s="1046"/>
      <c r="I547" s="1046"/>
      <c r="J547" s="1571"/>
      <c r="K547" s="1573"/>
      <c r="L547" s="1046"/>
      <c r="M547" s="1046"/>
      <c r="N547" s="1046"/>
      <c r="O547" s="1461"/>
      <c r="P547" s="1461"/>
      <c r="Q547" s="1461"/>
      <c r="R547" s="1461"/>
      <c r="S547" s="1461"/>
      <c r="T547" s="327"/>
      <c r="U547" s="327"/>
      <c r="V547" s="327"/>
      <c r="W547" s="327"/>
      <c r="X547" s="327"/>
      <c r="Y547" s="327"/>
      <c r="Z547" s="327"/>
      <c r="AA547" s="327"/>
      <c r="AB547" s="1575"/>
      <c r="AC547" s="327"/>
      <c r="AD547" s="327"/>
      <c r="AE547" s="327"/>
      <c r="AF547" s="327"/>
      <c r="AG547" s="327"/>
      <c r="AH547" s="327"/>
      <c r="AI547" s="327"/>
      <c r="AJ547" s="327"/>
      <c r="AK547" s="327"/>
      <c r="AL547" s="1461"/>
      <c r="AM547" s="1461"/>
      <c r="AN547" s="1461"/>
      <c r="AO547" s="1461"/>
    </row>
    <row r="548">
      <c r="A548" s="1461"/>
      <c r="B548" s="452"/>
      <c r="C548" s="1569"/>
      <c r="D548" s="1570"/>
      <c r="E548" s="1571"/>
      <c r="F548" s="1046"/>
      <c r="G548" s="1571"/>
      <c r="H548" s="1046"/>
      <c r="I548" s="1046"/>
      <c r="J548" s="1571"/>
      <c r="K548" s="1573"/>
      <c r="L548" s="1046"/>
      <c r="M548" s="1046"/>
      <c r="N548" s="1046"/>
      <c r="O548" s="1461"/>
      <c r="P548" s="1461"/>
      <c r="Q548" s="1461"/>
      <c r="R548" s="1461"/>
      <c r="S548" s="1461"/>
      <c r="T548" s="327"/>
      <c r="U548" s="327"/>
      <c r="V548" s="327"/>
      <c r="W548" s="327"/>
      <c r="X548" s="327"/>
      <c r="Y548" s="327"/>
      <c r="Z548" s="327"/>
      <c r="AA548" s="327"/>
      <c r="AB548" s="1575"/>
      <c r="AC548" s="327"/>
      <c r="AD548" s="327"/>
      <c r="AE548" s="327"/>
      <c r="AF548" s="327"/>
      <c r="AG548" s="327"/>
      <c r="AH548" s="327"/>
      <c r="AI548" s="327"/>
      <c r="AJ548" s="327"/>
      <c r="AK548" s="327"/>
      <c r="AL548" s="1461"/>
      <c r="AM548" s="1461"/>
      <c r="AN548" s="1461"/>
      <c r="AO548" s="1461"/>
    </row>
    <row r="549">
      <c r="A549" s="1461"/>
      <c r="B549" s="452"/>
      <c r="C549" s="1569"/>
      <c r="D549" s="1570"/>
      <c r="E549" s="1571"/>
      <c r="F549" s="1046"/>
      <c r="G549" s="1571"/>
      <c r="H549" s="1046"/>
      <c r="I549" s="1046"/>
      <c r="J549" s="1571"/>
      <c r="K549" s="1573"/>
      <c r="L549" s="1046"/>
      <c r="M549" s="1046"/>
      <c r="N549" s="1046"/>
      <c r="O549" s="1461"/>
      <c r="P549" s="1461"/>
      <c r="Q549" s="1461"/>
      <c r="R549" s="1461"/>
      <c r="S549" s="1461"/>
      <c r="T549" s="327"/>
      <c r="U549" s="327"/>
      <c r="V549" s="327"/>
      <c r="W549" s="327"/>
      <c r="X549" s="327"/>
      <c r="Y549" s="327"/>
      <c r="Z549" s="327"/>
      <c r="AA549" s="327"/>
      <c r="AB549" s="1575"/>
      <c r="AC549" s="327"/>
      <c r="AD549" s="327"/>
      <c r="AE549" s="327"/>
      <c r="AF549" s="327"/>
      <c r="AG549" s="327"/>
      <c r="AH549" s="327"/>
      <c r="AI549" s="327"/>
      <c r="AJ549" s="327"/>
      <c r="AK549" s="327"/>
      <c r="AL549" s="1461"/>
      <c r="AM549" s="1461"/>
      <c r="AN549" s="1461"/>
      <c r="AO549" s="1461"/>
    </row>
    <row r="550">
      <c r="A550" s="1461"/>
      <c r="B550" s="452"/>
      <c r="C550" s="1569"/>
      <c r="D550" s="1570"/>
      <c r="E550" s="1571"/>
      <c r="F550" s="1046"/>
      <c r="G550" s="1571"/>
      <c r="H550" s="1046"/>
      <c r="I550" s="1046"/>
      <c r="J550" s="1571"/>
      <c r="K550" s="1573"/>
      <c r="L550" s="1046"/>
      <c r="M550" s="1046"/>
      <c r="N550" s="1046"/>
      <c r="O550" s="1461"/>
      <c r="P550" s="1461"/>
      <c r="Q550" s="1461"/>
      <c r="R550" s="1461"/>
      <c r="S550" s="1461"/>
      <c r="T550" s="327"/>
      <c r="U550" s="327"/>
      <c r="V550" s="327"/>
      <c r="W550" s="327"/>
      <c r="X550" s="327"/>
      <c r="Y550" s="327"/>
      <c r="Z550" s="327"/>
      <c r="AA550" s="327"/>
      <c r="AB550" s="1575"/>
      <c r="AC550" s="327"/>
      <c r="AD550" s="327"/>
      <c r="AE550" s="327"/>
      <c r="AF550" s="327"/>
      <c r="AG550" s="327"/>
      <c r="AH550" s="327"/>
      <c r="AI550" s="327"/>
      <c r="AJ550" s="327"/>
      <c r="AK550" s="327"/>
      <c r="AL550" s="1461"/>
      <c r="AM550" s="1461"/>
      <c r="AN550" s="1461"/>
      <c r="AO550" s="1461"/>
    </row>
    <row r="551">
      <c r="A551" s="1461"/>
      <c r="B551" s="452"/>
      <c r="C551" s="1569"/>
      <c r="D551" s="1570"/>
      <c r="E551" s="1571"/>
      <c r="F551" s="1046"/>
      <c r="G551" s="1571"/>
      <c r="H551" s="1046"/>
      <c r="I551" s="1046"/>
      <c r="J551" s="1571"/>
      <c r="K551" s="1573"/>
      <c r="L551" s="1046"/>
      <c r="M551" s="1046"/>
      <c r="N551" s="1046"/>
      <c r="O551" s="1461"/>
      <c r="P551" s="1461"/>
      <c r="Q551" s="1461"/>
      <c r="R551" s="1461"/>
      <c r="S551" s="1461"/>
      <c r="T551" s="327"/>
      <c r="U551" s="327"/>
      <c r="V551" s="327"/>
      <c r="W551" s="327"/>
      <c r="X551" s="327"/>
      <c r="Y551" s="327"/>
      <c r="Z551" s="327"/>
      <c r="AA551" s="327"/>
      <c r="AB551" s="1575"/>
      <c r="AC551" s="327"/>
      <c r="AD551" s="327"/>
      <c r="AE551" s="327"/>
      <c r="AF551" s="327"/>
      <c r="AG551" s="327"/>
      <c r="AH551" s="327"/>
      <c r="AI551" s="327"/>
      <c r="AJ551" s="327"/>
      <c r="AK551" s="327"/>
      <c r="AL551" s="1461"/>
      <c r="AM551" s="1461"/>
      <c r="AN551" s="1461"/>
      <c r="AO551" s="1461"/>
    </row>
    <row r="552">
      <c r="A552" s="1461"/>
      <c r="B552" s="452"/>
      <c r="C552" s="1569"/>
      <c r="D552" s="1570"/>
      <c r="E552" s="1571"/>
      <c r="F552" s="1046"/>
      <c r="G552" s="1571"/>
      <c r="H552" s="1046"/>
      <c r="I552" s="1046"/>
      <c r="J552" s="1571"/>
      <c r="K552" s="1573"/>
      <c r="L552" s="1046"/>
      <c r="M552" s="1046"/>
      <c r="N552" s="1046"/>
      <c r="O552" s="1461"/>
      <c r="P552" s="1461"/>
      <c r="Q552" s="1461"/>
      <c r="R552" s="1461"/>
      <c r="S552" s="1461"/>
      <c r="T552" s="327"/>
      <c r="U552" s="327"/>
      <c r="V552" s="327"/>
      <c r="W552" s="327"/>
      <c r="X552" s="327"/>
      <c r="Y552" s="327"/>
      <c r="Z552" s="327"/>
      <c r="AA552" s="327"/>
      <c r="AB552" s="1575"/>
      <c r="AC552" s="327"/>
      <c r="AD552" s="327"/>
      <c r="AE552" s="327"/>
      <c r="AF552" s="327"/>
      <c r="AG552" s="327"/>
      <c r="AH552" s="327"/>
      <c r="AI552" s="327"/>
      <c r="AJ552" s="327"/>
      <c r="AK552" s="327"/>
      <c r="AL552" s="1461"/>
      <c r="AM552" s="1461"/>
      <c r="AN552" s="1461"/>
      <c r="AO552" s="1461"/>
    </row>
    <row r="553">
      <c r="A553" s="1461"/>
      <c r="B553" s="452"/>
      <c r="C553" s="1569"/>
      <c r="D553" s="1570"/>
      <c r="E553" s="1571"/>
      <c r="F553" s="1046"/>
      <c r="G553" s="1571"/>
      <c r="H553" s="1046"/>
      <c r="I553" s="1046"/>
      <c r="J553" s="1571"/>
      <c r="K553" s="1573"/>
      <c r="L553" s="1046"/>
      <c r="M553" s="1046"/>
      <c r="N553" s="1046"/>
      <c r="O553" s="1461"/>
      <c r="P553" s="1461"/>
      <c r="Q553" s="1461"/>
      <c r="R553" s="1461"/>
      <c r="S553" s="1461"/>
      <c r="T553" s="327"/>
      <c r="U553" s="327"/>
      <c r="V553" s="327"/>
      <c r="W553" s="327"/>
      <c r="X553" s="327"/>
      <c r="Y553" s="327"/>
      <c r="Z553" s="327"/>
      <c r="AA553" s="327"/>
      <c r="AB553" s="1575"/>
      <c r="AC553" s="327"/>
      <c r="AD553" s="327"/>
      <c r="AE553" s="327"/>
      <c r="AF553" s="327"/>
      <c r="AG553" s="327"/>
      <c r="AH553" s="327"/>
      <c r="AI553" s="327"/>
      <c r="AJ553" s="327"/>
      <c r="AK553" s="327"/>
      <c r="AL553" s="1461"/>
      <c r="AM553" s="1461"/>
      <c r="AN553" s="1461"/>
      <c r="AO553" s="1461"/>
    </row>
    <row r="554">
      <c r="A554" s="1461"/>
      <c r="B554" s="452"/>
      <c r="C554" s="1569"/>
      <c r="D554" s="1570"/>
      <c r="E554" s="1571"/>
      <c r="F554" s="1046"/>
      <c r="G554" s="1571"/>
      <c r="H554" s="1046"/>
      <c r="I554" s="1046"/>
      <c r="J554" s="1571"/>
      <c r="K554" s="1573"/>
      <c r="L554" s="1046"/>
      <c r="M554" s="1046"/>
      <c r="N554" s="1046"/>
      <c r="O554" s="1461"/>
      <c r="P554" s="1461"/>
      <c r="Q554" s="1461"/>
      <c r="R554" s="1461"/>
      <c r="S554" s="1461"/>
      <c r="T554" s="327"/>
      <c r="U554" s="327"/>
      <c r="V554" s="327"/>
      <c r="W554" s="327"/>
      <c r="X554" s="327"/>
      <c r="Y554" s="327"/>
      <c r="Z554" s="327"/>
      <c r="AA554" s="327"/>
      <c r="AB554" s="1575"/>
      <c r="AC554" s="327"/>
      <c r="AD554" s="327"/>
      <c r="AE554" s="327"/>
      <c r="AF554" s="327"/>
      <c r="AG554" s="327"/>
      <c r="AH554" s="327"/>
      <c r="AI554" s="327"/>
      <c r="AJ554" s="327"/>
      <c r="AK554" s="327"/>
      <c r="AL554" s="1461"/>
      <c r="AM554" s="1461"/>
      <c r="AN554" s="1461"/>
      <c r="AO554" s="1461"/>
    </row>
    <row r="555">
      <c r="A555" s="1461"/>
      <c r="B555" s="452"/>
      <c r="C555" s="1569"/>
      <c r="D555" s="1570"/>
      <c r="E555" s="1571"/>
      <c r="F555" s="1046"/>
      <c r="G555" s="1571"/>
      <c r="H555" s="1046"/>
      <c r="I555" s="1046"/>
      <c r="J555" s="1571"/>
      <c r="K555" s="1573"/>
      <c r="L555" s="1046"/>
      <c r="M555" s="1046"/>
      <c r="N555" s="1046"/>
      <c r="O555" s="1461"/>
      <c r="P555" s="1461"/>
      <c r="Q555" s="1461"/>
      <c r="R555" s="1461"/>
      <c r="S555" s="1461"/>
      <c r="T555" s="327"/>
      <c r="U555" s="327"/>
      <c r="V555" s="327"/>
      <c r="W555" s="327"/>
      <c r="X555" s="327"/>
      <c r="Y555" s="327"/>
      <c r="Z555" s="327"/>
      <c r="AA555" s="327"/>
      <c r="AB555" s="1575"/>
      <c r="AC555" s="327"/>
      <c r="AD555" s="327"/>
      <c r="AE555" s="327"/>
      <c r="AF555" s="327"/>
      <c r="AG555" s="327"/>
      <c r="AH555" s="327"/>
      <c r="AI555" s="327"/>
      <c r="AJ555" s="327"/>
      <c r="AK555" s="327"/>
      <c r="AL555" s="1461"/>
      <c r="AM555" s="1461"/>
      <c r="AN555" s="1461"/>
      <c r="AO555" s="1461"/>
    </row>
    <row r="556">
      <c r="A556" s="1461"/>
      <c r="B556" s="452"/>
      <c r="C556" s="1569"/>
      <c r="D556" s="1570"/>
      <c r="E556" s="1571"/>
      <c r="F556" s="1046"/>
      <c r="G556" s="1571"/>
      <c r="H556" s="1046"/>
      <c r="I556" s="1046"/>
      <c r="J556" s="1571"/>
      <c r="K556" s="1573"/>
      <c r="L556" s="1046"/>
      <c r="M556" s="1046"/>
      <c r="N556" s="1046"/>
      <c r="O556" s="1461"/>
      <c r="P556" s="1461"/>
      <c r="Q556" s="1461"/>
      <c r="R556" s="1461"/>
      <c r="S556" s="1461"/>
      <c r="T556" s="327"/>
      <c r="U556" s="327"/>
      <c r="V556" s="327"/>
      <c r="W556" s="327"/>
      <c r="X556" s="327"/>
      <c r="Y556" s="327"/>
      <c r="Z556" s="327"/>
      <c r="AA556" s="327"/>
      <c r="AB556" s="1575"/>
      <c r="AC556" s="327"/>
      <c r="AD556" s="327"/>
      <c r="AE556" s="327"/>
      <c r="AF556" s="327"/>
      <c r="AG556" s="327"/>
      <c r="AH556" s="327"/>
      <c r="AI556" s="327"/>
      <c r="AJ556" s="327"/>
      <c r="AK556" s="327"/>
      <c r="AL556" s="1461"/>
      <c r="AM556" s="1461"/>
      <c r="AN556" s="1461"/>
      <c r="AO556" s="1461"/>
    </row>
    <row r="557">
      <c r="A557" s="1461"/>
      <c r="B557" s="452"/>
      <c r="C557" s="1569"/>
      <c r="D557" s="1570"/>
      <c r="E557" s="1571"/>
      <c r="F557" s="1046"/>
      <c r="G557" s="1571"/>
      <c r="H557" s="1046"/>
      <c r="I557" s="1046"/>
      <c r="J557" s="1571"/>
      <c r="K557" s="1573"/>
      <c r="L557" s="1046"/>
      <c r="M557" s="1046"/>
      <c r="N557" s="1046"/>
      <c r="O557" s="1461"/>
      <c r="P557" s="1461"/>
      <c r="Q557" s="1461"/>
      <c r="R557" s="1461"/>
      <c r="S557" s="1461"/>
      <c r="T557" s="327"/>
      <c r="U557" s="327"/>
      <c r="V557" s="327"/>
      <c r="W557" s="327"/>
      <c r="X557" s="327"/>
      <c r="Y557" s="327"/>
      <c r="Z557" s="327"/>
      <c r="AA557" s="327"/>
      <c r="AB557" s="1575"/>
      <c r="AC557" s="327"/>
      <c r="AD557" s="327"/>
      <c r="AE557" s="327"/>
      <c r="AF557" s="327"/>
      <c r="AG557" s="327"/>
      <c r="AH557" s="327"/>
      <c r="AI557" s="327"/>
      <c r="AJ557" s="327"/>
      <c r="AK557" s="327"/>
      <c r="AL557" s="1461"/>
      <c r="AM557" s="1461"/>
      <c r="AN557" s="1461"/>
      <c r="AO557" s="1461"/>
    </row>
    <row r="558">
      <c r="A558" s="1461"/>
      <c r="B558" s="452"/>
      <c r="C558" s="1569"/>
      <c r="D558" s="1570"/>
      <c r="E558" s="1571"/>
      <c r="F558" s="1046"/>
      <c r="G558" s="1571"/>
      <c r="H558" s="1046"/>
      <c r="I558" s="1046"/>
      <c r="J558" s="1571"/>
      <c r="K558" s="1573"/>
      <c r="L558" s="1046"/>
      <c r="M558" s="1046"/>
      <c r="N558" s="1046"/>
      <c r="O558" s="1461"/>
      <c r="P558" s="1461"/>
      <c r="Q558" s="1461"/>
      <c r="R558" s="1461"/>
      <c r="S558" s="1461"/>
      <c r="T558" s="327"/>
      <c r="U558" s="327"/>
      <c r="V558" s="327"/>
      <c r="W558" s="327"/>
      <c r="X558" s="327"/>
      <c r="Y558" s="327"/>
      <c r="Z558" s="327"/>
      <c r="AA558" s="327"/>
      <c r="AB558" s="1575"/>
      <c r="AC558" s="327"/>
      <c r="AD558" s="327"/>
      <c r="AE558" s="327"/>
      <c r="AF558" s="327"/>
      <c r="AG558" s="327"/>
      <c r="AH558" s="327"/>
      <c r="AI558" s="327"/>
      <c r="AJ558" s="327"/>
      <c r="AK558" s="327"/>
      <c r="AL558" s="1461"/>
      <c r="AM558" s="1461"/>
      <c r="AN558" s="1461"/>
      <c r="AO558" s="1461"/>
    </row>
    <row r="559">
      <c r="A559" s="1461"/>
      <c r="B559" s="452"/>
      <c r="C559" s="1569"/>
      <c r="D559" s="1570"/>
      <c r="E559" s="1571"/>
      <c r="F559" s="1046"/>
      <c r="G559" s="1571"/>
      <c r="H559" s="1046"/>
      <c r="I559" s="1046"/>
      <c r="J559" s="1571"/>
      <c r="K559" s="1573"/>
      <c r="L559" s="1046"/>
      <c r="M559" s="1046"/>
      <c r="N559" s="1046"/>
      <c r="O559" s="1461"/>
      <c r="P559" s="1461"/>
      <c r="Q559" s="1461"/>
      <c r="R559" s="1461"/>
      <c r="S559" s="1461"/>
      <c r="T559" s="327"/>
      <c r="U559" s="327"/>
      <c r="V559" s="327"/>
      <c r="W559" s="327"/>
      <c r="X559" s="327"/>
      <c r="Y559" s="327"/>
      <c r="Z559" s="327"/>
      <c r="AA559" s="327"/>
      <c r="AB559" s="1575"/>
      <c r="AC559" s="327"/>
      <c r="AD559" s="327"/>
      <c r="AE559" s="327"/>
      <c r="AF559" s="327"/>
      <c r="AG559" s="327"/>
      <c r="AH559" s="327"/>
      <c r="AI559" s="327"/>
      <c r="AJ559" s="327"/>
      <c r="AK559" s="327"/>
      <c r="AL559" s="1461"/>
      <c r="AM559" s="1461"/>
      <c r="AN559" s="1461"/>
      <c r="AO559" s="1461"/>
    </row>
    <row r="560">
      <c r="A560" s="1461"/>
      <c r="B560" s="452"/>
      <c r="C560" s="1569"/>
      <c r="D560" s="1570"/>
      <c r="E560" s="1571"/>
      <c r="F560" s="1046"/>
      <c r="G560" s="1571"/>
      <c r="H560" s="1046"/>
      <c r="I560" s="1046"/>
      <c r="J560" s="1571"/>
      <c r="K560" s="1573"/>
      <c r="L560" s="1046"/>
      <c r="M560" s="1046"/>
      <c r="N560" s="1046"/>
      <c r="O560" s="1461"/>
      <c r="P560" s="1461"/>
      <c r="Q560" s="1461"/>
      <c r="R560" s="1461"/>
      <c r="S560" s="1461"/>
      <c r="T560" s="327"/>
      <c r="U560" s="327"/>
      <c r="V560" s="327"/>
      <c r="W560" s="327"/>
      <c r="X560" s="327"/>
      <c r="Y560" s="327"/>
      <c r="Z560" s="327"/>
      <c r="AA560" s="327"/>
      <c r="AB560" s="1575"/>
      <c r="AC560" s="327"/>
      <c r="AD560" s="327"/>
      <c r="AE560" s="327"/>
      <c r="AF560" s="327"/>
      <c r="AG560" s="327"/>
      <c r="AH560" s="327"/>
      <c r="AI560" s="327"/>
      <c r="AJ560" s="327"/>
      <c r="AK560" s="327"/>
      <c r="AL560" s="1461"/>
      <c r="AM560" s="1461"/>
      <c r="AN560" s="1461"/>
      <c r="AO560" s="1461"/>
    </row>
    <row r="561">
      <c r="A561" s="1461"/>
      <c r="B561" s="452"/>
      <c r="C561" s="1569"/>
      <c r="D561" s="1570"/>
      <c r="E561" s="1571"/>
      <c r="F561" s="1046"/>
      <c r="G561" s="1571"/>
      <c r="H561" s="1046"/>
      <c r="I561" s="1046"/>
      <c r="J561" s="1571"/>
      <c r="K561" s="1573"/>
      <c r="L561" s="1046"/>
      <c r="M561" s="1046"/>
      <c r="N561" s="1046"/>
      <c r="O561" s="1461"/>
      <c r="P561" s="1461"/>
      <c r="Q561" s="1461"/>
      <c r="R561" s="1461"/>
      <c r="S561" s="1461"/>
      <c r="T561" s="327"/>
      <c r="U561" s="327"/>
      <c r="V561" s="327"/>
      <c r="W561" s="327"/>
      <c r="X561" s="327"/>
      <c r="Y561" s="327"/>
      <c r="Z561" s="327"/>
      <c r="AA561" s="327"/>
      <c r="AB561" s="1575"/>
      <c r="AC561" s="327"/>
      <c r="AD561" s="327"/>
      <c r="AE561" s="327"/>
      <c r="AF561" s="327"/>
      <c r="AG561" s="327"/>
      <c r="AH561" s="327"/>
      <c r="AI561" s="327"/>
      <c r="AJ561" s="327"/>
      <c r="AK561" s="327"/>
      <c r="AL561" s="1461"/>
      <c r="AM561" s="1461"/>
      <c r="AN561" s="1461"/>
      <c r="AO561" s="1461"/>
    </row>
    <row r="562">
      <c r="A562" s="1461"/>
      <c r="B562" s="452"/>
      <c r="C562" s="1569"/>
      <c r="D562" s="1570"/>
      <c r="E562" s="1571"/>
      <c r="F562" s="1046"/>
      <c r="G562" s="1571"/>
      <c r="H562" s="1046"/>
      <c r="I562" s="1046"/>
      <c r="J562" s="1571"/>
      <c r="K562" s="1573"/>
      <c r="L562" s="1046"/>
      <c r="M562" s="1046"/>
      <c r="N562" s="1046"/>
      <c r="O562" s="1461"/>
      <c r="P562" s="1461"/>
      <c r="Q562" s="1461"/>
      <c r="R562" s="1461"/>
      <c r="S562" s="1461"/>
      <c r="T562" s="327"/>
      <c r="U562" s="327"/>
      <c r="V562" s="327"/>
      <c r="W562" s="327"/>
      <c r="X562" s="327"/>
      <c r="Y562" s="327"/>
      <c r="Z562" s="327"/>
      <c r="AA562" s="327"/>
      <c r="AB562" s="1575"/>
      <c r="AC562" s="327"/>
      <c r="AD562" s="327"/>
      <c r="AE562" s="327"/>
      <c r="AF562" s="327"/>
      <c r="AG562" s="327"/>
      <c r="AH562" s="327"/>
      <c r="AI562" s="327"/>
      <c r="AJ562" s="327"/>
      <c r="AK562" s="327"/>
      <c r="AL562" s="1461"/>
      <c r="AM562" s="1461"/>
      <c r="AN562" s="1461"/>
      <c r="AO562" s="1461"/>
    </row>
    <row r="563">
      <c r="A563" s="1461"/>
      <c r="B563" s="452"/>
      <c r="C563" s="1569"/>
      <c r="D563" s="1570"/>
      <c r="E563" s="1571"/>
      <c r="F563" s="1046"/>
      <c r="G563" s="1571"/>
      <c r="H563" s="1046"/>
      <c r="I563" s="1046"/>
      <c r="J563" s="1571"/>
      <c r="K563" s="1573"/>
      <c r="L563" s="1046"/>
      <c r="M563" s="1046"/>
      <c r="N563" s="1046"/>
      <c r="O563" s="1461"/>
      <c r="P563" s="1461"/>
      <c r="Q563" s="1461"/>
      <c r="R563" s="1461"/>
      <c r="S563" s="1461"/>
      <c r="T563" s="327"/>
      <c r="U563" s="327"/>
      <c r="V563" s="327"/>
      <c r="W563" s="327"/>
      <c r="X563" s="327"/>
      <c r="Y563" s="327"/>
      <c r="Z563" s="327"/>
      <c r="AA563" s="327"/>
      <c r="AB563" s="1575"/>
      <c r="AC563" s="327"/>
      <c r="AD563" s="327"/>
      <c r="AE563" s="327"/>
      <c r="AF563" s="327"/>
      <c r="AG563" s="327"/>
      <c r="AH563" s="327"/>
      <c r="AI563" s="327"/>
      <c r="AJ563" s="327"/>
      <c r="AK563" s="327"/>
      <c r="AL563" s="1461"/>
      <c r="AM563" s="1461"/>
      <c r="AN563" s="1461"/>
      <c r="AO563" s="1461"/>
    </row>
    <row r="564">
      <c r="A564" s="1461"/>
      <c r="B564" s="452"/>
      <c r="C564" s="1569"/>
      <c r="D564" s="1570"/>
      <c r="E564" s="1571"/>
      <c r="F564" s="1046"/>
      <c r="G564" s="1571"/>
      <c r="H564" s="1046"/>
      <c r="I564" s="1046"/>
      <c r="J564" s="1571"/>
      <c r="K564" s="1573"/>
      <c r="L564" s="1046"/>
      <c r="M564" s="1046"/>
      <c r="N564" s="1046"/>
      <c r="O564" s="1461"/>
      <c r="P564" s="1461"/>
      <c r="Q564" s="1461"/>
      <c r="R564" s="1461"/>
      <c r="S564" s="1461"/>
      <c r="T564" s="327"/>
      <c r="U564" s="327"/>
      <c r="V564" s="327"/>
      <c r="W564" s="327"/>
      <c r="X564" s="327"/>
      <c r="Y564" s="327"/>
      <c r="Z564" s="327"/>
      <c r="AA564" s="327"/>
      <c r="AB564" s="1575"/>
      <c r="AC564" s="327"/>
      <c r="AD564" s="327"/>
      <c r="AE564" s="327"/>
      <c r="AF564" s="327"/>
      <c r="AG564" s="327"/>
      <c r="AH564" s="327"/>
      <c r="AI564" s="327"/>
      <c r="AJ564" s="327"/>
      <c r="AK564" s="327"/>
      <c r="AL564" s="1461"/>
      <c r="AM564" s="1461"/>
      <c r="AN564" s="1461"/>
      <c r="AO564" s="1461"/>
    </row>
    <row r="565">
      <c r="A565" s="1461"/>
      <c r="B565" s="452"/>
      <c r="C565" s="1569"/>
      <c r="D565" s="1570"/>
      <c r="E565" s="1571"/>
      <c r="F565" s="1046"/>
      <c r="G565" s="1571"/>
      <c r="H565" s="1046"/>
      <c r="I565" s="1046"/>
      <c r="J565" s="1571"/>
      <c r="K565" s="1573"/>
      <c r="L565" s="1046"/>
      <c r="M565" s="1046"/>
      <c r="N565" s="1046"/>
      <c r="O565" s="1461"/>
      <c r="P565" s="1461"/>
      <c r="Q565" s="1461"/>
      <c r="R565" s="1461"/>
      <c r="S565" s="1461"/>
      <c r="T565" s="327"/>
      <c r="U565" s="327"/>
      <c r="V565" s="327"/>
      <c r="W565" s="327"/>
      <c r="X565" s="327"/>
      <c r="Y565" s="327"/>
      <c r="Z565" s="327"/>
      <c r="AA565" s="327"/>
      <c r="AB565" s="1575"/>
      <c r="AC565" s="327"/>
      <c r="AD565" s="327"/>
      <c r="AE565" s="327"/>
      <c r="AF565" s="327"/>
      <c r="AG565" s="327"/>
      <c r="AH565" s="327"/>
      <c r="AI565" s="327"/>
      <c r="AJ565" s="327"/>
      <c r="AK565" s="327"/>
      <c r="AL565" s="1461"/>
      <c r="AM565" s="1461"/>
      <c r="AN565" s="1461"/>
      <c r="AO565" s="1461"/>
    </row>
    <row r="566">
      <c r="A566" s="1461"/>
      <c r="B566" s="452"/>
      <c r="C566" s="1569"/>
      <c r="D566" s="1570"/>
      <c r="E566" s="1571"/>
      <c r="F566" s="1046"/>
      <c r="G566" s="1571"/>
      <c r="H566" s="1046"/>
      <c r="I566" s="1046"/>
      <c r="J566" s="1571"/>
      <c r="K566" s="1573"/>
      <c r="L566" s="1046"/>
      <c r="M566" s="1046"/>
      <c r="N566" s="1046"/>
      <c r="O566" s="1461"/>
      <c r="P566" s="1461"/>
      <c r="Q566" s="1461"/>
      <c r="R566" s="1461"/>
      <c r="S566" s="1461"/>
      <c r="T566" s="327"/>
      <c r="U566" s="327"/>
      <c r="V566" s="327"/>
      <c r="W566" s="327"/>
      <c r="X566" s="327"/>
      <c r="Y566" s="327"/>
      <c r="Z566" s="327"/>
      <c r="AA566" s="327"/>
      <c r="AB566" s="1575"/>
      <c r="AC566" s="327"/>
      <c r="AD566" s="327"/>
      <c r="AE566" s="327"/>
      <c r="AF566" s="327"/>
      <c r="AG566" s="327"/>
      <c r="AH566" s="327"/>
      <c r="AI566" s="327"/>
      <c r="AJ566" s="327"/>
      <c r="AK566" s="327"/>
      <c r="AL566" s="1461"/>
      <c r="AM566" s="1461"/>
      <c r="AN566" s="1461"/>
      <c r="AO566" s="1461"/>
    </row>
    <row r="567">
      <c r="A567" s="1461"/>
      <c r="B567" s="452"/>
      <c r="C567" s="1569"/>
      <c r="D567" s="1570"/>
      <c r="E567" s="1571"/>
      <c r="F567" s="1046"/>
      <c r="G567" s="1571"/>
      <c r="H567" s="1046"/>
      <c r="I567" s="1046"/>
      <c r="J567" s="1571"/>
      <c r="K567" s="1573"/>
      <c r="L567" s="1046"/>
      <c r="M567" s="1046"/>
      <c r="N567" s="1046"/>
      <c r="O567" s="1461"/>
      <c r="P567" s="1461"/>
      <c r="Q567" s="1461"/>
      <c r="R567" s="1461"/>
      <c r="S567" s="1461"/>
      <c r="T567" s="327"/>
      <c r="U567" s="327"/>
      <c r="V567" s="327"/>
      <c r="W567" s="327"/>
      <c r="X567" s="327"/>
      <c r="Y567" s="327"/>
      <c r="Z567" s="327"/>
      <c r="AA567" s="327"/>
      <c r="AB567" s="1575"/>
      <c r="AC567" s="327"/>
      <c r="AD567" s="327"/>
      <c r="AE567" s="327"/>
      <c r="AF567" s="327"/>
      <c r="AG567" s="327"/>
      <c r="AH567" s="327"/>
      <c r="AI567" s="327"/>
      <c r="AJ567" s="327"/>
      <c r="AK567" s="327"/>
      <c r="AL567" s="1461"/>
      <c r="AM567" s="1461"/>
      <c r="AN567" s="1461"/>
      <c r="AO567" s="1461"/>
    </row>
    <row r="568">
      <c r="A568" s="1461"/>
      <c r="B568" s="452"/>
      <c r="C568" s="1569"/>
      <c r="D568" s="1570"/>
      <c r="E568" s="1571"/>
      <c r="F568" s="1046"/>
      <c r="G568" s="1571"/>
      <c r="H568" s="1046"/>
      <c r="I568" s="1046"/>
      <c r="J568" s="1571"/>
      <c r="K568" s="1573"/>
      <c r="L568" s="1046"/>
      <c r="M568" s="1046"/>
      <c r="N568" s="1046"/>
      <c r="O568" s="1461"/>
      <c r="P568" s="1461"/>
      <c r="Q568" s="1461"/>
      <c r="R568" s="1461"/>
      <c r="S568" s="1461"/>
      <c r="T568" s="327"/>
      <c r="U568" s="327"/>
      <c r="V568" s="327"/>
      <c r="W568" s="327"/>
      <c r="X568" s="327"/>
      <c r="Y568" s="327"/>
      <c r="Z568" s="327"/>
      <c r="AA568" s="327"/>
      <c r="AB568" s="1575"/>
      <c r="AC568" s="327"/>
      <c r="AD568" s="327"/>
      <c r="AE568" s="327"/>
      <c r="AF568" s="327"/>
      <c r="AG568" s="327"/>
      <c r="AH568" s="327"/>
      <c r="AI568" s="327"/>
      <c r="AJ568" s="327"/>
      <c r="AK568" s="327"/>
      <c r="AL568" s="1461"/>
      <c r="AM568" s="1461"/>
      <c r="AN568" s="1461"/>
      <c r="AO568" s="1461"/>
    </row>
    <row r="569">
      <c r="A569" s="1461"/>
      <c r="B569" s="452"/>
      <c r="C569" s="1569"/>
      <c r="D569" s="1570"/>
      <c r="E569" s="1571"/>
      <c r="F569" s="1046"/>
      <c r="G569" s="1571"/>
      <c r="H569" s="1046"/>
      <c r="I569" s="1046"/>
      <c r="J569" s="1571"/>
      <c r="K569" s="1573"/>
      <c r="L569" s="1046"/>
      <c r="M569" s="1046"/>
      <c r="N569" s="1046"/>
      <c r="O569" s="1461"/>
      <c r="P569" s="1461"/>
      <c r="Q569" s="1461"/>
      <c r="R569" s="1461"/>
      <c r="S569" s="1461"/>
      <c r="T569" s="327"/>
      <c r="U569" s="327"/>
      <c r="V569" s="327"/>
      <c r="W569" s="327"/>
      <c r="X569" s="327"/>
      <c r="Y569" s="327"/>
      <c r="Z569" s="327"/>
      <c r="AA569" s="327"/>
      <c r="AB569" s="1575"/>
      <c r="AC569" s="327"/>
      <c r="AD569" s="327"/>
      <c r="AE569" s="327"/>
      <c r="AF569" s="327"/>
      <c r="AG569" s="327"/>
      <c r="AH569" s="327"/>
      <c r="AI569" s="327"/>
      <c r="AJ569" s="327"/>
      <c r="AK569" s="327"/>
      <c r="AL569" s="1461"/>
      <c r="AM569" s="1461"/>
      <c r="AN569" s="1461"/>
      <c r="AO569" s="1461"/>
    </row>
    <row r="570">
      <c r="A570" s="1461"/>
      <c r="B570" s="452"/>
      <c r="C570" s="1569"/>
      <c r="D570" s="1570"/>
      <c r="E570" s="1571"/>
      <c r="F570" s="1046"/>
      <c r="G570" s="1571"/>
      <c r="H570" s="1046"/>
      <c r="I570" s="1046"/>
      <c r="J570" s="1571"/>
      <c r="K570" s="1573"/>
      <c r="L570" s="1046"/>
      <c r="M570" s="1046"/>
      <c r="N570" s="1046"/>
      <c r="O570" s="1461"/>
      <c r="P570" s="1461"/>
      <c r="Q570" s="1461"/>
      <c r="R570" s="1461"/>
      <c r="S570" s="1461"/>
      <c r="T570" s="327"/>
      <c r="U570" s="327"/>
      <c r="V570" s="327"/>
      <c r="W570" s="327"/>
      <c r="X570" s="327"/>
      <c r="Y570" s="327"/>
      <c r="Z570" s="327"/>
      <c r="AA570" s="327"/>
      <c r="AB570" s="1575"/>
      <c r="AC570" s="327"/>
      <c r="AD570" s="327"/>
      <c r="AE570" s="327"/>
      <c r="AF570" s="327"/>
      <c r="AG570" s="327"/>
      <c r="AH570" s="327"/>
      <c r="AI570" s="327"/>
      <c r="AJ570" s="327"/>
      <c r="AK570" s="327"/>
      <c r="AL570" s="1461"/>
      <c r="AM570" s="1461"/>
      <c r="AN570" s="1461"/>
      <c r="AO570" s="1461"/>
    </row>
    <row r="571">
      <c r="A571" s="1461"/>
      <c r="B571" s="452"/>
      <c r="C571" s="1569"/>
      <c r="D571" s="1570"/>
      <c r="E571" s="1571"/>
      <c r="F571" s="1046"/>
      <c r="G571" s="1571"/>
      <c r="H571" s="1046"/>
      <c r="I571" s="1046"/>
      <c r="J571" s="1571"/>
      <c r="K571" s="1573"/>
      <c r="L571" s="1046"/>
      <c r="M571" s="1046"/>
      <c r="N571" s="1046"/>
      <c r="O571" s="1461"/>
      <c r="P571" s="1461"/>
      <c r="Q571" s="1461"/>
      <c r="R571" s="1461"/>
      <c r="S571" s="1461"/>
      <c r="T571" s="327"/>
      <c r="U571" s="327"/>
      <c r="V571" s="327"/>
      <c r="W571" s="327"/>
      <c r="X571" s="327"/>
      <c r="Y571" s="327"/>
      <c r="Z571" s="327"/>
      <c r="AA571" s="327"/>
      <c r="AB571" s="1575"/>
      <c r="AC571" s="327"/>
      <c r="AD571" s="327"/>
      <c r="AE571" s="327"/>
      <c r="AF571" s="327"/>
      <c r="AG571" s="327"/>
      <c r="AH571" s="327"/>
      <c r="AI571" s="327"/>
      <c r="AJ571" s="327"/>
      <c r="AK571" s="327"/>
      <c r="AL571" s="1461"/>
      <c r="AM571" s="1461"/>
      <c r="AN571" s="1461"/>
      <c r="AO571" s="1461"/>
    </row>
    <row r="572">
      <c r="A572" s="1461"/>
      <c r="B572" s="452"/>
      <c r="C572" s="1569"/>
      <c r="D572" s="1570"/>
      <c r="E572" s="1571"/>
      <c r="F572" s="1046"/>
      <c r="G572" s="1571"/>
      <c r="H572" s="1046"/>
      <c r="I572" s="1046"/>
      <c r="J572" s="1571"/>
      <c r="K572" s="1573"/>
      <c r="L572" s="1046"/>
      <c r="M572" s="1046"/>
      <c r="N572" s="1046"/>
      <c r="O572" s="1461"/>
      <c r="P572" s="1461"/>
      <c r="Q572" s="1461"/>
      <c r="R572" s="1461"/>
      <c r="S572" s="1461"/>
      <c r="T572" s="327"/>
      <c r="U572" s="327"/>
      <c r="V572" s="327"/>
      <c r="W572" s="327"/>
      <c r="X572" s="327"/>
      <c r="Y572" s="327"/>
      <c r="Z572" s="327"/>
      <c r="AA572" s="327"/>
      <c r="AB572" s="1575"/>
      <c r="AC572" s="327"/>
      <c r="AD572" s="327"/>
      <c r="AE572" s="327"/>
      <c r="AF572" s="327"/>
      <c r="AG572" s="327"/>
      <c r="AH572" s="327"/>
      <c r="AI572" s="327"/>
      <c r="AJ572" s="327"/>
      <c r="AK572" s="327"/>
      <c r="AL572" s="1461"/>
      <c r="AM572" s="1461"/>
      <c r="AN572" s="1461"/>
      <c r="AO572" s="1461"/>
    </row>
    <row r="573">
      <c r="A573" s="1461"/>
      <c r="B573" s="452"/>
      <c r="C573" s="1569"/>
      <c r="D573" s="1570"/>
      <c r="E573" s="1571"/>
      <c r="F573" s="1046"/>
      <c r="G573" s="1571"/>
      <c r="H573" s="1046"/>
      <c r="I573" s="1046"/>
      <c r="J573" s="1571"/>
      <c r="K573" s="1573"/>
      <c r="L573" s="1046"/>
      <c r="M573" s="1046"/>
      <c r="N573" s="1046"/>
      <c r="O573" s="1461"/>
      <c r="P573" s="1461"/>
      <c r="Q573" s="1461"/>
      <c r="R573" s="1461"/>
      <c r="S573" s="1461"/>
      <c r="T573" s="327"/>
      <c r="U573" s="327"/>
      <c r="V573" s="327"/>
      <c r="W573" s="327"/>
      <c r="X573" s="327"/>
      <c r="Y573" s="327"/>
      <c r="Z573" s="327"/>
      <c r="AA573" s="327"/>
      <c r="AB573" s="1575"/>
      <c r="AC573" s="327"/>
      <c r="AD573" s="327"/>
      <c r="AE573" s="327"/>
      <c r="AF573" s="327"/>
      <c r="AG573" s="327"/>
      <c r="AH573" s="327"/>
      <c r="AI573" s="327"/>
      <c r="AJ573" s="327"/>
      <c r="AK573" s="327"/>
      <c r="AL573" s="1461"/>
      <c r="AM573" s="1461"/>
      <c r="AN573" s="1461"/>
      <c r="AO573" s="1461"/>
    </row>
    <row r="574">
      <c r="A574" s="1461"/>
      <c r="B574" s="452"/>
      <c r="C574" s="1569"/>
      <c r="D574" s="1570"/>
      <c r="E574" s="1571"/>
      <c r="F574" s="1046"/>
      <c r="G574" s="1571"/>
      <c r="H574" s="1046"/>
      <c r="I574" s="1046"/>
      <c r="J574" s="1571"/>
      <c r="K574" s="1573"/>
      <c r="L574" s="1046"/>
      <c r="M574" s="1046"/>
      <c r="N574" s="1046"/>
      <c r="O574" s="1461"/>
      <c r="P574" s="1461"/>
      <c r="Q574" s="1461"/>
      <c r="R574" s="1461"/>
      <c r="S574" s="1461"/>
      <c r="T574" s="327"/>
      <c r="U574" s="327"/>
      <c r="V574" s="327"/>
      <c r="W574" s="327"/>
      <c r="X574" s="327"/>
      <c r="Y574" s="327"/>
      <c r="Z574" s="327"/>
      <c r="AA574" s="327"/>
      <c r="AB574" s="1575"/>
      <c r="AC574" s="327"/>
      <c r="AD574" s="327"/>
      <c r="AE574" s="327"/>
      <c r="AF574" s="327"/>
      <c r="AG574" s="327"/>
      <c r="AH574" s="327"/>
      <c r="AI574" s="327"/>
      <c r="AJ574" s="327"/>
      <c r="AK574" s="327"/>
      <c r="AL574" s="1461"/>
      <c r="AM574" s="1461"/>
      <c r="AN574" s="1461"/>
      <c r="AO574" s="1461"/>
    </row>
    <row r="575">
      <c r="A575" s="1461"/>
      <c r="B575" s="452"/>
      <c r="C575" s="1569"/>
      <c r="D575" s="1570"/>
      <c r="E575" s="1571"/>
      <c r="F575" s="1046"/>
      <c r="G575" s="1571"/>
      <c r="H575" s="1046"/>
      <c r="I575" s="1046"/>
      <c r="J575" s="1571"/>
      <c r="K575" s="1573"/>
      <c r="L575" s="1046"/>
      <c r="M575" s="1046"/>
      <c r="N575" s="1046"/>
      <c r="O575" s="1461"/>
      <c r="P575" s="1461"/>
      <c r="Q575" s="1461"/>
      <c r="R575" s="1461"/>
      <c r="S575" s="1461"/>
      <c r="T575" s="327"/>
      <c r="U575" s="327"/>
      <c r="V575" s="327"/>
      <c r="W575" s="327"/>
      <c r="X575" s="327"/>
      <c r="Y575" s="327"/>
      <c r="Z575" s="327"/>
      <c r="AA575" s="327"/>
      <c r="AB575" s="1575"/>
      <c r="AC575" s="327"/>
      <c r="AD575" s="327"/>
      <c r="AE575" s="327"/>
      <c r="AF575" s="327"/>
      <c r="AG575" s="327"/>
      <c r="AH575" s="327"/>
      <c r="AI575" s="327"/>
      <c r="AJ575" s="327"/>
      <c r="AK575" s="327"/>
      <c r="AL575" s="1461"/>
      <c r="AM575" s="1461"/>
      <c r="AN575" s="1461"/>
      <c r="AO575" s="1461"/>
    </row>
    <row r="576">
      <c r="A576" s="1461"/>
      <c r="B576" s="452"/>
      <c r="C576" s="1569"/>
      <c r="D576" s="1570"/>
      <c r="E576" s="1571"/>
      <c r="F576" s="1046"/>
      <c r="G576" s="1571"/>
      <c r="H576" s="1046"/>
      <c r="I576" s="1046"/>
      <c r="J576" s="1571"/>
      <c r="K576" s="1573"/>
      <c r="L576" s="1046"/>
      <c r="M576" s="1046"/>
      <c r="N576" s="1046"/>
      <c r="O576" s="1461"/>
      <c r="P576" s="1461"/>
      <c r="Q576" s="1461"/>
      <c r="R576" s="1461"/>
      <c r="S576" s="1461"/>
      <c r="T576" s="327"/>
      <c r="U576" s="327"/>
      <c r="V576" s="327"/>
      <c r="W576" s="327"/>
      <c r="X576" s="327"/>
      <c r="Y576" s="327"/>
      <c r="Z576" s="327"/>
      <c r="AA576" s="327"/>
      <c r="AB576" s="1575"/>
      <c r="AC576" s="327"/>
      <c r="AD576" s="327"/>
      <c r="AE576" s="327"/>
      <c r="AF576" s="327"/>
      <c r="AG576" s="327"/>
      <c r="AH576" s="327"/>
      <c r="AI576" s="327"/>
      <c r="AJ576" s="327"/>
      <c r="AK576" s="327"/>
      <c r="AL576" s="1461"/>
      <c r="AM576" s="1461"/>
      <c r="AN576" s="1461"/>
      <c r="AO576" s="1461"/>
    </row>
    <row r="577">
      <c r="A577" s="1461"/>
      <c r="B577" s="452"/>
      <c r="C577" s="1569"/>
      <c r="D577" s="1570"/>
      <c r="E577" s="1571"/>
      <c r="F577" s="1046"/>
      <c r="G577" s="1571"/>
      <c r="H577" s="1046"/>
      <c r="I577" s="1046"/>
      <c r="J577" s="1571"/>
      <c r="K577" s="1573"/>
      <c r="L577" s="1046"/>
      <c r="M577" s="1046"/>
      <c r="N577" s="1046"/>
      <c r="O577" s="1461"/>
      <c r="P577" s="1461"/>
      <c r="Q577" s="1461"/>
      <c r="R577" s="1461"/>
      <c r="S577" s="1461"/>
      <c r="T577" s="327"/>
      <c r="U577" s="327"/>
      <c r="V577" s="327"/>
      <c r="W577" s="327"/>
      <c r="X577" s="327"/>
      <c r="Y577" s="327"/>
      <c r="Z577" s="327"/>
      <c r="AA577" s="327"/>
      <c r="AB577" s="1575"/>
      <c r="AC577" s="327"/>
      <c r="AD577" s="327"/>
      <c r="AE577" s="327"/>
      <c r="AF577" s="327"/>
      <c r="AG577" s="327"/>
      <c r="AH577" s="327"/>
      <c r="AI577" s="327"/>
      <c r="AJ577" s="327"/>
      <c r="AK577" s="327"/>
      <c r="AL577" s="1461"/>
      <c r="AM577" s="1461"/>
      <c r="AN577" s="1461"/>
      <c r="AO577" s="1461"/>
    </row>
    <row r="578">
      <c r="A578" s="1461"/>
      <c r="B578" s="452"/>
      <c r="C578" s="1569"/>
      <c r="D578" s="1570"/>
      <c r="E578" s="1571"/>
      <c r="F578" s="1046"/>
      <c r="G578" s="1571"/>
      <c r="H578" s="1046"/>
      <c r="I578" s="1046"/>
      <c r="J578" s="1571"/>
      <c r="K578" s="1573"/>
      <c r="L578" s="1046"/>
      <c r="M578" s="1046"/>
      <c r="N578" s="1046"/>
      <c r="O578" s="1461"/>
      <c r="P578" s="1461"/>
      <c r="Q578" s="1461"/>
      <c r="R578" s="1461"/>
      <c r="S578" s="1461"/>
      <c r="T578" s="327"/>
      <c r="U578" s="327"/>
      <c r="V578" s="327"/>
      <c r="W578" s="327"/>
      <c r="X578" s="327"/>
      <c r="Y578" s="327"/>
      <c r="Z578" s="327"/>
      <c r="AA578" s="327"/>
      <c r="AB578" s="1575"/>
      <c r="AC578" s="327"/>
      <c r="AD578" s="327"/>
      <c r="AE578" s="327"/>
      <c r="AF578" s="327"/>
      <c r="AG578" s="327"/>
      <c r="AH578" s="327"/>
      <c r="AI578" s="327"/>
      <c r="AJ578" s="327"/>
      <c r="AK578" s="327"/>
      <c r="AL578" s="1461"/>
      <c r="AM578" s="1461"/>
      <c r="AN578" s="1461"/>
      <c r="AO578" s="1461"/>
    </row>
    <row r="579">
      <c r="A579" s="1461"/>
      <c r="B579" s="452"/>
      <c r="C579" s="1569"/>
      <c r="D579" s="1570"/>
      <c r="E579" s="1571"/>
      <c r="F579" s="1046"/>
      <c r="G579" s="1571"/>
      <c r="H579" s="1046"/>
      <c r="I579" s="1046"/>
      <c r="J579" s="1571"/>
      <c r="K579" s="1573"/>
      <c r="L579" s="1046"/>
      <c r="M579" s="1046"/>
      <c r="N579" s="1046"/>
      <c r="O579" s="1461"/>
      <c r="P579" s="1461"/>
      <c r="Q579" s="1461"/>
      <c r="R579" s="1461"/>
      <c r="S579" s="1461"/>
      <c r="T579" s="327"/>
      <c r="U579" s="327"/>
      <c r="V579" s="327"/>
      <c r="W579" s="327"/>
      <c r="X579" s="327"/>
      <c r="Y579" s="327"/>
      <c r="Z579" s="327"/>
      <c r="AA579" s="327"/>
      <c r="AB579" s="1575"/>
      <c r="AC579" s="327"/>
      <c r="AD579" s="327"/>
      <c r="AE579" s="327"/>
      <c r="AF579" s="327"/>
      <c r="AG579" s="327"/>
      <c r="AH579" s="327"/>
      <c r="AI579" s="327"/>
      <c r="AJ579" s="327"/>
      <c r="AK579" s="327"/>
      <c r="AL579" s="1461"/>
      <c r="AM579" s="1461"/>
      <c r="AN579" s="1461"/>
      <c r="AO579" s="1461"/>
    </row>
    <row r="580">
      <c r="A580" s="1461"/>
      <c r="B580" s="452"/>
      <c r="C580" s="1569"/>
      <c r="D580" s="1570"/>
      <c r="E580" s="1571"/>
      <c r="F580" s="1046"/>
      <c r="G580" s="1571"/>
      <c r="H580" s="1046"/>
      <c r="I580" s="1046"/>
      <c r="J580" s="1571"/>
      <c r="K580" s="1573"/>
      <c r="L580" s="1046"/>
      <c r="M580" s="1046"/>
      <c r="N580" s="1046"/>
      <c r="O580" s="1461"/>
      <c r="P580" s="1461"/>
      <c r="Q580" s="1461"/>
      <c r="R580" s="1461"/>
      <c r="S580" s="1461"/>
      <c r="T580" s="327"/>
      <c r="U580" s="327"/>
      <c r="V580" s="327"/>
      <c r="W580" s="327"/>
      <c r="X580" s="327"/>
      <c r="Y580" s="327"/>
      <c r="Z580" s="327"/>
      <c r="AA580" s="327"/>
      <c r="AB580" s="1575"/>
      <c r="AC580" s="327"/>
      <c r="AD580" s="327"/>
      <c r="AE580" s="327"/>
      <c r="AF580" s="327"/>
      <c r="AG580" s="327"/>
      <c r="AH580" s="327"/>
      <c r="AI580" s="327"/>
      <c r="AJ580" s="327"/>
      <c r="AK580" s="327"/>
      <c r="AL580" s="1461"/>
      <c r="AM580" s="1461"/>
      <c r="AN580" s="1461"/>
      <c r="AO580" s="1461"/>
    </row>
    <row r="581">
      <c r="A581" s="1461"/>
      <c r="B581" s="452"/>
      <c r="C581" s="1569"/>
      <c r="D581" s="1570"/>
      <c r="E581" s="1571"/>
      <c r="F581" s="1046"/>
      <c r="G581" s="1571"/>
      <c r="H581" s="1046"/>
      <c r="I581" s="1046"/>
      <c r="J581" s="1571"/>
      <c r="K581" s="1573"/>
      <c r="L581" s="1046"/>
      <c r="M581" s="1046"/>
      <c r="N581" s="1046"/>
      <c r="O581" s="1461"/>
      <c r="P581" s="1461"/>
      <c r="Q581" s="1461"/>
      <c r="R581" s="1461"/>
      <c r="S581" s="1461"/>
      <c r="T581" s="327"/>
      <c r="U581" s="327"/>
      <c r="V581" s="327"/>
      <c r="W581" s="327"/>
      <c r="X581" s="327"/>
      <c r="Y581" s="327"/>
      <c r="Z581" s="327"/>
      <c r="AA581" s="327"/>
      <c r="AB581" s="1575"/>
      <c r="AC581" s="327"/>
      <c r="AD581" s="327"/>
      <c r="AE581" s="327"/>
      <c r="AF581" s="327"/>
      <c r="AG581" s="327"/>
      <c r="AH581" s="327"/>
      <c r="AI581" s="327"/>
      <c r="AJ581" s="327"/>
      <c r="AK581" s="327"/>
      <c r="AL581" s="1461"/>
      <c r="AM581" s="1461"/>
      <c r="AN581" s="1461"/>
      <c r="AO581" s="1461"/>
    </row>
    <row r="582">
      <c r="A582" s="1461"/>
      <c r="B582" s="452"/>
      <c r="C582" s="1569"/>
      <c r="D582" s="1570"/>
      <c r="E582" s="1571"/>
      <c r="F582" s="1046"/>
      <c r="G582" s="1571"/>
      <c r="H582" s="1046"/>
      <c r="I582" s="1046"/>
      <c r="J582" s="1571"/>
      <c r="K582" s="1573"/>
      <c r="L582" s="1046"/>
      <c r="M582" s="1046"/>
      <c r="N582" s="1046"/>
      <c r="O582" s="1461"/>
      <c r="P582" s="1461"/>
      <c r="Q582" s="1461"/>
      <c r="R582" s="1461"/>
      <c r="S582" s="1461"/>
      <c r="T582" s="327"/>
      <c r="U582" s="327"/>
      <c r="V582" s="327"/>
      <c r="W582" s="327"/>
      <c r="X582" s="327"/>
      <c r="Y582" s="327"/>
      <c r="Z582" s="327"/>
      <c r="AA582" s="327"/>
      <c r="AB582" s="1575"/>
      <c r="AC582" s="327"/>
      <c r="AD582" s="327"/>
      <c r="AE582" s="327"/>
      <c r="AF582" s="327"/>
      <c r="AG582" s="327"/>
      <c r="AH582" s="327"/>
      <c r="AI582" s="327"/>
      <c r="AJ582" s="327"/>
      <c r="AK582" s="327"/>
      <c r="AL582" s="1461"/>
      <c r="AM582" s="1461"/>
      <c r="AN582" s="1461"/>
      <c r="AO582" s="1461"/>
    </row>
    <row r="583">
      <c r="A583" s="1461"/>
      <c r="B583" s="452"/>
      <c r="C583" s="1569"/>
      <c r="D583" s="1570"/>
      <c r="E583" s="1571"/>
      <c r="F583" s="1046"/>
      <c r="G583" s="1571"/>
      <c r="H583" s="1046"/>
      <c r="I583" s="1046"/>
      <c r="J583" s="1571"/>
      <c r="K583" s="1573"/>
      <c r="L583" s="1046"/>
      <c r="M583" s="1046"/>
      <c r="N583" s="1046"/>
      <c r="O583" s="1461"/>
      <c r="P583" s="1461"/>
      <c r="Q583" s="1461"/>
      <c r="R583" s="1461"/>
      <c r="S583" s="1461"/>
      <c r="T583" s="327"/>
      <c r="U583" s="327"/>
      <c r="V583" s="327"/>
      <c r="W583" s="327"/>
      <c r="X583" s="327"/>
      <c r="Y583" s="327"/>
      <c r="Z583" s="327"/>
      <c r="AA583" s="327"/>
      <c r="AB583" s="1575"/>
      <c r="AC583" s="327"/>
      <c r="AD583" s="327"/>
      <c r="AE583" s="327"/>
      <c r="AF583" s="327"/>
      <c r="AG583" s="327"/>
      <c r="AH583" s="327"/>
      <c r="AI583" s="327"/>
      <c r="AJ583" s="327"/>
      <c r="AK583" s="327"/>
      <c r="AL583" s="1461"/>
      <c r="AM583" s="1461"/>
      <c r="AN583" s="1461"/>
      <c r="AO583" s="1461"/>
    </row>
    <row r="584">
      <c r="A584" s="1461"/>
      <c r="B584" s="452"/>
      <c r="C584" s="1569"/>
      <c r="D584" s="1570"/>
      <c r="E584" s="1571"/>
      <c r="F584" s="1046"/>
      <c r="G584" s="1571"/>
      <c r="H584" s="1046"/>
      <c r="I584" s="1046"/>
      <c r="J584" s="1571"/>
      <c r="K584" s="1573"/>
      <c r="L584" s="1046"/>
      <c r="M584" s="1046"/>
      <c r="N584" s="1046"/>
      <c r="O584" s="1461"/>
      <c r="P584" s="1461"/>
      <c r="Q584" s="1461"/>
      <c r="R584" s="1461"/>
      <c r="S584" s="1461"/>
      <c r="T584" s="327"/>
      <c r="U584" s="327"/>
      <c r="V584" s="327"/>
      <c r="W584" s="327"/>
      <c r="X584" s="327"/>
      <c r="Y584" s="327"/>
      <c r="Z584" s="327"/>
      <c r="AA584" s="327"/>
      <c r="AB584" s="1575"/>
      <c r="AC584" s="327"/>
      <c r="AD584" s="327"/>
      <c r="AE584" s="327"/>
      <c r="AF584" s="327"/>
      <c r="AG584" s="327"/>
      <c r="AH584" s="327"/>
      <c r="AI584" s="327"/>
      <c r="AJ584" s="327"/>
      <c r="AK584" s="327"/>
      <c r="AL584" s="1461"/>
      <c r="AM584" s="1461"/>
      <c r="AN584" s="1461"/>
      <c r="AO584" s="1461"/>
    </row>
    <row r="585">
      <c r="A585" s="1461"/>
      <c r="B585" s="452"/>
      <c r="C585" s="1569"/>
      <c r="D585" s="1570"/>
      <c r="E585" s="1571"/>
      <c r="F585" s="1046"/>
      <c r="G585" s="1571"/>
      <c r="H585" s="1046"/>
      <c r="I585" s="1046"/>
      <c r="J585" s="1571"/>
      <c r="K585" s="1573"/>
      <c r="L585" s="1046"/>
      <c r="M585" s="1046"/>
      <c r="N585" s="1046"/>
      <c r="O585" s="1461"/>
      <c r="P585" s="1461"/>
      <c r="Q585" s="1461"/>
      <c r="R585" s="1461"/>
      <c r="S585" s="1461"/>
      <c r="T585" s="327"/>
      <c r="U585" s="327"/>
      <c r="V585" s="327"/>
      <c r="W585" s="327"/>
      <c r="X585" s="327"/>
      <c r="Y585" s="327"/>
      <c r="Z585" s="327"/>
      <c r="AA585" s="327"/>
      <c r="AB585" s="1575"/>
      <c r="AC585" s="327"/>
      <c r="AD585" s="327"/>
      <c r="AE585" s="327"/>
      <c r="AF585" s="327"/>
      <c r="AG585" s="327"/>
      <c r="AH585" s="327"/>
      <c r="AI585" s="327"/>
      <c r="AJ585" s="327"/>
      <c r="AK585" s="327"/>
      <c r="AL585" s="1461"/>
      <c r="AM585" s="1461"/>
      <c r="AN585" s="1461"/>
      <c r="AO585" s="1461"/>
    </row>
    <row r="586">
      <c r="A586" s="1461"/>
      <c r="B586" s="452"/>
      <c r="C586" s="1569"/>
      <c r="D586" s="1570"/>
      <c r="E586" s="1571"/>
      <c r="F586" s="1046"/>
      <c r="G586" s="1571"/>
      <c r="H586" s="1046"/>
      <c r="I586" s="1046"/>
      <c r="J586" s="1571"/>
      <c r="K586" s="1573"/>
      <c r="L586" s="1046"/>
      <c r="M586" s="1046"/>
      <c r="N586" s="1046"/>
      <c r="O586" s="1461"/>
      <c r="P586" s="1461"/>
      <c r="Q586" s="1461"/>
      <c r="R586" s="1461"/>
      <c r="S586" s="1461"/>
      <c r="T586" s="327"/>
      <c r="U586" s="327"/>
      <c r="V586" s="327"/>
      <c r="W586" s="327"/>
      <c r="X586" s="327"/>
      <c r="Y586" s="327"/>
      <c r="Z586" s="327"/>
      <c r="AA586" s="327"/>
      <c r="AB586" s="1575"/>
      <c r="AC586" s="327"/>
      <c r="AD586" s="327"/>
      <c r="AE586" s="327"/>
      <c r="AF586" s="327"/>
      <c r="AG586" s="327"/>
      <c r="AH586" s="327"/>
      <c r="AI586" s="327"/>
      <c r="AJ586" s="327"/>
      <c r="AK586" s="327"/>
      <c r="AL586" s="1461"/>
      <c r="AM586" s="1461"/>
      <c r="AN586" s="1461"/>
      <c r="AO586" s="1461"/>
    </row>
    <row r="587">
      <c r="A587" s="1461"/>
      <c r="B587" s="452"/>
      <c r="C587" s="1569"/>
      <c r="D587" s="1570"/>
      <c r="E587" s="1571"/>
      <c r="F587" s="1046"/>
      <c r="G587" s="1571"/>
      <c r="H587" s="1046"/>
      <c r="I587" s="1046"/>
      <c r="J587" s="1571"/>
      <c r="K587" s="1573"/>
      <c r="L587" s="1046"/>
      <c r="M587" s="1046"/>
      <c r="N587" s="1046"/>
      <c r="O587" s="1461"/>
      <c r="P587" s="1461"/>
      <c r="Q587" s="1461"/>
      <c r="R587" s="1461"/>
      <c r="S587" s="1461"/>
      <c r="T587" s="327"/>
      <c r="U587" s="327"/>
      <c r="V587" s="327"/>
      <c r="W587" s="327"/>
      <c r="X587" s="327"/>
      <c r="Y587" s="327"/>
      <c r="Z587" s="327"/>
      <c r="AA587" s="327"/>
      <c r="AB587" s="1575"/>
      <c r="AC587" s="327"/>
      <c r="AD587" s="327"/>
      <c r="AE587" s="327"/>
      <c r="AF587" s="327"/>
      <c r="AG587" s="327"/>
      <c r="AH587" s="327"/>
      <c r="AI587" s="327"/>
      <c r="AJ587" s="327"/>
      <c r="AK587" s="327"/>
      <c r="AL587" s="1461"/>
      <c r="AM587" s="1461"/>
      <c r="AN587" s="1461"/>
      <c r="AO587" s="1461"/>
    </row>
    <row r="588">
      <c r="A588" s="1461"/>
      <c r="B588" s="452"/>
      <c r="C588" s="1569"/>
      <c r="D588" s="1570"/>
      <c r="E588" s="1571"/>
      <c r="F588" s="1046"/>
      <c r="G588" s="1571"/>
      <c r="H588" s="1046"/>
      <c r="I588" s="1046"/>
      <c r="J588" s="1571"/>
      <c r="K588" s="1573"/>
      <c r="L588" s="1046"/>
      <c r="M588" s="1046"/>
      <c r="N588" s="1046"/>
      <c r="O588" s="1461"/>
      <c r="P588" s="1461"/>
      <c r="Q588" s="1461"/>
      <c r="R588" s="1461"/>
      <c r="S588" s="1461"/>
      <c r="T588" s="327"/>
      <c r="U588" s="327"/>
      <c r="V588" s="327"/>
      <c r="W588" s="327"/>
      <c r="X588" s="327"/>
      <c r="Y588" s="327"/>
      <c r="Z588" s="327"/>
      <c r="AA588" s="327"/>
      <c r="AB588" s="1575"/>
      <c r="AC588" s="327"/>
      <c r="AD588" s="327"/>
      <c r="AE588" s="327"/>
      <c r="AF588" s="327"/>
      <c r="AG588" s="327"/>
      <c r="AH588" s="327"/>
      <c r="AI588" s="327"/>
      <c r="AJ588" s="327"/>
      <c r="AK588" s="327"/>
      <c r="AL588" s="1461"/>
      <c r="AM588" s="1461"/>
      <c r="AN588" s="1461"/>
      <c r="AO588" s="1461"/>
    </row>
    <row r="589">
      <c r="A589" s="1461"/>
      <c r="B589" s="452"/>
      <c r="C589" s="1569"/>
      <c r="D589" s="1570"/>
      <c r="E589" s="1571"/>
      <c r="F589" s="1046"/>
      <c r="G589" s="1571"/>
      <c r="H589" s="1046"/>
      <c r="I589" s="1046"/>
      <c r="J589" s="1571"/>
      <c r="K589" s="1573"/>
      <c r="L589" s="1046"/>
      <c r="M589" s="1046"/>
      <c r="N589" s="1046"/>
      <c r="O589" s="1461"/>
      <c r="P589" s="1461"/>
      <c r="Q589" s="1461"/>
      <c r="R589" s="1461"/>
      <c r="S589" s="1461"/>
      <c r="T589" s="327"/>
      <c r="U589" s="327"/>
      <c r="V589" s="327"/>
      <c r="W589" s="327"/>
      <c r="X589" s="327"/>
      <c r="Y589" s="327"/>
      <c r="Z589" s="327"/>
      <c r="AA589" s="327"/>
      <c r="AB589" s="1575"/>
      <c r="AC589" s="327"/>
      <c r="AD589" s="327"/>
      <c r="AE589" s="327"/>
      <c r="AF589" s="327"/>
      <c r="AG589" s="327"/>
      <c r="AH589" s="327"/>
      <c r="AI589" s="327"/>
      <c r="AJ589" s="327"/>
      <c r="AK589" s="327"/>
      <c r="AL589" s="1461"/>
      <c r="AM589" s="1461"/>
      <c r="AN589" s="1461"/>
      <c r="AO589" s="1461"/>
    </row>
    <row r="590">
      <c r="A590" s="1461"/>
      <c r="B590" s="452"/>
      <c r="C590" s="1569"/>
      <c r="D590" s="1570"/>
      <c r="E590" s="1571"/>
      <c r="F590" s="1046"/>
      <c r="G590" s="1571"/>
      <c r="H590" s="1046"/>
      <c r="I590" s="1046"/>
      <c r="J590" s="1571"/>
      <c r="K590" s="1573"/>
      <c r="L590" s="1046"/>
      <c r="M590" s="1046"/>
      <c r="N590" s="1046"/>
      <c r="O590" s="1461"/>
      <c r="P590" s="1461"/>
      <c r="Q590" s="1461"/>
      <c r="R590" s="1461"/>
      <c r="S590" s="1461"/>
      <c r="T590" s="327"/>
      <c r="U590" s="327"/>
      <c r="V590" s="327"/>
      <c r="W590" s="327"/>
      <c r="X590" s="327"/>
      <c r="Y590" s="327"/>
      <c r="Z590" s="327"/>
      <c r="AA590" s="327"/>
      <c r="AB590" s="1575"/>
      <c r="AC590" s="327"/>
      <c r="AD590" s="327"/>
      <c r="AE590" s="327"/>
      <c r="AF590" s="327"/>
      <c r="AG590" s="327"/>
      <c r="AH590" s="327"/>
      <c r="AI590" s="327"/>
      <c r="AJ590" s="327"/>
      <c r="AK590" s="327"/>
      <c r="AL590" s="1461"/>
      <c r="AM590" s="1461"/>
      <c r="AN590" s="1461"/>
      <c r="AO590" s="1461"/>
    </row>
    <row r="591">
      <c r="A591" s="1461"/>
      <c r="B591" s="452"/>
      <c r="C591" s="1569"/>
      <c r="D591" s="1570"/>
      <c r="E591" s="1571"/>
      <c r="F591" s="1046"/>
      <c r="G591" s="1571"/>
      <c r="H591" s="1046"/>
      <c r="I591" s="1046"/>
      <c r="J591" s="1571"/>
      <c r="K591" s="1573"/>
      <c r="L591" s="1046"/>
      <c r="M591" s="1046"/>
      <c r="N591" s="1046"/>
      <c r="O591" s="1461"/>
      <c r="P591" s="1461"/>
      <c r="Q591" s="1461"/>
      <c r="R591" s="1461"/>
      <c r="S591" s="1461"/>
      <c r="T591" s="327"/>
      <c r="U591" s="327"/>
      <c r="V591" s="327"/>
      <c r="W591" s="327"/>
      <c r="X591" s="327"/>
      <c r="Y591" s="327"/>
      <c r="Z591" s="327"/>
      <c r="AA591" s="327"/>
      <c r="AB591" s="1575"/>
      <c r="AC591" s="327"/>
      <c r="AD591" s="327"/>
      <c r="AE591" s="327"/>
      <c r="AF591" s="327"/>
      <c r="AG591" s="327"/>
      <c r="AH591" s="327"/>
      <c r="AI591" s="327"/>
      <c r="AJ591" s="327"/>
      <c r="AK591" s="327"/>
      <c r="AL591" s="1461"/>
      <c r="AM591" s="1461"/>
      <c r="AN591" s="1461"/>
      <c r="AO591" s="1461"/>
    </row>
    <row r="592">
      <c r="A592" s="1461"/>
      <c r="B592" s="452"/>
      <c r="C592" s="1569"/>
      <c r="D592" s="1570"/>
      <c r="E592" s="1571"/>
      <c r="F592" s="1046"/>
      <c r="G592" s="1571"/>
      <c r="H592" s="1046"/>
      <c r="I592" s="1046"/>
      <c r="J592" s="1571"/>
      <c r="K592" s="1573"/>
      <c r="L592" s="1046"/>
      <c r="M592" s="1046"/>
      <c r="N592" s="1046"/>
      <c r="O592" s="1461"/>
      <c r="P592" s="1461"/>
      <c r="Q592" s="1461"/>
      <c r="R592" s="1461"/>
      <c r="S592" s="1461"/>
      <c r="T592" s="327"/>
      <c r="U592" s="327"/>
      <c r="V592" s="327"/>
      <c r="W592" s="327"/>
      <c r="X592" s="327"/>
      <c r="Y592" s="327"/>
      <c r="Z592" s="327"/>
      <c r="AA592" s="327"/>
      <c r="AB592" s="1575"/>
      <c r="AC592" s="327"/>
      <c r="AD592" s="327"/>
      <c r="AE592" s="327"/>
      <c r="AF592" s="327"/>
      <c r="AG592" s="327"/>
      <c r="AH592" s="327"/>
      <c r="AI592" s="327"/>
      <c r="AJ592" s="327"/>
      <c r="AK592" s="327"/>
      <c r="AL592" s="1461"/>
      <c r="AM592" s="1461"/>
      <c r="AN592" s="1461"/>
      <c r="AO592" s="1461"/>
    </row>
    <row r="593">
      <c r="A593" s="1461"/>
      <c r="B593" s="452"/>
      <c r="C593" s="1569"/>
      <c r="D593" s="1570"/>
      <c r="E593" s="1571"/>
      <c r="F593" s="1046"/>
      <c r="G593" s="1571"/>
      <c r="H593" s="1046"/>
      <c r="I593" s="1046"/>
      <c r="J593" s="1571"/>
      <c r="K593" s="1573"/>
      <c r="L593" s="1046"/>
      <c r="M593" s="1046"/>
      <c r="N593" s="1046"/>
      <c r="O593" s="1461"/>
      <c r="P593" s="1461"/>
      <c r="Q593" s="1461"/>
      <c r="R593" s="1461"/>
      <c r="S593" s="1461"/>
      <c r="T593" s="327"/>
      <c r="U593" s="327"/>
      <c r="V593" s="327"/>
      <c r="W593" s="327"/>
      <c r="X593" s="327"/>
      <c r="Y593" s="327"/>
      <c r="Z593" s="327"/>
      <c r="AA593" s="327"/>
      <c r="AB593" s="1575"/>
      <c r="AC593" s="327"/>
      <c r="AD593" s="327"/>
      <c r="AE593" s="327"/>
      <c r="AF593" s="327"/>
      <c r="AG593" s="327"/>
      <c r="AH593" s="327"/>
      <c r="AI593" s="327"/>
      <c r="AJ593" s="327"/>
      <c r="AK593" s="327"/>
      <c r="AL593" s="1461"/>
      <c r="AM593" s="1461"/>
      <c r="AN593" s="1461"/>
      <c r="AO593" s="1461"/>
    </row>
    <row r="594">
      <c r="A594" s="1461"/>
      <c r="B594" s="452"/>
      <c r="C594" s="1569"/>
      <c r="D594" s="1570"/>
      <c r="E594" s="1571"/>
      <c r="F594" s="1046"/>
      <c r="G594" s="1571"/>
      <c r="H594" s="1046"/>
      <c r="I594" s="1046"/>
      <c r="J594" s="1571"/>
      <c r="K594" s="1573"/>
      <c r="L594" s="1046"/>
      <c r="M594" s="1046"/>
      <c r="N594" s="1046"/>
      <c r="O594" s="1461"/>
      <c r="P594" s="1461"/>
      <c r="Q594" s="1461"/>
      <c r="R594" s="1461"/>
      <c r="S594" s="1461"/>
      <c r="T594" s="327"/>
      <c r="U594" s="327"/>
      <c r="V594" s="327"/>
      <c r="W594" s="327"/>
      <c r="X594" s="327"/>
      <c r="Y594" s="327"/>
      <c r="Z594" s="327"/>
      <c r="AA594" s="327"/>
      <c r="AB594" s="1575"/>
      <c r="AC594" s="327"/>
      <c r="AD594" s="327"/>
      <c r="AE594" s="327"/>
      <c r="AF594" s="327"/>
      <c r="AG594" s="327"/>
      <c r="AH594" s="327"/>
      <c r="AI594" s="327"/>
      <c r="AJ594" s="327"/>
      <c r="AK594" s="327"/>
      <c r="AL594" s="1461"/>
      <c r="AM594" s="1461"/>
      <c r="AN594" s="1461"/>
      <c r="AO594" s="1461"/>
    </row>
    <row r="595">
      <c r="A595" s="1461"/>
      <c r="B595" s="452"/>
      <c r="C595" s="1569"/>
      <c r="D595" s="1570"/>
      <c r="E595" s="1571"/>
      <c r="F595" s="1046"/>
      <c r="G595" s="1571"/>
      <c r="H595" s="1046"/>
      <c r="I595" s="1046"/>
      <c r="J595" s="1571"/>
      <c r="K595" s="1573"/>
      <c r="L595" s="1046"/>
      <c r="M595" s="1046"/>
      <c r="N595" s="1046"/>
      <c r="O595" s="1461"/>
      <c r="P595" s="1461"/>
      <c r="Q595" s="1461"/>
      <c r="R595" s="1461"/>
      <c r="S595" s="1461"/>
      <c r="T595" s="327"/>
      <c r="U595" s="327"/>
      <c r="V595" s="327"/>
      <c r="W595" s="327"/>
      <c r="X595" s="327"/>
      <c r="Y595" s="327"/>
      <c r="Z595" s="327"/>
      <c r="AA595" s="327"/>
      <c r="AB595" s="1575"/>
      <c r="AC595" s="327"/>
      <c r="AD595" s="327"/>
      <c r="AE595" s="327"/>
      <c r="AF595" s="327"/>
      <c r="AG595" s="327"/>
      <c r="AH595" s="327"/>
      <c r="AI595" s="327"/>
      <c r="AJ595" s="327"/>
      <c r="AK595" s="327"/>
      <c r="AL595" s="1461"/>
      <c r="AM595" s="1461"/>
      <c r="AN595" s="1461"/>
      <c r="AO595" s="1461"/>
    </row>
    <row r="596">
      <c r="A596" s="1461"/>
      <c r="B596" s="452"/>
      <c r="C596" s="1569"/>
      <c r="D596" s="1570"/>
      <c r="E596" s="1571"/>
      <c r="F596" s="1046"/>
      <c r="G596" s="1571"/>
      <c r="H596" s="1046"/>
      <c r="I596" s="1046"/>
      <c r="J596" s="1571"/>
      <c r="K596" s="1573"/>
      <c r="L596" s="1046"/>
      <c r="M596" s="1046"/>
      <c r="N596" s="1046"/>
      <c r="O596" s="1461"/>
      <c r="P596" s="1461"/>
      <c r="Q596" s="1461"/>
      <c r="R596" s="1461"/>
      <c r="S596" s="1461"/>
      <c r="T596" s="327"/>
      <c r="U596" s="327"/>
      <c r="V596" s="327"/>
      <c r="W596" s="327"/>
      <c r="X596" s="327"/>
      <c r="Y596" s="327"/>
      <c r="Z596" s="327"/>
      <c r="AA596" s="327"/>
      <c r="AB596" s="1575"/>
      <c r="AC596" s="327"/>
      <c r="AD596" s="327"/>
      <c r="AE596" s="327"/>
      <c r="AF596" s="327"/>
      <c r="AG596" s="327"/>
      <c r="AH596" s="327"/>
      <c r="AI596" s="327"/>
      <c r="AJ596" s="327"/>
      <c r="AK596" s="327"/>
      <c r="AL596" s="1461"/>
      <c r="AM596" s="1461"/>
      <c r="AN596" s="1461"/>
      <c r="AO596" s="1461"/>
    </row>
    <row r="597">
      <c r="A597" s="1461"/>
      <c r="B597" s="452"/>
      <c r="C597" s="1569"/>
      <c r="D597" s="1570"/>
      <c r="E597" s="1571"/>
      <c r="F597" s="1046"/>
      <c r="G597" s="1571"/>
      <c r="H597" s="1046"/>
      <c r="I597" s="1046"/>
      <c r="J597" s="1571"/>
      <c r="K597" s="1573"/>
      <c r="L597" s="1046"/>
      <c r="M597" s="1046"/>
      <c r="N597" s="1046"/>
      <c r="O597" s="1461"/>
      <c r="P597" s="1461"/>
      <c r="Q597" s="1461"/>
      <c r="R597" s="1461"/>
      <c r="S597" s="1461"/>
      <c r="T597" s="327"/>
      <c r="U597" s="327"/>
      <c r="V597" s="327"/>
      <c r="W597" s="327"/>
      <c r="X597" s="327"/>
      <c r="Y597" s="327"/>
      <c r="Z597" s="327"/>
      <c r="AA597" s="327"/>
      <c r="AB597" s="1575"/>
      <c r="AC597" s="327"/>
      <c r="AD597" s="327"/>
      <c r="AE597" s="327"/>
      <c r="AF597" s="327"/>
      <c r="AG597" s="327"/>
      <c r="AH597" s="327"/>
      <c r="AI597" s="327"/>
      <c r="AJ597" s="327"/>
      <c r="AK597" s="327"/>
      <c r="AL597" s="1461"/>
      <c r="AM597" s="1461"/>
      <c r="AN597" s="1461"/>
      <c r="AO597" s="1461"/>
    </row>
    <row r="598">
      <c r="A598" s="1461"/>
      <c r="B598" s="452"/>
      <c r="C598" s="1569"/>
      <c r="D598" s="1570"/>
      <c r="E598" s="1571"/>
      <c r="F598" s="1046"/>
      <c r="G598" s="1571"/>
      <c r="H598" s="1046"/>
      <c r="I598" s="1046"/>
      <c r="J598" s="1571"/>
      <c r="K598" s="1573"/>
      <c r="L598" s="1046"/>
      <c r="M598" s="1046"/>
      <c r="N598" s="1046"/>
      <c r="O598" s="1461"/>
      <c r="P598" s="1461"/>
      <c r="Q598" s="1461"/>
      <c r="R598" s="1461"/>
      <c r="S598" s="1461"/>
      <c r="T598" s="327"/>
      <c r="U598" s="327"/>
      <c r="V598" s="327"/>
      <c r="W598" s="327"/>
      <c r="X598" s="327"/>
      <c r="Y598" s="327"/>
      <c r="Z598" s="327"/>
      <c r="AA598" s="327"/>
      <c r="AB598" s="1575"/>
      <c r="AC598" s="327"/>
      <c r="AD598" s="327"/>
      <c r="AE598" s="327"/>
      <c r="AF598" s="327"/>
      <c r="AG598" s="327"/>
      <c r="AH598" s="327"/>
      <c r="AI598" s="327"/>
      <c r="AJ598" s="327"/>
      <c r="AK598" s="327"/>
      <c r="AL598" s="1461"/>
      <c r="AM598" s="1461"/>
      <c r="AN598" s="1461"/>
      <c r="AO598" s="1461"/>
    </row>
    <row r="599">
      <c r="A599" s="1461"/>
      <c r="B599" s="452"/>
      <c r="C599" s="1569"/>
      <c r="D599" s="1570"/>
      <c r="E599" s="1571"/>
      <c r="F599" s="1046"/>
      <c r="G599" s="1571"/>
      <c r="H599" s="1046"/>
      <c r="I599" s="1046"/>
      <c r="J599" s="1571"/>
      <c r="K599" s="1573"/>
      <c r="L599" s="1046"/>
      <c r="M599" s="1046"/>
      <c r="N599" s="1046"/>
      <c r="O599" s="1461"/>
      <c r="P599" s="1461"/>
      <c r="Q599" s="1461"/>
      <c r="R599" s="1461"/>
      <c r="S599" s="1461"/>
      <c r="T599" s="327"/>
      <c r="U599" s="327"/>
      <c r="V599" s="327"/>
      <c r="W599" s="327"/>
      <c r="X599" s="327"/>
      <c r="Y599" s="327"/>
      <c r="Z599" s="327"/>
      <c r="AA599" s="327"/>
      <c r="AB599" s="1575"/>
      <c r="AC599" s="327"/>
      <c r="AD599" s="327"/>
      <c r="AE599" s="327"/>
      <c r="AF599" s="327"/>
      <c r="AG599" s="327"/>
      <c r="AH599" s="327"/>
      <c r="AI599" s="327"/>
      <c r="AJ599" s="327"/>
      <c r="AK599" s="327"/>
      <c r="AL599" s="1461"/>
      <c r="AM599" s="1461"/>
      <c r="AN599" s="1461"/>
      <c r="AO599" s="1461"/>
    </row>
    <row r="600">
      <c r="A600" s="1461"/>
      <c r="B600" s="452"/>
      <c r="C600" s="1569"/>
      <c r="D600" s="1570"/>
      <c r="E600" s="1571"/>
      <c r="F600" s="1046"/>
      <c r="G600" s="1571"/>
      <c r="H600" s="1046"/>
      <c r="I600" s="1046"/>
      <c r="J600" s="1571"/>
      <c r="K600" s="1573"/>
      <c r="L600" s="1046"/>
      <c r="M600" s="1046"/>
      <c r="N600" s="1046"/>
      <c r="O600" s="1461"/>
      <c r="P600" s="1461"/>
      <c r="Q600" s="1461"/>
      <c r="R600" s="1461"/>
      <c r="S600" s="1461"/>
      <c r="T600" s="327"/>
      <c r="U600" s="327"/>
      <c r="V600" s="327"/>
      <c r="W600" s="327"/>
      <c r="X600" s="327"/>
      <c r="Y600" s="327"/>
      <c r="Z600" s="327"/>
      <c r="AA600" s="327"/>
      <c r="AB600" s="1575"/>
      <c r="AC600" s="327"/>
      <c r="AD600" s="327"/>
      <c r="AE600" s="327"/>
      <c r="AF600" s="327"/>
      <c r="AG600" s="327"/>
      <c r="AH600" s="327"/>
      <c r="AI600" s="327"/>
      <c r="AJ600" s="327"/>
      <c r="AK600" s="327"/>
      <c r="AL600" s="1461"/>
      <c r="AM600" s="1461"/>
      <c r="AN600" s="1461"/>
      <c r="AO600" s="1461"/>
    </row>
    <row r="601">
      <c r="A601" s="1461"/>
      <c r="B601" s="452"/>
      <c r="C601" s="1569"/>
      <c r="D601" s="1570"/>
      <c r="E601" s="1571"/>
      <c r="F601" s="1046"/>
      <c r="G601" s="1571"/>
      <c r="H601" s="1046"/>
      <c r="I601" s="1046"/>
      <c r="J601" s="1571"/>
      <c r="K601" s="1573"/>
      <c r="L601" s="1046"/>
      <c r="M601" s="1046"/>
      <c r="N601" s="1046"/>
      <c r="O601" s="1461"/>
      <c r="P601" s="1461"/>
      <c r="Q601" s="1461"/>
      <c r="R601" s="1461"/>
      <c r="S601" s="1461"/>
      <c r="T601" s="327"/>
      <c r="U601" s="327"/>
      <c r="V601" s="327"/>
      <c r="W601" s="327"/>
      <c r="X601" s="327"/>
      <c r="Y601" s="327"/>
      <c r="Z601" s="327"/>
      <c r="AA601" s="327"/>
      <c r="AB601" s="1575"/>
      <c r="AC601" s="327"/>
      <c r="AD601" s="327"/>
      <c r="AE601" s="327"/>
      <c r="AF601" s="327"/>
      <c r="AG601" s="327"/>
      <c r="AH601" s="327"/>
      <c r="AI601" s="327"/>
      <c r="AJ601" s="327"/>
      <c r="AK601" s="327"/>
      <c r="AL601" s="1461"/>
      <c r="AM601" s="1461"/>
      <c r="AN601" s="1461"/>
      <c r="AO601" s="1461"/>
    </row>
    <row r="602">
      <c r="A602" s="1461"/>
      <c r="B602" s="452"/>
      <c r="C602" s="1569"/>
      <c r="D602" s="1570"/>
      <c r="E602" s="1571"/>
      <c r="F602" s="1046"/>
      <c r="G602" s="1571"/>
      <c r="H602" s="1046"/>
      <c r="I602" s="1046"/>
      <c r="J602" s="1571"/>
      <c r="K602" s="1573"/>
      <c r="L602" s="1046"/>
      <c r="M602" s="1046"/>
      <c r="N602" s="1046"/>
      <c r="O602" s="1461"/>
      <c r="P602" s="1461"/>
      <c r="Q602" s="1461"/>
      <c r="R602" s="1461"/>
      <c r="S602" s="1461"/>
      <c r="T602" s="327"/>
      <c r="U602" s="327"/>
      <c r="V602" s="327"/>
      <c r="W602" s="327"/>
      <c r="X602" s="327"/>
      <c r="Y602" s="327"/>
      <c r="Z602" s="327"/>
      <c r="AA602" s="327"/>
      <c r="AB602" s="1575"/>
      <c r="AC602" s="327"/>
      <c r="AD602" s="327"/>
      <c r="AE602" s="327"/>
      <c r="AF602" s="327"/>
      <c r="AG602" s="327"/>
      <c r="AH602" s="327"/>
      <c r="AI602" s="327"/>
      <c r="AJ602" s="327"/>
      <c r="AK602" s="327"/>
      <c r="AL602" s="1461"/>
      <c r="AM602" s="1461"/>
      <c r="AN602" s="1461"/>
      <c r="AO602" s="1461"/>
    </row>
    <row r="603">
      <c r="A603" s="1461"/>
      <c r="B603" s="452"/>
      <c r="C603" s="1569"/>
      <c r="D603" s="1570"/>
      <c r="E603" s="1571"/>
      <c r="F603" s="1046"/>
      <c r="G603" s="1571"/>
      <c r="H603" s="1046"/>
      <c r="I603" s="1046"/>
      <c r="J603" s="1571"/>
      <c r="K603" s="1573"/>
      <c r="L603" s="1046"/>
      <c r="M603" s="1046"/>
      <c r="N603" s="1046"/>
      <c r="O603" s="1461"/>
      <c r="P603" s="1461"/>
      <c r="Q603" s="1461"/>
      <c r="R603" s="1461"/>
      <c r="S603" s="1461"/>
      <c r="T603" s="327"/>
      <c r="U603" s="327"/>
      <c r="V603" s="327"/>
      <c r="W603" s="327"/>
      <c r="X603" s="327"/>
      <c r="Y603" s="327"/>
      <c r="Z603" s="327"/>
      <c r="AA603" s="327"/>
      <c r="AB603" s="1575"/>
      <c r="AC603" s="327"/>
      <c r="AD603" s="327"/>
      <c r="AE603" s="327"/>
      <c r="AF603" s="327"/>
      <c r="AG603" s="327"/>
      <c r="AH603" s="327"/>
      <c r="AI603" s="327"/>
      <c r="AJ603" s="327"/>
      <c r="AK603" s="327"/>
      <c r="AL603" s="1461"/>
      <c r="AM603" s="1461"/>
      <c r="AN603" s="1461"/>
      <c r="AO603" s="1461"/>
    </row>
    <row r="604">
      <c r="A604" s="1461"/>
      <c r="B604" s="452"/>
      <c r="C604" s="1569"/>
      <c r="D604" s="1570"/>
      <c r="E604" s="1571"/>
      <c r="F604" s="1046"/>
      <c r="G604" s="1571"/>
      <c r="H604" s="1046"/>
      <c r="I604" s="1046"/>
      <c r="J604" s="1571"/>
      <c r="K604" s="1573"/>
      <c r="L604" s="1046"/>
      <c r="M604" s="1046"/>
      <c r="N604" s="1046"/>
      <c r="O604" s="1461"/>
      <c r="P604" s="1461"/>
      <c r="Q604" s="1461"/>
      <c r="R604" s="1461"/>
      <c r="S604" s="1461"/>
      <c r="T604" s="327"/>
      <c r="U604" s="327"/>
      <c r="V604" s="327"/>
      <c r="W604" s="327"/>
      <c r="X604" s="327"/>
      <c r="Y604" s="327"/>
      <c r="Z604" s="327"/>
      <c r="AA604" s="327"/>
      <c r="AB604" s="1575"/>
      <c r="AC604" s="327"/>
      <c r="AD604" s="327"/>
      <c r="AE604" s="327"/>
      <c r="AF604" s="327"/>
      <c r="AG604" s="327"/>
      <c r="AH604" s="327"/>
      <c r="AI604" s="327"/>
      <c r="AJ604" s="327"/>
      <c r="AK604" s="327"/>
      <c r="AL604" s="1461"/>
      <c r="AM604" s="1461"/>
      <c r="AN604" s="1461"/>
      <c r="AO604" s="1461"/>
    </row>
    <row r="605">
      <c r="A605" s="1461"/>
      <c r="B605" s="452"/>
      <c r="C605" s="1569"/>
      <c r="D605" s="1570"/>
      <c r="E605" s="1571"/>
      <c r="F605" s="1046"/>
      <c r="G605" s="1571"/>
      <c r="H605" s="1046"/>
      <c r="I605" s="1046"/>
      <c r="J605" s="1571"/>
      <c r="K605" s="1573"/>
      <c r="L605" s="1046"/>
      <c r="M605" s="1046"/>
      <c r="N605" s="1046"/>
      <c r="O605" s="1461"/>
      <c r="P605" s="1461"/>
      <c r="Q605" s="1461"/>
      <c r="R605" s="1461"/>
      <c r="S605" s="1461"/>
      <c r="T605" s="327"/>
      <c r="U605" s="327"/>
      <c r="V605" s="327"/>
      <c r="W605" s="327"/>
      <c r="X605" s="327"/>
      <c r="Y605" s="327"/>
      <c r="Z605" s="327"/>
      <c r="AA605" s="327"/>
      <c r="AB605" s="1575"/>
      <c r="AC605" s="327"/>
      <c r="AD605" s="327"/>
      <c r="AE605" s="327"/>
      <c r="AF605" s="327"/>
      <c r="AG605" s="327"/>
      <c r="AH605" s="327"/>
      <c r="AI605" s="327"/>
      <c r="AJ605" s="327"/>
      <c r="AK605" s="327"/>
      <c r="AL605" s="1461"/>
      <c r="AM605" s="1461"/>
      <c r="AN605" s="1461"/>
      <c r="AO605" s="1461"/>
    </row>
    <row r="606">
      <c r="A606" s="1461"/>
      <c r="B606" s="452"/>
      <c r="C606" s="1569"/>
      <c r="D606" s="1570"/>
      <c r="E606" s="1571"/>
      <c r="F606" s="1046"/>
      <c r="G606" s="1571"/>
      <c r="H606" s="1046"/>
      <c r="I606" s="1046"/>
      <c r="J606" s="1571"/>
      <c r="K606" s="1573"/>
      <c r="L606" s="1046"/>
      <c r="M606" s="1046"/>
      <c r="N606" s="1046"/>
      <c r="O606" s="1461"/>
      <c r="P606" s="1461"/>
      <c r="Q606" s="1461"/>
      <c r="R606" s="1461"/>
      <c r="S606" s="1461"/>
      <c r="T606" s="327"/>
      <c r="U606" s="327"/>
      <c r="V606" s="327"/>
      <c r="W606" s="327"/>
      <c r="X606" s="327"/>
      <c r="Y606" s="327"/>
      <c r="Z606" s="327"/>
      <c r="AA606" s="327"/>
      <c r="AB606" s="1575"/>
      <c r="AC606" s="327"/>
      <c r="AD606" s="327"/>
      <c r="AE606" s="327"/>
      <c r="AF606" s="327"/>
      <c r="AG606" s="327"/>
      <c r="AH606" s="327"/>
      <c r="AI606" s="327"/>
      <c r="AJ606" s="327"/>
      <c r="AK606" s="327"/>
      <c r="AL606" s="1461"/>
      <c r="AM606" s="1461"/>
      <c r="AN606" s="1461"/>
      <c r="AO606" s="1461"/>
    </row>
    <row r="607">
      <c r="A607" s="1461"/>
      <c r="B607" s="452"/>
      <c r="C607" s="1569"/>
      <c r="D607" s="1570"/>
      <c r="E607" s="1571"/>
      <c r="F607" s="1046"/>
      <c r="G607" s="1571"/>
      <c r="H607" s="1046"/>
      <c r="I607" s="1046"/>
      <c r="J607" s="1571"/>
      <c r="K607" s="1573"/>
      <c r="L607" s="1046"/>
      <c r="M607" s="1046"/>
      <c r="N607" s="1046"/>
      <c r="O607" s="1461"/>
      <c r="P607" s="1461"/>
      <c r="Q607" s="1461"/>
      <c r="R607" s="1461"/>
      <c r="S607" s="1461"/>
      <c r="T607" s="327"/>
      <c r="U607" s="327"/>
      <c r="V607" s="327"/>
      <c r="W607" s="327"/>
      <c r="X607" s="327"/>
      <c r="Y607" s="327"/>
      <c r="Z607" s="327"/>
      <c r="AA607" s="327"/>
      <c r="AB607" s="1575"/>
      <c r="AC607" s="327"/>
      <c r="AD607" s="327"/>
      <c r="AE607" s="327"/>
      <c r="AF607" s="327"/>
      <c r="AG607" s="327"/>
      <c r="AH607" s="327"/>
      <c r="AI607" s="327"/>
      <c r="AJ607" s="327"/>
      <c r="AK607" s="327"/>
      <c r="AL607" s="1461"/>
      <c r="AM607" s="1461"/>
      <c r="AN607" s="1461"/>
      <c r="AO607" s="1461"/>
    </row>
    <row r="608">
      <c r="A608" s="1461"/>
      <c r="B608" s="452"/>
      <c r="C608" s="1569"/>
      <c r="D608" s="1570"/>
      <c r="E608" s="1571"/>
      <c r="F608" s="1046"/>
      <c r="G608" s="1571"/>
      <c r="H608" s="1046"/>
      <c r="I608" s="1046"/>
      <c r="J608" s="1571"/>
      <c r="K608" s="1573"/>
      <c r="L608" s="1046"/>
      <c r="M608" s="1046"/>
      <c r="N608" s="1046"/>
      <c r="O608" s="1461"/>
      <c r="P608" s="1461"/>
      <c r="Q608" s="1461"/>
      <c r="R608" s="1461"/>
      <c r="S608" s="1461"/>
      <c r="T608" s="327"/>
      <c r="U608" s="327"/>
      <c r="V608" s="327"/>
      <c r="W608" s="327"/>
      <c r="X608" s="327"/>
      <c r="Y608" s="327"/>
      <c r="Z608" s="327"/>
      <c r="AA608" s="327"/>
      <c r="AB608" s="1575"/>
      <c r="AC608" s="327"/>
      <c r="AD608" s="327"/>
      <c r="AE608" s="327"/>
      <c r="AF608" s="327"/>
      <c r="AG608" s="327"/>
      <c r="AH608" s="327"/>
      <c r="AI608" s="327"/>
      <c r="AJ608" s="327"/>
      <c r="AK608" s="327"/>
      <c r="AL608" s="1461"/>
      <c r="AM608" s="1461"/>
      <c r="AN608" s="1461"/>
      <c r="AO608" s="1461"/>
    </row>
    <row r="609">
      <c r="A609" s="1461"/>
      <c r="B609" s="452"/>
      <c r="C609" s="1569"/>
      <c r="D609" s="1570"/>
      <c r="E609" s="1571"/>
      <c r="F609" s="1046"/>
      <c r="G609" s="1571"/>
      <c r="H609" s="1046"/>
      <c r="I609" s="1046"/>
      <c r="J609" s="1571"/>
      <c r="K609" s="1573"/>
      <c r="L609" s="1046"/>
      <c r="M609" s="1046"/>
      <c r="N609" s="1046"/>
      <c r="O609" s="1461"/>
      <c r="P609" s="1461"/>
      <c r="Q609" s="1461"/>
      <c r="R609" s="1461"/>
      <c r="S609" s="1461"/>
      <c r="T609" s="327"/>
      <c r="U609" s="327"/>
      <c r="V609" s="327"/>
      <c r="W609" s="327"/>
      <c r="X609" s="327"/>
      <c r="Y609" s="327"/>
      <c r="Z609" s="327"/>
      <c r="AA609" s="327"/>
      <c r="AB609" s="1575"/>
      <c r="AC609" s="327"/>
      <c r="AD609" s="327"/>
      <c r="AE609" s="327"/>
      <c r="AF609" s="327"/>
      <c r="AG609" s="327"/>
      <c r="AH609" s="327"/>
      <c r="AI609" s="327"/>
      <c r="AJ609" s="327"/>
      <c r="AK609" s="327"/>
      <c r="AL609" s="1461"/>
      <c r="AM609" s="1461"/>
      <c r="AN609" s="1461"/>
      <c r="AO609" s="1461"/>
    </row>
    <row r="610">
      <c r="A610" s="1461"/>
      <c r="B610" s="452"/>
      <c r="C610" s="1569"/>
      <c r="D610" s="1570"/>
      <c r="E610" s="1571"/>
      <c r="F610" s="1046"/>
      <c r="G610" s="1571"/>
      <c r="H610" s="1046"/>
      <c r="I610" s="1046"/>
      <c r="J610" s="1571"/>
      <c r="K610" s="1573"/>
      <c r="L610" s="1046"/>
      <c r="M610" s="1046"/>
      <c r="N610" s="1046"/>
      <c r="O610" s="1461"/>
      <c r="P610" s="1461"/>
      <c r="Q610" s="1461"/>
      <c r="R610" s="1461"/>
      <c r="S610" s="1461"/>
      <c r="T610" s="327"/>
      <c r="U610" s="327"/>
      <c r="V610" s="327"/>
      <c r="W610" s="327"/>
      <c r="X610" s="327"/>
      <c r="Y610" s="327"/>
      <c r="Z610" s="327"/>
      <c r="AA610" s="327"/>
      <c r="AB610" s="1575"/>
      <c r="AC610" s="327"/>
      <c r="AD610" s="327"/>
      <c r="AE610" s="327"/>
      <c r="AF610" s="327"/>
      <c r="AG610" s="327"/>
      <c r="AH610" s="327"/>
      <c r="AI610" s="327"/>
      <c r="AJ610" s="327"/>
      <c r="AK610" s="327"/>
      <c r="AL610" s="1461"/>
      <c r="AM610" s="1461"/>
      <c r="AN610" s="1461"/>
      <c r="AO610" s="1461"/>
    </row>
    <row r="611">
      <c r="A611" s="1461"/>
      <c r="B611" s="452"/>
      <c r="C611" s="1569"/>
      <c r="D611" s="1570"/>
      <c r="E611" s="1571"/>
      <c r="F611" s="1046"/>
      <c r="G611" s="1571"/>
      <c r="H611" s="1046"/>
      <c r="I611" s="1046"/>
      <c r="J611" s="1571"/>
      <c r="K611" s="1573"/>
      <c r="L611" s="1046"/>
      <c r="M611" s="1046"/>
      <c r="N611" s="1046"/>
      <c r="O611" s="1461"/>
      <c r="P611" s="1461"/>
      <c r="Q611" s="1461"/>
      <c r="R611" s="1461"/>
      <c r="S611" s="1461"/>
      <c r="T611" s="327"/>
      <c r="U611" s="327"/>
      <c r="V611" s="327"/>
      <c r="W611" s="327"/>
      <c r="X611" s="327"/>
      <c r="Y611" s="327"/>
      <c r="Z611" s="327"/>
      <c r="AA611" s="327"/>
      <c r="AB611" s="1575"/>
      <c r="AC611" s="327"/>
      <c r="AD611" s="327"/>
      <c r="AE611" s="327"/>
      <c r="AF611" s="327"/>
      <c r="AG611" s="327"/>
      <c r="AH611" s="327"/>
      <c r="AI611" s="327"/>
      <c r="AJ611" s="327"/>
      <c r="AK611" s="327"/>
      <c r="AL611" s="1461"/>
      <c r="AM611" s="1461"/>
      <c r="AN611" s="1461"/>
      <c r="AO611" s="1461"/>
    </row>
    <row r="612">
      <c r="A612" s="1461"/>
      <c r="B612" s="452"/>
      <c r="C612" s="1569"/>
      <c r="D612" s="1570"/>
      <c r="E612" s="1571"/>
      <c r="F612" s="1046"/>
      <c r="G612" s="1571"/>
      <c r="H612" s="1046"/>
      <c r="I612" s="1046"/>
      <c r="J612" s="1571"/>
      <c r="K612" s="1573"/>
      <c r="L612" s="1046"/>
      <c r="M612" s="1046"/>
      <c r="N612" s="1046"/>
      <c r="O612" s="1461"/>
      <c r="P612" s="1461"/>
      <c r="Q612" s="1461"/>
      <c r="R612" s="1461"/>
      <c r="S612" s="1461"/>
      <c r="T612" s="327"/>
      <c r="U612" s="327"/>
      <c r="V612" s="327"/>
      <c r="W612" s="327"/>
      <c r="X612" s="327"/>
      <c r="Y612" s="327"/>
      <c r="Z612" s="327"/>
      <c r="AA612" s="327"/>
      <c r="AB612" s="1575"/>
      <c r="AC612" s="327"/>
      <c r="AD612" s="327"/>
      <c r="AE612" s="327"/>
      <c r="AF612" s="327"/>
      <c r="AG612" s="327"/>
      <c r="AH612" s="327"/>
      <c r="AI612" s="327"/>
      <c r="AJ612" s="327"/>
      <c r="AK612" s="327"/>
      <c r="AL612" s="1461"/>
      <c r="AM612" s="1461"/>
      <c r="AN612" s="1461"/>
      <c r="AO612" s="1461"/>
    </row>
    <row r="613">
      <c r="A613" s="1461"/>
      <c r="B613" s="452"/>
      <c r="C613" s="1569"/>
      <c r="D613" s="1570"/>
      <c r="E613" s="1571"/>
      <c r="F613" s="1046"/>
      <c r="G613" s="1571"/>
      <c r="H613" s="1046"/>
      <c r="I613" s="1046"/>
      <c r="J613" s="1571"/>
      <c r="K613" s="1573"/>
      <c r="L613" s="1046"/>
      <c r="M613" s="1046"/>
      <c r="N613" s="1046"/>
      <c r="O613" s="1461"/>
      <c r="P613" s="1461"/>
      <c r="Q613" s="1461"/>
      <c r="R613" s="1461"/>
      <c r="S613" s="1461"/>
      <c r="T613" s="327"/>
      <c r="U613" s="327"/>
      <c r="V613" s="327"/>
      <c r="W613" s="327"/>
      <c r="X613" s="327"/>
      <c r="Y613" s="327"/>
      <c r="Z613" s="327"/>
      <c r="AA613" s="327"/>
      <c r="AB613" s="1575"/>
      <c r="AC613" s="327"/>
      <c r="AD613" s="327"/>
      <c r="AE613" s="327"/>
      <c r="AF613" s="327"/>
      <c r="AG613" s="327"/>
      <c r="AH613" s="327"/>
      <c r="AI613" s="327"/>
      <c r="AJ613" s="327"/>
      <c r="AK613" s="327"/>
      <c r="AL613" s="1461"/>
      <c r="AM613" s="1461"/>
      <c r="AN613" s="1461"/>
      <c r="AO613" s="1461"/>
    </row>
    <row r="614">
      <c r="A614" s="1461"/>
      <c r="B614" s="452"/>
      <c r="C614" s="1569"/>
      <c r="D614" s="1570"/>
      <c r="E614" s="1571"/>
      <c r="F614" s="1046"/>
      <c r="G614" s="1571"/>
      <c r="H614" s="1046"/>
      <c r="I614" s="1046"/>
      <c r="J614" s="1571"/>
      <c r="K614" s="1573"/>
      <c r="L614" s="1046"/>
      <c r="M614" s="1046"/>
      <c r="N614" s="1046"/>
      <c r="O614" s="1461"/>
      <c r="P614" s="1461"/>
      <c r="Q614" s="1461"/>
      <c r="R614" s="1461"/>
      <c r="S614" s="1461"/>
      <c r="T614" s="327"/>
      <c r="U614" s="327"/>
      <c r="V614" s="327"/>
      <c r="W614" s="327"/>
      <c r="X614" s="327"/>
      <c r="Y614" s="327"/>
      <c r="Z614" s="327"/>
      <c r="AA614" s="327"/>
      <c r="AB614" s="1575"/>
      <c r="AC614" s="327"/>
      <c r="AD614" s="327"/>
      <c r="AE614" s="327"/>
      <c r="AF614" s="327"/>
      <c r="AG614" s="327"/>
      <c r="AH614" s="327"/>
      <c r="AI614" s="327"/>
      <c r="AJ614" s="327"/>
      <c r="AK614" s="327"/>
      <c r="AL614" s="1461"/>
      <c r="AM614" s="1461"/>
      <c r="AN614" s="1461"/>
      <c r="AO614" s="1461"/>
    </row>
    <row r="615">
      <c r="A615" s="1461"/>
      <c r="B615" s="452"/>
      <c r="C615" s="1569"/>
      <c r="D615" s="1570"/>
      <c r="E615" s="1571"/>
      <c r="F615" s="1046"/>
      <c r="G615" s="1571"/>
      <c r="H615" s="1046"/>
      <c r="I615" s="1046"/>
      <c r="J615" s="1571"/>
      <c r="K615" s="1573"/>
      <c r="L615" s="1046"/>
      <c r="M615" s="1046"/>
      <c r="N615" s="1046"/>
      <c r="O615" s="1461"/>
      <c r="P615" s="1461"/>
      <c r="Q615" s="1461"/>
      <c r="R615" s="1461"/>
      <c r="S615" s="1461"/>
      <c r="T615" s="327"/>
      <c r="U615" s="327"/>
      <c r="V615" s="327"/>
      <c r="W615" s="327"/>
      <c r="X615" s="327"/>
      <c r="Y615" s="327"/>
      <c r="Z615" s="327"/>
      <c r="AA615" s="327"/>
      <c r="AB615" s="1575"/>
      <c r="AC615" s="327"/>
      <c r="AD615" s="327"/>
      <c r="AE615" s="327"/>
      <c r="AF615" s="327"/>
      <c r="AG615" s="327"/>
      <c r="AH615" s="327"/>
      <c r="AI615" s="327"/>
      <c r="AJ615" s="327"/>
      <c r="AK615" s="327"/>
      <c r="AL615" s="1461"/>
      <c r="AM615" s="1461"/>
      <c r="AN615" s="1461"/>
      <c r="AO615" s="1461"/>
    </row>
    <row r="616">
      <c r="A616" s="1461"/>
      <c r="B616" s="452"/>
      <c r="C616" s="1569"/>
      <c r="D616" s="1570"/>
      <c r="E616" s="1571"/>
      <c r="F616" s="1046"/>
      <c r="G616" s="1571"/>
      <c r="H616" s="1046"/>
      <c r="I616" s="1046"/>
      <c r="J616" s="1571"/>
      <c r="K616" s="1573"/>
      <c r="L616" s="1046"/>
      <c r="M616" s="1046"/>
      <c r="N616" s="1046"/>
      <c r="O616" s="1461"/>
      <c r="P616" s="1461"/>
      <c r="Q616" s="1461"/>
      <c r="R616" s="1461"/>
      <c r="S616" s="1461"/>
      <c r="T616" s="327"/>
      <c r="U616" s="327"/>
      <c r="V616" s="327"/>
      <c r="W616" s="327"/>
      <c r="X616" s="327"/>
      <c r="Y616" s="327"/>
      <c r="Z616" s="327"/>
      <c r="AA616" s="327"/>
      <c r="AB616" s="1575"/>
      <c r="AC616" s="327"/>
      <c r="AD616" s="327"/>
      <c r="AE616" s="327"/>
      <c r="AF616" s="327"/>
      <c r="AG616" s="327"/>
      <c r="AH616" s="327"/>
      <c r="AI616" s="327"/>
      <c r="AJ616" s="327"/>
      <c r="AK616" s="327"/>
      <c r="AL616" s="1461"/>
      <c r="AM616" s="1461"/>
      <c r="AN616" s="1461"/>
      <c r="AO616" s="1461"/>
    </row>
    <row r="617">
      <c r="A617" s="1461"/>
      <c r="B617" s="452"/>
      <c r="C617" s="1569"/>
      <c r="D617" s="1570"/>
      <c r="E617" s="1571"/>
      <c r="F617" s="1046"/>
      <c r="G617" s="1571"/>
      <c r="H617" s="1046"/>
      <c r="I617" s="1046"/>
      <c r="J617" s="1571"/>
      <c r="K617" s="1573"/>
      <c r="L617" s="1046"/>
      <c r="M617" s="1046"/>
      <c r="N617" s="1046"/>
      <c r="O617" s="1461"/>
      <c r="P617" s="1461"/>
      <c r="Q617" s="1461"/>
      <c r="R617" s="1461"/>
      <c r="S617" s="1461"/>
      <c r="T617" s="327"/>
      <c r="U617" s="327"/>
      <c r="V617" s="327"/>
      <c r="W617" s="327"/>
      <c r="X617" s="327"/>
      <c r="Y617" s="327"/>
      <c r="Z617" s="327"/>
      <c r="AA617" s="327"/>
      <c r="AB617" s="1575"/>
      <c r="AC617" s="327"/>
      <c r="AD617" s="327"/>
      <c r="AE617" s="327"/>
      <c r="AF617" s="327"/>
      <c r="AG617" s="327"/>
      <c r="AH617" s="327"/>
      <c r="AI617" s="327"/>
      <c r="AJ617" s="327"/>
      <c r="AK617" s="327"/>
      <c r="AL617" s="1461"/>
      <c r="AM617" s="1461"/>
      <c r="AN617" s="1461"/>
      <c r="AO617" s="1461"/>
    </row>
    <row r="618">
      <c r="A618" s="1461"/>
      <c r="B618" s="452"/>
      <c r="C618" s="1569"/>
      <c r="D618" s="1570"/>
      <c r="E618" s="1571"/>
      <c r="F618" s="1046"/>
      <c r="G618" s="1571"/>
      <c r="H618" s="1046"/>
      <c r="I618" s="1046"/>
      <c r="J618" s="1571"/>
      <c r="K618" s="1573"/>
      <c r="L618" s="1046"/>
      <c r="M618" s="1046"/>
      <c r="N618" s="1046"/>
      <c r="O618" s="1461"/>
      <c r="P618" s="1461"/>
      <c r="Q618" s="1461"/>
      <c r="R618" s="1461"/>
      <c r="S618" s="1461"/>
      <c r="T618" s="327"/>
      <c r="U618" s="327"/>
      <c r="V618" s="327"/>
      <c r="W618" s="327"/>
      <c r="X618" s="327"/>
      <c r="Y618" s="327"/>
      <c r="Z618" s="327"/>
      <c r="AA618" s="327"/>
      <c r="AB618" s="1575"/>
      <c r="AC618" s="327"/>
      <c r="AD618" s="327"/>
      <c r="AE618" s="327"/>
      <c r="AF618" s="327"/>
      <c r="AG618" s="327"/>
      <c r="AH618" s="327"/>
      <c r="AI618" s="327"/>
      <c r="AJ618" s="327"/>
      <c r="AK618" s="327"/>
      <c r="AL618" s="1461"/>
      <c r="AM618" s="1461"/>
      <c r="AN618" s="1461"/>
      <c r="AO618" s="1461"/>
    </row>
    <row r="619">
      <c r="A619" s="1461"/>
      <c r="B619" s="452"/>
      <c r="C619" s="1569"/>
      <c r="D619" s="1570"/>
      <c r="E619" s="1571"/>
      <c r="F619" s="1046"/>
      <c r="G619" s="1571"/>
      <c r="H619" s="1046"/>
      <c r="I619" s="1046"/>
      <c r="J619" s="1571"/>
      <c r="K619" s="1573"/>
      <c r="L619" s="1046"/>
      <c r="M619" s="1046"/>
      <c r="N619" s="1046"/>
      <c r="O619" s="1461"/>
      <c r="P619" s="1461"/>
      <c r="Q619" s="1461"/>
      <c r="R619" s="1461"/>
      <c r="S619" s="1461"/>
      <c r="T619" s="327"/>
      <c r="U619" s="327"/>
      <c r="V619" s="327"/>
      <c r="W619" s="327"/>
      <c r="X619" s="327"/>
      <c r="Y619" s="327"/>
      <c r="Z619" s="327"/>
      <c r="AA619" s="327"/>
      <c r="AB619" s="1575"/>
      <c r="AC619" s="327"/>
      <c r="AD619" s="327"/>
      <c r="AE619" s="327"/>
      <c r="AF619" s="327"/>
      <c r="AG619" s="327"/>
      <c r="AH619" s="327"/>
      <c r="AI619" s="327"/>
      <c r="AJ619" s="327"/>
      <c r="AK619" s="327"/>
      <c r="AL619" s="1461"/>
      <c r="AM619" s="1461"/>
      <c r="AN619" s="1461"/>
      <c r="AO619" s="1461"/>
    </row>
    <row r="620">
      <c r="A620" s="1461"/>
      <c r="B620" s="452"/>
      <c r="C620" s="1569"/>
      <c r="D620" s="1570"/>
      <c r="E620" s="1571"/>
      <c r="F620" s="1046"/>
      <c r="G620" s="1571"/>
      <c r="H620" s="1046"/>
      <c r="I620" s="1046"/>
      <c r="J620" s="1571"/>
      <c r="K620" s="1573"/>
      <c r="L620" s="1046"/>
      <c r="M620" s="1046"/>
      <c r="N620" s="1046"/>
      <c r="O620" s="1461"/>
      <c r="P620" s="1461"/>
      <c r="Q620" s="1461"/>
      <c r="R620" s="1461"/>
      <c r="S620" s="1461"/>
      <c r="T620" s="327"/>
      <c r="U620" s="327"/>
      <c r="V620" s="327"/>
      <c r="W620" s="327"/>
      <c r="X620" s="327"/>
      <c r="Y620" s="327"/>
      <c r="Z620" s="327"/>
      <c r="AA620" s="327"/>
      <c r="AB620" s="1575"/>
      <c r="AC620" s="327"/>
      <c r="AD620" s="327"/>
      <c r="AE620" s="327"/>
      <c r="AF620" s="327"/>
      <c r="AG620" s="327"/>
      <c r="AH620" s="327"/>
      <c r="AI620" s="327"/>
      <c r="AJ620" s="327"/>
      <c r="AK620" s="327"/>
      <c r="AL620" s="1461"/>
      <c r="AM620" s="1461"/>
      <c r="AN620" s="1461"/>
      <c r="AO620" s="1461"/>
    </row>
    <row r="621">
      <c r="A621" s="1461"/>
      <c r="B621" s="452"/>
      <c r="C621" s="1569"/>
      <c r="D621" s="1570"/>
      <c r="E621" s="1571"/>
      <c r="F621" s="1046"/>
      <c r="G621" s="1571"/>
      <c r="H621" s="1046"/>
      <c r="I621" s="1046"/>
      <c r="J621" s="1571"/>
      <c r="K621" s="1573"/>
      <c r="L621" s="1046"/>
      <c r="M621" s="1046"/>
      <c r="N621" s="1046"/>
      <c r="O621" s="1461"/>
      <c r="P621" s="1461"/>
      <c r="Q621" s="1461"/>
      <c r="R621" s="1461"/>
      <c r="S621" s="1461"/>
      <c r="T621" s="327"/>
      <c r="U621" s="327"/>
      <c r="V621" s="327"/>
      <c r="W621" s="327"/>
      <c r="X621" s="327"/>
      <c r="Y621" s="327"/>
      <c r="Z621" s="327"/>
      <c r="AA621" s="327"/>
      <c r="AB621" s="1575"/>
      <c r="AC621" s="327"/>
      <c r="AD621" s="327"/>
      <c r="AE621" s="327"/>
      <c r="AF621" s="327"/>
      <c r="AG621" s="327"/>
      <c r="AH621" s="327"/>
      <c r="AI621" s="327"/>
      <c r="AJ621" s="327"/>
      <c r="AK621" s="327"/>
      <c r="AL621" s="1461"/>
      <c r="AM621" s="1461"/>
      <c r="AN621" s="1461"/>
      <c r="AO621" s="1461"/>
    </row>
    <row r="622">
      <c r="A622" s="1461"/>
      <c r="B622" s="452"/>
      <c r="C622" s="1569"/>
      <c r="D622" s="1570"/>
      <c r="E622" s="1571"/>
      <c r="F622" s="1046"/>
      <c r="G622" s="1571"/>
      <c r="H622" s="1046"/>
      <c r="I622" s="1046"/>
      <c r="J622" s="1571"/>
      <c r="K622" s="1573"/>
      <c r="L622" s="1046"/>
      <c r="M622" s="1046"/>
      <c r="N622" s="1046"/>
      <c r="O622" s="1461"/>
      <c r="P622" s="1461"/>
      <c r="Q622" s="1461"/>
      <c r="R622" s="1461"/>
      <c r="S622" s="1461"/>
      <c r="T622" s="327"/>
      <c r="U622" s="327"/>
      <c r="V622" s="327"/>
      <c r="W622" s="327"/>
      <c r="X622" s="327"/>
      <c r="Y622" s="327"/>
      <c r="Z622" s="327"/>
      <c r="AA622" s="327"/>
      <c r="AB622" s="1575"/>
      <c r="AC622" s="327"/>
      <c r="AD622" s="327"/>
      <c r="AE622" s="327"/>
      <c r="AF622" s="327"/>
      <c r="AG622" s="327"/>
      <c r="AH622" s="327"/>
      <c r="AI622" s="327"/>
      <c r="AJ622" s="327"/>
      <c r="AK622" s="327"/>
      <c r="AL622" s="1461"/>
      <c r="AM622" s="1461"/>
      <c r="AN622" s="1461"/>
      <c r="AO622" s="1461"/>
    </row>
    <row r="623">
      <c r="A623" s="1461"/>
      <c r="B623" s="452"/>
      <c r="C623" s="1569"/>
      <c r="D623" s="1570"/>
      <c r="E623" s="1571"/>
      <c r="F623" s="1046"/>
      <c r="G623" s="1571"/>
      <c r="H623" s="1046"/>
      <c r="I623" s="1046"/>
      <c r="J623" s="1571"/>
      <c r="K623" s="1573"/>
      <c r="L623" s="1046"/>
      <c r="M623" s="1046"/>
      <c r="N623" s="1046"/>
      <c r="O623" s="1461"/>
      <c r="P623" s="1461"/>
      <c r="Q623" s="1461"/>
      <c r="R623" s="1461"/>
      <c r="S623" s="1461"/>
      <c r="T623" s="327"/>
      <c r="U623" s="327"/>
      <c r="V623" s="327"/>
      <c r="W623" s="327"/>
      <c r="X623" s="327"/>
      <c r="Y623" s="327"/>
      <c r="Z623" s="327"/>
      <c r="AA623" s="327"/>
      <c r="AB623" s="1575"/>
      <c r="AC623" s="327"/>
      <c r="AD623" s="327"/>
      <c r="AE623" s="327"/>
      <c r="AF623" s="327"/>
      <c r="AG623" s="327"/>
      <c r="AH623" s="327"/>
      <c r="AI623" s="327"/>
      <c r="AJ623" s="327"/>
      <c r="AK623" s="327"/>
      <c r="AL623" s="1461"/>
      <c r="AM623" s="1461"/>
      <c r="AN623" s="1461"/>
      <c r="AO623" s="1461"/>
    </row>
    <row r="624">
      <c r="A624" s="1461"/>
      <c r="B624" s="452"/>
      <c r="C624" s="1569"/>
      <c r="D624" s="1570"/>
      <c r="E624" s="1571"/>
      <c r="F624" s="1046"/>
      <c r="G624" s="1571"/>
      <c r="H624" s="1046"/>
      <c r="I624" s="1046"/>
      <c r="J624" s="1571"/>
      <c r="K624" s="1573"/>
      <c r="L624" s="1046"/>
      <c r="M624" s="1046"/>
      <c r="N624" s="1046"/>
      <c r="O624" s="1461"/>
      <c r="P624" s="1461"/>
      <c r="Q624" s="1461"/>
      <c r="R624" s="1461"/>
      <c r="S624" s="1461"/>
      <c r="T624" s="327"/>
      <c r="U624" s="327"/>
      <c r="V624" s="327"/>
      <c r="W624" s="327"/>
      <c r="X624" s="327"/>
      <c r="Y624" s="327"/>
      <c r="Z624" s="327"/>
      <c r="AA624" s="327"/>
      <c r="AB624" s="1575"/>
      <c r="AC624" s="327"/>
      <c r="AD624" s="327"/>
      <c r="AE624" s="327"/>
      <c r="AF624" s="327"/>
      <c r="AG624" s="327"/>
      <c r="AH624" s="327"/>
      <c r="AI624" s="327"/>
      <c r="AJ624" s="327"/>
      <c r="AK624" s="327"/>
      <c r="AL624" s="1461"/>
      <c r="AM624" s="1461"/>
      <c r="AN624" s="1461"/>
      <c r="AO624" s="1461"/>
    </row>
    <row r="625">
      <c r="A625" s="1461"/>
      <c r="B625" s="452"/>
      <c r="C625" s="1569"/>
      <c r="D625" s="1570"/>
      <c r="E625" s="1571"/>
      <c r="F625" s="1046"/>
      <c r="G625" s="1571"/>
      <c r="H625" s="1046"/>
      <c r="I625" s="1046"/>
      <c r="J625" s="1571"/>
      <c r="K625" s="1573"/>
      <c r="L625" s="1046"/>
      <c r="M625" s="1046"/>
      <c r="N625" s="1046"/>
      <c r="O625" s="1461"/>
      <c r="P625" s="1461"/>
      <c r="Q625" s="1461"/>
      <c r="R625" s="1461"/>
      <c r="S625" s="1461"/>
      <c r="T625" s="327"/>
      <c r="U625" s="327"/>
      <c r="V625" s="327"/>
      <c r="W625" s="327"/>
      <c r="X625" s="327"/>
      <c r="Y625" s="327"/>
      <c r="Z625" s="327"/>
      <c r="AA625" s="327"/>
      <c r="AB625" s="1575"/>
      <c r="AC625" s="327"/>
      <c r="AD625" s="327"/>
      <c r="AE625" s="327"/>
      <c r="AF625" s="327"/>
      <c r="AG625" s="327"/>
      <c r="AH625" s="327"/>
      <c r="AI625" s="327"/>
      <c r="AJ625" s="327"/>
      <c r="AK625" s="327"/>
      <c r="AL625" s="1461"/>
      <c r="AM625" s="1461"/>
      <c r="AN625" s="1461"/>
      <c r="AO625" s="1461"/>
    </row>
    <row r="626">
      <c r="A626" s="1461"/>
      <c r="B626" s="452"/>
      <c r="C626" s="1569"/>
      <c r="D626" s="1570"/>
      <c r="E626" s="1571"/>
      <c r="F626" s="1046"/>
      <c r="G626" s="1571"/>
      <c r="H626" s="1046"/>
      <c r="I626" s="1046"/>
      <c r="J626" s="1571"/>
      <c r="K626" s="1573"/>
      <c r="L626" s="1046"/>
      <c r="M626" s="1046"/>
      <c r="N626" s="1046"/>
      <c r="O626" s="1461"/>
      <c r="P626" s="1461"/>
      <c r="Q626" s="1461"/>
      <c r="R626" s="1461"/>
      <c r="S626" s="1461"/>
      <c r="T626" s="327"/>
      <c r="U626" s="327"/>
      <c r="V626" s="327"/>
      <c r="W626" s="327"/>
      <c r="X626" s="327"/>
      <c r="Y626" s="327"/>
      <c r="Z626" s="327"/>
      <c r="AA626" s="327"/>
      <c r="AB626" s="1575"/>
      <c r="AC626" s="327"/>
      <c r="AD626" s="327"/>
      <c r="AE626" s="327"/>
      <c r="AF626" s="327"/>
      <c r="AG626" s="327"/>
      <c r="AH626" s="327"/>
      <c r="AI626" s="327"/>
      <c r="AJ626" s="327"/>
      <c r="AK626" s="327"/>
      <c r="AL626" s="1461"/>
      <c r="AM626" s="1461"/>
      <c r="AN626" s="1461"/>
      <c r="AO626" s="1461"/>
    </row>
    <row r="627">
      <c r="A627" s="1461"/>
      <c r="B627" s="452"/>
      <c r="C627" s="1569"/>
      <c r="D627" s="1570"/>
      <c r="E627" s="1571"/>
      <c r="F627" s="1046"/>
      <c r="G627" s="1571"/>
      <c r="H627" s="1046"/>
      <c r="I627" s="1046"/>
      <c r="J627" s="1571"/>
      <c r="K627" s="1573"/>
      <c r="L627" s="1046"/>
      <c r="M627" s="1046"/>
      <c r="N627" s="1046"/>
      <c r="O627" s="1461"/>
      <c r="P627" s="1461"/>
      <c r="Q627" s="1461"/>
      <c r="R627" s="1461"/>
      <c r="S627" s="1461"/>
      <c r="T627" s="327"/>
      <c r="U627" s="327"/>
      <c r="V627" s="327"/>
      <c r="W627" s="327"/>
      <c r="X627" s="327"/>
      <c r="Y627" s="327"/>
      <c r="Z627" s="327"/>
      <c r="AA627" s="327"/>
      <c r="AB627" s="1575"/>
      <c r="AC627" s="327"/>
      <c r="AD627" s="327"/>
      <c r="AE627" s="327"/>
      <c r="AF627" s="327"/>
      <c r="AG627" s="327"/>
      <c r="AH627" s="327"/>
      <c r="AI627" s="327"/>
      <c r="AJ627" s="327"/>
      <c r="AK627" s="327"/>
      <c r="AL627" s="1461"/>
      <c r="AM627" s="1461"/>
      <c r="AN627" s="1461"/>
      <c r="AO627" s="1461"/>
    </row>
    <row r="628">
      <c r="A628" s="1461"/>
      <c r="B628" s="452"/>
      <c r="C628" s="1569"/>
      <c r="D628" s="1570"/>
      <c r="E628" s="1571"/>
      <c r="F628" s="1046"/>
      <c r="G628" s="1571"/>
      <c r="H628" s="1046"/>
      <c r="I628" s="1046"/>
      <c r="J628" s="1571"/>
      <c r="K628" s="1573"/>
      <c r="L628" s="1046"/>
      <c r="M628" s="1046"/>
      <c r="N628" s="1046"/>
      <c r="O628" s="1461"/>
      <c r="P628" s="1461"/>
      <c r="Q628" s="1461"/>
      <c r="R628" s="1461"/>
      <c r="S628" s="1461"/>
      <c r="T628" s="327"/>
      <c r="U628" s="327"/>
      <c r="V628" s="327"/>
      <c r="W628" s="327"/>
      <c r="X628" s="327"/>
      <c r="Y628" s="327"/>
      <c r="Z628" s="327"/>
      <c r="AA628" s="327"/>
      <c r="AB628" s="1575"/>
      <c r="AC628" s="327"/>
      <c r="AD628" s="327"/>
      <c r="AE628" s="327"/>
      <c r="AF628" s="327"/>
      <c r="AG628" s="327"/>
      <c r="AH628" s="327"/>
      <c r="AI628" s="327"/>
      <c r="AJ628" s="327"/>
      <c r="AK628" s="327"/>
      <c r="AL628" s="1461"/>
      <c r="AM628" s="1461"/>
      <c r="AN628" s="1461"/>
      <c r="AO628" s="1461"/>
    </row>
    <row r="629">
      <c r="A629" s="1461"/>
      <c r="B629" s="452"/>
      <c r="C629" s="1569"/>
      <c r="D629" s="1570"/>
      <c r="E629" s="1571"/>
      <c r="F629" s="1046"/>
      <c r="G629" s="1571"/>
      <c r="H629" s="1046"/>
      <c r="I629" s="1046"/>
      <c r="J629" s="1571"/>
      <c r="K629" s="1573"/>
      <c r="L629" s="1046"/>
      <c r="M629" s="1046"/>
      <c r="N629" s="1046"/>
      <c r="O629" s="1461"/>
      <c r="P629" s="1461"/>
      <c r="Q629" s="1461"/>
      <c r="R629" s="1461"/>
      <c r="S629" s="1461"/>
      <c r="T629" s="327"/>
      <c r="U629" s="327"/>
      <c r="V629" s="327"/>
      <c r="W629" s="327"/>
      <c r="X629" s="327"/>
      <c r="Y629" s="327"/>
      <c r="Z629" s="327"/>
      <c r="AA629" s="327"/>
      <c r="AB629" s="1575"/>
      <c r="AC629" s="327"/>
      <c r="AD629" s="327"/>
      <c r="AE629" s="327"/>
      <c r="AF629" s="327"/>
      <c r="AG629" s="327"/>
      <c r="AH629" s="327"/>
      <c r="AI629" s="327"/>
      <c r="AJ629" s="327"/>
      <c r="AK629" s="327"/>
      <c r="AL629" s="1461"/>
      <c r="AM629" s="1461"/>
      <c r="AN629" s="1461"/>
      <c r="AO629" s="1461"/>
    </row>
    <row r="630">
      <c r="A630" s="1461"/>
      <c r="B630" s="452"/>
      <c r="C630" s="1569"/>
      <c r="D630" s="1570"/>
      <c r="E630" s="1571"/>
      <c r="F630" s="1046"/>
      <c r="G630" s="1571"/>
      <c r="H630" s="1046"/>
      <c r="I630" s="1046"/>
      <c r="J630" s="1571"/>
      <c r="K630" s="1573"/>
      <c r="L630" s="1046"/>
      <c r="M630" s="1046"/>
      <c r="N630" s="1046"/>
      <c r="O630" s="1461"/>
      <c r="P630" s="1461"/>
      <c r="Q630" s="1461"/>
      <c r="R630" s="1461"/>
      <c r="S630" s="1461"/>
      <c r="T630" s="327"/>
      <c r="U630" s="327"/>
      <c r="V630" s="327"/>
      <c r="W630" s="327"/>
      <c r="X630" s="327"/>
      <c r="Y630" s="327"/>
      <c r="Z630" s="327"/>
      <c r="AA630" s="327"/>
      <c r="AB630" s="1575"/>
      <c r="AC630" s="327"/>
      <c r="AD630" s="327"/>
      <c r="AE630" s="327"/>
      <c r="AF630" s="327"/>
      <c r="AG630" s="327"/>
      <c r="AH630" s="327"/>
      <c r="AI630" s="327"/>
      <c r="AJ630" s="327"/>
      <c r="AK630" s="327"/>
      <c r="AL630" s="1461"/>
      <c r="AM630" s="1461"/>
      <c r="AN630" s="1461"/>
      <c r="AO630" s="1461"/>
    </row>
    <row r="631">
      <c r="A631" s="1461"/>
      <c r="B631" s="452"/>
      <c r="C631" s="1569"/>
      <c r="D631" s="1570"/>
      <c r="E631" s="1571"/>
      <c r="F631" s="1046"/>
      <c r="G631" s="1571"/>
      <c r="H631" s="1046"/>
      <c r="I631" s="1046"/>
      <c r="J631" s="1571"/>
      <c r="K631" s="1573"/>
      <c r="L631" s="1046"/>
      <c r="M631" s="1046"/>
      <c r="N631" s="1046"/>
      <c r="O631" s="1461"/>
      <c r="P631" s="1461"/>
      <c r="Q631" s="1461"/>
      <c r="R631" s="1461"/>
      <c r="S631" s="1461"/>
      <c r="T631" s="327"/>
      <c r="U631" s="327"/>
      <c r="V631" s="327"/>
      <c r="W631" s="327"/>
      <c r="X631" s="327"/>
      <c r="Y631" s="327"/>
      <c r="Z631" s="327"/>
      <c r="AA631" s="327"/>
      <c r="AB631" s="1575"/>
      <c r="AC631" s="327"/>
      <c r="AD631" s="327"/>
      <c r="AE631" s="327"/>
      <c r="AF631" s="327"/>
      <c r="AG631" s="327"/>
      <c r="AH631" s="327"/>
      <c r="AI631" s="327"/>
      <c r="AJ631" s="327"/>
      <c r="AK631" s="327"/>
      <c r="AL631" s="1461"/>
      <c r="AM631" s="1461"/>
      <c r="AN631" s="1461"/>
      <c r="AO631" s="1461"/>
    </row>
    <row r="632">
      <c r="A632" s="1461"/>
      <c r="B632" s="452"/>
      <c r="C632" s="1569"/>
      <c r="D632" s="1570"/>
      <c r="E632" s="1571"/>
      <c r="F632" s="1046"/>
      <c r="G632" s="1571"/>
      <c r="H632" s="1046"/>
      <c r="I632" s="1046"/>
      <c r="J632" s="1571"/>
      <c r="K632" s="1573"/>
      <c r="L632" s="1046"/>
      <c r="M632" s="1046"/>
      <c r="N632" s="1046"/>
      <c r="O632" s="1461"/>
      <c r="P632" s="1461"/>
      <c r="Q632" s="1461"/>
      <c r="R632" s="1461"/>
      <c r="S632" s="1461"/>
      <c r="T632" s="327"/>
      <c r="U632" s="327"/>
      <c r="V632" s="327"/>
      <c r="W632" s="327"/>
      <c r="X632" s="327"/>
      <c r="Y632" s="327"/>
      <c r="Z632" s="327"/>
      <c r="AA632" s="327"/>
      <c r="AB632" s="1575"/>
      <c r="AC632" s="327"/>
      <c r="AD632" s="327"/>
      <c r="AE632" s="327"/>
      <c r="AF632" s="327"/>
      <c r="AG632" s="327"/>
      <c r="AH632" s="327"/>
      <c r="AI632" s="327"/>
      <c r="AJ632" s="327"/>
      <c r="AK632" s="327"/>
      <c r="AL632" s="1461"/>
      <c r="AM632" s="1461"/>
      <c r="AN632" s="1461"/>
      <c r="AO632" s="1461"/>
    </row>
    <row r="633">
      <c r="A633" s="1461"/>
      <c r="B633" s="452"/>
      <c r="C633" s="1569"/>
      <c r="D633" s="1570"/>
      <c r="E633" s="1571"/>
      <c r="F633" s="1046"/>
      <c r="G633" s="1571"/>
      <c r="H633" s="1046"/>
      <c r="I633" s="1046"/>
      <c r="J633" s="1571"/>
      <c r="K633" s="1573"/>
      <c r="L633" s="1046"/>
      <c r="M633" s="1046"/>
      <c r="N633" s="1046"/>
      <c r="O633" s="1461"/>
      <c r="P633" s="1461"/>
      <c r="Q633" s="1461"/>
      <c r="R633" s="1461"/>
      <c r="S633" s="1461"/>
      <c r="T633" s="327"/>
      <c r="U633" s="327"/>
      <c r="V633" s="327"/>
      <c r="W633" s="327"/>
      <c r="X633" s="327"/>
      <c r="Y633" s="327"/>
      <c r="Z633" s="327"/>
      <c r="AA633" s="327"/>
      <c r="AB633" s="1575"/>
      <c r="AC633" s="327"/>
      <c r="AD633" s="327"/>
      <c r="AE633" s="327"/>
      <c r="AF633" s="327"/>
      <c r="AG633" s="327"/>
      <c r="AH633" s="327"/>
      <c r="AI633" s="327"/>
      <c r="AJ633" s="327"/>
      <c r="AK633" s="327"/>
      <c r="AL633" s="1461"/>
      <c r="AM633" s="1461"/>
      <c r="AN633" s="1461"/>
      <c r="AO633" s="1461"/>
    </row>
    <row r="634">
      <c r="A634" s="1461"/>
      <c r="B634" s="452"/>
      <c r="C634" s="1569"/>
      <c r="D634" s="1570"/>
      <c r="E634" s="1571"/>
      <c r="F634" s="1046"/>
      <c r="G634" s="1571"/>
      <c r="H634" s="1046"/>
      <c r="I634" s="1046"/>
      <c r="J634" s="1571"/>
      <c r="K634" s="1573"/>
      <c r="L634" s="1046"/>
      <c r="M634" s="1046"/>
      <c r="N634" s="1046"/>
      <c r="O634" s="1461"/>
      <c r="P634" s="1461"/>
      <c r="Q634" s="1461"/>
      <c r="R634" s="1461"/>
      <c r="S634" s="1461"/>
      <c r="T634" s="327"/>
      <c r="U634" s="327"/>
      <c r="V634" s="327"/>
      <c r="W634" s="327"/>
      <c r="X634" s="327"/>
      <c r="Y634" s="327"/>
      <c r="Z634" s="327"/>
      <c r="AA634" s="327"/>
      <c r="AB634" s="1575"/>
      <c r="AC634" s="327"/>
      <c r="AD634" s="327"/>
      <c r="AE634" s="327"/>
      <c r="AF634" s="327"/>
      <c r="AG634" s="327"/>
      <c r="AH634" s="327"/>
      <c r="AI634" s="327"/>
      <c r="AJ634" s="327"/>
      <c r="AK634" s="327"/>
      <c r="AL634" s="1461"/>
      <c r="AM634" s="1461"/>
      <c r="AN634" s="1461"/>
      <c r="AO634" s="1461"/>
    </row>
    <row r="635">
      <c r="A635" s="1461"/>
      <c r="B635" s="452"/>
      <c r="C635" s="1569"/>
      <c r="D635" s="1570"/>
      <c r="E635" s="1571"/>
      <c r="F635" s="1046"/>
      <c r="G635" s="1571"/>
      <c r="H635" s="1046"/>
      <c r="I635" s="1046"/>
      <c r="J635" s="1571"/>
      <c r="K635" s="1573"/>
      <c r="L635" s="1046"/>
      <c r="M635" s="1046"/>
      <c r="N635" s="1046"/>
      <c r="O635" s="1461"/>
      <c r="P635" s="1461"/>
      <c r="Q635" s="1461"/>
      <c r="R635" s="1461"/>
      <c r="S635" s="1461"/>
      <c r="T635" s="327"/>
      <c r="U635" s="327"/>
      <c r="V635" s="327"/>
      <c r="W635" s="327"/>
      <c r="X635" s="327"/>
      <c r="Y635" s="327"/>
      <c r="Z635" s="327"/>
      <c r="AA635" s="327"/>
      <c r="AB635" s="1575"/>
      <c r="AC635" s="327"/>
      <c r="AD635" s="327"/>
      <c r="AE635" s="327"/>
      <c r="AF635" s="327"/>
      <c r="AG635" s="327"/>
      <c r="AH635" s="327"/>
      <c r="AI635" s="327"/>
      <c r="AJ635" s="327"/>
      <c r="AK635" s="327"/>
      <c r="AL635" s="1461"/>
      <c r="AM635" s="1461"/>
      <c r="AN635" s="1461"/>
      <c r="AO635" s="1461"/>
    </row>
    <row r="636">
      <c r="A636" s="1461"/>
      <c r="B636" s="452"/>
      <c r="C636" s="1569"/>
      <c r="D636" s="1570"/>
      <c r="E636" s="1571"/>
      <c r="F636" s="1046"/>
      <c r="G636" s="1571"/>
      <c r="H636" s="1046"/>
      <c r="I636" s="1046"/>
      <c r="J636" s="1571"/>
      <c r="K636" s="1573"/>
      <c r="L636" s="1046"/>
      <c r="M636" s="1046"/>
      <c r="N636" s="1046"/>
      <c r="O636" s="1461"/>
      <c r="P636" s="1461"/>
      <c r="Q636" s="1461"/>
      <c r="R636" s="1461"/>
      <c r="S636" s="1461"/>
      <c r="T636" s="327"/>
      <c r="U636" s="327"/>
      <c r="V636" s="327"/>
      <c r="W636" s="327"/>
      <c r="X636" s="327"/>
      <c r="Y636" s="327"/>
      <c r="Z636" s="327"/>
      <c r="AA636" s="327"/>
      <c r="AB636" s="1575"/>
      <c r="AC636" s="327"/>
      <c r="AD636" s="327"/>
      <c r="AE636" s="327"/>
      <c r="AF636" s="327"/>
      <c r="AG636" s="327"/>
      <c r="AH636" s="327"/>
      <c r="AI636" s="327"/>
      <c r="AJ636" s="327"/>
      <c r="AK636" s="327"/>
      <c r="AL636" s="1461"/>
      <c r="AM636" s="1461"/>
      <c r="AN636" s="1461"/>
      <c r="AO636" s="1461"/>
    </row>
    <row r="637">
      <c r="A637" s="1461"/>
      <c r="B637" s="452"/>
      <c r="C637" s="1569"/>
      <c r="D637" s="1570"/>
      <c r="E637" s="1571"/>
      <c r="F637" s="1046"/>
      <c r="G637" s="1571"/>
      <c r="H637" s="1046"/>
      <c r="I637" s="1046"/>
      <c r="J637" s="1571"/>
      <c r="K637" s="1573"/>
      <c r="L637" s="1046"/>
      <c r="M637" s="1046"/>
      <c r="N637" s="1046"/>
      <c r="O637" s="1461"/>
      <c r="P637" s="1461"/>
      <c r="Q637" s="1461"/>
      <c r="R637" s="1461"/>
      <c r="S637" s="1461"/>
      <c r="T637" s="327"/>
      <c r="U637" s="327"/>
      <c r="V637" s="327"/>
      <c r="W637" s="327"/>
      <c r="X637" s="327"/>
      <c r="Y637" s="327"/>
      <c r="Z637" s="327"/>
      <c r="AA637" s="327"/>
      <c r="AB637" s="1575"/>
      <c r="AC637" s="327"/>
      <c r="AD637" s="327"/>
      <c r="AE637" s="327"/>
      <c r="AF637" s="327"/>
      <c r="AG637" s="327"/>
      <c r="AH637" s="327"/>
      <c r="AI637" s="327"/>
      <c r="AJ637" s="327"/>
      <c r="AK637" s="327"/>
      <c r="AL637" s="1461"/>
      <c r="AM637" s="1461"/>
      <c r="AN637" s="1461"/>
      <c r="AO637" s="1461"/>
    </row>
    <row r="638">
      <c r="A638" s="1461"/>
      <c r="B638" s="452"/>
      <c r="C638" s="1569"/>
      <c r="D638" s="1570"/>
      <c r="E638" s="1571"/>
      <c r="F638" s="1046"/>
      <c r="G638" s="1571"/>
      <c r="H638" s="1046"/>
      <c r="I638" s="1046"/>
      <c r="J638" s="1571"/>
      <c r="K638" s="1573"/>
      <c r="L638" s="1046"/>
      <c r="M638" s="1046"/>
      <c r="N638" s="1046"/>
      <c r="O638" s="1461"/>
      <c r="P638" s="1461"/>
      <c r="Q638" s="1461"/>
      <c r="R638" s="1461"/>
      <c r="S638" s="1461"/>
      <c r="T638" s="327"/>
      <c r="U638" s="327"/>
      <c r="V638" s="327"/>
      <c r="W638" s="327"/>
      <c r="X638" s="327"/>
      <c r="Y638" s="327"/>
      <c r="Z638" s="327"/>
      <c r="AA638" s="327"/>
      <c r="AB638" s="1575"/>
      <c r="AC638" s="327"/>
      <c r="AD638" s="327"/>
      <c r="AE638" s="327"/>
      <c r="AF638" s="327"/>
      <c r="AG638" s="327"/>
      <c r="AH638" s="327"/>
      <c r="AI638" s="327"/>
      <c r="AJ638" s="327"/>
      <c r="AK638" s="327"/>
      <c r="AL638" s="1461"/>
      <c r="AM638" s="1461"/>
      <c r="AN638" s="1461"/>
      <c r="AO638" s="1461"/>
    </row>
    <row r="639">
      <c r="A639" s="1461"/>
      <c r="B639" s="452"/>
      <c r="C639" s="1569"/>
      <c r="D639" s="1570"/>
      <c r="E639" s="1571"/>
      <c r="F639" s="1046"/>
      <c r="G639" s="1571"/>
      <c r="H639" s="1046"/>
      <c r="I639" s="1046"/>
      <c r="J639" s="1571"/>
      <c r="K639" s="1573"/>
      <c r="L639" s="1046"/>
      <c r="M639" s="1046"/>
      <c r="N639" s="1046"/>
      <c r="O639" s="1461"/>
      <c r="P639" s="1461"/>
      <c r="Q639" s="1461"/>
      <c r="R639" s="1461"/>
      <c r="S639" s="1461"/>
      <c r="T639" s="327"/>
      <c r="U639" s="327"/>
      <c r="V639" s="327"/>
      <c r="W639" s="327"/>
      <c r="X639" s="327"/>
      <c r="Y639" s="327"/>
      <c r="Z639" s="327"/>
      <c r="AA639" s="327"/>
      <c r="AB639" s="1575"/>
      <c r="AC639" s="327"/>
      <c r="AD639" s="327"/>
      <c r="AE639" s="327"/>
      <c r="AF639" s="327"/>
      <c r="AG639" s="327"/>
      <c r="AH639" s="327"/>
      <c r="AI639" s="327"/>
      <c r="AJ639" s="327"/>
      <c r="AK639" s="327"/>
      <c r="AL639" s="1461"/>
      <c r="AM639" s="1461"/>
      <c r="AN639" s="1461"/>
      <c r="AO639" s="1461"/>
    </row>
    <row r="640">
      <c r="A640" s="1461"/>
      <c r="B640" s="452"/>
      <c r="C640" s="1569"/>
      <c r="D640" s="1570"/>
      <c r="E640" s="1571"/>
      <c r="F640" s="1046"/>
      <c r="G640" s="1571"/>
      <c r="H640" s="1046"/>
      <c r="I640" s="1046"/>
      <c r="J640" s="1571"/>
      <c r="K640" s="1573"/>
      <c r="L640" s="1046"/>
      <c r="M640" s="1046"/>
      <c r="N640" s="1046"/>
      <c r="O640" s="1461"/>
      <c r="P640" s="1461"/>
      <c r="Q640" s="1461"/>
      <c r="R640" s="1461"/>
      <c r="S640" s="1461"/>
      <c r="T640" s="327"/>
      <c r="U640" s="327"/>
      <c r="V640" s="327"/>
      <c r="W640" s="327"/>
      <c r="X640" s="327"/>
      <c r="Y640" s="327"/>
      <c r="Z640" s="327"/>
      <c r="AA640" s="327"/>
      <c r="AB640" s="1575"/>
      <c r="AC640" s="327"/>
      <c r="AD640" s="327"/>
      <c r="AE640" s="327"/>
      <c r="AF640" s="327"/>
      <c r="AG640" s="327"/>
      <c r="AH640" s="327"/>
      <c r="AI640" s="327"/>
      <c r="AJ640" s="327"/>
      <c r="AK640" s="327"/>
      <c r="AL640" s="1461"/>
      <c r="AM640" s="1461"/>
      <c r="AN640" s="1461"/>
      <c r="AO640" s="1461"/>
    </row>
    <row r="641">
      <c r="A641" s="1461"/>
      <c r="B641" s="452"/>
      <c r="C641" s="1569"/>
      <c r="D641" s="1570"/>
      <c r="E641" s="1571"/>
      <c r="F641" s="1046"/>
      <c r="G641" s="1571"/>
      <c r="H641" s="1046"/>
      <c r="I641" s="1046"/>
      <c r="J641" s="1571"/>
      <c r="K641" s="1573"/>
      <c r="L641" s="1046"/>
      <c r="M641" s="1046"/>
      <c r="N641" s="1046"/>
      <c r="O641" s="1461"/>
      <c r="P641" s="1461"/>
      <c r="Q641" s="1461"/>
      <c r="R641" s="1461"/>
      <c r="S641" s="1461"/>
      <c r="T641" s="327"/>
      <c r="U641" s="327"/>
      <c r="V641" s="327"/>
      <c r="W641" s="327"/>
      <c r="X641" s="327"/>
      <c r="Y641" s="327"/>
      <c r="Z641" s="327"/>
      <c r="AA641" s="327"/>
      <c r="AB641" s="1575"/>
      <c r="AC641" s="327"/>
      <c r="AD641" s="327"/>
      <c r="AE641" s="327"/>
      <c r="AF641" s="327"/>
      <c r="AG641" s="327"/>
      <c r="AH641" s="327"/>
      <c r="AI641" s="327"/>
      <c r="AJ641" s="327"/>
      <c r="AK641" s="327"/>
      <c r="AL641" s="1461"/>
      <c r="AM641" s="1461"/>
      <c r="AN641" s="1461"/>
      <c r="AO641" s="1461"/>
    </row>
    <row r="642">
      <c r="A642" s="1461"/>
      <c r="B642" s="452"/>
      <c r="C642" s="1569"/>
      <c r="D642" s="1570"/>
      <c r="E642" s="1571"/>
      <c r="F642" s="1046"/>
      <c r="G642" s="1571"/>
      <c r="H642" s="1046"/>
      <c r="I642" s="1046"/>
      <c r="J642" s="1571"/>
      <c r="K642" s="1573"/>
      <c r="L642" s="1046"/>
      <c r="M642" s="1046"/>
      <c r="N642" s="1046"/>
      <c r="O642" s="1461"/>
      <c r="P642" s="1461"/>
      <c r="Q642" s="1461"/>
      <c r="R642" s="1461"/>
      <c r="S642" s="1461"/>
      <c r="T642" s="327"/>
      <c r="U642" s="327"/>
      <c r="V642" s="327"/>
      <c r="W642" s="327"/>
      <c r="X642" s="327"/>
      <c r="Y642" s="327"/>
      <c r="Z642" s="327"/>
      <c r="AA642" s="327"/>
      <c r="AB642" s="1575"/>
      <c r="AC642" s="327"/>
      <c r="AD642" s="327"/>
      <c r="AE642" s="327"/>
      <c r="AF642" s="327"/>
      <c r="AG642" s="327"/>
      <c r="AH642" s="327"/>
      <c r="AI642" s="327"/>
      <c r="AJ642" s="327"/>
      <c r="AK642" s="327"/>
      <c r="AL642" s="1461"/>
      <c r="AM642" s="1461"/>
      <c r="AN642" s="1461"/>
      <c r="AO642" s="1461"/>
    </row>
    <row r="643">
      <c r="A643" s="1461"/>
      <c r="B643" s="452"/>
      <c r="C643" s="1569"/>
      <c r="D643" s="1570"/>
      <c r="E643" s="1571"/>
      <c r="F643" s="1046"/>
      <c r="G643" s="1571"/>
      <c r="H643" s="1046"/>
      <c r="I643" s="1046"/>
      <c r="J643" s="1571"/>
      <c r="K643" s="1573"/>
      <c r="L643" s="1046"/>
      <c r="M643" s="1046"/>
      <c r="N643" s="1046"/>
      <c r="O643" s="1461"/>
      <c r="P643" s="1461"/>
      <c r="Q643" s="1461"/>
      <c r="R643" s="1461"/>
      <c r="S643" s="1461"/>
      <c r="T643" s="327"/>
      <c r="U643" s="327"/>
      <c r="V643" s="327"/>
      <c r="W643" s="327"/>
      <c r="X643" s="327"/>
      <c r="Y643" s="327"/>
      <c r="Z643" s="327"/>
      <c r="AA643" s="327"/>
      <c r="AB643" s="1575"/>
      <c r="AC643" s="327"/>
      <c r="AD643" s="327"/>
      <c r="AE643" s="327"/>
      <c r="AF643" s="327"/>
      <c r="AG643" s="327"/>
      <c r="AH643" s="327"/>
      <c r="AI643" s="327"/>
      <c r="AJ643" s="327"/>
      <c r="AK643" s="327"/>
      <c r="AL643" s="1461"/>
      <c r="AM643" s="1461"/>
      <c r="AN643" s="1461"/>
      <c r="AO643" s="1461"/>
    </row>
    <row r="644">
      <c r="A644" s="1461"/>
      <c r="B644" s="452"/>
      <c r="C644" s="1569"/>
      <c r="D644" s="1570"/>
      <c r="E644" s="1571"/>
      <c r="F644" s="1046"/>
      <c r="G644" s="1571"/>
      <c r="H644" s="1046"/>
      <c r="I644" s="1046"/>
      <c r="J644" s="1571"/>
      <c r="K644" s="1573"/>
      <c r="L644" s="1046"/>
      <c r="M644" s="1046"/>
      <c r="N644" s="1046"/>
      <c r="O644" s="1461"/>
      <c r="P644" s="1461"/>
      <c r="Q644" s="1461"/>
      <c r="R644" s="1461"/>
      <c r="S644" s="1461"/>
      <c r="T644" s="327"/>
      <c r="U644" s="327"/>
      <c r="V644" s="327"/>
      <c r="W644" s="327"/>
      <c r="X644" s="327"/>
      <c r="Y644" s="327"/>
      <c r="Z644" s="327"/>
      <c r="AA644" s="327"/>
      <c r="AB644" s="1575"/>
      <c r="AC644" s="327"/>
      <c r="AD644" s="327"/>
      <c r="AE644" s="327"/>
      <c r="AF644" s="327"/>
      <c r="AG644" s="327"/>
      <c r="AH644" s="327"/>
      <c r="AI644" s="327"/>
      <c r="AJ644" s="327"/>
      <c r="AK644" s="327"/>
      <c r="AL644" s="1461"/>
      <c r="AM644" s="1461"/>
      <c r="AN644" s="1461"/>
      <c r="AO644" s="1461"/>
    </row>
    <row r="645">
      <c r="A645" s="1461"/>
      <c r="B645" s="452"/>
      <c r="C645" s="1569"/>
      <c r="D645" s="1570"/>
      <c r="E645" s="1571"/>
      <c r="F645" s="1046"/>
      <c r="G645" s="1571"/>
      <c r="H645" s="1046"/>
      <c r="I645" s="1046"/>
      <c r="J645" s="1571"/>
      <c r="K645" s="1573"/>
      <c r="L645" s="1046"/>
      <c r="M645" s="1046"/>
      <c r="N645" s="1046"/>
      <c r="O645" s="1461"/>
      <c r="P645" s="1461"/>
      <c r="Q645" s="1461"/>
      <c r="R645" s="1461"/>
      <c r="S645" s="1461"/>
      <c r="T645" s="327"/>
      <c r="U645" s="327"/>
      <c r="V645" s="327"/>
      <c r="W645" s="327"/>
      <c r="X645" s="327"/>
      <c r="Y645" s="327"/>
      <c r="Z645" s="327"/>
      <c r="AA645" s="327"/>
      <c r="AB645" s="1575"/>
      <c r="AC645" s="327"/>
      <c r="AD645" s="327"/>
      <c r="AE645" s="327"/>
      <c r="AF645" s="327"/>
      <c r="AG645" s="327"/>
      <c r="AH645" s="327"/>
      <c r="AI645" s="327"/>
      <c r="AJ645" s="327"/>
      <c r="AK645" s="327"/>
      <c r="AL645" s="1461"/>
      <c r="AM645" s="1461"/>
      <c r="AN645" s="1461"/>
      <c r="AO645" s="1461"/>
    </row>
    <row r="646">
      <c r="A646" s="1461"/>
      <c r="B646" s="452"/>
      <c r="C646" s="1569"/>
      <c r="D646" s="1570"/>
      <c r="E646" s="1571"/>
      <c r="F646" s="1046"/>
      <c r="G646" s="1571"/>
      <c r="H646" s="1046"/>
      <c r="I646" s="1046"/>
      <c r="J646" s="1571"/>
      <c r="K646" s="1573"/>
      <c r="L646" s="1046"/>
      <c r="M646" s="1046"/>
      <c r="N646" s="1046"/>
      <c r="O646" s="1461"/>
      <c r="P646" s="1461"/>
      <c r="Q646" s="1461"/>
      <c r="R646" s="1461"/>
      <c r="S646" s="1461"/>
      <c r="T646" s="327"/>
      <c r="U646" s="327"/>
      <c r="V646" s="327"/>
      <c r="W646" s="327"/>
      <c r="X646" s="327"/>
      <c r="Y646" s="327"/>
      <c r="Z646" s="327"/>
      <c r="AA646" s="327"/>
      <c r="AB646" s="1575"/>
      <c r="AC646" s="327"/>
      <c r="AD646" s="327"/>
      <c r="AE646" s="327"/>
      <c r="AF646" s="327"/>
      <c r="AG646" s="327"/>
      <c r="AH646" s="327"/>
      <c r="AI646" s="327"/>
      <c r="AJ646" s="327"/>
      <c r="AK646" s="327"/>
      <c r="AL646" s="1461"/>
      <c r="AM646" s="1461"/>
      <c r="AN646" s="1461"/>
      <c r="AO646" s="1461"/>
    </row>
    <row r="647">
      <c r="A647" s="1461"/>
      <c r="B647" s="452"/>
      <c r="C647" s="1569"/>
      <c r="D647" s="1570"/>
      <c r="E647" s="1571"/>
      <c r="F647" s="1046"/>
      <c r="G647" s="1571"/>
      <c r="H647" s="1046"/>
      <c r="I647" s="1046"/>
      <c r="J647" s="1571"/>
      <c r="K647" s="1573"/>
      <c r="L647" s="1046"/>
      <c r="M647" s="1046"/>
      <c r="N647" s="1046"/>
      <c r="O647" s="1461"/>
      <c r="P647" s="1461"/>
      <c r="Q647" s="1461"/>
      <c r="R647" s="1461"/>
      <c r="S647" s="1461"/>
      <c r="T647" s="327"/>
      <c r="U647" s="327"/>
      <c r="V647" s="327"/>
      <c r="W647" s="327"/>
      <c r="X647" s="327"/>
      <c r="Y647" s="327"/>
      <c r="Z647" s="327"/>
      <c r="AA647" s="327"/>
      <c r="AB647" s="1575"/>
      <c r="AC647" s="327"/>
      <c r="AD647" s="327"/>
      <c r="AE647" s="327"/>
      <c r="AF647" s="327"/>
      <c r="AG647" s="327"/>
      <c r="AH647" s="327"/>
      <c r="AI647" s="327"/>
      <c r="AJ647" s="327"/>
      <c r="AK647" s="327"/>
      <c r="AL647" s="1461"/>
      <c r="AM647" s="1461"/>
      <c r="AN647" s="1461"/>
      <c r="AO647" s="1461"/>
    </row>
    <row r="648">
      <c r="A648" s="1461"/>
      <c r="B648" s="452"/>
      <c r="C648" s="1569"/>
      <c r="D648" s="1570"/>
      <c r="E648" s="1571"/>
      <c r="F648" s="1046"/>
      <c r="G648" s="1571"/>
      <c r="H648" s="1046"/>
      <c r="I648" s="1046"/>
      <c r="J648" s="1571"/>
      <c r="K648" s="1573"/>
      <c r="L648" s="1046"/>
      <c r="M648" s="1046"/>
      <c r="N648" s="1046"/>
      <c r="O648" s="1461"/>
      <c r="P648" s="1461"/>
      <c r="Q648" s="1461"/>
      <c r="R648" s="1461"/>
      <c r="S648" s="1461"/>
      <c r="T648" s="327"/>
      <c r="U648" s="327"/>
      <c r="V648" s="327"/>
      <c r="W648" s="327"/>
      <c r="X648" s="327"/>
      <c r="Y648" s="327"/>
      <c r="Z648" s="327"/>
      <c r="AA648" s="327"/>
      <c r="AB648" s="1575"/>
      <c r="AC648" s="327"/>
      <c r="AD648" s="327"/>
      <c r="AE648" s="327"/>
      <c r="AF648" s="327"/>
      <c r="AG648" s="327"/>
      <c r="AH648" s="327"/>
      <c r="AI648" s="327"/>
      <c r="AJ648" s="327"/>
      <c r="AK648" s="327"/>
      <c r="AL648" s="1461"/>
      <c r="AM648" s="1461"/>
      <c r="AN648" s="1461"/>
      <c r="AO648" s="1461"/>
    </row>
    <row r="649">
      <c r="A649" s="1461"/>
      <c r="B649" s="452"/>
      <c r="C649" s="1569"/>
      <c r="D649" s="1570"/>
      <c r="E649" s="1571"/>
      <c r="F649" s="1046"/>
      <c r="G649" s="1571"/>
      <c r="H649" s="1046"/>
      <c r="I649" s="1046"/>
      <c r="J649" s="1571"/>
      <c r="K649" s="1573"/>
      <c r="L649" s="1046"/>
      <c r="M649" s="1046"/>
      <c r="N649" s="1046"/>
      <c r="O649" s="1461"/>
      <c r="P649" s="1461"/>
      <c r="Q649" s="1461"/>
      <c r="R649" s="1461"/>
      <c r="S649" s="1461"/>
      <c r="T649" s="327"/>
      <c r="U649" s="327"/>
      <c r="V649" s="327"/>
      <c r="W649" s="327"/>
      <c r="X649" s="327"/>
      <c r="Y649" s="327"/>
      <c r="Z649" s="327"/>
      <c r="AA649" s="327"/>
      <c r="AB649" s="1575"/>
      <c r="AC649" s="327"/>
      <c r="AD649" s="327"/>
      <c r="AE649" s="327"/>
      <c r="AF649" s="327"/>
      <c r="AG649" s="327"/>
      <c r="AH649" s="327"/>
      <c r="AI649" s="327"/>
      <c r="AJ649" s="327"/>
      <c r="AK649" s="327"/>
      <c r="AL649" s="1461"/>
      <c r="AM649" s="1461"/>
      <c r="AN649" s="1461"/>
      <c r="AO649" s="1461"/>
    </row>
    <row r="650">
      <c r="A650" s="1461"/>
      <c r="B650" s="452"/>
      <c r="C650" s="1569"/>
      <c r="D650" s="1570"/>
      <c r="E650" s="1571"/>
      <c r="F650" s="1046"/>
      <c r="G650" s="1571"/>
      <c r="H650" s="1046"/>
      <c r="I650" s="1046"/>
      <c r="J650" s="1571"/>
      <c r="K650" s="1573"/>
      <c r="L650" s="1046"/>
      <c r="M650" s="1046"/>
      <c r="N650" s="1046"/>
      <c r="O650" s="1461"/>
      <c r="P650" s="1461"/>
      <c r="Q650" s="1461"/>
      <c r="R650" s="1461"/>
      <c r="S650" s="1461"/>
      <c r="T650" s="327"/>
      <c r="U650" s="327"/>
      <c r="V650" s="327"/>
      <c r="W650" s="327"/>
      <c r="X650" s="327"/>
      <c r="Y650" s="327"/>
      <c r="Z650" s="327"/>
      <c r="AA650" s="327"/>
      <c r="AB650" s="1575"/>
      <c r="AC650" s="327"/>
      <c r="AD650" s="327"/>
      <c r="AE650" s="327"/>
      <c r="AF650" s="327"/>
      <c r="AG650" s="327"/>
      <c r="AH650" s="327"/>
      <c r="AI650" s="327"/>
      <c r="AJ650" s="327"/>
      <c r="AK650" s="327"/>
      <c r="AL650" s="1461"/>
      <c r="AM650" s="1461"/>
      <c r="AN650" s="1461"/>
      <c r="AO650" s="1461"/>
    </row>
    <row r="651">
      <c r="A651" s="1461"/>
      <c r="B651" s="452"/>
      <c r="C651" s="1569"/>
      <c r="D651" s="1570"/>
      <c r="E651" s="1571"/>
      <c r="F651" s="1046"/>
      <c r="G651" s="1571"/>
      <c r="H651" s="1046"/>
      <c r="I651" s="1046"/>
      <c r="J651" s="1571"/>
      <c r="K651" s="1573"/>
      <c r="L651" s="1046"/>
      <c r="M651" s="1046"/>
      <c r="N651" s="1046"/>
      <c r="O651" s="1461"/>
      <c r="P651" s="1461"/>
      <c r="Q651" s="1461"/>
      <c r="R651" s="1461"/>
      <c r="S651" s="1461"/>
      <c r="T651" s="327"/>
      <c r="U651" s="327"/>
      <c r="V651" s="327"/>
      <c r="W651" s="327"/>
      <c r="X651" s="327"/>
      <c r="Y651" s="327"/>
      <c r="Z651" s="327"/>
      <c r="AA651" s="327"/>
      <c r="AB651" s="1575"/>
      <c r="AC651" s="327"/>
      <c r="AD651" s="327"/>
      <c r="AE651" s="327"/>
      <c r="AF651" s="327"/>
      <c r="AG651" s="327"/>
      <c r="AH651" s="327"/>
      <c r="AI651" s="327"/>
      <c r="AJ651" s="327"/>
      <c r="AK651" s="327"/>
      <c r="AL651" s="1461"/>
      <c r="AM651" s="1461"/>
      <c r="AN651" s="1461"/>
      <c r="AO651" s="1461"/>
    </row>
    <row r="652">
      <c r="A652" s="1461"/>
      <c r="B652" s="452"/>
      <c r="C652" s="1569"/>
      <c r="D652" s="1570"/>
      <c r="E652" s="1571"/>
      <c r="F652" s="1046"/>
      <c r="G652" s="1571"/>
      <c r="H652" s="1046"/>
      <c r="I652" s="1046"/>
      <c r="J652" s="1571"/>
      <c r="K652" s="1573"/>
      <c r="L652" s="1046"/>
      <c r="M652" s="1046"/>
      <c r="N652" s="1046"/>
      <c r="O652" s="1461"/>
      <c r="P652" s="1461"/>
      <c r="Q652" s="1461"/>
      <c r="R652" s="1461"/>
      <c r="S652" s="1461"/>
      <c r="T652" s="327"/>
      <c r="U652" s="327"/>
      <c r="V652" s="327"/>
      <c r="W652" s="327"/>
      <c r="X652" s="327"/>
      <c r="Y652" s="327"/>
      <c r="Z652" s="327"/>
      <c r="AA652" s="327"/>
      <c r="AB652" s="1575"/>
      <c r="AC652" s="327"/>
      <c r="AD652" s="327"/>
      <c r="AE652" s="327"/>
      <c r="AF652" s="327"/>
      <c r="AG652" s="327"/>
      <c r="AH652" s="327"/>
      <c r="AI652" s="327"/>
      <c r="AJ652" s="327"/>
      <c r="AK652" s="327"/>
      <c r="AL652" s="1461"/>
      <c r="AM652" s="1461"/>
      <c r="AN652" s="1461"/>
      <c r="AO652" s="1461"/>
    </row>
    <row r="653">
      <c r="A653" s="1461"/>
      <c r="B653" s="452"/>
      <c r="C653" s="1569"/>
      <c r="D653" s="1570"/>
      <c r="E653" s="1571"/>
      <c r="F653" s="1046"/>
      <c r="G653" s="1571"/>
      <c r="H653" s="1046"/>
      <c r="I653" s="1046"/>
      <c r="J653" s="1571"/>
      <c r="K653" s="1573"/>
      <c r="L653" s="1046"/>
      <c r="M653" s="1046"/>
      <c r="N653" s="1046"/>
      <c r="O653" s="1461"/>
      <c r="P653" s="1461"/>
      <c r="Q653" s="1461"/>
      <c r="R653" s="1461"/>
      <c r="S653" s="1461"/>
      <c r="T653" s="327"/>
      <c r="U653" s="327"/>
      <c r="V653" s="327"/>
      <c r="W653" s="327"/>
      <c r="X653" s="327"/>
      <c r="Y653" s="327"/>
      <c r="Z653" s="327"/>
      <c r="AA653" s="327"/>
      <c r="AB653" s="1575"/>
      <c r="AC653" s="327"/>
      <c r="AD653" s="327"/>
      <c r="AE653" s="327"/>
      <c r="AF653" s="327"/>
      <c r="AG653" s="327"/>
      <c r="AH653" s="327"/>
      <c r="AI653" s="327"/>
      <c r="AJ653" s="327"/>
      <c r="AK653" s="327"/>
      <c r="AL653" s="1461"/>
      <c r="AM653" s="1461"/>
      <c r="AN653" s="1461"/>
      <c r="AO653" s="1461"/>
    </row>
    <row r="654">
      <c r="A654" s="1461"/>
      <c r="B654" s="452"/>
      <c r="C654" s="1569"/>
      <c r="D654" s="1570"/>
      <c r="E654" s="1571"/>
      <c r="F654" s="1046"/>
      <c r="G654" s="1571"/>
      <c r="H654" s="1046"/>
      <c r="I654" s="1046"/>
      <c r="J654" s="1571"/>
      <c r="K654" s="1573"/>
      <c r="L654" s="1046"/>
      <c r="M654" s="1046"/>
      <c r="N654" s="1046"/>
      <c r="O654" s="1461"/>
      <c r="P654" s="1461"/>
      <c r="Q654" s="1461"/>
      <c r="R654" s="1461"/>
      <c r="S654" s="1461"/>
      <c r="T654" s="327"/>
      <c r="U654" s="327"/>
      <c r="V654" s="327"/>
      <c r="W654" s="327"/>
      <c r="X654" s="327"/>
      <c r="Y654" s="327"/>
      <c r="Z654" s="327"/>
      <c r="AA654" s="327"/>
      <c r="AB654" s="1575"/>
      <c r="AC654" s="327"/>
      <c r="AD654" s="327"/>
      <c r="AE654" s="327"/>
      <c r="AF654" s="327"/>
      <c r="AG654" s="327"/>
      <c r="AH654" s="327"/>
      <c r="AI654" s="327"/>
      <c r="AJ654" s="327"/>
      <c r="AK654" s="327"/>
      <c r="AL654" s="1461"/>
      <c r="AM654" s="1461"/>
      <c r="AN654" s="1461"/>
      <c r="AO654" s="1461"/>
    </row>
    <row r="655">
      <c r="A655" s="1461"/>
      <c r="B655" s="452"/>
      <c r="C655" s="1569"/>
      <c r="D655" s="1570"/>
      <c r="E655" s="1571"/>
      <c r="F655" s="1046"/>
      <c r="G655" s="1571"/>
      <c r="H655" s="1046"/>
      <c r="I655" s="1046"/>
      <c r="J655" s="1571"/>
      <c r="K655" s="1573"/>
      <c r="L655" s="1046"/>
      <c r="M655" s="1046"/>
      <c r="N655" s="1046"/>
      <c r="O655" s="1461"/>
      <c r="P655" s="1461"/>
      <c r="Q655" s="1461"/>
      <c r="R655" s="1461"/>
      <c r="S655" s="1461"/>
      <c r="T655" s="327"/>
      <c r="U655" s="327"/>
      <c r="V655" s="327"/>
      <c r="W655" s="327"/>
      <c r="X655" s="327"/>
      <c r="Y655" s="327"/>
      <c r="Z655" s="327"/>
      <c r="AA655" s="327"/>
      <c r="AB655" s="1575"/>
      <c r="AC655" s="327"/>
      <c r="AD655" s="327"/>
      <c r="AE655" s="327"/>
      <c r="AF655" s="327"/>
      <c r="AG655" s="327"/>
      <c r="AH655" s="327"/>
      <c r="AI655" s="327"/>
      <c r="AJ655" s="327"/>
      <c r="AK655" s="327"/>
      <c r="AL655" s="1461"/>
      <c r="AM655" s="1461"/>
      <c r="AN655" s="1461"/>
      <c r="AO655" s="1461"/>
    </row>
    <row r="656">
      <c r="A656" s="1461"/>
      <c r="B656" s="452"/>
      <c r="C656" s="1569"/>
      <c r="D656" s="1570"/>
      <c r="E656" s="1571"/>
      <c r="F656" s="1046"/>
      <c r="G656" s="1571"/>
      <c r="H656" s="1046"/>
      <c r="I656" s="1046"/>
      <c r="J656" s="1571"/>
      <c r="K656" s="1573"/>
      <c r="L656" s="1046"/>
      <c r="M656" s="1046"/>
      <c r="N656" s="1046"/>
      <c r="O656" s="1461"/>
      <c r="P656" s="1461"/>
      <c r="Q656" s="1461"/>
      <c r="R656" s="1461"/>
      <c r="S656" s="1461"/>
      <c r="T656" s="327"/>
      <c r="U656" s="327"/>
      <c r="V656" s="327"/>
      <c r="W656" s="327"/>
      <c r="X656" s="327"/>
      <c r="Y656" s="327"/>
      <c r="Z656" s="327"/>
      <c r="AA656" s="327"/>
      <c r="AB656" s="1575"/>
      <c r="AC656" s="327"/>
      <c r="AD656" s="327"/>
      <c r="AE656" s="327"/>
      <c r="AF656" s="327"/>
      <c r="AG656" s="327"/>
      <c r="AH656" s="327"/>
      <c r="AI656" s="327"/>
      <c r="AJ656" s="327"/>
      <c r="AK656" s="327"/>
      <c r="AL656" s="1461"/>
      <c r="AM656" s="1461"/>
      <c r="AN656" s="1461"/>
      <c r="AO656" s="1461"/>
    </row>
    <row r="657">
      <c r="A657" s="1461"/>
      <c r="B657" s="452"/>
      <c r="C657" s="1569"/>
      <c r="D657" s="1570"/>
      <c r="E657" s="1571"/>
      <c r="F657" s="1046"/>
      <c r="G657" s="1571"/>
      <c r="H657" s="1046"/>
      <c r="I657" s="1046"/>
      <c r="J657" s="1571"/>
      <c r="K657" s="1573"/>
      <c r="L657" s="1046"/>
      <c r="M657" s="1046"/>
      <c r="N657" s="1046"/>
      <c r="O657" s="1461"/>
      <c r="P657" s="1461"/>
      <c r="Q657" s="1461"/>
      <c r="R657" s="1461"/>
      <c r="S657" s="1461"/>
      <c r="T657" s="327"/>
      <c r="U657" s="327"/>
      <c r="V657" s="327"/>
      <c r="W657" s="327"/>
      <c r="X657" s="327"/>
      <c r="Y657" s="327"/>
      <c r="Z657" s="327"/>
      <c r="AA657" s="327"/>
      <c r="AB657" s="1575"/>
      <c r="AC657" s="327"/>
      <c r="AD657" s="327"/>
      <c r="AE657" s="327"/>
      <c r="AF657" s="327"/>
      <c r="AG657" s="327"/>
      <c r="AH657" s="327"/>
      <c r="AI657" s="327"/>
      <c r="AJ657" s="327"/>
      <c r="AK657" s="327"/>
      <c r="AL657" s="1461"/>
      <c r="AM657" s="1461"/>
      <c r="AN657" s="1461"/>
      <c r="AO657" s="1461"/>
    </row>
    <row r="658">
      <c r="A658" s="1461"/>
      <c r="B658" s="452"/>
      <c r="C658" s="1569"/>
      <c r="D658" s="1570"/>
      <c r="E658" s="1571"/>
      <c r="F658" s="1046"/>
      <c r="G658" s="1571"/>
      <c r="H658" s="1046"/>
      <c r="I658" s="1046"/>
      <c r="J658" s="1571"/>
      <c r="K658" s="1573"/>
      <c r="L658" s="1046"/>
      <c r="M658" s="1046"/>
      <c r="N658" s="1046"/>
      <c r="O658" s="1461"/>
      <c r="P658" s="1461"/>
      <c r="Q658" s="1461"/>
      <c r="R658" s="1461"/>
      <c r="S658" s="1461"/>
      <c r="T658" s="327"/>
      <c r="U658" s="327"/>
      <c r="V658" s="327"/>
      <c r="W658" s="327"/>
      <c r="X658" s="327"/>
      <c r="Y658" s="327"/>
      <c r="Z658" s="327"/>
      <c r="AA658" s="327"/>
      <c r="AB658" s="1575"/>
      <c r="AC658" s="327"/>
      <c r="AD658" s="327"/>
      <c r="AE658" s="327"/>
      <c r="AF658" s="327"/>
      <c r="AG658" s="327"/>
      <c r="AH658" s="327"/>
      <c r="AI658" s="327"/>
      <c r="AJ658" s="327"/>
      <c r="AK658" s="327"/>
      <c r="AL658" s="1461"/>
      <c r="AM658" s="1461"/>
      <c r="AN658" s="1461"/>
      <c r="AO658" s="1461"/>
    </row>
    <row r="659">
      <c r="A659" s="1461"/>
      <c r="B659" s="452"/>
      <c r="C659" s="1569"/>
      <c r="D659" s="1570"/>
      <c r="E659" s="1571"/>
      <c r="F659" s="1046"/>
      <c r="G659" s="1571"/>
      <c r="H659" s="1046"/>
      <c r="I659" s="1046"/>
      <c r="J659" s="1571"/>
      <c r="K659" s="1573"/>
      <c r="L659" s="1046"/>
      <c r="M659" s="1046"/>
      <c r="N659" s="1046"/>
      <c r="O659" s="1461"/>
      <c r="P659" s="1461"/>
      <c r="Q659" s="1461"/>
      <c r="R659" s="1461"/>
      <c r="S659" s="1461"/>
      <c r="T659" s="327"/>
      <c r="U659" s="327"/>
      <c r="V659" s="327"/>
      <c r="W659" s="327"/>
      <c r="X659" s="327"/>
      <c r="Y659" s="327"/>
      <c r="Z659" s="327"/>
      <c r="AA659" s="327"/>
      <c r="AB659" s="1575"/>
      <c r="AC659" s="327"/>
      <c r="AD659" s="327"/>
      <c r="AE659" s="327"/>
      <c r="AF659" s="327"/>
      <c r="AG659" s="327"/>
      <c r="AH659" s="327"/>
      <c r="AI659" s="327"/>
      <c r="AJ659" s="327"/>
      <c r="AK659" s="327"/>
      <c r="AL659" s="1461"/>
      <c r="AM659" s="1461"/>
      <c r="AN659" s="1461"/>
      <c r="AO659" s="1461"/>
    </row>
    <row r="660">
      <c r="A660" s="1461"/>
      <c r="B660" s="452"/>
      <c r="C660" s="1569"/>
      <c r="D660" s="1570"/>
      <c r="E660" s="1571"/>
      <c r="F660" s="1046"/>
      <c r="G660" s="1571"/>
      <c r="H660" s="1046"/>
      <c r="I660" s="1046"/>
      <c r="J660" s="1571"/>
      <c r="K660" s="1573"/>
      <c r="L660" s="1046"/>
      <c r="M660" s="1046"/>
      <c r="N660" s="1046"/>
      <c r="O660" s="1461"/>
      <c r="P660" s="1461"/>
      <c r="Q660" s="1461"/>
      <c r="R660" s="1461"/>
      <c r="S660" s="1461"/>
      <c r="T660" s="327"/>
      <c r="U660" s="327"/>
      <c r="V660" s="327"/>
      <c r="W660" s="327"/>
      <c r="X660" s="327"/>
      <c r="Y660" s="327"/>
      <c r="Z660" s="327"/>
      <c r="AA660" s="327"/>
      <c r="AB660" s="1575"/>
      <c r="AC660" s="327"/>
      <c r="AD660" s="327"/>
      <c r="AE660" s="327"/>
      <c r="AF660" s="327"/>
      <c r="AG660" s="327"/>
      <c r="AH660" s="327"/>
      <c r="AI660" s="327"/>
      <c r="AJ660" s="327"/>
      <c r="AK660" s="327"/>
      <c r="AL660" s="1461"/>
      <c r="AM660" s="1461"/>
      <c r="AN660" s="1461"/>
      <c r="AO660" s="1461"/>
    </row>
    <row r="661">
      <c r="A661" s="1461"/>
      <c r="B661" s="452"/>
      <c r="C661" s="1569"/>
      <c r="D661" s="1570"/>
      <c r="E661" s="1571"/>
      <c r="F661" s="1046"/>
      <c r="G661" s="1571"/>
      <c r="H661" s="1046"/>
      <c r="I661" s="1046"/>
      <c r="J661" s="1571"/>
      <c r="K661" s="1573"/>
      <c r="L661" s="1046"/>
      <c r="M661" s="1046"/>
      <c r="N661" s="1046"/>
      <c r="O661" s="1461"/>
      <c r="P661" s="1461"/>
      <c r="Q661" s="1461"/>
      <c r="R661" s="1461"/>
      <c r="S661" s="1461"/>
      <c r="T661" s="327"/>
      <c r="U661" s="327"/>
      <c r="V661" s="327"/>
      <c r="W661" s="327"/>
      <c r="X661" s="327"/>
      <c r="Y661" s="327"/>
      <c r="Z661" s="327"/>
      <c r="AA661" s="327"/>
      <c r="AB661" s="1575"/>
      <c r="AC661" s="327"/>
      <c r="AD661" s="327"/>
      <c r="AE661" s="327"/>
      <c r="AF661" s="327"/>
      <c r="AG661" s="327"/>
      <c r="AH661" s="327"/>
      <c r="AI661" s="327"/>
      <c r="AJ661" s="327"/>
      <c r="AK661" s="327"/>
      <c r="AL661" s="1461"/>
      <c r="AM661" s="1461"/>
      <c r="AN661" s="1461"/>
      <c r="AO661" s="1461"/>
    </row>
    <row r="662">
      <c r="A662" s="1461"/>
      <c r="B662" s="452"/>
      <c r="C662" s="1569"/>
      <c r="D662" s="1570"/>
      <c r="E662" s="1571"/>
      <c r="F662" s="1046"/>
      <c r="G662" s="1571"/>
      <c r="H662" s="1046"/>
      <c r="I662" s="1046"/>
      <c r="J662" s="1571"/>
      <c r="K662" s="1573"/>
      <c r="L662" s="1046"/>
      <c r="M662" s="1046"/>
      <c r="N662" s="1046"/>
      <c r="O662" s="1461"/>
      <c r="P662" s="1461"/>
      <c r="Q662" s="1461"/>
      <c r="R662" s="1461"/>
      <c r="S662" s="1461"/>
      <c r="T662" s="327"/>
      <c r="U662" s="327"/>
      <c r="V662" s="327"/>
      <c r="W662" s="327"/>
      <c r="X662" s="327"/>
      <c r="Y662" s="327"/>
      <c r="Z662" s="327"/>
      <c r="AA662" s="327"/>
      <c r="AB662" s="1575"/>
      <c r="AC662" s="327"/>
      <c r="AD662" s="327"/>
      <c r="AE662" s="327"/>
      <c r="AF662" s="327"/>
      <c r="AG662" s="327"/>
      <c r="AH662" s="327"/>
      <c r="AI662" s="327"/>
      <c r="AJ662" s="327"/>
      <c r="AK662" s="327"/>
      <c r="AL662" s="1461"/>
      <c r="AM662" s="1461"/>
      <c r="AN662" s="1461"/>
      <c r="AO662" s="1461"/>
    </row>
    <row r="663">
      <c r="A663" s="1461"/>
      <c r="B663" s="452"/>
      <c r="C663" s="1569"/>
      <c r="D663" s="1570"/>
      <c r="E663" s="1571"/>
      <c r="F663" s="1046"/>
      <c r="G663" s="1571"/>
      <c r="H663" s="1046"/>
      <c r="I663" s="1046"/>
      <c r="J663" s="1571"/>
      <c r="K663" s="1573"/>
      <c r="L663" s="1046"/>
      <c r="M663" s="1046"/>
      <c r="N663" s="1046"/>
      <c r="O663" s="1461"/>
      <c r="P663" s="1461"/>
      <c r="Q663" s="1461"/>
      <c r="R663" s="1461"/>
      <c r="S663" s="1461"/>
      <c r="T663" s="327"/>
      <c r="U663" s="327"/>
      <c r="V663" s="327"/>
      <c r="W663" s="327"/>
      <c r="X663" s="327"/>
      <c r="Y663" s="327"/>
      <c r="Z663" s="327"/>
      <c r="AA663" s="327"/>
      <c r="AB663" s="1575"/>
      <c r="AC663" s="327"/>
      <c r="AD663" s="327"/>
      <c r="AE663" s="327"/>
      <c r="AF663" s="327"/>
      <c r="AG663" s="327"/>
      <c r="AH663" s="327"/>
      <c r="AI663" s="327"/>
      <c r="AJ663" s="327"/>
      <c r="AK663" s="327"/>
      <c r="AL663" s="1461"/>
      <c r="AM663" s="1461"/>
      <c r="AN663" s="1461"/>
      <c r="AO663" s="1461"/>
    </row>
    <row r="664">
      <c r="A664" s="1461"/>
      <c r="B664" s="452"/>
      <c r="C664" s="1569"/>
      <c r="D664" s="1570"/>
      <c r="E664" s="1571"/>
      <c r="F664" s="1046"/>
      <c r="G664" s="1571"/>
      <c r="H664" s="1046"/>
      <c r="I664" s="1046"/>
      <c r="J664" s="1571"/>
      <c r="K664" s="1573"/>
      <c r="L664" s="1046"/>
      <c r="M664" s="1046"/>
      <c r="N664" s="1046"/>
      <c r="O664" s="1461"/>
      <c r="P664" s="1461"/>
      <c r="Q664" s="1461"/>
      <c r="R664" s="1461"/>
      <c r="S664" s="1461"/>
      <c r="T664" s="327"/>
      <c r="U664" s="327"/>
      <c r="V664" s="327"/>
      <c r="W664" s="327"/>
      <c r="X664" s="327"/>
      <c r="Y664" s="327"/>
      <c r="Z664" s="327"/>
      <c r="AA664" s="327"/>
      <c r="AB664" s="1575"/>
      <c r="AC664" s="327"/>
      <c r="AD664" s="327"/>
      <c r="AE664" s="327"/>
      <c r="AF664" s="327"/>
      <c r="AG664" s="327"/>
      <c r="AH664" s="327"/>
      <c r="AI664" s="327"/>
      <c r="AJ664" s="327"/>
      <c r="AK664" s="327"/>
      <c r="AL664" s="1461"/>
      <c r="AM664" s="1461"/>
      <c r="AN664" s="1461"/>
      <c r="AO664" s="1461"/>
    </row>
    <row r="665">
      <c r="A665" s="1461"/>
      <c r="B665" s="452"/>
      <c r="C665" s="1569"/>
      <c r="D665" s="1570"/>
      <c r="E665" s="1571"/>
      <c r="F665" s="1046"/>
      <c r="G665" s="1571"/>
      <c r="H665" s="1046"/>
      <c r="I665" s="1046"/>
      <c r="J665" s="1571"/>
      <c r="K665" s="1573"/>
      <c r="L665" s="1046"/>
      <c r="M665" s="1046"/>
      <c r="N665" s="1046"/>
      <c r="O665" s="1461"/>
      <c r="P665" s="1461"/>
      <c r="Q665" s="1461"/>
      <c r="R665" s="1461"/>
      <c r="S665" s="1461"/>
      <c r="T665" s="327"/>
      <c r="U665" s="327"/>
      <c r="V665" s="327"/>
      <c r="W665" s="327"/>
      <c r="X665" s="327"/>
      <c r="Y665" s="327"/>
      <c r="Z665" s="327"/>
      <c r="AA665" s="327"/>
      <c r="AB665" s="1575"/>
      <c r="AC665" s="327"/>
      <c r="AD665" s="327"/>
      <c r="AE665" s="327"/>
      <c r="AF665" s="327"/>
      <c r="AG665" s="327"/>
      <c r="AH665" s="327"/>
      <c r="AI665" s="327"/>
      <c r="AJ665" s="327"/>
      <c r="AK665" s="327"/>
      <c r="AL665" s="1461"/>
      <c r="AM665" s="1461"/>
      <c r="AN665" s="1461"/>
      <c r="AO665" s="1461"/>
    </row>
    <row r="666">
      <c r="A666" s="1461"/>
      <c r="B666" s="452"/>
      <c r="C666" s="1569"/>
      <c r="D666" s="1570"/>
      <c r="E666" s="1571"/>
      <c r="F666" s="1046"/>
      <c r="G666" s="1571"/>
      <c r="H666" s="1046"/>
      <c r="I666" s="1046"/>
      <c r="J666" s="1571"/>
      <c r="K666" s="1573"/>
      <c r="L666" s="1046"/>
      <c r="M666" s="1046"/>
      <c r="N666" s="1046"/>
      <c r="O666" s="1461"/>
      <c r="P666" s="1461"/>
      <c r="Q666" s="1461"/>
      <c r="R666" s="1461"/>
      <c r="S666" s="1461"/>
      <c r="T666" s="327"/>
      <c r="U666" s="327"/>
      <c r="V666" s="327"/>
      <c r="W666" s="327"/>
      <c r="X666" s="327"/>
      <c r="Y666" s="327"/>
      <c r="Z666" s="327"/>
      <c r="AA666" s="327"/>
      <c r="AB666" s="1575"/>
      <c r="AC666" s="327"/>
      <c r="AD666" s="327"/>
      <c r="AE666" s="327"/>
      <c r="AF666" s="327"/>
      <c r="AG666" s="327"/>
      <c r="AH666" s="327"/>
      <c r="AI666" s="327"/>
      <c r="AJ666" s="327"/>
      <c r="AK666" s="327"/>
      <c r="AL666" s="1461"/>
      <c r="AM666" s="1461"/>
      <c r="AN666" s="1461"/>
      <c r="AO666" s="1461"/>
    </row>
    <row r="667">
      <c r="A667" s="1461"/>
      <c r="B667" s="452"/>
      <c r="C667" s="1569"/>
      <c r="D667" s="1570"/>
      <c r="E667" s="1571"/>
      <c r="F667" s="1046"/>
      <c r="G667" s="1571"/>
      <c r="H667" s="1046"/>
      <c r="I667" s="1046"/>
      <c r="J667" s="1571"/>
      <c r="K667" s="1573"/>
      <c r="L667" s="1046"/>
      <c r="M667" s="1046"/>
      <c r="N667" s="1046"/>
      <c r="O667" s="1461"/>
      <c r="P667" s="1461"/>
      <c r="Q667" s="1461"/>
      <c r="R667" s="1461"/>
      <c r="S667" s="1461"/>
      <c r="T667" s="327"/>
      <c r="U667" s="327"/>
      <c r="V667" s="327"/>
      <c r="W667" s="327"/>
      <c r="X667" s="327"/>
      <c r="Y667" s="327"/>
      <c r="Z667" s="327"/>
      <c r="AA667" s="327"/>
      <c r="AB667" s="1575"/>
      <c r="AC667" s="327"/>
      <c r="AD667" s="327"/>
      <c r="AE667" s="327"/>
      <c r="AF667" s="327"/>
      <c r="AG667" s="327"/>
      <c r="AH667" s="327"/>
      <c r="AI667" s="327"/>
      <c r="AJ667" s="327"/>
      <c r="AK667" s="327"/>
      <c r="AL667" s="1461"/>
      <c r="AM667" s="1461"/>
      <c r="AN667" s="1461"/>
      <c r="AO667" s="1461"/>
    </row>
    <row r="668">
      <c r="A668" s="1461"/>
      <c r="B668" s="452"/>
      <c r="C668" s="1569"/>
      <c r="D668" s="1570"/>
      <c r="E668" s="1571"/>
      <c r="F668" s="1046"/>
      <c r="G668" s="1571"/>
      <c r="H668" s="1046"/>
      <c r="I668" s="1046"/>
      <c r="J668" s="1571"/>
      <c r="K668" s="1573"/>
      <c r="L668" s="1046"/>
      <c r="M668" s="1046"/>
      <c r="N668" s="1046"/>
      <c r="O668" s="1461"/>
      <c r="P668" s="1461"/>
      <c r="Q668" s="1461"/>
      <c r="R668" s="1461"/>
      <c r="S668" s="1461"/>
      <c r="T668" s="327"/>
      <c r="U668" s="327"/>
      <c r="V668" s="327"/>
      <c r="W668" s="327"/>
      <c r="X668" s="327"/>
      <c r="Y668" s="327"/>
      <c r="Z668" s="327"/>
      <c r="AA668" s="327"/>
      <c r="AB668" s="1575"/>
      <c r="AC668" s="327"/>
      <c r="AD668" s="327"/>
      <c r="AE668" s="327"/>
      <c r="AF668" s="327"/>
      <c r="AG668" s="327"/>
      <c r="AH668" s="327"/>
      <c r="AI668" s="327"/>
      <c r="AJ668" s="327"/>
      <c r="AK668" s="327"/>
      <c r="AL668" s="1461"/>
      <c r="AM668" s="1461"/>
      <c r="AN668" s="1461"/>
      <c r="AO668" s="1461"/>
    </row>
    <row r="669">
      <c r="A669" s="1461"/>
      <c r="B669" s="452"/>
      <c r="C669" s="1569"/>
      <c r="D669" s="1570"/>
      <c r="E669" s="1571"/>
      <c r="F669" s="1046"/>
      <c r="G669" s="1571"/>
      <c r="H669" s="1046"/>
      <c r="I669" s="1046"/>
      <c r="J669" s="1571"/>
      <c r="K669" s="1573"/>
      <c r="L669" s="1046"/>
      <c r="M669" s="1046"/>
      <c r="N669" s="1046"/>
      <c r="O669" s="1461"/>
      <c r="P669" s="1461"/>
      <c r="Q669" s="1461"/>
      <c r="R669" s="1461"/>
      <c r="S669" s="1461"/>
      <c r="T669" s="327"/>
      <c r="U669" s="327"/>
      <c r="V669" s="327"/>
      <c r="W669" s="327"/>
      <c r="X669" s="327"/>
      <c r="Y669" s="327"/>
      <c r="Z669" s="327"/>
      <c r="AA669" s="327"/>
      <c r="AB669" s="1575"/>
      <c r="AC669" s="327"/>
      <c r="AD669" s="327"/>
      <c r="AE669" s="327"/>
      <c r="AF669" s="327"/>
      <c r="AG669" s="327"/>
      <c r="AH669" s="327"/>
      <c r="AI669" s="327"/>
      <c r="AJ669" s="327"/>
      <c r="AK669" s="327"/>
      <c r="AL669" s="1461"/>
      <c r="AM669" s="1461"/>
      <c r="AN669" s="1461"/>
      <c r="AO669" s="1461"/>
    </row>
    <row r="670">
      <c r="A670" s="1461"/>
      <c r="B670" s="452"/>
      <c r="C670" s="1569"/>
      <c r="D670" s="1570"/>
      <c r="E670" s="1571"/>
      <c r="F670" s="1046"/>
      <c r="G670" s="1571"/>
      <c r="H670" s="1046"/>
      <c r="I670" s="1046"/>
      <c r="J670" s="1571"/>
      <c r="K670" s="1573"/>
      <c r="L670" s="1046"/>
      <c r="M670" s="1046"/>
      <c r="N670" s="1046"/>
      <c r="O670" s="1461"/>
      <c r="P670" s="1461"/>
      <c r="Q670" s="1461"/>
      <c r="R670" s="1461"/>
      <c r="S670" s="1461"/>
      <c r="T670" s="327"/>
      <c r="U670" s="327"/>
      <c r="V670" s="327"/>
      <c r="W670" s="327"/>
      <c r="X670" s="327"/>
      <c r="Y670" s="327"/>
      <c r="Z670" s="327"/>
      <c r="AA670" s="327"/>
      <c r="AB670" s="1575"/>
      <c r="AC670" s="327"/>
      <c r="AD670" s="327"/>
      <c r="AE670" s="327"/>
      <c r="AF670" s="327"/>
      <c r="AG670" s="327"/>
      <c r="AH670" s="327"/>
      <c r="AI670" s="327"/>
      <c r="AJ670" s="327"/>
      <c r="AK670" s="327"/>
      <c r="AL670" s="1461"/>
      <c r="AM670" s="1461"/>
      <c r="AN670" s="1461"/>
      <c r="AO670" s="1461"/>
    </row>
    <row r="671">
      <c r="A671" s="1461"/>
      <c r="B671" s="452"/>
      <c r="C671" s="1569"/>
      <c r="D671" s="1570"/>
      <c r="E671" s="1571"/>
      <c r="F671" s="1046"/>
      <c r="G671" s="1571"/>
      <c r="H671" s="1046"/>
      <c r="I671" s="1046"/>
      <c r="J671" s="1571"/>
      <c r="K671" s="1573"/>
      <c r="L671" s="1046"/>
      <c r="M671" s="1046"/>
      <c r="N671" s="1046"/>
      <c r="O671" s="1461"/>
      <c r="P671" s="1461"/>
      <c r="Q671" s="1461"/>
      <c r="R671" s="1461"/>
      <c r="S671" s="1461"/>
      <c r="T671" s="327"/>
      <c r="U671" s="327"/>
      <c r="V671" s="327"/>
      <c r="W671" s="327"/>
      <c r="X671" s="327"/>
      <c r="Y671" s="327"/>
      <c r="Z671" s="327"/>
      <c r="AA671" s="327"/>
      <c r="AB671" s="1575"/>
      <c r="AC671" s="327"/>
      <c r="AD671" s="327"/>
      <c r="AE671" s="327"/>
      <c r="AF671" s="327"/>
      <c r="AG671" s="327"/>
      <c r="AH671" s="327"/>
      <c r="AI671" s="327"/>
      <c r="AJ671" s="327"/>
      <c r="AK671" s="327"/>
      <c r="AL671" s="1461"/>
      <c r="AM671" s="1461"/>
      <c r="AN671" s="1461"/>
      <c r="AO671" s="1461"/>
    </row>
    <row r="672">
      <c r="A672" s="1461"/>
      <c r="B672" s="452"/>
      <c r="C672" s="1569"/>
      <c r="D672" s="1570"/>
      <c r="E672" s="1571"/>
      <c r="F672" s="1046"/>
      <c r="G672" s="1571"/>
      <c r="H672" s="1046"/>
      <c r="I672" s="1046"/>
      <c r="J672" s="1571"/>
      <c r="K672" s="1573"/>
      <c r="L672" s="1046"/>
      <c r="M672" s="1046"/>
      <c r="N672" s="1046"/>
      <c r="O672" s="1461"/>
      <c r="P672" s="1461"/>
      <c r="Q672" s="1461"/>
      <c r="R672" s="1461"/>
      <c r="S672" s="1461"/>
      <c r="T672" s="327"/>
      <c r="U672" s="327"/>
      <c r="V672" s="327"/>
      <c r="W672" s="327"/>
      <c r="X672" s="327"/>
      <c r="Y672" s="327"/>
      <c r="Z672" s="327"/>
      <c r="AA672" s="327"/>
      <c r="AB672" s="1575"/>
      <c r="AC672" s="327"/>
      <c r="AD672" s="327"/>
      <c r="AE672" s="327"/>
      <c r="AF672" s="327"/>
      <c r="AG672" s="327"/>
      <c r="AH672" s="327"/>
      <c r="AI672" s="327"/>
      <c r="AJ672" s="327"/>
      <c r="AK672" s="327"/>
      <c r="AL672" s="1461"/>
      <c r="AM672" s="1461"/>
      <c r="AN672" s="1461"/>
      <c r="AO672" s="1461"/>
    </row>
    <row r="673">
      <c r="A673" s="1461"/>
      <c r="B673" s="452"/>
      <c r="C673" s="1569"/>
      <c r="D673" s="1570"/>
      <c r="E673" s="1571"/>
      <c r="F673" s="1046"/>
      <c r="G673" s="1571"/>
      <c r="H673" s="1046"/>
      <c r="I673" s="1046"/>
      <c r="J673" s="1571"/>
      <c r="K673" s="1573"/>
      <c r="L673" s="1046"/>
      <c r="M673" s="1046"/>
      <c r="N673" s="1046"/>
      <c r="O673" s="1461"/>
      <c r="P673" s="1461"/>
      <c r="Q673" s="1461"/>
      <c r="R673" s="1461"/>
      <c r="S673" s="1461"/>
      <c r="T673" s="327"/>
      <c r="U673" s="327"/>
      <c r="V673" s="327"/>
      <c r="W673" s="327"/>
      <c r="X673" s="327"/>
      <c r="Y673" s="327"/>
      <c r="Z673" s="327"/>
      <c r="AA673" s="327"/>
      <c r="AB673" s="1575"/>
      <c r="AC673" s="327"/>
      <c r="AD673" s="327"/>
      <c r="AE673" s="327"/>
      <c r="AF673" s="327"/>
      <c r="AG673" s="327"/>
      <c r="AH673" s="327"/>
      <c r="AI673" s="327"/>
      <c r="AJ673" s="327"/>
      <c r="AK673" s="327"/>
      <c r="AL673" s="1461"/>
      <c r="AM673" s="1461"/>
      <c r="AN673" s="1461"/>
      <c r="AO673" s="1461"/>
    </row>
    <row r="674">
      <c r="A674" s="1461"/>
      <c r="B674" s="452"/>
      <c r="C674" s="1569"/>
      <c r="D674" s="1570"/>
      <c r="E674" s="1571"/>
      <c r="F674" s="1046"/>
      <c r="G674" s="1571"/>
      <c r="H674" s="1046"/>
      <c r="I674" s="1046"/>
      <c r="J674" s="1571"/>
      <c r="K674" s="1573"/>
      <c r="L674" s="1046"/>
      <c r="M674" s="1046"/>
      <c r="N674" s="1046"/>
      <c r="O674" s="1461"/>
      <c r="P674" s="1461"/>
      <c r="Q674" s="1461"/>
      <c r="R674" s="1461"/>
      <c r="S674" s="1461"/>
      <c r="T674" s="327"/>
      <c r="U674" s="327"/>
      <c r="V674" s="327"/>
      <c r="W674" s="327"/>
      <c r="X674" s="327"/>
      <c r="Y674" s="327"/>
      <c r="Z674" s="327"/>
      <c r="AA674" s="327"/>
      <c r="AB674" s="1575"/>
      <c r="AC674" s="327"/>
      <c r="AD674" s="327"/>
      <c r="AE674" s="327"/>
      <c r="AF674" s="327"/>
      <c r="AG674" s="327"/>
      <c r="AH674" s="327"/>
      <c r="AI674" s="327"/>
      <c r="AJ674" s="327"/>
      <c r="AK674" s="327"/>
      <c r="AL674" s="1461"/>
      <c r="AM674" s="1461"/>
      <c r="AN674" s="1461"/>
      <c r="AO674" s="1461"/>
    </row>
    <row r="675">
      <c r="A675" s="1461"/>
      <c r="B675" s="452"/>
      <c r="C675" s="1569"/>
      <c r="D675" s="1570"/>
      <c r="E675" s="1571"/>
      <c r="F675" s="1046"/>
      <c r="G675" s="1571"/>
      <c r="H675" s="1046"/>
      <c r="I675" s="1046"/>
      <c r="J675" s="1571"/>
      <c r="K675" s="1573"/>
      <c r="L675" s="1046"/>
      <c r="M675" s="1046"/>
      <c r="N675" s="1046"/>
      <c r="O675" s="1461"/>
      <c r="P675" s="1461"/>
      <c r="Q675" s="1461"/>
      <c r="R675" s="1461"/>
      <c r="S675" s="1461"/>
      <c r="T675" s="327"/>
      <c r="U675" s="327"/>
      <c r="V675" s="327"/>
      <c r="W675" s="327"/>
      <c r="X675" s="327"/>
      <c r="Y675" s="327"/>
      <c r="Z675" s="327"/>
      <c r="AA675" s="327"/>
      <c r="AB675" s="1575"/>
      <c r="AC675" s="327"/>
      <c r="AD675" s="327"/>
      <c r="AE675" s="327"/>
      <c r="AF675" s="327"/>
      <c r="AG675" s="327"/>
      <c r="AH675" s="327"/>
      <c r="AI675" s="327"/>
      <c r="AJ675" s="327"/>
      <c r="AK675" s="327"/>
      <c r="AL675" s="1461"/>
      <c r="AM675" s="1461"/>
      <c r="AN675" s="1461"/>
      <c r="AO675" s="1461"/>
    </row>
    <row r="676">
      <c r="A676" s="1461"/>
      <c r="B676" s="452"/>
      <c r="C676" s="1569"/>
      <c r="D676" s="1570"/>
      <c r="E676" s="1571"/>
      <c r="F676" s="1046"/>
      <c r="G676" s="1571"/>
      <c r="H676" s="1046"/>
      <c r="I676" s="1046"/>
      <c r="J676" s="1571"/>
      <c r="K676" s="1573"/>
      <c r="L676" s="1046"/>
      <c r="M676" s="1046"/>
      <c r="N676" s="1046"/>
      <c r="O676" s="1461"/>
      <c r="P676" s="1461"/>
      <c r="Q676" s="1461"/>
      <c r="R676" s="1461"/>
      <c r="S676" s="1461"/>
      <c r="T676" s="327"/>
      <c r="U676" s="327"/>
      <c r="V676" s="327"/>
      <c r="W676" s="327"/>
      <c r="X676" s="327"/>
      <c r="Y676" s="327"/>
      <c r="Z676" s="327"/>
      <c r="AA676" s="327"/>
      <c r="AB676" s="1575"/>
      <c r="AC676" s="327"/>
      <c r="AD676" s="327"/>
      <c r="AE676" s="327"/>
      <c r="AF676" s="327"/>
      <c r="AG676" s="327"/>
      <c r="AH676" s="327"/>
      <c r="AI676" s="327"/>
      <c r="AJ676" s="327"/>
      <c r="AK676" s="327"/>
      <c r="AL676" s="1461"/>
      <c r="AM676" s="1461"/>
      <c r="AN676" s="1461"/>
      <c r="AO676" s="1461"/>
    </row>
    <row r="677">
      <c r="A677" s="1461"/>
      <c r="B677" s="452"/>
      <c r="C677" s="1569"/>
      <c r="D677" s="1570"/>
      <c r="E677" s="1571"/>
      <c r="F677" s="1046"/>
      <c r="G677" s="1571"/>
      <c r="H677" s="1046"/>
      <c r="I677" s="1046"/>
      <c r="J677" s="1571"/>
      <c r="K677" s="1573"/>
      <c r="L677" s="1046"/>
      <c r="M677" s="1046"/>
      <c r="N677" s="1046"/>
      <c r="O677" s="1461"/>
      <c r="P677" s="1461"/>
      <c r="Q677" s="1461"/>
      <c r="R677" s="1461"/>
      <c r="S677" s="1461"/>
      <c r="T677" s="327"/>
      <c r="U677" s="327"/>
      <c r="V677" s="327"/>
      <c r="W677" s="327"/>
      <c r="X677" s="327"/>
      <c r="Y677" s="327"/>
      <c r="Z677" s="327"/>
      <c r="AA677" s="327"/>
      <c r="AB677" s="1575"/>
      <c r="AC677" s="327"/>
      <c r="AD677" s="327"/>
      <c r="AE677" s="327"/>
      <c r="AF677" s="327"/>
      <c r="AG677" s="327"/>
      <c r="AH677" s="327"/>
      <c r="AI677" s="327"/>
      <c r="AJ677" s="327"/>
      <c r="AK677" s="327"/>
      <c r="AL677" s="1461"/>
      <c r="AM677" s="1461"/>
      <c r="AN677" s="1461"/>
      <c r="AO677" s="1461"/>
    </row>
    <row r="678">
      <c r="A678" s="1461"/>
      <c r="B678" s="452"/>
      <c r="C678" s="1569"/>
      <c r="D678" s="1570"/>
      <c r="E678" s="1571"/>
      <c r="F678" s="1046"/>
      <c r="G678" s="1571"/>
      <c r="H678" s="1046"/>
      <c r="I678" s="1046"/>
      <c r="J678" s="1571"/>
      <c r="K678" s="1573"/>
      <c r="L678" s="1046"/>
      <c r="M678" s="1046"/>
      <c r="N678" s="1046"/>
      <c r="O678" s="1461"/>
      <c r="P678" s="1461"/>
      <c r="Q678" s="1461"/>
      <c r="R678" s="1461"/>
      <c r="S678" s="1461"/>
      <c r="T678" s="327"/>
      <c r="U678" s="327"/>
      <c r="V678" s="327"/>
      <c r="W678" s="327"/>
      <c r="X678" s="327"/>
      <c r="Y678" s="327"/>
      <c r="Z678" s="327"/>
      <c r="AA678" s="327"/>
      <c r="AB678" s="1575"/>
      <c r="AC678" s="327"/>
      <c r="AD678" s="327"/>
      <c r="AE678" s="327"/>
      <c r="AF678" s="327"/>
      <c r="AG678" s="327"/>
      <c r="AH678" s="327"/>
      <c r="AI678" s="327"/>
      <c r="AJ678" s="327"/>
      <c r="AK678" s="327"/>
      <c r="AL678" s="1461"/>
      <c r="AM678" s="1461"/>
      <c r="AN678" s="1461"/>
      <c r="AO678" s="1461"/>
    </row>
    <row r="679">
      <c r="A679" s="1461"/>
      <c r="B679" s="452"/>
      <c r="C679" s="1569"/>
      <c r="D679" s="1570"/>
      <c r="E679" s="1571"/>
      <c r="F679" s="1046"/>
      <c r="G679" s="1571"/>
      <c r="H679" s="1046"/>
      <c r="I679" s="1046"/>
      <c r="J679" s="1571"/>
      <c r="K679" s="1573"/>
      <c r="L679" s="1046"/>
      <c r="M679" s="1046"/>
      <c r="N679" s="1046"/>
      <c r="O679" s="1461"/>
      <c r="P679" s="1461"/>
      <c r="Q679" s="1461"/>
      <c r="R679" s="1461"/>
      <c r="S679" s="1461"/>
      <c r="T679" s="327"/>
      <c r="U679" s="327"/>
      <c r="V679" s="327"/>
      <c r="W679" s="327"/>
      <c r="X679" s="327"/>
      <c r="Y679" s="327"/>
      <c r="Z679" s="327"/>
      <c r="AA679" s="327"/>
      <c r="AB679" s="1575"/>
      <c r="AC679" s="327"/>
      <c r="AD679" s="327"/>
      <c r="AE679" s="327"/>
      <c r="AF679" s="327"/>
      <c r="AG679" s="327"/>
      <c r="AH679" s="327"/>
      <c r="AI679" s="327"/>
      <c r="AJ679" s="327"/>
      <c r="AK679" s="327"/>
      <c r="AL679" s="1461"/>
      <c r="AM679" s="1461"/>
      <c r="AN679" s="1461"/>
      <c r="AO679" s="1461"/>
    </row>
    <row r="680">
      <c r="A680" s="1461"/>
      <c r="B680" s="452"/>
      <c r="C680" s="1569"/>
      <c r="D680" s="1570"/>
      <c r="E680" s="1571"/>
      <c r="F680" s="1046"/>
      <c r="G680" s="1571"/>
      <c r="H680" s="1046"/>
      <c r="I680" s="1046"/>
      <c r="J680" s="1571"/>
      <c r="K680" s="1573"/>
      <c r="L680" s="1046"/>
      <c r="M680" s="1046"/>
      <c r="N680" s="1046"/>
      <c r="O680" s="1461"/>
      <c r="P680" s="1461"/>
      <c r="Q680" s="1461"/>
      <c r="R680" s="1461"/>
      <c r="S680" s="1461"/>
      <c r="T680" s="327"/>
      <c r="U680" s="327"/>
      <c r="V680" s="327"/>
      <c r="W680" s="327"/>
      <c r="X680" s="327"/>
      <c r="Y680" s="327"/>
      <c r="Z680" s="327"/>
      <c r="AA680" s="327"/>
      <c r="AB680" s="1575"/>
      <c r="AC680" s="327"/>
      <c r="AD680" s="327"/>
      <c r="AE680" s="327"/>
      <c r="AF680" s="327"/>
      <c r="AG680" s="327"/>
      <c r="AH680" s="327"/>
      <c r="AI680" s="327"/>
      <c r="AJ680" s="327"/>
      <c r="AK680" s="327"/>
      <c r="AL680" s="1461"/>
      <c r="AM680" s="1461"/>
      <c r="AN680" s="1461"/>
      <c r="AO680" s="1461"/>
    </row>
    <row r="681">
      <c r="A681" s="1461"/>
      <c r="B681" s="452"/>
      <c r="C681" s="1569"/>
      <c r="D681" s="1570"/>
      <c r="E681" s="1571"/>
      <c r="F681" s="1046"/>
      <c r="G681" s="1571"/>
      <c r="H681" s="1046"/>
      <c r="I681" s="1046"/>
      <c r="J681" s="1571"/>
      <c r="K681" s="1573"/>
      <c r="L681" s="1046"/>
      <c r="M681" s="1046"/>
      <c r="N681" s="1046"/>
      <c r="O681" s="1461"/>
      <c r="P681" s="1461"/>
      <c r="Q681" s="1461"/>
      <c r="R681" s="1461"/>
      <c r="S681" s="1461"/>
      <c r="T681" s="327"/>
      <c r="U681" s="327"/>
      <c r="V681" s="327"/>
      <c r="W681" s="327"/>
      <c r="X681" s="327"/>
      <c r="Y681" s="327"/>
      <c r="Z681" s="327"/>
      <c r="AA681" s="327"/>
      <c r="AB681" s="1575"/>
      <c r="AC681" s="327"/>
      <c r="AD681" s="327"/>
      <c r="AE681" s="327"/>
      <c r="AF681" s="327"/>
      <c r="AG681" s="327"/>
      <c r="AH681" s="327"/>
      <c r="AI681" s="327"/>
      <c r="AJ681" s="327"/>
      <c r="AK681" s="327"/>
      <c r="AL681" s="1461"/>
      <c r="AM681" s="1461"/>
      <c r="AN681" s="1461"/>
      <c r="AO681" s="1461"/>
    </row>
    <row r="682">
      <c r="A682" s="1461"/>
      <c r="B682" s="452"/>
      <c r="C682" s="1569"/>
      <c r="D682" s="1570"/>
      <c r="E682" s="1571"/>
      <c r="F682" s="1046"/>
      <c r="G682" s="1571"/>
      <c r="H682" s="1046"/>
      <c r="I682" s="1046"/>
      <c r="J682" s="1571"/>
      <c r="K682" s="1573"/>
      <c r="L682" s="1046"/>
      <c r="M682" s="1046"/>
      <c r="N682" s="1046"/>
      <c r="O682" s="1461"/>
      <c r="P682" s="1461"/>
      <c r="Q682" s="1461"/>
      <c r="R682" s="1461"/>
      <c r="S682" s="1461"/>
      <c r="T682" s="327"/>
      <c r="U682" s="327"/>
      <c r="V682" s="327"/>
      <c r="W682" s="327"/>
      <c r="X682" s="327"/>
      <c r="Y682" s="327"/>
      <c r="Z682" s="327"/>
      <c r="AA682" s="327"/>
      <c r="AB682" s="1575"/>
      <c r="AC682" s="327"/>
      <c r="AD682" s="327"/>
      <c r="AE682" s="327"/>
      <c r="AF682" s="327"/>
      <c r="AG682" s="327"/>
      <c r="AH682" s="327"/>
      <c r="AI682" s="327"/>
      <c r="AJ682" s="327"/>
      <c r="AK682" s="327"/>
      <c r="AL682" s="1461"/>
      <c r="AM682" s="1461"/>
      <c r="AN682" s="1461"/>
      <c r="AO682" s="1461"/>
    </row>
    <row r="683">
      <c r="A683" s="1461"/>
      <c r="B683" s="452"/>
      <c r="C683" s="1569"/>
      <c r="D683" s="1570"/>
      <c r="E683" s="1571"/>
      <c r="F683" s="1046"/>
      <c r="G683" s="1571"/>
      <c r="H683" s="1046"/>
      <c r="I683" s="1046"/>
      <c r="J683" s="1571"/>
      <c r="K683" s="1573"/>
      <c r="L683" s="1046"/>
      <c r="M683" s="1046"/>
      <c r="N683" s="1046"/>
      <c r="O683" s="1461"/>
      <c r="P683" s="1461"/>
      <c r="Q683" s="1461"/>
      <c r="R683" s="1461"/>
      <c r="S683" s="1461"/>
      <c r="T683" s="327"/>
      <c r="U683" s="327"/>
      <c r="V683" s="327"/>
      <c r="W683" s="327"/>
      <c r="X683" s="327"/>
      <c r="Y683" s="327"/>
      <c r="Z683" s="327"/>
      <c r="AA683" s="327"/>
      <c r="AB683" s="1575"/>
      <c r="AC683" s="327"/>
      <c r="AD683" s="327"/>
      <c r="AE683" s="327"/>
      <c r="AF683" s="327"/>
      <c r="AG683" s="327"/>
      <c r="AH683" s="327"/>
      <c r="AI683" s="327"/>
      <c r="AJ683" s="327"/>
      <c r="AK683" s="327"/>
      <c r="AL683" s="1461"/>
      <c r="AM683" s="1461"/>
      <c r="AN683" s="1461"/>
      <c r="AO683" s="1461"/>
    </row>
    <row r="684">
      <c r="A684" s="1461"/>
      <c r="B684" s="452"/>
      <c r="C684" s="1569"/>
      <c r="D684" s="1570"/>
      <c r="E684" s="1571"/>
      <c r="F684" s="1046"/>
      <c r="G684" s="1571"/>
      <c r="H684" s="1046"/>
      <c r="I684" s="1046"/>
      <c r="J684" s="1571"/>
      <c r="K684" s="1573"/>
      <c r="L684" s="1046"/>
      <c r="M684" s="1046"/>
      <c r="N684" s="1046"/>
      <c r="O684" s="1461"/>
      <c r="P684" s="1461"/>
      <c r="Q684" s="1461"/>
      <c r="R684" s="1461"/>
      <c r="S684" s="1461"/>
      <c r="T684" s="327"/>
      <c r="U684" s="327"/>
      <c r="V684" s="327"/>
      <c r="W684" s="327"/>
      <c r="X684" s="327"/>
      <c r="Y684" s="327"/>
      <c r="Z684" s="327"/>
      <c r="AA684" s="327"/>
      <c r="AB684" s="1575"/>
      <c r="AC684" s="327"/>
      <c r="AD684" s="327"/>
      <c r="AE684" s="327"/>
      <c r="AF684" s="327"/>
      <c r="AG684" s="327"/>
      <c r="AH684" s="327"/>
      <c r="AI684" s="327"/>
      <c r="AJ684" s="327"/>
      <c r="AK684" s="327"/>
      <c r="AL684" s="1461"/>
      <c r="AM684" s="1461"/>
      <c r="AN684" s="1461"/>
      <c r="AO684" s="1461"/>
    </row>
    <row r="685">
      <c r="A685" s="1461"/>
      <c r="B685" s="452"/>
      <c r="C685" s="1569"/>
      <c r="D685" s="1570"/>
      <c r="E685" s="1571"/>
      <c r="F685" s="1046"/>
      <c r="G685" s="1571"/>
      <c r="H685" s="1046"/>
      <c r="I685" s="1046"/>
      <c r="J685" s="1571"/>
      <c r="K685" s="1573"/>
      <c r="L685" s="1046"/>
      <c r="M685" s="1046"/>
      <c r="N685" s="1046"/>
      <c r="O685" s="1461"/>
      <c r="P685" s="1461"/>
      <c r="Q685" s="1461"/>
      <c r="R685" s="1461"/>
      <c r="S685" s="1461"/>
      <c r="T685" s="327"/>
      <c r="U685" s="327"/>
      <c r="V685" s="327"/>
      <c r="W685" s="327"/>
      <c r="X685" s="327"/>
      <c r="Y685" s="327"/>
      <c r="Z685" s="327"/>
      <c r="AA685" s="327"/>
      <c r="AB685" s="1575"/>
      <c r="AC685" s="327"/>
      <c r="AD685" s="327"/>
      <c r="AE685" s="327"/>
      <c r="AF685" s="327"/>
      <c r="AG685" s="327"/>
      <c r="AH685" s="327"/>
      <c r="AI685" s="327"/>
      <c r="AJ685" s="327"/>
      <c r="AK685" s="327"/>
      <c r="AL685" s="1461"/>
      <c r="AM685" s="1461"/>
      <c r="AN685" s="1461"/>
      <c r="AO685" s="1461"/>
    </row>
    <row r="686">
      <c r="A686" s="1461"/>
      <c r="B686" s="452"/>
      <c r="C686" s="1569"/>
      <c r="D686" s="1570"/>
      <c r="E686" s="1571"/>
      <c r="F686" s="1046"/>
      <c r="G686" s="1571"/>
      <c r="H686" s="1046"/>
      <c r="I686" s="1046"/>
      <c r="J686" s="1571"/>
      <c r="K686" s="1573"/>
      <c r="L686" s="1046"/>
      <c r="M686" s="1046"/>
      <c r="N686" s="1046"/>
      <c r="O686" s="1461"/>
      <c r="P686" s="1461"/>
      <c r="Q686" s="1461"/>
      <c r="R686" s="1461"/>
      <c r="S686" s="1461"/>
      <c r="T686" s="327"/>
      <c r="U686" s="327"/>
      <c r="V686" s="327"/>
      <c r="W686" s="327"/>
      <c r="X686" s="327"/>
      <c r="Y686" s="327"/>
      <c r="Z686" s="327"/>
      <c r="AA686" s="327"/>
      <c r="AB686" s="1575"/>
      <c r="AC686" s="327"/>
      <c r="AD686" s="327"/>
      <c r="AE686" s="327"/>
      <c r="AF686" s="327"/>
      <c r="AG686" s="327"/>
      <c r="AH686" s="327"/>
      <c r="AI686" s="327"/>
      <c r="AJ686" s="327"/>
      <c r="AK686" s="327"/>
      <c r="AL686" s="1461"/>
      <c r="AM686" s="1461"/>
      <c r="AN686" s="1461"/>
      <c r="AO686" s="1461"/>
    </row>
    <row r="687">
      <c r="A687" s="1461"/>
      <c r="B687" s="452"/>
      <c r="C687" s="1569"/>
      <c r="D687" s="1570"/>
      <c r="E687" s="1571"/>
      <c r="F687" s="1046"/>
      <c r="G687" s="1571"/>
      <c r="H687" s="1046"/>
      <c r="I687" s="1046"/>
      <c r="J687" s="1571"/>
      <c r="K687" s="1573"/>
      <c r="L687" s="1046"/>
      <c r="M687" s="1046"/>
      <c r="N687" s="1046"/>
      <c r="O687" s="1461"/>
      <c r="P687" s="1461"/>
      <c r="Q687" s="1461"/>
      <c r="R687" s="1461"/>
      <c r="S687" s="1461"/>
      <c r="T687" s="327"/>
      <c r="U687" s="327"/>
      <c r="V687" s="327"/>
      <c r="W687" s="327"/>
      <c r="X687" s="327"/>
      <c r="Y687" s="327"/>
      <c r="Z687" s="327"/>
      <c r="AA687" s="327"/>
      <c r="AB687" s="1575"/>
      <c r="AC687" s="327"/>
      <c r="AD687" s="327"/>
      <c r="AE687" s="327"/>
      <c r="AF687" s="327"/>
      <c r="AG687" s="327"/>
      <c r="AH687" s="327"/>
      <c r="AI687" s="327"/>
      <c r="AJ687" s="327"/>
      <c r="AK687" s="327"/>
      <c r="AL687" s="1461"/>
      <c r="AM687" s="1461"/>
      <c r="AN687" s="1461"/>
      <c r="AO687" s="1461"/>
    </row>
    <row r="688">
      <c r="A688" s="1461"/>
      <c r="B688" s="452"/>
      <c r="C688" s="1569"/>
      <c r="D688" s="1570"/>
      <c r="E688" s="1571"/>
      <c r="F688" s="1046"/>
      <c r="G688" s="1571"/>
      <c r="H688" s="1046"/>
      <c r="I688" s="1046"/>
      <c r="J688" s="1571"/>
      <c r="K688" s="1573"/>
      <c r="L688" s="1046"/>
      <c r="M688" s="1046"/>
      <c r="N688" s="1046"/>
      <c r="O688" s="1461"/>
      <c r="P688" s="1461"/>
      <c r="Q688" s="1461"/>
      <c r="R688" s="1461"/>
      <c r="S688" s="1461"/>
      <c r="T688" s="327"/>
      <c r="U688" s="327"/>
      <c r="V688" s="327"/>
      <c r="W688" s="327"/>
      <c r="X688" s="327"/>
      <c r="Y688" s="327"/>
      <c r="Z688" s="327"/>
      <c r="AA688" s="327"/>
      <c r="AB688" s="1575"/>
      <c r="AC688" s="327"/>
      <c r="AD688" s="327"/>
      <c r="AE688" s="327"/>
      <c r="AF688" s="327"/>
      <c r="AG688" s="327"/>
      <c r="AH688" s="327"/>
      <c r="AI688" s="327"/>
      <c r="AJ688" s="327"/>
      <c r="AK688" s="327"/>
      <c r="AL688" s="1461"/>
      <c r="AM688" s="1461"/>
      <c r="AN688" s="1461"/>
      <c r="AO688" s="1461"/>
    </row>
    <row r="689">
      <c r="A689" s="1461"/>
      <c r="B689" s="452"/>
      <c r="C689" s="1569"/>
      <c r="D689" s="1570"/>
      <c r="E689" s="1571"/>
      <c r="F689" s="1046"/>
      <c r="G689" s="1571"/>
      <c r="H689" s="1046"/>
      <c r="I689" s="1046"/>
      <c r="J689" s="1571"/>
      <c r="K689" s="1573"/>
      <c r="L689" s="1046"/>
      <c r="M689" s="1046"/>
      <c r="N689" s="1046"/>
      <c r="O689" s="1461"/>
      <c r="P689" s="1461"/>
      <c r="Q689" s="1461"/>
      <c r="R689" s="1461"/>
      <c r="S689" s="1461"/>
      <c r="T689" s="327"/>
      <c r="U689" s="327"/>
      <c r="V689" s="327"/>
      <c r="W689" s="327"/>
      <c r="X689" s="327"/>
      <c r="Y689" s="327"/>
      <c r="Z689" s="327"/>
      <c r="AA689" s="327"/>
      <c r="AB689" s="1575"/>
      <c r="AC689" s="327"/>
      <c r="AD689" s="327"/>
      <c r="AE689" s="327"/>
      <c r="AF689" s="327"/>
      <c r="AG689" s="327"/>
      <c r="AH689" s="327"/>
      <c r="AI689" s="327"/>
      <c r="AJ689" s="327"/>
      <c r="AK689" s="327"/>
      <c r="AL689" s="1461"/>
      <c r="AM689" s="1461"/>
      <c r="AN689" s="1461"/>
      <c r="AO689" s="1461"/>
    </row>
    <row r="690">
      <c r="A690" s="1461"/>
      <c r="B690" s="452"/>
      <c r="C690" s="1569"/>
      <c r="D690" s="1570"/>
      <c r="E690" s="1571"/>
      <c r="F690" s="1046"/>
      <c r="G690" s="1571"/>
      <c r="H690" s="1046"/>
      <c r="I690" s="1046"/>
      <c r="J690" s="1571"/>
      <c r="K690" s="1573"/>
      <c r="L690" s="1046"/>
      <c r="M690" s="1046"/>
      <c r="N690" s="1046"/>
      <c r="O690" s="1461"/>
      <c r="P690" s="1461"/>
      <c r="Q690" s="1461"/>
      <c r="R690" s="1461"/>
      <c r="S690" s="1461"/>
      <c r="T690" s="327"/>
      <c r="U690" s="327"/>
      <c r="V690" s="327"/>
      <c r="W690" s="327"/>
      <c r="X690" s="327"/>
      <c r="Y690" s="327"/>
      <c r="Z690" s="327"/>
      <c r="AA690" s="327"/>
      <c r="AB690" s="1575"/>
      <c r="AC690" s="327"/>
      <c r="AD690" s="327"/>
      <c r="AE690" s="327"/>
      <c r="AF690" s="327"/>
      <c r="AG690" s="327"/>
      <c r="AH690" s="327"/>
      <c r="AI690" s="327"/>
      <c r="AJ690" s="327"/>
      <c r="AK690" s="327"/>
      <c r="AL690" s="1461"/>
      <c r="AM690" s="1461"/>
      <c r="AN690" s="1461"/>
      <c r="AO690" s="1461"/>
    </row>
    <row r="691">
      <c r="A691" s="1461"/>
      <c r="B691" s="452"/>
      <c r="C691" s="1569"/>
      <c r="D691" s="1570"/>
      <c r="E691" s="1571"/>
      <c r="F691" s="1046"/>
      <c r="G691" s="1571"/>
      <c r="H691" s="1046"/>
      <c r="I691" s="1046"/>
      <c r="J691" s="1571"/>
      <c r="K691" s="1573"/>
      <c r="L691" s="1046"/>
      <c r="M691" s="1046"/>
      <c r="N691" s="1046"/>
      <c r="O691" s="1461"/>
      <c r="P691" s="1461"/>
      <c r="Q691" s="1461"/>
      <c r="R691" s="1461"/>
      <c r="S691" s="1461"/>
      <c r="T691" s="327"/>
      <c r="U691" s="327"/>
      <c r="V691" s="327"/>
      <c r="W691" s="327"/>
      <c r="X691" s="327"/>
      <c r="Y691" s="327"/>
      <c r="Z691" s="327"/>
      <c r="AA691" s="327"/>
      <c r="AB691" s="1575"/>
      <c r="AC691" s="327"/>
      <c r="AD691" s="327"/>
      <c r="AE691" s="327"/>
      <c r="AF691" s="327"/>
      <c r="AG691" s="327"/>
      <c r="AH691" s="327"/>
      <c r="AI691" s="327"/>
      <c r="AJ691" s="327"/>
      <c r="AK691" s="327"/>
      <c r="AL691" s="1461"/>
      <c r="AM691" s="1461"/>
      <c r="AN691" s="1461"/>
      <c r="AO691" s="1461"/>
    </row>
    <row r="692">
      <c r="A692" s="1461"/>
      <c r="B692" s="452"/>
      <c r="C692" s="1569"/>
      <c r="D692" s="1570"/>
      <c r="E692" s="1571"/>
      <c r="F692" s="1046"/>
      <c r="G692" s="1571"/>
      <c r="H692" s="1046"/>
      <c r="I692" s="1046"/>
      <c r="J692" s="1571"/>
      <c r="K692" s="1573"/>
      <c r="L692" s="1046"/>
      <c r="M692" s="1046"/>
      <c r="N692" s="1046"/>
      <c r="O692" s="1461"/>
      <c r="P692" s="1461"/>
      <c r="Q692" s="1461"/>
      <c r="R692" s="1461"/>
      <c r="S692" s="1461"/>
      <c r="T692" s="327"/>
      <c r="U692" s="327"/>
      <c r="V692" s="327"/>
      <c r="W692" s="327"/>
      <c r="X692" s="327"/>
      <c r="Y692" s="327"/>
      <c r="Z692" s="327"/>
      <c r="AA692" s="327"/>
      <c r="AB692" s="1575"/>
      <c r="AC692" s="327"/>
      <c r="AD692" s="327"/>
      <c r="AE692" s="327"/>
      <c r="AF692" s="327"/>
      <c r="AG692" s="327"/>
      <c r="AH692" s="327"/>
      <c r="AI692" s="327"/>
      <c r="AJ692" s="327"/>
      <c r="AK692" s="327"/>
      <c r="AL692" s="1461"/>
      <c r="AM692" s="1461"/>
      <c r="AN692" s="1461"/>
      <c r="AO692" s="1461"/>
    </row>
    <row r="693">
      <c r="A693" s="1461"/>
      <c r="B693" s="452"/>
      <c r="C693" s="1569"/>
      <c r="D693" s="1570"/>
      <c r="E693" s="1571"/>
      <c r="F693" s="1046"/>
      <c r="G693" s="1571"/>
      <c r="H693" s="1046"/>
      <c r="I693" s="1046"/>
      <c r="J693" s="1571"/>
      <c r="K693" s="1573"/>
      <c r="L693" s="1046"/>
      <c r="M693" s="1046"/>
      <c r="N693" s="1046"/>
      <c r="O693" s="1461"/>
      <c r="P693" s="1461"/>
      <c r="Q693" s="1461"/>
      <c r="R693" s="1461"/>
      <c r="S693" s="1461"/>
      <c r="T693" s="327"/>
      <c r="U693" s="327"/>
      <c r="V693" s="327"/>
      <c r="W693" s="327"/>
      <c r="X693" s="327"/>
      <c r="Y693" s="327"/>
      <c r="Z693" s="327"/>
      <c r="AA693" s="327"/>
      <c r="AB693" s="1575"/>
      <c r="AC693" s="327"/>
      <c r="AD693" s="327"/>
      <c r="AE693" s="327"/>
      <c r="AF693" s="327"/>
      <c r="AG693" s="327"/>
      <c r="AH693" s="327"/>
      <c r="AI693" s="327"/>
      <c r="AJ693" s="327"/>
      <c r="AK693" s="327"/>
      <c r="AL693" s="1461"/>
      <c r="AM693" s="1461"/>
      <c r="AN693" s="1461"/>
      <c r="AO693" s="1461"/>
    </row>
    <row r="694">
      <c r="A694" s="1461"/>
      <c r="B694" s="452"/>
      <c r="C694" s="1569"/>
      <c r="D694" s="1570"/>
      <c r="E694" s="1571"/>
      <c r="F694" s="1046"/>
      <c r="G694" s="1571"/>
      <c r="H694" s="1046"/>
      <c r="I694" s="1046"/>
      <c r="J694" s="1571"/>
      <c r="K694" s="1573"/>
      <c r="L694" s="1046"/>
      <c r="M694" s="1046"/>
      <c r="N694" s="1046"/>
      <c r="O694" s="1461"/>
      <c r="P694" s="1461"/>
      <c r="Q694" s="1461"/>
      <c r="R694" s="1461"/>
      <c r="S694" s="1461"/>
      <c r="T694" s="327"/>
      <c r="U694" s="327"/>
      <c r="V694" s="327"/>
      <c r="W694" s="327"/>
      <c r="X694" s="327"/>
      <c r="Y694" s="327"/>
      <c r="Z694" s="327"/>
      <c r="AA694" s="327"/>
      <c r="AB694" s="1575"/>
      <c r="AC694" s="327"/>
      <c r="AD694" s="327"/>
      <c r="AE694" s="327"/>
      <c r="AF694" s="327"/>
      <c r="AG694" s="327"/>
      <c r="AH694" s="327"/>
      <c r="AI694" s="327"/>
      <c r="AJ694" s="327"/>
      <c r="AK694" s="327"/>
      <c r="AL694" s="1461"/>
      <c r="AM694" s="1461"/>
      <c r="AN694" s="1461"/>
      <c r="AO694" s="1461"/>
    </row>
    <row r="695">
      <c r="A695" s="1461"/>
      <c r="B695" s="452"/>
      <c r="C695" s="1569"/>
      <c r="D695" s="1570"/>
      <c r="E695" s="1571"/>
      <c r="F695" s="1046"/>
      <c r="G695" s="1571"/>
      <c r="H695" s="1046"/>
      <c r="I695" s="1046"/>
      <c r="J695" s="1571"/>
      <c r="K695" s="1573"/>
      <c r="L695" s="1046"/>
      <c r="M695" s="1046"/>
      <c r="N695" s="1046"/>
      <c r="O695" s="1461"/>
      <c r="P695" s="1461"/>
      <c r="Q695" s="1461"/>
      <c r="R695" s="1461"/>
      <c r="S695" s="1461"/>
      <c r="T695" s="327"/>
      <c r="U695" s="327"/>
      <c r="V695" s="327"/>
      <c r="W695" s="327"/>
      <c r="X695" s="327"/>
      <c r="Y695" s="327"/>
      <c r="Z695" s="327"/>
      <c r="AA695" s="327"/>
      <c r="AB695" s="1575"/>
      <c r="AC695" s="327"/>
      <c r="AD695" s="327"/>
      <c r="AE695" s="327"/>
      <c r="AF695" s="327"/>
      <c r="AG695" s="327"/>
      <c r="AH695" s="327"/>
      <c r="AI695" s="327"/>
      <c r="AJ695" s="327"/>
      <c r="AK695" s="327"/>
      <c r="AL695" s="1461"/>
      <c r="AM695" s="1461"/>
      <c r="AN695" s="1461"/>
      <c r="AO695" s="1461"/>
    </row>
    <row r="696">
      <c r="A696" s="1461"/>
      <c r="B696" s="452"/>
      <c r="C696" s="1569"/>
      <c r="D696" s="1570"/>
      <c r="E696" s="1571"/>
      <c r="F696" s="1046"/>
      <c r="G696" s="1571"/>
      <c r="H696" s="1046"/>
      <c r="I696" s="1046"/>
      <c r="J696" s="1571"/>
      <c r="K696" s="1573"/>
      <c r="L696" s="1046"/>
      <c r="M696" s="1046"/>
      <c r="N696" s="1046"/>
      <c r="O696" s="1461"/>
      <c r="P696" s="1461"/>
      <c r="Q696" s="1461"/>
      <c r="R696" s="1461"/>
      <c r="S696" s="1461"/>
      <c r="T696" s="327"/>
      <c r="U696" s="327"/>
      <c r="V696" s="327"/>
      <c r="W696" s="327"/>
      <c r="X696" s="327"/>
      <c r="Y696" s="327"/>
      <c r="Z696" s="327"/>
      <c r="AA696" s="327"/>
      <c r="AB696" s="1575"/>
      <c r="AC696" s="327"/>
      <c r="AD696" s="327"/>
      <c r="AE696" s="327"/>
      <c r="AF696" s="327"/>
      <c r="AG696" s="327"/>
      <c r="AH696" s="327"/>
      <c r="AI696" s="327"/>
      <c r="AJ696" s="327"/>
      <c r="AK696" s="327"/>
      <c r="AL696" s="1461"/>
      <c r="AM696" s="1461"/>
      <c r="AN696" s="1461"/>
      <c r="AO696" s="1461"/>
    </row>
    <row r="697">
      <c r="A697" s="1461"/>
      <c r="B697" s="452"/>
      <c r="C697" s="1569"/>
      <c r="D697" s="1570"/>
      <c r="E697" s="1571"/>
      <c r="F697" s="1046"/>
      <c r="G697" s="1571"/>
      <c r="H697" s="1046"/>
      <c r="I697" s="1046"/>
      <c r="J697" s="1571"/>
      <c r="K697" s="1573"/>
      <c r="L697" s="1046"/>
      <c r="M697" s="1046"/>
      <c r="N697" s="1046"/>
      <c r="O697" s="1461"/>
      <c r="P697" s="1461"/>
      <c r="Q697" s="1461"/>
      <c r="R697" s="1461"/>
      <c r="S697" s="1461"/>
      <c r="T697" s="327"/>
      <c r="U697" s="327"/>
      <c r="V697" s="327"/>
      <c r="W697" s="327"/>
      <c r="X697" s="327"/>
      <c r="Y697" s="327"/>
      <c r="Z697" s="327"/>
      <c r="AA697" s="327"/>
      <c r="AB697" s="1575"/>
      <c r="AC697" s="327"/>
      <c r="AD697" s="327"/>
      <c r="AE697" s="327"/>
      <c r="AF697" s="327"/>
      <c r="AG697" s="327"/>
      <c r="AH697" s="327"/>
      <c r="AI697" s="327"/>
      <c r="AJ697" s="327"/>
      <c r="AK697" s="327"/>
      <c r="AL697" s="1461"/>
      <c r="AM697" s="1461"/>
      <c r="AN697" s="1461"/>
      <c r="AO697" s="1461"/>
    </row>
    <row r="698">
      <c r="A698" s="1461"/>
      <c r="B698" s="452"/>
      <c r="C698" s="1569"/>
      <c r="D698" s="1570"/>
      <c r="E698" s="1571"/>
      <c r="F698" s="1046"/>
      <c r="G698" s="1571"/>
      <c r="H698" s="1046"/>
      <c r="I698" s="1046"/>
      <c r="J698" s="1571"/>
      <c r="K698" s="1573"/>
      <c r="L698" s="1046"/>
      <c r="M698" s="1046"/>
      <c r="N698" s="1046"/>
      <c r="O698" s="1461"/>
      <c r="P698" s="1461"/>
      <c r="Q698" s="1461"/>
      <c r="R698" s="1461"/>
      <c r="S698" s="1461"/>
      <c r="T698" s="327"/>
      <c r="U698" s="327"/>
      <c r="V698" s="327"/>
      <c r="W698" s="327"/>
      <c r="X698" s="327"/>
      <c r="Y698" s="327"/>
      <c r="Z698" s="327"/>
      <c r="AA698" s="327"/>
      <c r="AB698" s="1575"/>
      <c r="AC698" s="327"/>
      <c r="AD698" s="327"/>
      <c r="AE698" s="327"/>
      <c r="AF698" s="327"/>
      <c r="AG698" s="327"/>
      <c r="AH698" s="327"/>
      <c r="AI698" s="327"/>
      <c r="AJ698" s="327"/>
      <c r="AK698" s="327"/>
      <c r="AL698" s="1461"/>
      <c r="AM698" s="1461"/>
      <c r="AN698" s="1461"/>
      <c r="AO698" s="1461"/>
    </row>
    <row r="699">
      <c r="A699" s="1461"/>
      <c r="B699" s="452"/>
      <c r="C699" s="1569"/>
      <c r="D699" s="1570"/>
      <c r="E699" s="1571"/>
      <c r="F699" s="1046"/>
      <c r="G699" s="1571"/>
      <c r="H699" s="1046"/>
      <c r="I699" s="1046"/>
      <c r="J699" s="1571"/>
      <c r="K699" s="1573"/>
      <c r="L699" s="1046"/>
      <c r="M699" s="1046"/>
      <c r="N699" s="1046"/>
      <c r="O699" s="1461"/>
      <c r="P699" s="1461"/>
      <c r="Q699" s="1461"/>
      <c r="R699" s="1461"/>
      <c r="S699" s="1461"/>
      <c r="T699" s="327"/>
      <c r="U699" s="327"/>
      <c r="V699" s="327"/>
      <c r="W699" s="327"/>
      <c r="X699" s="327"/>
      <c r="Y699" s="327"/>
      <c r="Z699" s="327"/>
      <c r="AA699" s="327"/>
      <c r="AB699" s="1575"/>
      <c r="AC699" s="327"/>
      <c r="AD699" s="327"/>
      <c r="AE699" s="327"/>
      <c r="AF699" s="327"/>
      <c r="AG699" s="327"/>
      <c r="AH699" s="327"/>
      <c r="AI699" s="327"/>
      <c r="AJ699" s="327"/>
      <c r="AK699" s="327"/>
      <c r="AL699" s="1461"/>
      <c r="AM699" s="1461"/>
      <c r="AN699" s="1461"/>
      <c r="AO699" s="1461"/>
    </row>
    <row r="700">
      <c r="A700" s="1461"/>
      <c r="B700" s="452"/>
      <c r="C700" s="1569"/>
      <c r="D700" s="1570"/>
      <c r="E700" s="1571"/>
      <c r="F700" s="1046"/>
      <c r="G700" s="1571"/>
      <c r="H700" s="1046"/>
      <c r="I700" s="1046"/>
      <c r="J700" s="1571"/>
      <c r="K700" s="1573"/>
      <c r="L700" s="1046"/>
      <c r="M700" s="1046"/>
      <c r="N700" s="1046"/>
      <c r="O700" s="1461"/>
      <c r="P700" s="1461"/>
      <c r="Q700" s="1461"/>
      <c r="R700" s="1461"/>
      <c r="S700" s="1461"/>
      <c r="T700" s="327"/>
      <c r="U700" s="327"/>
      <c r="V700" s="327"/>
      <c r="W700" s="327"/>
      <c r="X700" s="327"/>
      <c r="Y700" s="327"/>
      <c r="Z700" s="327"/>
      <c r="AA700" s="327"/>
      <c r="AB700" s="1575"/>
      <c r="AC700" s="327"/>
      <c r="AD700" s="327"/>
      <c r="AE700" s="327"/>
      <c r="AF700" s="327"/>
      <c r="AG700" s="327"/>
      <c r="AH700" s="327"/>
      <c r="AI700" s="327"/>
      <c r="AJ700" s="327"/>
      <c r="AK700" s="327"/>
      <c r="AL700" s="1461"/>
      <c r="AM700" s="1461"/>
      <c r="AN700" s="1461"/>
      <c r="AO700" s="1461"/>
    </row>
    <row r="701">
      <c r="A701" s="1461"/>
      <c r="B701" s="452"/>
      <c r="C701" s="1569"/>
      <c r="D701" s="1570"/>
      <c r="E701" s="1571"/>
      <c r="F701" s="1046"/>
      <c r="G701" s="1571"/>
      <c r="H701" s="1046"/>
      <c r="I701" s="1046"/>
      <c r="J701" s="1571"/>
      <c r="K701" s="1573"/>
      <c r="L701" s="1046"/>
      <c r="M701" s="1046"/>
      <c r="N701" s="1046"/>
      <c r="O701" s="1461"/>
      <c r="P701" s="1461"/>
      <c r="Q701" s="1461"/>
      <c r="R701" s="1461"/>
      <c r="S701" s="1461"/>
      <c r="T701" s="327"/>
      <c r="U701" s="327"/>
      <c r="V701" s="327"/>
      <c r="W701" s="327"/>
      <c r="X701" s="327"/>
      <c r="Y701" s="327"/>
      <c r="Z701" s="327"/>
      <c r="AA701" s="327"/>
      <c r="AB701" s="1575"/>
      <c r="AC701" s="327"/>
      <c r="AD701" s="327"/>
      <c r="AE701" s="327"/>
      <c r="AF701" s="327"/>
      <c r="AG701" s="327"/>
      <c r="AH701" s="327"/>
      <c r="AI701" s="327"/>
      <c r="AJ701" s="327"/>
      <c r="AK701" s="327"/>
      <c r="AL701" s="1461"/>
      <c r="AM701" s="1461"/>
      <c r="AN701" s="1461"/>
      <c r="AO701" s="1461"/>
    </row>
    <row r="702">
      <c r="A702" s="1461"/>
      <c r="B702" s="452"/>
      <c r="C702" s="1569"/>
      <c r="D702" s="1570"/>
      <c r="E702" s="1571"/>
      <c r="F702" s="1046"/>
      <c r="G702" s="1571"/>
      <c r="H702" s="1046"/>
      <c r="I702" s="1046"/>
      <c r="J702" s="1571"/>
      <c r="K702" s="1573"/>
      <c r="L702" s="1046"/>
      <c r="M702" s="1046"/>
      <c r="N702" s="1046"/>
      <c r="O702" s="1461"/>
      <c r="P702" s="1461"/>
      <c r="Q702" s="1461"/>
      <c r="R702" s="1461"/>
      <c r="S702" s="1461"/>
      <c r="T702" s="327"/>
      <c r="U702" s="327"/>
      <c r="V702" s="327"/>
      <c r="W702" s="327"/>
      <c r="X702" s="327"/>
      <c r="Y702" s="327"/>
      <c r="Z702" s="327"/>
      <c r="AA702" s="327"/>
      <c r="AB702" s="1575"/>
      <c r="AC702" s="327"/>
      <c r="AD702" s="327"/>
      <c r="AE702" s="327"/>
      <c r="AF702" s="327"/>
      <c r="AG702" s="327"/>
      <c r="AH702" s="327"/>
      <c r="AI702" s="327"/>
      <c r="AJ702" s="327"/>
      <c r="AK702" s="327"/>
      <c r="AL702" s="1461"/>
      <c r="AM702" s="1461"/>
      <c r="AN702" s="1461"/>
      <c r="AO702" s="1461"/>
    </row>
    <row r="703">
      <c r="A703" s="1461"/>
      <c r="B703" s="452"/>
      <c r="C703" s="1569"/>
      <c r="D703" s="1570"/>
      <c r="E703" s="1571"/>
      <c r="F703" s="1046"/>
      <c r="G703" s="1571"/>
      <c r="H703" s="1046"/>
      <c r="I703" s="1046"/>
      <c r="J703" s="1571"/>
      <c r="K703" s="1573"/>
      <c r="L703" s="1046"/>
      <c r="M703" s="1046"/>
      <c r="N703" s="1046"/>
      <c r="O703" s="1461"/>
      <c r="P703" s="1461"/>
      <c r="Q703" s="1461"/>
      <c r="R703" s="1461"/>
      <c r="S703" s="1461"/>
      <c r="T703" s="327"/>
      <c r="U703" s="327"/>
      <c r="V703" s="327"/>
      <c r="W703" s="327"/>
      <c r="X703" s="327"/>
      <c r="Y703" s="327"/>
      <c r="Z703" s="327"/>
      <c r="AA703" s="327"/>
      <c r="AB703" s="1575"/>
      <c r="AC703" s="327"/>
      <c r="AD703" s="327"/>
      <c r="AE703" s="327"/>
      <c r="AF703" s="327"/>
      <c r="AG703" s="327"/>
      <c r="AH703" s="327"/>
      <c r="AI703" s="327"/>
      <c r="AJ703" s="327"/>
      <c r="AK703" s="327"/>
      <c r="AL703" s="1461"/>
      <c r="AM703" s="1461"/>
      <c r="AN703" s="1461"/>
      <c r="AO703" s="1461"/>
    </row>
    <row r="704">
      <c r="A704" s="1461"/>
      <c r="B704" s="452"/>
      <c r="C704" s="1569"/>
      <c r="D704" s="1570"/>
      <c r="E704" s="1571"/>
      <c r="F704" s="1046"/>
      <c r="G704" s="1571"/>
      <c r="H704" s="1046"/>
      <c r="I704" s="1046"/>
      <c r="J704" s="1571"/>
      <c r="K704" s="1573"/>
      <c r="L704" s="1046"/>
      <c r="M704" s="1046"/>
      <c r="N704" s="1046"/>
      <c r="O704" s="1461"/>
      <c r="P704" s="1461"/>
      <c r="Q704" s="1461"/>
      <c r="R704" s="1461"/>
      <c r="S704" s="1461"/>
      <c r="T704" s="327"/>
      <c r="U704" s="327"/>
      <c r="V704" s="327"/>
      <c r="W704" s="327"/>
      <c r="X704" s="327"/>
      <c r="Y704" s="327"/>
      <c r="Z704" s="327"/>
      <c r="AA704" s="327"/>
      <c r="AB704" s="1575"/>
      <c r="AC704" s="327"/>
      <c r="AD704" s="327"/>
      <c r="AE704" s="327"/>
      <c r="AF704" s="327"/>
      <c r="AG704" s="327"/>
      <c r="AH704" s="327"/>
      <c r="AI704" s="327"/>
      <c r="AJ704" s="327"/>
      <c r="AK704" s="327"/>
      <c r="AL704" s="1461"/>
      <c r="AM704" s="1461"/>
      <c r="AN704" s="1461"/>
      <c r="AO704" s="1461"/>
    </row>
    <row r="705">
      <c r="A705" s="1461"/>
      <c r="B705" s="452"/>
      <c r="C705" s="1569"/>
      <c r="D705" s="1570"/>
      <c r="E705" s="1571"/>
      <c r="F705" s="1046"/>
      <c r="G705" s="1571"/>
      <c r="H705" s="1046"/>
      <c r="I705" s="1046"/>
      <c r="J705" s="1571"/>
      <c r="K705" s="1573"/>
      <c r="L705" s="1046"/>
      <c r="M705" s="1046"/>
      <c r="N705" s="1046"/>
      <c r="O705" s="1461"/>
      <c r="P705" s="1461"/>
      <c r="Q705" s="1461"/>
      <c r="R705" s="1461"/>
      <c r="S705" s="1461"/>
      <c r="T705" s="327"/>
      <c r="U705" s="327"/>
      <c r="V705" s="327"/>
      <c r="W705" s="327"/>
      <c r="X705" s="327"/>
      <c r="Y705" s="327"/>
      <c r="Z705" s="327"/>
      <c r="AA705" s="327"/>
      <c r="AB705" s="1575"/>
      <c r="AC705" s="327"/>
      <c r="AD705" s="327"/>
      <c r="AE705" s="327"/>
      <c r="AF705" s="327"/>
      <c r="AG705" s="327"/>
      <c r="AH705" s="327"/>
      <c r="AI705" s="327"/>
      <c r="AJ705" s="327"/>
      <c r="AK705" s="327"/>
      <c r="AL705" s="1461"/>
      <c r="AM705" s="1461"/>
      <c r="AN705" s="1461"/>
      <c r="AO705" s="1461"/>
    </row>
    <row r="706">
      <c r="A706" s="1461"/>
      <c r="B706" s="452"/>
      <c r="C706" s="1569"/>
      <c r="D706" s="1570"/>
      <c r="E706" s="1571"/>
      <c r="F706" s="1046"/>
      <c r="G706" s="1571"/>
      <c r="H706" s="1046"/>
      <c r="I706" s="1046"/>
      <c r="J706" s="1571"/>
      <c r="K706" s="1573"/>
      <c r="L706" s="1046"/>
      <c r="M706" s="1046"/>
      <c r="N706" s="1046"/>
      <c r="O706" s="1461"/>
      <c r="P706" s="1461"/>
      <c r="Q706" s="1461"/>
      <c r="R706" s="1461"/>
      <c r="S706" s="1461"/>
      <c r="T706" s="327"/>
      <c r="U706" s="327"/>
      <c r="V706" s="327"/>
      <c r="W706" s="327"/>
      <c r="X706" s="327"/>
      <c r="Y706" s="327"/>
      <c r="Z706" s="327"/>
      <c r="AA706" s="327"/>
      <c r="AB706" s="1575"/>
      <c r="AC706" s="327"/>
      <c r="AD706" s="327"/>
      <c r="AE706" s="327"/>
      <c r="AF706" s="327"/>
      <c r="AG706" s="327"/>
      <c r="AH706" s="327"/>
      <c r="AI706" s="327"/>
      <c r="AJ706" s="327"/>
      <c r="AK706" s="327"/>
      <c r="AL706" s="1461"/>
      <c r="AM706" s="1461"/>
      <c r="AN706" s="1461"/>
      <c r="AO706" s="1461"/>
    </row>
    <row r="707">
      <c r="A707" s="1461"/>
      <c r="B707" s="452"/>
      <c r="C707" s="1569"/>
      <c r="D707" s="1570"/>
      <c r="E707" s="1571"/>
      <c r="F707" s="1046"/>
      <c r="G707" s="1571"/>
      <c r="H707" s="1046"/>
      <c r="I707" s="1046"/>
      <c r="J707" s="1571"/>
      <c r="K707" s="1573"/>
      <c r="L707" s="1046"/>
      <c r="M707" s="1046"/>
      <c r="N707" s="1046"/>
      <c r="O707" s="1461"/>
      <c r="P707" s="1461"/>
      <c r="Q707" s="1461"/>
      <c r="R707" s="1461"/>
      <c r="S707" s="1461"/>
      <c r="T707" s="327"/>
      <c r="U707" s="327"/>
      <c r="V707" s="327"/>
      <c r="W707" s="327"/>
      <c r="X707" s="327"/>
      <c r="Y707" s="327"/>
      <c r="Z707" s="327"/>
      <c r="AA707" s="327"/>
      <c r="AB707" s="1575"/>
      <c r="AC707" s="327"/>
      <c r="AD707" s="327"/>
      <c r="AE707" s="327"/>
      <c r="AF707" s="327"/>
      <c r="AG707" s="327"/>
      <c r="AH707" s="327"/>
      <c r="AI707" s="327"/>
      <c r="AJ707" s="327"/>
      <c r="AK707" s="327"/>
      <c r="AL707" s="1461"/>
      <c r="AM707" s="1461"/>
      <c r="AN707" s="1461"/>
      <c r="AO707" s="1461"/>
    </row>
    <row r="708">
      <c r="A708" s="1461"/>
      <c r="B708" s="452"/>
      <c r="C708" s="1569"/>
      <c r="D708" s="1570"/>
      <c r="E708" s="1571"/>
      <c r="F708" s="1046"/>
      <c r="G708" s="1571"/>
      <c r="H708" s="1046"/>
      <c r="I708" s="1046"/>
      <c r="J708" s="1571"/>
      <c r="K708" s="1573"/>
      <c r="L708" s="1046"/>
      <c r="M708" s="1046"/>
      <c r="N708" s="1046"/>
      <c r="O708" s="1461"/>
      <c r="P708" s="1461"/>
      <c r="Q708" s="1461"/>
      <c r="R708" s="1461"/>
      <c r="S708" s="1461"/>
      <c r="T708" s="327"/>
      <c r="U708" s="327"/>
      <c r="V708" s="327"/>
      <c r="W708" s="327"/>
      <c r="X708" s="327"/>
      <c r="Y708" s="327"/>
      <c r="Z708" s="327"/>
      <c r="AA708" s="327"/>
      <c r="AB708" s="1575"/>
      <c r="AC708" s="327"/>
      <c r="AD708" s="327"/>
      <c r="AE708" s="327"/>
      <c r="AF708" s="327"/>
      <c r="AG708" s="327"/>
      <c r="AH708" s="327"/>
      <c r="AI708" s="327"/>
      <c r="AJ708" s="327"/>
      <c r="AK708" s="327"/>
      <c r="AL708" s="1461"/>
      <c r="AM708" s="1461"/>
      <c r="AN708" s="1461"/>
      <c r="AO708" s="1461"/>
    </row>
    <row r="709">
      <c r="A709" s="1461"/>
      <c r="B709" s="452"/>
      <c r="C709" s="1569"/>
      <c r="D709" s="1570"/>
      <c r="E709" s="1571"/>
      <c r="F709" s="1046"/>
      <c r="G709" s="1571"/>
      <c r="H709" s="1046"/>
      <c r="I709" s="1046"/>
      <c r="J709" s="1571"/>
      <c r="K709" s="1573"/>
      <c r="L709" s="1046"/>
      <c r="M709" s="1046"/>
      <c r="N709" s="1046"/>
      <c r="O709" s="1461"/>
      <c r="P709" s="1461"/>
      <c r="Q709" s="1461"/>
      <c r="R709" s="1461"/>
      <c r="S709" s="1461"/>
      <c r="T709" s="327"/>
      <c r="U709" s="327"/>
      <c r="V709" s="327"/>
      <c r="W709" s="327"/>
      <c r="X709" s="327"/>
      <c r="Y709" s="327"/>
      <c r="Z709" s="327"/>
      <c r="AA709" s="327"/>
      <c r="AB709" s="1575"/>
      <c r="AC709" s="327"/>
      <c r="AD709" s="327"/>
      <c r="AE709" s="327"/>
      <c r="AF709" s="327"/>
      <c r="AG709" s="327"/>
      <c r="AH709" s="327"/>
      <c r="AI709" s="327"/>
      <c r="AJ709" s="327"/>
      <c r="AK709" s="327"/>
      <c r="AL709" s="1461"/>
      <c r="AM709" s="1461"/>
      <c r="AN709" s="1461"/>
      <c r="AO709" s="1461"/>
    </row>
    <row r="710">
      <c r="A710" s="1461"/>
      <c r="B710" s="452"/>
      <c r="C710" s="1569"/>
      <c r="D710" s="1570"/>
      <c r="E710" s="1571"/>
      <c r="F710" s="1046"/>
      <c r="G710" s="1571"/>
      <c r="H710" s="1046"/>
      <c r="I710" s="1046"/>
      <c r="J710" s="1571"/>
      <c r="K710" s="1573"/>
      <c r="L710" s="1046"/>
      <c r="M710" s="1046"/>
      <c r="N710" s="1046"/>
      <c r="O710" s="1461"/>
      <c r="P710" s="1461"/>
      <c r="Q710" s="1461"/>
      <c r="R710" s="1461"/>
      <c r="S710" s="1461"/>
      <c r="T710" s="327"/>
      <c r="U710" s="327"/>
      <c r="V710" s="327"/>
      <c r="W710" s="327"/>
      <c r="X710" s="327"/>
      <c r="Y710" s="327"/>
      <c r="Z710" s="327"/>
      <c r="AA710" s="327"/>
      <c r="AB710" s="1575"/>
      <c r="AC710" s="327"/>
      <c r="AD710" s="327"/>
      <c r="AE710" s="327"/>
      <c r="AF710" s="327"/>
      <c r="AG710" s="327"/>
      <c r="AH710" s="327"/>
      <c r="AI710" s="327"/>
      <c r="AJ710" s="327"/>
      <c r="AK710" s="327"/>
      <c r="AL710" s="1461"/>
      <c r="AM710" s="1461"/>
      <c r="AN710" s="1461"/>
      <c r="AO710" s="1461"/>
    </row>
    <row r="711">
      <c r="A711" s="1461"/>
      <c r="B711" s="452"/>
      <c r="C711" s="1569"/>
      <c r="D711" s="1570"/>
      <c r="E711" s="1571"/>
      <c r="F711" s="1046"/>
      <c r="G711" s="1571"/>
      <c r="H711" s="1046"/>
      <c r="I711" s="1046"/>
      <c r="J711" s="1571"/>
      <c r="K711" s="1573"/>
      <c r="L711" s="1046"/>
      <c r="M711" s="1046"/>
      <c r="N711" s="1046"/>
      <c r="O711" s="1461"/>
      <c r="P711" s="1461"/>
      <c r="Q711" s="1461"/>
      <c r="R711" s="1461"/>
      <c r="S711" s="1461"/>
      <c r="T711" s="327"/>
      <c r="U711" s="327"/>
      <c r="V711" s="327"/>
      <c r="W711" s="327"/>
      <c r="X711" s="327"/>
      <c r="Y711" s="327"/>
      <c r="Z711" s="327"/>
      <c r="AA711" s="327"/>
      <c r="AB711" s="1575"/>
      <c r="AC711" s="327"/>
      <c r="AD711" s="327"/>
      <c r="AE711" s="327"/>
      <c r="AF711" s="327"/>
      <c r="AG711" s="327"/>
      <c r="AH711" s="327"/>
      <c r="AI711" s="327"/>
      <c r="AJ711" s="327"/>
      <c r="AK711" s="327"/>
      <c r="AL711" s="1461"/>
      <c r="AM711" s="1461"/>
      <c r="AN711" s="1461"/>
      <c r="AO711" s="1461"/>
    </row>
    <row r="712">
      <c r="A712" s="1461"/>
      <c r="B712" s="452"/>
      <c r="C712" s="1569"/>
      <c r="D712" s="1570"/>
      <c r="E712" s="1571"/>
      <c r="F712" s="1046"/>
      <c r="G712" s="1571"/>
      <c r="H712" s="1046"/>
      <c r="I712" s="1046"/>
      <c r="J712" s="1571"/>
      <c r="K712" s="1573"/>
      <c r="L712" s="1046"/>
      <c r="M712" s="1046"/>
      <c r="N712" s="1046"/>
      <c r="O712" s="1461"/>
      <c r="P712" s="1461"/>
      <c r="Q712" s="1461"/>
      <c r="R712" s="1461"/>
      <c r="S712" s="1461"/>
      <c r="T712" s="327"/>
      <c r="U712" s="327"/>
      <c r="V712" s="327"/>
      <c r="W712" s="327"/>
      <c r="X712" s="327"/>
      <c r="Y712" s="327"/>
      <c r="Z712" s="327"/>
      <c r="AA712" s="327"/>
      <c r="AB712" s="1575"/>
      <c r="AC712" s="327"/>
      <c r="AD712" s="327"/>
      <c r="AE712" s="327"/>
      <c r="AF712" s="327"/>
      <c r="AG712" s="327"/>
      <c r="AH712" s="327"/>
      <c r="AI712" s="327"/>
      <c r="AJ712" s="327"/>
      <c r="AK712" s="327"/>
      <c r="AL712" s="1461"/>
      <c r="AM712" s="1461"/>
      <c r="AN712" s="1461"/>
      <c r="AO712" s="1461"/>
    </row>
    <row r="713">
      <c r="A713" s="1461"/>
      <c r="B713" s="452"/>
      <c r="C713" s="1569"/>
      <c r="D713" s="1570"/>
      <c r="E713" s="1571"/>
      <c r="F713" s="1046"/>
      <c r="G713" s="1571"/>
      <c r="H713" s="1046"/>
      <c r="I713" s="1046"/>
      <c r="J713" s="1571"/>
      <c r="K713" s="1573"/>
      <c r="L713" s="1046"/>
      <c r="M713" s="1046"/>
      <c r="N713" s="1046"/>
      <c r="O713" s="1461"/>
      <c r="P713" s="1461"/>
      <c r="Q713" s="1461"/>
      <c r="R713" s="1461"/>
      <c r="S713" s="1461"/>
      <c r="T713" s="327"/>
      <c r="U713" s="327"/>
      <c r="V713" s="327"/>
      <c r="W713" s="327"/>
      <c r="X713" s="327"/>
      <c r="Y713" s="327"/>
      <c r="Z713" s="327"/>
      <c r="AA713" s="327"/>
      <c r="AB713" s="1575"/>
      <c r="AC713" s="327"/>
      <c r="AD713" s="327"/>
      <c r="AE713" s="327"/>
      <c r="AF713" s="327"/>
      <c r="AG713" s="327"/>
      <c r="AH713" s="327"/>
      <c r="AI713" s="327"/>
      <c r="AJ713" s="327"/>
      <c r="AK713" s="327"/>
      <c r="AL713" s="1461"/>
      <c r="AM713" s="1461"/>
      <c r="AN713" s="1461"/>
      <c r="AO713" s="1461"/>
    </row>
    <row r="714">
      <c r="A714" s="1461"/>
      <c r="B714" s="452"/>
      <c r="C714" s="1569"/>
      <c r="D714" s="1570"/>
      <c r="E714" s="1571"/>
      <c r="F714" s="1046"/>
      <c r="G714" s="1571"/>
      <c r="H714" s="1046"/>
      <c r="I714" s="1046"/>
      <c r="J714" s="1571"/>
      <c r="K714" s="1573"/>
      <c r="L714" s="1046"/>
      <c r="M714" s="1046"/>
      <c r="N714" s="1046"/>
      <c r="O714" s="1461"/>
      <c r="P714" s="1461"/>
      <c r="Q714" s="1461"/>
      <c r="R714" s="1461"/>
      <c r="S714" s="1461"/>
      <c r="T714" s="327"/>
      <c r="U714" s="327"/>
      <c r="V714" s="327"/>
      <c r="W714" s="327"/>
      <c r="X714" s="327"/>
      <c r="Y714" s="327"/>
      <c r="Z714" s="327"/>
      <c r="AA714" s="327"/>
      <c r="AB714" s="1575"/>
      <c r="AC714" s="327"/>
      <c r="AD714" s="327"/>
      <c r="AE714" s="327"/>
      <c r="AF714" s="327"/>
      <c r="AG714" s="327"/>
      <c r="AH714" s="327"/>
      <c r="AI714" s="327"/>
      <c r="AJ714" s="327"/>
      <c r="AK714" s="327"/>
      <c r="AL714" s="1461"/>
      <c r="AM714" s="1461"/>
      <c r="AN714" s="1461"/>
      <c r="AO714" s="1461"/>
    </row>
    <row r="715">
      <c r="A715" s="1461"/>
      <c r="B715" s="452"/>
      <c r="C715" s="1569"/>
      <c r="D715" s="1570"/>
      <c r="E715" s="1571"/>
      <c r="F715" s="1046"/>
      <c r="G715" s="1571"/>
      <c r="H715" s="1046"/>
      <c r="I715" s="1046"/>
      <c r="J715" s="1571"/>
      <c r="K715" s="1573"/>
      <c r="L715" s="1046"/>
      <c r="M715" s="1046"/>
      <c r="N715" s="1046"/>
      <c r="O715" s="1461"/>
      <c r="P715" s="1461"/>
      <c r="Q715" s="1461"/>
      <c r="R715" s="1461"/>
      <c r="S715" s="1461"/>
      <c r="T715" s="327"/>
      <c r="U715" s="327"/>
      <c r="V715" s="327"/>
      <c r="W715" s="327"/>
      <c r="X715" s="327"/>
      <c r="Y715" s="327"/>
      <c r="Z715" s="327"/>
      <c r="AA715" s="327"/>
      <c r="AB715" s="1575"/>
      <c r="AC715" s="327"/>
      <c r="AD715" s="327"/>
      <c r="AE715" s="327"/>
      <c r="AF715" s="327"/>
      <c r="AG715" s="327"/>
      <c r="AH715" s="327"/>
      <c r="AI715" s="327"/>
      <c r="AJ715" s="327"/>
      <c r="AK715" s="327"/>
      <c r="AL715" s="1461"/>
      <c r="AM715" s="1461"/>
      <c r="AN715" s="1461"/>
      <c r="AO715" s="1461"/>
    </row>
    <row r="716">
      <c r="A716" s="1461"/>
      <c r="B716" s="452"/>
      <c r="C716" s="1569"/>
      <c r="D716" s="1570"/>
      <c r="E716" s="1571"/>
      <c r="F716" s="1046"/>
      <c r="G716" s="1571"/>
      <c r="H716" s="1046"/>
      <c r="I716" s="1046"/>
      <c r="J716" s="1571"/>
      <c r="K716" s="1573"/>
      <c r="L716" s="1046"/>
      <c r="M716" s="1046"/>
      <c r="N716" s="1046"/>
      <c r="O716" s="1461"/>
      <c r="P716" s="1461"/>
      <c r="Q716" s="1461"/>
      <c r="R716" s="1461"/>
      <c r="S716" s="1461"/>
      <c r="T716" s="327"/>
      <c r="U716" s="327"/>
      <c r="V716" s="327"/>
      <c r="W716" s="327"/>
      <c r="X716" s="327"/>
      <c r="Y716" s="327"/>
      <c r="Z716" s="327"/>
      <c r="AA716" s="327"/>
      <c r="AB716" s="1575"/>
      <c r="AC716" s="327"/>
      <c r="AD716" s="327"/>
      <c r="AE716" s="327"/>
      <c r="AF716" s="327"/>
      <c r="AG716" s="327"/>
      <c r="AH716" s="327"/>
      <c r="AI716" s="327"/>
      <c r="AJ716" s="327"/>
      <c r="AK716" s="327"/>
      <c r="AL716" s="1461"/>
      <c r="AM716" s="1461"/>
      <c r="AN716" s="1461"/>
      <c r="AO716" s="1461"/>
    </row>
    <row r="717">
      <c r="A717" s="1461"/>
      <c r="B717" s="452"/>
      <c r="C717" s="1569"/>
      <c r="D717" s="1570"/>
      <c r="E717" s="1571"/>
      <c r="F717" s="1046"/>
      <c r="G717" s="1571"/>
      <c r="H717" s="1046"/>
      <c r="I717" s="1046"/>
      <c r="J717" s="1571"/>
      <c r="K717" s="1573"/>
      <c r="L717" s="1046"/>
      <c r="M717" s="1046"/>
      <c r="N717" s="1046"/>
      <c r="O717" s="1461"/>
      <c r="P717" s="1461"/>
      <c r="Q717" s="1461"/>
      <c r="R717" s="1461"/>
      <c r="S717" s="1461"/>
      <c r="T717" s="327"/>
      <c r="U717" s="327"/>
      <c r="V717" s="327"/>
      <c r="W717" s="327"/>
      <c r="X717" s="327"/>
      <c r="Y717" s="327"/>
      <c r="Z717" s="327"/>
      <c r="AA717" s="327"/>
      <c r="AB717" s="1575"/>
      <c r="AC717" s="327"/>
      <c r="AD717" s="327"/>
      <c r="AE717" s="327"/>
      <c r="AF717" s="327"/>
      <c r="AG717" s="327"/>
      <c r="AH717" s="327"/>
      <c r="AI717" s="327"/>
      <c r="AJ717" s="327"/>
      <c r="AK717" s="327"/>
      <c r="AL717" s="1461"/>
      <c r="AM717" s="1461"/>
      <c r="AN717" s="1461"/>
      <c r="AO717" s="1461"/>
    </row>
    <row r="718">
      <c r="A718" s="1461"/>
      <c r="B718" s="452"/>
      <c r="C718" s="1569"/>
      <c r="D718" s="1570"/>
      <c r="E718" s="1571"/>
      <c r="F718" s="1046"/>
      <c r="G718" s="1571"/>
      <c r="H718" s="1046"/>
      <c r="I718" s="1046"/>
      <c r="J718" s="1571"/>
      <c r="K718" s="1573"/>
      <c r="L718" s="1046"/>
      <c r="M718" s="1046"/>
      <c r="N718" s="1046"/>
      <c r="O718" s="1461"/>
      <c r="P718" s="1461"/>
      <c r="Q718" s="1461"/>
      <c r="R718" s="1461"/>
      <c r="S718" s="1461"/>
      <c r="T718" s="327"/>
      <c r="U718" s="327"/>
      <c r="V718" s="327"/>
      <c r="W718" s="327"/>
      <c r="X718" s="327"/>
      <c r="Y718" s="327"/>
      <c r="Z718" s="327"/>
      <c r="AA718" s="327"/>
      <c r="AB718" s="1575"/>
      <c r="AC718" s="327"/>
      <c r="AD718" s="327"/>
      <c r="AE718" s="327"/>
      <c r="AF718" s="327"/>
      <c r="AG718" s="327"/>
      <c r="AH718" s="327"/>
      <c r="AI718" s="327"/>
      <c r="AJ718" s="327"/>
      <c r="AK718" s="327"/>
      <c r="AL718" s="1461"/>
      <c r="AM718" s="1461"/>
      <c r="AN718" s="1461"/>
      <c r="AO718" s="1461"/>
    </row>
    <row r="719">
      <c r="A719" s="1461"/>
      <c r="B719" s="452"/>
      <c r="C719" s="1569"/>
      <c r="D719" s="1570"/>
      <c r="E719" s="1571"/>
      <c r="F719" s="1046"/>
      <c r="G719" s="1571"/>
      <c r="H719" s="1046"/>
      <c r="I719" s="1046"/>
      <c r="J719" s="1571"/>
      <c r="K719" s="1573"/>
      <c r="L719" s="1046"/>
      <c r="M719" s="1046"/>
      <c r="N719" s="1046"/>
      <c r="O719" s="1461"/>
      <c r="P719" s="1461"/>
      <c r="Q719" s="1461"/>
      <c r="R719" s="1461"/>
      <c r="S719" s="1461"/>
      <c r="T719" s="327"/>
      <c r="U719" s="327"/>
      <c r="V719" s="327"/>
      <c r="W719" s="327"/>
      <c r="X719" s="327"/>
      <c r="Y719" s="327"/>
      <c r="Z719" s="327"/>
      <c r="AA719" s="327"/>
      <c r="AB719" s="1575"/>
      <c r="AC719" s="327"/>
      <c r="AD719" s="327"/>
      <c r="AE719" s="327"/>
      <c r="AF719" s="327"/>
      <c r="AG719" s="327"/>
      <c r="AH719" s="327"/>
      <c r="AI719" s="327"/>
      <c r="AJ719" s="327"/>
      <c r="AK719" s="327"/>
      <c r="AL719" s="1461"/>
      <c r="AM719" s="1461"/>
      <c r="AN719" s="1461"/>
      <c r="AO719" s="1461"/>
    </row>
    <row r="720">
      <c r="A720" s="1461"/>
      <c r="B720" s="452"/>
      <c r="C720" s="1569"/>
      <c r="D720" s="1570"/>
      <c r="E720" s="1571"/>
      <c r="F720" s="1046"/>
      <c r="G720" s="1571"/>
      <c r="H720" s="1046"/>
      <c r="I720" s="1046"/>
      <c r="J720" s="1571"/>
      <c r="K720" s="1573"/>
      <c r="L720" s="1046"/>
      <c r="M720" s="1046"/>
      <c r="N720" s="1046"/>
      <c r="O720" s="1461"/>
      <c r="P720" s="1461"/>
      <c r="Q720" s="1461"/>
      <c r="R720" s="1461"/>
      <c r="S720" s="1461"/>
      <c r="T720" s="327"/>
      <c r="U720" s="327"/>
      <c r="V720" s="327"/>
      <c r="W720" s="327"/>
      <c r="X720" s="327"/>
      <c r="Y720" s="327"/>
      <c r="Z720" s="327"/>
      <c r="AA720" s="327"/>
      <c r="AB720" s="1575"/>
      <c r="AC720" s="327"/>
      <c r="AD720" s="327"/>
      <c r="AE720" s="327"/>
      <c r="AF720" s="327"/>
      <c r="AG720" s="327"/>
      <c r="AH720" s="327"/>
      <c r="AI720" s="327"/>
      <c r="AJ720" s="327"/>
      <c r="AK720" s="327"/>
      <c r="AL720" s="1461"/>
      <c r="AM720" s="1461"/>
      <c r="AN720" s="1461"/>
      <c r="AO720" s="1461"/>
    </row>
    <row r="721">
      <c r="A721" s="1461"/>
      <c r="B721" s="452"/>
      <c r="C721" s="1569"/>
      <c r="D721" s="1570"/>
      <c r="E721" s="1571"/>
      <c r="F721" s="1046"/>
      <c r="G721" s="1571"/>
      <c r="H721" s="1046"/>
      <c r="I721" s="1046"/>
      <c r="J721" s="1571"/>
      <c r="K721" s="1573"/>
      <c r="L721" s="1046"/>
      <c r="M721" s="1046"/>
      <c r="N721" s="1046"/>
      <c r="O721" s="1461"/>
      <c r="P721" s="1461"/>
      <c r="Q721" s="1461"/>
      <c r="R721" s="1461"/>
      <c r="S721" s="1461"/>
      <c r="T721" s="327"/>
      <c r="U721" s="327"/>
      <c r="V721" s="327"/>
      <c r="W721" s="327"/>
      <c r="X721" s="327"/>
      <c r="Y721" s="327"/>
      <c r="Z721" s="327"/>
      <c r="AA721" s="327"/>
      <c r="AB721" s="1575"/>
      <c r="AC721" s="327"/>
      <c r="AD721" s="327"/>
      <c r="AE721" s="327"/>
      <c r="AF721" s="327"/>
      <c r="AG721" s="327"/>
      <c r="AH721" s="327"/>
      <c r="AI721" s="327"/>
      <c r="AJ721" s="327"/>
      <c r="AK721" s="327"/>
      <c r="AL721" s="1461"/>
      <c r="AM721" s="1461"/>
      <c r="AN721" s="1461"/>
      <c r="AO721" s="1461"/>
    </row>
    <row r="722">
      <c r="A722" s="1461"/>
      <c r="B722" s="452"/>
      <c r="C722" s="1569"/>
      <c r="D722" s="1570"/>
      <c r="E722" s="1571"/>
      <c r="F722" s="1046"/>
      <c r="G722" s="1571"/>
      <c r="H722" s="1046"/>
      <c r="I722" s="1046"/>
      <c r="J722" s="1571"/>
      <c r="K722" s="1573"/>
      <c r="L722" s="1046"/>
      <c r="M722" s="1046"/>
      <c r="N722" s="1046"/>
      <c r="O722" s="1461"/>
      <c r="P722" s="1461"/>
      <c r="Q722" s="1461"/>
      <c r="R722" s="1461"/>
      <c r="S722" s="1461"/>
      <c r="T722" s="327"/>
      <c r="U722" s="327"/>
      <c r="V722" s="327"/>
      <c r="W722" s="327"/>
      <c r="X722" s="327"/>
      <c r="Y722" s="327"/>
      <c r="Z722" s="327"/>
      <c r="AA722" s="327"/>
      <c r="AB722" s="1575"/>
      <c r="AC722" s="327"/>
      <c r="AD722" s="327"/>
      <c r="AE722" s="327"/>
      <c r="AF722" s="327"/>
      <c r="AG722" s="327"/>
      <c r="AH722" s="327"/>
      <c r="AI722" s="327"/>
      <c r="AJ722" s="327"/>
      <c r="AK722" s="327"/>
      <c r="AL722" s="1461"/>
      <c r="AM722" s="1461"/>
      <c r="AN722" s="1461"/>
      <c r="AO722" s="1461"/>
    </row>
    <row r="723">
      <c r="A723" s="1461"/>
      <c r="B723" s="452"/>
      <c r="C723" s="1569"/>
      <c r="D723" s="1570"/>
      <c r="E723" s="1571"/>
      <c r="F723" s="1046"/>
      <c r="G723" s="1571"/>
      <c r="H723" s="1046"/>
      <c r="I723" s="1046"/>
      <c r="J723" s="1571"/>
      <c r="K723" s="1573"/>
      <c r="L723" s="1046"/>
      <c r="M723" s="1046"/>
      <c r="N723" s="1046"/>
      <c r="O723" s="1461"/>
      <c r="P723" s="1461"/>
      <c r="Q723" s="1461"/>
      <c r="R723" s="1461"/>
      <c r="S723" s="1461"/>
      <c r="T723" s="327"/>
      <c r="U723" s="327"/>
      <c r="V723" s="327"/>
      <c r="W723" s="327"/>
      <c r="X723" s="327"/>
      <c r="Y723" s="327"/>
      <c r="Z723" s="327"/>
      <c r="AA723" s="327"/>
      <c r="AB723" s="1575"/>
      <c r="AC723" s="327"/>
      <c r="AD723" s="327"/>
      <c r="AE723" s="327"/>
      <c r="AF723" s="327"/>
      <c r="AG723" s="327"/>
      <c r="AH723" s="327"/>
      <c r="AI723" s="327"/>
      <c r="AJ723" s="327"/>
      <c r="AK723" s="327"/>
      <c r="AL723" s="1461"/>
      <c r="AM723" s="1461"/>
      <c r="AN723" s="1461"/>
      <c r="AO723" s="1461"/>
    </row>
    <row r="724">
      <c r="A724" s="1461"/>
      <c r="B724" s="452"/>
      <c r="C724" s="1569"/>
      <c r="D724" s="1570"/>
      <c r="E724" s="1571"/>
      <c r="F724" s="1046"/>
      <c r="G724" s="1571"/>
      <c r="H724" s="1046"/>
      <c r="I724" s="1046"/>
      <c r="J724" s="1571"/>
      <c r="K724" s="1573"/>
      <c r="L724" s="1046"/>
      <c r="M724" s="1046"/>
      <c r="N724" s="1046"/>
      <c r="O724" s="1461"/>
      <c r="P724" s="1461"/>
      <c r="Q724" s="1461"/>
      <c r="R724" s="1461"/>
      <c r="S724" s="1461"/>
      <c r="T724" s="327"/>
      <c r="U724" s="327"/>
      <c r="V724" s="327"/>
      <c r="W724" s="327"/>
      <c r="X724" s="327"/>
      <c r="Y724" s="327"/>
      <c r="Z724" s="327"/>
      <c r="AA724" s="327"/>
      <c r="AB724" s="1575"/>
      <c r="AC724" s="327"/>
      <c r="AD724" s="327"/>
      <c r="AE724" s="327"/>
      <c r="AF724" s="327"/>
      <c r="AG724" s="327"/>
      <c r="AH724" s="327"/>
      <c r="AI724" s="327"/>
      <c r="AJ724" s="327"/>
      <c r="AK724" s="327"/>
      <c r="AL724" s="1461"/>
      <c r="AM724" s="1461"/>
      <c r="AN724" s="1461"/>
      <c r="AO724" s="1461"/>
    </row>
    <row r="725">
      <c r="A725" s="1461"/>
      <c r="B725" s="452"/>
      <c r="C725" s="1569"/>
      <c r="D725" s="1570"/>
      <c r="E725" s="1571"/>
      <c r="F725" s="1046"/>
      <c r="G725" s="1571"/>
      <c r="H725" s="1046"/>
      <c r="I725" s="1046"/>
      <c r="J725" s="1571"/>
      <c r="K725" s="1573"/>
      <c r="L725" s="1046"/>
      <c r="M725" s="1046"/>
      <c r="N725" s="1046"/>
      <c r="O725" s="1461"/>
      <c r="P725" s="1461"/>
      <c r="Q725" s="1461"/>
      <c r="R725" s="1461"/>
      <c r="S725" s="1461"/>
      <c r="T725" s="327"/>
      <c r="U725" s="327"/>
      <c r="V725" s="327"/>
      <c r="W725" s="327"/>
      <c r="X725" s="327"/>
      <c r="Y725" s="327"/>
      <c r="Z725" s="327"/>
      <c r="AA725" s="327"/>
      <c r="AB725" s="1575"/>
      <c r="AC725" s="327"/>
      <c r="AD725" s="327"/>
      <c r="AE725" s="327"/>
      <c r="AF725" s="327"/>
      <c r="AG725" s="327"/>
      <c r="AH725" s="327"/>
      <c r="AI725" s="327"/>
      <c r="AJ725" s="327"/>
      <c r="AK725" s="327"/>
      <c r="AL725" s="1461"/>
      <c r="AM725" s="1461"/>
      <c r="AN725" s="1461"/>
      <c r="AO725" s="1461"/>
    </row>
    <row r="726">
      <c r="A726" s="1461"/>
      <c r="B726" s="452"/>
      <c r="C726" s="1569"/>
      <c r="D726" s="1570"/>
      <c r="E726" s="1571"/>
      <c r="F726" s="1046"/>
      <c r="G726" s="1571"/>
      <c r="H726" s="1046"/>
      <c r="I726" s="1046"/>
      <c r="J726" s="1571"/>
      <c r="K726" s="1573"/>
      <c r="L726" s="1046"/>
      <c r="M726" s="1046"/>
      <c r="N726" s="1046"/>
      <c r="O726" s="1461"/>
      <c r="P726" s="1461"/>
      <c r="Q726" s="1461"/>
      <c r="R726" s="1461"/>
      <c r="S726" s="1461"/>
      <c r="T726" s="327"/>
      <c r="U726" s="327"/>
      <c r="V726" s="327"/>
      <c r="W726" s="327"/>
      <c r="X726" s="327"/>
      <c r="Y726" s="327"/>
      <c r="Z726" s="327"/>
      <c r="AA726" s="327"/>
      <c r="AB726" s="1575"/>
      <c r="AC726" s="327"/>
      <c r="AD726" s="327"/>
      <c r="AE726" s="327"/>
      <c r="AF726" s="327"/>
      <c r="AG726" s="327"/>
      <c r="AH726" s="327"/>
      <c r="AI726" s="327"/>
      <c r="AJ726" s="327"/>
      <c r="AK726" s="327"/>
      <c r="AL726" s="1461"/>
      <c r="AM726" s="1461"/>
      <c r="AN726" s="1461"/>
      <c r="AO726" s="1461"/>
    </row>
    <row r="727">
      <c r="A727" s="1461"/>
      <c r="B727" s="452"/>
      <c r="C727" s="1569"/>
      <c r="D727" s="1570"/>
      <c r="E727" s="1571"/>
      <c r="F727" s="1046"/>
      <c r="G727" s="1571"/>
      <c r="H727" s="1046"/>
      <c r="I727" s="1046"/>
      <c r="J727" s="1571"/>
      <c r="K727" s="1573"/>
      <c r="L727" s="1046"/>
      <c r="M727" s="1046"/>
      <c r="N727" s="1046"/>
      <c r="O727" s="1461"/>
      <c r="P727" s="1461"/>
      <c r="Q727" s="1461"/>
      <c r="R727" s="1461"/>
      <c r="S727" s="1461"/>
      <c r="T727" s="327"/>
      <c r="U727" s="327"/>
      <c r="V727" s="327"/>
      <c r="W727" s="327"/>
      <c r="X727" s="327"/>
      <c r="Y727" s="327"/>
      <c r="Z727" s="327"/>
      <c r="AA727" s="327"/>
      <c r="AB727" s="1575"/>
      <c r="AC727" s="327"/>
      <c r="AD727" s="327"/>
      <c r="AE727" s="327"/>
      <c r="AF727" s="327"/>
      <c r="AG727" s="327"/>
      <c r="AH727" s="327"/>
      <c r="AI727" s="327"/>
      <c r="AJ727" s="327"/>
      <c r="AK727" s="327"/>
      <c r="AL727" s="1461"/>
      <c r="AM727" s="1461"/>
      <c r="AN727" s="1461"/>
      <c r="AO727" s="1461"/>
    </row>
    <row r="728">
      <c r="A728" s="1461"/>
      <c r="B728" s="452"/>
      <c r="C728" s="1569"/>
      <c r="D728" s="1570"/>
      <c r="E728" s="1571"/>
      <c r="F728" s="1046"/>
      <c r="G728" s="1571"/>
      <c r="H728" s="1046"/>
      <c r="I728" s="1046"/>
      <c r="J728" s="1571"/>
      <c r="K728" s="1573"/>
      <c r="L728" s="1046"/>
      <c r="M728" s="1046"/>
      <c r="N728" s="1046"/>
      <c r="O728" s="1461"/>
      <c r="P728" s="1461"/>
      <c r="Q728" s="1461"/>
      <c r="R728" s="1461"/>
      <c r="S728" s="1461"/>
      <c r="T728" s="327"/>
      <c r="U728" s="327"/>
      <c r="V728" s="327"/>
      <c r="W728" s="327"/>
      <c r="X728" s="327"/>
      <c r="Y728" s="327"/>
      <c r="Z728" s="327"/>
      <c r="AA728" s="327"/>
      <c r="AB728" s="1575"/>
      <c r="AC728" s="327"/>
      <c r="AD728" s="327"/>
      <c r="AE728" s="327"/>
      <c r="AF728" s="327"/>
      <c r="AG728" s="327"/>
      <c r="AH728" s="327"/>
      <c r="AI728" s="327"/>
      <c r="AJ728" s="327"/>
      <c r="AK728" s="327"/>
      <c r="AL728" s="1461"/>
      <c r="AM728" s="1461"/>
      <c r="AN728" s="1461"/>
      <c r="AO728" s="1461"/>
    </row>
    <row r="729">
      <c r="A729" s="1461"/>
      <c r="B729" s="452"/>
      <c r="C729" s="1569"/>
      <c r="D729" s="1570"/>
      <c r="E729" s="1571"/>
      <c r="F729" s="1046"/>
      <c r="G729" s="1571"/>
      <c r="H729" s="1046"/>
      <c r="I729" s="1046"/>
      <c r="J729" s="1571"/>
      <c r="K729" s="1573"/>
      <c r="L729" s="1046"/>
      <c r="M729" s="1046"/>
      <c r="N729" s="1046"/>
      <c r="O729" s="1461"/>
      <c r="P729" s="1461"/>
      <c r="Q729" s="1461"/>
      <c r="R729" s="1461"/>
      <c r="S729" s="1461"/>
      <c r="T729" s="327"/>
      <c r="U729" s="327"/>
      <c r="V729" s="327"/>
      <c r="W729" s="327"/>
      <c r="X729" s="327"/>
      <c r="Y729" s="327"/>
      <c r="Z729" s="327"/>
      <c r="AA729" s="327"/>
      <c r="AB729" s="1575"/>
      <c r="AC729" s="327"/>
      <c r="AD729" s="327"/>
      <c r="AE729" s="327"/>
      <c r="AF729" s="327"/>
      <c r="AG729" s="327"/>
      <c r="AH729" s="327"/>
      <c r="AI729" s="327"/>
      <c r="AJ729" s="327"/>
      <c r="AK729" s="327"/>
      <c r="AL729" s="1461"/>
      <c r="AM729" s="1461"/>
      <c r="AN729" s="1461"/>
      <c r="AO729" s="1461"/>
    </row>
    <row r="730">
      <c r="A730" s="1461"/>
      <c r="B730" s="452"/>
      <c r="C730" s="1569"/>
      <c r="D730" s="1570"/>
      <c r="E730" s="1571"/>
      <c r="F730" s="1046"/>
      <c r="G730" s="1571"/>
      <c r="H730" s="1046"/>
      <c r="I730" s="1046"/>
      <c r="J730" s="1571"/>
      <c r="K730" s="1573"/>
      <c r="L730" s="1046"/>
      <c r="M730" s="1046"/>
      <c r="N730" s="1046"/>
      <c r="O730" s="1461"/>
      <c r="P730" s="1461"/>
      <c r="Q730" s="1461"/>
      <c r="R730" s="1461"/>
      <c r="S730" s="1461"/>
      <c r="T730" s="327"/>
      <c r="U730" s="327"/>
      <c r="V730" s="327"/>
      <c r="W730" s="327"/>
      <c r="X730" s="327"/>
      <c r="Y730" s="327"/>
      <c r="Z730" s="327"/>
      <c r="AA730" s="327"/>
      <c r="AB730" s="1575"/>
      <c r="AC730" s="327"/>
      <c r="AD730" s="327"/>
      <c r="AE730" s="327"/>
      <c r="AF730" s="327"/>
      <c r="AG730" s="327"/>
      <c r="AH730" s="327"/>
      <c r="AI730" s="327"/>
      <c r="AJ730" s="327"/>
      <c r="AK730" s="327"/>
      <c r="AL730" s="1461"/>
      <c r="AM730" s="1461"/>
      <c r="AN730" s="1461"/>
      <c r="AO730" s="1461"/>
    </row>
    <row r="731">
      <c r="A731" s="1461"/>
      <c r="B731" s="452"/>
      <c r="C731" s="1569"/>
      <c r="D731" s="1570"/>
      <c r="E731" s="1571"/>
      <c r="F731" s="1046"/>
      <c r="G731" s="1571"/>
      <c r="H731" s="1046"/>
      <c r="I731" s="1046"/>
      <c r="J731" s="1571"/>
      <c r="K731" s="1573"/>
      <c r="L731" s="1046"/>
      <c r="M731" s="1046"/>
      <c r="N731" s="1046"/>
      <c r="O731" s="1461"/>
      <c r="P731" s="1461"/>
      <c r="Q731" s="1461"/>
      <c r="R731" s="1461"/>
      <c r="S731" s="1461"/>
      <c r="T731" s="327"/>
      <c r="U731" s="327"/>
      <c r="V731" s="327"/>
      <c r="W731" s="327"/>
      <c r="X731" s="327"/>
      <c r="Y731" s="327"/>
      <c r="Z731" s="327"/>
      <c r="AA731" s="327"/>
      <c r="AB731" s="1575"/>
      <c r="AC731" s="327"/>
      <c r="AD731" s="327"/>
      <c r="AE731" s="327"/>
      <c r="AF731" s="327"/>
      <c r="AG731" s="327"/>
      <c r="AH731" s="327"/>
      <c r="AI731" s="327"/>
      <c r="AJ731" s="327"/>
      <c r="AK731" s="327"/>
      <c r="AL731" s="1461"/>
      <c r="AM731" s="1461"/>
      <c r="AN731" s="1461"/>
      <c r="AO731" s="1461"/>
    </row>
    <row r="732">
      <c r="A732" s="1461"/>
      <c r="B732" s="452"/>
      <c r="C732" s="1569"/>
      <c r="D732" s="1570"/>
      <c r="E732" s="1571"/>
      <c r="F732" s="1046"/>
      <c r="G732" s="1571"/>
      <c r="H732" s="1046"/>
      <c r="I732" s="1046"/>
      <c r="J732" s="1571"/>
      <c r="K732" s="1573"/>
      <c r="L732" s="1046"/>
      <c r="M732" s="1046"/>
      <c r="N732" s="1046"/>
      <c r="O732" s="1461"/>
      <c r="P732" s="1461"/>
      <c r="Q732" s="1461"/>
      <c r="R732" s="1461"/>
      <c r="S732" s="1461"/>
      <c r="T732" s="327"/>
      <c r="U732" s="327"/>
      <c r="V732" s="327"/>
      <c r="W732" s="327"/>
      <c r="X732" s="327"/>
      <c r="Y732" s="327"/>
      <c r="Z732" s="327"/>
      <c r="AA732" s="327"/>
      <c r="AB732" s="1575"/>
      <c r="AC732" s="327"/>
      <c r="AD732" s="327"/>
      <c r="AE732" s="327"/>
      <c r="AF732" s="327"/>
      <c r="AG732" s="327"/>
      <c r="AH732" s="327"/>
      <c r="AI732" s="327"/>
      <c r="AJ732" s="327"/>
      <c r="AK732" s="327"/>
      <c r="AL732" s="1461"/>
      <c r="AM732" s="1461"/>
      <c r="AN732" s="1461"/>
      <c r="AO732" s="1461"/>
    </row>
    <row r="733">
      <c r="A733" s="1461"/>
      <c r="B733" s="452"/>
      <c r="C733" s="1569"/>
      <c r="D733" s="1570"/>
      <c r="E733" s="1571"/>
      <c r="F733" s="1046"/>
      <c r="G733" s="1571"/>
      <c r="H733" s="1046"/>
      <c r="I733" s="1046"/>
      <c r="J733" s="1571"/>
      <c r="K733" s="1573"/>
      <c r="L733" s="1046"/>
      <c r="M733" s="1046"/>
      <c r="N733" s="1046"/>
      <c r="O733" s="1461"/>
      <c r="P733" s="1461"/>
      <c r="Q733" s="1461"/>
      <c r="R733" s="1461"/>
      <c r="S733" s="1461"/>
      <c r="T733" s="327"/>
      <c r="U733" s="327"/>
      <c r="V733" s="327"/>
      <c r="W733" s="327"/>
      <c r="X733" s="327"/>
      <c r="Y733" s="327"/>
      <c r="Z733" s="327"/>
      <c r="AA733" s="327"/>
      <c r="AB733" s="1575"/>
      <c r="AC733" s="327"/>
      <c r="AD733" s="327"/>
      <c r="AE733" s="327"/>
      <c r="AF733" s="327"/>
      <c r="AG733" s="327"/>
      <c r="AH733" s="327"/>
      <c r="AI733" s="327"/>
      <c r="AJ733" s="327"/>
      <c r="AK733" s="327"/>
      <c r="AL733" s="1461"/>
      <c r="AM733" s="1461"/>
      <c r="AN733" s="1461"/>
      <c r="AO733" s="1461"/>
    </row>
    <row r="734">
      <c r="A734" s="1461"/>
      <c r="B734" s="452"/>
      <c r="C734" s="1569"/>
      <c r="D734" s="1570"/>
      <c r="E734" s="1571"/>
      <c r="F734" s="1046"/>
      <c r="G734" s="1571"/>
      <c r="H734" s="1046"/>
      <c r="I734" s="1046"/>
      <c r="J734" s="1571"/>
      <c r="K734" s="1573"/>
      <c r="L734" s="1046"/>
      <c r="M734" s="1046"/>
      <c r="N734" s="1046"/>
      <c r="O734" s="1461"/>
      <c r="P734" s="1461"/>
      <c r="Q734" s="1461"/>
      <c r="R734" s="1461"/>
      <c r="S734" s="1461"/>
      <c r="T734" s="327"/>
      <c r="U734" s="327"/>
      <c r="V734" s="327"/>
      <c r="W734" s="327"/>
      <c r="X734" s="327"/>
      <c r="Y734" s="327"/>
      <c r="Z734" s="327"/>
      <c r="AA734" s="327"/>
      <c r="AB734" s="1575"/>
      <c r="AC734" s="327"/>
      <c r="AD734" s="327"/>
      <c r="AE734" s="327"/>
      <c r="AF734" s="327"/>
      <c r="AG734" s="327"/>
      <c r="AH734" s="327"/>
      <c r="AI734" s="327"/>
      <c r="AJ734" s="327"/>
      <c r="AK734" s="327"/>
      <c r="AL734" s="1461"/>
      <c r="AM734" s="1461"/>
      <c r="AN734" s="1461"/>
      <c r="AO734" s="1461"/>
    </row>
    <row r="735">
      <c r="A735" s="1461"/>
      <c r="B735" s="452"/>
      <c r="C735" s="1569"/>
      <c r="D735" s="1570"/>
      <c r="E735" s="1571"/>
      <c r="F735" s="1046"/>
      <c r="G735" s="1571"/>
      <c r="H735" s="1046"/>
      <c r="I735" s="1046"/>
      <c r="J735" s="1571"/>
      <c r="K735" s="1573"/>
      <c r="L735" s="1046"/>
      <c r="M735" s="1046"/>
      <c r="N735" s="1046"/>
      <c r="O735" s="1461"/>
      <c r="P735" s="1461"/>
      <c r="Q735" s="1461"/>
      <c r="R735" s="1461"/>
      <c r="S735" s="1461"/>
      <c r="T735" s="327"/>
      <c r="U735" s="327"/>
      <c r="V735" s="327"/>
      <c r="W735" s="327"/>
      <c r="X735" s="327"/>
      <c r="Y735" s="327"/>
      <c r="Z735" s="327"/>
      <c r="AA735" s="327"/>
      <c r="AB735" s="1575"/>
      <c r="AC735" s="327"/>
      <c r="AD735" s="327"/>
      <c r="AE735" s="327"/>
      <c r="AF735" s="327"/>
      <c r="AG735" s="327"/>
      <c r="AH735" s="327"/>
      <c r="AI735" s="327"/>
      <c r="AJ735" s="327"/>
      <c r="AK735" s="327"/>
      <c r="AL735" s="1461"/>
      <c r="AM735" s="1461"/>
      <c r="AN735" s="1461"/>
      <c r="AO735" s="1461"/>
    </row>
    <row r="736">
      <c r="A736" s="1461"/>
      <c r="B736" s="452"/>
      <c r="C736" s="1569"/>
      <c r="D736" s="1570"/>
      <c r="E736" s="1571"/>
      <c r="F736" s="1046"/>
      <c r="G736" s="1571"/>
      <c r="H736" s="1046"/>
      <c r="I736" s="1046"/>
      <c r="J736" s="1571"/>
      <c r="K736" s="1573"/>
      <c r="L736" s="1046"/>
      <c r="M736" s="1046"/>
      <c r="N736" s="1046"/>
      <c r="O736" s="1461"/>
      <c r="P736" s="1461"/>
      <c r="Q736" s="1461"/>
      <c r="R736" s="1461"/>
      <c r="S736" s="1461"/>
      <c r="T736" s="327"/>
      <c r="U736" s="327"/>
      <c r="V736" s="327"/>
      <c r="W736" s="327"/>
      <c r="X736" s="327"/>
      <c r="Y736" s="327"/>
      <c r="Z736" s="327"/>
      <c r="AA736" s="327"/>
      <c r="AB736" s="1575"/>
      <c r="AC736" s="327"/>
      <c r="AD736" s="327"/>
      <c r="AE736" s="327"/>
      <c r="AF736" s="327"/>
      <c r="AG736" s="327"/>
      <c r="AH736" s="327"/>
      <c r="AI736" s="327"/>
      <c r="AJ736" s="327"/>
      <c r="AK736" s="327"/>
      <c r="AL736" s="1461"/>
      <c r="AM736" s="1461"/>
      <c r="AN736" s="1461"/>
      <c r="AO736" s="1461"/>
    </row>
    <row r="737">
      <c r="A737" s="1461"/>
      <c r="B737" s="452"/>
      <c r="C737" s="1569"/>
      <c r="D737" s="1570"/>
      <c r="E737" s="1571"/>
      <c r="F737" s="1046"/>
      <c r="G737" s="1571"/>
      <c r="H737" s="1046"/>
      <c r="I737" s="1046"/>
      <c r="J737" s="1571"/>
      <c r="K737" s="1573"/>
      <c r="L737" s="1046"/>
      <c r="M737" s="1046"/>
      <c r="N737" s="1046"/>
      <c r="O737" s="1461"/>
      <c r="P737" s="1461"/>
      <c r="Q737" s="1461"/>
      <c r="R737" s="1461"/>
      <c r="S737" s="1461"/>
      <c r="T737" s="327"/>
      <c r="U737" s="327"/>
      <c r="V737" s="327"/>
      <c r="W737" s="327"/>
      <c r="X737" s="327"/>
      <c r="Y737" s="327"/>
      <c r="Z737" s="327"/>
      <c r="AA737" s="327"/>
      <c r="AB737" s="1575"/>
      <c r="AC737" s="327"/>
      <c r="AD737" s="327"/>
      <c r="AE737" s="327"/>
      <c r="AF737" s="327"/>
      <c r="AG737" s="327"/>
      <c r="AH737" s="327"/>
      <c r="AI737" s="327"/>
      <c r="AJ737" s="327"/>
      <c r="AK737" s="327"/>
      <c r="AL737" s="1461"/>
      <c r="AM737" s="1461"/>
      <c r="AN737" s="1461"/>
      <c r="AO737" s="1461"/>
    </row>
    <row r="738">
      <c r="A738" s="1461"/>
      <c r="B738" s="452"/>
      <c r="C738" s="1569"/>
      <c r="D738" s="1570"/>
      <c r="E738" s="1571"/>
      <c r="F738" s="1046"/>
      <c r="G738" s="1571"/>
      <c r="H738" s="1046"/>
      <c r="I738" s="1046"/>
      <c r="J738" s="1571"/>
      <c r="K738" s="1573"/>
      <c r="L738" s="1046"/>
      <c r="M738" s="1046"/>
      <c r="N738" s="1046"/>
      <c r="O738" s="1461"/>
      <c r="P738" s="1461"/>
      <c r="Q738" s="1461"/>
      <c r="R738" s="1461"/>
      <c r="S738" s="1461"/>
      <c r="T738" s="327"/>
      <c r="U738" s="327"/>
      <c r="V738" s="327"/>
      <c r="W738" s="327"/>
      <c r="X738" s="327"/>
      <c r="Y738" s="327"/>
      <c r="Z738" s="327"/>
      <c r="AA738" s="327"/>
      <c r="AB738" s="1575"/>
      <c r="AC738" s="327"/>
      <c r="AD738" s="327"/>
      <c r="AE738" s="327"/>
      <c r="AF738" s="327"/>
      <c r="AG738" s="327"/>
      <c r="AH738" s="327"/>
      <c r="AI738" s="327"/>
      <c r="AJ738" s="327"/>
      <c r="AK738" s="327"/>
      <c r="AL738" s="1461"/>
      <c r="AM738" s="1461"/>
      <c r="AN738" s="1461"/>
      <c r="AO738" s="1461"/>
    </row>
    <row r="739">
      <c r="A739" s="1461"/>
      <c r="B739" s="452"/>
      <c r="C739" s="1569"/>
      <c r="D739" s="1570"/>
      <c r="E739" s="1571"/>
      <c r="F739" s="1046"/>
      <c r="G739" s="1571"/>
      <c r="H739" s="1046"/>
      <c r="I739" s="1046"/>
      <c r="J739" s="1571"/>
      <c r="K739" s="1573"/>
      <c r="L739" s="1046"/>
      <c r="M739" s="1046"/>
      <c r="N739" s="1046"/>
      <c r="O739" s="1461"/>
      <c r="P739" s="1461"/>
      <c r="Q739" s="1461"/>
      <c r="R739" s="1461"/>
      <c r="S739" s="1461"/>
      <c r="T739" s="327"/>
      <c r="U739" s="327"/>
      <c r="V739" s="327"/>
      <c r="W739" s="327"/>
      <c r="X739" s="327"/>
      <c r="Y739" s="327"/>
      <c r="Z739" s="327"/>
      <c r="AA739" s="327"/>
      <c r="AB739" s="1575"/>
      <c r="AC739" s="327"/>
      <c r="AD739" s="327"/>
      <c r="AE739" s="327"/>
      <c r="AF739" s="327"/>
      <c r="AG739" s="327"/>
      <c r="AH739" s="327"/>
      <c r="AI739" s="327"/>
      <c r="AJ739" s="327"/>
      <c r="AK739" s="327"/>
      <c r="AL739" s="1461"/>
      <c r="AM739" s="1461"/>
      <c r="AN739" s="1461"/>
      <c r="AO739" s="1461"/>
    </row>
    <row r="740">
      <c r="A740" s="1461"/>
      <c r="B740" s="452"/>
      <c r="C740" s="1569"/>
      <c r="D740" s="1570"/>
      <c r="E740" s="1571"/>
      <c r="F740" s="1046"/>
      <c r="G740" s="1571"/>
      <c r="H740" s="1046"/>
      <c r="I740" s="1046"/>
      <c r="J740" s="1571"/>
      <c r="K740" s="1573"/>
      <c r="L740" s="1046"/>
      <c r="M740" s="1046"/>
      <c r="N740" s="1046"/>
      <c r="O740" s="1461"/>
      <c r="P740" s="1461"/>
      <c r="Q740" s="1461"/>
      <c r="R740" s="1461"/>
      <c r="S740" s="1461"/>
      <c r="T740" s="327"/>
      <c r="U740" s="327"/>
      <c r="V740" s="327"/>
      <c r="W740" s="327"/>
      <c r="X740" s="327"/>
      <c r="Y740" s="327"/>
      <c r="Z740" s="327"/>
      <c r="AA740" s="327"/>
      <c r="AB740" s="1575"/>
      <c r="AC740" s="327"/>
      <c r="AD740" s="327"/>
      <c r="AE740" s="327"/>
      <c r="AF740" s="327"/>
      <c r="AG740" s="327"/>
      <c r="AH740" s="327"/>
      <c r="AI740" s="327"/>
      <c r="AJ740" s="327"/>
      <c r="AK740" s="327"/>
      <c r="AL740" s="1461"/>
      <c r="AM740" s="1461"/>
      <c r="AN740" s="1461"/>
      <c r="AO740" s="1461"/>
    </row>
    <row r="741">
      <c r="A741" s="1461"/>
      <c r="B741" s="452"/>
      <c r="C741" s="1569"/>
      <c r="D741" s="1570"/>
      <c r="E741" s="1571"/>
      <c r="F741" s="1046"/>
      <c r="G741" s="1571"/>
      <c r="H741" s="1046"/>
      <c r="I741" s="1046"/>
      <c r="J741" s="1571"/>
      <c r="K741" s="1573"/>
      <c r="L741" s="1046"/>
      <c r="M741" s="1046"/>
      <c r="N741" s="1046"/>
      <c r="O741" s="1461"/>
      <c r="P741" s="1461"/>
      <c r="Q741" s="1461"/>
      <c r="R741" s="1461"/>
      <c r="S741" s="1461"/>
      <c r="T741" s="327"/>
      <c r="U741" s="327"/>
      <c r="V741" s="327"/>
      <c r="W741" s="327"/>
      <c r="X741" s="327"/>
      <c r="Y741" s="327"/>
      <c r="Z741" s="327"/>
      <c r="AA741" s="327"/>
      <c r="AB741" s="1575"/>
      <c r="AC741" s="327"/>
      <c r="AD741" s="327"/>
      <c r="AE741" s="327"/>
      <c r="AF741" s="327"/>
      <c r="AG741" s="327"/>
      <c r="AH741" s="327"/>
      <c r="AI741" s="327"/>
      <c r="AJ741" s="327"/>
      <c r="AK741" s="327"/>
      <c r="AL741" s="1461"/>
      <c r="AM741" s="1461"/>
      <c r="AN741" s="1461"/>
      <c r="AO741" s="1461"/>
    </row>
    <row r="742">
      <c r="A742" s="1461"/>
      <c r="B742" s="452"/>
      <c r="C742" s="1569"/>
      <c r="D742" s="1570"/>
      <c r="E742" s="1571"/>
      <c r="F742" s="1046"/>
      <c r="G742" s="1571"/>
      <c r="H742" s="1046"/>
      <c r="I742" s="1046"/>
      <c r="J742" s="1571"/>
      <c r="K742" s="1573"/>
      <c r="L742" s="1046"/>
      <c r="M742" s="1046"/>
      <c r="N742" s="1046"/>
      <c r="O742" s="1461"/>
      <c r="P742" s="1461"/>
      <c r="Q742" s="1461"/>
      <c r="R742" s="1461"/>
      <c r="S742" s="1461"/>
      <c r="T742" s="327"/>
      <c r="U742" s="327"/>
      <c r="V742" s="327"/>
      <c r="W742" s="327"/>
      <c r="X742" s="327"/>
      <c r="Y742" s="327"/>
      <c r="Z742" s="327"/>
      <c r="AA742" s="327"/>
      <c r="AB742" s="1575"/>
      <c r="AC742" s="327"/>
      <c r="AD742" s="327"/>
      <c r="AE742" s="327"/>
      <c r="AF742" s="327"/>
      <c r="AG742" s="327"/>
      <c r="AH742" s="327"/>
      <c r="AI742" s="327"/>
      <c r="AJ742" s="327"/>
      <c r="AK742" s="327"/>
      <c r="AL742" s="1461"/>
      <c r="AM742" s="1461"/>
      <c r="AN742" s="1461"/>
      <c r="AO742" s="1461"/>
    </row>
    <row r="743">
      <c r="A743" s="1461"/>
      <c r="B743" s="452"/>
      <c r="C743" s="1569"/>
      <c r="D743" s="1570"/>
      <c r="E743" s="1571"/>
      <c r="F743" s="1046"/>
      <c r="G743" s="1571"/>
      <c r="H743" s="1046"/>
      <c r="I743" s="1046"/>
      <c r="J743" s="1571"/>
      <c r="K743" s="1573"/>
      <c r="L743" s="1046"/>
      <c r="M743" s="1046"/>
      <c r="N743" s="1046"/>
      <c r="O743" s="1461"/>
      <c r="P743" s="1461"/>
      <c r="Q743" s="1461"/>
      <c r="R743" s="1461"/>
      <c r="S743" s="1461"/>
      <c r="T743" s="327"/>
      <c r="U743" s="327"/>
      <c r="V743" s="327"/>
      <c r="W743" s="327"/>
      <c r="X743" s="327"/>
      <c r="Y743" s="327"/>
      <c r="Z743" s="327"/>
      <c r="AA743" s="327"/>
      <c r="AB743" s="1575"/>
      <c r="AC743" s="327"/>
      <c r="AD743" s="327"/>
      <c r="AE743" s="327"/>
      <c r="AF743" s="327"/>
      <c r="AG743" s="327"/>
      <c r="AH743" s="327"/>
      <c r="AI743" s="327"/>
      <c r="AJ743" s="327"/>
      <c r="AK743" s="327"/>
      <c r="AL743" s="1461"/>
      <c r="AM743" s="1461"/>
      <c r="AN743" s="1461"/>
      <c r="AO743" s="1461"/>
    </row>
    <row r="744">
      <c r="A744" s="1461"/>
      <c r="B744" s="452"/>
      <c r="C744" s="1569"/>
      <c r="D744" s="1570"/>
      <c r="E744" s="1571"/>
      <c r="F744" s="1046"/>
      <c r="G744" s="1571"/>
      <c r="H744" s="1046"/>
      <c r="I744" s="1046"/>
      <c r="J744" s="1571"/>
      <c r="K744" s="1573"/>
      <c r="L744" s="1046"/>
      <c r="M744" s="1046"/>
      <c r="N744" s="1046"/>
      <c r="O744" s="1461"/>
      <c r="P744" s="1461"/>
      <c r="Q744" s="1461"/>
      <c r="R744" s="1461"/>
      <c r="S744" s="1461"/>
      <c r="T744" s="327"/>
      <c r="U744" s="327"/>
      <c r="V744" s="327"/>
      <c r="W744" s="327"/>
      <c r="X744" s="327"/>
      <c r="Y744" s="327"/>
      <c r="Z744" s="327"/>
      <c r="AA744" s="327"/>
      <c r="AB744" s="1575"/>
      <c r="AC744" s="327"/>
      <c r="AD744" s="327"/>
      <c r="AE744" s="327"/>
      <c r="AF744" s="327"/>
      <c r="AG744" s="327"/>
      <c r="AH744" s="327"/>
      <c r="AI744" s="327"/>
      <c r="AJ744" s="327"/>
      <c r="AK744" s="327"/>
      <c r="AL744" s="1461"/>
      <c r="AM744" s="1461"/>
      <c r="AN744" s="1461"/>
      <c r="AO744" s="1461"/>
    </row>
    <row r="745">
      <c r="A745" s="1461"/>
      <c r="B745" s="452"/>
      <c r="C745" s="1569"/>
      <c r="D745" s="1570"/>
      <c r="E745" s="1571"/>
      <c r="F745" s="1046"/>
      <c r="G745" s="1571"/>
      <c r="H745" s="1046"/>
      <c r="I745" s="1046"/>
      <c r="J745" s="1571"/>
      <c r="K745" s="1573"/>
      <c r="L745" s="1046"/>
      <c r="M745" s="1046"/>
      <c r="N745" s="1046"/>
      <c r="O745" s="1461"/>
      <c r="P745" s="1461"/>
      <c r="Q745" s="1461"/>
      <c r="R745" s="1461"/>
      <c r="S745" s="1461"/>
      <c r="T745" s="327"/>
      <c r="U745" s="327"/>
      <c r="V745" s="327"/>
      <c r="W745" s="327"/>
      <c r="X745" s="327"/>
      <c r="Y745" s="327"/>
      <c r="Z745" s="327"/>
      <c r="AA745" s="327"/>
      <c r="AB745" s="1575"/>
      <c r="AC745" s="327"/>
      <c r="AD745" s="327"/>
      <c r="AE745" s="327"/>
      <c r="AF745" s="327"/>
      <c r="AG745" s="327"/>
      <c r="AH745" s="327"/>
      <c r="AI745" s="327"/>
      <c r="AJ745" s="327"/>
      <c r="AK745" s="327"/>
      <c r="AL745" s="1461"/>
      <c r="AM745" s="1461"/>
      <c r="AN745" s="1461"/>
      <c r="AO745" s="1461"/>
    </row>
    <row r="746">
      <c r="A746" s="1461"/>
      <c r="B746" s="452"/>
      <c r="C746" s="1569"/>
      <c r="D746" s="1570"/>
      <c r="E746" s="1571"/>
      <c r="F746" s="1046"/>
      <c r="G746" s="1571"/>
      <c r="H746" s="1046"/>
      <c r="I746" s="1046"/>
      <c r="J746" s="1571"/>
      <c r="K746" s="1573"/>
      <c r="L746" s="1046"/>
      <c r="M746" s="1046"/>
      <c r="N746" s="1046"/>
      <c r="O746" s="1461"/>
      <c r="P746" s="1461"/>
      <c r="Q746" s="1461"/>
      <c r="R746" s="1461"/>
      <c r="S746" s="1461"/>
      <c r="T746" s="327"/>
      <c r="U746" s="327"/>
      <c r="V746" s="327"/>
      <c r="W746" s="327"/>
      <c r="X746" s="327"/>
      <c r="Y746" s="327"/>
      <c r="Z746" s="327"/>
      <c r="AA746" s="327"/>
      <c r="AB746" s="1575"/>
      <c r="AC746" s="327"/>
      <c r="AD746" s="327"/>
      <c r="AE746" s="327"/>
      <c r="AF746" s="327"/>
      <c r="AG746" s="327"/>
      <c r="AH746" s="327"/>
      <c r="AI746" s="327"/>
      <c r="AJ746" s="327"/>
      <c r="AK746" s="327"/>
      <c r="AL746" s="1461"/>
      <c r="AM746" s="1461"/>
      <c r="AN746" s="1461"/>
      <c r="AO746" s="1461"/>
    </row>
    <row r="747">
      <c r="A747" s="1461"/>
      <c r="B747" s="452"/>
      <c r="C747" s="1569"/>
      <c r="D747" s="1570"/>
      <c r="E747" s="1571"/>
      <c r="F747" s="1046"/>
      <c r="G747" s="1571"/>
      <c r="H747" s="1046"/>
      <c r="I747" s="1046"/>
      <c r="J747" s="1571"/>
      <c r="K747" s="1573"/>
      <c r="L747" s="1046"/>
      <c r="M747" s="1046"/>
      <c r="N747" s="1046"/>
      <c r="O747" s="1461"/>
      <c r="P747" s="1461"/>
      <c r="Q747" s="1461"/>
      <c r="R747" s="1461"/>
      <c r="S747" s="1461"/>
      <c r="T747" s="327"/>
      <c r="U747" s="327"/>
      <c r="V747" s="327"/>
      <c r="W747" s="327"/>
      <c r="X747" s="327"/>
      <c r="Y747" s="327"/>
      <c r="Z747" s="327"/>
      <c r="AA747" s="327"/>
      <c r="AB747" s="1575"/>
      <c r="AC747" s="327"/>
      <c r="AD747" s="327"/>
      <c r="AE747" s="327"/>
      <c r="AF747" s="327"/>
      <c r="AG747" s="327"/>
      <c r="AH747" s="327"/>
      <c r="AI747" s="327"/>
      <c r="AJ747" s="327"/>
      <c r="AK747" s="327"/>
      <c r="AL747" s="1461"/>
      <c r="AM747" s="1461"/>
      <c r="AN747" s="1461"/>
      <c r="AO747" s="1461"/>
    </row>
    <row r="748">
      <c r="A748" s="1461"/>
      <c r="B748" s="452"/>
      <c r="C748" s="1569"/>
      <c r="D748" s="1570"/>
      <c r="E748" s="1571"/>
      <c r="F748" s="1046"/>
      <c r="G748" s="1571"/>
      <c r="H748" s="1046"/>
      <c r="I748" s="1046"/>
      <c r="J748" s="1571"/>
      <c r="K748" s="1573"/>
      <c r="L748" s="1046"/>
      <c r="M748" s="1046"/>
      <c r="N748" s="1046"/>
      <c r="O748" s="1461"/>
      <c r="P748" s="1461"/>
      <c r="Q748" s="1461"/>
      <c r="R748" s="1461"/>
      <c r="S748" s="1461"/>
      <c r="T748" s="327"/>
      <c r="U748" s="327"/>
      <c r="V748" s="327"/>
      <c r="W748" s="327"/>
      <c r="X748" s="327"/>
      <c r="Y748" s="327"/>
      <c r="Z748" s="327"/>
      <c r="AA748" s="327"/>
      <c r="AB748" s="1575"/>
      <c r="AC748" s="327"/>
      <c r="AD748" s="327"/>
      <c r="AE748" s="327"/>
      <c r="AF748" s="327"/>
      <c r="AG748" s="327"/>
      <c r="AH748" s="327"/>
      <c r="AI748" s="327"/>
      <c r="AJ748" s="327"/>
      <c r="AK748" s="327"/>
      <c r="AL748" s="1461"/>
      <c r="AM748" s="1461"/>
      <c r="AN748" s="1461"/>
      <c r="AO748" s="1461"/>
    </row>
    <row r="749">
      <c r="A749" s="1461"/>
      <c r="B749" s="452"/>
      <c r="C749" s="1569"/>
      <c r="D749" s="1570"/>
      <c r="E749" s="1571"/>
      <c r="F749" s="1046"/>
      <c r="G749" s="1571"/>
      <c r="H749" s="1046"/>
      <c r="I749" s="1046"/>
      <c r="J749" s="1571"/>
      <c r="K749" s="1573"/>
      <c r="L749" s="1046"/>
      <c r="M749" s="1046"/>
      <c r="N749" s="1046"/>
      <c r="O749" s="1461"/>
      <c r="P749" s="1461"/>
      <c r="Q749" s="1461"/>
      <c r="R749" s="1461"/>
      <c r="S749" s="1461"/>
      <c r="T749" s="327"/>
      <c r="U749" s="327"/>
      <c r="V749" s="327"/>
      <c r="W749" s="327"/>
      <c r="X749" s="327"/>
      <c r="Y749" s="327"/>
      <c r="Z749" s="327"/>
      <c r="AA749" s="327"/>
      <c r="AB749" s="1575"/>
      <c r="AC749" s="327"/>
      <c r="AD749" s="327"/>
      <c r="AE749" s="327"/>
      <c r="AF749" s="327"/>
      <c r="AG749" s="327"/>
      <c r="AH749" s="327"/>
      <c r="AI749" s="327"/>
      <c r="AJ749" s="327"/>
      <c r="AK749" s="327"/>
      <c r="AL749" s="1461"/>
      <c r="AM749" s="1461"/>
      <c r="AN749" s="1461"/>
      <c r="AO749" s="1461"/>
    </row>
    <row r="750">
      <c r="A750" s="1461"/>
      <c r="B750" s="452"/>
      <c r="C750" s="1569"/>
      <c r="D750" s="1570"/>
      <c r="E750" s="1571"/>
      <c r="F750" s="1046"/>
      <c r="G750" s="1571"/>
      <c r="H750" s="1046"/>
      <c r="I750" s="1046"/>
      <c r="J750" s="1571"/>
      <c r="K750" s="1573"/>
      <c r="L750" s="1046"/>
      <c r="M750" s="1046"/>
      <c r="N750" s="1046"/>
      <c r="O750" s="1461"/>
      <c r="P750" s="1461"/>
      <c r="Q750" s="1461"/>
      <c r="R750" s="1461"/>
      <c r="S750" s="1461"/>
      <c r="T750" s="327"/>
      <c r="U750" s="327"/>
      <c r="V750" s="327"/>
      <c r="W750" s="327"/>
      <c r="X750" s="327"/>
      <c r="Y750" s="327"/>
      <c r="Z750" s="327"/>
      <c r="AA750" s="327"/>
      <c r="AB750" s="1575"/>
      <c r="AC750" s="327"/>
      <c r="AD750" s="327"/>
      <c r="AE750" s="327"/>
      <c r="AF750" s="327"/>
      <c r="AG750" s="327"/>
      <c r="AH750" s="327"/>
      <c r="AI750" s="327"/>
      <c r="AJ750" s="327"/>
      <c r="AK750" s="327"/>
      <c r="AL750" s="1461"/>
      <c r="AM750" s="1461"/>
      <c r="AN750" s="1461"/>
      <c r="AO750" s="1461"/>
    </row>
    <row r="751">
      <c r="A751" s="1461"/>
      <c r="B751" s="452"/>
      <c r="C751" s="1569"/>
      <c r="D751" s="1570"/>
      <c r="E751" s="1571"/>
      <c r="F751" s="1046"/>
      <c r="G751" s="1571"/>
      <c r="H751" s="1046"/>
      <c r="I751" s="1046"/>
      <c r="J751" s="1571"/>
      <c r="K751" s="1573"/>
      <c r="L751" s="1046"/>
      <c r="M751" s="1046"/>
      <c r="N751" s="1046"/>
      <c r="O751" s="1461"/>
      <c r="P751" s="1461"/>
      <c r="Q751" s="1461"/>
      <c r="R751" s="1461"/>
      <c r="S751" s="1461"/>
      <c r="T751" s="327"/>
      <c r="U751" s="327"/>
      <c r="V751" s="327"/>
      <c r="W751" s="327"/>
      <c r="X751" s="327"/>
      <c r="Y751" s="327"/>
      <c r="Z751" s="327"/>
      <c r="AA751" s="327"/>
      <c r="AB751" s="1575"/>
      <c r="AC751" s="327"/>
      <c r="AD751" s="327"/>
      <c r="AE751" s="327"/>
      <c r="AF751" s="327"/>
      <c r="AG751" s="327"/>
      <c r="AH751" s="327"/>
      <c r="AI751" s="327"/>
      <c r="AJ751" s="327"/>
      <c r="AK751" s="327"/>
      <c r="AL751" s="1461"/>
      <c r="AM751" s="1461"/>
      <c r="AN751" s="1461"/>
      <c r="AO751" s="1461"/>
    </row>
    <row r="752">
      <c r="A752" s="1461"/>
      <c r="B752" s="452"/>
      <c r="C752" s="1569"/>
      <c r="D752" s="1570"/>
      <c r="E752" s="1571"/>
      <c r="F752" s="1046"/>
      <c r="G752" s="1571"/>
      <c r="H752" s="1046"/>
      <c r="I752" s="1046"/>
      <c r="J752" s="1571"/>
      <c r="K752" s="1573"/>
      <c r="L752" s="1046"/>
      <c r="M752" s="1046"/>
      <c r="N752" s="1046"/>
      <c r="O752" s="1461"/>
      <c r="P752" s="1461"/>
      <c r="Q752" s="1461"/>
      <c r="R752" s="1461"/>
      <c r="S752" s="1461"/>
      <c r="T752" s="327"/>
      <c r="U752" s="327"/>
      <c r="V752" s="327"/>
      <c r="W752" s="327"/>
      <c r="X752" s="327"/>
      <c r="Y752" s="327"/>
      <c r="Z752" s="327"/>
      <c r="AA752" s="327"/>
      <c r="AB752" s="1575"/>
      <c r="AC752" s="327"/>
      <c r="AD752" s="327"/>
      <c r="AE752" s="327"/>
      <c r="AF752" s="327"/>
      <c r="AG752" s="327"/>
      <c r="AH752" s="327"/>
      <c r="AI752" s="327"/>
      <c r="AJ752" s="327"/>
      <c r="AK752" s="327"/>
      <c r="AL752" s="1461"/>
      <c r="AM752" s="1461"/>
      <c r="AN752" s="1461"/>
      <c r="AO752" s="1461"/>
    </row>
    <row r="753">
      <c r="A753" s="1461"/>
      <c r="B753" s="452"/>
      <c r="C753" s="1569"/>
      <c r="D753" s="1570"/>
      <c r="E753" s="1571"/>
      <c r="F753" s="1046"/>
      <c r="G753" s="1571"/>
      <c r="H753" s="1046"/>
      <c r="I753" s="1046"/>
      <c r="J753" s="1571"/>
      <c r="K753" s="1573"/>
      <c r="L753" s="1046"/>
      <c r="M753" s="1046"/>
      <c r="N753" s="1046"/>
      <c r="O753" s="1461"/>
      <c r="P753" s="1461"/>
      <c r="Q753" s="1461"/>
      <c r="R753" s="1461"/>
      <c r="S753" s="1461"/>
      <c r="T753" s="327"/>
      <c r="U753" s="327"/>
      <c r="V753" s="327"/>
      <c r="W753" s="327"/>
      <c r="X753" s="327"/>
      <c r="Y753" s="327"/>
      <c r="Z753" s="327"/>
      <c r="AA753" s="327"/>
      <c r="AB753" s="1575"/>
      <c r="AC753" s="327"/>
      <c r="AD753" s="327"/>
      <c r="AE753" s="327"/>
      <c r="AF753" s="327"/>
      <c r="AG753" s="327"/>
      <c r="AH753" s="327"/>
      <c r="AI753" s="327"/>
      <c r="AJ753" s="327"/>
      <c r="AK753" s="327"/>
      <c r="AL753" s="1461"/>
      <c r="AM753" s="1461"/>
      <c r="AN753" s="1461"/>
      <c r="AO753" s="1461"/>
    </row>
    <row r="754">
      <c r="A754" s="1461"/>
      <c r="B754" s="452"/>
      <c r="C754" s="1569"/>
      <c r="D754" s="1570"/>
      <c r="E754" s="1571"/>
      <c r="F754" s="1046"/>
      <c r="G754" s="1571"/>
      <c r="H754" s="1046"/>
      <c r="I754" s="1046"/>
      <c r="J754" s="1571"/>
      <c r="K754" s="1573"/>
      <c r="L754" s="1046"/>
      <c r="M754" s="1046"/>
      <c r="N754" s="1046"/>
      <c r="O754" s="1461"/>
      <c r="P754" s="1461"/>
      <c r="Q754" s="1461"/>
      <c r="R754" s="1461"/>
      <c r="S754" s="1461"/>
      <c r="T754" s="327"/>
      <c r="U754" s="327"/>
      <c r="V754" s="327"/>
      <c r="W754" s="327"/>
      <c r="X754" s="327"/>
      <c r="Y754" s="327"/>
      <c r="Z754" s="327"/>
      <c r="AA754" s="327"/>
      <c r="AB754" s="1575"/>
      <c r="AC754" s="327"/>
      <c r="AD754" s="327"/>
      <c r="AE754" s="327"/>
      <c r="AF754" s="327"/>
      <c r="AG754" s="327"/>
      <c r="AH754" s="327"/>
      <c r="AI754" s="327"/>
      <c r="AJ754" s="327"/>
      <c r="AK754" s="327"/>
      <c r="AL754" s="1461"/>
      <c r="AM754" s="1461"/>
      <c r="AN754" s="1461"/>
      <c r="AO754" s="1461"/>
    </row>
    <row r="755">
      <c r="A755" s="1461"/>
      <c r="B755" s="452"/>
      <c r="C755" s="1569"/>
      <c r="D755" s="1570"/>
      <c r="E755" s="1571"/>
      <c r="F755" s="1046"/>
      <c r="G755" s="1571"/>
      <c r="H755" s="1046"/>
      <c r="I755" s="1046"/>
      <c r="J755" s="1571"/>
      <c r="K755" s="1573"/>
      <c r="L755" s="1046"/>
      <c r="M755" s="1046"/>
      <c r="N755" s="1046"/>
      <c r="O755" s="1461"/>
      <c r="P755" s="1461"/>
      <c r="Q755" s="1461"/>
      <c r="R755" s="1461"/>
      <c r="S755" s="1461"/>
      <c r="T755" s="327"/>
      <c r="U755" s="327"/>
      <c r="V755" s="327"/>
      <c r="W755" s="327"/>
      <c r="X755" s="327"/>
      <c r="Y755" s="327"/>
      <c r="Z755" s="327"/>
      <c r="AA755" s="327"/>
      <c r="AB755" s="1575"/>
      <c r="AC755" s="327"/>
      <c r="AD755" s="327"/>
      <c r="AE755" s="327"/>
      <c r="AF755" s="327"/>
      <c r="AG755" s="327"/>
      <c r="AH755" s="327"/>
      <c r="AI755" s="327"/>
      <c r="AJ755" s="327"/>
      <c r="AK755" s="327"/>
      <c r="AL755" s="1461"/>
      <c r="AM755" s="1461"/>
      <c r="AN755" s="1461"/>
      <c r="AO755" s="1461"/>
    </row>
    <row r="756">
      <c r="A756" s="1461"/>
      <c r="B756" s="452"/>
      <c r="C756" s="1569"/>
      <c r="D756" s="1570"/>
      <c r="E756" s="1571"/>
      <c r="F756" s="1046"/>
      <c r="G756" s="1571"/>
      <c r="H756" s="1046"/>
      <c r="I756" s="1046"/>
      <c r="J756" s="1571"/>
      <c r="K756" s="1573"/>
      <c r="L756" s="1046"/>
      <c r="M756" s="1046"/>
      <c r="N756" s="1046"/>
      <c r="O756" s="1461"/>
      <c r="P756" s="1461"/>
      <c r="Q756" s="1461"/>
      <c r="R756" s="1461"/>
      <c r="S756" s="1461"/>
      <c r="T756" s="327"/>
      <c r="U756" s="327"/>
      <c r="V756" s="327"/>
      <c r="W756" s="327"/>
      <c r="X756" s="327"/>
      <c r="Y756" s="327"/>
      <c r="Z756" s="327"/>
      <c r="AA756" s="327"/>
      <c r="AB756" s="1575"/>
      <c r="AC756" s="327"/>
      <c r="AD756" s="327"/>
      <c r="AE756" s="327"/>
      <c r="AF756" s="327"/>
      <c r="AG756" s="327"/>
      <c r="AH756" s="327"/>
      <c r="AI756" s="327"/>
      <c r="AJ756" s="327"/>
      <c r="AK756" s="327"/>
      <c r="AL756" s="1461"/>
      <c r="AM756" s="1461"/>
      <c r="AN756" s="1461"/>
      <c r="AO756" s="1461"/>
    </row>
    <row r="757">
      <c r="A757" s="1461"/>
      <c r="B757" s="452"/>
      <c r="C757" s="1569"/>
      <c r="D757" s="1570"/>
      <c r="E757" s="1571"/>
      <c r="F757" s="1046"/>
      <c r="G757" s="1571"/>
      <c r="H757" s="1046"/>
      <c r="I757" s="1046"/>
      <c r="J757" s="1571"/>
      <c r="K757" s="1573"/>
      <c r="L757" s="1046"/>
      <c r="M757" s="1046"/>
      <c r="N757" s="1046"/>
      <c r="O757" s="1461"/>
      <c r="P757" s="1461"/>
      <c r="Q757" s="1461"/>
      <c r="R757" s="1461"/>
      <c r="S757" s="1461"/>
      <c r="T757" s="327"/>
      <c r="U757" s="327"/>
      <c r="V757" s="327"/>
      <c r="W757" s="327"/>
      <c r="X757" s="327"/>
      <c r="Y757" s="327"/>
      <c r="Z757" s="327"/>
      <c r="AA757" s="327"/>
      <c r="AB757" s="1575"/>
      <c r="AC757" s="327"/>
      <c r="AD757" s="327"/>
      <c r="AE757" s="327"/>
      <c r="AF757" s="327"/>
      <c r="AG757" s="327"/>
      <c r="AH757" s="327"/>
      <c r="AI757" s="327"/>
      <c r="AJ757" s="327"/>
      <c r="AK757" s="327"/>
      <c r="AL757" s="1461"/>
      <c r="AM757" s="1461"/>
      <c r="AN757" s="1461"/>
      <c r="AO757" s="1461"/>
    </row>
    <row r="758">
      <c r="A758" s="1461"/>
      <c r="B758" s="452"/>
      <c r="C758" s="1569"/>
      <c r="D758" s="1570"/>
      <c r="E758" s="1571"/>
      <c r="F758" s="1046"/>
      <c r="G758" s="1571"/>
      <c r="H758" s="1046"/>
      <c r="I758" s="1046"/>
      <c r="J758" s="1571"/>
      <c r="K758" s="1573"/>
      <c r="L758" s="1046"/>
      <c r="M758" s="1046"/>
      <c r="N758" s="1046"/>
      <c r="O758" s="1461"/>
      <c r="P758" s="1461"/>
      <c r="Q758" s="1461"/>
      <c r="R758" s="1461"/>
      <c r="S758" s="1461"/>
      <c r="T758" s="327"/>
      <c r="U758" s="327"/>
      <c r="V758" s="327"/>
      <c r="W758" s="327"/>
      <c r="X758" s="327"/>
      <c r="Y758" s="327"/>
      <c r="Z758" s="327"/>
      <c r="AA758" s="327"/>
      <c r="AB758" s="1575"/>
      <c r="AC758" s="327"/>
      <c r="AD758" s="327"/>
      <c r="AE758" s="327"/>
      <c r="AF758" s="327"/>
      <c r="AG758" s="327"/>
      <c r="AH758" s="327"/>
      <c r="AI758" s="327"/>
      <c r="AJ758" s="327"/>
      <c r="AK758" s="327"/>
      <c r="AL758" s="1461"/>
      <c r="AM758" s="1461"/>
      <c r="AN758" s="1461"/>
      <c r="AO758" s="1461"/>
    </row>
    <row r="759">
      <c r="A759" s="1461"/>
      <c r="B759" s="452"/>
      <c r="C759" s="1569"/>
      <c r="D759" s="1570"/>
      <c r="E759" s="1571"/>
      <c r="F759" s="1046"/>
      <c r="G759" s="1571"/>
      <c r="H759" s="1046"/>
      <c r="I759" s="1046"/>
      <c r="J759" s="1571"/>
      <c r="K759" s="1573"/>
      <c r="L759" s="1046"/>
      <c r="M759" s="1046"/>
      <c r="N759" s="1046"/>
      <c r="O759" s="1461"/>
      <c r="P759" s="1461"/>
      <c r="Q759" s="1461"/>
      <c r="R759" s="1461"/>
      <c r="S759" s="1461"/>
      <c r="T759" s="327"/>
      <c r="U759" s="327"/>
      <c r="V759" s="327"/>
      <c r="W759" s="327"/>
      <c r="X759" s="327"/>
      <c r="Y759" s="327"/>
      <c r="Z759" s="327"/>
      <c r="AA759" s="327"/>
      <c r="AB759" s="1575"/>
      <c r="AC759" s="327"/>
      <c r="AD759" s="327"/>
      <c r="AE759" s="327"/>
      <c r="AF759" s="327"/>
      <c r="AG759" s="327"/>
      <c r="AH759" s="327"/>
      <c r="AI759" s="327"/>
      <c r="AJ759" s="327"/>
      <c r="AK759" s="327"/>
      <c r="AL759" s="1461"/>
      <c r="AM759" s="1461"/>
      <c r="AN759" s="1461"/>
      <c r="AO759" s="1461"/>
    </row>
    <row r="760">
      <c r="A760" s="1461"/>
      <c r="B760" s="452"/>
      <c r="C760" s="1569"/>
      <c r="D760" s="1570"/>
      <c r="E760" s="1571"/>
      <c r="F760" s="1046"/>
      <c r="G760" s="1571"/>
      <c r="H760" s="1046"/>
      <c r="I760" s="1046"/>
      <c r="J760" s="1571"/>
      <c r="K760" s="1573"/>
      <c r="L760" s="1046"/>
      <c r="M760" s="1046"/>
      <c r="N760" s="1046"/>
      <c r="O760" s="1461"/>
      <c r="P760" s="1461"/>
      <c r="Q760" s="1461"/>
      <c r="R760" s="1461"/>
      <c r="S760" s="1461"/>
      <c r="T760" s="327"/>
      <c r="U760" s="327"/>
      <c r="V760" s="327"/>
      <c r="W760" s="327"/>
      <c r="X760" s="327"/>
      <c r="Y760" s="327"/>
      <c r="Z760" s="327"/>
      <c r="AA760" s="327"/>
      <c r="AB760" s="1575"/>
      <c r="AC760" s="327"/>
      <c r="AD760" s="327"/>
      <c r="AE760" s="327"/>
      <c r="AF760" s="327"/>
      <c r="AG760" s="327"/>
      <c r="AH760" s="327"/>
      <c r="AI760" s="327"/>
      <c r="AJ760" s="327"/>
      <c r="AK760" s="327"/>
      <c r="AL760" s="1461"/>
      <c r="AM760" s="1461"/>
      <c r="AN760" s="1461"/>
      <c r="AO760" s="1461"/>
    </row>
    <row r="761">
      <c r="A761" s="1461"/>
      <c r="B761" s="452"/>
      <c r="C761" s="1569"/>
      <c r="D761" s="1570"/>
      <c r="E761" s="1571"/>
      <c r="F761" s="1046"/>
      <c r="G761" s="1571"/>
      <c r="H761" s="1046"/>
      <c r="I761" s="1046"/>
      <c r="J761" s="1571"/>
      <c r="K761" s="1573"/>
      <c r="L761" s="1046"/>
      <c r="M761" s="1046"/>
      <c r="N761" s="1046"/>
      <c r="O761" s="1461"/>
      <c r="P761" s="1461"/>
      <c r="Q761" s="1461"/>
      <c r="R761" s="1461"/>
      <c r="S761" s="1461"/>
      <c r="T761" s="327"/>
      <c r="U761" s="327"/>
      <c r="V761" s="327"/>
      <c r="W761" s="327"/>
      <c r="X761" s="327"/>
      <c r="Y761" s="327"/>
      <c r="Z761" s="327"/>
      <c r="AA761" s="327"/>
      <c r="AB761" s="1575"/>
      <c r="AC761" s="327"/>
      <c r="AD761" s="327"/>
      <c r="AE761" s="327"/>
      <c r="AF761" s="327"/>
      <c r="AG761" s="327"/>
      <c r="AH761" s="327"/>
      <c r="AI761" s="327"/>
      <c r="AJ761" s="327"/>
      <c r="AK761" s="327"/>
      <c r="AL761" s="1461"/>
      <c r="AM761" s="1461"/>
      <c r="AN761" s="1461"/>
      <c r="AO761" s="1461"/>
    </row>
    <row r="762">
      <c r="A762" s="1461"/>
      <c r="B762" s="452"/>
      <c r="C762" s="1569"/>
      <c r="D762" s="1570"/>
      <c r="E762" s="1571"/>
      <c r="F762" s="1046"/>
      <c r="G762" s="1571"/>
      <c r="H762" s="1046"/>
      <c r="I762" s="1046"/>
      <c r="J762" s="1571"/>
      <c r="K762" s="1573"/>
      <c r="L762" s="1046"/>
      <c r="M762" s="1046"/>
      <c r="N762" s="1046"/>
      <c r="O762" s="1461"/>
      <c r="P762" s="1461"/>
      <c r="Q762" s="1461"/>
      <c r="R762" s="1461"/>
      <c r="S762" s="1461"/>
      <c r="T762" s="327"/>
      <c r="U762" s="327"/>
      <c r="V762" s="327"/>
      <c r="W762" s="327"/>
      <c r="X762" s="327"/>
      <c r="Y762" s="327"/>
      <c r="Z762" s="327"/>
      <c r="AA762" s="327"/>
      <c r="AB762" s="1575"/>
      <c r="AC762" s="327"/>
      <c r="AD762" s="327"/>
      <c r="AE762" s="327"/>
      <c r="AF762" s="327"/>
      <c r="AG762" s="327"/>
      <c r="AH762" s="327"/>
      <c r="AI762" s="327"/>
      <c r="AJ762" s="327"/>
      <c r="AK762" s="327"/>
      <c r="AL762" s="1461"/>
      <c r="AM762" s="1461"/>
      <c r="AN762" s="1461"/>
      <c r="AO762" s="1461"/>
    </row>
    <row r="763">
      <c r="A763" s="1461"/>
      <c r="B763" s="452"/>
      <c r="C763" s="1569"/>
      <c r="D763" s="1570"/>
      <c r="E763" s="1571"/>
      <c r="F763" s="1046"/>
      <c r="G763" s="1571"/>
      <c r="H763" s="1046"/>
      <c r="I763" s="1046"/>
      <c r="J763" s="1571"/>
      <c r="K763" s="1573"/>
      <c r="L763" s="1046"/>
      <c r="M763" s="1046"/>
      <c r="N763" s="1046"/>
      <c r="O763" s="1461"/>
      <c r="P763" s="1461"/>
      <c r="Q763" s="1461"/>
      <c r="R763" s="1461"/>
      <c r="S763" s="1461"/>
      <c r="T763" s="327"/>
      <c r="U763" s="327"/>
      <c r="V763" s="327"/>
      <c r="W763" s="327"/>
      <c r="X763" s="327"/>
      <c r="Y763" s="327"/>
      <c r="Z763" s="327"/>
      <c r="AA763" s="327"/>
      <c r="AB763" s="1575"/>
      <c r="AC763" s="327"/>
      <c r="AD763" s="327"/>
      <c r="AE763" s="327"/>
      <c r="AF763" s="327"/>
      <c r="AG763" s="327"/>
      <c r="AH763" s="327"/>
      <c r="AI763" s="327"/>
      <c r="AJ763" s="327"/>
      <c r="AK763" s="327"/>
      <c r="AL763" s="1461"/>
      <c r="AM763" s="1461"/>
      <c r="AN763" s="1461"/>
      <c r="AO763" s="1461"/>
    </row>
    <row r="764">
      <c r="A764" s="1461"/>
      <c r="B764" s="452"/>
      <c r="C764" s="1569"/>
      <c r="D764" s="1570"/>
      <c r="E764" s="1571"/>
      <c r="F764" s="1046"/>
      <c r="G764" s="1571"/>
      <c r="H764" s="1046"/>
      <c r="I764" s="1046"/>
      <c r="J764" s="1571"/>
      <c r="K764" s="1573"/>
      <c r="L764" s="1046"/>
      <c r="M764" s="1046"/>
      <c r="N764" s="1046"/>
      <c r="O764" s="1461"/>
      <c r="P764" s="1461"/>
      <c r="Q764" s="1461"/>
      <c r="R764" s="1461"/>
      <c r="S764" s="1461"/>
      <c r="T764" s="327"/>
      <c r="U764" s="327"/>
      <c r="V764" s="327"/>
      <c r="W764" s="327"/>
      <c r="X764" s="327"/>
      <c r="Y764" s="327"/>
      <c r="Z764" s="327"/>
      <c r="AA764" s="327"/>
      <c r="AB764" s="1575"/>
      <c r="AC764" s="327"/>
      <c r="AD764" s="327"/>
      <c r="AE764" s="327"/>
      <c r="AF764" s="327"/>
      <c r="AG764" s="327"/>
      <c r="AH764" s="327"/>
      <c r="AI764" s="327"/>
      <c r="AJ764" s="327"/>
      <c r="AK764" s="327"/>
      <c r="AL764" s="1461"/>
      <c r="AM764" s="1461"/>
      <c r="AN764" s="1461"/>
      <c r="AO764" s="1461"/>
    </row>
    <row r="765">
      <c r="A765" s="1461"/>
      <c r="B765" s="452"/>
      <c r="C765" s="1569"/>
      <c r="D765" s="1570"/>
      <c r="E765" s="1571"/>
      <c r="F765" s="1046"/>
      <c r="G765" s="1571"/>
      <c r="H765" s="1046"/>
      <c r="I765" s="1046"/>
      <c r="J765" s="1571"/>
      <c r="K765" s="1573"/>
      <c r="L765" s="1046"/>
      <c r="M765" s="1046"/>
      <c r="N765" s="1046"/>
      <c r="O765" s="1461"/>
      <c r="P765" s="1461"/>
      <c r="Q765" s="1461"/>
      <c r="R765" s="1461"/>
      <c r="S765" s="1461"/>
      <c r="T765" s="327"/>
      <c r="U765" s="327"/>
      <c r="V765" s="327"/>
      <c r="W765" s="327"/>
      <c r="X765" s="327"/>
      <c r="Y765" s="327"/>
      <c r="Z765" s="327"/>
      <c r="AA765" s="327"/>
      <c r="AB765" s="1575"/>
      <c r="AC765" s="327"/>
      <c r="AD765" s="327"/>
      <c r="AE765" s="327"/>
      <c r="AF765" s="327"/>
      <c r="AG765" s="327"/>
      <c r="AH765" s="327"/>
      <c r="AI765" s="327"/>
      <c r="AJ765" s="327"/>
      <c r="AK765" s="327"/>
      <c r="AL765" s="1461"/>
      <c r="AM765" s="1461"/>
      <c r="AN765" s="1461"/>
      <c r="AO765" s="1461"/>
    </row>
    <row r="766">
      <c r="A766" s="1461"/>
      <c r="B766" s="452"/>
      <c r="C766" s="1569"/>
      <c r="D766" s="1570"/>
      <c r="E766" s="1571"/>
      <c r="F766" s="1046"/>
      <c r="G766" s="1571"/>
      <c r="H766" s="1046"/>
      <c r="I766" s="1046"/>
      <c r="J766" s="1571"/>
      <c r="K766" s="1573"/>
      <c r="L766" s="1046"/>
      <c r="M766" s="1046"/>
      <c r="N766" s="1046"/>
      <c r="O766" s="1461"/>
      <c r="P766" s="1461"/>
      <c r="Q766" s="1461"/>
      <c r="R766" s="1461"/>
      <c r="S766" s="1461"/>
      <c r="T766" s="327"/>
      <c r="U766" s="327"/>
      <c r="V766" s="327"/>
      <c r="W766" s="327"/>
      <c r="X766" s="327"/>
      <c r="Y766" s="327"/>
      <c r="Z766" s="327"/>
      <c r="AA766" s="327"/>
      <c r="AB766" s="1575"/>
      <c r="AC766" s="327"/>
      <c r="AD766" s="327"/>
      <c r="AE766" s="327"/>
      <c r="AF766" s="327"/>
      <c r="AG766" s="327"/>
      <c r="AH766" s="327"/>
      <c r="AI766" s="327"/>
      <c r="AJ766" s="327"/>
      <c r="AK766" s="327"/>
      <c r="AL766" s="1461"/>
      <c r="AM766" s="1461"/>
      <c r="AN766" s="1461"/>
      <c r="AO766" s="1461"/>
    </row>
    <row r="767">
      <c r="A767" s="1461"/>
      <c r="B767" s="452"/>
      <c r="C767" s="1569"/>
      <c r="D767" s="1570"/>
      <c r="E767" s="1571"/>
      <c r="F767" s="1046"/>
      <c r="G767" s="1571"/>
      <c r="H767" s="1046"/>
      <c r="I767" s="1046"/>
      <c r="J767" s="1571"/>
      <c r="K767" s="1573"/>
      <c r="L767" s="1046"/>
      <c r="M767" s="1046"/>
      <c r="N767" s="1046"/>
      <c r="O767" s="1461"/>
      <c r="P767" s="1461"/>
      <c r="Q767" s="1461"/>
      <c r="R767" s="1461"/>
      <c r="S767" s="1461"/>
      <c r="T767" s="327"/>
      <c r="U767" s="327"/>
      <c r="V767" s="327"/>
      <c r="W767" s="327"/>
      <c r="X767" s="327"/>
      <c r="Y767" s="327"/>
      <c r="Z767" s="327"/>
      <c r="AA767" s="327"/>
      <c r="AB767" s="1575"/>
      <c r="AC767" s="327"/>
      <c r="AD767" s="327"/>
      <c r="AE767" s="327"/>
      <c r="AF767" s="327"/>
      <c r="AG767" s="327"/>
      <c r="AH767" s="327"/>
      <c r="AI767" s="327"/>
      <c r="AJ767" s="327"/>
      <c r="AK767" s="327"/>
      <c r="AL767" s="1461"/>
      <c r="AM767" s="1461"/>
      <c r="AN767" s="1461"/>
      <c r="AO767" s="1461"/>
    </row>
    <row r="768">
      <c r="A768" s="1461"/>
      <c r="B768" s="452"/>
      <c r="C768" s="1569"/>
      <c r="D768" s="1570"/>
      <c r="E768" s="1571"/>
      <c r="F768" s="1046"/>
      <c r="G768" s="1571"/>
      <c r="H768" s="1046"/>
      <c r="I768" s="1046"/>
      <c r="J768" s="1571"/>
      <c r="K768" s="1573"/>
      <c r="L768" s="1046"/>
      <c r="M768" s="1046"/>
      <c r="N768" s="1046"/>
      <c r="O768" s="1461"/>
      <c r="P768" s="1461"/>
      <c r="Q768" s="1461"/>
      <c r="R768" s="1461"/>
      <c r="S768" s="1461"/>
      <c r="T768" s="327"/>
      <c r="U768" s="327"/>
      <c r="V768" s="327"/>
      <c r="W768" s="327"/>
      <c r="X768" s="327"/>
      <c r="Y768" s="327"/>
      <c r="Z768" s="327"/>
      <c r="AA768" s="327"/>
      <c r="AB768" s="1575"/>
      <c r="AC768" s="327"/>
      <c r="AD768" s="327"/>
      <c r="AE768" s="327"/>
      <c r="AF768" s="327"/>
      <c r="AG768" s="327"/>
      <c r="AH768" s="327"/>
      <c r="AI768" s="327"/>
      <c r="AJ768" s="327"/>
      <c r="AK768" s="327"/>
      <c r="AL768" s="1461"/>
      <c r="AM768" s="1461"/>
      <c r="AN768" s="1461"/>
      <c r="AO768" s="1461"/>
    </row>
    <row r="769">
      <c r="A769" s="1461"/>
      <c r="B769" s="452"/>
      <c r="C769" s="1569"/>
      <c r="D769" s="1570"/>
      <c r="E769" s="1571"/>
      <c r="F769" s="1046"/>
      <c r="G769" s="1571"/>
      <c r="H769" s="1046"/>
      <c r="I769" s="1046"/>
      <c r="J769" s="1571"/>
      <c r="K769" s="1573"/>
      <c r="L769" s="1046"/>
      <c r="M769" s="1046"/>
      <c r="N769" s="1046"/>
      <c r="O769" s="1461"/>
      <c r="P769" s="1461"/>
      <c r="Q769" s="1461"/>
      <c r="R769" s="1461"/>
      <c r="S769" s="1461"/>
      <c r="T769" s="327"/>
      <c r="U769" s="327"/>
      <c r="V769" s="327"/>
      <c r="W769" s="327"/>
      <c r="X769" s="327"/>
      <c r="Y769" s="327"/>
      <c r="Z769" s="327"/>
      <c r="AA769" s="327"/>
      <c r="AB769" s="1575"/>
      <c r="AC769" s="327"/>
      <c r="AD769" s="327"/>
      <c r="AE769" s="327"/>
      <c r="AF769" s="327"/>
      <c r="AG769" s="327"/>
      <c r="AH769" s="327"/>
      <c r="AI769" s="327"/>
      <c r="AJ769" s="327"/>
      <c r="AK769" s="327"/>
      <c r="AL769" s="1461"/>
      <c r="AM769" s="1461"/>
      <c r="AN769" s="1461"/>
      <c r="AO769" s="1461"/>
    </row>
    <row r="770">
      <c r="A770" s="1461"/>
      <c r="B770" s="452"/>
      <c r="C770" s="1569"/>
      <c r="D770" s="1570"/>
      <c r="E770" s="1571"/>
      <c r="F770" s="1046"/>
      <c r="G770" s="1571"/>
      <c r="H770" s="1046"/>
      <c r="I770" s="1046"/>
      <c r="J770" s="1571"/>
      <c r="K770" s="1573"/>
      <c r="L770" s="1046"/>
      <c r="M770" s="1046"/>
      <c r="N770" s="1046"/>
      <c r="O770" s="1461"/>
      <c r="P770" s="1461"/>
      <c r="Q770" s="1461"/>
      <c r="R770" s="1461"/>
      <c r="S770" s="1461"/>
      <c r="T770" s="327"/>
      <c r="U770" s="327"/>
      <c r="V770" s="327"/>
      <c r="W770" s="327"/>
      <c r="X770" s="327"/>
      <c r="Y770" s="327"/>
      <c r="Z770" s="327"/>
      <c r="AA770" s="327"/>
      <c r="AB770" s="1575"/>
      <c r="AC770" s="327"/>
      <c r="AD770" s="327"/>
      <c r="AE770" s="327"/>
      <c r="AF770" s="327"/>
      <c r="AG770" s="327"/>
      <c r="AH770" s="327"/>
      <c r="AI770" s="327"/>
      <c r="AJ770" s="327"/>
      <c r="AK770" s="327"/>
      <c r="AL770" s="1461"/>
      <c r="AM770" s="1461"/>
      <c r="AN770" s="1461"/>
      <c r="AO770" s="1461"/>
    </row>
    <row r="771">
      <c r="A771" s="1461"/>
      <c r="B771" s="452"/>
      <c r="C771" s="1569"/>
      <c r="D771" s="1570"/>
      <c r="E771" s="1571"/>
      <c r="F771" s="1046"/>
      <c r="G771" s="1571"/>
      <c r="H771" s="1046"/>
      <c r="I771" s="1046"/>
      <c r="J771" s="1571"/>
      <c r="K771" s="1573"/>
      <c r="L771" s="1046"/>
      <c r="M771" s="1046"/>
      <c r="N771" s="1046"/>
      <c r="O771" s="1461"/>
      <c r="P771" s="1461"/>
      <c r="Q771" s="1461"/>
      <c r="R771" s="1461"/>
      <c r="S771" s="1461"/>
      <c r="T771" s="327"/>
      <c r="U771" s="327"/>
      <c r="V771" s="327"/>
      <c r="W771" s="327"/>
      <c r="X771" s="327"/>
      <c r="Y771" s="327"/>
      <c r="Z771" s="327"/>
      <c r="AA771" s="327"/>
      <c r="AB771" s="1575"/>
      <c r="AC771" s="327"/>
      <c r="AD771" s="327"/>
      <c r="AE771" s="327"/>
      <c r="AF771" s="327"/>
      <c r="AG771" s="327"/>
      <c r="AH771" s="327"/>
      <c r="AI771" s="327"/>
      <c r="AJ771" s="327"/>
      <c r="AK771" s="327"/>
      <c r="AL771" s="1461"/>
      <c r="AM771" s="1461"/>
      <c r="AN771" s="1461"/>
      <c r="AO771" s="1461"/>
    </row>
    <row r="772">
      <c r="A772" s="1461"/>
      <c r="B772" s="452"/>
      <c r="C772" s="1569"/>
      <c r="D772" s="1570"/>
      <c r="E772" s="1571"/>
      <c r="F772" s="1046"/>
      <c r="G772" s="1571"/>
      <c r="H772" s="1046"/>
      <c r="I772" s="1046"/>
      <c r="J772" s="1571"/>
      <c r="K772" s="1573"/>
      <c r="L772" s="1046"/>
      <c r="M772" s="1046"/>
      <c r="N772" s="1046"/>
      <c r="O772" s="1461"/>
      <c r="P772" s="1461"/>
      <c r="Q772" s="1461"/>
      <c r="R772" s="1461"/>
      <c r="S772" s="1461"/>
      <c r="T772" s="327"/>
      <c r="U772" s="327"/>
      <c r="V772" s="327"/>
      <c r="W772" s="327"/>
      <c r="X772" s="327"/>
      <c r="Y772" s="327"/>
      <c r="Z772" s="327"/>
      <c r="AA772" s="327"/>
      <c r="AB772" s="1575"/>
      <c r="AC772" s="327"/>
      <c r="AD772" s="327"/>
      <c r="AE772" s="327"/>
      <c r="AF772" s="327"/>
      <c r="AG772" s="327"/>
      <c r="AH772" s="327"/>
      <c r="AI772" s="327"/>
      <c r="AJ772" s="327"/>
      <c r="AK772" s="327"/>
      <c r="AL772" s="1461"/>
      <c r="AM772" s="1461"/>
      <c r="AN772" s="1461"/>
      <c r="AO772" s="1461"/>
    </row>
    <row r="773">
      <c r="A773" s="1461"/>
      <c r="B773" s="452"/>
      <c r="C773" s="1569"/>
      <c r="D773" s="1570"/>
      <c r="E773" s="1571"/>
      <c r="F773" s="1046"/>
      <c r="G773" s="1571"/>
      <c r="H773" s="1046"/>
      <c r="I773" s="1046"/>
      <c r="J773" s="1571"/>
      <c r="K773" s="1573"/>
      <c r="L773" s="1046"/>
      <c r="M773" s="1046"/>
      <c r="N773" s="1046"/>
      <c r="O773" s="1461"/>
      <c r="P773" s="1461"/>
      <c r="Q773" s="1461"/>
      <c r="R773" s="1461"/>
      <c r="S773" s="1461"/>
      <c r="T773" s="327"/>
      <c r="U773" s="327"/>
      <c r="V773" s="327"/>
      <c r="W773" s="327"/>
      <c r="X773" s="327"/>
      <c r="Y773" s="327"/>
      <c r="Z773" s="327"/>
      <c r="AA773" s="327"/>
      <c r="AB773" s="1575"/>
      <c r="AC773" s="327"/>
      <c r="AD773" s="327"/>
      <c r="AE773" s="327"/>
      <c r="AF773" s="327"/>
      <c r="AG773" s="327"/>
      <c r="AH773" s="327"/>
      <c r="AI773" s="327"/>
      <c r="AJ773" s="327"/>
      <c r="AK773" s="327"/>
      <c r="AL773" s="1461"/>
      <c r="AM773" s="1461"/>
      <c r="AN773" s="1461"/>
      <c r="AO773" s="1461"/>
    </row>
    <row r="774">
      <c r="A774" s="1461"/>
      <c r="B774" s="452"/>
      <c r="C774" s="1569"/>
      <c r="D774" s="1570"/>
      <c r="E774" s="1571"/>
      <c r="F774" s="1046"/>
      <c r="G774" s="1571"/>
      <c r="H774" s="1046"/>
      <c r="I774" s="1046"/>
      <c r="J774" s="1571"/>
      <c r="K774" s="1573"/>
      <c r="L774" s="1046"/>
      <c r="M774" s="1046"/>
      <c r="N774" s="1046"/>
      <c r="O774" s="1461"/>
      <c r="P774" s="1461"/>
      <c r="Q774" s="1461"/>
      <c r="R774" s="1461"/>
      <c r="S774" s="1461"/>
      <c r="T774" s="327"/>
      <c r="U774" s="327"/>
      <c r="V774" s="327"/>
      <c r="W774" s="327"/>
      <c r="X774" s="327"/>
      <c r="Y774" s="327"/>
      <c r="Z774" s="327"/>
      <c r="AA774" s="327"/>
      <c r="AB774" s="1575"/>
      <c r="AC774" s="327"/>
      <c r="AD774" s="327"/>
      <c r="AE774" s="327"/>
      <c r="AF774" s="327"/>
      <c r="AG774" s="327"/>
      <c r="AH774" s="327"/>
      <c r="AI774" s="327"/>
      <c r="AJ774" s="327"/>
      <c r="AK774" s="327"/>
      <c r="AL774" s="1461"/>
      <c r="AM774" s="1461"/>
      <c r="AN774" s="1461"/>
      <c r="AO774" s="1461"/>
    </row>
    <row r="775">
      <c r="A775" s="1461"/>
      <c r="B775" s="452"/>
      <c r="C775" s="1569"/>
      <c r="D775" s="1570"/>
      <c r="E775" s="1571"/>
      <c r="F775" s="1046"/>
      <c r="G775" s="1571"/>
      <c r="H775" s="1046"/>
      <c r="I775" s="1046"/>
      <c r="J775" s="1571"/>
      <c r="K775" s="1573"/>
      <c r="L775" s="1046"/>
      <c r="M775" s="1046"/>
      <c r="N775" s="1046"/>
      <c r="O775" s="1461"/>
      <c r="P775" s="1461"/>
      <c r="Q775" s="1461"/>
      <c r="R775" s="1461"/>
      <c r="S775" s="1461"/>
      <c r="T775" s="327"/>
      <c r="U775" s="327"/>
      <c r="V775" s="327"/>
      <c r="W775" s="327"/>
      <c r="X775" s="327"/>
      <c r="Y775" s="327"/>
      <c r="Z775" s="327"/>
      <c r="AA775" s="327"/>
      <c r="AB775" s="1575"/>
      <c r="AC775" s="327"/>
      <c r="AD775" s="327"/>
      <c r="AE775" s="327"/>
      <c r="AF775" s="327"/>
      <c r="AG775" s="327"/>
      <c r="AH775" s="327"/>
      <c r="AI775" s="327"/>
      <c r="AJ775" s="327"/>
      <c r="AK775" s="327"/>
      <c r="AL775" s="1461"/>
      <c r="AM775" s="1461"/>
      <c r="AN775" s="1461"/>
      <c r="AO775" s="1461"/>
    </row>
    <row r="776">
      <c r="A776" s="1461"/>
      <c r="B776" s="452"/>
      <c r="C776" s="1569"/>
      <c r="D776" s="1570"/>
      <c r="E776" s="1571"/>
      <c r="F776" s="1046"/>
      <c r="G776" s="1571"/>
      <c r="H776" s="1046"/>
      <c r="I776" s="1046"/>
      <c r="J776" s="1571"/>
      <c r="K776" s="1573"/>
      <c r="L776" s="1046"/>
      <c r="M776" s="1046"/>
      <c r="N776" s="1046"/>
      <c r="O776" s="1461"/>
      <c r="P776" s="1461"/>
      <c r="Q776" s="1461"/>
      <c r="R776" s="1461"/>
      <c r="S776" s="1461"/>
      <c r="T776" s="327"/>
      <c r="U776" s="327"/>
      <c r="V776" s="327"/>
      <c r="W776" s="327"/>
      <c r="X776" s="327"/>
      <c r="Y776" s="327"/>
      <c r="Z776" s="327"/>
      <c r="AA776" s="327"/>
      <c r="AB776" s="1575"/>
      <c r="AC776" s="327"/>
      <c r="AD776" s="327"/>
      <c r="AE776" s="327"/>
      <c r="AF776" s="327"/>
      <c r="AG776" s="327"/>
      <c r="AH776" s="327"/>
      <c r="AI776" s="327"/>
      <c r="AJ776" s="327"/>
      <c r="AK776" s="327"/>
      <c r="AL776" s="1461"/>
      <c r="AM776" s="1461"/>
      <c r="AN776" s="1461"/>
      <c r="AO776" s="1461"/>
    </row>
    <row r="777">
      <c r="A777" s="1461"/>
      <c r="B777" s="452"/>
      <c r="C777" s="1569"/>
      <c r="D777" s="1570"/>
      <c r="E777" s="1571"/>
      <c r="F777" s="1046"/>
      <c r="G777" s="1571"/>
      <c r="H777" s="1046"/>
      <c r="I777" s="1046"/>
      <c r="J777" s="1571"/>
      <c r="K777" s="1573"/>
      <c r="L777" s="1046"/>
      <c r="M777" s="1046"/>
      <c r="N777" s="1046"/>
      <c r="O777" s="1461"/>
      <c r="P777" s="1461"/>
      <c r="Q777" s="1461"/>
      <c r="R777" s="1461"/>
      <c r="S777" s="1461"/>
      <c r="T777" s="327"/>
      <c r="U777" s="327"/>
      <c r="V777" s="327"/>
      <c r="W777" s="327"/>
      <c r="X777" s="327"/>
      <c r="Y777" s="327"/>
      <c r="Z777" s="327"/>
      <c r="AA777" s="327"/>
      <c r="AB777" s="1575"/>
      <c r="AC777" s="327"/>
      <c r="AD777" s="327"/>
      <c r="AE777" s="327"/>
      <c r="AF777" s="327"/>
      <c r="AG777" s="327"/>
      <c r="AH777" s="327"/>
      <c r="AI777" s="327"/>
      <c r="AJ777" s="327"/>
      <c r="AK777" s="327"/>
      <c r="AL777" s="1461"/>
      <c r="AM777" s="1461"/>
      <c r="AN777" s="1461"/>
      <c r="AO777" s="1461"/>
    </row>
    <row r="778">
      <c r="A778" s="1461"/>
      <c r="B778" s="452"/>
      <c r="C778" s="1569"/>
      <c r="D778" s="1570"/>
      <c r="E778" s="1571"/>
      <c r="F778" s="1046"/>
      <c r="G778" s="1571"/>
      <c r="H778" s="1046"/>
      <c r="I778" s="1046"/>
      <c r="J778" s="1571"/>
      <c r="K778" s="1573"/>
      <c r="L778" s="1046"/>
      <c r="M778" s="1046"/>
      <c r="N778" s="1046"/>
      <c r="O778" s="1461"/>
      <c r="P778" s="1461"/>
      <c r="Q778" s="1461"/>
      <c r="R778" s="1461"/>
      <c r="S778" s="1461"/>
      <c r="T778" s="327"/>
      <c r="U778" s="327"/>
      <c r="V778" s="327"/>
      <c r="W778" s="327"/>
      <c r="X778" s="327"/>
      <c r="Y778" s="327"/>
      <c r="Z778" s="327"/>
      <c r="AA778" s="327"/>
      <c r="AB778" s="1575"/>
      <c r="AC778" s="327"/>
      <c r="AD778" s="327"/>
      <c r="AE778" s="327"/>
      <c r="AF778" s="327"/>
      <c r="AG778" s="327"/>
      <c r="AH778" s="327"/>
      <c r="AI778" s="327"/>
      <c r="AJ778" s="327"/>
      <c r="AK778" s="327"/>
      <c r="AL778" s="1461"/>
      <c r="AM778" s="1461"/>
      <c r="AN778" s="1461"/>
      <c r="AO778" s="1461"/>
    </row>
    <row r="779">
      <c r="A779" s="1461"/>
      <c r="B779" s="452"/>
      <c r="C779" s="1569"/>
      <c r="D779" s="1570"/>
      <c r="E779" s="1571"/>
      <c r="F779" s="1046"/>
      <c r="G779" s="1571"/>
      <c r="H779" s="1046"/>
      <c r="I779" s="1046"/>
      <c r="J779" s="1571"/>
      <c r="K779" s="1573"/>
      <c r="L779" s="1046"/>
      <c r="M779" s="1046"/>
      <c r="N779" s="1046"/>
      <c r="O779" s="1461"/>
      <c r="P779" s="1461"/>
      <c r="Q779" s="1461"/>
      <c r="R779" s="1461"/>
      <c r="S779" s="1461"/>
      <c r="T779" s="327"/>
      <c r="U779" s="327"/>
      <c r="V779" s="327"/>
      <c r="W779" s="327"/>
      <c r="X779" s="327"/>
      <c r="Y779" s="327"/>
      <c r="Z779" s="327"/>
      <c r="AA779" s="327"/>
      <c r="AB779" s="1575"/>
      <c r="AC779" s="327"/>
      <c r="AD779" s="327"/>
      <c r="AE779" s="327"/>
      <c r="AF779" s="327"/>
      <c r="AG779" s="327"/>
      <c r="AH779" s="327"/>
      <c r="AI779" s="327"/>
      <c r="AJ779" s="327"/>
      <c r="AK779" s="327"/>
      <c r="AL779" s="1461"/>
      <c r="AM779" s="1461"/>
      <c r="AN779" s="1461"/>
      <c r="AO779" s="1461"/>
    </row>
    <row r="780">
      <c r="A780" s="1461"/>
      <c r="B780" s="452"/>
      <c r="C780" s="1569"/>
      <c r="D780" s="1570"/>
      <c r="E780" s="1571"/>
      <c r="F780" s="1046"/>
      <c r="G780" s="1571"/>
      <c r="H780" s="1046"/>
      <c r="I780" s="1046"/>
      <c r="J780" s="1571"/>
      <c r="K780" s="1573"/>
      <c r="L780" s="1046"/>
      <c r="M780" s="1046"/>
      <c r="N780" s="1046"/>
      <c r="O780" s="1461"/>
      <c r="P780" s="1461"/>
      <c r="Q780" s="1461"/>
      <c r="R780" s="1461"/>
      <c r="S780" s="1461"/>
      <c r="T780" s="327"/>
      <c r="U780" s="327"/>
      <c r="V780" s="327"/>
      <c r="W780" s="327"/>
      <c r="X780" s="327"/>
      <c r="Y780" s="327"/>
      <c r="Z780" s="327"/>
      <c r="AA780" s="327"/>
      <c r="AB780" s="1575"/>
      <c r="AC780" s="327"/>
      <c r="AD780" s="327"/>
      <c r="AE780" s="327"/>
      <c r="AF780" s="327"/>
      <c r="AG780" s="327"/>
      <c r="AH780" s="327"/>
      <c r="AI780" s="327"/>
      <c r="AJ780" s="327"/>
      <c r="AK780" s="327"/>
      <c r="AL780" s="1461"/>
      <c r="AM780" s="1461"/>
      <c r="AN780" s="1461"/>
      <c r="AO780" s="1461"/>
    </row>
    <row r="781">
      <c r="A781" s="1461"/>
      <c r="B781" s="452"/>
      <c r="C781" s="1569"/>
      <c r="D781" s="1570"/>
      <c r="E781" s="1571"/>
      <c r="F781" s="1046"/>
      <c r="G781" s="1571"/>
      <c r="H781" s="1046"/>
      <c r="I781" s="1046"/>
      <c r="J781" s="1571"/>
      <c r="K781" s="1573"/>
      <c r="L781" s="1046"/>
      <c r="M781" s="1046"/>
      <c r="N781" s="1046"/>
      <c r="O781" s="1461"/>
      <c r="P781" s="1461"/>
      <c r="Q781" s="1461"/>
      <c r="R781" s="1461"/>
      <c r="S781" s="1461"/>
      <c r="T781" s="327"/>
      <c r="U781" s="327"/>
      <c r="V781" s="327"/>
      <c r="W781" s="327"/>
      <c r="X781" s="327"/>
      <c r="Y781" s="327"/>
      <c r="Z781" s="327"/>
      <c r="AA781" s="327"/>
      <c r="AB781" s="1575"/>
      <c r="AC781" s="327"/>
      <c r="AD781" s="327"/>
      <c r="AE781" s="327"/>
      <c r="AF781" s="327"/>
      <c r="AG781" s="327"/>
      <c r="AH781" s="327"/>
      <c r="AI781" s="327"/>
      <c r="AJ781" s="327"/>
      <c r="AK781" s="327"/>
      <c r="AL781" s="1461"/>
      <c r="AM781" s="1461"/>
      <c r="AN781" s="1461"/>
      <c r="AO781" s="1461"/>
    </row>
    <row r="782">
      <c r="A782" s="1461"/>
      <c r="B782" s="452"/>
      <c r="C782" s="1569"/>
      <c r="D782" s="1570"/>
      <c r="E782" s="1571"/>
      <c r="F782" s="1046"/>
      <c r="G782" s="1571"/>
      <c r="H782" s="1046"/>
      <c r="I782" s="1046"/>
      <c r="J782" s="1571"/>
      <c r="K782" s="1573"/>
      <c r="L782" s="1046"/>
      <c r="M782" s="1046"/>
      <c r="N782" s="1046"/>
      <c r="O782" s="1461"/>
      <c r="P782" s="1461"/>
      <c r="Q782" s="1461"/>
      <c r="R782" s="1461"/>
      <c r="S782" s="1461"/>
      <c r="T782" s="327"/>
      <c r="U782" s="327"/>
      <c r="V782" s="327"/>
      <c r="W782" s="327"/>
      <c r="X782" s="327"/>
      <c r="Y782" s="327"/>
      <c r="Z782" s="327"/>
      <c r="AA782" s="327"/>
      <c r="AB782" s="1575"/>
      <c r="AC782" s="327"/>
      <c r="AD782" s="327"/>
      <c r="AE782" s="327"/>
      <c r="AF782" s="327"/>
      <c r="AG782" s="327"/>
      <c r="AH782" s="327"/>
      <c r="AI782" s="327"/>
      <c r="AJ782" s="327"/>
      <c r="AK782" s="327"/>
      <c r="AL782" s="1461"/>
      <c r="AM782" s="1461"/>
      <c r="AN782" s="1461"/>
      <c r="AO782" s="1461"/>
    </row>
    <row r="783">
      <c r="A783" s="1461"/>
      <c r="B783" s="452"/>
      <c r="C783" s="1569"/>
      <c r="D783" s="1570"/>
      <c r="E783" s="1571"/>
      <c r="F783" s="1046"/>
      <c r="G783" s="1571"/>
      <c r="H783" s="1046"/>
      <c r="I783" s="1046"/>
      <c r="J783" s="1571"/>
      <c r="K783" s="1573"/>
      <c r="L783" s="1046"/>
      <c r="M783" s="1046"/>
      <c r="N783" s="1046"/>
      <c r="O783" s="1461"/>
      <c r="P783" s="1461"/>
      <c r="Q783" s="1461"/>
      <c r="R783" s="1461"/>
      <c r="S783" s="1461"/>
      <c r="T783" s="327"/>
      <c r="U783" s="327"/>
      <c r="V783" s="327"/>
      <c r="W783" s="327"/>
      <c r="X783" s="327"/>
      <c r="Y783" s="327"/>
      <c r="Z783" s="327"/>
      <c r="AA783" s="327"/>
      <c r="AB783" s="1575"/>
      <c r="AC783" s="327"/>
      <c r="AD783" s="327"/>
      <c r="AE783" s="327"/>
      <c r="AF783" s="327"/>
      <c r="AG783" s="327"/>
      <c r="AH783" s="327"/>
      <c r="AI783" s="327"/>
      <c r="AJ783" s="327"/>
      <c r="AK783" s="327"/>
      <c r="AL783" s="1461"/>
      <c r="AM783" s="1461"/>
      <c r="AN783" s="1461"/>
      <c r="AO783" s="1461"/>
    </row>
    <row r="784">
      <c r="A784" s="1461"/>
      <c r="B784" s="452"/>
      <c r="C784" s="1569"/>
      <c r="D784" s="1570"/>
      <c r="E784" s="1571"/>
      <c r="F784" s="1046"/>
      <c r="G784" s="1571"/>
      <c r="H784" s="1046"/>
      <c r="I784" s="1046"/>
      <c r="J784" s="1571"/>
      <c r="K784" s="1573"/>
      <c r="L784" s="1046"/>
      <c r="M784" s="1046"/>
      <c r="N784" s="1046"/>
      <c r="O784" s="1461"/>
      <c r="P784" s="1461"/>
      <c r="Q784" s="1461"/>
      <c r="R784" s="1461"/>
      <c r="S784" s="1461"/>
      <c r="T784" s="327"/>
      <c r="U784" s="327"/>
      <c r="V784" s="327"/>
      <c r="W784" s="327"/>
      <c r="X784" s="327"/>
      <c r="Y784" s="327"/>
      <c r="Z784" s="327"/>
      <c r="AA784" s="327"/>
      <c r="AB784" s="1575"/>
      <c r="AC784" s="327"/>
      <c r="AD784" s="327"/>
      <c r="AE784" s="327"/>
      <c r="AF784" s="327"/>
      <c r="AG784" s="327"/>
      <c r="AH784" s="327"/>
      <c r="AI784" s="327"/>
      <c r="AJ784" s="327"/>
      <c r="AK784" s="327"/>
      <c r="AL784" s="1461"/>
      <c r="AM784" s="1461"/>
      <c r="AN784" s="1461"/>
      <c r="AO784" s="1461"/>
    </row>
    <row r="785">
      <c r="A785" s="1461"/>
      <c r="B785" s="452"/>
      <c r="C785" s="1569"/>
      <c r="D785" s="1570"/>
      <c r="E785" s="1571"/>
      <c r="F785" s="1046"/>
      <c r="G785" s="1571"/>
      <c r="H785" s="1046"/>
      <c r="I785" s="1046"/>
      <c r="J785" s="1571"/>
      <c r="K785" s="1573"/>
      <c r="L785" s="1046"/>
      <c r="M785" s="1046"/>
      <c r="N785" s="1046"/>
      <c r="O785" s="1461"/>
      <c r="P785" s="1461"/>
      <c r="Q785" s="1461"/>
      <c r="R785" s="1461"/>
      <c r="S785" s="1461"/>
      <c r="T785" s="327"/>
      <c r="U785" s="327"/>
      <c r="V785" s="327"/>
      <c r="W785" s="327"/>
      <c r="X785" s="327"/>
      <c r="Y785" s="327"/>
      <c r="Z785" s="327"/>
      <c r="AA785" s="327"/>
      <c r="AB785" s="1575"/>
      <c r="AC785" s="327"/>
      <c r="AD785" s="327"/>
      <c r="AE785" s="327"/>
      <c r="AF785" s="327"/>
      <c r="AG785" s="327"/>
      <c r="AH785" s="327"/>
      <c r="AI785" s="327"/>
      <c r="AJ785" s="327"/>
      <c r="AK785" s="327"/>
      <c r="AL785" s="1461"/>
      <c r="AM785" s="1461"/>
      <c r="AN785" s="1461"/>
      <c r="AO785" s="1461"/>
    </row>
    <row r="786">
      <c r="A786" s="1461"/>
      <c r="B786" s="452"/>
      <c r="C786" s="1569"/>
      <c r="D786" s="1570"/>
      <c r="E786" s="1571"/>
      <c r="F786" s="1046"/>
      <c r="G786" s="1571"/>
      <c r="H786" s="1046"/>
      <c r="I786" s="1046"/>
      <c r="J786" s="1571"/>
      <c r="K786" s="1573"/>
      <c r="L786" s="1046"/>
      <c r="M786" s="1046"/>
      <c r="N786" s="1046"/>
      <c r="O786" s="1461"/>
      <c r="P786" s="1461"/>
      <c r="Q786" s="1461"/>
      <c r="R786" s="1461"/>
      <c r="S786" s="1461"/>
      <c r="T786" s="327"/>
      <c r="U786" s="327"/>
      <c r="V786" s="327"/>
      <c r="W786" s="327"/>
      <c r="X786" s="327"/>
      <c r="Y786" s="327"/>
      <c r="Z786" s="327"/>
      <c r="AA786" s="327"/>
      <c r="AB786" s="1575"/>
      <c r="AC786" s="327"/>
      <c r="AD786" s="327"/>
      <c r="AE786" s="327"/>
      <c r="AF786" s="327"/>
      <c r="AG786" s="327"/>
      <c r="AH786" s="327"/>
      <c r="AI786" s="327"/>
      <c r="AJ786" s="327"/>
      <c r="AK786" s="327"/>
      <c r="AL786" s="1461"/>
      <c r="AM786" s="1461"/>
      <c r="AN786" s="1461"/>
      <c r="AO786" s="1461"/>
    </row>
    <row r="787">
      <c r="A787" s="1461"/>
      <c r="B787" s="452"/>
      <c r="C787" s="1569"/>
      <c r="D787" s="1570"/>
      <c r="E787" s="1571"/>
      <c r="F787" s="1046"/>
      <c r="G787" s="1571"/>
      <c r="H787" s="1046"/>
      <c r="I787" s="1046"/>
      <c r="J787" s="1571"/>
      <c r="K787" s="1573"/>
      <c r="L787" s="1046"/>
      <c r="M787" s="1046"/>
      <c r="N787" s="1046"/>
      <c r="O787" s="1461"/>
      <c r="P787" s="1461"/>
      <c r="Q787" s="1461"/>
      <c r="R787" s="1461"/>
      <c r="S787" s="1461"/>
      <c r="T787" s="327"/>
      <c r="U787" s="327"/>
      <c r="V787" s="327"/>
      <c r="W787" s="327"/>
      <c r="X787" s="327"/>
      <c r="Y787" s="327"/>
      <c r="Z787" s="327"/>
      <c r="AA787" s="327"/>
      <c r="AB787" s="1575"/>
      <c r="AC787" s="327"/>
      <c r="AD787" s="327"/>
      <c r="AE787" s="327"/>
      <c r="AF787" s="327"/>
      <c r="AG787" s="327"/>
      <c r="AH787" s="327"/>
      <c r="AI787" s="327"/>
      <c r="AJ787" s="327"/>
      <c r="AK787" s="327"/>
      <c r="AL787" s="1461"/>
      <c r="AM787" s="1461"/>
      <c r="AN787" s="1461"/>
      <c r="AO787" s="1461"/>
    </row>
    <row r="788">
      <c r="A788" s="1461"/>
      <c r="B788" s="452"/>
      <c r="C788" s="1569"/>
      <c r="D788" s="1570"/>
      <c r="E788" s="1571"/>
      <c r="F788" s="1046"/>
      <c r="G788" s="1571"/>
      <c r="H788" s="1046"/>
      <c r="I788" s="1046"/>
      <c r="J788" s="1571"/>
      <c r="K788" s="1573"/>
      <c r="L788" s="1046"/>
      <c r="M788" s="1046"/>
      <c r="N788" s="1046"/>
      <c r="O788" s="1461"/>
      <c r="P788" s="1461"/>
      <c r="Q788" s="1461"/>
      <c r="R788" s="1461"/>
      <c r="S788" s="1461"/>
      <c r="T788" s="327"/>
      <c r="U788" s="327"/>
      <c r="V788" s="327"/>
      <c r="W788" s="327"/>
      <c r="X788" s="327"/>
      <c r="Y788" s="327"/>
      <c r="Z788" s="327"/>
      <c r="AA788" s="327"/>
      <c r="AB788" s="1575"/>
      <c r="AC788" s="327"/>
      <c r="AD788" s="327"/>
      <c r="AE788" s="327"/>
      <c r="AF788" s="327"/>
      <c r="AG788" s="327"/>
      <c r="AH788" s="327"/>
      <c r="AI788" s="327"/>
      <c r="AJ788" s="327"/>
      <c r="AK788" s="327"/>
      <c r="AL788" s="1461"/>
      <c r="AM788" s="1461"/>
      <c r="AN788" s="1461"/>
      <c r="AO788" s="1461"/>
    </row>
    <row r="789">
      <c r="A789" s="1461"/>
      <c r="B789" s="452"/>
      <c r="C789" s="1569"/>
      <c r="D789" s="1570"/>
      <c r="E789" s="1571"/>
      <c r="F789" s="1046"/>
      <c r="G789" s="1571"/>
      <c r="H789" s="1046"/>
      <c r="I789" s="1046"/>
      <c r="J789" s="1571"/>
      <c r="K789" s="1573"/>
      <c r="L789" s="1046"/>
      <c r="M789" s="1046"/>
      <c r="N789" s="1046"/>
      <c r="O789" s="1461"/>
      <c r="P789" s="1461"/>
      <c r="Q789" s="1461"/>
      <c r="R789" s="1461"/>
      <c r="S789" s="1461"/>
      <c r="T789" s="327"/>
      <c r="U789" s="327"/>
      <c r="V789" s="327"/>
      <c r="W789" s="327"/>
      <c r="X789" s="327"/>
      <c r="Y789" s="327"/>
      <c r="Z789" s="327"/>
      <c r="AA789" s="327"/>
      <c r="AB789" s="1575"/>
      <c r="AC789" s="327"/>
      <c r="AD789" s="327"/>
      <c r="AE789" s="327"/>
      <c r="AF789" s="327"/>
      <c r="AG789" s="327"/>
      <c r="AH789" s="327"/>
      <c r="AI789" s="327"/>
      <c r="AJ789" s="327"/>
      <c r="AK789" s="327"/>
      <c r="AL789" s="1461"/>
      <c r="AM789" s="1461"/>
      <c r="AN789" s="1461"/>
      <c r="AO789" s="1461"/>
    </row>
    <row r="790">
      <c r="A790" s="1461"/>
      <c r="B790" s="452"/>
      <c r="C790" s="1569"/>
      <c r="D790" s="1570"/>
      <c r="E790" s="1571"/>
      <c r="F790" s="1046"/>
      <c r="G790" s="1571"/>
      <c r="H790" s="1046"/>
      <c r="I790" s="1046"/>
      <c r="J790" s="1571"/>
      <c r="K790" s="1573"/>
      <c r="L790" s="1046"/>
      <c r="M790" s="1046"/>
      <c r="N790" s="1046"/>
      <c r="O790" s="1461"/>
      <c r="P790" s="1461"/>
      <c r="Q790" s="1461"/>
      <c r="R790" s="1461"/>
      <c r="S790" s="1461"/>
      <c r="T790" s="327"/>
      <c r="U790" s="327"/>
      <c r="V790" s="327"/>
      <c r="W790" s="327"/>
      <c r="X790" s="327"/>
      <c r="Y790" s="327"/>
      <c r="Z790" s="327"/>
      <c r="AA790" s="327"/>
      <c r="AB790" s="1575"/>
      <c r="AC790" s="327"/>
      <c r="AD790" s="327"/>
      <c r="AE790" s="327"/>
      <c r="AF790" s="327"/>
      <c r="AG790" s="327"/>
      <c r="AH790" s="327"/>
      <c r="AI790" s="327"/>
      <c r="AJ790" s="327"/>
      <c r="AK790" s="327"/>
      <c r="AL790" s="1461"/>
      <c r="AM790" s="1461"/>
      <c r="AN790" s="1461"/>
      <c r="AO790" s="1461"/>
    </row>
    <row r="791">
      <c r="A791" s="1461"/>
      <c r="B791" s="452"/>
      <c r="C791" s="1569"/>
      <c r="D791" s="1570"/>
      <c r="E791" s="1571"/>
      <c r="F791" s="1046"/>
      <c r="G791" s="1571"/>
      <c r="H791" s="1046"/>
      <c r="I791" s="1046"/>
      <c r="J791" s="1571"/>
      <c r="K791" s="1573"/>
      <c r="L791" s="1046"/>
      <c r="M791" s="1046"/>
      <c r="N791" s="1046"/>
      <c r="O791" s="1461"/>
      <c r="P791" s="1461"/>
      <c r="Q791" s="1461"/>
      <c r="R791" s="1461"/>
      <c r="S791" s="1461"/>
      <c r="T791" s="327"/>
      <c r="U791" s="327"/>
      <c r="V791" s="327"/>
      <c r="W791" s="327"/>
      <c r="X791" s="327"/>
      <c r="Y791" s="327"/>
      <c r="Z791" s="327"/>
      <c r="AA791" s="327"/>
      <c r="AB791" s="1575"/>
      <c r="AC791" s="327"/>
      <c r="AD791" s="327"/>
      <c r="AE791" s="327"/>
      <c r="AF791" s="327"/>
      <c r="AG791" s="327"/>
      <c r="AH791" s="327"/>
      <c r="AI791" s="327"/>
      <c r="AJ791" s="327"/>
      <c r="AK791" s="327"/>
      <c r="AL791" s="1461"/>
      <c r="AM791" s="1461"/>
      <c r="AN791" s="1461"/>
      <c r="AO791" s="1461"/>
    </row>
    <row r="792">
      <c r="A792" s="1461"/>
      <c r="B792" s="452"/>
      <c r="C792" s="1569"/>
      <c r="D792" s="1570"/>
      <c r="E792" s="1571"/>
      <c r="F792" s="1046"/>
      <c r="G792" s="1571"/>
      <c r="H792" s="1046"/>
      <c r="I792" s="1046"/>
      <c r="J792" s="1571"/>
      <c r="K792" s="1573"/>
      <c r="L792" s="1046"/>
      <c r="M792" s="1046"/>
      <c r="N792" s="1046"/>
      <c r="O792" s="1461"/>
      <c r="P792" s="1461"/>
      <c r="Q792" s="1461"/>
      <c r="R792" s="1461"/>
      <c r="S792" s="1461"/>
      <c r="T792" s="327"/>
      <c r="U792" s="327"/>
      <c r="V792" s="327"/>
      <c r="W792" s="327"/>
      <c r="X792" s="327"/>
      <c r="Y792" s="327"/>
      <c r="Z792" s="327"/>
      <c r="AA792" s="327"/>
      <c r="AB792" s="1575"/>
      <c r="AC792" s="327"/>
      <c r="AD792" s="327"/>
      <c r="AE792" s="327"/>
      <c r="AF792" s="327"/>
      <c r="AG792" s="327"/>
      <c r="AH792" s="327"/>
      <c r="AI792" s="327"/>
      <c r="AJ792" s="327"/>
      <c r="AK792" s="327"/>
      <c r="AL792" s="1461"/>
      <c r="AM792" s="1461"/>
      <c r="AN792" s="1461"/>
      <c r="AO792" s="1461"/>
    </row>
    <row r="793">
      <c r="A793" s="1461"/>
      <c r="B793" s="452"/>
      <c r="C793" s="1569"/>
      <c r="D793" s="1570"/>
      <c r="E793" s="1571"/>
      <c r="F793" s="1046"/>
      <c r="G793" s="1571"/>
      <c r="H793" s="1046"/>
      <c r="I793" s="1046"/>
      <c r="J793" s="1571"/>
      <c r="K793" s="1573"/>
      <c r="L793" s="1046"/>
      <c r="M793" s="1046"/>
      <c r="N793" s="1046"/>
      <c r="O793" s="1461"/>
      <c r="P793" s="1461"/>
      <c r="Q793" s="1461"/>
      <c r="R793" s="1461"/>
      <c r="S793" s="1461"/>
      <c r="T793" s="327"/>
      <c r="U793" s="327"/>
      <c r="V793" s="327"/>
      <c r="W793" s="327"/>
      <c r="X793" s="327"/>
      <c r="Y793" s="327"/>
      <c r="Z793" s="327"/>
      <c r="AA793" s="327"/>
      <c r="AB793" s="1575"/>
      <c r="AC793" s="327"/>
      <c r="AD793" s="327"/>
      <c r="AE793" s="327"/>
      <c r="AF793" s="327"/>
      <c r="AG793" s="327"/>
      <c r="AH793" s="327"/>
      <c r="AI793" s="327"/>
      <c r="AJ793" s="327"/>
      <c r="AK793" s="327"/>
      <c r="AL793" s="1461"/>
      <c r="AM793" s="1461"/>
      <c r="AN793" s="1461"/>
      <c r="AO793" s="1461"/>
    </row>
    <row r="794">
      <c r="A794" s="1461"/>
      <c r="B794" s="452"/>
      <c r="C794" s="1569"/>
      <c r="D794" s="1570"/>
      <c r="E794" s="1571"/>
      <c r="F794" s="1046"/>
      <c r="G794" s="1571"/>
      <c r="H794" s="1046"/>
      <c r="I794" s="1046"/>
      <c r="J794" s="1571"/>
      <c r="K794" s="1573"/>
      <c r="L794" s="1046"/>
      <c r="M794" s="1046"/>
      <c r="N794" s="1046"/>
      <c r="O794" s="1461"/>
      <c r="P794" s="1461"/>
      <c r="Q794" s="1461"/>
      <c r="R794" s="1461"/>
      <c r="S794" s="1461"/>
      <c r="T794" s="327"/>
      <c r="U794" s="327"/>
      <c r="V794" s="327"/>
      <c r="W794" s="327"/>
      <c r="X794" s="327"/>
      <c r="Y794" s="327"/>
      <c r="Z794" s="327"/>
      <c r="AA794" s="327"/>
      <c r="AB794" s="1575"/>
      <c r="AC794" s="327"/>
      <c r="AD794" s="327"/>
      <c r="AE794" s="327"/>
      <c r="AF794" s="327"/>
      <c r="AG794" s="327"/>
      <c r="AH794" s="327"/>
      <c r="AI794" s="327"/>
      <c r="AJ794" s="327"/>
      <c r="AK794" s="327"/>
      <c r="AL794" s="1461"/>
      <c r="AM794" s="1461"/>
      <c r="AN794" s="1461"/>
      <c r="AO794" s="1461"/>
    </row>
    <row r="795">
      <c r="A795" s="1461"/>
      <c r="B795" s="452"/>
      <c r="C795" s="1569"/>
      <c r="D795" s="1570"/>
      <c r="E795" s="1571"/>
      <c r="F795" s="1046"/>
      <c r="G795" s="1571"/>
      <c r="H795" s="1046"/>
      <c r="I795" s="1046"/>
      <c r="J795" s="1571"/>
      <c r="K795" s="1573"/>
      <c r="L795" s="1046"/>
      <c r="M795" s="1046"/>
      <c r="N795" s="1046"/>
      <c r="O795" s="1461"/>
      <c r="P795" s="1461"/>
      <c r="Q795" s="1461"/>
      <c r="R795" s="1461"/>
      <c r="S795" s="1461"/>
      <c r="T795" s="327"/>
      <c r="U795" s="327"/>
      <c r="V795" s="327"/>
      <c r="W795" s="327"/>
      <c r="X795" s="327"/>
      <c r="Y795" s="327"/>
      <c r="Z795" s="327"/>
      <c r="AA795" s="327"/>
      <c r="AB795" s="1575"/>
      <c r="AC795" s="327"/>
      <c r="AD795" s="327"/>
      <c r="AE795" s="327"/>
      <c r="AF795" s="327"/>
      <c r="AG795" s="327"/>
      <c r="AH795" s="327"/>
      <c r="AI795" s="327"/>
      <c r="AJ795" s="327"/>
      <c r="AK795" s="327"/>
      <c r="AL795" s="1461"/>
      <c r="AM795" s="1461"/>
      <c r="AN795" s="1461"/>
      <c r="AO795" s="1461"/>
    </row>
    <row r="796">
      <c r="A796" s="1461"/>
      <c r="B796" s="452"/>
      <c r="C796" s="1569"/>
      <c r="D796" s="1570"/>
      <c r="E796" s="1571"/>
      <c r="F796" s="1046"/>
      <c r="G796" s="1571"/>
      <c r="H796" s="1046"/>
      <c r="I796" s="1046"/>
      <c r="J796" s="1571"/>
      <c r="K796" s="1573"/>
      <c r="L796" s="1046"/>
      <c r="M796" s="1046"/>
      <c r="N796" s="1046"/>
      <c r="O796" s="1461"/>
      <c r="P796" s="1461"/>
      <c r="Q796" s="1461"/>
      <c r="R796" s="1461"/>
      <c r="S796" s="1461"/>
      <c r="T796" s="327"/>
      <c r="U796" s="327"/>
      <c r="V796" s="327"/>
      <c r="W796" s="327"/>
      <c r="X796" s="327"/>
      <c r="Y796" s="327"/>
      <c r="Z796" s="327"/>
      <c r="AA796" s="327"/>
      <c r="AB796" s="1575"/>
      <c r="AC796" s="327"/>
      <c r="AD796" s="327"/>
      <c r="AE796" s="327"/>
      <c r="AF796" s="327"/>
      <c r="AG796" s="327"/>
      <c r="AH796" s="327"/>
      <c r="AI796" s="327"/>
      <c r="AJ796" s="327"/>
      <c r="AK796" s="327"/>
      <c r="AL796" s="1461"/>
      <c r="AM796" s="1461"/>
      <c r="AN796" s="1461"/>
      <c r="AO796" s="1461"/>
    </row>
    <row r="797">
      <c r="A797" s="1461"/>
      <c r="B797" s="452"/>
      <c r="C797" s="1569"/>
      <c r="D797" s="1570"/>
      <c r="E797" s="1571"/>
      <c r="F797" s="1046"/>
      <c r="G797" s="1571"/>
      <c r="H797" s="1046"/>
      <c r="I797" s="1046"/>
      <c r="J797" s="1571"/>
      <c r="K797" s="1573"/>
      <c r="L797" s="1046"/>
      <c r="M797" s="1046"/>
      <c r="N797" s="1046"/>
      <c r="O797" s="1461"/>
      <c r="P797" s="1461"/>
      <c r="Q797" s="1461"/>
      <c r="R797" s="1461"/>
      <c r="S797" s="1461"/>
      <c r="T797" s="327"/>
      <c r="U797" s="327"/>
      <c r="V797" s="327"/>
      <c r="W797" s="327"/>
      <c r="X797" s="327"/>
      <c r="Y797" s="327"/>
      <c r="Z797" s="327"/>
      <c r="AA797" s="327"/>
      <c r="AB797" s="1575"/>
      <c r="AC797" s="327"/>
      <c r="AD797" s="327"/>
      <c r="AE797" s="327"/>
      <c r="AF797" s="327"/>
      <c r="AG797" s="327"/>
      <c r="AH797" s="327"/>
      <c r="AI797" s="327"/>
      <c r="AJ797" s="327"/>
      <c r="AK797" s="327"/>
      <c r="AL797" s="1461"/>
      <c r="AM797" s="1461"/>
      <c r="AN797" s="1461"/>
      <c r="AO797" s="1461"/>
    </row>
    <row r="798">
      <c r="A798" s="1461"/>
      <c r="B798" s="452"/>
      <c r="C798" s="1569"/>
      <c r="D798" s="1570"/>
      <c r="E798" s="1571"/>
      <c r="F798" s="1046"/>
      <c r="G798" s="1571"/>
      <c r="H798" s="1046"/>
      <c r="I798" s="1046"/>
      <c r="J798" s="1571"/>
      <c r="K798" s="1573"/>
      <c r="L798" s="1046"/>
      <c r="M798" s="1046"/>
      <c r="N798" s="1046"/>
      <c r="O798" s="1461"/>
      <c r="P798" s="1461"/>
      <c r="Q798" s="1461"/>
      <c r="R798" s="1461"/>
      <c r="S798" s="1461"/>
      <c r="T798" s="327"/>
      <c r="U798" s="327"/>
      <c r="V798" s="327"/>
      <c r="W798" s="327"/>
      <c r="X798" s="327"/>
      <c r="Y798" s="327"/>
      <c r="Z798" s="327"/>
      <c r="AA798" s="327"/>
      <c r="AB798" s="1575"/>
      <c r="AC798" s="327"/>
      <c r="AD798" s="327"/>
      <c r="AE798" s="327"/>
      <c r="AF798" s="327"/>
      <c r="AG798" s="327"/>
      <c r="AH798" s="327"/>
      <c r="AI798" s="327"/>
      <c r="AJ798" s="327"/>
      <c r="AK798" s="327"/>
      <c r="AL798" s="1461"/>
      <c r="AM798" s="1461"/>
      <c r="AN798" s="1461"/>
      <c r="AO798" s="1461"/>
    </row>
    <row r="799">
      <c r="A799" s="1461"/>
      <c r="B799" s="452"/>
      <c r="C799" s="1569"/>
      <c r="D799" s="1570"/>
      <c r="E799" s="1571"/>
      <c r="F799" s="1046"/>
      <c r="G799" s="1571"/>
      <c r="H799" s="1046"/>
      <c r="I799" s="1046"/>
      <c r="J799" s="1571"/>
      <c r="K799" s="1573"/>
      <c r="L799" s="1046"/>
      <c r="M799" s="1046"/>
      <c r="N799" s="1046"/>
      <c r="O799" s="1461"/>
      <c r="P799" s="1461"/>
      <c r="Q799" s="1461"/>
      <c r="R799" s="1461"/>
      <c r="S799" s="1461"/>
      <c r="T799" s="327"/>
      <c r="U799" s="327"/>
      <c r="V799" s="327"/>
      <c r="W799" s="327"/>
      <c r="X799" s="327"/>
      <c r="Y799" s="327"/>
      <c r="Z799" s="327"/>
      <c r="AA799" s="327"/>
      <c r="AB799" s="1575"/>
      <c r="AC799" s="327"/>
      <c r="AD799" s="327"/>
      <c r="AE799" s="327"/>
      <c r="AF799" s="327"/>
      <c r="AG799" s="327"/>
      <c r="AH799" s="327"/>
      <c r="AI799" s="327"/>
      <c r="AJ799" s="327"/>
      <c r="AK799" s="327"/>
      <c r="AL799" s="1461"/>
      <c r="AM799" s="1461"/>
      <c r="AN799" s="1461"/>
      <c r="AO799" s="1461"/>
    </row>
    <row r="800">
      <c r="A800" s="1461"/>
      <c r="B800" s="452"/>
      <c r="C800" s="1569"/>
      <c r="D800" s="1570"/>
      <c r="E800" s="1571"/>
      <c r="F800" s="1046"/>
      <c r="G800" s="1571"/>
      <c r="H800" s="1046"/>
      <c r="I800" s="1046"/>
      <c r="J800" s="1571"/>
      <c r="K800" s="1573"/>
      <c r="L800" s="1046"/>
      <c r="M800" s="1046"/>
      <c r="N800" s="1046"/>
      <c r="O800" s="1461"/>
      <c r="P800" s="1461"/>
      <c r="Q800" s="1461"/>
      <c r="R800" s="1461"/>
      <c r="S800" s="1461"/>
      <c r="T800" s="327"/>
      <c r="U800" s="327"/>
      <c r="V800" s="327"/>
      <c r="W800" s="327"/>
      <c r="X800" s="327"/>
      <c r="Y800" s="327"/>
      <c r="Z800" s="327"/>
      <c r="AA800" s="327"/>
      <c r="AB800" s="1575"/>
      <c r="AC800" s="327"/>
      <c r="AD800" s="327"/>
      <c r="AE800" s="327"/>
      <c r="AF800" s="327"/>
      <c r="AG800" s="327"/>
      <c r="AH800" s="327"/>
      <c r="AI800" s="327"/>
      <c r="AJ800" s="327"/>
      <c r="AK800" s="327"/>
      <c r="AL800" s="1461"/>
      <c r="AM800" s="1461"/>
      <c r="AN800" s="1461"/>
      <c r="AO800" s="1461"/>
    </row>
    <row r="801">
      <c r="A801" s="1461"/>
      <c r="B801" s="452"/>
      <c r="C801" s="1569"/>
      <c r="D801" s="1570"/>
      <c r="E801" s="1571"/>
      <c r="F801" s="1046"/>
      <c r="G801" s="1571"/>
      <c r="H801" s="1046"/>
      <c r="I801" s="1046"/>
      <c r="J801" s="1571"/>
      <c r="K801" s="1573"/>
      <c r="L801" s="1046"/>
      <c r="M801" s="1046"/>
      <c r="N801" s="1046"/>
      <c r="O801" s="1461"/>
      <c r="P801" s="1461"/>
      <c r="Q801" s="1461"/>
      <c r="R801" s="1461"/>
      <c r="S801" s="1461"/>
      <c r="T801" s="327"/>
      <c r="U801" s="327"/>
      <c r="V801" s="327"/>
      <c r="W801" s="327"/>
      <c r="X801" s="327"/>
      <c r="Y801" s="327"/>
      <c r="Z801" s="327"/>
      <c r="AA801" s="327"/>
      <c r="AB801" s="1575"/>
      <c r="AC801" s="327"/>
      <c r="AD801" s="327"/>
      <c r="AE801" s="327"/>
      <c r="AF801" s="327"/>
      <c r="AG801" s="327"/>
      <c r="AH801" s="327"/>
      <c r="AI801" s="327"/>
      <c r="AJ801" s="327"/>
      <c r="AK801" s="327"/>
      <c r="AL801" s="1461"/>
      <c r="AM801" s="1461"/>
      <c r="AN801" s="1461"/>
      <c r="AO801" s="1461"/>
    </row>
    <row r="802">
      <c r="A802" s="1461"/>
      <c r="B802" s="452"/>
      <c r="C802" s="1569"/>
      <c r="D802" s="1570"/>
      <c r="E802" s="1571"/>
      <c r="F802" s="1046"/>
      <c r="G802" s="1571"/>
      <c r="H802" s="1046"/>
      <c r="I802" s="1046"/>
      <c r="J802" s="1571"/>
      <c r="K802" s="1573"/>
      <c r="L802" s="1046"/>
      <c r="M802" s="1046"/>
      <c r="N802" s="1046"/>
      <c r="O802" s="1461"/>
      <c r="P802" s="1461"/>
      <c r="Q802" s="1461"/>
      <c r="R802" s="1461"/>
      <c r="S802" s="1461"/>
      <c r="T802" s="327"/>
      <c r="U802" s="327"/>
      <c r="V802" s="327"/>
      <c r="W802" s="327"/>
      <c r="X802" s="327"/>
      <c r="Y802" s="327"/>
      <c r="Z802" s="327"/>
      <c r="AA802" s="327"/>
      <c r="AB802" s="1575"/>
      <c r="AC802" s="327"/>
      <c r="AD802" s="327"/>
      <c r="AE802" s="327"/>
      <c r="AF802" s="327"/>
      <c r="AG802" s="327"/>
      <c r="AH802" s="327"/>
      <c r="AI802" s="327"/>
      <c r="AJ802" s="327"/>
      <c r="AK802" s="327"/>
      <c r="AL802" s="1461"/>
      <c r="AM802" s="1461"/>
      <c r="AN802" s="1461"/>
      <c r="AO802" s="1461"/>
    </row>
    <row r="803">
      <c r="A803" s="1461"/>
      <c r="B803" s="452"/>
      <c r="C803" s="1569"/>
      <c r="D803" s="1570"/>
      <c r="E803" s="1571"/>
      <c r="F803" s="1046"/>
      <c r="G803" s="1571"/>
      <c r="H803" s="1046"/>
      <c r="I803" s="1046"/>
      <c r="J803" s="1571"/>
      <c r="K803" s="1573"/>
      <c r="L803" s="1046"/>
      <c r="M803" s="1046"/>
      <c r="N803" s="1046"/>
      <c r="O803" s="1461"/>
      <c r="P803" s="1461"/>
      <c r="Q803" s="1461"/>
      <c r="R803" s="1461"/>
      <c r="S803" s="1461"/>
      <c r="T803" s="327"/>
      <c r="U803" s="327"/>
      <c r="V803" s="327"/>
      <c r="W803" s="327"/>
      <c r="X803" s="327"/>
      <c r="Y803" s="327"/>
      <c r="Z803" s="327"/>
      <c r="AA803" s="327"/>
      <c r="AB803" s="1575"/>
      <c r="AC803" s="327"/>
      <c r="AD803" s="327"/>
      <c r="AE803" s="327"/>
      <c r="AF803" s="327"/>
      <c r="AG803" s="327"/>
      <c r="AH803" s="327"/>
      <c r="AI803" s="327"/>
      <c r="AJ803" s="327"/>
      <c r="AK803" s="327"/>
      <c r="AL803" s="1461"/>
      <c r="AM803" s="1461"/>
      <c r="AN803" s="1461"/>
      <c r="AO803" s="1461"/>
    </row>
    <row r="804">
      <c r="A804" s="1461"/>
      <c r="B804" s="452"/>
      <c r="C804" s="1569"/>
      <c r="D804" s="1570"/>
      <c r="E804" s="1571"/>
      <c r="F804" s="1046"/>
      <c r="G804" s="1571"/>
      <c r="H804" s="1046"/>
      <c r="I804" s="1046"/>
      <c r="J804" s="1571"/>
      <c r="K804" s="1573"/>
      <c r="L804" s="1046"/>
      <c r="M804" s="1046"/>
      <c r="N804" s="1046"/>
      <c r="O804" s="1461"/>
      <c r="P804" s="1461"/>
      <c r="Q804" s="1461"/>
      <c r="R804" s="1461"/>
      <c r="S804" s="1461"/>
      <c r="T804" s="327"/>
      <c r="U804" s="327"/>
      <c r="V804" s="327"/>
      <c r="W804" s="327"/>
      <c r="X804" s="327"/>
      <c r="Y804" s="327"/>
      <c r="Z804" s="327"/>
      <c r="AA804" s="327"/>
      <c r="AB804" s="1575"/>
      <c r="AC804" s="327"/>
      <c r="AD804" s="327"/>
      <c r="AE804" s="327"/>
      <c r="AF804" s="327"/>
      <c r="AG804" s="327"/>
      <c r="AH804" s="327"/>
      <c r="AI804" s="327"/>
      <c r="AJ804" s="327"/>
      <c r="AK804" s="327"/>
      <c r="AL804" s="1461"/>
      <c r="AM804" s="1461"/>
      <c r="AN804" s="1461"/>
      <c r="AO804" s="1461"/>
    </row>
    <row r="805">
      <c r="A805" s="1461"/>
      <c r="B805" s="452"/>
      <c r="C805" s="1569"/>
      <c r="D805" s="1570"/>
      <c r="E805" s="1571"/>
      <c r="F805" s="1046"/>
      <c r="G805" s="1571"/>
      <c r="H805" s="1046"/>
      <c r="I805" s="1046"/>
      <c r="J805" s="1571"/>
      <c r="K805" s="1573"/>
      <c r="L805" s="1046"/>
      <c r="M805" s="1046"/>
      <c r="N805" s="1046"/>
      <c r="O805" s="1461"/>
      <c r="P805" s="1461"/>
      <c r="Q805" s="1461"/>
      <c r="R805" s="1461"/>
      <c r="S805" s="1461"/>
      <c r="T805" s="327"/>
      <c r="U805" s="327"/>
      <c r="V805" s="327"/>
      <c r="W805" s="327"/>
      <c r="X805" s="327"/>
      <c r="Y805" s="327"/>
      <c r="Z805" s="327"/>
      <c r="AA805" s="327"/>
      <c r="AB805" s="1575"/>
      <c r="AC805" s="327"/>
      <c r="AD805" s="327"/>
      <c r="AE805" s="327"/>
      <c r="AF805" s="327"/>
      <c r="AG805" s="327"/>
      <c r="AH805" s="327"/>
      <c r="AI805" s="327"/>
      <c r="AJ805" s="327"/>
      <c r="AK805" s="327"/>
      <c r="AL805" s="1461"/>
      <c r="AM805" s="1461"/>
      <c r="AN805" s="1461"/>
      <c r="AO805" s="1461"/>
    </row>
    <row r="806">
      <c r="A806" s="1461"/>
      <c r="B806" s="452"/>
      <c r="C806" s="1569"/>
      <c r="D806" s="1570"/>
      <c r="E806" s="1571"/>
      <c r="F806" s="1046"/>
      <c r="G806" s="1571"/>
      <c r="H806" s="1046"/>
      <c r="I806" s="1046"/>
      <c r="J806" s="1571"/>
      <c r="K806" s="1573"/>
      <c r="L806" s="1046"/>
      <c r="M806" s="1046"/>
      <c r="N806" s="1046"/>
      <c r="O806" s="1461"/>
      <c r="P806" s="1461"/>
      <c r="Q806" s="1461"/>
      <c r="R806" s="1461"/>
      <c r="S806" s="1461"/>
      <c r="T806" s="327"/>
      <c r="U806" s="327"/>
      <c r="V806" s="327"/>
      <c r="W806" s="327"/>
      <c r="X806" s="327"/>
      <c r="Y806" s="327"/>
      <c r="Z806" s="327"/>
      <c r="AA806" s="327"/>
      <c r="AB806" s="1575"/>
      <c r="AC806" s="327"/>
      <c r="AD806" s="327"/>
      <c r="AE806" s="327"/>
      <c r="AF806" s="327"/>
      <c r="AG806" s="327"/>
      <c r="AH806" s="327"/>
      <c r="AI806" s="327"/>
      <c r="AJ806" s="327"/>
      <c r="AK806" s="327"/>
      <c r="AL806" s="1461"/>
      <c r="AM806" s="1461"/>
      <c r="AN806" s="1461"/>
      <c r="AO806" s="1461"/>
    </row>
    <row r="807">
      <c r="A807" s="1461"/>
      <c r="B807" s="452"/>
      <c r="C807" s="1569"/>
      <c r="D807" s="1570"/>
      <c r="E807" s="1571"/>
      <c r="F807" s="1046"/>
      <c r="G807" s="1571"/>
      <c r="H807" s="1046"/>
      <c r="I807" s="1046"/>
      <c r="J807" s="1571"/>
      <c r="K807" s="1573"/>
      <c r="L807" s="1046"/>
      <c r="M807" s="1046"/>
      <c r="N807" s="1046"/>
      <c r="O807" s="1461"/>
      <c r="P807" s="1461"/>
      <c r="Q807" s="1461"/>
      <c r="R807" s="1461"/>
      <c r="S807" s="1461"/>
      <c r="T807" s="327"/>
      <c r="U807" s="327"/>
      <c r="V807" s="327"/>
      <c r="W807" s="327"/>
      <c r="X807" s="327"/>
      <c r="Y807" s="327"/>
      <c r="Z807" s="327"/>
      <c r="AA807" s="327"/>
      <c r="AB807" s="1575"/>
      <c r="AC807" s="327"/>
      <c r="AD807" s="327"/>
      <c r="AE807" s="327"/>
      <c r="AF807" s="327"/>
      <c r="AG807" s="327"/>
      <c r="AH807" s="327"/>
      <c r="AI807" s="327"/>
      <c r="AJ807" s="327"/>
      <c r="AK807" s="327"/>
      <c r="AL807" s="1461"/>
      <c r="AM807" s="1461"/>
      <c r="AN807" s="1461"/>
      <c r="AO807" s="1461"/>
    </row>
    <row r="808">
      <c r="A808" s="1461"/>
      <c r="B808" s="452"/>
      <c r="C808" s="1569"/>
      <c r="D808" s="1570"/>
      <c r="E808" s="1571"/>
      <c r="F808" s="1046"/>
      <c r="G808" s="1571"/>
      <c r="H808" s="1046"/>
      <c r="I808" s="1046"/>
      <c r="J808" s="1571"/>
      <c r="K808" s="1573"/>
      <c r="L808" s="1046"/>
      <c r="M808" s="1046"/>
      <c r="N808" s="1046"/>
      <c r="O808" s="1461"/>
      <c r="P808" s="1461"/>
      <c r="Q808" s="1461"/>
      <c r="R808" s="1461"/>
      <c r="S808" s="1461"/>
      <c r="T808" s="327"/>
      <c r="U808" s="327"/>
      <c r="V808" s="327"/>
      <c r="W808" s="327"/>
      <c r="X808" s="327"/>
      <c r="Y808" s="327"/>
      <c r="Z808" s="327"/>
      <c r="AA808" s="327"/>
      <c r="AB808" s="1575"/>
      <c r="AC808" s="327"/>
      <c r="AD808" s="327"/>
      <c r="AE808" s="327"/>
      <c r="AF808" s="327"/>
      <c r="AG808" s="327"/>
      <c r="AH808" s="327"/>
      <c r="AI808" s="327"/>
      <c r="AJ808" s="327"/>
      <c r="AK808" s="327"/>
      <c r="AL808" s="1461"/>
      <c r="AM808" s="1461"/>
      <c r="AN808" s="1461"/>
      <c r="AO808" s="1461"/>
    </row>
    <row r="809">
      <c r="A809" s="1461"/>
      <c r="B809" s="452"/>
      <c r="C809" s="1569"/>
      <c r="D809" s="1570"/>
      <c r="E809" s="1571"/>
      <c r="F809" s="1046"/>
      <c r="G809" s="1571"/>
      <c r="H809" s="1046"/>
      <c r="I809" s="1046"/>
      <c r="J809" s="1571"/>
      <c r="K809" s="1573"/>
      <c r="L809" s="1046"/>
      <c r="M809" s="1046"/>
      <c r="N809" s="1046"/>
      <c r="O809" s="1461"/>
      <c r="P809" s="1461"/>
      <c r="Q809" s="1461"/>
      <c r="R809" s="1461"/>
      <c r="S809" s="1461"/>
      <c r="T809" s="327"/>
      <c r="U809" s="327"/>
      <c r="V809" s="327"/>
      <c r="W809" s="327"/>
      <c r="X809" s="327"/>
      <c r="Y809" s="327"/>
      <c r="Z809" s="327"/>
      <c r="AA809" s="327"/>
      <c r="AB809" s="1575"/>
      <c r="AC809" s="327"/>
      <c r="AD809" s="327"/>
      <c r="AE809" s="327"/>
      <c r="AF809" s="327"/>
      <c r="AG809" s="327"/>
      <c r="AH809" s="327"/>
      <c r="AI809" s="327"/>
      <c r="AJ809" s="327"/>
      <c r="AK809" s="327"/>
      <c r="AL809" s="1461"/>
      <c r="AM809" s="1461"/>
      <c r="AN809" s="1461"/>
      <c r="AO809" s="1461"/>
    </row>
    <row r="810">
      <c r="A810" s="1461"/>
      <c r="B810" s="452"/>
      <c r="C810" s="1569"/>
      <c r="D810" s="1570"/>
      <c r="E810" s="1571"/>
      <c r="F810" s="1046"/>
      <c r="G810" s="1571"/>
      <c r="H810" s="1046"/>
      <c r="I810" s="1046"/>
      <c r="J810" s="1571"/>
      <c r="K810" s="1573"/>
      <c r="L810" s="1046"/>
      <c r="M810" s="1046"/>
      <c r="N810" s="1046"/>
      <c r="O810" s="1461"/>
      <c r="P810" s="1461"/>
      <c r="Q810" s="1461"/>
      <c r="R810" s="1461"/>
      <c r="S810" s="1461"/>
      <c r="T810" s="327"/>
      <c r="U810" s="327"/>
      <c r="V810" s="327"/>
      <c r="W810" s="327"/>
      <c r="X810" s="327"/>
      <c r="Y810" s="327"/>
      <c r="Z810" s="327"/>
      <c r="AA810" s="327"/>
      <c r="AB810" s="1575"/>
      <c r="AC810" s="327"/>
      <c r="AD810" s="327"/>
      <c r="AE810" s="327"/>
      <c r="AF810" s="327"/>
      <c r="AG810" s="327"/>
      <c r="AH810" s="327"/>
      <c r="AI810" s="327"/>
      <c r="AJ810" s="327"/>
      <c r="AK810" s="327"/>
      <c r="AL810" s="1461"/>
      <c r="AM810" s="1461"/>
      <c r="AN810" s="1461"/>
      <c r="AO810" s="1461"/>
    </row>
    <row r="811">
      <c r="A811" s="1461"/>
      <c r="B811" s="452"/>
      <c r="C811" s="1569"/>
      <c r="D811" s="1570"/>
      <c r="E811" s="1571"/>
      <c r="F811" s="1046"/>
      <c r="G811" s="1571"/>
      <c r="H811" s="1046"/>
      <c r="I811" s="1046"/>
      <c r="J811" s="1571"/>
      <c r="K811" s="1573"/>
      <c r="L811" s="1046"/>
      <c r="M811" s="1046"/>
      <c r="N811" s="1046"/>
      <c r="O811" s="1461"/>
      <c r="P811" s="1461"/>
      <c r="Q811" s="1461"/>
      <c r="R811" s="1461"/>
      <c r="S811" s="1461"/>
      <c r="T811" s="327"/>
      <c r="U811" s="327"/>
      <c r="V811" s="327"/>
      <c r="W811" s="327"/>
      <c r="X811" s="327"/>
      <c r="Y811" s="327"/>
      <c r="Z811" s="327"/>
      <c r="AA811" s="327"/>
      <c r="AB811" s="1575"/>
      <c r="AC811" s="327"/>
      <c r="AD811" s="327"/>
      <c r="AE811" s="327"/>
      <c r="AF811" s="327"/>
      <c r="AG811" s="327"/>
      <c r="AH811" s="327"/>
      <c r="AI811" s="327"/>
      <c r="AJ811" s="327"/>
      <c r="AK811" s="327"/>
      <c r="AL811" s="1461"/>
      <c r="AM811" s="1461"/>
      <c r="AN811" s="1461"/>
      <c r="AO811" s="1461"/>
    </row>
    <row r="812">
      <c r="A812" s="1461"/>
      <c r="B812" s="452"/>
      <c r="C812" s="1569"/>
      <c r="D812" s="1570"/>
      <c r="E812" s="1571"/>
      <c r="F812" s="1046"/>
      <c r="G812" s="1571"/>
      <c r="H812" s="1046"/>
      <c r="I812" s="1046"/>
      <c r="J812" s="1571"/>
      <c r="K812" s="1573"/>
      <c r="L812" s="1046"/>
      <c r="M812" s="1046"/>
      <c r="N812" s="1046"/>
      <c r="O812" s="1461"/>
      <c r="P812" s="1461"/>
      <c r="Q812" s="1461"/>
      <c r="R812" s="1461"/>
      <c r="S812" s="1461"/>
      <c r="T812" s="327"/>
      <c r="U812" s="327"/>
      <c r="V812" s="327"/>
      <c r="W812" s="327"/>
      <c r="X812" s="327"/>
      <c r="Y812" s="327"/>
      <c r="Z812" s="327"/>
      <c r="AA812" s="327"/>
      <c r="AB812" s="1575"/>
      <c r="AC812" s="327"/>
      <c r="AD812" s="327"/>
      <c r="AE812" s="327"/>
      <c r="AF812" s="327"/>
      <c r="AG812" s="327"/>
      <c r="AH812" s="327"/>
      <c r="AI812" s="327"/>
      <c r="AJ812" s="327"/>
      <c r="AK812" s="327"/>
      <c r="AL812" s="1461"/>
      <c r="AM812" s="1461"/>
      <c r="AN812" s="1461"/>
      <c r="AO812" s="1461"/>
    </row>
    <row r="813">
      <c r="A813" s="1461"/>
      <c r="B813" s="452"/>
      <c r="C813" s="1569"/>
      <c r="D813" s="1570"/>
      <c r="E813" s="1571"/>
      <c r="F813" s="1046"/>
      <c r="G813" s="1571"/>
      <c r="H813" s="1046"/>
      <c r="I813" s="1046"/>
      <c r="J813" s="1571"/>
      <c r="K813" s="1573"/>
      <c r="L813" s="1046"/>
      <c r="M813" s="1046"/>
      <c r="N813" s="1046"/>
      <c r="O813" s="1461"/>
      <c r="P813" s="1461"/>
      <c r="Q813" s="1461"/>
      <c r="R813" s="1461"/>
      <c r="S813" s="1461"/>
      <c r="T813" s="327"/>
      <c r="U813" s="327"/>
      <c r="V813" s="327"/>
      <c r="W813" s="327"/>
      <c r="X813" s="327"/>
      <c r="Y813" s="327"/>
      <c r="Z813" s="327"/>
      <c r="AA813" s="327"/>
      <c r="AB813" s="1575"/>
      <c r="AC813" s="327"/>
      <c r="AD813" s="327"/>
      <c r="AE813" s="327"/>
      <c r="AF813" s="327"/>
      <c r="AG813" s="327"/>
      <c r="AH813" s="327"/>
      <c r="AI813" s="327"/>
      <c r="AJ813" s="327"/>
      <c r="AK813" s="327"/>
      <c r="AL813" s="1461"/>
      <c r="AM813" s="1461"/>
      <c r="AN813" s="1461"/>
      <c r="AO813" s="1461"/>
    </row>
    <row r="814">
      <c r="A814" s="1461"/>
      <c r="B814" s="452"/>
      <c r="C814" s="1569"/>
      <c r="D814" s="1570"/>
      <c r="E814" s="1571"/>
      <c r="F814" s="1046"/>
      <c r="G814" s="1571"/>
      <c r="H814" s="1046"/>
      <c r="I814" s="1046"/>
      <c r="J814" s="1571"/>
      <c r="K814" s="1573"/>
      <c r="L814" s="1046"/>
      <c r="M814" s="1046"/>
      <c r="N814" s="1046"/>
      <c r="O814" s="1461"/>
      <c r="P814" s="1461"/>
      <c r="Q814" s="1461"/>
      <c r="R814" s="1461"/>
      <c r="S814" s="1461"/>
      <c r="T814" s="327"/>
      <c r="U814" s="327"/>
      <c r="V814" s="327"/>
      <c r="W814" s="327"/>
      <c r="X814" s="327"/>
      <c r="Y814" s="327"/>
      <c r="Z814" s="327"/>
      <c r="AA814" s="327"/>
      <c r="AB814" s="1575"/>
      <c r="AC814" s="327"/>
      <c r="AD814" s="327"/>
      <c r="AE814" s="327"/>
      <c r="AF814" s="327"/>
      <c r="AG814" s="327"/>
      <c r="AH814" s="327"/>
      <c r="AI814" s="327"/>
      <c r="AJ814" s="327"/>
      <c r="AK814" s="327"/>
      <c r="AL814" s="1461"/>
      <c r="AM814" s="1461"/>
      <c r="AN814" s="1461"/>
      <c r="AO814" s="1461"/>
    </row>
    <row r="815">
      <c r="A815" s="1461"/>
      <c r="B815" s="452"/>
      <c r="C815" s="1569"/>
      <c r="D815" s="1570"/>
      <c r="E815" s="1571"/>
      <c r="F815" s="1046"/>
      <c r="G815" s="1571"/>
      <c r="H815" s="1046"/>
      <c r="I815" s="1046"/>
      <c r="J815" s="1571"/>
      <c r="K815" s="1573"/>
      <c r="L815" s="1046"/>
      <c r="M815" s="1046"/>
      <c r="N815" s="1046"/>
      <c r="O815" s="1461"/>
      <c r="P815" s="1461"/>
      <c r="Q815" s="1461"/>
      <c r="R815" s="1461"/>
      <c r="S815" s="1461"/>
      <c r="T815" s="327"/>
      <c r="U815" s="327"/>
      <c r="V815" s="327"/>
      <c r="W815" s="327"/>
      <c r="X815" s="327"/>
      <c r="Y815" s="327"/>
      <c r="Z815" s="327"/>
      <c r="AA815" s="327"/>
      <c r="AB815" s="1575"/>
      <c r="AC815" s="327"/>
      <c r="AD815" s="327"/>
      <c r="AE815" s="327"/>
      <c r="AF815" s="327"/>
      <c r="AG815" s="327"/>
      <c r="AH815" s="327"/>
      <c r="AI815" s="327"/>
      <c r="AJ815" s="327"/>
      <c r="AK815" s="327"/>
      <c r="AL815" s="1461"/>
      <c r="AM815" s="1461"/>
      <c r="AN815" s="1461"/>
      <c r="AO815" s="1461"/>
    </row>
    <row r="816">
      <c r="A816" s="1461"/>
      <c r="B816" s="452"/>
      <c r="C816" s="1569"/>
      <c r="D816" s="1570"/>
      <c r="E816" s="1571"/>
      <c r="F816" s="1046"/>
      <c r="G816" s="1571"/>
      <c r="H816" s="1046"/>
      <c r="I816" s="1046"/>
      <c r="J816" s="1571"/>
      <c r="K816" s="1573"/>
      <c r="L816" s="1046"/>
      <c r="M816" s="1046"/>
      <c r="N816" s="1046"/>
      <c r="O816" s="1461"/>
      <c r="P816" s="1461"/>
      <c r="Q816" s="1461"/>
      <c r="R816" s="1461"/>
      <c r="S816" s="1461"/>
      <c r="T816" s="327"/>
      <c r="U816" s="327"/>
      <c r="V816" s="327"/>
      <c r="W816" s="327"/>
      <c r="X816" s="327"/>
      <c r="Y816" s="327"/>
      <c r="Z816" s="327"/>
      <c r="AA816" s="327"/>
      <c r="AB816" s="1575"/>
      <c r="AC816" s="327"/>
      <c r="AD816" s="327"/>
      <c r="AE816" s="327"/>
      <c r="AF816" s="327"/>
      <c r="AG816" s="327"/>
      <c r="AH816" s="327"/>
      <c r="AI816" s="327"/>
      <c r="AJ816" s="327"/>
      <c r="AK816" s="327"/>
      <c r="AL816" s="1461"/>
      <c r="AM816" s="1461"/>
      <c r="AN816" s="1461"/>
      <c r="AO816" s="1461"/>
    </row>
    <row r="817">
      <c r="A817" s="1461"/>
      <c r="B817" s="452"/>
      <c r="C817" s="1569"/>
      <c r="D817" s="1570"/>
      <c r="E817" s="1571"/>
      <c r="F817" s="1046"/>
      <c r="G817" s="1571"/>
      <c r="H817" s="1046"/>
      <c r="I817" s="1046"/>
      <c r="J817" s="1571"/>
      <c r="K817" s="1573"/>
      <c r="L817" s="1046"/>
      <c r="M817" s="1046"/>
      <c r="N817" s="1046"/>
      <c r="O817" s="1461"/>
      <c r="P817" s="1461"/>
      <c r="Q817" s="1461"/>
      <c r="R817" s="1461"/>
      <c r="S817" s="1461"/>
      <c r="T817" s="327"/>
      <c r="U817" s="327"/>
      <c r="V817" s="327"/>
      <c r="W817" s="327"/>
      <c r="X817" s="327"/>
      <c r="Y817" s="327"/>
      <c r="Z817" s="327"/>
      <c r="AA817" s="327"/>
      <c r="AB817" s="1575"/>
      <c r="AC817" s="327"/>
      <c r="AD817" s="327"/>
      <c r="AE817" s="327"/>
      <c r="AF817" s="327"/>
      <c r="AG817" s="327"/>
      <c r="AH817" s="327"/>
      <c r="AI817" s="327"/>
      <c r="AJ817" s="327"/>
      <c r="AK817" s="327"/>
      <c r="AL817" s="1461"/>
      <c r="AM817" s="1461"/>
      <c r="AN817" s="1461"/>
      <c r="AO817" s="1461"/>
    </row>
    <row r="818">
      <c r="A818" s="1461"/>
      <c r="B818" s="452"/>
      <c r="C818" s="1569"/>
      <c r="D818" s="1570"/>
      <c r="E818" s="1571"/>
      <c r="F818" s="1046"/>
      <c r="G818" s="1571"/>
      <c r="H818" s="1046"/>
      <c r="I818" s="1046"/>
      <c r="J818" s="1571"/>
      <c r="K818" s="1573"/>
      <c r="L818" s="1046"/>
      <c r="M818" s="1046"/>
      <c r="N818" s="1046"/>
      <c r="O818" s="1461"/>
      <c r="P818" s="1461"/>
      <c r="Q818" s="1461"/>
      <c r="R818" s="1461"/>
      <c r="S818" s="1461"/>
      <c r="T818" s="327"/>
      <c r="U818" s="327"/>
      <c r="V818" s="327"/>
      <c r="W818" s="327"/>
      <c r="X818" s="327"/>
      <c r="Y818" s="327"/>
      <c r="Z818" s="327"/>
      <c r="AA818" s="327"/>
      <c r="AB818" s="1575"/>
      <c r="AC818" s="327"/>
      <c r="AD818" s="327"/>
      <c r="AE818" s="327"/>
      <c r="AF818" s="327"/>
      <c r="AG818" s="327"/>
      <c r="AH818" s="327"/>
      <c r="AI818" s="327"/>
      <c r="AJ818" s="327"/>
      <c r="AK818" s="327"/>
      <c r="AL818" s="1461"/>
      <c r="AM818" s="1461"/>
      <c r="AN818" s="1461"/>
      <c r="AO818" s="1461"/>
    </row>
    <row r="819">
      <c r="A819" s="1461"/>
      <c r="B819" s="452"/>
      <c r="C819" s="1569"/>
      <c r="D819" s="1570"/>
      <c r="E819" s="1571"/>
      <c r="F819" s="1046"/>
      <c r="G819" s="1571"/>
      <c r="H819" s="1046"/>
      <c r="I819" s="1046"/>
      <c r="J819" s="1571"/>
      <c r="K819" s="1573"/>
      <c r="L819" s="1046"/>
      <c r="M819" s="1046"/>
      <c r="N819" s="1046"/>
      <c r="O819" s="1461"/>
      <c r="P819" s="1461"/>
      <c r="Q819" s="1461"/>
      <c r="R819" s="1461"/>
      <c r="S819" s="1461"/>
      <c r="T819" s="327"/>
      <c r="U819" s="327"/>
      <c r="V819" s="327"/>
      <c r="W819" s="327"/>
      <c r="X819" s="327"/>
      <c r="Y819" s="327"/>
      <c r="Z819" s="327"/>
      <c r="AA819" s="327"/>
      <c r="AB819" s="1575"/>
      <c r="AC819" s="327"/>
      <c r="AD819" s="327"/>
      <c r="AE819" s="327"/>
      <c r="AF819" s="327"/>
      <c r="AG819" s="327"/>
      <c r="AH819" s="327"/>
      <c r="AI819" s="327"/>
      <c r="AJ819" s="327"/>
      <c r="AK819" s="327"/>
      <c r="AL819" s="1461"/>
      <c r="AM819" s="1461"/>
      <c r="AN819" s="1461"/>
      <c r="AO819" s="1461"/>
    </row>
    <row r="820">
      <c r="A820" s="1461"/>
      <c r="B820" s="452"/>
      <c r="C820" s="1569"/>
      <c r="D820" s="1570"/>
      <c r="E820" s="1571"/>
      <c r="F820" s="1046"/>
      <c r="G820" s="1571"/>
      <c r="H820" s="1046"/>
      <c r="I820" s="1046"/>
      <c r="J820" s="1571"/>
      <c r="K820" s="1573"/>
      <c r="L820" s="1046"/>
      <c r="M820" s="1046"/>
      <c r="N820" s="1046"/>
      <c r="O820" s="1461"/>
      <c r="P820" s="1461"/>
      <c r="Q820" s="1461"/>
      <c r="R820" s="1461"/>
      <c r="S820" s="1461"/>
      <c r="T820" s="327"/>
      <c r="U820" s="327"/>
      <c r="V820" s="327"/>
      <c r="W820" s="327"/>
      <c r="X820" s="327"/>
      <c r="Y820" s="327"/>
      <c r="Z820" s="327"/>
      <c r="AA820" s="327"/>
      <c r="AB820" s="1575"/>
      <c r="AC820" s="327"/>
      <c r="AD820" s="327"/>
      <c r="AE820" s="327"/>
      <c r="AF820" s="327"/>
      <c r="AG820" s="327"/>
      <c r="AH820" s="327"/>
      <c r="AI820" s="327"/>
      <c r="AJ820" s="327"/>
      <c r="AK820" s="327"/>
      <c r="AL820" s="1461"/>
      <c r="AM820" s="1461"/>
      <c r="AN820" s="1461"/>
      <c r="AO820" s="1461"/>
    </row>
    <row r="821">
      <c r="A821" s="1461"/>
      <c r="B821" s="452"/>
      <c r="C821" s="1569"/>
      <c r="D821" s="1570"/>
      <c r="E821" s="1571"/>
      <c r="F821" s="1046"/>
      <c r="G821" s="1571"/>
      <c r="H821" s="1046"/>
      <c r="I821" s="1046"/>
      <c r="J821" s="1571"/>
      <c r="K821" s="1573"/>
      <c r="L821" s="1046"/>
      <c r="M821" s="1046"/>
      <c r="N821" s="1046"/>
      <c r="O821" s="1461"/>
      <c r="P821" s="1461"/>
      <c r="Q821" s="1461"/>
      <c r="R821" s="1461"/>
      <c r="S821" s="1461"/>
      <c r="T821" s="327"/>
      <c r="U821" s="327"/>
      <c r="V821" s="327"/>
      <c r="W821" s="327"/>
      <c r="X821" s="327"/>
      <c r="Y821" s="327"/>
      <c r="Z821" s="327"/>
      <c r="AA821" s="327"/>
      <c r="AB821" s="1575"/>
      <c r="AC821" s="327"/>
      <c r="AD821" s="327"/>
      <c r="AE821" s="327"/>
      <c r="AF821" s="327"/>
      <c r="AG821" s="327"/>
      <c r="AH821" s="327"/>
      <c r="AI821" s="327"/>
      <c r="AJ821" s="327"/>
      <c r="AK821" s="327"/>
      <c r="AL821" s="1461"/>
      <c r="AM821" s="1461"/>
      <c r="AN821" s="1461"/>
      <c r="AO821" s="1461"/>
    </row>
    <row r="822">
      <c r="A822" s="1461"/>
      <c r="B822" s="452"/>
      <c r="C822" s="1569"/>
      <c r="D822" s="1570"/>
      <c r="E822" s="1571"/>
      <c r="F822" s="1046"/>
      <c r="G822" s="1571"/>
      <c r="H822" s="1046"/>
      <c r="I822" s="1046"/>
      <c r="J822" s="1571"/>
      <c r="K822" s="1573"/>
      <c r="L822" s="1046"/>
      <c r="M822" s="1046"/>
      <c r="N822" s="1046"/>
      <c r="O822" s="1461"/>
      <c r="P822" s="1461"/>
      <c r="Q822" s="1461"/>
      <c r="R822" s="1461"/>
      <c r="S822" s="1461"/>
      <c r="T822" s="327"/>
      <c r="U822" s="327"/>
      <c r="V822" s="327"/>
      <c r="W822" s="327"/>
      <c r="X822" s="327"/>
      <c r="Y822" s="327"/>
      <c r="Z822" s="327"/>
      <c r="AA822" s="327"/>
      <c r="AB822" s="1575"/>
      <c r="AC822" s="327"/>
      <c r="AD822" s="327"/>
      <c r="AE822" s="327"/>
      <c r="AF822" s="327"/>
      <c r="AG822" s="327"/>
      <c r="AH822" s="327"/>
      <c r="AI822" s="327"/>
      <c r="AJ822" s="327"/>
      <c r="AK822" s="327"/>
      <c r="AL822" s="1461"/>
      <c r="AM822" s="1461"/>
      <c r="AN822" s="1461"/>
      <c r="AO822" s="1461"/>
    </row>
    <row r="823">
      <c r="A823" s="1461"/>
      <c r="B823" s="452"/>
      <c r="C823" s="1569"/>
      <c r="D823" s="1570"/>
      <c r="E823" s="1571"/>
      <c r="F823" s="1046"/>
      <c r="G823" s="1571"/>
      <c r="H823" s="1046"/>
      <c r="I823" s="1046"/>
      <c r="J823" s="1571"/>
      <c r="K823" s="1573"/>
      <c r="L823" s="1046"/>
      <c r="M823" s="1046"/>
      <c r="N823" s="1046"/>
      <c r="O823" s="1461"/>
      <c r="P823" s="1461"/>
      <c r="Q823" s="1461"/>
      <c r="R823" s="1461"/>
      <c r="S823" s="1461"/>
      <c r="T823" s="327"/>
      <c r="U823" s="327"/>
      <c r="V823" s="327"/>
      <c r="W823" s="327"/>
      <c r="X823" s="327"/>
      <c r="Y823" s="327"/>
      <c r="Z823" s="327"/>
      <c r="AA823" s="327"/>
      <c r="AB823" s="1575"/>
      <c r="AC823" s="327"/>
      <c r="AD823" s="327"/>
      <c r="AE823" s="327"/>
      <c r="AF823" s="327"/>
      <c r="AG823" s="327"/>
      <c r="AH823" s="327"/>
      <c r="AI823" s="327"/>
      <c r="AJ823" s="327"/>
      <c r="AK823" s="327"/>
      <c r="AL823" s="1461"/>
      <c r="AM823" s="1461"/>
      <c r="AN823" s="1461"/>
      <c r="AO823" s="1461"/>
    </row>
    <row r="824">
      <c r="A824" s="1461"/>
      <c r="B824" s="452"/>
      <c r="C824" s="1569"/>
      <c r="D824" s="1570"/>
      <c r="E824" s="1571"/>
      <c r="F824" s="1046"/>
      <c r="G824" s="1571"/>
      <c r="H824" s="1046"/>
      <c r="I824" s="1046"/>
      <c r="J824" s="1571"/>
      <c r="K824" s="1573"/>
      <c r="L824" s="1046"/>
      <c r="M824" s="1046"/>
      <c r="N824" s="1046"/>
      <c r="O824" s="1461"/>
      <c r="P824" s="1461"/>
      <c r="Q824" s="1461"/>
      <c r="R824" s="1461"/>
      <c r="S824" s="1461"/>
      <c r="T824" s="327"/>
      <c r="U824" s="327"/>
      <c r="V824" s="327"/>
      <c r="W824" s="327"/>
      <c r="X824" s="327"/>
      <c r="Y824" s="327"/>
      <c r="Z824" s="327"/>
      <c r="AA824" s="327"/>
      <c r="AB824" s="1575"/>
      <c r="AC824" s="327"/>
      <c r="AD824" s="327"/>
      <c r="AE824" s="327"/>
      <c r="AF824" s="327"/>
      <c r="AG824" s="327"/>
      <c r="AH824" s="327"/>
      <c r="AI824" s="327"/>
      <c r="AJ824" s="327"/>
      <c r="AK824" s="327"/>
      <c r="AL824" s="1461"/>
      <c r="AM824" s="1461"/>
      <c r="AN824" s="1461"/>
      <c r="AO824" s="1461"/>
    </row>
    <row r="825">
      <c r="A825" s="1461"/>
      <c r="B825" s="452"/>
      <c r="C825" s="1569"/>
      <c r="D825" s="1570"/>
      <c r="E825" s="1571"/>
      <c r="F825" s="1046"/>
      <c r="G825" s="1571"/>
      <c r="H825" s="1046"/>
      <c r="I825" s="1046"/>
      <c r="J825" s="1571"/>
      <c r="K825" s="1573"/>
      <c r="L825" s="1046"/>
      <c r="M825" s="1046"/>
      <c r="N825" s="1046"/>
      <c r="O825" s="1461"/>
      <c r="P825" s="1461"/>
      <c r="Q825" s="1461"/>
      <c r="R825" s="1461"/>
      <c r="S825" s="1461"/>
      <c r="T825" s="327"/>
      <c r="U825" s="327"/>
      <c r="V825" s="327"/>
      <c r="W825" s="327"/>
      <c r="X825" s="327"/>
      <c r="Y825" s="327"/>
      <c r="Z825" s="327"/>
      <c r="AA825" s="327"/>
      <c r="AB825" s="1575"/>
      <c r="AC825" s="327"/>
      <c r="AD825" s="327"/>
      <c r="AE825" s="327"/>
      <c r="AF825" s="327"/>
      <c r="AG825" s="327"/>
      <c r="AH825" s="327"/>
      <c r="AI825" s="327"/>
      <c r="AJ825" s="327"/>
      <c r="AK825" s="327"/>
      <c r="AL825" s="1461"/>
      <c r="AM825" s="1461"/>
      <c r="AN825" s="1461"/>
      <c r="AO825" s="1461"/>
    </row>
    <row r="826">
      <c r="A826" s="1461"/>
      <c r="B826" s="452"/>
      <c r="C826" s="1569"/>
      <c r="D826" s="1570"/>
      <c r="E826" s="1571"/>
      <c r="F826" s="1046"/>
      <c r="G826" s="1571"/>
      <c r="H826" s="1046"/>
      <c r="I826" s="1046"/>
      <c r="J826" s="1571"/>
      <c r="K826" s="1573"/>
      <c r="L826" s="1046"/>
      <c r="M826" s="1046"/>
      <c r="N826" s="1046"/>
      <c r="O826" s="1461"/>
      <c r="P826" s="1461"/>
      <c r="Q826" s="1461"/>
      <c r="R826" s="1461"/>
      <c r="S826" s="1461"/>
      <c r="T826" s="327"/>
      <c r="U826" s="327"/>
      <c r="V826" s="327"/>
      <c r="W826" s="327"/>
      <c r="X826" s="327"/>
      <c r="Y826" s="327"/>
      <c r="Z826" s="327"/>
      <c r="AA826" s="327"/>
      <c r="AB826" s="1575"/>
      <c r="AC826" s="327"/>
      <c r="AD826" s="327"/>
      <c r="AE826" s="327"/>
      <c r="AF826" s="327"/>
      <c r="AG826" s="327"/>
      <c r="AH826" s="327"/>
      <c r="AI826" s="327"/>
      <c r="AJ826" s="327"/>
      <c r="AK826" s="327"/>
      <c r="AL826" s="1461"/>
      <c r="AM826" s="1461"/>
      <c r="AN826" s="1461"/>
      <c r="AO826" s="1461"/>
    </row>
    <row r="827">
      <c r="A827" s="1461"/>
      <c r="B827" s="452"/>
      <c r="C827" s="1569"/>
      <c r="D827" s="1570"/>
      <c r="E827" s="1571"/>
      <c r="F827" s="1046"/>
      <c r="G827" s="1571"/>
      <c r="H827" s="1046"/>
      <c r="I827" s="1046"/>
      <c r="J827" s="1571"/>
      <c r="K827" s="1573"/>
      <c r="L827" s="1046"/>
      <c r="M827" s="1046"/>
      <c r="N827" s="1046"/>
      <c r="O827" s="1461"/>
      <c r="P827" s="1461"/>
      <c r="Q827" s="1461"/>
      <c r="R827" s="1461"/>
      <c r="S827" s="1461"/>
      <c r="T827" s="327"/>
      <c r="U827" s="327"/>
      <c r="V827" s="327"/>
      <c r="W827" s="327"/>
      <c r="X827" s="327"/>
      <c r="Y827" s="327"/>
      <c r="Z827" s="327"/>
      <c r="AA827" s="327"/>
      <c r="AB827" s="1575"/>
      <c r="AC827" s="327"/>
      <c r="AD827" s="327"/>
      <c r="AE827" s="327"/>
      <c r="AF827" s="327"/>
      <c r="AG827" s="327"/>
      <c r="AH827" s="327"/>
      <c r="AI827" s="327"/>
      <c r="AJ827" s="327"/>
      <c r="AK827" s="327"/>
      <c r="AL827" s="1461"/>
      <c r="AM827" s="1461"/>
      <c r="AN827" s="1461"/>
      <c r="AO827" s="1461"/>
    </row>
    <row r="828">
      <c r="A828" s="1461"/>
      <c r="B828" s="452"/>
      <c r="C828" s="1569"/>
      <c r="D828" s="1570"/>
      <c r="E828" s="1571"/>
      <c r="F828" s="1046"/>
      <c r="G828" s="1571"/>
      <c r="H828" s="1046"/>
      <c r="I828" s="1046"/>
      <c r="J828" s="1571"/>
      <c r="K828" s="1573"/>
      <c r="L828" s="1046"/>
      <c r="M828" s="1046"/>
      <c r="N828" s="1046"/>
      <c r="O828" s="1461"/>
      <c r="P828" s="1461"/>
      <c r="Q828" s="1461"/>
      <c r="R828" s="1461"/>
      <c r="S828" s="1461"/>
      <c r="T828" s="327"/>
      <c r="U828" s="327"/>
      <c r="V828" s="327"/>
      <c r="W828" s="327"/>
      <c r="X828" s="327"/>
      <c r="Y828" s="327"/>
      <c r="Z828" s="327"/>
      <c r="AA828" s="327"/>
      <c r="AB828" s="1575"/>
      <c r="AC828" s="327"/>
      <c r="AD828" s="327"/>
      <c r="AE828" s="327"/>
      <c r="AF828" s="327"/>
      <c r="AG828" s="327"/>
      <c r="AH828" s="327"/>
      <c r="AI828" s="327"/>
      <c r="AJ828" s="327"/>
      <c r="AK828" s="327"/>
      <c r="AL828" s="1461"/>
      <c r="AM828" s="1461"/>
      <c r="AN828" s="1461"/>
      <c r="AO828" s="1461"/>
    </row>
    <row r="829">
      <c r="A829" s="1461"/>
      <c r="B829" s="452"/>
      <c r="C829" s="1569"/>
      <c r="D829" s="1570"/>
      <c r="E829" s="1571"/>
      <c r="F829" s="1046"/>
      <c r="G829" s="1571"/>
      <c r="H829" s="1046"/>
      <c r="I829" s="1046"/>
      <c r="J829" s="1571"/>
      <c r="K829" s="1573"/>
      <c r="L829" s="1046"/>
      <c r="M829" s="1046"/>
      <c r="N829" s="1046"/>
      <c r="O829" s="1461"/>
      <c r="P829" s="1461"/>
      <c r="Q829" s="1461"/>
      <c r="R829" s="1461"/>
      <c r="S829" s="1461"/>
      <c r="T829" s="327"/>
      <c r="U829" s="327"/>
      <c r="V829" s="327"/>
      <c r="W829" s="327"/>
      <c r="X829" s="327"/>
      <c r="Y829" s="327"/>
      <c r="Z829" s="327"/>
      <c r="AA829" s="327"/>
      <c r="AB829" s="1575"/>
      <c r="AC829" s="327"/>
      <c r="AD829" s="327"/>
      <c r="AE829" s="327"/>
      <c r="AF829" s="327"/>
      <c r="AG829" s="327"/>
      <c r="AH829" s="327"/>
      <c r="AI829" s="327"/>
      <c r="AJ829" s="327"/>
      <c r="AK829" s="327"/>
      <c r="AL829" s="1461"/>
      <c r="AM829" s="1461"/>
      <c r="AN829" s="1461"/>
      <c r="AO829" s="1461"/>
    </row>
    <row r="830">
      <c r="A830" s="1461"/>
      <c r="B830" s="452"/>
      <c r="C830" s="1569"/>
      <c r="D830" s="1570"/>
      <c r="E830" s="1571"/>
      <c r="F830" s="1046"/>
      <c r="G830" s="1571"/>
      <c r="H830" s="1046"/>
      <c r="I830" s="1046"/>
      <c r="J830" s="1571"/>
      <c r="K830" s="1573"/>
      <c r="L830" s="1046"/>
      <c r="M830" s="1046"/>
      <c r="N830" s="1046"/>
      <c r="O830" s="1461"/>
      <c r="P830" s="1461"/>
      <c r="Q830" s="1461"/>
      <c r="R830" s="1461"/>
      <c r="S830" s="1461"/>
      <c r="T830" s="327"/>
      <c r="U830" s="327"/>
      <c r="V830" s="327"/>
      <c r="W830" s="327"/>
      <c r="X830" s="327"/>
      <c r="Y830" s="327"/>
      <c r="Z830" s="327"/>
      <c r="AA830" s="327"/>
      <c r="AB830" s="1575"/>
      <c r="AC830" s="327"/>
      <c r="AD830" s="327"/>
      <c r="AE830" s="327"/>
      <c r="AF830" s="327"/>
      <c r="AG830" s="327"/>
      <c r="AH830" s="327"/>
      <c r="AI830" s="327"/>
      <c r="AJ830" s="327"/>
      <c r="AK830" s="327"/>
      <c r="AL830" s="1461"/>
      <c r="AM830" s="1461"/>
      <c r="AN830" s="1461"/>
      <c r="AO830" s="1461"/>
    </row>
    <row r="831">
      <c r="A831" s="1461"/>
      <c r="B831" s="452"/>
      <c r="C831" s="1569"/>
      <c r="D831" s="1570"/>
      <c r="E831" s="1571"/>
      <c r="F831" s="1046"/>
      <c r="G831" s="1571"/>
      <c r="H831" s="1046"/>
      <c r="I831" s="1046"/>
      <c r="J831" s="1571"/>
      <c r="K831" s="1573"/>
      <c r="L831" s="1046"/>
      <c r="M831" s="1046"/>
      <c r="N831" s="1046"/>
      <c r="O831" s="1461"/>
      <c r="P831" s="1461"/>
      <c r="Q831" s="1461"/>
      <c r="R831" s="1461"/>
      <c r="S831" s="1461"/>
      <c r="T831" s="327"/>
      <c r="U831" s="327"/>
      <c r="V831" s="327"/>
      <c r="W831" s="327"/>
      <c r="X831" s="327"/>
      <c r="Y831" s="327"/>
      <c r="Z831" s="327"/>
      <c r="AA831" s="327"/>
      <c r="AB831" s="1575"/>
      <c r="AC831" s="327"/>
      <c r="AD831" s="327"/>
      <c r="AE831" s="327"/>
      <c r="AF831" s="327"/>
      <c r="AG831" s="327"/>
      <c r="AH831" s="327"/>
      <c r="AI831" s="327"/>
      <c r="AJ831" s="327"/>
      <c r="AK831" s="327"/>
      <c r="AL831" s="1461"/>
      <c r="AM831" s="1461"/>
      <c r="AN831" s="1461"/>
      <c r="AO831" s="1461"/>
    </row>
    <row r="832">
      <c r="A832" s="1461"/>
      <c r="B832" s="452"/>
      <c r="C832" s="1569"/>
      <c r="D832" s="1570"/>
      <c r="E832" s="1571"/>
      <c r="F832" s="1046"/>
      <c r="G832" s="1571"/>
      <c r="H832" s="1046"/>
      <c r="I832" s="1046"/>
      <c r="J832" s="1571"/>
      <c r="K832" s="1573"/>
      <c r="L832" s="1046"/>
      <c r="M832" s="1046"/>
      <c r="N832" s="1046"/>
      <c r="O832" s="1461"/>
      <c r="P832" s="1461"/>
      <c r="Q832" s="1461"/>
      <c r="R832" s="1461"/>
      <c r="S832" s="1461"/>
      <c r="T832" s="327"/>
      <c r="U832" s="327"/>
      <c r="V832" s="327"/>
      <c r="W832" s="327"/>
      <c r="X832" s="327"/>
      <c r="Y832" s="327"/>
      <c r="Z832" s="327"/>
      <c r="AA832" s="327"/>
      <c r="AB832" s="1575"/>
      <c r="AC832" s="327"/>
      <c r="AD832" s="327"/>
      <c r="AE832" s="327"/>
      <c r="AF832" s="327"/>
      <c r="AG832" s="327"/>
      <c r="AH832" s="327"/>
      <c r="AI832" s="327"/>
      <c r="AJ832" s="327"/>
      <c r="AK832" s="327"/>
      <c r="AL832" s="1461"/>
      <c r="AM832" s="1461"/>
      <c r="AN832" s="1461"/>
      <c r="AO832" s="1461"/>
    </row>
    <row r="833">
      <c r="A833" s="1461"/>
      <c r="B833" s="452"/>
      <c r="C833" s="1569"/>
      <c r="D833" s="1570"/>
      <c r="E833" s="1571"/>
      <c r="F833" s="1046"/>
      <c r="G833" s="1571"/>
      <c r="H833" s="1046"/>
      <c r="I833" s="1046"/>
      <c r="J833" s="1571"/>
      <c r="K833" s="1573"/>
      <c r="L833" s="1046"/>
      <c r="M833" s="1046"/>
      <c r="N833" s="1046"/>
      <c r="O833" s="1461"/>
      <c r="P833" s="1461"/>
      <c r="Q833" s="1461"/>
      <c r="R833" s="1461"/>
      <c r="S833" s="1461"/>
      <c r="T833" s="327"/>
      <c r="U833" s="327"/>
      <c r="V833" s="327"/>
      <c r="W833" s="327"/>
      <c r="X833" s="327"/>
      <c r="Y833" s="327"/>
      <c r="Z833" s="327"/>
      <c r="AA833" s="327"/>
      <c r="AB833" s="1575"/>
      <c r="AC833" s="327"/>
      <c r="AD833" s="327"/>
      <c r="AE833" s="327"/>
      <c r="AF833" s="327"/>
      <c r="AG833" s="327"/>
      <c r="AH833" s="327"/>
      <c r="AI833" s="327"/>
      <c r="AJ833" s="327"/>
      <c r="AK833" s="327"/>
      <c r="AL833" s="1461"/>
      <c r="AM833" s="1461"/>
      <c r="AN833" s="1461"/>
      <c r="AO833" s="1461"/>
    </row>
    <row r="834">
      <c r="A834" s="1461"/>
      <c r="B834" s="452"/>
      <c r="C834" s="1569"/>
      <c r="D834" s="1570"/>
      <c r="E834" s="1571"/>
      <c r="F834" s="1046"/>
      <c r="G834" s="1571"/>
      <c r="H834" s="1046"/>
      <c r="I834" s="1046"/>
      <c r="J834" s="1571"/>
      <c r="K834" s="1573"/>
      <c r="L834" s="1046"/>
      <c r="M834" s="1046"/>
      <c r="N834" s="1046"/>
      <c r="O834" s="1461"/>
      <c r="P834" s="1461"/>
      <c r="Q834" s="1461"/>
      <c r="R834" s="1461"/>
      <c r="S834" s="1461"/>
      <c r="T834" s="327"/>
      <c r="U834" s="327"/>
      <c r="V834" s="327"/>
      <c r="W834" s="327"/>
      <c r="X834" s="327"/>
      <c r="Y834" s="327"/>
      <c r="Z834" s="327"/>
      <c r="AA834" s="327"/>
      <c r="AB834" s="1575"/>
      <c r="AC834" s="327"/>
      <c r="AD834" s="327"/>
      <c r="AE834" s="327"/>
      <c r="AF834" s="327"/>
      <c r="AG834" s="327"/>
      <c r="AH834" s="327"/>
      <c r="AI834" s="327"/>
      <c r="AJ834" s="327"/>
      <c r="AK834" s="327"/>
      <c r="AL834" s="1461"/>
      <c r="AM834" s="1461"/>
      <c r="AN834" s="1461"/>
      <c r="AO834" s="1461"/>
    </row>
    <row r="835">
      <c r="A835" s="1461"/>
      <c r="B835" s="452"/>
      <c r="C835" s="1569"/>
      <c r="D835" s="1570"/>
      <c r="E835" s="1571"/>
      <c r="F835" s="1046"/>
      <c r="G835" s="1571"/>
      <c r="H835" s="1046"/>
      <c r="I835" s="1046"/>
      <c r="J835" s="1571"/>
      <c r="K835" s="1573"/>
      <c r="L835" s="1046"/>
      <c r="M835" s="1046"/>
      <c r="N835" s="1046"/>
      <c r="O835" s="1461"/>
      <c r="P835" s="1461"/>
      <c r="Q835" s="1461"/>
      <c r="R835" s="1461"/>
      <c r="S835" s="1461"/>
      <c r="T835" s="327"/>
      <c r="U835" s="327"/>
      <c r="V835" s="327"/>
      <c r="W835" s="327"/>
      <c r="X835" s="327"/>
      <c r="Y835" s="327"/>
      <c r="Z835" s="327"/>
      <c r="AA835" s="327"/>
      <c r="AB835" s="1575"/>
      <c r="AC835" s="327"/>
      <c r="AD835" s="327"/>
      <c r="AE835" s="327"/>
      <c r="AF835" s="327"/>
      <c r="AG835" s="327"/>
      <c r="AH835" s="327"/>
      <c r="AI835" s="327"/>
      <c r="AJ835" s="327"/>
      <c r="AK835" s="327"/>
      <c r="AL835" s="1461"/>
      <c r="AM835" s="1461"/>
      <c r="AN835" s="1461"/>
      <c r="AO835" s="1461"/>
    </row>
    <row r="836">
      <c r="A836" s="1461"/>
      <c r="B836" s="452"/>
      <c r="C836" s="1569"/>
      <c r="D836" s="1570"/>
      <c r="E836" s="1571"/>
      <c r="F836" s="1046"/>
      <c r="G836" s="1571"/>
      <c r="H836" s="1046"/>
      <c r="I836" s="1046"/>
      <c r="J836" s="1571"/>
      <c r="K836" s="1573"/>
      <c r="L836" s="1046"/>
      <c r="M836" s="1046"/>
      <c r="N836" s="1046"/>
      <c r="O836" s="1461"/>
      <c r="P836" s="1461"/>
      <c r="Q836" s="1461"/>
      <c r="R836" s="1461"/>
      <c r="S836" s="1461"/>
      <c r="T836" s="327"/>
      <c r="U836" s="327"/>
      <c r="V836" s="327"/>
      <c r="W836" s="327"/>
      <c r="X836" s="327"/>
      <c r="Y836" s="327"/>
      <c r="Z836" s="327"/>
      <c r="AA836" s="327"/>
      <c r="AB836" s="1575"/>
      <c r="AC836" s="327"/>
      <c r="AD836" s="327"/>
      <c r="AE836" s="327"/>
      <c r="AF836" s="327"/>
      <c r="AG836" s="327"/>
      <c r="AH836" s="327"/>
      <c r="AI836" s="327"/>
      <c r="AJ836" s="327"/>
      <c r="AK836" s="327"/>
      <c r="AL836" s="1461"/>
      <c r="AM836" s="1461"/>
      <c r="AN836" s="1461"/>
      <c r="AO836" s="1461"/>
    </row>
    <row r="837">
      <c r="A837" s="1461"/>
      <c r="B837" s="452"/>
      <c r="C837" s="1569"/>
      <c r="D837" s="1570"/>
      <c r="E837" s="1571"/>
      <c r="F837" s="1046"/>
      <c r="G837" s="1571"/>
      <c r="H837" s="1046"/>
      <c r="I837" s="1046"/>
      <c r="J837" s="1571"/>
      <c r="K837" s="1573"/>
      <c r="L837" s="1046"/>
      <c r="M837" s="1046"/>
      <c r="N837" s="1046"/>
      <c r="O837" s="1461"/>
      <c r="P837" s="1461"/>
      <c r="Q837" s="1461"/>
      <c r="R837" s="1461"/>
      <c r="S837" s="1461"/>
      <c r="T837" s="327"/>
      <c r="U837" s="327"/>
      <c r="V837" s="327"/>
      <c r="W837" s="327"/>
      <c r="X837" s="327"/>
      <c r="Y837" s="327"/>
      <c r="Z837" s="327"/>
      <c r="AA837" s="327"/>
      <c r="AB837" s="1575"/>
      <c r="AC837" s="327"/>
      <c r="AD837" s="327"/>
      <c r="AE837" s="327"/>
      <c r="AF837" s="327"/>
      <c r="AG837" s="327"/>
      <c r="AH837" s="327"/>
      <c r="AI837" s="327"/>
      <c r="AJ837" s="327"/>
      <c r="AK837" s="327"/>
      <c r="AL837" s="1461"/>
      <c r="AM837" s="1461"/>
      <c r="AN837" s="1461"/>
      <c r="AO837" s="1461"/>
    </row>
    <row r="838">
      <c r="A838" s="1461"/>
      <c r="B838" s="452"/>
      <c r="C838" s="1569"/>
      <c r="D838" s="1570"/>
      <c r="E838" s="1571"/>
      <c r="F838" s="1046"/>
      <c r="G838" s="1571"/>
      <c r="H838" s="1046"/>
      <c r="I838" s="1046"/>
      <c r="J838" s="1571"/>
      <c r="K838" s="1573"/>
      <c r="L838" s="1046"/>
      <c r="M838" s="1046"/>
      <c r="N838" s="1046"/>
      <c r="O838" s="1461"/>
      <c r="P838" s="1461"/>
      <c r="Q838" s="1461"/>
      <c r="R838" s="1461"/>
      <c r="S838" s="1461"/>
      <c r="T838" s="327"/>
      <c r="U838" s="327"/>
      <c r="V838" s="327"/>
      <c r="W838" s="327"/>
      <c r="X838" s="327"/>
      <c r="Y838" s="327"/>
      <c r="Z838" s="327"/>
      <c r="AA838" s="327"/>
      <c r="AB838" s="1575"/>
      <c r="AC838" s="327"/>
      <c r="AD838" s="327"/>
      <c r="AE838" s="327"/>
      <c r="AF838" s="327"/>
      <c r="AG838" s="327"/>
      <c r="AH838" s="327"/>
      <c r="AI838" s="327"/>
      <c r="AJ838" s="327"/>
      <c r="AK838" s="327"/>
      <c r="AL838" s="1461"/>
      <c r="AM838" s="1461"/>
      <c r="AN838" s="1461"/>
      <c r="AO838" s="1461"/>
    </row>
    <row r="839">
      <c r="A839" s="1461"/>
      <c r="B839" s="452"/>
      <c r="C839" s="1569"/>
      <c r="D839" s="1570"/>
      <c r="E839" s="1571"/>
      <c r="F839" s="1046"/>
      <c r="G839" s="1571"/>
      <c r="H839" s="1046"/>
      <c r="I839" s="1046"/>
      <c r="J839" s="1571"/>
      <c r="K839" s="1573"/>
      <c r="L839" s="1046"/>
      <c r="M839" s="1046"/>
      <c r="N839" s="1046"/>
      <c r="O839" s="1461"/>
      <c r="P839" s="1461"/>
      <c r="Q839" s="1461"/>
      <c r="R839" s="1461"/>
      <c r="S839" s="1461"/>
      <c r="T839" s="327"/>
      <c r="U839" s="327"/>
      <c r="V839" s="327"/>
      <c r="W839" s="327"/>
      <c r="X839" s="327"/>
      <c r="Y839" s="327"/>
      <c r="Z839" s="327"/>
      <c r="AA839" s="327"/>
      <c r="AB839" s="1575"/>
      <c r="AC839" s="327"/>
      <c r="AD839" s="327"/>
      <c r="AE839" s="327"/>
      <c r="AF839" s="327"/>
      <c r="AG839" s="327"/>
      <c r="AH839" s="327"/>
      <c r="AI839" s="327"/>
      <c r="AJ839" s="327"/>
      <c r="AK839" s="327"/>
      <c r="AL839" s="1461"/>
      <c r="AM839" s="1461"/>
      <c r="AN839" s="1461"/>
      <c r="AO839" s="1461"/>
    </row>
    <row r="840">
      <c r="A840" s="1461"/>
      <c r="B840" s="452"/>
      <c r="C840" s="1569"/>
      <c r="D840" s="1570"/>
      <c r="E840" s="1571"/>
      <c r="F840" s="1046"/>
      <c r="G840" s="1571"/>
      <c r="H840" s="1046"/>
      <c r="I840" s="1046"/>
      <c r="J840" s="1571"/>
      <c r="K840" s="1573"/>
      <c r="L840" s="1046"/>
      <c r="M840" s="1046"/>
      <c r="N840" s="1046"/>
      <c r="O840" s="1461"/>
      <c r="P840" s="1461"/>
      <c r="Q840" s="1461"/>
      <c r="R840" s="1461"/>
      <c r="S840" s="1461"/>
      <c r="T840" s="327"/>
      <c r="U840" s="327"/>
      <c r="V840" s="327"/>
      <c r="W840" s="327"/>
      <c r="X840" s="327"/>
      <c r="Y840" s="327"/>
      <c r="Z840" s="327"/>
      <c r="AA840" s="327"/>
      <c r="AB840" s="1575"/>
      <c r="AC840" s="327"/>
      <c r="AD840" s="327"/>
      <c r="AE840" s="327"/>
      <c r="AF840" s="327"/>
      <c r="AG840" s="327"/>
      <c r="AH840" s="327"/>
      <c r="AI840" s="327"/>
      <c r="AJ840" s="327"/>
      <c r="AK840" s="327"/>
      <c r="AL840" s="1461"/>
      <c r="AM840" s="1461"/>
      <c r="AN840" s="1461"/>
      <c r="AO840" s="1461"/>
    </row>
    <row r="841">
      <c r="A841" s="1461"/>
      <c r="B841" s="452"/>
      <c r="C841" s="1569"/>
      <c r="D841" s="1570"/>
      <c r="E841" s="1571"/>
      <c r="F841" s="1046"/>
      <c r="G841" s="1571"/>
      <c r="H841" s="1046"/>
      <c r="I841" s="1046"/>
      <c r="J841" s="1571"/>
      <c r="K841" s="1573"/>
      <c r="L841" s="1046"/>
      <c r="M841" s="1046"/>
      <c r="N841" s="1046"/>
      <c r="O841" s="1461"/>
      <c r="P841" s="1461"/>
      <c r="Q841" s="1461"/>
      <c r="R841" s="1461"/>
      <c r="S841" s="1461"/>
      <c r="T841" s="327"/>
      <c r="U841" s="327"/>
      <c r="V841" s="327"/>
      <c r="W841" s="327"/>
      <c r="X841" s="327"/>
      <c r="Y841" s="327"/>
      <c r="Z841" s="327"/>
      <c r="AA841" s="327"/>
      <c r="AB841" s="1575"/>
      <c r="AC841" s="327"/>
      <c r="AD841" s="327"/>
      <c r="AE841" s="327"/>
      <c r="AF841" s="327"/>
      <c r="AG841" s="327"/>
      <c r="AH841" s="327"/>
      <c r="AI841" s="327"/>
      <c r="AJ841" s="327"/>
      <c r="AK841" s="327"/>
      <c r="AL841" s="1461"/>
      <c r="AM841" s="1461"/>
      <c r="AN841" s="1461"/>
      <c r="AO841" s="1461"/>
    </row>
    <row r="842">
      <c r="A842" s="1461"/>
      <c r="B842" s="452"/>
      <c r="C842" s="1569"/>
      <c r="D842" s="1570"/>
      <c r="E842" s="1571"/>
      <c r="F842" s="1046"/>
      <c r="G842" s="1571"/>
      <c r="H842" s="1046"/>
      <c r="I842" s="1046"/>
      <c r="J842" s="1571"/>
      <c r="K842" s="1573"/>
      <c r="L842" s="1046"/>
      <c r="M842" s="1046"/>
      <c r="N842" s="1046"/>
      <c r="O842" s="1461"/>
      <c r="P842" s="1461"/>
      <c r="Q842" s="1461"/>
      <c r="R842" s="1461"/>
      <c r="S842" s="1461"/>
      <c r="T842" s="327"/>
      <c r="U842" s="327"/>
      <c r="V842" s="327"/>
      <c r="W842" s="327"/>
      <c r="X842" s="327"/>
      <c r="Y842" s="327"/>
      <c r="Z842" s="327"/>
      <c r="AA842" s="327"/>
      <c r="AB842" s="1575"/>
      <c r="AC842" s="327"/>
      <c r="AD842" s="327"/>
      <c r="AE842" s="327"/>
      <c r="AF842" s="327"/>
      <c r="AG842" s="327"/>
      <c r="AH842" s="327"/>
      <c r="AI842" s="327"/>
      <c r="AJ842" s="327"/>
      <c r="AK842" s="327"/>
      <c r="AL842" s="1461"/>
      <c r="AM842" s="1461"/>
      <c r="AN842" s="1461"/>
      <c r="AO842" s="1461"/>
    </row>
    <row r="843">
      <c r="A843" s="1461"/>
      <c r="B843" s="452"/>
      <c r="C843" s="1569"/>
      <c r="D843" s="1570"/>
      <c r="E843" s="1571"/>
      <c r="F843" s="1046"/>
      <c r="G843" s="1571"/>
      <c r="H843" s="1046"/>
      <c r="I843" s="1046"/>
      <c r="J843" s="1571"/>
      <c r="K843" s="1573"/>
      <c r="L843" s="1046"/>
      <c r="M843" s="1046"/>
      <c r="N843" s="1046"/>
      <c r="O843" s="1461"/>
      <c r="P843" s="1461"/>
      <c r="Q843" s="1461"/>
      <c r="R843" s="1461"/>
      <c r="S843" s="1461"/>
      <c r="T843" s="327"/>
      <c r="U843" s="327"/>
      <c r="V843" s="327"/>
      <c r="W843" s="327"/>
      <c r="X843" s="327"/>
      <c r="Y843" s="327"/>
      <c r="Z843" s="327"/>
      <c r="AA843" s="327"/>
      <c r="AB843" s="1575"/>
      <c r="AC843" s="327"/>
      <c r="AD843" s="327"/>
      <c r="AE843" s="327"/>
      <c r="AF843" s="327"/>
      <c r="AG843" s="327"/>
      <c r="AH843" s="327"/>
      <c r="AI843" s="327"/>
      <c r="AJ843" s="327"/>
      <c r="AK843" s="327"/>
      <c r="AL843" s="1461"/>
      <c r="AM843" s="1461"/>
      <c r="AN843" s="1461"/>
      <c r="AO843" s="1461"/>
    </row>
    <row r="844">
      <c r="A844" s="1461"/>
      <c r="B844" s="452"/>
      <c r="C844" s="1569"/>
      <c r="D844" s="1570"/>
      <c r="E844" s="1571"/>
      <c r="F844" s="1046"/>
      <c r="G844" s="1571"/>
      <c r="H844" s="1046"/>
      <c r="I844" s="1046"/>
      <c r="J844" s="1571"/>
      <c r="K844" s="1573"/>
      <c r="L844" s="1046"/>
      <c r="M844" s="1046"/>
      <c r="N844" s="1046"/>
      <c r="O844" s="1461"/>
      <c r="P844" s="1461"/>
      <c r="Q844" s="1461"/>
      <c r="R844" s="1461"/>
      <c r="S844" s="1461"/>
      <c r="T844" s="327"/>
      <c r="U844" s="327"/>
      <c r="V844" s="327"/>
      <c r="W844" s="327"/>
      <c r="X844" s="327"/>
      <c r="Y844" s="327"/>
      <c r="Z844" s="327"/>
      <c r="AA844" s="327"/>
      <c r="AB844" s="1575"/>
      <c r="AC844" s="327"/>
      <c r="AD844" s="327"/>
      <c r="AE844" s="327"/>
      <c r="AF844" s="327"/>
      <c r="AG844" s="327"/>
      <c r="AH844" s="327"/>
      <c r="AI844" s="327"/>
      <c r="AJ844" s="327"/>
      <c r="AK844" s="327"/>
      <c r="AL844" s="1461"/>
      <c r="AM844" s="1461"/>
      <c r="AN844" s="1461"/>
      <c r="AO844" s="1461"/>
    </row>
    <row r="845">
      <c r="A845" s="1461"/>
      <c r="B845" s="452"/>
      <c r="C845" s="1569"/>
      <c r="D845" s="1570"/>
      <c r="E845" s="1571"/>
      <c r="F845" s="1046"/>
      <c r="G845" s="1571"/>
      <c r="H845" s="1046"/>
      <c r="I845" s="1046"/>
      <c r="J845" s="1571"/>
      <c r="K845" s="1573"/>
      <c r="L845" s="1046"/>
      <c r="M845" s="1046"/>
      <c r="N845" s="1046"/>
      <c r="O845" s="1461"/>
      <c r="P845" s="1461"/>
      <c r="Q845" s="1461"/>
      <c r="R845" s="1461"/>
      <c r="S845" s="1461"/>
      <c r="T845" s="327"/>
      <c r="U845" s="327"/>
      <c r="V845" s="327"/>
      <c r="W845" s="327"/>
      <c r="X845" s="327"/>
      <c r="Y845" s="327"/>
      <c r="Z845" s="327"/>
      <c r="AA845" s="327"/>
      <c r="AB845" s="1575"/>
      <c r="AC845" s="327"/>
      <c r="AD845" s="327"/>
      <c r="AE845" s="327"/>
      <c r="AF845" s="327"/>
      <c r="AG845" s="327"/>
      <c r="AH845" s="327"/>
      <c r="AI845" s="327"/>
      <c r="AJ845" s="327"/>
      <c r="AK845" s="327"/>
      <c r="AL845" s="1461"/>
      <c r="AM845" s="1461"/>
      <c r="AN845" s="1461"/>
      <c r="AO845" s="1461"/>
    </row>
    <row r="846">
      <c r="A846" s="1461"/>
      <c r="B846" s="452"/>
      <c r="C846" s="1569"/>
      <c r="D846" s="1570"/>
      <c r="E846" s="1571"/>
      <c r="F846" s="1046"/>
      <c r="G846" s="1571"/>
      <c r="H846" s="1046"/>
      <c r="I846" s="1046"/>
      <c r="J846" s="1571"/>
      <c r="K846" s="1573"/>
      <c r="L846" s="1046"/>
      <c r="M846" s="1046"/>
      <c r="N846" s="1046"/>
      <c r="O846" s="1461"/>
      <c r="P846" s="1461"/>
      <c r="Q846" s="1461"/>
      <c r="R846" s="1461"/>
      <c r="S846" s="1461"/>
      <c r="T846" s="327"/>
      <c r="U846" s="327"/>
      <c r="V846" s="327"/>
      <c r="W846" s="327"/>
      <c r="X846" s="327"/>
      <c r="Y846" s="327"/>
      <c r="Z846" s="327"/>
      <c r="AA846" s="327"/>
      <c r="AB846" s="1575"/>
      <c r="AC846" s="327"/>
      <c r="AD846" s="327"/>
      <c r="AE846" s="327"/>
      <c r="AF846" s="327"/>
      <c r="AG846" s="327"/>
      <c r="AH846" s="327"/>
      <c r="AI846" s="327"/>
      <c r="AJ846" s="327"/>
      <c r="AK846" s="327"/>
      <c r="AL846" s="1461"/>
      <c r="AM846" s="1461"/>
      <c r="AN846" s="1461"/>
      <c r="AO846" s="1461"/>
    </row>
    <row r="847">
      <c r="A847" s="1461"/>
      <c r="B847" s="452"/>
      <c r="C847" s="1569"/>
      <c r="D847" s="1570"/>
      <c r="E847" s="1571"/>
      <c r="F847" s="1046"/>
      <c r="G847" s="1571"/>
      <c r="H847" s="1046"/>
      <c r="I847" s="1046"/>
      <c r="J847" s="1571"/>
      <c r="K847" s="1573"/>
      <c r="L847" s="1046"/>
      <c r="M847" s="1046"/>
      <c r="N847" s="1046"/>
      <c r="O847" s="1461"/>
      <c r="P847" s="1461"/>
      <c r="Q847" s="1461"/>
      <c r="R847" s="1461"/>
      <c r="S847" s="1461"/>
      <c r="T847" s="327"/>
      <c r="U847" s="327"/>
      <c r="V847" s="327"/>
      <c r="W847" s="327"/>
      <c r="X847" s="327"/>
      <c r="Y847" s="327"/>
      <c r="Z847" s="327"/>
      <c r="AA847" s="327"/>
      <c r="AB847" s="1575"/>
      <c r="AC847" s="327"/>
      <c r="AD847" s="327"/>
      <c r="AE847" s="327"/>
      <c r="AF847" s="327"/>
      <c r="AG847" s="327"/>
      <c r="AH847" s="327"/>
      <c r="AI847" s="327"/>
      <c r="AJ847" s="327"/>
      <c r="AK847" s="327"/>
      <c r="AL847" s="1461"/>
      <c r="AM847" s="1461"/>
      <c r="AN847" s="1461"/>
      <c r="AO847" s="1461"/>
    </row>
    <row r="848">
      <c r="A848" s="1461"/>
      <c r="B848" s="452"/>
      <c r="C848" s="1569"/>
      <c r="D848" s="1570"/>
      <c r="E848" s="1571"/>
      <c r="F848" s="1046"/>
      <c r="G848" s="1571"/>
      <c r="H848" s="1046"/>
      <c r="I848" s="1046"/>
      <c r="J848" s="1571"/>
      <c r="K848" s="1573"/>
      <c r="L848" s="1046"/>
      <c r="M848" s="1046"/>
      <c r="N848" s="1046"/>
      <c r="O848" s="1461"/>
      <c r="P848" s="1461"/>
      <c r="Q848" s="1461"/>
      <c r="R848" s="1461"/>
      <c r="S848" s="1461"/>
      <c r="T848" s="327"/>
      <c r="U848" s="327"/>
      <c r="V848" s="327"/>
      <c r="W848" s="327"/>
      <c r="X848" s="327"/>
      <c r="Y848" s="327"/>
      <c r="Z848" s="327"/>
      <c r="AA848" s="327"/>
      <c r="AB848" s="1575"/>
      <c r="AC848" s="327"/>
      <c r="AD848" s="327"/>
      <c r="AE848" s="327"/>
      <c r="AF848" s="327"/>
      <c r="AG848" s="327"/>
      <c r="AH848" s="327"/>
      <c r="AI848" s="327"/>
      <c r="AJ848" s="327"/>
      <c r="AK848" s="327"/>
      <c r="AL848" s="1461"/>
      <c r="AM848" s="1461"/>
      <c r="AN848" s="1461"/>
      <c r="AO848" s="1461"/>
    </row>
    <row r="849">
      <c r="A849" s="1461"/>
      <c r="B849" s="452"/>
      <c r="C849" s="1569"/>
      <c r="D849" s="1570"/>
      <c r="E849" s="1571"/>
      <c r="F849" s="1046"/>
      <c r="G849" s="1571"/>
      <c r="H849" s="1046"/>
      <c r="I849" s="1046"/>
      <c r="J849" s="1571"/>
      <c r="K849" s="1573"/>
      <c r="L849" s="1046"/>
      <c r="M849" s="1046"/>
      <c r="N849" s="1046"/>
      <c r="O849" s="1461"/>
      <c r="P849" s="1461"/>
      <c r="Q849" s="1461"/>
      <c r="R849" s="1461"/>
      <c r="S849" s="1461"/>
      <c r="T849" s="327"/>
      <c r="U849" s="327"/>
      <c r="V849" s="327"/>
      <c r="W849" s="327"/>
      <c r="X849" s="327"/>
      <c r="Y849" s="327"/>
      <c r="Z849" s="327"/>
      <c r="AA849" s="327"/>
      <c r="AB849" s="1575"/>
      <c r="AC849" s="327"/>
      <c r="AD849" s="327"/>
      <c r="AE849" s="327"/>
      <c r="AF849" s="327"/>
      <c r="AG849" s="327"/>
      <c r="AH849" s="327"/>
      <c r="AI849" s="327"/>
      <c r="AJ849" s="327"/>
      <c r="AK849" s="327"/>
      <c r="AL849" s="1461"/>
      <c r="AM849" s="1461"/>
      <c r="AN849" s="1461"/>
      <c r="AO849" s="1461"/>
    </row>
    <row r="850">
      <c r="A850" s="1461"/>
      <c r="B850" s="452"/>
      <c r="C850" s="1569"/>
      <c r="D850" s="1570"/>
      <c r="E850" s="1571"/>
      <c r="F850" s="1046"/>
      <c r="G850" s="1571"/>
      <c r="H850" s="1046"/>
      <c r="I850" s="1046"/>
      <c r="J850" s="1571"/>
      <c r="K850" s="1573"/>
      <c r="L850" s="1046"/>
      <c r="M850" s="1046"/>
      <c r="N850" s="1046"/>
      <c r="O850" s="1461"/>
      <c r="P850" s="1461"/>
      <c r="Q850" s="1461"/>
      <c r="R850" s="1461"/>
      <c r="S850" s="1461"/>
      <c r="T850" s="327"/>
      <c r="U850" s="327"/>
      <c r="V850" s="327"/>
      <c r="W850" s="327"/>
      <c r="X850" s="327"/>
      <c r="Y850" s="327"/>
      <c r="Z850" s="327"/>
      <c r="AA850" s="327"/>
      <c r="AB850" s="1575"/>
      <c r="AC850" s="327"/>
      <c r="AD850" s="327"/>
      <c r="AE850" s="327"/>
      <c r="AF850" s="327"/>
      <c r="AG850" s="327"/>
      <c r="AH850" s="327"/>
      <c r="AI850" s="327"/>
      <c r="AJ850" s="327"/>
      <c r="AK850" s="327"/>
      <c r="AL850" s="1461"/>
      <c r="AM850" s="1461"/>
      <c r="AN850" s="1461"/>
      <c r="AO850" s="1461"/>
    </row>
    <row r="851">
      <c r="A851" s="1461"/>
      <c r="B851" s="452"/>
      <c r="C851" s="1569"/>
      <c r="D851" s="1570"/>
      <c r="E851" s="1571"/>
      <c r="F851" s="1046"/>
      <c r="G851" s="1571"/>
      <c r="H851" s="1046"/>
      <c r="I851" s="1046"/>
      <c r="J851" s="1571"/>
      <c r="K851" s="1573"/>
      <c r="L851" s="1046"/>
      <c r="M851" s="1046"/>
      <c r="N851" s="1046"/>
      <c r="O851" s="1461"/>
      <c r="P851" s="1461"/>
      <c r="Q851" s="1461"/>
      <c r="R851" s="1461"/>
      <c r="S851" s="1461"/>
      <c r="T851" s="327"/>
      <c r="U851" s="327"/>
      <c r="V851" s="327"/>
      <c r="W851" s="327"/>
      <c r="X851" s="327"/>
      <c r="Y851" s="327"/>
      <c r="Z851" s="327"/>
      <c r="AA851" s="327"/>
      <c r="AB851" s="1575"/>
      <c r="AC851" s="327"/>
      <c r="AD851" s="327"/>
      <c r="AE851" s="327"/>
      <c r="AF851" s="327"/>
      <c r="AG851" s="327"/>
      <c r="AH851" s="327"/>
      <c r="AI851" s="327"/>
      <c r="AJ851" s="327"/>
      <c r="AK851" s="327"/>
      <c r="AL851" s="1461"/>
      <c r="AM851" s="1461"/>
      <c r="AN851" s="1461"/>
      <c r="AO851" s="1461"/>
    </row>
    <row r="852">
      <c r="A852" s="1461"/>
      <c r="B852" s="452"/>
      <c r="C852" s="1569"/>
      <c r="D852" s="1570"/>
      <c r="E852" s="1571"/>
      <c r="F852" s="1046"/>
      <c r="G852" s="1571"/>
      <c r="H852" s="1046"/>
      <c r="I852" s="1046"/>
      <c r="J852" s="1571"/>
      <c r="K852" s="1573"/>
      <c r="L852" s="1046"/>
      <c r="M852" s="1046"/>
      <c r="N852" s="1046"/>
      <c r="O852" s="1461"/>
      <c r="P852" s="1461"/>
      <c r="Q852" s="1461"/>
      <c r="R852" s="1461"/>
      <c r="S852" s="1461"/>
      <c r="T852" s="327"/>
      <c r="U852" s="327"/>
      <c r="V852" s="327"/>
      <c r="W852" s="327"/>
      <c r="X852" s="327"/>
      <c r="Y852" s="327"/>
      <c r="Z852" s="327"/>
      <c r="AA852" s="327"/>
      <c r="AB852" s="1575"/>
      <c r="AC852" s="327"/>
      <c r="AD852" s="327"/>
      <c r="AE852" s="327"/>
      <c r="AF852" s="327"/>
      <c r="AG852" s="327"/>
      <c r="AH852" s="327"/>
      <c r="AI852" s="327"/>
      <c r="AJ852" s="327"/>
      <c r="AK852" s="327"/>
      <c r="AL852" s="1461"/>
      <c r="AM852" s="1461"/>
      <c r="AN852" s="1461"/>
      <c r="AO852" s="1461"/>
    </row>
    <row r="853">
      <c r="A853" s="1461"/>
      <c r="B853" s="452"/>
      <c r="C853" s="1569"/>
      <c r="D853" s="1570"/>
      <c r="E853" s="1571"/>
      <c r="F853" s="1046"/>
      <c r="G853" s="1571"/>
      <c r="H853" s="1046"/>
      <c r="I853" s="1046"/>
      <c r="J853" s="1571"/>
      <c r="K853" s="1573"/>
      <c r="L853" s="1046"/>
      <c r="M853" s="1046"/>
      <c r="N853" s="1046"/>
      <c r="O853" s="1461"/>
      <c r="P853" s="1461"/>
      <c r="Q853" s="1461"/>
      <c r="R853" s="1461"/>
      <c r="S853" s="1461"/>
      <c r="T853" s="327"/>
      <c r="U853" s="327"/>
      <c r="V853" s="327"/>
      <c r="W853" s="327"/>
      <c r="X853" s="327"/>
      <c r="Y853" s="327"/>
      <c r="Z853" s="327"/>
      <c r="AA853" s="327"/>
      <c r="AB853" s="1575"/>
      <c r="AC853" s="327"/>
      <c r="AD853" s="327"/>
      <c r="AE853" s="327"/>
      <c r="AF853" s="327"/>
      <c r="AG853" s="327"/>
      <c r="AH853" s="327"/>
      <c r="AI853" s="327"/>
      <c r="AJ853" s="327"/>
      <c r="AK853" s="327"/>
      <c r="AL853" s="1461"/>
      <c r="AM853" s="1461"/>
      <c r="AN853" s="1461"/>
      <c r="AO853" s="1461"/>
    </row>
    <row r="854">
      <c r="A854" s="1461"/>
      <c r="B854" s="452"/>
      <c r="C854" s="1569"/>
      <c r="D854" s="1570"/>
      <c r="E854" s="1571"/>
      <c r="F854" s="1046"/>
      <c r="G854" s="1571"/>
      <c r="H854" s="1046"/>
      <c r="I854" s="1046"/>
      <c r="J854" s="1571"/>
      <c r="K854" s="1573"/>
      <c r="L854" s="1046"/>
      <c r="M854" s="1046"/>
      <c r="N854" s="1046"/>
      <c r="O854" s="1461"/>
      <c r="P854" s="1461"/>
      <c r="Q854" s="1461"/>
      <c r="R854" s="1461"/>
      <c r="S854" s="1461"/>
      <c r="T854" s="327"/>
      <c r="U854" s="327"/>
      <c r="V854" s="327"/>
      <c r="W854" s="327"/>
      <c r="X854" s="327"/>
      <c r="Y854" s="327"/>
      <c r="Z854" s="327"/>
      <c r="AA854" s="327"/>
      <c r="AB854" s="1575"/>
      <c r="AC854" s="327"/>
      <c r="AD854" s="327"/>
      <c r="AE854" s="327"/>
      <c r="AF854" s="327"/>
      <c r="AG854" s="327"/>
      <c r="AH854" s="327"/>
      <c r="AI854" s="327"/>
      <c r="AJ854" s="327"/>
      <c r="AK854" s="327"/>
      <c r="AL854" s="1461"/>
      <c r="AM854" s="1461"/>
      <c r="AN854" s="1461"/>
      <c r="AO854" s="1461"/>
    </row>
    <row r="855">
      <c r="A855" s="1461"/>
      <c r="B855" s="452"/>
      <c r="C855" s="1569"/>
      <c r="D855" s="1570"/>
      <c r="E855" s="1571"/>
      <c r="F855" s="1046"/>
      <c r="G855" s="1571"/>
      <c r="H855" s="1046"/>
      <c r="I855" s="1046"/>
      <c r="J855" s="1571"/>
      <c r="K855" s="1573"/>
      <c r="L855" s="1046"/>
      <c r="M855" s="1046"/>
      <c r="N855" s="1046"/>
      <c r="O855" s="1461"/>
      <c r="P855" s="1461"/>
      <c r="Q855" s="1461"/>
      <c r="R855" s="1461"/>
      <c r="S855" s="1461"/>
      <c r="T855" s="327"/>
      <c r="U855" s="327"/>
      <c r="V855" s="327"/>
      <c r="W855" s="327"/>
      <c r="X855" s="327"/>
      <c r="Y855" s="327"/>
      <c r="Z855" s="327"/>
      <c r="AA855" s="327"/>
      <c r="AB855" s="1575"/>
      <c r="AC855" s="327"/>
      <c r="AD855" s="327"/>
      <c r="AE855" s="327"/>
      <c r="AF855" s="327"/>
      <c r="AG855" s="327"/>
      <c r="AH855" s="327"/>
      <c r="AI855" s="327"/>
      <c r="AJ855" s="327"/>
      <c r="AK855" s="327"/>
      <c r="AL855" s="1461"/>
      <c r="AM855" s="1461"/>
      <c r="AN855" s="1461"/>
      <c r="AO855" s="1461"/>
    </row>
    <row r="856">
      <c r="A856" s="1461"/>
      <c r="B856" s="452"/>
      <c r="C856" s="1569"/>
      <c r="D856" s="1570"/>
      <c r="E856" s="1571"/>
      <c r="F856" s="1046"/>
      <c r="G856" s="1571"/>
      <c r="H856" s="1046"/>
      <c r="I856" s="1046"/>
      <c r="J856" s="1571"/>
      <c r="K856" s="1573"/>
      <c r="L856" s="1046"/>
      <c r="M856" s="1046"/>
      <c r="N856" s="1046"/>
      <c r="O856" s="1461"/>
      <c r="P856" s="1461"/>
      <c r="Q856" s="1461"/>
      <c r="R856" s="1461"/>
      <c r="S856" s="1461"/>
      <c r="T856" s="327"/>
      <c r="U856" s="327"/>
      <c r="V856" s="327"/>
      <c r="W856" s="327"/>
      <c r="X856" s="327"/>
      <c r="Y856" s="327"/>
      <c r="Z856" s="327"/>
      <c r="AA856" s="327"/>
      <c r="AB856" s="1575"/>
      <c r="AC856" s="327"/>
      <c r="AD856" s="327"/>
      <c r="AE856" s="327"/>
      <c r="AF856" s="327"/>
      <c r="AG856" s="327"/>
      <c r="AH856" s="327"/>
      <c r="AI856" s="327"/>
      <c r="AJ856" s="327"/>
      <c r="AK856" s="327"/>
      <c r="AL856" s="1461"/>
      <c r="AM856" s="1461"/>
      <c r="AN856" s="1461"/>
      <c r="AO856" s="1461"/>
    </row>
    <row r="857">
      <c r="A857" s="1461"/>
      <c r="B857" s="452"/>
      <c r="C857" s="1569"/>
      <c r="D857" s="1570"/>
      <c r="E857" s="1571"/>
      <c r="F857" s="1046"/>
      <c r="G857" s="1571"/>
      <c r="H857" s="1046"/>
      <c r="I857" s="1046"/>
      <c r="J857" s="1571"/>
      <c r="K857" s="1573"/>
      <c r="L857" s="1046"/>
      <c r="M857" s="1046"/>
      <c r="N857" s="1046"/>
      <c r="O857" s="1461"/>
      <c r="P857" s="1461"/>
      <c r="Q857" s="1461"/>
      <c r="R857" s="1461"/>
      <c r="S857" s="1461"/>
      <c r="T857" s="327"/>
      <c r="U857" s="327"/>
      <c r="V857" s="327"/>
      <c r="W857" s="327"/>
      <c r="X857" s="327"/>
      <c r="Y857" s="327"/>
      <c r="Z857" s="327"/>
      <c r="AA857" s="327"/>
      <c r="AB857" s="1575"/>
      <c r="AC857" s="327"/>
      <c r="AD857" s="327"/>
      <c r="AE857" s="327"/>
      <c r="AF857" s="327"/>
      <c r="AG857" s="327"/>
      <c r="AH857" s="327"/>
      <c r="AI857" s="327"/>
      <c r="AJ857" s="327"/>
      <c r="AK857" s="327"/>
      <c r="AL857" s="1461"/>
      <c r="AM857" s="1461"/>
      <c r="AN857" s="1461"/>
      <c r="AO857" s="1461"/>
    </row>
    <row r="858">
      <c r="A858" s="1461"/>
      <c r="B858" s="452"/>
      <c r="C858" s="1569"/>
      <c r="D858" s="1570"/>
      <c r="E858" s="1571"/>
      <c r="F858" s="1046"/>
      <c r="G858" s="1571"/>
      <c r="H858" s="1046"/>
      <c r="I858" s="1046"/>
      <c r="J858" s="1571"/>
      <c r="K858" s="1573"/>
      <c r="L858" s="1046"/>
      <c r="M858" s="1046"/>
      <c r="N858" s="1046"/>
      <c r="O858" s="1461"/>
      <c r="P858" s="1461"/>
      <c r="Q858" s="1461"/>
      <c r="R858" s="1461"/>
      <c r="S858" s="1461"/>
      <c r="T858" s="327"/>
      <c r="U858" s="327"/>
      <c r="V858" s="327"/>
      <c r="W858" s="327"/>
      <c r="X858" s="327"/>
      <c r="Y858" s="327"/>
      <c r="Z858" s="327"/>
      <c r="AA858" s="327"/>
      <c r="AB858" s="1575"/>
      <c r="AC858" s="327"/>
      <c r="AD858" s="327"/>
      <c r="AE858" s="327"/>
      <c r="AF858" s="327"/>
      <c r="AG858" s="327"/>
      <c r="AH858" s="327"/>
      <c r="AI858" s="327"/>
      <c r="AJ858" s="327"/>
      <c r="AK858" s="327"/>
      <c r="AL858" s="1461"/>
      <c r="AM858" s="1461"/>
      <c r="AN858" s="1461"/>
      <c r="AO858" s="1461"/>
    </row>
    <row r="859">
      <c r="A859" s="1461"/>
      <c r="B859" s="452"/>
      <c r="C859" s="1569"/>
      <c r="D859" s="1570"/>
      <c r="E859" s="1571"/>
      <c r="F859" s="1046"/>
      <c r="G859" s="1571"/>
      <c r="H859" s="1046"/>
      <c r="I859" s="1046"/>
      <c r="J859" s="1571"/>
      <c r="K859" s="1573"/>
      <c r="L859" s="1046"/>
      <c r="M859" s="1046"/>
      <c r="N859" s="1046"/>
      <c r="O859" s="1461"/>
      <c r="P859" s="1461"/>
      <c r="Q859" s="1461"/>
      <c r="R859" s="1461"/>
      <c r="S859" s="1461"/>
      <c r="T859" s="327"/>
      <c r="U859" s="327"/>
      <c r="V859" s="327"/>
      <c r="W859" s="327"/>
      <c r="X859" s="327"/>
      <c r="Y859" s="327"/>
      <c r="Z859" s="327"/>
      <c r="AA859" s="327"/>
      <c r="AB859" s="1575"/>
      <c r="AC859" s="327"/>
      <c r="AD859" s="327"/>
      <c r="AE859" s="327"/>
      <c r="AF859" s="327"/>
      <c r="AG859" s="327"/>
      <c r="AH859" s="327"/>
      <c r="AI859" s="327"/>
      <c r="AJ859" s="327"/>
      <c r="AK859" s="327"/>
      <c r="AL859" s="1461"/>
      <c r="AM859" s="1461"/>
      <c r="AN859" s="1461"/>
      <c r="AO859" s="1461"/>
    </row>
    <row r="860">
      <c r="A860" s="1461"/>
      <c r="B860" s="452"/>
      <c r="C860" s="1569"/>
      <c r="D860" s="1570"/>
      <c r="E860" s="1571"/>
      <c r="F860" s="1046"/>
      <c r="G860" s="1571"/>
      <c r="H860" s="1046"/>
      <c r="I860" s="1046"/>
      <c r="J860" s="1571"/>
      <c r="K860" s="1573"/>
      <c r="L860" s="1046"/>
      <c r="M860" s="1046"/>
      <c r="N860" s="1046"/>
      <c r="O860" s="1461"/>
      <c r="P860" s="1461"/>
      <c r="Q860" s="1461"/>
      <c r="R860" s="1461"/>
      <c r="S860" s="1461"/>
      <c r="T860" s="327"/>
      <c r="U860" s="327"/>
      <c r="V860" s="327"/>
      <c r="W860" s="327"/>
      <c r="X860" s="327"/>
      <c r="Y860" s="327"/>
      <c r="Z860" s="327"/>
      <c r="AA860" s="327"/>
      <c r="AB860" s="1575"/>
      <c r="AC860" s="327"/>
      <c r="AD860" s="327"/>
      <c r="AE860" s="327"/>
      <c r="AF860" s="327"/>
      <c r="AG860" s="327"/>
      <c r="AH860" s="327"/>
      <c r="AI860" s="327"/>
      <c r="AJ860" s="327"/>
      <c r="AK860" s="327"/>
      <c r="AL860" s="1461"/>
      <c r="AM860" s="1461"/>
      <c r="AN860" s="1461"/>
      <c r="AO860" s="1461"/>
    </row>
    <row r="861">
      <c r="A861" s="1461"/>
      <c r="B861" s="452"/>
      <c r="C861" s="1569"/>
      <c r="D861" s="1570"/>
      <c r="E861" s="1571"/>
      <c r="F861" s="1046"/>
      <c r="G861" s="1571"/>
      <c r="H861" s="1046"/>
      <c r="I861" s="1046"/>
      <c r="J861" s="1571"/>
      <c r="K861" s="1573"/>
      <c r="L861" s="1046"/>
      <c r="M861" s="1046"/>
      <c r="N861" s="1046"/>
      <c r="O861" s="1461"/>
      <c r="P861" s="1461"/>
      <c r="Q861" s="1461"/>
      <c r="R861" s="1461"/>
      <c r="S861" s="1461"/>
      <c r="T861" s="327"/>
      <c r="U861" s="327"/>
      <c r="V861" s="327"/>
      <c r="W861" s="327"/>
      <c r="X861" s="327"/>
      <c r="Y861" s="327"/>
      <c r="Z861" s="327"/>
      <c r="AA861" s="327"/>
      <c r="AB861" s="1575"/>
      <c r="AC861" s="327"/>
      <c r="AD861" s="327"/>
      <c r="AE861" s="327"/>
      <c r="AF861" s="327"/>
      <c r="AG861" s="327"/>
      <c r="AH861" s="327"/>
      <c r="AI861" s="327"/>
      <c r="AJ861" s="327"/>
      <c r="AK861" s="327"/>
      <c r="AL861" s="1461"/>
      <c r="AM861" s="1461"/>
      <c r="AN861" s="1461"/>
      <c r="AO861" s="1461"/>
    </row>
    <row r="862">
      <c r="A862" s="1461"/>
      <c r="B862" s="452"/>
      <c r="C862" s="1569"/>
      <c r="D862" s="1570"/>
      <c r="E862" s="1571"/>
      <c r="F862" s="1046"/>
      <c r="G862" s="1571"/>
      <c r="H862" s="1046"/>
      <c r="I862" s="1046"/>
      <c r="J862" s="1571"/>
      <c r="K862" s="1573"/>
      <c r="L862" s="1046"/>
      <c r="M862" s="1046"/>
      <c r="N862" s="1046"/>
      <c r="O862" s="1461"/>
      <c r="P862" s="1461"/>
      <c r="Q862" s="1461"/>
      <c r="R862" s="1461"/>
      <c r="S862" s="1461"/>
      <c r="T862" s="327"/>
      <c r="U862" s="327"/>
      <c r="V862" s="327"/>
      <c r="W862" s="327"/>
      <c r="X862" s="327"/>
      <c r="Y862" s="327"/>
      <c r="Z862" s="327"/>
      <c r="AA862" s="327"/>
      <c r="AB862" s="1575"/>
      <c r="AC862" s="327"/>
      <c r="AD862" s="327"/>
      <c r="AE862" s="327"/>
      <c r="AF862" s="327"/>
      <c r="AG862" s="327"/>
      <c r="AH862" s="327"/>
      <c r="AI862" s="327"/>
      <c r="AJ862" s="327"/>
      <c r="AK862" s="327"/>
      <c r="AL862" s="1461"/>
      <c r="AM862" s="1461"/>
      <c r="AN862" s="1461"/>
      <c r="AO862" s="1461"/>
    </row>
    <row r="863">
      <c r="A863" s="1461"/>
      <c r="B863" s="452"/>
      <c r="C863" s="1569"/>
      <c r="D863" s="1570"/>
      <c r="E863" s="1571"/>
      <c r="F863" s="1046"/>
      <c r="G863" s="1571"/>
      <c r="H863" s="1046"/>
      <c r="I863" s="1046"/>
      <c r="J863" s="1571"/>
      <c r="K863" s="1573"/>
      <c r="L863" s="1046"/>
      <c r="M863" s="1046"/>
      <c r="N863" s="1046"/>
      <c r="O863" s="1461"/>
      <c r="P863" s="1461"/>
      <c r="Q863" s="1461"/>
      <c r="R863" s="1461"/>
      <c r="S863" s="1461"/>
      <c r="T863" s="327"/>
      <c r="U863" s="327"/>
      <c r="V863" s="327"/>
      <c r="W863" s="327"/>
      <c r="X863" s="327"/>
      <c r="Y863" s="327"/>
      <c r="Z863" s="327"/>
      <c r="AA863" s="327"/>
      <c r="AB863" s="1575"/>
      <c r="AC863" s="327"/>
      <c r="AD863" s="327"/>
      <c r="AE863" s="327"/>
      <c r="AF863" s="327"/>
      <c r="AG863" s="327"/>
      <c r="AH863" s="327"/>
      <c r="AI863" s="327"/>
      <c r="AJ863" s="327"/>
      <c r="AK863" s="327"/>
      <c r="AL863" s="1461"/>
      <c r="AM863" s="1461"/>
      <c r="AN863" s="1461"/>
      <c r="AO863" s="1461"/>
    </row>
    <row r="864">
      <c r="A864" s="1461"/>
      <c r="B864" s="452"/>
      <c r="C864" s="1569"/>
      <c r="D864" s="1570"/>
      <c r="E864" s="1571"/>
      <c r="F864" s="1046"/>
      <c r="G864" s="1571"/>
      <c r="H864" s="1046"/>
      <c r="I864" s="1046"/>
      <c r="J864" s="1571"/>
      <c r="K864" s="1573"/>
      <c r="L864" s="1046"/>
      <c r="M864" s="1046"/>
      <c r="N864" s="1046"/>
      <c r="O864" s="1461"/>
      <c r="P864" s="1461"/>
      <c r="Q864" s="1461"/>
      <c r="R864" s="1461"/>
      <c r="S864" s="1461"/>
      <c r="T864" s="327"/>
      <c r="U864" s="327"/>
      <c r="V864" s="327"/>
      <c r="W864" s="327"/>
      <c r="X864" s="327"/>
      <c r="Y864" s="327"/>
      <c r="Z864" s="327"/>
      <c r="AA864" s="327"/>
      <c r="AB864" s="1575"/>
      <c r="AC864" s="327"/>
      <c r="AD864" s="327"/>
      <c r="AE864" s="327"/>
      <c r="AF864" s="327"/>
      <c r="AG864" s="327"/>
      <c r="AH864" s="327"/>
      <c r="AI864" s="327"/>
      <c r="AJ864" s="327"/>
      <c r="AK864" s="327"/>
      <c r="AL864" s="1461"/>
      <c r="AM864" s="1461"/>
      <c r="AN864" s="1461"/>
      <c r="AO864" s="1461"/>
    </row>
    <row r="865">
      <c r="A865" s="1461"/>
      <c r="B865" s="452"/>
      <c r="C865" s="1569"/>
      <c r="D865" s="1570"/>
      <c r="E865" s="1571"/>
      <c r="F865" s="1046"/>
      <c r="G865" s="1571"/>
      <c r="H865" s="1046"/>
      <c r="I865" s="1046"/>
      <c r="J865" s="1571"/>
      <c r="K865" s="1573"/>
      <c r="L865" s="1046"/>
      <c r="M865" s="1046"/>
      <c r="N865" s="1046"/>
      <c r="O865" s="1461"/>
      <c r="P865" s="1461"/>
      <c r="Q865" s="1461"/>
      <c r="R865" s="1461"/>
      <c r="S865" s="1461"/>
      <c r="T865" s="327"/>
      <c r="U865" s="327"/>
      <c r="V865" s="327"/>
      <c r="W865" s="327"/>
      <c r="X865" s="327"/>
      <c r="Y865" s="327"/>
      <c r="Z865" s="327"/>
      <c r="AA865" s="327"/>
      <c r="AB865" s="1575"/>
      <c r="AC865" s="327"/>
      <c r="AD865" s="327"/>
      <c r="AE865" s="327"/>
      <c r="AF865" s="327"/>
      <c r="AG865" s="327"/>
      <c r="AH865" s="327"/>
      <c r="AI865" s="327"/>
      <c r="AJ865" s="327"/>
      <c r="AK865" s="327"/>
      <c r="AL865" s="1461"/>
      <c r="AM865" s="1461"/>
      <c r="AN865" s="1461"/>
      <c r="AO865" s="1461"/>
    </row>
    <row r="866">
      <c r="A866" s="1461"/>
      <c r="B866" s="452"/>
      <c r="C866" s="1569"/>
      <c r="D866" s="1570"/>
      <c r="E866" s="1571"/>
      <c r="F866" s="1046"/>
      <c r="G866" s="1571"/>
      <c r="H866" s="1046"/>
      <c r="I866" s="1046"/>
      <c r="J866" s="1571"/>
      <c r="K866" s="1573"/>
      <c r="L866" s="1046"/>
      <c r="M866" s="1046"/>
      <c r="N866" s="1046"/>
      <c r="O866" s="1461"/>
      <c r="P866" s="1461"/>
      <c r="Q866" s="1461"/>
      <c r="R866" s="1461"/>
      <c r="S866" s="1461"/>
      <c r="T866" s="327"/>
      <c r="U866" s="327"/>
      <c r="V866" s="327"/>
      <c r="W866" s="327"/>
      <c r="X866" s="327"/>
      <c r="Y866" s="327"/>
      <c r="Z866" s="327"/>
      <c r="AA866" s="327"/>
      <c r="AB866" s="1575"/>
      <c r="AC866" s="327"/>
      <c r="AD866" s="327"/>
      <c r="AE866" s="327"/>
      <c r="AF866" s="327"/>
      <c r="AG866" s="327"/>
      <c r="AH866" s="327"/>
      <c r="AI866" s="327"/>
      <c r="AJ866" s="327"/>
      <c r="AK866" s="327"/>
      <c r="AL866" s="1461"/>
      <c r="AM866" s="1461"/>
      <c r="AN866" s="1461"/>
      <c r="AO866" s="1461"/>
    </row>
    <row r="867">
      <c r="A867" s="1461"/>
      <c r="B867" s="452"/>
      <c r="C867" s="1569"/>
      <c r="D867" s="1570"/>
      <c r="E867" s="1571"/>
      <c r="F867" s="1046"/>
      <c r="G867" s="1571"/>
      <c r="H867" s="1046"/>
      <c r="I867" s="1046"/>
      <c r="J867" s="1571"/>
      <c r="K867" s="1573"/>
      <c r="L867" s="1046"/>
      <c r="M867" s="1046"/>
      <c r="N867" s="1046"/>
      <c r="O867" s="1461"/>
      <c r="P867" s="1461"/>
      <c r="Q867" s="1461"/>
      <c r="R867" s="1461"/>
      <c r="S867" s="1461"/>
      <c r="T867" s="327"/>
      <c r="U867" s="327"/>
      <c r="V867" s="327"/>
      <c r="W867" s="327"/>
      <c r="X867" s="327"/>
      <c r="Y867" s="327"/>
      <c r="Z867" s="327"/>
      <c r="AA867" s="327"/>
      <c r="AB867" s="1575"/>
      <c r="AC867" s="327"/>
      <c r="AD867" s="327"/>
      <c r="AE867" s="327"/>
      <c r="AF867" s="327"/>
      <c r="AG867" s="327"/>
      <c r="AH867" s="327"/>
      <c r="AI867" s="327"/>
      <c r="AJ867" s="327"/>
      <c r="AK867" s="327"/>
      <c r="AL867" s="1461"/>
      <c r="AM867" s="1461"/>
      <c r="AN867" s="1461"/>
      <c r="AO867" s="1461"/>
    </row>
    <row r="868">
      <c r="A868" s="1461"/>
      <c r="B868" s="452"/>
      <c r="C868" s="1569"/>
      <c r="D868" s="1570"/>
      <c r="E868" s="1571"/>
      <c r="F868" s="1046"/>
      <c r="G868" s="1571"/>
      <c r="H868" s="1046"/>
      <c r="I868" s="1046"/>
      <c r="J868" s="1571"/>
      <c r="K868" s="1573"/>
      <c r="L868" s="1046"/>
      <c r="M868" s="1046"/>
      <c r="N868" s="1046"/>
      <c r="O868" s="1461"/>
      <c r="P868" s="1461"/>
      <c r="Q868" s="1461"/>
      <c r="R868" s="1461"/>
      <c r="S868" s="1461"/>
      <c r="T868" s="327"/>
      <c r="U868" s="327"/>
      <c r="V868" s="327"/>
      <c r="W868" s="327"/>
      <c r="X868" s="327"/>
      <c r="Y868" s="327"/>
      <c r="Z868" s="327"/>
      <c r="AA868" s="327"/>
      <c r="AB868" s="1575"/>
      <c r="AC868" s="327"/>
      <c r="AD868" s="327"/>
      <c r="AE868" s="327"/>
      <c r="AF868" s="327"/>
      <c r="AG868" s="327"/>
      <c r="AH868" s="327"/>
      <c r="AI868" s="327"/>
      <c r="AJ868" s="327"/>
      <c r="AK868" s="327"/>
      <c r="AL868" s="1461"/>
      <c r="AM868" s="1461"/>
      <c r="AN868" s="1461"/>
      <c r="AO868" s="1461"/>
    </row>
    <row r="869">
      <c r="A869" s="1461"/>
      <c r="B869" s="452"/>
      <c r="C869" s="1569"/>
      <c r="D869" s="1570"/>
      <c r="E869" s="1571"/>
      <c r="F869" s="1046"/>
      <c r="G869" s="1571"/>
      <c r="H869" s="1046"/>
      <c r="I869" s="1046"/>
      <c r="J869" s="1571"/>
      <c r="K869" s="1573"/>
      <c r="L869" s="1046"/>
      <c r="M869" s="1046"/>
      <c r="N869" s="1046"/>
      <c r="O869" s="1461"/>
      <c r="P869" s="1461"/>
      <c r="Q869" s="1461"/>
      <c r="R869" s="1461"/>
      <c r="S869" s="1461"/>
      <c r="T869" s="327"/>
      <c r="U869" s="327"/>
      <c r="V869" s="327"/>
      <c r="W869" s="327"/>
      <c r="X869" s="327"/>
      <c r="Y869" s="327"/>
      <c r="Z869" s="327"/>
      <c r="AA869" s="327"/>
      <c r="AB869" s="1575"/>
      <c r="AC869" s="327"/>
      <c r="AD869" s="327"/>
      <c r="AE869" s="327"/>
      <c r="AF869" s="327"/>
      <c r="AG869" s="327"/>
      <c r="AH869" s="327"/>
      <c r="AI869" s="327"/>
      <c r="AJ869" s="327"/>
      <c r="AK869" s="327"/>
      <c r="AL869" s="1461"/>
      <c r="AM869" s="1461"/>
      <c r="AN869" s="1461"/>
      <c r="AO869" s="1461"/>
    </row>
    <row r="870">
      <c r="A870" s="1461"/>
      <c r="B870" s="452"/>
      <c r="C870" s="1569"/>
      <c r="D870" s="1570"/>
      <c r="E870" s="1571"/>
      <c r="F870" s="1046"/>
      <c r="G870" s="1571"/>
      <c r="H870" s="1046"/>
      <c r="I870" s="1046"/>
      <c r="J870" s="1571"/>
      <c r="K870" s="1573"/>
      <c r="L870" s="1046"/>
      <c r="M870" s="1046"/>
      <c r="N870" s="1046"/>
      <c r="O870" s="1461"/>
      <c r="P870" s="1461"/>
      <c r="Q870" s="1461"/>
      <c r="R870" s="1461"/>
      <c r="S870" s="1461"/>
      <c r="T870" s="327"/>
      <c r="U870" s="327"/>
      <c r="V870" s="327"/>
      <c r="W870" s="327"/>
      <c r="X870" s="327"/>
      <c r="Y870" s="327"/>
      <c r="Z870" s="327"/>
      <c r="AA870" s="327"/>
      <c r="AB870" s="1575"/>
      <c r="AC870" s="327"/>
      <c r="AD870" s="327"/>
      <c r="AE870" s="327"/>
      <c r="AF870" s="327"/>
      <c r="AG870" s="327"/>
      <c r="AH870" s="327"/>
      <c r="AI870" s="327"/>
      <c r="AJ870" s="327"/>
      <c r="AK870" s="327"/>
      <c r="AL870" s="1461"/>
      <c r="AM870" s="1461"/>
      <c r="AN870" s="1461"/>
      <c r="AO870" s="1461"/>
    </row>
    <row r="871">
      <c r="A871" s="1461"/>
      <c r="B871" s="452"/>
      <c r="C871" s="1569"/>
      <c r="D871" s="1570"/>
      <c r="E871" s="1571"/>
      <c r="F871" s="1046"/>
      <c r="G871" s="1571"/>
      <c r="H871" s="1046"/>
      <c r="I871" s="1046"/>
      <c r="J871" s="1571"/>
      <c r="K871" s="1573"/>
      <c r="L871" s="1046"/>
      <c r="M871" s="1046"/>
      <c r="N871" s="1046"/>
      <c r="O871" s="1461"/>
      <c r="P871" s="1461"/>
      <c r="Q871" s="1461"/>
      <c r="R871" s="1461"/>
      <c r="S871" s="1461"/>
      <c r="T871" s="327"/>
      <c r="U871" s="327"/>
      <c r="V871" s="327"/>
      <c r="W871" s="327"/>
      <c r="X871" s="327"/>
      <c r="Y871" s="327"/>
      <c r="Z871" s="327"/>
      <c r="AA871" s="327"/>
      <c r="AB871" s="1575"/>
      <c r="AC871" s="327"/>
      <c r="AD871" s="327"/>
      <c r="AE871" s="327"/>
      <c r="AF871" s="327"/>
      <c r="AG871" s="327"/>
      <c r="AH871" s="327"/>
      <c r="AI871" s="327"/>
      <c r="AJ871" s="327"/>
      <c r="AK871" s="327"/>
      <c r="AL871" s="1461"/>
      <c r="AM871" s="1461"/>
      <c r="AN871" s="1461"/>
      <c r="AO871" s="1461"/>
    </row>
    <row r="872">
      <c r="A872" s="1461"/>
      <c r="B872" s="452"/>
      <c r="C872" s="1569"/>
      <c r="D872" s="1570"/>
      <c r="E872" s="1571"/>
      <c r="F872" s="1046"/>
      <c r="G872" s="1571"/>
      <c r="H872" s="1046"/>
      <c r="I872" s="1046"/>
      <c r="J872" s="1571"/>
      <c r="K872" s="1573"/>
      <c r="L872" s="1046"/>
      <c r="M872" s="1046"/>
      <c r="N872" s="1046"/>
      <c r="O872" s="1461"/>
      <c r="P872" s="1461"/>
      <c r="Q872" s="1461"/>
      <c r="R872" s="1461"/>
      <c r="S872" s="1461"/>
      <c r="T872" s="327"/>
      <c r="U872" s="327"/>
      <c r="V872" s="327"/>
      <c r="W872" s="327"/>
      <c r="X872" s="327"/>
      <c r="Y872" s="327"/>
      <c r="Z872" s="327"/>
      <c r="AA872" s="327"/>
      <c r="AB872" s="1575"/>
      <c r="AC872" s="327"/>
      <c r="AD872" s="327"/>
      <c r="AE872" s="327"/>
      <c r="AF872" s="327"/>
      <c r="AG872" s="327"/>
      <c r="AH872" s="327"/>
      <c r="AI872" s="327"/>
      <c r="AJ872" s="327"/>
      <c r="AK872" s="327"/>
      <c r="AL872" s="1461"/>
      <c r="AM872" s="1461"/>
      <c r="AN872" s="1461"/>
      <c r="AO872" s="1461"/>
    </row>
    <row r="873">
      <c r="A873" s="1461"/>
      <c r="B873" s="452"/>
      <c r="C873" s="1569"/>
      <c r="D873" s="1570"/>
      <c r="E873" s="1571"/>
      <c r="F873" s="1046"/>
      <c r="G873" s="1571"/>
      <c r="H873" s="1046"/>
      <c r="I873" s="1046"/>
      <c r="J873" s="1571"/>
      <c r="K873" s="1573"/>
      <c r="L873" s="1046"/>
      <c r="M873" s="1046"/>
      <c r="N873" s="1046"/>
      <c r="O873" s="1461"/>
      <c r="P873" s="1461"/>
      <c r="Q873" s="1461"/>
      <c r="R873" s="1461"/>
      <c r="S873" s="1461"/>
      <c r="T873" s="327"/>
      <c r="U873" s="327"/>
      <c r="V873" s="327"/>
      <c r="W873" s="327"/>
      <c r="X873" s="327"/>
      <c r="Y873" s="327"/>
      <c r="Z873" s="327"/>
      <c r="AA873" s="327"/>
      <c r="AB873" s="1575"/>
      <c r="AC873" s="327"/>
      <c r="AD873" s="327"/>
      <c r="AE873" s="327"/>
      <c r="AF873" s="327"/>
      <c r="AG873" s="327"/>
      <c r="AH873" s="327"/>
      <c r="AI873" s="327"/>
      <c r="AJ873" s="327"/>
      <c r="AK873" s="327"/>
      <c r="AL873" s="1461"/>
      <c r="AM873" s="1461"/>
      <c r="AN873" s="1461"/>
      <c r="AO873" s="1461"/>
    </row>
    <row r="874">
      <c r="A874" s="1461"/>
      <c r="B874" s="452"/>
      <c r="C874" s="1569"/>
      <c r="D874" s="1570"/>
      <c r="E874" s="1571"/>
      <c r="F874" s="1046"/>
      <c r="G874" s="1571"/>
      <c r="H874" s="1046"/>
      <c r="I874" s="1046"/>
      <c r="J874" s="1571"/>
      <c r="K874" s="1573"/>
      <c r="L874" s="1046"/>
      <c r="M874" s="1046"/>
      <c r="N874" s="1046"/>
      <c r="O874" s="1461"/>
      <c r="P874" s="1461"/>
      <c r="Q874" s="1461"/>
      <c r="R874" s="1461"/>
      <c r="S874" s="1461"/>
      <c r="T874" s="327"/>
      <c r="U874" s="327"/>
      <c r="V874" s="327"/>
      <c r="W874" s="327"/>
      <c r="X874" s="327"/>
      <c r="Y874" s="327"/>
      <c r="Z874" s="327"/>
      <c r="AA874" s="327"/>
      <c r="AB874" s="1575"/>
      <c r="AC874" s="327"/>
      <c r="AD874" s="327"/>
      <c r="AE874" s="327"/>
      <c r="AF874" s="327"/>
      <c r="AG874" s="327"/>
      <c r="AH874" s="327"/>
      <c r="AI874" s="327"/>
      <c r="AJ874" s="327"/>
      <c r="AK874" s="327"/>
      <c r="AL874" s="1461"/>
      <c r="AM874" s="1461"/>
      <c r="AN874" s="1461"/>
      <c r="AO874" s="1461"/>
    </row>
    <row r="875">
      <c r="A875" s="1461"/>
      <c r="B875" s="452"/>
      <c r="C875" s="1569"/>
      <c r="D875" s="1570"/>
      <c r="E875" s="1571"/>
      <c r="F875" s="1046"/>
      <c r="G875" s="1571"/>
      <c r="H875" s="1046"/>
      <c r="I875" s="1046"/>
      <c r="J875" s="1571"/>
      <c r="K875" s="1573"/>
      <c r="L875" s="1046"/>
      <c r="M875" s="1046"/>
      <c r="N875" s="1046"/>
      <c r="O875" s="1461"/>
      <c r="P875" s="1461"/>
      <c r="Q875" s="1461"/>
      <c r="R875" s="1461"/>
      <c r="S875" s="1461"/>
      <c r="T875" s="327"/>
      <c r="U875" s="327"/>
      <c r="V875" s="327"/>
      <c r="W875" s="327"/>
      <c r="X875" s="327"/>
      <c r="Y875" s="327"/>
      <c r="Z875" s="327"/>
      <c r="AA875" s="327"/>
      <c r="AB875" s="1575"/>
      <c r="AC875" s="327"/>
      <c r="AD875" s="327"/>
      <c r="AE875" s="327"/>
      <c r="AF875" s="327"/>
      <c r="AG875" s="327"/>
      <c r="AH875" s="327"/>
      <c r="AI875" s="327"/>
      <c r="AJ875" s="327"/>
      <c r="AK875" s="327"/>
      <c r="AL875" s="1461"/>
      <c r="AM875" s="1461"/>
      <c r="AN875" s="1461"/>
      <c r="AO875" s="1461"/>
    </row>
    <row r="876">
      <c r="A876" s="1461"/>
      <c r="B876" s="452"/>
      <c r="C876" s="1569"/>
      <c r="D876" s="1570"/>
      <c r="E876" s="1571"/>
      <c r="F876" s="1046"/>
      <c r="G876" s="1571"/>
      <c r="H876" s="1046"/>
      <c r="I876" s="1046"/>
      <c r="J876" s="1571"/>
      <c r="K876" s="1573"/>
      <c r="L876" s="1046"/>
      <c r="M876" s="1046"/>
      <c r="N876" s="1046"/>
      <c r="O876" s="1461"/>
      <c r="P876" s="1461"/>
      <c r="Q876" s="1461"/>
      <c r="R876" s="1461"/>
      <c r="S876" s="1461"/>
      <c r="T876" s="327"/>
      <c r="U876" s="327"/>
      <c r="V876" s="327"/>
      <c r="W876" s="327"/>
      <c r="X876" s="327"/>
      <c r="Y876" s="327"/>
      <c r="Z876" s="327"/>
      <c r="AA876" s="327"/>
      <c r="AB876" s="1575"/>
      <c r="AC876" s="327"/>
      <c r="AD876" s="327"/>
      <c r="AE876" s="327"/>
      <c r="AF876" s="327"/>
      <c r="AG876" s="327"/>
      <c r="AH876" s="327"/>
      <c r="AI876" s="327"/>
      <c r="AJ876" s="327"/>
      <c r="AK876" s="327"/>
      <c r="AL876" s="1461"/>
      <c r="AM876" s="1461"/>
      <c r="AN876" s="1461"/>
      <c r="AO876" s="1461"/>
    </row>
    <row r="877">
      <c r="A877" s="1461"/>
      <c r="B877" s="452"/>
      <c r="C877" s="1569"/>
      <c r="D877" s="1570"/>
      <c r="E877" s="1571"/>
      <c r="F877" s="1046"/>
      <c r="G877" s="1571"/>
      <c r="H877" s="1046"/>
      <c r="I877" s="1046"/>
      <c r="J877" s="1571"/>
      <c r="K877" s="1573"/>
      <c r="L877" s="1046"/>
      <c r="M877" s="1046"/>
      <c r="N877" s="1046"/>
      <c r="O877" s="1461"/>
      <c r="P877" s="1461"/>
      <c r="Q877" s="1461"/>
      <c r="R877" s="1461"/>
      <c r="S877" s="1461"/>
      <c r="T877" s="327"/>
      <c r="U877" s="327"/>
      <c r="V877" s="327"/>
      <c r="W877" s="327"/>
      <c r="X877" s="327"/>
      <c r="Y877" s="327"/>
      <c r="Z877" s="327"/>
      <c r="AA877" s="327"/>
      <c r="AB877" s="1575"/>
      <c r="AC877" s="327"/>
      <c r="AD877" s="327"/>
      <c r="AE877" s="327"/>
      <c r="AF877" s="327"/>
      <c r="AG877" s="327"/>
      <c r="AH877" s="327"/>
      <c r="AI877" s="327"/>
      <c r="AJ877" s="327"/>
      <c r="AK877" s="327"/>
      <c r="AL877" s="1461"/>
      <c r="AM877" s="1461"/>
      <c r="AN877" s="1461"/>
      <c r="AO877" s="1461"/>
    </row>
    <row r="878">
      <c r="A878" s="1461"/>
      <c r="B878" s="452"/>
      <c r="C878" s="1569"/>
      <c r="D878" s="1570"/>
      <c r="E878" s="1571"/>
      <c r="F878" s="1046"/>
      <c r="G878" s="1571"/>
      <c r="H878" s="1046"/>
      <c r="I878" s="1046"/>
      <c r="J878" s="1571"/>
      <c r="K878" s="1573"/>
      <c r="L878" s="1046"/>
      <c r="M878" s="1046"/>
      <c r="N878" s="1046"/>
      <c r="O878" s="1461"/>
      <c r="P878" s="1461"/>
      <c r="Q878" s="1461"/>
      <c r="R878" s="1461"/>
      <c r="S878" s="1461"/>
      <c r="T878" s="327"/>
      <c r="U878" s="327"/>
      <c r="V878" s="327"/>
      <c r="W878" s="327"/>
      <c r="X878" s="327"/>
      <c r="Y878" s="327"/>
      <c r="Z878" s="327"/>
      <c r="AA878" s="327"/>
      <c r="AB878" s="1575"/>
      <c r="AC878" s="327"/>
      <c r="AD878" s="327"/>
      <c r="AE878" s="327"/>
      <c r="AF878" s="327"/>
      <c r="AG878" s="327"/>
      <c r="AH878" s="327"/>
      <c r="AI878" s="327"/>
      <c r="AJ878" s="327"/>
      <c r="AK878" s="327"/>
      <c r="AL878" s="1461"/>
      <c r="AM878" s="1461"/>
      <c r="AN878" s="1461"/>
      <c r="AO878" s="1461"/>
    </row>
    <row r="879">
      <c r="A879" s="1461"/>
      <c r="B879" s="452"/>
      <c r="C879" s="1569"/>
      <c r="D879" s="1570"/>
      <c r="E879" s="1571"/>
      <c r="F879" s="1046"/>
      <c r="G879" s="1571"/>
      <c r="H879" s="1046"/>
      <c r="I879" s="1046"/>
      <c r="J879" s="1571"/>
      <c r="K879" s="1573"/>
      <c r="L879" s="1046"/>
      <c r="M879" s="1046"/>
      <c r="N879" s="1046"/>
      <c r="O879" s="1461"/>
      <c r="P879" s="1461"/>
      <c r="Q879" s="1461"/>
      <c r="R879" s="1461"/>
      <c r="S879" s="1461"/>
      <c r="T879" s="327"/>
      <c r="U879" s="327"/>
      <c r="V879" s="327"/>
      <c r="W879" s="327"/>
      <c r="X879" s="327"/>
      <c r="Y879" s="327"/>
      <c r="Z879" s="327"/>
      <c r="AA879" s="327"/>
      <c r="AB879" s="1575"/>
      <c r="AC879" s="327"/>
      <c r="AD879" s="327"/>
      <c r="AE879" s="327"/>
      <c r="AF879" s="327"/>
      <c r="AG879" s="327"/>
      <c r="AH879" s="327"/>
      <c r="AI879" s="327"/>
      <c r="AJ879" s="327"/>
      <c r="AK879" s="327"/>
      <c r="AL879" s="1461"/>
      <c r="AM879" s="1461"/>
      <c r="AN879" s="1461"/>
      <c r="AO879" s="1461"/>
    </row>
    <row r="880">
      <c r="A880" s="1461"/>
      <c r="B880" s="452"/>
      <c r="C880" s="1569"/>
      <c r="D880" s="1570"/>
      <c r="E880" s="1571"/>
      <c r="F880" s="1046"/>
      <c r="G880" s="1571"/>
      <c r="H880" s="1046"/>
      <c r="I880" s="1046"/>
      <c r="J880" s="1571"/>
      <c r="K880" s="1573"/>
      <c r="L880" s="1046"/>
      <c r="M880" s="1046"/>
      <c r="N880" s="1046"/>
      <c r="O880" s="1461"/>
      <c r="P880" s="1461"/>
      <c r="Q880" s="1461"/>
      <c r="R880" s="1461"/>
      <c r="S880" s="1461"/>
      <c r="T880" s="327"/>
      <c r="U880" s="327"/>
      <c r="V880" s="327"/>
      <c r="W880" s="327"/>
      <c r="X880" s="327"/>
      <c r="Y880" s="327"/>
      <c r="Z880" s="327"/>
      <c r="AA880" s="327"/>
      <c r="AB880" s="1575"/>
      <c r="AC880" s="327"/>
      <c r="AD880" s="327"/>
      <c r="AE880" s="327"/>
      <c r="AF880" s="327"/>
      <c r="AG880" s="327"/>
      <c r="AH880" s="327"/>
      <c r="AI880" s="327"/>
      <c r="AJ880" s="327"/>
      <c r="AK880" s="327"/>
      <c r="AL880" s="1461"/>
      <c r="AM880" s="1461"/>
      <c r="AN880" s="1461"/>
      <c r="AO880" s="1461"/>
    </row>
    <row r="881">
      <c r="A881" s="1461"/>
      <c r="B881" s="452"/>
      <c r="C881" s="1569"/>
      <c r="D881" s="1570"/>
      <c r="E881" s="1571"/>
      <c r="F881" s="1046"/>
      <c r="G881" s="1571"/>
      <c r="H881" s="1046"/>
      <c r="I881" s="1046"/>
      <c r="J881" s="1571"/>
      <c r="K881" s="1573"/>
      <c r="L881" s="1046"/>
      <c r="M881" s="1046"/>
      <c r="N881" s="1046"/>
      <c r="O881" s="1461"/>
      <c r="P881" s="1461"/>
      <c r="Q881" s="1461"/>
      <c r="R881" s="1461"/>
      <c r="S881" s="1461"/>
      <c r="T881" s="327"/>
      <c r="U881" s="327"/>
      <c r="V881" s="327"/>
      <c r="W881" s="327"/>
      <c r="X881" s="327"/>
      <c r="Y881" s="327"/>
      <c r="Z881" s="327"/>
      <c r="AA881" s="327"/>
      <c r="AB881" s="1575"/>
      <c r="AC881" s="327"/>
      <c r="AD881" s="327"/>
      <c r="AE881" s="327"/>
      <c r="AF881" s="327"/>
      <c r="AG881" s="327"/>
      <c r="AH881" s="327"/>
      <c r="AI881" s="327"/>
      <c r="AJ881" s="327"/>
      <c r="AK881" s="327"/>
      <c r="AL881" s="1461"/>
      <c r="AM881" s="1461"/>
      <c r="AN881" s="1461"/>
      <c r="AO881" s="1461"/>
    </row>
    <row r="882">
      <c r="A882" s="1461"/>
      <c r="B882" s="452"/>
      <c r="C882" s="1569"/>
      <c r="D882" s="1570"/>
      <c r="E882" s="1571"/>
      <c r="F882" s="1046"/>
      <c r="G882" s="1571"/>
      <c r="H882" s="1046"/>
      <c r="I882" s="1046"/>
      <c r="J882" s="1571"/>
      <c r="K882" s="1573"/>
      <c r="L882" s="1046"/>
      <c r="M882" s="1046"/>
      <c r="N882" s="1046"/>
      <c r="O882" s="1461"/>
      <c r="P882" s="1461"/>
      <c r="Q882" s="1461"/>
      <c r="R882" s="1461"/>
      <c r="S882" s="1461"/>
      <c r="T882" s="327"/>
      <c r="U882" s="327"/>
      <c r="V882" s="327"/>
      <c r="W882" s="327"/>
      <c r="X882" s="327"/>
      <c r="Y882" s="327"/>
      <c r="Z882" s="327"/>
      <c r="AA882" s="327"/>
      <c r="AB882" s="1575"/>
      <c r="AC882" s="327"/>
      <c r="AD882" s="327"/>
      <c r="AE882" s="327"/>
      <c r="AF882" s="327"/>
      <c r="AG882" s="327"/>
      <c r="AH882" s="327"/>
      <c r="AI882" s="327"/>
      <c r="AJ882" s="327"/>
      <c r="AK882" s="327"/>
      <c r="AL882" s="1461"/>
      <c r="AM882" s="1461"/>
      <c r="AN882" s="1461"/>
      <c r="AO882" s="1461"/>
    </row>
    <row r="883">
      <c r="A883" s="1461"/>
      <c r="B883" s="452"/>
      <c r="C883" s="1569"/>
      <c r="D883" s="1570"/>
      <c r="E883" s="1571"/>
      <c r="F883" s="1046"/>
      <c r="G883" s="1571"/>
      <c r="H883" s="1046"/>
      <c r="I883" s="1046"/>
      <c r="J883" s="1571"/>
      <c r="K883" s="1573"/>
      <c r="L883" s="1046"/>
      <c r="M883" s="1046"/>
      <c r="N883" s="1046"/>
      <c r="O883" s="1461"/>
      <c r="P883" s="1461"/>
      <c r="Q883" s="1461"/>
      <c r="R883" s="1461"/>
      <c r="S883" s="1461"/>
      <c r="T883" s="327"/>
      <c r="U883" s="327"/>
      <c r="V883" s="327"/>
      <c r="W883" s="327"/>
      <c r="X883" s="327"/>
      <c r="Y883" s="327"/>
      <c r="Z883" s="327"/>
      <c r="AA883" s="327"/>
      <c r="AB883" s="1575"/>
      <c r="AC883" s="327"/>
      <c r="AD883" s="327"/>
      <c r="AE883" s="327"/>
      <c r="AF883" s="327"/>
      <c r="AG883" s="327"/>
      <c r="AH883" s="327"/>
      <c r="AI883" s="327"/>
      <c r="AJ883" s="327"/>
      <c r="AK883" s="327"/>
      <c r="AL883" s="1461"/>
      <c r="AM883" s="1461"/>
      <c r="AN883" s="1461"/>
      <c r="AO883" s="1461"/>
    </row>
    <row r="884">
      <c r="A884" s="1461"/>
      <c r="B884" s="452"/>
      <c r="C884" s="1569"/>
      <c r="D884" s="1570"/>
      <c r="E884" s="1571"/>
      <c r="F884" s="1046"/>
      <c r="G884" s="1571"/>
      <c r="H884" s="1046"/>
      <c r="I884" s="1046"/>
      <c r="J884" s="1571"/>
      <c r="K884" s="1573"/>
      <c r="L884" s="1046"/>
      <c r="M884" s="1046"/>
      <c r="N884" s="1046"/>
      <c r="O884" s="1461"/>
      <c r="P884" s="1461"/>
      <c r="Q884" s="1461"/>
      <c r="R884" s="1461"/>
      <c r="S884" s="1461"/>
      <c r="T884" s="327"/>
      <c r="U884" s="327"/>
      <c r="V884" s="327"/>
      <c r="W884" s="327"/>
      <c r="X884" s="327"/>
      <c r="Y884" s="327"/>
      <c r="Z884" s="327"/>
      <c r="AA884" s="327"/>
      <c r="AB884" s="1575"/>
      <c r="AC884" s="327"/>
      <c r="AD884" s="327"/>
      <c r="AE884" s="327"/>
      <c r="AF884" s="327"/>
      <c r="AG884" s="327"/>
      <c r="AH884" s="327"/>
      <c r="AI884" s="327"/>
      <c r="AJ884" s="327"/>
      <c r="AK884" s="327"/>
      <c r="AL884" s="1461"/>
      <c r="AM884" s="1461"/>
      <c r="AN884" s="1461"/>
      <c r="AO884" s="1461"/>
    </row>
    <row r="885">
      <c r="A885" s="1461"/>
      <c r="B885" s="452"/>
      <c r="C885" s="1569"/>
      <c r="D885" s="1570"/>
      <c r="E885" s="1571"/>
      <c r="F885" s="1046"/>
      <c r="G885" s="1571"/>
      <c r="H885" s="1046"/>
      <c r="I885" s="1046"/>
      <c r="J885" s="1571"/>
      <c r="K885" s="1573"/>
      <c r="L885" s="1046"/>
      <c r="M885" s="1046"/>
      <c r="N885" s="1046"/>
      <c r="O885" s="1461"/>
      <c r="P885" s="1461"/>
      <c r="Q885" s="1461"/>
      <c r="R885" s="1461"/>
      <c r="S885" s="1461"/>
      <c r="T885" s="327"/>
      <c r="U885" s="327"/>
      <c r="V885" s="327"/>
      <c r="W885" s="327"/>
      <c r="X885" s="327"/>
      <c r="Y885" s="327"/>
      <c r="Z885" s="327"/>
      <c r="AA885" s="327"/>
      <c r="AB885" s="1575"/>
      <c r="AC885" s="327"/>
      <c r="AD885" s="327"/>
      <c r="AE885" s="327"/>
      <c r="AF885" s="327"/>
      <c r="AG885" s="327"/>
      <c r="AH885" s="327"/>
      <c r="AI885" s="327"/>
      <c r="AJ885" s="327"/>
      <c r="AK885" s="327"/>
      <c r="AL885" s="1461"/>
      <c r="AM885" s="1461"/>
      <c r="AN885" s="1461"/>
      <c r="AO885" s="1461"/>
    </row>
    <row r="886">
      <c r="A886" s="1461"/>
      <c r="B886" s="452"/>
      <c r="C886" s="1569"/>
      <c r="D886" s="1570"/>
      <c r="E886" s="1571"/>
      <c r="F886" s="1046"/>
      <c r="G886" s="1571"/>
      <c r="H886" s="1046"/>
      <c r="I886" s="1046"/>
      <c r="J886" s="1571"/>
      <c r="K886" s="1573"/>
      <c r="L886" s="1046"/>
      <c r="M886" s="1046"/>
      <c r="N886" s="1046"/>
      <c r="O886" s="1461"/>
      <c r="P886" s="1461"/>
      <c r="Q886" s="1461"/>
      <c r="R886" s="1461"/>
      <c r="S886" s="1461"/>
      <c r="T886" s="327"/>
      <c r="U886" s="327"/>
      <c r="V886" s="327"/>
      <c r="W886" s="327"/>
      <c r="X886" s="327"/>
      <c r="Y886" s="327"/>
      <c r="Z886" s="327"/>
      <c r="AA886" s="327"/>
      <c r="AB886" s="1575"/>
      <c r="AC886" s="327"/>
      <c r="AD886" s="327"/>
      <c r="AE886" s="327"/>
      <c r="AF886" s="327"/>
      <c r="AG886" s="327"/>
      <c r="AH886" s="327"/>
      <c r="AI886" s="327"/>
      <c r="AJ886" s="327"/>
      <c r="AK886" s="327"/>
      <c r="AL886" s="1461"/>
      <c r="AM886" s="1461"/>
      <c r="AN886" s="1461"/>
      <c r="AO886" s="1461"/>
    </row>
    <row r="887">
      <c r="A887" s="1461"/>
      <c r="B887" s="452"/>
      <c r="C887" s="1569"/>
      <c r="D887" s="1570"/>
      <c r="E887" s="1571"/>
      <c r="F887" s="1046"/>
      <c r="G887" s="1571"/>
      <c r="H887" s="1046"/>
      <c r="I887" s="1046"/>
      <c r="J887" s="1571"/>
      <c r="K887" s="1573"/>
      <c r="L887" s="1046"/>
      <c r="M887" s="1046"/>
      <c r="N887" s="1046"/>
      <c r="O887" s="1461"/>
      <c r="P887" s="1461"/>
      <c r="Q887" s="1461"/>
      <c r="R887" s="1461"/>
      <c r="S887" s="1461"/>
      <c r="T887" s="327"/>
      <c r="U887" s="327"/>
      <c r="V887" s="327"/>
      <c r="W887" s="327"/>
      <c r="X887" s="327"/>
      <c r="Y887" s="327"/>
      <c r="Z887" s="327"/>
      <c r="AA887" s="327"/>
      <c r="AB887" s="1575"/>
      <c r="AC887" s="327"/>
      <c r="AD887" s="327"/>
      <c r="AE887" s="327"/>
      <c r="AF887" s="327"/>
      <c r="AG887" s="327"/>
      <c r="AH887" s="327"/>
      <c r="AI887" s="327"/>
      <c r="AJ887" s="327"/>
      <c r="AK887" s="327"/>
      <c r="AL887" s="1461"/>
      <c r="AM887" s="1461"/>
      <c r="AN887" s="1461"/>
      <c r="AO887" s="1461"/>
    </row>
    <row r="888">
      <c r="A888" s="1461"/>
      <c r="B888" s="452"/>
      <c r="C888" s="1569"/>
      <c r="D888" s="1570"/>
      <c r="E888" s="1571"/>
      <c r="F888" s="1046"/>
      <c r="G888" s="1571"/>
      <c r="H888" s="1046"/>
      <c r="I888" s="1046"/>
      <c r="J888" s="1571"/>
      <c r="K888" s="1573"/>
      <c r="L888" s="1046"/>
      <c r="M888" s="1046"/>
      <c r="N888" s="1046"/>
      <c r="O888" s="1461"/>
      <c r="P888" s="1461"/>
      <c r="Q888" s="1461"/>
      <c r="R888" s="1461"/>
      <c r="S888" s="1461"/>
      <c r="T888" s="327"/>
      <c r="U888" s="327"/>
      <c r="V888" s="327"/>
      <c r="W888" s="327"/>
      <c r="X888" s="327"/>
      <c r="Y888" s="327"/>
      <c r="Z888" s="327"/>
      <c r="AA888" s="327"/>
      <c r="AB888" s="1575"/>
      <c r="AC888" s="327"/>
      <c r="AD888" s="327"/>
      <c r="AE888" s="327"/>
      <c r="AF888" s="327"/>
      <c r="AG888" s="327"/>
      <c r="AH888" s="327"/>
      <c r="AI888" s="327"/>
      <c r="AJ888" s="327"/>
      <c r="AK888" s="327"/>
      <c r="AL888" s="1461"/>
      <c r="AM888" s="1461"/>
      <c r="AN888" s="1461"/>
      <c r="AO888" s="1461"/>
    </row>
    <row r="889">
      <c r="A889" s="1461"/>
      <c r="B889" s="452"/>
      <c r="C889" s="1569"/>
      <c r="D889" s="1570"/>
      <c r="E889" s="1571"/>
      <c r="F889" s="1046"/>
      <c r="G889" s="1571"/>
      <c r="H889" s="1046"/>
      <c r="I889" s="1046"/>
      <c r="J889" s="1571"/>
      <c r="K889" s="1573"/>
      <c r="L889" s="1046"/>
      <c r="M889" s="1046"/>
      <c r="N889" s="1046"/>
      <c r="O889" s="1461"/>
      <c r="P889" s="1461"/>
      <c r="Q889" s="1461"/>
      <c r="R889" s="1461"/>
      <c r="S889" s="1461"/>
      <c r="T889" s="327"/>
      <c r="U889" s="327"/>
      <c r="V889" s="327"/>
      <c r="W889" s="327"/>
      <c r="X889" s="327"/>
      <c r="Y889" s="327"/>
      <c r="Z889" s="327"/>
      <c r="AA889" s="327"/>
      <c r="AB889" s="1575"/>
      <c r="AC889" s="327"/>
      <c r="AD889" s="327"/>
      <c r="AE889" s="327"/>
      <c r="AF889" s="327"/>
      <c r="AG889" s="327"/>
      <c r="AH889" s="327"/>
      <c r="AI889" s="327"/>
      <c r="AJ889" s="327"/>
      <c r="AK889" s="327"/>
      <c r="AL889" s="1461"/>
      <c r="AM889" s="1461"/>
      <c r="AN889" s="1461"/>
      <c r="AO889" s="1461"/>
    </row>
    <row r="890">
      <c r="A890" s="1461"/>
      <c r="B890" s="452"/>
      <c r="C890" s="1569"/>
      <c r="D890" s="1570"/>
      <c r="E890" s="1571"/>
      <c r="F890" s="1046"/>
      <c r="G890" s="1571"/>
      <c r="H890" s="1046"/>
      <c r="I890" s="1046"/>
      <c r="J890" s="1571"/>
      <c r="K890" s="1573"/>
      <c r="L890" s="1046"/>
      <c r="M890" s="1046"/>
      <c r="N890" s="1046"/>
      <c r="O890" s="1461"/>
      <c r="P890" s="1461"/>
      <c r="Q890" s="1461"/>
      <c r="R890" s="1461"/>
      <c r="S890" s="1461"/>
      <c r="T890" s="327"/>
      <c r="U890" s="327"/>
      <c r="V890" s="327"/>
      <c r="W890" s="327"/>
      <c r="X890" s="327"/>
      <c r="Y890" s="327"/>
      <c r="Z890" s="327"/>
      <c r="AA890" s="327"/>
      <c r="AB890" s="1575"/>
      <c r="AC890" s="327"/>
      <c r="AD890" s="327"/>
      <c r="AE890" s="327"/>
      <c r="AF890" s="327"/>
      <c r="AG890" s="327"/>
      <c r="AH890" s="327"/>
      <c r="AI890" s="327"/>
      <c r="AJ890" s="327"/>
      <c r="AK890" s="327"/>
      <c r="AL890" s="1461"/>
      <c r="AM890" s="1461"/>
      <c r="AN890" s="1461"/>
      <c r="AO890" s="1461"/>
    </row>
    <row r="891">
      <c r="A891" s="1461"/>
      <c r="B891" s="452"/>
      <c r="C891" s="1569"/>
      <c r="D891" s="1570"/>
      <c r="E891" s="1571"/>
      <c r="F891" s="1046"/>
      <c r="G891" s="1571"/>
      <c r="H891" s="1046"/>
      <c r="I891" s="1046"/>
      <c r="J891" s="1571"/>
      <c r="K891" s="1573"/>
      <c r="L891" s="1046"/>
      <c r="M891" s="1046"/>
      <c r="N891" s="1046"/>
      <c r="O891" s="1461"/>
      <c r="P891" s="1461"/>
      <c r="Q891" s="1461"/>
      <c r="R891" s="1461"/>
      <c r="S891" s="1461"/>
      <c r="T891" s="327"/>
      <c r="U891" s="327"/>
      <c r="V891" s="327"/>
      <c r="W891" s="327"/>
      <c r="X891" s="327"/>
      <c r="Y891" s="327"/>
      <c r="Z891" s="327"/>
      <c r="AA891" s="327"/>
      <c r="AB891" s="1575"/>
      <c r="AC891" s="327"/>
      <c r="AD891" s="327"/>
      <c r="AE891" s="327"/>
      <c r="AF891" s="327"/>
      <c r="AG891" s="327"/>
      <c r="AH891" s="327"/>
      <c r="AI891" s="327"/>
      <c r="AJ891" s="327"/>
      <c r="AK891" s="327"/>
      <c r="AL891" s="1461"/>
      <c r="AM891" s="1461"/>
      <c r="AN891" s="1461"/>
      <c r="AO891" s="1461"/>
    </row>
    <row r="892">
      <c r="A892" s="1461"/>
      <c r="B892" s="452"/>
      <c r="C892" s="1569"/>
      <c r="D892" s="1570"/>
      <c r="E892" s="1571"/>
      <c r="F892" s="1046"/>
      <c r="G892" s="1571"/>
      <c r="H892" s="1046"/>
      <c r="I892" s="1046"/>
      <c r="J892" s="1571"/>
      <c r="K892" s="1573"/>
      <c r="L892" s="1046"/>
      <c r="M892" s="1046"/>
      <c r="N892" s="1046"/>
      <c r="O892" s="1461"/>
      <c r="P892" s="1461"/>
      <c r="Q892" s="1461"/>
      <c r="R892" s="1461"/>
      <c r="S892" s="1461"/>
      <c r="T892" s="327"/>
      <c r="U892" s="327"/>
      <c r="V892" s="327"/>
      <c r="W892" s="327"/>
      <c r="X892" s="327"/>
      <c r="Y892" s="327"/>
      <c r="Z892" s="327"/>
      <c r="AA892" s="327"/>
      <c r="AB892" s="1575"/>
      <c r="AC892" s="327"/>
      <c r="AD892" s="327"/>
      <c r="AE892" s="327"/>
      <c r="AF892" s="327"/>
      <c r="AG892" s="327"/>
      <c r="AH892" s="327"/>
      <c r="AI892" s="327"/>
      <c r="AJ892" s="327"/>
      <c r="AK892" s="327"/>
      <c r="AL892" s="1461"/>
      <c r="AM892" s="1461"/>
      <c r="AN892" s="1461"/>
      <c r="AO892" s="1461"/>
    </row>
    <row r="893">
      <c r="A893" s="1461"/>
      <c r="B893" s="452"/>
      <c r="C893" s="1569"/>
      <c r="D893" s="1570"/>
      <c r="E893" s="1571"/>
      <c r="F893" s="1046"/>
      <c r="G893" s="1571"/>
      <c r="H893" s="1046"/>
      <c r="I893" s="1046"/>
      <c r="J893" s="1571"/>
      <c r="K893" s="1573"/>
      <c r="L893" s="1046"/>
      <c r="M893" s="1046"/>
      <c r="N893" s="1046"/>
      <c r="O893" s="1461"/>
      <c r="P893" s="1461"/>
      <c r="Q893" s="1461"/>
      <c r="R893" s="1461"/>
      <c r="S893" s="1461"/>
      <c r="T893" s="327"/>
      <c r="U893" s="327"/>
      <c r="V893" s="327"/>
      <c r="W893" s="327"/>
      <c r="X893" s="327"/>
      <c r="Y893" s="327"/>
      <c r="Z893" s="327"/>
      <c r="AA893" s="327"/>
      <c r="AB893" s="1575"/>
      <c r="AC893" s="327"/>
      <c r="AD893" s="327"/>
      <c r="AE893" s="327"/>
      <c r="AF893" s="327"/>
      <c r="AG893" s="327"/>
      <c r="AH893" s="327"/>
      <c r="AI893" s="327"/>
      <c r="AJ893" s="327"/>
      <c r="AK893" s="327"/>
      <c r="AL893" s="1461"/>
      <c r="AM893" s="1461"/>
      <c r="AN893" s="1461"/>
      <c r="AO893" s="1461"/>
    </row>
    <row r="894">
      <c r="A894" s="1461"/>
      <c r="B894" s="452"/>
      <c r="C894" s="1569"/>
      <c r="D894" s="1570"/>
      <c r="E894" s="1571"/>
      <c r="F894" s="1046"/>
      <c r="G894" s="1571"/>
      <c r="H894" s="1046"/>
      <c r="I894" s="1046"/>
      <c r="J894" s="1571"/>
      <c r="K894" s="1573"/>
      <c r="L894" s="1046"/>
      <c r="M894" s="1046"/>
      <c r="N894" s="1046"/>
      <c r="O894" s="1461"/>
      <c r="P894" s="1461"/>
      <c r="Q894" s="1461"/>
      <c r="R894" s="1461"/>
      <c r="S894" s="1461"/>
      <c r="T894" s="327"/>
      <c r="U894" s="327"/>
      <c r="V894" s="327"/>
      <c r="W894" s="327"/>
      <c r="X894" s="327"/>
      <c r="Y894" s="327"/>
      <c r="Z894" s="327"/>
      <c r="AA894" s="327"/>
      <c r="AB894" s="1575"/>
      <c r="AC894" s="327"/>
      <c r="AD894" s="327"/>
      <c r="AE894" s="327"/>
      <c r="AF894" s="327"/>
      <c r="AG894" s="327"/>
      <c r="AH894" s="327"/>
      <c r="AI894" s="327"/>
      <c r="AJ894" s="327"/>
      <c r="AK894" s="327"/>
      <c r="AL894" s="1461"/>
      <c r="AM894" s="1461"/>
      <c r="AN894" s="1461"/>
      <c r="AO894" s="1461"/>
    </row>
    <row r="895">
      <c r="A895" s="1461"/>
      <c r="B895" s="452"/>
      <c r="C895" s="1569"/>
      <c r="D895" s="1570"/>
      <c r="E895" s="1571"/>
      <c r="F895" s="1046"/>
      <c r="G895" s="1571"/>
      <c r="H895" s="1046"/>
      <c r="I895" s="1046"/>
      <c r="J895" s="1571"/>
      <c r="K895" s="1573"/>
      <c r="L895" s="1046"/>
      <c r="M895" s="1046"/>
      <c r="N895" s="1046"/>
      <c r="O895" s="1461"/>
      <c r="P895" s="1461"/>
      <c r="Q895" s="1461"/>
      <c r="R895" s="1461"/>
      <c r="S895" s="1461"/>
      <c r="T895" s="327"/>
      <c r="U895" s="327"/>
      <c r="V895" s="327"/>
      <c r="W895" s="327"/>
      <c r="X895" s="327"/>
      <c r="Y895" s="327"/>
      <c r="Z895" s="327"/>
      <c r="AA895" s="327"/>
      <c r="AB895" s="1575"/>
      <c r="AC895" s="327"/>
      <c r="AD895" s="327"/>
      <c r="AE895" s="327"/>
      <c r="AF895" s="327"/>
      <c r="AG895" s="327"/>
      <c r="AH895" s="327"/>
      <c r="AI895" s="327"/>
      <c r="AJ895" s="327"/>
      <c r="AK895" s="327"/>
      <c r="AL895" s="1461"/>
      <c r="AM895" s="1461"/>
      <c r="AN895" s="1461"/>
      <c r="AO895" s="1461"/>
    </row>
    <row r="896">
      <c r="A896" s="1461"/>
      <c r="B896" s="452"/>
      <c r="C896" s="1569"/>
      <c r="D896" s="1570"/>
      <c r="E896" s="1571"/>
      <c r="F896" s="1046"/>
      <c r="G896" s="1571"/>
      <c r="H896" s="1046"/>
      <c r="I896" s="1046"/>
      <c r="J896" s="1571"/>
      <c r="K896" s="1573"/>
      <c r="L896" s="1046"/>
      <c r="M896" s="1046"/>
      <c r="N896" s="1046"/>
      <c r="O896" s="1461"/>
      <c r="P896" s="1461"/>
      <c r="Q896" s="1461"/>
      <c r="R896" s="1461"/>
      <c r="S896" s="1461"/>
      <c r="T896" s="327"/>
      <c r="U896" s="327"/>
      <c r="V896" s="327"/>
      <c r="W896" s="327"/>
      <c r="X896" s="327"/>
      <c r="Y896" s="327"/>
      <c r="Z896" s="327"/>
      <c r="AA896" s="327"/>
      <c r="AB896" s="1575"/>
      <c r="AC896" s="327"/>
      <c r="AD896" s="327"/>
      <c r="AE896" s="327"/>
      <c r="AF896" s="327"/>
      <c r="AG896" s="327"/>
      <c r="AH896" s="327"/>
      <c r="AI896" s="327"/>
      <c r="AJ896" s="327"/>
      <c r="AK896" s="327"/>
      <c r="AL896" s="1461"/>
      <c r="AM896" s="1461"/>
      <c r="AN896" s="1461"/>
      <c r="AO896" s="1461"/>
    </row>
    <row r="897">
      <c r="A897" s="1461"/>
      <c r="B897" s="452"/>
      <c r="C897" s="1569"/>
      <c r="D897" s="1570"/>
      <c r="E897" s="1571"/>
      <c r="F897" s="1046"/>
      <c r="G897" s="1571"/>
      <c r="H897" s="1046"/>
      <c r="I897" s="1046"/>
      <c r="J897" s="1571"/>
      <c r="K897" s="1573"/>
      <c r="L897" s="1046"/>
      <c r="M897" s="1046"/>
      <c r="N897" s="1046"/>
      <c r="O897" s="1461"/>
      <c r="P897" s="1461"/>
      <c r="Q897" s="1461"/>
      <c r="R897" s="1461"/>
      <c r="S897" s="1461"/>
      <c r="T897" s="327"/>
      <c r="U897" s="327"/>
      <c r="V897" s="327"/>
      <c r="W897" s="327"/>
      <c r="X897" s="327"/>
      <c r="Y897" s="327"/>
      <c r="Z897" s="327"/>
      <c r="AA897" s="327"/>
      <c r="AB897" s="1575"/>
      <c r="AC897" s="327"/>
      <c r="AD897" s="327"/>
      <c r="AE897" s="327"/>
      <c r="AF897" s="327"/>
      <c r="AG897" s="327"/>
      <c r="AH897" s="327"/>
      <c r="AI897" s="327"/>
      <c r="AJ897" s="327"/>
      <c r="AK897" s="327"/>
      <c r="AL897" s="1461"/>
      <c r="AM897" s="1461"/>
      <c r="AN897" s="1461"/>
      <c r="AO897" s="1461"/>
    </row>
    <row r="898">
      <c r="A898" s="1461"/>
      <c r="B898" s="452"/>
      <c r="C898" s="1569"/>
      <c r="D898" s="1570"/>
      <c r="E898" s="1571"/>
      <c r="F898" s="1046"/>
      <c r="G898" s="1571"/>
      <c r="H898" s="1046"/>
      <c r="I898" s="1046"/>
      <c r="J898" s="1571"/>
      <c r="K898" s="1573"/>
      <c r="L898" s="1046"/>
      <c r="M898" s="1046"/>
      <c r="N898" s="1046"/>
      <c r="O898" s="1461"/>
      <c r="P898" s="1461"/>
      <c r="Q898" s="1461"/>
      <c r="R898" s="1461"/>
      <c r="S898" s="1461"/>
      <c r="T898" s="327"/>
      <c r="U898" s="327"/>
      <c r="V898" s="327"/>
      <c r="W898" s="327"/>
      <c r="X898" s="327"/>
      <c r="Y898" s="327"/>
      <c r="Z898" s="327"/>
      <c r="AA898" s="327"/>
      <c r="AB898" s="1575"/>
      <c r="AC898" s="327"/>
      <c r="AD898" s="327"/>
      <c r="AE898" s="327"/>
      <c r="AF898" s="327"/>
      <c r="AG898" s="327"/>
      <c r="AH898" s="327"/>
      <c r="AI898" s="327"/>
      <c r="AJ898" s="327"/>
      <c r="AK898" s="327"/>
      <c r="AL898" s="1461"/>
      <c r="AM898" s="1461"/>
      <c r="AN898" s="1461"/>
      <c r="AO898" s="1461"/>
    </row>
    <row r="899">
      <c r="A899" s="1461"/>
      <c r="B899" s="452"/>
      <c r="C899" s="1569"/>
      <c r="D899" s="1570"/>
      <c r="E899" s="1571"/>
      <c r="F899" s="1046"/>
      <c r="G899" s="1571"/>
      <c r="H899" s="1046"/>
      <c r="I899" s="1046"/>
      <c r="J899" s="1571"/>
      <c r="K899" s="1573"/>
      <c r="L899" s="1046"/>
      <c r="M899" s="1046"/>
      <c r="N899" s="1046"/>
      <c r="O899" s="1461"/>
      <c r="P899" s="1461"/>
      <c r="Q899" s="1461"/>
      <c r="R899" s="1461"/>
      <c r="S899" s="1461"/>
      <c r="T899" s="327"/>
      <c r="U899" s="327"/>
      <c r="V899" s="327"/>
      <c r="W899" s="327"/>
      <c r="X899" s="327"/>
      <c r="Y899" s="327"/>
      <c r="Z899" s="327"/>
      <c r="AA899" s="327"/>
      <c r="AB899" s="1575"/>
      <c r="AC899" s="327"/>
      <c r="AD899" s="327"/>
      <c r="AE899" s="327"/>
      <c r="AF899" s="327"/>
      <c r="AG899" s="327"/>
      <c r="AH899" s="327"/>
      <c r="AI899" s="327"/>
      <c r="AJ899" s="327"/>
      <c r="AK899" s="327"/>
      <c r="AL899" s="1461"/>
      <c r="AM899" s="1461"/>
      <c r="AN899" s="1461"/>
      <c r="AO899" s="1461"/>
    </row>
    <row r="900">
      <c r="A900" s="1461"/>
      <c r="B900" s="452"/>
      <c r="C900" s="1569"/>
      <c r="D900" s="1570"/>
      <c r="E900" s="1571"/>
      <c r="F900" s="1046"/>
      <c r="G900" s="1571"/>
      <c r="H900" s="1046"/>
      <c r="I900" s="1046"/>
      <c r="J900" s="1571"/>
      <c r="K900" s="1573"/>
      <c r="L900" s="1046"/>
      <c r="M900" s="1046"/>
      <c r="N900" s="1046"/>
      <c r="O900" s="1461"/>
      <c r="P900" s="1461"/>
      <c r="Q900" s="1461"/>
      <c r="R900" s="1461"/>
      <c r="S900" s="1461"/>
      <c r="T900" s="327"/>
      <c r="U900" s="327"/>
      <c r="V900" s="327"/>
      <c r="W900" s="327"/>
      <c r="X900" s="327"/>
      <c r="Y900" s="327"/>
      <c r="Z900" s="327"/>
      <c r="AA900" s="327"/>
      <c r="AB900" s="1575"/>
      <c r="AC900" s="327"/>
      <c r="AD900" s="327"/>
      <c r="AE900" s="327"/>
      <c r="AF900" s="327"/>
      <c r="AG900" s="327"/>
      <c r="AH900" s="327"/>
      <c r="AI900" s="327"/>
      <c r="AJ900" s="327"/>
      <c r="AK900" s="327"/>
      <c r="AL900" s="1461"/>
      <c r="AM900" s="1461"/>
      <c r="AN900" s="1461"/>
      <c r="AO900" s="1461"/>
    </row>
    <row r="901">
      <c r="A901" s="1461"/>
      <c r="B901" s="452"/>
      <c r="C901" s="1569"/>
      <c r="D901" s="1570"/>
      <c r="E901" s="1571"/>
      <c r="F901" s="1046"/>
      <c r="G901" s="1571"/>
      <c r="H901" s="1046"/>
      <c r="I901" s="1046"/>
      <c r="J901" s="1571"/>
      <c r="K901" s="1573"/>
      <c r="L901" s="1046"/>
      <c r="M901" s="1046"/>
      <c r="N901" s="1046"/>
      <c r="O901" s="1461"/>
      <c r="P901" s="1461"/>
      <c r="Q901" s="1461"/>
      <c r="R901" s="1461"/>
      <c r="S901" s="1461"/>
      <c r="T901" s="327"/>
      <c r="U901" s="327"/>
      <c r="V901" s="327"/>
      <c r="W901" s="327"/>
      <c r="X901" s="327"/>
      <c r="Y901" s="327"/>
      <c r="Z901" s="327"/>
      <c r="AA901" s="327"/>
      <c r="AB901" s="1575"/>
      <c r="AC901" s="327"/>
      <c r="AD901" s="327"/>
      <c r="AE901" s="327"/>
      <c r="AF901" s="327"/>
      <c r="AG901" s="327"/>
      <c r="AH901" s="327"/>
      <c r="AI901" s="327"/>
      <c r="AJ901" s="327"/>
      <c r="AK901" s="327"/>
      <c r="AL901" s="1461"/>
      <c r="AM901" s="1461"/>
      <c r="AN901" s="1461"/>
      <c r="AO901" s="1461"/>
    </row>
    <row r="902">
      <c r="A902" s="1461"/>
      <c r="B902" s="452"/>
      <c r="C902" s="1569"/>
      <c r="D902" s="1570"/>
      <c r="E902" s="1571"/>
      <c r="F902" s="1046"/>
      <c r="G902" s="1571"/>
      <c r="H902" s="1046"/>
      <c r="I902" s="1046"/>
      <c r="J902" s="1571"/>
      <c r="K902" s="1573"/>
      <c r="L902" s="1046"/>
      <c r="M902" s="1046"/>
      <c r="N902" s="1046"/>
      <c r="O902" s="1461"/>
      <c r="P902" s="1461"/>
      <c r="Q902" s="1461"/>
      <c r="R902" s="1461"/>
      <c r="S902" s="1461"/>
      <c r="T902" s="327"/>
      <c r="U902" s="327"/>
      <c r="V902" s="327"/>
      <c r="W902" s="327"/>
      <c r="X902" s="327"/>
      <c r="Y902" s="327"/>
      <c r="Z902" s="327"/>
      <c r="AA902" s="327"/>
      <c r="AB902" s="1575"/>
      <c r="AC902" s="327"/>
      <c r="AD902" s="327"/>
      <c r="AE902" s="327"/>
      <c r="AF902" s="327"/>
      <c r="AG902" s="327"/>
      <c r="AH902" s="327"/>
      <c r="AI902" s="327"/>
      <c r="AJ902" s="327"/>
      <c r="AK902" s="327"/>
      <c r="AL902" s="1461"/>
      <c r="AM902" s="1461"/>
      <c r="AN902" s="1461"/>
      <c r="AO902" s="1461"/>
    </row>
    <row r="903">
      <c r="A903" s="1461"/>
      <c r="B903" s="452"/>
      <c r="C903" s="1569"/>
      <c r="D903" s="1570"/>
      <c r="E903" s="1571"/>
      <c r="F903" s="1046"/>
      <c r="G903" s="1571"/>
      <c r="H903" s="1046"/>
      <c r="I903" s="1046"/>
      <c r="J903" s="1571"/>
      <c r="K903" s="1573"/>
      <c r="L903" s="1046"/>
      <c r="M903" s="1046"/>
      <c r="N903" s="1046"/>
      <c r="O903" s="1461"/>
      <c r="P903" s="1461"/>
      <c r="Q903" s="1461"/>
      <c r="R903" s="1461"/>
      <c r="S903" s="1461"/>
      <c r="T903" s="327"/>
      <c r="U903" s="327"/>
      <c r="V903" s="327"/>
      <c r="W903" s="327"/>
      <c r="X903" s="327"/>
      <c r="Y903" s="327"/>
      <c r="Z903" s="327"/>
      <c r="AA903" s="327"/>
      <c r="AB903" s="1575"/>
      <c r="AC903" s="327"/>
      <c r="AD903" s="327"/>
      <c r="AE903" s="327"/>
      <c r="AF903" s="327"/>
      <c r="AG903" s="327"/>
      <c r="AH903" s="327"/>
      <c r="AI903" s="327"/>
      <c r="AJ903" s="327"/>
      <c r="AK903" s="327"/>
      <c r="AL903" s="1461"/>
      <c r="AM903" s="1461"/>
      <c r="AN903" s="1461"/>
      <c r="AO903" s="1461"/>
    </row>
    <row r="904">
      <c r="A904" s="1461"/>
      <c r="B904" s="452"/>
      <c r="C904" s="1569"/>
      <c r="D904" s="1570"/>
      <c r="E904" s="1571"/>
      <c r="F904" s="1046"/>
      <c r="G904" s="1571"/>
      <c r="H904" s="1046"/>
      <c r="I904" s="1046"/>
      <c r="J904" s="1571"/>
      <c r="K904" s="1573"/>
      <c r="L904" s="1046"/>
      <c r="M904" s="1046"/>
      <c r="N904" s="1046"/>
      <c r="O904" s="1461"/>
      <c r="P904" s="1461"/>
      <c r="Q904" s="1461"/>
      <c r="R904" s="1461"/>
      <c r="S904" s="1461"/>
      <c r="T904" s="327"/>
      <c r="U904" s="327"/>
      <c r="V904" s="327"/>
      <c r="W904" s="327"/>
      <c r="X904" s="327"/>
      <c r="Y904" s="327"/>
      <c r="Z904" s="327"/>
      <c r="AA904" s="327"/>
      <c r="AB904" s="1575"/>
      <c r="AC904" s="327"/>
      <c r="AD904" s="327"/>
      <c r="AE904" s="327"/>
      <c r="AF904" s="327"/>
      <c r="AG904" s="327"/>
      <c r="AH904" s="327"/>
      <c r="AI904" s="327"/>
      <c r="AJ904" s="327"/>
      <c r="AK904" s="327"/>
      <c r="AL904" s="1461"/>
      <c r="AM904" s="1461"/>
      <c r="AN904" s="1461"/>
      <c r="AO904" s="1461"/>
    </row>
    <row r="905">
      <c r="A905" s="1461"/>
      <c r="B905" s="452"/>
      <c r="C905" s="1569"/>
      <c r="D905" s="1570"/>
      <c r="E905" s="1571"/>
      <c r="F905" s="1046"/>
      <c r="G905" s="1571"/>
      <c r="H905" s="1046"/>
      <c r="I905" s="1046"/>
      <c r="J905" s="1571"/>
      <c r="K905" s="1573"/>
      <c r="L905" s="1046"/>
      <c r="M905" s="1046"/>
      <c r="N905" s="1046"/>
      <c r="O905" s="1461"/>
      <c r="P905" s="1461"/>
      <c r="Q905" s="1461"/>
      <c r="R905" s="1461"/>
      <c r="S905" s="1461"/>
      <c r="T905" s="327"/>
      <c r="U905" s="327"/>
      <c r="V905" s="327"/>
      <c r="W905" s="327"/>
      <c r="X905" s="327"/>
      <c r="Y905" s="327"/>
      <c r="Z905" s="327"/>
      <c r="AA905" s="327"/>
      <c r="AB905" s="1575"/>
      <c r="AC905" s="327"/>
      <c r="AD905" s="327"/>
      <c r="AE905" s="327"/>
      <c r="AF905" s="327"/>
      <c r="AG905" s="327"/>
      <c r="AH905" s="327"/>
      <c r="AI905" s="327"/>
      <c r="AJ905" s="327"/>
      <c r="AK905" s="327"/>
      <c r="AL905" s="1461"/>
      <c r="AM905" s="1461"/>
      <c r="AN905" s="1461"/>
      <c r="AO905" s="1461"/>
    </row>
    <row r="906">
      <c r="A906" s="1461"/>
      <c r="B906" s="452"/>
      <c r="C906" s="1569"/>
      <c r="D906" s="1570"/>
      <c r="E906" s="1571"/>
      <c r="F906" s="1046"/>
      <c r="G906" s="1571"/>
      <c r="H906" s="1046"/>
      <c r="I906" s="1046"/>
      <c r="J906" s="1571"/>
      <c r="K906" s="1573"/>
      <c r="L906" s="1046"/>
      <c r="M906" s="1046"/>
      <c r="N906" s="1046"/>
      <c r="O906" s="1461"/>
      <c r="P906" s="1461"/>
      <c r="Q906" s="1461"/>
      <c r="R906" s="1461"/>
      <c r="S906" s="1461"/>
      <c r="T906" s="327"/>
      <c r="U906" s="327"/>
      <c r="V906" s="327"/>
      <c r="W906" s="327"/>
      <c r="X906" s="327"/>
      <c r="Y906" s="327"/>
      <c r="Z906" s="327"/>
      <c r="AA906" s="327"/>
      <c r="AB906" s="1575"/>
      <c r="AC906" s="327"/>
      <c r="AD906" s="327"/>
      <c r="AE906" s="327"/>
      <c r="AF906" s="327"/>
      <c r="AG906" s="327"/>
      <c r="AH906" s="327"/>
      <c r="AI906" s="327"/>
      <c r="AJ906" s="327"/>
      <c r="AK906" s="327"/>
      <c r="AL906" s="1461"/>
      <c r="AM906" s="1461"/>
      <c r="AN906" s="1461"/>
      <c r="AO906" s="1461"/>
    </row>
    <row r="907">
      <c r="A907" s="1461"/>
      <c r="B907" s="452"/>
      <c r="C907" s="1569"/>
      <c r="D907" s="1570"/>
      <c r="E907" s="1571"/>
      <c r="F907" s="1046"/>
      <c r="G907" s="1571"/>
      <c r="H907" s="1046"/>
      <c r="I907" s="1046"/>
      <c r="J907" s="1571"/>
      <c r="K907" s="1573"/>
      <c r="L907" s="1046"/>
      <c r="M907" s="1046"/>
      <c r="N907" s="1046"/>
      <c r="O907" s="1461"/>
      <c r="P907" s="1461"/>
      <c r="Q907" s="1461"/>
      <c r="R907" s="1461"/>
      <c r="S907" s="1461"/>
      <c r="T907" s="327"/>
      <c r="U907" s="327"/>
      <c r="V907" s="327"/>
      <c r="W907" s="327"/>
      <c r="X907" s="327"/>
      <c r="Y907" s="327"/>
      <c r="Z907" s="327"/>
      <c r="AA907" s="327"/>
      <c r="AB907" s="1575"/>
      <c r="AC907" s="327"/>
      <c r="AD907" s="327"/>
      <c r="AE907" s="327"/>
      <c r="AF907" s="327"/>
      <c r="AG907" s="327"/>
      <c r="AH907" s="327"/>
      <c r="AI907" s="327"/>
      <c r="AJ907" s="327"/>
      <c r="AK907" s="327"/>
      <c r="AL907" s="1461"/>
      <c r="AM907" s="1461"/>
      <c r="AN907" s="1461"/>
      <c r="AO907" s="1461"/>
    </row>
    <row r="908">
      <c r="A908" s="1461"/>
      <c r="B908" s="452"/>
      <c r="C908" s="1569"/>
      <c r="D908" s="1570"/>
      <c r="E908" s="1571"/>
      <c r="F908" s="1046"/>
      <c r="G908" s="1571"/>
      <c r="H908" s="1046"/>
      <c r="I908" s="1046"/>
      <c r="J908" s="1571"/>
      <c r="K908" s="1573"/>
      <c r="L908" s="1046"/>
      <c r="M908" s="1046"/>
      <c r="N908" s="1046"/>
      <c r="O908" s="1461"/>
      <c r="P908" s="1461"/>
      <c r="Q908" s="1461"/>
      <c r="R908" s="1461"/>
      <c r="S908" s="1461"/>
      <c r="T908" s="327"/>
      <c r="U908" s="327"/>
      <c r="V908" s="327"/>
      <c r="W908" s="327"/>
      <c r="X908" s="327"/>
      <c r="Y908" s="327"/>
      <c r="Z908" s="327"/>
      <c r="AA908" s="327"/>
      <c r="AB908" s="1575"/>
      <c r="AC908" s="327"/>
      <c r="AD908" s="327"/>
      <c r="AE908" s="327"/>
      <c r="AF908" s="327"/>
      <c r="AG908" s="327"/>
      <c r="AH908" s="327"/>
      <c r="AI908" s="327"/>
      <c r="AJ908" s="327"/>
      <c r="AK908" s="327"/>
      <c r="AL908" s="1461"/>
      <c r="AM908" s="1461"/>
      <c r="AN908" s="1461"/>
      <c r="AO908" s="1461"/>
    </row>
    <row r="909">
      <c r="A909" s="1461"/>
      <c r="B909" s="452"/>
      <c r="C909" s="1569"/>
      <c r="D909" s="1570"/>
      <c r="E909" s="1571"/>
      <c r="F909" s="1046"/>
      <c r="G909" s="1571"/>
      <c r="H909" s="1046"/>
      <c r="I909" s="1046"/>
      <c r="J909" s="1571"/>
      <c r="K909" s="1573"/>
      <c r="L909" s="1046"/>
      <c r="M909" s="1046"/>
      <c r="N909" s="1046"/>
      <c r="O909" s="1461"/>
      <c r="P909" s="1461"/>
      <c r="Q909" s="1461"/>
      <c r="R909" s="1461"/>
      <c r="S909" s="1461"/>
      <c r="T909" s="327"/>
      <c r="U909" s="327"/>
      <c r="V909" s="327"/>
      <c r="W909" s="327"/>
      <c r="X909" s="327"/>
      <c r="Y909" s="327"/>
      <c r="Z909" s="327"/>
      <c r="AA909" s="327"/>
      <c r="AB909" s="1575"/>
      <c r="AC909" s="327"/>
      <c r="AD909" s="327"/>
      <c r="AE909" s="327"/>
      <c r="AF909" s="327"/>
      <c r="AG909" s="327"/>
      <c r="AH909" s="327"/>
      <c r="AI909" s="327"/>
      <c r="AJ909" s="327"/>
      <c r="AK909" s="327"/>
      <c r="AL909" s="1461"/>
      <c r="AM909" s="1461"/>
      <c r="AN909" s="1461"/>
      <c r="AO909" s="1461"/>
    </row>
    <row r="910">
      <c r="A910" s="1461"/>
      <c r="B910" s="452"/>
      <c r="C910" s="1569"/>
      <c r="D910" s="1570"/>
      <c r="E910" s="1571"/>
      <c r="F910" s="1046"/>
      <c r="G910" s="1571"/>
      <c r="H910" s="1046"/>
      <c r="I910" s="1046"/>
      <c r="J910" s="1571"/>
      <c r="K910" s="1573"/>
      <c r="L910" s="1046"/>
      <c r="M910" s="1046"/>
      <c r="N910" s="1046"/>
      <c r="O910" s="1461"/>
      <c r="P910" s="1461"/>
      <c r="Q910" s="1461"/>
      <c r="R910" s="1461"/>
      <c r="S910" s="1461"/>
      <c r="T910" s="327"/>
      <c r="U910" s="327"/>
      <c r="V910" s="327"/>
      <c r="W910" s="327"/>
      <c r="X910" s="327"/>
      <c r="Y910" s="327"/>
      <c r="Z910" s="327"/>
      <c r="AA910" s="327"/>
      <c r="AB910" s="1575"/>
      <c r="AC910" s="327"/>
      <c r="AD910" s="327"/>
      <c r="AE910" s="327"/>
      <c r="AF910" s="327"/>
      <c r="AG910" s="327"/>
      <c r="AH910" s="327"/>
      <c r="AI910" s="327"/>
      <c r="AJ910" s="327"/>
      <c r="AK910" s="327"/>
      <c r="AL910" s="1461"/>
      <c r="AM910" s="1461"/>
      <c r="AN910" s="1461"/>
      <c r="AO910" s="1461"/>
    </row>
    <row r="911">
      <c r="A911" s="1461"/>
      <c r="B911" s="452"/>
      <c r="C911" s="1569"/>
      <c r="D911" s="1570"/>
      <c r="E911" s="1571"/>
      <c r="F911" s="1046"/>
      <c r="G911" s="1571"/>
      <c r="H911" s="1046"/>
      <c r="I911" s="1046"/>
      <c r="J911" s="1571"/>
      <c r="K911" s="1573"/>
      <c r="L911" s="1046"/>
      <c r="M911" s="1046"/>
      <c r="N911" s="1046"/>
      <c r="O911" s="1461"/>
      <c r="P911" s="1461"/>
      <c r="Q911" s="1461"/>
      <c r="R911" s="1461"/>
      <c r="S911" s="1461"/>
      <c r="T911" s="327"/>
      <c r="U911" s="327"/>
      <c r="V911" s="327"/>
      <c r="W911" s="327"/>
      <c r="X911" s="327"/>
      <c r="Y911" s="327"/>
      <c r="Z911" s="327"/>
      <c r="AA911" s="327"/>
      <c r="AB911" s="1575"/>
      <c r="AC911" s="327"/>
      <c r="AD911" s="327"/>
      <c r="AE911" s="327"/>
      <c r="AF911" s="327"/>
      <c r="AG911" s="327"/>
      <c r="AH911" s="327"/>
      <c r="AI911" s="327"/>
      <c r="AJ911" s="327"/>
      <c r="AK911" s="327"/>
      <c r="AL911" s="1461"/>
      <c r="AM911" s="1461"/>
      <c r="AN911" s="1461"/>
      <c r="AO911" s="1461"/>
    </row>
    <row r="912">
      <c r="A912" s="1461"/>
      <c r="B912" s="452"/>
      <c r="C912" s="1569"/>
      <c r="D912" s="1570"/>
      <c r="E912" s="1571"/>
      <c r="F912" s="1046"/>
      <c r="G912" s="1571"/>
      <c r="H912" s="1046"/>
      <c r="I912" s="1046"/>
      <c r="J912" s="1571"/>
      <c r="K912" s="1573"/>
      <c r="L912" s="1046"/>
      <c r="M912" s="1046"/>
      <c r="N912" s="1046"/>
      <c r="O912" s="1461"/>
      <c r="P912" s="1461"/>
      <c r="Q912" s="1461"/>
      <c r="R912" s="1461"/>
      <c r="S912" s="1461"/>
      <c r="T912" s="327"/>
      <c r="U912" s="327"/>
      <c r="V912" s="327"/>
      <c r="W912" s="327"/>
      <c r="X912" s="327"/>
      <c r="Y912" s="327"/>
      <c r="Z912" s="327"/>
      <c r="AA912" s="327"/>
      <c r="AB912" s="1575"/>
      <c r="AC912" s="327"/>
      <c r="AD912" s="327"/>
      <c r="AE912" s="327"/>
      <c r="AF912" s="327"/>
      <c r="AG912" s="327"/>
      <c r="AH912" s="327"/>
      <c r="AI912" s="327"/>
      <c r="AJ912" s="327"/>
      <c r="AK912" s="327"/>
      <c r="AL912" s="1461"/>
      <c r="AM912" s="1461"/>
      <c r="AN912" s="1461"/>
      <c r="AO912" s="1461"/>
    </row>
    <row r="913">
      <c r="A913" s="1461"/>
      <c r="B913" s="452"/>
      <c r="C913" s="1569"/>
      <c r="D913" s="1570"/>
      <c r="E913" s="1571"/>
      <c r="F913" s="1046"/>
      <c r="G913" s="1571"/>
      <c r="H913" s="1046"/>
      <c r="I913" s="1046"/>
      <c r="J913" s="1571"/>
      <c r="K913" s="1573"/>
      <c r="L913" s="1046"/>
      <c r="M913" s="1046"/>
      <c r="N913" s="1046"/>
      <c r="O913" s="1461"/>
      <c r="P913" s="1461"/>
      <c r="Q913" s="1461"/>
      <c r="R913" s="1461"/>
      <c r="S913" s="1461"/>
      <c r="T913" s="327"/>
      <c r="U913" s="327"/>
      <c r="V913" s="327"/>
      <c r="W913" s="327"/>
      <c r="X913" s="327"/>
      <c r="Y913" s="327"/>
      <c r="Z913" s="327"/>
      <c r="AA913" s="327"/>
      <c r="AB913" s="1575"/>
      <c r="AC913" s="327"/>
      <c r="AD913" s="327"/>
      <c r="AE913" s="327"/>
      <c r="AF913" s="327"/>
      <c r="AG913" s="327"/>
      <c r="AH913" s="327"/>
      <c r="AI913" s="327"/>
      <c r="AJ913" s="327"/>
      <c r="AK913" s="327"/>
      <c r="AL913" s="1461"/>
      <c r="AM913" s="1461"/>
      <c r="AN913" s="1461"/>
      <c r="AO913" s="1461"/>
    </row>
    <row r="914">
      <c r="A914" s="1461"/>
      <c r="B914" s="452"/>
      <c r="C914" s="1569"/>
      <c r="D914" s="1570"/>
      <c r="E914" s="1571"/>
      <c r="F914" s="1046"/>
      <c r="G914" s="1571"/>
      <c r="H914" s="1046"/>
      <c r="I914" s="1046"/>
      <c r="J914" s="1571"/>
      <c r="K914" s="1573"/>
      <c r="L914" s="1046"/>
      <c r="M914" s="1046"/>
      <c r="N914" s="1046"/>
      <c r="O914" s="1461"/>
      <c r="P914" s="1461"/>
      <c r="Q914" s="1461"/>
      <c r="R914" s="1461"/>
      <c r="S914" s="1461"/>
      <c r="T914" s="327"/>
      <c r="U914" s="327"/>
      <c r="V914" s="327"/>
      <c r="W914" s="327"/>
      <c r="X914" s="327"/>
      <c r="Y914" s="327"/>
      <c r="Z914" s="327"/>
      <c r="AA914" s="327"/>
      <c r="AB914" s="1575"/>
      <c r="AC914" s="327"/>
      <c r="AD914" s="327"/>
      <c r="AE914" s="327"/>
      <c r="AF914" s="327"/>
      <c r="AG914" s="327"/>
      <c r="AH914" s="327"/>
      <c r="AI914" s="327"/>
      <c r="AJ914" s="327"/>
      <c r="AK914" s="327"/>
      <c r="AL914" s="1461"/>
      <c r="AM914" s="1461"/>
      <c r="AN914" s="1461"/>
      <c r="AO914" s="1461"/>
    </row>
    <row r="915">
      <c r="A915" s="1461"/>
      <c r="B915" s="452"/>
      <c r="C915" s="1569"/>
      <c r="D915" s="1570"/>
      <c r="E915" s="1571"/>
      <c r="F915" s="1046"/>
      <c r="G915" s="1571"/>
      <c r="H915" s="1046"/>
      <c r="I915" s="1046"/>
      <c r="J915" s="1571"/>
      <c r="K915" s="1573"/>
      <c r="L915" s="1046"/>
      <c r="M915" s="1046"/>
      <c r="N915" s="1046"/>
      <c r="O915" s="1461"/>
      <c r="P915" s="1461"/>
      <c r="Q915" s="1461"/>
      <c r="R915" s="1461"/>
      <c r="S915" s="1461"/>
      <c r="T915" s="327"/>
      <c r="U915" s="327"/>
      <c r="V915" s="327"/>
      <c r="W915" s="327"/>
      <c r="X915" s="327"/>
      <c r="Y915" s="327"/>
      <c r="Z915" s="327"/>
      <c r="AA915" s="327"/>
      <c r="AB915" s="1575"/>
      <c r="AC915" s="327"/>
      <c r="AD915" s="327"/>
      <c r="AE915" s="327"/>
      <c r="AF915" s="327"/>
      <c r="AG915" s="327"/>
      <c r="AH915" s="327"/>
      <c r="AI915" s="327"/>
      <c r="AJ915" s="327"/>
      <c r="AK915" s="327"/>
      <c r="AL915" s="1461"/>
      <c r="AM915" s="1461"/>
      <c r="AN915" s="1461"/>
      <c r="AO915" s="1461"/>
    </row>
    <row r="916">
      <c r="A916" s="1461"/>
      <c r="B916" s="452"/>
      <c r="C916" s="1569"/>
      <c r="D916" s="1570"/>
      <c r="E916" s="1571"/>
      <c r="F916" s="1046"/>
      <c r="G916" s="1571"/>
      <c r="H916" s="1046"/>
      <c r="I916" s="1046"/>
      <c r="J916" s="1571"/>
      <c r="K916" s="1573"/>
      <c r="L916" s="1046"/>
      <c r="M916" s="1046"/>
      <c r="N916" s="1046"/>
      <c r="O916" s="1461"/>
      <c r="P916" s="1461"/>
      <c r="Q916" s="1461"/>
      <c r="R916" s="1461"/>
      <c r="S916" s="1461"/>
      <c r="T916" s="327"/>
      <c r="U916" s="327"/>
      <c r="V916" s="327"/>
      <c r="W916" s="327"/>
      <c r="X916" s="327"/>
      <c r="Y916" s="327"/>
      <c r="Z916" s="327"/>
      <c r="AA916" s="327"/>
      <c r="AB916" s="1575"/>
      <c r="AC916" s="327"/>
      <c r="AD916" s="327"/>
      <c r="AE916" s="327"/>
      <c r="AF916" s="327"/>
      <c r="AG916" s="327"/>
      <c r="AH916" s="327"/>
      <c r="AI916" s="327"/>
      <c r="AJ916" s="327"/>
      <c r="AK916" s="327"/>
      <c r="AL916" s="1461"/>
      <c r="AM916" s="1461"/>
      <c r="AN916" s="1461"/>
      <c r="AO916" s="1461"/>
    </row>
    <row r="917">
      <c r="A917" s="1461"/>
      <c r="B917" s="452"/>
      <c r="C917" s="1569"/>
      <c r="D917" s="1570"/>
      <c r="E917" s="1571"/>
      <c r="F917" s="1046"/>
      <c r="G917" s="1571"/>
      <c r="H917" s="1046"/>
      <c r="I917" s="1046"/>
      <c r="J917" s="1571"/>
      <c r="K917" s="1573"/>
      <c r="L917" s="1046"/>
      <c r="M917" s="1046"/>
      <c r="N917" s="1046"/>
      <c r="O917" s="1461"/>
      <c r="P917" s="1461"/>
      <c r="Q917" s="1461"/>
      <c r="R917" s="1461"/>
      <c r="S917" s="1461"/>
      <c r="T917" s="327"/>
      <c r="U917" s="327"/>
      <c r="V917" s="327"/>
      <c r="W917" s="327"/>
      <c r="X917" s="327"/>
      <c r="Y917" s="327"/>
      <c r="Z917" s="327"/>
      <c r="AA917" s="327"/>
      <c r="AB917" s="1575"/>
      <c r="AC917" s="327"/>
      <c r="AD917" s="327"/>
      <c r="AE917" s="327"/>
      <c r="AF917" s="327"/>
      <c r="AG917" s="327"/>
      <c r="AH917" s="327"/>
      <c r="AI917" s="327"/>
      <c r="AJ917" s="327"/>
      <c r="AK917" s="327"/>
      <c r="AL917" s="1461"/>
      <c r="AM917" s="1461"/>
      <c r="AN917" s="1461"/>
      <c r="AO917" s="1461"/>
    </row>
    <row r="918">
      <c r="A918" s="1461"/>
      <c r="B918" s="452"/>
      <c r="C918" s="1569"/>
      <c r="D918" s="1570"/>
      <c r="E918" s="1571"/>
      <c r="F918" s="1046"/>
      <c r="G918" s="1571"/>
      <c r="H918" s="1046"/>
      <c r="I918" s="1046"/>
      <c r="J918" s="1571"/>
      <c r="K918" s="1573"/>
      <c r="L918" s="1046"/>
      <c r="M918" s="1046"/>
      <c r="N918" s="1046"/>
      <c r="O918" s="1461"/>
      <c r="P918" s="1461"/>
      <c r="Q918" s="1461"/>
      <c r="R918" s="1461"/>
      <c r="S918" s="1461"/>
      <c r="T918" s="327"/>
      <c r="U918" s="327"/>
      <c r="V918" s="327"/>
      <c r="W918" s="327"/>
      <c r="X918" s="327"/>
      <c r="Y918" s="327"/>
      <c r="Z918" s="327"/>
      <c r="AA918" s="327"/>
      <c r="AB918" s="1575"/>
      <c r="AC918" s="327"/>
      <c r="AD918" s="327"/>
      <c r="AE918" s="327"/>
      <c r="AF918" s="327"/>
      <c r="AG918" s="327"/>
      <c r="AH918" s="327"/>
      <c r="AI918" s="327"/>
      <c r="AJ918" s="327"/>
      <c r="AK918" s="327"/>
      <c r="AL918" s="1461"/>
      <c r="AM918" s="1461"/>
      <c r="AN918" s="1461"/>
      <c r="AO918" s="1461"/>
    </row>
    <row r="919">
      <c r="A919" s="1461"/>
      <c r="B919" s="452"/>
      <c r="C919" s="1569"/>
      <c r="D919" s="1570"/>
      <c r="E919" s="1571"/>
      <c r="F919" s="1046"/>
      <c r="G919" s="1571"/>
      <c r="H919" s="1046"/>
      <c r="I919" s="1046"/>
      <c r="J919" s="1571"/>
      <c r="K919" s="1573"/>
      <c r="L919" s="1046"/>
      <c r="M919" s="1046"/>
      <c r="N919" s="1046"/>
      <c r="O919" s="1461"/>
      <c r="P919" s="1461"/>
      <c r="Q919" s="1461"/>
      <c r="R919" s="1461"/>
      <c r="S919" s="1461"/>
      <c r="T919" s="327"/>
      <c r="U919" s="327"/>
      <c r="V919" s="327"/>
      <c r="W919" s="327"/>
      <c r="X919" s="327"/>
      <c r="Y919" s="327"/>
      <c r="Z919" s="327"/>
      <c r="AA919" s="327"/>
      <c r="AB919" s="1575"/>
      <c r="AC919" s="327"/>
      <c r="AD919" s="327"/>
      <c r="AE919" s="327"/>
      <c r="AF919" s="327"/>
      <c r="AG919" s="327"/>
      <c r="AH919" s="327"/>
      <c r="AI919" s="327"/>
      <c r="AJ919" s="327"/>
      <c r="AK919" s="327"/>
      <c r="AL919" s="1461"/>
      <c r="AM919" s="1461"/>
      <c r="AN919" s="1461"/>
      <c r="AO919" s="1461"/>
    </row>
    <row r="920">
      <c r="A920" s="1461"/>
      <c r="B920" s="452"/>
      <c r="C920" s="1569"/>
      <c r="D920" s="1570"/>
      <c r="E920" s="1571"/>
      <c r="F920" s="1046"/>
      <c r="G920" s="1571"/>
      <c r="H920" s="1046"/>
      <c r="I920" s="1046"/>
      <c r="J920" s="1571"/>
      <c r="K920" s="1573"/>
      <c r="L920" s="1046"/>
      <c r="M920" s="1046"/>
      <c r="N920" s="1046"/>
      <c r="O920" s="1461"/>
      <c r="P920" s="1461"/>
      <c r="Q920" s="1461"/>
      <c r="R920" s="1461"/>
      <c r="S920" s="1461"/>
      <c r="T920" s="327"/>
      <c r="U920" s="327"/>
      <c r="V920" s="327"/>
      <c r="W920" s="327"/>
      <c r="X920" s="327"/>
      <c r="Y920" s="327"/>
      <c r="Z920" s="327"/>
      <c r="AA920" s="327"/>
      <c r="AB920" s="1575"/>
      <c r="AC920" s="327"/>
      <c r="AD920" s="327"/>
      <c r="AE920" s="327"/>
      <c r="AF920" s="327"/>
      <c r="AG920" s="327"/>
      <c r="AH920" s="327"/>
      <c r="AI920" s="327"/>
      <c r="AJ920" s="327"/>
      <c r="AK920" s="327"/>
      <c r="AL920" s="1461"/>
      <c r="AM920" s="1461"/>
      <c r="AN920" s="1461"/>
      <c r="AO920" s="1461"/>
    </row>
    <row r="921">
      <c r="A921" s="1461"/>
      <c r="B921" s="452"/>
      <c r="C921" s="1569"/>
      <c r="D921" s="1570"/>
      <c r="E921" s="1571"/>
      <c r="F921" s="1046"/>
      <c r="G921" s="1571"/>
      <c r="H921" s="1046"/>
      <c r="I921" s="1046"/>
      <c r="J921" s="1571"/>
      <c r="K921" s="1573"/>
      <c r="L921" s="1046"/>
      <c r="M921" s="1046"/>
      <c r="N921" s="1046"/>
      <c r="O921" s="1461"/>
      <c r="P921" s="1461"/>
      <c r="Q921" s="1461"/>
      <c r="R921" s="1461"/>
      <c r="S921" s="1461"/>
      <c r="T921" s="327"/>
      <c r="U921" s="327"/>
      <c r="V921" s="327"/>
      <c r="W921" s="327"/>
      <c r="X921" s="327"/>
      <c r="Y921" s="327"/>
      <c r="Z921" s="327"/>
      <c r="AA921" s="327"/>
      <c r="AB921" s="1575"/>
      <c r="AC921" s="327"/>
      <c r="AD921" s="327"/>
      <c r="AE921" s="327"/>
      <c r="AF921" s="327"/>
      <c r="AG921" s="327"/>
      <c r="AH921" s="327"/>
      <c r="AI921" s="327"/>
      <c r="AJ921" s="327"/>
      <c r="AK921" s="327"/>
      <c r="AL921" s="1461"/>
      <c r="AM921" s="1461"/>
      <c r="AN921" s="1461"/>
      <c r="AO921" s="1461"/>
    </row>
    <row r="922">
      <c r="A922" s="1461"/>
      <c r="B922" s="452"/>
      <c r="C922" s="1569"/>
      <c r="D922" s="1570"/>
      <c r="E922" s="1571"/>
      <c r="F922" s="1046"/>
      <c r="G922" s="1571"/>
      <c r="H922" s="1046"/>
      <c r="I922" s="1046"/>
      <c r="J922" s="1571"/>
      <c r="K922" s="1573"/>
      <c r="L922" s="1046"/>
      <c r="M922" s="1046"/>
      <c r="N922" s="1046"/>
      <c r="O922" s="1461"/>
      <c r="P922" s="1461"/>
      <c r="Q922" s="1461"/>
      <c r="R922" s="1461"/>
      <c r="S922" s="1461"/>
      <c r="T922" s="327"/>
      <c r="U922" s="327"/>
      <c r="V922" s="327"/>
      <c r="W922" s="327"/>
      <c r="X922" s="327"/>
      <c r="Y922" s="327"/>
      <c r="Z922" s="327"/>
      <c r="AA922" s="327"/>
      <c r="AB922" s="1575"/>
      <c r="AC922" s="327"/>
      <c r="AD922" s="327"/>
      <c r="AE922" s="327"/>
      <c r="AF922" s="327"/>
      <c r="AG922" s="327"/>
      <c r="AH922" s="327"/>
      <c r="AI922" s="327"/>
      <c r="AJ922" s="327"/>
      <c r="AK922" s="327"/>
      <c r="AL922" s="1461"/>
      <c r="AM922" s="1461"/>
      <c r="AN922" s="1461"/>
      <c r="AO922" s="1461"/>
    </row>
    <row r="923">
      <c r="A923" s="1461"/>
      <c r="B923" s="452"/>
      <c r="C923" s="1569"/>
      <c r="D923" s="1570"/>
      <c r="E923" s="1571"/>
      <c r="F923" s="1046"/>
      <c r="G923" s="1571"/>
      <c r="H923" s="1046"/>
      <c r="I923" s="1046"/>
      <c r="J923" s="1571"/>
      <c r="K923" s="1573"/>
      <c r="L923" s="1046"/>
      <c r="M923" s="1046"/>
      <c r="N923" s="1046"/>
      <c r="O923" s="1461"/>
      <c r="P923" s="1461"/>
      <c r="Q923" s="1461"/>
      <c r="R923" s="1461"/>
      <c r="S923" s="1461"/>
      <c r="T923" s="327"/>
      <c r="U923" s="327"/>
      <c r="V923" s="327"/>
      <c r="W923" s="327"/>
      <c r="X923" s="327"/>
      <c r="Y923" s="327"/>
      <c r="Z923" s="327"/>
      <c r="AA923" s="327"/>
      <c r="AB923" s="1575"/>
      <c r="AC923" s="327"/>
      <c r="AD923" s="327"/>
      <c r="AE923" s="327"/>
      <c r="AF923" s="327"/>
      <c r="AG923" s="327"/>
      <c r="AH923" s="327"/>
      <c r="AI923" s="327"/>
      <c r="AJ923" s="327"/>
      <c r="AK923" s="327"/>
      <c r="AL923" s="1461"/>
      <c r="AM923" s="1461"/>
      <c r="AN923" s="1461"/>
      <c r="AO923" s="1461"/>
    </row>
    <row r="924">
      <c r="A924" s="1461"/>
      <c r="B924" s="452"/>
      <c r="C924" s="1569"/>
      <c r="D924" s="1570"/>
      <c r="E924" s="1571"/>
      <c r="F924" s="1046"/>
      <c r="G924" s="1571"/>
      <c r="H924" s="1046"/>
      <c r="I924" s="1046"/>
      <c r="J924" s="1571"/>
      <c r="K924" s="1573"/>
      <c r="L924" s="1046"/>
      <c r="M924" s="1046"/>
      <c r="N924" s="1046"/>
      <c r="O924" s="1461"/>
      <c r="P924" s="1461"/>
      <c r="Q924" s="1461"/>
      <c r="R924" s="1461"/>
      <c r="S924" s="1461"/>
      <c r="T924" s="327"/>
      <c r="U924" s="327"/>
      <c r="V924" s="327"/>
      <c r="W924" s="327"/>
      <c r="X924" s="327"/>
      <c r="Y924" s="327"/>
      <c r="Z924" s="327"/>
      <c r="AA924" s="327"/>
      <c r="AB924" s="1575"/>
      <c r="AC924" s="327"/>
      <c r="AD924" s="327"/>
      <c r="AE924" s="327"/>
      <c r="AF924" s="327"/>
      <c r="AG924" s="327"/>
      <c r="AH924" s="327"/>
      <c r="AI924" s="327"/>
      <c r="AJ924" s="327"/>
      <c r="AK924" s="327"/>
      <c r="AL924" s="1461"/>
      <c r="AM924" s="1461"/>
      <c r="AN924" s="1461"/>
      <c r="AO924" s="1461"/>
    </row>
    <row r="925">
      <c r="A925" s="1461"/>
      <c r="B925" s="452"/>
      <c r="C925" s="1569"/>
      <c r="D925" s="1570"/>
      <c r="E925" s="1571"/>
      <c r="F925" s="1046"/>
      <c r="G925" s="1571"/>
      <c r="H925" s="1046"/>
      <c r="I925" s="1046"/>
      <c r="J925" s="1571"/>
      <c r="K925" s="1573"/>
      <c r="L925" s="1046"/>
      <c r="M925" s="1046"/>
      <c r="N925" s="1046"/>
      <c r="O925" s="1461"/>
      <c r="P925" s="1461"/>
      <c r="Q925" s="1461"/>
      <c r="R925" s="1461"/>
      <c r="S925" s="1461"/>
      <c r="T925" s="327"/>
      <c r="U925" s="327"/>
      <c r="V925" s="327"/>
      <c r="W925" s="327"/>
      <c r="X925" s="327"/>
      <c r="Y925" s="327"/>
      <c r="Z925" s="327"/>
      <c r="AA925" s="327"/>
      <c r="AB925" s="1575"/>
      <c r="AC925" s="327"/>
      <c r="AD925" s="327"/>
      <c r="AE925" s="327"/>
      <c r="AF925" s="327"/>
      <c r="AG925" s="327"/>
      <c r="AH925" s="327"/>
      <c r="AI925" s="327"/>
      <c r="AJ925" s="327"/>
      <c r="AK925" s="327"/>
      <c r="AL925" s="1461"/>
      <c r="AM925" s="1461"/>
      <c r="AN925" s="1461"/>
      <c r="AO925" s="1461"/>
    </row>
    <row r="926">
      <c r="A926" s="1461"/>
      <c r="B926" s="452"/>
      <c r="C926" s="1569"/>
      <c r="D926" s="1570"/>
      <c r="E926" s="1571"/>
      <c r="F926" s="1046"/>
      <c r="G926" s="1571"/>
      <c r="H926" s="1046"/>
      <c r="I926" s="1046"/>
      <c r="J926" s="1571"/>
      <c r="K926" s="1573"/>
      <c r="L926" s="1046"/>
      <c r="M926" s="1046"/>
      <c r="N926" s="1046"/>
      <c r="O926" s="1461"/>
      <c r="P926" s="1461"/>
      <c r="Q926" s="1461"/>
      <c r="R926" s="1461"/>
      <c r="S926" s="1461"/>
      <c r="T926" s="327"/>
      <c r="U926" s="327"/>
      <c r="V926" s="327"/>
      <c r="W926" s="327"/>
      <c r="X926" s="327"/>
      <c r="Y926" s="327"/>
      <c r="Z926" s="327"/>
      <c r="AA926" s="327"/>
      <c r="AB926" s="1575"/>
      <c r="AC926" s="327"/>
      <c r="AD926" s="327"/>
      <c r="AE926" s="327"/>
      <c r="AF926" s="327"/>
      <c r="AG926" s="327"/>
      <c r="AH926" s="327"/>
      <c r="AI926" s="327"/>
      <c r="AJ926" s="327"/>
      <c r="AK926" s="327"/>
      <c r="AL926" s="1461"/>
      <c r="AM926" s="1461"/>
      <c r="AN926" s="1461"/>
      <c r="AO926" s="1461"/>
    </row>
    <row r="927">
      <c r="A927" s="1461"/>
      <c r="B927" s="452"/>
      <c r="C927" s="1569"/>
      <c r="D927" s="1570"/>
      <c r="E927" s="1571"/>
      <c r="F927" s="1046"/>
      <c r="G927" s="1571"/>
      <c r="H927" s="1046"/>
      <c r="I927" s="1046"/>
      <c r="J927" s="1571"/>
      <c r="K927" s="1573"/>
      <c r="L927" s="1046"/>
      <c r="M927" s="1046"/>
      <c r="N927" s="1046"/>
      <c r="O927" s="1461"/>
      <c r="P927" s="1461"/>
      <c r="Q927" s="1461"/>
      <c r="R927" s="1461"/>
      <c r="S927" s="1461"/>
      <c r="T927" s="327"/>
      <c r="U927" s="327"/>
      <c r="V927" s="327"/>
      <c r="W927" s="327"/>
      <c r="X927" s="327"/>
      <c r="Y927" s="327"/>
      <c r="Z927" s="327"/>
      <c r="AA927" s="327"/>
      <c r="AB927" s="1575"/>
      <c r="AC927" s="327"/>
      <c r="AD927" s="327"/>
      <c r="AE927" s="327"/>
      <c r="AF927" s="327"/>
      <c r="AG927" s="327"/>
      <c r="AH927" s="327"/>
      <c r="AI927" s="327"/>
      <c r="AJ927" s="327"/>
      <c r="AK927" s="327"/>
      <c r="AL927" s="1461"/>
      <c r="AM927" s="1461"/>
      <c r="AN927" s="1461"/>
      <c r="AO927" s="1461"/>
    </row>
    <row r="928">
      <c r="A928" s="1461"/>
      <c r="B928" s="452"/>
      <c r="C928" s="1569"/>
      <c r="D928" s="1570"/>
      <c r="E928" s="1571"/>
      <c r="F928" s="1046"/>
      <c r="G928" s="1571"/>
      <c r="H928" s="1046"/>
      <c r="I928" s="1046"/>
      <c r="J928" s="1571"/>
      <c r="K928" s="1573"/>
      <c r="L928" s="1046"/>
      <c r="M928" s="1046"/>
      <c r="N928" s="1046"/>
      <c r="O928" s="1461"/>
      <c r="P928" s="1461"/>
      <c r="Q928" s="1461"/>
      <c r="R928" s="1461"/>
      <c r="S928" s="1461"/>
      <c r="T928" s="327"/>
      <c r="U928" s="327"/>
      <c r="V928" s="327"/>
      <c r="W928" s="327"/>
      <c r="X928" s="327"/>
      <c r="Y928" s="327"/>
      <c r="Z928" s="327"/>
      <c r="AA928" s="327"/>
      <c r="AB928" s="1575"/>
      <c r="AC928" s="327"/>
      <c r="AD928" s="327"/>
      <c r="AE928" s="327"/>
      <c r="AF928" s="327"/>
      <c r="AG928" s="327"/>
      <c r="AH928" s="327"/>
      <c r="AI928" s="327"/>
      <c r="AJ928" s="327"/>
      <c r="AK928" s="327"/>
      <c r="AL928" s="1461"/>
      <c r="AM928" s="1461"/>
      <c r="AN928" s="1461"/>
      <c r="AO928" s="1461"/>
    </row>
    <row r="929">
      <c r="A929" s="1461"/>
      <c r="B929" s="452"/>
      <c r="C929" s="1569"/>
      <c r="D929" s="1570"/>
      <c r="E929" s="1571"/>
      <c r="F929" s="1046"/>
      <c r="G929" s="1571"/>
      <c r="H929" s="1046"/>
      <c r="I929" s="1046"/>
      <c r="J929" s="1571"/>
      <c r="K929" s="1573"/>
      <c r="L929" s="1046"/>
      <c r="M929" s="1046"/>
      <c r="N929" s="1046"/>
      <c r="O929" s="1461"/>
      <c r="P929" s="1461"/>
      <c r="Q929" s="1461"/>
      <c r="R929" s="1461"/>
      <c r="S929" s="1461"/>
      <c r="T929" s="327"/>
      <c r="U929" s="327"/>
      <c r="V929" s="327"/>
      <c r="W929" s="327"/>
      <c r="X929" s="327"/>
      <c r="Y929" s="327"/>
      <c r="Z929" s="327"/>
      <c r="AA929" s="327"/>
      <c r="AB929" s="1575"/>
      <c r="AC929" s="327"/>
      <c r="AD929" s="327"/>
      <c r="AE929" s="327"/>
      <c r="AF929" s="327"/>
      <c r="AG929" s="327"/>
      <c r="AH929" s="327"/>
      <c r="AI929" s="327"/>
      <c r="AJ929" s="327"/>
      <c r="AK929" s="327"/>
      <c r="AL929" s="1461"/>
      <c r="AM929" s="1461"/>
      <c r="AN929" s="1461"/>
      <c r="AO929" s="1461"/>
    </row>
    <row r="930">
      <c r="A930" s="1461"/>
      <c r="B930" s="452"/>
      <c r="C930" s="1569"/>
      <c r="D930" s="1570"/>
      <c r="E930" s="1571"/>
      <c r="F930" s="1046"/>
      <c r="G930" s="1571"/>
      <c r="H930" s="1046"/>
      <c r="I930" s="1046"/>
      <c r="J930" s="1571"/>
      <c r="K930" s="1573"/>
      <c r="L930" s="1046"/>
      <c r="M930" s="1046"/>
      <c r="N930" s="1046"/>
      <c r="O930" s="1461"/>
      <c r="P930" s="1461"/>
      <c r="Q930" s="1461"/>
      <c r="R930" s="1461"/>
      <c r="S930" s="1461"/>
      <c r="T930" s="327"/>
      <c r="U930" s="327"/>
      <c r="V930" s="327"/>
      <c r="W930" s="327"/>
      <c r="X930" s="327"/>
      <c r="Y930" s="327"/>
      <c r="Z930" s="327"/>
      <c r="AA930" s="327"/>
      <c r="AB930" s="1575"/>
      <c r="AC930" s="327"/>
      <c r="AD930" s="327"/>
      <c r="AE930" s="327"/>
      <c r="AF930" s="327"/>
      <c r="AG930" s="327"/>
      <c r="AH930" s="327"/>
      <c r="AI930" s="327"/>
      <c r="AJ930" s="327"/>
      <c r="AK930" s="327"/>
      <c r="AL930" s="1461"/>
      <c r="AM930" s="1461"/>
      <c r="AN930" s="1461"/>
      <c r="AO930" s="1461"/>
    </row>
    <row r="931">
      <c r="A931" s="1461"/>
      <c r="B931" s="452"/>
      <c r="C931" s="1569"/>
      <c r="D931" s="1570"/>
      <c r="E931" s="1571"/>
      <c r="F931" s="1046"/>
      <c r="G931" s="1571"/>
      <c r="H931" s="1046"/>
      <c r="I931" s="1046"/>
      <c r="J931" s="1571"/>
      <c r="K931" s="1573"/>
      <c r="L931" s="1046"/>
      <c r="M931" s="1046"/>
      <c r="N931" s="1046"/>
      <c r="O931" s="1461"/>
      <c r="P931" s="1461"/>
      <c r="Q931" s="1461"/>
      <c r="R931" s="1461"/>
      <c r="S931" s="1461"/>
      <c r="T931" s="327"/>
      <c r="U931" s="327"/>
      <c r="V931" s="327"/>
      <c r="W931" s="327"/>
      <c r="X931" s="327"/>
      <c r="Y931" s="327"/>
      <c r="Z931" s="327"/>
      <c r="AA931" s="327"/>
      <c r="AB931" s="1575"/>
      <c r="AC931" s="327"/>
      <c r="AD931" s="327"/>
      <c r="AE931" s="327"/>
      <c r="AF931" s="327"/>
      <c r="AG931" s="327"/>
      <c r="AH931" s="327"/>
      <c r="AI931" s="327"/>
      <c r="AJ931" s="327"/>
      <c r="AK931" s="327"/>
      <c r="AL931" s="1461"/>
      <c r="AM931" s="1461"/>
      <c r="AN931" s="1461"/>
      <c r="AO931" s="1461"/>
    </row>
    <row r="932">
      <c r="A932" s="1461"/>
      <c r="B932" s="452"/>
      <c r="C932" s="1569"/>
      <c r="D932" s="1570"/>
      <c r="E932" s="1571"/>
      <c r="F932" s="1046"/>
      <c r="G932" s="1571"/>
      <c r="H932" s="1046"/>
      <c r="I932" s="1046"/>
      <c r="J932" s="1571"/>
      <c r="K932" s="1573"/>
      <c r="L932" s="1046"/>
      <c r="M932" s="1046"/>
      <c r="N932" s="1046"/>
      <c r="O932" s="1461"/>
      <c r="P932" s="1461"/>
      <c r="Q932" s="1461"/>
      <c r="R932" s="1461"/>
      <c r="S932" s="1461"/>
      <c r="T932" s="327"/>
      <c r="U932" s="327"/>
      <c r="V932" s="327"/>
      <c r="W932" s="327"/>
      <c r="X932" s="327"/>
      <c r="Y932" s="327"/>
      <c r="Z932" s="327"/>
      <c r="AA932" s="327"/>
      <c r="AB932" s="1575"/>
      <c r="AC932" s="327"/>
      <c r="AD932" s="327"/>
      <c r="AE932" s="327"/>
      <c r="AF932" s="327"/>
      <c r="AG932" s="327"/>
      <c r="AH932" s="327"/>
      <c r="AI932" s="327"/>
      <c r="AJ932" s="327"/>
      <c r="AK932" s="327"/>
      <c r="AL932" s="1461"/>
      <c r="AM932" s="1461"/>
      <c r="AN932" s="1461"/>
      <c r="AO932" s="1461"/>
    </row>
    <row r="933">
      <c r="A933" s="1461"/>
      <c r="B933" s="452"/>
      <c r="C933" s="1569"/>
      <c r="D933" s="1570"/>
      <c r="E933" s="1571"/>
      <c r="F933" s="1046"/>
      <c r="G933" s="1571"/>
      <c r="H933" s="1046"/>
      <c r="I933" s="1046"/>
      <c r="J933" s="1571"/>
      <c r="K933" s="1573"/>
      <c r="L933" s="1046"/>
      <c r="M933" s="1046"/>
      <c r="N933" s="1046"/>
      <c r="O933" s="1461"/>
      <c r="P933" s="1461"/>
      <c r="Q933" s="1461"/>
      <c r="R933" s="1461"/>
      <c r="S933" s="1461"/>
      <c r="T933" s="327"/>
      <c r="U933" s="327"/>
      <c r="V933" s="327"/>
      <c r="W933" s="327"/>
      <c r="X933" s="327"/>
      <c r="Y933" s="327"/>
      <c r="Z933" s="327"/>
      <c r="AA933" s="327"/>
      <c r="AB933" s="1575"/>
      <c r="AC933" s="327"/>
      <c r="AD933" s="327"/>
      <c r="AE933" s="327"/>
      <c r="AF933" s="327"/>
      <c r="AG933" s="327"/>
      <c r="AH933" s="327"/>
      <c r="AI933" s="327"/>
      <c r="AJ933" s="327"/>
      <c r="AK933" s="327"/>
      <c r="AL933" s="1461"/>
      <c r="AM933" s="1461"/>
      <c r="AN933" s="1461"/>
      <c r="AO933" s="1461"/>
    </row>
    <row r="934">
      <c r="A934" s="1461"/>
      <c r="B934" s="452"/>
      <c r="C934" s="1569"/>
      <c r="D934" s="1570"/>
      <c r="E934" s="1571"/>
      <c r="F934" s="1046"/>
      <c r="G934" s="1571"/>
      <c r="H934" s="1046"/>
      <c r="I934" s="1046"/>
      <c r="J934" s="1571"/>
      <c r="K934" s="1573"/>
      <c r="L934" s="1046"/>
      <c r="M934" s="1046"/>
      <c r="N934" s="1046"/>
      <c r="O934" s="1461"/>
      <c r="P934" s="1461"/>
      <c r="Q934" s="1461"/>
      <c r="R934" s="1461"/>
      <c r="S934" s="1461"/>
      <c r="T934" s="327"/>
      <c r="U934" s="327"/>
      <c r="V934" s="327"/>
      <c r="W934" s="327"/>
      <c r="X934" s="327"/>
      <c r="Y934" s="327"/>
      <c r="Z934" s="327"/>
      <c r="AA934" s="327"/>
      <c r="AB934" s="1575"/>
      <c r="AC934" s="327"/>
      <c r="AD934" s="327"/>
      <c r="AE934" s="327"/>
      <c r="AF934" s="327"/>
      <c r="AG934" s="327"/>
      <c r="AH934" s="327"/>
      <c r="AI934" s="327"/>
      <c r="AJ934" s="327"/>
      <c r="AK934" s="327"/>
      <c r="AL934" s="1461"/>
      <c r="AM934" s="1461"/>
      <c r="AN934" s="1461"/>
      <c r="AO934" s="1461"/>
    </row>
    <row r="935">
      <c r="A935" s="1461"/>
      <c r="B935" s="452"/>
      <c r="C935" s="1569"/>
      <c r="D935" s="1570"/>
      <c r="E935" s="1571"/>
      <c r="F935" s="1046"/>
      <c r="G935" s="1571"/>
      <c r="H935" s="1046"/>
      <c r="I935" s="1046"/>
      <c r="J935" s="1571"/>
      <c r="K935" s="1573"/>
      <c r="L935" s="1046"/>
      <c r="M935" s="1046"/>
      <c r="N935" s="1046"/>
      <c r="O935" s="1461"/>
      <c r="P935" s="1461"/>
      <c r="Q935" s="1461"/>
      <c r="R935" s="1461"/>
      <c r="S935" s="1461"/>
      <c r="T935" s="327"/>
      <c r="U935" s="327"/>
      <c r="V935" s="327"/>
      <c r="W935" s="327"/>
      <c r="X935" s="327"/>
      <c r="Y935" s="327"/>
      <c r="Z935" s="327"/>
      <c r="AA935" s="327"/>
      <c r="AB935" s="1575"/>
      <c r="AC935" s="327"/>
      <c r="AD935" s="327"/>
      <c r="AE935" s="327"/>
      <c r="AF935" s="327"/>
      <c r="AG935" s="327"/>
      <c r="AH935" s="327"/>
      <c r="AI935" s="327"/>
      <c r="AJ935" s="327"/>
      <c r="AK935" s="327"/>
      <c r="AL935" s="1461"/>
      <c r="AM935" s="1461"/>
      <c r="AN935" s="1461"/>
      <c r="AO935" s="1461"/>
    </row>
    <row r="936">
      <c r="A936" s="1461"/>
      <c r="B936" s="452"/>
      <c r="C936" s="1569"/>
      <c r="D936" s="1570"/>
      <c r="E936" s="1571"/>
      <c r="F936" s="1046"/>
      <c r="G936" s="1571"/>
      <c r="H936" s="1046"/>
      <c r="I936" s="1046"/>
      <c r="J936" s="1571"/>
      <c r="K936" s="1573"/>
      <c r="L936" s="1046"/>
      <c r="M936" s="1046"/>
      <c r="N936" s="1046"/>
      <c r="O936" s="1461"/>
      <c r="P936" s="1461"/>
      <c r="Q936" s="1461"/>
      <c r="R936" s="1461"/>
      <c r="S936" s="1461"/>
      <c r="T936" s="327"/>
      <c r="U936" s="327"/>
      <c r="V936" s="327"/>
      <c r="W936" s="327"/>
      <c r="X936" s="327"/>
      <c r="Y936" s="327"/>
      <c r="Z936" s="327"/>
      <c r="AA936" s="327"/>
      <c r="AB936" s="1575"/>
      <c r="AC936" s="327"/>
      <c r="AD936" s="327"/>
      <c r="AE936" s="327"/>
      <c r="AF936" s="327"/>
      <c r="AG936" s="327"/>
      <c r="AH936" s="327"/>
      <c r="AI936" s="327"/>
      <c r="AJ936" s="327"/>
      <c r="AK936" s="327"/>
      <c r="AL936" s="1461"/>
      <c r="AM936" s="1461"/>
      <c r="AN936" s="1461"/>
      <c r="AO936" s="1461"/>
    </row>
    <row r="937">
      <c r="A937" s="1461"/>
      <c r="B937" s="452"/>
      <c r="C937" s="1569"/>
      <c r="D937" s="1570"/>
      <c r="E937" s="1571"/>
      <c r="F937" s="1046"/>
      <c r="G937" s="1571"/>
      <c r="H937" s="1046"/>
      <c r="I937" s="1046"/>
      <c r="J937" s="1571"/>
      <c r="K937" s="1573"/>
      <c r="L937" s="1046"/>
      <c r="M937" s="1046"/>
      <c r="N937" s="1046"/>
      <c r="O937" s="1461"/>
      <c r="P937" s="1461"/>
      <c r="Q937" s="1461"/>
      <c r="R937" s="1461"/>
      <c r="S937" s="1461"/>
      <c r="T937" s="327"/>
      <c r="U937" s="327"/>
      <c r="V937" s="327"/>
      <c r="W937" s="327"/>
      <c r="X937" s="327"/>
      <c r="Y937" s="327"/>
      <c r="Z937" s="327"/>
      <c r="AA937" s="327"/>
      <c r="AB937" s="1575"/>
      <c r="AC937" s="327"/>
      <c r="AD937" s="327"/>
      <c r="AE937" s="327"/>
      <c r="AF937" s="327"/>
      <c r="AG937" s="327"/>
      <c r="AH937" s="327"/>
      <c r="AI937" s="327"/>
      <c r="AJ937" s="327"/>
      <c r="AK937" s="327"/>
      <c r="AL937" s="1461"/>
      <c r="AM937" s="1461"/>
      <c r="AN937" s="1461"/>
      <c r="AO937" s="1461"/>
    </row>
    <row r="938">
      <c r="A938" s="1461"/>
      <c r="B938" s="452"/>
      <c r="C938" s="1569"/>
      <c r="D938" s="1570"/>
      <c r="E938" s="1571"/>
      <c r="F938" s="1046"/>
      <c r="G938" s="1571"/>
      <c r="H938" s="1046"/>
      <c r="I938" s="1046"/>
      <c r="J938" s="1571"/>
      <c r="K938" s="1573"/>
      <c r="L938" s="1046"/>
      <c r="M938" s="1046"/>
      <c r="N938" s="1046"/>
      <c r="O938" s="1461"/>
      <c r="P938" s="1461"/>
      <c r="Q938" s="1461"/>
      <c r="R938" s="1461"/>
      <c r="S938" s="1461"/>
      <c r="T938" s="327"/>
      <c r="U938" s="327"/>
      <c r="V938" s="327"/>
      <c r="W938" s="327"/>
      <c r="X938" s="327"/>
      <c r="Y938" s="327"/>
      <c r="Z938" s="327"/>
      <c r="AA938" s="327"/>
      <c r="AB938" s="1575"/>
      <c r="AC938" s="327"/>
      <c r="AD938" s="327"/>
      <c r="AE938" s="327"/>
      <c r="AF938" s="327"/>
      <c r="AG938" s="327"/>
      <c r="AH938" s="327"/>
      <c r="AI938" s="327"/>
      <c r="AJ938" s="327"/>
      <c r="AK938" s="327"/>
      <c r="AL938" s="1461"/>
      <c r="AM938" s="1461"/>
      <c r="AN938" s="1461"/>
      <c r="AO938" s="1461"/>
    </row>
    <row r="939">
      <c r="A939" s="1461"/>
      <c r="B939" s="452"/>
      <c r="C939" s="1569"/>
      <c r="D939" s="1570"/>
      <c r="E939" s="1571"/>
      <c r="F939" s="1046"/>
      <c r="G939" s="1571"/>
      <c r="H939" s="1046"/>
      <c r="I939" s="1046"/>
      <c r="J939" s="1571"/>
      <c r="K939" s="1573"/>
      <c r="L939" s="1046"/>
      <c r="M939" s="1046"/>
      <c r="N939" s="1046"/>
      <c r="O939" s="1461"/>
      <c r="P939" s="1461"/>
      <c r="Q939" s="1461"/>
      <c r="R939" s="1461"/>
      <c r="S939" s="1461"/>
      <c r="T939" s="327"/>
      <c r="U939" s="327"/>
      <c r="V939" s="327"/>
      <c r="W939" s="327"/>
      <c r="X939" s="327"/>
      <c r="Y939" s="327"/>
      <c r="Z939" s="327"/>
      <c r="AA939" s="327"/>
      <c r="AB939" s="1575"/>
      <c r="AC939" s="327"/>
      <c r="AD939" s="327"/>
      <c r="AE939" s="327"/>
      <c r="AF939" s="327"/>
      <c r="AG939" s="327"/>
      <c r="AH939" s="327"/>
      <c r="AI939" s="327"/>
      <c r="AJ939" s="327"/>
      <c r="AK939" s="327"/>
      <c r="AL939" s="1461"/>
      <c r="AM939" s="1461"/>
      <c r="AN939" s="1461"/>
      <c r="AO939" s="1461"/>
    </row>
    <row r="940">
      <c r="A940" s="1461"/>
      <c r="B940" s="452"/>
      <c r="C940" s="1569"/>
      <c r="D940" s="1570"/>
      <c r="E940" s="1571"/>
      <c r="F940" s="1046"/>
      <c r="G940" s="1571"/>
      <c r="H940" s="1046"/>
      <c r="I940" s="1046"/>
      <c r="J940" s="1571"/>
      <c r="K940" s="1573"/>
      <c r="L940" s="1046"/>
      <c r="M940" s="1046"/>
      <c r="N940" s="1046"/>
      <c r="O940" s="1461"/>
      <c r="P940" s="1461"/>
      <c r="Q940" s="1461"/>
      <c r="R940" s="1461"/>
      <c r="S940" s="1461"/>
      <c r="T940" s="327"/>
      <c r="U940" s="327"/>
      <c r="V940" s="327"/>
      <c r="W940" s="327"/>
      <c r="X940" s="327"/>
      <c r="Y940" s="327"/>
      <c r="Z940" s="327"/>
      <c r="AA940" s="327"/>
      <c r="AB940" s="1575"/>
      <c r="AC940" s="327"/>
      <c r="AD940" s="327"/>
      <c r="AE940" s="327"/>
      <c r="AF940" s="327"/>
      <c r="AG940" s="327"/>
      <c r="AH940" s="327"/>
      <c r="AI940" s="327"/>
      <c r="AJ940" s="327"/>
      <c r="AK940" s="327"/>
      <c r="AL940" s="1461"/>
      <c r="AM940" s="1461"/>
      <c r="AN940" s="1461"/>
      <c r="AO940" s="1461"/>
    </row>
    <row r="941">
      <c r="A941" s="1461"/>
      <c r="B941" s="452"/>
      <c r="C941" s="1569"/>
      <c r="D941" s="1570"/>
      <c r="E941" s="1571"/>
      <c r="F941" s="1046"/>
      <c r="G941" s="1571"/>
      <c r="H941" s="1046"/>
      <c r="I941" s="1046"/>
      <c r="J941" s="1571"/>
      <c r="K941" s="1573"/>
      <c r="L941" s="1046"/>
      <c r="M941" s="1046"/>
      <c r="N941" s="1046"/>
      <c r="O941" s="1461"/>
      <c r="P941" s="1461"/>
      <c r="Q941" s="1461"/>
      <c r="R941" s="1461"/>
      <c r="S941" s="1461"/>
      <c r="T941" s="327"/>
      <c r="U941" s="327"/>
      <c r="V941" s="327"/>
      <c r="W941" s="327"/>
      <c r="X941" s="327"/>
      <c r="Y941" s="327"/>
      <c r="Z941" s="327"/>
      <c r="AA941" s="327"/>
      <c r="AB941" s="1575"/>
      <c r="AC941" s="327"/>
      <c r="AD941" s="327"/>
      <c r="AE941" s="327"/>
      <c r="AF941" s="327"/>
      <c r="AG941" s="327"/>
      <c r="AH941" s="327"/>
      <c r="AI941" s="327"/>
      <c r="AJ941" s="327"/>
      <c r="AK941" s="327"/>
      <c r="AL941" s="1461"/>
      <c r="AM941" s="1461"/>
      <c r="AN941" s="1461"/>
      <c r="AO941" s="1461"/>
    </row>
    <row r="942">
      <c r="A942" s="1461"/>
      <c r="B942" s="452"/>
      <c r="C942" s="1569"/>
      <c r="D942" s="1570"/>
      <c r="E942" s="1571"/>
      <c r="F942" s="1046"/>
      <c r="G942" s="1571"/>
      <c r="H942" s="1046"/>
      <c r="I942" s="1046"/>
      <c r="J942" s="1571"/>
      <c r="K942" s="1573"/>
      <c r="L942" s="1046"/>
      <c r="M942" s="1046"/>
      <c r="N942" s="1046"/>
      <c r="O942" s="1461"/>
      <c r="P942" s="1461"/>
      <c r="Q942" s="1461"/>
      <c r="R942" s="1461"/>
      <c r="S942" s="1461"/>
      <c r="T942" s="327"/>
      <c r="U942" s="327"/>
      <c r="V942" s="327"/>
      <c r="W942" s="327"/>
      <c r="X942" s="327"/>
      <c r="Y942" s="327"/>
      <c r="Z942" s="327"/>
      <c r="AA942" s="327"/>
      <c r="AB942" s="1575"/>
      <c r="AC942" s="327"/>
      <c r="AD942" s="327"/>
      <c r="AE942" s="327"/>
      <c r="AF942" s="327"/>
      <c r="AG942" s="327"/>
      <c r="AH942" s="327"/>
      <c r="AI942" s="327"/>
      <c r="AJ942" s="327"/>
      <c r="AK942" s="327"/>
      <c r="AL942" s="1461"/>
      <c r="AM942" s="1461"/>
      <c r="AN942" s="1461"/>
      <c r="AO942" s="1461"/>
    </row>
    <row r="943">
      <c r="A943" s="1461"/>
      <c r="B943" s="452"/>
      <c r="C943" s="1569"/>
      <c r="D943" s="1570"/>
      <c r="E943" s="1571"/>
      <c r="F943" s="1046"/>
      <c r="G943" s="1571"/>
      <c r="H943" s="1046"/>
      <c r="I943" s="1046"/>
      <c r="J943" s="1571"/>
      <c r="K943" s="1573"/>
      <c r="L943" s="1046"/>
      <c r="M943" s="1046"/>
      <c r="N943" s="1046"/>
      <c r="O943" s="1461"/>
      <c r="P943" s="1461"/>
      <c r="Q943" s="1461"/>
      <c r="R943" s="1461"/>
      <c r="S943" s="1461"/>
      <c r="T943" s="327"/>
      <c r="U943" s="327"/>
      <c r="V943" s="327"/>
      <c r="W943" s="327"/>
      <c r="X943" s="327"/>
      <c r="Y943" s="327"/>
      <c r="Z943" s="327"/>
      <c r="AA943" s="327"/>
      <c r="AB943" s="1575"/>
      <c r="AC943" s="327"/>
      <c r="AD943" s="327"/>
      <c r="AE943" s="327"/>
      <c r="AF943" s="327"/>
      <c r="AG943" s="327"/>
      <c r="AH943" s="327"/>
      <c r="AI943" s="327"/>
      <c r="AJ943" s="327"/>
      <c r="AK943" s="327"/>
      <c r="AL943" s="1461"/>
      <c r="AM943" s="1461"/>
      <c r="AN943" s="1461"/>
      <c r="AO943" s="1461"/>
    </row>
    <row r="944">
      <c r="A944" s="1461"/>
      <c r="B944" s="452"/>
      <c r="C944" s="1569"/>
      <c r="D944" s="1570"/>
      <c r="E944" s="1571"/>
      <c r="F944" s="1046"/>
      <c r="G944" s="1571"/>
      <c r="H944" s="1046"/>
      <c r="I944" s="1046"/>
      <c r="J944" s="1571"/>
      <c r="K944" s="1573"/>
      <c r="L944" s="1046"/>
      <c r="M944" s="1046"/>
      <c r="N944" s="1046"/>
      <c r="O944" s="1461"/>
      <c r="P944" s="1461"/>
      <c r="Q944" s="1461"/>
      <c r="R944" s="1461"/>
      <c r="S944" s="1461"/>
      <c r="T944" s="327"/>
      <c r="U944" s="327"/>
      <c r="V944" s="327"/>
      <c r="W944" s="327"/>
      <c r="X944" s="327"/>
      <c r="Y944" s="327"/>
      <c r="Z944" s="327"/>
      <c r="AA944" s="327"/>
      <c r="AB944" s="1575"/>
      <c r="AC944" s="327"/>
      <c r="AD944" s="327"/>
      <c r="AE944" s="327"/>
      <c r="AF944" s="327"/>
      <c r="AG944" s="327"/>
      <c r="AH944" s="327"/>
      <c r="AI944" s="327"/>
      <c r="AJ944" s="327"/>
      <c r="AK944" s="327"/>
      <c r="AL944" s="1461"/>
      <c r="AM944" s="1461"/>
      <c r="AN944" s="1461"/>
      <c r="AO944" s="1461"/>
    </row>
    <row r="945">
      <c r="A945" s="1461"/>
      <c r="B945" s="452"/>
      <c r="C945" s="1569"/>
      <c r="D945" s="1570"/>
      <c r="E945" s="1571"/>
      <c r="F945" s="1046"/>
      <c r="G945" s="1571"/>
      <c r="H945" s="1046"/>
      <c r="I945" s="1046"/>
      <c r="J945" s="1571"/>
      <c r="K945" s="1573"/>
      <c r="L945" s="1046"/>
      <c r="M945" s="1046"/>
      <c r="N945" s="1046"/>
      <c r="O945" s="1461"/>
      <c r="P945" s="1461"/>
      <c r="Q945" s="1461"/>
      <c r="R945" s="1461"/>
      <c r="S945" s="1461"/>
      <c r="T945" s="327"/>
      <c r="U945" s="327"/>
      <c r="V945" s="327"/>
      <c r="W945" s="327"/>
      <c r="X945" s="327"/>
      <c r="Y945" s="327"/>
      <c r="Z945" s="327"/>
      <c r="AA945" s="327"/>
      <c r="AB945" s="1575"/>
      <c r="AC945" s="327"/>
      <c r="AD945" s="327"/>
      <c r="AE945" s="327"/>
      <c r="AF945" s="327"/>
      <c r="AG945" s="327"/>
      <c r="AH945" s="327"/>
      <c r="AI945" s="327"/>
      <c r="AJ945" s="327"/>
      <c r="AK945" s="327"/>
      <c r="AL945" s="1461"/>
      <c r="AM945" s="1461"/>
      <c r="AN945" s="1461"/>
      <c r="AO945" s="1461"/>
    </row>
    <row r="946">
      <c r="A946" s="1461"/>
      <c r="B946" s="452"/>
      <c r="C946" s="1569"/>
      <c r="D946" s="1570"/>
      <c r="E946" s="1571"/>
      <c r="F946" s="1046"/>
      <c r="G946" s="1571"/>
      <c r="H946" s="1046"/>
      <c r="I946" s="1046"/>
      <c r="J946" s="1571"/>
      <c r="K946" s="1573"/>
      <c r="L946" s="1046"/>
      <c r="M946" s="1046"/>
      <c r="N946" s="1046"/>
      <c r="O946" s="1461"/>
      <c r="P946" s="1461"/>
      <c r="Q946" s="1461"/>
      <c r="R946" s="1461"/>
      <c r="S946" s="1461"/>
      <c r="T946" s="327"/>
      <c r="U946" s="327"/>
      <c r="V946" s="327"/>
      <c r="W946" s="327"/>
      <c r="X946" s="327"/>
      <c r="Y946" s="327"/>
      <c r="Z946" s="327"/>
      <c r="AA946" s="327"/>
      <c r="AB946" s="1575"/>
      <c r="AC946" s="327"/>
      <c r="AD946" s="327"/>
      <c r="AE946" s="327"/>
      <c r="AF946" s="327"/>
      <c r="AG946" s="327"/>
      <c r="AH946" s="327"/>
      <c r="AI946" s="327"/>
      <c r="AJ946" s="327"/>
      <c r="AK946" s="327"/>
      <c r="AL946" s="1461"/>
      <c r="AM946" s="1461"/>
      <c r="AN946" s="1461"/>
      <c r="AO946" s="1461"/>
    </row>
    <row r="947">
      <c r="A947" s="1461"/>
      <c r="B947" s="452"/>
      <c r="C947" s="1569"/>
      <c r="D947" s="1570"/>
      <c r="E947" s="1571"/>
      <c r="F947" s="1046"/>
      <c r="G947" s="1571"/>
      <c r="H947" s="1046"/>
      <c r="I947" s="1046"/>
      <c r="J947" s="1571"/>
      <c r="K947" s="1573"/>
      <c r="L947" s="1046"/>
      <c r="M947" s="1046"/>
      <c r="N947" s="1046"/>
      <c r="O947" s="1461"/>
      <c r="P947" s="1461"/>
      <c r="Q947" s="1461"/>
      <c r="R947" s="1461"/>
      <c r="S947" s="1461"/>
      <c r="T947" s="327"/>
      <c r="U947" s="327"/>
      <c r="V947" s="327"/>
      <c r="W947" s="327"/>
      <c r="X947" s="327"/>
      <c r="Y947" s="327"/>
      <c r="Z947" s="327"/>
      <c r="AA947" s="327"/>
      <c r="AB947" s="1575"/>
      <c r="AC947" s="327"/>
      <c r="AD947" s="327"/>
      <c r="AE947" s="327"/>
      <c r="AF947" s="327"/>
      <c r="AG947" s="327"/>
      <c r="AH947" s="327"/>
      <c r="AI947" s="327"/>
      <c r="AJ947" s="327"/>
      <c r="AK947" s="327"/>
      <c r="AL947" s="1461"/>
      <c r="AM947" s="1461"/>
      <c r="AN947" s="1461"/>
      <c r="AO947" s="1461"/>
    </row>
    <row r="948">
      <c r="A948" s="1461"/>
      <c r="B948" s="452"/>
      <c r="C948" s="1569"/>
      <c r="D948" s="1570"/>
      <c r="E948" s="1571"/>
      <c r="F948" s="1046"/>
      <c r="G948" s="1571"/>
      <c r="H948" s="1046"/>
      <c r="I948" s="1046"/>
      <c r="J948" s="1571"/>
      <c r="K948" s="1573"/>
      <c r="L948" s="1046"/>
      <c r="M948" s="1046"/>
      <c r="N948" s="1046"/>
      <c r="O948" s="1461"/>
      <c r="P948" s="1461"/>
      <c r="Q948" s="1461"/>
      <c r="R948" s="1461"/>
      <c r="S948" s="1461"/>
      <c r="T948" s="327"/>
      <c r="U948" s="327"/>
      <c r="V948" s="327"/>
      <c r="W948" s="327"/>
      <c r="X948" s="327"/>
      <c r="Y948" s="327"/>
      <c r="Z948" s="327"/>
      <c r="AA948" s="327"/>
      <c r="AB948" s="1575"/>
      <c r="AC948" s="327"/>
      <c r="AD948" s="327"/>
      <c r="AE948" s="327"/>
      <c r="AF948" s="327"/>
      <c r="AG948" s="327"/>
      <c r="AH948" s="327"/>
      <c r="AI948" s="327"/>
      <c r="AJ948" s="327"/>
      <c r="AK948" s="327"/>
      <c r="AL948" s="1461"/>
      <c r="AM948" s="1461"/>
      <c r="AN948" s="1461"/>
      <c r="AO948" s="1461"/>
    </row>
    <row r="949">
      <c r="A949" s="1461"/>
      <c r="B949" s="452"/>
      <c r="C949" s="1569"/>
      <c r="D949" s="1570"/>
      <c r="E949" s="1571"/>
      <c r="F949" s="1046"/>
      <c r="G949" s="1571"/>
      <c r="H949" s="1046"/>
      <c r="I949" s="1046"/>
      <c r="J949" s="1571"/>
      <c r="K949" s="1573"/>
      <c r="L949" s="1046"/>
      <c r="M949" s="1046"/>
      <c r="N949" s="1046"/>
      <c r="O949" s="1461"/>
      <c r="P949" s="1461"/>
      <c r="Q949" s="1461"/>
      <c r="R949" s="1461"/>
      <c r="S949" s="1461"/>
      <c r="T949" s="327"/>
      <c r="U949" s="327"/>
      <c r="V949" s="327"/>
      <c r="W949" s="327"/>
      <c r="X949" s="327"/>
      <c r="Y949" s="327"/>
      <c r="Z949" s="327"/>
      <c r="AA949" s="327"/>
      <c r="AB949" s="1575"/>
      <c r="AC949" s="327"/>
      <c r="AD949" s="327"/>
      <c r="AE949" s="327"/>
      <c r="AF949" s="327"/>
      <c r="AG949" s="327"/>
      <c r="AH949" s="327"/>
      <c r="AI949" s="327"/>
      <c r="AJ949" s="327"/>
      <c r="AK949" s="327"/>
      <c r="AL949" s="1461"/>
      <c r="AM949" s="1461"/>
      <c r="AN949" s="1461"/>
      <c r="AO949" s="1461"/>
    </row>
    <row r="950">
      <c r="A950" s="1461"/>
      <c r="B950" s="452"/>
      <c r="C950" s="1569"/>
      <c r="D950" s="1570"/>
      <c r="E950" s="1571"/>
      <c r="F950" s="1046"/>
      <c r="G950" s="1571"/>
      <c r="H950" s="1046"/>
      <c r="I950" s="1046"/>
      <c r="J950" s="1571"/>
      <c r="K950" s="1573"/>
      <c r="L950" s="1046"/>
      <c r="M950" s="1046"/>
      <c r="N950" s="1046"/>
      <c r="O950" s="1461"/>
      <c r="P950" s="1461"/>
      <c r="Q950" s="1461"/>
      <c r="R950" s="1461"/>
      <c r="S950" s="1461"/>
      <c r="T950" s="327"/>
      <c r="U950" s="327"/>
      <c r="V950" s="327"/>
      <c r="W950" s="327"/>
      <c r="X950" s="327"/>
      <c r="Y950" s="327"/>
      <c r="Z950" s="327"/>
      <c r="AA950" s="327"/>
      <c r="AB950" s="1575"/>
      <c r="AC950" s="327"/>
      <c r="AD950" s="327"/>
      <c r="AE950" s="327"/>
      <c r="AF950" s="327"/>
      <c r="AG950" s="327"/>
      <c r="AH950" s="327"/>
      <c r="AI950" s="327"/>
      <c r="AJ950" s="327"/>
      <c r="AK950" s="327"/>
      <c r="AL950" s="1461"/>
      <c r="AM950" s="1461"/>
      <c r="AN950" s="1461"/>
      <c r="AO950" s="1461"/>
    </row>
    <row r="951">
      <c r="A951" s="1461"/>
      <c r="B951" s="452"/>
      <c r="C951" s="1569"/>
      <c r="D951" s="1570"/>
      <c r="E951" s="1571"/>
      <c r="F951" s="1046"/>
      <c r="G951" s="1571"/>
      <c r="H951" s="1046"/>
      <c r="I951" s="1046"/>
      <c r="J951" s="1571"/>
      <c r="K951" s="1573"/>
      <c r="L951" s="1046"/>
      <c r="M951" s="1046"/>
      <c r="N951" s="1046"/>
      <c r="O951" s="1461"/>
      <c r="P951" s="1461"/>
      <c r="Q951" s="1461"/>
      <c r="R951" s="1461"/>
      <c r="S951" s="1461"/>
      <c r="T951" s="327"/>
      <c r="U951" s="327"/>
      <c r="V951" s="327"/>
      <c r="W951" s="327"/>
      <c r="X951" s="327"/>
      <c r="Y951" s="327"/>
      <c r="Z951" s="327"/>
      <c r="AA951" s="327"/>
      <c r="AB951" s="1575"/>
      <c r="AC951" s="327"/>
      <c r="AD951" s="327"/>
      <c r="AE951" s="327"/>
      <c r="AF951" s="327"/>
      <c r="AG951" s="327"/>
      <c r="AH951" s="327"/>
      <c r="AI951" s="327"/>
      <c r="AJ951" s="327"/>
      <c r="AK951" s="327"/>
      <c r="AL951" s="1461"/>
      <c r="AM951" s="1461"/>
      <c r="AN951" s="1461"/>
      <c r="AO951" s="1461"/>
    </row>
    <row r="952">
      <c r="A952" s="1461"/>
      <c r="B952" s="452"/>
      <c r="C952" s="1569"/>
      <c r="D952" s="1570"/>
      <c r="E952" s="1571"/>
      <c r="F952" s="1046"/>
      <c r="G952" s="1571"/>
      <c r="H952" s="1046"/>
      <c r="I952" s="1046"/>
      <c r="J952" s="1571"/>
      <c r="K952" s="1573"/>
      <c r="L952" s="1046"/>
      <c r="M952" s="1046"/>
      <c r="N952" s="1046"/>
      <c r="O952" s="1461"/>
      <c r="P952" s="1461"/>
      <c r="Q952" s="1461"/>
      <c r="R952" s="1461"/>
      <c r="S952" s="1461"/>
      <c r="T952" s="327"/>
      <c r="U952" s="327"/>
      <c r="V952" s="327"/>
      <c r="W952" s="327"/>
      <c r="X952" s="327"/>
      <c r="Y952" s="327"/>
      <c r="Z952" s="327"/>
      <c r="AA952" s="327"/>
      <c r="AB952" s="1575"/>
      <c r="AC952" s="327"/>
      <c r="AD952" s="327"/>
      <c r="AE952" s="327"/>
      <c r="AF952" s="327"/>
      <c r="AG952" s="327"/>
      <c r="AH952" s="327"/>
      <c r="AI952" s="327"/>
      <c r="AJ952" s="327"/>
      <c r="AK952" s="327"/>
      <c r="AL952" s="1461"/>
      <c r="AM952" s="1461"/>
      <c r="AN952" s="1461"/>
      <c r="AO952" s="1461"/>
    </row>
    <row r="953">
      <c r="A953" s="1461"/>
      <c r="B953" s="452"/>
      <c r="C953" s="1569"/>
      <c r="D953" s="1570"/>
      <c r="E953" s="1571"/>
      <c r="F953" s="1046"/>
      <c r="G953" s="1571"/>
      <c r="H953" s="1046"/>
      <c r="I953" s="1046"/>
      <c r="J953" s="1571"/>
      <c r="K953" s="1573"/>
      <c r="L953" s="1046"/>
      <c r="M953" s="1046"/>
      <c r="N953" s="1046"/>
      <c r="O953" s="1461"/>
      <c r="P953" s="1461"/>
      <c r="Q953" s="1461"/>
      <c r="R953" s="1461"/>
      <c r="S953" s="1461"/>
      <c r="T953" s="327"/>
      <c r="U953" s="327"/>
      <c r="V953" s="327"/>
      <c r="W953" s="327"/>
      <c r="X953" s="327"/>
      <c r="Y953" s="327"/>
      <c r="Z953" s="327"/>
      <c r="AA953" s="327"/>
      <c r="AB953" s="1575"/>
      <c r="AC953" s="327"/>
      <c r="AD953" s="327"/>
      <c r="AE953" s="327"/>
      <c r="AF953" s="327"/>
      <c r="AG953" s="327"/>
      <c r="AH953" s="327"/>
      <c r="AI953" s="327"/>
      <c r="AJ953" s="327"/>
      <c r="AK953" s="327"/>
      <c r="AL953" s="1461"/>
      <c r="AM953" s="1461"/>
      <c r="AN953" s="1461"/>
      <c r="AO953" s="1461"/>
    </row>
    <row r="954">
      <c r="A954" s="1461"/>
      <c r="B954" s="452"/>
      <c r="C954" s="1569"/>
      <c r="D954" s="1570"/>
      <c r="E954" s="1571"/>
      <c r="F954" s="1046"/>
      <c r="G954" s="1571"/>
      <c r="H954" s="1046"/>
      <c r="I954" s="1046"/>
      <c r="J954" s="1571"/>
      <c r="K954" s="1573"/>
      <c r="L954" s="1046"/>
      <c r="M954" s="1046"/>
      <c r="N954" s="1046"/>
      <c r="O954" s="1461"/>
      <c r="P954" s="1461"/>
      <c r="Q954" s="1461"/>
      <c r="R954" s="1461"/>
      <c r="S954" s="1461"/>
      <c r="T954" s="327"/>
      <c r="U954" s="327"/>
      <c r="V954" s="327"/>
      <c r="W954" s="327"/>
      <c r="X954" s="327"/>
      <c r="Y954" s="327"/>
      <c r="Z954" s="327"/>
      <c r="AA954" s="327"/>
      <c r="AB954" s="1575"/>
      <c r="AC954" s="327"/>
      <c r="AD954" s="327"/>
      <c r="AE954" s="327"/>
      <c r="AF954" s="327"/>
      <c r="AG954" s="327"/>
      <c r="AH954" s="327"/>
      <c r="AI954" s="327"/>
      <c r="AJ954" s="327"/>
      <c r="AK954" s="327"/>
      <c r="AL954" s="1461"/>
      <c r="AM954" s="1461"/>
      <c r="AN954" s="1461"/>
      <c r="AO954" s="1461"/>
    </row>
    <row r="955">
      <c r="A955" s="1461"/>
      <c r="B955" s="452"/>
      <c r="C955" s="1569"/>
      <c r="D955" s="1570"/>
      <c r="E955" s="1571"/>
      <c r="F955" s="1046"/>
      <c r="G955" s="1571"/>
      <c r="H955" s="1046"/>
      <c r="I955" s="1046"/>
      <c r="J955" s="1571"/>
      <c r="K955" s="1573"/>
      <c r="L955" s="1046"/>
      <c r="M955" s="1046"/>
      <c r="N955" s="1046"/>
      <c r="O955" s="1461"/>
      <c r="P955" s="1461"/>
      <c r="Q955" s="1461"/>
      <c r="R955" s="1461"/>
      <c r="S955" s="1461"/>
      <c r="T955" s="327"/>
      <c r="U955" s="327"/>
      <c r="V955" s="327"/>
      <c r="W955" s="327"/>
      <c r="X955" s="327"/>
      <c r="Y955" s="327"/>
      <c r="Z955" s="327"/>
      <c r="AA955" s="327"/>
      <c r="AB955" s="1575"/>
      <c r="AC955" s="327"/>
      <c r="AD955" s="327"/>
      <c r="AE955" s="327"/>
      <c r="AF955" s="327"/>
      <c r="AG955" s="327"/>
      <c r="AH955" s="327"/>
      <c r="AI955" s="327"/>
      <c r="AJ955" s="327"/>
      <c r="AK955" s="327"/>
      <c r="AL955" s="1461"/>
      <c r="AM955" s="1461"/>
      <c r="AN955" s="1461"/>
      <c r="AO955" s="1461"/>
    </row>
    <row r="956">
      <c r="A956" s="1461"/>
      <c r="B956" s="452"/>
      <c r="C956" s="1569"/>
      <c r="D956" s="1570"/>
      <c r="E956" s="1571"/>
      <c r="F956" s="1046"/>
      <c r="G956" s="1571"/>
      <c r="H956" s="1046"/>
      <c r="I956" s="1046"/>
      <c r="J956" s="1571"/>
      <c r="K956" s="1573"/>
      <c r="L956" s="1046"/>
      <c r="M956" s="1046"/>
      <c r="N956" s="1046"/>
      <c r="O956" s="1461"/>
      <c r="P956" s="1461"/>
      <c r="Q956" s="1461"/>
      <c r="R956" s="1461"/>
      <c r="S956" s="1461"/>
      <c r="T956" s="327"/>
      <c r="U956" s="327"/>
      <c r="V956" s="327"/>
      <c r="W956" s="327"/>
      <c r="X956" s="327"/>
      <c r="Y956" s="327"/>
      <c r="Z956" s="327"/>
      <c r="AA956" s="327"/>
      <c r="AB956" s="1575"/>
      <c r="AC956" s="327"/>
      <c r="AD956" s="327"/>
      <c r="AE956" s="327"/>
      <c r="AF956" s="327"/>
      <c r="AG956" s="327"/>
      <c r="AH956" s="327"/>
      <c r="AI956" s="327"/>
      <c r="AJ956" s="327"/>
      <c r="AK956" s="327"/>
      <c r="AL956" s="1461"/>
      <c r="AM956" s="1461"/>
      <c r="AN956" s="1461"/>
      <c r="AO956" s="1461"/>
    </row>
    <row r="957">
      <c r="A957" s="1461"/>
      <c r="B957" s="452"/>
      <c r="C957" s="1569"/>
      <c r="D957" s="1570"/>
      <c r="E957" s="1571"/>
      <c r="F957" s="1046"/>
      <c r="G957" s="1571"/>
      <c r="H957" s="1046"/>
      <c r="I957" s="1046"/>
      <c r="J957" s="1571"/>
      <c r="K957" s="1573"/>
      <c r="L957" s="1046"/>
      <c r="M957" s="1046"/>
      <c r="N957" s="1046"/>
      <c r="O957" s="1461"/>
      <c r="P957" s="1461"/>
      <c r="Q957" s="1461"/>
      <c r="R957" s="1461"/>
      <c r="S957" s="1461"/>
      <c r="T957" s="327"/>
      <c r="U957" s="327"/>
      <c r="V957" s="327"/>
      <c r="W957" s="327"/>
      <c r="X957" s="327"/>
      <c r="Y957" s="327"/>
      <c r="Z957" s="327"/>
      <c r="AA957" s="327"/>
      <c r="AB957" s="1575"/>
      <c r="AC957" s="327"/>
      <c r="AD957" s="327"/>
      <c r="AE957" s="327"/>
      <c r="AF957" s="327"/>
      <c r="AG957" s="327"/>
      <c r="AH957" s="327"/>
      <c r="AI957" s="327"/>
      <c r="AJ957" s="327"/>
      <c r="AK957" s="327"/>
      <c r="AL957" s="1461"/>
      <c r="AM957" s="1461"/>
      <c r="AN957" s="1461"/>
      <c r="AO957" s="1461"/>
    </row>
    <row r="958">
      <c r="A958" s="1461"/>
      <c r="B958" s="452"/>
      <c r="C958" s="1569"/>
      <c r="D958" s="1570"/>
      <c r="E958" s="1571"/>
      <c r="F958" s="1046"/>
      <c r="G958" s="1571"/>
      <c r="H958" s="1046"/>
      <c r="I958" s="1046"/>
      <c r="J958" s="1571"/>
      <c r="K958" s="1573"/>
      <c r="L958" s="1046"/>
      <c r="M958" s="1046"/>
      <c r="N958" s="1046"/>
      <c r="O958" s="1461"/>
      <c r="P958" s="1461"/>
      <c r="Q958" s="1461"/>
      <c r="R958" s="1461"/>
      <c r="S958" s="1461"/>
      <c r="T958" s="327"/>
      <c r="U958" s="327"/>
      <c r="V958" s="327"/>
      <c r="W958" s="327"/>
      <c r="X958" s="327"/>
      <c r="Y958" s="327"/>
      <c r="Z958" s="327"/>
      <c r="AA958" s="327"/>
      <c r="AB958" s="1575"/>
      <c r="AC958" s="327"/>
      <c r="AD958" s="327"/>
      <c r="AE958" s="327"/>
      <c r="AF958" s="327"/>
      <c r="AG958" s="327"/>
      <c r="AH958" s="327"/>
      <c r="AI958" s="327"/>
      <c r="AJ958" s="327"/>
      <c r="AK958" s="327"/>
      <c r="AL958" s="1461"/>
      <c r="AM958" s="1461"/>
      <c r="AN958" s="1461"/>
      <c r="AO958" s="1461"/>
    </row>
    <row r="959">
      <c r="A959" s="1461"/>
      <c r="B959" s="452"/>
      <c r="C959" s="1569"/>
      <c r="D959" s="1570"/>
      <c r="E959" s="1571"/>
      <c r="F959" s="1046"/>
      <c r="G959" s="1571"/>
      <c r="H959" s="1046"/>
      <c r="I959" s="1046"/>
      <c r="J959" s="1571"/>
      <c r="K959" s="1573"/>
      <c r="L959" s="1046"/>
      <c r="M959" s="1046"/>
      <c r="N959" s="1046"/>
      <c r="O959" s="1461"/>
      <c r="P959" s="1461"/>
      <c r="Q959" s="1461"/>
      <c r="R959" s="1461"/>
      <c r="S959" s="1461"/>
      <c r="T959" s="327"/>
      <c r="U959" s="327"/>
      <c r="V959" s="327"/>
      <c r="W959" s="327"/>
      <c r="X959" s="327"/>
      <c r="Y959" s="327"/>
      <c r="Z959" s="327"/>
      <c r="AA959" s="327"/>
      <c r="AB959" s="1575"/>
      <c r="AC959" s="327"/>
      <c r="AD959" s="327"/>
      <c r="AE959" s="327"/>
      <c r="AF959" s="327"/>
      <c r="AG959" s="327"/>
      <c r="AH959" s="327"/>
      <c r="AI959" s="327"/>
      <c r="AJ959" s="327"/>
      <c r="AK959" s="327"/>
      <c r="AL959" s="1461"/>
      <c r="AM959" s="1461"/>
      <c r="AN959" s="1461"/>
      <c r="AO959" s="1461"/>
    </row>
    <row r="960">
      <c r="A960" s="1461"/>
      <c r="B960" s="452"/>
      <c r="C960" s="1569"/>
      <c r="D960" s="1570"/>
      <c r="E960" s="1571"/>
      <c r="F960" s="1046"/>
      <c r="G960" s="1571"/>
      <c r="H960" s="1046"/>
      <c r="I960" s="1046"/>
      <c r="J960" s="1571"/>
      <c r="K960" s="1573"/>
      <c r="L960" s="1046"/>
      <c r="M960" s="1046"/>
      <c r="N960" s="1046"/>
      <c r="O960" s="1461"/>
      <c r="P960" s="1461"/>
      <c r="Q960" s="1461"/>
      <c r="R960" s="1461"/>
      <c r="S960" s="1461"/>
      <c r="T960" s="327"/>
      <c r="U960" s="327"/>
      <c r="V960" s="327"/>
      <c r="W960" s="327"/>
      <c r="X960" s="327"/>
      <c r="Y960" s="327"/>
      <c r="Z960" s="327"/>
      <c r="AA960" s="327"/>
      <c r="AB960" s="1575"/>
      <c r="AC960" s="327"/>
      <c r="AD960" s="327"/>
      <c r="AE960" s="327"/>
      <c r="AF960" s="327"/>
      <c r="AG960" s="327"/>
      <c r="AH960" s="327"/>
      <c r="AI960" s="327"/>
      <c r="AJ960" s="327"/>
      <c r="AK960" s="327"/>
      <c r="AL960" s="1461"/>
      <c r="AM960" s="1461"/>
      <c r="AN960" s="1461"/>
      <c r="AO960" s="1461"/>
    </row>
    <row r="961">
      <c r="A961" s="1461"/>
      <c r="B961" s="452"/>
      <c r="C961" s="1569"/>
      <c r="D961" s="1570"/>
      <c r="E961" s="1571"/>
      <c r="F961" s="1046"/>
      <c r="G961" s="1571"/>
      <c r="H961" s="1046"/>
      <c r="I961" s="1046"/>
      <c r="J961" s="1571"/>
      <c r="K961" s="1573"/>
      <c r="L961" s="1046"/>
      <c r="M961" s="1046"/>
      <c r="N961" s="1046"/>
      <c r="O961" s="1461"/>
      <c r="P961" s="1461"/>
      <c r="Q961" s="1461"/>
      <c r="R961" s="1461"/>
      <c r="S961" s="1461"/>
      <c r="T961" s="327"/>
      <c r="U961" s="327"/>
      <c r="V961" s="327"/>
      <c r="W961" s="327"/>
      <c r="X961" s="327"/>
      <c r="Y961" s="327"/>
      <c r="Z961" s="327"/>
      <c r="AA961" s="327"/>
      <c r="AB961" s="1575"/>
      <c r="AC961" s="327"/>
      <c r="AD961" s="327"/>
      <c r="AE961" s="327"/>
      <c r="AF961" s="327"/>
      <c r="AG961" s="327"/>
      <c r="AH961" s="327"/>
      <c r="AI961" s="327"/>
      <c r="AJ961" s="327"/>
      <c r="AK961" s="327"/>
      <c r="AL961" s="1461"/>
      <c r="AM961" s="1461"/>
      <c r="AN961" s="1461"/>
      <c r="AO961" s="1461"/>
    </row>
    <row r="962">
      <c r="A962" s="1461"/>
      <c r="B962" s="452"/>
      <c r="C962" s="1569"/>
      <c r="D962" s="1570"/>
      <c r="E962" s="1571"/>
      <c r="F962" s="1046"/>
      <c r="G962" s="1571"/>
      <c r="H962" s="1046"/>
      <c r="I962" s="1046"/>
      <c r="J962" s="1571"/>
      <c r="K962" s="1573"/>
      <c r="L962" s="1046"/>
      <c r="M962" s="1046"/>
      <c r="N962" s="1046"/>
      <c r="O962" s="1461"/>
      <c r="P962" s="1461"/>
      <c r="Q962" s="1461"/>
      <c r="R962" s="1461"/>
      <c r="S962" s="1461"/>
      <c r="T962" s="327"/>
      <c r="U962" s="327"/>
      <c r="V962" s="327"/>
      <c r="W962" s="327"/>
      <c r="X962" s="327"/>
      <c r="Y962" s="327"/>
      <c r="Z962" s="327"/>
      <c r="AA962" s="327"/>
      <c r="AB962" s="1575"/>
      <c r="AC962" s="327"/>
      <c r="AD962" s="327"/>
      <c r="AE962" s="327"/>
      <c r="AF962" s="327"/>
      <c r="AG962" s="327"/>
      <c r="AH962" s="327"/>
      <c r="AI962" s="327"/>
      <c r="AJ962" s="327"/>
      <c r="AK962" s="327"/>
      <c r="AL962" s="1461"/>
      <c r="AM962" s="1461"/>
      <c r="AN962" s="1461"/>
      <c r="AO962" s="1461"/>
    </row>
    <row r="963">
      <c r="A963" s="1461"/>
      <c r="B963" s="452"/>
      <c r="C963" s="1569"/>
      <c r="D963" s="1570"/>
      <c r="E963" s="1571"/>
      <c r="F963" s="1046"/>
      <c r="G963" s="1571"/>
      <c r="H963" s="1046"/>
      <c r="I963" s="1046"/>
      <c r="J963" s="1571"/>
      <c r="K963" s="1573"/>
      <c r="L963" s="1046"/>
      <c r="M963" s="1046"/>
      <c r="N963" s="1046"/>
      <c r="O963" s="1461"/>
      <c r="P963" s="1461"/>
      <c r="Q963" s="1461"/>
      <c r="R963" s="1461"/>
      <c r="S963" s="1461"/>
      <c r="T963" s="327"/>
      <c r="U963" s="327"/>
      <c r="V963" s="327"/>
      <c r="W963" s="327"/>
      <c r="X963" s="327"/>
      <c r="Y963" s="327"/>
      <c r="Z963" s="327"/>
      <c r="AA963" s="327"/>
      <c r="AB963" s="1575"/>
      <c r="AC963" s="327"/>
      <c r="AD963" s="327"/>
      <c r="AE963" s="327"/>
      <c r="AF963" s="327"/>
      <c r="AG963" s="327"/>
      <c r="AH963" s="327"/>
      <c r="AI963" s="327"/>
      <c r="AJ963" s="327"/>
      <c r="AK963" s="327"/>
      <c r="AL963" s="1461"/>
      <c r="AM963" s="1461"/>
      <c r="AN963" s="1461"/>
      <c r="AO963" s="1461"/>
    </row>
    <row r="964">
      <c r="A964" s="1461"/>
      <c r="B964" s="452"/>
      <c r="C964" s="1569"/>
      <c r="D964" s="1570"/>
      <c r="E964" s="1571"/>
      <c r="F964" s="1046"/>
      <c r="G964" s="1571"/>
      <c r="H964" s="1046"/>
      <c r="I964" s="1046"/>
      <c r="J964" s="1571"/>
      <c r="K964" s="1573"/>
      <c r="L964" s="1046"/>
      <c r="M964" s="1046"/>
      <c r="N964" s="1046"/>
      <c r="O964" s="1461"/>
      <c r="P964" s="1461"/>
      <c r="Q964" s="1461"/>
      <c r="R964" s="1461"/>
      <c r="S964" s="1461"/>
      <c r="T964" s="327"/>
      <c r="U964" s="327"/>
      <c r="V964" s="327"/>
      <c r="W964" s="327"/>
      <c r="X964" s="327"/>
      <c r="Y964" s="327"/>
      <c r="Z964" s="327"/>
      <c r="AA964" s="327"/>
      <c r="AB964" s="1575"/>
      <c r="AC964" s="327"/>
      <c r="AD964" s="327"/>
      <c r="AE964" s="327"/>
      <c r="AF964" s="327"/>
      <c r="AG964" s="327"/>
      <c r="AH964" s="327"/>
      <c r="AI964" s="327"/>
      <c r="AJ964" s="327"/>
      <c r="AK964" s="327"/>
      <c r="AL964" s="1461"/>
      <c r="AM964" s="1461"/>
      <c r="AN964" s="1461"/>
      <c r="AO964" s="1461"/>
    </row>
    <row r="965">
      <c r="A965" s="1461"/>
      <c r="B965" s="452"/>
      <c r="C965" s="1569"/>
      <c r="D965" s="1570"/>
      <c r="E965" s="1571"/>
      <c r="F965" s="1046"/>
      <c r="G965" s="1571"/>
      <c r="H965" s="1046"/>
      <c r="I965" s="1046"/>
      <c r="J965" s="1571"/>
      <c r="K965" s="1573"/>
      <c r="L965" s="1046"/>
      <c r="M965" s="1046"/>
      <c r="N965" s="1046"/>
      <c r="O965" s="1461"/>
      <c r="P965" s="1461"/>
      <c r="Q965" s="1461"/>
      <c r="R965" s="1461"/>
      <c r="S965" s="1461"/>
      <c r="T965" s="327"/>
      <c r="U965" s="327"/>
      <c r="V965" s="327"/>
      <c r="W965" s="327"/>
      <c r="X965" s="327"/>
      <c r="Y965" s="327"/>
      <c r="Z965" s="327"/>
      <c r="AA965" s="327"/>
      <c r="AB965" s="1575"/>
      <c r="AC965" s="327"/>
      <c r="AD965" s="327"/>
      <c r="AE965" s="327"/>
      <c r="AF965" s="327"/>
      <c r="AG965" s="327"/>
      <c r="AH965" s="327"/>
      <c r="AI965" s="327"/>
      <c r="AJ965" s="327"/>
      <c r="AK965" s="327"/>
      <c r="AL965" s="1461"/>
      <c r="AM965" s="1461"/>
      <c r="AN965" s="1461"/>
      <c r="AO965" s="1461"/>
    </row>
    <row r="966">
      <c r="A966" s="1461"/>
      <c r="B966" s="452"/>
      <c r="C966" s="1569"/>
      <c r="D966" s="1570"/>
      <c r="E966" s="1571"/>
      <c r="F966" s="1046"/>
      <c r="G966" s="1571"/>
      <c r="H966" s="1046"/>
      <c r="I966" s="1046"/>
      <c r="J966" s="1571"/>
      <c r="K966" s="1573"/>
      <c r="L966" s="1046"/>
      <c r="M966" s="1046"/>
      <c r="N966" s="1046"/>
      <c r="O966" s="1461"/>
      <c r="P966" s="1461"/>
      <c r="Q966" s="1461"/>
      <c r="R966" s="1461"/>
      <c r="S966" s="1461"/>
      <c r="T966" s="327"/>
      <c r="U966" s="327"/>
      <c r="V966" s="327"/>
      <c r="W966" s="327"/>
      <c r="X966" s="327"/>
      <c r="Y966" s="327"/>
      <c r="Z966" s="327"/>
      <c r="AA966" s="327"/>
      <c r="AB966" s="1575"/>
      <c r="AC966" s="327"/>
      <c r="AD966" s="327"/>
      <c r="AE966" s="327"/>
      <c r="AF966" s="327"/>
      <c r="AG966" s="327"/>
      <c r="AH966" s="327"/>
      <c r="AI966" s="327"/>
      <c r="AJ966" s="327"/>
      <c r="AK966" s="327"/>
      <c r="AL966" s="1461"/>
      <c r="AM966" s="1461"/>
      <c r="AN966" s="1461"/>
      <c r="AO966" s="1461"/>
    </row>
    <row r="967">
      <c r="A967" s="1461"/>
      <c r="B967" s="452"/>
      <c r="C967" s="1569"/>
      <c r="D967" s="1570"/>
      <c r="E967" s="1571"/>
      <c r="F967" s="1046"/>
      <c r="G967" s="1571"/>
      <c r="H967" s="1046"/>
      <c r="I967" s="1046"/>
      <c r="J967" s="1571"/>
      <c r="K967" s="1573"/>
      <c r="L967" s="1046"/>
      <c r="M967" s="1046"/>
      <c r="N967" s="1046"/>
      <c r="O967" s="1461"/>
      <c r="P967" s="1461"/>
      <c r="Q967" s="1461"/>
      <c r="R967" s="1461"/>
      <c r="S967" s="1461"/>
      <c r="T967" s="327"/>
      <c r="U967" s="327"/>
      <c r="V967" s="327"/>
      <c r="W967" s="327"/>
      <c r="X967" s="327"/>
      <c r="Y967" s="327"/>
      <c r="Z967" s="327"/>
      <c r="AA967" s="327"/>
      <c r="AB967" s="1575"/>
      <c r="AC967" s="327"/>
      <c r="AD967" s="327"/>
      <c r="AE967" s="327"/>
      <c r="AF967" s="327"/>
      <c r="AG967" s="327"/>
      <c r="AH967" s="327"/>
      <c r="AI967" s="327"/>
      <c r="AJ967" s="327"/>
      <c r="AK967" s="327"/>
      <c r="AL967" s="1461"/>
      <c r="AM967" s="1461"/>
      <c r="AN967" s="1461"/>
      <c r="AO967" s="1461"/>
    </row>
    <row r="968">
      <c r="A968" s="1461"/>
      <c r="B968" s="452"/>
      <c r="C968" s="1569"/>
      <c r="D968" s="1570"/>
      <c r="E968" s="1571"/>
      <c r="F968" s="1046"/>
      <c r="G968" s="1571"/>
      <c r="H968" s="1046"/>
      <c r="I968" s="1046"/>
      <c r="J968" s="1571"/>
      <c r="K968" s="1573"/>
      <c r="L968" s="1046"/>
      <c r="M968" s="1046"/>
      <c r="N968" s="1046"/>
      <c r="O968" s="1461"/>
      <c r="P968" s="1461"/>
      <c r="Q968" s="1461"/>
      <c r="R968" s="1461"/>
      <c r="S968" s="1461"/>
      <c r="T968" s="327"/>
      <c r="U968" s="327"/>
      <c r="V968" s="327"/>
      <c r="W968" s="327"/>
      <c r="X968" s="327"/>
      <c r="Y968" s="327"/>
      <c r="Z968" s="327"/>
      <c r="AA968" s="327"/>
      <c r="AB968" s="1575"/>
      <c r="AC968" s="327"/>
      <c r="AD968" s="327"/>
      <c r="AE968" s="327"/>
      <c r="AF968" s="327"/>
      <c r="AG968" s="327"/>
      <c r="AH968" s="327"/>
      <c r="AI968" s="327"/>
      <c r="AJ968" s="327"/>
      <c r="AK968" s="327"/>
      <c r="AL968" s="1461"/>
      <c r="AM968" s="1461"/>
      <c r="AN968" s="1461"/>
      <c r="AO968" s="1461"/>
    </row>
    <row r="969">
      <c r="A969" s="1461"/>
      <c r="B969" s="452"/>
      <c r="C969" s="1569"/>
      <c r="D969" s="1570"/>
      <c r="E969" s="1571"/>
      <c r="F969" s="1046"/>
      <c r="G969" s="1571"/>
      <c r="H969" s="1046"/>
      <c r="I969" s="1046"/>
      <c r="J969" s="1571"/>
      <c r="K969" s="1573"/>
      <c r="L969" s="1046"/>
      <c r="M969" s="1046"/>
      <c r="N969" s="1046"/>
      <c r="O969" s="1461"/>
      <c r="P969" s="1461"/>
      <c r="Q969" s="1461"/>
      <c r="R969" s="1461"/>
      <c r="S969" s="1461"/>
      <c r="T969" s="327"/>
      <c r="U969" s="327"/>
      <c r="V969" s="327"/>
      <c r="W969" s="327"/>
      <c r="X969" s="327"/>
      <c r="Y969" s="327"/>
      <c r="Z969" s="327"/>
      <c r="AA969" s="327"/>
      <c r="AB969" s="1575"/>
      <c r="AC969" s="327"/>
      <c r="AD969" s="327"/>
      <c r="AE969" s="327"/>
      <c r="AF969" s="327"/>
      <c r="AG969" s="327"/>
      <c r="AH969" s="327"/>
      <c r="AI969" s="327"/>
      <c r="AJ969" s="327"/>
      <c r="AK969" s="327"/>
      <c r="AL969" s="1461"/>
      <c r="AM969" s="1461"/>
      <c r="AN969" s="1461"/>
      <c r="AO969" s="1461"/>
    </row>
    <row r="970">
      <c r="A970" s="1461"/>
      <c r="B970" s="452"/>
      <c r="C970" s="1569"/>
      <c r="D970" s="1570"/>
      <c r="E970" s="1571"/>
      <c r="F970" s="1046"/>
      <c r="G970" s="1571"/>
      <c r="H970" s="1046"/>
      <c r="I970" s="1046"/>
      <c r="J970" s="1571"/>
      <c r="K970" s="1573"/>
      <c r="L970" s="1046"/>
      <c r="M970" s="1046"/>
      <c r="N970" s="1046"/>
      <c r="O970" s="1461"/>
      <c r="P970" s="1461"/>
      <c r="Q970" s="1461"/>
      <c r="R970" s="1461"/>
      <c r="S970" s="1461"/>
      <c r="T970" s="327"/>
      <c r="U970" s="327"/>
      <c r="V970" s="327"/>
      <c r="W970" s="327"/>
      <c r="X970" s="327"/>
      <c r="Y970" s="327"/>
      <c r="Z970" s="327"/>
      <c r="AA970" s="327"/>
      <c r="AB970" s="1575"/>
      <c r="AC970" s="327"/>
      <c r="AD970" s="327"/>
      <c r="AE970" s="327"/>
      <c r="AF970" s="327"/>
      <c r="AG970" s="327"/>
      <c r="AH970" s="327"/>
      <c r="AI970" s="327"/>
      <c r="AJ970" s="327"/>
      <c r="AK970" s="327"/>
      <c r="AL970" s="1461"/>
      <c r="AM970" s="1461"/>
      <c r="AN970" s="1461"/>
      <c r="AO970" s="1461"/>
    </row>
    <row r="971">
      <c r="A971" s="1461"/>
      <c r="B971" s="452"/>
      <c r="C971" s="1569"/>
      <c r="D971" s="1570"/>
      <c r="E971" s="1571"/>
      <c r="F971" s="1046"/>
      <c r="G971" s="1571"/>
      <c r="H971" s="1046"/>
      <c r="I971" s="1046"/>
      <c r="J971" s="1571"/>
      <c r="K971" s="1573"/>
      <c r="L971" s="1046"/>
      <c r="M971" s="1046"/>
      <c r="N971" s="1046"/>
      <c r="O971" s="1461"/>
      <c r="P971" s="1461"/>
      <c r="Q971" s="1461"/>
      <c r="R971" s="1461"/>
      <c r="S971" s="1461"/>
      <c r="T971" s="327"/>
      <c r="U971" s="327"/>
      <c r="V971" s="327"/>
      <c r="W971" s="327"/>
      <c r="X971" s="327"/>
      <c r="Y971" s="327"/>
      <c r="Z971" s="327"/>
      <c r="AA971" s="327"/>
      <c r="AB971" s="1575"/>
      <c r="AC971" s="327"/>
      <c r="AD971" s="327"/>
      <c r="AE971" s="327"/>
      <c r="AF971" s="327"/>
      <c r="AG971" s="327"/>
      <c r="AH971" s="327"/>
      <c r="AI971" s="327"/>
      <c r="AJ971" s="327"/>
      <c r="AK971" s="327"/>
      <c r="AL971" s="1461"/>
      <c r="AM971" s="1461"/>
      <c r="AN971" s="1461"/>
      <c r="AO971" s="1461"/>
    </row>
    <row r="972">
      <c r="A972" s="1461"/>
      <c r="B972" s="452"/>
      <c r="C972" s="1569"/>
      <c r="D972" s="1570"/>
      <c r="E972" s="1571"/>
      <c r="F972" s="1046"/>
      <c r="G972" s="1571"/>
      <c r="H972" s="1046"/>
      <c r="I972" s="1046"/>
      <c r="J972" s="1571"/>
      <c r="K972" s="1573"/>
      <c r="L972" s="1046"/>
      <c r="M972" s="1046"/>
      <c r="N972" s="1046"/>
      <c r="O972" s="1461"/>
      <c r="P972" s="1461"/>
      <c r="Q972" s="1461"/>
      <c r="R972" s="1461"/>
      <c r="S972" s="1461"/>
      <c r="T972" s="327"/>
      <c r="U972" s="327"/>
      <c r="V972" s="327"/>
      <c r="W972" s="327"/>
      <c r="X972" s="327"/>
      <c r="Y972" s="327"/>
      <c r="Z972" s="327"/>
      <c r="AA972" s="327"/>
      <c r="AB972" s="1575"/>
      <c r="AC972" s="327"/>
      <c r="AD972" s="327"/>
      <c r="AE972" s="327"/>
      <c r="AF972" s="327"/>
      <c r="AG972" s="327"/>
      <c r="AH972" s="327"/>
      <c r="AI972" s="327"/>
      <c r="AJ972" s="327"/>
      <c r="AK972" s="327"/>
      <c r="AL972" s="1461"/>
      <c r="AM972" s="1461"/>
      <c r="AN972" s="1461"/>
      <c r="AO972" s="1461"/>
    </row>
    <row r="973">
      <c r="A973" s="1461"/>
      <c r="B973" s="452"/>
      <c r="C973" s="1569"/>
      <c r="D973" s="1570"/>
      <c r="E973" s="1571"/>
      <c r="F973" s="1046"/>
      <c r="G973" s="1571"/>
      <c r="H973" s="1046"/>
      <c r="I973" s="1046"/>
      <c r="J973" s="1571"/>
      <c r="K973" s="1573"/>
      <c r="L973" s="1046"/>
      <c r="M973" s="1046"/>
      <c r="N973" s="1046"/>
      <c r="O973" s="1461"/>
      <c r="P973" s="1461"/>
      <c r="Q973" s="1461"/>
      <c r="R973" s="1461"/>
      <c r="S973" s="1461"/>
      <c r="T973" s="327"/>
      <c r="U973" s="327"/>
      <c r="V973" s="327"/>
      <c r="W973" s="327"/>
      <c r="X973" s="327"/>
      <c r="Y973" s="327"/>
      <c r="Z973" s="327"/>
      <c r="AA973" s="327"/>
      <c r="AB973" s="1575"/>
      <c r="AC973" s="327"/>
      <c r="AD973" s="327"/>
      <c r="AE973" s="327"/>
      <c r="AF973" s="327"/>
      <c r="AG973" s="327"/>
      <c r="AH973" s="327"/>
      <c r="AI973" s="327"/>
      <c r="AJ973" s="327"/>
      <c r="AK973" s="327"/>
      <c r="AL973" s="1461"/>
      <c r="AM973" s="1461"/>
      <c r="AN973" s="1461"/>
      <c r="AO973" s="1461"/>
    </row>
    <row r="974">
      <c r="A974" s="1461"/>
      <c r="B974" s="452"/>
      <c r="C974" s="1569"/>
      <c r="D974" s="1570"/>
      <c r="E974" s="1571"/>
      <c r="F974" s="1046"/>
      <c r="G974" s="1571"/>
      <c r="H974" s="1046"/>
      <c r="I974" s="1046"/>
      <c r="J974" s="1571"/>
      <c r="K974" s="1573"/>
      <c r="L974" s="1046"/>
      <c r="M974" s="1046"/>
      <c r="N974" s="1046"/>
      <c r="O974" s="1461"/>
      <c r="P974" s="1461"/>
      <c r="Q974" s="1461"/>
      <c r="R974" s="1461"/>
      <c r="S974" s="1461"/>
      <c r="T974" s="327"/>
      <c r="U974" s="327"/>
      <c r="V974" s="327"/>
      <c r="W974" s="327"/>
      <c r="X974" s="327"/>
      <c r="Y974" s="327"/>
      <c r="Z974" s="327"/>
      <c r="AA974" s="327"/>
      <c r="AB974" s="1575"/>
      <c r="AC974" s="327"/>
      <c r="AD974" s="327"/>
      <c r="AE974" s="327"/>
      <c r="AF974" s="327"/>
      <c r="AG974" s="327"/>
      <c r="AH974" s="327"/>
      <c r="AI974" s="327"/>
      <c r="AJ974" s="327"/>
      <c r="AK974" s="327"/>
      <c r="AL974" s="1461"/>
      <c r="AM974" s="1461"/>
      <c r="AN974" s="1461"/>
      <c r="AO974" s="1461"/>
    </row>
    <row r="975">
      <c r="A975" s="1461"/>
      <c r="B975" s="452"/>
      <c r="C975" s="1569"/>
      <c r="D975" s="1570"/>
      <c r="E975" s="1571"/>
      <c r="F975" s="1046"/>
      <c r="G975" s="1571"/>
      <c r="H975" s="1046"/>
      <c r="I975" s="1046"/>
      <c r="J975" s="1571"/>
      <c r="K975" s="1573"/>
      <c r="L975" s="1046"/>
      <c r="M975" s="1046"/>
      <c r="N975" s="1046"/>
      <c r="O975" s="1461"/>
      <c r="P975" s="1461"/>
      <c r="Q975" s="1461"/>
      <c r="R975" s="1461"/>
      <c r="S975" s="1461"/>
      <c r="T975" s="327"/>
      <c r="U975" s="327"/>
      <c r="V975" s="327"/>
      <c r="W975" s="327"/>
      <c r="X975" s="327"/>
      <c r="Y975" s="327"/>
      <c r="Z975" s="327"/>
      <c r="AA975" s="327"/>
      <c r="AB975" s="1575"/>
      <c r="AC975" s="327"/>
      <c r="AD975" s="327"/>
      <c r="AE975" s="327"/>
      <c r="AF975" s="327"/>
      <c r="AG975" s="327"/>
      <c r="AH975" s="327"/>
      <c r="AI975" s="327"/>
      <c r="AJ975" s="327"/>
      <c r="AK975" s="327"/>
      <c r="AL975" s="1461"/>
      <c r="AM975" s="1461"/>
      <c r="AN975" s="1461"/>
      <c r="AO975" s="1461"/>
    </row>
    <row r="976">
      <c r="A976" s="1461"/>
      <c r="B976" s="452"/>
      <c r="C976" s="1569"/>
      <c r="D976" s="1570"/>
      <c r="E976" s="1571"/>
      <c r="F976" s="1046"/>
      <c r="G976" s="1571"/>
      <c r="H976" s="1046"/>
      <c r="I976" s="1046"/>
      <c r="J976" s="1571"/>
      <c r="K976" s="1573"/>
      <c r="L976" s="1046"/>
      <c r="M976" s="1046"/>
      <c r="N976" s="1046"/>
      <c r="O976" s="1461"/>
      <c r="P976" s="1461"/>
      <c r="Q976" s="1461"/>
      <c r="R976" s="1461"/>
      <c r="S976" s="1461"/>
      <c r="T976" s="327"/>
      <c r="U976" s="327"/>
      <c r="V976" s="327"/>
      <c r="W976" s="327"/>
      <c r="X976" s="327"/>
      <c r="Y976" s="327"/>
      <c r="Z976" s="327"/>
      <c r="AA976" s="327"/>
      <c r="AB976" s="1575"/>
      <c r="AC976" s="327"/>
      <c r="AD976" s="327"/>
      <c r="AE976" s="327"/>
      <c r="AF976" s="327"/>
      <c r="AG976" s="327"/>
      <c r="AH976" s="327"/>
      <c r="AI976" s="327"/>
      <c r="AJ976" s="327"/>
      <c r="AK976" s="327"/>
      <c r="AL976" s="1461"/>
      <c r="AM976" s="1461"/>
      <c r="AN976" s="1461"/>
      <c r="AO976" s="1461"/>
    </row>
    <row r="977">
      <c r="A977" s="1461"/>
      <c r="B977" s="452"/>
      <c r="C977" s="1569"/>
      <c r="D977" s="1570"/>
      <c r="E977" s="1571"/>
      <c r="F977" s="1046"/>
      <c r="G977" s="1571"/>
      <c r="H977" s="1046"/>
      <c r="I977" s="1046"/>
      <c r="J977" s="1571"/>
      <c r="K977" s="1573"/>
      <c r="L977" s="1046"/>
      <c r="M977" s="1046"/>
      <c r="N977" s="1046"/>
      <c r="O977" s="1461"/>
      <c r="P977" s="1461"/>
      <c r="Q977" s="1461"/>
      <c r="R977" s="1461"/>
      <c r="S977" s="1461"/>
      <c r="T977" s="327"/>
      <c r="U977" s="327"/>
      <c r="V977" s="327"/>
      <c r="W977" s="327"/>
      <c r="X977" s="327"/>
      <c r="Y977" s="327"/>
      <c r="Z977" s="327"/>
      <c r="AA977" s="327"/>
      <c r="AB977" s="1575"/>
      <c r="AC977" s="327"/>
      <c r="AD977" s="327"/>
      <c r="AE977" s="327"/>
      <c r="AF977" s="327"/>
      <c r="AG977" s="327"/>
      <c r="AH977" s="327"/>
      <c r="AI977" s="327"/>
      <c r="AJ977" s="327"/>
      <c r="AK977" s="327"/>
      <c r="AL977" s="1461"/>
      <c r="AM977" s="1461"/>
      <c r="AN977" s="1461"/>
      <c r="AO977" s="1461"/>
    </row>
    <row r="978">
      <c r="A978" s="1461"/>
      <c r="B978" s="452"/>
      <c r="C978" s="1569"/>
      <c r="D978" s="1570"/>
      <c r="E978" s="1571"/>
      <c r="F978" s="1046"/>
      <c r="G978" s="1571"/>
      <c r="H978" s="1046"/>
      <c r="I978" s="1046"/>
      <c r="J978" s="1571"/>
      <c r="K978" s="1573"/>
      <c r="L978" s="1046"/>
      <c r="M978" s="1046"/>
      <c r="N978" s="1046"/>
      <c r="O978" s="1461"/>
      <c r="P978" s="1461"/>
      <c r="Q978" s="1461"/>
      <c r="R978" s="1461"/>
      <c r="S978" s="1461"/>
      <c r="T978" s="327"/>
      <c r="U978" s="327"/>
      <c r="V978" s="327"/>
      <c r="W978" s="327"/>
      <c r="X978" s="327"/>
      <c r="Y978" s="327"/>
      <c r="Z978" s="327"/>
      <c r="AA978" s="327"/>
      <c r="AB978" s="1575"/>
      <c r="AC978" s="327"/>
      <c r="AD978" s="327"/>
      <c r="AE978" s="327"/>
      <c r="AF978" s="327"/>
      <c r="AG978" s="327"/>
      <c r="AH978" s="327"/>
      <c r="AI978" s="327"/>
      <c r="AJ978" s="327"/>
      <c r="AK978" s="327"/>
      <c r="AL978" s="1461"/>
      <c r="AM978" s="1461"/>
      <c r="AN978" s="1461"/>
      <c r="AO978" s="1461"/>
    </row>
    <row r="979">
      <c r="A979" s="1461"/>
      <c r="B979" s="452"/>
      <c r="C979" s="1569"/>
      <c r="D979" s="1570"/>
      <c r="E979" s="1571"/>
      <c r="F979" s="1046"/>
      <c r="G979" s="1571"/>
      <c r="H979" s="1046"/>
      <c r="I979" s="1046"/>
      <c r="J979" s="1571"/>
      <c r="K979" s="1573"/>
      <c r="L979" s="1046"/>
      <c r="M979" s="1046"/>
      <c r="N979" s="1046"/>
      <c r="O979" s="1461"/>
      <c r="P979" s="1461"/>
      <c r="Q979" s="1461"/>
      <c r="R979" s="1461"/>
      <c r="S979" s="1461"/>
      <c r="T979" s="327"/>
      <c r="U979" s="327"/>
      <c r="V979" s="327"/>
      <c r="W979" s="327"/>
      <c r="X979" s="327"/>
      <c r="Y979" s="327"/>
      <c r="Z979" s="327"/>
      <c r="AA979" s="327"/>
      <c r="AB979" s="1575"/>
      <c r="AC979" s="327"/>
      <c r="AD979" s="327"/>
      <c r="AE979" s="327"/>
      <c r="AF979" s="327"/>
      <c r="AG979" s="327"/>
      <c r="AH979" s="327"/>
      <c r="AI979" s="327"/>
      <c r="AJ979" s="327"/>
      <c r="AK979" s="327"/>
      <c r="AL979" s="1461"/>
      <c r="AM979" s="1461"/>
      <c r="AN979" s="1461"/>
      <c r="AO979" s="1461"/>
    </row>
    <row r="980">
      <c r="A980" s="1461"/>
      <c r="B980" s="452"/>
      <c r="C980" s="1569"/>
      <c r="D980" s="1570"/>
      <c r="E980" s="1571"/>
      <c r="F980" s="1046"/>
      <c r="G980" s="1571"/>
      <c r="H980" s="1046"/>
      <c r="I980" s="1046"/>
      <c r="J980" s="1571"/>
      <c r="K980" s="1573"/>
      <c r="L980" s="1046"/>
      <c r="M980" s="1046"/>
      <c r="N980" s="1046"/>
      <c r="O980" s="1461"/>
      <c r="P980" s="1461"/>
      <c r="Q980" s="1461"/>
      <c r="R980" s="1461"/>
      <c r="S980" s="1461"/>
      <c r="T980" s="327"/>
      <c r="U980" s="327"/>
      <c r="V980" s="327"/>
      <c r="W980" s="327"/>
      <c r="X980" s="327"/>
      <c r="Y980" s="327"/>
      <c r="Z980" s="327"/>
      <c r="AA980" s="327"/>
      <c r="AB980" s="1575"/>
      <c r="AC980" s="327"/>
      <c r="AD980" s="327"/>
      <c r="AE980" s="327"/>
      <c r="AF980" s="327"/>
      <c r="AG980" s="327"/>
      <c r="AH980" s="327"/>
      <c r="AI980" s="327"/>
      <c r="AJ980" s="327"/>
      <c r="AK980" s="327"/>
      <c r="AL980" s="1461"/>
      <c r="AM980" s="1461"/>
      <c r="AN980" s="1461"/>
      <c r="AO980" s="1461"/>
    </row>
    <row r="981">
      <c r="A981" s="1461"/>
      <c r="B981" s="452"/>
      <c r="C981" s="1569"/>
      <c r="D981" s="1570"/>
      <c r="E981" s="1571"/>
      <c r="F981" s="1046"/>
      <c r="G981" s="1571"/>
      <c r="H981" s="1046"/>
      <c r="I981" s="1046"/>
      <c r="J981" s="1571"/>
      <c r="K981" s="1573"/>
      <c r="L981" s="1046"/>
      <c r="M981" s="1046"/>
      <c r="N981" s="1046"/>
      <c r="O981" s="1461"/>
      <c r="P981" s="1461"/>
      <c r="Q981" s="1461"/>
      <c r="R981" s="1461"/>
      <c r="S981" s="1461"/>
      <c r="T981" s="327"/>
      <c r="U981" s="327"/>
      <c r="V981" s="327"/>
      <c r="W981" s="327"/>
      <c r="X981" s="327"/>
      <c r="Y981" s="327"/>
      <c r="Z981" s="327"/>
      <c r="AA981" s="327"/>
      <c r="AB981" s="1575"/>
      <c r="AC981" s="327"/>
      <c r="AD981" s="327"/>
      <c r="AE981" s="327"/>
      <c r="AF981" s="327"/>
      <c r="AG981" s="327"/>
      <c r="AH981" s="327"/>
      <c r="AI981" s="327"/>
      <c r="AJ981" s="327"/>
      <c r="AK981" s="327"/>
      <c r="AL981" s="1461"/>
      <c r="AM981" s="1461"/>
      <c r="AN981" s="1461"/>
      <c r="AO981" s="1461"/>
    </row>
    <row r="982">
      <c r="A982" s="1461"/>
      <c r="B982" s="452"/>
      <c r="C982" s="1569"/>
      <c r="D982" s="1570"/>
      <c r="E982" s="1571"/>
      <c r="F982" s="1046"/>
      <c r="G982" s="1571"/>
      <c r="H982" s="1046"/>
      <c r="I982" s="1046"/>
      <c r="J982" s="1571"/>
      <c r="K982" s="1573"/>
      <c r="L982" s="1046"/>
      <c r="M982" s="1046"/>
      <c r="N982" s="1046"/>
      <c r="O982" s="1461"/>
      <c r="P982" s="1461"/>
      <c r="Q982" s="1461"/>
      <c r="R982" s="1461"/>
      <c r="S982" s="1461"/>
      <c r="T982" s="327"/>
      <c r="U982" s="327"/>
      <c r="V982" s="327"/>
      <c r="W982" s="327"/>
      <c r="X982" s="327"/>
      <c r="Y982" s="327"/>
      <c r="Z982" s="327"/>
      <c r="AA982" s="327"/>
      <c r="AB982" s="1575"/>
      <c r="AC982" s="327"/>
      <c r="AD982" s="327"/>
      <c r="AE982" s="327"/>
      <c r="AF982" s="327"/>
      <c r="AG982" s="327"/>
      <c r="AH982" s="327"/>
      <c r="AI982" s="327"/>
      <c r="AJ982" s="327"/>
      <c r="AK982" s="327"/>
      <c r="AL982" s="1461"/>
      <c r="AM982" s="1461"/>
      <c r="AN982" s="1461"/>
      <c r="AO982" s="1461"/>
    </row>
    <row r="983">
      <c r="A983" s="1461"/>
      <c r="B983" s="452"/>
      <c r="C983" s="1569"/>
      <c r="D983" s="1570"/>
      <c r="E983" s="1571"/>
      <c r="F983" s="1046"/>
      <c r="G983" s="1571"/>
      <c r="H983" s="1046"/>
      <c r="I983" s="1046"/>
      <c r="J983" s="1571"/>
      <c r="K983" s="1573"/>
      <c r="L983" s="1046"/>
      <c r="M983" s="1046"/>
      <c r="N983" s="1046"/>
      <c r="O983" s="1461"/>
      <c r="P983" s="1461"/>
      <c r="Q983" s="1461"/>
      <c r="R983" s="1461"/>
      <c r="S983" s="1461"/>
      <c r="T983" s="327"/>
      <c r="U983" s="327"/>
      <c r="V983" s="327"/>
      <c r="W983" s="327"/>
      <c r="X983" s="327"/>
      <c r="Y983" s="327"/>
      <c r="Z983" s="327"/>
      <c r="AA983" s="327"/>
      <c r="AB983" s="1575"/>
      <c r="AC983" s="327"/>
      <c r="AD983" s="327"/>
      <c r="AE983" s="327"/>
      <c r="AF983" s="327"/>
      <c r="AG983" s="327"/>
      <c r="AH983" s="327"/>
      <c r="AI983" s="327"/>
      <c r="AJ983" s="327"/>
      <c r="AK983" s="327"/>
      <c r="AL983" s="1461"/>
      <c r="AM983" s="1461"/>
      <c r="AN983" s="1461"/>
      <c r="AO983" s="1461"/>
    </row>
    <row r="984">
      <c r="A984" s="1461"/>
      <c r="B984" s="452"/>
      <c r="C984" s="1569"/>
      <c r="D984" s="1570"/>
      <c r="E984" s="1571"/>
      <c r="F984" s="1046"/>
      <c r="G984" s="1571"/>
      <c r="H984" s="1046"/>
      <c r="I984" s="1046"/>
      <c r="J984" s="1571"/>
      <c r="K984" s="1573"/>
      <c r="L984" s="1046"/>
      <c r="M984" s="1046"/>
      <c r="N984" s="1046"/>
      <c r="O984" s="1461"/>
      <c r="P984" s="1461"/>
      <c r="Q984" s="1461"/>
      <c r="R984" s="1461"/>
      <c r="S984" s="1461"/>
      <c r="T984" s="327"/>
      <c r="U984" s="327"/>
      <c r="V984" s="327"/>
      <c r="W984" s="327"/>
      <c r="X984" s="327"/>
      <c r="Y984" s="327"/>
      <c r="Z984" s="327"/>
      <c r="AA984" s="327"/>
      <c r="AB984" s="1575"/>
      <c r="AC984" s="327"/>
      <c r="AD984" s="327"/>
      <c r="AE984" s="327"/>
      <c r="AF984" s="327"/>
      <c r="AG984" s="327"/>
      <c r="AH984" s="327"/>
      <c r="AI984" s="327"/>
      <c r="AJ984" s="327"/>
      <c r="AK984" s="327"/>
      <c r="AL984" s="1461"/>
      <c r="AM984" s="1461"/>
      <c r="AN984" s="1461"/>
      <c r="AO984" s="1461"/>
    </row>
    <row r="985">
      <c r="A985" s="1461"/>
      <c r="B985" s="452"/>
      <c r="C985" s="1569"/>
      <c r="D985" s="1570"/>
      <c r="E985" s="1571"/>
      <c r="F985" s="1046"/>
      <c r="G985" s="1571"/>
      <c r="H985" s="1046"/>
      <c r="I985" s="1046"/>
      <c r="J985" s="1571"/>
      <c r="K985" s="1573"/>
      <c r="L985" s="1046"/>
      <c r="M985" s="1046"/>
      <c r="N985" s="1046"/>
      <c r="O985" s="1461"/>
      <c r="P985" s="1461"/>
      <c r="Q985" s="1461"/>
      <c r="R985" s="1461"/>
      <c r="S985" s="1461"/>
      <c r="T985" s="327"/>
      <c r="U985" s="327"/>
      <c r="V985" s="327"/>
      <c r="W985" s="327"/>
      <c r="X985" s="327"/>
      <c r="Y985" s="327"/>
      <c r="Z985" s="327"/>
      <c r="AA985" s="327"/>
      <c r="AB985" s="1575"/>
      <c r="AC985" s="327"/>
      <c r="AD985" s="327"/>
      <c r="AE985" s="327"/>
      <c r="AF985" s="327"/>
      <c r="AG985" s="327"/>
      <c r="AH985" s="327"/>
      <c r="AI985" s="327"/>
      <c r="AJ985" s="327"/>
      <c r="AK985" s="327"/>
      <c r="AL985" s="1461"/>
      <c r="AM985" s="1461"/>
      <c r="AN985" s="1461"/>
      <c r="AO985" s="1461"/>
    </row>
    <row r="986">
      <c r="A986" s="1461"/>
      <c r="B986" s="452"/>
      <c r="C986" s="1569"/>
      <c r="D986" s="1570"/>
      <c r="E986" s="1571"/>
      <c r="F986" s="1046"/>
      <c r="G986" s="1571"/>
      <c r="H986" s="1046"/>
      <c r="I986" s="1046"/>
      <c r="J986" s="1571"/>
      <c r="K986" s="1573"/>
      <c r="L986" s="1046"/>
      <c r="M986" s="1046"/>
      <c r="N986" s="1046"/>
      <c r="O986" s="1461"/>
      <c r="P986" s="1461"/>
      <c r="Q986" s="1461"/>
      <c r="R986" s="1461"/>
      <c r="S986" s="1461"/>
      <c r="T986" s="327"/>
      <c r="U986" s="327"/>
      <c r="V986" s="327"/>
      <c r="W986" s="327"/>
      <c r="X986" s="327"/>
      <c r="Y986" s="327"/>
      <c r="Z986" s="327"/>
      <c r="AA986" s="327"/>
      <c r="AB986" s="1575"/>
      <c r="AC986" s="327"/>
      <c r="AD986" s="327"/>
      <c r="AE986" s="327"/>
      <c r="AF986" s="327"/>
      <c r="AG986" s="327"/>
      <c r="AH986" s="327"/>
      <c r="AI986" s="327"/>
      <c r="AJ986" s="327"/>
      <c r="AK986" s="327"/>
      <c r="AL986" s="1461"/>
      <c r="AM986" s="1461"/>
      <c r="AN986" s="1461"/>
      <c r="AO986" s="1461"/>
    </row>
    <row r="987">
      <c r="A987" s="1461"/>
      <c r="B987" s="452"/>
      <c r="C987" s="1569"/>
      <c r="D987" s="1570"/>
      <c r="E987" s="1571"/>
      <c r="F987" s="1046"/>
      <c r="G987" s="1571"/>
      <c r="H987" s="1046"/>
      <c r="I987" s="1046"/>
      <c r="J987" s="1571"/>
      <c r="K987" s="1573"/>
      <c r="L987" s="1046"/>
      <c r="M987" s="1046"/>
      <c r="N987" s="1046"/>
      <c r="O987" s="1461"/>
      <c r="P987" s="1461"/>
      <c r="Q987" s="1461"/>
      <c r="R987" s="1461"/>
      <c r="S987" s="1461"/>
      <c r="T987" s="327"/>
      <c r="U987" s="327"/>
      <c r="V987" s="327"/>
      <c r="W987" s="327"/>
      <c r="X987" s="327"/>
      <c r="Y987" s="327"/>
      <c r="Z987" s="327"/>
      <c r="AA987" s="327"/>
      <c r="AB987" s="1575"/>
      <c r="AC987" s="327"/>
      <c r="AD987" s="327"/>
      <c r="AE987" s="327"/>
      <c r="AF987" s="327"/>
      <c r="AG987" s="327"/>
      <c r="AH987" s="327"/>
      <c r="AI987" s="327"/>
      <c r="AJ987" s="327"/>
      <c r="AK987" s="327"/>
      <c r="AL987" s="1461"/>
      <c r="AM987" s="1461"/>
      <c r="AN987" s="1461"/>
      <c r="AO987" s="1461"/>
    </row>
    <row r="988">
      <c r="A988" s="1461"/>
      <c r="B988" s="452"/>
      <c r="C988" s="1569"/>
      <c r="D988" s="1570"/>
      <c r="E988" s="1571"/>
      <c r="F988" s="1046"/>
      <c r="G988" s="1571"/>
      <c r="H988" s="1046"/>
      <c r="I988" s="1046"/>
      <c r="J988" s="1571"/>
      <c r="K988" s="1573"/>
      <c r="L988" s="1046"/>
      <c r="M988" s="1046"/>
      <c r="N988" s="1046"/>
      <c r="O988" s="1461"/>
      <c r="P988" s="1461"/>
      <c r="Q988" s="1461"/>
      <c r="R988" s="1461"/>
      <c r="S988" s="1461"/>
      <c r="T988" s="327"/>
      <c r="U988" s="327"/>
      <c r="V988" s="327"/>
      <c r="W988" s="327"/>
      <c r="X988" s="327"/>
      <c r="Y988" s="327"/>
      <c r="Z988" s="327"/>
      <c r="AA988" s="327"/>
      <c r="AB988" s="1575"/>
      <c r="AC988" s="327"/>
      <c r="AD988" s="327"/>
      <c r="AE988" s="327"/>
      <c r="AF988" s="327"/>
      <c r="AG988" s="327"/>
      <c r="AH988" s="327"/>
      <c r="AI988" s="327"/>
      <c r="AJ988" s="327"/>
      <c r="AK988" s="327"/>
      <c r="AL988" s="1461"/>
      <c r="AM988" s="1461"/>
      <c r="AN988" s="1461"/>
      <c r="AO988" s="1461"/>
    </row>
    <row r="989">
      <c r="A989" s="1461"/>
      <c r="B989" s="452"/>
      <c r="C989" s="1569"/>
      <c r="D989" s="1570"/>
      <c r="E989" s="1571"/>
      <c r="F989" s="1046"/>
      <c r="G989" s="1571"/>
      <c r="H989" s="1046"/>
      <c r="I989" s="1046"/>
      <c r="J989" s="1571"/>
      <c r="K989" s="1573"/>
      <c r="L989" s="1046"/>
      <c r="M989" s="1046"/>
      <c r="N989" s="1046"/>
      <c r="O989" s="1461"/>
      <c r="P989" s="1461"/>
      <c r="Q989" s="1461"/>
      <c r="R989" s="1461"/>
      <c r="S989" s="1461"/>
      <c r="T989" s="327"/>
      <c r="U989" s="327"/>
      <c r="V989" s="327"/>
      <c r="W989" s="327"/>
      <c r="X989" s="327"/>
      <c r="Y989" s="327"/>
      <c r="Z989" s="327"/>
      <c r="AA989" s="327"/>
      <c r="AB989" s="1575"/>
      <c r="AC989" s="327"/>
      <c r="AD989" s="327"/>
      <c r="AE989" s="327"/>
      <c r="AF989" s="327"/>
      <c r="AG989" s="327"/>
      <c r="AH989" s="327"/>
      <c r="AI989" s="327"/>
      <c r="AJ989" s="327"/>
      <c r="AK989" s="327"/>
      <c r="AL989" s="1461"/>
      <c r="AM989" s="1461"/>
      <c r="AN989" s="1461"/>
      <c r="AO989" s="1461"/>
    </row>
    <row r="990">
      <c r="A990" s="1461"/>
      <c r="B990" s="452"/>
      <c r="C990" s="1569"/>
      <c r="D990" s="1570"/>
      <c r="E990" s="1571"/>
      <c r="F990" s="1046"/>
      <c r="G990" s="1571"/>
      <c r="H990" s="1046"/>
      <c r="I990" s="1046"/>
      <c r="J990" s="1571"/>
      <c r="K990" s="1573"/>
      <c r="L990" s="1046"/>
      <c r="M990" s="1046"/>
      <c r="N990" s="1046"/>
      <c r="O990" s="1461"/>
      <c r="P990" s="1461"/>
      <c r="Q990" s="1461"/>
      <c r="R990" s="1461"/>
      <c r="S990" s="1461"/>
      <c r="T990" s="327"/>
      <c r="U990" s="327"/>
      <c r="V990" s="327"/>
      <c r="W990" s="327"/>
      <c r="X990" s="327"/>
      <c r="Y990" s="327"/>
      <c r="Z990" s="327"/>
      <c r="AA990" s="327"/>
      <c r="AB990" s="1575"/>
      <c r="AC990" s="327"/>
      <c r="AD990" s="327"/>
      <c r="AE990" s="327"/>
      <c r="AF990" s="327"/>
      <c r="AG990" s="327"/>
      <c r="AH990" s="327"/>
      <c r="AI990" s="327"/>
      <c r="AJ990" s="327"/>
      <c r="AK990" s="327"/>
      <c r="AL990" s="1461"/>
      <c r="AM990" s="1461"/>
      <c r="AN990" s="1461"/>
      <c r="AO990" s="1461"/>
    </row>
    <row r="991">
      <c r="A991" s="1461"/>
      <c r="B991" s="452"/>
      <c r="C991" s="1569"/>
      <c r="D991" s="1570"/>
      <c r="E991" s="1571"/>
      <c r="F991" s="1046"/>
      <c r="G991" s="1571"/>
      <c r="H991" s="1046"/>
      <c r="I991" s="1046"/>
      <c r="J991" s="1571"/>
      <c r="K991" s="1573"/>
      <c r="L991" s="1046"/>
      <c r="M991" s="1046"/>
      <c r="N991" s="1046"/>
      <c r="O991" s="1461"/>
      <c r="P991" s="1461"/>
      <c r="Q991" s="1461"/>
      <c r="R991" s="1461"/>
      <c r="S991" s="1461"/>
      <c r="T991" s="327"/>
      <c r="U991" s="327"/>
      <c r="V991" s="327"/>
      <c r="W991" s="327"/>
      <c r="X991" s="327"/>
      <c r="Y991" s="327"/>
      <c r="Z991" s="327"/>
      <c r="AA991" s="327"/>
      <c r="AB991" s="1575"/>
      <c r="AC991" s="327"/>
      <c r="AD991" s="327"/>
      <c r="AE991" s="327"/>
      <c r="AF991" s="327"/>
      <c r="AG991" s="327"/>
      <c r="AH991" s="327"/>
      <c r="AI991" s="327"/>
      <c r="AJ991" s="327"/>
      <c r="AK991" s="327"/>
      <c r="AL991" s="1461"/>
      <c r="AM991" s="1461"/>
      <c r="AN991" s="1461"/>
      <c r="AO991" s="1461"/>
    </row>
    <row r="992">
      <c r="A992" s="1461"/>
      <c r="B992" s="452"/>
      <c r="C992" s="1569"/>
      <c r="D992" s="1570"/>
      <c r="E992" s="1571"/>
      <c r="F992" s="1046"/>
      <c r="G992" s="1571"/>
      <c r="H992" s="1046"/>
      <c r="I992" s="1046"/>
      <c r="J992" s="1571"/>
      <c r="K992" s="1573"/>
      <c r="L992" s="1046"/>
      <c r="M992" s="1046"/>
      <c r="N992" s="1046"/>
      <c r="O992" s="1461"/>
      <c r="P992" s="1461"/>
      <c r="Q992" s="1461"/>
      <c r="R992" s="1461"/>
      <c r="S992" s="1461"/>
      <c r="T992" s="327"/>
      <c r="U992" s="327"/>
      <c r="V992" s="327"/>
      <c r="W992" s="327"/>
      <c r="X992" s="327"/>
      <c r="Y992" s="327"/>
      <c r="Z992" s="327"/>
      <c r="AA992" s="327"/>
      <c r="AB992" s="1575"/>
      <c r="AC992" s="327"/>
      <c r="AD992" s="327"/>
      <c r="AE992" s="327"/>
      <c r="AF992" s="327"/>
      <c r="AG992" s="327"/>
      <c r="AH992" s="327"/>
      <c r="AI992" s="327"/>
      <c r="AJ992" s="327"/>
      <c r="AK992" s="327"/>
      <c r="AL992" s="1461"/>
      <c r="AM992" s="1461"/>
      <c r="AN992" s="1461"/>
      <c r="AO992" s="1461"/>
    </row>
    <row r="993">
      <c r="A993" s="1461"/>
      <c r="B993" s="452"/>
      <c r="C993" s="1569"/>
      <c r="D993" s="1570"/>
      <c r="E993" s="1571"/>
      <c r="F993" s="1046"/>
      <c r="G993" s="1571"/>
      <c r="H993" s="1046"/>
      <c r="I993" s="1046"/>
      <c r="J993" s="1571"/>
      <c r="K993" s="1573"/>
      <c r="L993" s="1046"/>
      <c r="M993" s="1046"/>
      <c r="N993" s="1046"/>
      <c r="O993" s="1461"/>
      <c r="P993" s="1461"/>
      <c r="Q993" s="1461"/>
      <c r="R993" s="1461"/>
      <c r="S993" s="1461"/>
      <c r="T993" s="327"/>
      <c r="U993" s="327"/>
      <c r="V993" s="327"/>
      <c r="W993" s="327"/>
      <c r="X993" s="327"/>
      <c r="Y993" s="327"/>
      <c r="Z993" s="327"/>
      <c r="AA993" s="327"/>
      <c r="AB993" s="1575"/>
      <c r="AC993" s="327"/>
      <c r="AD993" s="327"/>
      <c r="AE993" s="327"/>
      <c r="AF993" s="327"/>
      <c r="AG993" s="327"/>
      <c r="AH993" s="327"/>
      <c r="AI993" s="327"/>
      <c r="AJ993" s="327"/>
      <c r="AK993" s="327"/>
      <c r="AL993" s="1461"/>
      <c r="AM993" s="1461"/>
      <c r="AN993" s="1461"/>
      <c r="AO993" s="1461"/>
    </row>
    <row r="994">
      <c r="A994" s="1461"/>
      <c r="B994" s="452"/>
      <c r="C994" s="1569"/>
      <c r="D994" s="1570"/>
      <c r="E994" s="1571"/>
      <c r="F994" s="1046"/>
      <c r="G994" s="1571"/>
      <c r="H994" s="1046"/>
      <c r="I994" s="1046"/>
      <c r="J994" s="1571"/>
      <c r="K994" s="1573"/>
      <c r="L994" s="1046"/>
      <c r="M994" s="1046"/>
      <c r="N994" s="1046"/>
      <c r="O994" s="1461"/>
      <c r="P994" s="1461"/>
      <c r="Q994" s="1461"/>
      <c r="R994" s="1461"/>
      <c r="S994" s="1461"/>
      <c r="T994" s="327"/>
      <c r="U994" s="327"/>
      <c r="V994" s="327"/>
      <c r="W994" s="327"/>
      <c r="X994" s="327"/>
      <c r="Y994" s="327"/>
      <c r="Z994" s="327"/>
      <c r="AA994" s="327"/>
      <c r="AB994" s="1575"/>
      <c r="AC994" s="327"/>
      <c r="AD994" s="327"/>
      <c r="AE994" s="327"/>
      <c r="AF994" s="327"/>
      <c r="AG994" s="327"/>
      <c r="AH994" s="327"/>
      <c r="AI994" s="327"/>
      <c r="AJ994" s="327"/>
      <c r="AK994" s="327"/>
      <c r="AL994" s="1461"/>
      <c r="AM994" s="1461"/>
      <c r="AN994" s="1461"/>
      <c r="AO994" s="1461"/>
    </row>
    <row r="995">
      <c r="A995" s="1461"/>
      <c r="B995" s="452"/>
      <c r="C995" s="1569"/>
      <c r="D995" s="1570"/>
      <c r="E995" s="1571"/>
      <c r="F995" s="1046"/>
      <c r="G995" s="1571"/>
      <c r="H995" s="1046"/>
      <c r="I995" s="1046"/>
      <c r="J995" s="1571"/>
      <c r="K995" s="1573"/>
      <c r="L995" s="1046"/>
      <c r="M995" s="1046"/>
      <c r="N995" s="1046"/>
      <c r="O995" s="1461"/>
      <c r="P995" s="1461"/>
      <c r="Q995" s="1461"/>
      <c r="R995" s="1461"/>
      <c r="S995" s="1461"/>
      <c r="T995" s="327"/>
      <c r="U995" s="327"/>
      <c r="V995" s="327"/>
      <c r="W995" s="327"/>
      <c r="X995" s="327"/>
      <c r="Y995" s="327"/>
      <c r="Z995" s="327"/>
      <c r="AA995" s="327"/>
      <c r="AB995" s="1575"/>
      <c r="AC995" s="327"/>
      <c r="AD995" s="327"/>
      <c r="AE995" s="327"/>
      <c r="AF995" s="327"/>
      <c r="AG995" s="327"/>
      <c r="AH995" s="327"/>
      <c r="AI995" s="327"/>
      <c r="AJ995" s="327"/>
      <c r="AK995" s="327"/>
      <c r="AL995" s="1461"/>
      <c r="AM995" s="1461"/>
      <c r="AN995" s="1461"/>
      <c r="AO995" s="1461"/>
    </row>
    <row r="996">
      <c r="A996" s="1461"/>
      <c r="B996" s="452"/>
      <c r="C996" s="1569"/>
      <c r="D996" s="1570"/>
      <c r="E996" s="1571"/>
      <c r="F996" s="1046"/>
      <c r="G996" s="1571"/>
      <c r="H996" s="1046"/>
      <c r="I996" s="1046"/>
      <c r="J996" s="1571"/>
      <c r="K996" s="1573"/>
      <c r="L996" s="1046"/>
      <c r="M996" s="1046"/>
      <c r="N996" s="1046"/>
      <c r="O996" s="1461"/>
      <c r="P996" s="1461"/>
      <c r="Q996" s="1461"/>
      <c r="R996" s="1461"/>
      <c r="S996" s="1461"/>
      <c r="T996" s="327"/>
      <c r="U996" s="327"/>
      <c r="V996" s="327"/>
      <c r="W996" s="327"/>
      <c r="X996" s="327"/>
      <c r="Y996" s="327"/>
      <c r="Z996" s="327"/>
      <c r="AA996" s="327"/>
      <c r="AB996" s="1575"/>
      <c r="AC996" s="327"/>
      <c r="AD996" s="327"/>
      <c r="AE996" s="327"/>
      <c r="AF996" s="327"/>
      <c r="AG996" s="327"/>
      <c r="AH996" s="327"/>
      <c r="AI996" s="327"/>
      <c r="AJ996" s="327"/>
      <c r="AK996" s="327"/>
      <c r="AL996" s="1461"/>
      <c r="AM996" s="1461"/>
      <c r="AN996" s="1461"/>
      <c r="AO996" s="1461"/>
    </row>
    <row r="997">
      <c r="A997" s="1461"/>
      <c r="B997" s="452"/>
      <c r="C997" s="1569"/>
      <c r="D997" s="1570"/>
      <c r="E997" s="1571"/>
      <c r="F997" s="1046"/>
      <c r="G997" s="1571"/>
      <c r="H997" s="1046"/>
      <c r="I997" s="1046"/>
      <c r="J997" s="1571"/>
      <c r="K997" s="1573"/>
      <c r="L997" s="1046"/>
      <c r="M997" s="1046"/>
      <c r="N997" s="1046"/>
      <c r="O997" s="1461"/>
      <c r="P997" s="1461"/>
      <c r="Q997" s="1461"/>
      <c r="R997" s="1461"/>
      <c r="S997" s="1461"/>
      <c r="T997" s="327"/>
      <c r="U997" s="327"/>
      <c r="V997" s="327"/>
      <c r="W997" s="327"/>
      <c r="X997" s="327"/>
      <c r="Y997" s="327"/>
      <c r="Z997" s="327"/>
      <c r="AA997" s="327"/>
      <c r="AB997" s="1575"/>
      <c r="AC997" s="327"/>
      <c r="AD997" s="327"/>
      <c r="AE997" s="327"/>
      <c r="AF997" s="327"/>
      <c r="AG997" s="327"/>
      <c r="AH997" s="327"/>
      <c r="AI997" s="327"/>
      <c r="AJ997" s="327"/>
      <c r="AK997" s="327"/>
      <c r="AL997" s="1461"/>
      <c r="AM997" s="1461"/>
      <c r="AN997" s="1461"/>
      <c r="AO997" s="1461"/>
    </row>
    <row r="998">
      <c r="A998" s="1461"/>
      <c r="B998" s="452"/>
      <c r="C998" s="1569"/>
      <c r="D998" s="1570"/>
      <c r="E998" s="1571"/>
      <c r="F998" s="1046"/>
      <c r="G998" s="1571"/>
      <c r="H998" s="1046"/>
      <c r="I998" s="1046"/>
      <c r="J998" s="1571"/>
      <c r="K998" s="1573"/>
      <c r="L998" s="1046"/>
      <c r="M998" s="1046"/>
      <c r="N998" s="1046"/>
      <c r="O998" s="1461"/>
      <c r="P998" s="1461"/>
      <c r="Q998" s="1461"/>
      <c r="R998" s="1461"/>
      <c r="S998" s="1461"/>
      <c r="T998" s="327"/>
      <c r="U998" s="327"/>
      <c r="V998" s="327"/>
      <c r="W998" s="327"/>
      <c r="X998" s="327"/>
      <c r="Y998" s="327"/>
      <c r="Z998" s="327"/>
      <c r="AA998" s="327"/>
      <c r="AB998" s="1575"/>
      <c r="AC998" s="327"/>
      <c r="AD998" s="327"/>
      <c r="AE998" s="327"/>
      <c r="AF998" s="327"/>
      <c r="AG998" s="327"/>
      <c r="AH998" s="327"/>
      <c r="AI998" s="327"/>
      <c r="AJ998" s="327"/>
      <c r="AK998" s="327"/>
      <c r="AL998" s="1461"/>
      <c r="AM998" s="1461"/>
      <c r="AN998" s="1461"/>
      <c r="AO998" s="1461"/>
    </row>
    <row r="999">
      <c r="A999" s="1461"/>
      <c r="B999" s="452"/>
      <c r="C999" s="1569"/>
      <c r="D999" s="1570"/>
      <c r="E999" s="1571"/>
      <c r="F999" s="1046"/>
      <c r="G999" s="1571"/>
      <c r="H999" s="1046"/>
      <c r="I999" s="1046"/>
      <c r="J999" s="1571"/>
      <c r="K999" s="1573"/>
      <c r="L999" s="1046"/>
      <c r="M999" s="1046"/>
      <c r="N999" s="1046"/>
      <c r="O999" s="1461"/>
      <c r="P999" s="1461"/>
      <c r="Q999" s="1461"/>
      <c r="R999" s="1461"/>
      <c r="S999" s="1461"/>
      <c r="T999" s="327"/>
      <c r="U999" s="327"/>
      <c r="V999" s="327"/>
      <c r="W999" s="327"/>
      <c r="X999" s="327"/>
      <c r="Y999" s="327"/>
      <c r="Z999" s="327"/>
      <c r="AA999" s="327"/>
      <c r="AB999" s="1575"/>
      <c r="AC999" s="327"/>
      <c r="AD999" s="327"/>
      <c r="AE999" s="327"/>
      <c r="AF999" s="327"/>
      <c r="AG999" s="327"/>
      <c r="AH999" s="327"/>
      <c r="AI999" s="327"/>
      <c r="AJ999" s="327"/>
      <c r="AK999" s="327"/>
      <c r="AL999" s="1461"/>
      <c r="AM999" s="1461"/>
      <c r="AN999" s="1461"/>
      <c r="AO999" s="1461"/>
    </row>
    <row r="1000">
      <c r="A1000" s="1461"/>
      <c r="B1000" s="452"/>
      <c r="C1000" s="1569"/>
      <c r="D1000" s="1570"/>
      <c r="E1000" s="1571"/>
      <c r="F1000" s="1046"/>
      <c r="G1000" s="1571"/>
      <c r="H1000" s="1046"/>
      <c r="I1000" s="1046"/>
      <c r="J1000" s="1571"/>
      <c r="K1000" s="1573"/>
      <c r="L1000" s="1046"/>
      <c r="M1000" s="1046"/>
      <c r="N1000" s="1046"/>
      <c r="O1000" s="1461"/>
      <c r="P1000" s="1461"/>
      <c r="Q1000" s="1461"/>
      <c r="R1000" s="1461"/>
      <c r="S1000" s="1461"/>
      <c r="T1000" s="327"/>
      <c r="U1000" s="327"/>
      <c r="V1000" s="327"/>
      <c r="W1000" s="327"/>
      <c r="X1000" s="327"/>
      <c r="Y1000" s="327"/>
      <c r="Z1000" s="327"/>
      <c r="AA1000" s="327"/>
      <c r="AB1000" s="1575"/>
      <c r="AC1000" s="327"/>
      <c r="AD1000" s="327"/>
      <c r="AE1000" s="327"/>
      <c r="AF1000" s="327"/>
      <c r="AG1000" s="327"/>
      <c r="AH1000" s="327"/>
      <c r="AI1000" s="327"/>
      <c r="AJ1000" s="327"/>
      <c r="AK1000" s="327"/>
      <c r="AL1000" s="1461"/>
      <c r="AM1000" s="1461"/>
      <c r="AN1000" s="1461"/>
      <c r="AO1000" s="1461"/>
    </row>
    <row r="1001">
      <c r="A1001" s="1461"/>
      <c r="B1001" s="452"/>
      <c r="C1001" s="1569"/>
      <c r="D1001" s="1570"/>
      <c r="E1001" s="1571"/>
      <c r="F1001" s="1046"/>
      <c r="G1001" s="1571"/>
      <c r="H1001" s="1046"/>
      <c r="I1001" s="1046"/>
      <c r="J1001" s="1571"/>
      <c r="K1001" s="1573"/>
      <c r="L1001" s="1046"/>
      <c r="M1001" s="1046"/>
      <c r="N1001" s="1046"/>
      <c r="O1001" s="1461"/>
      <c r="P1001" s="1461"/>
      <c r="Q1001" s="1461"/>
      <c r="R1001" s="1461"/>
      <c r="S1001" s="1461"/>
      <c r="T1001" s="327"/>
      <c r="U1001" s="327"/>
      <c r="V1001" s="327"/>
      <c r="W1001" s="327"/>
      <c r="X1001" s="327"/>
      <c r="Y1001" s="327"/>
      <c r="Z1001" s="327"/>
      <c r="AA1001" s="327"/>
      <c r="AB1001" s="1575"/>
      <c r="AC1001" s="327"/>
      <c r="AD1001" s="327"/>
      <c r="AE1001" s="327"/>
      <c r="AF1001" s="327"/>
      <c r="AG1001" s="327"/>
      <c r="AH1001" s="327"/>
      <c r="AI1001" s="327"/>
      <c r="AJ1001" s="327"/>
      <c r="AK1001" s="327"/>
      <c r="AL1001" s="1461"/>
      <c r="AM1001" s="1461"/>
      <c r="AN1001" s="1461"/>
      <c r="AO1001" s="1461"/>
    </row>
    <row r="1002">
      <c r="A1002" s="1461"/>
      <c r="B1002" s="452"/>
      <c r="C1002" s="1569"/>
      <c r="D1002" s="1570"/>
      <c r="E1002" s="1571"/>
      <c r="F1002" s="1046"/>
      <c r="G1002" s="1571"/>
      <c r="H1002" s="1046"/>
      <c r="I1002" s="1046"/>
      <c r="J1002" s="1571"/>
      <c r="K1002" s="1573"/>
      <c r="L1002" s="1046"/>
      <c r="M1002" s="1046"/>
      <c r="N1002" s="1046"/>
      <c r="O1002" s="1461"/>
      <c r="P1002" s="1461"/>
      <c r="Q1002" s="1461"/>
      <c r="R1002" s="1461"/>
      <c r="S1002" s="1461"/>
      <c r="T1002" s="327"/>
      <c r="U1002" s="327"/>
      <c r="V1002" s="327"/>
      <c r="W1002" s="327"/>
      <c r="X1002" s="327"/>
      <c r="Y1002" s="327"/>
      <c r="Z1002" s="327"/>
      <c r="AA1002" s="327"/>
      <c r="AB1002" s="1575"/>
      <c r="AC1002" s="327"/>
      <c r="AD1002" s="327"/>
      <c r="AE1002" s="327"/>
      <c r="AF1002" s="327"/>
      <c r="AG1002" s="327"/>
      <c r="AH1002" s="327"/>
      <c r="AI1002" s="327"/>
      <c r="AJ1002" s="327"/>
      <c r="AK1002" s="327"/>
      <c r="AL1002" s="1461"/>
      <c r="AM1002" s="1461"/>
      <c r="AN1002" s="1461"/>
      <c r="AO1002" s="1461"/>
    </row>
    <row r="1003">
      <c r="A1003" s="1461"/>
      <c r="B1003" s="452"/>
      <c r="C1003" s="1569"/>
      <c r="D1003" s="1570"/>
      <c r="E1003" s="1571"/>
      <c r="F1003" s="1046"/>
      <c r="G1003" s="1571"/>
      <c r="H1003" s="1046"/>
      <c r="I1003" s="1046"/>
      <c r="J1003" s="1571"/>
      <c r="K1003" s="1573"/>
      <c r="L1003" s="1046"/>
      <c r="M1003" s="1046"/>
      <c r="N1003" s="1046"/>
      <c r="O1003" s="1461"/>
      <c r="P1003" s="1461"/>
      <c r="Q1003" s="1461"/>
      <c r="R1003" s="1461"/>
      <c r="S1003" s="1461"/>
      <c r="T1003" s="327"/>
      <c r="U1003" s="327"/>
      <c r="V1003" s="327"/>
      <c r="W1003" s="327"/>
      <c r="X1003" s="327"/>
      <c r="Y1003" s="327"/>
      <c r="Z1003" s="327"/>
      <c r="AA1003" s="327"/>
      <c r="AB1003" s="1575"/>
      <c r="AC1003" s="327"/>
      <c r="AD1003" s="327"/>
      <c r="AE1003" s="327"/>
      <c r="AF1003" s="327"/>
      <c r="AG1003" s="327"/>
      <c r="AH1003" s="327"/>
      <c r="AI1003" s="327"/>
      <c r="AJ1003" s="327"/>
      <c r="AK1003" s="327"/>
      <c r="AL1003" s="1461"/>
      <c r="AM1003" s="1461"/>
      <c r="AN1003" s="1461"/>
      <c r="AO1003" s="1461"/>
    </row>
    <row r="1004">
      <c r="A1004" s="1461"/>
      <c r="B1004" s="452"/>
      <c r="C1004" s="1569"/>
      <c r="D1004" s="1570"/>
      <c r="E1004" s="1571"/>
      <c r="F1004" s="1046"/>
      <c r="G1004" s="1571"/>
      <c r="H1004" s="1046"/>
      <c r="I1004" s="1046"/>
      <c r="J1004" s="1571"/>
      <c r="K1004" s="1573"/>
      <c r="L1004" s="1046"/>
      <c r="M1004" s="1046"/>
      <c r="N1004" s="1046"/>
      <c r="O1004" s="1461"/>
      <c r="P1004" s="1461"/>
      <c r="Q1004" s="1461"/>
      <c r="R1004" s="1461"/>
      <c r="S1004" s="1461"/>
      <c r="T1004" s="327"/>
      <c r="U1004" s="327"/>
      <c r="V1004" s="327"/>
      <c r="W1004" s="327"/>
      <c r="X1004" s="327"/>
      <c r="Y1004" s="327"/>
      <c r="Z1004" s="327"/>
      <c r="AA1004" s="327"/>
      <c r="AB1004" s="1575"/>
      <c r="AC1004" s="327"/>
      <c r="AD1004" s="327"/>
      <c r="AE1004" s="327"/>
      <c r="AF1004" s="327"/>
      <c r="AG1004" s="327"/>
      <c r="AH1004" s="327"/>
      <c r="AI1004" s="327"/>
      <c r="AJ1004" s="327"/>
      <c r="AK1004" s="327"/>
      <c r="AL1004" s="1461"/>
      <c r="AM1004" s="1461"/>
      <c r="AN1004" s="1461"/>
      <c r="AO1004" s="1461"/>
    </row>
    <row r="1005">
      <c r="A1005" s="1461"/>
      <c r="B1005" s="452"/>
      <c r="C1005" s="1569"/>
      <c r="D1005" s="1570"/>
      <c r="E1005" s="1571"/>
      <c r="F1005" s="1046"/>
      <c r="G1005" s="1571"/>
      <c r="H1005" s="1046"/>
      <c r="I1005" s="1046"/>
      <c r="J1005" s="1571"/>
      <c r="K1005" s="1573"/>
      <c r="L1005" s="1046"/>
      <c r="M1005" s="1046"/>
      <c r="N1005" s="1046"/>
      <c r="O1005" s="1461"/>
      <c r="P1005" s="1461"/>
      <c r="Q1005" s="1461"/>
      <c r="R1005" s="1461"/>
      <c r="S1005" s="1461"/>
      <c r="T1005" s="327"/>
      <c r="U1005" s="327"/>
      <c r="V1005" s="327"/>
      <c r="W1005" s="327"/>
      <c r="X1005" s="327"/>
      <c r="Y1005" s="327"/>
      <c r="Z1005" s="327"/>
      <c r="AA1005" s="327"/>
      <c r="AB1005" s="1575"/>
      <c r="AC1005" s="327"/>
      <c r="AD1005" s="327"/>
      <c r="AE1005" s="327"/>
      <c r="AF1005" s="327"/>
      <c r="AG1005" s="327"/>
      <c r="AH1005" s="327"/>
      <c r="AI1005" s="327"/>
      <c r="AJ1005" s="327"/>
      <c r="AK1005" s="327"/>
      <c r="AL1005" s="1461"/>
      <c r="AM1005" s="1461"/>
      <c r="AN1005" s="1461"/>
      <c r="AO1005" s="1461"/>
    </row>
    <row r="1006">
      <c r="A1006" s="1461"/>
      <c r="B1006" s="452"/>
      <c r="C1006" s="1569"/>
      <c r="D1006" s="1570"/>
      <c r="E1006" s="1571"/>
      <c r="F1006" s="1046"/>
      <c r="G1006" s="1571"/>
      <c r="H1006" s="1046"/>
      <c r="I1006" s="1046"/>
      <c r="J1006" s="1571"/>
      <c r="K1006" s="1573"/>
      <c r="L1006" s="1046"/>
      <c r="M1006" s="1046"/>
      <c r="N1006" s="1046"/>
      <c r="O1006" s="1461"/>
      <c r="P1006" s="1461"/>
      <c r="Q1006" s="1461"/>
      <c r="R1006" s="1461"/>
      <c r="S1006" s="1461"/>
      <c r="T1006" s="327"/>
      <c r="U1006" s="327"/>
      <c r="V1006" s="327"/>
      <c r="W1006" s="327"/>
      <c r="X1006" s="327"/>
      <c r="Y1006" s="327"/>
      <c r="Z1006" s="327"/>
      <c r="AA1006" s="327"/>
      <c r="AB1006" s="1575"/>
      <c r="AC1006" s="327"/>
      <c r="AD1006" s="327"/>
      <c r="AE1006" s="327"/>
      <c r="AF1006" s="327"/>
      <c r="AG1006" s="327"/>
      <c r="AH1006" s="327"/>
      <c r="AI1006" s="327"/>
      <c r="AJ1006" s="327"/>
      <c r="AK1006" s="327"/>
      <c r="AL1006" s="1461"/>
      <c r="AM1006" s="1461"/>
      <c r="AN1006" s="1461"/>
      <c r="AO1006" s="1461"/>
    </row>
    <row r="1007">
      <c r="A1007" s="1461"/>
      <c r="B1007" s="452"/>
      <c r="C1007" s="1569"/>
      <c r="D1007" s="1570"/>
      <c r="E1007" s="1571"/>
      <c r="F1007" s="1046"/>
      <c r="G1007" s="1571"/>
      <c r="H1007" s="1046"/>
      <c r="I1007" s="1046"/>
      <c r="J1007" s="1571"/>
      <c r="K1007" s="1573"/>
      <c r="L1007" s="1046"/>
      <c r="M1007" s="1046"/>
      <c r="N1007" s="1046"/>
      <c r="O1007" s="1461"/>
      <c r="P1007" s="1461"/>
      <c r="Q1007" s="1461"/>
      <c r="R1007" s="1461"/>
      <c r="S1007" s="1461"/>
      <c r="T1007" s="327"/>
      <c r="U1007" s="327"/>
      <c r="V1007" s="327"/>
      <c r="W1007" s="327"/>
      <c r="X1007" s="327"/>
      <c r="Y1007" s="327"/>
      <c r="Z1007" s="327"/>
      <c r="AA1007" s="327"/>
      <c r="AB1007" s="1575"/>
      <c r="AC1007" s="327"/>
      <c r="AD1007" s="327"/>
      <c r="AE1007" s="327"/>
      <c r="AF1007" s="327"/>
      <c r="AG1007" s="327"/>
      <c r="AH1007" s="327"/>
      <c r="AI1007" s="327"/>
      <c r="AJ1007" s="327"/>
      <c r="AK1007" s="327"/>
      <c r="AL1007" s="1461"/>
      <c r="AM1007" s="1461"/>
      <c r="AN1007" s="1461"/>
      <c r="AO1007" s="1461"/>
    </row>
    <row r="1008">
      <c r="A1008" s="1461"/>
      <c r="B1008" s="452"/>
      <c r="C1008" s="1569"/>
      <c r="D1008" s="1570"/>
      <c r="E1008" s="1571"/>
      <c r="F1008" s="1046"/>
      <c r="G1008" s="1571"/>
      <c r="H1008" s="1046"/>
      <c r="I1008" s="1046"/>
      <c r="J1008" s="1571"/>
      <c r="K1008" s="1573"/>
      <c r="L1008" s="1046"/>
      <c r="M1008" s="1046"/>
      <c r="N1008" s="1046"/>
      <c r="O1008" s="1461"/>
      <c r="P1008" s="1461"/>
      <c r="Q1008" s="1461"/>
      <c r="R1008" s="1461"/>
      <c r="S1008" s="1461"/>
      <c r="T1008" s="327"/>
      <c r="U1008" s="327"/>
      <c r="V1008" s="327"/>
      <c r="W1008" s="327"/>
      <c r="X1008" s="327"/>
      <c r="Y1008" s="327"/>
      <c r="Z1008" s="327"/>
      <c r="AA1008" s="327"/>
      <c r="AB1008" s="1575"/>
      <c r="AC1008" s="327"/>
      <c r="AD1008" s="327"/>
      <c r="AE1008" s="327"/>
      <c r="AF1008" s="327"/>
      <c r="AG1008" s="327"/>
      <c r="AH1008" s="327"/>
      <c r="AI1008" s="327"/>
      <c r="AJ1008" s="327"/>
      <c r="AK1008" s="327"/>
      <c r="AL1008" s="1461"/>
      <c r="AM1008" s="1461"/>
      <c r="AN1008" s="1461"/>
      <c r="AO1008" s="1461"/>
    </row>
    <row r="1009">
      <c r="A1009" s="1461"/>
      <c r="B1009" s="452"/>
      <c r="C1009" s="1569"/>
      <c r="D1009" s="1570"/>
      <c r="E1009" s="1571"/>
      <c r="F1009" s="1046"/>
      <c r="G1009" s="1571"/>
      <c r="H1009" s="1046"/>
      <c r="I1009" s="1046"/>
      <c r="J1009" s="1571"/>
      <c r="K1009" s="1573"/>
      <c r="L1009" s="1046"/>
      <c r="M1009" s="1046"/>
      <c r="N1009" s="1046"/>
      <c r="O1009" s="1461"/>
      <c r="P1009" s="1461"/>
      <c r="Q1009" s="1461"/>
      <c r="R1009" s="1461"/>
      <c r="S1009" s="1461"/>
      <c r="T1009" s="327"/>
      <c r="U1009" s="327"/>
      <c r="V1009" s="327"/>
      <c r="W1009" s="327"/>
      <c r="X1009" s="327"/>
      <c r="Y1009" s="327"/>
      <c r="Z1009" s="327"/>
      <c r="AA1009" s="327"/>
      <c r="AB1009" s="1575"/>
      <c r="AC1009" s="327"/>
      <c r="AD1009" s="327"/>
      <c r="AE1009" s="327"/>
      <c r="AF1009" s="327"/>
      <c r="AG1009" s="327"/>
      <c r="AH1009" s="327"/>
      <c r="AI1009" s="327"/>
      <c r="AJ1009" s="327"/>
      <c r="AK1009" s="327"/>
      <c r="AL1009" s="1461"/>
      <c r="AM1009" s="1461"/>
      <c r="AN1009" s="1461"/>
      <c r="AO1009" s="1461"/>
    </row>
    <row r="1010">
      <c r="A1010" s="1461"/>
      <c r="B1010" s="452"/>
      <c r="C1010" s="1569"/>
      <c r="D1010" s="1570"/>
      <c r="E1010" s="1571"/>
      <c r="F1010" s="1046"/>
      <c r="G1010" s="1571"/>
      <c r="H1010" s="1046"/>
      <c r="I1010" s="1046"/>
      <c r="J1010" s="1571"/>
      <c r="K1010" s="1573"/>
      <c r="L1010" s="1046"/>
      <c r="M1010" s="1046"/>
      <c r="N1010" s="1046"/>
      <c r="O1010" s="1461"/>
      <c r="P1010" s="1461"/>
      <c r="Q1010" s="1461"/>
      <c r="R1010" s="1461"/>
      <c r="S1010" s="1461"/>
      <c r="T1010" s="327"/>
      <c r="U1010" s="327"/>
      <c r="V1010" s="327"/>
      <c r="W1010" s="327"/>
      <c r="X1010" s="327"/>
      <c r="Y1010" s="327"/>
      <c r="Z1010" s="327"/>
      <c r="AA1010" s="327"/>
      <c r="AB1010" s="1575"/>
      <c r="AC1010" s="327"/>
      <c r="AD1010" s="327"/>
      <c r="AE1010" s="327"/>
      <c r="AF1010" s="327"/>
      <c r="AG1010" s="327"/>
      <c r="AH1010" s="327"/>
      <c r="AI1010" s="327"/>
      <c r="AJ1010" s="327"/>
      <c r="AK1010" s="327"/>
      <c r="AL1010" s="1461"/>
      <c r="AM1010" s="1461"/>
      <c r="AN1010" s="1461"/>
      <c r="AO1010" s="1461"/>
    </row>
    <row r="1011">
      <c r="A1011" s="1461"/>
      <c r="B1011" s="452"/>
      <c r="C1011" s="1569"/>
      <c r="D1011" s="1570"/>
      <c r="E1011" s="1571"/>
      <c r="F1011" s="1046"/>
      <c r="G1011" s="1571"/>
      <c r="H1011" s="1046"/>
      <c r="I1011" s="1046"/>
      <c r="J1011" s="1571"/>
      <c r="K1011" s="1573"/>
      <c r="L1011" s="1046"/>
      <c r="M1011" s="1046"/>
      <c r="N1011" s="1046"/>
      <c r="O1011" s="1461"/>
      <c r="P1011" s="1461"/>
      <c r="Q1011" s="1461"/>
      <c r="R1011" s="1461"/>
      <c r="S1011" s="1461"/>
      <c r="T1011" s="327"/>
      <c r="U1011" s="327"/>
      <c r="V1011" s="327"/>
      <c r="W1011" s="327"/>
      <c r="X1011" s="327"/>
      <c r="Y1011" s="327"/>
      <c r="Z1011" s="327"/>
      <c r="AA1011" s="327"/>
      <c r="AB1011" s="1575"/>
      <c r="AC1011" s="327"/>
      <c r="AD1011" s="327"/>
      <c r="AE1011" s="327"/>
      <c r="AF1011" s="327"/>
      <c r="AG1011" s="327"/>
      <c r="AH1011" s="327"/>
      <c r="AI1011" s="327"/>
      <c r="AJ1011" s="327"/>
      <c r="AK1011" s="327"/>
      <c r="AL1011" s="1461"/>
      <c r="AM1011" s="1461"/>
      <c r="AN1011" s="1461"/>
      <c r="AO1011" s="1461"/>
    </row>
    <row r="1012">
      <c r="A1012" s="1461"/>
      <c r="B1012" s="452"/>
      <c r="C1012" s="1569"/>
      <c r="D1012" s="1570"/>
      <c r="E1012" s="1571"/>
      <c r="F1012" s="1046"/>
      <c r="G1012" s="1571"/>
      <c r="H1012" s="1046"/>
      <c r="I1012" s="1046"/>
      <c r="J1012" s="1571"/>
      <c r="K1012" s="1573"/>
      <c r="L1012" s="1046"/>
      <c r="M1012" s="1046"/>
      <c r="N1012" s="1046"/>
      <c r="O1012" s="1461"/>
      <c r="P1012" s="1461"/>
      <c r="Q1012" s="1461"/>
      <c r="R1012" s="1461"/>
      <c r="S1012" s="1461"/>
      <c r="T1012" s="327"/>
      <c r="U1012" s="327"/>
      <c r="V1012" s="327"/>
      <c r="W1012" s="327"/>
      <c r="X1012" s="327"/>
      <c r="Y1012" s="327"/>
      <c r="Z1012" s="327"/>
      <c r="AA1012" s="327"/>
      <c r="AB1012" s="1575"/>
      <c r="AC1012" s="327"/>
      <c r="AD1012" s="327"/>
      <c r="AE1012" s="327"/>
      <c r="AF1012" s="327"/>
      <c r="AG1012" s="327"/>
      <c r="AH1012" s="327"/>
      <c r="AI1012" s="327"/>
      <c r="AJ1012" s="327"/>
      <c r="AK1012" s="327"/>
      <c r="AL1012" s="1461"/>
      <c r="AM1012" s="1461"/>
      <c r="AN1012" s="1461"/>
      <c r="AO1012" s="1461"/>
    </row>
    <row r="1013">
      <c r="A1013" s="1461"/>
      <c r="B1013" s="452"/>
      <c r="C1013" s="1569"/>
      <c r="D1013" s="1570"/>
      <c r="E1013" s="1571"/>
      <c r="F1013" s="1046"/>
      <c r="G1013" s="1571"/>
      <c r="H1013" s="1046"/>
      <c r="I1013" s="1046"/>
      <c r="J1013" s="1571"/>
      <c r="K1013" s="1573"/>
      <c r="L1013" s="1046"/>
      <c r="M1013" s="1046"/>
      <c r="N1013" s="1046"/>
      <c r="O1013" s="1461"/>
      <c r="P1013" s="1461"/>
      <c r="Q1013" s="1461"/>
      <c r="R1013" s="1461"/>
      <c r="S1013" s="1461"/>
      <c r="T1013" s="327"/>
      <c r="U1013" s="327"/>
      <c r="V1013" s="327"/>
      <c r="W1013" s="327"/>
      <c r="X1013" s="327"/>
      <c r="Y1013" s="327"/>
      <c r="Z1013" s="327"/>
      <c r="AA1013" s="327"/>
      <c r="AB1013" s="1575"/>
      <c r="AC1013" s="327"/>
      <c r="AD1013" s="327"/>
      <c r="AE1013" s="327"/>
      <c r="AF1013" s="327"/>
      <c r="AG1013" s="327"/>
      <c r="AH1013" s="327"/>
      <c r="AI1013" s="327"/>
      <c r="AJ1013" s="327"/>
      <c r="AK1013" s="327"/>
      <c r="AL1013" s="1461"/>
      <c r="AM1013" s="1461"/>
      <c r="AN1013" s="1461"/>
      <c r="AO1013" s="1461"/>
    </row>
    <row r="1014">
      <c r="A1014" s="1461"/>
      <c r="B1014" s="452"/>
      <c r="C1014" s="1569"/>
      <c r="D1014" s="1570"/>
      <c r="E1014" s="1571"/>
      <c r="F1014" s="1046"/>
      <c r="G1014" s="1571"/>
      <c r="H1014" s="1046"/>
      <c r="I1014" s="1046"/>
      <c r="J1014" s="1571"/>
      <c r="K1014" s="1573"/>
      <c r="L1014" s="1046"/>
      <c r="M1014" s="1046"/>
      <c r="N1014" s="1046"/>
      <c r="O1014" s="1461"/>
      <c r="P1014" s="1461"/>
      <c r="Q1014" s="1461"/>
      <c r="R1014" s="1461"/>
      <c r="S1014" s="1461"/>
      <c r="T1014" s="327"/>
      <c r="U1014" s="327"/>
      <c r="V1014" s="327"/>
      <c r="W1014" s="327"/>
      <c r="X1014" s="327"/>
      <c r="Y1014" s="327"/>
      <c r="Z1014" s="327"/>
      <c r="AA1014" s="327"/>
      <c r="AB1014" s="1575"/>
      <c r="AC1014" s="327"/>
      <c r="AD1014" s="327"/>
      <c r="AE1014" s="327"/>
      <c r="AF1014" s="327"/>
      <c r="AG1014" s="327"/>
      <c r="AH1014" s="327"/>
      <c r="AI1014" s="327"/>
      <c r="AJ1014" s="327"/>
      <c r="AK1014" s="327"/>
      <c r="AL1014" s="1461"/>
      <c r="AM1014" s="1461"/>
      <c r="AN1014" s="1461"/>
      <c r="AO1014" s="1461"/>
    </row>
    <row r="1015">
      <c r="A1015" s="1461"/>
      <c r="B1015" s="452"/>
      <c r="C1015" s="1569"/>
      <c r="D1015" s="1570"/>
      <c r="E1015" s="1571"/>
      <c r="F1015" s="1046"/>
      <c r="G1015" s="1571"/>
      <c r="H1015" s="1046"/>
      <c r="I1015" s="1046"/>
      <c r="J1015" s="1571"/>
      <c r="K1015" s="1573"/>
      <c r="L1015" s="1046"/>
      <c r="M1015" s="1046"/>
      <c r="N1015" s="1046"/>
      <c r="O1015" s="1461"/>
      <c r="P1015" s="1461"/>
      <c r="Q1015" s="1461"/>
      <c r="R1015" s="1461"/>
      <c r="S1015" s="1461"/>
      <c r="T1015" s="327"/>
      <c r="U1015" s="327"/>
      <c r="V1015" s="327"/>
      <c r="W1015" s="327"/>
      <c r="X1015" s="327"/>
      <c r="Y1015" s="327"/>
      <c r="Z1015" s="327"/>
      <c r="AA1015" s="327"/>
      <c r="AB1015" s="1575"/>
      <c r="AC1015" s="327"/>
      <c r="AD1015" s="327"/>
      <c r="AE1015" s="327"/>
      <c r="AF1015" s="327"/>
      <c r="AG1015" s="327"/>
      <c r="AH1015" s="327"/>
      <c r="AI1015" s="327"/>
      <c r="AJ1015" s="327"/>
      <c r="AK1015" s="327"/>
      <c r="AL1015" s="1461"/>
      <c r="AM1015" s="1461"/>
      <c r="AN1015" s="1461"/>
      <c r="AO1015" s="1461"/>
    </row>
    <row r="1016">
      <c r="A1016" s="1461"/>
      <c r="B1016" s="452"/>
      <c r="C1016" s="1569"/>
      <c r="D1016" s="1570"/>
      <c r="E1016" s="1571"/>
      <c r="F1016" s="1046"/>
      <c r="G1016" s="1571"/>
      <c r="H1016" s="1046"/>
      <c r="I1016" s="1046"/>
      <c r="J1016" s="1571"/>
      <c r="K1016" s="1573"/>
      <c r="L1016" s="1046"/>
      <c r="M1016" s="1046"/>
      <c r="N1016" s="1046"/>
      <c r="O1016" s="1461"/>
      <c r="P1016" s="1461"/>
      <c r="Q1016" s="1461"/>
      <c r="R1016" s="1461"/>
      <c r="S1016" s="1461"/>
      <c r="T1016" s="327"/>
      <c r="U1016" s="327"/>
      <c r="V1016" s="327"/>
      <c r="W1016" s="327"/>
      <c r="X1016" s="327"/>
      <c r="Y1016" s="327"/>
      <c r="Z1016" s="327"/>
      <c r="AA1016" s="327"/>
      <c r="AB1016" s="1575"/>
      <c r="AC1016" s="327"/>
      <c r="AD1016" s="327"/>
      <c r="AE1016" s="327"/>
      <c r="AF1016" s="327"/>
      <c r="AG1016" s="327"/>
      <c r="AH1016" s="327"/>
      <c r="AI1016" s="327"/>
      <c r="AJ1016" s="327"/>
      <c r="AK1016" s="327"/>
      <c r="AL1016" s="1461"/>
      <c r="AM1016" s="1461"/>
      <c r="AN1016" s="1461"/>
      <c r="AO1016" s="1461"/>
    </row>
    <row r="1017">
      <c r="A1017" s="1461"/>
      <c r="B1017" s="452"/>
      <c r="C1017" s="1569"/>
      <c r="D1017" s="1570"/>
      <c r="E1017" s="1571"/>
      <c r="F1017" s="1046"/>
      <c r="G1017" s="1571"/>
      <c r="H1017" s="1046"/>
      <c r="I1017" s="1046"/>
      <c r="J1017" s="1571"/>
      <c r="K1017" s="1573"/>
      <c r="L1017" s="1046"/>
      <c r="M1017" s="1046"/>
      <c r="N1017" s="1046"/>
      <c r="O1017" s="1461"/>
      <c r="P1017" s="1461"/>
      <c r="Q1017" s="1461"/>
      <c r="R1017" s="1461"/>
      <c r="S1017" s="1461"/>
      <c r="T1017" s="327"/>
      <c r="U1017" s="327"/>
      <c r="V1017" s="327"/>
      <c r="W1017" s="327"/>
      <c r="X1017" s="327"/>
      <c r="Y1017" s="327"/>
      <c r="Z1017" s="327"/>
      <c r="AA1017" s="327"/>
      <c r="AB1017" s="1575"/>
      <c r="AC1017" s="327"/>
      <c r="AD1017" s="327"/>
      <c r="AE1017" s="327"/>
      <c r="AF1017" s="327"/>
      <c r="AG1017" s="327"/>
      <c r="AH1017" s="327"/>
      <c r="AI1017" s="327"/>
      <c r="AJ1017" s="327"/>
      <c r="AK1017" s="327"/>
      <c r="AL1017" s="1461"/>
      <c r="AM1017" s="1461"/>
      <c r="AN1017" s="1461"/>
      <c r="AO1017" s="1461"/>
    </row>
    <row r="1018">
      <c r="A1018" s="1461"/>
      <c r="B1018" s="452"/>
      <c r="C1018" s="1569"/>
      <c r="D1018" s="1570"/>
      <c r="E1018" s="1571"/>
      <c r="F1018" s="1046"/>
      <c r="G1018" s="1571"/>
      <c r="H1018" s="1046"/>
      <c r="I1018" s="1046"/>
      <c r="J1018" s="1571"/>
      <c r="K1018" s="1573"/>
      <c r="L1018" s="1046"/>
      <c r="M1018" s="1046"/>
      <c r="N1018" s="1046"/>
      <c r="O1018" s="1461"/>
      <c r="P1018" s="1461"/>
      <c r="Q1018" s="1461"/>
      <c r="R1018" s="1461"/>
      <c r="S1018" s="1461"/>
      <c r="T1018" s="327"/>
      <c r="U1018" s="327"/>
      <c r="V1018" s="327"/>
      <c r="W1018" s="327"/>
      <c r="X1018" s="327"/>
      <c r="Y1018" s="327"/>
      <c r="Z1018" s="327"/>
      <c r="AA1018" s="327"/>
      <c r="AB1018" s="1575"/>
      <c r="AC1018" s="327"/>
      <c r="AD1018" s="327"/>
      <c r="AE1018" s="327"/>
      <c r="AF1018" s="327"/>
      <c r="AG1018" s="327"/>
      <c r="AH1018" s="327"/>
      <c r="AI1018" s="327"/>
      <c r="AJ1018" s="327"/>
      <c r="AK1018" s="327"/>
      <c r="AL1018" s="1461"/>
      <c r="AM1018" s="1461"/>
      <c r="AN1018" s="1461"/>
      <c r="AO1018" s="1461"/>
    </row>
    <row r="1019">
      <c r="A1019" s="1461"/>
      <c r="B1019" s="452"/>
      <c r="C1019" s="1569"/>
      <c r="D1019" s="1570"/>
      <c r="E1019" s="1571"/>
      <c r="F1019" s="1046"/>
      <c r="G1019" s="1571"/>
      <c r="H1019" s="1046"/>
      <c r="I1019" s="1046"/>
      <c r="J1019" s="1571"/>
      <c r="K1019" s="1573"/>
      <c r="L1019" s="1046"/>
      <c r="M1019" s="1046"/>
      <c r="N1019" s="1046"/>
      <c r="O1019" s="1461"/>
      <c r="P1019" s="1461"/>
      <c r="Q1019" s="1461"/>
      <c r="R1019" s="1461"/>
      <c r="S1019" s="1461"/>
      <c r="T1019" s="327"/>
      <c r="U1019" s="327"/>
      <c r="V1019" s="327"/>
      <c r="W1019" s="327"/>
      <c r="X1019" s="327"/>
      <c r="Y1019" s="327"/>
      <c r="Z1019" s="327"/>
      <c r="AA1019" s="327"/>
      <c r="AB1019" s="1575"/>
      <c r="AC1019" s="327"/>
      <c r="AD1019" s="327"/>
      <c r="AE1019" s="327"/>
      <c r="AF1019" s="327"/>
      <c r="AG1019" s="327"/>
      <c r="AH1019" s="327"/>
      <c r="AI1019" s="327"/>
      <c r="AJ1019" s="327"/>
      <c r="AK1019" s="327"/>
      <c r="AL1019" s="1461"/>
      <c r="AM1019" s="1461"/>
      <c r="AN1019" s="1461"/>
      <c r="AO1019" s="1461"/>
    </row>
    <row r="1020">
      <c r="A1020" s="1461"/>
      <c r="B1020" s="452"/>
      <c r="C1020" s="1569"/>
      <c r="D1020" s="1570"/>
      <c r="E1020" s="1571"/>
      <c r="F1020" s="1046"/>
      <c r="G1020" s="1571"/>
      <c r="H1020" s="1046"/>
      <c r="I1020" s="1046"/>
      <c r="J1020" s="1571"/>
      <c r="K1020" s="1573"/>
      <c r="L1020" s="1046"/>
      <c r="M1020" s="1046"/>
      <c r="N1020" s="1046"/>
      <c r="O1020" s="1461"/>
      <c r="P1020" s="1461"/>
      <c r="Q1020" s="1461"/>
      <c r="R1020" s="1461"/>
      <c r="S1020" s="1461"/>
      <c r="T1020" s="327"/>
      <c r="U1020" s="327"/>
      <c r="V1020" s="327"/>
      <c r="W1020" s="327"/>
      <c r="X1020" s="327"/>
      <c r="Y1020" s="327"/>
      <c r="Z1020" s="327"/>
      <c r="AA1020" s="327"/>
      <c r="AB1020" s="1575"/>
      <c r="AC1020" s="327"/>
      <c r="AD1020" s="327"/>
      <c r="AE1020" s="327"/>
      <c r="AF1020" s="327"/>
      <c r="AG1020" s="327"/>
      <c r="AH1020" s="327"/>
      <c r="AI1020" s="327"/>
      <c r="AJ1020" s="327"/>
      <c r="AK1020" s="327"/>
      <c r="AL1020" s="1461"/>
      <c r="AM1020" s="1461"/>
      <c r="AN1020" s="1461"/>
      <c r="AO1020" s="1461"/>
    </row>
    <row r="1021">
      <c r="A1021" s="1461"/>
      <c r="B1021" s="452"/>
      <c r="C1021" s="1569"/>
      <c r="D1021" s="1570"/>
      <c r="E1021" s="1571"/>
      <c r="F1021" s="1046"/>
      <c r="G1021" s="1571"/>
      <c r="H1021" s="1046"/>
      <c r="I1021" s="1046"/>
      <c r="J1021" s="1571"/>
      <c r="K1021" s="1573"/>
      <c r="L1021" s="1046"/>
      <c r="M1021" s="1046"/>
      <c r="N1021" s="1046"/>
      <c r="O1021" s="1461"/>
      <c r="P1021" s="1461"/>
      <c r="Q1021" s="1461"/>
      <c r="R1021" s="1461"/>
      <c r="S1021" s="1461"/>
      <c r="T1021" s="327"/>
      <c r="U1021" s="327"/>
      <c r="V1021" s="327"/>
      <c r="W1021" s="327"/>
      <c r="X1021" s="327"/>
      <c r="Y1021" s="327"/>
      <c r="Z1021" s="327"/>
      <c r="AA1021" s="327"/>
      <c r="AB1021" s="1575"/>
      <c r="AC1021" s="327"/>
      <c r="AD1021" s="327"/>
      <c r="AE1021" s="327"/>
      <c r="AF1021" s="327"/>
      <c r="AG1021" s="327"/>
      <c r="AH1021" s="327"/>
      <c r="AI1021" s="327"/>
      <c r="AJ1021" s="327"/>
      <c r="AK1021" s="327"/>
      <c r="AL1021" s="1461"/>
      <c r="AM1021" s="1461"/>
      <c r="AN1021" s="1461"/>
      <c r="AO1021" s="1461"/>
    </row>
    <row r="1022">
      <c r="A1022" s="1461"/>
      <c r="B1022" s="452"/>
      <c r="C1022" s="1569"/>
      <c r="D1022" s="1570"/>
      <c r="E1022" s="1571"/>
      <c r="F1022" s="1046"/>
      <c r="G1022" s="1571"/>
      <c r="H1022" s="1046"/>
      <c r="I1022" s="1046"/>
      <c r="J1022" s="1571"/>
      <c r="K1022" s="1573"/>
      <c r="L1022" s="1046"/>
      <c r="M1022" s="1046"/>
      <c r="N1022" s="1046"/>
      <c r="O1022" s="1461"/>
      <c r="P1022" s="1461"/>
      <c r="Q1022" s="1461"/>
      <c r="R1022" s="1461"/>
      <c r="S1022" s="1461"/>
      <c r="T1022" s="327"/>
      <c r="U1022" s="327"/>
      <c r="V1022" s="327"/>
      <c r="W1022" s="327"/>
      <c r="X1022" s="327"/>
      <c r="Y1022" s="327"/>
      <c r="Z1022" s="327"/>
      <c r="AA1022" s="327"/>
      <c r="AB1022" s="1575"/>
      <c r="AC1022" s="327"/>
      <c r="AD1022" s="327"/>
      <c r="AE1022" s="327"/>
      <c r="AF1022" s="327"/>
      <c r="AG1022" s="327"/>
      <c r="AH1022" s="327"/>
      <c r="AI1022" s="327"/>
      <c r="AJ1022" s="327"/>
      <c r="AK1022" s="327"/>
      <c r="AL1022" s="1461"/>
      <c r="AM1022" s="1461"/>
      <c r="AN1022" s="1461"/>
      <c r="AO1022" s="1461"/>
    </row>
    <row r="1023">
      <c r="A1023" s="1461"/>
      <c r="B1023" s="452"/>
      <c r="C1023" s="1569"/>
      <c r="D1023" s="1570"/>
      <c r="E1023" s="1571"/>
      <c r="F1023" s="1046"/>
      <c r="G1023" s="1571"/>
      <c r="H1023" s="1046"/>
      <c r="I1023" s="1046"/>
      <c r="J1023" s="1571"/>
      <c r="K1023" s="1573"/>
      <c r="L1023" s="1046"/>
      <c r="M1023" s="1046"/>
      <c r="N1023" s="1046"/>
      <c r="O1023" s="1461"/>
      <c r="P1023" s="1461"/>
      <c r="Q1023" s="1461"/>
      <c r="R1023" s="1461"/>
      <c r="S1023" s="1461"/>
      <c r="T1023" s="327"/>
      <c r="U1023" s="327"/>
      <c r="V1023" s="327"/>
      <c r="W1023" s="327"/>
      <c r="X1023" s="327"/>
      <c r="Y1023" s="327"/>
      <c r="Z1023" s="327"/>
      <c r="AA1023" s="327"/>
      <c r="AB1023" s="1575"/>
      <c r="AC1023" s="327"/>
      <c r="AD1023" s="327"/>
      <c r="AE1023" s="327"/>
      <c r="AF1023" s="327"/>
      <c r="AG1023" s="327"/>
      <c r="AH1023" s="327"/>
      <c r="AI1023" s="327"/>
      <c r="AJ1023" s="327"/>
      <c r="AK1023" s="327"/>
      <c r="AL1023" s="1461"/>
      <c r="AM1023" s="1461"/>
      <c r="AN1023" s="1461"/>
      <c r="AO1023" s="1461"/>
    </row>
    <row r="1024">
      <c r="A1024" s="1461"/>
      <c r="B1024" s="452"/>
      <c r="C1024" s="1569"/>
      <c r="D1024" s="1570"/>
      <c r="E1024" s="1571"/>
      <c r="F1024" s="1046"/>
      <c r="G1024" s="1571"/>
      <c r="H1024" s="1046"/>
      <c r="I1024" s="1046"/>
      <c r="J1024" s="1571"/>
      <c r="K1024" s="1573"/>
      <c r="L1024" s="1046"/>
      <c r="M1024" s="1046"/>
      <c r="N1024" s="1046"/>
      <c r="O1024" s="1461"/>
      <c r="P1024" s="1461"/>
      <c r="Q1024" s="1461"/>
      <c r="R1024" s="1461"/>
      <c r="S1024" s="1461"/>
      <c r="T1024" s="327"/>
      <c r="U1024" s="327"/>
      <c r="V1024" s="327"/>
      <c r="W1024" s="327"/>
      <c r="X1024" s="327"/>
      <c r="Y1024" s="327"/>
      <c r="Z1024" s="327"/>
      <c r="AA1024" s="327"/>
      <c r="AB1024" s="1575"/>
      <c r="AC1024" s="327"/>
      <c r="AD1024" s="327"/>
      <c r="AE1024" s="327"/>
      <c r="AF1024" s="327"/>
      <c r="AG1024" s="327"/>
      <c r="AH1024" s="327"/>
      <c r="AI1024" s="327"/>
      <c r="AJ1024" s="327"/>
      <c r="AK1024" s="327"/>
      <c r="AL1024" s="1461"/>
      <c r="AM1024" s="1461"/>
      <c r="AN1024" s="1461"/>
      <c r="AO1024" s="1461"/>
    </row>
    <row r="1025">
      <c r="A1025" s="1461"/>
      <c r="B1025" s="452"/>
      <c r="C1025" s="1569"/>
      <c r="D1025" s="1570"/>
      <c r="E1025" s="1571"/>
      <c r="F1025" s="1046"/>
      <c r="G1025" s="1571"/>
      <c r="H1025" s="1046"/>
      <c r="I1025" s="1046"/>
      <c r="J1025" s="1571"/>
      <c r="K1025" s="1573"/>
      <c r="L1025" s="1046"/>
      <c r="M1025" s="1046"/>
      <c r="N1025" s="1046"/>
      <c r="O1025" s="1461"/>
      <c r="P1025" s="1461"/>
      <c r="Q1025" s="1461"/>
      <c r="R1025" s="1461"/>
      <c r="S1025" s="1461"/>
      <c r="T1025" s="327"/>
      <c r="U1025" s="327"/>
      <c r="V1025" s="327"/>
      <c r="W1025" s="327"/>
      <c r="X1025" s="327"/>
      <c r="Y1025" s="327"/>
      <c r="Z1025" s="327"/>
      <c r="AA1025" s="327"/>
      <c r="AB1025" s="1575"/>
      <c r="AC1025" s="327"/>
      <c r="AD1025" s="327"/>
      <c r="AE1025" s="327"/>
      <c r="AF1025" s="327"/>
      <c r="AG1025" s="327"/>
      <c r="AH1025" s="327"/>
      <c r="AI1025" s="327"/>
      <c r="AJ1025" s="327"/>
      <c r="AK1025" s="327"/>
      <c r="AL1025" s="1461"/>
      <c r="AM1025" s="1461"/>
      <c r="AN1025" s="1461"/>
      <c r="AO1025" s="1461"/>
    </row>
    <row r="1026">
      <c r="A1026" s="1461"/>
      <c r="B1026" s="452"/>
      <c r="C1026" s="1569"/>
      <c r="D1026" s="1570"/>
      <c r="E1026" s="1571"/>
      <c r="F1026" s="1046"/>
      <c r="G1026" s="1571"/>
      <c r="H1026" s="1046"/>
      <c r="I1026" s="1046"/>
      <c r="J1026" s="1571"/>
      <c r="K1026" s="1573"/>
      <c r="L1026" s="1046"/>
      <c r="M1026" s="1046"/>
      <c r="N1026" s="1046"/>
      <c r="O1026" s="1461"/>
      <c r="P1026" s="1461"/>
      <c r="Q1026" s="1461"/>
      <c r="R1026" s="1461"/>
      <c r="S1026" s="1461"/>
      <c r="T1026" s="327"/>
      <c r="U1026" s="327"/>
      <c r="V1026" s="327"/>
      <c r="W1026" s="327"/>
      <c r="X1026" s="327"/>
      <c r="Y1026" s="327"/>
      <c r="Z1026" s="327"/>
      <c r="AA1026" s="327"/>
      <c r="AB1026" s="1575"/>
      <c r="AC1026" s="327"/>
      <c r="AD1026" s="327"/>
      <c r="AE1026" s="327"/>
      <c r="AF1026" s="327"/>
      <c r="AG1026" s="327"/>
      <c r="AH1026" s="327"/>
      <c r="AI1026" s="327"/>
      <c r="AJ1026" s="327"/>
      <c r="AK1026" s="327"/>
      <c r="AL1026" s="1461"/>
      <c r="AM1026" s="1461"/>
      <c r="AN1026" s="1461"/>
      <c r="AO1026" s="1461"/>
    </row>
    <row r="1027">
      <c r="A1027" s="1461"/>
      <c r="B1027" s="452"/>
      <c r="C1027" s="1569"/>
      <c r="D1027" s="1570"/>
      <c r="E1027" s="1571"/>
      <c r="F1027" s="1046"/>
      <c r="G1027" s="1571"/>
      <c r="H1027" s="1046"/>
      <c r="I1027" s="1046"/>
      <c r="J1027" s="1571"/>
      <c r="K1027" s="1573"/>
      <c r="L1027" s="1046"/>
      <c r="M1027" s="1046"/>
      <c r="N1027" s="1046"/>
      <c r="O1027" s="1461"/>
      <c r="P1027" s="1461"/>
      <c r="Q1027" s="1461"/>
      <c r="R1027" s="1461"/>
      <c r="S1027" s="1461"/>
      <c r="T1027" s="327"/>
      <c r="U1027" s="327"/>
      <c r="V1027" s="327"/>
      <c r="W1027" s="327"/>
      <c r="X1027" s="327"/>
      <c r="Y1027" s="327"/>
      <c r="Z1027" s="327"/>
      <c r="AA1027" s="327"/>
      <c r="AB1027" s="1575"/>
      <c r="AC1027" s="327"/>
      <c r="AD1027" s="327"/>
      <c r="AE1027" s="327"/>
      <c r="AF1027" s="327"/>
      <c r="AG1027" s="327"/>
      <c r="AH1027" s="327"/>
      <c r="AI1027" s="327"/>
      <c r="AJ1027" s="327"/>
      <c r="AK1027" s="327"/>
      <c r="AL1027" s="1461"/>
      <c r="AM1027" s="1461"/>
      <c r="AN1027" s="1461"/>
      <c r="AO1027" s="1461"/>
    </row>
    <row r="1028">
      <c r="A1028" s="1461"/>
      <c r="B1028" s="452"/>
      <c r="C1028" s="1569"/>
      <c r="D1028" s="1570"/>
      <c r="E1028" s="1571"/>
      <c r="F1028" s="1046"/>
      <c r="G1028" s="1571"/>
      <c r="H1028" s="1046"/>
      <c r="I1028" s="1046"/>
      <c r="J1028" s="1571"/>
      <c r="K1028" s="1573"/>
      <c r="L1028" s="1046"/>
      <c r="M1028" s="1046"/>
      <c r="N1028" s="1046"/>
      <c r="O1028" s="1461"/>
      <c r="P1028" s="1461"/>
      <c r="Q1028" s="1461"/>
      <c r="R1028" s="1461"/>
      <c r="S1028" s="1461"/>
      <c r="T1028" s="327"/>
      <c r="U1028" s="327"/>
      <c r="V1028" s="327"/>
      <c r="W1028" s="327"/>
      <c r="X1028" s="327"/>
      <c r="Y1028" s="327"/>
      <c r="Z1028" s="327"/>
      <c r="AA1028" s="327"/>
      <c r="AB1028" s="1575"/>
      <c r="AC1028" s="327"/>
      <c r="AD1028" s="327"/>
      <c r="AE1028" s="327"/>
      <c r="AF1028" s="327"/>
      <c r="AG1028" s="327"/>
      <c r="AH1028" s="327"/>
      <c r="AI1028" s="327"/>
      <c r="AJ1028" s="327"/>
      <c r="AK1028" s="327"/>
      <c r="AL1028" s="1461"/>
      <c r="AM1028" s="1461"/>
      <c r="AN1028" s="1461"/>
      <c r="AO1028" s="1461"/>
    </row>
    <row r="1029">
      <c r="A1029" s="1461"/>
      <c r="B1029" s="452"/>
      <c r="C1029" s="1569"/>
      <c r="D1029" s="1570"/>
      <c r="E1029" s="1571"/>
      <c r="F1029" s="1046"/>
      <c r="G1029" s="1571"/>
      <c r="H1029" s="1046"/>
      <c r="I1029" s="1046"/>
      <c r="J1029" s="1571"/>
      <c r="K1029" s="1573"/>
      <c r="L1029" s="1046"/>
      <c r="M1029" s="1046"/>
      <c r="N1029" s="1046"/>
      <c r="O1029" s="1461"/>
      <c r="P1029" s="1461"/>
      <c r="Q1029" s="1461"/>
      <c r="R1029" s="1461"/>
      <c r="S1029" s="1461"/>
      <c r="T1029" s="327"/>
      <c r="U1029" s="327"/>
      <c r="V1029" s="327"/>
      <c r="W1029" s="327"/>
      <c r="X1029" s="327"/>
      <c r="Y1029" s="327"/>
      <c r="Z1029" s="327"/>
      <c r="AA1029" s="327"/>
      <c r="AB1029" s="1575"/>
      <c r="AC1029" s="327"/>
      <c r="AD1029" s="327"/>
      <c r="AE1029" s="327"/>
      <c r="AF1029" s="327"/>
      <c r="AG1029" s="327"/>
      <c r="AH1029" s="327"/>
      <c r="AI1029" s="327"/>
      <c r="AJ1029" s="327"/>
      <c r="AK1029" s="327"/>
      <c r="AL1029" s="1461"/>
      <c r="AM1029" s="1461"/>
      <c r="AN1029" s="1461"/>
      <c r="AO1029" s="1461"/>
    </row>
    <row r="1030">
      <c r="A1030" s="1461"/>
      <c r="B1030" s="452"/>
      <c r="C1030" s="1569"/>
      <c r="D1030" s="1570"/>
      <c r="E1030" s="1571"/>
      <c r="F1030" s="1046"/>
      <c r="G1030" s="1571"/>
      <c r="H1030" s="1046"/>
      <c r="I1030" s="1046"/>
      <c r="J1030" s="1571"/>
      <c r="K1030" s="1573"/>
      <c r="L1030" s="1046"/>
      <c r="M1030" s="1046"/>
      <c r="N1030" s="1046"/>
      <c r="O1030" s="1461"/>
      <c r="P1030" s="1461"/>
      <c r="Q1030" s="1461"/>
      <c r="R1030" s="1461"/>
      <c r="S1030" s="1461"/>
      <c r="T1030" s="327"/>
      <c r="U1030" s="327"/>
      <c r="V1030" s="327"/>
      <c r="W1030" s="327"/>
      <c r="X1030" s="327"/>
      <c r="Y1030" s="327"/>
      <c r="Z1030" s="327"/>
      <c r="AA1030" s="327"/>
      <c r="AB1030" s="1575"/>
      <c r="AC1030" s="327"/>
      <c r="AD1030" s="327"/>
      <c r="AE1030" s="327"/>
      <c r="AF1030" s="327"/>
      <c r="AG1030" s="327"/>
      <c r="AH1030" s="327"/>
      <c r="AI1030" s="327"/>
      <c r="AJ1030" s="327"/>
      <c r="AK1030" s="327"/>
      <c r="AL1030" s="1461"/>
      <c r="AM1030" s="1461"/>
      <c r="AN1030" s="1461"/>
      <c r="AO1030" s="1461"/>
    </row>
    <row r="1031">
      <c r="A1031" s="1461"/>
      <c r="B1031" s="452"/>
      <c r="C1031" s="1569"/>
      <c r="D1031" s="1570"/>
      <c r="E1031" s="1571"/>
      <c r="F1031" s="1046"/>
      <c r="G1031" s="1571"/>
      <c r="H1031" s="1046"/>
      <c r="I1031" s="1046"/>
      <c r="J1031" s="1571"/>
      <c r="K1031" s="1573"/>
      <c r="L1031" s="1046"/>
      <c r="M1031" s="1046"/>
      <c r="N1031" s="1046"/>
      <c r="O1031" s="1461"/>
      <c r="P1031" s="1461"/>
      <c r="Q1031" s="1461"/>
      <c r="R1031" s="1461"/>
      <c r="S1031" s="1461"/>
      <c r="T1031" s="327"/>
      <c r="U1031" s="327"/>
      <c r="V1031" s="327"/>
      <c r="W1031" s="327"/>
      <c r="X1031" s="327"/>
      <c r="Y1031" s="327"/>
      <c r="Z1031" s="327"/>
      <c r="AA1031" s="327"/>
      <c r="AB1031" s="1575"/>
      <c r="AC1031" s="327"/>
      <c r="AD1031" s="327"/>
      <c r="AE1031" s="327"/>
      <c r="AF1031" s="327"/>
      <c r="AG1031" s="327"/>
      <c r="AH1031" s="327"/>
      <c r="AI1031" s="327"/>
      <c r="AJ1031" s="327"/>
      <c r="AK1031" s="327"/>
      <c r="AL1031" s="1461"/>
      <c r="AM1031" s="1461"/>
      <c r="AN1031" s="1461"/>
      <c r="AO1031" s="1461"/>
    </row>
    <row r="1032">
      <c r="A1032" s="1461"/>
      <c r="B1032" s="452"/>
      <c r="C1032" s="1569"/>
      <c r="D1032" s="1570"/>
      <c r="E1032" s="1571"/>
      <c r="F1032" s="1046"/>
      <c r="G1032" s="1571"/>
      <c r="H1032" s="1046"/>
      <c r="I1032" s="1046"/>
      <c r="J1032" s="1571"/>
      <c r="K1032" s="1573"/>
      <c r="L1032" s="1046"/>
      <c r="M1032" s="1046"/>
      <c r="N1032" s="1046"/>
      <c r="O1032" s="1461"/>
      <c r="P1032" s="1461"/>
      <c r="Q1032" s="1461"/>
      <c r="R1032" s="1461"/>
      <c r="S1032" s="1461"/>
      <c r="T1032" s="327"/>
      <c r="U1032" s="327"/>
      <c r="V1032" s="327"/>
      <c r="W1032" s="327"/>
      <c r="X1032" s="327"/>
      <c r="Y1032" s="327"/>
      <c r="Z1032" s="327"/>
      <c r="AA1032" s="327"/>
      <c r="AB1032" s="1575"/>
      <c r="AC1032" s="327"/>
      <c r="AD1032" s="327"/>
      <c r="AE1032" s="327"/>
      <c r="AF1032" s="327"/>
      <c r="AG1032" s="327"/>
      <c r="AH1032" s="327"/>
      <c r="AI1032" s="327"/>
      <c r="AJ1032" s="327"/>
      <c r="AK1032" s="327"/>
      <c r="AL1032" s="1461"/>
      <c r="AM1032" s="1461"/>
      <c r="AN1032" s="1461"/>
      <c r="AO1032" s="1461"/>
    </row>
    <row r="1033">
      <c r="A1033" s="1461"/>
      <c r="B1033" s="452"/>
      <c r="C1033" s="1569"/>
      <c r="D1033" s="1570"/>
      <c r="E1033" s="1571"/>
      <c r="F1033" s="1046"/>
      <c r="G1033" s="1571"/>
      <c r="H1033" s="1046"/>
      <c r="I1033" s="1046"/>
      <c r="J1033" s="1571"/>
      <c r="K1033" s="1573"/>
      <c r="L1033" s="1046"/>
      <c r="M1033" s="1046"/>
      <c r="N1033" s="1046"/>
      <c r="O1033" s="1461"/>
      <c r="P1033" s="1461"/>
      <c r="Q1033" s="1461"/>
      <c r="R1033" s="1461"/>
      <c r="S1033" s="1461"/>
      <c r="T1033" s="327"/>
      <c r="U1033" s="327"/>
      <c r="V1033" s="327"/>
      <c r="W1033" s="327"/>
      <c r="X1033" s="327"/>
      <c r="Y1033" s="327"/>
      <c r="Z1033" s="327"/>
      <c r="AA1033" s="327"/>
      <c r="AB1033" s="1575"/>
      <c r="AC1033" s="327"/>
      <c r="AD1033" s="327"/>
      <c r="AE1033" s="327"/>
      <c r="AF1033" s="327"/>
      <c r="AG1033" s="327"/>
      <c r="AH1033" s="327"/>
      <c r="AI1033" s="327"/>
      <c r="AJ1033" s="327"/>
      <c r="AK1033" s="327"/>
      <c r="AL1033" s="1461"/>
      <c r="AM1033" s="1461"/>
      <c r="AN1033" s="1461"/>
      <c r="AO1033" s="1461"/>
    </row>
    <row r="1034">
      <c r="A1034" s="1461"/>
      <c r="B1034" s="452"/>
      <c r="C1034" s="1569"/>
      <c r="D1034" s="1570"/>
      <c r="E1034" s="1571"/>
      <c r="F1034" s="1046"/>
      <c r="G1034" s="1571"/>
      <c r="H1034" s="1046"/>
      <c r="I1034" s="1046"/>
      <c r="J1034" s="1571"/>
      <c r="K1034" s="1573"/>
      <c r="L1034" s="1046"/>
      <c r="M1034" s="1046"/>
      <c r="N1034" s="1046"/>
      <c r="O1034" s="1461"/>
      <c r="P1034" s="1461"/>
      <c r="Q1034" s="1461"/>
      <c r="R1034" s="1461"/>
      <c r="S1034" s="1461"/>
      <c r="T1034" s="327"/>
      <c r="U1034" s="327"/>
      <c r="V1034" s="327"/>
      <c r="W1034" s="327"/>
      <c r="X1034" s="327"/>
      <c r="Y1034" s="327"/>
      <c r="Z1034" s="327"/>
      <c r="AA1034" s="327"/>
      <c r="AB1034" s="1575"/>
      <c r="AC1034" s="327"/>
      <c r="AD1034" s="327"/>
      <c r="AE1034" s="327"/>
      <c r="AF1034" s="327"/>
      <c r="AG1034" s="327"/>
      <c r="AH1034" s="327"/>
      <c r="AI1034" s="327"/>
      <c r="AJ1034" s="327"/>
      <c r="AK1034" s="327"/>
      <c r="AL1034" s="1461"/>
      <c r="AM1034" s="1461"/>
      <c r="AN1034" s="1461"/>
      <c r="AO1034" s="1461"/>
    </row>
    <row r="1035">
      <c r="A1035" s="1461"/>
      <c r="B1035" s="452"/>
      <c r="C1035" s="1569"/>
      <c r="D1035" s="1570"/>
      <c r="E1035" s="1571"/>
      <c r="F1035" s="1046"/>
      <c r="G1035" s="1571"/>
      <c r="H1035" s="1046"/>
      <c r="I1035" s="1046"/>
      <c r="J1035" s="1571"/>
      <c r="K1035" s="1573"/>
      <c r="L1035" s="1046"/>
      <c r="M1035" s="1046"/>
      <c r="N1035" s="1046"/>
      <c r="O1035" s="1461"/>
      <c r="P1035" s="1461"/>
      <c r="Q1035" s="1461"/>
      <c r="R1035" s="1461"/>
      <c r="S1035" s="1461"/>
      <c r="T1035" s="327"/>
      <c r="U1035" s="327"/>
      <c r="V1035" s="327"/>
      <c r="W1035" s="327"/>
      <c r="X1035" s="327"/>
      <c r="Y1035" s="327"/>
      <c r="Z1035" s="327"/>
      <c r="AA1035" s="327"/>
      <c r="AB1035" s="1575"/>
      <c r="AC1035" s="327"/>
      <c r="AD1035" s="327"/>
      <c r="AE1035" s="327"/>
      <c r="AF1035" s="327"/>
      <c r="AG1035" s="327"/>
      <c r="AH1035" s="327"/>
      <c r="AI1035" s="327"/>
      <c r="AJ1035" s="327"/>
      <c r="AK1035" s="327"/>
      <c r="AL1035" s="1461"/>
      <c r="AM1035" s="1461"/>
      <c r="AN1035" s="1461"/>
      <c r="AO1035" s="1461"/>
    </row>
    <row r="1036">
      <c r="A1036" s="1461"/>
      <c r="B1036" s="452"/>
      <c r="C1036" s="1569"/>
      <c r="D1036" s="1570"/>
      <c r="E1036" s="1571"/>
      <c r="F1036" s="1046"/>
      <c r="G1036" s="1571"/>
      <c r="H1036" s="1046"/>
      <c r="I1036" s="1046"/>
      <c r="J1036" s="1571"/>
      <c r="K1036" s="1573"/>
      <c r="L1036" s="1046"/>
      <c r="M1036" s="1046"/>
      <c r="N1036" s="1046"/>
      <c r="O1036" s="1461"/>
      <c r="P1036" s="1461"/>
      <c r="Q1036" s="1461"/>
      <c r="R1036" s="1461"/>
      <c r="S1036" s="1461"/>
      <c r="T1036" s="327"/>
      <c r="U1036" s="327"/>
      <c r="V1036" s="327"/>
      <c r="W1036" s="327"/>
      <c r="X1036" s="327"/>
      <c r="Y1036" s="327"/>
      <c r="Z1036" s="327"/>
      <c r="AA1036" s="327"/>
      <c r="AB1036" s="1575"/>
      <c r="AC1036" s="327"/>
      <c r="AD1036" s="327"/>
      <c r="AE1036" s="327"/>
      <c r="AF1036" s="327"/>
      <c r="AG1036" s="327"/>
      <c r="AH1036" s="327"/>
      <c r="AI1036" s="327"/>
      <c r="AJ1036" s="327"/>
      <c r="AK1036" s="327"/>
      <c r="AL1036" s="1461"/>
      <c r="AM1036" s="1461"/>
      <c r="AN1036" s="1461"/>
      <c r="AO1036" s="1461"/>
    </row>
    <row r="1037">
      <c r="A1037" s="1461"/>
      <c r="B1037" s="452"/>
      <c r="C1037" s="1569"/>
      <c r="D1037" s="1570"/>
      <c r="E1037" s="1571"/>
      <c r="F1037" s="1046"/>
      <c r="G1037" s="1571"/>
      <c r="H1037" s="1046"/>
      <c r="I1037" s="1046"/>
      <c r="J1037" s="1571"/>
      <c r="K1037" s="1573"/>
      <c r="L1037" s="1046"/>
      <c r="M1037" s="1046"/>
      <c r="N1037" s="1046"/>
      <c r="O1037" s="1461"/>
      <c r="P1037" s="1461"/>
      <c r="Q1037" s="1461"/>
      <c r="R1037" s="1461"/>
      <c r="S1037" s="1461"/>
      <c r="T1037" s="327"/>
      <c r="U1037" s="327"/>
      <c r="V1037" s="327"/>
      <c r="W1037" s="327"/>
      <c r="X1037" s="327"/>
      <c r="Y1037" s="327"/>
      <c r="Z1037" s="327"/>
      <c r="AA1037" s="327"/>
      <c r="AB1037" s="1575"/>
      <c r="AC1037" s="327"/>
      <c r="AD1037" s="327"/>
      <c r="AE1037" s="327"/>
      <c r="AF1037" s="327"/>
      <c r="AG1037" s="327"/>
      <c r="AH1037" s="327"/>
      <c r="AI1037" s="327"/>
      <c r="AJ1037" s="327"/>
      <c r="AK1037" s="327"/>
      <c r="AL1037" s="1461"/>
      <c r="AM1037" s="1461"/>
      <c r="AN1037" s="1461"/>
      <c r="AO1037" s="1461"/>
    </row>
    <row r="1038">
      <c r="A1038" s="1461"/>
      <c r="B1038" s="452"/>
      <c r="C1038" s="1569"/>
      <c r="D1038" s="1570"/>
      <c r="E1038" s="1571"/>
      <c r="F1038" s="1046"/>
      <c r="G1038" s="1571"/>
      <c r="H1038" s="1046"/>
      <c r="I1038" s="1046"/>
      <c r="J1038" s="1571"/>
      <c r="K1038" s="1573"/>
      <c r="L1038" s="1046"/>
      <c r="M1038" s="1046"/>
      <c r="N1038" s="1046"/>
      <c r="O1038" s="1461"/>
      <c r="P1038" s="1461"/>
      <c r="Q1038" s="1461"/>
      <c r="R1038" s="1461"/>
      <c r="S1038" s="1461"/>
      <c r="T1038" s="327"/>
      <c r="U1038" s="327"/>
      <c r="V1038" s="327"/>
      <c r="W1038" s="327"/>
      <c r="X1038" s="327"/>
      <c r="Y1038" s="327"/>
      <c r="Z1038" s="327"/>
      <c r="AA1038" s="327"/>
      <c r="AB1038" s="1575"/>
      <c r="AC1038" s="327"/>
      <c r="AD1038" s="327"/>
      <c r="AE1038" s="327"/>
      <c r="AF1038" s="327"/>
      <c r="AG1038" s="327"/>
      <c r="AH1038" s="327"/>
      <c r="AI1038" s="327"/>
      <c r="AJ1038" s="327"/>
      <c r="AK1038" s="327"/>
      <c r="AL1038" s="1461"/>
      <c r="AM1038" s="1461"/>
      <c r="AN1038" s="1461"/>
      <c r="AO1038" s="1461"/>
    </row>
    <row r="1039">
      <c r="A1039" s="1461"/>
      <c r="B1039" s="452"/>
      <c r="C1039" s="1569"/>
      <c r="D1039" s="1570"/>
      <c r="E1039" s="1571"/>
      <c r="F1039" s="1046"/>
      <c r="G1039" s="1571"/>
      <c r="H1039" s="1046"/>
      <c r="I1039" s="1046"/>
      <c r="J1039" s="1571"/>
      <c r="K1039" s="1573"/>
      <c r="L1039" s="1046"/>
      <c r="M1039" s="1046"/>
      <c r="N1039" s="1046"/>
      <c r="O1039" s="1461"/>
      <c r="P1039" s="1461"/>
      <c r="Q1039" s="1461"/>
      <c r="R1039" s="1461"/>
      <c r="S1039" s="1461"/>
      <c r="T1039" s="327"/>
      <c r="U1039" s="327"/>
      <c r="V1039" s="327"/>
      <c r="W1039" s="327"/>
      <c r="X1039" s="327"/>
      <c r="Y1039" s="327"/>
      <c r="Z1039" s="327"/>
      <c r="AA1039" s="327"/>
      <c r="AB1039" s="1575"/>
      <c r="AC1039" s="327"/>
      <c r="AD1039" s="327"/>
      <c r="AE1039" s="327"/>
      <c r="AF1039" s="327"/>
      <c r="AG1039" s="327"/>
      <c r="AH1039" s="327"/>
      <c r="AI1039" s="327"/>
      <c r="AJ1039" s="327"/>
      <c r="AK1039" s="327"/>
      <c r="AL1039" s="1461"/>
      <c r="AM1039" s="1461"/>
      <c r="AN1039" s="1461"/>
      <c r="AO1039" s="1461"/>
    </row>
    <row r="1040">
      <c r="A1040" s="1461"/>
      <c r="B1040" s="452"/>
      <c r="C1040" s="1569"/>
      <c r="D1040" s="1570"/>
      <c r="E1040" s="1571"/>
      <c r="F1040" s="1046"/>
      <c r="G1040" s="1571"/>
      <c r="H1040" s="1046"/>
      <c r="I1040" s="1046"/>
      <c r="J1040" s="1571"/>
      <c r="K1040" s="1573"/>
      <c r="L1040" s="1046"/>
      <c r="M1040" s="1046"/>
      <c r="N1040" s="1046"/>
      <c r="O1040" s="1461"/>
      <c r="P1040" s="1461"/>
      <c r="Q1040" s="1461"/>
      <c r="R1040" s="1461"/>
      <c r="S1040" s="1461"/>
      <c r="T1040" s="327"/>
      <c r="U1040" s="327"/>
      <c r="V1040" s="327"/>
      <c r="W1040" s="327"/>
      <c r="X1040" s="327"/>
      <c r="Y1040" s="327"/>
      <c r="Z1040" s="327"/>
      <c r="AA1040" s="327"/>
      <c r="AB1040" s="1575"/>
      <c r="AC1040" s="327"/>
      <c r="AD1040" s="327"/>
      <c r="AE1040" s="327"/>
      <c r="AF1040" s="327"/>
      <c r="AG1040" s="327"/>
      <c r="AH1040" s="327"/>
      <c r="AI1040" s="327"/>
      <c r="AJ1040" s="327"/>
      <c r="AK1040" s="327"/>
      <c r="AL1040" s="1461"/>
      <c r="AM1040" s="1461"/>
      <c r="AN1040" s="1461"/>
      <c r="AO1040" s="1461"/>
    </row>
    <row r="1041">
      <c r="A1041" s="1461"/>
      <c r="B1041" s="452"/>
      <c r="C1041" s="1569"/>
      <c r="D1041" s="1570"/>
      <c r="E1041" s="1571"/>
      <c r="F1041" s="1046"/>
      <c r="G1041" s="1571"/>
      <c r="H1041" s="1046"/>
      <c r="I1041" s="1046"/>
      <c r="J1041" s="1571"/>
      <c r="K1041" s="1573"/>
      <c r="L1041" s="1046"/>
      <c r="M1041" s="1046"/>
      <c r="N1041" s="1046"/>
      <c r="O1041" s="1461"/>
      <c r="P1041" s="1461"/>
      <c r="Q1041" s="1461"/>
      <c r="R1041" s="1461"/>
      <c r="S1041" s="1461"/>
      <c r="T1041" s="327"/>
      <c r="U1041" s="327"/>
      <c r="V1041" s="327"/>
      <c r="W1041" s="327"/>
      <c r="X1041" s="327"/>
      <c r="Y1041" s="327"/>
      <c r="Z1041" s="327"/>
      <c r="AA1041" s="327"/>
      <c r="AB1041" s="1575"/>
      <c r="AC1041" s="327"/>
      <c r="AD1041" s="327"/>
      <c r="AE1041" s="327"/>
      <c r="AF1041" s="327"/>
      <c r="AG1041" s="327"/>
      <c r="AH1041" s="327"/>
      <c r="AI1041" s="327"/>
      <c r="AJ1041" s="327"/>
      <c r="AK1041" s="327"/>
      <c r="AL1041" s="1461"/>
      <c r="AM1041" s="1461"/>
      <c r="AN1041" s="1461"/>
      <c r="AO1041" s="1461"/>
    </row>
    <row r="1042">
      <c r="A1042" s="1461"/>
      <c r="B1042" s="452"/>
      <c r="C1042" s="1569"/>
      <c r="D1042" s="1570"/>
      <c r="E1042" s="1571"/>
      <c r="F1042" s="1046"/>
      <c r="G1042" s="1571"/>
      <c r="H1042" s="1046"/>
      <c r="I1042" s="1046"/>
      <c r="J1042" s="1571"/>
      <c r="K1042" s="1573"/>
      <c r="L1042" s="1046"/>
      <c r="M1042" s="1046"/>
      <c r="N1042" s="1046"/>
      <c r="O1042" s="1461"/>
      <c r="P1042" s="1461"/>
      <c r="Q1042" s="1461"/>
      <c r="R1042" s="1461"/>
      <c r="S1042" s="1461"/>
      <c r="T1042" s="327"/>
      <c r="U1042" s="327"/>
      <c r="V1042" s="327"/>
      <c r="W1042" s="327"/>
      <c r="X1042" s="327"/>
      <c r="Y1042" s="327"/>
      <c r="Z1042" s="327"/>
      <c r="AA1042" s="327"/>
      <c r="AB1042" s="1575"/>
      <c r="AC1042" s="327"/>
      <c r="AD1042" s="327"/>
      <c r="AE1042" s="327"/>
      <c r="AF1042" s="327"/>
      <c r="AG1042" s="327"/>
      <c r="AH1042" s="327"/>
      <c r="AI1042" s="327"/>
      <c r="AJ1042" s="327"/>
      <c r="AK1042" s="327"/>
      <c r="AL1042" s="1461"/>
      <c r="AM1042" s="1461"/>
      <c r="AN1042" s="1461"/>
      <c r="AO1042" s="1461"/>
    </row>
    <row r="1043">
      <c r="A1043" s="1461"/>
      <c r="B1043" s="452"/>
      <c r="C1043" s="1569"/>
      <c r="D1043" s="1570"/>
      <c r="E1043" s="1571"/>
      <c r="F1043" s="1046"/>
      <c r="G1043" s="1571"/>
      <c r="H1043" s="1046"/>
      <c r="I1043" s="1046"/>
      <c r="J1043" s="1571"/>
      <c r="K1043" s="1573"/>
      <c r="L1043" s="1046"/>
      <c r="M1043" s="1046"/>
      <c r="N1043" s="1046"/>
      <c r="O1043" s="1461"/>
      <c r="P1043" s="1461"/>
      <c r="Q1043" s="1461"/>
      <c r="R1043" s="1461"/>
      <c r="S1043" s="1461"/>
      <c r="T1043" s="327"/>
      <c r="U1043" s="327"/>
      <c r="V1043" s="327"/>
      <c r="W1043" s="327"/>
      <c r="X1043" s="327"/>
      <c r="Y1043" s="327"/>
      <c r="Z1043" s="327"/>
      <c r="AA1043" s="327"/>
      <c r="AB1043" s="1575"/>
      <c r="AC1043" s="327"/>
      <c r="AD1043" s="327"/>
      <c r="AE1043" s="327"/>
      <c r="AF1043" s="327"/>
      <c r="AG1043" s="327"/>
      <c r="AH1043" s="327"/>
      <c r="AI1043" s="327"/>
      <c r="AJ1043" s="327"/>
      <c r="AK1043" s="327"/>
      <c r="AL1043" s="1461"/>
      <c r="AM1043" s="1461"/>
      <c r="AN1043" s="1461"/>
      <c r="AO1043" s="1461"/>
    </row>
    <row r="1044">
      <c r="A1044" s="1461"/>
      <c r="B1044" s="452"/>
      <c r="C1044" s="1569"/>
      <c r="D1044" s="1570"/>
      <c r="E1044" s="1571"/>
      <c r="F1044" s="1046"/>
      <c r="G1044" s="1571"/>
      <c r="H1044" s="1046"/>
      <c r="I1044" s="1046"/>
      <c r="J1044" s="1571"/>
      <c r="K1044" s="1573"/>
      <c r="L1044" s="1046"/>
      <c r="M1044" s="1046"/>
      <c r="N1044" s="1046"/>
      <c r="O1044" s="1461"/>
      <c r="P1044" s="1461"/>
      <c r="Q1044" s="1461"/>
      <c r="R1044" s="1461"/>
      <c r="S1044" s="1461"/>
      <c r="T1044" s="327"/>
      <c r="U1044" s="327"/>
      <c r="V1044" s="327"/>
      <c r="W1044" s="327"/>
      <c r="X1044" s="327"/>
      <c r="Y1044" s="327"/>
      <c r="Z1044" s="327"/>
      <c r="AA1044" s="327"/>
      <c r="AB1044" s="1575"/>
      <c r="AC1044" s="327"/>
      <c r="AD1044" s="327"/>
      <c r="AE1044" s="327"/>
      <c r="AF1044" s="327"/>
      <c r="AG1044" s="327"/>
      <c r="AH1044" s="327"/>
      <c r="AI1044" s="327"/>
      <c r="AJ1044" s="327"/>
      <c r="AK1044" s="327"/>
      <c r="AL1044" s="1461"/>
      <c r="AM1044" s="1461"/>
      <c r="AN1044" s="1461"/>
      <c r="AO1044" s="1461"/>
    </row>
    <row r="1045">
      <c r="A1045" s="1461"/>
      <c r="B1045" s="452"/>
      <c r="C1045" s="1569"/>
      <c r="D1045" s="1570"/>
      <c r="E1045" s="1571"/>
      <c r="F1045" s="1046"/>
      <c r="G1045" s="1571"/>
      <c r="H1045" s="1046"/>
      <c r="I1045" s="1046"/>
      <c r="J1045" s="1571"/>
      <c r="K1045" s="1573"/>
      <c r="L1045" s="1046"/>
      <c r="M1045" s="1046"/>
      <c r="N1045" s="1046"/>
      <c r="O1045" s="1461"/>
      <c r="P1045" s="1461"/>
      <c r="Q1045" s="1461"/>
      <c r="R1045" s="1461"/>
      <c r="S1045" s="1461"/>
      <c r="T1045" s="327"/>
      <c r="U1045" s="327"/>
      <c r="V1045" s="327"/>
      <c r="W1045" s="327"/>
      <c r="X1045" s="327"/>
      <c r="Y1045" s="327"/>
      <c r="Z1045" s="327"/>
      <c r="AA1045" s="327"/>
      <c r="AB1045" s="1575"/>
      <c r="AC1045" s="327"/>
      <c r="AD1045" s="327"/>
      <c r="AE1045" s="327"/>
      <c r="AF1045" s="327"/>
      <c r="AG1045" s="327"/>
      <c r="AH1045" s="327"/>
      <c r="AI1045" s="327"/>
      <c r="AJ1045" s="327"/>
      <c r="AK1045" s="327"/>
      <c r="AL1045" s="1461"/>
      <c r="AM1045" s="1461"/>
      <c r="AN1045" s="1461"/>
      <c r="AO1045" s="1461"/>
    </row>
    <row r="1046">
      <c r="A1046" s="1461"/>
      <c r="B1046" s="452"/>
      <c r="C1046" s="1569"/>
      <c r="D1046" s="1570"/>
      <c r="E1046" s="1571"/>
      <c r="F1046" s="1046"/>
      <c r="G1046" s="1571"/>
      <c r="H1046" s="1046"/>
      <c r="I1046" s="1046"/>
      <c r="J1046" s="1571"/>
      <c r="K1046" s="1573"/>
      <c r="L1046" s="1046"/>
      <c r="M1046" s="1046"/>
      <c r="N1046" s="1046"/>
      <c r="O1046" s="1461"/>
      <c r="P1046" s="1461"/>
      <c r="Q1046" s="1461"/>
      <c r="R1046" s="1461"/>
      <c r="S1046" s="1461"/>
      <c r="T1046" s="327"/>
      <c r="U1046" s="327"/>
      <c r="V1046" s="327"/>
      <c r="W1046" s="327"/>
      <c r="X1046" s="327"/>
      <c r="Y1046" s="327"/>
      <c r="Z1046" s="327"/>
      <c r="AA1046" s="327"/>
      <c r="AB1046" s="1575"/>
      <c r="AC1046" s="327"/>
      <c r="AD1046" s="327"/>
      <c r="AE1046" s="327"/>
      <c r="AF1046" s="327"/>
      <c r="AG1046" s="327"/>
      <c r="AH1046" s="327"/>
      <c r="AI1046" s="327"/>
      <c r="AJ1046" s="327"/>
      <c r="AK1046" s="327"/>
      <c r="AL1046" s="1461"/>
      <c r="AM1046" s="1461"/>
      <c r="AN1046" s="1461"/>
      <c r="AO1046" s="1461"/>
    </row>
    <row r="1047">
      <c r="A1047" s="1461"/>
      <c r="B1047" s="452"/>
      <c r="C1047" s="1569"/>
      <c r="D1047" s="1570"/>
      <c r="E1047" s="1571"/>
      <c r="F1047" s="1046"/>
      <c r="G1047" s="1571"/>
      <c r="H1047" s="1046"/>
      <c r="I1047" s="1046"/>
      <c r="J1047" s="1571"/>
      <c r="K1047" s="1573"/>
      <c r="L1047" s="1046"/>
      <c r="M1047" s="1046"/>
      <c r="N1047" s="1046"/>
      <c r="O1047" s="1461"/>
      <c r="P1047" s="1461"/>
      <c r="Q1047" s="1461"/>
      <c r="R1047" s="1461"/>
      <c r="S1047" s="1461"/>
      <c r="T1047" s="327"/>
      <c r="U1047" s="327"/>
      <c r="V1047" s="327"/>
      <c r="W1047" s="327"/>
      <c r="X1047" s="327"/>
      <c r="Y1047" s="327"/>
      <c r="Z1047" s="327"/>
      <c r="AA1047" s="327"/>
      <c r="AB1047" s="1575"/>
      <c r="AC1047" s="327"/>
      <c r="AD1047" s="327"/>
      <c r="AE1047" s="327"/>
      <c r="AF1047" s="327"/>
      <c r="AG1047" s="327"/>
      <c r="AH1047" s="327"/>
      <c r="AI1047" s="327"/>
      <c r="AJ1047" s="327"/>
      <c r="AK1047" s="327"/>
      <c r="AL1047" s="1461"/>
      <c r="AM1047" s="1461"/>
      <c r="AN1047" s="1461"/>
      <c r="AO1047" s="1461"/>
    </row>
    <row r="1048">
      <c r="A1048" s="1461"/>
      <c r="B1048" s="452"/>
      <c r="C1048" s="1569"/>
      <c r="D1048" s="1570"/>
      <c r="E1048" s="1571"/>
      <c r="F1048" s="1046"/>
      <c r="G1048" s="1571"/>
      <c r="H1048" s="1046"/>
      <c r="I1048" s="1046"/>
      <c r="J1048" s="1571"/>
      <c r="K1048" s="1573"/>
      <c r="L1048" s="1046"/>
      <c r="M1048" s="1046"/>
      <c r="N1048" s="1046"/>
      <c r="O1048" s="1461"/>
      <c r="P1048" s="1461"/>
      <c r="Q1048" s="1461"/>
      <c r="R1048" s="1461"/>
      <c r="S1048" s="1461"/>
      <c r="T1048" s="327"/>
      <c r="U1048" s="327"/>
      <c r="V1048" s="327"/>
      <c r="W1048" s="327"/>
      <c r="X1048" s="327"/>
      <c r="Y1048" s="327"/>
      <c r="Z1048" s="327"/>
      <c r="AA1048" s="327"/>
      <c r="AB1048" s="1575"/>
      <c r="AC1048" s="327"/>
      <c r="AD1048" s="327"/>
      <c r="AE1048" s="327"/>
      <c r="AF1048" s="327"/>
      <c r="AG1048" s="327"/>
      <c r="AH1048" s="327"/>
      <c r="AI1048" s="327"/>
      <c r="AJ1048" s="327"/>
      <c r="AK1048" s="327"/>
      <c r="AL1048" s="1461"/>
      <c r="AM1048" s="1461"/>
      <c r="AN1048" s="1461"/>
      <c r="AO1048" s="1461"/>
    </row>
    <row r="1049">
      <c r="A1049" s="1461"/>
      <c r="B1049" s="452"/>
      <c r="C1049" s="1569"/>
      <c r="D1049" s="1570"/>
      <c r="E1049" s="1571"/>
      <c r="F1049" s="1046"/>
      <c r="G1049" s="1571"/>
      <c r="H1049" s="1046"/>
      <c r="I1049" s="1046"/>
      <c r="J1049" s="1571"/>
      <c r="K1049" s="1573"/>
      <c r="L1049" s="1046"/>
      <c r="M1049" s="1046"/>
      <c r="N1049" s="1046"/>
      <c r="O1049" s="1461"/>
      <c r="P1049" s="1461"/>
      <c r="Q1049" s="1461"/>
      <c r="R1049" s="1461"/>
      <c r="S1049" s="1461"/>
      <c r="T1049" s="327"/>
      <c r="U1049" s="327"/>
      <c r="V1049" s="327"/>
      <c r="W1049" s="327"/>
      <c r="X1049" s="327"/>
      <c r="Y1049" s="327"/>
      <c r="Z1049" s="327"/>
      <c r="AA1049" s="327"/>
      <c r="AB1049" s="1575"/>
      <c r="AC1049" s="327"/>
      <c r="AD1049" s="327"/>
      <c r="AE1049" s="327"/>
      <c r="AF1049" s="327"/>
      <c r="AG1049" s="327"/>
      <c r="AH1049" s="327"/>
      <c r="AI1049" s="327"/>
      <c r="AJ1049" s="327"/>
      <c r="AK1049" s="327"/>
      <c r="AL1049" s="1461"/>
      <c r="AM1049" s="1461"/>
      <c r="AN1049" s="1461"/>
      <c r="AO1049" s="1461"/>
    </row>
    <row r="1050">
      <c r="A1050" s="1461"/>
      <c r="B1050" s="452"/>
      <c r="C1050" s="1569"/>
      <c r="D1050" s="1570"/>
      <c r="E1050" s="1571"/>
      <c r="F1050" s="1046"/>
      <c r="G1050" s="1571"/>
      <c r="H1050" s="1046"/>
      <c r="I1050" s="1046"/>
      <c r="J1050" s="1571"/>
      <c r="K1050" s="1573"/>
      <c r="L1050" s="1046"/>
      <c r="M1050" s="1046"/>
      <c r="N1050" s="1046"/>
      <c r="O1050" s="1461"/>
      <c r="P1050" s="1461"/>
      <c r="Q1050" s="1461"/>
      <c r="R1050" s="1461"/>
      <c r="S1050" s="1461"/>
      <c r="T1050" s="327"/>
      <c r="U1050" s="327"/>
      <c r="V1050" s="327"/>
      <c r="W1050" s="327"/>
      <c r="X1050" s="327"/>
      <c r="Y1050" s="327"/>
      <c r="Z1050" s="327"/>
      <c r="AA1050" s="327"/>
      <c r="AB1050" s="1575"/>
      <c r="AC1050" s="327"/>
      <c r="AD1050" s="327"/>
      <c r="AE1050" s="327"/>
      <c r="AF1050" s="327"/>
      <c r="AG1050" s="327"/>
      <c r="AH1050" s="327"/>
      <c r="AI1050" s="327"/>
      <c r="AJ1050" s="327"/>
      <c r="AK1050" s="327"/>
      <c r="AL1050" s="1461"/>
      <c r="AM1050" s="1461"/>
      <c r="AN1050" s="1461"/>
      <c r="AO1050" s="1461"/>
    </row>
    <row r="1051">
      <c r="A1051" s="1461"/>
      <c r="B1051" s="452"/>
      <c r="C1051" s="1569"/>
      <c r="D1051" s="1570"/>
      <c r="E1051" s="1571"/>
      <c r="F1051" s="1046"/>
      <c r="G1051" s="1571"/>
      <c r="H1051" s="1046"/>
      <c r="I1051" s="1046"/>
      <c r="J1051" s="1571"/>
      <c r="K1051" s="1573"/>
      <c r="L1051" s="1046"/>
      <c r="M1051" s="1046"/>
      <c r="N1051" s="1046"/>
      <c r="O1051" s="1461"/>
      <c r="P1051" s="1461"/>
      <c r="Q1051" s="1461"/>
      <c r="R1051" s="1461"/>
      <c r="S1051" s="1461"/>
      <c r="T1051" s="327"/>
      <c r="U1051" s="327"/>
      <c r="V1051" s="327"/>
      <c r="W1051" s="327"/>
      <c r="X1051" s="327"/>
      <c r="Y1051" s="327"/>
      <c r="Z1051" s="327"/>
      <c r="AA1051" s="327"/>
      <c r="AB1051" s="1575"/>
      <c r="AC1051" s="327"/>
      <c r="AD1051" s="327"/>
      <c r="AE1051" s="327"/>
      <c r="AF1051" s="327"/>
      <c r="AG1051" s="327"/>
      <c r="AH1051" s="327"/>
      <c r="AI1051" s="327"/>
      <c r="AJ1051" s="327"/>
      <c r="AK1051" s="327"/>
      <c r="AL1051" s="1461"/>
      <c r="AM1051" s="1461"/>
      <c r="AN1051" s="1461"/>
      <c r="AO1051" s="1461"/>
    </row>
    <row r="1052">
      <c r="A1052" s="1461"/>
      <c r="B1052" s="452"/>
      <c r="C1052" s="1569"/>
      <c r="D1052" s="1570"/>
      <c r="E1052" s="1571"/>
      <c r="F1052" s="1046"/>
      <c r="G1052" s="1571"/>
      <c r="H1052" s="1046"/>
      <c r="I1052" s="1046"/>
      <c r="J1052" s="1571"/>
      <c r="K1052" s="1573"/>
      <c r="L1052" s="1046"/>
      <c r="M1052" s="1046"/>
      <c r="N1052" s="1046"/>
      <c r="O1052" s="1461"/>
      <c r="P1052" s="1461"/>
      <c r="Q1052" s="1461"/>
      <c r="R1052" s="1461"/>
      <c r="S1052" s="1461"/>
      <c r="T1052" s="327"/>
      <c r="U1052" s="327"/>
      <c r="V1052" s="327"/>
      <c r="W1052" s="327"/>
      <c r="X1052" s="327"/>
      <c r="Y1052" s="327"/>
      <c r="Z1052" s="327"/>
      <c r="AA1052" s="327"/>
      <c r="AB1052" s="1575"/>
      <c r="AC1052" s="327"/>
      <c r="AD1052" s="327"/>
      <c r="AE1052" s="327"/>
      <c r="AF1052" s="327"/>
      <c r="AG1052" s="327"/>
      <c r="AH1052" s="327"/>
      <c r="AI1052" s="327"/>
      <c r="AJ1052" s="327"/>
      <c r="AK1052" s="327"/>
      <c r="AL1052" s="1461"/>
      <c r="AM1052" s="1461"/>
      <c r="AN1052" s="1461"/>
      <c r="AO1052" s="1461"/>
    </row>
    <row r="1053">
      <c r="A1053" s="1461"/>
      <c r="B1053" s="452"/>
      <c r="C1053" s="1569"/>
      <c r="D1053" s="1570"/>
      <c r="E1053" s="1571"/>
      <c r="F1053" s="1046"/>
      <c r="G1053" s="1571"/>
      <c r="H1053" s="1046"/>
      <c r="I1053" s="1046"/>
      <c r="J1053" s="1571"/>
      <c r="K1053" s="1573"/>
      <c r="L1053" s="1046"/>
      <c r="M1053" s="1046"/>
      <c r="N1053" s="1046"/>
      <c r="O1053" s="1461"/>
      <c r="P1053" s="1461"/>
      <c r="Q1053" s="1461"/>
      <c r="R1053" s="1461"/>
      <c r="S1053" s="1461"/>
      <c r="T1053" s="327"/>
      <c r="U1053" s="327"/>
      <c r="V1053" s="327"/>
      <c r="W1053" s="327"/>
      <c r="X1053" s="327"/>
      <c r="Y1053" s="327"/>
      <c r="Z1053" s="327"/>
      <c r="AA1053" s="327"/>
      <c r="AB1053" s="1575"/>
      <c r="AC1053" s="327"/>
      <c r="AD1053" s="327"/>
      <c r="AE1053" s="327"/>
      <c r="AF1053" s="327"/>
      <c r="AG1053" s="327"/>
      <c r="AH1053" s="327"/>
      <c r="AI1053" s="327"/>
      <c r="AJ1053" s="327"/>
      <c r="AK1053" s="327"/>
      <c r="AL1053" s="1461"/>
      <c r="AM1053" s="1461"/>
      <c r="AN1053" s="1461"/>
      <c r="AO1053" s="1461"/>
    </row>
    <row r="1054">
      <c r="A1054" s="1461"/>
      <c r="B1054" s="452"/>
      <c r="C1054" s="1569"/>
      <c r="D1054" s="1570"/>
      <c r="E1054" s="1571"/>
      <c r="F1054" s="1046"/>
      <c r="G1054" s="1571"/>
      <c r="H1054" s="1046"/>
      <c r="I1054" s="1046"/>
      <c r="J1054" s="1571"/>
      <c r="K1054" s="1573"/>
      <c r="L1054" s="1046"/>
      <c r="M1054" s="1046"/>
      <c r="N1054" s="1046"/>
      <c r="O1054" s="1461"/>
      <c r="P1054" s="1461"/>
      <c r="Q1054" s="1461"/>
      <c r="R1054" s="1461"/>
      <c r="S1054" s="1461"/>
      <c r="T1054" s="327"/>
      <c r="U1054" s="327"/>
      <c r="V1054" s="327"/>
      <c r="W1054" s="327"/>
      <c r="X1054" s="327"/>
      <c r="Y1054" s="327"/>
      <c r="Z1054" s="327"/>
      <c r="AA1054" s="327"/>
      <c r="AB1054" s="1575"/>
      <c r="AC1054" s="327"/>
      <c r="AD1054" s="327"/>
      <c r="AE1054" s="327"/>
      <c r="AF1054" s="327"/>
      <c r="AG1054" s="327"/>
      <c r="AH1054" s="327"/>
      <c r="AI1054" s="327"/>
      <c r="AJ1054" s="327"/>
      <c r="AK1054" s="327"/>
      <c r="AL1054" s="1461"/>
      <c r="AM1054" s="1461"/>
      <c r="AN1054" s="1461"/>
      <c r="AO1054" s="1461"/>
    </row>
    <row r="1055">
      <c r="A1055" s="1461"/>
      <c r="B1055" s="452"/>
      <c r="C1055" s="1569"/>
      <c r="D1055" s="1570"/>
      <c r="E1055" s="1571"/>
      <c r="F1055" s="1046"/>
      <c r="G1055" s="1571"/>
      <c r="H1055" s="1046"/>
      <c r="I1055" s="1046"/>
      <c r="J1055" s="1571"/>
      <c r="K1055" s="1573"/>
      <c r="L1055" s="1046"/>
      <c r="M1055" s="1046"/>
      <c r="N1055" s="1046"/>
      <c r="O1055" s="1461"/>
      <c r="P1055" s="1461"/>
      <c r="Q1055" s="1461"/>
      <c r="R1055" s="1461"/>
      <c r="S1055" s="1461"/>
      <c r="T1055" s="327"/>
      <c r="U1055" s="327"/>
      <c r="V1055" s="327"/>
      <c r="W1055" s="327"/>
      <c r="X1055" s="327"/>
      <c r="Y1055" s="327"/>
      <c r="Z1055" s="327"/>
      <c r="AA1055" s="327"/>
      <c r="AB1055" s="1575"/>
      <c r="AC1055" s="327"/>
      <c r="AD1055" s="327"/>
      <c r="AE1055" s="327"/>
      <c r="AF1055" s="327"/>
      <c r="AG1055" s="327"/>
      <c r="AH1055" s="327"/>
      <c r="AI1055" s="327"/>
      <c r="AJ1055" s="327"/>
      <c r="AK1055" s="327"/>
      <c r="AL1055" s="1461"/>
      <c r="AM1055" s="1461"/>
      <c r="AN1055" s="1461"/>
      <c r="AO1055" s="1461"/>
    </row>
    <row r="1056">
      <c r="A1056" s="1461"/>
      <c r="B1056" s="452"/>
      <c r="C1056" s="1569"/>
      <c r="D1056" s="1570"/>
      <c r="E1056" s="1571"/>
      <c r="F1056" s="1046"/>
      <c r="G1056" s="1571"/>
      <c r="H1056" s="1046"/>
      <c r="I1056" s="1046"/>
      <c r="J1056" s="1571"/>
      <c r="K1056" s="1573"/>
      <c r="L1056" s="1046"/>
      <c r="M1056" s="1046"/>
      <c r="N1056" s="1046"/>
      <c r="O1056" s="1461"/>
      <c r="P1056" s="1461"/>
      <c r="Q1056" s="1461"/>
      <c r="R1056" s="1461"/>
      <c r="S1056" s="1461"/>
      <c r="T1056" s="327"/>
      <c r="U1056" s="327"/>
      <c r="V1056" s="327"/>
      <c r="W1056" s="327"/>
      <c r="X1056" s="327"/>
      <c r="Y1056" s="327"/>
      <c r="Z1056" s="327"/>
      <c r="AA1056" s="327"/>
      <c r="AB1056" s="1575"/>
      <c r="AC1056" s="327"/>
      <c r="AD1056" s="327"/>
      <c r="AE1056" s="327"/>
      <c r="AF1056" s="327"/>
      <c r="AG1056" s="327"/>
      <c r="AH1056" s="327"/>
      <c r="AI1056" s="327"/>
      <c r="AJ1056" s="327"/>
      <c r="AK1056" s="327"/>
      <c r="AL1056" s="1461"/>
      <c r="AM1056" s="1461"/>
      <c r="AN1056" s="1461"/>
      <c r="AO1056" s="1461"/>
    </row>
    <row r="1057">
      <c r="A1057" s="1461"/>
      <c r="B1057" s="452"/>
      <c r="C1057" s="1569"/>
      <c r="D1057" s="1570"/>
      <c r="E1057" s="1571"/>
      <c r="F1057" s="1046"/>
      <c r="G1057" s="1571"/>
      <c r="H1057" s="1046"/>
      <c r="I1057" s="1046"/>
      <c r="J1057" s="1571"/>
      <c r="K1057" s="1573"/>
      <c r="L1057" s="1046"/>
      <c r="M1057" s="1046"/>
      <c r="N1057" s="1046"/>
      <c r="O1057" s="1461"/>
      <c r="P1057" s="1461"/>
      <c r="Q1057" s="1461"/>
      <c r="R1057" s="1461"/>
      <c r="S1057" s="1461"/>
      <c r="T1057" s="327"/>
      <c r="U1057" s="327"/>
      <c r="V1057" s="327"/>
      <c r="W1057" s="327"/>
      <c r="X1057" s="327"/>
      <c r="Y1057" s="327"/>
      <c r="Z1057" s="327"/>
      <c r="AA1057" s="327"/>
      <c r="AB1057" s="1575"/>
      <c r="AC1057" s="327"/>
      <c r="AD1057" s="327"/>
      <c r="AE1057" s="327"/>
      <c r="AF1057" s="327"/>
      <c r="AG1057" s="327"/>
      <c r="AH1057" s="327"/>
      <c r="AI1057" s="327"/>
      <c r="AJ1057" s="327"/>
      <c r="AK1057" s="327"/>
      <c r="AL1057" s="1461"/>
      <c r="AM1057" s="1461"/>
      <c r="AN1057" s="1461"/>
      <c r="AO1057" s="1461"/>
    </row>
    <row r="1058">
      <c r="A1058" s="1461"/>
      <c r="B1058" s="452"/>
      <c r="C1058" s="1569"/>
      <c r="D1058" s="1570"/>
      <c r="E1058" s="1571"/>
      <c r="F1058" s="1046"/>
      <c r="G1058" s="1571"/>
      <c r="H1058" s="1046"/>
      <c r="I1058" s="1046"/>
      <c r="J1058" s="1571"/>
      <c r="K1058" s="1573"/>
      <c r="L1058" s="1046"/>
      <c r="M1058" s="1046"/>
      <c r="N1058" s="1046"/>
      <c r="O1058" s="1461"/>
      <c r="P1058" s="1461"/>
      <c r="Q1058" s="1461"/>
      <c r="R1058" s="1461"/>
      <c r="S1058" s="1461"/>
      <c r="T1058" s="327"/>
      <c r="U1058" s="327"/>
      <c r="V1058" s="327"/>
      <c r="W1058" s="327"/>
      <c r="X1058" s="327"/>
      <c r="Y1058" s="327"/>
      <c r="Z1058" s="327"/>
      <c r="AA1058" s="327"/>
      <c r="AB1058" s="1575"/>
      <c r="AC1058" s="327"/>
      <c r="AD1058" s="327"/>
      <c r="AE1058" s="327"/>
      <c r="AF1058" s="327"/>
      <c r="AG1058" s="327"/>
      <c r="AH1058" s="327"/>
      <c r="AI1058" s="327"/>
      <c r="AJ1058" s="327"/>
      <c r="AK1058" s="327"/>
      <c r="AL1058" s="1461"/>
      <c r="AM1058" s="1461"/>
      <c r="AN1058" s="1461"/>
      <c r="AO1058" s="1461"/>
    </row>
    <row r="1059">
      <c r="A1059" s="1461"/>
      <c r="B1059" s="452"/>
      <c r="C1059" s="1569"/>
      <c r="D1059" s="1570"/>
      <c r="E1059" s="1571"/>
      <c r="F1059" s="1046"/>
      <c r="G1059" s="1571"/>
      <c r="H1059" s="1046"/>
      <c r="I1059" s="1046"/>
      <c r="J1059" s="1571"/>
      <c r="K1059" s="1573"/>
      <c r="L1059" s="1046"/>
      <c r="M1059" s="1046"/>
      <c r="N1059" s="1046"/>
      <c r="O1059" s="1461"/>
      <c r="P1059" s="1461"/>
      <c r="Q1059" s="1461"/>
      <c r="R1059" s="1461"/>
      <c r="S1059" s="1461"/>
      <c r="T1059" s="327"/>
      <c r="U1059" s="327"/>
      <c r="V1059" s="327"/>
      <c r="W1059" s="327"/>
      <c r="X1059" s="327"/>
      <c r="Y1059" s="327"/>
      <c r="Z1059" s="327"/>
      <c r="AA1059" s="327"/>
      <c r="AB1059" s="1575"/>
      <c r="AC1059" s="327"/>
      <c r="AD1059" s="327"/>
      <c r="AE1059" s="327"/>
      <c r="AF1059" s="327"/>
      <c r="AG1059" s="327"/>
      <c r="AH1059" s="327"/>
      <c r="AI1059" s="327"/>
      <c r="AJ1059" s="327"/>
      <c r="AK1059" s="327"/>
      <c r="AL1059" s="1461"/>
      <c r="AM1059" s="1461"/>
      <c r="AN1059" s="1461"/>
      <c r="AO1059" s="1461"/>
    </row>
    <row r="1060">
      <c r="A1060" s="1461"/>
      <c r="B1060" s="452"/>
      <c r="C1060" s="1569"/>
      <c r="D1060" s="1570"/>
      <c r="E1060" s="1571"/>
      <c r="F1060" s="1046"/>
      <c r="G1060" s="1571"/>
      <c r="H1060" s="1046"/>
      <c r="I1060" s="1046"/>
      <c r="J1060" s="1571"/>
      <c r="K1060" s="1573"/>
      <c r="L1060" s="1046"/>
      <c r="M1060" s="1046"/>
      <c r="N1060" s="1046"/>
      <c r="O1060" s="1461"/>
      <c r="P1060" s="1461"/>
      <c r="Q1060" s="1461"/>
      <c r="R1060" s="1461"/>
      <c r="S1060" s="1461"/>
      <c r="T1060" s="327"/>
      <c r="U1060" s="327"/>
      <c r="V1060" s="327"/>
      <c r="W1060" s="327"/>
      <c r="X1060" s="327"/>
      <c r="Y1060" s="327"/>
      <c r="Z1060" s="327"/>
      <c r="AA1060" s="327"/>
      <c r="AB1060" s="1575"/>
      <c r="AC1060" s="327"/>
      <c r="AD1060" s="327"/>
      <c r="AE1060" s="327"/>
      <c r="AF1060" s="327"/>
      <c r="AG1060" s="327"/>
      <c r="AH1060" s="327"/>
      <c r="AI1060" s="327"/>
      <c r="AJ1060" s="327"/>
      <c r="AK1060" s="327"/>
      <c r="AL1060" s="1461"/>
      <c r="AM1060" s="1461"/>
      <c r="AN1060" s="1461"/>
      <c r="AO1060" s="1461"/>
    </row>
    <row r="1061">
      <c r="A1061" s="1461"/>
      <c r="B1061" s="452"/>
      <c r="C1061" s="1569"/>
      <c r="D1061" s="1570"/>
      <c r="E1061" s="1571"/>
      <c r="F1061" s="1046"/>
      <c r="G1061" s="1571"/>
      <c r="H1061" s="1046"/>
      <c r="I1061" s="1046"/>
      <c r="J1061" s="1571"/>
      <c r="K1061" s="1573"/>
      <c r="L1061" s="1046"/>
      <c r="M1061" s="1046"/>
      <c r="N1061" s="1046"/>
      <c r="O1061" s="1461"/>
      <c r="P1061" s="1461"/>
      <c r="Q1061" s="1461"/>
      <c r="R1061" s="1461"/>
      <c r="S1061" s="1461"/>
      <c r="T1061" s="327"/>
      <c r="U1061" s="327"/>
      <c r="V1061" s="327"/>
      <c r="W1061" s="327"/>
      <c r="X1061" s="327"/>
      <c r="Y1061" s="327"/>
      <c r="Z1061" s="327"/>
      <c r="AA1061" s="327"/>
      <c r="AB1061" s="1575"/>
      <c r="AC1061" s="327"/>
      <c r="AD1061" s="327"/>
      <c r="AE1061" s="327"/>
      <c r="AF1061" s="327"/>
      <c r="AG1061" s="327"/>
      <c r="AH1061" s="327"/>
      <c r="AI1061" s="327"/>
      <c r="AJ1061" s="327"/>
      <c r="AK1061" s="327"/>
      <c r="AL1061" s="1461"/>
      <c r="AM1061" s="1461"/>
      <c r="AN1061" s="1461"/>
      <c r="AO1061" s="1461"/>
    </row>
    <row r="1062">
      <c r="A1062" s="1461"/>
      <c r="B1062" s="452"/>
      <c r="C1062" s="1569"/>
      <c r="D1062" s="1570"/>
      <c r="E1062" s="1571"/>
      <c r="F1062" s="1046"/>
      <c r="G1062" s="1571"/>
      <c r="H1062" s="1046"/>
      <c r="I1062" s="1046"/>
      <c r="J1062" s="1571"/>
      <c r="K1062" s="1573"/>
      <c r="L1062" s="1046"/>
      <c r="M1062" s="1046"/>
      <c r="N1062" s="1046"/>
      <c r="O1062" s="1461"/>
      <c r="P1062" s="1461"/>
      <c r="Q1062" s="1461"/>
      <c r="R1062" s="1461"/>
      <c r="S1062" s="1461"/>
      <c r="T1062" s="327"/>
      <c r="U1062" s="327"/>
      <c r="V1062" s="327"/>
      <c r="W1062" s="327"/>
      <c r="X1062" s="327"/>
      <c r="Y1062" s="327"/>
      <c r="Z1062" s="327"/>
      <c r="AA1062" s="327"/>
      <c r="AB1062" s="1575"/>
      <c r="AC1062" s="327"/>
      <c r="AD1062" s="327"/>
      <c r="AE1062" s="327"/>
      <c r="AF1062" s="327"/>
      <c r="AG1062" s="327"/>
      <c r="AH1062" s="327"/>
      <c r="AI1062" s="327"/>
      <c r="AJ1062" s="327"/>
      <c r="AK1062" s="327"/>
      <c r="AL1062" s="1461"/>
      <c r="AM1062" s="1461"/>
      <c r="AN1062" s="1461"/>
      <c r="AO1062" s="1461"/>
    </row>
    <row r="1063">
      <c r="A1063" s="1461"/>
      <c r="B1063" s="452"/>
      <c r="C1063" s="1569"/>
      <c r="D1063" s="1570"/>
      <c r="E1063" s="1571"/>
      <c r="F1063" s="1046"/>
      <c r="G1063" s="1571"/>
      <c r="H1063" s="1046"/>
      <c r="I1063" s="1046"/>
      <c r="J1063" s="1571"/>
      <c r="K1063" s="1573"/>
      <c r="L1063" s="1046"/>
      <c r="M1063" s="1046"/>
      <c r="N1063" s="1046"/>
      <c r="O1063" s="1461"/>
      <c r="P1063" s="1461"/>
      <c r="Q1063" s="1461"/>
      <c r="R1063" s="1461"/>
      <c r="S1063" s="1461"/>
      <c r="T1063" s="327"/>
      <c r="U1063" s="327"/>
      <c r="V1063" s="327"/>
      <c r="W1063" s="327"/>
      <c r="X1063" s="327"/>
      <c r="Y1063" s="327"/>
      <c r="Z1063" s="327"/>
      <c r="AA1063" s="327"/>
      <c r="AB1063" s="1575"/>
      <c r="AC1063" s="327"/>
      <c r="AD1063" s="327"/>
      <c r="AE1063" s="327"/>
      <c r="AF1063" s="327"/>
      <c r="AG1063" s="327"/>
      <c r="AH1063" s="327"/>
      <c r="AI1063" s="327"/>
      <c r="AJ1063" s="327"/>
      <c r="AK1063" s="327"/>
      <c r="AL1063" s="1461"/>
      <c r="AM1063" s="1461"/>
      <c r="AN1063" s="1461"/>
      <c r="AO1063" s="1461"/>
    </row>
    <row r="1064">
      <c r="A1064" s="1461"/>
      <c r="B1064" s="452"/>
      <c r="C1064" s="1569"/>
      <c r="D1064" s="1570"/>
      <c r="E1064" s="1571"/>
      <c r="F1064" s="1046"/>
      <c r="G1064" s="1571"/>
      <c r="H1064" s="1046"/>
      <c r="I1064" s="1046"/>
      <c r="J1064" s="1571"/>
      <c r="K1064" s="1573"/>
      <c r="L1064" s="1046"/>
      <c r="M1064" s="1046"/>
      <c r="N1064" s="1046"/>
      <c r="O1064" s="1461"/>
      <c r="P1064" s="1461"/>
      <c r="Q1064" s="1461"/>
      <c r="R1064" s="1461"/>
      <c r="S1064" s="1461"/>
      <c r="T1064" s="327"/>
      <c r="U1064" s="327"/>
      <c r="V1064" s="327"/>
      <c r="W1064" s="327"/>
      <c r="X1064" s="327"/>
      <c r="Y1064" s="327"/>
      <c r="Z1064" s="327"/>
      <c r="AA1064" s="327"/>
      <c r="AB1064" s="1575"/>
      <c r="AC1064" s="327"/>
      <c r="AD1064" s="327"/>
      <c r="AE1064" s="327"/>
      <c r="AF1064" s="327"/>
      <c r="AG1064" s="327"/>
      <c r="AH1064" s="327"/>
      <c r="AI1064" s="327"/>
      <c r="AJ1064" s="327"/>
      <c r="AK1064" s="327"/>
      <c r="AL1064" s="1461"/>
      <c r="AM1064" s="1461"/>
      <c r="AN1064" s="1461"/>
      <c r="AO1064" s="1461"/>
    </row>
    <row r="1065">
      <c r="A1065" s="1461"/>
      <c r="B1065" s="452"/>
      <c r="C1065" s="1569"/>
      <c r="D1065" s="1570"/>
      <c r="E1065" s="1571"/>
      <c r="F1065" s="1046"/>
      <c r="G1065" s="1571"/>
      <c r="H1065" s="1046"/>
      <c r="I1065" s="1046"/>
      <c r="J1065" s="1571"/>
      <c r="K1065" s="1573"/>
      <c r="L1065" s="1046"/>
      <c r="M1065" s="1046"/>
      <c r="N1065" s="1046"/>
      <c r="O1065" s="1461"/>
      <c r="P1065" s="1461"/>
      <c r="Q1065" s="1461"/>
      <c r="R1065" s="1461"/>
      <c r="S1065" s="1461"/>
      <c r="T1065" s="327"/>
      <c r="U1065" s="327"/>
      <c r="V1065" s="327"/>
      <c r="W1065" s="327"/>
      <c r="X1065" s="327"/>
      <c r="Y1065" s="327"/>
      <c r="Z1065" s="327"/>
      <c r="AA1065" s="327"/>
      <c r="AB1065" s="1575"/>
      <c r="AC1065" s="327"/>
      <c r="AD1065" s="327"/>
      <c r="AE1065" s="327"/>
      <c r="AF1065" s="327"/>
      <c r="AG1065" s="327"/>
      <c r="AH1065" s="327"/>
      <c r="AI1065" s="327"/>
      <c r="AJ1065" s="327"/>
      <c r="AK1065" s="327"/>
      <c r="AL1065" s="1461"/>
      <c r="AM1065" s="1461"/>
      <c r="AN1065" s="1461"/>
      <c r="AO1065" s="1461"/>
    </row>
    <row r="1066">
      <c r="A1066" s="1461"/>
      <c r="B1066" s="452"/>
      <c r="C1066" s="1569"/>
      <c r="D1066" s="1570"/>
      <c r="E1066" s="1571"/>
      <c r="F1066" s="1046"/>
      <c r="G1066" s="1571"/>
      <c r="H1066" s="1046"/>
      <c r="I1066" s="1046"/>
      <c r="J1066" s="1571"/>
      <c r="K1066" s="1573"/>
      <c r="L1066" s="1046"/>
      <c r="M1066" s="1046"/>
      <c r="N1066" s="1046"/>
      <c r="O1066" s="1461"/>
      <c r="P1066" s="1461"/>
      <c r="Q1066" s="1461"/>
      <c r="R1066" s="1461"/>
      <c r="S1066" s="1461"/>
      <c r="T1066" s="327"/>
      <c r="U1066" s="327"/>
      <c r="V1066" s="327"/>
      <c r="W1066" s="327"/>
      <c r="X1066" s="327"/>
      <c r="Y1066" s="327"/>
      <c r="Z1066" s="327"/>
      <c r="AA1066" s="327"/>
      <c r="AB1066" s="1575"/>
      <c r="AC1066" s="327"/>
      <c r="AD1066" s="327"/>
      <c r="AE1066" s="327"/>
      <c r="AF1066" s="327"/>
      <c r="AG1066" s="327"/>
      <c r="AH1066" s="327"/>
      <c r="AI1066" s="327"/>
      <c r="AJ1066" s="327"/>
      <c r="AK1066" s="327"/>
      <c r="AL1066" s="1461"/>
      <c r="AM1066" s="1461"/>
      <c r="AN1066" s="1461"/>
      <c r="AO1066" s="1461"/>
    </row>
    <row r="1067">
      <c r="A1067" s="1461"/>
      <c r="B1067" s="452"/>
      <c r="C1067" s="1569"/>
      <c r="D1067" s="1570"/>
      <c r="E1067" s="1571"/>
      <c r="F1067" s="1046"/>
      <c r="G1067" s="1571"/>
      <c r="H1067" s="1046"/>
      <c r="I1067" s="1046"/>
      <c r="J1067" s="1571"/>
      <c r="K1067" s="1573"/>
      <c r="L1067" s="1046"/>
      <c r="M1067" s="1046"/>
      <c r="N1067" s="1046"/>
      <c r="O1067" s="1461"/>
      <c r="P1067" s="1461"/>
      <c r="Q1067" s="1461"/>
      <c r="R1067" s="1461"/>
      <c r="S1067" s="1461"/>
      <c r="T1067" s="327"/>
      <c r="U1067" s="327"/>
      <c r="V1067" s="327"/>
      <c r="W1067" s="327"/>
      <c r="X1067" s="327"/>
      <c r="Y1067" s="327"/>
      <c r="Z1067" s="327"/>
      <c r="AA1067" s="327"/>
      <c r="AB1067" s="1575"/>
      <c r="AC1067" s="327"/>
      <c r="AD1067" s="327"/>
      <c r="AE1067" s="327"/>
      <c r="AF1067" s="327"/>
      <c r="AG1067" s="327"/>
      <c r="AH1067" s="327"/>
      <c r="AI1067" s="327"/>
      <c r="AJ1067" s="327"/>
      <c r="AK1067" s="327"/>
      <c r="AL1067" s="1461"/>
      <c r="AM1067" s="1461"/>
      <c r="AN1067" s="1461"/>
      <c r="AO1067" s="1461"/>
    </row>
    <row r="1068">
      <c r="A1068" s="1461"/>
      <c r="B1068" s="452"/>
      <c r="C1068" s="1569"/>
      <c r="D1068" s="1570"/>
      <c r="E1068" s="1571"/>
      <c r="F1068" s="1046"/>
      <c r="G1068" s="1571"/>
      <c r="H1068" s="1046"/>
      <c r="I1068" s="1046"/>
      <c r="J1068" s="1571"/>
      <c r="K1068" s="1573"/>
      <c r="L1068" s="1046"/>
      <c r="M1068" s="1046"/>
      <c r="N1068" s="1046"/>
      <c r="O1068" s="1461"/>
      <c r="P1068" s="1461"/>
      <c r="Q1068" s="1461"/>
      <c r="R1068" s="1461"/>
      <c r="S1068" s="1461"/>
      <c r="T1068" s="327"/>
      <c r="U1068" s="327"/>
      <c r="V1068" s="327"/>
      <c r="W1068" s="327"/>
      <c r="X1068" s="327"/>
      <c r="Y1068" s="327"/>
      <c r="Z1068" s="327"/>
      <c r="AA1068" s="327"/>
      <c r="AB1068" s="1575"/>
      <c r="AC1068" s="327"/>
      <c r="AD1068" s="327"/>
      <c r="AE1068" s="327"/>
      <c r="AF1068" s="327"/>
      <c r="AG1068" s="327"/>
      <c r="AH1068" s="327"/>
      <c r="AI1068" s="327"/>
      <c r="AJ1068" s="327"/>
      <c r="AK1068" s="327"/>
      <c r="AL1068" s="1461"/>
      <c r="AM1068" s="1461"/>
      <c r="AN1068" s="1461"/>
      <c r="AO1068" s="1461"/>
    </row>
    <row r="1069">
      <c r="A1069" s="1461"/>
      <c r="B1069" s="452"/>
      <c r="C1069" s="1569"/>
      <c r="D1069" s="1570"/>
      <c r="E1069" s="1571"/>
      <c r="F1069" s="1046"/>
      <c r="G1069" s="1571"/>
      <c r="H1069" s="1046"/>
      <c r="I1069" s="1046"/>
      <c r="J1069" s="1571"/>
      <c r="K1069" s="1573"/>
      <c r="L1069" s="1046"/>
      <c r="M1069" s="1046"/>
      <c r="N1069" s="1046"/>
      <c r="O1069" s="1461"/>
      <c r="P1069" s="1461"/>
      <c r="Q1069" s="1461"/>
      <c r="R1069" s="1461"/>
      <c r="S1069" s="1461"/>
      <c r="T1069" s="327"/>
      <c r="U1069" s="327"/>
      <c r="V1069" s="327"/>
      <c r="W1069" s="327"/>
      <c r="X1069" s="327"/>
      <c r="Y1069" s="327"/>
      <c r="Z1069" s="327"/>
      <c r="AA1069" s="327"/>
      <c r="AB1069" s="1575"/>
      <c r="AC1069" s="327"/>
      <c r="AD1069" s="327"/>
      <c r="AE1069" s="327"/>
      <c r="AF1069" s="327"/>
      <c r="AG1069" s="327"/>
      <c r="AH1069" s="327"/>
      <c r="AI1069" s="327"/>
      <c r="AJ1069" s="327"/>
      <c r="AK1069" s="327"/>
      <c r="AL1069" s="1461"/>
      <c r="AM1069" s="1461"/>
      <c r="AN1069" s="1461"/>
      <c r="AO1069" s="1461"/>
    </row>
    <row r="1070">
      <c r="A1070" s="1461"/>
      <c r="B1070" s="452"/>
      <c r="C1070" s="1569"/>
      <c r="D1070" s="1570"/>
      <c r="E1070" s="1571"/>
      <c r="F1070" s="1046"/>
      <c r="G1070" s="1571"/>
      <c r="H1070" s="1046"/>
      <c r="I1070" s="1046"/>
      <c r="J1070" s="1571"/>
      <c r="K1070" s="1573"/>
      <c r="L1070" s="1046"/>
      <c r="M1070" s="1046"/>
      <c r="N1070" s="1046"/>
      <c r="O1070" s="1461"/>
      <c r="P1070" s="1461"/>
      <c r="Q1070" s="1461"/>
      <c r="R1070" s="1461"/>
      <c r="S1070" s="1461"/>
      <c r="T1070" s="327"/>
      <c r="U1070" s="327"/>
      <c r="V1070" s="327"/>
      <c r="W1070" s="327"/>
      <c r="X1070" s="327"/>
      <c r="Y1070" s="327"/>
      <c r="Z1070" s="327"/>
      <c r="AA1070" s="327"/>
      <c r="AB1070" s="1575"/>
      <c r="AC1070" s="327"/>
      <c r="AD1070" s="327"/>
      <c r="AE1070" s="327"/>
      <c r="AF1070" s="327"/>
      <c r="AG1070" s="327"/>
      <c r="AH1070" s="327"/>
      <c r="AI1070" s="327"/>
      <c r="AJ1070" s="327"/>
      <c r="AK1070" s="327"/>
      <c r="AL1070" s="1461"/>
      <c r="AM1070" s="1461"/>
      <c r="AN1070" s="1461"/>
      <c r="AO1070" s="1461"/>
    </row>
    <row r="1071">
      <c r="A1071" s="1461"/>
      <c r="B1071" s="452"/>
      <c r="C1071" s="1569"/>
      <c r="D1071" s="1570"/>
      <c r="E1071" s="1571"/>
      <c r="F1071" s="1046"/>
      <c r="G1071" s="1571"/>
      <c r="H1071" s="1046"/>
      <c r="I1071" s="1046"/>
      <c r="J1071" s="1571"/>
      <c r="K1071" s="1573"/>
      <c r="L1071" s="1046"/>
      <c r="M1071" s="1046"/>
      <c r="N1071" s="1046"/>
      <c r="O1071" s="1461"/>
      <c r="P1071" s="1461"/>
      <c r="Q1071" s="1461"/>
      <c r="R1071" s="1461"/>
      <c r="S1071" s="1461"/>
      <c r="T1071" s="327"/>
      <c r="U1071" s="327"/>
      <c r="V1071" s="327"/>
      <c r="W1071" s="327"/>
      <c r="X1071" s="327"/>
      <c r="Y1071" s="327"/>
      <c r="Z1071" s="327"/>
      <c r="AA1071" s="327"/>
      <c r="AB1071" s="1575"/>
      <c r="AC1071" s="327"/>
      <c r="AD1071" s="327"/>
      <c r="AE1071" s="327"/>
      <c r="AF1071" s="327"/>
      <c r="AG1071" s="327"/>
      <c r="AH1071" s="327"/>
      <c r="AI1071" s="327"/>
      <c r="AJ1071" s="327"/>
      <c r="AK1071" s="327"/>
      <c r="AL1071" s="1461"/>
      <c r="AM1071" s="1461"/>
      <c r="AN1071" s="1461"/>
      <c r="AO1071" s="1461"/>
    </row>
  </sheetData>
  <mergeCells count="103">
    <mergeCell ref="U14:U23"/>
    <mergeCell ref="U24:U30"/>
    <mergeCell ref="U81:U82"/>
    <mergeCell ref="U88:U92"/>
    <mergeCell ref="U98:U100"/>
    <mergeCell ref="U106:U108"/>
    <mergeCell ref="U7:U13"/>
    <mergeCell ref="U31:U36"/>
    <mergeCell ref="U37:U43"/>
    <mergeCell ref="U44:U50"/>
    <mergeCell ref="U51:U56"/>
    <mergeCell ref="U59:U64"/>
    <mergeCell ref="U68:U70"/>
    <mergeCell ref="B57:B64"/>
    <mergeCell ref="B68:B70"/>
    <mergeCell ref="M68:M72"/>
    <mergeCell ref="N68:N72"/>
    <mergeCell ref="B71:B72"/>
    <mergeCell ref="M73:M76"/>
    <mergeCell ref="N73:N76"/>
    <mergeCell ref="B73:B74"/>
    <mergeCell ref="B75:B76"/>
    <mergeCell ref="B77:B78"/>
    <mergeCell ref="B81:B82"/>
    <mergeCell ref="B83:B84"/>
    <mergeCell ref="B88:B92"/>
    <mergeCell ref="B93:B96"/>
    <mergeCell ref="M105:M112"/>
    <mergeCell ref="M113:M118"/>
    <mergeCell ref="M81:M84"/>
    <mergeCell ref="N81:N84"/>
    <mergeCell ref="M88:M96"/>
    <mergeCell ref="N88:N96"/>
    <mergeCell ref="M97:M104"/>
    <mergeCell ref="N97:N104"/>
    <mergeCell ref="N105:N112"/>
    <mergeCell ref="N113:N118"/>
    <mergeCell ref="B121:B124"/>
    <mergeCell ref="B127:B133"/>
    <mergeCell ref="B97:B100"/>
    <mergeCell ref="B101:B104"/>
    <mergeCell ref="B105:B108"/>
    <mergeCell ref="B109:B112"/>
    <mergeCell ref="B113:B116"/>
    <mergeCell ref="B117:B118"/>
    <mergeCell ref="C126:D126"/>
    <mergeCell ref="U102:U104"/>
    <mergeCell ref="U109:U112"/>
    <mergeCell ref="U113:U116"/>
    <mergeCell ref="U71:U72"/>
    <mergeCell ref="U73:U74"/>
    <mergeCell ref="U75:U76"/>
    <mergeCell ref="U77:U78"/>
    <mergeCell ref="U79:U80"/>
    <mergeCell ref="U83:U84"/>
    <mergeCell ref="U93:U96"/>
    <mergeCell ref="T4:AK4"/>
    <mergeCell ref="T5:AB5"/>
    <mergeCell ref="C1:L1"/>
    <mergeCell ref="T1:AK1"/>
    <mergeCell ref="A2:F3"/>
    <mergeCell ref="J2:K2"/>
    <mergeCell ref="T2:AB3"/>
    <mergeCell ref="AG2:AH2"/>
    <mergeCell ref="AG3:AH3"/>
    <mergeCell ref="J3:K3"/>
    <mergeCell ref="A4:N4"/>
    <mergeCell ref="A5:F5"/>
    <mergeCell ref="B7:B13"/>
    <mergeCell ref="B14:B23"/>
    <mergeCell ref="B24:B30"/>
    <mergeCell ref="B31:B36"/>
    <mergeCell ref="B37:B43"/>
    <mergeCell ref="B44:B50"/>
    <mergeCell ref="B51:B56"/>
    <mergeCell ref="A65:N65"/>
    <mergeCell ref="T65:AK65"/>
    <mergeCell ref="A66:F66"/>
    <mergeCell ref="T66:AB66"/>
    <mergeCell ref="M77:M80"/>
    <mergeCell ref="N77:N80"/>
    <mergeCell ref="B79:B80"/>
    <mergeCell ref="A85:N85"/>
    <mergeCell ref="T85:AK85"/>
    <mergeCell ref="A86:F86"/>
    <mergeCell ref="T86:AB86"/>
    <mergeCell ref="AJ68:AJ72"/>
    <mergeCell ref="AK68:AK72"/>
    <mergeCell ref="AJ73:AJ76"/>
    <mergeCell ref="AK73:AK76"/>
    <mergeCell ref="AJ77:AJ80"/>
    <mergeCell ref="AK77:AK80"/>
    <mergeCell ref="AK81:AK84"/>
    <mergeCell ref="AJ113:AJ118"/>
    <mergeCell ref="AK113:AK118"/>
    <mergeCell ref="U117:U118"/>
    <mergeCell ref="AJ81:AJ84"/>
    <mergeCell ref="AJ88:AJ96"/>
    <mergeCell ref="AK88:AK96"/>
    <mergeCell ref="AJ98:AJ104"/>
    <mergeCell ref="AK98:AK104"/>
    <mergeCell ref="AJ106:AJ112"/>
    <mergeCell ref="AK106:AK112"/>
  </mergeCells>
  <hyperlinks>
    <hyperlink r:id="rId1" ref="Z7"/>
    <hyperlink r:id="rId2" ref="Z8"/>
    <hyperlink r:id="rId3" ref="Z9"/>
    <hyperlink r:id="rId4" ref="Z10"/>
    <hyperlink r:id="rId5" ref="Z11"/>
    <hyperlink r:id="rId6" ref="Z12"/>
    <hyperlink r:id="rId7" ref="Z13"/>
    <hyperlink r:id="rId8" ref="Z16"/>
    <hyperlink r:id="rId9" ref="Z18"/>
    <hyperlink r:id="rId10" ref="Z20"/>
    <hyperlink r:id="rId11" ref="Z22"/>
    <hyperlink r:id="rId12" ref="Z26"/>
    <hyperlink r:id="rId13" ref="Z28"/>
    <hyperlink r:id="rId14" ref="Z69"/>
    <hyperlink r:id="rId15" ref="Z70"/>
  </hyperlinks>
  <drawing r:id="rId16"/>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38.75"/>
    <col customWidth="1" min="3" max="3" width="38.0"/>
  </cols>
  <sheetData>
    <row r="1">
      <c r="A1" s="187" t="s">
        <v>0</v>
      </c>
      <c r="B1" s="350" t="s">
        <v>6172</v>
      </c>
      <c r="C1" s="350" t="s">
        <v>6173</v>
      </c>
    </row>
    <row r="2">
      <c r="A2" s="187">
        <v>1.0</v>
      </c>
      <c r="B2" s="350" t="s">
        <v>6174</v>
      </c>
      <c r="C2" s="350" t="s">
        <v>6175</v>
      </c>
    </row>
    <row r="3">
      <c r="A3" s="187">
        <v>2.0</v>
      </c>
      <c r="B3" s="350" t="s">
        <v>6176</v>
      </c>
      <c r="C3" s="350" t="s">
        <v>6177</v>
      </c>
    </row>
    <row r="4">
      <c r="A4" s="187">
        <v>3.0</v>
      </c>
      <c r="B4" s="350" t="s">
        <v>6179</v>
      </c>
      <c r="C4" s="350" t="s">
        <v>6180</v>
      </c>
    </row>
    <row r="5">
      <c r="A5" s="187">
        <v>4.0</v>
      </c>
      <c r="B5" s="350" t="s">
        <v>6181</v>
      </c>
      <c r="C5" s="350" t="s">
        <v>6182</v>
      </c>
    </row>
    <row r="6">
      <c r="A6" s="187">
        <v>5.0</v>
      </c>
      <c r="B6" s="350" t="s">
        <v>6183</v>
      </c>
      <c r="C6" s="350" t="s">
        <v>6184</v>
      </c>
    </row>
    <row r="7">
      <c r="A7" s="187">
        <v>6.0</v>
      </c>
      <c r="B7" s="350" t="s">
        <v>6184</v>
      </c>
      <c r="C7" s="350" t="s">
        <v>6185</v>
      </c>
    </row>
    <row r="8">
      <c r="A8" s="187">
        <v>7.0</v>
      </c>
      <c r="B8" s="194"/>
      <c r="C8" s="194"/>
    </row>
    <row r="9">
      <c r="A9" s="187">
        <v>8.0</v>
      </c>
      <c r="B9" s="194"/>
      <c r="C9" s="194"/>
    </row>
    <row r="10">
      <c r="A10" s="187">
        <v>9.0</v>
      </c>
      <c r="B10" s="194"/>
      <c r="C10" s="194"/>
    </row>
    <row r="11">
      <c r="A11" s="187">
        <v>10.0</v>
      </c>
      <c r="B11" s="194"/>
      <c r="C11" s="194"/>
    </row>
    <row r="12">
      <c r="A12" s="187">
        <v>11.0</v>
      </c>
      <c r="B12" s="194"/>
      <c r="C12" s="194"/>
    </row>
    <row r="13">
      <c r="A13" s="187">
        <v>12.0</v>
      </c>
      <c r="B13" s="194"/>
      <c r="C13" s="194"/>
    </row>
    <row r="14">
      <c r="A14" s="187">
        <v>13.0</v>
      </c>
      <c r="B14" s="194"/>
      <c r="C14" s="194"/>
    </row>
    <row r="15">
      <c r="A15" s="187">
        <v>14.0</v>
      </c>
      <c r="B15" s="194"/>
      <c r="C15" s="194"/>
    </row>
    <row r="16">
      <c r="A16" s="187">
        <v>15.0</v>
      </c>
      <c r="B16" s="194"/>
      <c r="C16" s="194"/>
    </row>
    <row r="17">
      <c r="A17" s="187">
        <v>16.0</v>
      </c>
      <c r="B17" s="194"/>
      <c r="C17" s="194"/>
    </row>
    <row r="18">
      <c r="A18" s="187">
        <v>17.0</v>
      </c>
      <c r="B18" s="194"/>
      <c r="C18" s="194"/>
    </row>
    <row r="19">
      <c r="A19" s="187">
        <v>18.0</v>
      </c>
      <c r="B19" s="194"/>
      <c r="C19" s="194"/>
    </row>
    <row r="20">
      <c r="A20" s="187">
        <v>19.0</v>
      </c>
      <c r="B20" s="194"/>
      <c r="C20" s="194"/>
    </row>
    <row r="21">
      <c r="A21" s="187">
        <v>20.0</v>
      </c>
      <c r="B21" s="194"/>
      <c r="C21" s="194"/>
    </row>
    <row r="22">
      <c r="A22" s="187">
        <v>21.0</v>
      </c>
      <c r="B22" s="194"/>
      <c r="C22" s="194"/>
    </row>
    <row r="23">
      <c r="A23" s="187">
        <v>22.0</v>
      </c>
      <c r="B23" s="194"/>
      <c r="C23" s="194"/>
    </row>
    <row r="24">
      <c r="A24" s="187">
        <v>23.0</v>
      </c>
      <c r="B24" s="194"/>
      <c r="C24" s="194"/>
    </row>
    <row r="25">
      <c r="A25" s="187">
        <v>24.0</v>
      </c>
      <c r="B25" s="194"/>
      <c r="C25" s="194"/>
    </row>
    <row r="26">
      <c r="A26" s="187">
        <v>25.0</v>
      </c>
      <c r="B26" s="194"/>
      <c r="C26" s="194"/>
    </row>
    <row r="27">
      <c r="A27" s="187">
        <v>26.0</v>
      </c>
      <c r="B27" s="194"/>
      <c r="C27" s="194"/>
    </row>
    <row r="28">
      <c r="A28" s="187">
        <v>27.0</v>
      </c>
      <c r="B28" s="194"/>
      <c r="C28" s="194"/>
    </row>
    <row r="29">
      <c r="A29" s="187">
        <v>28.0</v>
      </c>
      <c r="B29" s="194"/>
      <c r="C29" s="194"/>
    </row>
    <row r="30">
      <c r="A30" s="187">
        <v>29.0</v>
      </c>
      <c r="B30" s="194"/>
      <c r="C30" s="194"/>
    </row>
    <row r="31">
      <c r="A31" s="187">
        <v>30.0</v>
      </c>
      <c r="B31" s="194"/>
      <c r="C31" s="194"/>
    </row>
    <row r="32">
      <c r="A32" s="187">
        <v>31.0</v>
      </c>
      <c r="B32" s="194"/>
      <c r="C32" s="194"/>
    </row>
    <row r="33">
      <c r="A33" s="187">
        <v>32.0</v>
      </c>
      <c r="B33" s="194"/>
      <c r="C33" s="194"/>
    </row>
    <row r="34">
      <c r="A34" s="187">
        <v>33.0</v>
      </c>
      <c r="B34" s="194"/>
      <c r="C34" s="194"/>
    </row>
    <row r="35">
      <c r="A35" s="187">
        <v>34.0</v>
      </c>
      <c r="B35" s="194"/>
      <c r="C35" s="194"/>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row r="501">
      <c r="A501" s="1"/>
    </row>
    <row r="502">
      <c r="A502" s="1"/>
    </row>
    <row r="503">
      <c r="A503" s="1"/>
    </row>
    <row r="504">
      <c r="A504" s="1"/>
    </row>
    <row r="505">
      <c r="A505" s="1"/>
    </row>
    <row r="506">
      <c r="A506" s="1"/>
    </row>
    <row r="507">
      <c r="A507" s="1"/>
    </row>
    <row r="508">
      <c r="A508" s="1"/>
    </row>
    <row r="509">
      <c r="A509" s="1"/>
    </row>
    <row r="510">
      <c r="A510" s="1"/>
    </row>
    <row r="511">
      <c r="A511" s="1"/>
    </row>
    <row r="512">
      <c r="A512" s="1"/>
    </row>
    <row r="513">
      <c r="A513" s="1"/>
    </row>
    <row r="514">
      <c r="A514" s="1"/>
    </row>
    <row r="515">
      <c r="A515" s="1"/>
    </row>
    <row r="516">
      <c r="A516" s="1"/>
    </row>
    <row r="517">
      <c r="A517" s="1"/>
    </row>
    <row r="518">
      <c r="A518" s="1"/>
    </row>
    <row r="519">
      <c r="A519" s="1"/>
    </row>
    <row r="520">
      <c r="A520" s="1"/>
    </row>
    <row r="521">
      <c r="A521" s="1"/>
    </row>
    <row r="522">
      <c r="A522" s="1"/>
    </row>
    <row r="523">
      <c r="A523" s="1"/>
    </row>
    <row r="524">
      <c r="A524" s="1"/>
    </row>
    <row r="525">
      <c r="A525" s="1"/>
    </row>
    <row r="526">
      <c r="A526" s="1"/>
    </row>
    <row r="527">
      <c r="A527" s="1"/>
    </row>
    <row r="528">
      <c r="A528" s="1"/>
    </row>
    <row r="529">
      <c r="A529" s="1"/>
    </row>
    <row r="530">
      <c r="A530" s="1"/>
    </row>
    <row r="531">
      <c r="A531" s="1"/>
    </row>
    <row r="532">
      <c r="A532" s="1"/>
    </row>
    <row r="533">
      <c r="A533" s="1"/>
    </row>
    <row r="534">
      <c r="A534" s="1"/>
    </row>
    <row r="535">
      <c r="A535" s="1"/>
    </row>
    <row r="536">
      <c r="A536" s="1"/>
    </row>
    <row r="537">
      <c r="A537" s="1"/>
    </row>
    <row r="538">
      <c r="A538" s="1"/>
    </row>
    <row r="539">
      <c r="A539" s="1"/>
    </row>
    <row r="540">
      <c r="A540" s="1"/>
    </row>
    <row r="541">
      <c r="A541" s="1"/>
    </row>
    <row r="542">
      <c r="A542" s="1"/>
    </row>
    <row r="543">
      <c r="A543" s="1"/>
    </row>
    <row r="544">
      <c r="A544" s="1"/>
    </row>
    <row r="545">
      <c r="A545" s="1"/>
    </row>
    <row r="546">
      <c r="A546" s="1"/>
    </row>
    <row r="547">
      <c r="A547" s="1"/>
    </row>
    <row r="548">
      <c r="A548" s="1"/>
    </row>
    <row r="549">
      <c r="A549" s="1"/>
    </row>
    <row r="550">
      <c r="A550" s="1"/>
    </row>
    <row r="551">
      <c r="A551" s="1"/>
    </row>
    <row r="552">
      <c r="A552" s="1"/>
    </row>
    <row r="553">
      <c r="A553" s="1"/>
    </row>
    <row r="554">
      <c r="A554" s="1"/>
    </row>
    <row r="555">
      <c r="A555" s="1"/>
    </row>
    <row r="556">
      <c r="A556" s="1"/>
    </row>
    <row r="557">
      <c r="A557" s="1"/>
    </row>
    <row r="558">
      <c r="A558" s="1"/>
    </row>
    <row r="559">
      <c r="A559" s="1"/>
    </row>
    <row r="560">
      <c r="A560" s="1"/>
    </row>
    <row r="561">
      <c r="A561" s="1"/>
    </row>
    <row r="562">
      <c r="A562" s="1"/>
    </row>
    <row r="563">
      <c r="A563" s="1"/>
    </row>
    <row r="564">
      <c r="A564" s="1"/>
    </row>
    <row r="565">
      <c r="A565" s="1"/>
    </row>
    <row r="566">
      <c r="A566" s="1"/>
    </row>
    <row r="567">
      <c r="A567" s="1"/>
    </row>
    <row r="568">
      <c r="A568" s="1"/>
    </row>
    <row r="569">
      <c r="A569" s="1"/>
    </row>
    <row r="570">
      <c r="A570" s="1"/>
    </row>
    <row r="571">
      <c r="A571" s="1"/>
    </row>
    <row r="572">
      <c r="A572" s="1"/>
    </row>
    <row r="573">
      <c r="A573" s="1"/>
    </row>
    <row r="574">
      <c r="A574" s="1"/>
    </row>
    <row r="575">
      <c r="A575" s="1"/>
    </row>
    <row r="576">
      <c r="A576" s="1"/>
    </row>
    <row r="577">
      <c r="A577" s="1"/>
    </row>
    <row r="578">
      <c r="A578" s="1"/>
    </row>
    <row r="579">
      <c r="A579" s="1"/>
    </row>
    <row r="580">
      <c r="A580" s="1"/>
    </row>
    <row r="581">
      <c r="A581" s="1"/>
    </row>
    <row r="582">
      <c r="A582" s="1"/>
    </row>
    <row r="583">
      <c r="A583" s="1"/>
    </row>
    <row r="584">
      <c r="A584" s="1"/>
    </row>
    <row r="585">
      <c r="A585" s="1"/>
    </row>
    <row r="586">
      <c r="A586" s="1"/>
    </row>
    <row r="587">
      <c r="A587" s="1"/>
    </row>
    <row r="588">
      <c r="A588" s="1"/>
    </row>
    <row r="589">
      <c r="A589" s="1"/>
    </row>
    <row r="590">
      <c r="A590" s="1"/>
    </row>
    <row r="591">
      <c r="A591" s="1"/>
    </row>
    <row r="592">
      <c r="A592" s="1"/>
    </row>
    <row r="593">
      <c r="A593" s="1"/>
    </row>
    <row r="594">
      <c r="A594" s="1"/>
    </row>
    <row r="595">
      <c r="A595" s="1"/>
    </row>
    <row r="596">
      <c r="A596" s="1"/>
    </row>
    <row r="597">
      <c r="A597" s="1"/>
    </row>
    <row r="598">
      <c r="A598" s="1"/>
    </row>
    <row r="599">
      <c r="A599" s="1"/>
    </row>
    <row r="600">
      <c r="A600" s="1"/>
    </row>
    <row r="601">
      <c r="A601" s="1"/>
    </row>
    <row r="602">
      <c r="A602" s="1"/>
    </row>
    <row r="603">
      <c r="A603" s="1"/>
    </row>
    <row r="604">
      <c r="A604" s="1"/>
    </row>
    <row r="605">
      <c r="A605" s="1"/>
    </row>
    <row r="606">
      <c r="A606" s="1"/>
    </row>
    <row r="607">
      <c r="A607" s="1"/>
    </row>
    <row r="608">
      <c r="A608" s="1"/>
    </row>
    <row r="609">
      <c r="A609" s="1"/>
    </row>
    <row r="610">
      <c r="A610" s="1"/>
    </row>
    <row r="611">
      <c r="A611" s="1"/>
    </row>
    <row r="612">
      <c r="A612" s="1"/>
    </row>
    <row r="613">
      <c r="A613" s="1"/>
    </row>
    <row r="614">
      <c r="A614" s="1"/>
    </row>
    <row r="615">
      <c r="A615" s="1"/>
    </row>
    <row r="616">
      <c r="A616" s="1"/>
    </row>
    <row r="617">
      <c r="A617" s="1"/>
    </row>
    <row r="618">
      <c r="A618" s="1"/>
    </row>
    <row r="619">
      <c r="A619" s="1"/>
    </row>
    <row r="620">
      <c r="A620" s="1"/>
    </row>
    <row r="621">
      <c r="A621" s="1"/>
    </row>
    <row r="622">
      <c r="A622" s="1"/>
    </row>
    <row r="623">
      <c r="A623" s="1"/>
    </row>
    <row r="624">
      <c r="A624" s="1"/>
    </row>
    <row r="625">
      <c r="A625" s="1"/>
    </row>
    <row r="626">
      <c r="A626" s="1"/>
    </row>
    <row r="627">
      <c r="A627" s="1"/>
    </row>
    <row r="628">
      <c r="A628" s="1"/>
    </row>
    <row r="629">
      <c r="A629" s="1"/>
    </row>
    <row r="630">
      <c r="A630" s="1"/>
    </row>
    <row r="631">
      <c r="A631" s="1"/>
    </row>
    <row r="632">
      <c r="A632" s="1"/>
    </row>
    <row r="633">
      <c r="A633" s="1"/>
    </row>
    <row r="634">
      <c r="A634" s="1"/>
    </row>
    <row r="635">
      <c r="A635" s="1"/>
    </row>
    <row r="636">
      <c r="A636" s="1"/>
    </row>
    <row r="637">
      <c r="A637" s="1"/>
    </row>
    <row r="638">
      <c r="A638" s="1"/>
    </row>
    <row r="639">
      <c r="A639" s="1"/>
    </row>
    <row r="640">
      <c r="A640" s="1"/>
    </row>
    <row r="641">
      <c r="A641" s="1"/>
    </row>
    <row r="642">
      <c r="A642" s="1"/>
    </row>
    <row r="643">
      <c r="A643" s="1"/>
    </row>
    <row r="644">
      <c r="A644" s="1"/>
    </row>
    <row r="645">
      <c r="A645" s="1"/>
    </row>
    <row r="646">
      <c r="A646" s="1"/>
    </row>
    <row r="647">
      <c r="A647" s="1"/>
    </row>
    <row r="648">
      <c r="A648" s="1"/>
    </row>
    <row r="649">
      <c r="A649" s="1"/>
    </row>
    <row r="650">
      <c r="A650" s="1"/>
    </row>
    <row r="651">
      <c r="A651" s="1"/>
    </row>
    <row r="652">
      <c r="A652" s="1"/>
    </row>
    <row r="653">
      <c r="A653" s="1"/>
    </row>
    <row r="654">
      <c r="A654" s="1"/>
    </row>
    <row r="655">
      <c r="A655" s="1"/>
    </row>
    <row r="656">
      <c r="A656" s="1"/>
    </row>
    <row r="657">
      <c r="A657" s="1"/>
    </row>
    <row r="658">
      <c r="A658" s="1"/>
    </row>
    <row r="659">
      <c r="A659" s="1"/>
    </row>
    <row r="660">
      <c r="A660" s="1"/>
    </row>
    <row r="661">
      <c r="A661" s="1"/>
    </row>
    <row r="662">
      <c r="A662" s="1"/>
    </row>
    <row r="663">
      <c r="A663" s="1"/>
    </row>
    <row r="664">
      <c r="A664" s="1"/>
    </row>
    <row r="665">
      <c r="A665" s="1"/>
    </row>
    <row r="666">
      <c r="A666" s="1"/>
    </row>
    <row r="667">
      <c r="A667" s="1"/>
    </row>
    <row r="668">
      <c r="A668" s="1"/>
    </row>
    <row r="669">
      <c r="A669" s="1"/>
    </row>
    <row r="670">
      <c r="A670" s="1"/>
    </row>
    <row r="671">
      <c r="A671" s="1"/>
    </row>
    <row r="672">
      <c r="A672" s="1"/>
    </row>
    <row r="673">
      <c r="A673" s="1"/>
    </row>
    <row r="674">
      <c r="A674" s="1"/>
    </row>
    <row r="675">
      <c r="A675" s="1"/>
    </row>
    <row r="676">
      <c r="A676" s="1"/>
    </row>
    <row r="677">
      <c r="A677" s="1"/>
    </row>
    <row r="678">
      <c r="A678" s="1"/>
    </row>
    <row r="679">
      <c r="A679" s="1"/>
    </row>
    <row r="680">
      <c r="A680" s="1"/>
    </row>
    <row r="681">
      <c r="A681" s="1"/>
    </row>
    <row r="682">
      <c r="A682" s="1"/>
    </row>
    <row r="683">
      <c r="A683" s="1"/>
    </row>
    <row r="684">
      <c r="A684" s="1"/>
    </row>
    <row r="685">
      <c r="A685" s="1"/>
    </row>
    <row r="686">
      <c r="A686" s="1"/>
    </row>
    <row r="687">
      <c r="A687" s="1"/>
    </row>
    <row r="688">
      <c r="A688" s="1"/>
    </row>
    <row r="689">
      <c r="A689" s="1"/>
    </row>
    <row r="690">
      <c r="A690" s="1"/>
    </row>
    <row r="691">
      <c r="A691" s="1"/>
    </row>
    <row r="692">
      <c r="A692" s="1"/>
    </row>
    <row r="693">
      <c r="A693" s="1"/>
    </row>
    <row r="694">
      <c r="A694" s="1"/>
    </row>
    <row r="695">
      <c r="A695" s="1"/>
    </row>
    <row r="696">
      <c r="A696" s="1"/>
    </row>
    <row r="697">
      <c r="A697" s="1"/>
    </row>
    <row r="698">
      <c r="A698" s="1"/>
    </row>
    <row r="699">
      <c r="A699" s="1"/>
    </row>
    <row r="700">
      <c r="A700" s="1"/>
    </row>
    <row r="701">
      <c r="A701" s="1"/>
    </row>
    <row r="702">
      <c r="A702" s="1"/>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row>
    <row r="725">
      <c r="A725" s="1"/>
    </row>
    <row r="726">
      <c r="A726" s="1"/>
    </row>
    <row r="727">
      <c r="A727" s="1"/>
    </row>
    <row r="728">
      <c r="A728" s="1"/>
    </row>
    <row r="729">
      <c r="A729" s="1"/>
    </row>
    <row r="730">
      <c r="A730" s="1"/>
    </row>
    <row r="731">
      <c r="A731" s="1"/>
    </row>
    <row r="732">
      <c r="A732" s="1"/>
    </row>
    <row r="733">
      <c r="A733" s="1"/>
    </row>
    <row r="734">
      <c r="A734" s="1"/>
    </row>
    <row r="735">
      <c r="A735" s="1"/>
    </row>
    <row r="736">
      <c r="A736" s="1"/>
    </row>
    <row r="737">
      <c r="A737" s="1"/>
    </row>
    <row r="738">
      <c r="A738" s="1"/>
    </row>
    <row r="739">
      <c r="A739" s="1"/>
    </row>
    <row r="740">
      <c r="A740" s="1"/>
    </row>
    <row r="741">
      <c r="A741" s="1"/>
    </row>
    <row r="742">
      <c r="A742" s="1"/>
    </row>
    <row r="743">
      <c r="A743" s="1"/>
    </row>
    <row r="744">
      <c r="A744" s="1"/>
    </row>
    <row r="745">
      <c r="A745" s="1"/>
    </row>
    <row r="746">
      <c r="A746" s="1"/>
    </row>
    <row r="747">
      <c r="A747" s="1"/>
    </row>
    <row r="748">
      <c r="A748" s="1"/>
    </row>
    <row r="749">
      <c r="A749" s="1"/>
    </row>
    <row r="750">
      <c r="A750" s="1"/>
    </row>
    <row r="751">
      <c r="A751" s="1"/>
    </row>
    <row r="752">
      <c r="A752" s="1"/>
    </row>
    <row r="753">
      <c r="A753" s="1"/>
    </row>
    <row r="754">
      <c r="A754" s="1"/>
    </row>
    <row r="755">
      <c r="A755" s="1"/>
    </row>
    <row r="756">
      <c r="A756" s="1"/>
    </row>
    <row r="757">
      <c r="A757" s="1"/>
    </row>
    <row r="758">
      <c r="A758" s="1"/>
    </row>
    <row r="759">
      <c r="A759" s="1"/>
    </row>
    <row r="760">
      <c r="A760" s="1"/>
    </row>
    <row r="761">
      <c r="A761" s="1"/>
    </row>
    <row r="762">
      <c r="A762" s="1"/>
    </row>
    <row r="763">
      <c r="A763" s="1"/>
    </row>
    <row r="764">
      <c r="A764" s="1"/>
    </row>
    <row r="765">
      <c r="A765" s="1"/>
    </row>
    <row r="766">
      <c r="A766" s="1"/>
    </row>
    <row r="767">
      <c r="A767" s="1"/>
    </row>
    <row r="768">
      <c r="A768" s="1"/>
    </row>
    <row r="769">
      <c r="A769" s="1"/>
    </row>
    <row r="770">
      <c r="A770" s="1"/>
    </row>
    <row r="771">
      <c r="A771" s="1"/>
    </row>
    <row r="772">
      <c r="A772" s="1"/>
    </row>
    <row r="773">
      <c r="A773" s="1"/>
    </row>
    <row r="774">
      <c r="A774" s="1"/>
    </row>
    <row r="775">
      <c r="A775" s="1"/>
    </row>
    <row r="776">
      <c r="A776" s="1"/>
    </row>
    <row r="777">
      <c r="A777" s="1"/>
    </row>
    <row r="778">
      <c r="A778" s="1"/>
    </row>
    <row r="779">
      <c r="A779" s="1"/>
    </row>
    <row r="780">
      <c r="A780" s="1"/>
    </row>
    <row r="781">
      <c r="A781" s="1"/>
    </row>
    <row r="782">
      <c r="A782" s="1"/>
    </row>
    <row r="783">
      <c r="A783" s="1"/>
    </row>
    <row r="784">
      <c r="A784" s="1"/>
    </row>
    <row r="785">
      <c r="A785" s="1"/>
    </row>
    <row r="786">
      <c r="A786" s="1"/>
    </row>
    <row r="787">
      <c r="A787" s="1"/>
    </row>
    <row r="788">
      <c r="A788" s="1"/>
    </row>
    <row r="789">
      <c r="A789" s="1"/>
    </row>
    <row r="790">
      <c r="A790" s="1"/>
    </row>
    <row r="791">
      <c r="A791" s="1"/>
    </row>
    <row r="792">
      <c r="A792" s="1"/>
    </row>
    <row r="793">
      <c r="A793" s="1"/>
    </row>
    <row r="794">
      <c r="A794" s="1"/>
    </row>
    <row r="795">
      <c r="A795" s="1"/>
    </row>
    <row r="796">
      <c r="A796" s="1"/>
    </row>
    <row r="797">
      <c r="A797" s="1"/>
    </row>
    <row r="798">
      <c r="A798" s="1"/>
    </row>
    <row r="799">
      <c r="A799" s="1"/>
    </row>
    <row r="800">
      <c r="A800" s="1"/>
    </row>
    <row r="801">
      <c r="A801" s="1"/>
    </row>
    <row r="802">
      <c r="A802" s="1"/>
    </row>
    <row r="803">
      <c r="A803" s="1"/>
    </row>
    <row r="804">
      <c r="A804" s="1"/>
    </row>
    <row r="805">
      <c r="A805" s="1"/>
    </row>
    <row r="806">
      <c r="A806" s="1"/>
    </row>
    <row r="807">
      <c r="A807" s="1"/>
    </row>
    <row r="808">
      <c r="A808" s="1"/>
    </row>
    <row r="809">
      <c r="A809" s="1"/>
    </row>
    <row r="810">
      <c r="A810" s="1"/>
    </row>
    <row r="811">
      <c r="A811" s="1"/>
    </row>
    <row r="812">
      <c r="A812" s="1"/>
    </row>
    <row r="813">
      <c r="A813" s="1"/>
    </row>
    <row r="814">
      <c r="A814" s="1"/>
    </row>
    <row r="815">
      <c r="A815" s="1"/>
    </row>
    <row r="816">
      <c r="A816" s="1"/>
    </row>
    <row r="817">
      <c r="A817" s="1"/>
    </row>
    <row r="818">
      <c r="A818" s="1"/>
    </row>
    <row r="819">
      <c r="A819" s="1"/>
    </row>
    <row r="820">
      <c r="A820" s="1"/>
    </row>
    <row r="821">
      <c r="A821" s="1"/>
    </row>
    <row r="822">
      <c r="A822" s="1"/>
    </row>
    <row r="823">
      <c r="A823" s="1"/>
    </row>
    <row r="824">
      <c r="A824" s="1"/>
    </row>
    <row r="825">
      <c r="A825" s="1"/>
    </row>
    <row r="826">
      <c r="A826" s="1"/>
    </row>
    <row r="827">
      <c r="A827" s="1"/>
    </row>
    <row r="828">
      <c r="A828" s="1"/>
    </row>
    <row r="829">
      <c r="A829" s="1"/>
    </row>
    <row r="830">
      <c r="A830" s="1"/>
    </row>
    <row r="831">
      <c r="A831" s="1"/>
    </row>
    <row r="832">
      <c r="A832" s="1"/>
    </row>
    <row r="833">
      <c r="A833" s="1"/>
    </row>
    <row r="834">
      <c r="A834" s="1"/>
    </row>
    <row r="835">
      <c r="A835" s="1"/>
    </row>
    <row r="836">
      <c r="A836" s="1"/>
    </row>
    <row r="837">
      <c r="A837" s="1"/>
    </row>
    <row r="838">
      <c r="A838" s="1"/>
    </row>
    <row r="839">
      <c r="A839" s="1"/>
    </row>
    <row r="840">
      <c r="A840" s="1"/>
    </row>
    <row r="841">
      <c r="A841" s="1"/>
    </row>
    <row r="842">
      <c r="A842" s="1"/>
    </row>
    <row r="843">
      <c r="A843" s="1"/>
    </row>
    <row r="844">
      <c r="A844" s="1"/>
    </row>
    <row r="845">
      <c r="A845" s="1"/>
    </row>
    <row r="846">
      <c r="A846" s="1"/>
    </row>
    <row r="847">
      <c r="A847" s="1"/>
    </row>
    <row r="848">
      <c r="A848" s="1"/>
    </row>
    <row r="849">
      <c r="A849" s="1"/>
    </row>
    <row r="850">
      <c r="A850" s="1"/>
    </row>
    <row r="851">
      <c r="A851" s="1"/>
    </row>
    <row r="852">
      <c r="A852" s="1"/>
    </row>
    <row r="853">
      <c r="A853" s="1"/>
    </row>
    <row r="854">
      <c r="A854" s="1"/>
    </row>
    <row r="855">
      <c r="A855" s="1"/>
    </row>
    <row r="856">
      <c r="A856" s="1"/>
    </row>
    <row r="857">
      <c r="A857" s="1"/>
    </row>
    <row r="858">
      <c r="A858" s="1"/>
    </row>
    <row r="859">
      <c r="A859" s="1"/>
    </row>
    <row r="860">
      <c r="A860" s="1"/>
    </row>
    <row r="861">
      <c r="A861" s="1"/>
    </row>
    <row r="862">
      <c r="A862" s="1"/>
    </row>
    <row r="863">
      <c r="A863" s="1"/>
    </row>
    <row r="864">
      <c r="A864" s="1"/>
    </row>
    <row r="865">
      <c r="A865" s="1"/>
    </row>
    <row r="866">
      <c r="A866" s="1"/>
    </row>
    <row r="867">
      <c r="A867" s="1"/>
    </row>
    <row r="868">
      <c r="A868" s="1"/>
    </row>
    <row r="869">
      <c r="A869" s="1"/>
    </row>
    <row r="870">
      <c r="A870" s="1"/>
    </row>
    <row r="871">
      <c r="A871" s="1"/>
    </row>
    <row r="872">
      <c r="A872" s="1"/>
    </row>
    <row r="873">
      <c r="A873" s="1"/>
    </row>
    <row r="874">
      <c r="A874" s="1"/>
    </row>
    <row r="875">
      <c r="A875" s="1"/>
    </row>
    <row r="876">
      <c r="A876" s="1"/>
    </row>
    <row r="877">
      <c r="A877" s="1"/>
    </row>
    <row r="878">
      <c r="A878" s="1"/>
    </row>
    <row r="879">
      <c r="A879" s="1"/>
    </row>
    <row r="880">
      <c r="A880" s="1"/>
    </row>
    <row r="881">
      <c r="A881" s="1"/>
    </row>
    <row r="882">
      <c r="A882" s="1"/>
    </row>
    <row r="883">
      <c r="A883" s="1"/>
    </row>
    <row r="884">
      <c r="A884" s="1"/>
    </row>
    <row r="885">
      <c r="A885" s="1"/>
    </row>
    <row r="886">
      <c r="A886" s="1"/>
    </row>
    <row r="887">
      <c r="A887" s="1"/>
    </row>
    <row r="888">
      <c r="A888" s="1"/>
    </row>
    <row r="889">
      <c r="A889" s="1"/>
    </row>
    <row r="890">
      <c r="A890" s="1"/>
    </row>
    <row r="891">
      <c r="A891" s="1"/>
    </row>
    <row r="892">
      <c r="A892" s="1"/>
    </row>
    <row r="893">
      <c r="A893" s="1"/>
    </row>
    <row r="894">
      <c r="A894" s="1"/>
    </row>
    <row r="895">
      <c r="A895" s="1"/>
    </row>
    <row r="896">
      <c r="A896" s="1"/>
    </row>
    <row r="897">
      <c r="A897" s="1"/>
    </row>
    <row r="898">
      <c r="A898" s="1"/>
    </row>
    <row r="899">
      <c r="A899" s="1"/>
    </row>
    <row r="900">
      <c r="A900" s="1"/>
    </row>
    <row r="901">
      <c r="A901" s="1"/>
    </row>
    <row r="902">
      <c r="A902" s="1"/>
    </row>
    <row r="903">
      <c r="A903" s="1"/>
    </row>
    <row r="904">
      <c r="A904" s="1"/>
    </row>
    <row r="905">
      <c r="A905" s="1"/>
    </row>
    <row r="906">
      <c r="A906" s="1"/>
    </row>
    <row r="907">
      <c r="A907" s="1"/>
    </row>
    <row r="908">
      <c r="A908" s="1"/>
    </row>
    <row r="909">
      <c r="A909" s="1"/>
    </row>
    <row r="910">
      <c r="A910" s="1"/>
    </row>
    <row r="911">
      <c r="A911" s="1"/>
    </row>
    <row r="912">
      <c r="A912" s="1"/>
    </row>
    <row r="913">
      <c r="A913" s="1"/>
    </row>
    <row r="914">
      <c r="A914" s="1"/>
    </row>
    <row r="915">
      <c r="A915" s="1"/>
    </row>
    <row r="916">
      <c r="A916" s="1"/>
    </row>
    <row r="917">
      <c r="A917" s="1"/>
    </row>
    <row r="918">
      <c r="A918" s="1"/>
    </row>
    <row r="919">
      <c r="A919" s="1"/>
    </row>
    <row r="920">
      <c r="A920" s="1"/>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row r="983">
      <c r="A983" s="1"/>
    </row>
    <row r="984">
      <c r="A984" s="1"/>
    </row>
    <row r="985">
      <c r="A985" s="1"/>
    </row>
    <row r="986">
      <c r="A986" s="1"/>
    </row>
    <row r="987">
      <c r="A987" s="1"/>
    </row>
    <row r="988">
      <c r="A988" s="1"/>
    </row>
    <row r="989">
      <c r="A989" s="1"/>
    </row>
    <row r="990">
      <c r="A990" s="1"/>
    </row>
    <row r="991">
      <c r="A991" s="1"/>
    </row>
    <row r="992">
      <c r="A992" s="1"/>
    </row>
    <row r="993">
      <c r="A993" s="1"/>
    </row>
    <row r="994">
      <c r="A994" s="1"/>
    </row>
    <row r="995">
      <c r="A995" s="1"/>
    </row>
    <row r="996">
      <c r="A996" s="1"/>
    </row>
    <row r="997">
      <c r="A997" s="1"/>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7.5"/>
    <col customWidth="1" min="3" max="3" width="26.0"/>
    <col customWidth="1" min="4" max="4" width="23.75"/>
    <col customWidth="1" min="5" max="5" width="17.63"/>
    <col customWidth="1" min="6" max="6" width="20.25"/>
    <col customWidth="1" min="7" max="7" width="16.5"/>
    <col customWidth="1" min="8" max="8" width="35.13"/>
    <col customWidth="1" min="9" max="9" width="57.0"/>
  </cols>
  <sheetData>
    <row r="1">
      <c r="A1" s="1260" t="s">
        <v>0</v>
      </c>
      <c r="B1" s="1260" t="s">
        <v>6212</v>
      </c>
      <c r="C1" s="1260" t="s">
        <v>6213</v>
      </c>
      <c r="D1" s="1260" t="s">
        <v>2776</v>
      </c>
      <c r="E1" s="1260" t="s">
        <v>6214</v>
      </c>
      <c r="F1" s="1260" t="s">
        <v>6215</v>
      </c>
      <c r="G1" s="1260" t="s">
        <v>6216</v>
      </c>
      <c r="H1" s="1489" t="s">
        <v>6217</v>
      </c>
      <c r="I1" s="1489" t="s">
        <v>6218</v>
      </c>
      <c r="J1" s="36"/>
      <c r="K1" s="36"/>
      <c r="L1" s="36"/>
      <c r="M1" s="36"/>
      <c r="N1" s="36"/>
      <c r="O1" s="36"/>
      <c r="P1" s="36"/>
      <c r="Q1" s="36"/>
      <c r="R1" s="36"/>
      <c r="S1" s="36"/>
      <c r="T1" s="36"/>
      <c r="U1" s="36"/>
      <c r="V1" s="36"/>
      <c r="W1" s="36"/>
      <c r="X1" s="36"/>
      <c r="Y1" s="36"/>
      <c r="Z1" s="36"/>
    </row>
    <row r="2">
      <c r="A2" s="1326">
        <v>1.0</v>
      </c>
      <c r="B2" s="1492" t="s">
        <v>6220</v>
      </c>
      <c r="C2" s="1494" t="s">
        <v>6224</v>
      </c>
      <c r="D2" s="286" t="s">
        <v>6226</v>
      </c>
      <c r="E2" s="286" t="s">
        <v>6227</v>
      </c>
      <c r="F2" s="286" t="s">
        <v>6228</v>
      </c>
      <c r="G2" s="286" t="s">
        <v>6229</v>
      </c>
      <c r="H2" s="1100" t="s">
        <v>6231</v>
      </c>
      <c r="I2" s="1100" t="s">
        <v>6233</v>
      </c>
      <c r="J2" s="27"/>
      <c r="K2" s="27"/>
      <c r="L2" s="27"/>
      <c r="M2" s="27"/>
      <c r="N2" s="27"/>
      <c r="O2" s="27"/>
      <c r="P2" s="27"/>
      <c r="Q2" s="27"/>
      <c r="R2" s="27"/>
      <c r="S2" s="27"/>
      <c r="T2" s="27"/>
      <c r="U2" s="27"/>
      <c r="V2" s="27"/>
      <c r="W2" s="27"/>
      <c r="X2" s="27"/>
      <c r="Y2" s="27"/>
      <c r="Z2" s="27"/>
    </row>
    <row r="3">
      <c r="A3" s="1326">
        <v>2.0</v>
      </c>
      <c r="B3" s="20"/>
      <c r="C3" s="1494" t="s">
        <v>6234</v>
      </c>
      <c r="D3" s="286" t="s">
        <v>6236</v>
      </c>
      <c r="E3" s="286" t="s">
        <v>6237</v>
      </c>
      <c r="F3" s="286" t="s">
        <v>6238</v>
      </c>
      <c r="G3" s="286" t="s">
        <v>6240</v>
      </c>
      <c r="H3" s="1100" t="s">
        <v>6242</v>
      </c>
      <c r="I3" s="1100" t="s">
        <v>6243</v>
      </c>
      <c r="J3" s="27"/>
      <c r="K3" s="27"/>
      <c r="L3" s="27"/>
      <c r="M3" s="27"/>
      <c r="N3" s="27"/>
      <c r="O3" s="27"/>
      <c r="P3" s="27"/>
      <c r="Q3" s="27"/>
      <c r="R3" s="27"/>
      <c r="S3" s="27"/>
      <c r="T3" s="27"/>
      <c r="U3" s="27"/>
      <c r="V3" s="27"/>
      <c r="W3" s="27"/>
      <c r="X3" s="27"/>
      <c r="Y3" s="27"/>
      <c r="Z3" s="27"/>
    </row>
    <row r="4">
      <c r="A4" s="1326">
        <v>3.0</v>
      </c>
      <c r="B4" s="20"/>
      <c r="C4" s="1494" t="s">
        <v>6244</v>
      </c>
      <c r="D4" s="286" t="s">
        <v>6245</v>
      </c>
      <c r="E4" s="286" t="s">
        <v>6246</v>
      </c>
      <c r="F4" s="286" t="s">
        <v>6247</v>
      </c>
      <c r="G4" s="286" t="s">
        <v>6248</v>
      </c>
      <c r="H4" s="1100" t="s">
        <v>6249</v>
      </c>
      <c r="I4" s="1100" t="s">
        <v>6250</v>
      </c>
      <c r="J4" s="27"/>
      <c r="K4" s="27"/>
      <c r="L4" s="27"/>
      <c r="M4" s="27"/>
      <c r="N4" s="27"/>
      <c r="O4" s="27"/>
      <c r="P4" s="27"/>
      <c r="Q4" s="27"/>
      <c r="R4" s="27"/>
      <c r="S4" s="27"/>
      <c r="T4" s="27"/>
      <c r="U4" s="27"/>
      <c r="V4" s="27"/>
      <c r="W4" s="27"/>
      <c r="X4" s="27"/>
      <c r="Y4" s="27"/>
      <c r="Z4" s="27"/>
    </row>
    <row r="5">
      <c r="A5" s="1326">
        <v>4.0</v>
      </c>
      <c r="B5" s="20"/>
      <c r="C5" s="1494" t="s">
        <v>6252</v>
      </c>
      <c r="D5" s="286" t="s">
        <v>6253</v>
      </c>
      <c r="E5" s="286" t="s">
        <v>6255</v>
      </c>
      <c r="F5" s="286" t="s">
        <v>6256</v>
      </c>
      <c r="G5" s="286" t="s">
        <v>6257</v>
      </c>
      <c r="H5" s="1100" t="s">
        <v>6259</v>
      </c>
      <c r="I5" s="1100" t="s">
        <v>6260</v>
      </c>
      <c r="J5" s="27"/>
      <c r="K5" s="27"/>
      <c r="L5" s="27"/>
      <c r="M5" s="27"/>
      <c r="N5" s="27"/>
      <c r="O5" s="27"/>
      <c r="P5" s="27"/>
      <c r="Q5" s="27"/>
      <c r="R5" s="27"/>
      <c r="S5" s="27"/>
      <c r="T5" s="27"/>
      <c r="U5" s="27"/>
      <c r="V5" s="27"/>
      <c r="W5" s="27"/>
      <c r="X5" s="27"/>
      <c r="Y5" s="27"/>
      <c r="Z5" s="27"/>
    </row>
    <row r="6">
      <c r="A6" s="1326">
        <v>5.0</v>
      </c>
      <c r="B6" s="20"/>
      <c r="C6" s="1494" t="s">
        <v>6264</v>
      </c>
      <c r="D6" s="286" t="s">
        <v>6267</v>
      </c>
      <c r="E6" s="286" t="s">
        <v>6268</v>
      </c>
      <c r="F6" s="286" t="s">
        <v>6269</v>
      </c>
      <c r="G6" s="286" t="s">
        <v>6270</v>
      </c>
      <c r="H6" s="1100" t="s">
        <v>6271</v>
      </c>
      <c r="I6" s="1100" t="s">
        <v>6274</v>
      </c>
      <c r="J6" s="27"/>
      <c r="K6" s="27"/>
      <c r="L6" s="27"/>
      <c r="M6" s="27"/>
      <c r="N6" s="27"/>
      <c r="O6" s="27"/>
      <c r="P6" s="27"/>
      <c r="Q6" s="27"/>
      <c r="R6" s="27"/>
      <c r="S6" s="27"/>
      <c r="T6" s="27"/>
      <c r="U6" s="27"/>
      <c r="V6" s="27"/>
      <c r="W6" s="27"/>
      <c r="X6" s="27"/>
      <c r="Y6" s="27"/>
      <c r="Z6" s="27"/>
    </row>
    <row r="7">
      <c r="A7" s="1326">
        <v>6.0</v>
      </c>
      <c r="B7" s="20"/>
      <c r="C7" s="1494" t="s">
        <v>6277</v>
      </c>
      <c r="D7" s="286" t="s">
        <v>6278</v>
      </c>
      <c r="E7" s="286" t="s">
        <v>6279</v>
      </c>
      <c r="F7" s="286" t="s">
        <v>6280</v>
      </c>
      <c r="G7" s="286" t="s">
        <v>6281</v>
      </c>
      <c r="H7" s="1100" t="s">
        <v>6282</v>
      </c>
      <c r="I7" s="1100" t="s">
        <v>6283</v>
      </c>
      <c r="J7" s="27"/>
      <c r="K7" s="27"/>
      <c r="L7" s="27"/>
      <c r="M7" s="27"/>
      <c r="N7" s="27"/>
      <c r="O7" s="27"/>
      <c r="P7" s="27"/>
      <c r="Q7" s="27"/>
      <c r="R7" s="27"/>
      <c r="S7" s="27"/>
      <c r="T7" s="27"/>
      <c r="U7" s="27"/>
      <c r="V7" s="27"/>
      <c r="W7" s="27"/>
      <c r="X7" s="27"/>
      <c r="Y7" s="27"/>
      <c r="Z7" s="27"/>
    </row>
    <row r="8">
      <c r="A8" s="1326">
        <v>7.0</v>
      </c>
      <c r="B8" s="20"/>
      <c r="C8" s="1494" t="s">
        <v>6287</v>
      </c>
      <c r="D8" s="286" t="s">
        <v>6289</v>
      </c>
      <c r="E8" s="286" t="s">
        <v>6290</v>
      </c>
      <c r="F8" s="286" t="s">
        <v>6291</v>
      </c>
      <c r="G8" s="286" t="s">
        <v>6292</v>
      </c>
      <c r="H8" s="1100" t="s">
        <v>6293</v>
      </c>
      <c r="I8" s="1100" t="s">
        <v>6294</v>
      </c>
      <c r="J8" s="27"/>
      <c r="K8" s="27"/>
      <c r="L8" s="27"/>
      <c r="M8" s="27"/>
      <c r="N8" s="27"/>
      <c r="O8" s="27"/>
      <c r="P8" s="27"/>
      <c r="Q8" s="27"/>
      <c r="R8" s="27"/>
      <c r="S8" s="27"/>
      <c r="T8" s="27"/>
      <c r="U8" s="27"/>
      <c r="V8" s="27"/>
      <c r="W8" s="27"/>
      <c r="X8" s="27"/>
      <c r="Y8" s="27"/>
      <c r="Z8" s="27"/>
    </row>
    <row r="9">
      <c r="A9" s="1326">
        <v>8.0</v>
      </c>
      <c r="B9" s="20"/>
      <c r="C9" s="1494" t="s">
        <v>6298</v>
      </c>
      <c r="D9" s="286" t="s">
        <v>6300</v>
      </c>
      <c r="E9" s="286" t="s">
        <v>6301</v>
      </c>
      <c r="F9" s="286" t="s">
        <v>6302</v>
      </c>
      <c r="G9" s="286" t="s">
        <v>6303</v>
      </c>
      <c r="H9" s="1100" t="s">
        <v>6304</v>
      </c>
      <c r="I9" s="1100" t="s">
        <v>6305</v>
      </c>
      <c r="J9" s="27"/>
      <c r="K9" s="27"/>
      <c r="L9" s="27"/>
      <c r="M9" s="27"/>
      <c r="N9" s="27"/>
      <c r="O9" s="27"/>
      <c r="P9" s="27"/>
      <c r="Q9" s="27"/>
      <c r="R9" s="27"/>
      <c r="S9" s="27"/>
      <c r="T9" s="27"/>
      <c r="U9" s="27"/>
      <c r="V9" s="27"/>
      <c r="W9" s="27"/>
      <c r="X9" s="27"/>
      <c r="Y9" s="27"/>
      <c r="Z9" s="27"/>
    </row>
    <row r="10">
      <c r="A10" s="1326">
        <v>9.0</v>
      </c>
      <c r="B10" s="24"/>
      <c r="C10" s="1494" t="s">
        <v>6310</v>
      </c>
      <c r="D10" s="286" t="s">
        <v>6311</v>
      </c>
      <c r="E10" s="286" t="s">
        <v>6313</v>
      </c>
      <c r="F10" s="286" t="s">
        <v>6314</v>
      </c>
      <c r="G10" s="286" t="s">
        <v>6315</v>
      </c>
      <c r="H10" s="1100" t="s">
        <v>6316</v>
      </c>
      <c r="I10" s="1100" t="s">
        <v>6319</v>
      </c>
      <c r="J10" s="27"/>
      <c r="K10" s="27"/>
      <c r="L10" s="27"/>
      <c r="M10" s="27"/>
      <c r="N10" s="27"/>
      <c r="O10" s="27"/>
      <c r="P10" s="27"/>
      <c r="Q10" s="27"/>
      <c r="R10" s="27"/>
      <c r="S10" s="27"/>
      <c r="T10" s="27"/>
      <c r="U10" s="27"/>
      <c r="V10" s="27"/>
      <c r="W10" s="27"/>
      <c r="X10" s="27"/>
      <c r="Y10" s="27"/>
      <c r="Z10" s="27"/>
    </row>
    <row r="11">
      <c r="A11" s="1326">
        <v>10.0</v>
      </c>
      <c r="B11" s="1492" t="s">
        <v>6321</v>
      </c>
      <c r="C11" s="1494" t="s">
        <v>6324</v>
      </c>
      <c r="D11" s="286" t="s">
        <v>6327</v>
      </c>
      <c r="E11" s="286" t="s">
        <v>6328</v>
      </c>
      <c r="F11" s="341"/>
      <c r="G11" s="286" t="s">
        <v>6329</v>
      </c>
      <c r="H11" s="1503" t="s">
        <v>6330</v>
      </c>
      <c r="I11" s="1100" t="s">
        <v>6335</v>
      </c>
      <c r="J11" s="27"/>
      <c r="K11" s="27"/>
      <c r="L11" s="27"/>
      <c r="M11" s="27"/>
      <c r="N11" s="27"/>
      <c r="O11" s="27"/>
      <c r="P11" s="27"/>
      <c r="Q11" s="27"/>
      <c r="R11" s="27"/>
      <c r="S11" s="27"/>
      <c r="T11" s="27"/>
      <c r="U11" s="27"/>
      <c r="V11" s="27"/>
      <c r="W11" s="27"/>
      <c r="X11" s="27"/>
      <c r="Y11" s="27"/>
      <c r="Z11" s="27"/>
    </row>
    <row r="12">
      <c r="A12" s="1326">
        <v>11.0</v>
      </c>
      <c r="B12" s="20"/>
      <c r="C12" s="1494" t="s">
        <v>6337</v>
      </c>
      <c r="D12" s="286" t="s">
        <v>6339</v>
      </c>
      <c r="E12" s="286" t="s">
        <v>6340</v>
      </c>
      <c r="F12" s="286" t="s">
        <v>6341</v>
      </c>
      <c r="G12" s="1506" t="s">
        <v>6343</v>
      </c>
      <c r="H12" s="1100" t="s">
        <v>6344</v>
      </c>
      <c r="I12" s="1100" t="s">
        <v>6346</v>
      </c>
      <c r="J12" s="27"/>
      <c r="K12" s="27"/>
      <c r="L12" s="27"/>
      <c r="M12" s="27"/>
      <c r="N12" s="27"/>
      <c r="O12" s="27"/>
      <c r="P12" s="27"/>
      <c r="Q12" s="27"/>
      <c r="R12" s="27"/>
      <c r="S12" s="27"/>
      <c r="T12" s="27"/>
      <c r="U12" s="27"/>
      <c r="V12" s="27"/>
      <c r="W12" s="27"/>
      <c r="X12" s="27"/>
      <c r="Y12" s="27"/>
      <c r="Z12" s="27"/>
    </row>
    <row r="13">
      <c r="A13" s="1326">
        <v>12.0</v>
      </c>
      <c r="B13" s="20"/>
      <c r="C13" s="1494" t="s">
        <v>6350</v>
      </c>
      <c r="D13" s="286" t="s">
        <v>6351</v>
      </c>
      <c r="E13" s="286" t="s">
        <v>6352</v>
      </c>
      <c r="F13" s="286" t="s">
        <v>6353</v>
      </c>
      <c r="G13" s="1506" t="s">
        <v>6355</v>
      </c>
      <c r="H13" s="1100" t="s">
        <v>6356</v>
      </c>
      <c r="I13" s="1100" t="s">
        <v>6357</v>
      </c>
      <c r="J13" s="27"/>
      <c r="K13" s="27"/>
      <c r="L13" s="27"/>
      <c r="M13" s="27"/>
      <c r="N13" s="27"/>
      <c r="O13" s="27"/>
      <c r="P13" s="27"/>
      <c r="Q13" s="27"/>
      <c r="R13" s="27"/>
      <c r="S13" s="27"/>
      <c r="T13" s="27"/>
      <c r="U13" s="27"/>
      <c r="V13" s="27"/>
      <c r="W13" s="27"/>
      <c r="X13" s="27"/>
      <c r="Y13" s="27"/>
      <c r="Z13" s="27"/>
    </row>
    <row r="14">
      <c r="A14" s="1326">
        <v>13.0</v>
      </c>
      <c r="B14" s="20"/>
      <c r="C14" s="1507" t="s">
        <v>6359</v>
      </c>
      <c r="D14" s="286" t="s">
        <v>6362</v>
      </c>
      <c r="E14" s="286" t="s">
        <v>6363</v>
      </c>
      <c r="F14" s="286" t="s">
        <v>6364</v>
      </c>
      <c r="G14" s="286" t="s">
        <v>6365</v>
      </c>
      <c r="H14" s="1100" t="s">
        <v>6366</v>
      </c>
      <c r="I14" s="1508" t="s">
        <v>6370</v>
      </c>
      <c r="J14" s="27"/>
      <c r="K14" s="27"/>
      <c r="L14" s="27"/>
      <c r="M14" s="27"/>
      <c r="N14" s="27"/>
      <c r="O14" s="27"/>
      <c r="P14" s="27"/>
      <c r="Q14" s="27"/>
      <c r="R14" s="27"/>
      <c r="S14" s="27"/>
      <c r="T14" s="27"/>
      <c r="U14" s="27"/>
      <c r="V14" s="27"/>
      <c r="W14" s="27"/>
      <c r="X14" s="27"/>
      <c r="Y14" s="27"/>
      <c r="Z14" s="27"/>
    </row>
    <row r="15">
      <c r="A15" s="1326">
        <v>14.0</v>
      </c>
      <c r="B15" s="24"/>
      <c r="C15" s="1494" t="s">
        <v>6374</v>
      </c>
      <c r="D15" s="286" t="s">
        <v>6375</v>
      </c>
      <c r="E15" s="286" t="s">
        <v>6377</v>
      </c>
      <c r="F15" s="286" t="s">
        <v>6378</v>
      </c>
      <c r="G15" s="286" t="s">
        <v>6379</v>
      </c>
      <c r="H15" s="1100" t="s">
        <v>6380</v>
      </c>
      <c r="I15" s="1100" t="s">
        <v>6383</v>
      </c>
      <c r="J15" s="27"/>
      <c r="K15" s="27"/>
      <c r="L15" s="27"/>
      <c r="M15" s="27"/>
      <c r="N15" s="27"/>
      <c r="O15" s="27"/>
      <c r="P15" s="27"/>
      <c r="Q15" s="27"/>
      <c r="R15" s="27"/>
      <c r="S15" s="27"/>
      <c r="T15" s="27"/>
      <c r="U15" s="27"/>
      <c r="V15" s="27"/>
      <c r="W15" s="27"/>
      <c r="X15" s="27"/>
      <c r="Y15" s="27"/>
      <c r="Z15" s="27"/>
    </row>
    <row r="16">
      <c r="A16" s="1509">
        <v>15.0</v>
      </c>
      <c r="B16" s="1510" t="s">
        <v>6386</v>
      </c>
      <c r="C16" s="1511" t="s">
        <v>6387</v>
      </c>
      <c r="D16" s="286" t="s">
        <v>6389</v>
      </c>
      <c r="E16" s="286" t="s">
        <v>6391</v>
      </c>
      <c r="F16" s="286" t="s">
        <v>6393</v>
      </c>
      <c r="G16" s="286" t="s">
        <v>6395</v>
      </c>
      <c r="H16" s="1100" t="s">
        <v>6398</v>
      </c>
      <c r="I16" s="1100" t="s">
        <v>6401</v>
      </c>
      <c r="J16" s="27"/>
      <c r="K16" s="27"/>
      <c r="L16" s="27"/>
      <c r="M16" s="27"/>
      <c r="N16" s="27"/>
      <c r="O16" s="27"/>
      <c r="P16" s="27"/>
      <c r="Q16" s="27"/>
      <c r="R16" s="27"/>
      <c r="S16" s="27"/>
      <c r="T16" s="27"/>
      <c r="U16" s="27"/>
      <c r="V16" s="27"/>
      <c r="W16" s="27"/>
      <c r="X16" s="27"/>
      <c r="Y16" s="27"/>
      <c r="Z16" s="27"/>
    </row>
    <row r="17">
      <c r="A17" s="1509">
        <v>16.0</v>
      </c>
      <c r="C17" s="1511" t="s">
        <v>6403</v>
      </c>
      <c r="D17" s="286" t="s">
        <v>6405</v>
      </c>
      <c r="E17" s="286" t="s">
        <v>6407</v>
      </c>
      <c r="F17" s="286" t="s">
        <v>6408</v>
      </c>
      <c r="G17" s="286" t="s">
        <v>6409</v>
      </c>
      <c r="H17" s="286" t="s">
        <v>6410</v>
      </c>
      <c r="I17" s="286" t="s">
        <v>6414</v>
      </c>
      <c r="J17" s="27"/>
      <c r="K17" s="27"/>
      <c r="L17" s="27"/>
      <c r="M17" s="27"/>
      <c r="N17" s="27"/>
      <c r="O17" s="27"/>
      <c r="P17" s="27"/>
      <c r="Q17" s="27"/>
      <c r="R17" s="27"/>
      <c r="S17" s="27"/>
      <c r="T17" s="27"/>
      <c r="U17" s="27"/>
      <c r="V17" s="27"/>
      <c r="W17" s="27"/>
      <c r="X17" s="27"/>
      <c r="Y17" s="27"/>
      <c r="Z17" s="27"/>
    </row>
    <row r="18">
      <c r="A18" s="1509">
        <v>17.0</v>
      </c>
      <c r="C18" s="1511" t="s">
        <v>6416</v>
      </c>
      <c r="D18" s="286" t="s">
        <v>6418</v>
      </c>
      <c r="E18" s="286" t="s">
        <v>6419</v>
      </c>
      <c r="F18" s="286" t="s">
        <v>6420</v>
      </c>
      <c r="G18" s="286" t="s">
        <v>6421</v>
      </c>
      <c r="H18" s="1100" t="s">
        <v>6425</v>
      </c>
      <c r="I18" s="1100" t="s">
        <v>6427</v>
      </c>
      <c r="J18" s="27"/>
      <c r="K18" s="27"/>
      <c r="L18" s="27"/>
      <c r="M18" s="27"/>
      <c r="N18" s="27"/>
      <c r="O18" s="27"/>
      <c r="P18" s="27"/>
      <c r="Q18" s="27"/>
      <c r="R18" s="27"/>
      <c r="S18" s="27"/>
      <c r="T18" s="27"/>
      <c r="U18" s="27"/>
      <c r="V18" s="27"/>
      <c r="W18" s="27"/>
      <c r="X18" s="27"/>
      <c r="Y18" s="27"/>
      <c r="Z18" s="27"/>
    </row>
    <row r="19">
      <c r="A19" s="1509">
        <v>18.0</v>
      </c>
      <c r="C19" s="1511" t="s">
        <v>6430</v>
      </c>
      <c r="D19" s="286" t="s">
        <v>6431</v>
      </c>
      <c r="E19" s="286" t="s">
        <v>6433</v>
      </c>
      <c r="F19" s="286" t="s">
        <v>6435</v>
      </c>
      <c r="G19" s="286" t="s">
        <v>6436</v>
      </c>
      <c r="H19" s="1100" t="s">
        <v>6438</v>
      </c>
      <c r="I19" s="1100" t="s">
        <v>6441</v>
      </c>
      <c r="J19" s="27"/>
      <c r="K19" s="27"/>
      <c r="L19" s="27"/>
      <c r="M19" s="27"/>
      <c r="N19" s="27"/>
      <c r="O19" s="27"/>
      <c r="P19" s="27"/>
      <c r="Q19" s="27"/>
      <c r="R19" s="27"/>
      <c r="S19" s="27"/>
      <c r="T19" s="27"/>
      <c r="U19" s="27"/>
      <c r="V19" s="27"/>
      <c r="W19" s="27"/>
      <c r="X19" s="27"/>
      <c r="Y19" s="27"/>
      <c r="Z19" s="27"/>
    </row>
    <row r="20">
      <c r="A20" s="1509">
        <v>19.0</v>
      </c>
      <c r="C20" s="1511" t="s">
        <v>6443</v>
      </c>
      <c r="D20" s="286" t="s">
        <v>6444</v>
      </c>
      <c r="E20" s="286" t="s">
        <v>6446</v>
      </c>
      <c r="F20" s="286" t="s">
        <v>6448</v>
      </c>
      <c r="G20" s="286" t="s">
        <v>6450</v>
      </c>
      <c r="H20" s="1100" t="s">
        <v>6451</v>
      </c>
      <c r="I20" s="1100" t="s">
        <v>6452</v>
      </c>
      <c r="J20" s="27"/>
      <c r="K20" s="27"/>
      <c r="L20" s="27"/>
      <c r="M20" s="27"/>
      <c r="N20" s="27"/>
      <c r="O20" s="27"/>
      <c r="P20" s="27"/>
      <c r="Q20" s="27"/>
      <c r="R20" s="27"/>
      <c r="S20" s="27"/>
      <c r="T20" s="27"/>
      <c r="U20" s="27"/>
      <c r="V20" s="27"/>
      <c r="W20" s="27"/>
      <c r="X20" s="27"/>
      <c r="Y20" s="27"/>
      <c r="Z20" s="27"/>
    </row>
    <row r="21">
      <c r="A21" s="1509">
        <v>20.0</v>
      </c>
      <c r="C21" s="1511" t="s">
        <v>6456</v>
      </c>
      <c r="D21" s="286" t="s">
        <v>6457</v>
      </c>
      <c r="E21" s="286" t="s">
        <v>6459</v>
      </c>
      <c r="F21" s="286" t="s">
        <v>6461</v>
      </c>
      <c r="G21" s="286" t="s">
        <v>6462</v>
      </c>
      <c r="H21" s="1100" t="s">
        <v>6464</v>
      </c>
      <c r="I21" s="1100" t="s">
        <v>6465</v>
      </c>
      <c r="J21" s="27"/>
      <c r="K21" s="27"/>
      <c r="L21" s="27"/>
      <c r="M21" s="27"/>
      <c r="N21" s="27"/>
      <c r="O21" s="27"/>
      <c r="P21" s="27"/>
      <c r="Q21" s="27"/>
      <c r="R21" s="27"/>
      <c r="S21" s="27"/>
      <c r="T21" s="27"/>
      <c r="U21" s="27"/>
      <c r="V21" s="27"/>
      <c r="W21" s="27"/>
      <c r="X21" s="27"/>
      <c r="Y21" s="27"/>
      <c r="Z21" s="27"/>
    </row>
    <row r="22">
      <c r="A22" s="1509">
        <v>21.0</v>
      </c>
      <c r="C22" s="1511" t="s">
        <v>6470</v>
      </c>
      <c r="D22" s="286" t="s">
        <v>6471</v>
      </c>
      <c r="E22" s="286" t="s">
        <v>6472</v>
      </c>
      <c r="F22" s="286" t="s">
        <v>6473</v>
      </c>
      <c r="G22" s="286" t="s">
        <v>6474</v>
      </c>
      <c r="H22" s="1100" t="s">
        <v>6475</v>
      </c>
      <c r="I22" s="1100" t="s">
        <v>6477</v>
      </c>
      <c r="J22" s="27"/>
      <c r="K22" s="27"/>
      <c r="L22" s="27"/>
      <c r="M22" s="27"/>
      <c r="N22" s="27"/>
      <c r="O22" s="27"/>
      <c r="P22" s="27"/>
      <c r="Q22" s="27"/>
      <c r="R22" s="27"/>
      <c r="S22" s="27"/>
      <c r="T22" s="27"/>
      <c r="U22" s="27"/>
      <c r="V22" s="27"/>
      <c r="W22" s="27"/>
      <c r="X22" s="27"/>
      <c r="Y22" s="27"/>
      <c r="Z22" s="27"/>
    </row>
    <row r="23">
      <c r="A23" s="1509">
        <v>22.0</v>
      </c>
      <c r="C23" s="1511" t="s">
        <v>6479</v>
      </c>
      <c r="D23" s="286" t="s">
        <v>6481</v>
      </c>
      <c r="E23" s="286" t="s">
        <v>6483</v>
      </c>
      <c r="F23" s="286" t="s">
        <v>6484</v>
      </c>
      <c r="G23" s="1125" t="s">
        <v>6485</v>
      </c>
      <c r="H23" s="1100" t="s">
        <v>6486</v>
      </c>
      <c r="I23" s="1100" t="s">
        <v>6487</v>
      </c>
      <c r="J23" s="27"/>
      <c r="K23" s="27"/>
      <c r="L23" s="27"/>
      <c r="M23" s="27"/>
      <c r="N23" s="27"/>
      <c r="O23" s="27"/>
      <c r="P23" s="27"/>
      <c r="Q23" s="27"/>
      <c r="R23" s="27"/>
      <c r="S23" s="27"/>
      <c r="T23" s="27"/>
      <c r="U23" s="27"/>
      <c r="V23" s="27"/>
      <c r="W23" s="27"/>
      <c r="X23" s="27"/>
      <c r="Y23" s="27"/>
      <c r="Z23" s="27"/>
    </row>
    <row r="24">
      <c r="A24" s="1509">
        <v>23.0</v>
      </c>
      <c r="C24" s="1511" t="s">
        <v>6491</v>
      </c>
      <c r="D24" s="286" t="s">
        <v>6493</v>
      </c>
      <c r="E24" s="286" t="s">
        <v>6494</v>
      </c>
      <c r="F24" s="286" t="s">
        <v>6495</v>
      </c>
      <c r="G24" s="286" t="s">
        <v>6496</v>
      </c>
      <c r="H24" s="1100" t="s">
        <v>6498</v>
      </c>
      <c r="I24" s="1100" t="s">
        <v>6499</v>
      </c>
      <c r="J24" s="27"/>
      <c r="K24" s="27"/>
      <c r="L24" s="27"/>
      <c r="M24" s="27"/>
      <c r="N24" s="27"/>
      <c r="O24" s="27"/>
      <c r="P24" s="27"/>
      <c r="Q24" s="27"/>
      <c r="R24" s="27"/>
      <c r="S24" s="27"/>
      <c r="T24" s="27"/>
      <c r="U24" s="27"/>
      <c r="V24" s="27"/>
      <c r="W24" s="27"/>
      <c r="X24" s="27"/>
      <c r="Y24" s="27"/>
      <c r="Z24" s="27"/>
    </row>
    <row r="25">
      <c r="A25" s="1523">
        <v>24.0</v>
      </c>
      <c r="B25" s="1524"/>
      <c r="C25" s="1525" t="s">
        <v>6507</v>
      </c>
      <c r="D25" s="1526" t="s">
        <v>6509</v>
      </c>
      <c r="E25" s="286" t="s">
        <v>6510</v>
      </c>
      <c r="F25" s="286" t="s">
        <v>6511</v>
      </c>
      <c r="G25" s="286" t="s">
        <v>6513</v>
      </c>
      <c r="H25" s="1100" t="s">
        <v>6516</v>
      </c>
      <c r="I25" s="1100" t="s">
        <v>6517</v>
      </c>
      <c r="J25" s="437"/>
      <c r="K25" s="437"/>
      <c r="L25" s="437"/>
      <c r="M25" s="437"/>
      <c r="N25" s="437"/>
      <c r="O25" s="437"/>
      <c r="P25" s="437"/>
      <c r="Q25" s="437"/>
      <c r="R25" s="437"/>
      <c r="S25" s="437"/>
      <c r="T25" s="437"/>
      <c r="U25" s="437"/>
      <c r="V25" s="437"/>
      <c r="W25" s="437"/>
      <c r="X25" s="437"/>
      <c r="Y25" s="437"/>
      <c r="Z25" s="437"/>
    </row>
    <row r="26">
      <c r="A26" s="1"/>
      <c r="B26" s="1530"/>
      <c r="C26" s="1530"/>
      <c r="D26" s="3"/>
      <c r="E26" s="124"/>
      <c r="F26" s="124"/>
      <c r="G26" s="124"/>
      <c r="H26" s="1129"/>
      <c r="I26" s="1129"/>
    </row>
    <row r="27">
      <c r="A27" s="1"/>
      <c r="B27" s="1530"/>
      <c r="C27" s="1530"/>
      <c r="D27" s="3"/>
      <c r="E27" s="124"/>
      <c r="F27" s="124"/>
      <c r="G27" s="124"/>
      <c r="H27" s="1129"/>
      <c r="I27" s="1129"/>
    </row>
    <row r="28">
      <c r="A28" s="1"/>
      <c r="B28" s="1530"/>
      <c r="C28" s="1530"/>
      <c r="D28" s="3"/>
      <c r="E28" s="124"/>
      <c r="F28" s="124"/>
      <c r="G28" s="124"/>
      <c r="H28" s="1129"/>
      <c r="I28" s="1129"/>
    </row>
    <row r="29">
      <c r="A29" s="1"/>
      <c r="B29" s="1530"/>
      <c r="C29" s="1530"/>
      <c r="D29" s="3"/>
      <c r="E29" s="124"/>
      <c r="F29" s="124"/>
      <c r="G29" s="124"/>
      <c r="H29" s="1129"/>
      <c r="I29" s="1129"/>
    </row>
    <row r="30">
      <c r="A30" s="1"/>
      <c r="B30" s="1530"/>
      <c r="C30" s="1530"/>
      <c r="D30" s="3"/>
      <c r="E30" s="124"/>
      <c r="F30" s="124"/>
      <c r="G30" s="124"/>
      <c r="H30" s="1129"/>
      <c r="I30" s="1129"/>
    </row>
    <row r="31">
      <c r="A31" s="1"/>
      <c r="B31" s="1530"/>
      <c r="C31" s="1530"/>
      <c r="D31" s="3"/>
      <c r="E31" s="124"/>
      <c r="F31" s="124"/>
      <c r="G31" s="124"/>
      <c r="H31" s="1129"/>
      <c r="I31" s="1129"/>
    </row>
    <row r="32">
      <c r="A32" s="1"/>
      <c r="B32" s="1530"/>
      <c r="C32" s="1530"/>
      <c r="D32" s="3"/>
      <c r="E32" s="124"/>
      <c r="F32" s="124"/>
      <c r="G32" s="124"/>
      <c r="H32" s="1129"/>
      <c r="I32" s="1129"/>
    </row>
    <row r="33">
      <c r="A33" s="1"/>
      <c r="B33" s="1530"/>
      <c r="C33" s="1530"/>
      <c r="D33" s="3"/>
      <c r="E33" s="124"/>
      <c r="F33" s="124"/>
      <c r="G33" s="124"/>
      <c r="H33" s="1129"/>
      <c r="I33" s="1129"/>
    </row>
    <row r="34">
      <c r="A34" s="1"/>
      <c r="B34" s="1530"/>
      <c r="C34" s="1530"/>
      <c r="D34" s="3"/>
      <c r="E34" s="124"/>
      <c r="F34" s="124"/>
      <c r="G34" s="124"/>
      <c r="H34" s="1129"/>
      <c r="I34" s="1129"/>
    </row>
    <row r="35">
      <c r="A35" s="1"/>
      <c r="B35" s="1530"/>
      <c r="C35" s="1530"/>
      <c r="D35" s="3"/>
      <c r="E35" s="124"/>
      <c r="F35" s="124"/>
      <c r="G35" s="124"/>
      <c r="H35" s="1129"/>
      <c r="I35" s="1129"/>
    </row>
    <row r="36">
      <c r="A36" s="1"/>
      <c r="B36" s="1530"/>
      <c r="C36" s="1530"/>
      <c r="D36" s="3"/>
      <c r="E36" s="124"/>
      <c r="F36" s="124"/>
      <c r="G36" s="124"/>
      <c r="H36" s="1129"/>
      <c r="I36" s="1129"/>
    </row>
    <row r="37">
      <c r="A37" s="1"/>
      <c r="B37" s="1530"/>
      <c r="C37" s="1530"/>
      <c r="D37" s="3"/>
      <c r="E37" s="124"/>
      <c r="F37" s="124"/>
      <c r="G37" s="124"/>
      <c r="H37" s="1129"/>
      <c r="I37" s="1129"/>
    </row>
    <row r="38">
      <c r="A38" s="1"/>
      <c r="B38" s="1530"/>
      <c r="C38" s="1530"/>
      <c r="D38" s="3"/>
      <c r="E38" s="124"/>
      <c r="F38" s="124"/>
      <c r="G38" s="124"/>
      <c r="H38" s="1129"/>
      <c r="I38" s="1129"/>
    </row>
    <row r="39">
      <c r="A39" s="1"/>
      <c r="B39" s="1530"/>
      <c r="C39" s="1530"/>
      <c r="D39" s="3"/>
      <c r="E39" s="124"/>
      <c r="F39" s="124"/>
      <c r="G39" s="124"/>
      <c r="H39" s="1129"/>
      <c r="I39" s="1129"/>
    </row>
    <row r="40">
      <c r="A40" s="1"/>
      <c r="B40" s="1530"/>
      <c r="C40" s="1530"/>
      <c r="D40" s="3"/>
      <c r="E40" s="124"/>
      <c r="F40" s="124"/>
      <c r="G40" s="124"/>
      <c r="H40" s="1129"/>
      <c r="I40" s="1129"/>
    </row>
    <row r="41">
      <c r="A41" s="1"/>
      <c r="B41" s="1530"/>
      <c r="C41" s="1530"/>
      <c r="D41" s="3"/>
      <c r="E41" s="124"/>
      <c r="F41" s="124"/>
      <c r="G41" s="124"/>
      <c r="H41" s="1129"/>
      <c r="I41" s="1129"/>
    </row>
    <row r="42">
      <c r="A42" s="1"/>
      <c r="B42" s="1530"/>
      <c r="C42" s="1530"/>
      <c r="D42" s="3"/>
      <c r="E42" s="124"/>
      <c r="F42" s="124"/>
      <c r="G42" s="124"/>
      <c r="H42" s="1129"/>
      <c r="I42" s="1129"/>
    </row>
    <row r="43">
      <c r="A43" s="1"/>
      <c r="B43" s="1530"/>
      <c r="C43" s="1530"/>
      <c r="D43" s="3"/>
      <c r="E43" s="124"/>
      <c r="F43" s="124"/>
      <c r="G43" s="124"/>
      <c r="H43" s="1129"/>
      <c r="I43" s="1129"/>
    </row>
    <row r="44">
      <c r="A44" s="1"/>
      <c r="B44" s="1530"/>
      <c r="C44" s="1530"/>
      <c r="D44" s="3"/>
      <c r="E44" s="124"/>
      <c r="F44" s="124"/>
      <c r="G44" s="124"/>
      <c r="H44" s="1129"/>
      <c r="I44" s="1129"/>
    </row>
    <row r="45">
      <c r="A45" s="1"/>
      <c r="B45" s="1530"/>
      <c r="C45" s="1530"/>
      <c r="D45" s="3"/>
      <c r="E45" s="124"/>
      <c r="F45" s="124"/>
      <c r="G45" s="124"/>
      <c r="H45" s="1129"/>
      <c r="I45" s="1129"/>
    </row>
    <row r="46">
      <c r="A46" s="1"/>
      <c r="B46" s="1530"/>
      <c r="C46" s="1530"/>
      <c r="D46" s="3"/>
      <c r="E46" s="124"/>
      <c r="F46" s="124"/>
      <c r="G46" s="124"/>
      <c r="H46" s="1129"/>
      <c r="I46" s="1129"/>
    </row>
    <row r="47">
      <c r="A47" s="1"/>
      <c r="B47" s="1530"/>
      <c r="C47" s="1530"/>
      <c r="D47" s="3"/>
      <c r="E47" s="124"/>
      <c r="F47" s="124"/>
      <c r="G47" s="124"/>
      <c r="H47" s="1129"/>
      <c r="I47" s="1129"/>
    </row>
    <row r="48">
      <c r="A48" s="1"/>
      <c r="B48" s="1530"/>
      <c r="C48" s="1530"/>
      <c r="D48" s="3"/>
      <c r="E48" s="124"/>
      <c r="F48" s="124"/>
      <c r="G48" s="124"/>
      <c r="H48" s="1129"/>
      <c r="I48" s="1129"/>
    </row>
    <row r="49">
      <c r="A49" s="1"/>
      <c r="B49" s="1530"/>
      <c r="C49" s="1530"/>
      <c r="D49" s="3"/>
      <c r="E49" s="124"/>
      <c r="F49" s="124"/>
      <c r="G49" s="124"/>
      <c r="H49" s="1129"/>
      <c r="I49" s="1129"/>
    </row>
    <row r="50">
      <c r="A50" s="1"/>
      <c r="B50" s="1530"/>
      <c r="C50" s="1530"/>
      <c r="D50" s="3"/>
      <c r="E50" s="124"/>
      <c r="F50" s="124"/>
      <c r="G50" s="124"/>
      <c r="H50" s="1129"/>
      <c r="I50" s="1129"/>
    </row>
    <row r="51">
      <c r="A51" s="1"/>
      <c r="B51" s="1530"/>
      <c r="C51" s="1530"/>
      <c r="D51" s="3"/>
      <c r="E51" s="124"/>
      <c r="F51" s="124"/>
      <c r="G51" s="124"/>
      <c r="H51" s="1129"/>
      <c r="I51" s="1129"/>
    </row>
    <row r="52">
      <c r="A52" s="1"/>
      <c r="B52" s="1530"/>
      <c r="C52" s="1530"/>
      <c r="D52" s="3"/>
      <c r="E52" s="124"/>
      <c r="F52" s="124"/>
      <c r="G52" s="124"/>
      <c r="H52" s="1129"/>
      <c r="I52" s="1129"/>
    </row>
    <row r="53">
      <c r="A53" s="1"/>
      <c r="B53" s="1530"/>
      <c r="C53" s="1530"/>
      <c r="D53" s="3"/>
      <c r="E53" s="124"/>
      <c r="F53" s="124"/>
      <c r="G53" s="124"/>
      <c r="H53" s="1129"/>
      <c r="I53" s="1129"/>
    </row>
    <row r="54">
      <c r="A54" s="1"/>
      <c r="B54" s="1530"/>
      <c r="C54" s="1530"/>
      <c r="D54" s="3"/>
      <c r="E54" s="124"/>
      <c r="F54" s="124"/>
      <c r="G54" s="124"/>
      <c r="H54" s="1129"/>
      <c r="I54" s="1129"/>
    </row>
    <row r="55">
      <c r="A55" s="1"/>
      <c r="B55" s="1530"/>
      <c r="C55" s="1530"/>
      <c r="D55" s="3"/>
      <c r="E55" s="124"/>
      <c r="F55" s="124"/>
      <c r="G55" s="124"/>
      <c r="H55" s="1129"/>
      <c r="I55" s="1129"/>
    </row>
    <row r="56">
      <c r="A56" s="1"/>
      <c r="B56" s="1530"/>
      <c r="C56" s="1530"/>
      <c r="D56" s="3"/>
      <c r="E56" s="124"/>
      <c r="F56" s="124"/>
      <c r="G56" s="124"/>
      <c r="H56" s="1129"/>
      <c r="I56" s="1129"/>
    </row>
    <row r="57">
      <c r="A57" s="1"/>
      <c r="B57" s="1530"/>
      <c r="C57" s="1530"/>
      <c r="D57" s="3"/>
      <c r="E57" s="124"/>
      <c r="F57" s="124"/>
      <c r="G57" s="124"/>
      <c r="H57" s="1129"/>
      <c r="I57" s="1129"/>
    </row>
    <row r="58">
      <c r="A58" s="1"/>
      <c r="B58" s="1530"/>
      <c r="C58" s="1530"/>
      <c r="D58" s="3"/>
      <c r="E58" s="124"/>
      <c r="F58" s="124"/>
      <c r="G58" s="124"/>
      <c r="H58" s="1129"/>
      <c r="I58" s="1129"/>
    </row>
    <row r="59">
      <c r="A59" s="1"/>
      <c r="B59" s="1530"/>
      <c r="C59" s="1530"/>
      <c r="D59" s="3"/>
      <c r="E59" s="124"/>
      <c r="F59" s="124"/>
      <c r="G59" s="124"/>
      <c r="H59" s="1129"/>
      <c r="I59" s="1129"/>
    </row>
    <row r="60">
      <c r="A60" s="1"/>
      <c r="B60" s="1530"/>
      <c r="C60" s="1530"/>
      <c r="D60" s="3"/>
      <c r="E60" s="124"/>
      <c r="F60" s="124"/>
      <c r="G60" s="124"/>
      <c r="H60" s="1129"/>
      <c r="I60" s="1129"/>
    </row>
    <row r="61">
      <c r="A61" s="1"/>
      <c r="B61" s="1530"/>
      <c r="C61" s="1530"/>
      <c r="D61" s="3"/>
      <c r="E61" s="124"/>
      <c r="F61" s="124"/>
      <c r="G61" s="124"/>
      <c r="H61" s="1129"/>
      <c r="I61" s="1129"/>
    </row>
    <row r="62">
      <c r="A62" s="1"/>
      <c r="B62" s="1530"/>
      <c r="C62" s="1530"/>
      <c r="D62" s="3"/>
      <c r="E62" s="124"/>
      <c r="F62" s="124"/>
      <c r="G62" s="124"/>
      <c r="H62" s="1129"/>
      <c r="I62" s="1129"/>
    </row>
    <row r="63">
      <c r="A63" s="1"/>
      <c r="B63" s="1530"/>
      <c r="C63" s="1530"/>
      <c r="D63" s="3"/>
      <c r="E63" s="124"/>
      <c r="F63" s="124"/>
      <c r="G63" s="124"/>
      <c r="H63" s="1129"/>
      <c r="I63" s="1129"/>
    </row>
    <row r="64">
      <c r="A64" s="1"/>
      <c r="B64" s="1530"/>
      <c r="C64" s="1530"/>
      <c r="D64" s="3"/>
      <c r="E64" s="124"/>
      <c r="F64" s="124"/>
      <c r="G64" s="124"/>
      <c r="H64" s="1129"/>
      <c r="I64" s="1129"/>
    </row>
    <row r="65">
      <c r="A65" s="1"/>
      <c r="B65" s="1530"/>
      <c r="C65" s="1530"/>
      <c r="D65" s="3"/>
      <c r="E65" s="124"/>
      <c r="F65" s="124"/>
      <c r="G65" s="124"/>
      <c r="H65" s="1129"/>
      <c r="I65" s="1129"/>
    </row>
    <row r="66">
      <c r="A66" s="1"/>
      <c r="B66" s="1530"/>
      <c r="C66" s="1530"/>
      <c r="D66" s="3"/>
      <c r="E66" s="124"/>
      <c r="F66" s="124"/>
      <c r="G66" s="124"/>
      <c r="H66" s="1129"/>
      <c r="I66" s="1129"/>
    </row>
    <row r="67">
      <c r="A67" s="1"/>
      <c r="B67" s="1530"/>
      <c r="C67" s="1530"/>
      <c r="D67" s="3"/>
      <c r="E67" s="124"/>
      <c r="F67" s="124"/>
      <c r="G67" s="124"/>
      <c r="H67" s="1129"/>
      <c r="I67" s="1129"/>
    </row>
    <row r="68">
      <c r="A68" s="1"/>
      <c r="B68" s="1530"/>
      <c r="C68" s="1530"/>
      <c r="D68" s="3"/>
      <c r="E68" s="124"/>
      <c r="F68" s="124"/>
      <c r="G68" s="124"/>
      <c r="H68" s="1129"/>
      <c r="I68" s="1129"/>
    </row>
    <row r="69">
      <c r="A69" s="1"/>
      <c r="B69" s="1530"/>
      <c r="C69" s="1530"/>
      <c r="D69" s="3"/>
      <c r="E69" s="124"/>
      <c r="F69" s="124"/>
      <c r="G69" s="124"/>
      <c r="H69" s="1129"/>
      <c r="I69" s="1129"/>
    </row>
    <row r="70">
      <c r="A70" s="1"/>
      <c r="B70" s="1530"/>
      <c r="C70" s="1530"/>
      <c r="D70" s="3"/>
      <c r="E70" s="124"/>
      <c r="F70" s="124"/>
      <c r="G70" s="124"/>
      <c r="H70" s="1129"/>
      <c r="I70" s="1129"/>
    </row>
    <row r="71">
      <c r="A71" s="1"/>
      <c r="B71" s="1530"/>
      <c r="C71" s="1530"/>
      <c r="D71" s="3"/>
      <c r="E71" s="124"/>
      <c r="F71" s="124"/>
      <c r="G71" s="124"/>
      <c r="H71" s="1129"/>
      <c r="I71" s="1129"/>
    </row>
    <row r="72">
      <c r="A72" s="1"/>
      <c r="B72" s="1530"/>
      <c r="C72" s="1530"/>
      <c r="D72" s="3"/>
      <c r="E72" s="124"/>
      <c r="F72" s="124"/>
      <c r="G72" s="124"/>
      <c r="H72" s="1129"/>
      <c r="I72" s="1129"/>
    </row>
    <row r="73">
      <c r="A73" s="1"/>
      <c r="B73" s="1530"/>
      <c r="C73" s="1530"/>
      <c r="D73" s="3"/>
      <c r="E73" s="124"/>
      <c r="F73" s="124"/>
      <c r="G73" s="124"/>
      <c r="H73" s="1129"/>
      <c r="I73" s="1129"/>
    </row>
    <row r="74">
      <c r="A74" s="1"/>
      <c r="B74" s="1530"/>
      <c r="C74" s="1530"/>
      <c r="D74" s="3"/>
      <c r="E74" s="124"/>
      <c r="F74" s="124"/>
      <c r="G74" s="124"/>
      <c r="H74" s="1129"/>
      <c r="I74" s="1129"/>
    </row>
    <row r="75">
      <c r="A75" s="1"/>
      <c r="B75" s="1530"/>
      <c r="C75" s="1530"/>
      <c r="D75" s="3"/>
      <c r="E75" s="124"/>
      <c r="F75" s="124"/>
      <c r="G75" s="124"/>
      <c r="H75" s="1129"/>
      <c r="I75" s="1129"/>
    </row>
    <row r="76">
      <c r="A76" s="1"/>
      <c r="B76" s="1530"/>
      <c r="C76" s="1530"/>
      <c r="D76" s="3"/>
      <c r="E76" s="124"/>
      <c r="F76" s="124"/>
      <c r="G76" s="124"/>
      <c r="H76" s="1129"/>
      <c r="I76" s="1129"/>
    </row>
    <row r="77">
      <c r="A77" s="1"/>
      <c r="B77" s="1530"/>
      <c r="C77" s="1530"/>
      <c r="D77" s="3"/>
      <c r="E77" s="124"/>
      <c r="F77" s="124"/>
      <c r="G77" s="124"/>
      <c r="H77" s="1129"/>
      <c r="I77" s="1129"/>
    </row>
    <row r="78">
      <c r="A78" s="1"/>
      <c r="B78" s="1530"/>
      <c r="C78" s="1530"/>
      <c r="D78" s="3"/>
      <c r="E78" s="124"/>
      <c r="F78" s="124"/>
      <c r="G78" s="124"/>
      <c r="H78" s="1129"/>
      <c r="I78" s="1129"/>
    </row>
    <row r="79">
      <c r="A79" s="1"/>
      <c r="B79" s="1530"/>
      <c r="C79" s="1530"/>
      <c r="D79" s="3"/>
      <c r="E79" s="124"/>
      <c r="F79" s="124"/>
      <c r="G79" s="124"/>
      <c r="H79" s="1129"/>
      <c r="I79" s="1129"/>
    </row>
    <row r="80">
      <c r="A80" s="1"/>
      <c r="B80" s="1530"/>
      <c r="C80" s="1530"/>
      <c r="D80" s="3"/>
      <c r="E80" s="124"/>
      <c r="F80" s="124"/>
      <c r="G80" s="124"/>
      <c r="H80" s="1129"/>
      <c r="I80" s="1129"/>
    </row>
    <row r="81">
      <c r="A81" s="1"/>
      <c r="B81" s="1530"/>
      <c r="C81" s="1530"/>
      <c r="D81" s="3"/>
      <c r="E81" s="124"/>
      <c r="F81" s="124"/>
      <c r="G81" s="124"/>
      <c r="H81" s="1129"/>
      <c r="I81" s="1129"/>
    </row>
    <row r="82">
      <c r="A82" s="1"/>
      <c r="B82" s="1530"/>
      <c r="C82" s="1530"/>
      <c r="D82" s="3"/>
      <c r="E82" s="124"/>
      <c r="F82" s="124"/>
      <c r="G82" s="124"/>
      <c r="H82" s="1129"/>
      <c r="I82" s="1129"/>
    </row>
    <row r="83">
      <c r="A83" s="1"/>
      <c r="B83" s="1530"/>
      <c r="C83" s="1530"/>
      <c r="D83" s="3"/>
      <c r="E83" s="124"/>
      <c r="F83" s="124"/>
      <c r="G83" s="124"/>
      <c r="H83" s="1129"/>
      <c r="I83" s="1129"/>
    </row>
    <row r="84">
      <c r="A84" s="1"/>
      <c r="B84" s="1530"/>
      <c r="C84" s="1530"/>
      <c r="D84" s="3"/>
      <c r="E84" s="124"/>
      <c r="F84" s="124"/>
      <c r="G84" s="124"/>
      <c r="H84" s="1129"/>
      <c r="I84" s="1129"/>
    </row>
    <row r="85">
      <c r="A85" s="1"/>
      <c r="B85" s="1530"/>
      <c r="C85" s="1530"/>
      <c r="D85" s="3"/>
      <c r="E85" s="124"/>
      <c r="F85" s="124"/>
      <c r="G85" s="124"/>
      <c r="H85" s="1129"/>
      <c r="I85" s="1129"/>
    </row>
    <row r="86">
      <c r="A86" s="1"/>
      <c r="B86" s="1530"/>
      <c r="C86" s="1530"/>
      <c r="D86" s="3"/>
      <c r="E86" s="124"/>
      <c r="F86" s="124"/>
      <c r="G86" s="124"/>
      <c r="H86" s="1129"/>
      <c r="I86" s="1129"/>
    </row>
    <row r="87">
      <c r="A87" s="1"/>
      <c r="B87" s="1530"/>
      <c r="C87" s="1530"/>
      <c r="D87" s="3"/>
      <c r="E87" s="124"/>
      <c r="F87" s="124"/>
      <c r="G87" s="124"/>
      <c r="H87" s="1129"/>
      <c r="I87" s="1129"/>
    </row>
    <row r="88">
      <c r="A88" s="1"/>
      <c r="B88" s="1530"/>
      <c r="C88" s="1530"/>
      <c r="D88" s="3"/>
      <c r="E88" s="124"/>
      <c r="F88" s="124"/>
      <c r="G88" s="124"/>
      <c r="H88" s="1129"/>
      <c r="I88" s="1129"/>
    </row>
    <row r="89">
      <c r="A89" s="1"/>
      <c r="B89" s="1530"/>
      <c r="C89" s="1530"/>
      <c r="D89" s="3"/>
      <c r="E89" s="124"/>
      <c r="F89" s="124"/>
      <c r="G89" s="124"/>
      <c r="H89" s="1129"/>
      <c r="I89" s="1129"/>
    </row>
    <row r="90">
      <c r="A90" s="1"/>
      <c r="B90" s="1530"/>
      <c r="C90" s="1530"/>
      <c r="D90" s="3"/>
      <c r="E90" s="124"/>
      <c r="F90" s="124"/>
      <c r="G90" s="124"/>
      <c r="H90" s="1129"/>
      <c r="I90" s="1129"/>
    </row>
    <row r="91">
      <c r="A91" s="1"/>
      <c r="B91" s="1530"/>
      <c r="C91" s="1530"/>
      <c r="D91" s="3"/>
      <c r="E91" s="124"/>
      <c r="F91" s="124"/>
      <c r="G91" s="124"/>
      <c r="H91" s="1129"/>
      <c r="I91" s="1129"/>
    </row>
    <row r="92">
      <c r="A92" s="1"/>
      <c r="B92" s="1530"/>
      <c r="C92" s="1530"/>
      <c r="D92" s="3"/>
      <c r="E92" s="124"/>
      <c r="F92" s="124"/>
      <c r="G92" s="124"/>
      <c r="H92" s="1129"/>
      <c r="I92" s="1129"/>
    </row>
    <row r="93">
      <c r="A93" s="1"/>
      <c r="B93" s="1530"/>
      <c r="C93" s="1530"/>
      <c r="D93" s="3"/>
      <c r="E93" s="124"/>
      <c r="F93" s="124"/>
      <c r="G93" s="124"/>
      <c r="H93" s="1129"/>
      <c r="I93" s="1129"/>
    </row>
    <row r="94">
      <c r="A94" s="1"/>
      <c r="B94" s="1530"/>
      <c r="C94" s="1530"/>
      <c r="D94" s="3"/>
      <c r="E94" s="124"/>
      <c r="F94" s="124"/>
      <c r="G94" s="124"/>
      <c r="H94" s="1129"/>
      <c r="I94" s="1129"/>
    </row>
    <row r="95">
      <c r="A95" s="1"/>
      <c r="B95" s="1530"/>
      <c r="C95" s="1530"/>
      <c r="D95" s="3"/>
      <c r="E95" s="124"/>
      <c r="F95" s="124"/>
      <c r="G95" s="124"/>
      <c r="H95" s="1129"/>
      <c r="I95" s="1129"/>
    </row>
    <row r="96">
      <c r="A96" s="1"/>
      <c r="B96" s="1530"/>
      <c r="C96" s="1530"/>
      <c r="D96" s="3"/>
      <c r="E96" s="124"/>
      <c r="F96" s="124"/>
      <c r="G96" s="124"/>
      <c r="H96" s="1129"/>
      <c r="I96" s="1129"/>
    </row>
    <row r="97">
      <c r="A97" s="1"/>
      <c r="B97" s="1530"/>
      <c r="C97" s="1530"/>
      <c r="D97" s="3"/>
      <c r="E97" s="124"/>
      <c r="F97" s="124"/>
      <c r="G97" s="124"/>
      <c r="H97" s="1129"/>
      <c r="I97" s="1129"/>
    </row>
    <row r="98">
      <c r="A98" s="1"/>
      <c r="B98" s="1530"/>
      <c r="C98" s="1530"/>
      <c r="D98" s="3"/>
      <c r="E98" s="124"/>
      <c r="F98" s="124"/>
      <c r="G98" s="124"/>
      <c r="H98" s="1129"/>
      <c r="I98" s="1129"/>
    </row>
    <row r="99">
      <c r="A99" s="1"/>
      <c r="B99" s="1530"/>
      <c r="C99" s="1530"/>
      <c r="D99" s="3"/>
      <c r="E99" s="124"/>
      <c r="F99" s="124"/>
      <c r="G99" s="124"/>
      <c r="H99" s="1129"/>
      <c r="I99" s="1129"/>
    </row>
    <row r="100">
      <c r="A100" s="1"/>
      <c r="B100" s="1530"/>
      <c r="C100" s="1530"/>
      <c r="D100" s="3"/>
      <c r="E100" s="124"/>
      <c r="F100" s="124"/>
      <c r="G100" s="124"/>
      <c r="H100" s="1129"/>
      <c r="I100" s="1129"/>
    </row>
    <row r="101">
      <c r="A101" s="1"/>
      <c r="B101" s="1530"/>
      <c r="C101" s="1530"/>
      <c r="D101" s="3"/>
      <c r="E101" s="124"/>
      <c r="F101" s="124"/>
      <c r="G101" s="124"/>
      <c r="H101" s="1129"/>
      <c r="I101" s="1129"/>
    </row>
    <row r="102">
      <c r="A102" s="1"/>
      <c r="B102" s="1530"/>
      <c r="C102" s="1530"/>
      <c r="D102" s="3"/>
      <c r="E102" s="124"/>
      <c r="F102" s="124"/>
      <c r="G102" s="124"/>
      <c r="H102" s="1129"/>
      <c r="I102" s="1129"/>
    </row>
    <row r="103">
      <c r="A103" s="1"/>
      <c r="B103" s="1530"/>
      <c r="C103" s="1530"/>
      <c r="D103" s="3"/>
      <c r="E103" s="124"/>
      <c r="F103" s="124"/>
      <c r="G103" s="124"/>
      <c r="H103" s="1129"/>
      <c r="I103" s="1129"/>
    </row>
    <row r="104">
      <c r="A104" s="1"/>
      <c r="B104" s="1530"/>
      <c r="C104" s="1530"/>
      <c r="D104" s="3"/>
      <c r="E104" s="124"/>
      <c r="F104" s="124"/>
      <c r="G104" s="124"/>
      <c r="H104" s="1129"/>
      <c r="I104" s="1129"/>
    </row>
    <row r="105">
      <c r="A105" s="1"/>
      <c r="B105" s="1530"/>
      <c r="C105" s="1530"/>
      <c r="D105" s="3"/>
      <c r="E105" s="124"/>
      <c r="F105" s="124"/>
      <c r="G105" s="124"/>
      <c r="H105" s="1129"/>
      <c r="I105" s="1129"/>
    </row>
    <row r="106">
      <c r="A106" s="1"/>
      <c r="B106" s="1530"/>
      <c r="C106" s="1530"/>
      <c r="D106" s="3"/>
      <c r="E106" s="124"/>
      <c r="F106" s="124"/>
      <c r="G106" s="124"/>
      <c r="H106" s="1129"/>
      <c r="I106" s="1129"/>
    </row>
    <row r="107">
      <c r="A107" s="1"/>
      <c r="B107" s="1530"/>
      <c r="C107" s="1530"/>
      <c r="D107" s="3"/>
      <c r="E107" s="124"/>
      <c r="F107" s="124"/>
      <c r="G107" s="124"/>
      <c r="H107" s="1129"/>
      <c r="I107" s="1129"/>
    </row>
    <row r="108">
      <c r="A108" s="1"/>
      <c r="B108" s="1530"/>
      <c r="C108" s="1530"/>
      <c r="D108" s="3"/>
      <c r="E108" s="124"/>
      <c r="F108" s="124"/>
      <c r="G108" s="124"/>
      <c r="H108" s="1129"/>
      <c r="I108" s="1129"/>
    </row>
    <row r="109">
      <c r="A109" s="1"/>
      <c r="B109" s="1530"/>
      <c r="C109" s="1530"/>
      <c r="D109" s="3"/>
      <c r="E109" s="124"/>
      <c r="F109" s="124"/>
      <c r="G109" s="124"/>
      <c r="H109" s="1129"/>
      <c r="I109" s="1129"/>
    </row>
    <row r="110">
      <c r="A110" s="1"/>
      <c r="B110" s="1530"/>
      <c r="C110" s="1530"/>
      <c r="D110" s="3"/>
      <c r="E110" s="124"/>
      <c r="F110" s="124"/>
      <c r="G110" s="124"/>
      <c r="H110" s="1129"/>
      <c r="I110" s="1129"/>
    </row>
    <row r="111">
      <c r="A111" s="1"/>
      <c r="B111" s="1530"/>
      <c r="C111" s="1530"/>
      <c r="D111" s="3"/>
      <c r="E111" s="124"/>
      <c r="F111" s="124"/>
      <c r="G111" s="124"/>
      <c r="H111" s="1129"/>
      <c r="I111" s="1129"/>
    </row>
    <row r="112">
      <c r="A112" s="1"/>
      <c r="B112" s="1530"/>
      <c r="C112" s="1530"/>
      <c r="D112" s="3"/>
      <c r="E112" s="124"/>
      <c r="F112" s="124"/>
      <c r="G112" s="124"/>
      <c r="H112" s="1129"/>
      <c r="I112" s="1129"/>
    </row>
    <row r="113">
      <c r="A113" s="1"/>
      <c r="B113" s="1530"/>
      <c r="C113" s="1530"/>
      <c r="D113" s="3"/>
      <c r="E113" s="124"/>
      <c r="F113" s="124"/>
      <c r="G113" s="124"/>
      <c r="H113" s="1129"/>
      <c r="I113" s="1129"/>
    </row>
    <row r="114">
      <c r="A114" s="1"/>
      <c r="B114" s="1530"/>
      <c r="C114" s="1530"/>
      <c r="D114" s="3"/>
      <c r="E114" s="124"/>
      <c r="F114" s="124"/>
      <c r="G114" s="124"/>
      <c r="H114" s="1129"/>
      <c r="I114" s="1129"/>
    </row>
    <row r="115">
      <c r="A115" s="1"/>
      <c r="B115" s="1530"/>
      <c r="C115" s="1530"/>
      <c r="D115" s="3"/>
      <c r="E115" s="124"/>
      <c r="F115" s="124"/>
      <c r="G115" s="124"/>
      <c r="H115" s="1129"/>
      <c r="I115" s="1129"/>
    </row>
    <row r="116">
      <c r="A116" s="1"/>
      <c r="B116" s="1530"/>
      <c r="C116" s="1530"/>
      <c r="D116" s="3"/>
      <c r="E116" s="124"/>
      <c r="F116" s="124"/>
      <c r="G116" s="124"/>
      <c r="H116" s="1129"/>
      <c r="I116" s="1129"/>
    </row>
    <row r="117">
      <c r="A117" s="1"/>
      <c r="B117" s="1530"/>
      <c r="C117" s="1530"/>
      <c r="D117" s="3"/>
      <c r="E117" s="124"/>
      <c r="F117" s="124"/>
      <c r="G117" s="124"/>
      <c r="H117" s="1129"/>
      <c r="I117" s="1129"/>
    </row>
    <row r="118">
      <c r="A118" s="1"/>
      <c r="B118" s="1530"/>
      <c r="C118" s="1530"/>
      <c r="D118" s="3"/>
      <c r="E118" s="124"/>
      <c r="F118" s="124"/>
      <c r="G118" s="124"/>
      <c r="H118" s="1129"/>
      <c r="I118" s="1129"/>
    </row>
    <row r="119">
      <c r="A119" s="1"/>
      <c r="B119" s="1530"/>
      <c r="C119" s="1530"/>
      <c r="D119" s="3"/>
      <c r="E119" s="124"/>
      <c r="F119" s="124"/>
      <c r="G119" s="124"/>
      <c r="H119" s="1129"/>
      <c r="I119" s="1129"/>
    </row>
    <row r="120">
      <c r="A120" s="1"/>
      <c r="B120" s="1530"/>
      <c r="C120" s="1530"/>
      <c r="D120" s="3"/>
      <c r="E120" s="124"/>
      <c r="F120" s="124"/>
      <c r="G120" s="124"/>
      <c r="H120" s="1129"/>
      <c r="I120" s="1129"/>
    </row>
    <row r="121">
      <c r="A121" s="1"/>
      <c r="B121" s="1530"/>
      <c r="C121" s="1530"/>
      <c r="D121" s="3"/>
      <c r="E121" s="124"/>
      <c r="F121" s="124"/>
      <c r="G121" s="124"/>
      <c r="H121" s="1129"/>
      <c r="I121" s="1129"/>
    </row>
    <row r="122">
      <c r="A122" s="1"/>
      <c r="B122" s="1530"/>
      <c r="C122" s="1530"/>
      <c r="D122" s="3"/>
      <c r="E122" s="124"/>
      <c r="F122" s="124"/>
      <c r="G122" s="124"/>
      <c r="H122" s="1129"/>
      <c r="I122" s="1129"/>
    </row>
    <row r="123">
      <c r="A123" s="1"/>
      <c r="B123" s="1530"/>
      <c r="C123" s="1530"/>
      <c r="D123" s="3"/>
      <c r="E123" s="124"/>
      <c r="F123" s="124"/>
      <c r="G123" s="124"/>
      <c r="H123" s="1129"/>
      <c r="I123" s="1129"/>
    </row>
    <row r="124">
      <c r="A124" s="1"/>
      <c r="B124" s="1530"/>
      <c r="C124" s="1530"/>
      <c r="D124" s="3"/>
      <c r="E124" s="124"/>
      <c r="F124" s="124"/>
      <c r="G124" s="124"/>
      <c r="H124" s="1129"/>
      <c r="I124" s="1129"/>
    </row>
    <row r="125">
      <c r="A125" s="1"/>
      <c r="B125" s="1530"/>
      <c r="C125" s="1530"/>
      <c r="D125" s="3"/>
      <c r="E125" s="124"/>
      <c r="F125" s="124"/>
      <c r="G125" s="124"/>
      <c r="H125" s="1129"/>
      <c r="I125" s="1129"/>
    </row>
    <row r="126">
      <c r="A126" s="1"/>
      <c r="B126" s="1530"/>
      <c r="C126" s="1530"/>
      <c r="D126" s="3"/>
      <c r="E126" s="124"/>
      <c r="F126" s="124"/>
      <c r="G126" s="124"/>
      <c r="H126" s="1129"/>
      <c r="I126" s="1129"/>
    </row>
    <row r="127">
      <c r="A127" s="1"/>
      <c r="B127" s="1530"/>
      <c r="C127" s="1530"/>
      <c r="D127" s="3"/>
      <c r="E127" s="124"/>
      <c r="F127" s="124"/>
      <c r="G127" s="124"/>
      <c r="H127" s="1129"/>
      <c r="I127" s="1129"/>
    </row>
    <row r="128">
      <c r="A128" s="1"/>
      <c r="B128" s="1530"/>
      <c r="C128" s="1530"/>
      <c r="D128" s="3"/>
      <c r="E128" s="124"/>
      <c r="F128" s="124"/>
      <c r="G128" s="124"/>
      <c r="H128" s="1129"/>
      <c r="I128" s="1129"/>
    </row>
    <row r="129">
      <c r="A129" s="1"/>
      <c r="B129" s="1530"/>
      <c r="C129" s="1530"/>
      <c r="D129" s="3"/>
      <c r="E129" s="124"/>
      <c r="F129" s="124"/>
      <c r="G129" s="124"/>
      <c r="H129" s="1129"/>
      <c r="I129" s="1129"/>
    </row>
    <row r="130">
      <c r="A130" s="1"/>
      <c r="B130" s="1530"/>
      <c r="C130" s="1530"/>
      <c r="D130" s="3"/>
      <c r="E130" s="124"/>
      <c r="F130" s="124"/>
      <c r="G130" s="124"/>
      <c r="H130" s="1129"/>
      <c r="I130" s="1129"/>
    </row>
    <row r="131">
      <c r="A131" s="1"/>
      <c r="B131" s="1530"/>
      <c r="C131" s="1530"/>
      <c r="D131" s="3"/>
      <c r="E131" s="124"/>
      <c r="F131" s="124"/>
      <c r="G131" s="124"/>
      <c r="H131" s="1129"/>
      <c r="I131" s="1129"/>
    </row>
    <row r="132">
      <c r="A132" s="1"/>
      <c r="B132" s="1530"/>
      <c r="C132" s="1530"/>
      <c r="D132" s="3"/>
      <c r="E132" s="124"/>
      <c r="F132" s="124"/>
      <c r="G132" s="124"/>
      <c r="H132" s="1129"/>
      <c r="I132" s="1129"/>
    </row>
    <row r="133">
      <c r="A133" s="1"/>
      <c r="B133" s="1530"/>
      <c r="C133" s="1530"/>
      <c r="D133" s="3"/>
      <c r="E133" s="124"/>
      <c r="F133" s="124"/>
      <c r="G133" s="124"/>
      <c r="H133" s="1129"/>
      <c r="I133" s="1129"/>
    </row>
    <row r="134">
      <c r="A134" s="1"/>
      <c r="B134" s="1530"/>
      <c r="C134" s="1530"/>
      <c r="D134" s="3"/>
      <c r="E134" s="124"/>
      <c r="F134" s="124"/>
      <c r="G134" s="124"/>
      <c r="H134" s="1129"/>
      <c r="I134" s="1129"/>
    </row>
    <row r="135">
      <c r="A135" s="1"/>
      <c r="B135" s="1530"/>
      <c r="C135" s="1530"/>
      <c r="D135" s="3"/>
      <c r="E135" s="124"/>
      <c r="F135" s="124"/>
      <c r="G135" s="124"/>
      <c r="H135" s="1129"/>
      <c r="I135" s="1129"/>
    </row>
    <row r="136">
      <c r="A136" s="1"/>
      <c r="B136" s="1530"/>
      <c r="C136" s="1530"/>
      <c r="D136" s="3"/>
      <c r="E136" s="124"/>
      <c r="F136" s="124"/>
      <c r="G136" s="124"/>
      <c r="H136" s="1129"/>
      <c r="I136" s="1129"/>
    </row>
    <row r="137">
      <c r="A137" s="1"/>
      <c r="B137" s="1530"/>
      <c r="C137" s="1530"/>
      <c r="D137" s="3"/>
      <c r="E137" s="124"/>
      <c r="F137" s="124"/>
      <c r="G137" s="124"/>
      <c r="H137" s="1129"/>
      <c r="I137" s="1129"/>
    </row>
    <row r="138">
      <c r="A138" s="1"/>
      <c r="B138" s="1530"/>
      <c r="C138" s="1530"/>
      <c r="D138" s="3"/>
      <c r="E138" s="124"/>
      <c r="F138" s="124"/>
      <c r="G138" s="124"/>
      <c r="H138" s="1129"/>
      <c r="I138" s="1129"/>
    </row>
    <row r="139">
      <c r="A139" s="1"/>
      <c r="B139" s="1530"/>
      <c r="C139" s="1530"/>
      <c r="D139" s="3"/>
      <c r="E139" s="124"/>
      <c r="F139" s="124"/>
      <c r="G139" s="124"/>
      <c r="H139" s="1129"/>
      <c r="I139" s="1129"/>
    </row>
    <row r="140">
      <c r="A140" s="1"/>
      <c r="B140" s="1530"/>
      <c r="C140" s="1530"/>
      <c r="D140" s="3"/>
      <c r="E140" s="124"/>
      <c r="F140" s="124"/>
      <c r="G140" s="124"/>
      <c r="H140" s="1129"/>
      <c r="I140" s="1129"/>
    </row>
    <row r="141">
      <c r="A141" s="1"/>
      <c r="B141" s="1530"/>
      <c r="C141" s="1530"/>
      <c r="D141" s="3"/>
      <c r="E141" s="124"/>
      <c r="F141" s="124"/>
      <c r="G141" s="124"/>
      <c r="H141" s="1129"/>
      <c r="I141" s="1129"/>
    </row>
    <row r="142">
      <c r="A142" s="1"/>
      <c r="B142" s="1530"/>
      <c r="C142" s="1530"/>
      <c r="D142" s="3"/>
      <c r="E142" s="124"/>
      <c r="F142" s="124"/>
      <c r="G142" s="124"/>
      <c r="H142" s="1129"/>
      <c r="I142" s="1129"/>
    </row>
    <row r="143">
      <c r="A143" s="1"/>
      <c r="B143" s="1530"/>
      <c r="C143" s="1530"/>
      <c r="D143" s="3"/>
      <c r="E143" s="124"/>
      <c r="F143" s="124"/>
      <c r="G143" s="124"/>
      <c r="H143" s="1129"/>
      <c r="I143" s="1129"/>
    </row>
    <row r="144">
      <c r="A144" s="1"/>
      <c r="B144" s="1530"/>
      <c r="C144" s="1530"/>
      <c r="D144" s="3"/>
      <c r="E144" s="124"/>
      <c r="F144" s="124"/>
      <c r="G144" s="124"/>
      <c r="H144" s="1129"/>
      <c r="I144" s="1129"/>
    </row>
    <row r="145">
      <c r="A145" s="1"/>
      <c r="B145" s="1530"/>
      <c r="C145" s="1530"/>
      <c r="D145" s="3"/>
      <c r="E145" s="124"/>
      <c r="F145" s="124"/>
      <c r="G145" s="124"/>
      <c r="H145" s="1129"/>
      <c r="I145" s="1129"/>
    </row>
    <row r="146">
      <c r="A146" s="1"/>
      <c r="B146" s="1530"/>
      <c r="C146" s="1530"/>
      <c r="D146" s="3"/>
      <c r="E146" s="124"/>
      <c r="F146" s="124"/>
      <c r="G146" s="124"/>
      <c r="H146" s="1129"/>
      <c r="I146" s="1129"/>
    </row>
    <row r="147">
      <c r="A147" s="1"/>
      <c r="B147" s="1530"/>
      <c r="C147" s="1530"/>
      <c r="D147" s="3"/>
      <c r="E147" s="124"/>
      <c r="F147" s="124"/>
      <c r="G147" s="124"/>
      <c r="H147" s="1129"/>
      <c r="I147" s="1129"/>
    </row>
    <row r="148">
      <c r="A148" s="1"/>
      <c r="B148" s="1530"/>
      <c r="C148" s="1530"/>
      <c r="D148" s="3"/>
      <c r="E148" s="124"/>
      <c r="F148" s="124"/>
      <c r="G148" s="124"/>
      <c r="H148" s="1129"/>
      <c r="I148" s="1129"/>
    </row>
    <row r="149">
      <c r="A149" s="1"/>
      <c r="B149" s="1530"/>
      <c r="C149" s="1530"/>
      <c r="D149" s="3"/>
      <c r="E149" s="124"/>
      <c r="F149" s="124"/>
      <c r="G149" s="124"/>
      <c r="H149" s="1129"/>
      <c r="I149" s="1129"/>
    </row>
    <row r="150">
      <c r="A150" s="1"/>
      <c r="B150" s="1530"/>
      <c r="C150" s="1530"/>
      <c r="D150" s="3"/>
      <c r="E150" s="124"/>
      <c r="F150" s="124"/>
      <c r="G150" s="124"/>
      <c r="H150" s="1129"/>
      <c r="I150" s="1129"/>
    </row>
    <row r="151">
      <c r="A151" s="1"/>
      <c r="B151" s="1530"/>
      <c r="C151" s="1530"/>
      <c r="D151" s="3"/>
      <c r="E151" s="124"/>
      <c r="F151" s="124"/>
      <c r="G151" s="124"/>
      <c r="H151" s="1129"/>
      <c r="I151" s="1129"/>
    </row>
    <row r="152">
      <c r="A152" s="1"/>
      <c r="B152" s="1530"/>
      <c r="C152" s="1530"/>
      <c r="D152" s="3"/>
      <c r="E152" s="124"/>
      <c r="F152" s="124"/>
      <c r="G152" s="124"/>
      <c r="H152" s="1129"/>
      <c r="I152" s="1129"/>
    </row>
    <row r="153">
      <c r="A153" s="1"/>
      <c r="B153" s="1530"/>
      <c r="C153" s="1530"/>
      <c r="D153" s="3"/>
      <c r="E153" s="124"/>
      <c r="F153" s="124"/>
      <c r="G153" s="124"/>
      <c r="H153" s="1129"/>
      <c r="I153" s="1129"/>
    </row>
    <row r="154">
      <c r="A154" s="1"/>
      <c r="B154" s="1530"/>
      <c r="C154" s="1530"/>
      <c r="D154" s="3"/>
      <c r="E154" s="124"/>
      <c r="F154" s="124"/>
      <c r="G154" s="124"/>
      <c r="H154" s="1129"/>
      <c r="I154" s="1129"/>
    </row>
    <row r="155">
      <c r="A155" s="1"/>
      <c r="B155" s="1530"/>
      <c r="C155" s="1530"/>
      <c r="D155" s="3"/>
      <c r="E155" s="124"/>
      <c r="F155" s="124"/>
      <c r="G155" s="124"/>
      <c r="H155" s="1129"/>
      <c r="I155" s="1129"/>
    </row>
    <row r="156">
      <c r="A156" s="1"/>
      <c r="B156" s="1530"/>
      <c r="C156" s="1530"/>
      <c r="D156" s="3"/>
      <c r="E156" s="124"/>
      <c r="F156" s="124"/>
      <c r="G156" s="124"/>
      <c r="H156" s="1129"/>
      <c r="I156" s="1129"/>
    </row>
    <row r="157">
      <c r="A157" s="1"/>
      <c r="B157" s="1530"/>
      <c r="C157" s="1530"/>
      <c r="D157" s="3"/>
      <c r="E157" s="124"/>
      <c r="F157" s="124"/>
      <c r="G157" s="124"/>
      <c r="H157" s="1129"/>
      <c r="I157" s="1129"/>
    </row>
    <row r="158">
      <c r="A158" s="1"/>
      <c r="B158" s="1530"/>
      <c r="C158" s="1530"/>
      <c r="D158" s="3"/>
      <c r="E158" s="124"/>
      <c r="F158" s="124"/>
      <c r="G158" s="124"/>
      <c r="H158" s="1129"/>
      <c r="I158" s="1129"/>
    </row>
    <row r="159">
      <c r="A159" s="1"/>
      <c r="B159" s="1530"/>
      <c r="C159" s="1530"/>
      <c r="D159" s="3"/>
      <c r="E159" s="124"/>
      <c r="F159" s="124"/>
      <c r="G159" s="124"/>
      <c r="H159" s="1129"/>
      <c r="I159" s="1129"/>
    </row>
    <row r="160">
      <c r="A160" s="1"/>
      <c r="B160" s="1530"/>
      <c r="C160" s="1530"/>
      <c r="D160" s="3"/>
      <c r="E160" s="124"/>
      <c r="F160" s="124"/>
      <c r="G160" s="124"/>
      <c r="H160" s="1129"/>
      <c r="I160" s="1129"/>
    </row>
    <row r="161">
      <c r="A161" s="1"/>
      <c r="B161" s="1530"/>
      <c r="C161" s="1530"/>
      <c r="D161" s="3"/>
      <c r="E161" s="124"/>
      <c r="F161" s="124"/>
      <c r="G161" s="124"/>
      <c r="H161" s="1129"/>
      <c r="I161" s="1129"/>
    </row>
    <row r="162">
      <c r="A162" s="1"/>
      <c r="B162" s="1530"/>
      <c r="C162" s="1530"/>
      <c r="D162" s="3"/>
      <c r="E162" s="124"/>
      <c r="F162" s="124"/>
      <c r="G162" s="124"/>
      <c r="H162" s="1129"/>
      <c r="I162" s="1129"/>
    </row>
    <row r="163">
      <c r="A163" s="1"/>
      <c r="B163" s="1530"/>
      <c r="C163" s="1530"/>
      <c r="D163" s="3"/>
      <c r="E163" s="124"/>
      <c r="F163" s="124"/>
      <c r="G163" s="124"/>
      <c r="H163" s="1129"/>
      <c r="I163" s="1129"/>
    </row>
    <row r="164">
      <c r="A164" s="1"/>
      <c r="B164" s="1530"/>
      <c r="C164" s="1530"/>
      <c r="D164" s="3"/>
      <c r="E164" s="124"/>
      <c r="F164" s="124"/>
      <c r="G164" s="124"/>
      <c r="H164" s="1129"/>
      <c r="I164" s="1129"/>
    </row>
    <row r="165">
      <c r="A165" s="1"/>
      <c r="B165" s="1530"/>
      <c r="C165" s="1530"/>
      <c r="D165" s="3"/>
      <c r="E165" s="124"/>
      <c r="F165" s="124"/>
      <c r="G165" s="124"/>
      <c r="H165" s="1129"/>
      <c r="I165" s="1129"/>
    </row>
    <row r="166">
      <c r="A166" s="1"/>
      <c r="B166" s="1530"/>
      <c r="C166" s="1530"/>
      <c r="D166" s="3"/>
      <c r="E166" s="124"/>
      <c r="F166" s="124"/>
      <c r="G166" s="124"/>
      <c r="H166" s="1129"/>
      <c r="I166" s="1129"/>
    </row>
    <row r="167">
      <c r="A167" s="1"/>
      <c r="B167" s="1530"/>
      <c r="C167" s="1530"/>
      <c r="D167" s="3"/>
      <c r="E167" s="124"/>
      <c r="F167" s="124"/>
      <c r="G167" s="124"/>
      <c r="H167" s="1129"/>
      <c r="I167" s="1129"/>
    </row>
    <row r="168">
      <c r="A168" s="1"/>
      <c r="B168" s="1530"/>
      <c r="C168" s="1530"/>
      <c r="D168" s="3"/>
      <c r="E168" s="124"/>
      <c r="F168" s="124"/>
      <c r="G168" s="124"/>
      <c r="H168" s="1129"/>
      <c r="I168" s="1129"/>
    </row>
    <row r="169">
      <c r="A169" s="1"/>
      <c r="B169" s="1530"/>
      <c r="C169" s="1530"/>
      <c r="D169" s="3"/>
      <c r="E169" s="124"/>
      <c r="F169" s="124"/>
      <c r="G169" s="124"/>
      <c r="H169" s="1129"/>
      <c r="I169" s="1129"/>
    </row>
    <row r="170">
      <c r="A170" s="1"/>
      <c r="B170" s="1530"/>
      <c r="C170" s="1530"/>
      <c r="D170" s="3"/>
      <c r="E170" s="124"/>
      <c r="F170" s="124"/>
      <c r="G170" s="124"/>
      <c r="H170" s="1129"/>
      <c r="I170" s="1129"/>
    </row>
    <row r="171">
      <c r="A171" s="1"/>
      <c r="B171" s="1530"/>
      <c r="C171" s="1530"/>
      <c r="D171" s="3"/>
      <c r="E171" s="124"/>
      <c r="F171" s="124"/>
      <c r="G171" s="124"/>
      <c r="H171" s="1129"/>
      <c r="I171" s="1129"/>
    </row>
    <row r="172">
      <c r="A172" s="1"/>
      <c r="B172" s="1530"/>
      <c r="C172" s="1530"/>
      <c r="D172" s="3"/>
      <c r="E172" s="124"/>
      <c r="F172" s="124"/>
      <c r="G172" s="124"/>
      <c r="H172" s="1129"/>
      <c r="I172" s="1129"/>
    </row>
    <row r="173">
      <c r="A173" s="1"/>
      <c r="B173" s="1530"/>
      <c r="C173" s="1530"/>
      <c r="D173" s="3"/>
      <c r="E173" s="124"/>
      <c r="F173" s="124"/>
      <c r="G173" s="124"/>
      <c r="H173" s="1129"/>
      <c r="I173" s="1129"/>
    </row>
    <row r="174">
      <c r="A174" s="1"/>
      <c r="B174" s="1530"/>
      <c r="C174" s="1530"/>
      <c r="D174" s="3"/>
      <c r="E174" s="124"/>
      <c r="F174" s="124"/>
      <c r="G174" s="124"/>
      <c r="H174" s="1129"/>
      <c r="I174" s="1129"/>
    </row>
    <row r="175">
      <c r="A175" s="1"/>
      <c r="B175" s="1530"/>
      <c r="C175" s="1530"/>
      <c r="D175" s="3"/>
      <c r="E175" s="124"/>
      <c r="F175" s="124"/>
      <c r="G175" s="124"/>
      <c r="H175" s="1129"/>
      <c r="I175" s="1129"/>
    </row>
    <row r="176">
      <c r="A176" s="1"/>
      <c r="B176" s="1530"/>
      <c r="C176" s="1530"/>
      <c r="D176" s="3"/>
      <c r="E176" s="124"/>
      <c r="F176" s="124"/>
      <c r="G176" s="124"/>
      <c r="H176" s="1129"/>
      <c r="I176" s="1129"/>
    </row>
    <row r="177">
      <c r="A177" s="1"/>
      <c r="B177" s="1530"/>
      <c r="C177" s="1530"/>
      <c r="D177" s="3"/>
      <c r="E177" s="124"/>
      <c r="F177" s="124"/>
      <c r="G177" s="124"/>
      <c r="H177" s="1129"/>
      <c r="I177" s="1129"/>
    </row>
    <row r="178">
      <c r="A178" s="1"/>
      <c r="B178" s="1530"/>
      <c r="C178" s="1530"/>
      <c r="D178" s="3"/>
      <c r="E178" s="124"/>
      <c r="F178" s="124"/>
      <c r="G178" s="124"/>
      <c r="H178" s="1129"/>
      <c r="I178" s="1129"/>
    </row>
    <row r="179">
      <c r="A179" s="1"/>
      <c r="B179" s="1530"/>
      <c r="C179" s="1530"/>
      <c r="D179" s="3"/>
      <c r="E179" s="124"/>
      <c r="F179" s="124"/>
      <c r="G179" s="124"/>
      <c r="H179" s="1129"/>
      <c r="I179" s="1129"/>
    </row>
    <row r="180">
      <c r="A180" s="1"/>
      <c r="B180" s="1530"/>
      <c r="C180" s="1530"/>
      <c r="D180" s="3"/>
      <c r="E180" s="124"/>
      <c r="F180" s="124"/>
      <c r="G180" s="124"/>
      <c r="H180" s="1129"/>
      <c r="I180" s="1129"/>
    </row>
    <row r="181">
      <c r="A181" s="1"/>
      <c r="B181" s="1530"/>
      <c r="C181" s="1530"/>
      <c r="D181" s="3"/>
      <c r="E181" s="124"/>
      <c r="F181" s="124"/>
      <c r="G181" s="124"/>
      <c r="H181" s="1129"/>
      <c r="I181" s="1129"/>
    </row>
    <row r="182">
      <c r="A182" s="1"/>
      <c r="B182" s="1530"/>
      <c r="C182" s="1530"/>
      <c r="D182" s="3"/>
      <c r="E182" s="124"/>
      <c r="F182" s="124"/>
      <c r="G182" s="124"/>
      <c r="H182" s="1129"/>
      <c r="I182" s="1129"/>
    </row>
    <row r="183">
      <c r="A183" s="1"/>
      <c r="B183" s="1530"/>
      <c r="C183" s="1530"/>
      <c r="D183" s="3"/>
      <c r="E183" s="124"/>
      <c r="F183" s="124"/>
      <c r="G183" s="124"/>
      <c r="H183" s="1129"/>
      <c r="I183" s="1129"/>
    </row>
    <row r="184">
      <c r="A184" s="1"/>
      <c r="B184" s="1530"/>
      <c r="C184" s="1530"/>
      <c r="D184" s="3"/>
      <c r="E184" s="124"/>
      <c r="F184" s="124"/>
      <c r="G184" s="124"/>
      <c r="H184" s="1129"/>
      <c r="I184" s="1129"/>
    </row>
    <row r="185">
      <c r="A185" s="1"/>
      <c r="B185" s="1530"/>
      <c r="C185" s="1530"/>
      <c r="D185" s="3"/>
      <c r="E185" s="124"/>
      <c r="F185" s="124"/>
      <c r="G185" s="124"/>
      <c r="H185" s="1129"/>
      <c r="I185" s="1129"/>
    </row>
    <row r="186">
      <c r="A186" s="1"/>
      <c r="B186" s="1530"/>
      <c r="C186" s="1530"/>
      <c r="D186" s="3"/>
      <c r="E186" s="124"/>
      <c r="F186" s="124"/>
      <c r="G186" s="124"/>
      <c r="H186" s="1129"/>
      <c r="I186" s="1129"/>
    </row>
    <row r="187">
      <c r="A187" s="1"/>
      <c r="B187" s="1530"/>
      <c r="C187" s="1530"/>
      <c r="D187" s="3"/>
      <c r="E187" s="124"/>
      <c r="F187" s="124"/>
      <c r="G187" s="124"/>
      <c r="H187" s="1129"/>
      <c r="I187" s="1129"/>
    </row>
    <row r="188">
      <c r="A188" s="1"/>
      <c r="B188" s="1530"/>
      <c r="C188" s="1530"/>
      <c r="D188" s="3"/>
      <c r="E188" s="124"/>
      <c r="F188" s="124"/>
      <c r="G188" s="124"/>
      <c r="H188" s="1129"/>
      <c r="I188" s="1129"/>
    </row>
    <row r="189">
      <c r="A189" s="1"/>
      <c r="B189" s="1530"/>
      <c r="C189" s="1530"/>
      <c r="D189" s="3"/>
      <c r="E189" s="124"/>
      <c r="F189" s="124"/>
      <c r="G189" s="124"/>
      <c r="H189" s="1129"/>
      <c r="I189" s="1129"/>
    </row>
    <row r="190">
      <c r="A190" s="1"/>
      <c r="B190" s="1530"/>
      <c r="C190" s="1530"/>
      <c r="D190" s="3"/>
      <c r="E190" s="124"/>
      <c r="F190" s="124"/>
      <c r="G190" s="124"/>
      <c r="H190" s="1129"/>
      <c r="I190" s="1129"/>
    </row>
    <row r="191">
      <c r="A191" s="1"/>
      <c r="B191" s="1530"/>
      <c r="C191" s="1530"/>
      <c r="D191" s="3"/>
      <c r="E191" s="124"/>
      <c r="F191" s="124"/>
      <c r="G191" s="124"/>
      <c r="H191" s="1129"/>
      <c r="I191" s="1129"/>
    </row>
    <row r="192">
      <c r="A192" s="1"/>
      <c r="B192" s="1530"/>
      <c r="C192" s="1530"/>
      <c r="D192" s="3"/>
      <c r="E192" s="124"/>
      <c r="F192" s="124"/>
      <c r="G192" s="124"/>
      <c r="H192" s="1129"/>
      <c r="I192" s="1129"/>
    </row>
    <row r="193">
      <c r="A193" s="1"/>
      <c r="B193" s="1530"/>
      <c r="C193" s="1530"/>
      <c r="D193" s="3"/>
      <c r="E193" s="124"/>
      <c r="F193" s="124"/>
      <c r="G193" s="124"/>
      <c r="H193" s="1129"/>
      <c r="I193" s="1129"/>
    </row>
    <row r="194">
      <c r="A194" s="1"/>
      <c r="B194" s="1530"/>
      <c r="C194" s="1530"/>
      <c r="D194" s="3"/>
      <c r="E194" s="124"/>
      <c r="F194" s="124"/>
      <c r="G194" s="124"/>
      <c r="H194" s="1129"/>
      <c r="I194" s="1129"/>
    </row>
    <row r="195">
      <c r="A195" s="1"/>
      <c r="B195" s="1530"/>
      <c r="C195" s="1530"/>
      <c r="D195" s="3"/>
      <c r="E195" s="124"/>
      <c r="F195" s="124"/>
      <c r="G195" s="124"/>
      <c r="H195" s="1129"/>
      <c r="I195" s="1129"/>
    </row>
    <row r="196">
      <c r="A196" s="1"/>
      <c r="B196" s="1530"/>
      <c r="C196" s="1530"/>
      <c r="D196" s="3"/>
      <c r="E196" s="124"/>
      <c r="F196" s="124"/>
      <c r="G196" s="124"/>
      <c r="H196" s="1129"/>
      <c r="I196" s="1129"/>
    </row>
    <row r="197">
      <c r="A197" s="1"/>
      <c r="B197" s="1530"/>
      <c r="C197" s="1530"/>
      <c r="D197" s="3"/>
      <c r="E197" s="124"/>
      <c r="F197" s="124"/>
      <c r="G197" s="124"/>
      <c r="H197" s="1129"/>
      <c r="I197" s="1129"/>
    </row>
    <row r="198">
      <c r="A198" s="1"/>
      <c r="B198" s="1530"/>
      <c r="C198" s="1530"/>
      <c r="D198" s="3"/>
      <c r="E198" s="124"/>
      <c r="F198" s="124"/>
      <c r="G198" s="124"/>
      <c r="H198" s="1129"/>
      <c r="I198" s="1129"/>
    </row>
    <row r="199">
      <c r="A199" s="1"/>
      <c r="B199" s="1530"/>
      <c r="C199" s="1530"/>
      <c r="D199" s="3"/>
      <c r="E199" s="124"/>
      <c r="F199" s="124"/>
      <c r="G199" s="124"/>
      <c r="H199" s="1129"/>
      <c r="I199" s="1129"/>
    </row>
    <row r="200">
      <c r="A200" s="1"/>
      <c r="B200" s="1530"/>
      <c r="C200" s="1530"/>
      <c r="D200" s="3"/>
      <c r="E200" s="124"/>
      <c r="F200" s="124"/>
      <c r="G200" s="124"/>
      <c r="H200" s="1129"/>
      <c r="I200" s="1129"/>
    </row>
    <row r="201">
      <c r="A201" s="1"/>
      <c r="B201" s="1530"/>
      <c r="C201" s="1530"/>
      <c r="D201" s="3"/>
      <c r="E201" s="124"/>
      <c r="F201" s="124"/>
      <c r="G201" s="124"/>
      <c r="H201" s="1129"/>
      <c r="I201" s="1129"/>
    </row>
    <row r="202">
      <c r="A202" s="1"/>
      <c r="B202" s="1530"/>
      <c r="C202" s="1530"/>
      <c r="D202" s="3"/>
      <c r="E202" s="124"/>
      <c r="F202" s="124"/>
      <c r="G202" s="124"/>
      <c r="H202" s="1129"/>
      <c r="I202" s="1129"/>
    </row>
    <row r="203">
      <c r="A203" s="1"/>
      <c r="B203" s="1530"/>
      <c r="C203" s="1530"/>
      <c r="D203" s="3"/>
      <c r="E203" s="124"/>
      <c r="F203" s="124"/>
      <c r="G203" s="124"/>
      <c r="H203" s="1129"/>
      <c r="I203" s="1129"/>
    </row>
    <row r="204">
      <c r="A204" s="1"/>
      <c r="B204" s="1530"/>
      <c r="C204" s="1530"/>
      <c r="D204" s="3"/>
      <c r="E204" s="124"/>
      <c r="F204" s="124"/>
      <c r="G204" s="124"/>
      <c r="H204" s="1129"/>
      <c r="I204" s="1129"/>
    </row>
    <row r="205">
      <c r="A205" s="1"/>
      <c r="B205" s="1530"/>
      <c r="C205" s="1530"/>
      <c r="D205" s="3"/>
      <c r="E205" s="124"/>
      <c r="F205" s="124"/>
      <c r="G205" s="124"/>
      <c r="H205" s="1129"/>
      <c r="I205" s="1129"/>
    </row>
    <row r="206">
      <c r="A206" s="1"/>
      <c r="B206" s="1530"/>
      <c r="C206" s="1530"/>
      <c r="D206" s="3"/>
      <c r="E206" s="124"/>
      <c r="F206" s="124"/>
      <c r="G206" s="124"/>
      <c r="H206" s="1129"/>
      <c r="I206" s="1129"/>
    </row>
    <row r="207">
      <c r="A207" s="1"/>
      <c r="B207" s="1530"/>
      <c r="C207" s="1530"/>
      <c r="D207" s="3"/>
      <c r="E207" s="124"/>
      <c r="F207" s="124"/>
      <c r="G207" s="124"/>
      <c r="H207" s="1129"/>
      <c r="I207" s="1129"/>
    </row>
    <row r="208">
      <c r="A208" s="1"/>
      <c r="B208" s="1530"/>
      <c r="C208" s="1530"/>
      <c r="D208" s="3"/>
      <c r="E208" s="124"/>
      <c r="F208" s="124"/>
      <c r="G208" s="124"/>
      <c r="H208" s="1129"/>
      <c r="I208" s="1129"/>
    </row>
    <row r="209">
      <c r="A209" s="1"/>
      <c r="B209" s="1530"/>
      <c r="C209" s="1530"/>
      <c r="D209" s="3"/>
      <c r="E209" s="124"/>
      <c r="F209" s="124"/>
      <c r="G209" s="124"/>
      <c r="H209" s="1129"/>
      <c r="I209" s="1129"/>
    </row>
    <row r="210">
      <c r="A210" s="1"/>
      <c r="B210" s="1530"/>
      <c r="C210" s="1530"/>
      <c r="D210" s="3"/>
      <c r="E210" s="124"/>
      <c r="F210" s="124"/>
      <c r="G210" s="124"/>
      <c r="H210" s="1129"/>
      <c r="I210" s="1129"/>
    </row>
    <row r="211">
      <c r="A211" s="1"/>
      <c r="B211" s="1530"/>
      <c r="C211" s="1530"/>
      <c r="D211" s="3"/>
      <c r="E211" s="124"/>
      <c r="F211" s="124"/>
      <c r="G211" s="124"/>
      <c r="H211" s="1129"/>
      <c r="I211" s="1129"/>
    </row>
    <row r="212">
      <c r="A212" s="1"/>
      <c r="B212" s="1530"/>
      <c r="C212" s="1530"/>
      <c r="D212" s="3"/>
      <c r="E212" s="124"/>
      <c r="F212" s="124"/>
      <c r="G212" s="124"/>
      <c r="H212" s="1129"/>
      <c r="I212" s="1129"/>
    </row>
    <row r="213">
      <c r="A213" s="1"/>
      <c r="B213" s="1530"/>
      <c r="C213" s="1530"/>
      <c r="D213" s="3"/>
      <c r="E213" s="124"/>
      <c r="F213" s="124"/>
      <c r="G213" s="124"/>
      <c r="H213" s="1129"/>
      <c r="I213" s="1129"/>
    </row>
    <row r="214">
      <c r="A214" s="1"/>
      <c r="B214" s="1530"/>
      <c r="C214" s="1530"/>
      <c r="D214" s="3"/>
      <c r="E214" s="124"/>
      <c r="F214" s="124"/>
      <c r="G214" s="124"/>
      <c r="H214" s="1129"/>
      <c r="I214" s="1129"/>
    </row>
    <row r="215">
      <c r="A215" s="1"/>
      <c r="B215" s="1530"/>
      <c r="C215" s="1530"/>
      <c r="D215" s="3"/>
      <c r="E215" s="124"/>
      <c r="F215" s="124"/>
      <c r="G215" s="124"/>
      <c r="H215" s="1129"/>
      <c r="I215" s="1129"/>
    </row>
    <row r="216">
      <c r="A216" s="1"/>
      <c r="B216" s="1530"/>
      <c r="C216" s="1530"/>
      <c r="D216" s="3"/>
      <c r="E216" s="124"/>
      <c r="F216" s="124"/>
      <c r="G216" s="124"/>
      <c r="H216" s="1129"/>
      <c r="I216" s="1129"/>
    </row>
    <row r="217">
      <c r="A217" s="1"/>
      <c r="B217" s="1530"/>
      <c r="C217" s="1530"/>
      <c r="D217" s="3"/>
      <c r="E217" s="124"/>
      <c r="F217" s="124"/>
      <c r="G217" s="124"/>
      <c r="H217" s="1129"/>
      <c r="I217" s="1129"/>
    </row>
    <row r="218">
      <c r="A218" s="1"/>
      <c r="B218" s="1530"/>
      <c r="C218" s="1530"/>
      <c r="D218" s="3"/>
      <c r="E218" s="124"/>
      <c r="F218" s="124"/>
      <c r="G218" s="124"/>
      <c r="H218" s="1129"/>
      <c r="I218" s="1129"/>
    </row>
    <row r="219">
      <c r="A219" s="1"/>
      <c r="B219" s="1530"/>
      <c r="C219" s="1530"/>
      <c r="D219" s="3"/>
      <c r="E219" s="124"/>
      <c r="F219" s="124"/>
      <c r="G219" s="124"/>
      <c r="H219" s="1129"/>
      <c r="I219" s="1129"/>
    </row>
    <row r="220">
      <c r="A220" s="1"/>
      <c r="B220" s="1530"/>
      <c r="C220" s="1530"/>
      <c r="D220" s="3"/>
      <c r="E220" s="124"/>
      <c r="F220" s="124"/>
      <c r="G220" s="124"/>
      <c r="H220" s="1129"/>
      <c r="I220" s="1129"/>
    </row>
    <row r="221">
      <c r="A221" s="1"/>
      <c r="B221" s="1530"/>
      <c r="C221" s="1530"/>
      <c r="D221" s="3"/>
      <c r="E221" s="124"/>
      <c r="F221" s="124"/>
      <c r="G221" s="124"/>
      <c r="H221" s="1129"/>
      <c r="I221" s="1129"/>
    </row>
    <row r="222">
      <c r="A222" s="1"/>
      <c r="B222" s="1530"/>
      <c r="C222" s="1530"/>
      <c r="D222" s="3"/>
      <c r="E222" s="124"/>
      <c r="F222" s="124"/>
      <c r="G222" s="124"/>
      <c r="H222" s="1129"/>
      <c r="I222" s="1129"/>
    </row>
    <row r="223">
      <c r="A223" s="1"/>
      <c r="B223" s="1530"/>
      <c r="C223" s="1530"/>
      <c r="D223" s="3"/>
      <c r="E223" s="124"/>
      <c r="F223" s="124"/>
      <c r="G223" s="124"/>
      <c r="H223" s="1129"/>
      <c r="I223" s="1129"/>
    </row>
    <row r="224">
      <c r="A224" s="1"/>
      <c r="B224" s="1530"/>
      <c r="C224" s="1530"/>
      <c r="D224" s="3"/>
      <c r="E224" s="124"/>
      <c r="F224" s="124"/>
      <c r="G224" s="124"/>
      <c r="H224" s="1129"/>
      <c r="I224" s="1129"/>
    </row>
    <row r="225">
      <c r="A225" s="1"/>
      <c r="B225" s="1530"/>
      <c r="C225" s="1530"/>
      <c r="D225" s="3"/>
      <c r="E225" s="124"/>
      <c r="F225" s="124"/>
      <c r="G225" s="124"/>
      <c r="H225" s="1129"/>
      <c r="I225" s="1129"/>
    </row>
    <row r="226">
      <c r="A226" s="1"/>
      <c r="B226" s="1530"/>
      <c r="C226" s="1530"/>
      <c r="D226" s="3"/>
      <c r="E226" s="124"/>
      <c r="F226" s="124"/>
      <c r="G226" s="124"/>
      <c r="H226" s="1129"/>
      <c r="I226" s="1129"/>
    </row>
    <row r="227">
      <c r="A227" s="1"/>
      <c r="B227" s="1530"/>
      <c r="C227" s="1530"/>
      <c r="D227" s="3"/>
      <c r="E227" s="124"/>
      <c r="F227" s="124"/>
      <c r="G227" s="124"/>
      <c r="H227" s="1129"/>
      <c r="I227" s="1129"/>
    </row>
    <row r="228">
      <c r="A228" s="1"/>
      <c r="B228" s="1530"/>
      <c r="C228" s="1530"/>
      <c r="D228" s="3"/>
      <c r="E228" s="124"/>
      <c r="F228" s="124"/>
      <c r="G228" s="124"/>
      <c r="H228" s="1129"/>
      <c r="I228" s="1129"/>
    </row>
    <row r="229">
      <c r="A229" s="1"/>
      <c r="B229" s="1530"/>
      <c r="C229" s="1530"/>
      <c r="D229" s="3"/>
      <c r="E229" s="124"/>
      <c r="F229" s="124"/>
      <c r="G229" s="124"/>
      <c r="H229" s="1129"/>
      <c r="I229" s="1129"/>
    </row>
    <row r="230">
      <c r="A230" s="1"/>
      <c r="B230" s="1530"/>
      <c r="C230" s="1530"/>
      <c r="D230" s="3"/>
      <c r="E230" s="124"/>
      <c r="F230" s="124"/>
      <c r="G230" s="124"/>
      <c r="H230" s="1129"/>
      <c r="I230" s="1129"/>
    </row>
    <row r="231">
      <c r="A231" s="1"/>
      <c r="B231" s="1530"/>
      <c r="C231" s="1530"/>
      <c r="D231" s="3"/>
      <c r="E231" s="124"/>
      <c r="F231" s="124"/>
      <c r="G231" s="124"/>
      <c r="H231" s="1129"/>
      <c r="I231" s="1129"/>
    </row>
    <row r="232">
      <c r="A232" s="1"/>
      <c r="B232" s="1530"/>
      <c r="C232" s="1530"/>
      <c r="D232" s="3"/>
      <c r="E232" s="124"/>
      <c r="F232" s="124"/>
      <c r="G232" s="124"/>
      <c r="H232" s="1129"/>
      <c r="I232" s="1129"/>
    </row>
    <row r="233">
      <c r="A233" s="1"/>
      <c r="B233" s="1530"/>
      <c r="C233" s="1530"/>
      <c r="D233" s="3"/>
      <c r="E233" s="124"/>
      <c r="F233" s="124"/>
      <c r="G233" s="124"/>
      <c r="H233" s="1129"/>
      <c r="I233" s="1129"/>
    </row>
    <row r="234">
      <c r="A234" s="1"/>
      <c r="B234" s="1530"/>
      <c r="C234" s="1530"/>
      <c r="D234" s="3"/>
      <c r="E234" s="124"/>
      <c r="F234" s="124"/>
      <c r="G234" s="124"/>
      <c r="H234" s="1129"/>
      <c r="I234" s="1129"/>
    </row>
    <row r="235">
      <c r="A235" s="1"/>
      <c r="B235" s="1530"/>
      <c r="C235" s="1530"/>
      <c r="D235" s="3"/>
      <c r="E235" s="124"/>
      <c r="F235" s="124"/>
      <c r="G235" s="124"/>
      <c r="H235" s="1129"/>
      <c r="I235" s="1129"/>
    </row>
    <row r="236">
      <c r="A236" s="1"/>
      <c r="B236" s="1530"/>
      <c r="C236" s="1530"/>
      <c r="D236" s="3"/>
      <c r="E236" s="124"/>
      <c r="F236" s="124"/>
      <c r="G236" s="124"/>
      <c r="H236" s="1129"/>
      <c r="I236" s="1129"/>
    </row>
    <row r="237">
      <c r="A237" s="1"/>
      <c r="B237" s="1530"/>
      <c r="C237" s="1530"/>
      <c r="D237" s="3"/>
      <c r="E237" s="124"/>
      <c r="F237" s="124"/>
      <c r="G237" s="124"/>
      <c r="H237" s="1129"/>
      <c r="I237" s="1129"/>
    </row>
    <row r="238">
      <c r="A238" s="1"/>
      <c r="B238" s="1530"/>
      <c r="C238" s="1530"/>
      <c r="D238" s="3"/>
      <c r="E238" s="124"/>
      <c r="F238" s="124"/>
      <c r="G238" s="124"/>
      <c r="H238" s="1129"/>
      <c r="I238" s="1129"/>
    </row>
    <row r="239">
      <c r="A239" s="1"/>
      <c r="B239" s="1530"/>
      <c r="C239" s="1530"/>
      <c r="D239" s="3"/>
      <c r="E239" s="124"/>
      <c r="F239" s="124"/>
      <c r="G239" s="124"/>
      <c r="H239" s="1129"/>
      <c r="I239" s="1129"/>
    </row>
    <row r="240">
      <c r="A240" s="1"/>
      <c r="B240" s="1530"/>
      <c r="C240" s="1530"/>
      <c r="D240" s="3"/>
      <c r="E240" s="124"/>
      <c r="F240" s="124"/>
      <c r="G240" s="124"/>
      <c r="H240" s="1129"/>
      <c r="I240" s="1129"/>
    </row>
    <row r="241">
      <c r="A241" s="1"/>
      <c r="B241" s="1530"/>
      <c r="C241" s="1530"/>
      <c r="D241" s="3"/>
      <c r="E241" s="124"/>
      <c r="F241" s="124"/>
      <c r="G241" s="124"/>
      <c r="H241" s="1129"/>
      <c r="I241" s="1129"/>
    </row>
    <row r="242">
      <c r="A242" s="1"/>
      <c r="B242" s="1530"/>
      <c r="C242" s="1530"/>
      <c r="D242" s="3"/>
      <c r="E242" s="124"/>
      <c r="F242" s="124"/>
      <c r="G242" s="124"/>
      <c r="H242" s="1129"/>
      <c r="I242" s="1129"/>
    </row>
    <row r="243">
      <c r="A243" s="1"/>
      <c r="B243" s="1530"/>
      <c r="C243" s="1530"/>
      <c r="D243" s="3"/>
      <c r="E243" s="124"/>
      <c r="F243" s="124"/>
      <c r="G243" s="124"/>
      <c r="H243" s="1129"/>
      <c r="I243" s="1129"/>
    </row>
    <row r="244">
      <c r="A244" s="1"/>
      <c r="B244" s="1530"/>
      <c r="C244" s="1530"/>
      <c r="D244" s="3"/>
      <c r="E244" s="124"/>
      <c r="F244" s="124"/>
      <c r="G244" s="124"/>
      <c r="H244" s="1129"/>
      <c r="I244" s="1129"/>
    </row>
    <row r="245">
      <c r="A245" s="1"/>
      <c r="B245" s="1530"/>
      <c r="C245" s="1530"/>
      <c r="D245" s="3"/>
      <c r="E245" s="124"/>
      <c r="F245" s="124"/>
      <c r="G245" s="124"/>
      <c r="H245" s="1129"/>
      <c r="I245" s="1129"/>
    </row>
    <row r="246">
      <c r="A246" s="1"/>
      <c r="B246" s="1530"/>
      <c r="C246" s="1530"/>
      <c r="D246" s="3"/>
      <c r="E246" s="124"/>
      <c r="F246" s="124"/>
      <c r="G246" s="124"/>
      <c r="H246" s="1129"/>
      <c r="I246" s="1129"/>
    </row>
    <row r="247">
      <c r="A247" s="1"/>
      <c r="B247" s="1530"/>
      <c r="C247" s="1530"/>
      <c r="D247" s="3"/>
      <c r="E247" s="124"/>
      <c r="F247" s="124"/>
      <c r="G247" s="124"/>
      <c r="H247" s="1129"/>
      <c r="I247" s="1129"/>
    </row>
    <row r="248">
      <c r="A248" s="1"/>
      <c r="B248" s="1530"/>
      <c r="C248" s="1530"/>
      <c r="D248" s="3"/>
      <c r="E248" s="124"/>
      <c r="F248" s="124"/>
      <c r="G248" s="124"/>
      <c r="H248" s="1129"/>
      <c r="I248" s="1129"/>
    </row>
    <row r="249">
      <c r="A249" s="1"/>
      <c r="B249" s="1530"/>
      <c r="C249" s="1530"/>
      <c r="D249" s="3"/>
      <c r="E249" s="124"/>
      <c r="F249" s="124"/>
      <c r="G249" s="124"/>
      <c r="H249" s="1129"/>
      <c r="I249" s="1129"/>
    </row>
    <row r="250">
      <c r="A250" s="1"/>
      <c r="B250" s="1530"/>
      <c r="C250" s="1530"/>
      <c r="D250" s="3"/>
      <c r="E250" s="124"/>
      <c r="F250" s="124"/>
      <c r="G250" s="124"/>
      <c r="H250" s="1129"/>
      <c r="I250" s="1129"/>
    </row>
    <row r="251">
      <c r="A251" s="1"/>
      <c r="B251" s="1530"/>
      <c r="C251" s="1530"/>
      <c r="D251" s="3"/>
      <c r="E251" s="124"/>
      <c r="F251" s="124"/>
      <c r="G251" s="124"/>
      <c r="H251" s="1129"/>
      <c r="I251" s="1129"/>
    </row>
    <row r="252">
      <c r="A252" s="1"/>
      <c r="B252" s="1530"/>
      <c r="C252" s="1530"/>
      <c r="D252" s="3"/>
      <c r="E252" s="124"/>
      <c r="F252" s="124"/>
      <c r="G252" s="124"/>
      <c r="H252" s="1129"/>
      <c r="I252" s="1129"/>
    </row>
    <row r="253">
      <c r="A253" s="1"/>
      <c r="B253" s="1530"/>
      <c r="C253" s="1530"/>
      <c r="D253" s="3"/>
      <c r="E253" s="124"/>
      <c r="F253" s="124"/>
      <c r="G253" s="124"/>
      <c r="H253" s="1129"/>
      <c r="I253" s="1129"/>
    </row>
    <row r="254">
      <c r="A254" s="1"/>
      <c r="B254" s="1530"/>
      <c r="C254" s="1530"/>
      <c r="D254" s="3"/>
      <c r="E254" s="124"/>
      <c r="F254" s="124"/>
      <c r="G254" s="124"/>
      <c r="H254" s="1129"/>
      <c r="I254" s="1129"/>
    </row>
    <row r="255">
      <c r="A255" s="1"/>
      <c r="B255" s="1530"/>
      <c r="C255" s="1530"/>
      <c r="D255" s="3"/>
      <c r="E255" s="124"/>
      <c r="F255" s="124"/>
      <c r="G255" s="124"/>
      <c r="H255" s="1129"/>
      <c r="I255" s="1129"/>
    </row>
    <row r="256">
      <c r="A256" s="1"/>
      <c r="B256" s="1530"/>
      <c r="C256" s="1530"/>
      <c r="D256" s="3"/>
      <c r="E256" s="124"/>
      <c r="F256" s="124"/>
      <c r="G256" s="124"/>
      <c r="H256" s="1129"/>
      <c r="I256" s="1129"/>
    </row>
    <row r="257">
      <c r="A257" s="1"/>
      <c r="B257" s="1530"/>
      <c r="C257" s="1530"/>
      <c r="D257" s="3"/>
      <c r="E257" s="124"/>
      <c r="F257" s="124"/>
      <c r="G257" s="124"/>
      <c r="H257" s="1129"/>
      <c r="I257" s="1129"/>
    </row>
    <row r="258">
      <c r="A258" s="1"/>
      <c r="B258" s="1530"/>
      <c r="C258" s="1530"/>
      <c r="D258" s="3"/>
      <c r="E258" s="124"/>
      <c r="F258" s="124"/>
      <c r="G258" s="124"/>
      <c r="H258" s="1129"/>
      <c r="I258" s="1129"/>
    </row>
    <row r="259">
      <c r="A259" s="1"/>
      <c r="B259" s="1530"/>
      <c r="C259" s="1530"/>
      <c r="D259" s="3"/>
      <c r="E259" s="124"/>
      <c r="F259" s="124"/>
      <c r="G259" s="124"/>
      <c r="H259" s="1129"/>
      <c r="I259" s="1129"/>
    </row>
    <row r="260">
      <c r="A260" s="1"/>
      <c r="B260" s="1530"/>
      <c r="C260" s="1530"/>
      <c r="D260" s="3"/>
      <c r="E260" s="124"/>
      <c r="F260" s="124"/>
      <c r="G260" s="124"/>
      <c r="H260" s="1129"/>
      <c r="I260" s="1129"/>
    </row>
    <row r="261">
      <c r="A261" s="1"/>
      <c r="B261" s="1530"/>
      <c r="C261" s="1530"/>
      <c r="D261" s="3"/>
      <c r="E261" s="124"/>
      <c r="F261" s="124"/>
      <c r="G261" s="124"/>
      <c r="H261" s="1129"/>
      <c r="I261" s="1129"/>
    </row>
    <row r="262">
      <c r="A262" s="1"/>
      <c r="B262" s="1530"/>
      <c r="C262" s="1530"/>
      <c r="D262" s="3"/>
      <c r="E262" s="124"/>
      <c r="F262" s="124"/>
      <c r="G262" s="124"/>
      <c r="H262" s="1129"/>
      <c r="I262" s="1129"/>
    </row>
    <row r="263">
      <c r="A263" s="1"/>
      <c r="B263" s="1530"/>
      <c r="C263" s="1530"/>
      <c r="D263" s="3"/>
      <c r="E263" s="124"/>
      <c r="F263" s="124"/>
      <c r="G263" s="124"/>
      <c r="H263" s="1129"/>
      <c r="I263" s="1129"/>
    </row>
    <row r="264">
      <c r="A264" s="1"/>
      <c r="B264" s="1530"/>
      <c r="C264" s="1530"/>
      <c r="D264" s="3"/>
      <c r="E264" s="124"/>
      <c r="F264" s="124"/>
      <c r="G264" s="124"/>
      <c r="H264" s="1129"/>
      <c r="I264" s="1129"/>
    </row>
    <row r="265">
      <c r="A265" s="1"/>
      <c r="B265" s="1530"/>
      <c r="C265" s="1530"/>
      <c r="D265" s="3"/>
      <c r="E265" s="124"/>
      <c r="F265" s="124"/>
      <c r="G265" s="124"/>
      <c r="H265" s="1129"/>
      <c r="I265" s="1129"/>
    </row>
    <row r="266">
      <c r="A266" s="1"/>
      <c r="B266" s="1530"/>
      <c r="C266" s="1530"/>
      <c r="D266" s="3"/>
      <c r="E266" s="124"/>
      <c r="F266" s="124"/>
      <c r="G266" s="124"/>
      <c r="H266" s="1129"/>
      <c r="I266" s="1129"/>
    </row>
    <row r="267">
      <c r="A267" s="1"/>
      <c r="B267" s="1530"/>
      <c r="C267" s="1530"/>
      <c r="D267" s="3"/>
      <c r="E267" s="124"/>
      <c r="F267" s="124"/>
      <c r="G267" s="124"/>
      <c r="H267" s="1129"/>
      <c r="I267" s="1129"/>
    </row>
    <row r="268">
      <c r="A268" s="1"/>
      <c r="B268" s="1530"/>
      <c r="C268" s="1530"/>
      <c r="D268" s="3"/>
      <c r="E268" s="124"/>
      <c r="F268" s="124"/>
      <c r="G268" s="124"/>
      <c r="H268" s="1129"/>
      <c r="I268" s="1129"/>
    </row>
    <row r="269">
      <c r="A269" s="1"/>
      <c r="B269" s="1530"/>
      <c r="C269" s="1530"/>
      <c r="D269" s="3"/>
      <c r="E269" s="124"/>
      <c r="F269" s="124"/>
      <c r="G269" s="124"/>
      <c r="H269" s="1129"/>
      <c r="I269" s="1129"/>
    </row>
    <row r="270">
      <c r="A270" s="1"/>
      <c r="B270" s="1530"/>
      <c r="C270" s="1530"/>
      <c r="D270" s="3"/>
      <c r="E270" s="124"/>
      <c r="F270" s="124"/>
      <c r="G270" s="124"/>
      <c r="H270" s="1129"/>
      <c r="I270" s="1129"/>
    </row>
    <row r="271">
      <c r="A271" s="1"/>
      <c r="B271" s="1530"/>
      <c r="C271" s="1530"/>
      <c r="D271" s="3"/>
      <c r="E271" s="124"/>
      <c r="F271" s="124"/>
      <c r="G271" s="124"/>
      <c r="H271" s="1129"/>
      <c r="I271" s="1129"/>
    </row>
    <row r="272">
      <c r="A272" s="1"/>
      <c r="B272" s="1530"/>
      <c r="C272" s="1530"/>
      <c r="D272" s="3"/>
      <c r="E272" s="124"/>
      <c r="F272" s="124"/>
      <c r="G272" s="124"/>
      <c r="H272" s="1129"/>
      <c r="I272" s="1129"/>
    </row>
    <row r="273">
      <c r="A273" s="1"/>
      <c r="B273" s="1530"/>
      <c r="C273" s="1530"/>
      <c r="D273" s="3"/>
      <c r="E273" s="124"/>
      <c r="F273" s="124"/>
      <c r="G273" s="124"/>
      <c r="H273" s="1129"/>
      <c r="I273" s="1129"/>
    </row>
    <row r="274">
      <c r="A274" s="1"/>
      <c r="B274" s="1530"/>
      <c r="C274" s="1530"/>
      <c r="D274" s="3"/>
      <c r="E274" s="124"/>
      <c r="F274" s="124"/>
      <c r="G274" s="124"/>
      <c r="H274" s="1129"/>
      <c r="I274" s="1129"/>
    </row>
    <row r="275">
      <c r="A275" s="1"/>
      <c r="B275" s="1530"/>
      <c r="C275" s="1530"/>
      <c r="D275" s="3"/>
      <c r="E275" s="124"/>
      <c r="F275" s="124"/>
      <c r="G275" s="124"/>
      <c r="H275" s="1129"/>
      <c r="I275" s="1129"/>
    </row>
    <row r="276">
      <c r="A276" s="1"/>
      <c r="B276" s="1530"/>
      <c r="C276" s="1530"/>
      <c r="D276" s="3"/>
      <c r="E276" s="124"/>
      <c r="F276" s="124"/>
      <c r="G276" s="124"/>
      <c r="H276" s="1129"/>
      <c r="I276" s="1129"/>
    </row>
    <row r="277">
      <c r="A277" s="1"/>
      <c r="B277" s="1530"/>
      <c r="C277" s="1530"/>
      <c r="D277" s="3"/>
      <c r="E277" s="124"/>
      <c r="F277" s="124"/>
      <c r="G277" s="124"/>
      <c r="H277" s="1129"/>
      <c r="I277" s="1129"/>
    </row>
    <row r="278">
      <c r="A278" s="1"/>
      <c r="B278" s="1530"/>
      <c r="C278" s="1530"/>
      <c r="D278" s="3"/>
      <c r="E278" s="124"/>
      <c r="F278" s="124"/>
      <c r="G278" s="124"/>
      <c r="H278" s="1129"/>
      <c r="I278" s="1129"/>
    </row>
    <row r="279">
      <c r="A279" s="1"/>
      <c r="B279" s="1530"/>
      <c r="C279" s="1530"/>
      <c r="D279" s="3"/>
      <c r="E279" s="124"/>
      <c r="F279" s="124"/>
      <c r="G279" s="124"/>
      <c r="H279" s="1129"/>
      <c r="I279" s="1129"/>
    </row>
    <row r="280">
      <c r="A280" s="1"/>
      <c r="B280" s="1530"/>
      <c r="C280" s="1530"/>
      <c r="D280" s="3"/>
      <c r="E280" s="124"/>
      <c r="F280" s="124"/>
      <c r="G280" s="124"/>
      <c r="H280" s="1129"/>
      <c r="I280" s="1129"/>
    </row>
    <row r="281">
      <c r="A281" s="1"/>
      <c r="B281" s="1530"/>
      <c r="C281" s="1530"/>
      <c r="D281" s="3"/>
      <c r="E281" s="124"/>
      <c r="F281" s="124"/>
      <c r="G281" s="124"/>
      <c r="H281" s="1129"/>
      <c r="I281" s="1129"/>
    </row>
    <row r="282">
      <c r="A282" s="1"/>
      <c r="B282" s="1530"/>
      <c r="C282" s="1530"/>
      <c r="D282" s="3"/>
      <c r="E282" s="124"/>
      <c r="F282" s="124"/>
      <c r="G282" s="124"/>
      <c r="H282" s="1129"/>
      <c r="I282" s="1129"/>
    </row>
    <row r="283">
      <c r="A283" s="1"/>
      <c r="B283" s="1530"/>
      <c r="C283" s="1530"/>
      <c r="D283" s="3"/>
      <c r="E283" s="124"/>
      <c r="F283" s="124"/>
      <c r="G283" s="124"/>
      <c r="H283" s="1129"/>
      <c r="I283" s="1129"/>
    </row>
    <row r="284">
      <c r="A284" s="1"/>
      <c r="B284" s="1530"/>
      <c r="C284" s="1530"/>
      <c r="D284" s="3"/>
      <c r="E284" s="124"/>
      <c r="F284" s="124"/>
      <c r="G284" s="124"/>
      <c r="H284" s="1129"/>
      <c r="I284" s="1129"/>
    </row>
    <row r="285">
      <c r="A285" s="1"/>
      <c r="B285" s="1530"/>
      <c r="C285" s="1530"/>
      <c r="D285" s="3"/>
      <c r="E285" s="124"/>
      <c r="F285" s="124"/>
      <c r="G285" s="124"/>
      <c r="H285" s="1129"/>
      <c r="I285" s="1129"/>
    </row>
    <row r="286">
      <c r="A286" s="1"/>
      <c r="B286" s="1530"/>
      <c r="C286" s="1530"/>
      <c r="D286" s="3"/>
      <c r="E286" s="124"/>
      <c r="F286" s="124"/>
      <c r="G286" s="124"/>
      <c r="H286" s="1129"/>
      <c r="I286" s="1129"/>
    </row>
    <row r="287">
      <c r="A287" s="1"/>
      <c r="B287" s="1530"/>
      <c r="C287" s="1530"/>
      <c r="D287" s="3"/>
      <c r="E287" s="124"/>
      <c r="F287" s="124"/>
      <c r="G287" s="124"/>
      <c r="H287" s="1129"/>
      <c r="I287" s="1129"/>
    </row>
    <row r="288">
      <c r="A288" s="1"/>
      <c r="B288" s="1530"/>
      <c r="C288" s="1530"/>
      <c r="D288" s="3"/>
      <c r="E288" s="124"/>
      <c r="F288" s="124"/>
      <c r="G288" s="124"/>
      <c r="H288" s="1129"/>
      <c r="I288" s="1129"/>
    </row>
    <row r="289">
      <c r="A289" s="1"/>
      <c r="B289" s="1530"/>
      <c r="C289" s="1530"/>
      <c r="D289" s="3"/>
      <c r="E289" s="124"/>
      <c r="F289" s="124"/>
      <c r="G289" s="124"/>
      <c r="H289" s="1129"/>
      <c r="I289" s="1129"/>
    </row>
    <row r="290">
      <c r="A290" s="1"/>
      <c r="B290" s="1530"/>
      <c r="C290" s="1530"/>
      <c r="D290" s="3"/>
      <c r="E290" s="124"/>
      <c r="F290" s="124"/>
      <c r="G290" s="124"/>
      <c r="H290" s="1129"/>
      <c r="I290" s="1129"/>
    </row>
    <row r="291">
      <c r="A291" s="1"/>
      <c r="B291" s="1530"/>
      <c r="C291" s="1530"/>
      <c r="D291" s="3"/>
      <c r="E291" s="124"/>
      <c r="F291" s="124"/>
      <c r="G291" s="124"/>
      <c r="H291" s="1129"/>
      <c r="I291" s="1129"/>
    </row>
    <row r="292">
      <c r="A292" s="1"/>
      <c r="B292" s="1530"/>
      <c r="C292" s="1530"/>
      <c r="D292" s="3"/>
      <c r="E292" s="124"/>
      <c r="F292" s="124"/>
      <c r="G292" s="124"/>
      <c r="H292" s="1129"/>
      <c r="I292" s="1129"/>
    </row>
    <row r="293">
      <c r="A293" s="1"/>
      <c r="B293" s="1530"/>
      <c r="C293" s="1530"/>
      <c r="D293" s="3"/>
      <c r="E293" s="124"/>
      <c r="F293" s="124"/>
      <c r="G293" s="124"/>
      <c r="H293" s="1129"/>
      <c r="I293" s="1129"/>
    </row>
    <row r="294">
      <c r="A294" s="1"/>
      <c r="B294" s="1530"/>
      <c r="C294" s="1530"/>
      <c r="D294" s="3"/>
      <c r="E294" s="124"/>
      <c r="F294" s="124"/>
      <c r="G294" s="124"/>
      <c r="H294" s="1129"/>
      <c r="I294" s="1129"/>
    </row>
    <row r="295">
      <c r="A295" s="1"/>
      <c r="B295" s="1530"/>
      <c r="C295" s="1530"/>
      <c r="D295" s="3"/>
      <c r="E295" s="124"/>
      <c r="F295" s="124"/>
      <c r="G295" s="124"/>
      <c r="H295" s="1129"/>
      <c r="I295" s="1129"/>
    </row>
    <row r="296">
      <c r="A296" s="1"/>
      <c r="B296" s="1530"/>
      <c r="C296" s="1530"/>
      <c r="D296" s="3"/>
      <c r="E296" s="124"/>
      <c r="F296" s="124"/>
      <c r="G296" s="124"/>
      <c r="H296" s="1129"/>
      <c r="I296" s="1129"/>
    </row>
    <row r="297">
      <c r="A297" s="1"/>
      <c r="B297" s="1530"/>
      <c r="C297" s="1530"/>
      <c r="D297" s="3"/>
      <c r="E297" s="124"/>
      <c r="F297" s="124"/>
      <c r="G297" s="124"/>
      <c r="H297" s="1129"/>
      <c r="I297" s="1129"/>
    </row>
    <row r="298">
      <c r="A298" s="1"/>
      <c r="B298" s="1530"/>
      <c r="C298" s="1530"/>
      <c r="D298" s="3"/>
      <c r="E298" s="124"/>
      <c r="F298" s="124"/>
      <c r="G298" s="124"/>
      <c r="H298" s="1129"/>
      <c r="I298" s="1129"/>
    </row>
    <row r="299">
      <c r="A299" s="1"/>
      <c r="B299" s="1530"/>
      <c r="C299" s="1530"/>
      <c r="D299" s="3"/>
      <c r="E299" s="124"/>
      <c r="F299" s="124"/>
      <c r="G299" s="124"/>
      <c r="H299" s="1129"/>
      <c r="I299" s="1129"/>
    </row>
    <row r="300">
      <c r="A300" s="1"/>
      <c r="B300" s="1530"/>
      <c r="C300" s="1530"/>
      <c r="D300" s="3"/>
      <c r="E300" s="124"/>
      <c r="F300" s="124"/>
      <c r="G300" s="124"/>
      <c r="H300" s="1129"/>
      <c r="I300" s="1129"/>
    </row>
    <row r="301">
      <c r="A301" s="1"/>
      <c r="B301" s="1530"/>
      <c r="C301" s="1530"/>
      <c r="D301" s="3"/>
      <c r="E301" s="124"/>
      <c r="F301" s="124"/>
      <c r="G301" s="124"/>
      <c r="H301" s="1129"/>
      <c r="I301" s="1129"/>
    </row>
    <row r="302">
      <c r="A302" s="1"/>
      <c r="B302" s="1530"/>
      <c r="C302" s="1530"/>
      <c r="D302" s="3"/>
      <c r="E302" s="124"/>
      <c r="F302" s="124"/>
      <c r="G302" s="124"/>
      <c r="H302" s="1129"/>
      <c r="I302" s="1129"/>
    </row>
    <row r="303">
      <c r="A303" s="1"/>
      <c r="B303" s="1530"/>
      <c r="C303" s="1530"/>
      <c r="D303" s="3"/>
      <c r="E303" s="124"/>
      <c r="F303" s="124"/>
      <c r="G303" s="124"/>
      <c r="H303" s="1129"/>
      <c r="I303" s="1129"/>
    </row>
    <row r="304">
      <c r="A304" s="1"/>
      <c r="B304" s="1530"/>
      <c r="C304" s="1530"/>
      <c r="D304" s="3"/>
      <c r="E304" s="124"/>
      <c r="F304" s="124"/>
      <c r="G304" s="124"/>
      <c r="H304" s="1129"/>
      <c r="I304" s="1129"/>
    </row>
    <row r="305">
      <c r="A305" s="1"/>
      <c r="B305" s="1530"/>
      <c r="C305" s="1530"/>
      <c r="D305" s="3"/>
      <c r="E305" s="124"/>
      <c r="F305" s="124"/>
      <c r="G305" s="124"/>
      <c r="H305" s="1129"/>
      <c r="I305" s="1129"/>
    </row>
    <row r="306">
      <c r="A306" s="1"/>
      <c r="B306" s="1530"/>
      <c r="C306" s="1530"/>
      <c r="D306" s="3"/>
      <c r="E306" s="124"/>
      <c r="F306" s="124"/>
      <c r="G306" s="124"/>
      <c r="H306" s="1129"/>
      <c r="I306" s="1129"/>
    </row>
    <row r="307">
      <c r="A307" s="1"/>
      <c r="B307" s="1530"/>
      <c r="C307" s="1530"/>
      <c r="D307" s="3"/>
      <c r="E307" s="124"/>
      <c r="F307" s="124"/>
      <c r="G307" s="124"/>
      <c r="H307" s="1129"/>
      <c r="I307" s="1129"/>
    </row>
    <row r="308">
      <c r="A308" s="1"/>
      <c r="B308" s="1530"/>
      <c r="C308" s="1530"/>
      <c r="D308" s="3"/>
      <c r="E308" s="124"/>
      <c r="F308" s="124"/>
      <c r="G308" s="124"/>
      <c r="H308" s="1129"/>
      <c r="I308" s="1129"/>
    </row>
    <row r="309">
      <c r="A309" s="1"/>
      <c r="B309" s="1530"/>
      <c r="C309" s="1530"/>
      <c r="D309" s="3"/>
      <c r="E309" s="124"/>
      <c r="F309" s="124"/>
      <c r="G309" s="124"/>
      <c r="H309" s="1129"/>
      <c r="I309" s="1129"/>
    </row>
    <row r="310">
      <c r="A310" s="1"/>
      <c r="B310" s="1530"/>
      <c r="C310" s="1530"/>
      <c r="D310" s="3"/>
      <c r="E310" s="124"/>
      <c r="F310" s="124"/>
      <c r="G310" s="124"/>
      <c r="H310" s="1129"/>
      <c r="I310" s="1129"/>
    </row>
    <row r="311">
      <c r="A311" s="1"/>
      <c r="B311" s="1530"/>
      <c r="C311" s="1530"/>
      <c r="D311" s="3"/>
      <c r="E311" s="124"/>
      <c r="F311" s="124"/>
      <c r="G311" s="124"/>
      <c r="H311" s="1129"/>
      <c r="I311" s="1129"/>
    </row>
    <row r="312">
      <c r="A312" s="1"/>
      <c r="B312" s="1530"/>
      <c r="C312" s="1530"/>
      <c r="D312" s="3"/>
      <c r="E312" s="124"/>
      <c r="F312" s="124"/>
      <c r="G312" s="124"/>
      <c r="H312" s="1129"/>
      <c r="I312" s="1129"/>
    </row>
    <row r="313">
      <c r="A313" s="1"/>
      <c r="B313" s="1530"/>
      <c r="C313" s="1530"/>
      <c r="D313" s="3"/>
      <c r="E313" s="124"/>
      <c r="F313" s="124"/>
      <c r="G313" s="124"/>
      <c r="H313" s="1129"/>
      <c r="I313" s="1129"/>
    </row>
    <row r="314">
      <c r="A314" s="1"/>
      <c r="B314" s="1530"/>
      <c r="C314" s="1530"/>
      <c r="D314" s="3"/>
      <c r="E314" s="124"/>
      <c r="F314" s="124"/>
      <c r="G314" s="124"/>
      <c r="H314" s="1129"/>
      <c r="I314" s="1129"/>
    </row>
    <row r="315">
      <c r="A315" s="1"/>
      <c r="B315" s="1530"/>
      <c r="C315" s="1530"/>
      <c r="D315" s="3"/>
      <c r="E315" s="124"/>
      <c r="F315" s="124"/>
      <c r="G315" s="124"/>
      <c r="H315" s="1129"/>
      <c r="I315" s="1129"/>
    </row>
    <row r="316">
      <c r="A316" s="1"/>
      <c r="B316" s="1530"/>
      <c r="C316" s="1530"/>
      <c r="D316" s="3"/>
      <c r="E316" s="124"/>
      <c r="F316" s="124"/>
      <c r="G316" s="124"/>
      <c r="H316" s="1129"/>
      <c r="I316" s="1129"/>
    </row>
    <row r="317">
      <c r="A317" s="1"/>
      <c r="B317" s="1530"/>
      <c r="C317" s="1530"/>
      <c r="D317" s="3"/>
      <c r="E317" s="124"/>
      <c r="F317" s="124"/>
      <c r="G317" s="124"/>
      <c r="H317" s="1129"/>
      <c r="I317" s="1129"/>
    </row>
    <row r="318">
      <c r="A318" s="1"/>
      <c r="B318" s="1530"/>
      <c r="C318" s="1530"/>
      <c r="D318" s="3"/>
      <c r="E318" s="124"/>
      <c r="F318" s="124"/>
      <c r="G318" s="124"/>
      <c r="H318" s="1129"/>
      <c r="I318" s="1129"/>
    </row>
    <row r="319">
      <c r="A319" s="1"/>
      <c r="B319" s="1530"/>
      <c r="C319" s="1530"/>
      <c r="D319" s="3"/>
      <c r="E319" s="124"/>
      <c r="F319" s="124"/>
      <c r="G319" s="124"/>
      <c r="H319" s="1129"/>
      <c r="I319" s="1129"/>
    </row>
    <row r="320">
      <c r="A320" s="1"/>
      <c r="B320" s="1530"/>
      <c r="C320" s="1530"/>
      <c r="D320" s="3"/>
      <c r="E320" s="124"/>
      <c r="F320" s="124"/>
      <c r="G320" s="124"/>
      <c r="H320" s="1129"/>
      <c r="I320" s="1129"/>
    </row>
    <row r="321">
      <c r="A321" s="1"/>
      <c r="B321" s="1530"/>
      <c r="C321" s="1530"/>
      <c r="D321" s="3"/>
      <c r="E321" s="124"/>
      <c r="F321" s="124"/>
      <c r="G321" s="124"/>
      <c r="H321" s="1129"/>
      <c r="I321" s="1129"/>
    </row>
    <row r="322">
      <c r="A322" s="1"/>
      <c r="B322" s="1530"/>
      <c r="C322" s="1530"/>
      <c r="D322" s="3"/>
      <c r="E322" s="124"/>
      <c r="F322" s="124"/>
      <c r="G322" s="124"/>
      <c r="H322" s="1129"/>
      <c r="I322" s="1129"/>
    </row>
    <row r="323">
      <c r="A323" s="1"/>
      <c r="B323" s="1530"/>
      <c r="C323" s="1530"/>
      <c r="D323" s="3"/>
      <c r="E323" s="124"/>
      <c r="F323" s="124"/>
      <c r="G323" s="124"/>
      <c r="H323" s="1129"/>
      <c r="I323" s="1129"/>
    </row>
    <row r="324">
      <c r="A324" s="1"/>
      <c r="B324" s="1530"/>
      <c r="C324" s="1530"/>
      <c r="D324" s="3"/>
      <c r="E324" s="124"/>
      <c r="F324" s="124"/>
      <c r="G324" s="124"/>
      <c r="H324" s="1129"/>
      <c r="I324" s="1129"/>
    </row>
    <row r="325">
      <c r="A325" s="1"/>
      <c r="B325" s="1530"/>
      <c r="C325" s="1530"/>
      <c r="D325" s="3"/>
      <c r="E325" s="124"/>
      <c r="F325" s="124"/>
      <c r="G325" s="124"/>
      <c r="H325" s="1129"/>
      <c r="I325" s="1129"/>
    </row>
    <row r="326">
      <c r="A326" s="1"/>
      <c r="B326" s="1530"/>
      <c r="C326" s="1530"/>
      <c r="D326" s="3"/>
      <c r="E326" s="124"/>
      <c r="F326" s="124"/>
      <c r="G326" s="124"/>
      <c r="H326" s="1129"/>
      <c r="I326" s="1129"/>
    </row>
    <row r="327">
      <c r="A327" s="1"/>
      <c r="B327" s="1530"/>
      <c r="C327" s="1530"/>
      <c r="D327" s="3"/>
      <c r="E327" s="124"/>
      <c r="F327" s="124"/>
      <c r="G327" s="124"/>
      <c r="H327" s="1129"/>
      <c r="I327" s="1129"/>
    </row>
    <row r="328">
      <c r="A328" s="1"/>
      <c r="B328" s="1530"/>
      <c r="C328" s="1530"/>
      <c r="D328" s="3"/>
      <c r="E328" s="124"/>
      <c r="F328" s="124"/>
      <c r="G328" s="124"/>
      <c r="H328" s="1129"/>
      <c r="I328" s="1129"/>
    </row>
    <row r="329">
      <c r="A329" s="1"/>
      <c r="B329" s="1530"/>
      <c r="C329" s="1530"/>
      <c r="D329" s="3"/>
      <c r="E329" s="124"/>
      <c r="F329" s="124"/>
      <c r="G329" s="124"/>
      <c r="H329" s="1129"/>
      <c r="I329" s="1129"/>
    </row>
    <row r="330">
      <c r="A330" s="1"/>
      <c r="B330" s="1530"/>
      <c r="C330" s="1530"/>
      <c r="D330" s="3"/>
      <c r="E330" s="124"/>
      <c r="F330" s="124"/>
      <c r="G330" s="124"/>
      <c r="H330" s="1129"/>
      <c r="I330" s="1129"/>
    </row>
    <row r="331">
      <c r="A331" s="1"/>
      <c r="B331" s="1530"/>
      <c r="C331" s="1530"/>
      <c r="D331" s="3"/>
      <c r="E331" s="124"/>
      <c r="F331" s="124"/>
      <c r="G331" s="124"/>
      <c r="H331" s="1129"/>
      <c r="I331" s="1129"/>
    </row>
    <row r="332">
      <c r="A332" s="1"/>
      <c r="B332" s="1530"/>
      <c r="C332" s="1530"/>
      <c r="D332" s="3"/>
      <c r="E332" s="124"/>
      <c r="F332" s="124"/>
      <c r="G332" s="124"/>
      <c r="H332" s="1129"/>
      <c r="I332" s="1129"/>
    </row>
    <row r="333">
      <c r="A333" s="1"/>
      <c r="B333" s="1530"/>
      <c r="C333" s="1530"/>
      <c r="D333" s="3"/>
      <c r="E333" s="124"/>
      <c r="F333" s="124"/>
      <c r="G333" s="124"/>
      <c r="H333" s="1129"/>
      <c r="I333" s="1129"/>
    </row>
    <row r="334">
      <c r="A334" s="1"/>
      <c r="B334" s="1530"/>
      <c r="C334" s="1530"/>
      <c r="D334" s="3"/>
      <c r="E334" s="124"/>
      <c r="F334" s="124"/>
      <c r="G334" s="124"/>
      <c r="H334" s="1129"/>
      <c r="I334" s="1129"/>
    </row>
    <row r="335">
      <c r="A335" s="1"/>
      <c r="B335" s="1530"/>
      <c r="C335" s="1530"/>
      <c r="D335" s="3"/>
      <c r="E335" s="124"/>
      <c r="F335" s="124"/>
      <c r="G335" s="124"/>
      <c r="H335" s="1129"/>
      <c r="I335" s="1129"/>
    </row>
    <row r="336">
      <c r="A336" s="1"/>
      <c r="B336" s="1530"/>
      <c r="C336" s="1530"/>
      <c r="D336" s="3"/>
      <c r="E336" s="124"/>
      <c r="F336" s="124"/>
      <c r="G336" s="124"/>
      <c r="H336" s="1129"/>
      <c r="I336" s="1129"/>
    </row>
    <row r="337">
      <c r="A337" s="1"/>
      <c r="B337" s="1530"/>
      <c r="C337" s="1530"/>
      <c r="D337" s="3"/>
      <c r="E337" s="124"/>
      <c r="F337" s="124"/>
      <c r="G337" s="124"/>
      <c r="H337" s="1129"/>
      <c r="I337" s="1129"/>
    </row>
    <row r="338">
      <c r="A338" s="1"/>
      <c r="B338" s="1530"/>
      <c r="C338" s="1530"/>
      <c r="D338" s="3"/>
      <c r="E338" s="124"/>
      <c r="F338" s="124"/>
      <c r="G338" s="124"/>
      <c r="H338" s="1129"/>
      <c r="I338" s="1129"/>
    </row>
    <row r="339">
      <c r="A339" s="1"/>
      <c r="B339" s="1530"/>
      <c r="C339" s="1530"/>
      <c r="D339" s="3"/>
      <c r="E339" s="124"/>
      <c r="F339" s="124"/>
      <c r="G339" s="124"/>
      <c r="H339" s="1129"/>
      <c r="I339" s="1129"/>
    </row>
    <row r="340">
      <c r="A340" s="1"/>
      <c r="B340" s="1530"/>
      <c r="C340" s="1530"/>
      <c r="D340" s="3"/>
      <c r="E340" s="124"/>
      <c r="F340" s="124"/>
      <c r="G340" s="124"/>
      <c r="H340" s="1129"/>
      <c r="I340" s="1129"/>
    </row>
    <row r="341">
      <c r="A341" s="1"/>
      <c r="B341" s="1530"/>
      <c r="C341" s="1530"/>
      <c r="D341" s="3"/>
      <c r="E341" s="124"/>
      <c r="F341" s="124"/>
      <c r="G341" s="124"/>
      <c r="H341" s="1129"/>
      <c r="I341" s="1129"/>
    </row>
    <row r="342">
      <c r="A342" s="1"/>
      <c r="B342" s="1530"/>
      <c r="C342" s="1530"/>
      <c r="D342" s="3"/>
      <c r="E342" s="124"/>
      <c r="F342" s="124"/>
      <c r="G342" s="124"/>
      <c r="H342" s="1129"/>
      <c r="I342" s="1129"/>
    </row>
    <row r="343">
      <c r="A343" s="1"/>
      <c r="B343" s="1530"/>
      <c r="C343" s="1530"/>
      <c r="D343" s="3"/>
      <c r="E343" s="124"/>
      <c r="F343" s="124"/>
      <c r="G343" s="124"/>
      <c r="H343" s="1129"/>
      <c r="I343" s="1129"/>
    </row>
    <row r="344">
      <c r="A344" s="1"/>
      <c r="B344" s="1530"/>
      <c r="C344" s="1530"/>
      <c r="D344" s="3"/>
      <c r="E344" s="124"/>
      <c r="F344" s="124"/>
      <c r="G344" s="124"/>
      <c r="H344" s="1129"/>
      <c r="I344" s="1129"/>
    </row>
    <row r="345">
      <c r="A345" s="1"/>
      <c r="B345" s="1530"/>
      <c r="C345" s="1530"/>
      <c r="D345" s="3"/>
      <c r="E345" s="124"/>
      <c r="F345" s="124"/>
      <c r="G345" s="124"/>
      <c r="H345" s="1129"/>
      <c r="I345" s="1129"/>
    </row>
    <row r="346">
      <c r="A346" s="1"/>
      <c r="B346" s="1530"/>
      <c r="C346" s="1530"/>
      <c r="D346" s="3"/>
      <c r="E346" s="124"/>
      <c r="F346" s="124"/>
      <c r="G346" s="124"/>
      <c r="H346" s="1129"/>
      <c r="I346" s="1129"/>
    </row>
    <row r="347">
      <c r="A347" s="1"/>
      <c r="B347" s="1530"/>
      <c r="C347" s="1530"/>
      <c r="D347" s="3"/>
      <c r="E347" s="124"/>
      <c r="F347" s="124"/>
      <c r="G347" s="124"/>
      <c r="H347" s="1129"/>
      <c r="I347" s="1129"/>
    </row>
    <row r="348">
      <c r="A348" s="1"/>
      <c r="B348" s="1530"/>
      <c r="C348" s="1530"/>
      <c r="D348" s="3"/>
      <c r="E348" s="124"/>
      <c r="F348" s="124"/>
      <c r="G348" s="124"/>
      <c r="H348" s="1129"/>
      <c r="I348" s="1129"/>
    </row>
    <row r="349">
      <c r="A349" s="1"/>
      <c r="B349" s="1530"/>
      <c r="C349" s="1530"/>
      <c r="D349" s="3"/>
      <c r="E349" s="124"/>
      <c r="F349" s="124"/>
      <c r="G349" s="124"/>
      <c r="H349" s="1129"/>
      <c r="I349" s="1129"/>
    </row>
    <row r="350">
      <c r="A350" s="1"/>
      <c r="B350" s="1530"/>
      <c r="C350" s="1530"/>
      <c r="D350" s="3"/>
      <c r="E350" s="124"/>
      <c r="F350" s="124"/>
      <c r="G350" s="124"/>
      <c r="H350" s="1129"/>
      <c r="I350" s="1129"/>
    </row>
    <row r="351">
      <c r="A351" s="1"/>
      <c r="B351" s="1530"/>
      <c r="C351" s="1530"/>
      <c r="D351" s="3"/>
      <c r="E351" s="124"/>
      <c r="F351" s="124"/>
      <c r="G351" s="124"/>
      <c r="H351" s="1129"/>
      <c r="I351" s="1129"/>
    </row>
    <row r="352">
      <c r="A352" s="1"/>
      <c r="B352" s="1530"/>
      <c r="C352" s="1530"/>
      <c r="D352" s="3"/>
      <c r="E352" s="124"/>
      <c r="F352" s="124"/>
      <c r="G352" s="124"/>
      <c r="H352" s="1129"/>
      <c r="I352" s="1129"/>
    </row>
    <row r="353">
      <c r="A353" s="1"/>
      <c r="B353" s="1530"/>
      <c r="C353" s="1530"/>
      <c r="D353" s="3"/>
      <c r="E353" s="124"/>
      <c r="F353" s="124"/>
      <c r="G353" s="124"/>
      <c r="H353" s="1129"/>
      <c r="I353" s="1129"/>
    </row>
    <row r="354">
      <c r="A354" s="1"/>
      <c r="B354" s="1530"/>
      <c r="C354" s="1530"/>
      <c r="D354" s="3"/>
      <c r="E354" s="124"/>
      <c r="F354" s="124"/>
      <c r="G354" s="124"/>
      <c r="H354" s="1129"/>
      <c r="I354" s="1129"/>
    </row>
    <row r="355">
      <c r="A355" s="1"/>
      <c r="B355" s="1530"/>
      <c r="C355" s="1530"/>
      <c r="D355" s="3"/>
      <c r="E355" s="124"/>
      <c r="F355" s="124"/>
      <c r="G355" s="124"/>
      <c r="H355" s="1129"/>
      <c r="I355" s="1129"/>
    </row>
    <row r="356">
      <c r="A356" s="1"/>
      <c r="B356" s="1530"/>
      <c r="C356" s="1530"/>
      <c r="D356" s="3"/>
      <c r="E356" s="124"/>
      <c r="F356" s="124"/>
      <c r="G356" s="124"/>
      <c r="H356" s="1129"/>
      <c r="I356" s="1129"/>
    </row>
    <row r="357">
      <c r="A357" s="1"/>
      <c r="B357" s="1530"/>
      <c r="C357" s="1530"/>
      <c r="D357" s="3"/>
      <c r="E357" s="124"/>
      <c r="F357" s="124"/>
      <c r="G357" s="124"/>
      <c r="H357" s="1129"/>
      <c r="I357" s="1129"/>
    </row>
    <row r="358">
      <c r="A358" s="1"/>
      <c r="B358" s="1530"/>
      <c r="C358" s="1530"/>
      <c r="D358" s="3"/>
      <c r="E358" s="124"/>
      <c r="F358" s="124"/>
      <c r="G358" s="124"/>
      <c r="H358" s="1129"/>
      <c r="I358" s="1129"/>
    </row>
    <row r="359">
      <c r="A359" s="1"/>
      <c r="B359" s="1530"/>
      <c r="C359" s="1530"/>
      <c r="D359" s="3"/>
      <c r="E359" s="124"/>
      <c r="F359" s="124"/>
      <c r="G359" s="124"/>
      <c r="H359" s="1129"/>
      <c r="I359" s="1129"/>
    </row>
    <row r="360">
      <c r="A360" s="1"/>
      <c r="B360" s="1530"/>
      <c r="C360" s="1530"/>
      <c r="D360" s="3"/>
      <c r="E360" s="124"/>
      <c r="F360" s="124"/>
      <c r="G360" s="124"/>
      <c r="H360" s="1129"/>
      <c r="I360" s="1129"/>
    </row>
    <row r="361">
      <c r="A361" s="1"/>
      <c r="B361" s="1530"/>
      <c r="C361" s="1530"/>
      <c r="D361" s="3"/>
      <c r="E361" s="124"/>
      <c r="F361" s="124"/>
      <c r="G361" s="124"/>
      <c r="H361" s="1129"/>
      <c r="I361" s="1129"/>
    </row>
    <row r="362">
      <c r="A362" s="1"/>
      <c r="B362" s="1530"/>
      <c r="C362" s="1530"/>
      <c r="D362" s="3"/>
      <c r="E362" s="124"/>
      <c r="F362" s="124"/>
      <c r="G362" s="124"/>
      <c r="H362" s="1129"/>
      <c r="I362" s="1129"/>
    </row>
    <row r="363">
      <c r="A363" s="1"/>
      <c r="B363" s="1530"/>
      <c r="C363" s="1530"/>
      <c r="D363" s="3"/>
      <c r="E363" s="124"/>
      <c r="F363" s="124"/>
      <c r="G363" s="124"/>
      <c r="H363" s="1129"/>
      <c r="I363" s="1129"/>
    </row>
    <row r="364">
      <c r="A364" s="1"/>
      <c r="B364" s="1530"/>
      <c r="C364" s="1530"/>
      <c r="D364" s="3"/>
      <c r="E364" s="124"/>
      <c r="F364" s="124"/>
      <c r="G364" s="124"/>
      <c r="H364" s="1129"/>
      <c r="I364" s="1129"/>
    </row>
    <row r="365">
      <c r="A365" s="1"/>
      <c r="B365" s="1530"/>
      <c r="C365" s="1530"/>
      <c r="D365" s="3"/>
      <c r="E365" s="124"/>
      <c r="F365" s="124"/>
      <c r="G365" s="124"/>
      <c r="H365" s="1129"/>
      <c r="I365" s="1129"/>
    </row>
    <row r="366">
      <c r="A366" s="1"/>
      <c r="B366" s="1530"/>
      <c r="C366" s="1530"/>
      <c r="D366" s="3"/>
      <c r="E366" s="124"/>
      <c r="F366" s="124"/>
      <c r="G366" s="124"/>
      <c r="H366" s="1129"/>
      <c r="I366" s="1129"/>
    </row>
    <row r="367">
      <c r="A367" s="1"/>
      <c r="B367" s="1530"/>
      <c r="C367" s="1530"/>
      <c r="D367" s="3"/>
      <c r="E367" s="124"/>
      <c r="F367" s="124"/>
      <c r="G367" s="124"/>
      <c r="H367" s="1129"/>
      <c r="I367" s="1129"/>
    </row>
    <row r="368">
      <c r="A368" s="1"/>
      <c r="B368" s="1530"/>
      <c r="C368" s="1530"/>
      <c r="D368" s="3"/>
      <c r="E368" s="124"/>
      <c r="F368" s="124"/>
      <c r="G368" s="124"/>
      <c r="H368" s="1129"/>
      <c r="I368" s="1129"/>
    </row>
    <row r="369">
      <c r="A369" s="1"/>
      <c r="B369" s="1530"/>
      <c r="C369" s="1530"/>
      <c r="D369" s="3"/>
      <c r="E369" s="124"/>
      <c r="F369" s="124"/>
      <c r="G369" s="124"/>
      <c r="H369" s="1129"/>
      <c r="I369" s="1129"/>
    </row>
    <row r="370">
      <c r="A370" s="1"/>
      <c r="B370" s="1530"/>
      <c r="C370" s="1530"/>
      <c r="D370" s="3"/>
      <c r="E370" s="124"/>
      <c r="F370" s="124"/>
      <c r="G370" s="124"/>
      <c r="H370" s="1129"/>
      <c r="I370" s="1129"/>
    </row>
    <row r="371">
      <c r="A371" s="1"/>
      <c r="B371" s="1530"/>
      <c r="C371" s="1530"/>
      <c r="D371" s="3"/>
      <c r="E371" s="124"/>
      <c r="F371" s="124"/>
      <c r="G371" s="124"/>
      <c r="H371" s="1129"/>
      <c r="I371" s="1129"/>
    </row>
    <row r="372">
      <c r="A372" s="1"/>
      <c r="B372" s="1530"/>
      <c r="C372" s="1530"/>
      <c r="D372" s="3"/>
      <c r="E372" s="124"/>
      <c r="F372" s="124"/>
      <c r="G372" s="124"/>
      <c r="H372" s="1129"/>
      <c r="I372" s="1129"/>
    </row>
    <row r="373">
      <c r="A373" s="1"/>
      <c r="B373" s="1530"/>
      <c r="C373" s="1530"/>
      <c r="D373" s="3"/>
      <c r="E373" s="124"/>
      <c r="F373" s="124"/>
      <c r="G373" s="124"/>
      <c r="H373" s="1129"/>
      <c r="I373" s="1129"/>
    </row>
    <row r="374">
      <c r="A374" s="1"/>
      <c r="B374" s="1530"/>
      <c r="C374" s="1530"/>
      <c r="D374" s="3"/>
      <c r="E374" s="124"/>
      <c r="F374" s="124"/>
      <c r="G374" s="124"/>
      <c r="H374" s="1129"/>
      <c r="I374" s="1129"/>
    </row>
    <row r="375">
      <c r="A375" s="1"/>
      <c r="B375" s="1530"/>
      <c r="C375" s="1530"/>
      <c r="D375" s="3"/>
      <c r="E375" s="124"/>
      <c r="F375" s="124"/>
      <c r="G375" s="124"/>
      <c r="H375" s="1129"/>
      <c r="I375" s="1129"/>
    </row>
    <row r="376">
      <c r="A376" s="1"/>
      <c r="B376" s="1530"/>
      <c r="C376" s="1530"/>
      <c r="D376" s="3"/>
      <c r="E376" s="124"/>
      <c r="F376" s="124"/>
      <c r="G376" s="124"/>
      <c r="H376" s="1129"/>
      <c r="I376" s="1129"/>
    </row>
    <row r="377">
      <c r="A377" s="1"/>
      <c r="B377" s="1530"/>
      <c r="C377" s="1530"/>
      <c r="D377" s="3"/>
      <c r="E377" s="124"/>
      <c r="F377" s="124"/>
      <c r="G377" s="124"/>
      <c r="H377" s="1129"/>
      <c r="I377" s="1129"/>
    </row>
    <row r="378">
      <c r="A378" s="1"/>
      <c r="B378" s="1530"/>
      <c r="C378" s="1530"/>
      <c r="D378" s="3"/>
      <c r="E378" s="124"/>
      <c r="F378" s="124"/>
      <c r="G378" s="124"/>
      <c r="H378" s="1129"/>
      <c r="I378" s="1129"/>
    </row>
    <row r="379">
      <c r="A379" s="1"/>
      <c r="B379" s="1530"/>
      <c r="C379" s="1530"/>
      <c r="D379" s="3"/>
      <c r="E379" s="124"/>
      <c r="F379" s="124"/>
      <c r="G379" s="124"/>
      <c r="H379" s="1129"/>
      <c r="I379" s="1129"/>
    </row>
    <row r="380">
      <c r="A380" s="1"/>
      <c r="B380" s="1530"/>
      <c r="C380" s="1530"/>
      <c r="D380" s="3"/>
      <c r="E380" s="124"/>
      <c r="F380" s="124"/>
      <c r="G380" s="124"/>
      <c r="H380" s="1129"/>
      <c r="I380" s="1129"/>
    </row>
    <row r="381">
      <c r="A381" s="1"/>
      <c r="B381" s="1530"/>
      <c r="C381" s="1530"/>
      <c r="D381" s="3"/>
      <c r="E381" s="124"/>
      <c r="F381" s="124"/>
      <c r="G381" s="124"/>
      <c r="H381" s="1129"/>
      <c r="I381" s="1129"/>
    </row>
    <row r="382">
      <c r="A382" s="1"/>
      <c r="B382" s="1530"/>
      <c r="C382" s="1530"/>
      <c r="D382" s="3"/>
      <c r="E382" s="124"/>
      <c r="F382" s="124"/>
      <c r="G382" s="124"/>
      <c r="H382" s="1129"/>
      <c r="I382" s="1129"/>
    </row>
    <row r="383">
      <c r="A383" s="1"/>
      <c r="B383" s="1530"/>
      <c r="C383" s="1530"/>
      <c r="D383" s="3"/>
      <c r="E383" s="124"/>
      <c r="F383" s="124"/>
      <c r="G383" s="124"/>
      <c r="H383" s="1129"/>
      <c r="I383" s="1129"/>
    </row>
    <row r="384">
      <c r="A384" s="1"/>
      <c r="B384" s="1530"/>
      <c r="C384" s="1530"/>
      <c r="D384" s="3"/>
      <c r="E384" s="124"/>
      <c r="F384" s="124"/>
      <c r="G384" s="124"/>
      <c r="H384" s="1129"/>
      <c r="I384" s="1129"/>
    </row>
    <row r="385">
      <c r="A385" s="1"/>
      <c r="B385" s="1530"/>
      <c r="C385" s="1530"/>
      <c r="D385" s="3"/>
      <c r="E385" s="124"/>
      <c r="F385" s="124"/>
      <c r="G385" s="124"/>
      <c r="H385" s="1129"/>
      <c r="I385" s="1129"/>
    </row>
    <row r="386">
      <c r="A386" s="1"/>
      <c r="B386" s="1530"/>
      <c r="C386" s="1530"/>
      <c r="D386" s="3"/>
      <c r="E386" s="124"/>
      <c r="F386" s="124"/>
      <c r="G386" s="124"/>
      <c r="H386" s="1129"/>
      <c r="I386" s="1129"/>
    </row>
    <row r="387">
      <c r="A387" s="1"/>
      <c r="B387" s="1530"/>
      <c r="C387" s="1530"/>
      <c r="D387" s="3"/>
      <c r="E387" s="124"/>
      <c r="F387" s="124"/>
      <c r="G387" s="124"/>
      <c r="H387" s="1129"/>
      <c r="I387" s="1129"/>
    </row>
    <row r="388">
      <c r="A388" s="1"/>
      <c r="B388" s="1530"/>
      <c r="C388" s="1530"/>
      <c r="D388" s="3"/>
      <c r="E388" s="124"/>
      <c r="F388" s="124"/>
      <c r="G388" s="124"/>
      <c r="H388" s="1129"/>
      <c r="I388" s="1129"/>
    </row>
    <row r="389">
      <c r="A389" s="1"/>
      <c r="B389" s="1530"/>
      <c r="C389" s="1530"/>
      <c r="D389" s="3"/>
      <c r="E389" s="124"/>
      <c r="F389" s="124"/>
      <c r="G389" s="124"/>
      <c r="H389" s="1129"/>
      <c r="I389" s="1129"/>
    </row>
    <row r="390">
      <c r="A390" s="1"/>
      <c r="B390" s="1530"/>
      <c r="C390" s="1530"/>
      <c r="D390" s="3"/>
      <c r="E390" s="124"/>
      <c r="F390" s="124"/>
      <c r="G390" s="124"/>
      <c r="H390" s="1129"/>
      <c r="I390" s="1129"/>
    </row>
    <row r="391">
      <c r="A391" s="1"/>
      <c r="B391" s="1530"/>
      <c r="C391" s="1530"/>
      <c r="D391" s="3"/>
      <c r="E391" s="124"/>
      <c r="F391" s="124"/>
      <c r="G391" s="124"/>
      <c r="H391" s="1129"/>
      <c r="I391" s="1129"/>
    </row>
    <row r="392">
      <c r="A392" s="1"/>
      <c r="B392" s="1530"/>
      <c r="C392" s="1530"/>
      <c r="D392" s="3"/>
      <c r="E392" s="124"/>
      <c r="F392" s="124"/>
      <c r="G392" s="124"/>
      <c r="H392" s="1129"/>
      <c r="I392" s="1129"/>
    </row>
    <row r="393">
      <c r="A393" s="1"/>
      <c r="B393" s="1530"/>
      <c r="C393" s="1530"/>
      <c r="D393" s="3"/>
      <c r="E393" s="124"/>
      <c r="F393" s="124"/>
      <c r="G393" s="124"/>
      <c r="H393" s="1129"/>
      <c r="I393" s="1129"/>
    </row>
    <row r="394">
      <c r="A394" s="1"/>
      <c r="B394" s="1530"/>
      <c r="C394" s="1530"/>
      <c r="D394" s="3"/>
      <c r="E394" s="124"/>
      <c r="F394" s="124"/>
      <c r="G394" s="124"/>
      <c r="H394" s="1129"/>
      <c r="I394" s="1129"/>
    </row>
    <row r="395">
      <c r="A395" s="1"/>
      <c r="B395" s="1530"/>
      <c r="C395" s="1530"/>
      <c r="D395" s="3"/>
      <c r="E395" s="124"/>
      <c r="F395" s="124"/>
      <c r="G395" s="124"/>
      <c r="H395" s="1129"/>
      <c r="I395" s="1129"/>
    </row>
    <row r="396">
      <c r="A396" s="1"/>
      <c r="B396" s="1530"/>
      <c r="C396" s="1530"/>
      <c r="D396" s="3"/>
      <c r="E396" s="124"/>
      <c r="F396" s="124"/>
      <c r="G396" s="124"/>
      <c r="H396" s="1129"/>
      <c r="I396" s="1129"/>
    </row>
    <row r="397">
      <c r="A397" s="1"/>
      <c r="B397" s="1530"/>
      <c r="C397" s="1530"/>
      <c r="D397" s="3"/>
      <c r="E397" s="124"/>
      <c r="F397" s="124"/>
      <c r="G397" s="124"/>
      <c r="H397" s="1129"/>
      <c r="I397" s="1129"/>
    </row>
    <row r="398">
      <c r="A398" s="1"/>
      <c r="B398" s="1530"/>
      <c r="C398" s="1530"/>
      <c r="D398" s="3"/>
      <c r="E398" s="124"/>
      <c r="F398" s="124"/>
      <c r="G398" s="124"/>
      <c r="H398" s="1129"/>
      <c r="I398" s="1129"/>
    </row>
    <row r="399">
      <c r="A399" s="1"/>
      <c r="B399" s="1530"/>
      <c r="C399" s="1530"/>
      <c r="D399" s="3"/>
      <c r="E399" s="124"/>
      <c r="F399" s="124"/>
      <c r="G399" s="124"/>
      <c r="H399" s="1129"/>
      <c r="I399" s="1129"/>
    </row>
    <row r="400">
      <c r="A400" s="1"/>
      <c r="B400" s="1530"/>
      <c r="C400" s="1530"/>
      <c r="D400" s="3"/>
      <c r="E400" s="124"/>
      <c r="F400" s="124"/>
      <c r="G400" s="124"/>
      <c r="H400" s="1129"/>
      <c r="I400" s="1129"/>
    </row>
    <row r="401">
      <c r="A401" s="1"/>
      <c r="B401" s="1530"/>
      <c r="C401" s="1530"/>
      <c r="D401" s="3"/>
      <c r="E401" s="124"/>
      <c r="F401" s="124"/>
      <c r="G401" s="124"/>
      <c r="H401" s="1129"/>
      <c r="I401" s="1129"/>
    </row>
    <row r="402">
      <c r="A402" s="1"/>
      <c r="B402" s="1530"/>
      <c r="C402" s="1530"/>
      <c r="D402" s="3"/>
      <c r="E402" s="124"/>
      <c r="F402" s="124"/>
      <c r="G402" s="124"/>
      <c r="H402" s="1129"/>
      <c r="I402" s="1129"/>
    </row>
    <row r="403">
      <c r="A403" s="1"/>
      <c r="B403" s="1530"/>
      <c r="C403" s="1530"/>
      <c r="D403" s="3"/>
      <c r="E403" s="124"/>
      <c r="F403" s="124"/>
      <c r="G403" s="124"/>
      <c r="H403" s="1129"/>
      <c r="I403" s="1129"/>
    </row>
    <row r="404">
      <c r="A404" s="1"/>
      <c r="B404" s="1530"/>
      <c r="C404" s="1530"/>
      <c r="D404" s="3"/>
      <c r="E404" s="124"/>
      <c r="F404" s="124"/>
      <c r="G404" s="124"/>
      <c r="H404" s="1129"/>
      <c r="I404" s="1129"/>
    </row>
    <row r="405">
      <c r="A405" s="1"/>
      <c r="B405" s="1530"/>
      <c r="C405" s="1530"/>
      <c r="D405" s="3"/>
      <c r="E405" s="124"/>
      <c r="F405" s="124"/>
      <c r="G405" s="124"/>
      <c r="H405" s="1129"/>
      <c r="I405" s="1129"/>
    </row>
    <row r="406">
      <c r="A406" s="1"/>
      <c r="B406" s="1530"/>
      <c r="C406" s="1530"/>
      <c r="D406" s="3"/>
      <c r="E406" s="124"/>
      <c r="F406" s="124"/>
      <c r="G406" s="124"/>
      <c r="H406" s="1129"/>
      <c r="I406" s="1129"/>
    </row>
    <row r="407">
      <c r="A407" s="1"/>
      <c r="B407" s="1530"/>
      <c r="C407" s="1530"/>
      <c r="D407" s="3"/>
      <c r="E407" s="124"/>
      <c r="F407" s="124"/>
      <c r="G407" s="124"/>
      <c r="H407" s="1129"/>
      <c r="I407" s="1129"/>
    </row>
    <row r="408">
      <c r="A408" s="1"/>
      <c r="B408" s="1530"/>
      <c r="C408" s="1530"/>
      <c r="D408" s="3"/>
      <c r="E408" s="124"/>
      <c r="F408" s="124"/>
      <c r="G408" s="124"/>
      <c r="H408" s="1129"/>
      <c r="I408" s="1129"/>
    </row>
    <row r="409">
      <c r="A409" s="1"/>
      <c r="B409" s="1530"/>
      <c r="C409" s="1530"/>
      <c r="D409" s="3"/>
      <c r="E409" s="124"/>
      <c r="F409" s="124"/>
      <c r="G409" s="124"/>
      <c r="H409" s="1129"/>
      <c r="I409" s="1129"/>
    </row>
    <row r="410">
      <c r="A410" s="1"/>
      <c r="B410" s="1530"/>
      <c r="C410" s="1530"/>
      <c r="D410" s="3"/>
      <c r="E410" s="124"/>
      <c r="F410" s="124"/>
      <c r="G410" s="124"/>
      <c r="H410" s="1129"/>
      <c r="I410" s="1129"/>
    </row>
    <row r="411">
      <c r="A411" s="1"/>
      <c r="B411" s="1530"/>
      <c r="C411" s="1530"/>
      <c r="D411" s="3"/>
      <c r="E411" s="124"/>
      <c r="F411" s="124"/>
      <c r="G411" s="124"/>
      <c r="H411" s="1129"/>
      <c r="I411" s="1129"/>
    </row>
    <row r="412">
      <c r="A412" s="1"/>
      <c r="B412" s="1530"/>
      <c r="C412" s="1530"/>
      <c r="D412" s="3"/>
      <c r="E412" s="124"/>
      <c r="F412" s="124"/>
      <c r="G412" s="124"/>
      <c r="H412" s="1129"/>
      <c r="I412" s="1129"/>
    </row>
    <row r="413">
      <c r="A413" s="1"/>
      <c r="B413" s="1530"/>
      <c r="C413" s="1530"/>
      <c r="D413" s="3"/>
      <c r="E413" s="124"/>
      <c r="F413" s="124"/>
      <c r="G413" s="124"/>
      <c r="H413" s="1129"/>
      <c r="I413" s="1129"/>
    </row>
    <row r="414">
      <c r="A414" s="1"/>
      <c r="B414" s="1530"/>
      <c r="C414" s="1530"/>
      <c r="D414" s="3"/>
      <c r="E414" s="124"/>
      <c r="F414" s="124"/>
      <c r="G414" s="124"/>
      <c r="H414" s="1129"/>
      <c r="I414" s="1129"/>
    </row>
    <row r="415">
      <c r="A415" s="1"/>
      <c r="B415" s="1530"/>
      <c r="C415" s="1530"/>
      <c r="D415" s="3"/>
      <c r="E415" s="124"/>
      <c r="F415" s="124"/>
      <c r="G415" s="124"/>
      <c r="H415" s="1129"/>
      <c r="I415" s="1129"/>
    </row>
    <row r="416">
      <c r="A416" s="1"/>
      <c r="B416" s="1530"/>
      <c r="C416" s="1530"/>
      <c r="D416" s="3"/>
      <c r="E416" s="124"/>
      <c r="F416" s="124"/>
      <c r="G416" s="124"/>
      <c r="H416" s="1129"/>
      <c r="I416" s="1129"/>
    </row>
    <row r="417">
      <c r="A417" s="1"/>
      <c r="B417" s="1530"/>
      <c r="C417" s="1530"/>
      <c r="D417" s="3"/>
      <c r="E417" s="124"/>
      <c r="F417" s="124"/>
      <c r="G417" s="124"/>
      <c r="H417" s="1129"/>
      <c r="I417" s="1129"/>
    </row>
    <row r="418">
      <c r="A418" s="1"/>
      <c r="B418" s="1530"/>
      <c r="C418" s="1530"/>
      <c r="D418" s="3"/>
      <c r="E418" s="124"/>
      <c r="F418" s="124"/>
      <c r="G418" s="124"/>
      <c r="H418" s="1129"/>
      <c r="I418" s="1129"/>
    </row>
    <row r="419">
      <c r="A419" s="1"/>
      <c r="B419" s="1530"/>
      <c r="C419" s="1530"/>
      <c r="D419" s="3"/>
      <c r="E419" s="124"/>
      <c r="F419" s="124"/>
      <c r="G419" s="124"/>
      <c r="H419" s="1129"/>
      <c r="I419" s="1129"/>
    </row>
    <row r="420">
      <c r="A420" s="1"/>
      <c r="B420" s="1530"/>
      <c r="C420" s="1530"/>
      <c r="D420" s="3"/>
      <c r="E420" s="124"/>
      <c r="F420" s="124"/>
      <c r="G420" s="124"/>
      <c r="H420" s="1129"/>
      <c r="I420" s="1129"/>
    </row>
    <row r="421">
      <c r="A421" s="1"/>
      <c r="B421" s="1530"/>
      <c r="C421" s="1530"/>
      <c r="D421" s="3"/>
      <c r="E421" s="124"/>
      <c r="F421" s="124"/>
      <c r="G421" s="124"/>
      <c r="H421" s="1129"/>
      <c r="I421" s="1129"/>
    </row>
    <row r="422">
      <c r="A422" s="1"/>
      <c r="B422" s="1530"/>
      <c r="C422" s="1530"/>
      <c r="D422" s="3"/>
      <c r="E422" s="124"/>
      <c r="F422" s="124"/>
      <c r="G422" s="124"/>
      <c r="H422" s="1129"/>
      <c r="I422" s="1129"/>
    </row>
    <row r="423">
      <c r="A423" s="1"/>
      <c r="B423" s="1530"/>
      <c r="C423" s="1530"/>
      <c r="D423" s="3"/>
      <c r="E423" s="124"/>
      <c r="F423" s="124"/>
      <c r="G423" s="124"/>
      <c r="H423" s="1129"/>
      <c r="I423" s="1129"/>
    </row>
    <row r="424">
      <c r="A424" s="1"/>
      <c r="B424" s="1530"/>
      <c r="C424" s="1530"/>
      <c r="D424" s="3"/>
      <c r="E424" s="124"/>
      <c r="F424" s="124"/>
      <c r="G424" s="124"/>
      <c r="H424" s="1129"/>
      <c r="I424" s="1129"/>
    </row>
    <row r="425">
      <c r="A425" s="1"/>
      <c r="B425" s="1530"/>
      <c r="C425" s="1530"/>
      <c r="D425" s="3"/>
      <c r="E425" s="124"/>
      <c r="F425" s="124"/>
      <c r="G425" s="124"/>
      <c r="H425" s="1129"/>
      <c r="I425" s="1129"/>
    </row>
    <row r="426">
      <c r="A426" s="1"/>
      <c r="B426" s="1530"/>
      <c r="C426" s="1530"/>
      <c r="D426" s="3"/>
      <c r="E426" s="124"/>
      <c r="F426" s="124"/>
      <c r="G426" s="124"/>
      <c r="H426" s="1129"/>
      <c r="I426" s="1129"/>
    </row>
    <row r="427">
      <c r="A427" s="1"/>
      <c r="B427" s="1530"/>
      <c r="C427" s="1530"/>
      <c r="D427" s="3"/>
      <c r="E427" s="124"/>
      <c r="F427" s="124"/>
      <c r="G427" s="124"/>
      <c r="H427" s="1129"/>
      <c r="I427" s="1129"/>
    </row>
    <row r="428">
      <c r="A428" s="1"/>
      <c r="B428" s="1530"/>
      <c r="C428" s="1530"/>
      <c r="D428" s="3"/>
      <c r="E428" s="124"/>
      <c r="F428" s="124"/>
      <c r="G428" s="124"/>
      <c r="H428" s="1129"/>
      <c r="I428" s="1129"/>
    </row>
    <row r="429">
      <c r="A429" s="1"/>
      <c r="B429" s="1530"/>
      <c r="C429" s="1530"/>
      <c r="D429" s="3"/>
      <c r="E429" s="124"/>
      <c r="F429" s="124"/>
      <c r="G429" s="124"/>
      <c r="H429" s="1129"/>
      <c r="I429" s="1129"/>
    </row>
    <row r="430">
      <c r="A430" s="1"/>
      <c r="B430" s="1530"/>
      <c r="C430" s="1530"/>
      <c r="D430" s="3"/>
      <c r="E430" s="124"/>
      <c r="F430" s="124"/>
      <c r="G430" s="124"/>
      <c r="H430" s="1129"/>
      <c r="I430" s="1129"/>
    </row>
    <row r="431">
      <c r="A431" s="1"/>
      <c r="B431" s="1530"/>
      <c r="C431" s="1530"/>
      <c r="D431" s="3"/>
      <c r="E431" s="124"/>
      <c r="F431" s="124"/>
      <c r="G431" s="124"/>
      <c r="H431" s="1129"/>
      <c r="I431" s="1129"/>
    </row>
    <row r="432">
      <c r="A432" s="1"/>
      <c r="B432" s="1530"/>
      <c r="C432" s="1530"/>
      <c r="D432" s="3"/>
      <c r="E432" s="124"/>
      <c r="F432" s="124"/>
      <c r="G432" s="124"/>
      <c r="H432" s="1129"/>
      <c r="I432" s="1129"/>
    </row>
    <row r="433">
      <c r="A433" s="1"/>
      <c r="B433" s="1530"/>
      <c r="C433" s="1530"/>
      <c r="D433" s="3"/>
      <c r="E433" s="124"/>
      <c r="F433" s="124"/>
      <c r="G433" s="124"/>
      <c r="H433" s="1129"/>
      <c r="I433" s="1129"/>
    </row>
    <row r="434">
      <c r="A434" s="1"/>
      <c r="B434" s="1530"/>
      <c r="C434" s="1530"/>
      <c r="D434" s="3"/>
      <c r="E434" s="124"/>
      <c r="F434" s="124"/>
      <c r="G434" s="124"/>
      <c r="H434" s="1129"/>
      <c r="I434" s="1129"/>
    </row>
    <row r="435">
      <c r="A435" s="1"/>
      <c r="B435" s="1530"/>
      <c r="C435" s="1530"/>
      <c r="D435" s="3"/>
      <c r="E435" s="124"/>
      <c r="F435" s="124"/>
      <c r="G435" s="124"/>
      <c r="H435" s="1129"/>
      <c r="I435" s="1129"/>
    </row>
    <row r="436">
      <c r="A436" s="1"/>
      <c r="B436" s="1530"/>
      <c r="C436" s="1530"/>
      <c r="D436" s="3"/>
      <c r="E436" s="124"/>
      <c r="F436" s="124"/>
      <c r="G436" s="124"/>
      <c r="H436" s="1129"/>
      <c r="I436" s="1129"/>
    </row>
    <row r="437">
      <c r="A437" s="1"/>
      <c r="B437" s="1530"/>
      <c r="C437" s="1530"/>
      <c r="D437" s="3"/>
      <c r="E437" s="124"/>
      <c r="F437" s="124"/>
      <c r="G437" s="124"/>
      <c r="H437" s="1129"/>
      <c r="I437" s="1129"/>
    </row>
    <row r="438">
      <c r="A438" s="1"/>
      <c r="B438" s="1530"/>
      <c r="C438" s="1530"/>
      <c r="D438" s="3"/>
      <c r="E438" s="124"/>
      <c r="F438" s="124"/>
      <c r="G438" s="124"/>
      <c r="H438" s="1129"/>
      <c r="I438" s="1129"/>
    </row>
    <row r="439">
      <c r="A439" s="1"/>
      <c r="B439" s="1530"/>
      <c r="C439" s="1530"/>
      <c r="D439" s="3"/>
      <c r="E439" s="124"/>
      <c r="F439" s="124"/>
      <c r="G439" s="124"/>
      <c r="H439" s="1129"/>
      <c r="I439" s="1129"/>
    </row>
    <row r="440">
      <c r="A440" s="1"/>
      <c r="B440" s="1530"/>
      <c r="C440" s="1530"/>
      <c r="D440" s="3"/>
      <c r="E440" s="124"/>
      <c r="F440" s="124"/>
      <c r="G440" s="124"/>
      <c r="H440" s="1129"/>
      <c r="I440" s="1129"/>
    </row>
    <row r="441">
      <c r="A441" s="1"/>
      <c r="B441" s="1530"/>
      <c r="C441" s="1530"/>
      <c r="D441" s="3"/>
      <c r="E441" s="124"/>
      <c r="F441" s="124"/>
      <c r="G441" s="124"/>
      <c r="H441" s="1129"/>
      <c r="I441" s="1129"/>
    </row>
    <row r="442">
      <c r="A442" s="1"/>
      <c r="B442" s="1530"/>
      <c r="C442" s="1530"/>
      <c r="D442" s="3"/>
      <c r="E442" s="124"/>
      <c r="F442" s="124"/>
      <c r="G442" s="124"/>
      <c r="H442" s="1129"/>
      <c r="I442" s="1129"/>
    </row>
    <row r="443">
      <c r="A443" s="1"/>
      <c r="B443" s="1530"/>
      <c r="C443" s="1530"/>
      <c r="D443" s="3"/>
      <c r="E443" s="124"/>
      <c r="F443" s="124"/>
      <c r="G443" s="124"/>
      <c r="H443" s="1129"/>
      <c r="I443" s="1129"/>
    </row>
    <row r="444">
      <c r="A444" s="1"/>
      <c r="B444" s="1530"/>
      <c r="C444" s="1530"/>
      <c r="D444" s="3"/>
      <c r="E444" s="124"/>
      <c r="F444" s="124"/>
      <c r="G444" s="124"/>
      <c r="H444" s="1129"/>
      <c r="I444" s="1129"/>
    </row>
    <row r="445">
      <c r="A445" s="1"/>
      <c r="B445" s="1530"/>
      <c r="C445" s="1530"/>
      <c r="D445" s="3"/>
      <c r="E445" s="124"/>
      <c r="F445" s="124"/>
      <c r="G445" s="124"/>
      <c r="H445" s="1129"/>
      <c r="I445" s="1129"/>
    </row>
    <row r="446">
      <c r="A446" s="1"/>
      <c r="B446" s="1530"/>
      <c r="C446" s="1530"/>
      <c r="D446" s="3"/>
      <c r="E446" s="124"/>
      <c r="F446" s="124"/>
      <c r="G446" s="124"/>
      <c r="H446" s="1129"/>
      <c r="I446" s="1129"/>
    </row>
    <row r="447">
      <c r="A447" s="1"/>
      <c r="B447" s="1530"/>
      <c r="C447" s="1530"/>
      <c r="D447" s="3"/>
      <c r="E447" s="124"/>
      <c r="F447" s="124"/>
      <c r="G447" s="124"/>
      <c r="H447" s="1129"/>
      <c r="I447" s="1129"/>
    </row>
    <row r="448">
      <c r="A448" s="1"/>
      <c r="B448" s="1530"/>
      <c r="C448" s="1530"/>
      <c r="D448" s="3"/>
      <c r="E448" s="124"/>
      <c r="F448" s="124"/>
      <c r="G448" s="124"/>
      <c r="H448" s="1129"/>
      <c r="I448" s="1129"/>
    </row>
    <row r="449">
      <c r="A449" s="1"/>
      <c r="B449" s="1530"/>
      <c r="C449" s="1530"/>
      <c r="D449" s="3"/>
      <c r="E449" s="124"/>
      <c r="F449" s="124"/>
      <c r="G449" s="124"/>
      <c r="H449" s="1129"/>
      <c r="I449" s="1129"/>
    </row>
    <row r="450">
      <c r="A450" s="1"/>
      <c r="B450" s="1530"/>
      <c r="C450" s="1530"/>
      <c r="D450" s="3"/>
      <c r="E450" s="124"/>
      <c r="F450" s="124"/>
      <c r="G450" s="124"/>
      <c r="H450" s="1129"/>
      <c r="I450" s="1129"/>
    </row>
    <row r="451">
      <c r="A451" s="1"/>
      <c r="B451" s="1530"/>
      <c r="C451" s="1530"/>
      <c r="D451" s="3"/>
      <c r="E451" s="124"/>
      <c r="F451" s="124"/>
      <c r="G451" s="124"/>
      <c r="H451" s="1129"/>
      <c r="I451" s="1129"/>
    </row>
    <row r="452">
      <c r="A452" s="1"/>
      <c r="B452" s="1530"/>
      <c r="C452" s="1530"/>
      <c r="D452" s="3"/>
      <c r="E452" s="124"/>
      <c r="F452" s="124"/>
      <c r="G452" s="124"/>
      <c r="H452" s="1129"/>
      <c r="I452" s="1129"/>
    </row>
    <row r="453">
      <c r="A453" s="1"/>
      <c r="B453" s="1530"/>
      <c r="C453" s="1530"/>
      <c r="D453" s="3"/>
      <c r="E453" s="124"/>
      <c r="F453" s="124"/>
      <c r="G453" s="124"/>
      <c r="H453" s="1129"/>
      <c r="I453" s="1129"/>
    </row>
    <row r="454">
      <c r="A454" s="1"/>
      <c r="B454" s="1530"/>
      <c r="C454" s="1530"/>
      <c r="D454" s="3"/>
      <c r="E454" s="124"/>
      <c r="F454" s="124"/>
      <c r="G454" s="124"/>
      <c r="H454" s="1129"/>
      <c r="I454" s="1129"/>
    </row>
    <row r="455">
      <c r="A455" s="1"/>
      <c r="B455" s="1530"/>
      <c r="C455" s="1530"/>
      <c r="D455" s="3"/>
      <c r="E455" s="124"/>
      <c r="F455" s="124"/>
      <c r="G455" s="124"/>
      <c r="H455" s="1129"/>
      <c r="I455" s="1129"/>
    </row>
    <row r="456">
      <c r="A456" s="1"/>
      <c r="B456" s="1530"/>
      <c r="C456" s="1530"/>
      <c r="D456" s="3"/>
      <c r="E456" s="124"/>
      <c r="F456" s="124"/>
      <c r="G456" s="124"/>
      <c r="H456" s="1129"/>
      <c r="I456" s="1129"/>
    </row>
    <row r="457">
      <c r="A457" s="1"/>
      <c r="B457" s="1530"/>
      <c r="C457" s="1530"/>
      <c r="D457" s="3"/>
      <c r="E457" s="124"/>
      <c r="F457" s="124"/>
      <c r="G457" s="124"/>
      <c r="H457" s="1129"/>
      <c r="I457" s="1129"/>
    </row>
    <row r="458">
      <c r="A458" s="1"/>
      <c r="B458" s="1530"/>
      <c r="C458" s="1530"/>
      <c r="D458" s="3"/>
      <c r="E458" s="124"/>
      <c r="F458" s="124"/>
      <c r="G458" s="124"/>
      <c r="H458" s="1129"/>
      <c r="I458" s="1129"/>
    </row>
    <row r="459">
      <c r="A459" s="1"/>
      <c r="B459" s="1530"/>
      <c r="C459" s="1530"/>
      <c r="D459" s="3"/>
      <c r="E459" s="124"/>
      <c r="F459" s="124"/>
      <c r="G459" s="124"/>
      <c r="H459" s="1129"/>
      <c r="I459" s="1129"/>
    </row>
    <row r="460">
      <c r="A460" s="1"/>
      <c r="B460" s="1530"/>
      <c r="C460" s="1530"/>
      <c r="D460" s="3"/>
      <c r="E460" s="124"/>
      <c r="F460" s="124"/>
      <c r="G460" s="124"/>
      <c r="H460" s="1129"/>
      <c r="I460" s="1129"/>
    </row>
    <row r="461">
      <c r="A461" s="1"/>
      <c r="B461" s="1530"/>
      <c r="C461" s="1530"/>
      <c r="D461" s="3"/>
      <c r="E461" s="124"/>
      <c r="F461" s="124"/>
      <c r="G461" s="124"/>
      <c r="H461" s="1129"/>
      <c r="I461" s="1129"/>
    </row>
    <row r="462">
      <c r="A462" s="1"/>
      <c r="B462" s="1530"/>
      <c r="C462" s="1530"/>
      <c r="D462" s="3"/>
      <c r="E462" s="124"/>
      <c r="F462" s="124"/>
      <c r="G462" s="124"/>
      <c r="H462" s="1129"/>
      <c r="I462" s="1129"/>
    </row>
    <row r="463">
      <c r="A463" s="1"/>
      <c r="B463" s="1530"/>
      <c r="C463" s="1530"/>
      <c r="D463" s="3"/>
      <c r="E463" s="124"/>
      <c r="F463" s="124"/>
      <c r="G463" s="124"/>
      <c r="H463" s="1129"/>
      <c r="I463" s="1129"/>
    </row>
    <row r="464">
      <c r="A464" s="1"/>
      <c r="B464" s="1530"/>
      <c r="C464" s="1530"/>
      <c r="D464" s="3"/>
      <c r="E464" s="124"/>
      <c r="F464" s="124"/>
      <c r="G464" s="124"/>
      <c r="H464" s="1129"/>
      <c r="I464" s="1129"/>
    </row>
    <row r="465">
      <c r="A465" s="1"/>
      <c r="B465" s="1530"/>
      <c r="C465" s="1530"/>
      <c r="D465" s="3"/>
      <c r="E465" s="124"/>
      <c r="F465" s="124"/>
      <c r="G465" s="124"/>
      <c r="H465" s="1129"/>
      <c r="I465" s="1129"/>
    </row>
    <row r="466">
      <c r="A466" s="1"/>
      <c r="B466" s="1530"/>
      <c r="C466" s="1530"/>
      <c r="D466" s="3"/>
      <c r="E466" s="124"/>
      <c r="F466" s="124"/>
      <c r="G466" s="124"/>
      <c r="H466" s="1129"/>
      <c r="I466" s="1129"/>
    </row>
    <row r="467">
      <c r="A467" s="1"/>
      <c r="B467" s="1530"/>
      <c r="C467" s="1530"/>
      <c r="D467" s="3"/>
      <c r="E467" s="124"/>
      <c r="F467" s="124"/>
      <c r="G467" s="124"/>
      <c r="H467" s="1129"/>
      <c r="I467" s="1129"/>
    </row>
    <row r="468">
      <c r="A468" s="1"/>
      <c r="B468" s="1530"/>
      <c r="C468" s="1530"/>
      <c r="D468" s="3"/>
      <c r="E468" s="124"/>
      <c r="F468" s="124"/>
      <c r="G468" s="124"/>
      <c r="H468" s="1129"/>
      <c r="I468" s="1129"/>
    </row>
    <row r="469">
      <c r="A469" s="1"/>
      <c r="B469" s="1530"/>
      <c r="C469" s="1530"/>
      <c r="D469" s="3"/>
      <c r="E469" s="124"/>
      <c r="F469" s="124"/>
      <c r="G469" s="124"/>
      <c r="H469" s="1129"/>
      <c r="I469" s="1129"/>
    </row>
    <row r="470">
      <c r="A470" s="1"/>
      <c r="B470" s="1530"/>
      <c r="C470" s="1530"/>
      <c r="D470" s="3"/>
      <c r="E470" s="124"/>
      <c r="F470" s="124"/>
      <c r="G470" s="124"/>
      <c r="H470" s="1129"/>
      <c r="I470" s="1129"/>
    </row>
    <row r="471">
      <c r="A471" s="1"/>
      <c r="B471" s="1530"/>
      <c r="C471" s="1530"/>
      <c r="D471" s="3"/>
      <c r="E471" s="124"/>
      <c r="F471" s="124"/>
      <c r="G471" s="124"/>
      <c r="H471" s="1129"/>
      <c r="I471" s="1129"/>
    </row>
    <row r="472">
      <c r="A472" s="1"/>
      <c r="B472" s="1530"/>
      <c r="C472" s="1530"/>
      <c r="D472" s="3"/>
      <c r="E472" s="124"/>
      <c r="F472" s="124"/>
      <c r="G472" s="124"/>
      <c r="H472" s="1129"/>
      <c r="I472" s="1129"/>
    </row>
    <row r="473">
      <c r="A473" s="1"/>
      <c r="B473" s="1530"/>
      <c r="C473" s="1530"/>
      <c r="D473" s="3"/>
      <c r="E473" s="124"/>
      <c r="F473" s="124"/>
      <c r="G473" s="124"/>
      <c r="H473" s="1129"/>
      <c r="I473" s="1129"/>
    </row>
    <row r="474">
      <c r="A474" s="1"/>
      <c r="B474" s="1530"/>
      <c r="C474" s="1530"/>
      <c r="D474" s="3"/>
      <c r="E474" s="124"/>
      <c r="F474" s="124"/>
      <c r="G474" s="124"/>
      <c r="H474" s="1129"/>
      <c r="I474" s="1129"/>
    </row>
    <row r="475">
      <c r="A475" s="1"/>
      <c r="B475" s="1530"/>
      <c r="C475" s="1530"/>
      <c r="D475" s="3"/>
      <c r="E475" s="124"/>
      <c r="F475" s="124"/>
      <c r="G475" s="124"/>
      <c r="H475" s="1129"/>
      <c r="I475" s="1129"/>
    </row>
    <row r="476">
      <c r="A476" s="1"/>
      <c r="B476" s="1530"/>
      <c r="C476" s="1530"/>
      <c r="D476" s="3"/>
      <c r="E476" s="124"/>
      <c r="F476" s="124"/>
      <c r="G476" s="124"/>
      <c r="H476" s="1129"/>
      <c r="I476" s="1129"/>
    </row>
    <row r="477">
      <c r="A477" s="1"/>
      <c r="B477" s="1530"/>
      <c r="C477" s="1530"/>
      <c r="D477" s="3"/>
      <c r="E477" s="124"/>
      <c r="F477" s="124"/>
      <c r="G477" s="124"/>
      <c r="H477" s="1129"/>
      <c r="I477" s="1129"/>
    </row>
    <row r="478">
      <c r="A478" s="1"/>
      <c r="B478" s="1530"/>
      <c r="C478" s="1530"/>
      <c r="D478" s="3"/>
      <c r="E478" s="124"/>
      <c r="F478" s="124"/>
      <c r="G478" s="124"/>
      <c r="H478" s="1129"/>
      <c r="I478" s="1129"/>
    </row>
    <row r="479">
      <c r="A479" s="1"/>
      <c r="B479" s="1530"/>
      <c r="C479" s="1530"/>
      <c r="D479" s="3"/>
      <c r="E479" s="124"/>
      <c r="F479" s="124"/>
      <c r="G479" s="124"/>
      <c r="H479" s="1129"/>
      <c r="I479" s="1129"/>
    </row>
    <row r="480">
      <c r="A480" s="1"/>
      <c r="B480" s="1530"/>
      <c r="C480" s="1530"/>
      <c r="D480" s="3"/>
      <c r="E480" s="124"/>
      <c r="F480" s="124"/>
      <c r="G480" s="124"/>
      <c r="H480" s="1129"/>
      <c r="I480" s="1129"/>
    </row>
    <row r="481">
      <c r="A481" s="1"/>
      <c r="B481" s="1530"/>
      <c r="C481" s="1530"/>
      <c r="D481" s="3"/>
      <c r="E481" s="124"/>
      <c r="F481" s="124"/>
      <c r="G481" s="124"/>
      <c r="H481" s="1129"/>
      <c r="I481" s="1129"/>
    </row>
    <row r="482">
      <c r="A482" s="1"/>
      <c r="B482" s="1530"/>
      <c r="C482" s="1530"/>
      <c r="D482" s="3"/>
      <c r="E482" s="124"/>
      <c r="F482" s="124"/>
      <c r="G482" s="124"/>
      <c r="H482" s="1129"/>
      <c r="I482" s="1129"/>
    </row>
    <row r="483">
      <c r="A483" s="1"/>
      <c r="B483" s="1530"/>
      <c r="C483" s="1530"/>
      <c r="D483" s="3"/>
      <c r="E483" s="124"/>
      <c r="F483" s="124"/>
      <c r="G483" s="124"/>
      <c r="H483" s="1129"/>
      <c r="I483" s="1129"/>
    </row>
    <row r="484">
      <c r="A484" s="1"/>
      <c r="B484" s="1530"/>
      <c r="C484" s="1530"/>
      <c r="D484" s="3"/>
      <c r="E484" s="124"/>
      <c r="F484" s="124"/>
      <c r="G484" s="124"/>
      <c r="H484" s="1129"/>
      <c r="I484" s="1129"/>
    </row>
    <row r="485">
      <c r="A485" s="1"/>
      <c r="B485" s="1530"/>
      <c r="C485" s="1530"/>
      <c r="D485" s="3"/>
      <c r="E485" s="124"/>
      <c r="F485" s="124"/>
      <c r="G485" s="124"/>
      <c r="H485" s="1129"/>
      <c r="I485" s="1129"/>
    </row>
    <row r="486">
      <c r="A486" s="1"/>
      <c r="B486" s="1530"/>
      <c r="C486" s="1530"/>
      <c r="D486" s="3"/>
      <c r="E486" s="124"/>
      <c r="F486" s="124"/>
      <c r="G486" s="124"/>
      <c r="H486" s="1129"/>
      <c r="I486" s="1129"/>
    </row>
    <row r="487">
      <c r="A487" s="1"/>
      <c r="B487" s="1530"/>
      <c r="C487" s="1530"/>
      <c r="D487" s="3"/>
      <c r="E487" s="124"/>
      <c r="F487" s="124"/>
      <c r="G487" s="124"/>
      <c r="H487" s="1129"/>
      <c r="I487" s="1129"/>
    </row>
    <row r="488">
      <c r="A488" s="1"/>
      <c r="B488" s="1530"/>
      <c r="C488" s="1530"/>
      <c r="D488" s="3"/>
      <c r="E488" s="124"/>
      <c r="F488" s="124"/>
      <c r="G488" s="124"/>
      <c r="H488" s="1129"/>
      <c r="I488" s="1129"/>
    </row>
    <row r="489">
      <c r="A489" s="1"/>
      <c r="B489" s="1530"/>
      <c r="C489" s="1530"/>
      <c r="D489" s="3"/>
      <c r="E489" s="124"/>
      <c r="F489" s="124"/>
      <c r="G489" s="124"/>
      <c r="H489" s="1129"/>
      <c r="I489" s="1129"/>
    </row>
    <row r="490">
      <c r="A490" s="1"/>
      <c r="B490" s="1530"/>
      <c r="C490" s="1530"/>
      <c r="D490" s="3"/>
      <c r="E490" s="124"/>
      <c r="F490" s="124"/>
      <c r="G490" s="124"/>
      <c r="H490" s="1129"/>
      <c r="I490" s="1129"/>
    </row>
    <row r="491">
      <c r="A491" s="1"/>
      <c r="B491" s="1530"/>
      <c r="C491" s="1530"/>
      <c r="D491" s="3"/>
      <c r="E491" s="124"/>
      <c r="F491" s="124"/>
      <c r="G491" s="124"/>
      <c r="H491" s="1129"/>
      <c r="I491" s="1129"/>
    </row>
    <row r="492">
      <c r="A492" s="1"/>
      <c r="B492" s="1530"/>
      <c r="C492" s="1530"/>
      <c r="D492" s="3"/>
      <c r="E492" s="124"/>
      <c r="F492" s="124"/>
      <c r="G492" s="124"/>
      <c r="H492" s="1129"/>
      <c r="I492" s="1129"/>
    </row>
    <row r="493">
      <c r="A493" s="1"/>
      <c r="B493" s="1530"/>
      <c r="C493" s="1530"/>
      <c r="D493" s="3"/>
      <c r="E493" s="124"/>
      <c r="F493" s="124"/>
      <c r="G493" s="124"/>
      <c r="H493" s="1129"/>
      <c r="I493" s="1129"/>
    </row>
    <row r="494">
      <c r="A494" s="1"/>
      <c r="B494" s="1530"/>
      <c r="C494" s="1530"/>
      <c r="D494" s="3"/>
      <c r="E494" s="124"/>
      <c r="F494" s="124"/>
      <c r="G494" s="124"/>
      <c r="H494" s="1129"/>
      <c r="I494" s="1129"/>
    </row>
    <row r="495">
      <c r="A495" s="1"/>
      <c r="B495" s="1530"/>
      <c r="C495" s="1530"/>
      <c r="D495" s="3"/>
      <c r="E495" s="124"/>
      <c r="F495" s="124"/>
      <c r="G495" s="124"/>
      <c r="H495" s="1129"/>
      <c r="I495" s="1129"/>
    </row>
    <row r="496">
      <c r="A496" s="1"/>
      <c r="B496" s="1530"/>
      <c r="C496" s="1530"/>
      <c r="D496" s="3"/>
      <c r="E496" s="124"/>
      <c r="F496" s="124"/>
      <c r="G496" s="124"/>
      <c r="H496" s="1129"/>
      <c r="I496" s="1129"/>
    </row>
    <row r="497">
      <c r="A497" s="1"/>
      <c r="B497" s="1530"/>
      <c r="C497" s="1530"/>
      <c r="D497" s="3"/>
      <c r="E497" s="124"/>
      <c r="F497" s="124"/>
      <c r="G497" s="124"/>
      <c r="H497" s="1129"/>
      <c r="I497" s="1129"/>
    </row>
    <row r="498">
      <c r="A498" s="1"/>
      <c r="B498" s="1530"/>
      <c r="C498" s="1530"/>
      <c r="D498" s="3"/>
      <c r="E498" s="124"/>
      <c r="F498" s="124"/>
      <c r="G498" s="124"/>
      <c r="H498" s="1129"/>
      <c r="I498" s="1129"/>
    </row>
    <row r="499">
      <c r="A499" s="1"/>
      <c r="B499" s="1530"/>
      <c r="C499" s="1530"/>
      <c r="D499" s="3"/>
      <c r="E499" s="124"/>
      <c r="F499" s="124"/>
      <c r="G499" s="124"/>
      <c r="H499" s="1129"/>
      <c r="I499" s="1129"/>
    </row>
    <row r="500">
      <c r="A500" s="1"/>
      <c r="B500" s="1530"/>
      <c r="C500" s="1530"/>
      <c r="D500" s="3"/>
      <c r="E500" s="124"/>
      <c r="F500" s="124"/>
      <c r="G500" s="124"/>
      <c r="H500" s="1129"/>
      <c r="I500" s="1129"/>
    </row>
    <row r="501">
      <c r="A501" s="1"/>
      <c r="B501" s="1530"/>
      <c r="C501" s="1530"/>
      <c r="D501" s="3"/>
      <c r="E501" s="124"/>
      <c r="F501" s="124"/>
      <c r="G501" s="124"/>
      <c r="H501" s="1129"/>
      <c r="I501" s="1129"/>
    </row>
    <row r="502">
      <c r="A502" s="1"/>
      <c r="B502" s="1530"/>
      <c r="C502" s="1530"/>
      <c r="D502" s="3"/>
      <c r="E502" s="124"/>
      <c r="F502" s="124"/>
      <c r="G502" s="124"/>
      <c r="H502" s="1129"/>
      <c r="I502" s="1129"/>
    </row>
    <row r="503">
      <c r="A503" s="1"/>
      <c r="B503" s="1530"/>
      <c r="C503" s="1530"/>
      <c r="D503" s="3"/>
      <c r="E503" s="124"/>
      <c r="F503" s="124"/>
      <c r="G503" s="124"/>
      <c r="H503" s="1129"/>
      <c r="I503" s="1129"/>
    </row>
    <row r="504">
      <c r="A504" s="1"/>
      <c r="B504" s="1530"/>
      <c r="C504" s="1530"/>
      <c r="D504" s="3"/>
      <c r="E504" s="124"/>
      <c r="F504" s="124"/>
      <c r="G504" s="124"/>
      <c r="H504" s="1129"/>
      <c r="I504" s="1129"/>
    </row>
    <row r="505">
      <c r="A505" s="1"/>
      <c r="B505" s="1530"/>
      <c r="C505" s="1530"/>
      <c r="D505" s="3"/>
      <c r="E505" s="124"/>
      <c r="F505" s="124"/>
      <c r="G505" s="124"/>
      <c r="H505" s="1129"/>
      <c r="I505" s="1129"/>
    </row>
    <row r="506">
      <c r="A506" s="1"/>
      <c r="B506" s="1530"/>
      <c r="C506" s="1530"/>
      <c r="D506" s="3"/>
      <c r="E506" s="124"/>
      <c r="F506" s="124"/>
      <c r="G506" s="124"/>
      <c r="H506" s="1129"/>
      <c r="I506" s="1129"/>
    </row>
    <row r="507">
      <c r="A507" s="1"/>
      <c r="B507" s="1530"/>
      <c r="C507" s="1530"/>
      <c r="D507" s="3"/>
      <c r="E507" s="124"/>
      <c r="F507" s="124"/>
      <c r="G507" s="124"/>
      <c r="H507" s="1129"/>
      <c r="I507" s="1129"/>
    </row>
    <row r="508">
      <c r="A508" s="1"/>
      <c r="B508" s="1530"/>
      <c r="C508" s="1530"/>
      <c r="D508" s="3"/>
      <c r="E508" s="124"/>
      <c r="F508" s="124"/>
      <c r="G508" s="124"/>
      <c r="H508" s="1129"/>
      <c r="I508" s="1129"/>
    </row>
    <row r="509">
      <c r="A509" s="1"/>
      <c r="B509" s="1530"/>
      <c r="C509" s="1530"/>
      <c r="D509" s="3"/>
      <c r="E509" s="124"/>
      <c r="F509" s="124"/>
      <c r="G509" s="124"/>
      <c r="H509" s="1129"/>
      <c r="I509" s="1129"/>
    </row>
    <row r="510">
      <c r="A510" s="1"/>
      <c r="B510" s="1530"/>
      <c r="C510" s="1530"/>
      <c r="D510" s="3"/>
      <c r="E510" s="124"/>
      <c r="F510" s="124"/>
      <c r="G510" s="124"/>
      <c r="H510" s="1129"/>
      <c r="I510" s="1129"/>
    </row>
    <row r="511">
      <c r="A511" s="1"/>
      <c r="B511" s="1530"/>
      <c r="C511" s="1530"/>
      <c r="D511" s="3"/>
      <c r="E511" s="124"/>
      <c r="F511" s="124"/>
      <c r="G511" s="124"/>
      <c r="H511" s="1129"/>
      <c r="I511" s="1129"/>
    </row>
    <row r="512">
      <c r="A512" s="1"/>
      <c r="B512" s="1530"/>
      <c r="C512" s="1530"/>
      <c r="D512" s="3"/>
      <c r="E512" s="124"/>
      <c r="F512" s="124"/>
      <c r="G512" s="124"/>
      <c r="H512" s="1129"/>
      <c r="I512" s="1129"/>
    </row>
    <row r="513">
      <c r="A513" s="1"/>
      <c r="B513" s="1530"/>
      <c r="C513" s="1530"/>
      <c r="D513" s="3"/>
      <c r="E513" s="124"/>
      <c r="F513" s="124"/>
      <c r="G513" s="124"/>
      <c r="H513" s="1129"/>
      <c r="I513" s="1129"/>
    </row>
    <row r="514">
      <c r="A514" s="1"/>
      <c r="B514" s="1530"/>
      <c r="C514" s="1530"/>
      <c r="D514" s="3"/>
      <c r="E514" s="124"/>
      <c r="F514" s="124"/>
      <c r="G514" s="124"/>
      <c r="H514" s="1129"/>
      <c r="I514" s="1129"/>
    </row>
    <row r="515">
      <c r="A515" s="1"/>
      <c r="B515" s="1530"/>
      <c r="C515" s="1530"/>
      <c r="D515" s="3"/>
      <c r="E515" s="124"/>
      <c r="F515" s="124"/>
      <c r="G515" s="124"/>
      <c r="H515" s="1129"/>
      <c r="I515" s="1129"/>
    </row>
    <row r="516">
      <c r="A516" s="1"/>
      <c r="B516" s="1530"/>
      <c r="C516" s="1530"/>
      <c r="D516" s="3"/>
      <c r="E516" s="124"/>
      <c r="F516" s="124"/>
      <c r="G516" s="124"/>
      <c r="H516" s="1129"/>
      <c r="I516" s="1129"/>
    </row>
    <row r="517">
      <c r="A517" s="1"/>
      <c r="B517" s="1530"/>
      <c r="C517" s="1530"/>
      <c r="D517" s="3"/>
      <c r="E517" s="124"/>
      <c r="F517" s="124"/>
      <c r="G517" s="124"/>
      <c r="H517" s="1129"/>
      <c r="I517" s="1129"/>
    </row>
    <row r="518">
      <c r="A518" s="1"/>
      <c r="B518" s="1530"/>
      <c r="C518" s="1530"/>
      <c r="D518" s="3"/>
      <c r="E518" s="124"/>
      <c r="F518" s="124"/>
      <c r="G518" s="124"/>
      <c r="H518" s="1129"/>
      <c r="I518" s="1129"/>
    </row>
    <row r="519">
      <c r="A519" s="1"/>
      <c r="B519" s="1530"/>
      <c r="C519" s="1530"/>
      <c r="D519" s="3"/>
      <c r="E519" s="124"/>
      <c r="F519" s="124"/>
      <c r="G519" s="124"/>
      <c r="H519" s="1129"/>
      <c r="I519" s="1129"/>
    </row>
    <row r="520">
      <c r="A520" s="1"/>
      <c r="B520" s="1530"/>
      <c r="C520" s="1530"/>
      <c r="D520" s="3"/>
      <c r="E520" s="124"/>
      <c r="F520" s="124"/>
      <c r="G520" s="124"/>
      <c r="H520" s="1129"/>
      <c r="I520" s="1129"/>
    </row>
    <row r="521">
      <c r="A521" s="1"/>
      <c r="B521" s="1530"/>
      <c r="C521" s="1530"/>
      <c r="D521" s="3"/>
      <c r="E521" s="124"/>
      <c r="F521" s="124"/>
      <c r="G521" s="124"/>
      <c r="H521" s="1129"/>
      <c r="I521" s="1129"/>
    </row>
    <row r="522">
      <c r="A522" s="1"/>
      <c r="B522" s="1530"/>
      <c r="C522" s="1530"/>
      <c r="D522" s="3"/>
      <c r="E522" s="124"/>
      <c r="F522" s="124"/>
      <c r="G522" s="124"/>
      <c r="H522" s="1129"/>
      <c r="I522" s="1129"/>
    </row>
    <row r="523">
      <c r="A523" s="1"/>
      <c r="B523" s="1530"/>
      <c r="C523" s="1530"/>
      <c r="D523" s="3"/>
      <c r="E523" s="124"/>
      <c r="F523" s="124"/>
      <c r="G523" s="124"/>
      <c r="H523" s="1129"/>
      <c r="I523" s="1129"/>
    </row>
    <row r="524">
      <c r="A524" s="1"/>
      <c r="B524" s="1530"/>
      <c r="C524" s="1530"/>
      <c r="D524" s="3"/>
      <c r="E524" s="124"/>
      <c r="F524" s="124"/>
      <c r="G524" s="124"/>
      <c r="H524" s="1129"/>
      <c r="I524" s="1129"/>
    </row>
    <row r="525">
      <c r="A525" s="1"/>
      <c r="B525" s="1530"/>
      <c r="C525" s="1530"/>
      <c r="D525" s="3"/>
      <c r="E525" s="124"/>
      <c r="F525" s="124"/>
      <c r="G525" s="124"/>
      <c r="H525" s="1129"/>
      <c r="I525" s="1129"/>
    </row>
    <row r="526">
      <c r="A526" s="1"/>
      <c r="B526" s="1530"/>
      <c r="C526" s="1530"/>
      <c r="D526" s="3"/>
      <c r="E526" s="124"/>
      <c r="F526" s="124"/>
      <c r="G526" s="124"/>
      <c r="H526" s="1129"/>
      <c r="I526" s="1129"/>
    </row>
    <row r="527">
      <c r="A527" s="1"/>
      <c r="B527" s="1530"/>
      <c r="C527" s="1530"/>
      <c r="D527" s="3"/>
      <c r="E527" s="124"/>
      <c r="F527" s="124"/>
      <c r="G527" s="124"/>
      <c r="H527" s="1129"/>
      <c r="I527" s="1129"/>
    </row>
    <row r="528">
      <c r="A528" s="1"/>
      <c r="B528" s="1530"/>
      <c r="C528" s="1530"/>
      <c r="D528" s="3"/>
      <c r="E528" s="124"/>
      <c r="F528" s="124"/>
      <c r="G528" s="124"/>
      <c r="H528" s="1129"/>
      <c r="I528" s="1129"/>
    </row>
    <row r="529">
      <c r="A529" s="1"/>
      <c r="B529" s="1530"/>
      <c r="C529" s="1530"/>
      <c r="D529" s="3"/>
      <c r="E529" s="124"/>
      <c r="F529" s="124"/>
      <c r="G529" s="124"/>
      <c r="H529" s="1129"/>
      <c r="I529" s="1129"/>
    </row>
    <row r="530">
      <c r="A530" s="1"/>
      <c r="B530" s="1530"/>
      <c r="C530" s="1530"/>
      <c r="D530" s="3"/>
      <c r="E530" s="124"/>
      <c r="F530" s="124"/>
      <c r="G530" s="124"/>
      <c r="H530" s="1129"/>
      <c r="I530" s="1129"/>
    </row>
    <row r="531">
      <c r="A531" s="1"/>
      <c r="B531" s="1530"/>
      <c r="C531" s="1530"/>
      <c r="D531" s="3"/>
      <c r="E531" s="124"/>
      <c r="F531" s="124"/>
      <c r="G531" s="124"/>
      <c r="H531" s="1129"/>
      <c r="I531" s="1129"/>
    </row>
    <row r="532">
      <c r="A532" s="1"/>
      <c r="B532" s="1530"/>
      <c r="C532" s="1530"/>
      <c r="D532" s="3"/>
      <c r="E532" s="124"/>
      <c r="F532" s="124"/>
      <c r="G532" s="124"/>
      <c r="H532" s="1129"/>
      <c r="I532" s="1129"/>
    </row>
    <row r="533">
      <c r="A533" s="1"/>
      <c r="B533" s="1530"/>
      <c r="C533" s="1530"/>
      <c r="D533" s="3"/>
      <c r="E533" s="124"/>
      <c r="F533" s="124"/>
      <c r="G533" s="124"/>
      <c r="H533" s="1129"/>
      <c r="I533" s="1129"/>
    </row>
    <row r="534">
      <c r="A534" s="1"/>
      <c r="B534" s="1530"/>
      <c r="C534" s="1530"/>
      <c r="D534" s="3"/>
      <c r="E534" s="124"/>
      <c r="F534" s="124"/>
      <c r="G534" s="124"/>
      <c r="H534" s="1129"/>
      <c r="I534" s="1129"/>
    </row>
    <row r="535">
      <c r="A535" s="1"/>
      <c r="B535" s="1530"/>
      <c r="C535" s="1530"/>
      <c r="D535" s="3"/>
      <c r="E535" s="124"/>
      <c r="F535" s="124"/>
      <c r="G535" s="124"/>
      <c r="H535" s="1129"/>
      <c r="I535" s="1129"/>
    </row>
    <row r="536">
      <c r="A536" s="1"/>
      <c r="B536" s="1530"/>
      <c r="C536" s="1530"/>
      <c r="D536" s="3"/>
      <c r="E536" s="124"/>
      <c r="F536" s="124"/>
      <c r="G536" s="124"/>
      <c r="H536" s="1129"/>
      <c r="I536" s="1129"/>
    </row>
    <row r="537">
      <c r="A537" s="1"/>
      <c r="B537" s="1530"/>
      <c r="C537" s="1530"/>
      <c r="D537" s="3"/>
      <c r="E537" s="124"/>
      <c r="F537" s="124"/>
      <c r="G537" s="124"/>
      <c r="H537" s="1129"/>
      <c r="I537" s="1129"/>
    </row>
    <row r="538">
      <c r="A538" s="1"/>
      <c r="B538" s="1530"/>
      <c r="C538" s="1530"/>
      <c r="D538" s="3"/>
      <c r="E538" s="124"/>
      <c r="F538" s="124"/>
      <c r="G538" s="124"/>
      <c r="H538" s="1129"/>
      <c r="I538" s="1129"/>
    </row>
    <row r="539">
      <c r="A539" s="1"/>
      <c r="B539" s="1530"/>
      <c r="C539" s="1530"/>
      <c r="D539" s="3"/>
      <c r="E539" s="124"/>
      <c r="F539" s="124"/>
      <c r="G539" s="124"/>
      <c r="H539" s="1129"/>
      <c r="I539" s="1129"/>
    </row>
    <row r="540">
      <c r="A540" s="1"/>
      <c r="B540" s="1530"/>
      <c r="C540" s="1530"/>
      <c r="D540" s="3"/>
      <c r="E540" s="124"/>
      <c r="F540" s="124"/>
      <c r="G540" s="124"/>
      <c r="H540" s="1129"/>
      <c r="I540" s="1129"/>
    </row>
    <row r="541">
      <c r="A541" s="1"/>
      <c r="B541" s="1530"/>
      <c r="C541" s="1530"/>
      <c r="D541" s="3"/>
      <c r="E541" s="124"/>
      <c r="F541" s="124"/>
      <c r="G541" s="124"/>
      <c r="H541" s="1129"/>
      <c r="I541" s="1129"/>
    </row>
    <row r="542">
      <c r="A542" s="1"/>
      <c r="B542" s="1530"/>
      <c r="C542" s="1530"/>
      <c r="D542" s="3"/>
      <c r="E542" s="124"/>
      <c r="F542" s="124"/>
      <c r="G542" s="124"/>
      <c r="H542" s="1129"/>
      <c r="I542" s="1129"/>
    </row>
    <row r="543">
      <c r="A543" s="1"/>
      <c r="B543" s="1530"/>
      <c r="C543" s="1530"/>
      <c r="D543" s="3"/>
      <c r="E543" s="124"/>
      <c r="F543" s="124"/>
      <c r="G543" s="124"/>
      <c r="H543" s="1129"/>
      <c r="I543" s="1129"/>
    </row>
    <row r="544">
      <c r="A544" s="1"/>
      <c r="B544" s="1530"/>
      <c r="C544" s="1530"/>
      <c r="D544" s="3"/>
      <c r="E544" s="124"/>
      <c r="F544" s="124"/>
      <c r="G544" s="124"/>
      <c r="H544" s="1129"/>
      <c r="I544" s="1129"/>
    </row>
    <row r="545">
      <c r="A545" s="1"/>
      <c r="B545" s="1530"/>
      <c r="C545" s="1530"/>
      <c r="D545" s="3"/>
      <c r="E545" s="124"/>
      <c r="F545" s="124"/>
      <c r="G545" s="124"/>
      <c r="H545" s="1129"/>
      <c r="I545" s="1129"/>
    </row>
    <row r="546">
      <c r="A546" s="1"/>
      <c r="B546" s="1530"/>
      <c r="C546" s="1530"/>
      <c r="D546" s="3"/>
      <c r="E546" s="124"/>
      <c r="F546" s="124"/>
      <c r="G546" s="124"/>
      <c r="H546" s="1129"/>
      <c r="I546" s="1129"/>
    </row>
    <row r="547">
      <c r="A547" s="1"/>
      <c r="B547" s="1530"/>
      <c r="C547" s="1530"/>
      <c r="D547" s="3"/>
      <c r="E547" s="124"/>
      <c r="F547" s="124"/>
      <c r="G547" s="124"/>
      <c r="H547" s="1129"/>
      <c r="I547" s="1129"/>
    </row>
    <row r="548">
      <c r="A548" s="1"/>
      <c r="B548" s="1530"/>
      <c r="C548" s="1530"/>
      <c r="D548" s="3"/>
      <c r="E548" s="124"/>
      <c r="F548" s="124"/>
      <c r="G548" s="124"/>
      <c r="H548" s="1129"/>
      <c r="I548" s="1129"/>
    </row>
    <row r="549">
      <c r="A549" s="1"/>
      <c r="B549" s="1530"/>
      <c r="C549" s="1530"/>
      <c r="D549" s="3"/>
      <c r="E549" s="124"/>
      <c r="F549" s="124"/>
      <c r="G549" s="124"/>
      <c r="H549" s="1129"/>
      <c r="I549" s="1129"/>
    </row>
    <row r="550">
      <c r="A550" s="1"/>
      <c r="B550" s="1530"/>
      <c r="C550" s="1530"/>
      <c r="D550" s="3"/>
      <c r="E550" s="124"/>
      <c r="F550" s="124"/>
      <c r="G550" s="124"/>
      <c r="H550" s="1129"/>
      <c r="I550" s="1129"/>
    </row>
    <row r="551">
      <c r="A551" s="1"/>
      <c r="B551" s="1530"/>
      <c r="C551" s="1530"/>
      <c r="D551" s="3"/>
      <c r="E551" s="124"/>
      <c r="F551" s="124"/>
      <c r="G551" s="124"/>
      <c r="H551" s="1129"/>
      <c r="I551" s="1129"/>
    </row>
    <row r="552">
      <c r="A552" s="1"/>
      <c r="B552" s="1530"/>
      <c r="C552" s="1530"/>
      <c r="D552" s="3"/>
      <c r="E552" s="124"/>
      <c r="F552" s="124"/>
      <c r="G552" s="124"/>
      <c r="H552" s="1129"/>
      <c r="I552" s="1129"/>
    </row>
    <row r="553">
      <c r="A553" s="1"/>
      <c r="B553" s="1530"/>
      <c r="C553" s="1530"/>
      <c r="D553" s="3"/>
      <c r="E553" s="124"/>
      <c r="F553" s="124"/>
      <c r="G553" s="124"/>
      <c r="H553" s="1129"/>
      <c r="I553" s="1129"/>
    </row>
    <row r="554">
      <c r="A554" s="1"/>
      <c r="B554" s="1530"/>
      <c r="C554" s="1530"/>
      <c r="D554" s="3"/>
      <c r="E554" s="124"/>
      <c r="F554" s="124"/>
      <c r="G554" s="124"/>
      <c r="H554" s="1129"/>
      <c r="I554" s="1129"/>
    </row>
    <row r="555">
      <c r="A555" s="1"/>
      <c r="B555" s="1530"/>
      <c r="C555" s="1530"/>
      <c r="D555" s="3"/>
      <c r="E555" s="124"/>
      <c r="F555" s="124"/>
      <c r="G555" s="124"/>
      <c r="H555" s="1129"/>
      <c r="I555" s="1129"/>
    </row>
    <row r="556">
      <c r="A556" s="1"/>
      <c r="B556" s="1530"/>
      <c r="C556" s="1530"/>
      <c r="D556" s="3"/>
      <c r="E556" s="124"/>
      <c r="F556" s="124"/>
      <c r="G556" s="124"/>
      <c r="H556" s="1129"/>
      <c r="I556" s="1129"/>
    </row>
    <row r="557">
      <c r="A557" s="1"/>
      <c r="B557" s="1530"/>
      <c r="C557" s="1530"/>
      <c r="D557" s="3"/>
      <c r="E557" s="124"/>
      <c r="F557" s="124"/>
      <c r="G557" s="124"/>
      <c r="H557" s="1129"/>
      <c r="I557" s="1129"/>
    </row>
    <row r="558">
      <c r="A558" s="1"/>
      <c r="B558" s="1530"/>
      <c r="C558" s="1530"/>
      <c r="D558" s="3"/>
      <c r="E558" s="124"/>
      <c r="F558" s="124"/>
      <c r="G558" s="124"/>
      <c r="H558" s="1129"/>
      <c r="I558" s="1129"/>
    </row>
    <row r="559">
      <c r="A559" s="1"/>
      <c r="B559" s="1530"/>
      <c r="C559" s="1530"/>
      <c r="D559" s="3"/>
      <c r="E559" s="124"/>
      <c r="F559" s="124"/>
      <c r="G559" s="124"/>
      <c r="H559" s="1129"/>
      <c r="I559" s="1129"/>
    </row>
    <row r="560">
      <c r="A560" s="1"/>
      <c r="B560" s="1530"/>
      <c r="C560" s="1530"/>
      <c r="D560" s="3"/>
      <c r="E560" s="124"/>
      <c r="F560" s="124"/>
      <c r="G560" s="124"/>
      <c r="H560" s="1129"/>
      <c r="I560" s="1129"/>
    </row>
    <row r="561">
      <c r="A561" s="1"/>
      <c r="B561" s="1530"/>
      <c r="C561" s="1530"/>
      <c r="D561" s="3"/>
      <c r="E561" s="124"/>
      <c r="F561" s="124"/>
      <c r="G561" s="124"/>
      <c r="H561" s="1129"/>
      <c r="I561" s="1129"/>
    </row>
    <row r="562">
      <c r="A562" s="1"/>
      <c r="B562" s="1530"/>
      <c r="C562" s="1530"/>
      <c r="D562" s="3"/>
      <c r="E562" s="124"/>
      <c r="F562" s="124"/>
      <c r="G562" s="124"/>
      <c r="H562" s="1129"/>
      <c r="I562" s="1129"/>
    </row>
    <row r="563">
      <c r="A563" s="1"/>
      <c r="B563" s="1530"/>
      <c r="C563" s="1530"/>
      <c r="D563" s="3"/>
      <c r="E563" s="124"/>
      <c r="F563" s="124"/>
      <c r="G563" s="124"/>
      <c r="H563" s="1129"/>
      <c r="I563" s="1129"/>
    </row>
    <row r="564">
      <c r="A564" s="1"/>
      <c r="B564" s="1530"/>
      <c r="C564" s="1530"/>
      <c r="D564" s="3"/>
      <c r="E564" s="124"/>
      <c r="F564" s="124"/>
      <c r="G564" s="124"/>
      <c r="H564" s="1129"/>
      <c r="I564" s="1129"/>
    </row>
    <row r="565">
      <c r="A565" s="1"/>
      <c r="B565" s="1530"/>
      <c r="C565" s="1530"/>
      <c r="D565" s="3"/>
      <c r="E565" s="124"/>
      <c r="F565" s="124"/>
      <c r="G565" s="124"/>
      <c r="H565" s="1129"/>
      <c r="I565" s="1129"/>
    </row>
    <row r="566">
      <c r="A566" s="1"/>
      <c r="B566" s="1530"/>
      <c r="C566" s="1530"/>
      <c r="D566" s="3"/>
      <c r="E566" s="124"/>
      <c r="F566" s="124"/>
      <c r="G566" s="124"/>
      <c r="H566" s="1129"/>
      <c r="I566" s="1129"/>
    </row>
    <row r="567">
      <c r="A567" s="1"/>
      <c r="B567" s="1530"/>
      <c r="C567" s="1530"/>
      <c r="D567" s="3"/>
      <c r="E567" s="124"/>
      <c r="F567" s="124"/>
      <c r="G567" s="124"/>
      <c r="H567" s="1129"/>
      <c r="I567" s="1129"/>
    </row>
    <row r="568">
      <c r="A568" s="1"/>
      <c r="B568" s="1530"/>
      <c r="C568" s="1530"/>
      <c r="D568" s="3"/>
      <c r="E568" s="124"/>
      <c r="F568" s="124"/>
      <c r="G568" s="124"/>
      <c r="H568" s="1129"/>
      <c r="I568" s="1129"/>
    </row>
    <row r="569">
      <c r="A569" s="1"/>
      <c r="B569" s="1530"/>
      <c r="C569" s="1530"/>
      <c r="D569" s="3"/>
      <c r="E569" s="124"/>
      <c r="F569" s="124"/>
      <c r="G569" s="124"/>
      <c r="H569" s="1129"/>
      <c r="I569" s="1129"/>
    </row>
    <row r="570">
      <c r="A570" s="1"/>
      <c r="B570" s="1530"/>
      <c r="C570" s="1530"/>
      <c r="D570" s="3"/>
      <c r="E570" s="124"/>
      <c r="F570" s="124"/>
      <c r="G570" s="124"/>
      <c r="H570" s="1129"/>
      <c r="I570" s="1129"/>
    </row>
    <row r="571">
      <c r="A571" s="1"/>
      <c r="B571" s="1530"/>
      <c r="C571" s="1530"/>
      <c r="D571" s="3"/>
      <c r="E571" s="124"/>
      <c r="F571" s="124"/>
      <c r="G571" s="124"/>
      <c r="H571" s="1129"/>
      <c r="I571" s="1129"/>
    </row>
    <row r="572">
      <c r="A572" s="1"/>
      <c r="B572" s="1530"/>
      <c r="C572" s="1530"/>
      <c r="D572" s="3"/>
      <c r="E572" s="124"/>
      <c r="F572" s="124"/>
      <c r="G572" s="124"/>
      <c r="H572" s="1129"/>
      <c r="I572" s="1129"/>
    </row>
    <row r="573">
      <c r="A573" s="1"/>
      <c r="B573" s="1530"/>
      <c r="C573" s="1530"/>
      <c r="D573" s="3"/>
      <c r="E573" s="124"/>
      <c r="F573" s="124"/>
      <c r="G573" s="124"/>
      <c r="H573" s="1129"/>
      <c r="I573" s="1129"/>
    </row>
    <row r="574">
      <c r="A574" s="1"/>
      <c r="B574" s="1530"/>
      <c r="C574" s="1530"/>
      <c r="D574" s="3"/>
      <c r="E574" s="124"/>
      <c r="F574" s="124"/>
      <c r="G574" s="124"/>
      <c r="H574" s="1129"/>
      <c r="I574" s="1129"/>
    </row>
    <row r="575">
      <c r="A575" s="1"/>
      <c r="B575" s="1530"/>
      <c r="C575" s="1530"/>
      <c r="D575" s="3"/>
      <c r="E575" s="124"/>
      <c r="F575" s="124"/>
      <c r="G575" s="124"/>
      <c r="H575" s="1129"/>
      <c r="I575" s="1129"/>
    </row>
    <row r="576">
      <c r="A576" s="1"/>
      <c r="B576" s="1530"/>
      <c r="C576" s="1530"/>
      <c r="D576" s="3"/>
      <c r="E576" s="124"/>
      <c r="F576" s="124"/>
      <c r="G576" s="124"/>
      <c r="H576" s="1129"/>
      <c r="I576" s="1129"/>
    </row>
    <row r="577">
      <c r="A577" s="1"/>
      <c r="B577" s="1530"/>
      <c r="C577" s="1530"/>
      <c r="D577" s="3"/>
      <c r="E577" s="124"/>
      <c r="F577" s="124"/>
      <c r="G577" s="124"/>
      <c r="H577" s="1129"/>
      <c r="I577" s="1129"/>
    </row>
    <row r="578">
      <c r="A578" s="1"/>
      <c r="B578" s="1530"/>
      <c r="C578" s="1530"/>
      <c r="D578" s="3"/>
      <c r="E578" s="124"/>
      <c r="F578" s="124"/>
      <c r="G578" s="124"/>
      <c r="H578" s="1129"/>
      <c r="I578" s="1129"/>
    </row>
    <row r="579">
      <c r="A579" s="1"/>
      <c r="B579" s="1530"/>
      <c r="C579" s="1530"/>
      <c r="D579" s="3"/>
      <c r="E579" s="124"/>
      <c r="F579" s="124"/>
      <c r="G579" s="124"/>
      <c r="H579" s="1129"/>
      <c r="I579" s="1129"/>
    </row>
    <row r="580">
      <c r="A580" s="1"/>
      <c r="B580" s="1530"/>
      <c r="C580" s="1530"/>
      <c r="D580" s="3"/>
      <c r="E580" s="124"/>
      <c r="F580" s="124"/>
      <c r="G580" s="124"/>
      <c r="H580" s="1129"/>
      <c r="I580" s="1129"/>
    </row>
    <row r="581">
      <c r="A581" s="1"/>
      <c r="B581" s="1530"/>
      <c r="C581" s="1530"/>
      <c r="D581" s="3"/>
      <c r="E581" s="124"/>
      <c r="F581" s="124"/>
      <c r="G581" s="124"/>
      <c r="H581" s="1129"/>
      <c r="I581" s="1129"/>
    </row>
    <row r="582">
      <c r="A582" s="1"/>
      <c r="B582" s="1530"/>
      <c r="C582" s="1530"/>
      <c r="D582" s="3"/>
      <c r="E582" s="124"/>
      <c r="F582" s="124"/>
      <c r="G582" s="124"/>
      <c r="H582" s="1129"/>
      <c r="I582" s="1129"/>
    </row>
    <row r="583">
      <c r="A583" s="1"/>
      <c r="B583" s="1530"/>
      <c r="C583" s="1530"/>
      <c r="D583" s="3"/>
      <c r="E583" s="124"/>
      <c r="F583" s="124"/>
      <c r="G583" s="124"/>
      <c r="H583" s="1129"/>
      <c r="I583" s="1129"/>
    </row>
    <row r="584">
      <c r="A584" s="1"/>
      <c r="B584" s="1530"/>
      <c r="C584" s="1530"/>
      <c r="D584" s="3"/>
      <c r="E584" s="124"/>
      <c r="F584" s="124"/>
      <c r="G584" s="124"/>
      <c r="H584" s="1129"/>
      <c r="I584" s="1129"/>
    </row>
    <row r="585">
      <c r="A585" s="1"/>
      <c r="B585" s="1530"/>
      <c r="C585" s="1530"/>
      <c r="D585" s="3"/>
      <c r="E585" s="124"/>
      <c r="F585" s="124"/>
      <c r="G585" s="124"/>
      <c r="H585" s="1129"/>
      <c r="I585" s="1129"/>
    </row>
    <row r="586">
      <c r="A586" s="1"/>
      <c r="B586" s="1530"/>
      <c r="C586" s="1530"/>
      <c r="D586" s="3"/>
      <c r="E586" s="124"/>
      <c r="F586" s="124"/>
      <c r="G586" s="124"/>
      <c r="H586" s="1129"/>
      <c r="I586" s="1129"/>
    </row>
    <row r="587">
      <c r="A587" s="1"/>
      <c r="B587" s="1530"/>
      <c r="C587" s="1530"/>
      <c r="D587" s="3"/>
      <c r="E587" s="124"/>
      <c r="F587" s="124"/>
      <c r="G587" s="124"/>
      <c r="H587" s="1129"/>
      <c r="I587" s="1129"/>
    </row>
    <row r="588">
      <c r="A588" s="1"/>
      <c r="B588" s="1530"/>
      <c r="C588" s="1530"/>
      <c r="D588" s="3"/>
      <c r="E588" s="124"/>
      <c r="F588" s="124"/>
      <c r="G588" s="124"/>
      <c r="H588" s="1129"/>
      <c r="I588" s="1129"/>
    </row>
    <row r="589">
      <c r="A589" s="1"/>
      <c r="B589" s="1530"/>
      <c r="C589" s="1530"/>
      <c r="D589" s="3"/>
      <c r="E589" s="124"/>
      <c r="F589" s="124"/>
      <c r="G589" s="124"/>
      <c r="H589" s="1129"/>
      <c r="I589" s="1129"/>
    </row>
    <row r="590">
      <c r="A590" s="1"/>
      <c r="B590" s="1530"/>
      <c r="C590" s="1530"/>
      <c r="D590" s="3"/>
      <c r="E590" s="124"/>
      <c r="F590" s="124"/>
      <c r="G590" s="124"/>
      <c r="H590" s="1129"/>
      <c r="I590" s="1129"/>
    </row>
    <row r="591">
      <c r="A591" s="1"/>
      <c r="B591" s="1530"/>
      <c r="C591" s="1530"/>
      <c r="D591" s="3"/>
      <c r="E591" s="124"/>
      <c r="F591" s="124"/>
      <c r="G591" s="124"/>
      <c r="H591" s="1129"/>
      <c r="I591" s="1129"/>
    </row>
    <row r="592">
      <c r="A592" s="1"/>
      <c r="B592" s="1530"/>
      <c r="C592" s="1530"/>
      <c r="D592" s="3"/>
      <c r="E592" s="124"/>
      <c r="F592" s="124"/>
      <c r="G592" s="124"/>
      <c r="H592" s="1129"/>
      <c r="I592" s="1129"/>
    </row>
    <row r="593">
      <c r="A593" s="1"/>
      <c r="B593" s="1530"/>
      <c r="C593" s="1530"/>
      <c r="D593" s="3"/>
      <c r="E593" s="124"/>
      <c r="F593" s="124"/>
      <c r="G593" s="124"/>
      <c r="H593" s="1129"/>
      <c r="I593" s="1129"/>
    </row>
    <row r="594">
      <c r="A594" s="1"/>
      <c r="B594" s="1530"/>
      <c r="C594" s="1530"/>
      <c r="D594" s="3"/>
      <c r="E594" s="124"/>
      <c r="F594" s="124"/>
      <c r="G594" s="124"/>
      <c r="H594" s="1129"/>
      <c r="I594" s="1129"/>
    </row>
    <row r="595">
      <c r="A595" s="1"/>
      <c r="B595" s="1530"/>
      <c r="C595" s="1530"/>
      <c r="D595" s="3"/>
      <c r="E595" s="124"/>
      <c r="F595" s="124"/>
      <c r="G595" s="124"/>
      <c r="H595" s="1129"/>
      <c r="I595" s="1129"/>
    </row>
    <row r="596">
      <c r="A596" s="1"/>
      <c r="B596" s="1530"/>
      <c r="C596" s="1530"/>
      <c r="D596" s="3"/>
      <c r="E596" s="124"/>
      <c r="F596" s="124"/>
      <c r="G596" s="124"/>
      <c r="H596" s="1129"/>
      <c r="I596" s="1129"/>
    </row>
    <row r="597">
      <c r="A597" s="1"/>
      <c r="B597" s="1530"/>
      <c r="C597" s="1530"/>
      <c r="D597" s="3"/>
      <c r="E597" s="124"/>
      <c r="F597" s="124"/>
      <c r="G597" s="124"/>
      <c r="H597" s="1129"/>
      <c r="I597" s="1129"/>
    </row>
    <row r="598">
      <c r="A598" s="1"/>
      <c r="B598" s="1530"/>
      <c r="C598" s="1530"/>
      <c r="D598" s="3"/>
      <c r="E598" s="124"/>
      <c r="F598" s="124"/>
      <c r="G598" s="124"/>
      <c r="H598" s="1129"/>
      <c r="I598" s="1129"/>
    </row>
    <row r="599">
      <c r="A599" s="1"/>
      <c r="B599" s="1530"/>
      <c r="C599" s="1530"/>
      <c r="D599" s="3"/>
      <c r="E599" s="124"/>
      <c r="F599" s="124"/>
      <c r="G599" s="124"/>
      <c r="H599" s="1129"/>
      <c r="I599" s="1129"/>
    </row>
    <row r="600">
      <c r="A600" s="1"/>
      <c r="B600" s="1530"/>
      <c r="C600" s="1530"/>
      <c r="D600" s="3"/>
      <c r="E600" s="124"/>
      <c r="F600" s="124"/>
      <c r="G600" s="124"/>
      <c r="H600" s="1129"/>
      <c r="I600" s="1129"/>
    </row>
    <row r="601">
      <c r="A601" s="1"/>
      <c r="B601" s="1530"/>
      <c r="C601" s="1530"/>
      <c r="D601" s="3"/>
      <c r="E601" s="124"/>
      <c r="F601" s="124"/>
      <c r="G601" s="124"/>
      <c r="H601" s="1129"/>
      <c r="I601" s="1129"/>
    </row>
    <row r="602">
      <c r="A602" s="1"/>
      <c r="B602" s="1530"/>
      <c r="C602" s="1530"/>
      <c r="D602" s="3"/>
      <c r="E602" s="124"/>
      <c r="F602" s="124"/>
      <c r="G602" s="124"/>
      <c r="H602" s="1129"/>
      <c r="I602" s="1129"/>
    </row>
    <row r="603">
      <c r="A603" s="1"/>
      <c r="B603" s="1530"/>
      <c r="C603" s="1530"/>
      <c r="D603" s="3"/>
      <c r="E603" s="124"/>
      <c r="F603" s="124"/>
      <c r="G603" s="124"/>
      <c r="H603" s="1129"/>
      <c r="I603" s="1129"/>
    </row>
    <row r="604">
      <c r="A604" s="1"/>
      <c r="B604" s="1530"/>
      <c r="C604" s="1530"/>
      <c r="D604" s="3"/>
      <c r="E604" s="124"/>
      <c r="F604" s="124"/>
      <c r="G604" s="124"/>
      <c r="H604" s="1129"/>
      <c r="I604" s="1129"/>
    </row>
    <row r="605">
      <c r="A605" s="1"/>
      <c r="B605" s="1530"/>
      <c r="C605" s="1530"/>
      <c r="D605" s="3"/>
      <c r="E605" s="124"/>
      <c r="F605" s="124"/>
      <c r="G605" s="124"/>
      <c r="H605" s="1129"/>
      <c r="I605" s="1129"/>
    </row>
    <row r="606">
      <c r="A606" s="1"/>
      <c r="B606" s="1530"/>
      <c r="C606" s="1530"/>
      <c r="D606" s="3"/>
      <c r="E606" s="124"/>
      <c r="F606" s="124"/>
      <c r="G606" s="124"/>
      <c r="H606" s="1129"/>
      <c r="I606" s="1129"/>
    </row>
    <row r="607">
      <c r="A607" s="1"/>
      <c r="B607" s="1530"/>
      <c r="C607" s="1530"/>
      <c r="D607" s="3"/>
      <c r="E607" s="124"/>
      <c r="F607" s="124"/>
      <c r="G607" s="124"/>
      <c r="H607" s="1129"/>
      <c r="I607" s="1129"/>
    </row>
    <row r="608">
      <c r="A608" s="1"/>
      <c r="B608" s="1530"/>
      <c r="C608" s="1530"/>
      <c r="D608" s="3"/>
      <c r="E608" s="124"/>
      <c r="F608" s="124"/>
      <c r="G608" s="124"/>
      <c r="H608" s="1129"/>
      <c r="I608" s="1129"/>
    </row>
    <row r="609">
      <c r="A609" s="1"/>
      <c r="B609" s="1530"/>
      <c r="C609" s="1530"/>
      <c r="D609" s="3"/>
      <c r="E609" s="124"/>
      <c r="F609" s="124"/>
      <c r="G609" s="124"/>
      <c r="H609" s="1129"/>
      <c r="I609" s="1129"/>
    </row>
    <row r="610">
      <c r="A610" s="1"/>
      <c r="B610" s="1530"/>
      <c r="C610" s="1530"/>
      <c r="D610" s="3"/>
      <c r="E610" s="124"/>
      <c r="F610" s="124"/>
      <c r="G610" s="124"/>
      <c r="H610" s="1129"/>
      <c r="I610" s="1129"/>
    </row>
    <row r="611">
      <c r="A611" s="1"/>
      <c r="B611" s="1530"/>
      <c r="C611" s="1530"/>
      <c r="D611" s="3"/>
      <c r="E611" s="124"/>
      <c r="F611" s="124"/>
      <c r="G611" s="124"/>
      <c r="H611" s="1129"/>
      <c r="I611" s="1129"/>
    </row>
    <row r="612">
      <c r="A612" s="1"/>
      <c r="B612" s="1530"/>
      <c r="C612" s="1530"/>
      <c r="D612" s="3"/>
      <c r="E612" s="124"/>
      <c r="F612" s="124"/>
      <c r="G612" s="124"/>
      <c r="H612" s="1129"/>
      <c r="I612" s="1129"/>
    </row>
    <row r="613">
      <c r="A613" s="1"/>
      <c r="B613" s="1530"/>
      <c r="C613" s="1530"/>
      <c r="D613" s="3"/>
      <c r="E613" s="124"/>
      <c r="F613" s="124"/>
      <c r="G613" s="124"/>
      <c r="H613" s="1129"/>
      <c r="I613" s="1129"/>
    </row>
    <row r="614">
      <c r="A614" s="1"/>
      <c r="B614" s="1530"/>
      <c r="C614" s="1530"/>
      <c r="D614" s="3"/>
      <c r="E614" s="124"/>
      <c r="F614" s="124"/>
      <c r="G614" s="124"/>
      <c r="H614" s="1129"/>
      <c r="I614" s="1129"/>
    </row>
    <row r="615">
      <c r="A615" s="1"/>
      <c r="B615" s="1530"/>
      <c r="C615" s="1530"/>
      <c r="D615" s="3"/>
      <c r="E615" s="124"/>
      <c r="F615" s="124"/>
      <c r="G615" s="124"/>
      <c r="H615" s="1129"/>
      <c r="I615" s="1129"/>
    </row>
    <row r="616">
      <c r="A616" s="1"/>
      <c r="B616" s="1530"/>
      <c r="C616" s="1530"/>
      <c r="D616" s="3"/>
      <c r="E616" s="124"/>
      <c r="F616" s="124"/>
      <c r="G616" s="124"/>
      <c r="H616" s="1129"/>
      <c r="I616" s="1129"/>
    </row>
    <row r="617">
      <c r="A617" s="1"/>
      <c r="B617" s="1530"/>
      <c r="C617" s="1530"/>
      <c r="D617" s="3"/>
      <c r="E617" s="124"/>
      <c r="F617" s="124"/>
      <c r="G617" s="124"/>
      <c r="H617" s="1129"/>
      <c r="I617" s="1129"/>
    </row>
    <row r="618">
      <c r="A618" s="1"/>
      <c r="B618" s="1530"/>
      <c r="C618" s="1530"/>
      <c r="D618" s="3"/>
      <c r="E618" s="124"/>
      <c r="F618" s="124"/>
      <c r="G618" s="124"/>
      <c r="H618" s="1129"/>
      <c r="I618" s="1129"/>
    </row>
    <row r="619">
      <c r="A619" s="1"/>
      <c r="B619" s="1530"/>
      <c r="C619" s="1530"/>
      <c r="D619" s="3"/>
      <c r="E619" s="124"/>
      <c r="F619" s="124"/>
      <c r="G619" s="124"/>
      <c r="H619" s="1129"/>
      <c r="I619" s="1129"/>
    </row>
    <row r="620">
      <c r="A620" s="1"/>
      <c r="B620" s="1530"/>
      <c r="C620" s="1530"/>
      <c r="D620" s="3"/>
      <c r="E620" s="124"/>
      <c r="F620" s="124"/>
      <c r="G620" s="124"/>
      <c r="H620" s="1129"/>
      <c r="I620" s="1129"/>
    </row>
    <row r="621">
      <c r="A621" s="1"/>
      <c r="B621" s="1530"/>
      <c r="C621" s="1530"/>
      <c r="D621" s="3"/>
      <c r="E621" s="124"/>
      <c r="F621" s="124"/>
      <c r="G621" s="124"/>
      <c r="H621" s="1129"/>
      <c r="I621" s="1129"/>
    </row>
    <row r="622">
      <c r="A622" s="1"/>
      <c r="B622" s="1530"/>
      <c r="C622" s="1530"/>
      <c r="D622" s="3"/>
      <c r="E622" s="124"/>
      <c r="F622" s="124"/>
      <c r="G622" s="124"/>
      <c r="H622" s="1129"/>
      <c r="I622" s="1129"/>
    </row>
    <row r="623">
      <c r="A623" s="1"/>
      <c r="B623" s="1530"/>
      <c r="C623" s="1530"/>
      <c r="D623" s="3"/>
      <c r="E623" s="124"/>
      <c r="F623" s="124"/>
      <c r="G623" s="124"/>
      <c r="H623" s="1129"/>
      <c r="I623" s="1129"/>
    </row>
    <row r="624">
      <c r="A624" s="1"/>
      <c r="B624" s="1530"/>
      <c r="C624" s="1530"/>
      <c r="D624" s="3"/>
      <c r="E624" s="124"/>
      <c r="F624" s="124"/>
      <c r="G624" s="124"/>
      <c r="H624" s="1129"/>
      <c r="I624" s="1129"/>
    </row>
    <row r="625">
      <c r="A625" s="1"/>
      <c r="B625" s="1530"/>
      <c r="C625" s="1530"/>
      <c r="D625" s="3"/>
      <c r="E625" s="124"/>
      <c r="F625" s="124"/>
      <c r="G625" s="124"/>
      <c r="H625" s="1129"/>
      <c r="I625" s="1129"/>
    </row>
    <row r="626">
      <c r="A626" s="1"/>
      <c r="B626" s="1530"/>
      <c r="C626" s="1530"/>
      <c r="D626" s="3"/>
      <c r="E626" s="124"/>
      <c r="F626" s="124"/>
      <c r="G626" s="124"/>
      <c r="H626" s="1129"/>
      <c r="I626" s="1129"/>
    </row>
    <row r="627">
      <c r="A627" s="1"/>
      <c r="B627" s="1530"/>
      <c r="C627" s="1530"/>
      <c r="D627" s="3"/>
      <c r="E627" s="124"/>
      <c r="F627" s="124"/>
      <c r="G627" s="124"/>
      <c r="H627" s="1129"/>
      <c r="I627" s="1129"/>
    </row>
    <row r="628">
      <c r="A628" s="1"/>
      <c r="B628" s="1530"/>
      <c r="C628" s="1530"/>
      <c r="D628" s="3"/>
      <c r="E628" s="124"/>
      <c r="F628" s="124"/>
      <c r="G628" s="124"/>
      <c r="H628" s="1129"/>
      <c r="I628" s="1129"/>
    </row>
    <row r="629">
      <c r="A629" s="1"/>
      <c r="B629" s="1530"/>
      <c r="C629" s="1530"/>
      <c r="D629" s="3"/>
      <c r="E629" s="124"/>
      <c r="F629" s="124"/>
      <c r="G629" s="124"/>
      <c r="H629" s="1129"/>
      <c r="I629" s="1129"/>
    </row>
    <row r="630">
      <c r="A630" s="1"/>
      <c r="B630" s="1530"/>
      <c r="C630" s="1530"/>
      <c r="D630" s="3"/>
      <c r="E630" s="124"/>
      <c r="F630" s="124"/>
      <c r="G630" s="124"/>
      <c r="H630" s="1129"/>
      <c r="I630" s="1129"/>
    </row>
    <row r="631">
      <c r="A631" s="1"/>
      <c r="B631" s="1530"/>
      <c r="C631" s="1530"/>
      <c r="D631" s="3"/>
      <c r="E631" s="124"/>
      <c r="F631" s="124"/>
      <c r="G631" s="124"/>
      <c r="H631" s="1129"/>
      <c r="I631" s="1129"/>
    </row>
    <row r="632">
      <c r="A632" s="1"/>
      <c r="B632" s="1530"/>
      <c r="C632" s="1530"/>
      <c r="D632" s="3"/>
      <c r="E632" s="124"/>
      <c r="F632" s="124"/>
      <c r="G632" s="124"/>
      <c r="H632" s="1129"/>
      <c r="I632" s="1129"/>
    </row>
    <row r="633">
      <c r="A633" s="1"/>
      <c r="B633" s="1530"/>
      <c r="C633" s="1530"/>
      <c r="D633" s="3"/>
      <c r="E633" s="124"/>
      <c r="F633" s="124"/>
      <c r="G633" s="124"/>
      <c r="H633" s="1129"/>
      <c r="I633" s="1129"/>
    </row>
    <row r="634">
      <c r="A634" s="1"/>
      <c r="B634" s="1530"/>
      <c r="C634" s="1530"/>
      <c r="D634" s="3"/>
      <c r="E634" s="124"/>
      <c r="F634" s="124"/>
      <c r="G634" s="124"/>
      <c r="H634" s="1129"/>
      <c r="I634" s="1129"/>
    </row>
    <row r="635">
      <c r="A635" s="1"/>
      <c r="B635" s="1530"/>
      <c r="C635" s="1530"/>
      <c r="D635" s="3"/>
      <c r="E635" s="124"/>
      <c r="F635" s="124"/>
      <c r="G635" s="124"/>
      <c r="H635" s="1129"/>
      <c r="I635" s="1129"/>
    </row>
    <row r="636">
      <c r="A636" s="1"/>
      <c r="B636" s="1530"/>
      <c r="C636" s="1530"/>
      <c r="D636" s="3"/>
      <c r="E636" s="124"/>
      <c r="F636" s="124"/>
      <c r="G636" s="124"/>
      <c r="H636" s="1129"/>
      <c r="I636" s="1129"/>
    </row>
    <row r="637">
      <c r="A637" s="1"/>
      <c r="B637" s="1530"/>
      <c r="C637" s="1530"/>
      <c r="D637" s="3"/>
      <c r="E637" s="124"/>
      <c r="F637" s="124"/>
      <c r="G637" s="124"/>
      <c r="H637" s="1129"/>
      <c r="I637" s="1129"/>
    </row>
    <row r="638">
      <c r="A638" s="1"/>
      <c r="B638" s="1530"/>
      <c r="C638" s="1530"/>
      <c r="D638" s="3"/>
      <c r="E638" s="124"/>
      <c r="F638" s="124"/>
      <c r="G638" s="124"/>
      <c r="H638" s="1129"/>
      <c r="I638" s="1129"/>
    </row>
    <row r="639">
      <c r="A639" s="1"/>
      <c r="B639" s="1530"/>
      <c r="C639" s="1530"/>
      <c r="D639" s="3"/>
      <c r="E639" s="124"/>
      <c r="F639" s="124"/>
      <c r="G639" s="124"/>
      <c r="H639" s="1129"/>
      <c r="I639" s="1129"/>
    </row>
    <row r="640">
      <c r="A640" s="1"/>
      <c r="B640" s="1530"/>
      <c r="C640" s="1530"/>
      <c r="D640" s="3"/>
      <c r="E640" s="124"/>
      <c r="F640" s="124"/>
      <c r="G640" s="124"/>
      <c r="H640" s="1129"/>
      <c r="I640" s="1129"/>
    </row>
    <row r="641">
      <c r="A641" s="1"/>
      <c r="B641" s="1530"/>
      <c r="C641" s="1530"/>
      <c r="D641" s="3"/>
      <c r="E641" s="124"/>
      <c r="F641" s="124"/>
      <c r="G641" s="124"/>
      <c r="H641" s="1129"/>
      <c r="I641" s="1129"/>
    </row>
    <row r="642">
      <c r="A642" s="1"/>
      <c r="B642" s="1530"/>
      <c r="C642" s="1530"/>
      <c r="D642" s="3"/>
      <c r="E642" s="124"/>
      <c r="F642" s="124"/>
      <c r="G642" s="124"/>
      <c r="H642" s="1129"/>
      <c r="I642" s="1129"/>
    </row>
    <row r="643">
      <c r="A643" s="1"/>
      <c r="B643" s="1530"/>
      <c r="C643" s="1530"/>
      <c r="D643" s="3"/>
      <c r="E643" s="124"/>
      <c r="F643" s="124"/>
      <c r="G643" s="124"/>
      <c r="H643" s="1129"/>
      <c r="I643" s="1129"/>
    </row>
    <row r="644">
      <c r="A644" s="1"/>
      <c r="B644" s="1530"/>
      <c r="C644" s="1530"/>
      <c r="D644" s="3"/>
      <c r="E644" s="124"/>
      <c r="F644" s="124"/>
      <c r="G644" s="124"/>
      <c r="H644" s="1129"/>
      <c r="I644" s="1129"/>
    </row>
    <row r="645">
      <c r="A645" s="1"/>
      <c r="B645" s="1530"/>
      <c r="C645" s="1530"/>
      <c r="D645" s="3"/>
      <c r="E645" s="124"/>
      <c r="F645" s="124"/>
      <c r="G645" s="124"/>
      <c r="H645" s="1129"/>
      <c r="I645" s="1129"/>
    </row>
    <row r="646">
      <c r="A646" s="1"/>
      <c r="B646" s="1530"/>
      <c r="C646" s="1530"/>
      <c r="D646" s="3"/>
      <c r="E646" s="124"/>
      <c r="F646" s="124"/>
      <c r="G646" s="124"/>
      <c r="H646" s="1129"/>
      <c r="I646" s="1129"/>
    </row>
    <row r="647">
      <c r="A647" s="1"/>
      <c r="B647" s="1530"/>
      <c r="C647" s="1530"/>
      <c r="D647" s="3"/>
      <c r="E647" s="124"/>
      <c r="F647" s="124"/>
      <c r="G647" s="124"/>
      <c r="H647" s="1129"/>
      <c r="I647" s="1129"/>
    </row>
    <row r="648">
      <c r="A648" s="1"/>
      <c r="B648" s="1530"/>
      <c r="C648" s="1530"/>
      <c r="D648" s="3"/>
      <c r="E648" s="124"/>
      <c r="F648" s="124"/>
      <c r="G648" s="124"/>
      <c r="H648" s="1129"/>
      <c r="I648" s="1129"/>
    </row>
    <row r="649">
      <c r="A649" s="1"/>
      <c r="B649" s="1530"/>
      <c r="C649" s="1530"/>
      <c r="D649" s="3"/>
      <c r="E649" s="124"/>
      <c r="F649" s="124"/>
      <c r="G649" s="124"/>
      <c r="H649" s="1129"/>
      <c r="I649" s="1129"/>
    </row>
    <row r="650">
      <c r="A650" s="1"/>
      <c r="B650" s="1530"/>
      <c r="C650" s="1530"/>
      <c r="D650" s="3"/>
      <c r="E650" s="124"/>
      <c r="F650" s="124"/>
      <c r="G650" s="124"/>
      <c r="H650" s="1129"/>
      <c r="I650" s="1129"/>
    </row>
    <row r="651">
      <c r="A651" s="1"/>
      <c r="B651" s="1530"/>
      <c r="C651" s="1530"/>
      <c r="D651" s="3"/>
      <c r="E651" s="124"/>
      <c r="F651" s="124"/>
      <c r="G651" s="124"/>
      <c r="H651" s="1129"/>
      <c r="I651" s="1129"/>
    </row>
    <row r="652">
      <c r="A652" s="1"/>
      <c r="B652" s="1530"/>
      <c r="C652" s="1530"/>
      <c r="D652" s="3"/>
      <c r="E652" s="124"/>
      <c r="F652" s="124"/>
      <c r="G652" s="124"/>
      <c r="H652" s="1129"/>
      <c r="I652" s="1129"/>
    </row>
    <row r="653">
      <c r="A653" s="1"/>
      <c r="B653" s="1530"/>
      <c r="C653" s="1530"/>
      <c r="D653" s="3"/>
      <c r="E653" s="124"/>
      <c r="F653" s="124"/>
      <c r="G653" s="124"/>
      <c r="H653" s="1129"/>
      <c r="I653" s="1129"/>
    </row>
    <row r="654">
      <c r="A654" s="1"/>
      <c r="B654" s="1530"/>
      <c r="C654" s="1530"/>
      <c r="D654" s="3"/>
      <c r="E654" s="124"/>
      <c r="F654" s="124"/>
      <c r="G654" s="124"/>
      <c r="H654" s="1129"/>
      <c r="I654" s="1129"/>
    </row>
    <row r="655">
      <c r="A655" s="1"/>
      <c r="B655" s="1530"/>
      <c r="C655" s="1530"/>
      <c r="D655" s="3"/>
      <c r="E655" s="124"/>
      <c r="F655" s="124"/>
      <c r="G655" s="124"/>
      <c r="H655" s="1129"/>
      <c r="I655" s="1129"/>
    </row>
    <row r="656">
      <c r="A656" s="1"/>
      <c r="B656" s="1530"/>
      <c r="C656" s="1530"/>
      <c r="D656" s="3"/>
      <c r="E656" s="124"/>
      <c r="F656" s="124"/>
      <c r="G656" s="124"/>
      <c r="H656" s="1129"/>
      <c r="I656" s="1129"/>
    </row>
    <row r="657">
      <c r="A657" s="1"/>
      <c r="B657" s="1530"/>
      <c r="C657" s="1530"/>
      <c r="D657" s="3"/>
      <c r="E657" s="124"/>
      <c r="F657" s="124"/>
      <c r="G657" s="124"/>
      <c r="H657" s="1129"/>
      <c r="I657" s="1129"/>
    </row>
    <row r="658">
      <c r="A658" s="1"/>
      <c r="B658" s="1530"/>
      <c r="C658" s="1530"/>
      <c r="D658" s="3"/>
      <c r="E658" s="124"/>
      <c r="F658" s="124"/>
      <c r="G658" s="124"/>
      <c r="H658" s="1129"/>
      <c r="I658" s="1129"/>
    </row>
    <row r="659">
      <c r="A659" s="1"/>
      <c r="B659" s="1530"/>
      <c r="C659" s="1530"/>
      <c r="D659" s="3"/>
      <c r="E659" s="124"/>
      <c r="F659" s="124"/>
      <c r="G659" s="124"/>
      <c r="H659" s="1129"/>
      <c r="I659" s="1129"/>
    </row>
    <row r="660">
      <c r="A660" s="1"/>
      <c r="B660" s="1530"/>
      <c r="C660" s="1530"/>
      <c r="D660" s="3"/>
      <c r="E660" s="124"/>
      <c r="F660" s="124"/>
      <c r="G660" s="124"/>
      <c r="H660" s="1129"/>
      <c r="I660" s="1129"/>
    </row>
    <row r="661">
      <c r="A661" s="1"/>
      <c r="B661" s="1530"/>
      <c r="C661" s="1530"/>
      <c r="D661" s="3"/>
      <c r="E661" s="124"/>
      <c r="F661" s="124"/>
      <c r="G661" s="124"/>
      <c r="H661" s="1129"/>
      <c r="I661" s="1129"/>
    </row>
    <row r="662">
      <c r="A662" s="1"/>
      <c r="B662" s="1530"/>
      <c r="C662" s="1530"/>
      <c r="D662" s="3"/>
      <c r="E662" s="124"/>
      <c r="F662" s="124"/>
      <c r="G662" s="124"/>
      <c r="H662" s="1129"/>
      <c r="I662" s="1129"/>
    </row>
    <row r="663">
      <c r="A663" s="1"/>
      <c r="B663" s="1530"/>
      <c r="C663" s="1530"/>
      <c r="D663" s="3"/>
      <c r="E663" s="124"/>
      <c r="F663" s="124"/>
      <c r="G663" s="124"/>
      <c r="H663" s="1129"/>
      <c r="I663" s="1129"/>
    </row>
    <row r="664">
      <c r="A664" s="1"/>
      <c r="B664" s="1530"/>
      <c r="C664" s="1530"/>
      <c r="D664" s="3"/>
      <c r="E664" s="124"/>
      <c r="F664" s="124"/>
      <c r="G664" s="124"/>
      <c r="H664" s="1129"/>
      <c r="I664" s="1129"/>
    </row>
    <row r="665">
      <c r="A665" s="1"/>
      <c r="B665" s="1530"/>
      <c r="C665" s="1530"/>
      <c r="D665" s="3"/>
      <c r="E665" s="124"/>
      <c r="F665" s="124"/>
      <c r="G665" s="124"/>
      <c r="H665" s="1129"/>
      <c r="I665" s="1129"/>
    </row>
    <row r="666">
      <c r="A666" s="1"/>
      <c r="B666" s="1530"/>
      <c r="C666" s="1530"/>
      <c r="D666" s="3"/>
      <c r="E666" s="124"/>
      <c r="F666" s="124"/>
      <c r="G666" s="124"/>
      <c r="H666" s="1129"/>
      <c r="I666" s="1129"/>
    </row>
    <row r="667">
      <c r="A667" s="1"/>
      <c r="B667" s="1530"/>
      <c r="C667" s="1530"/>
      <c r="D667" s="3"/>
      <c r="E667" s="124"/>
      <c r="F667" s="124"/>
      <c r="G667" s="124"/>
      <c r="H667" s="1129"/>
      <c r="I667" s="1129"/>
    </row>
    <row r="668">
      <c r="A668" s="1"/>
      <c r="B668" s="1530"/>
      <c r="C668" s="1530"/>
      <c r="D668" s="3"/>
      <c r="E668" s="124"/>
      <c r="F668" s="124"/>
      <c r="G668" s="124"/>
      <c r="H668" s="1129"/>
      <c r="I668" s="1129"/>
    </row>
    <row r="669">
      <c r="A669" s="1"/>
      <c r="B669" s="1530"/>
      <c r="C669" s="1530"/>
      <c r="D669" s="3"/>
      <c r="E669" s="124"/>
      <c r="F669" s="124"/>
      <c r="G669" s="124"/>
      <c r="H669" s="1129"/>
      <c r="I669" s="1129"/>
    </row>
    <row r="670">
      <c r="A670" s="1"/>
      <c r="B670" s="1530"/>
      <c r="C670" s="1530"/>
      <c r="D670" s="3"/>
      <c r="E670" s="124"/>
      <c r="F670" s="124"/>
      <c r="G670" s="124"/>
      <c r="H670" s="1129"/>
      <c r="I670" s="1129"/>
    </row>
    <row r="671">
      <c r="A671" s="1"/>
      <c r="B671" s="1530"/>
      <c r="C671" s="1530"/>
      <c r="D671" s="3"/>
      <c r="E671" s="124"/>
      <c r="F671" s="124"/>
      <c r="G671" s="124"/>
      <c r="H671" s="1129"/>
      <c r="I671" s="1129"/>
    </row>
    <row r="672">
      <c r="A672" s="1"/>
      <c r="B672" s="1530"/>
      <c r="C672" s="1530"/>
      <c r="D672" s="3"/>
      <c r="E672" s="124"/>
      <c r="F672" s="124"/>
      <c r="G672" s="124"/>
      <c r="H672" s="1129"/>
      <c r="I672" s="1129"/>
    </row>
    <row r="673">
      <c r="A673" s="1"/>
      <c r="B673" s="1530"/>
      <c r="C673" s="1530"/>
      <c r="D673" s="3"/>
      <c r="E673" s="124"/>
      <c r="F673" s="124"/>
      <c r="G673" s="124"/>
      <c r="H673" s="1129"/>
      <c r="I673" s="1129"/>
    </row>
    <row r="674">
      <c r="A674" s="1"/>
      <c r="B674" s="1530"/>
      <c r="C674" s="1530"/>
      <c r="D674" s="3"/>
      <c r="E674" s="124"/>
      <c r="F674" s="124"/>
      <c r="G674" s="124"/>
      <c r="H674" s="1129"/>
      <c r="I674" s="1129"/>
    </row>
    <row r="675">
      <c r="A675" s="1"/>
      <c r="B675" s="1530"/>
      <c r="C675" s="1530"/>
      <c r="D675" s="3"/>
      <c r="E675" s="124"/>
      <c r="F675" s="124"/>
      <c r="G675" s="124"/>
      <c r="H675" s="1129"/>
      <c r="I675" s="1129"/>
    </row>
    <row r="676">
      <c r="A676" s="1"/>
      <c r="B676" s="1530"/>
      <c r="C676" s="1530"/>
      <c r="D676" s="3"/>
      <c r="E676" s="124"/>
      <c r="F676" s="124"/>
      <c r="G676" s="124"/>
      <c r="H676" s="1129"/>
      <c r="I676" s="1129"/>
    </row>
    <row r="677">
      <c r="A677" s="1"/>
      <c r="B677" s="1530"/>
      <c r="C677" s="1530"/>
      <c r="D677" s="3"/>
      <c r="E677" s="124"/>
      <c r="F677" s="124"/>
      <c r="G677" s="124"/>
      <c r="H677" s="1129"/>
      <c r="I677" s="1129"/>
    </row>
    <row r="678">
      <c r="A678" s="1"/>
      <c r="B678" s="1530"/>
      <c r="C678" s="1530"/>
      <c r="D678" s="3"/>
      <c r="E678" s="124"/>
      <c r="F678" s="124"/>
      <c r="G678" s="124"/>
      <c r="H678" s="1129"/>
      <c r="I678" s="1129"/>
    </row>
    <row r="679">
      <c r="A679" s="1"/>
      <c r="B679" s="1530"/>
      <c r="C679" s="1530"/>
      <c r="D679" s="3"/>
      <c r="E679" s="124"/>
      <c r="F679" s="124"/>
      <c r="G679" s="124"/>
      <c r="H679" s="1129"/>
      <c r="I679" s="1129"/>
    </row>
    <row r="680">
      <c r="A680" s="1"/>
      <c r="B680" s="1530"/>
      <c r="C680" s="1530"/>
      <c r="D680" s="3"/>
      <c r="E680" s="124"/>
      <c r="F680" s="124"/>
      <c r="G680" s="124"/>
      <c r="H680" s="1129"/>
      <c r="I680" s="1129"/>
    </row>
    <row r="681">
      <c r="A681" s="1"/>
      <c r="B681" s="1530"/>
      <c r="C681" s="1530"/>
      <c r="D681" s="3"/>
      <c r="E681" s="124"/>
      <c r="F681" s="124"/>
      <c r="G681" s="124"/>
      <c r="H681" s="1129"/>
      <c r="I681" s="1129"/>
    </row>
    <row r="682">
      <c r="A682" s="1"/>
      <c r="B682" s="1530"/>
      <c r="C682" s="1530"/>
      <c r="D682" s="3"/>
      <c r="E682" s="124"/>
      <c r="F682" s="124"/>
      <c r="G682" s="124"/>
      <c r="H682" s="1129"/>
      <c r="I682" s="1129"/>
    </row>
    <row r="683">
      <c r="A683" s="1"/>
      <c r="B683" s="1530"/>
      <c r="C683" s="1530"/>
      <c r="D683" s="3"/>
      <c r="E683" s="124"/>
      <c r="F683" s="124"/>
      <c r="G683" s="124"/>
      <c r="H683" s="1129"/>
      <c r="I683" s="1129"/>
    </row>
    <row r="684">
      <c r="A684" s="1"/>
      <c r="B684" s="1530"/>
      <c r="C684" s="1530"/>
      <c r="D684" s="3"/>
      <c r="E684" s="124"/>
      <c r="F684" s="124"/>
      <c r="G684" s="124"/>
      <c r="H684" s="1129"/>
      <c r="I684" s="1129"/>
    </row>
    <row r="685">
      <c r="A685" s="1"/>
      <c r="B685" s="1530"/>
      <c r="C685" s="1530"/>
      <c r="D685" s="3"/>
      <c r="E685" s="124"/>
      <c r="F685" s="124"/>
      <c r="G685" s="124"/>
      <c r="H685" s="1129"/>
      <c r="I685" s="1129"/>
    </row>
    <row r="686">
      <c r="A686" s="1"/>
      <c r="B686" s="1530"/>
      <c r="C686" s="1530"/>
      <c r="D686" s="3"/>
      <c r="E686" s="124"/>
      <c r="F686" s="124"/>
      <c r="G686" s="124"/>
      <c r="H686" s="1129"/>
      <c r="I686" s="1129"/>
    </row>
    <row r="687">
      <c r="A687" s="1"/>
      <c r="B687" s="1530"/>
      <c r="C687" s="1530"/>
      <c r="D687" s="3"/>
      <c r="E687" s="124"/>
      <c r="F687" s="124"/>
      <c r="G687" s="124"/>
      <c r="H687" s="1129"/>
      <c r="I687" s="1129"/>
    </row>
    <row r="688">
      <c r="A688" s="1"/>
      <c r="B688" s="1530"/>
      <c r="C688" s="1530"/>
      <c r="D688" s="3"/>
      <c r="E688" s="124"/>
      <c r="F688" s="124"/>
      <c r="G688" s="124"/>
      <c r="H688" s="1129"/>
      <c r="I688" s="1129"/>
    </row>
    <row r="689">
      <c r="A689" s="1"/>
      <c r="B689" s="1530"/>
      <c r="C689" s="1530"/>
      <c r="D689" s="3"/>
      <c r="E689" s="124"/>
      <c r="F689" s="124"/>
      <c r="G689" s="124"/>
      <c r="H689" s="1129"/>
      <c r="I689" s="1129"/>
    </row>
    <row r="690">
      <c r="A690" s="1"/>
      <c r="B690" s="1530"/>
      <c r="C690" s="1530"/>
      <c r="D690" s="3"/>
      <c r="E690" s="124"/>
      <c r="F690" s="124"/>
      <c r="G690" s="124"/>
      <c r="H690" s="1129"/>
      <c r="I690" s="1129"/>
    </row>
    <row r="691">
      <c r="A691" s="1"/>
      <c r="B691" s="1530"/>
      <c r="C691" s="1530"/>
      <c r="D691" s="3"/>
      <c r="E691" s="124"/>
      <c r="F691" s="124"/>
      <c r="G691" s="124"/>
      <c r="H691" s="1129"/>
      <c r="I691" s="1129"/>
    </row>
    <row r="692">
      <c r="A692" s="1"/>
      <c r="B692" s="1530"/>
      <c r="C692" s="1530"/>
      <c r="D692" s="3"/>
      <c r="E692" s="124"/>
      <c r="F692" s="124"/>
      <c r="G692" s="124"/>
      <c r="H692" s="1129"/>
      <c r="I692" s="1129"/>
    </row>
    <row r="693">
      <c r="A693" s="1"/>
      <c r="B693" s="1530"/>
      <c r="C693" s="1530"/>
      <c r="D693" s="3"/>
      <c r="E693" s="124"/>
      <c r="F693" s="124"/>
      <c r="G693" s="124"/>
      <c r="H693" s="1129"/>
      <c r="I693" s="1129"/>
    </row>
    <row r="694">
      <c r="A694" s="1"/>
      <c r="B694" s="1530"/>
      <c r="C694" s="1530"/>
      <c r="D694" s="3"/>
      <c r="E694" s="124"/>
      <c r="F694" s="124"/>
      <c r="G694" s="124"/>
      <c r="H694" s="1129"/>
      <c r="I694" s="1129"/>
    </row>
    <row r="695">
      <c r="A695" s="1"/>
      <c r="B695" s="1530"/>
      <c r="C695" s="1530"/>
      <c r="D695" s="3"/>
      <c r="E695" s="124"/>
      <c r="F695" s="124"/>
      <c r="G695" s="124"/>
      <c r="H695" s="1129"/>
      <c r="I695" s="1129"/>
    </row>
    <row r="696">
      <c r="A696" s="1"/>
      <c r="B696" s="1530"/>
      <c r="C696" s="1530"/>
      <c r="D696" s="3"/>
      <c r="E696" s="124"/>
      <c r="F696" s="124"/>
      <c r="G696" s="124"/>
      <c r="H696" s="1129"/>
      <c r="I696" s="1129"/>
    </row>
    <row r="697">
      <c r="A697" s="1"/>
      <c r="B697" s="1530"/>
      <c r="C697" s="1530"/>
      <c r="D697" s="3"/>
      <c r="E697" s="124"/>
      <c r="F697" s="124"/>
      <c r="G697" s="124"/>
      <c r="H697" s="1129"/>
      <c r="I697" s="1129"/>
    </row>
    <row r="698">
      <c r="A698" s="1"/>
      <c r="B698" s="1530"/>
      <c r="C698" s="1530"/>
      <c r="D698" s="3"/>
      <c r="E698" s="124"/>
      <c r="F698" s="124"/>
      <c r="G698" s="124"/>
      <c r="H698" s="1129"/>
      <c r="I698" s="1129"/>
    </row>
    <row r="699">
      <c r="A699" s="1"/>
      <c r="B699" s="1530"/>
      <c r="C699" s="1530"/>
      <c r="D699" s="3"/>
      <c r="E699" s="124"/>
      <c r="F699" s="124"/>
      <c r="G699" s="124"/>
      <c r="H699" s="1129"/>
      <c r="I699" s="1129"/>
    </row>
    <row r="700">
      <c r="A700" s="1"/>
      <c r="B700" s="1530"/>
      <c r="C700" s="1530"/>
      <c r="D700" s="3"/>
      <c r="E700" s="124"/>
      <c r="F700" s="124"/>
      <c r="G700" s="124"/>
      <c r="H700" s="1129"/>
      <c r="I700" s="1129"/>
    </row>
    <row r="701">
      <c r="A701" s="1"/>
      <c r="B701" s="1530"/>
      <c r="C701" s="1530"/>
      <c r="D701" s="3"/>
      <c r="E701" s="124"/>
      <c r="F701" s="124"/>
      <c r="G701" s="124"/>
      <c r="H701" s="1129"/>
      <c r="I701" s="1129"/>
    </row>
    <row r="702">
      <c r="A702" s="1"/>
      <c r="B702" s="1530"/>
      <c r="C702" s="1530"/>
      <c r="D702" s="3"/>
      <c r="E702" s="124"/>
      <c r="F702" s="124"/>
      <c r="G702" s="124"/>
      <c r="H702" s="1129"/>
      <c r="I702" s="1129"/>
    </row>
    <row r="703">
      <c r="A703" s="1"/>
      <c r="B703" s="1530"/>
      <c r="C703" s="1530"/>
      <c r="D703" s="3"/>
      <c r="E703" s="124"/>
      <c r="F703" s="124"/>
      <c r="G703" s="124"/>
      <c r="H703" s="1129"/>
      <c r="I703" s="1129"/>
    </row>
    <row r="704">
      <c r="A704" s="1"/>
      <c r="B704" s="1530"/>
      <c r="C704" s="1530"/>
      <c r="D704" s="3"/>
      <c r="E704" s="124"/>
      <c r="F704" s="124"/>
      <c r="G704" s="124"/>
      <c r="H704" s="1129"/>
      <c r="I704" s="1129"/>
    </row>
    <row r="705">
      <c r="A705" s="1"/>
      <c r="B705" s="1530"/>
      <c r="C705" s="1530"/>
      <c r="D705" s="3"/>
      <c r="E705" s="124"/>
      <c r="F705" s="124"/>
      <c r="G705" s="124"/>
      <c r="H705" s="1129"/>
      <c r="I705" s="1129"/>
    </row>
    <row r="706">
      <c r="A706" s="1"/>
      <c r="B706" s="1530"/>
      <c r="C706" s="1530"/>
      <c r="D706" s="3"/>
      <c r="E706" s="124"/>
      <c r="F706" s="124"/>
      <c r="G706" s="124"/>
      <c r="H706" s="1129"/>
      <c r="I706" s="1129"/>
    </row>
    <row r="707">
      <c r="A707" s="1"/>
      <c r="B707" s="1530"/>
      <c r="C707" s="1530"/>
      <c r="D707" s="3"/>
      <c r="E707" s="124"/>
      <c r="F707" s="124"/>
      <c r="G707" s="124"/>
      <c r="H707" s="1129"/>
      <c r="I707" s="1129"/>
    </row>
    <row r="708">
      <c r="A708" s="1"/>
      <c r="B708" s="1530"/>
      <c r="C708" s="1530"/>
      <c r="D708" s="3"/>
      <c r="E708" s="124"/>
      <c r="F708" s="124"/>
      <c r="G708" s="124"/>
      <c r="H708" s="1129"/>
      <c r="I708" s="1129"/>
    </row>
    <row r="709">
      <c r="A709" s="1"/>
      <c r="B709" s="1530"/>
      <c r="C709" s="1530"/>
      <c r="D709" s="3"/>
      <c r="E709" s="124"/>
      <c r="F709" s="124"/>
      <c r="G709" s="124"/>
      <c r="H709" s="1129"/>
      <c r="I709" s="1129"/>
    </row>
    <row r="710">
      <c r="A710" s="1"/>
      <c r="B710" s="1530"/>
      <c r="C710" s="1530"/>
      <c r="D710" s="3"/>
      <c r="E710" s="124"/>
      <c r="F710" s="124"/>
      <c r="G710" s="124"/>
      <c r="H710" s="1129"/>
      <c r="I710" s="1129"/>
    </row>
    <row r="711">
      <c r="A711" s="1"/>
      <c r="B711" s="1530"/>
      <c r="C711" s="1530"/>
      <c r="D711" s="3"/>
      <c r="E711" s="124"/>
      <c r="F711" s="124"/>
      <c r="G711" s="124"/>
      <c r="H711" s="1129"/>
      <c r="I711" s="1129"/>
    </row>
    <row r="712">
      <c r="A712" s="1"/>
      <c r="B712" s="1530"/>
      <c r="C712" s="1530"/>
      <c r="D712" s="3"/>
      <c r="E712" s="124"/>
      <c r="F712" s="124"/>
      <c r="G712" s="124"/>
      <c r="H712" s="1129"/>
      <c r="I712" s="1129"/>
    </row>
    <row r="713">
      <c r="A713" s="1"/>
      <c r="B713" s="1530"/>
      <c r="C713" s="1530"/>
      <c r="D713" s="3"/>
      <c r="E713" s="124"/>
      <c r="F713" s="124"/>
      <c r="G713" s="124"/>
      <c r="H713" s="1129"/>
      <c r="I713" s="1129"/>
    </row>
    <row r="714">
      <c r="A714" s="1"/>
      <c r="B714" s="1530"/>
      <c r="C714" s="1530"/>
      <c r="D714" s="3"/>
      <c r="E714" s="124"/>
      <c r="F714" s="124"/>
      <c r="G714" s="124"/>
      <c r="H714" s="1129"/>
      <c r="I714" s="1129"/>
    </row>
    <row r="715">
      <c r="A715" s="1"/>
      <c r="B715" s="1530"/>
      <c r="C715" s="1530"/>
      <c r="D715" s="3"/>
      <c r="E715" s="124"/>
      <c r="F715" s="124"/>
      <c r="G715" s="124"/>
      <c r="H715" s="1129"/>
      <c r="I715" s="1129"/>
    </row>
    <row r="716">
      <c r="A716" s="1"/>
      <c r="B716" s="1530"/>
      <c r="C716" s="1530"/>
      <c r="D716" s="3"/>
      <c r="E716" s="124"/>
      <c r="F716" s="124"/>
      <c r="G716" s="124"/>
      <c r="H716" s="1129"/>
      <c r="I716" s="1129"/>
    </row>
    <row r="717">
      <c r="A717" s="1"/>
      <c r="B717" s="1530"/>
      <c r="C717" s="1530"/>
      <c r="D717" s="3"/>
      <c r="E717" s="124"/>
      <c r="F717" s="124"/>
      <c r="G717" s="124"/>
      <c r="H717" s="1129"/>
      <c r="I717" s="1129"/>
    </row>
    <row r="718">
      <c r="A718" s="1"/>
      <c r="B718" s="1530"/>
      <c r="C718" s="1530"/>
      <c r="D718" s="3"/>
      <c r="E718" s="124"/>
      <c r="F718" s="124"/>
      <c r="G718" s="124"/>
      <c r="H718" s="1129"/>
      <c r="I718" s="1129"/>
    </row>
    <row r="719">
      <c r="A719" s="1"/>
      <c r="B719" s="1530"/>
      <c r="C719" s="1530"/>
      <c r="D719" s="3"/>
      <c r="E719" s="124"/>
      <c r="F719" s="124"/>
      <c r="G719" s="124"/>
      <c r="H719" s="1129"/>
      <c r="I719" s="1129"/>
    </row>
    <row r="720">
      <c r="A720" s="1"/>
      <c r="B720" s="1530"/>
      <c r="C720" s="1530"/>
      <c r="D720" s="3"/>
      <c r="E720" s="124"/>
      <c r="F720" s="124"/>
      <c r="G720" s="124"/>
      <c r="H720" s="1129"/>
      <c r="I720" s="1129"/>
    </row>
    <row r="721">
      <c r="A721" s="1"/>
      <c r="B721" s="1530"/>
      <c r="C721" s="1530"/>
      <c r="D721" s="3"/>
      <c r="E721" s="124"/>
      <c r="F721" s="124"/>
      <c r="G721" s="124"/>
      <c r="H721" s="1129"/>
      <c r="I721" s="1129"/>
    </row>
    <row r="722">
      <c r="A722" s="1"/>
      <c r="B722" s="1530"/>
      <c r="C722" s="1530"/>
      <c r="D722" s="3"/>
      <c r="E722" s="124"/>
      <c r="F722" s="124"/>
      <c r="G722" s="124"/>
      <c r="H722" s="1129"/>
      <c r="I722" s="1129"/>
    </row>
    <row r="723">
      <c r="A723" s="1"/>
      <c r="B723" s="1530"/>
      <c r="C723" s="1530"/>
      <c r="D723" s="3"/>
      <c r="E723" s="124"/>
      <c r="F723" s="124"/>
      <c r="G723" s="124"/>
      <c r="H723" s="1129"/>
      <c r="I723" s="1129"/>
    </row>
    <row r="724">
      <c r="A724" s="1"/>
      <c r="B724" s="1530"/>
      <c r="C724" s="1530"/>
      <c r="D724" s="3"/>
      <c r="E724" s="124"/>
      <c r="F724" s="124"/>
      <c r="G724" s="124"/>
      <c r="H724" s="1129"/>
      <c r="I724" s="1129"/>
    </row>
    <row r="725">
      <c r="A725" s="1"/>
      <c r="B725" s="1530"/>
      <c r="C725" s="1530"/>
      <c r="D725" s="3"/>
      <c r="E725" s="124"/>
      <c r="F725" s="124"/>
      <c r="G725" s="124"/>
      <c r="H725" s="1129"/>
      <c r="I725" s="1129"/>
    </row>
    <row r="726">
      <c r="A726" s="1"/>
      <c r="B726" s="1530"/>
      <c r="C726" s="1530"/>
      <c r="D726" s="3"/>
      <c r="E726" s="124"/>
      <c r="F726" s="124"/>
      <c r="G726" s="124"/>
      <c r="H726" s="1129"/>
      <c r="I726" s="1129"/>
    </row>
    <row r="727">
      <c r="A727" s="1"/>
      <c r="B727" s="1530"/>
      <c r="C727" s="1530"/>
      <c r="D727" s="3"/>
      <c r="E727" s="124"/>
      <c r="F727" s="124"/>
      <c r="G727" s="124"/>
      <c r="H727" s="1129"/>
      <c r="I727" s="1129"/>
    </row>
    <row r="728">
      <c r="A728" s="1"/>
      <c r="B728" s="1530"/>
      <c r="C728" s="1530"/>
      <c r="D728" s="3"/>
      <c r="E728" s="124"/>
      <c r="F728" s="124"/>
      <c r="G728" s="124"/>
      <c r="H728" s="1129"/>
      <c r="I728" s="1129"/>
    </row>
    <row r="729">
      <c r="A729" s="1"/>
      <c r="B729" s="1530"/>
      <c r="C729" s="1530"/>
      <c r="D729" s="3"/>
      <c r="E729" s="124"/>
      <c r="F729" s="124"/>
      <c r="G729" s="124"/>
      <c r="H729" s="1129"/>
      <c r="I729" s="1129"/>
    </row>
    <row r="730">
      <c r="A730" s="1"/>
      <c r="B730" s="1530"/>
      <c r="C730" s="1530"/>
      <c r="D730" s="3"/>
      <c r="E730" s="124"/>
      <c r="F730" s="124"/>
      <c r="G730" s="124"/>
      <c r="H730" s="1129"/>
      <c r="I730" s="1129"/>
    </row>
    <row r="731">
      <c r="A731" s="1"/>
      <c r="B731" s="1530"/>
      <c r="C731" s="1530"/>
      <c r="D731" s="3"/>
      <c r="E731" s="124"/>
      <c r="F731" s="124"/>
      <c r="G731" s="124"/>
      <c r="H731" s="1129"/>
      <c r="I731" s="1129"/>
    </row>
    <row r="732">
      <c r="A732" s="1"/>
      <c r="B732" s="1530"/>
      <c r="C732" s="1530"/>
      <c r="D732" s="3"/>
      <c r="E732" s="124"/>
      <c r="F732" s="124"/>
      <c r="G732" s="124"/>
      <c r="H732" s="1129"/>
      <c r="I732" s="1129"/>
    </row>
    <row r="733">
      <c r="A733" s="1"/>
      <c r="B733" s="1530"/>
      <c r="C733" s="1530"/>
      <c r="D733" s="3"/>
      <c r="E733" s="124"/>
      <c r="F733" s="124"/>
      <c r="G733" s="124"/>
      <c r="H733" s="1129"/>
      <c r="I733" s="1129"/>
    </row>
    <row r="734">
      <c r="A734" s="1"/>
      <c r="B734" s="1530"/>
      <c r="C734" s="1530"/>
      <c r="D734" s="3"/>
      <c r="E734" s="124"/>
      <c r="F734" s="124"/>
      <c r="G734" s="124"/>
      <c r="H734" s="1129"/>
      <c r="I734" s="1129"/>
    </row>
    <row r="735">
      <c r="A735" s="1"/>
      <c r="B735" s="1530"/>
      <c r="C735" s="1530"/>
      <c r="D735" s="3"/>
      <c r="E735" s="124"/>
      <c r="F735" s="124"/>
      <c r="G735" s="124"/>
      <c r="H735" s="1129"/>
      <c r="I735" s="1129"/>
    </row>
    <row r="736">
      <c r="A736" s="1"/>
      <c r="B736" s="1530"/>
      <c r="C736" s="1530"/>
      <c r="D736" s="3"/>
      <c r="E736" s="124"/>
      <c r="F736" s="124"/>
      <c r="G736" s="124"/>
      <c r="H736" s="1129"/>
      <c r="I736" s="1129"/>
    </row>
    <row r="737">
      <c r="A737" s="1"/>
      <c r="B737" s="1530"/>
      <c r="C737" s="1530"/>
      <c r="D737" s="3"/>
      <c r="E737" s="124"/>
      <c r="F737" s="124"/>
      <c r="G737" s="124"/>
      <c r="H737" s="1129"/>
      <c r="I737" s="1129"/>
    </row>
    <row r="738">
      <c r="A738" s="1"/>
      <c r="B738" s="1530"/>
      <c r="C738" s="1530"/>
      <c r="D738" s="3"/>
      <c r="E738" s="124"/>
      <c r="F738" s="124"/>
      <c r="G738" s="124"/>
      <c r="H738" s="1129"/>
      <c r="I738" s="1129"/>
    </row>
    <row r="739">
      <c r="A739" s="1"/>
      <c r="B739" s="1530"/>
      <c r="C739" s="1530"/>
      <c r="D739" s="3"/>
      <c r="E739" s="124"/>
      <c r="F739" s="124"/>
      <c r="G739" s="124"/>
      <c r="H739" s="1129"/>
      <c r="I739" s="1129"/>
    </row>
    <row r="740">
      <c r="A740" s="1"/>
      <c r="B740" s="1530"/>
      <c r="C740" s="1530"/>
      <c r="D740" s="3"/>
      <c r="E740" s="124"/>
      <c r="F740" s="124"/>
      <c r="G740" s="124"/>
      <c r="H740" s="1129"/>
      <c r="I740" s="1129"/>
    </row>
    <row r="741">
      <c r="A741" s="1"/>
      <c r="B741" s="1530"/>
      <c r="C741" s="1530"/>
      <c r="D741" s="3"/>
      <c r="E741" s="124"/>
      <c r="F741" s="124"/>
      <c r="G741" s="124"/>
      <c r="H741" s="1129"/>
      <c r="I741" s="1129"/>
    </row>
    <row r="742">
      <c r="A742" s="1"/>
      <c r="B742" s="1530"/>
      <c r="C742" s="1530"/>
      <c r="D742" s="3"/>
      <c r="E742" s="124"/>
      <c r="F742" s="124"/>
      <c r="G742" s="124"/>
      <c r="H742" s="1129"/>
      <c r="I742" s="1129"/>
    </row>
    <row r="743">
      <c r="A743" s="1"/>
      <c r="B743" s="1530"/>
      <c r="C743" s="1530"/>
      <c r="D743" s="3"/>
      <c r="E743" s="124"/>
      <c r="F743" s="124"/>
      <c r="G743" s="124"/>
      <c r="H743" s="1129"/>
      <c r="I743" s="1129"/>
    </row>
    <row r="744">
      <c r="A744" s="1"/>
      <c r="B744" s="1530"/>
      <c r="C744" s="1530"/>
      <c r="D744" s="3"/>
      <c r="E744" s="124"/>
      <c r="F744" s="124"/>
      <c r="G744" s="124"/>
      <c r="H744" s="1129"/>
      <c r="I744" s="1129"/>
    </row>
    <row r="745">
      <c r="A745" s="1"/>
      <c r="B745" s="1530"/>
      <c r="C745" s="1530"/>
      <c r="D745" s="3"/>
      <c r="E745" s="124"/>
      <c r="F745" s="124"/>
      <c r="G745" s="124"/>
      <c r="H745" s="1129"/>
      <c r="I745" s="1129"/>
    </row>
    <row r="746">
      <c r="A746" s="1"/>
      <c r="B746" s="1530"/>
      <c r="C746" s="1530"/>
      <c r="D746" s="3"/>
      <c r="E746" s="124"/>
      <c r="F746" s="124"/>
      <c r="G746" s="124"/>
      <c r="H746" s="1129"/>
      <c r="I746" s="1129"/>
    </row>
    <row r="747">
      <c r="A747" s="1"/>
      <c r="B747" s="1530"/>
      <c r="C747" s="1530"/>
      <c r="D747" s="3"/>
      <c r="E747" s="124"/>
      <c r="F747" s="124"/>
      <c r="G747" s="124"/>
      <c r="H747" s="1129"/>
      <c r="I747" s="1129"/>
    </row>
    <row r="748">
      <c r="A748" s="1"/>
      <c r="B748" s="1530"/>
      <c r="C748" s="1530"/>
      <c r="D748" s="3"/>
      <c r="E748" s="124"/>
      <c r="F748" s="124"/>
      <c r="G748" s="124"/>
      <c r="H748" s="1129"/>
      <c r="I748" s="1129"/>
    </row>
    <row r="749">
      <c r="A749" s="1"/>
      <c r="B749" s="1530"/>
      <c r="C749" s="1530"/>
      <c r="D749" s="3"/>
      <c r="E749" s="124"/>
      <c r="F749" s="124"/>
      <c r="G749" s="124"/>
      <c r="H749" s="1129"/>
      <c r="I749" s="1129"/>
    </row>
    <row r="750">
      <c r="A750" s="1"/>
      <c r="B750" s="1530"/>
      <c r="C750" s="1530"/>
      <c r="D750" s="3"/>
      <c r="E750" s="124"/>
      <c r="F750" s="124"/>
      <c r="G750" s="124"/>
      <c r="H750" s="1129"/>
      <c r="I750" s="1129"/>
    </row>
    <row r="751">
      <c r="A751" s="1"/>
      <c r="B751" s="1530"/>
      <c r="C751" s="1530"/>
      <c r="D751" s="3"/>
      <c r="E751" s="124"/>
      <c r="F751" s="124"/>
      <c r="G751" s="124"/>
      <c r="H751" s="1129"/>
      <c r="I751" s="1129"/>
    </row>
    <row r="752">
      <c r="A752" s="1"/>
      <c r="B752" s="1530"/>
      <c r="C752" s="1530"/>
      <c r="D752" s="3"/>
      <c r="E752" s="124"/>
      <c r="F752" s="124"/>
      <c r="G752" s="124"/>
      <c r="H752" s="1129"/>
      <c r="I752" s="1129"/>
    </row>
    <row r="753">
      <c r="A753" s="1"/>
      <c r="B753" s="1530"/>
      <c r="C753" s="1530"/>
      <c r="D753" s="3"/>
      <c r="E753" s="124"/>
      <c r="F753" s="124"/>
      <c r="G753" s="124"/>
      <c r="H753" s="1129"/>
      <c r="I753" s="1129"/>
    </row>
    <row r="754">
      <c r="A754" s="1"/>
      <c r="B754" s="1530"/>
      <c r="C754" s="1530"/>
      <c r="D754" s="3"/>
      <c r="E754" s="124"/>
      <c r="F754" s="124"/>
      <c r="G754" s="124"/>
      <c r="H754" s="1129"/>
      <c r="I754" s="1129"/>
    </row>
    <row r="755">
      <c r="A755" s="1"/>
      <c r="B755" s="1530"/>
      <c r="C755" s="1530"/>
      <c r="D755" s="3"/>
      <c r="E755" s="124"/>
      <c r="F755" s="124"/>
      <c r="G755" s="124"/>
      <c r="H755" s="1129"/>
      <c r="I755" s="1129"/>
    </row>
    <row r="756">
      <c r="A756" s="1"/>
      <c r="B756" s="1530"/>
      <c r="C756" s="1530"/>
      <c r="D756" s="3"/>
      <c r="E756" s="124"/>
      <c r="F756" s="124"/>
      <c r="G756" s="124"/>
      <c r="H756" s="1129"/>
      <c r="I756" s="1129"/>
    </row>
    <row r="757">
      <c r="A757" s="1"/>
      <c r="B757" s="1530"/>
      <c r="C757" s="1530"/>
      <c r="D757" s="3"/>
      <c r="E757" s="124"/>
      <c r="F757" s="124"/>
      <c r="G757" s="124"/>
      <c r="H757" s="1129"/>
      <c r="I757" s="1129"/>
    </row>
    <row r="758">
      <c r="A758" s="1"/>
      <c r="B758" s="1530"/>
      <c r="C758" s="1530"/>
      <c r="D758" s="3"/>
      <c r="E758" s="124"/>
      <c r="F758" s="124"/>
      <c r="G758" s="124"/>
      <c r="H758" s="1129"/>
      <c r="I758" s="1129"/>
    </row>
    <row r="759">
      <c r="A759" s="1"/>
      <c r="B759" s="1530"/>
      <c r="C759" s="1530"/>
      <c r="D759" s="3"/>
      <c r="E759" s="124"/>
      <c r="F759" s="124"/>
      <c r="G759" s="124"/>
      <c r="H759" s="1129"/>
      <c r="I759" s="1129"/>
    </row>
    <row r="760">
      <c r="A760" s="1"/>
      <c r="B760" s="1530"/>
      <c r="C760" s="1530"/>
      <c r="D760" s="3"/>
      <c r="E760" s="124"/>
      <c r="F760" s="124"/>
      <c r="G760" s="124"/>
      <c r="H760" s="1129"/>
      <c r="I760" s="1129"/>
    </row>
    <row r="761">
      <c r="A761" s="1"/>
      <c r="B761" s="1530"/>
      <c r="C761" s="1530"/>
      <c r="D761" s="3"/>
      <c r="E761" s="124"/>
      <c r="F761" s="124"/>
      <c r="G761" s="124"/>
      <c r="H761" s="1129"/>
      <c r="I761" s="1129"/>
    </row>
    <row r="762">
      <c r="A762" s="1"/>
      <c r="B762" s="1530"/>
      <c r="C762" s="1530"/>
      <c r="D762" s="3"/>
      <c r="E762" s="124"/>
      <c r="F762" s="124"/>
      <c r="G762" s="124"/>
      <c r="H762" s="1129"/>
      <c r="I762" s="1129"/>
    </row>
    <row r="763">
      <c r="A763" s="1"/>
      <c r="B763" s="1530"/>
      <c r="C763" s="1530"/>
      <c r="D763" s="3"/>
      <c r="E763" s="124"/>
      <c r="F763" s="124"/>
      <c r="G763" s="124"/>
      <c r="H763" s="1129"/>
      <c r="I763" s="1129"/>
    </row>
    <row r="764">
      <c r="A764" s="1"/>
      <c r="B764" s="1530"/>
      <c r="C764" s="1530"/>
      <c r="D764" s="3"/>
      <c r="E764" s="124"/>
      <c r="F764" s="124"/>
      <c r="G764" s="124"/>
      <c r="H764" s="1129"/>
      <c r="I764" s="1129"/>
    </row>
    <row r="765">
      <c r="A765" s="1"/>
      <c r="B765" s="1530"/>
      <c r="C765" s="1530"/>
      <c r="D765" s="3"/>
      <c r="E765" s="124"/>
      <c r="F765" s="124"/>
      <c r="G765" s="124"/>
      <c r="H765" s="1129"/>
      <c r="I765" s="1129"/>
    </row>
    <row r="766">
      <c r="A766" s="1"/>
      <c r="B766" s="1530"/>
      <c r="C766" s="1530"/>
      <c r="D766" s="3"/>
      <c r="E766" s="124"/>
      <c r="F766" s="124"/>
      <c r="G766" s="124"/>
      <c r="H766" s="1129"/>
      <c r="I766" s="1129"/>
    </row>
    <row r="767">
      <c r="A767" s="1"/>
      <c r="B767" s="1530"/>
      <c r="C767" s="1530"/>
      <c r="D767" s="3"/>
      <c r="E767" s="124"/>
      <c r="F767" s="124"/>
      <c r="G767" s="124"/>
      <c r="H767" s="1129"/>
      <c r="I767" s="1129"/>
    </row>
    <row r="768">
      <c r="A768" s="1"/>
      <c r="B768" s="1530"/>
      <c r="C768" s="1530"/>
      <c r="D768" s="3"/>
      <c r="E768" s="124"/>
      <c r="F768" s="124"/>
      <c r="G768" s="124"/>
      <c r="H768" s="1129"/>
      <c r="I768" s="1129"/>
    </row>
    <row r="769">
      <c r="A769" s="1"/>
      <c r="B769" s="1530"/>
      <c r="C769" s="1530"/>
      <c r="D769" s="3"/>
      <c r="E769" s="124"/>
      <c r="F769" s="124"/>
      <c r="G769" s="124"/>
      <c r="H769" s="1129"/>
      <c r="I769" s="1129"/>
    </row>
    <row r="770">
      <c r="A770" s="1"/>
      <c r="B770" s="1530"/>
      <c r="C770" s="1530"/>
      <c r="D770" s="3"/>
      <c r="E770" s="124"/>
      <c r="F770" s="124"/>
      <c r="G770" s="124"/>
      <c r="H770" s="1129"/>
      <c r="I770" s="1129"/>
    </row>
    <row r="771">
      <c r="A771" s="1"/>
      <c r="B771" s="1530"/>
      <c r="C771" s="1530"/>
      <c r="D771" s="3"/>
      <c r="E771" s="124"/>
      <c r="F771" s="124"/>
      <c r="G771" s="124"/>
      <c r="H771" s="1129"/>
      <c r="I771" s="1129"/>
    </row>
    <row r="772">
      <c r="A772" s="1"/>
      <c r="B772" s="1530"/>
      <c r="C772" s="1530"/>
      <c r="D772" s="3"/>
      <c r="E772" s="124"/>
      <c r="F772" s="124"/>
      <c r="G772" s="124"/>
      <c r="H772" s="1129"/>
      <c r="I772" s="1129"/>
    </row>
    <row r="773">
      <c r="A773" s="1"/>
      <c r="B773" s="1530"/>
      <c r="C773" s="1530"/>
      <c r="D773" s="3"/>
      <c r="E773" s="124"/>
      <c r="F773" s="124"/>
      <c r="G773" s="124"/>
      <c r="H773" s="1129"/>
      <c r="I773" s="1129"/>
    </row>
    <row r="774">
      <c r="A774" s="1"/>
      <c r="B774" s="1530"/>
      <c r="C774" s="1530"/>
      <c r="D774" s="3"/>
      <c r="E774" s="124"/>
      <c r="F774" s="124"/>
      <c r="G774" s="124"/>
      <c r="H774" s="1129"/>
      <c r="I774" s="1129"/>
    </row>
    <row r="775">
      <c r="A775" s="1"/>
      <c r="B775" s="1530"/>
      <c r="C775" s="1530"/>
      <c r="D775" s="3"/>
      <c r="E775" s="124"/>
      <c r="F775" s="124"/>
      <c r="G775" s="124"/>
      <c r="H775" s="1129"/>
      <c r="I775" s="1129"/>
    </row>
    <row r="776">
      <c r="A776" s="1"/>
      <c r="B776" s="1530"/>
      <c r="C776" s="1530"/>
      <c r="D776" s="3"/>
      <c r="E776" s="124"/>
      <c r="F776" s="124"/>
      <c r="G776" s="124"/>
      <c r="H776" s="1129"/>
      <c r="I776" s="1129"/>
    </row>
    <row r="777">
      <c r="A777" s="1"/>
      <c r="B777" s="1530"/>
      <c r="C777" s="1530"/>
      <c r="D777" s="3"/>
      <c r="E777" s="124"/>
      <c r="F777" s="124"/>
      <c r="G777" s="124"/>
      <c r="H777" s="1129"/>
      <c r="I777" s="1129"/>
    </row>
    <row r="778">
      <c r="A778" s="1"/>
      <c r="B778" s="1530"/>
      <c r="C778" s="1530"/>
      <c r="D778" s="3"/>
      <c r="E778" s="124"/>
      <c r="F778" s="124"/>
      <c r="G778" s="124"/>
      <c r="H778" s="1129"/>
      <c r="I778" s="1129"/>
    </row>
    <row r="779">
      <c r="A779" s="1"/>
      <c r="B779" s="1530"/>
      <c r="C779" s="1530"/>
      <c r="D779" s="3"/>
      <c r="E779" s="124"/>
      <c r="F779" s="124"/>
      <c r="G779" s="124"/>
      <c r="H779" s="1129"/>
      <c r="I779" s="1129"/>
    </row>
    <row r="780">
      <c r="A780" s="1"/>
      <c r="B780" s="1530"/>
      <c r="C780" s="1530"/>
      <c r="D780" s="3"/>
      <c r="E780" s="124"/>
      <c r="F780" s="124"/>
      <c r="G780" s="124"/>
      <c r="H780" s="1129"/>
      <c r="I780" s="1129"/>
    </row>
    <row r="781">
      <c r="A781" s="1"/>
      <c r="B781" s="1530"/>
      <c r="C781" s="1530"/>
      <c r="D781" s="3"/>
      <c r="E781" s="124"/>
      <c r="F781" s="124"/>
      <c r="G781" s="124"/>
      <c r="H781" s="1129"/>
      <c r="I781" s="1129"/>
    </row>
    <row r="782">
      <c r="A782" s="1"/>
      <c r="B782" s="1530"/>
      <c r="C782" s="1530"/>
      <c r="D782" s="3"/>
      <c r="E782" s="124"/>
      <c r="F782" s="124"/>
      <c r="G782" s="124"/>
      <c r="H782" s="1129"/>
      <c r="I782" s="1129"/>
    </row>
    <row r="783">
      <c r="A783" s="1"/>
      <c r="B783" s="1530"/>
      <c r="C783" s="1530"/>
      <c r="D783" s="3"/>
      <c r="E783" s="124"/>
      <c r="F783" s="124"/>
      <c r="G783" s="124"/>
      <c r="H783" s="1129"/>
      <c r="I783" s="1129"/>
    </row>
    <row r="784">
      <c r="A784" s="1"/>
      <c r="B784" s="1530"/>
      <c r="C784" s="1530"/>
      <c r="D784" s="3"/>
      <c r="E784" s="124"/>
      <c r="F784" s="124"/>
      <c r="G784" s="124"/>
      <c r="H784" s="1129"/>
      <c r="I784" s="1129"/>
    </row>
    <row r="785">
      <c r="A785" s="1"/>
      <c r="B785" s="1530"/>
      <c r="C785" s="1530"/>
      <c r="D785" s="3"/>
      <c r="E785" s="124"/>
      <c r="F785" s="124"/>
      <c r="G785" s="124"/>
      <c r="H785" s="1129"/>
      <c r="I785" s="1129"/>
    </row>
    <row r="786">
      <c r="A786" s="1"/>
      <c r="B786" s="1530"/>
      <c r="C786" s="1530"/>
      <c r="D786" s="3"/>
      <c r="E786" s="124"/>
      <c r="F786" s="124"/>
      <c r="G786" s="124"/>
      <c r="H786" s="1129"/>
      <c r="I786" s="1129"/>
    </row>
    <row r="787">
      <c r="A787" s="1"/>
      <c r="B787" s="1530"/>
      <c r="C787" s="1530"/>
      <c r="D787" s="3"/>
      <c r="E787" s="124"/>
      <c r="F787" s="124"/>
      <c r="G787" s="124"/>
      <c r="H787" s="1129"/>
      <c r="I787" s="1129"/>
    </row>
    <row r="788">
      <c r="A788" s="1"/>
      <c r="B788" s="1530"/>
      <c r="C788" s="1530"/>
      <c r="D788" s="3"/>
      <c r="E788" s="124"/>
      <c r="F788" s="124"/>
      <c r="G788" s="124"/>
      <c r="H788" s="1129"/>
      <c r="I788" s="1129"/>
    </row>
    <row r="789">
      <c r="A789" s="1"/>
      <c r="B789" s="1530"/>
      <c r="C789" s="1530"/>
      <c r="D789" s="3"/>
      <c r="E789" s="124"/>
      <c r="F789" s="124"/>
      <c r="G789" s="124"/>
      <c r="H789" s="1129"/>
      <c r="I789" s="1129"/>
    </row>
    <row r="790">
      <c r="A790" s="1"/>
      <c r="B790" s="1530"/>
      <c r="C790" s="1530"/>
      <c r="D790" s="3"/>
      <c r="E790" s="124"/>
      <c r="F790" s="124"/>
      <c r="G790" s="124"/>
      <c r="H790" s="1129"/>
      <c r="I790" s="1129"/>
    </row>
    <row r="791">
      <c r="A791" s="1"/>
      <c r="B791" s="1530"/>
      <c r="C791" s="1530"/>
      <c r="D791" s="3"/>
      <c r="E791" s="124"/>
      <c r="F791" s="124"/>
      <c r="G791" s="124"/>
      <c r="H791" s="1129"/>
      <c r="I791" s="1129"/>
    </row>
    <row r="792">
      <c r="A792" s="1"/>
      <c r="B792" s="1530"/>
      <c r="C792" s="1530"/>
      <c r="D792" s="3"/>
      <c r="E792" s="124"/>
      <c r="F792" s="124"/>
      <c r="G792" s="124"/>
      <c r="H792" s="1129"/>
      <c r="I792" s="1129"/>
    </row>
    <row r="793">
      <c r="A793" s="1"/>
      <c r="B793" s="1530"/>
      <c r="C793" s="1530"/>
      <c r="D793" s="3"/>
      <c r="E793" s="124"/>
      <c r="F793" s="124"/>
      <c r="G793" s="124"/>
      <c r="H793" s="1129"/>
      <c r="I793" s="1129"/>
    </row>
    <row r="794">
      <c r="A794" s="1"/>
      <c r="B794" s="1530"/>
      <c r="C794" s="1530"/>
      <c r="D794" s="3"/>
      <c r="E794" s="124"/>
      <c r="F794" s="124"/>
      <c r="G794" s="124"/>
      <c r="H794" s="1129"/>
      <c r="I794" s="1129"/>
    </row>
    <row r="795">
      <c r="A795" s="1"/>
      <c r="B795" s="1530"/>
      <c r="C795" s="1530"/>
      <c r="D795" s="3"/>
      <c r="E795" s="124"/>
      <c r="F795" s="124"/>
      <c r="G795" s="124"/>
      <c r="H795" s="1129"/>
      <c r="I795" s="1129"/>
    </row>
    <row r="796">
      <c r="A796" s="1"/>
      <c r="B796" s="1530"/>
      <c r="C796" s="1530"/>
      <c r="D796" s="3"/>
      <c r="E796" s="124"/>
      <c r="F796" s="124"/>
      <c r="G796" s="124"/>
      <c r="H796" s="1129"/>
      <c r="I796" s="1129"/>
    </row>
    <row r="797">
      <c r="A797" s="1"/>
      <c r="B797" s="1530"/>
      <c r="C797" s="1530"/>
      <c r="D797" s="3"/>
      <c r="E797" s="124"/>
      <c r="F797" s="124"/>
      <c r="G797" s="124"/>
      <c r="H797" s="1129"/>
      <c r="I797" s="1129"/>
    </row>
    <row r="798">
      <c r="A798" s="1"/>
      <c r="B798" s="1530"/>
      <c r="C798" s="1530"/>
      <c r="D798" s="3"/>
      <c r="E798" s="124"/>
      <c r="F798" s="124"/>
      <c r="G798" s="124"/>
      <c r="H798" s="1129"/>
      <c r="I798" s="1129"/>
    </row>
    <row r="799">
      <c r="A799" s="1"/>
      <c r="B799" s="1530"/>
      <c r="C799" s="1530"/>
      <c r="D799" s="3"/>
      <c r="E799" s="124"/>
      <c r="F799" s="124"/>
      <c r="G799" s="124"/>
      <c r="H799" s="1129"/>
      <c r="I799" s="1129"/>
    </row>
    <row r="800">
      <c r="A800" s="1"/>
      <c r="B800" s="1530"/>
      <c r="C800" s="1530"/>
      <c r="D800" s="3"/>
      <c r="E800" s="124"/>
      <c r="F800" s="124"/>
      <c r="G800" s="124"/>
      <c r="H800" s="1129"/>
      <c r="I800" s="1129"/>
    </row>
    <row r="801">
      <c r="A801" s="1"/>
      <c r="B801" s="1530"/>
      <c r="C801" s="1530"/>
      <c r="D801" s="3"/>
      <c r="E801" s="124"/>
      <c r="F801" s="124"/>
      <c r="G801" s="124"/>
      <c r="H801" s="1129"/>
      <c r="I801" s="1129"/>
    </row>
    <row r="802">
      <c r="A802" s="1"/>
      <c r="B802" s="1530"/>
      <c r="C802" s="1530"/>
      <c r="D802" s="3"/>
      <c r="E802" s="124"/>
      <c r="F802" s="124"/>
      <c r="G802" s="124"/>
      <c r="H802" s="1129"/>
      <c r="I802" s="1129"/>
    </row>
    <row r="803">
      <c r="A803" s="1"/>
      <c r="B803" s="1530"/>
      <c r="C803" s="1530"/>
      <c r="D803" s="3"/>
      <c r="E803" s="124"/>
      <c r="F803" s="124"/>
      <c r="G803" s="124"/>
      <c r="H803" s="1129"/>
      <c r="I803" s="1129"/>
    </row>
    <row r="804">
      <c r="A804" s="1"/>
      <c r="B804" s="1530"/>
      <c r="C804" s="1530"/>
      <c r="D804" s="3"/>
      <c r="E804" s="124"/>
      <c r="F804" s="124"/>
      <c r="G804" s="124"/>
      <c r="H804" s="1129"/>
      <c r="I804" s="1129"/>
    </row>
    <row r="805">
      <c r="A805" s="1"/>
      <c r="B805" s="1530"/>
      <c r="C805" s="1530"/>
      <c r="D805" s="3"/>
      <c r="E805" s="124"/>
      <c r="F805" s="124"/>
      <c r="G805" s="124"/>
      <c r="H805" s="1129"/>
      <c r="I805" s="1129"/>
    </row>
    <row r="806">
      <c r="A806" s="1"/>
      <c r="B806" s="1530"/>
      <c r="C806" s="1530"/>
      <c r="D806" s="3"/>
      <c r="E806" s="124"/>
      <c r="F806" s="124"/>
      <c r="G806" s="124"/>
      <c r="H806" s="1129"/>
      <c r="I806" s="1129"/>
    </row>
    <row r="807">
      <c r="A807" s="1"/>
      <c r="B807" s="1530"/>
      <c r="C807" s="1530"/>
      <c r="D807" s="3"/>
      <c r="E807" s="124"/>
      <c r="F807" s="124"/>
      <c r="G807" s="124"/>
      <c r="H807" s="1129"/>
      <c r="I807" s="1129"/>
    </row>
    <row r="808">
      <c r="A808" s="1"/>
      <c r="B808" s="1530"/>
      <c r="C808" s="1530"/>
      <c r="D808" s="3"/>
      <c r="E808" s="124"/>
      <c r="F808" s="124"/>
      <c r="G808" s="124"/>
      <c r="H808" s="1129"/>
      <c r="I808" s="1129"/>
    </row>
    <row r="809">
      <c r="A809" s="1"/>
      <c r="B809" s="1530"/>
      <c r="C809" s="1530"/>
      <c r="D809" s="3"/>
      <c r="E809" s="124"/>
      <c r="F809" s="124"/>
      <c r="G809" s="124"/>
      <c r="H809" s="1129"/>
      <c r="I809" s="1129"/>
    </row>
    <row r="810">
      <c r="A810" s="1"/>
      <c r="B810" s="1530"/>
      <c r="C810" s="1530"/>
      <c r="D810" s="3"/>
      <c r="E810" s="124"/>
      <c r="F810" s="124"/>
      <c r="G810" s="124"/>
      <c r="H810" s="1129"/>
      <c r="I810" s="1129"/>
    </row>
    <row r="811">
      <c r="A811" s="1"/>
      <c r="B811" s="1530"/>
      <c r="C811" s="1530"/>
      <c r="D811" s="3"/>
      <c r="E811" s="124"/>
      <c r="F811" s="124"/>
      <c r="G811" s="124"/>
      <c r="H811" s="1129"/>
      <c r="I811" s="1129"/>
    </row>
    <row r="812">
      <c r="A812" s="1"/>
      <c r="B812" s="1530"/>
      <c r="C812" s="1530"/>
      <c r="D812" s="3"/>
      <c r="E812" s="124"/>
      <c r="F812" s="124"/>
      <c r="G812" s="124"/>
      <c r="H812" s="1129"/>
      <c r="I812" s="1129"/>
    </row>
    <row r="813">
      <c r="A813" s="1"/>
      <c r="B813" s="1530"/>
      <c r="C813" s="1530"/>
      <c r="D813" s="3"/>
      <c r="E813" s="124"/>
      <c r="F813" s="124"/>
      <c r="G813" s="124"/>
      <c r="H813" s="1129"/>
      <c r="I813" s="1129"/>
    </row>
    <row r="814">
      <c r="A814" s="1"/>
      <c r="B814" s="1530"/>
      <c r="C814" s="1530"/>
      <c r="D814" s="3"/>
      <c r="E814" s="124"/>
      <c r="F814" s="124"/>
      <c r="G814" s="124"/>
      <c r="H814" s="1129"/>
      <c r="I814" s="1129"/>
    </row>
    <row r="815">
      <c r="A815" s="1"/>
      <c r="B815" s="1530"/>
      <c r="C815" s="1530"/>
      <c r="D815" s="3"/>
      <c r="E815" s="124"/>
      <c r="F815" s="124"/>
      <c r="G815" s="124"/>
      <c r="H815" s="1129"/>
      <c r="I815" s="1129"/>
    </row>
    <row r="816">
      <c r="A816" s="1"/>
      <c r="B816" s="1530"/>
      <c r="C816" s="1530"/>
      <c r="D816" s="3"/>
      <c r="E816" s="124"/>
      <c r="F816" s="124"/>
      <c r="G816" s="124"/>
      <c r="H816" s="1129"/>
      <c r="I816" s="1129"/>
    </row>
    <row r="817">
      <c r="A817" s="1"/>
      <c r="B817" s="1530"/>
      <c r="C817" s="1530"/>
      <c r="D817" s="3"/>
      <c r="E817" s="124"/>
      <c r="F817" s="124"/>
      <c r="G817" s="124"/>
      <c r="H817" s="1129"/>
      <c r="I817" s="1129"/>
    </row>
    <row r="818">
      <c r="A818" s="1"/>
      <c r="B818" s="1530"/>
      <c r="C818" s="1530"/>
      <c r="D818" s="3"/>
      <c r="E818" s="124"/>
      <c r="F818" s="124"/>
      <c r="G818" s="124"/>
      <c r="H818" s="1129"/>
      <c r="I818" s="1129"/>
    </row>
    <row r="819">
      <c r="A819" s="1"/>
      <c r="B819" s="1530"/>
      <c r="C819" s="1530"/>
      <c r="D819" s="3"/>
      <c r="E819" s="124"/>
      <c r="F819" s="124"/>
      <c r="G819" s="124"/>
      <c r="H819" s="1129"/>
      <c r="I819" s="1129"/>
    </row>
    <row r="820">
      <c r="A820" s="1"/>
      <c r="B820" s="1530"/>
      <c r="C820" s="1530"/>
      <c r="D820" s="3"/>
      <c r="E820" s="124"/>
      <c r="F820" s="124"/>
      <c r="G820" s="124"/>
      <c r="H820" s="1129"/>
      <c r="I820" s="1129"/>
    </row>
    <row r="821">
      <c r="A821" s="1"/>
      <c r="B821" s="1530"/>
      <c r="C821" s="1530"/>
      <c r="D821" s="3"/>
      <c r="E821" s="124"/>
      <c r="F821" s="124"/>
      <c r="G821" s="124"/>
      <c r="H821" s="1129"/>
      <c r="I821" s="1129"/>
    </row>
    <row r="822">
      <c r="A822" s="1"/>
      <c r="B822" s="1530"/>
      <c r="C822" s="1530"/>
      <c r="D822" s="3"/>
      <c r="E822" s="124"/>
      <c r="F822" s="124"/>
      <c r="G822" s="124"/>
      <c r="H822" s="1129"/>
      <c r="I822" s="1129"/>
    </row>
    <row r="823">
      <c r="A823" s="1"/>
      <c r="B823" s="1530"/>
      <c r="C823" s="1530"/>
      <c r="D823" s="3"/>
      <c r="E823" s="124"/>
      <c r="F823" s="124"/>
      <c r="G823" s="124"/>
      <c r="H823" s="1129"/>
      <c r="I823" s="1129"/>
    </row>
    <row r="824">
      <c r="A824" s="1"/>
      <c r="B824" s="1530"/>
      <c r="C824" s="1530"/>
      <c r="D824" s="3"/>
      <c r="E824" s="124"/>
      <c r="F824" s="124"/>
      <c r="G824" s="124"/>
      <c r="H824" s="1129"/>
      <c r="I824" s="1129"/>
    </row>
    <row r="825">
      <c r="A825" s="1"/>
      <c r="B825" s="1530"/>
      <c r="C825" s="1530"/>
      <c r="D825" s="3"/>
      <c r="E825" s="124"/>
      <c r="F825" s="124"/>
      <c r="G825" s="124"/>
      <c r="H825" s="1129"/>
      <c r="I825" s="1129"/>
    </row>
    <row r="826">
      <c r="A826" s="1"/>
      <c r="B826" s="1530"/>
      <c r="C826" s="1530"/>
      <c r="D826" s="3"/>
      <c r="E826" s="124"/>
      <c r="F826" s="124"/>
      <c r="G826" s="124"/>
      <c r="H826" s="1129"/>
      <c r="I826" s="1129"/>
    </row>
    <row r="827">
      <c r="A827" s="1"/>
      <c r="B827" s="1530"/>
      <c r="C827" s="1530"/>
      <c r="D827" s="3"/>
      <c r="E827" s="124"/>
      <c r="F827" s="124"/>
      <c r="G827" s="124"/>
      <c r="H827" s="1129"/>
      <c r="I827" s="1129"/>
    </row>
    <row r="828">
      <c r="A828" s="1"/>
      <c r="B828" s="1530"/>
      <c r="C828" s="1530"/>
      <c r="D828" s="3"/>
      <c r="E828" s="124"/>
      <c r="F828" s="124"/>
      <c r="G828" s="124"/>
      <c r="H828" s="1129"/>
      <c r="I828" s="1129"/>
    </row>
    <row r="829">
      <c r="A829" s="1"/>
      <c r="B829" s="1530"/>
      <c r="C829" s="1530"/>
      <c r="D829" s="3"/>
      <c r="E829" s="124"/>
      <c r="F829" s="124"/>
      <c r="G829" s="124"/>
      <c r="H829" s="1129"/>
      <c r="I829" s="1129"/>
    </row>
    <row r="830">
      <c r="A830" s="1"/>
      <c r="B830" s="1530"/>
      <c r="C830" s="1530"/>
      <c r="D830" s="3"/>
      <c r="E830" s="124"/>
      <c r="F830" s="124"/>
      <c r="G830" s="124"/>
      <c r="H830" s="1129"/>
      <c r="I830" s="1129"/>
    </row>
    <row r="831">
      <c r="A831" s="1"/>
      <c r="B831" s="1530"/>
      <c r="C831" s="1530"/>
      <c r="D831" s="3"/>
      <c r="E831" s="124"/>
      <c r="F831" s="124"/>
      <c r="G831" s="124"/>
      <c r="H831" s="1129"/>
      <c r="I831" s="1129"/>
    </row>
    <row r="832">
      <c r="A832" s="1"/>
      <c r="B832" s="1530"/>
      <c r="C832" s="1530"/>
      <c r="D832" s="3"/>
      <c r="E832" s="124"/>
      <c r="F832" s="124"/>
      <c r="G832" s="124"/>
      <c r="H832" s="1129"/>
      <c r="I832" s="1129"/>
    </row>
    <row r="833">
      <c r="A833" s="1"/>
      <c r="B833" s="1530"/>
      <c r="C833" s="1530"/>
      <c r="D833" s="3"/>
      <c r="E833" s="124"/>
      <c r="F833" s="124"/>
      <c r="G833" s="124"/>
      <c r="H833" s="1129"/>
      <c r="I833" s="1129"/>
    </row>
    <row r="834">
      <c r="A834" s="1"/>
      <c r="B834" s="1530"/>
      <c r="C834" s="1530"/>
      <c r="D834" s="3"/>
      <c r="E834" s="124"/>
      <c r="F834" s="124"/>
      <c r="G834" s="124"/>
      <c r="H834" s="1129"/>
      <c r="I834" s="1129"/>
    </row>
    <row r="835">
      <c r="A835" s="1"/>
      <c r="B835" s="1530"/>
      <c r="C835" s="1530"/>
      <c r="D835" s="3"/>
      <c r="E835" s="124"/>
      <c r="F835" s="124"/>
      <c r="G835" s="124"/>
      <c r="H835" s="1129"/>
      <c r="I835" s="1129"/>
    </row>
    <row r="836">
      <c r="A836" s="1"/>
      <c r="B836" s="1530"/>
      <c r="C836" s="1530"/>
      <c r="D836" s="3"/>
      <c r="E836" s="124"/>
      <c r="F836" s="124"/>
      <c r="G836" s="124"/>
      <c r="H836" s="1129"/>
      <c r="I836" s="1129"/>
    </row>
    <row r="837">
      <c r="A837" s="1"/>
      <c r="B837" s="1530"/>
      <c r="C837" s="1530"/>
      <c r="D837" s="3"/>
      <c r="E837" s="124"/>
      <c r="F837" s="124"/>
      <c r="G837" s="124"/>
      <c r="H837" s="1129"/>
      <c r="I837" s="1129"/>
    </row>
    <row r="838">
      <c r="A838" s="1"/>
      <c r="B838" s="1530"/>
      <c r="C838" s="1530"/>
      <c r="D838" s="3"/>
      <c r="E838" s="124"/>
      <c r="F838" s="124"/>
      <c r="G838" s="124"/>
      <c r="H838" s="1129"/>
      <c r="I838" s="1129"/>
    </row>
    <row r="839">
      <c r="A839" s="1"/>
      <c r="B839" s="1530"/>
      <c r="C839" s="1530"/>
      <c r="D839" s="3"/>
      <c r="E839" s="124"/>
      <c r="F839" s="124"/>
      <c r="G839" s="124"/>
      <c r="H839" s="1129"/>
      <c r="I839" s="1129"/>
    </row>
    <row r="840">
      <c r="A840" s="1"/>
      <c r="B840" s="1530"/>
      <c r="C840" s="1530"/>
      <c r="D840" s="3"/>
      <c r="E840" s="124"/>
      <c r="F840" s="124"/>
      <c r="G840" s="124"/>
      <c r="H840" s="1129"/>
      <c r="I840" s="1129"/>
    </row>
    <row r="841">
      <c r="A841" s="1"/>
      <c r="B841" s="1530"/>
      <c r="C841" s="1530"/>
      <c r="D841" s="3"/>
      <c r="E841" s="124"/>
      <c r="F841" s="124"/>
      <c r="G841" s="124"/>
      <c r="H841" s="1129"/>
      <c r="I841" s="1129"/>
    </row>
    <row r="842">
      <c r="A842" s="1"/>
      <c r="B842" s="1530"/>
      <c r="C842" s="1530"/>
      <c r="D842" s="3"/>
      <c r="E842" s="124"/>
      <c r="F842" s="124"/>
      <c r="G842" s="124"/>
      <c r="H842" s="1129"/>
      <c r="I842" s="1129"/>
    </row>
    <row r="843">
      <c r="A843" s="1"/>
      <c r="B843" s="1530"/>
      <c r="C843" s="1530"/>
      <c r="D843" s="3"/>
      <c r="E843" s="124"/>
      <c r="F843" s="124"/>
      <c r="G843" s="124"/>
      <c r="H843" s="1129"/>
      <c r="I843" s="1129"/>
    </row>
    <row r="844">
      <c r="A844" s="1"/>
      <c r="B844" s="1530"/>
      <c r="C844" s="1530"/>
      <c r="D844" s="3"/>
      <c r="E844" s="124"/>
      <c r="F844" s="124"/>
      <c r="G844" s="124"/>
      <c r="H844" s="1129"/>
      <c r="I844" s="1129"/>
    </row>
    <row r="845">
      <c r="A845" s="1"/>
      <c r="B845" s="1530"/>
      <c r="C845" s="1530"/>
      <c r="D845" s="3"/>
      <c r="E845" s="124"/>
      <c r="F845" s="124"/>
      <c r="G845" s="124"/>
      <c r="H845" s="1129"/>
      <c r="I845" s="1129"/>
    </row>
    <row r="846">
      <c r="A846" s="1"/>
      <c r="B846" s="1530"/>
      <c r="C846" s="1530"/>
      <c r="D846" s="3"/>
      <c r="E846" s="124"/>
      <c r="F846" s="124"/>
      <c r="G846" s="124"/>
      <c r="H846" s="1129"/>
      <c r="I846" s="1129"/>
    </row>
    <row r="847">
      <c r="A847" s="1"/>
      <c r="B847" s="1530"/>
      <c r="C847" s="1530"/>
      <c r="D847" s="3"/>
      <c r="E847" s="124"/>
      <c r="F847" s="124"/>
      <c r="G847" s="124"/>
      <c r="H847" s="1129"/>
      <c r="I847" s="1129"/>
    </row>
    <row r="848">
      <c r="A848" s="1"/>
      <c r="B848" s="1530"/>
      <c r="C848" s="1530"/>
      <c r="D848" s="3"/>
      <c r="E848" s="124"/>
      <c r="F848" s="124"/>
      <c r="G848" s="124"/>
      <c r="H848" s="1129"/>
      <c r="I848" s="1129"/>
    </row>
    <row r="849">
      <c r="A849" s="1"/>
      <c r="B849" s="1530"/>
      <c r="C849" s="1530"/>
      <c r="D849" s="3"/>
      <c r="E849" s="124"/>
      <c r="F849" s="124"/>
      <c r="G849" s="124"/>
      <c r="H849" s="1129"/>
      <c r="I849" s="1129"/>
    </row>
    <row r="850">
      <c r="A850" s="1"/>
      <c r="B850" s="1530"/>
      <c r="C850" s="1530"/>
      <c r="D850" s="3"/>
      <c r="E850" s="124"/>
      <c r="F850" s="124"/>
      <c r="G850" s="124"/>
      <c r="H850" s="1129"/>
      <c r="I850" s="1129"/>
    </row>
    <row r="851">
      <c r="A851" s="1"/>
      <c r="B851" s="1530"/>
      <c r="C851" s="1530"/>
      <c r="D851" s="3"/>
      <c r="E851" s="124"/>
      <c r="F851" s="124"/>
      <c r="G851" s="124"/>
      <c r="H851" s="1129"/>
      <c r="I851" s="1129"/>
    </row>
    <row r="852">
      <c r="A852" s="1"/>
      <c r="B852" s="1530"/>
      <c r="C852" s="1530"/>
      <c r="D852" s="3"/>
      <c r="E852" s="124"/>
      <c r="F852" s="124"/>
      <c r="G852" s="124"/>
      <c r="H852" s="1129"/>
      <c r="I852" s="1129"/>
    </row>
    <row r="853">
      <c r="A853" s="1"/>
      <c r="B853" s="1530"/>
      <c r="C853" s="1530"/>
      <c r="D853" s="3"/>
      <c r="E853" s="124"/>
      <c r="F853" s="124"/>
      <c r="G853" s="124"/>
      <c r="H853" s="1129"/>
      <c r="I853" s="1129"/>
    </row>
    <row r="854">
      <c r="A854" s="1"/>
      <c r="B854" s="1530"/>
      <c r="C854" s="1530"/>
      <c r="D854" s="3"/>
      <c r="E854" s="124"/>
      <c r="F854" s="124"/>
      <c r="G854" s="124"/>
      <c r="H854" s="1129"/>
      <c r="I854" s="1129"/>
    </row>
    <row r="855">
      <c r="A855" s="1"/>
      <c r="B855" s="1530"/>
      <c r="C855" s="1530"/>
      <c r="D855" s="3"/>
      <c r="E855" s="124"/>
      <c r="F855" s="124"/>
      <c r="G855" s="124"/>
      <c r="H855" s="1129"/>
      <c r="I855" s="1129"/>
    </row>
    <row r="856">
      <c r="A856" s="1"/>
      <c r="B856" s="1530"/>
      <c r="C856" s="1530"/>
      <c r="D856" s="3"/>
      <c r="E856" s="124"/>
      <c r="F856" s="124"/>
      <c r="G856" s="124"/>
      <c r="H856" s="1129"/>
      <c r="I856" s="1129"/>
    </row>
    <row r="857">
      <c r="A857" s="1"/>
      <c r="B857" s="1530"/>
      <c r="C857" s="1530"/>
      <c r="D857" s="3"/>
      <c r="E857" s="124"/>
      <c r="F857" s="124"/>
      <c r="G857" s="124"/>
      <c r="H857" s="1129"/>
      <c r="I857" s="1129"/>
    </row>
    <row r="858">
      <c r="A858" s="1"/>
      <c r="B858" s="1530"/>
      <c r="C858" s="1530"/>
      <c r="D858" s="3"/>
      <c r="E858" s="124"/>
      <c r="F858" s="124"/>
      <c r="G858" s="124"/>
      <c r="H858" s="1129"/>
      <c r="I858" s="1129"/>
    </row>
    <row r="859">
      <c r="A859" s="1"/>
      <c r="B859" s="1530"/>
      <c r="C859" s="1530"/>
      <c r="D859" s="3"/>
      <c r="E859" s="124"/>
      <c r="F859" s="124"/>
      <c r="G859" s="124"/>
      <c r="H859" s="1129"/>
      <c r="I859" s="1129"/>
    </row>
    <row r="860">
      <c r="A860" s="1"/>
      <c r="B860" s="1530"/>
      <c r="C860" s="1530"/>
      <c r="D860" s="3"/>
      <c r="E860" s="124"/>
      <c r="F860" s="124"/>
      <c r="G860" s="124"/>
      <c r="H860" s="1129"/>
      <c r="I860" s="1129"/>
    </row>
    <row r="861">
      <c r="A861" s="1"/>
      <c r="B861" s="1530"/>
      <c r="C861" s="1530"/>
      <c r="D861" s="3"/>
      <c r="E861" s="124"/>
      <c r="F861" s="124"/>
      <c r="G861" s="124"/>
      <c r="H861" s="1129"/>
      <c r="I861" s="1129"/>
    </row>
    <row r="862">
      <c r="A862" s="1"/>
      <c r="B862" s="1530"/>
      <c r="C862" s="1530"/>
      <c r="D862" s="3"/>
      <c r="E862" s="124"/>
      <c r="F862" s="124"/>
      <c r="G862" s="124"/>
      <c r="H862" s="1129"/>
      <c r="I862" s="1129"/>
    </row>
    <row r="863">
      <c r="A863" s="1"/>
      <c r="B863" s="1530"/>
      <c r="C863" s="1530"/>
      <c r="D863" s="3"/>
      <c r="E863" s="124"/>
      <c r="F863" s="124"/>
      <c r="G863" s="124"/>
      <c r="H863" s="1129"/>
      <c r="I863" s="1129"/>
    </row>
    <row r="864">
      <c r="A864" s="1"/>
      <c r="B864" s="1530"/>
      <c r="C864" s="1530"/>
      <c r="D864" s="3"/>
      <c r="E864" s="124"/>
      <c r="F864" s="124"/>
      <c r="G864" s="124"/>
      <c r="H864" s="1129"/>
      <c r="I864" s="1129"/>
    </row>
    <row r="865">
      <c r="A865" s="1"/>
      <c r="B865" s="1530"/>
      <c r="C865" s="1530"/>
      <c r="D865" s="3"/>
      <c r="E865" s="124"/>
      <c r="F865" s="124"/>
      <c r="G865" s="124"/>
      <c r="H865" s="1129"/>
      <c r="I865" s="1129"/>
    </row>
    <row r="866">
      <c r="A866" s="1"/>
      <c r="B866" s="1530"/>
      <c r="C866" s="1530"/>
      <c r="D866" s="3"/>
      <c r="E866" s="124"/>
      <c r="F866" s="124"/>
      <c r="G866" s="124"/>
      <c r="H866" s="1129"/>
      <c r="I866" s="1129"/>
    </row>
    <row r="867">
      <c r="A867" s="1"/>
      <c r="B867" s="1530"/>
      <c r="C867" s="1530"/>
      <c r="D867" s="3"/>
      <c r="E867" s="124"/>
      <c r="F867" s="124"/>
      <c r="G867" s="124"/>
      <c r="H867" s="1129"/>
      <c r="I867" s="1129"/>
    </row>
    <row r="868">
      <c r="A868" s="1"/>
      <c r="B868" s="1530"/>
      <c r="C868" s="1530"/>
      <c r="D868" s="3"/>
      <c r="E868" s="124"/>
      <c r="F868" s="124"/>
      <c r="G868" s="124"/>
      <c r="H868" s="1129"/>
      <c r="I868" s="1129"/>
    </row>
    <row r="869">
      <c r="A869" s="1"/>
      <c r="B869" s="1530"/>
      <c r="C869" s="1530"/>
      <c r="D869" s="3"/>
      <c r="E869" s="124"/>
      <c r="F869" s="124"/>
      <c r="G869" s="124"/>
      <c r="H869" s="1129"/>
      <c r="I869" s="1129"/>
    </row>
    <row r="870">
      <c r="A870" s="1"/>
      <c r="B870" s="1530"/>
      <c r="C870" s="1530"/>
      <c r="D870" s="3"/>
      <c r="E870" s="124"/>
      <c r="F870" s="124"/>
      <c r="G870" s="124"/>
      <c r="H870" s="1129"/>
      <c r="I870" s="1129"/>
    </row>
    <row r="871">
      <c r="A871" s="1"/>
      <c r="B871" s="1530"/>
      <c r="C871" s="1530"/>
      <c r="D871" s="3"/>
      <c r="E871" s="124"/>
      <c r="F871" s="124"/>
      <c r="G871" s="124"/>
      <c r="H871" s="1129"/>
      <c r="I871" s="1129"/>
    </row>
    <row r="872">
      <c r="A872" s="1"/>
      <c r="B872" s="1530"/>
      <c r="C872" s="1530"/>
      <c r="D872" s="3"/>
      <c r="E872" s="124"/>
      <c r="F872" s="124"/>
      <c r="G872" s="124"/>
      <c r="H872" s="1129"/>
      <c r="I872" s="1129"/>
    </row>
    <row r="873">
      <c r="A873" s="1"/>
      <c r="B873" s="1530"/>
      <c r="C873" s="1530"/>
      <c r="D873" s="3"/>
      <c r="E873" s="124"/>
      <c r="F873" s="124"/>
      <c r="G873" s="124"/>
      <c r="H873" s="1129"/>
      <c r="I873" s="1129"/>
    </row>
    <row r="874">
      <c r="A874" s="1"/>
      <c r="B874" s="1530"/>
      <c r="C874" s="1530"/>
      <c r="D874" s="3"/>
      <c r="E874" s="124"/>
      <c r="F874" s="124"/>
      <c r="G874" s="124"/>
      <c r="H874" s="1129"/>
      <c r="I874" s="1129"/>
    </row>
    <row r="875">
      <c r="A875" s="1"/>
      <c r="B875" s="1530"/>
      <c r="C875" s="1530"/>
      <c r="D875" s="3"/>
      <c r="E875" s="124"/>
      <c r="F875" s="124"/>
      <c r="G875" s="124"/>
      <c r="H875" s="1129"/>
      <c r="I875" s="1129"/>
    </row>
    <row r="876">
      <c r="A876" s="1"/>
      <c r="B876" s="1530"/>
      <c r="C876" s="1530"/>
      <c r="D876" s="3"/>
      <c r="E876" s="124"/>
      <c r="F876" s="124"/>
      <c r="G876" s="124"/>
      <c r="H876" s="1129"/>
      <c r="I876" s="1129"/>
    </row>
    <row r="877">
      <c r="A877" s="1"/>
      <c r="B877" s="1530"/>
      <c r="C877" s="1530"/>
      <c r="D877" s="3"/>
      <c r="E877" s="124"/>
      <c r="F877" s="124"/>
      <c r="G877" s="124"/>
      <c r="H877" s="1129"/>
      <c r="I877" s="1129"/>
    </row>
    <row r="878">
      <c r="A878" s="1"/>
      <c r="B878" s="1530"/>
      <c r="C878" s="1530"/>
      <c r="D878" s="3"/>
      <c r="E878" s="124"/>
      <c r="F878" s="124"/>
      <c r="G878" s="124"/>
      <c r="H878" s="1129"/>
      <c r="I878" s="1129"/>
    </row>
    <row r="879">
      <c r="A879" s="1"/>
      <c r="B879" s="1530"/>
      <c r="C879" s="1530"/>
      <c r="D879" s="3"/>
      <c r="E879" s="124"/>
      <c r="F879" s="124"/>
      <c r="G879" s="124"/>
      <c r="H879" s="1129"/>
      <c r="I879" s="1129"/>
    </row>
    <row r="880">
      <c r="A880" s="1"/>
      <c r="B880" s="1530"/>
      <c r="C880" s="1530"/>
      <c r="D880" s="3"/>
      <c r="E880" s="124"/>
      <c r="F880" s="124"/>
      <c r="G880" s="124"/>
      <c r="H880" s="1129"/>
      <c r="I880" s="1129"/>
    </row>
    <row r="881">
      <c r="A881" s="1"/>
      <c r="B881" s="1530"/>
      <c r="C881" s="1530"/>
      <c r="D881" s="3"/>
      <c r="E881" s="124"/>
      <c r="F881" s="124"/>
      <c r="G881" s="124"/>
      <c r="H881" s="1129"/>
      <c r="I881" s="1129"/>
    </row>
    <row r="882">
      <c r="A882" s="1"/>
      <c r="B882" s="1530"/>
      <c r="C882" s="1530"/>
      <c r="D882" s="3"/>
      <c r="E882" s="124"/>
      <c r="F882" s="124"/>
      <c r="G882" s="124"/>
      <c r="H882" s="1129"/>
      <c r="I882" s="1129"/>
    </row>
    <row r="883">
      <c r="A883" s="1"/>
      <c r="B883" s="1530"/>
      <c r="C883" s="1530"/>
      <c r="D883" s="3"/>
      <c r="E883" s="124"/>
      <c r="F883" s="124"/>
      <c r="G883" s="124"/>
      <c r="H883" s="1129"/>
      <c r="I883" s="1129"/>
    </row>
    <row r="884">
      <c r="A884" s="1"/>
      <c r="B884" s="1530"/>
      <c r="C884" s="1530"/>
      <c r="D884" s="3"/>
      <c r="E884" s="124"/>
      <c r="F884" s="124"/>
      <c r="G884" s="124"/>
      <c r="H884" s="1129"/>
      <c r="I884" s="1129"/>
    </row>
    <row r="885">
      <c r="A885" s="1"/>
      <c r="B885" s="1530"/>
      <c r="C885" s="1530"/>
      <c r="D885" s="3"/>
      <c r="E885" s="124"/>
      <c r="F885" s="124"/>
      <c r="G885" s="124"/>
      <c r="H885" s="1129"/>
      <c r="I885" s="1129"/>
    </row>
    <row r="886">
      <c r="A886" s="1"/>
      <c r="B886" s="1530"/>
      <c r="C886" s="1530"/>
      <c r="D886" s="3"/>
      <c r="E886" s="124"/>
      <c r="F886" s="124"/>
      <c r="G886" s="124"/>
      <c r="H886" s="1129"/>
      <c r="I886" s="1129"/>
    </row>
    <row r="887">
      <c r="A887" s="1"/>
      <c r="B887" s="1530"/>
      <c r="C887" s="1530"/>
      <c r="D887" s="3"/>
      <c r="E887" s="124"/>
      <c r="F887" s="124"/>
      <c r="G887" s="124"/>
      <c r="H887" s="1129"/>
      <c r="I887" s="1129"/>
    </row>
    <row r="888">
      <c r="A888" s="1"/>
      <c r="B888" s="1530"/>
      <c r="C888" s="1530"/>
      <c r="D888" s="3"/>
      <c r="E888" s="124"/>
      <c r="F888" s="124"/>
      <c r="G888" s="124"/>
      <c r="H888" s="1129"/>
      <c r="I888" s="1129"/>
    </row>
    <row r="889">
      <c r="A889" s="1"/>
      <c r="B889" s="1530"/>
      <c r="C889" s="1530"/>
      <c r="D889" s="3"/>
      <c r="E889" s="124"/>
      <c r="F889" s="124"/>
      <c r="G889" s="124"/>
      <c r="H889" s="1129"/>
      <c r="I889" s="1129"/>
    </row>
    <row r="890">
      <c r="A890" s="1"/>
      <c r="B890" s="1530"/>
      <c r="C890" s="1530"/>
      <c r="D890" s="3"/>
      <c r="E890" s="124"/>
      <c r="F890" s="124"/>
      <c r="G890" s="124"/>
      <c r="H890" s="1129"/>
      <c r="I890" s="1129"/>
    </row>
    <row r="891">
      <c r="A891" s="1"/>
      <c r="B891" s="1530"/>
      <c r="C891" s="1530"/>
      <c r="D891" s="3"/>
      <c r="E891" s="124"/>
      <c r="F891" s="124"/>
      <c r="G891" s="124"/>
      <c r="H891" s="1129"/>
      <c r="I891" s="1129"/>
    </row>
    <row r="892">
      <c r="A892" s="1"/>
      <c r="B892" s="1530"/>
      <c r="C892" s="1530"/>
      <c r="D892" s="3"/>
      <c r="E892" s="124"/>
      <c r="F892" s="124"/>
      <c r="G892" s="124"/>
      <c r="H892" s="1129"/>
      <c r="I892" s="1129"/>
    </row>
    <row r="893">
      <c r="A893" s="1"/>
      <c r="B893" s="1530"/>
      <c r="C893" s="1530"/>
      <c r="D893" s="3"/>
      <c r="E893" s="124"/>
      <c r="F893" s="124"/>
      <c r="G893" s="124"/>
      <c r="H893" s="1129"/>
      <c r="I893" s="1129"/>
    </row>
    <row r="894">
      <c r="A894" s="1"/>
      <c r="B894" s="1530"/>
      <c r="C894" s="1530"/>
      <c r="D894" s="3"/>
      <c r="E894" s="124"/>
      <c r="F894" s="124"/>
      <c r="G894" s="124"/>
      <c r="H894" s="1129"/>
      <c r="I894" s="1129"/>
    </row>
    <row r="895">
      <c r="A895" s="1"/>
      <c r="B895" s="1530"/>
      <c r="C895" s="1530"/>
      <c r="D895" s="3"/>
      <c r="E895" s="124"/>
      <c r="F895" s="124"/>
      <c r="G895" s="124"/>
      <c r="H895" s="1129"/>
      <c r="I895" s="1129"/>
    </row>
    <row r="896">
      <c r="A896" s="1"/>
      <c r="B896" s="1530"/>
      <c r="C896" s="1530"/>
      <c r="D896" s="3"/>
      <c r="E896" s="124"/>
      <c r="F896" s="124"/>
      <c r="G896" s="124"/>
      <c r="H896" s="1129"/>
      <c r="I896" s="1129"/>
    </row>
    <row r="897">
      <c r="A897" s="1"/>
      <c r="B897" s="1530"/>
      <c r="C897" s="1530"/>
      <c r="D897" s="3"/>
      <c r="E897" s="124"/>
      <c r="F897" s="124"/>
      <c r="G897" s="124"/>
      <c r="H897" s="1129"/>
      <c r="I897" s="1129"/>
    </row>
    <row r="898">
      <c r="A898" s="1"/>
      <c r="B898" s="1530"/>
      <c r="C898" s="1530"/>
      <c r="D898" s="3"/>
      <c r="E898" s="124"/>
      <c r="F898" s="124"/>
      <c r="G898" s="124"/>
      <c r="H898" s="1129"/>
      <c r="I898" s="1129"/>
    </row>
    <row r="899">
      <c r="A899" s="1"/>
      <c r="B899" s="1530"/>
      <c r="C899" s="1530"/>
      <c r="D899" s="3"/>
      <c r="E899" s="124"/>
      <c r="F899" s="124"/>
      <c r="G899" s="124"/>
      <c r="H899" s="1129"/>
      <c r="I899" s="1129"/>
    </row>
    <row r="900">
      <c r="A900" s="1"/>
      <c r="B900" s="1530"/>
      <c r="C900" s="1530"/>
      <c r="D900" s="3"/>
      <c r="E900" s="124"/>
      <c r="F900" s="124"/>
      <c r="G900" s="124"/>
      <c r="H900" s="1129"/>
      <c r="I900" s="1129"/>
    </row>
    <row r="901">
      <c r="A901" s="1"/>
      <c r="B901" s="1530"/>
      <c r="C901" s="1530"/>
      <c r="D901" s="3"/>
      <c r="E901" s="124"/>
      <c r="F901" s="124"/>
      <c r="G901" s="124"/>
      <c r="H901" s="1129"/>
      <c r="I901" s="1129"/>
    </row>
    <row r="902">
      <c r="A902" s="1"/>
      <c r="B902" s="1530"/>
      <c r="C902" s="1530"/>
      <c r="D902" s="3"/>
      <c r="E902" s="124"/>
      <c r="F902" s="124"/>
      <c r="G902" s="124"/>
      <c r="H902" s="1129"/>
      <c r="I902" s="1129"/>
    </row>
    <row r="903">
      <c r="A903" s="1"/>
      <c r="B903" s="1530"/>
      <c r="C903" s="1530"/>
      <c r="D903" s="3"/>
      <c r="E903" s="124"/>
      <c r="F903" s="124"/>
      <c r="G903" s="124"/>
      <c r="H903" s="1129"/>
      <c r="I903" s="1129"/>
    </row>
    <row r="904">
      <c r="A904" s="1"/>
      <c r="B904" s="1530"/>
      <c r="C904" s="1530"/>
      <c r="D904" s="3"/>
      <c r="E904" s="124"/>
      <c r="F904" s="124"/>
      <c r="G904" s="124"/>
      <c r="H904" s="1129"/>
      <c r="I904" s="1129"/>
    </row>
    <row r="905">
      <c r="A905" s="1"/>
      <c r="B905" s="1530"/>
      <c r="C905" s="1530"/>
      <c r="D905" s="3"/>
      <c r="E905" s="124"/>
      <c r="F905" s="124"/>
      <c r="G905" s="124"/>
      <c r="H905" s="1129"/>
      <c r="I905" s="1129"/>
    </row>
    <row r="906">
      <c r="A906" s="1"/>
      <c r="B906" s="1530"/>
      <c r="C906" s="1530"/>
      <c r="D906" s="3"/>
      <c r="E906" s="124"/>
      <c r="F906" s="124"/>
      <c r="G906" s="124"/>
      <c r="H906" s="1129"/>
      <c r="I906" s="1129"/>
    </row>
    <row r="907">
      <c r="A907" s="1"/>
      <c r="B907" s="1530"/>
      <c r="C907" s="1530"/>
      <c r="D907" s="3"/>
      <c r="E907" s="124"/>
      <c r="F907" s="124"/>
      <c r="G907" s="124"/>
      <c r="H907" s="1129"/>
      <c r="I907" s="1129"/>
    </row>
    <row r="908">
      <c r="A908" s="1"/>
      <c r="B908" s="1530"/>
      <c r="C908" s="1530"/>
      <c r="D908" s="3"/>
      <c r="E908" s="124"/>
      <c r="F908" s="124"/>
      <c r="G908" s="124"/>
      <c r="H908" s="1129"/>
      <c r="I908" s="1129"/>
    </row>
    <row r="909">
      <c r="A909" s="1"/>
      <c r="B909" s="1530"/>
      <c r="C909" s="1530"/>
      <c r="D909" s="3"/>
      <c r="E909" s="124"/>
      <c r="F909" s="124"/>
      <c r="G909" s="124"/>
      <c r="H909" s="1129"/>
      <c r="I909" s="1129"/>
    </row>
    <row r="910">
      <c r="A910" s="1"/>
      <c r="B910" s="1530"/>
      <c r="C910" s="1530"/>
      <c r="D910" s="3"/>
      <c r="E910" s="124"/>
      <c r="F910" s="124"/>
      <c r="G910" s="124"/>
      <c r="H910" s="1129"/>
      <c r="I910" s="1129"/>
    </row>
    <row r="911">
      <c r="A911" s="1"/>
      <c r="B911" s="1530"/>
      <c r="C911" s="1530"/>
      <c r="D911" s="3"/>
      <c r="E911" s="124"/>
      <c r="F911" s="124"/>
      <c r="G911" s="124"/>
      <c r="H911" s="1129"/>
      <c r="I911" s="1129"/>
    </row>
    <row r="912">
      <c r="A912" s="1"/>
      <c r="B912" s="1530"/>
      <c r="C912" s="1530"/>
      <c r="D912" s="3"/>
      <c r="E912" s="124"/>
      <c r="F912" s="124"/>
      <c r="G912" s="124"/>
      <c r="H912" s="1129"/>
      <c r="I912" s="1129"/>
    </row>
    <row r="913">
      <c r="A913" s="1"/>
      <c r="B913" s="1530"/>
      <c r="C913" s="1530"/>
      <c r="D913" s="3"/>
      <c r="E913" s="124"/>
      <c r="F913" s="124"/>
      <c r="G913" s="124"/>
      <c r="H913" s="1129"/>
      <c r="I913" s="1129"/>
    </row>
    <row r="914">
      <c r="A914" s="1"/>
      <c r="B914" s="1530"/>
      <c r="C914" s="1530"/>
      <c r="D914" s="3"/>
      <c r="E914" s="124"/>
      <c r="F914" s="124"/>
      <c r="G914" s="124"/>
      <c r="H914" s="1129"/>
      <c r="I914" s="1129"/>
    </row>
    <row r="915">
      <c r="A915" s="1"/>
      <c r="B915" s="1530"/>
      <c r="C915" s="1530"/>
      <c r="D915" s="3"/>
      <c r="E915" s="124"/>
      <c r="F915" s="124"/>
      <c r="G915" s="124"/>
      <c r="H915" s="1129"/>
      <c r="I915" s="1129"/>
    </row>
    <row r="916">
      <c r="A916" s="1"/>
      <c r="B916" s="1530"/>
      <c r="C916" s="1530"/>
      <c r="D916" s="3"/>
      <c r="E916" s="124"/>
      <c r="F916" s="124"/>
      <c r="G916" s="124"/>
      <c r="H916" s="1129"/>
      <c r="I916" s="1129"/>
    </row>
    <row r="917">
      <c r="A917" s="1"/>
      <c r="B917" s="1530"/>
      <c r="C917" s="1530"/>
      <c r="D917" s="3"/>
      <c r="E917" s="124"/>
      <c r="F917" s="124"/>
      <c r="G917" s="124"/>
      <c r="H917" s="1129"/>
      <c r="I917" s="1129"/>
    </row>
    <row r="918">
      <c r="A918" s="1"/>
      <c r="B918" s="1530"/>
      <c r="C918" s="1530"/>
      <c r="D918" s="3"/>
      <c r="E918" s="124"/>
      <c r="F918" s="124"/>
      <c r="G918" s="124"/>
      <c r="H918" s="1129"/>
      <c r="I918" s="1129"/>
    </row>
    <row r="919">
      <c r="A919" s="1"/>
      <c r="B919" s="1530"/>
      <c r="C919" s="1530"/>
      <c r="D919" s="3"/>
      <c r="E919" s="124"/>
      <c r="F919" s="124"/>
      <c r="G919" s="124"/>
      <c r="H919" s="1129"/>
      <c r="I919" s="1129"/>
    </row>
    <row r="920">
      <c r="A920" s="1"/>
      <c r="B920" s="1530"/>
      <c r="C920" s="1530"/>
      <c r="D920" s="3"/>
      <c r="E920" s="124"/>
      <c r="F920" s="124"/>
      <c r="G920" s="124"/>
      <c r="H920" s="1129"/>
      <c r="I920" s="1129"/>
    </row>
    <row r="921">
      <c r="A921" s="1"/>
      <c r="B921" s="1530"/>
      <c r="C921" s="1530"/>
      <c r="D921" s="3"/>
      <c r="E921" s="124"/>
      <c r="F921" s="124"/>
      <c r="G921" s="124"/>
      <c r="H921" s="1129"/>
      <c r="I921" s="1129"/>
    </row>
    <row r="922">
      <c r="A922" s="1"/>
      <c r="B922" s="1530"/>
      <c r="C922" s="1530"/>
      <c r="D922" s="3"/>
      <c r="E922" s="124"/>
      <c r="F922" s="124"/>
      <c r="G922" s="124"/>
      <c r="H922" s="1129"/>
      <c r="I922" s="1129"/>
    </row>
    <row r="923">
      <c r="A923" s="1"/>
      <c r="B923" s="1530"/>
      <c r="C923" s="1530"/>
      <c r="D923" s="3"/>
      <c r="E923" s="124"/>
      <c r="F923" s="124"/>
      <c r="G923" s="124"/>
      <c r="H923" s="1129"/>
      <c r="I923" s="1129"/>
    </row>
    <row r="924">
      <c r="A924" s="1"/>
      <c r="B924" s="1530"/>
      <c r="C924" s="1530"/>
      <c r="D924" s="3"/>
      <c r="E924" s="124"/>
      <c r="F924" s="124"/>
      <c r="G924" s="124"/>
      <c r="H924" s="1129"/>
      <c r="I924" s="1129"/>
    </row>
    <row r="925">
      <c r="A925" s="1"/>
      <c r="B925" s="1530"/>
      <c r="C925" s="1530"/>
      <c r="D925" s="3"/>
      <c r="E925" s="124"/>
      <c r="F925" s="124"/>
      <c r="G925" s="124"/>
      <c r="H925" s="1129"/>
      <c r="I925" s="1129"/>
    </row>
    <row r="926">
      <c r="A926" s="1"/>
      <c r="B926" s="1530"/>
      <c r="C926" s="1530"/>
      <c r="D926" s="3"/>
      <c r="E926" s="124"/>
      <c r="F926" s="124"/>
      <c r="G926" s="124"/>
      <c r="H926" s="1129"/>
      <c r="I926" s="1129"/>
    </row>
    <row r="927">
      <c r="A927" s="1"/>
      <c r="B927" s="1530"/>
      <c r="C927" s="1530"/>
      <c r="D927" s="3"/>
      <c r="E927" s="124"/>
      <c r="F927" s="124"/>
      <c r="G927" s="124"/>
      <c r="H927" s="1129"/>
      <c r="I927" s="1129"/>
    </row>
    <row r="928">
      <c r="A928" s="1"/>
      <c r="B928" s="1530"/>
      <c r="C928" s="1530"/>
      <c r="D928" s="3"/>
      <c r="E928" s="124"/>
      <c r="F928" s="124"/>
      <c r="G928" s="124"/>
      <c r="H928" s="1129"/>
      <c r="I928" s="1129"/>
    </row>
    <row r="929">
      <c r="A929" s="1"/>
      <c r="B929" s="1530"/>
      <c r="C929" s="1530"/>
      <c r="D929" s="3"/>
      <c r="E929" s="124"/>
      <c r="F929" s="124"/>
      <c r="G929" s="124"/>
      <c r="H929" s="1129"/>
      <c r="I929" s="1129"/>
    </row>
    <row r="930">
      <c r="A930" s="1"/>
      <c r="B930" s="1530"/>
      <c r="C930" s="1530"/>
      <c r="D930" s="3"/>
      <c r="E930" s="124"/>
      <c r="F930" s="124"/>
      <c r="G930" s="124"/>
      <c r="H930" s="1129"/>
      <c r="I930" s="1129"/>
    </row>
    <row r="931">
      <c r="A931" s="1"/>
      <c r="B931" s="1530"/>
      <c r="C931" s="1530"/>
      <c r="D931" s="3"/>
      <c r="E931" s="124"/>
      <c r="F931" s="124"/>
      <c r="G931" s="124"/>
      <c r="H931" s="1129"/>
      <c r="I931" s="1129"/>
    </row>
    <row r="932">
      <c r="A932" s="1"/>
      <c r="B932" s="1530"/>
      <c r="C932" s="1530"/>
      <c r="D932" s="3"/>
      <c r="E932" s="124"/>
      <c r="F932" s="124"/>
      <c r="G932" s="124"/>
      <c r="H932" s="1129"/>
      <c r="I932" s="1129"/>
    </row>
    <row r="933">
      <c r="A933" s="1"/>
      <c r="B933" s="1530"/>
      <c r="C933" s="1530"/>
      <c r="D933" s="3"/>
      <c r="E933" s="124"/>
      <c r="F933" s="124"/>
      <c r="G933" s="124"/>
      <c r="H933" s="1129"/>
      <c r="I933" s="1129"/>
    </row>
    <row r="934">
      <c r="A934" s="1"/>
      <c r="B934" s="1530"/>
      <c r="C934" s="1530"/>
      <c r="D934" s="3"/>
      <c r="E934" s="124"/>
      <c r="F934" s="124"/>
      <c r="G934" s="124"/>
      <c r="H934" s="1129"/>
      <c r="I934" s="1129"/>
    </row>
    <row r="935">
      <c r="A935" s="1"/>
      <c r="B935" s="1530"/>
      <c r="C935" s="1530"/>
      <c r="D935" s="3"/>
      <c r="E935" s="124"/>
      <c r="F935" s="124"/>
      <c r="G935" s="124"/>
      <c r="H935" s="1129"/>
      <c r="I935" s="1129"/>
    </row>
    <row r="936">
      <c r="A936" s="1"/>
      <c r="B936" s="1530"/>
      <c r="C936" s="1530"/>
      <c r="D936" s="3"/>
      <c r="E936" s="124"/>
      <c r="F936" s="124"/>
      <c r="G936" s="124"/>
      <c r="H936" s="1129"/>
      <c r="I936" s="1129"/>
    </row>
    <row r="937">
      <c r="A937" s="1"/>
      <c r="B937" s="1530"/>
      <c r="C937" s="1530"/>
      <c r="D937" s="3"/>
      <c r="E937" s="124"/>
      <c r="F937" s="124"/>
      <c r="G937" s="124"/>
      <c r="H937" s="1129"/>
      <c r="I937" s="1129"/>
    </row>
    <row r="938">
      <c r="A938" s="1"/>
      <c r="B938" s="1530"/>
      <c r="C938" s="1530"/>
      <c r="D938" s="3"/>
      <c r="E938" s="124"/>
      <c r="F938" s="124"/>
      <c r="G938" s="124"/>
      <c r="H938" s="1129"/>
      <c r="I938" s="1129"/>
    </row>
    <row r="939">
      <c r="A939" s="1"/>
      <c r="B939" s="1530"/>
      <c r="C939" s="1530"/>
      <c r="D939" s="3"/>
      <c r="E939" s="124"/>
      <c r="F939" s="124"/>
      <c r="G939" s="124"/>
      <c r="H939" s="1129"/>
      <c r="I939" s="1129"/>
    </row>
    <row r="940">
      <c r="A940" s="1"/>
      <c r="B940" s="1530"/>
      <c r="C940" s="1530"/>
      <c r="D940" s="3"/>
      <c r="E940" s="124"/>
      <c r="F940" s="124"/>
      <c r="G940" s="124"/>
      <c r="H940" s="1129"/>
      <c r="I940" s="1129"/>
    </row>
    <row r="941">
      <c r="A941" s="1"/>
      <c r="B941" s="1530"/>
      <c r="C941" s="1530"/>
      <c r="D941" s="3"/>
      <c r="E941" s="124"/>
      <c r="F941" s="124"/>
      <c r="G941" s="124"/>
      <c r="H941" s="1129"/>
      <c r="I941" s="1129"/>
    </row>
    <row r="942">
      <c r="A942" s="1"/>
      <c r="B942" s="1530"/>
      <c r="C942" s="1530"/>
      <c r="D942" s="3"/>
      <c r="E942" s="124"/>
      <c r="F942" s="124"/>
      <c r="G942" s="124"/>
      <c r="H942" s="1129"/>
      <c r="I942" s="1129"/>
    </row>
    <row r="943">
      <c r="A943" s="1"/>
      <c r="B943" s="1530"/>
      <c r="C943" s="1530"/>
      <c r="D943" s="3"/>
      <c r="E943" s="124"/>
      <c r="F943" s="124"/>
      <c r="G943" s="124"/>
      <c r="H943" s="1129"/>
      <c r="I943" s="1129"/>
    </row>
    <row r="944">
      <c r="A944" s="1"/>
      <c r="B944" s="1530"/>
      <c r="C944" s="1530"/>
      <c r="D944" s="3"/>
      <c r="E944" s="124"/>
      <c r="F944" s="124"/>
      <c r="G944" s="124"/>
      <c r="H944" s="1129"/>
      <c r="I944" s="1129"/>
    </row>
    <row r="945">
      <c r="A945" s="1"/>
      <c r="B945" s="1530"/>
      <c r="C945" s="1530"/>
      <c r="D945" s="3"/>
      <c r="E945" s="124"/>
      <c r="F945" s="124"/>
      <c r="G945" s="124"/>
      <c r="H945" s="1129"/>
      <c r="I945" s="1129"/>
    </row>
    <row r="946">
      <c r="A946" s="1"/>
      <c r="B946" s="1530"/>
      <c r="C946" s="1530"/>
      <c r="D946" s="3"/>
      <c r="E946" s="124"/>
      <c r="F946" s="124"/>
      <c r="G946" s="124"/>
      <c r="H946" s="1129"/>
      <c r="I946" s="1129"/>
    </row>
    <row r="947">
      <c r="A947" s="1"/>
      <c r="B947" s="1530"/>
      <c r="C947" s="1530"/>
      <c r="D947" s="3"/>
      <c r="E947" s="124"/>
      <c r="F947" s="124"/>
      <c r="G947" s="124"/>
      <c r="H947" s="1129"/>
      <c r="I947" s="1129"/>
    </row>
    <row r="948">
      <c r="A948" s="1"/>
      <c r="B948" s="1530"/>
      <c r="C948" s="1530"/>
      <c r="D948" s="3"/>
      <c r="E948" s="124"/>
      <c r="F948" s="124"/>
      <c r="G948" s="124"/>
      <c r="H948" s="1129"/>
      <c r="I948" s="1129"/>
    </row>
    <row r="949">
      <c r="A949" s="1"/>
      <c r="B949" s="1530"/>
      <c r="C949" s="1530"/>
      <c r="D949" s="3"/>
      <c r="E949" s="124"/>
      <c r="F949" s="124"/>
      <c r="G949" s="124"/>
      <c r="H949" s="1129"/>
      <c r="I949" s="1129"/>
    </row>
    <row r="950">
      <c r="A950" s="1"/>
      <c r="B950" s="1530"/>
      <c r="C950" s="1530"/>
      <c r="D950" s="3"/>
      <c r="E950" s="124"/>
      <c r="F950" s="124"/>
      <c r="G950" s="124"/>
      <c r="H950" s="1129"/>
      <c r="I950" s="1129"/>
    </row>
    <row r="951">
      <c r="A951" s="1"/>
      <c r="B951" s="1530"/>
      <c r="C951" s="1530"/>
      <c r="D951" s="3"/>
      <c r="E951" s="124"/>
      <c r="F951" s="124"/>
      <c r="G951" s="124"/>
      <c r="H951" s="1129"/>
      <c r="I951" s="1129"/>
    </row>
    <row r="952">
      <c r="A952" s="1"/>
      <c r="B952" s="1530"/>
      <c r="C952" s="1530"/>
      <c r="D952" s="3"/>
      <c r="E952" s="124"/>
      <c r="F952" s="124"/>
      <c r="G952" s="124"/>
      <c r="H952" s="1129"/>
      <c r="I952" s="1129"/>
    </row>
    <row r="953">
      <c r="A953" s="1"/>
      <c r="B953" s="1530"/>
      <c r="C953" s="1530"/>
      <c r="D953" s="3"/>
      <c r="E953" s="124"/>
      <c r="F953" s="124"/>
      <c r="G953" s="124"/>
      <c r="H953" s="1129"/>
      <c r="I953" s="1129"/>
    </row>
    <row r="954">
      <c r="A954" s="1"/>
      <c r="B954" s="1530"/>
      <c r="C954" s="1530"/>
      <c r="D954" s="3"/>
      <c r="E954" s="124"/>
      <c r="F954" s="124"/>
      <c r="G954" s="124"/>
      <c r="H954" s="1129"/>
      <c r="I954" s="1129"/>
    </row>
    <row r="955">
      <c r="A955" s="1"/>
      <c r="B955" s="1530"/>
      <c r="C955" s="1530"/>
      <c r="D955" s="3"/>
      <c r="E955" s="124"/>
      <c r="F955" s="124"/>
      <c r="G955" s="124"/>
      <c r="H955" s="1129"/>
      <c r="I955" s="1129"/>
    </row>
    <row r="956">
      <c r="A956" s="1"/>
      <c r="B956" s="1530"/>
      <c r="C956" s="1530"/>
      <c r="D956" s="3"/>
      <c r="E956" s="124"/>
      <c r="F956" s="124"/>
      <c r="G956" s="124"/>
      <c r="H956" s="1129"/>
      <c r="I956" s="1129"/>
    </row>
    <row r="957">
      <c r="A957" s="1"/>
      <c r="B957" s="1530"/>
      <c r="C957" s="1530"/>
      <c r="D957" s="3"/>
      <c r="E957" s="124"/>
      <c r="F957" s="124"/>
      <c r="G957" s="124"/>
      <c r="H957" s="1129"/>
      <c r="I957" s="1129"/>
    </row>
    <row r="958">
      <c r="A958" s="1"/>
      <c r="B958" s="1530"/>
      <c r="C958" s="1530"/>
      <c r="D958" s="3"/>
      <c r="E958" s="124"/>
      <c r="F958" s="124"/>
      <c r="G958" s="124"/>
      <c r="H958" s="1129"/>
      <c r="I958" s="1129"/>
    </row>
    <row r="959">
      <c r="A959" s="1"/>
      <c r="B959" s="1530"/>
      <c r="C959" s="1530"/>
      <c r="D959" s="3"/>
      <c r="E959" s="124"/>
      <c r="F959" s="124"/>
      <c r="G959" s="124"/>
      <c r="H959" s="1129"/>
      <c r="I959" s="1129"/>
    </row>
    <row r="960">
      <c r="A960" s="1"/>
      <c r="B960" s="1530"/>
      <c r="C960" s="1530"/>
      <c r="D960" s="3"/>
      <c r="E960" s="124"/>
      <c r="F960" s="124"/>
      <c r="G960" s="124"/>
      <c r="H960" s="1129"/>
      <c r="I960" s="1129"/>
    </row>
    <row r="961">
      <c r="A961" s="1"/>
      <c r="B961" s="1530"/>
      <c r="C961" s="1530"/>
      <c r="D961" s="3"/>
      <c r="E961" s="124"/>
      <c r="F961" s="124"/>
      <c r="G961" s="124"/>
      <c r="H961" s="1129"/>
      <c r="I961" s="1129"/>
    </row>
    <row r="962">
      <c r="A962" s="1"/>
      <c r="B962" s="1530"/>
      <c r="C962" s="1530"/>
      <c r="D962" s="3"/>
      <c r="E962" s="124"/>
      <c r="F962" s="124"/>
      <c r="G962" s="124"/>
      <c r="H962" s="1129"/>
      <c r="I962" s="1129"/>
    </row>
    <row r="963">
      <c r="A963" s="1"/>
      <c r="B963" s="1530"/>
      <c r="C963" s="1530"/>
      <c r="D963" s="3"/>
      <c r="E963" s="124"/>
      <c r="F963" s="124"/>
      <c r="G963" s="124"/>
      <c r="H963" s="1129"/>
      <c r="I963" s="1129"/>
    </row>
    <row r="964">
      <c r="A964" s="1"/>
      <c r="B964" s="1530"/>
      <c r="C964" s="1530"/>
      <c r="D964" s="3"/>
      <c r="E964" s="124"/>
      <c r="F964" s="124"/>
      <c r="G964" s="124"/>
      <c r="H964" s="1129"/>
      <c r="I964" s="1129"/>
    </row>
    <row r="965">
      <c r="A965" s="1"/>
      <c r="B965" s="1530"/>
      <c r="C965" s="1530"/>
      <c r="D965" s="3"/>
      <c r="E965" s="124"/>
      <c r="F965" s="124"/>
      <c r="G965" s="124"/>
      <c r="H965" s="1129"/>
      <c r="I965" s="1129"/>
    </row>
    <row r="966">
      <c r="A966" s="1"/>
      <c r="B966" s="1530"/>
      <c r="C966" s="1530"/>
      <c r="D966" s="3"/>
      <c r="E966" s="124"/>
      <c r="F966" s="124"/>
      <c r="G966" s="124"/>
      <c r="H966" s="1129"/>
      <c r="I966" s="1129"/>
    </row>
    <row r="967">
      <c r="A967" s="1"/>
      <c r="B967" s="1530"/>
      <c r="C967" s="1530"/>
      <c r="D967" s="3"/>
      <c r="E967" s="124"/>
      <c r="F967" s="124"/>
      <c r="G967" s="124"/>
      <c r="H967" s="1129"/>
      <c r="I967" s="1129"/>
    </row>
    <row r="968">
      <c r="A968" s="1"/>
      <c r="B968" s="1530"/>
      <c r="C968" s="1530"/>
      <c r="D968" s="3"/>
      <c r="E968" s="124"/>
      <c r="F968" s="124"/>
      <c r="G968" s="124"/>
      <c r="H968" s="1129"/>
      <c r="I968" s="1129"/>
    </row>
    <row r="969">
      <c r="A969" s="1"/>
      <c r="B969" s="1530"/>
      <c r="C969" s="1530"/>
      <c r="D969" s="3"/>
      <c r="E969" s="124"/>
      <c r="F969" s="124"/>
      <c r="G969" s="124"/>
      <c r="H969" s="1129"/>
      <c r="I969" s="1129"/>
    </row>
    <row r="970">
      <c r="A970" s="1"/>
      <c r="B970" s="1530"/>
      <c r="C970" s="1530"/>
      <c r="D970" s="3"/>
      <c r="E970" s="124"/>
      <c r="F970" s="124"/>
      <c r="G970" s="124"/>
      <c r="H970" s="1129"/>
      <c r="I970" s="1129"/>
    </row>
    <row r="971">
      <c r="A971" s="1"/>
      <c r="B971" s="1530"/>
      <c r="C971" s="1530"/>
      <c r="D971" s="3"/>
      <c r="E971" s="124"/>
      <c r="F971" s="124"/>
      <c r="G971" s="124"/>
      <c r="H971" s="1129"/>
      <c r="I971" s="1129"/>
    </row>
    <row r="972">
      <c r="A972" s="1"/>
      <c r="B972" s="1530"/>
      <c r="C972" s="1530"/>
      <c r="D972" s="3"/>
      <c r="E972" s="124"/>
      <c r="F972" s="124"/>
      <c r="G972" s="124"/>
      <c r="H972" s="1129"/>
      <c r="I972" s="1129"/>
    </row>
    <row r="973">
      <c r="A973" s="1"/>
      <c r="B973" s="1530"/>
      <c r="C973" s="1530"/>
      <c r="D973" s="3"/>
      <c r="E973" s="124"/>
      <c r="F973" s="124"/>
      <c r="G973" s="124"/>
      <c r="H973" s="1129"/>
      <c r="I973" s="1129"/>
    </row>
    <row r="974">
      <c r="A974" s="1"/>
      <c r="B974" s="1530"/>
      <c r="C974" s="1530"/>
      <c r="D974" s="3"/>
      <c r="E974" s="124"/>
      <c r="F974" s="124"/>
      <c r="G974" s="124"/>
      <c r="H974" s="1129"/>
      <c r="I974" s="1129"/>
    </row>
    <row r="975">
      <c r="A975" s="1"/>
      <c r="B975" s="1530"/>
      <c r="C975" s="1530"/>
      <c r="D975" s="3"/>
      <c r="E975" s="124"/>
      <c r="F975" s="124"/>
      <c r="G975" s="124"/>
      <c r="H975" s="1129"/>
      <c r="I975" s="1129"/>
    </row>
    <row r="976">
      <c r="A976" s="1"/>
      <c r="B976" s="1530"/>
      <c r="C976" s="1530"/>
      <c r="D976" s="3"/>
      <c r="E976" s="124"/>
      <c r="F976" s="124"/>
      <c r="G976" s="124"/>
      <c r="H976" s="1129"/>
      <c r="I976" s="1129"/>
    </row>
    <row r="977">
      <c r="A977" s="1"/>
      <c r="B977" s="1530"/>
      <c r="C977" s="1530"/>
      <c r="D977" s="3"/>
      <c r="E977" s="124"/>
      <c r="F977" s="124"/>
      <c r="G977" s="124"/>
      <c r="H977" s="1129"/>
      <c r="I977" s="1129"/>
    </row>
    <row r="978">
      <c r="A978" s="1"/>
      <c r="B978" s="1530"/>
      <c r="C978" s="1530"/>
      <c r="D978" s="3"/>
      <c r="E978" s="124"/>
      <c r="F978" s="124"/>
      <c r="G978" s="124"/>
      <c r="H978" s="1129"/>
      <c r="I978" s="1129"/>
    </row>
    <row r="979">
      <c r="A979" s="1"/>
      <c r="B979" s="1530"/>
      <c r="C979" s="1530"/>
      <c r="D979" s="3"/>
      <c r="E979" s="124"/>
      <c r="F979" s="124"/>
      <c r="G979" s="124"/>
      <c r="H979" s="1129"/>
      <c r="I979" s="1129"/>
    </row>
    <row r="980">
      <c r="A980" s="1"/>
      <c r="B980" s="1530"/>
      <c r="C980" s="1530"/>
      <c r="D980" s="3"/>
      <c r="E980" s="124"/>
      <c r="F980" s="124"/>
      <c r="G980" s="124"/>
      <c r="H980" s="1129"/>
      <c r="I980" s="1129"/>
    </row>
    <row r="981">
      <c r="A981" s="1"/>
      <c r="B981" s="1530"/>
      <c r="C981" s="1530"/>
      <c r="D981" s="3"/>
      <c r="E981" s="124"/>
      <c r="F981" s="124"/>
      <c r="G981" s="124"/>
      <c r="H981" s="1129"/>
      <c r="I981" s="1129"/>
    </row>
    <row r="982">
      <c r="A982" s="1"/>
      <c r="B982" s="1530"/>
      <c r="C982" s="1530"/>
      <c r="D982" s="3"/>
      <c r="E982" s="124"/>
      <c r="F982" s="124"/>
      <c r="G982" s="124"/>
      <c r="H982" s="1129"/>
      <c r="I982" s="1129"/>
    </row>
    <row r="983">
      <c r="A983" s="1"/>
      <c r="B983" s="1530"/>
      <c r="C983" s="1530"/>
      <c r="D983" s="3"/>
      <c r="E983" s="124"/>
      <c r="F983" s="124"/>
      <c r="G983" s="124"/>
      <c r="H983" s="1129"/>
      <c r="I983" s="1129"/>
    </row>
    <row r="984">
      <c r="A984" s="1"/>
      <c r="B984" s="1530"/>
      <c r="C984" s="1530"/>
      <c r="D984" s="3"/>
      <c r="E984" s="124"/>
      <c r="F984" s="124"/>
      <c r="G984" s="124"/>
      <c r="H984" s="1129"/>
      <c r="I984" s="1129"/>
    </row>
    <row r="985">
      <c r="A985" s="1"/>
      <c r="B985" s="1530"/>
      <c r="C985" s="1530"/>
      <c r="D985" s="3"/>
      <c r="E985" s="124"/>
      <c r="F985" s="124"/>
      <c r="G985" s="124"/>
      <c r="H985" s="1129"/>
      <c r="I985" s="1129"/>
    </row>
    <row r="986">
      <c r="A986" s="1"/>
      <c r="B986" s="1530"/>
      <c r="C986" s="1530"/>
      <c r="D986" s="3"/>
      <c r="E986" s="124"/>
      <c r="F986" s="124"/>
      <c r="G986" s="124"/>
      <c r="H986" s="1129"/>
      <c r="I986" s="1129"/>
    </row>
    <row r="987">
      <c r="A987" s="1"/>
      <c r="B987" s="1530"/>
      <c r="C987" s="1530"/>
      <c r="D987" s="3"/>
      <c r="E987" s="124"/>
      <c r="F987" s="124"/>
      <c r="G987" s="124"/>
      <c r="H987" s="1129"/>
      <c r="I987" s="1129"/>
    </row>
    <row r="988">
      <c r="A988" s="1"/>
      <c r="B988" s="1530"/>
      <c r="C988" s="1530"/>
      <c r="D988" s="3"/>
      <c r="E988" s="124"/>
      <c r="F988" s="124"/>
      <c r="G988" s="124"/>
      <c r="H988" s="1129"/>
      <c r="I988" s="1129"/>
    </row>
    <row r="989">
      <c r="A989" s="1"/>
      <c r="B989" s="1530"/>
      <c r="C989" s="1530"/>
      <c r="D989" s="3"/>
      <c r="E989" s="124"/>
      <c r="F989" s="124"/>
      <c r="G989" s="124"/>
      <c r="H989" s="1129"/>
      <c r="I989" s="1129"/>
    </row>
    <row r="990">
      <c r="A990" s="1"/>
      <c r="B990" s="1530"/>
      <c r="C990" s="1530"/>
      <c r="D990" s="3"/>
      <c r="E990" s="124"/>
      <c r="F990" s="124"/>
      <c r="G990" s="124"/>
      <c r="H990" s="1129"/>
      <c r="I990" s="1129"/>
    </row>
    <row r="991">
      <c r="A991" s="1"/>
      <c r="B991" s="1530"/>
      <c r="C991" s="1530"/>
      <c r="D991" s="3"/>
      <c r="E991" s="124"/>
      <c r="F991" s="124"/>
      <c r="G991" s="124"/>
      <c r="H991" s="1129"/>
      <c r="I991" s="1129"/>
    </row>
    <row r="992">
      <c r="A992" s="1"/>
      <c r="B992" s="1530"/>
      <c r="C992" s="1530"/>
      <c r="D992" s="3"/>
      <c r="E992" s="124"/>
      <c r="F992" s="124"/>
      <c r="G992" s="124"/>
      <c r="H992" s="1129"/>
      <c r="I992" s="1129"/>
    </row>
    <row r="993">
      <c r="A993" s="1"/>
      <c r="B993" s="1530"/>
      <c r="C993" s="1530"/>
      <c r="D993" s="3"/>
      <c r="E993" s="124"/>
      <c r="F993" s="124"/>
      <c r="G993" s="124"/>
      <c r="H993" s="1129"/>
      <c r="I993" s="1129"/>
    </row>
  </sheetData>
  <mergeCells count="3">
    <mergeCell ref="B2:B10"/>
    <mergeCell ref="B11:B15"/>
    <mergeCell ref="B16:B24"/>
  </mergeCell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11.13"/>
    <col customWidth="1" min="3" max="3" width="9.75"/>
    <col customWidth="1" min="4" max="4" width="31.75"/>
    <col customWidth="1" min="6" max="6" width="16.75"/>
    <col customWidth="1" min="7" max="7" width="19.63"/>
    <col customWidth="1" min="8" max="8" width="56.0"/>
    <col customWidth="1" min="9" max="9" width="14.63"/>
    <col customWidth="1" min="11" max="11" width="16.38"/>
    <col customWidth="1" min="12" max="12" width="20.75"/>
  </cols>
  <sheetData>
    <row r="1">
      <c r="A1" s="1490" t="s">
        <v>1002</v>
      </c>
      <c r="B1" s="1491" t="s">
        <v>6219</v>
      </c>
      <c r="C1" s="1491" t="s">
        <v>6221</v>
      </c>
      <c r="D1" s="1491" t="s">
        <v>1</v>
      </c>
      <c r="E1" s="1491" t="s">
        <v>6222</v>
      </c>
      <c r="F1" s="1491" t="s">
        <v>2</v>
      </c>
      <c r="G1" s="1493" t="s">
        <v>3</v>
      </c>
      <c r="H1" s="1491" t="s">
        <v>6225</v>
      </c>
      <c r="I1" s="1490" t="s">
        <v>7</v>
      </c>
      <c r="J1" s="10" t="s">
        <v>9</v>
      </c>
      <c r="K1" s="1490" t="s">
        <v>10</v>
      </c>
      <c r="L1" s="1491" t="s">
        <v>6230</v>
      </c>
      <c r="M1" s="307"/>
      <c r="N1" s="307"/>
      <c r="O1" s="307"/>
      <c r="P1" s="307"/>
      <c r="Q1" s="307"/>
      <c r="R1" s="307"/>
      <c r="S1" s="307"/>
      <c r="T1" s="307"/>
      <c r="U1" s="307"/>
      <c r="V1" s="307"/>
      <c r="W1" s="307"/>
      <c r="X1" s="307"/>
      <c r="Y1" s="307"/>
      <c r="Z1" s="307"/>
    </row>
    <row r="2">
      <c r="A2" s="533">
        <v>1.0</v>
      </c>
      <c r="B2" s="533"/>
      <c r="C2" s="533"/>
      <c r="D2" s="533" t="s">
        <v>2818</v>
      </c>
      <c r="E2" s="533"/>
      <c r="F2" s="533" t="s">
        <v>104</v>
      </c>
      <c r="G2" s="1495" t="s">
        <v>6235</v>
      </c>
      <c r="H2" s="533" t="s">
        <v>6239</v>
      </c>
      <c r="I2" s="202" t="s">
        <v>40</v>
      </c>
      <c r="J2" s="532" t="s">
        <v>110</v>
      </c>
      <c r="K2" s="533"/>
      <c r="L2" s="533"/>
      <c r="M2" s="307"/>
      <c r="N2" s="307"/>
      <c r="O2" s="307"/>
      <c r="P2" s="307"/>
      <c r="Q2" s="307"/>
      <c r="R2" s="307"/>
      <c r="S2" s="307"/>
      <c r="T2" s="307"/>
      <c r="U2" s="307"/>
      <c r="V2" s="307"/>
      <c r="W2" s="307"/>
      <c r="X2" s="307"/>
      <c r="Y2" s="307"/>
      <c r="Z2" s="307"/>
    </row>
    <row r="3">
      <c r="A3" s="332">
        <v>2.0</v>
      </c>
      <c r="B3" s="332"/>
      <c r="C3" s="332"/>
      <c r="D3" s="332" t="s">
        <v>6251</v>
      </c>
      <c r="E3" s="332"/>
      <c r="F3" s="332" t="s">
        <v>104</v>
      </c>
      <c r="G3" s="1496" t="s">
        <v>6254</v>
      </c>
      <c r="H3" s="386" t="s">
        <v>6258</v>
      </c>
      <c r="I3" s="386" t="s">
        <v>124</v>
      </c>
      <c r="J3" s="120" t="s">
        <v>6261</v>
      </c>
      <c r="K3" s="332"/>
      <c r="L3" s="332"/>
      <c r="M3" s="307"/>
      <c r="N3" s="307"/>
      <c r="O3" s="307"/>
      <c r="P3" s="307"/>
      <c r="Q3" s="307"/>
      <c r="R3" s="307"/>
      <c r="S3" s="307"/>
      <c r="T3" s="307"/>
      <c r="U3" s="307"/>
      <c r="V3" s="307"/>
      <c r="W3" s="307"/>
      <c r="X3" s="307"/>
      <c r="Y3" s="307"/>
      <c r="Z3" s="307"/>
    </row>
    <row r="4">
      <c r="A4" s="332">
        <v>3.0</v>
      </c>
      <c r="B4" s="332"/>
      <c r="C4" s="332"/>
      <c r="D4" s="332" t="s">
        <v>6263</v>
      </c>
      <c r="E4" s="332"/>
      <c r="F4" s="332" t="s">
        <v>2849</v>
      </c>
      <c r="G4" s="1496" t="s">
        <v>6265</v>
      </c>
      <c r="H4" s="386" t="s">
        <v>6266</v>
      </c>
      <c r="I4" s="386" t="s">
        <v>124</v>
      </c>
      <c r="J4" s="120" t="s">
        <v>6261</v>
      </c>
      <c r="K4" s="332"/>
      <c r="L4" s="332"/>
      <c r="M4" s="307"/>
      <c r="N4" s="307"/>
      <c r="O4" s="307"/>
      <c r="P4" s="307"/>
      <c r="Q4" s="307"/>
      <c r="R4" s="307"/>
      <c r="S4" s="307"/>
      <c r="T4" s="307"/>
      <c r="U4" s="307"/>
      <c r="V4" s="307"/>
      <c r="W4" s="307"/>
      <c r="X4" s="307"/>
      <c r="Y4" s="307"/>
      <c r="Z4" s="307"/>
    </row>
    <row r="5">
      <c r="A5" s="612">
        <v>4.0</v>
      </c>
      <c r="B5" s="612"/>
      <c r="C5" s="612"/>
      <c r="D5" s="612" t="s">
        <v>6273</v>
      </c>
      <c r="E5" s="612"/>
      <c r="F5" s="612" t="s">
        <v>104</v>
      </c>
      <c r="G5" s="1497" t="s">
        <v>6275</v>
      </c>
      <c r="H5" s="1498" t="s">
        <v>6276</v>
      </c>
      <c r="I5" s="1498" t="s">
        <v>502</v>
      </c>
      <c r="J5" s="610" t="s">
        <v>6261</v>
      </c>
      <c r="K5" s="612"/>
      <c r="L5" s="612"/>
      <c r="M5" s="307"/>
      <c r="N5" s="307"/>
      <c r="O5" s="307"/>
      <c r="P5" s="307"/>
      <c r="Q5" s="307"/>
      <c r="R5" s="307"/>
      <c r="S5" s="307"/>
      <c r="T5" s="307"/>
      <c r="U5" s="307"/>
      <c r="V5" s="307"/>
      <c r="W5" s="307"/>
      <c r="X5" s="307"/>
      <c r="Y5" s="307"/>
      <c r="Z5" s="307"/>
    </row>
    <row r="6">
      <c r="A6" s="533">
        <v>5.0</v>
      </c>
      <c r="B6" s="533"/>
      <c r="C6" s="533"/>
      <c r="D6" s="533" t="s">
        <v>6284</v>
      </c>
      <c r="E6" s="533"/>
      <c r="F6" s="533" t="s">
        <v>6285</v>
      </c>
      <c r="G6" s="532" t="s">
        <v>6286</v>
      </c>
      <c r="H6" s="202" t="s">
        <v>6288</v>
      </c>
      <c r="I6" s="202" t="s">
        <v>40</v>
      </c>
      <c r="J6" s="532" t="s">
        <v>110</v>
      </c>
      <c r="K6" s="533"/>
      <c r="L6" s="533"/>
      <c r="M6" s="307"/>
      <c r="N6" s="307"/>
      <c r="O6" s="307"/>
      <c r="P6" s="307"/>
      <c r="Q6" s="307"/>
      <c r="R6" s="307"/>
      <c r="S6" s="307"/>
      <c r="T6" s="307"/>
      <c r="U6" s="307"/>
      <c r="V6" s="307"/>
      <c r="W6" s="307"/>
      <c r="X6" s="307"/>
      <c r="Y6" s="307"/>
      <c r="Z6" s="307"/>
    </row>
    <row r="7">
      <c r="A7" s="226">
        <v>6.0</v>
      </c>
      <c r="B7" s="226"/>
      <c r="C7" s="226"/>
      <c r="D7" s="226" t="s">
        <v>6295</v>
      </c>
      <c r="E7" s="226"/>
      <c r="F7" s="226" t="s">
        <v>104</v>
      </c>
      <c r="G7" s="169" t="s">
        <v>6297</v>
      </c>
      <c r="H7" s="178" t="s">
        <v>6299</v>
      </c>
      <c r="I7" s="178" t="s">
        <v>124</v>
      </c>
      <c r="J7" s="156" t="s">
        <v>6261</v>
      </c>
      <c r="K7" s="226"/>
      <c r="L7" s="226"/>
      <c r="M7" s="307"/>
      <c r="N7" s="307"/>
      <c r="O7" s="307"/>
      <c r="P7" s="307"/>
      <c r="Q7" s="307"/>
      <c r="R7" s="307"/>
      <c r="S7" s="307"/>
      <c r="T7" s="307"/>
      <c r="U7" s="307"/>
      <c r="V7" s="307"/>
      <c r="W7" s="307"/>
      <c r="X7" s="307"/>
      <c r="Y7" s="307"/>
      <c r="Z7" s="307"/>
    </row>
    <row r="8">
      <c r="A8" s="1499">
        <v>7.0</v>
      </c>
      <c r="B8" s="1499"/>
      <c r="C8" s="1499"/>
      <c r="D8" s="1499" t="s">
        <v>6307</v>
      </c>
      <c r="E8" s="1499"/>
      <c r="F8" s="1499" t="s">
        <v>2849</v>
      </c>
      <c r="G8" s="1500" t="s">
        <v>6308</v>
      </c>
      <c r="H8" s="1501" t="s">
        <v>6312</v>
      </c>
      <c r="I8" s="1501" t="s">
        <v>124</v>
      </c>
      <c r="J8" s="1502" t="s">
        <v>6261</v>
      </c>
      <c r="K8" s="1499"/>
      <c r="L8" s="1499"/>
      <c r="M8" s="307"/>
      <c r="N8" s="307"/>
      <c r="O8" s="307"/>
      <c r="P8" s="307"/>
      <c r="Q8" s="307"/>
      <c r="R8" s="307"/>
      <c r="S8" s="307"/>
      <c r="T8" s="307"/>
      <c r="U8" s="307"/>
      <c r="V8" s="307"/>
      <c r="W8" s="307"/>
      <c r="X8" s="307"/>
      <c r="Y8" s="307"/>
      <c r="Z8" s="307"/>
    </row>
    <row r="9">
      <c r="A9" s="533">
        <v>8.0</v>
      </c>
      <c r="B9" s="533"/>
      <c r="C9" s="533"/>
      <c r="D9" s="533" t="s">
        <v>6317</v>
      </c>
      <c r="E9" s="533"/>
      <c r="F9" s="533" t="s">
        <v>104</v>
      </c>
      <c r="G9" s="1495" t="s">
        <v>6318</v>
      </c>
      <c r="H9" s="533" t="s">
        <v>6320</v>
      </c>
      <c r="I9" s="202" t="s">
        <v>40</v>
      </c>
      <c r="J9" s="532" t="s">
        <v>916</v>
      </c>
      <c r="K9" s="533"/>
      <c r="L9" s="533"/>
      <c r="M9" s="307"/>
      <c r="N9" s="307"/>
      <c r="O9" s="307"/>
      <c r="P9" s="307"/>
      <c r="Q9" s="307"/>
      <c r="R9" s="307"/>
      <c r="S9" s="307"/>
      <c r="T9" s="307"/>
      <c r="U9" s="307"/>
      <c r="V9" s="307"/>
      <c r="W9" s="307"/>
      <c r="X9" s="307"/>
      <c r="Y9" s="307"/>
      <c r="Z9" s="307"/>
    </row>
    <row r="10">
      <c r="A10" s="226">
        <v>9.0</v>
      </c>
      <c r="B10" s="226"/>
      <c r="C10" s="226"/>
      <c r="D10" s="226" t="s">
        <v>6322</v>
      </c>
      <c r="E10" s="226"/>
      <c r="F10" s="226" t="s">
        <v>2849</v>
      </c>
      <c r="G10" s="169" t="s">
        <v>6323</v>
      </c>
      <c r="H10" s="178" t="s">
        <v>6326</v>
      </c>
      <c r="I10" s="178" t="s">
        <v>124</v>
      </c>
      <c r="J10" s="156" t="s">
        <v>6261</v>
      </c>
      <c r="K10" s="332"/>
      <c r="L10" s="332"/>
      <c r="M10" s="307"/>
      <c r="N10" s="307"/>
      <c r="O10" s="307"/>
      <c r="P10" s="307"/>
      <c r="Q10" s="307"/>
      <c r="R10" s="307"/>
      <c r="S10" s="307"/>
      <c r="T10" s="307"/>
      <c r="U10" s="307"/>
      <c r="V10" s="307"/>
      <c r="W10" s="307"/>
      <c r="X10" s="307"/>
      <c r="Y10" s="307"/>
      <c r="Z10" s="307"/>
    </row>
    <row r="11">
      <c r="A11" s="533">
        <v>10.0</v>
      </c>
      <c r="B11" s="533"/>
      <c r="C11" s="533"/>
      <c r="D11" s="533" t="s">
        <v>6331</v>
      </c>
      <c r="E11" s="533"/>
      <c r="F11" s="533" t="s">
        <v>104</v>
      </c>
      <c r="G11" s="1495" t="s">
        <v>6332</v>
      </c>
      <c r="H11" s="533" t="s">
        <v>6333</v>
      </c>
      <c r="I11" s="202" t="s">
        <v>40</v>
      </c>
      <c r="J11" s="532" t="s">
        <v>6334</v>
      </c>
      <c r="K11" s="533"/>
      <c r="L11" s="533"/>
      <c r="M11" s="307"/>
      <c r="N11" s="307"/>
      <c r="O11" s="307"/>
      <c r="P11" s="307"/>
      <c r="Q11" s="307"/>
      <c r="R11" s="307"/>
      <c r="S11" s="307"/>
      <c r="T11" s="307"/>
      <c r="U11" s="307"/>
      <c r="V11" s="307"/>
      <c r="W11" s="307"/>
      <c r="X11" s="307"/>
      <c r="Y11" s="307"/>
      <c r="Z11" s="307"/>
    </row>
    <row r="12">
      <c r="A12" s="1499">
        <v>11.0</v>
      </c>
      <c r="B12" s="1499"/>
      <c r="C12" s="1499"/>
      <c r="D12" s="1504" t="s">
        <v>6336</v>
      </c>
      <c r="E12" s="1499"/>
      <c r="F12" s="1499" t="s">
        <v>104</v>
      </c>
      <c r="G12" s="1505" t="s">
        <v>6338</v>
      </c>
      <c r="H12" s="1501" t="s">
        <v>6342</v>
      </c>
      <c r="I12" s="1501" t="s">
        <v>124</v>
      </c>
      <c r="J12" s="1502" t="s">
        <v>6334</v>
      </c>
      <c r="K12" s="1499"/>
      <c r="L12" s="1499"/>
      <c r="M12" s="307"/>
      <c r="N12" s="307"/>
      <c r="O12" s="307"/>
      <c r="P12" s="307"/>
      <c r="Q12" s="307"/>
      <c r="R12" s="307"/>
      <c r="S12" s="307"/>
      <c r="T12" s="307"/>
      <c r="U12" s="307"/>
      <c r="V12" s="307"/>
      <c r="W12" s="307"/>
      <c r="X12" s="307"/>
      <c r="Y12" s="307"/>
      <c r="Z12" s="307"/>
    </row>
    <row r="13">
      <c r="A13" s="612">
        <v>12.0</v>
      </c>
      <c r="B13" s="612"/>
      <c r="C13" s="612"/>
      <c r="D13" s="612" t="s">
        <v>6345</v>
      </c>
      <c r="E13" s="612"/>
      <c r="F13" s="612" t="s">
        <v>104</v>
      </c>
      <c r="G13" s="1497" t="s">
        <v>6348</v>
      </c>
      <c r="H13" s="1498" t="s">
        <v>6349</v>
      </c>
      <c r="I13" s="1498" t="s">
        <v>502</v>
      </c>
      <c r="J13" s="610" t="s">
        <v>4370</v>
      </c>
      <c r="K13" s="612"/>
      <c r="L13" s="612"/>
      <c r="M13" s="307"/>
      <c r="N13" s="307"/>
      <c r="O13" s="307"/>
      <c r="P13" s="307"/>
      <c r="Q13" s="307"/>
      <c r="R13" s="307"/>
      <c r="S13" s="307"/>
      <c r="T13" s="307"/>
      <c r="U13" s="307"/>
      <c r="V13" s="307"/>
      <c r="W13" s="307"/>
      <c r="X13" s="307"/>
      <c r="Y13" s="307"/>
      <c r="Z13" s="307"/>
    </row>
    <row r="14">
      <c r="A14" s="612">
        <v>13.0</v>
      </c>
      <c r="B14" s="612"/>
      <c r="C14" s="612"/>
      <c r="D14" s="612" t="s">
        <v>6354</v>
      </c>
      <c r="E14" s="612"/>
      <c r="F14" s="612" t="s">
        <v>104</v>
      </c>
      <c r="G14" s="1497" t="s">
        <v>6360</v>
      </c>
      <c r="H14" s="1498" t="s">
        <v>6361</v>
      </c>
      <c r="I14" s="1498" t="s">
        <v>502</v>
      </c>
      <c r="J14" s="610" t="s">
        <v>6261</v>
      </c>
      <c r="K14" s="612"/>
      <c r="L14" s="612"/>
      <c r="M14" s="307"/>
      <c r="N14" s="307"/>
      <c r="O14" s="307"/>
      <c r="P14" s="307"/>
      <c r="Q14" s="307"/>
      <c r="R14" s="307"/>
      <c r="S14" s="307"/>
      <c r="T14" s="307"/>
      <c r="U14" s="307"/>
      <c r="V14" s="307"/>
      <c r="W14" s="307"/>
      <c r="X14" s="307"/>
      <c r="Y14" s="307"/>
      <c r="Z14" s="307"/>
    </row>
    <row r="15">
      <c r="A15" s="226">
        <v>14.0</v>
      </c>
      <c r="B15" s="226"/>
      <c r="C15" s="226"/>
      <c r="D15" s="226" t="s">
        <v>6367</v>
      </c>
      <c r="E15" s="226"/>
      <c r="F15" s="226"/>
      <c r="G15" s="169" t="s">
        <v>6368</v>
      </c>
      <c r="H15" s="178" t="s">
        <v>6369</v>
      </c>
      <c r="I15" s="178" t="s">
        <v>124</v>
      </c>
      <c r="J15" s="156" t="s">
        <v>916</v>
      </c>
      <c r="K15" s="332"/>
      <c r="L15" s="332"/>
      <c r="M15" s="307"/>
      <c r="N15" s="307"/>
      <c r="O15" s="307"/>
      <c r="P15" s="307"/>
      <c r="Q15" s="307"/>
      <c r="R15" s="307"/>
      <c r="S15" s="307"/>
      <c r="T15" s="307"/>
      <c r="U15" s="307"/>
      <c r="V15" s="307"/>
      <c r="W15" s="307"/>
      <c r="X15" s="307"/>
      <c r="Y15" s="307"/>
      <c r="Z15" s="307"/>
    </row>
    <row r="16">
      <c r="A16" s="226">
        <v>15.0</v>
      </c>
      <c r="B16" s="226"/>
      <c r="C16" s="226"/>
      <c r="D16" s="226" t="s">
        <v>6372</v>
      </c>
      <c r="E16" s="226"/>
      <c r="F16" s="226" t="s">
        <v>104</v>
      </c>
      <c r="G16" s="169" t="s">
        <v>6373</v>
      </c>
      <c r="H16" s="178" t="s">
        <v>6376</v>
      </c>
      <c r="I16" s="178" t="s">
        <v>124</v>
      </c>
      <c r="J16" s="156" t="s">
        <v>6261</v>
      </c>
      <c r="K16" s="332"/>
      <c r="L16" s="332"/>
      <c r="M16" s="307"/>
      <c r="N16" s="307"/>
      <c r="O16" s="307"/>
      <c r="P16" s="307"/>
      <c r="Q16" s="307"/>
      <c r="R16" s="307"/>
      <c r="S16" s="307"/>
      <c r="T16" s="307"/>
      <c r="U16" s="307"/>
      <c r="V16" s="307"/>
      <c r="W16" s="307"/>
      <c r="X16" s="307"/>
      <c r="Y16" s="307"/>
      <c r="Z16" s="307"/>
    </row>
    <row r="17">
      <c r="A17" s="612">
        <v>16.0</v>
      </c>
      <c r="B17" s="612"/>
      <c r="C17" s="612"/>
      <c r="D17" s="612" t="s">
        <v>6382</v>
      </c>
      <c r="E17" s="612"/>
      <c r="F17" s="612" t="s">
        <v>104</v>
      </c>
      <c r="G17" s="1497" t="s">
        <v>6384</v>
      </c>
      <c r="H17" s="612" t="s">
        <v>6385</v>
      </c>
      <c r="I17" s="1498" t="s">
        <v>502</v>
      </c>
      <c r="J17" s="610" t="s">
        <v>6261</v>
      </c>
      <c r="K17" s="612"/>
      <c r="L17" s="612"/>
      <c r="M17" s="307"/>
      <c r="N17" s="307"/>
      <c r="O17" s="307"/>
      <c r="P17" s="307"/>
      <c r="Q17" s="307"/>
      <c r="R17" s="307"/>
      <c r="S17" s="307"/>
      <c r="T17" s="307"/>
      <c r="U17" s="307"/>
      <c r="V17" s="307"/>
      <c r="W17" s="307"/>
      <c r="X17" s="307"/>
      <c r="Y17" s="307"/>
      <c r="Z17" s="307"/>
    </row>
    <row r="18">
      <c r="A18" s="533">
        <v>17.0</v>
      </c>
      <c r="B18" s="533"/>
      <c r="C18" s="533"/>
      <c r="D18" s="380" t="s">
        <v>2854</v>
      </c>
      <c r="E18" s="533"/>
      <c r="F18" s="533" t="s">
        <v>104</v>
      </c>
      <c r="G18" s="1512" t="s">
        <v>6388</v>
      </c>
      <c r="H18" s="533" t="s">
        <v>6390</v>
      </c>
      <c r="I18" s="178" t="s">
        <v>124</v>
      </c>
      <c r="J18" s="532" t="s">
        <v>110</v>
      </c>
      <c r="K18" s="533"/>
      <c r="L18" s="533"/>
      <c r="M18" s="307"/>
      <c r="N18" s="307"/>
      <c r="O18" s="307"/>
      <c r="P18" s="307"/>
      <c r="Q18" s="307"/>
      <c r="R18" s="307"/>
      <c r="S18" s="307"/>
      <c r="T18" s="307"/>
      <c r="U18" s="307"/>
      <c r="V18" s="307"/>
      <c r="W18" s="307"/>
      <c r="X18" s="307"/>
      <c r="Y18" s="307"/>
      <c r="Z18" s="307"/>
    </row>
    <row r="19">
      <c r="A19" s="226">
        <v>18.0</v>
      </c>
      <c r="B19" s="226"/>
      <c r="C19" s="226"/>
      <c r="D19" s="226" t="s">
        <v>6394</v>
      </c>
      <c r="E19" s="226"/>
      <c r="F19" s="226"/>
      <c r="G19" s="169" t="s">
        <v>6396</v>
      </c>
      <c r="H19" s="178" t="s">
        <v>6397</v>
      </c>
      <c r="I19" s="178" t="s">
        <v>124</v>
      </c>
      <c r="J19" s="156" t="s">
        <v>6261</v>
      </c>
      <c r="K19" s="332"/>
      <c r="L19" s="332"/>
      <c r="M19" s="307"/>
      <c r="N19" s="307"/>
      <c r="O19" s="307"/>
      <c r="P19" s="307"/>
      <c r="Q19" s="307"/>
      <c r="R19" s="307"/>
      <c r="S19" s="307"/>
      <c r="T19" s="307"/>
      <c r="U19" s="307"/>
      <c r="V19" s="307"/>
      <c r="W19" s="307"/>
      <c r="X19" s="307"/>
      <c r="Y19" s="307"/>
      <c r="Z19" s="307"/>
    </row>
    <row r="20">
      <c r="A20" s="612">
        <v>19.0</v>
      </c>
      <c r="B20" s="612"/>
      <c r="C20" s="612"/>
      <c r="D20" s="612" t="s">
        <v>1196</v>
      </c>
      <c r="E20" s="612"/>
      <c r="F20" s="612" t="s">
        <v>104</v>
      </c>
      <c r="G20" s="1497" t="s">
        <v>6399</v>
      </c>
      <c r="H20" s="1498" t="s">
        <v>6400</v>
      </c>
      <c r="I20" s="1498" t="s">
        <v>502</v>
      </c>
      <c r="J20" s="610" t="s">
        <v>6261</v>
      </c>
      <c r="K20" s="612"/>
      <c r="L20" s="612"/>
      <c r="M20" s="307"/>
      <c r="N20" s="307"/>
      <c r="O20" s="307"/>
      <c r="P20" s="307"/>
      <c r="Q20" s="307"/>
      <c r="R20" s="307"/>
      <c r="S20" s="307"/>
      <c r="T20" s="307"/>
      <c r="U20" s="307"/>
      <c r="V20" s="307"/>
      <c r="W20" s="307"/>
      <c r="X20" s="307"/>
      <c r="Y20" s="307"/>
      <c r="Z20" s="307"/>
    </row>
    <row r="21">
      <c r="A21" s="226">
        <v>20.0</v>
      </c>
      <c r="B21" s="226"/>
      <c r="C21" s="226"/>
      <c r="D21" s="226" t="s">
        <v>6402</v>
      </c>
      <c r="E21" s="226"/>
      <c r="F21" s="226" t="s">
        <v>104</v>
      </c>
      <c r="G21" s="169" t="s">
        <v>6404</v>
      </c>
      <c r="H21" s="178" t="s">
        <v>6406</v>
      </c>
      <c r="I21" s="178" t="s">
        <v>124</v>
      </c>
      <c r="J21" s="156" t="s">
        <v>6261</v>
      </c>
      <c r="K21" s="332"/>
      <c r="L21" s="332"/>
      <c r="M21" s="307"/>
      <c r="N21" s="307"/>
      <c r="O21" s="307"/>
      <c r="P21" s="307"/>
      <c r="Q21" s="307"/>
      <c r="R21" s="307"/>
      <c r="S21" s="307"/>
      <c r="T21" s="307"/>
      <c r="U21" s="307"/>
      <c r="V21" s="307"/>
      <c r="W21" s="307"/>
      <c r="X21" s="307"/>
      <c r="Y21" s="307"/>
      <c r="Z21" s="307"/>
    </row>
    <row r="22">
      <c r="A22" s="226">
        <v>21.0</v>
      </c>
      <c r="B22" s="226"/>
      <c r="C22" s="226"/>
      <c r="D22" s="226" t="s">
        <v>6411</v>
      </c>
      <c r="E22" s="226"/>
      <c r="F22" s="226" t="s">
        <v>104</v>
      </c>
      <c r="G22" s="169" t="s">
        <v>6412</v>
      </c>
      <c r="H22" s="178" t="s">
        <v>6413</v>
      </c>
      <c r="I22" s="178" t="s">
        <v>124</v>
      </c>
      <c r="J22" s="156" t="s">
        <v>6261</v>
      </c>
      <c r="K22" s="226"/>
      <c r="L22" s="226"/>
      <c r="M22" s="307"/>
      <c r="N22" s="307"/>
      <c r="O22" s="307"/>
      <c r="P22" s="307"/>
      <c r="Q22" s="307"/>
      <c r="R22" s="307"/>
      <c r="S22" s="307"/>
      <c r="T22" s="307"/>
      <c r="U22" s="307"/>
      <c r="V22" s="307"/>
      <c r="W22" s="307"/>
      <c r="X22" s="307"/>
      <c r="Y22" s="307"/>
      <c r="Z22" s="307"/>
    </row>
    <row r="23">
      <c r="A23" s="226">
        <v>22.0</v>
      </c>
      <c r="B23" s="226"/>
      <c r="C23" s="226"/>
      <c r="D23" s="226" t="s">
        <v>6415</v>
      </c>
      <c r="E23" s="226"/>
      <c r="F23" s="226" t="s">
        <v>104</v>
      </c>
      <c r="G23" s="156"/>
      <c r="H23" s="226" t="s">
        <v>6417</v>
      </c>
      <c r="I23" s="178" t="s">
        <v>124</v>
      </c>
      <c r="J23" s="156" t="s">
        <v>6261</v>
      </c>
      <c r="K23" s="226"/>
      <c r="L23" s="226"/>
      <c r="M23" s="307"/>
      <c r="N23" s="307"/>
      <c r="O23" s="307"/>
      <c r="P23" s="307"/>
      <c r="Q23" s="307"/>
      <c r="R23" s="307"/>
      <c r="S23" s="307"/>
      <c r="T23" s="307"/>
      <c r="U23" s="307"/>
      <c r="V23" s="307"/>
      <c r="W23" s="307"/>
      <c r="X23" s="307"/>
      <c r="Y23" s="307"/>
      <c r="Z23" s="307"/>
    </row>
    <row r="24">
      <c r="A24" s="226">
        <v>23.0</v>
      </c>
      <c r="B24" s="226"/>
      <c r="C24" s="226"/>
      <c r="D24" s="226" t="s">
        <v>6422</v>
      </c>
      <c r="E24" s="226"/>
      <c r="F24" s="226" t="s">
        <v>2849</v>
      </c>
      <c r="G24" s="169" t="s">
        <v>6423</v>
      </c>
      <c r="H24" s="178" t="s">
        <v>6424</v>
      </c>
      <c r="I24" s="178" t="s">
        <v>124</v>
      </c>
      <c r="J24" s="156" t="s">
        <v>6261</v>
      </c>
      <c r="K24" s="226"/>
      <c r="L24" s="226"/>
      <c r="M24" s="307"/>
      <c r="N24" s="307"/>
      <c r="O24" s="307"/>
      <c r="P24" s="307"/>
      <c r="Q24" s="307"/>
      <c r="R24" s="307"/>
      <c r="S24" s="307"/>
      <c r="T24" s="307"/>
      <c r="U24" s="307"/>
      <c r="V24" s="307"/>
      <c r="W24" s="307"/>
      <c r="X24" s="307"/>
      <c r="Y24" s="307"/>
      <c r="Z24" s="307"/>
    </row>
    <row r="25">
      <c r="A25" s="226">
        <v>24.0</v>
      </c>
      <c r="B25" s="226"/>
      <c r="C25" s="226"/>
      <c r="D25" s="226" t="s">
        <v>6426</v>
      </c>
      <c r="E25" s="226"/>
      <c r="F25" s="226" t="s">
        <v>2849</v>
      </c>
      <c r="G25" s="169" t="s">
        <v>6428</v>
      </c>
      <c r="H25" s="178" t="s">
        <v>6429</v>
      </c>
      <c r="I25" s="178" t="s">
        <v>124</v>
      </c>
      <c r="J25" s="156" t="s">
        <v>6261</v>
      </c>
      <c r="K25" s="226"/>
      <c r="L25" s="226"/>
      <c r="M25" s="307"/>
      <c r="N25" s="307"/>
      <c r="O25" s="307"/>
      <c r="P25" s="307"/>
      <c r="Q25" s="307"/>
      <c r="R25" s="307"/>
      <c r="S25" s="307"/>
      <c r="T25" s="307"/>
      <c r="U25" s="307"/>
      <c r="V25" s="307"/>
      <c r="W25" s="307"/>
      <c r="X25" s="307"/>
      <c r="Y25" s="307"/>
      <c r="Z25" s="307"/>
    </row>
    <row r="26">
      <c r="A26" s="226">
        <v>25.0</v>
      </c>
      <c r="B26" s="226"/>
      <c r="C26" s="226"/>
      <c r="D26" s="226" t="s">
        <v>6432</v>
      </c>
      <c r="E26" s="226"/>
      <c r="F26" s="226" t="s">
        <v>2849</v>
      </c>
      <c r="G26" s="169" t="s">
        <v>6434</v>
      </c>
      <c r="H26" s="178" t="s">
        <v>6437</v>
      </c>
      <c r="I26" s="178" t="s">
        <v>124</v>
      </c>
      <c r="J26" s="156" t="s">
        <v>6261</v>
      </c>
      <c r="K26" s="226"/>
      <c r="L26" s="226"/>
      <c r="M26" s="307"/>
      <c r="N26" s="307"/>
      <c r="O26" s="307"/>
      <c r="P26" s="307"/>
      <c r="Q26" s="307"/>
      <c r="R26" s="307"/>
      <c r="S26" s="307"/>
      <c r="T26" s="307"/>
      <c r="U26" s="307"/>
      <c r="V26" s="307"/>
      <c r="W26" s="307"/>
      <c r="X26" s="307"/>
      <c r="Y26" s="307"/>
      <c r="Z26" s="307"/>
    </row>
    <row r="27">
      <c r="A27" s="533">
        <v>26.0</v>
      </c>
      <c r="B27" s="533"/>
      <c r="C27" s="533"/>
      <c r="D27" s="533" t="s">
        <v>6439</v>
      </c>
      <c r="E27" s="533"/>
      <c r="F27" s="533" t="s">
        <v>104</v>
      </c>
      <c r="G27" s="1495" t="s">
        <v>6440</v>
      </c>
      <c r="H27" s="202" t="s">
        <v>6442</v>
      </c>
      <c r="I27" s="202" t="s">
        <v>40</v>
      </c>
      <c r="J27" s="532" t="s">
        <v>6261</v>
      </c>
      <c r="K27" s="533"/>
      <c r="L27" s="533"/>
      <c r="M27" s="307"/>
      <c r="N27" s="307"/>
      <c r="O27" s="307"/>
      <c r="P27" s="307"/>
      <c r="Q27" s="307"/>
      <c r="R27" s="307"/>
      <c r="S27" s="307"/>
      <c r="T27" s="307"/>
      <c r="U27" s="307"/>
      <c r="V27" s="307"/>
      <c r="W27" s="307"/>
      <c r="X27" s="307"/>
      <c r="Y27" s="307"/>
      <c r="Z27" s="307"/>
    </row>
    <row r="28">
      <c r="A28" s="226">
        <v>27.0</v>
      </c>
      <c r="B28" s="226"/>
      <c r="C28" s="226"/>
      <c r="D28" s="226" t="s">
        <v>6445</v>
      </c>
      <c r="E28" s="226"/>
      <c r="F28" s="226" t="s">
        <v>2849</v>
      </c>
      <c r="G28" s="169" t="s">
        <v>6447</v>
      </c>
      <c r="H28" s="178" t="s">
        <v>6449</v>
      </c>
      <c r="I28" s="178" t="s">
        <v>124</v>
      </c>
      <c r="J28" s="156" t="s">
        <v>6261</v>
      </c>
      <c r="K28" s="226"/>
      <c r="L28" s="226"/>
      <c r="M28" s="307"/>
      <c r="N28" s="307"/>
      <c r="O28" s="307"/>
      <c r="P28" s="307"/>
      <c r="Q28" s="307"/>
      <c r="R28" s="307"/>
      <c r="S28" s="307"/>
      <c r="T28" s="307"/>
      <c r="U28" s="307"/>
      <c r="V28" s="307"/>
      <c r="W28" s="307"/>
      <c r="X28" s="307"/>
      <c r="Y28" s="307"/>
      <c r="Z28" s="307"/>
    </row>
    <row r="29">
      <c r="A29" s="226">
        <v>28.0</v>
      </c>
      <c r="B29" s="226"/>
      <c r="C29" s="226"/>
      <c r="D29" s="226" t="s">
        <v>6453</v>
      </c>
      <c r="E29" s="226"/>
      <c r="F29" s="226" t="s">
        <v>104</v>
      </c>
      <c r="G29" s="169" t="s">
        <v>6454</v>
      </c>
      <c r="H29" s="178" t="s">
        <v>6455</v>
      </c>
      <c r="I29" s="178" t="s">
        <v>124</v>
      </c>
      <c r="J29" s="156" t="s">
        <v>6261</v>
      </c>
      <c r="K29" s="226"/>
      <c r="L29" s="226"/>
      <c r="M29" s="307"/>
      <c r="N29" s="307"/>
      <c r="O29" s="307"/>
      <c r="P29" s="307"/>
      <c r="Q29" s="307"/>
      <c r="R29" s="307"/>
      <c r="S29" s="307"/>
      <c r="T29" s="307"/>
      <c r="U29" s="307"/>
      <c r="V29" s="307"/>
      <c r="W29" s="307"/>
      <c r="X29" s="307"/>
      <c r="Y29" s="307"/>
      <c r="Z29" s="307"/>
    </row>
    <row r="30">
      <c r="A30" s="226">
        <v>29.0</v>
      </c>
      <c r="B30" s="226"/>
      <c r="C30" s="226"/>
      <c r="D30" s="226" t="s">
        <v>6458</v>
      </c>
      <c r="E30" s="226"/>
      <c r="F30" s="226" t="s">
        <v>104</v>
      </c>
      <c r="G30" s="169" t="s">
        <v>6460</v>
      </c>
      <c r="H30" s="178" t="s">
        <v>6463</v>
      </c>
      <c r="I30" s="178" t="s">
        <v>124</v>
      </c>
      <c r="J30" s="156" t="s">
        <v>6261</v>
      </c>
      <c r="K30" s="226"/>
      <c r="L30" s="226"/>
      <c r="M30" s="307"/>
      <c r="N30" s="307"/>
      <c r="O30" s="307"/>
      <c r="P30" s="307"/>
      <c r="Q30" s="307"/>
      <c r="R30" s="307"/>
      <c r="S30" s="307"/>
      <c r="T30" s="307"/>
      <c r="U30" s="307"/>
      <c r="V30" s="307"/>
      <c r="W30" s="307"/>
      <c r="X30" s="307"/>
      <c r="Y30" s="307"/>
      <c r="Z30" s="307"/>
    </row>
    <row r="31">
      <c r="A31" s="533">
        <v>30.0</v>
      </c>
      <c r="B31" s="533">
        <v>2012.0</v>
      </c>
      <c r="C31" s="533"/>
      <c r="D31" s="533" t="s">
        <v>6466</v>
      </c>
      <c r="E31" s="533"/>
      <c r="F31" s="533" t="s">
        <v>6467</v>
      </c>
      <c r="G31" s="1495" t="s">
        <v>6468</v>
      </c>
      <c r="H31" s="533" t="s">
        <v>6469</v>
      </c>
      <c r="I31" s="202" t="s">
        <v>40</v>
      </c>
      <c r="J31" s="532" t="s">
        <v>110</v>
      </c>
      <c r="K31" s="1519">
        <v>45419.0</v>
      </c>
      <c r="L31" s="533" t="s">
        <v>6476</v>
      </c>
      <c r="M31" s="307"/>
      <c r="N31" s="307"/>
      <c r="O31" s="307"/>
      <c r="P31" s="307"/>
      <c r="Q31" s="307"/>
      <c r="R31" s="307"/>
      <c r="S31" s="307"/>
      <c r="T31" s="307"/>
      <c r="U31" s="307"/>
      <c r="V31" s="307"/>
      <c r="W31" s="307"/>
      <c r="X31" s="307"/>
      <c r="Y31" s="307"/>
      <c r="Z31" s="307"/>
    </row>
    <row r="32">
      <c r="A32" s="226">
        <v>31.0</v>
      </c>
      <c r="B32" s="226">
        <v>2024.0</v>
      </c>
      <c r="C32" s="226">
        <v>4.20220089E8</v>
      </c>
      <c r="D32" s="226" t="s">
        <v>6478</v>
      </c>
      <c r="E32" s="226"/>
      <c r="F32" s="226" t="s">
        <v>104</v>
      </c>
      <c r="G32" s="156" t="s">
        <v>6480</v>
      </c>
      <c r="H32" s="178" t="s">
        <v>6482</v>
      </c>
      <c r="I32" s="178" t="s">
        <v>124</v>
      </c>
      <c r="J32" s="156" t="s">
        <v>47</v>
      </c>
      <c r="K32" s="318">
        <v>45633.0</v>
      </c>
      <c r="L32" s="226"/>
      <c r="M32" s="307"/>
      <c r="N32" s="307"/>
      <c r="O32" s="307"/>
      <c r="P32" s="307"/>
      <c r="Q32" s="307"/>
      <c r="R32" s="307"/>
      <c r="S32" s="307"/>
      <c r="T32" s="307"/>
      <c r="U32" s="307"/>
      <c r="V32" s="307"/>
      <c r="W32" s="307"/>
      <c r="X32" s="307"/>
      <c r="Y32" s="307"/>
      <c r="Z32" s="307"/>
    </row>
    <row r="33">
      <c r="A33" s="612">
        <v>32.0</v>
      </c>
      <c r="B33" s="612">
        <v>2024.0</v>
      </c>
      <c r="C33" s="612"/>
      <c r="D33" s="612" t="s">
        <v>6488</v>
      </c>
      <c r="E33" s="612"/>
      <c r="F33" s="612" t="s">
        <v>2849</v>
      </c>
      <c r="G33" s="1497" t="s">
        <v>6489</v>
      </c>
      <c r="H33" s="1498" t="s">
        <v>6490</v>
      </c>
      <c r="I33" s="1498" t="s">
        <v>502</v>
      </c>
      <c r="J33" s="610" t="s">
        <v>110</v>
      </c>
      <c r="K33" s="612" t="s">
        <v>6492</v>
      </c>
      <c r="L33" s="612"/>
      <c r="M33" s="307"/>
      <c r="N33" s="307"/>
      <c r="O33" s="307"/>
      <c r="P33" s="307"/>
      <c r="Q33" s="307"/>
      <c r="R33" s="307"/>
      <c r="S33" s="307"/>
      <c r="T33" s="307"/>
      <c r="U33" s="307"/>
      <c r="V33" s="307"/>
      <c r="W33" s="307"/>
      <c r="X33" s="307"/>
      <c r="Y33" s="307"/>
      <c r="Z33" s="307"/>
    </row>
    <row r="34">
      <c r="A34" s="226">
        <v>33.0</v>
      </c>
      <c r="B34" s="226">
        <v>2024.0</v>
      </c>
      <c r="C34" s="226"/>
      <c r="D34" s="1522" t="s">
        <v>6497</v>
      </c>
      <c r="E34" s="226"/>
      <c r="F34" s="226"/>
      <c r="G34" s="169" t="s">
        <v>6500</v>
      </c>
      <c r="H34" s="178" t="s">
        <v>6501</v>
      </c>
      <c r="I34" s="178" t="s">
        <v>124</v>
      </c>
      <c r="J34" s="156" t="s">
        <v>6502</v>
      </c>
      <c r="K34" s="226" t="s">
        <v>6503</v>
      </c>
      <c r="L34" s="226"/>
      <c r="M34" s="307"/>
      <c r="N34" s="307"/>
      <c r="O34" s="307"/>
      <c r="P34" s="307"/>
      <c r="Q34" s="307"/>
      <c r="R34" s="307"/>
      <c r="S34" s="307"/>
      <c r="T34" s="307"/>
      <c r="U34" s="307"/>
      <c r="V34" s="307"/>
      <c r="W34" s="307"/>
      <c r="X34" s="307"/>
      <c r="Y34" s="307"/>
      <c r="Z34" s="307"/>
    </row>
    <row r="35">
      <c r="A35" s="612">
        <v>34.0</v>
      </c>
      <c r="B35" s="612">
        <v>2024.0</v>
      </c>
      <c r="C35" s="612"/>
      <c r="D35" s="612" t="s">
        <v>6505</v>
      </c>
      <c r="E35" s="612"/>
      <c r="F35" s="612"/>
      <c r="G35" s="1497" t="s">
        <v>6506</v>
      </c>
      <c r="H35" s="1498" t="s">
        <v>6508</v>
      </c>
      <c r="I35" s="1498" t="s">
        <v>502</v>
      </c>
      <c r="J35" s="610" t="s">
        <v>6502</v>
      </c>
      <c r="K35" s="612" t="s">
        <v>6503</v>
      </c>
      <c r="L35" s="612"/>
      <c r="M35" s="307"/>
      <c r="N35" s="307"/>
      <c r="O35" s="307"/>
      <c r="P35" s="307"/>
      <c r="Q35" s="307"/>
      <c r="R35" s="307"/>
      <c r="S35" s="307"/>
      <c r="T35" s="307"/>
      <c r="U35" s="307"/>
      <c r="V35" s="307"/>
      <c r="W35" s="307"/>
      <c r="X35" s="307"/>
      <c r="Y35" s="307"/>
      <c r="Z35" s="307"/>
    </row>
    <row r="36">
      <c r="A36" s="1499">
        <v>35.0</v>
      </c>
      <c r="B36" s="1499">
        <v>2024.0</v>
      </c>
      <c r="C36" s="1499"/>
      <c r="D36" s="1499" t="s">
        <v>6512</v>
      </c>
      <c r="E36" s="1499"/>
      <c r="F36" s="1499" t="s">
        <v>2849</v>
      </c>
      <c r="G36" s="1500" t="s">
        <v>6514</v>
      </c>
      <c r="H36" s="1501" t="s">
        <v>6515</v>
      </c>
      <c r="I36" s="1501" t="s">
        <v>124</v>
      </c>
      <c r="J36" s="1502" t="s">
        <v>6261</v>
      </c>
      <c r="K36" s="1499" t="s">
        <v>6503</v>
      </c>
      <c r="L36" s="1499"/>
      <c r="M36" s="307"/>
      <c r="N36" s="307"/>
      <c r="O36" s="307"/>
      <c r="P36" s="307"/>
      <c r="Q36" s="307"/>
      <c r="R36" s="307"/>
      <c r="S36" s="307"/>
      <c r="T36" s="307"/>
      <c r="U36" s="307"/>
      <c r="V36" s="307"/>
      <c r="W36" s="307"/>
      <c r="X36" s="307"/>
      <c r="Y36" s="307"/>
      <c r="Z36" s="307"/>
    </row>
    <row r="37">
      <c r="A37" s="226">
        <v>36.0</v>
      </c>
      <c r="B37" s="226">
        <v>2024.0</v>
      </c>
      <c r="C37" s="226"/>
      <c r="D37" s="226" t="s">
        <v>6518</v>
      </c>
      <c r="E37" s="226"/>
      <c r="F37" s="226" t="s">
        <v>104</v>
      </c>
      <c r="G37" s="169" t="s">
        <v>6519</v>
      </c>
      <c r="H37" s="178" t="s">
        <v>6520</v>
      </c>
      <c r="I37" s="178" t="s">
        <v>124</v>
      </c>
      <c r="J37" s="156" t="s">
        <v>110</v>
      </c>
      <c r="K37" s="226" t="s">
        <v>6521</v>
      </c>
      <c r="L37" s="226"/>
      <c r="M37" s="307"/>
      <c r="N37" s="307"/>
      <c r="O37" s="307"/>
      <c r="P37" s="307"/>
      <c r="Q37" s="307"/>
      <c r="R37" s="307"/>
      <c r="S37" s="307"/>
      <c r="T37" s="307"/>
      <c r="U37" s="307"/>
      <c r="V37" s="307"/>
      <c r="W37" s="307"/>
      <c r="X37" s="307"/>
      <c r="Y37" s="307"/>
      <c r="Z37" s="307"/>
    </row>
    <row r="38">
      <c r="A38" s="226">
        <v>37.0</v>
      </c>
      <c r="B38" s="226">
        <v>2024.0</v>
      </c>
      <c r="C38" s="226"/>
      <c r="D38" s="226" t="s">
        <v>6522</v>
      </c>
      <c r="E38" s="226"/>
      <c r="F38" s="226" t="s">
        <v>104</v>
      </c>
      <c r="G38" s="169" t="s">
        <v>6523</v>
      </c>
      <c r="H38" s="178" t="s">
        <v>6524</v>
      </c>
      <c r="I38" s="178" t="s">
        <v>124</v>
      </c>
      <c r="J38" s="156" t="s">
        <v>110</v>
      </c>
      <c r="K38" s="226" t="s">
        <v>6521</v>
      </c>
      <c r="L38" s="226"/>
      <c r="M38" s="307"/>
      <c r="N38" s="307"/>
      <c r="O38" s="307"/>
      <c r="P38" s="307"/>
      <c r="Q38" s="307"/>
      <c r="R38" s="307"/>
      <c r="S38" s="307"/>
      <c r="T38" s="307"/>
      <c r="U38" s="307"/>
      <c r="V38" s="307"/>
      <c r="W38" s="307"/>
      <c r="X38" s="307"/>
      <c r="Y38" s="307"/>
      <c r="Z38" s="307"/>
    </row>
    <row r="39">
      <c r="A39" s="533">
        <v>38.0</v>
      </c>
      <c r="B39" s="533">
        <v>2024.0</v>
      </c>
      <c r="C39" s="533"/>
      <c r="D39" s="533" t="s">
        <v>6525</v>
      </c>
      <c r="E39" s="533"/>
      <c r="F39" s="533" t="s">
        <v>104</v>
      </c>
      <c r="G39" s="1495" t="s">
        <v>6527</v>
      </c>
      <c r="H39" s="202" t="s">
        <v>6528</v>
      </c>
      <c r="I39" s="202" t="s">
        <v>40</v>
      </c>
      <c r="J39" s="532" t="s">
        <v>110</v>
      </c>
      <c r="K39" s="533" t="s">
        <v>6521</v>
      </c>
      <c r="L39" s="533"/>
      <c r="M39" s="307"/>
      <c r="N39" s="307"/>
      <c r="O39" s="307"/>
      <c r="P39" s="307"/>
      <c r="Q39" s="307"/>
      <c r="R39" s="307"/>
      <c r="S39" s="307"/>
      <c r="T39" s="307"/>
      <c r="U39" s="307"/>
      <c r="V39" s="307"/>
      <c r="W39" s="307"/>
      <c r="X39" s="307"/>
      <c r="Y39" s="307"/>
      <c r="Z39" s="307"/>
    </row>
    <row r="40">
      <c r="A40" s="612">
        <v>39.0</v>
      </c>
      <c r="B40" s="612">
        <v>2024.0</v>
      </c>
      <c r="C40" s="612"/>
      <c r="D40" s="612" t="s">
        <v>6529</v>
      </c>
      <c r="E40" s="612"/>
      <c r="F40" s="612" t="s">
        <v>104</v>
      </c>
      <c r="G40" s="1497" t="s">
        <v>6531</v>
      </c>
      <c r="H40" s="1498" t="s">
        <v>6532</v>
      </c>
      <c r="I40" s="1498" t="s">
        <v>502</v>
      </c>
      <c r="J40" s="610" t="s">
        <v>4370</v>
      </c>
      <c r="K40" s="612" t="s">
        <v>6533</v>
      </c>
      <c r="L40" s="612"/>
      <c r="M40" s="307"/>
      <c r="N40" s="307"/>
      <c r="O40" s="307"/>
      <c r="P40" s="307"/>
      <c r="Q40" s="307"/>
      <c r="R40" s="307"/>
      <c r="S40" s="307"/>
      <c r="T40" s="307"/>
      <c r="U40" s="307"/>
      <c r="V40" s="307"/>
      <c r="W40" s="307"/>
      <c r="X40" s="307"/>
      <c r="Y40" s="307"/>
      <c r="Z40" s="307"/>
    </row>
    <row r="41">
      <c r="A41" s="533">
        <v>40.0</v>
      </c>
      <c r="B41" s="533">
        <v>2024.0</v>
      </c>
      <c r="C41" s="533"/>
      <c r="D41" s="533" t="s">
        <v>2893</v>
      </c>
      <c r="E41" s="533"/>
      <c r="F41" s="533" t="s">
        <v>2849</v>
      </c>
      <c r="G41" s="1495" t="s">
        <v>6535</v>
      </c>
      <c r="H41" s="533" t="s">
        <v>6536</v>
      </c>
      <c r="I41" s="202" t="s">
        <v>40</v>
      </c>
      <c r="J41" s="532" t="s">
        <v>6261</v>
      </c>
      <c r="K41" s="533" t="s">
        <v>6537</v>
      </c>
      <c r="L41" s="533"/>
      <c r="M41" s="307"/>
      <c r="N41" s="307"/>
      <c r="O41" s="307"/>
      <c r="P41" s="307"/>
      <c r="Q41" s="307"/>
      <c r="R41" s="307"/>
      <c r="S41" s="307"/>
      <c r="T41" s="307"/>
      <c r="U41" s="307"/>
      <c r="V41" s="307"/>
      <c r="W41" s="307"/>
      <c r="X41" s="307"/>
      <c r="Y41" s="307"/>
      <c r="Z41" s="307"/>
    </row>
    <row r="42">
      <c r="A42" s="226">
        <v>41.0</v>
      </c>
      <c r="B42" s="226">
        <v>2024.0</v>
      </c>
      <c r="C42" s="226"/>
      <c r="D42" s="226" t="s">
        <v>6539</v>
      </c>
      <c r="E42" s="226"/>
      <c r="F42" s="226"/>
      <c r="G42" s="169" t="s">
        <v>6540</v>
      </c>
      <c r="H42" s="178" t="s">
        <v>6541</v>
      </c>
      <c r="I42" s="178" t="s">
        <v>124</v>
      </c>
      <c r="J42" s="156" t="s">
        <v>6502</v>
      </c>
      <c r="K42" s="226" t="s">
        <v>6542</v>
      </c>
      <c r="L42" s="226"/>
      <c r="M42" s="307"/>
      <c r="N42" s="307"/>
      <c r="O42" s="307"/>
      <c r="P42" s="307"/>
      <c r="Q42" s="307"/>
      <c r="R42" s="307"/>
      <c r="S42" s="307"/>
      <c r="T42" s="307"/>
      <c r="U42" s="307"/>
      <c r="V42" s="307"/>
      <c r="W42" s="307"/>
      <c r="X42" s="307"/>
      <c r="Y42" s="307"/>
      <c r="Z42" s="307"/>
    </row>
    <row r="43">
      <c r="A43" s="533">
        <v>42.0</v>
      </c>
      <c r="B43" s="533">
        <v>2024.0</v>
      </c>
      <c r="C43" s="533"/>
      <c r="D43" s="533" t="s">
        <v>6544</v>
      </c>
      <c r="E43" s="533"/>
      <c r="F43" s="533" t="s">
        <v>104</v>
      </c>
      <c r="G43" s="1495" t="s">
        <v>6545</v>
      </c>
      <c r="H43" s="202" t="s">
        <v>6546</v>
      </c>
      <c r="I43" s="202" t="s">
        <v>40</v>
      </c>
      <c r="J43" s="532" t="s">
        <v>6261</v>
      </c>
      <c r="K43" s="1531">
        <v>45421.0</v>
      </c>
      <c r="L43" s="533"/>
      <c r="M43" s="307"/>
      <c r="N43" s="307"/>
      <c r="O43" s="307"/>
      <c r="P43" s="307"/>
      <c r="Q43" s="307"/>
      <c r="R43" s="307"/>
      <c r="S43" s="307"/>
      <c r="T43" s="307"/>
      <c r="U43" s="307"/>
      <c r="V43" s="307"/>
      <c r="W43" s="307"/>
      <c r="X43" s="307"/>
      <c r="Y43" s="307"/>
      <c r="Z43" s="307"/>
    </row>
    <row r="44">
      <c r="A44" s="533">
        <v>43.0</v>
      </c>
      <c r="B44" s="533">
        <v>2024.0</v>
      </c>
      <c r="C44" s="533"/>
      <c r="D44" s="533" t="s">
        <v>6549</v>
      </c>
      <c r="E44" s="533"/>
      <c r="F44" s="533"/>
      <c r="G44" s="1495" t="s">
        <v>6550</v>
      </c>
      <c r="H44" s="533" t="s">
        <v>6551</v>
      </c>
      <c r="I44" s="202" t="s">
        <v>40</v>
      </c>
      <c r="J44" s="599" t="s">
        <v>110</v>
      </c>
      <c r="K44" s="1531">
        <v>45421.0</v>
      </c>
      <c r="L44" s="533"/>
      <c r="M44" s="307"/>
      <c r="N44" s="307"/>
      <c r="O44" s="307"/>
      <c r="P44" s="307"/>
      <c r="Q44" s="307"/>
      <c r="R44" s="307"/>
      <c r="S44" s="307"/>
      <c r="T44" s="307"/>
      <c r="U44" s="307"/>
      <c r="V44" s="307"/>
      <c r="W44" s="307"/>
      <c r="X44" s="307"/>
      <c r="Y44" s="307"/>
      <c r="Z44" s="307"/>
    </row>
    <row r="45">
      <c r="A45" s="533">
        <v>44.0</v>
      </c>
      <c r="B45" s="533">
        <v>2024.0</v>
      </c>
      <c r="C45" s="533"/>
      <c r="D45" s="533" t="s">
        <v>6553</v>
      </c>
      <c r="E45" s="533"/>
      <c r="F45" s="533"/>
      <c r="G45" s="1495" t="s">
        <v>6554</v>
      </c>
      <c r="H45" s="533" t="s">
        <v>6555</v>
      </c>
      <c r="I45" s="202" t="s">
        <v>40</v>
      </c>
      <c r="J45" s="532" t="s">
        <v>4370</v>
      </c>
      <c r="K45" s="533" t="s">
        <v>6557</v>
      </c>
      <c r="L45" s="533" t="s">
        <v>6558</v>
      </c>
      <c r="M45" s="307"/>
      <c r="N45" s="307"/>
      <c r="O45" s="307"/>
      <c r="P45" s="307"/>
      <c r="Q45" s="307"/>
      <c r="R45" s="307"/>
      <c r="S45" s="307"/>
      <c r="T45" s="307"/>
      <c r="U45" s="307"/>
      <c r="V45" s="307"/>
      <c r="W45" s="307"/>
      <c r="X45" s="307"/>
      <c r="Y45" s="307"/>
      <c r="Z45" s="307"/>
    </row>
    <row r="46">
      <c r="A46" s="612">
        <v>45.0</v>
      </c>
      <c r="B46" s="612">
        <v>2024.0</v>
      </c>
      <c r="C46" s="612"/>
      <c r="D46" s="612" t="s">
        <v>6559</v>
      </c>
      <c r="E46" s="612"/>
      <c r="F46" s="612" t="s">
        <v>104</v>
      </c>
      <c r="G46" s="1497" t="s">
        <v>6560</v>
      </c>
      <c r="H46" s="1498" t="s">
        <v>6561</v>
      </c>
      <c r="I46" s="1498" t="s">
        <v>502</v>
      </c>
      <c r="J46" s="610" t="s">
        <v>6334</v>
      </c>
      <c r="K46" s="612" t="s">
        <v>6562</v>
      </c>
      <c r="L46" s="612"/>
      <c r="M46" s="307"/>
      <c r="N46" s="307"/>
      <c r="O46" s="307"/>
      <c r="P46" s="307"/>
      <c r="Q46" s="307"/>
      <c r="R46" s="307"/>
      <c r="S46" s="307"/>
      <c r="T46" s="307"/>
      <c r="U46" s="307"/>
      <c r="V46" s="307"/>
      <c r="W46" s="307"/>
      <c r="X46" s="307"/>
      <c r="Y46" s="307"/>
      <c r="Z46" s="307"/>
    </row>
    <row r="47">
      <c r="A47" s="226">
        <v>46.0</v>
      </c>
      <c r="B47" s="226">
        <v>2024.0</v>
      </c>
      <c r="C47" s="226"/>
      <c r="D47" s="226" t="s">
        <v>6563</v>
      </c>
      <c r="E47" s="226"/>
      <c r="F47" s="226" t="s">
        <v>104</v>
      </c>
      <c r="G47" s="169" t="s">
        <v>6564</v>
      </c>
      <c r="H47" s="178" t="s">
        <v>6565</v>
      </c>
      <c r="I47" s="178" t="s">
        <v>124</v>
      </c>
      <c r="J47" s="156" t="s">
        <v>916</v>
      </c>
      <c r="K47" s="226" t="s">
        <v>6566</v>
      </c>
      <c r="L47" s="226"/>
      <c r="M47" s="307"/>
      <c r="N47" s="307"/>
      <c r="O47" s="307"/>
      <c r="P47" s="307"/>
      <c r="Q47" s="307"/>
      <c r="R47" s="307"/>
      <c r="S47" s="307"/>
      <c r="T47" s="307"/>
      <c r="U47" s="307"/>
      <c r="V47" s="307"/>
      <c r="W47" s="307"/>
      <c r="X47" s="307"/>
      <c r="Y47" s="307"/>
      <c r="Z47" s="307"/>
    </row>
    <row r="48">
      <c r="A48" s="612">
        <v>47.0</v>
      </c>
      <c r="B48" s="612">
        <v>2024.0</v>
      </c>
      <c r="C48" s="612"/>
      <c r="D48" s="612" t="s">
        <v>902</v>
      </c>
      <c r="E48" s="612"/>
      <c r="F48" s="612" t="s">
        <v>104</v>
      </c>
      <c r="G48" s="1532" t="s">
        <v>903</v>
      </c>
      <c r="H48" s="1498" t="s">
        <v>6568</v>
      </c>
      <c r="I48" s="1498" t="s">
        <v>502</v>
      </c>
      <c r="J48" s="610" t="s">
        <v>110</v>
      </c>
      <c r="K48" s="612" t="s">
        <v>6569</v>
      </c>
      <c r="L48" s="612"/>
      <c r="M48" s="307"/>
      <c r="N48" s="307"/>
      <c r="O48" s="307"/>
      <c r="P48" s="307"/>
      <c r="Q48" s="307"/>
      <c r="R48" s="307"/>
      <c r="S48" s="307"/>
      <c r="T48" s="307"/>
      <c r="U48" s="307"/>
      <c r="V48" s="307"/>
      <c r="W48" s="307"/>
      <c r="X48" s="307"/>
      <c r="Y48" s="307"/>
      <c r="Z48" s="307"/>
    </row>
    <row r="49">
      <c r="A49" s="612">
        <v>48.0</v>
      </c>
      <c r="B49" s="612">
        <v>2024.0</v>
      </c>
      <c r="C49" s="612"/>
      <c r="D49" s="612" t="s">
        <v>6570</v>
      </c>
      <c r="E49" s="612"/>
      <c r="F49" s="612" t="s">
        <v>104</v>
      </c>
      <c r="G49" s="1497" t="s">
        <v>913</v>
      </c>
      <c r="H49" s="1498" t="s">
        <v>6571</v>
      </c>
      <c r="I49" s="1498" t="s">
        <v>502</v>
      </c>
      <c r="J49" s="610" t="s">
        <v>6572</v>
      </c>
      <c r="K49" s="612" t="s">
        <v>6573</v>
      </c>
      <c r="L49" s="612"/>
      <c r="M49" s="307"/>
      <c r="N49" s="307"/>
      <c r="O49" s="307"/>
      <c r="P49" s="307"/>
      <c r="Q49" s="307"/>
      <c r="R49" s="307"/>
      <c r="S49" s="307"/>
      <c r="T49" s="307"/>
      <c r="U49" s="307"/>
      <c r="V49" s="307"/>
      <c r="W49" s="307"/>
      <c r="X49" s="307"/>
      <c r="Y49" s="307"/>
      <c r="Z49" s="307"/>
    </row>
    <row r="50">
      <c r="A50" s="226">
        <v>49.0</v>
      </c>
      <c r="B50" s="226">
        <v>2024.0</v>
      </c>
      <c r="C50" s="226"/>
      <c r="D50" s="226" t="s">
        <v>918</v>
      </c>
      <c r="E50" s="226"/>
      <c r="F50" s="226"/>
      <c r="G50" s="1534" t="s">
        <v>919</v>
      </c>
      <c r="H50" s="178" t="s">
        <v>6575</v>
      </c>
      <c r="I50" s="178" t="s">
        <v>124</v>
      </c>
      <c r="J50" s="158" t="s">
        <v>6576</v>
      </c>
      <c r="K50" s="226" t="s">
        <v>6573</v>
      </c>
      <c r="L50" s="226"/>
      <c r="M50" s="307"/>
      <c r="N50" s="307"/>
      <c r="O50" s="307"/>
      <c r="P50" s="307"/>
      <c r="Q50" s="307"/>
      <c r="R50" s="307"/>
      <c r="S50" s="307"/>
      <c r="T50" s="307"/>
      <c r="U50" s="307"/>
      <c r="V50" s="307"/>
      <c r="W50" s="307"/>
      <c r="X50" s="307"/>
      <c r="Y50" s="307"/>
      <c r="Z50" s="307"/>
    </row>
    <row r="51">
      <c r="A51" s="226">
        <v>50.0</v>
      </c>
      <c r="B51" s="226">
        <v>2024.0</v>
      </c>
      <c r="C51" s="226"/>
      <c r="D51" s="226" t="s">
        <v>6577</v>
      </c>
      <c r="E51" s="226"/>
      <c r="F51" s="226" t="s">
        <v>2849</v>
      </c>
      <c r="G51" s="169" t="s">
        <v>6578</v>
      </c>
      <c r="H51" s="178" t="s">
        <v>6579</v>
      </c>
      <c r="I51" s="178" t="s">
        <v>124</v>
      </c>
      <c r="J51" s="158" t="s">
        <v>6576</v>
      </c>
      <c r="K51" s="318">
        <v>45483.0</v>
      </c>
      <c r="L51" s="226"/>
      <c r="M51" s="307"/>
      <c r="N51" s="307"/>
      <c r="O51" s="307"/>
      <c r="P51" s="307"/>
      <c r="Q51" s="307"/>
      <c r="R51" s="307"/>
      <c r="S51" s="307"/>
      <c r="T51" s="307"/>
      <c r="U51" s="307"/>
      <c r="V51" s="307"/>
      <c r="W51" s="307"/>
      <c r="X51" s="307"/>
      <c r="Y51" s="307"/>
      <c r="Z51" s="307"/>
    </row>
    <row r="52">
      <c r="A52" s="226">
        <v>51.0</v>
      </c>
      <c r="B52" s="226">
        <v>2024.0</v>
      </c>
      <c r="C52" s="226"/>
      <c r="D52" s="226" t="s">
        <v>6580</v>
      </c>
      <c r="E52" s="226"/>
      <c r="F52" s="226"/>
      <c r="G52" s="169" t="s">
        <v>6581</v>
      </c>
      <c r="H52" s="178" t="s">
        <v>6582</v>
      </c>
      <c r="I52" s="178" t="s">
        <v>124</v>
      </c>
      <c r="J52" s="158" t="s">
        <v>6576</v>
      </c>
      <c r="K52" s="318">
        <v>45483.0</v>
      </c>
      <c r="L52" s="226"/>
      <c r="M52" s="307"/>
      <c r="N52" s="307"/>
      <c r="O52" s="307"/>
      <c r="P52" s="307"/>
      <c r="Q52" s="307"/>
      <c r="R52" s="307"/>
      <c r="S52" s="307"/>
      <c r="T52" s="307"/>
      <c r="U52" s="307"/>
      <c r="V52" s="307"/>
      <c r="W52" s="307"/>
      <c r="X52" s="307"/>
      <c r="Y52" s="307"/>
      <c r="Z52" s="307"/>
    </row>
    <row r="53">
      <c r="A53" s="226">
        <v>52.0</v>
      </c>
      <c r="B53" s="226">
        <v>2024.0</v>
      </c>
      <c r="C53" s="226"/>
      <c r="D53" s="226" t="s">
        <v>6583</v>
      </c>
      <c r="E53" s="226"/>
      <c r="F53" s="226"/>
      <c r="G53" s="169" t="s">
        <v>6584</v>
      </c>
      <c r="H53" s="178" t="s">
        <v>6585</v>
      </c>
      <c r="I53" s="178" t="s">
        <v>124</v>
      </c>
      <c r="J53" s="158" t="s">
        <v>6576</v>
      </c>
      <c r="K53" s="318">
        <v>45483.0</v>
      </c>
      <c r="L53" s="226"/>
      <c r="M53" s="307"/>
      <c r="N53" s="307"/>
      <c r="O53" s="307"/>
      <c r="P53" s="307"/>
      <c r="Q53" s="307"/>
      <c r="R53" s="307"/>
      <c r="S53" s="307"/>
      <c r="T53" s="307"/>
      <c r="U53" s="307"/>
      <c r="V53" s="307"/>
      <c r="W53" s="307"/>
      <c r="X53" s="307"/>
      <c r="Y53" s="307"/>
      <c r="Z53" s="307"/>
    </row>
    <row r="54">
      <c r="A54" s="226">
        <v>53.0</v>
      </c>
      <c r="B54" s="226">
        <v>2024.0</v>
      </c>
      <c r="C54" s="226"/>
      <c r="D54" s="226" t="s">
        <v>6586</v>
      </c>
      <c r="E54" s="226"/>
      <c r="F54" s="226"/>
      <c r="G54" s="169" t="s">
        <v>953</v>
      </c>
      <c r="H54" s="178" t="s">
        <v>6587</v>
      </c>
      <c r="I54" s="178" t="s">
        <v>124</v>
      </c>
      <c r="J54" s="158" t="s">
        <v>6576</v>
      </c>
      <c r="K54" s="318">
        <v>45483.0</v>
      </c>
      <c r="L54" s="226"/>
      <c r="M54" s="307"/>
      <c r="N54" s="307"/>
      <c r="O54" s="307"/>
      <c r="P54" s="307"/>
      <c r="Q54" s="307"/>
      <c r="R54" s="307"/>
      <c r="S54" s="307"/>
      <c r="T54" s="307"/>
      <c r="U54" s="307"/>
      <c r="V54" s="307"/>
      <c r="W54" s="307"/>
      <c r="X54" s="307"/>
      <c r="Y54" s="307"/>
      <c r="Z54" s="307"/>
    </row>
    <row r="55">
      <c r="A55" s="1536">
        <v>54.0</v>
      </c>
      <c r="B55" s="1537"/>
      <c r="C55" s="1536"/>
      <c r="D55" s="1538" t="s">
        <v>2625</v>
      </c>
      <c r="E55" s="1536"/>
      <c r="F55" s="1537" t="s">
        <v>104</v>
      </c>
      <c r="G55" s="1543" t="s">
        <v>6594</v>
      </c>
      <c r="H55" s="1537" t="s">
        <v>6596</v>
      </c>
      <c r="I55" s="1537" t="s">
        <v>139</v>
      </c>
      <c r="J55" s="1544" t="s">
        <v>110</v>
      </c>
      <c r="K55" s="1545">
        <v>45483.0</v>
      </c>
      <c r="L55" s="1536"/>
      <c r="M55" s="307"/>
      <c r="N55" s="307"/>
      <c r="O55" s="307"/>
      <c r="P55" s="307"/>
      <c r="Q55" s="307"/>
      <c r="R55" s="307"/>
      <c r="S55" s="307"/>
      <c r="T55" s="307"/>
      <c r="U55" s="307"/>
      <c r="V55" s="307"/>
      <c r="W55" s="307"/>
      <c r="X55" s="307"/>
      <c r="Y55" s="307"/>
      <c r="Z55" s="307"/>
    </row>
    <row r="56">
      <c r="A56" s="1536">
        <v>55.0</v>
      </c>
      <c r="B56" s="1536"/>
      <c r="C56" s="1536"/>
      <c r="D56" s="1537" t="s">
        <v>941</v>
      </c>
      <c r="E56" s="1536"/>
      <c r="F56" s="1536"/>
      <c r="G56" s="1547" t="s">
        <v>942</v>
      </c>
      <c r="H56" s="1537" t="s">
        <v>6599</v>
      </c>
      <c r="I56" s="1537" t="s">
        <v>139</v>
      </c>
      <c r="J56" s="1544" t="s">
        <v>6502</v>
      </c>
      <c r="K56" s="1545">
        <v>45483.0</v>
      </c>
      <c r="L56" s="1536"/>
      <c r="M56" s="307"/>
      <c r="N56" s="307"/>
      <c r="O56" s="307"/>
      <c r="P56" s="307"/>
      <c r="Q56" s="307"/>
      <c r="R56" s="307"/>
      <c r="S56" s="307"/>
      <c r="T56" s="307"/>
      <c r="U56" s="307"/>
      <c r="V56" s="307"/>
      <c r="W56" s="307"/>
      <c r="X56" s="307"/>
      <c r="Y56" s="307"/>
      <c r="Z56" s="307"/>
    </row>
    <row r="57">
      <c r="A57" s="612">
        <v>56.0</v>
      </c>
      <c r="B57" s="612"/>
      <c r="C57" s="612"/>
      <c r="D57" s="1498" t="s">
        <v>946</v>
      </c>
      <c r="E57" s="612"/>
      <c r="F57" s="612"/>
      <c r="G57" s="1548" t="s">
        <v>947</v>
      </c>
      <c r="H57" s="1498" t="s">
        <v>6601</v>
      </c>
      <c r="I57" s="1498" t="s">
        <v>502</v>
      </c>
      <c r="J57" s="613" t="s">
        <v>110</v>
      </c>
      <c r="K57" s="1549">
        <v>45483.0</v>
      </c>
      <c r="L57" s="612"/>
      <c r="M57" s="307"/>
      <c r="N57" s="307"/>
      <c r="O57" s="307"/>
      <c r="P57" s="307"/>
      <c r="Q57" s="307"/>
      <c r="R57" s="307"/>
      <c r="S57" s="307"/>
      <c r="T57" s="307"/>
      <c r="U57" s="307"/>
      <c r="V57" s="307"/>
      <c r="W57" s="307"/>
      <c r="X57" s="307"/>
      <c r="Y57" s="307"/>
      <c r="Z57" s="307"/>
    </row>
    <row r="58">
      <c r="A58" s="612">
        <v>57.0</v>
      </c>
      <c r="B58" s="612"/>
      <c r="C58" s="612"/>
      <c r="D58" s="1498" t="s">
        <v>952</v>
      </c>
      <c r="E58" s="612"/>
      <c r="F58" s="612"/>
      <c r="G58" s="1548" t="s">
        <v>953</v>
      </c>
      <c r="H58" s="1498" t="s">
        <v>6604</v>
      </c>
      <c r="I58" s="1498" t="s">
        <v>502</v>
      </c>
      <c r="J58" s="613" t="s">
        <v>6502</v>
      </c>
      <c r="K58" s="1549">
        <v>45483.0</v>
      </c>
      <c r="L58" s="612"/>
      <c r="M58" s="307"/>
      <c r="N58" s="307"/>
      <c r="O58" s="307"/>
      <c r="P58" s="307"/>
      <c r="Q58" s="307"/>
      <c r="R58" s="307"/>
      <c r="S58" s="307"/>
      <c r="T58" s="307"/>
      <c r="U58" s="307"/>
      <c r="V58" s="307"/>
      <c r="W58" s="307"/>
      <c r="X58" s="307"/>
      <c r="Y58" s="307"/>
      <c r="Z58" s="307"/>
    </row>
    <row r="59">
      <c r="A59" s="612">
        <v>58.0</v>
      </c>
      <c r="B59" s="612"/>
      <c r="C59" s="612"/>
      <c r="D59" s="1498" t="s">
        <v>6605</v>
      </c>
      <c r="E59" s="612"/>
      <c r="F59" s="1498" t="s">
        <v>2849</v>
      </c>
      <c r="G59" s="1548" t="s">
        <v>6606</v>
      </c>
      <c r="H59" s="1498" t="s">
        <v>6608</v>
      </c>
      <c r="I59" s="1498" t="s">
        <v>502</v>
      </c>
      <c r="J59" s="613" t="s">
        <v>6502</v>
      </c>
      <c r="K59" s="1549">
        <v>45483.0</v>
      </c>
      <c r="L59" s="612"/>
      <c r="M59" s="307"/>
      <c r="N59" s="307"/>
      <c r="O59" s="307"/>
      <c r="P59" s="307"/>
      <c r="Q59" s="307"/>
      <c r="R59" s="307"/>
      <c r="S59" s="307"/>
      <c r="T59" s="307"/>
      <c r="U59" s="307"/>
      <c r="V59" s="307"/>
      <c r="W59" s="307"/>
      <c r="X59" s="307"/>
      <c r="Y59" s="307"/>
      <c r="Z59" s="307"/>
    </row>
    <row r="60">
      <c r="A60" s="612">
        <v>59.0</v>
      </c>
      <c r="B60" s="612"/>
      <c r="C60" s="612"/>
      <c r="D60" s="1498" t="s">
        <v>6609</v>
      </c>
      <c r="E60" s="612"/>
      <c r="F60" s="612"/>
      <c r="G60" s="613" t="s">
        <v>6610</v>
      </c>
      <c r="H60" s="1498" t="s">
        <v>6611</v>
      </c>
      <c r="I60" s="1498" t="s">
        <v>502</v>
      </c>
      <c r="J60" s="613" t="s">
        <v>6502</v>
      </c>
      <c r="K60" s="1549">
        <v>45483.0</v>
      </c>
      <c r="L60" s="612"/>
      <c r="M60" s="307"/>
      <c r="N60" s="307"/>
      <c r="O60" s="307"/>
      <c r="P60" s="307"/>
      <c r="Q60" s="307"/>
      <c r="R60" s="307"/>
      <c r="S60" s="307"/>
      <c r="T60" s="307"/>
      <c r="U60" s="307"/>
      <c r="V60" s="307"/>
      <c r="W60" s="307"/>
      <c r="X60" s="307"/>
      <c r="Y60" s="307"/>
      <c r="Z60" s="307"/>
    </row>
    <row r="61">
      <c r="A61" s="612">
        <v>60.0</v>
      </c>
      <c r="B61" s="612"/>
      <c r="C61" s="612"/>
      <c r="D61" s="1498" t="s">
        <v>6612</v>
      </c>
      <c r="E61" s="1550">
        <v>39311.0</v>
      </c>
      <c r="F61" s="1498" t="s">
        <v>2849</v>
      </c>
      <c r="G61" s="613" t="s">
        <v>6613</v>
      </c>
      <c r="H61" s="1498" t="s">
        <v>6615</v>
      </c>
      <c r="I61" s="1498" t="s">
        <v>502</v>
      </c>
      <c r="J61" s="613" t="s">
        <v>6502</v>
      </c>
      <c r="K61" s="1549">
        <v>45483.0</v>
      </c>
      <c r="L61" s="612"/>
      <c r="M61" s="307"/>
      <c r="N61" s="307"/>
      <c r="O61" s="307"/>
      <c r="P61" s="307"/>
      <c r="Q61" s="307"/>
      <c r="R61" s="307"/>
      <c r="S61" s="307"/>
      <c r="T61" s="307"/>
      <c r="U61" s="307"/>
      <c r="V61" s="307"/>
      <c r="W61" s="307"/>
      <c r="X61" s="307"/>
      <c r="Y61" s="307"/>
      <c r="Z61" s="307"/>
    </row>
    <row r="62">
      <c r="A62" s="226">
        <v>61.0</v>
      </c>
      <c r="B62" s="226"/>
      <c r="C62" s="226"/>
      <c r="D62" s="226" t="s">
        <v>6616</v>
      </c>
      <c r="E62" s="309"/>
      <c r="F62" s="178" t="s">
        <v>6617</v>
      </c>
      <c r="G62" s="169" t="s">
        <v>6618</v>
      </c>
      <c r="H62" s="178" t="s">
        <v>6620</v>
      </c>
      <c r="I62" s="178" t="s">
        <v>124</v>
      </c>
      <c r="J62" s="158" t="s">
        <v>6502</v>
      </c>
      <c r="K62" s="309">
        <v>45579.0</v>
      </c>
      <c r="L62" s="178" t="s">
        <v>6621</v>
      </c>
      <c r="M62" s="307"/>
      <c r="N62" s="307"/>
      <c r="O62" s="307"/>
      <c r="P62" s="307"/>
      <c r="Q62" s="307"/>
      <c r="R62" s="307"/>
      <c r="S62" s="307"/>
      <c r="T62" s="307"/>
      <c r="U62" s="307"/>
      <c r="V62" s="331"/>
      <c r="W62" s="332"/>
      <c r="X62" s="332"/>
      <c r="Y62" s="332"/>
      <c r="Z62" s="332"/>
    </row>
    <row r="63">
      <c r="A63" s="612">
        <v>62.0</v>
      </c>
      <c r="B63" s="612"/>
      <c r="C63" s="612"/>
      <c r="D63" s="1498" t="s">
        <v>6623</v>
      </c>
      <c r="E63" s="612"/>
      <c r="F63" s="1498" t="s">
        <v>6617</v>
      </c>
      <c r="G63" s="1551" t="s">
        <v>6624</v>
      </c>
      <c r="H63" s="1498" t="s">
        <v>6626</v>
      </c>
      <c r="I63" s="1498" t="s">
        <v>502</v>
      </c>
      <c r="J63" s="613" t="s">
        <v>6502</v>
      </c>
      <c r="K63" s="1552">
        <v>45579.0</v>
      </c>
      <c r="L63" s="1498" t="s">
        <v>6621</v>
      </c>
      <c r="M63" s="307"/>
      <c r="N63" s="307"/>
      <c r="O63" s="307"/>
      <c r="P63" s="307"/>
      <c r="Q63" s="307"/>
      <c r="R63" s="307"/>
      <c r="S63" s="307"/>
      <c r="T63" s="307"/>
      <c r="U63" s="307"/>
      <c r="V63" s="307"/>
      <c r="W63" s="307"/>
      <c r="X63" s="307"/>
      <c r="Y63" s="307"/>
      <c r="Z63" s="307"/>
    </row>
    <row r="64">
      <c r="A64" s="226">
        <v>63.0</v>
      </c>
      <c r="B64" s="226"/>
      <c r="C64" s="226"/>
      <c r="D64" s="334" t="s">
        <v>6628</v>
      </c>
      <c r="E64" s="226"/>
      <c r="F64" s="334" t="s">
        <v>6629</v>
      </c>
      <c r="G64" s="1553" t="s">
        <v>6630</v>
      </c>
      <c r="H64" s="178" t="s">
        <v>6632</v>
      </c>
      <c r="I64" s="178" t="s">
        <v>260</v>
      </c>
      <c r="J64" s="158" t="s">
        <v>6502</v>
      </c>
      <c r="K64" s="309">
        <v>45579.0</v>
      </c>
      <c r="L64" s="178" t="s">
        <v>6621</v>
      </c>
      <c r="M64" s="307"/>
      <c r="N64" s="307"/>
      <c r="O64" s="307"/>
      <c r="P64" s="307"/>
      <c r="Q64" s="307"/>
      <c r="R64" s="307"/>
      <c r="S64" s="307"/>
      <c r="T64" s="307"/>
      <c r="U64" s="307"/>
      <c r="V64" s="331"/>
      <c r="W64" s="332"/>
      <c r="X64" s="332"/>
      <c r="Y64" s="332"/>
      <c r="Z64" s="332"/>
    </row>
    <row r="65">
      <c r="A65" s="226">
        <v>64.0</v>
      </c>
      <c r="B65" s="226"/>
      <c r="C65" s="226"/>
      <c r="D65" s="178" t="s">
        <v>6633</v>
      </c>
      <c r="E65" s="226"/>
      <c r="F65" s="178" t="s">
        <v>6617</v>
      </c>
      <c r="G65" s="1554" t="s">
        <v>6635</v>
      </c>
      <c r="H65" s="178" t="s">
        <v>6636</v>
      </c>
      <c r="I65" s="178" t="s">
        <v>124</v>
      </c>
      <c r="J65" s="158" t="s">
        <v>6502</v>
      </c>
      <c r="K65" s="309">
        <v>45579.0</v>
      </c>
      <c r="L65" s="178" t="s">
        <v>6621</v>
      </c>
      <c r="M65" s="307"/>
      <c r="N65" s="307"/>
      <c r="O65" s="307"/>
      <c r="P65" s="307"/>
      <c r="Q65" s="307"/>
      <c r="R65" s="307"/>
      <c r="S65" s="307"/>
      <c r="T65" s="307"/>
      <c r="U65" s="307"/>
      <c r="V65" s="307"/>
      <c r="W65" s="307"/>
      <c r="X65" s="307"/>
      <c r="Y65" s="307"/>
      <c r="Z65" s="307"/>
    </row>
    <row r="66">
      <c r="A66" s="612">
        <v>65.0</v>
      </c>
      <c r="B66" s="612"/>
      <c r="C66" s="612"/>
      <c r="D66" s="1498" t="s">
        <v>6637</v>
      </c>
      <c r="E66" s="612"/>
      <c r="F66" s="1556" t="s">
        <v>6629</v>
      </c>
      <c r="G66" s="1551" t="s">
        <v>6638</v>
      </c>
      <c r="H66" s="1498" t="s">
        <v>6639</v>
      </c>
      <c r="I66" s="1498" t="s">
        <v>502</v>
      </c>
      <c r="J66" s="613" t="s">
        <v>6502</v>
      </c>
      <c r="K66" s="1552">
        <v>45579.0</v>
      </c>
      <c r="L66" s="1498" t="s">
        <v>6621</v>
      </c>
      <c r="M66" s="307"/>
      <c r="N66" s="307"/>
      <c r="O66" s="307"/>
      <c r="P66" s="307"/>
      <c r="Q66" s="307"/>
      <c r="R66" s="307"/>
      <c r="S66" s="307"/>
      <c r="T66" s="307"/>
      <c r="U66" s="307"/>
      <c r="V66" s="307"/>
      <c r="W66" s="307"/>
      <c r="X66" s="307"/>
      <c r="Y66" s="307"/>
      <c r="Z66" s="307"/>
    </row>
    <row r="67">
      <c r="A67" s="533">
        <v>66.0</v>
      </c>
      <c r="B67" s="533"/>
      <c r="C67" s="533"/>
      <c r="D67" s="202" t="s">
        <v>6640</v>
      </c>
      <c r="E67" s="533"/>
      <c r="F67" s="1557" t="s">
        <v>6629</v>
      </c>
      <c r="G67" s="532"/>
      <c r="H67" s="202" t="s">
        <v>6641</v>
      </c>
      <c r="I67" s="202" t="s">
        <v>40</v>
      </c>
      <c r="J67" s="599" t="s">
        <v>6502</v>
      </c>
      <c r="K67" s="1558">
        <v>45579.0</v>
      </c>
      <c r="L67" s="533"/>
      <c r="M67" s="307"/>
      <c r="N67" s="307"/>
      <c r="O67" s="307"/>
      <c r="P67" s="307"/>
      <c r="Q67" s="307"/>
      <c r="R67" s="307"/>
      <c r="S67" s="307"/>
      <c r="T67" s="307"/>
      <c r="U67" s="307"/>
      <c r="V67" s="307"/>
      <c r="W67" s="307"/>
      <c r="X67" s="307"/>
      <c r="Y67" s="307"/>
      <c r="Z67" s="307"/>
    </row>
    <row r="68">
      <c r="A68" s="226">
        <v>67.0</v>
      </c>
      <c r="B68" s="226"/>
      <c r="C68" s="226"/>
      <c r="D68" s="226" t="s">
        <v>6643</v>
      </c>
      <c r="E68" s="226"/>
      <c r="F68" s="178" t="s">
        <v>6617</v>
      </c>
      <c r="G68" s="169" t="s">
        <v>6644</v>
      </c>
      <c r="H68" s="178" t="s">
        <v>6645</v>
      </c>
      <c r="I68" s="178" t="s">
        <v>124</v>
      </c>
      <c r="J68" s="158" t="s">
        <v>6502</v>
      </c>
      <c r="K68" s="309">
        <v>45580.0</v>
      </c>
      <c r="L68" s="178" t="s">
        <v>6621</v>
      </c>
      <c r="M68" s="307"/>
      <c r="N68" s="307"/>
      <c r="O68" s="307"/>
      <c r="P68" s="307"/>
      <c r="Q68" s="307"/>
      <c r="R68" s="307"/>
      <c r="S68" s="307"/>
      <c r="T68" s="307"/>
      <c r="U68" s="307"/>
      <c r="V68" s="307"/>
      <c r="W68" s="307"/>
      <c r="X68" s="307"/>
      <c r="Y68" s="307"/>
      <c r="Z68" s="307"/>
    </row>
    <row r="69">
      <c r="A69" s="612">
        <v>68.0</v>
      </c>
      <c r="B69" s="612"/>
      <c r="C69" s="612"/>
      <c r="D69" s="612" t="s">
        <v>6647</v>
      </c>
      <c r="E69" s="612"/>
      <c r="F69" s="612"/>
      <c r="G69" s="1497" t="s">
        <v>6648</v>
      </c>
      <c r="H69" s="1498" t="s">
        <v>6649</v>
      </c>
      <c r="I69" s="1498" t="s">
        <v>502</v>
      </c>
      <c r="J69" s="613" t="s">
        <v>6502</v>
      </c>
      <c r="K69" s="1552">
        <v>45580.0</v>
      </c>
      <c r="L69" s="1498" t="s">
        <v>6621</v>
      </c>
      <c r="M69" s="307"/>
      <c r="N69" s="307"/>
      <c r="O69" s="307"/>
      <c r="P69" s="307"/>
      <c r="Q69" s="307"/>
      <c r="R69" s="307"/>
      <c r="S69" s="307"/>
      <c r="T69" s="307"/>
      <c r="U69" s="307"/>
      <c r="V69" s="307"/>
      <c r="W69" s="307"/>
      <c r="X69" s="307"/>
      <c r="Y69" s="307"/>
      <c r="Z69" s="307"/>
    </row>
    <row r="70">
      <c r="A70" s="226">
        <v>69.0</v>
      </c>
      <c r="B70" s="226"/>
      <c r="C70" s="226"/>
      <c r="D70" s="229" t="s">
        <v>6651</v>
      </c>
      <c r="E70" s="226"/>
      <c r="F70" s="178" t="s">
        <v>6653</v>
      </c>
      <c r="G70" s="169" t="s">
        <v>6654</v>
      </c>
      <c r="H70" s="336" t="s">
        <v>6655</v>
      </c>
      <c r="I70" s="178" t="s">
        <v>124</v>
      </c>
      <c r="J70" s="158" t="s">
        <v>47</v>
      </c>
      <c r="K70" s="309">
        <v>45580.0</v>
      </c>
      <c r="L70" s="178" t="s">
        <v>6621</v>
      </c>
      <c r="M70" s="307"/>
      <c r="N70" s="307"/>
      <c r="O70" s="307"/>
      <c r="P70" s="307"/>
      <c r="Q70" s="307"/>
      <c r="R70" s="307"/>
      <c r="S70" s="307"/>
      <c r="T70" s="307"/>
      <c r="U70" s="307"/>
      <c r="V70" s="307"/>
      <c r="W70" s="307"/>
      <c r="X70" s="307"/>
      <c r="Y70" s="307"/>
      <c r="Z70" s="307"/>
    </row>
    <row r="71">
      <c r="A71" s="612">
        <v>70.0</v>
      </c>
      <c r="B71" s="612"/>
      <c r="C71" s="612"/>
      <c r="D71" s="612" t="s">
        <v>6657</v>
      </c>
      <c r="E71" s="612"/>
      <c r="F71" s="1498" t="s">
        <v>6658</v>
      </c>
      <c r="G71" s="1548" t="s">
        <v>6659</v>
      </c>
      <c r="H71" s="1498" t="s">
        <v>6661</v>
      </c>
      <c r="I71" s="1498" t="s">
        <v>502</v>
      </c>
      <c r="J71" s="613" t="s">
        <v>6502</v>
      </c>
      <c r="K71" s="1552">
        <v>45580.0</v>
      </c>
      <c r="L71" s="1498" t="s">
        <v>6621</v>
      </c>
      <c r="M71" s="332"/>
      <c r="N71" s="332"/>
      <c r="O71" s="332"/>
      <c r="P71" s="332"/>
      <c r="Q71" s="332"/>
      <c r="R71" s="332"/>
      <c r="S71" s="332"/>
      <c r="T71" s="332"/>
      <c r="U71" s="332"/>
      <c r="V71" s="332"/>
      <c r="W71" s="332"/>
      <c r="X71" s="332"/>
      <c r="Y71" s="332"/>
      <c r="Z71" s="332"/>
    </row>
    <row r="72">
      <c r="A72" s="533">
        <v>71.0</v>
      </c>
      <c r="B72" s="533"/>
      <c r="C72" s="533"/>
      <c r="D72" s="202" t="s">
        <v>2866</v>
      </c>
      <c r="E72" s="533"/>
      <c r="F72" s="202" t="s">
        <v>104</v>
      </c>
      <c r="G72" s="1559" t="s">
        <v>6663</v>
      </c>
      <c r="H72" s="202" t="s">
        <v>6665</v>
      </c>
      <c r="I72" s="202" t="s">
        <v>40</v>
      </c>
      <c r="J72" s="599" t="s">
        <v>110</v>
      </c>
      <c r="K72" s="1560">
        <v>45532.0</v>
      </c>
      <c r="L72" s="533"/>
      <c r="M72" s="307"/>
      <c r="N72" s="307"/>
      <c r="O72" s="307"/>
      <c r="P72" s="307"/>
      <c r="Q72" s="307"/>
      <c r="R72" s="307"/>
      <c r="S72" s="307"/>
      <c r="T72" s="307"/>
      <c r="U72" s="307"/>
      <c r="V72" s="307"/>
      <c r="W72" s="307"/>
      <c r="X72" s="307"/>
      <c r="Y72" s="307"/>
      <c r="Z72" s="307"/>
    </row>
    <row r="73">
      <c r="A73" s="178">
        <v>72.0</v>
      </c>
      <c r="B73" s="226"/>
      <c r="C73" s="226"/>
      <c r="D73" s="226" t="s">
        <v>6667</v>
      </c>
      <c r="E73" s="226"/>
      <c r="F73" s="226"/>
      <c r="G73" s="338">
        <v>7.03147723E8</v>
      </c>
      <c r="H73" s="178" t="s">
        <v>6669</v>
      </c>
      <c r="I73" s="178" t="s">
        <v>124</v>
      </c>
      <c r="J73" s="158" t="s">
        <v>47</v>
      </c>
      <c r="K73" s="309">
        <v>45581.0</v>
      </c>
      <c r="L73" s="178" t="s">
        <v>6621</v>
      </c>
      <c r="M73" s="307"/>
      <c r="N73" s="307"/>
      <c r="O73" s="307"/>
      <c r="P73" s="307"/>
      <c r="Q73" s="307"/>
      <c r="R73" s="307"/>
      <c r="S73" s="307"/>
      <c r="T73" s="307"/>
      <c r="U73" s="307"/>
      <c r="V73" s="307"/>
      <c r="W73" s="307"/>
      <c r="X73" s="307"/>
      <c r="Y73" s="307"/>
      <c r="Z73" s="307"/>
    </row>
    <row r="74">
      <c r="A74" s="178">
        <v>73.0</v>
      </c>
      <c r="B74" s="226"/>
      <c r="C74" s="226"/>
      <c r="D74" s="226" t="s">
        <v>6671</v>
      </c>
      <c r="E74" s="226"/>
      <c r="F74" s="178" t="s">
        <v>104</v>
      </c>
      <c r="G74" s="338">
        <v>9.06896055E8</v>
      </c>
      <c r="H74" s="178" t="s">
        <v>6673</v>
      </c>
      <c r="I74" s="178" t="s">
        <v>124</v>
      </c>
      <c r="J74" s="158" t="s">
        <v>47</v>
      </c>
      <c r="K74" s="309">
        <v>45581.0</v>
      </c>
      <c r="L74" s="178" t="s">
        <v>6621</v>
      </c>
      <c r="M74" s="307"/>
      <c r="N74" s="307"/>
      <c r="O74" s="307"/>
      <c r="P74" s="307"/>
      <c r="Q74" s="307"/>
      <c r="R74" s="307"/>
      <c r="S74" s="307"/>
      <c r="T74" s="307"/>
      <c r="U74" s="307"/>
      <c r="V74" s="307"/>
      <c r="W74" s="307"/>
      <c r="X74" s="307"/>
      <c r="Y74" s="307"/>
      <c r="Z74" s="307"/>
    </row>
    <row r="75">
      <c r="A75" s="1498">
        <v>74.0</v>
      </c>
      <c r="B75" s="612"/>
      <c r="C75" s="612"/>
      <c r="D75" s="1498" t="s">
        <v>6675</v>
      </c>
      <c r="E75" s="612"/>
      <c r="F75" s="1498" t="s">
        <v>2849</v>
      </c>
      <c r="G75" s="1548" t="s">
        <v>6676</v>
      </c>
      <c r="H75" s="1498" t="s">
        <v>6677</v>
      </c>
      <c r="I75" s="1498" t="s">
        <v>502</v>
      </c>
      <c r="J75" s="613" t="s">
        <v>47</v>
      </c>
      <c r="K75" s="1552">
        <v>45582.0</v>
      </c>
      <c r="L75" s="1498" t="s">
        <v>6621</v>
      </c>
      <c r="M75" s="307"/>
      <c r="N75" s="307"/>
      <c r="O75" s="307"/>
      <c r="P75" s="307"/>
      <c r="Q75" s="307"/>
      <c r="R75" s="307"/>
      <c r="S75" s="307"/>
      <c r="T75" s="307"/>
      <c r="U75" s="307"/>
      <c r="V75" s="307"/>
      <c r="W75" s="307"/>
      <c r="X75" s="307"/>
      <c r="Y75" s="307"/>
      <c r="Z75" s="307"/>
    </row>
    <row r="76">
      <c r="A76" s="178">
        <v>75.0</v>
      </c>
      <c r="B76" s="226"/>
      <c r="C76" s="226"/>
      <c r="D76" s="178" t="s">
        <v>6680</v>
      </c>
      <c r="E76" s="226"/>
      <c r="F76" s="178" t="s">
        <v>104</v>
      </c>
      <c r="G76" s="308" t="s">
        <v>6681</v>
      </c>
      <c r="H76" s="178" t="s">
        <v>6682</v>
      </c>
      <c r="I76" s="178" t="s">
        <v>124</v>
      </c>
      <c r="J76" s="158" t="s">
        <v>110</v>
      </c>
      <c r="K76" s="309">
        <v>45582.0</v>
      </c>
      <c r="L76" s="226"/>
      <c r="M76" s="307"/>
      <c r="N76" s="307"/>
      <c r="O76" s="307"/>
      <c r="P76" s="307"/>
      <c r="Q76" s="307"/>
      <c r="R76" s="307"/>
      <c r="S76" s="307"/>
      <c r="T76" s="307"/>
      <c r="U76" s="307"/>
      <c r="V76" s="307"/>
      <c r="W76" s="307"/>
      <c r="X76" s="307"/>
      <c r="Y76" s="307"/>
      <c r="Z76" s="307"/>
    </row>
    <row r="77">
      <c r="A77" s="178">
        <v>76.0</v>
      </c>
      <c r="B77" s="226"/>
      <c r="C77" s="226"/>
      <c r="D77" s="226" t="s">
        <v>6683</v>
      </c>
      <c r="E77" s="1561"/>
      <c r="F77" s="178" t="s">
        <v>104</v>
      </c>
      <c r="G77" s="338">
        <v>9.07447907E8</v>
      </c>
      <c r="H77" s="178" t="s">
        <v>6684</v>
      </c>
      <c r="I77" s="178" t="s">
        <v>124</v>
      </c>
      <c r="J77" s="158" t="s">
        <v>110</v>
      </c>
      <c r="K77" s="309">
        <v>45583.0</v>
      </c>
      <c r="L77" s="226"/>
      <c r="M77" s="332"/>
      <c r="N77" s="332"/>
      <c r="O77" s="332"/>
      <c r="P77" s="332"/>
      <c r="Q77" s="332"/>
      <c r="R77" s="332"/>
      <c r="S77" s="332"/>
      <c r="T77" s="332"/>
      <c r="U77" s="332"/>
      <c r="V77" s="332"/>
      <c r="W77" s="332"/>
      <c r="X77" s="332"/>
      <c r="Y77" s="332"/>
      <c r="Z77" s="332"/>
    </row>
    <row r="78">
      <c r="A78" s="1498">
        <v>77.0</v>
      </c>
      <c r="B78" s="612"/>
      <c r="C78" s="612"/>
      <c r="D78" s="1498" t="s">
        <v>6685</v>
      </c>
      <c r="E78" s="612"/>
      <c r="F78" s="1498" t="s">
        <v>104</v>
      </c>
      <c r="G78" s="1548" t="s">
        <v>6686</v>
      </c>
      <c r="H78" s="1498" t="s">
        <v>6687</v>
      </c>
      <c r="I78" s="1498" t="s">
        <v>502</v>
      </c>
      <c r="J78" s="613" t="s">
        <v>110</v>
      </c>
      <c r="K78" s="1552">
        <v>45583.0</v>
      </c>
      <c r="L78" s="612"/>
      <c r="M78" s="307"/>
      <c r="N78" s="307"/>
      <c r="O78" s="307"/>
      <c r="P78" s="307"/>
      <c r="Q78" s="307"/>
      <c r="R78" s="307"/>
      <c r="S78" s="307"/>
      <c r="T78" s="307"/>
      <c r="U78" s="307"/>
      <c r="V78" s="307"/>
      <c r="W78" s="307"/>
      <c r="X78" s="307"/>
      <c r="Y78" s="307"/>
      <c r="Z78" s="307"/>
    </row>
    <row r="79">
      <c r="A79" s="178">
        <v>78.0</v>
      </c>
      <c r="B79" s="226"/>
      <c r="C79" s="226"/>
      <c r="D79" s="178" t="s">
        <v>6689</v>
      </c>
      <c r="E79" s="226"/>
      <c r="F79" s="178" t="s">
        <v>104</v>
      </c>
      <c r="G79" s="308" t="s">
        <v>6690</v>
      </c>
      <c r="H79" s="178" t="s">
        <v>6691</v>
      </c>
      <c r="I79" s="178" t="s">
        <v>124</v>
      </c>
      <c r="J79" s="158" t="s">
        <v>110</v>
      </c>
      <c r="K79" s="309">
        <v>45583.0</v>
      </c>
      <c r="L79" s="226"/>
      <c r="M79" s="307"/>
      <c r="N79" s="307"/>
      <c r="O79" s="307"/>
      <c r="P79" s="307"/>
      <c r="Q79" s="307"/>
      <c r="R79" s="307"/>
      <c r="S79" s="307"/>
      <c r="T79" s="307"/>
      <c r="U79" s="307"/>
      <c r="V79" s="307"/>
      <c r="W79" s="307"/>
      <c r="X79" s="307"/>
      <c r="Y79" s="307"/>
      <c r="Z79" s="307"/>
    </row>
    <row r="80">
      <c r="A80" s="202">
        <v>79.0</v>
      </c>
      <c r="B80" s="533"/>
      <c r="C80" s="533"/>
      <c r="D80" s="202" t="s">
        <v>6693</v>
      </c>
      <c r="E80" s="533"/>
      <c r="F80" s="202" t="s">
        <v>104</v>
      </c>
      <c r="G80" s="1559" t="s">
        <v>6694</v>
      </c>
      <c r="H80" s="202" t="s">
        <v>6695</v>
      </c>
      <c r="I80" s="202" t="s">
        <v>40</v>
      </c>
      <c r="J80" s="599" t="s">
        <v>47</v>
      </c>
      <c r="K80" s="1558">
        <v>45586.0</v>
      </c>
      <c r="L80" s="533"/>
      <c r="M80" s="307"/>
      <c r="N80" s="307"/>
      <c r="O80" s="307"/>
      <c r="P80" s="307"/>
      <c r="Q80" s="307"/>
      <c r="R80" s="307"/>
      <c r="S80" s="307"/>
      <c r="T80" s="307"/>
      <c r="U80" s="307"/>
      <c r="V80" s="307"/>
      <c r="W80" s="307"/>
      <c r="X80" s="307"/>
      <c r="Y80" s="307"/>
      <c r="Z80" s="307"/>
    </row>
    <row r="81">
      <c r="A81" s="1537">
        <v>80.0</v>
      </c>
      <c r="B81" s="1536"/>
      <c r="C81" s="1536"/>
      <c r="D81" s="1537" t="s">
        <v>6697</v>
      </c>
      <c r="E81" s="1536"/>
      <c r="F81" s="1537" t="s">
        <v>104</v>
      </c>
      <c r="G81" s="1547" t="s">
        <v>6699</v>
      </c>
      <c r="H81" s="1537" t="s">
        <v>6700</v>
      </c>
      <c r="I81" s="1537" t="s">
        <v>139</v>
      </c>
      <c r="J81" s="1544" t="s">
        <v>110</v>
      </c>
      <c r="K81" s="1562">
        <v>45589.0</v>
      </c>
      <c r="L81" s="1536"/>
      <c r="M81" s="307"/>
      <c r="N81" s="307"/>
      <c r="O81" s="307"/>
      <c r="P81" s="307"/>
      <c r="Q81" s="307"/>
      <c r="R81" s="307"/>
      <c r="S81" s="307"/>
      <c r="T81" s="307"/>
      <c r="U81" s="307"/>
      <c r="V81" s="307"/>
      <c r="W81" s="307"/>
      <c r="X81" s="307"/>
      <c r="Y81" s="307"/>
      <c r="Z81" s="307"/>
    </row>
    <row r="82">
      <c r="A82" s="386">
        <v>81.0</v>
      </c>
      <c r="B82" s="332"/>
      <c r="C82" s="332"/>
      <c r="D82" s="386" t="s">
        <v>6703</v>
      </c>
      <c r="E82" s="332"/>
      <c r="F82" s="386" t="s">
        <v>104</v>
      </c>
      <c r="G82" s="1563" t="s">
        <v>6704</v>
      </c>
      <c r="H82" s="386" t="s">
        <v>6705</v>
      </c>
      <c r="I82" s="386" t="s">
        <v>502</v>
      </c>
      <c r="J82" s="227" t="s">
        <v>110</v>
      </c>
      <c r="K82" s="1564">
        <v>45589.0</v>
      </c>
      <c r="L82" s="332"/>
      <c r="M82" s="307"/>
      <c r="N82" s="307"/>
      <c r="O82" s="307"/>
      <c r="P82" s="307"/>
      <c r="Q82" s="307"/>
      <c r="R82" s="307"/>
      <c r="S82" s="307"/>
      <c r="T82" s="307"/>
      <c r="U82" s="307"/>
      <c r="V82" s="307"/>
      <c r="W82" s="307"/>
      <c r="X82" s="307"/>
      <c r="Y82" s="307"/>
      <c r="Z82" s="307"/>
    </row>
    <row r="83">
      <c r="A83" s="202">
        <v>82.0</v>
      </c>
      <c r="B83" s="533"/>
      <c r="C83" s="533"/>
      <c r="D83" s="202" t="s">
        <v>2953</v>
      </c>
      <c r="E83" s="533"/>
      <c r="F83" s="202" t="s">
        <v>6708</v>
      </c>
      <c r="G83" s="1565" t="s">
        <v>6709</v>
      </c>
      <c r="H83" s="1566" t="s">
        <v>6711</v>
      </c>
      <c r="I83" s="202" t="s">
        <v>40</v>
      </c>
      <c r="J83" s="599" t="s">
        <v>110</v>
      </c>
      <c r="K83" s="1567">
        <v>45593.0</v>
      </c>
      <c r="L83" s="533"/>
      <c r="M83" s="332"/>
      <c r="N83" s="332"/>
      <c r="O83" s="332"/>
      <c r="P83" s="332"/>
      <c r="Q83" s="332"/>
      <c r="R83" s="332"/>
      <c r="S83" s="332"/>
      <c r="T83" s="332"/>
      <c r="U83" s="332"/>
      <c r="V83" s="332"/>
      <c r="W83" s="332"/>
      <c r="X83" s="332"/>
      <c r="Y83" s="332"/>
      <c r="Z83" s="332"/>
    </row>
    <row r="84">
      <c r="A84" s="386">
        <v>83.0</v>
      </c>
      <c r="B84" s="332"/>
      <c r="C84" s="332"/>
      <c r="D84" s="386" t="s">
        <v>6713</v>
      </c>
      <c r="E84" s="332"/>
      <c r="F84" s="332"/>
      <c r="G84" s="1563" t="s">
        <v>6714</v>
      </c>
      <c r="H84" s="386" t="s">
        <v>6716</v>
      </c>
      <c r="I84" s="386" t="s">
        <v>502</v>
      </c>
      <c r="J84" s="227" t="s">
        <v>110</v>
      </c>
      <c r="K84" s="1568">
        <v>45594.0</v>
      </c>
      <c r="L84" s="332"/>
      <c r="M84" s="307"/>
      <c r="N84" s="307"/>
      <c r="O84" s="307"/>
      <c r="P84" s="307"/>
      <c r="Q84" s="307"/>
      <c r="R84" s="307"/>
      <c r="S84" s="307"/>
      <c r="T84" s="307"/>
      <c r="U84" s="307"/>
      <c r="V84" s="307"/>
      <c r="W84" s="307"/>
      <c r="X84" s="307"/>
      <c r="Y84" s="307"/>
      <c r="Z84" s="307"/>
    </row>
    <row r="85">
      <c r="A85" s="1498">
        <v>84.0</v>
      </c>
      <c r="B85" s="612"/>
      <c r="C85" s="612"/>
      <c r="D85" s="1498" t="s">
        <v>6717</v>
      </c>
      <c r="E85" s="612"/>
      <c r="F85" s="1498" t="s">
        <v>2849</v>
      </c>
      <c r="G85" s="1572" t="s">
        <v>1019</v>
      </c>
      <c r="H85" s="1498" t="s">
        <v>6718</v>
      </c>
      <c r="I85" s="1498" t="s">
        <v>502</v>
      </c>
      <c r="J85" s="613" t="s">
        <v>110</v>
      </c>
      <c r="K85" s="1574">
        <v>45596.0</v>
      </c>
      <c r="L85" s="612"/>
      <c r="M85" s="307"/>
      <c r="N85" s="307"/>
      <c r="O85" s="307"/>
      <c r="P85" s="307"/>
      <c r="Q85" s="307"/>
      <c r="R85" s="307"/>
      <c r="S85" s="307"/>
      <c r="T85" s="307"/>
      <c r="U85" s="307"/>
      <c r="V85" s="307"/>
      <c r="W85" s="307"/>
      <c r="X85" s="307"/>
      <c r="Y85" s="307"/>
      <c r="Z85" s="307"/>
    </row>
    <row r="86">
      <c r="A86" s="1498">
        <v>85.0</v>
      </c>
      <c r="B86" s="612"/>
      <c r="C86" s="612"/>
      <c r="D86" s="1498" t="s">
        <v>6719</v>
      </c>
      <c r="E86" s="612"/>
      <c r="F86" s="612"/>
      <c r="G86" s="1548" t="s">
        <v>6720</v>
      </c>
      <c r="H86" s="1498" t="s">
        <v>6721</v>
      </c>
      <c r="I86" s="1498" t="s">
        <v>502</v>
      </c>
      <c r="J86" s="610"/>
      <c r="K86" s="612"/>
      <c r="L86" s="612"/>
      <c r="M86" s="307"/>
      <c r="N86" s="307"/>
      <c r="O86" s="307"/>
      <c r="P86" s="307"/>
      <c r="Q86" s="307"/>
      <c r="R86" s="307"/>
      <c r="S86" s="307"/>
      <c r="T86" s="307"/>
      <c r="U86" s="307"/>
      <c r="V86" s="307"/>
      <c r="W86" s="307"/>
      <c r="X86" s="307"/>
      <c r="Y86" s="307"/>
      <c r="Z86" s="307"/>
    </row>
    <row r="87">
      <c r="A87" s="1498">
        <v>86.0</v>
      </c>
      <c r="B87" s="612"/>
      <c r="C87" s="612"/>
      <c r="D87" s="1498" t="s">
        <v>1054</v>
      </c>
      <c r="E87" s="1556"/>
      <c r="F87" s="612"/>
      <c r="G87" s="1551" t="s">
        <v>1055</v>
      </c>
      <c r="H87" s="1498" t="s">
        <v>6722</v>
      </c>
      <c r="I87" s="1498" t="s">
        <v>502</v>
      </c>
      <c r="J87" s="613" t="s">
        <v>110</v>
      </c>
      <c r="K87" s="1574">
        <v>45601.0</v>
      </c>
      <c r="L87" s="612"/>
      <c r="M87" s="332"/>
      <c r="N87" s="332"/>
      <c r="O87" s="332"/>
      <c r="P87" s="332"/>
      <c r="Q87" s="332"/>
      <c r="R87" s="332"/>
      <c r="S87" s="332"/>
      <c r="T87" s="332"/>
      <c r="U87" s="332"/>
      <c r="V87" s="332"/>
      <c r="W87" s="332"/>
      <c r="X87" s="332"/>
      <c r="Y87" s="332"/>
      <c r="Z87" s="332"/>
    </row>
    <row r="88">
      <c r="A88" s="178">
        <v>87.0</v>
      </c>
      <c r="B88" s="226"/>
      <c r="C88" s="226"/>
      <c r="D88" s="178" t="s">
        <v>6724</v>
      </c>
      <c r="E88" s="1578"/>
      <c r="F88" s="178" t="s">
        <v>104</v>
      </c>
      <c r="G88" s="308" t="s">
        <v>6727</v>
      </c>
      <c r="H88" s="178" t="s">
        <v>6728</v>
      </c>
      <c r="I88" s="178" t="s">
        <v>124</v>
      </c>
      <c r="J88" s="158" t="s">
        <v>110</v>
      </c>
      <c r="K88" s="345">
        <v>45603.0</v>
      </c>
      <c r="L88" s="226"/>
      <c r="M88" s="307"/>
      <c r="N88" s="307"/>
      <c r="O88" s="307"/>
      <c r="P88" s="307"/>
      <c r="Q88" s="307"/>
      <c r="R88" s="307"/>
      <c r="S88" s="307"/>
      <c r="T88" s="307"/>
      <c r="U88" s="307"/>
      <c r="V88" s="307"/>
      <c r="W88" s="307"/>
      <c r="X88" s="307"/>
      <c r="Y88" s="307"/>
      <c r="Z88" s="307"/>
    </row>
    <row r="89">
      <c r="A89" s="178">
        <v>88.0</v>
      </c>
      <c r="B89" s="226"/>
      <c r="C89" s="226"/>
      <c r="D89" s="178" t="s">
        <v>6729</v>
      </c>
      <c r="E89" s="226"/>
      <c r="F89" s="178" t="s">
        <v>104</v>
      </c>
      <c r="G89" s="1580" t="s">
        <v>6731</v>
      </c>
      <c r="H89" s="178" t="s">
        <v>6732</v>
      </c>
      <c r="I89" s="178" t="s">
        <v>124</v>
      </c>
      <c r="J89" s="158" t="s">
        <v>110</v>
      </c>
      <c r="K89" s="345">
        <v>45607.0</v>
      </c>
      <c r="L89" s="226"/>
      <c r="M89" s="307"/>
      <c r="N89" s="307"/>
      <c r="O89" s="307"/>
      <c r="P89" s="307"/>
      <c r="Q89" s="307"/>
      <c r="R89" s="307"/>
      <c r="S89" s="307"/>
      <c r="T89" s="307"/>
      <c r="U89" s="307"/>
      <c r="V89" s="307"/>
      <c r="W89" s="307"/>
      <c r="X89" s="307"/>
      <c r="Y89" s="307"/>
      <c r="Z89" s="307"/>
    </row>
    <row r="90">
      <c r="A90" s="178">
        <v>89.0</v>
      </c>
      <c r="B90" s="226"/>
      <c r="C90" s="226"/>
      <c r="D90" s="178" t="s">
        <v>6734</v>
      </c>
      <c r="E90" s="226"/>
      <c r="F90" s="178" t="s">
        <v>104</v>
      </c>
      <c r="G90" s="308" t="s">
        <v>6736</v>
      </c>
      <c r="H90" s="178" t="s">
        <v>6737</v>
      </c>
      <c r="I90" s="178" t="s">
        <v>124</v>
      </c>
      <c r="J90" s="158" t="s">
        <v>47</v>
      </c>
      <c r="K90" s="309">
        <v>45610.0</v>
      </c>
      <c r="L90" s="178" t="s">
        <v>6738</v>
      </c>
      <c r="M90" s="307"/>
      <c r="N90" s="307"/>
      <c r="O90" s="307"/>
      <c r="P90" s="307"/>
      <c r="Q90" s="307"/>
      <c r="R90" s="307"/>
      <c r="S90" s="307"/>
      <c r="T90" s="307"/>
      <c r="U90" s="307"/>
      <c r="V90" s="307"/>
      <c r="W90" s="307"/>
      <c r="X90" s="307"/>
      <c r="Y90" s="307"/>
      <c r="Z90" s="307"/>
    </row>
    <row r="91">
      <c r="A91" s="178">
        <v>90.0</v>
      </c>
      <c r="B91" s="226"/>
      <c r="C91" s="226"/>
      <c r="D91" s="178" t="s">
        <v>6740</v>
      </c>
      <c r="E91" s="226"/>
      <c r="F91" s="178" t="s">
        <v>104</v>
      </c>
      <c r="G91" s="308" t="s">
        <v>6741</v>
      </c>
      <c r="H91" s="178" t="s">
        <v>6743</v>
      </c>
      <c r="I91" s="178" t="s">
        <v>124</v>
      </c>
      <c r="J91" s="158" t="s">
        <v>47</v>
      </c>
      <c r="K91" s="309">
        <v>45610.0</v>
      </c>
      <c r="L91" s="178" t="s">
        <v>6738</v>
      </c>
      <c r="M91" s="307"/>
      <c r="N91" s="307"/>
      <c r="O91" s="307"/>
      <c r="P91" s="307"/>
      <c r="Q91" s="307"/>
      <c r="R91" s="307"/>
      <c r="S91" s="307"/>
      <c r="T91" s="307"/>
      <c r="U91" s="307"/>
      <c r="V91" s="307"/>
      <c r="W91" s="307"/>
      <c r="X91" s="307"/>
      <c r="Y91" s="307"/>
      <c r="Z91" s="307"/>
    </row>
    <row r="92">
      <c r="A92" s="178">
        <v>91.0</v>
      </c>
      <c r="B92" s="226"/>
      <c r="C92" s="226"/>
      <c r="D92" s="178" t="s">
        <v>6744</v>
      </c>
      <c r="E92" s="226"/>
      <c r="F92" s="178" t="s">
        <v>2849</v>
      </c>
      <c r="G92" s="308" t="s">
        <v>6745</v>
      </c>
      <c r="H92" s="178" t="s">
        <v>6746</v>
      </c>
      <c r="I92" s="178" t="s">
        <v>124</v>
      </c>
      <c r="J92" s="158" t="s">
        <v>47</v>
      </c>
      <c r="K92" s="309">
        <v>45610.0</v>
      </c>
      <c r="L92" s="226"/>
      <c r="M92" s="307"/>
      <c r="N92" s="307"/>
      <c r="O92" s="307"/>
      <c r="P92" s="307"/>
      <c r="Q92" s="307"/>
      <c r="R92" s="307"/>
      <c r="S92" s="307"/>
      <c r="T92" s="307"/>
      <c r="U92" s="307"/>
      <c r="V92" s="307"/>
      <c r="W92" s="307"/>
      <c r="X92" s="307"/>
      <c r="Y92" s="307"/>
      <c r="Z92" s="307"/>
    </row>
    <row r="93">
      <c r="A93" s="202">
        <v>92.0</v>
      </c>
      <c r="B93" s="533"/>
      <c r="C93" s="533"/>
      <c r="D93" s="202" t="s">
        <v>2897</v>
      </c>
      <c r="E93" s="533"/>
      <c r="F93" s="202" t="s">
        <v>104</v>
      </c>
      <c r="G93" s="1559" t="s">
        <v>6747</v>
      </c>
      <c r="H93" s="202" t="s">
        <v>6748</v>
      </c>
      <c r="I93" s="202" t="s">
        <v>40</v>
      </c>
      <c r="J93" s="599" t="s">
        <v>47</v>
      </c>
      <c r="K93" s="1560">
        <v>45562.0</v>
      </c>
      <c r="L93" s="533"/>
      <c r="M93" s="307"/>
      <c r="N93" s="307"/>
      <c r="O93" s="307"/>
      <c r="P93" s="307"/>
      <c r="Q93" s="307"/>
      <c r="R93" s="307"/>
      <c r="S93" s="307"/>
      <c r="T93" s="307"/>
      <c r="U93" s="307"/>
      <c r="V93" s="307"/>
      <c r="W93" s="307"/>
      <c r="X93" s="307"/>
      <c r="Y93" s="307"/>
      <c r="Z93" s="307"/>
    </row>
    <row r="94">
      <c r="A94" s="178">
        <v>93.0</v>
      </c>
      <c r="B94" s="226"/>
      <c r="C94" s="226"/>
      <c r="D94" s="178" t="s">
        <v>6750</v>
      </c>
      <c r="E94" s="226"/>
      <c r="F94" s="178" t="s">
        <v>2849</v>
      </c>
      <c r="G94" s="308" t="s">
        <v>6751</v>
      </c>
      <c r="H94" s="178" t="s">
        <v>6753</v>
      </c>
      <c r="I94" s="178" t="s">
        <v>124</v>
      </c>
      <c r="J94" s="158" t="s">
        <v>47</v>
      </c>
      <c r="K94" s="309">
        <v>45607.0</v>
      </c>
      <c r="L94" s="226"/>
      <c r="M94" s="307"/>
      <c r="N94" s="307"/>
      <c r="O94" s="307"/>
      <c r="P94" s="307"/>
      <c r="Q94" s="307"/>
      <c r="R94" s="307"/>
      <c r="S94" s="307"/>
      <c r="T94" s="307"/>
      <c r="U94" s="307"/>
      <c r="V94" s="307"/>
      <c r="W94" s="307"/>
      <c r="X94" s="307"/>
      <c r="Y94" s="307"/>
      <c r="Z94" s="307"/>
    </row>
    <row r="95">
      <c r="A95" s="202">
        <v>94.0</v>
      </c>
      <c r="B95" s="533"/>
      <c r="C95" s="533"/>
      <c r="D95" s="202" t="s">
        <v>6755</v>
      </c>
      <c r="E95" s="533"/>
      <c r="F95" s="202" t="s">
        <v>2849</v>
      </c>
      <c r="G95" s="1559" t="s">
        <v>34</v>
      </c>
      <c r="H95" s="202" t="s">
        <v>6756</v>
      </c>
      <c r="I95" s="202" t="s">
        <v>40</v>
      </c>
      <c r="J95" s="599" t="s">
        <v>47</v>
      </c>
      <c r="K95" s="1558">
        <v>45611.0</v>
      </c>
      <c r="L95" s="202" t="s">
        <v>4665</v>
      </c>
      <c r="M95" s="307"/>
      <c r="N95" s="307"/>
      <c r="O95" s="307"/>
      <c r="P95" s="307"/>
      <c r="Q95" s="307"/>
      <c r="R95" s="307"/>
      <c r="S95" s="307"/>
      <c r="T95" s="307"/>
      <c r="U95" s="307"/>
      <c r="V95" s="307"/>
      <c r="W95" s="307"/>
      <c r="X95" s="307"/>
      <c r="Y95" s="307"/>
      <c r="Z95" s="307"/>
    </row>
    <row r="96">
      <c r="A96" s="1498">
        <v>95.0</v>
      </c>
      <c r="B96" s="612"/>
      <c r="C96" s="612"/>
      <c r="D96" s="1498" t="s">
        <v>6759</v>
      </c>
      <c r="E96" s="612"/>
      <c r="F96" s="1498" t="s">
        <v>104</v>
      </c>
      <c r="G96" s="1548" t="s">
        <v>6760</v>
      </c>
      <c r="H96" s="1498" t="s">
        <v>6761</v>
      </c>
      <c r="I96" s="1498" t="s">
        <v>502</v>
      </c>
      <c r="J96" s="613" t="s">
        <v>47</v>
      </c>
      <c r="K96" s="1552">
        <v>45611.0</v>
      </c>
      <c r="L96" s="612"/>
      <c r="M96" s="307"/>
      <c r="N96" s="307"/>
      <c r="O96" s="307"/>
      <c r="P96" s="307"/>
      <c r="Q96" s="307"/>
      <c r="R96" s="307"/>
      <c r="S96" s="307"/>
      <c r="T96" s="307"/>
      <c r="U96" s="307"/>
      <c r="V96" s="307"/>
      <c r="W96" s="307"/>
      <c r="X96" s="307"/>
      <c r="Y96" s="307"/>
      <c r="Z96" s="307"/>
    </row>
    <row r="97">
      <c r="A97" s="1498">
        <v>96.0</v>
      </c>
      <c r="B97" s="612"/>
      <c r="C97" s="612"/>
      <c r="D97" s="1498" t="s">
        <v>6764</v>
      </c>
      <c r="E97" s="612"/>
      <c r="F97" s="1498" t="s">
        <v>104</v>
      </c>
      <c r="G97" s="1548" t="s">
        <v>6765</v>
      </c>
      <c r="H97" s="1498" t="s">
        <v>6766</v>
      </c>
      <c r="I97" s="1498" t="s">
        <v>502</v>
      </c>
      <c r="J97" s="613" t="s">
        <v>47</v>
      </c>
      <c r="K97" s="1552">
        <v>45614.0</v>
      </c>
      <c r="L97" s="1498" t="s">
        <v>4684</v>
      </c>
      <c r="M97" s="307"/>
      <c r="N97" s="307"/>
      <c r="O97" s="307"/>
      <c r="P97" s="307"/>
      <c r="Q97" s="307"/>
      <c r="R97" s="307"/>
      <c r="S97" s="307"/>
      <c r="T97" s="307"/>
      <c r="U97" s="307"/>
      <c r="V97" s="307"/>
      <c r="W97" s="307"/>
      <c r="X97" s="307"/>
      <c r="Y97" s="307"/>
      <c r="Z97" s="307"/>
    </row>
    <row r="98">
      <c r="A98" s="178">
        <v>97.0</v>
      </c>
      <c r="B98" s="226"/>
      <c r="C98" s="226"/>
      <c r="D98" s="329" t="s">
        <v>6769</v>
      </c>
      <c r="E98" s="226"/>
      <c r="F98" s="178" t="s">
        <v>104</v>
      </c>
      <c r="G98" s="308" t="s">
        <v>6770</v>
      </c>
      <c r="H98" s="178" t="s">
        <v>6771</v>
      </c>
      <c r="I98" s="178" t="s">
        <v>124</v>
      </c>
      <c r="J98" s="158" t="s">
        <v>6502</v>
      </c>
      <c r="K98" s="309">
        <v>45614.0</v>
      </c>
      <c r="L98" s="178" t="s">
        <v>4684</v>
      </c>
      <c r="M98" s="307"/>
      <c r="N98" s="307"/>
      <c r="O98" s="307"/>
      <c r="P98" s="307"/>
      <c r="Q98" s="307"/>
      <c r="R98" s="307"/>
      <c r="S98" s="307"/>
      <c r="T98" s="307"/>
      <c r="U98" s="307"/>
      <c r="V98" s="307"/>
      <c r="W98" s="307"/>
      <c r="X98" s="307"/>
      <c r="Y98" s="307"/>
      <c r="Z98" s="307"/>
    </row>
    <row r="99">
      <c r="A99" s="1498">
        <v>98.0</v>
      </c>
      <c r="B99" s="612"/>
      <c r="C99" s="612"/>
      <c r="D99" s="1498" t="s">
        <v>6774</v>
      </c>
      <c r="E99" s="612"/>
      <c r="F99" s="612"/>
      <c r="G99" s="1548" t="s">
        <v>6775</v>
      </c>
      <c r="H99" s="1498" t="s">
        <v>6776</v>
      </c>
      <c r="I99" s="1498" t="s">
        <v>502</v>
      </c>
      <c r="J99" s="613" t="s">
        <v>6502</v>
      </c>
      <c r="K99" s="1552">
        <v>45614.0</v>
      </c>
      <c r="L99" s="1498" t="s">
        <v>4684</v>
      </c>
      <c r="M99" s="307"/>
      <c r="N99" s="307"/>
      <c r="O99" s="307"/>
      <c r="P99" s="307"/>
      <c r="Q99" s="307"/>
      <c r="R99" s="307"/>
      <c r="S99" s="307"/>
      <c r="T99" s="307"/>
      <c r="U99" s="307"/>
      <c r="V99" s="307"/>
      <c r="W99" s="307"/>
      <c r="X99" s="307"/>
      <c r="Y99" s="307"/>
      <c r="Z99" s="307"/>
    </row>
    <row r="100">
      <c r="A100" s="202">
        <v>99.0</v>
      </c>
      <c r="B100" s="533"/>
      <c r="C100" s="533"/>
      <c r="D100" s="202" t="s">
        <v>2889</v>
      </c>
      <c r="E100" s="533"/>
      <c r="F100" s="202" t="s">
        <v>2849</v>
      </c>
      <c r="G100" s="1559" t="s">
        <v>6781</v>
      </c>
      <c r="H100" s="202" t="s">
        <v>6782</v>
      </c>
      <c r="I100" s="202" t="s">
        <v>40</v>
      </c>
      <c r="J100" s="599" t="s">
        <v>47</v>
      </c>
      <c r="K100" s="1558">
        <v>45612.0</v>
      </c>
      <c r="L100" s="533"/>
      <c r="M100" s="307"/>
      <c r="N100" s="307"/>
      <c r="O100" s="307"/>
      <c r="P100" s="307"/>
      <c r="Q100" s="307"/>
      <c r="R100" s="307"/>
      <c r="S100" s="307"/>
      <c r="T100" s="307"/>
      <c r="U100" s="307"/>
      <c r="V100" s="307"/>
      <c r="W100" s="307"/>
      <c r="X100" s="307"/>
      <c r="Y100" s="307"/>
      <c r="Z100" s="307"/>
    </row>
    <row r="101">
      <c r="A101" s="202">
        <v>100.0</v>
      </c>
      <c r="B101" s="533"/>
      <c r="C101" s="533"/>
      <c r="D101" s="202" t="s">
        <v>1144</v>
      </c>
      <c r="E101" s="533"/>
      <c r="F101" s="202" t="s">
        <v>104</v>
      </c>
      <c r="G101" s="1559" t="s">
        <v>6783</v>
      </c>
      <c r="H101" s="202" t="s">
        <v>1147</v>
      </c>
      <c r="I101" s="202" t="s">
        <v>40</v>
      </c>
      <c r="J101" s="599" t="s">
        <v>47</v>
      </c>
      <c r="K101" s="1558">
        <v>45615.0</v>
      </c>
      <c r="L101" s="533"/>
      <c r="M101" s="307"/>
      <c r="N101" s="307"/>
      <c r="O101" s="307"/>
      <c r="P101" s="307"/>
      <c r="Q101" s="307"/>
      <c r="R101" s="307"/>
      <c r="S101" s="307"/>
      <c r="T101" s="307"/>
      <c r="U101" s="307"/>
      <c r="V101" s="307"/>
      <c r="W101" s="307"/>
      <c r="X101" s="307"/>
      <c r="Y101" s="307"/>
      <c r="Z101" s="307"/>
    </row>
    <row r="102">
      <c r="A102" s="202">
        <v>101.0</v>
      </c>
      <c r="B102" s="533"/>
      <c r="C102" s="533"/>
      <c r="D102" s="202" t="s">
        <v>6784</v>
      </c>
      <c r="E102" s="533"/>
      <c r="F102" s="202" t="s">
        <v>104</v>
      </c>
      <c r="G102" s="1559" t="s">
        <v>1122</v>
      </c>
      <c r="H102" s="202" t="s">
        <v>6785</v>
      </c>
      <c r="I102" s="202" t="s">
        <v>40</v>
      </c>
      <c r="J102" s="599" t="s">
        <v>47</v>
      </c>
      <c r="K102" s="1558">
        <v>45622.0</v>
      </c>
      <c r="L102" s="533"/>
      <c r="M102" s="307"/>
      <c r="N102" s="307"/>
      <c r="O102" s="307"/>
      <c r="P102" s="307"/>
      <c r="Q102" s="307"/>
      <c r="R102" s="307"/>
      <c r="S102" s="307"/>
      <c r="T102" s="307"/>
      <c r="U102" s="307"/>
      <c r="V102" s="307"/>
      <c r="W102" s="307"/>
      <c r="X102" s="307"/>
      <c r="Y102" s="307"/>
      <c r="Z102" s="307"/>
    </row>
    <row r="103">
      <c r="A103" s="386">
        <v>102.0</v>
      </c>
      <c r="B103" s="226"/>
      <c r="C103" s="226"/>
      <c r="D103" s="178" t="s">
        <v>1132</v>
      </c>
      <c r="E103" s="226"/>
      <c r="F103" s="178" t="s">
        <v>104</v>
      </c>
      <c r="G103" s="308" t="s">
        <v>1133</v>
      </c>
      <c r="H103" s="178" t="s">
        <v>6786</v>
      </c>
      <c r="I103" s="386" t="s">
        <v>124</v>
      </c>
      <c r="J103" s="227" t="s">
        <v>6502</v>
      </c>
      <c r="K103" s="309">
        <v>45621.0</v>
      </c>
      <c r="L103" s="226"/>
      <c r="M103" s="307"/>
      <c r="N103" s="307"/>
      <c r="O103" s="307"/>
      <c r="P103" s="307"/>
      <c r="Q103" s="307"/>
      <c r="R103" s="307"/>
      <c r="S103" s="307"/>
      <c r="T103" s="307"/>
      <c r="U103" s="307"/>
      <c r="V103" s="307"/>
      <c r="W103" s="307"/>
      <c r="X103" s="307"/>
      <c r="Y103" s="307"/>
      <c r="Z103" s="307"/>
    </row>
    <row r="104">
      <c r="A104" s="386">
        <v>103.0</v>
      </c>
      <c r="B104" s="332"/>
      <c r="C104" s="332"/>
      <c r="D104" s="386" t="s">
        <v>6788</v>
      </c>
      <c r="E104" s="332"/>
      <c r="F104" s="386" t="s">
        <v>6789</v>
      </c>
      <c r="G104" s="1563" t="s">
        <v>6790</v>
      </c>
      <c r="H104" s="386" t="s">
        <v>6791</v>
      </c>
      <c r="I104" s="386" t="s">
        <v>124</v>
      </c>
      <c r="J104" s="227" t="s">
        <v>47</v>
      </c>
      <c r="K104" s="1564">
        <v>45624.0</v>
      </c>
      <c r="L104" s="386" t="s">
        <v>6792</v>
      </c>
      <c r="M104" s="307"/>
      <c r="N104" s="307"/>
      <c r="O104" s="307"/>
      <c r="P104" s="307"/>
      <c r="Q104" s="307"/>
      <c r="R104" s="307"/>
      <c r="S104" s="307"/>
      <c r="T104" s="307"/>
      <c r="U104" s="307"/>
      <c r="V104" s="307"/>
      <c r="W104" s="307"/>
      <c r="X104" s="307"/>
      <c r="Y104" s="307"/>
      <c r="Z104" s="307"/>
    </row>
    <row r="105">
      <c r="A105" s="386">
        <v>104.0</v>
      </c>
      <c r="B105" s="226"/>
      <c r="C105" s="226"/>
      <c r="D105" s="178" t="s">
        <v>6793</v>
      </c>
      <c r="E105" s="226"/>
      <c r="F105" s="178" t="s">
        <v>2849</v>
      </c>
      <c r="G105" s="158" t="s">
        <v>6794</v>
      </c>
      <c r="H105" s="178" t="s">
        <v>6795</v>
      </c>
      <c r="I105" s="386" t="s">
        <v>124</v>
      </c>
      <c r="J105" s="158" t="s">
        <v>6334</v>
      </c>
      <c r="K105" s="309">
        <v>45625.0</v>
      </c>
      <c r="L105" s="386" t="s">
        <v>4684</v>
      </c>
      <c r="M105" s="307"/>
      <c r="N105" s="307"/>
      <c r="O105" s="307"/>
      <c r="P105" s="307"/>
      <c r="Q105" s="307"/>
      <c r="R105" s="307"/>
      <c r="S105" s="307"/>
      <c r="T105" s="307"/>
      <c r="U105" s="307"/>
      <c r="V105" s="307"/>
      <c r="W105" s="307"/>
      <c r="X105" s="307"/>
      <c r="Y105" s="307"/>
      <c r="Z105" s="307"/>
    </row>
    <row r="106">
      <c r="A106" s="178">
        <v>105.0</v>
      </c>
      <c r="B106" s="226"/>
      <c r="C106" s="226"/>
      <c r="D106" s="336" t="s">
        <v>6797</v>
      </c>
      <c r="E106" s="226"/>
      <c r="F106" s="178" t="s">
        <v>104</v>
      </c>
      <c r="G106" s="349">
        <v>7.0796989E8</v>
      </c>
      <c r="H106" s="178" t="s">
        <v>6798</v>
      </c>
      <c r="I106" s="386" t="s">
        <v>124</v>
      </c>
      <c r="J106" s="158" t="s">
        <v>47</v>
      </c>
      <c r="K106" s="309">
        <v>45632.0</v>
      </c>
      <c r="L106" s="178" t="s">
        <v>6799</v>
      </c>
      <c r="M106" s="307"/>
      <c r="N106" s="307"/>
      <c r="O106" s="307"/>
      <c r="P106" s="307"/>
      <c r="Q106" s="307"/>
      <c r="R106" s="307"/>
      <c r="S106" s="307"/>
      <c r="T106" s="307"/>
      <c r="U106" s="307"/>
      <c r="V106" s="307"/>
      <c r="W106" s="307"/>
      <c r="X106" s="307"/>
      <c r="Y106" s="307"/>
      <c r="Z106" s="307"/>
    </row>
    <row r="107">
      <c r="A107" s="1498">
        <v>106.0</v>
      </c>
      <c r="B107" s="612"/>
      <c r="C107" s="612"/>
      <c r="D107" s="1498" t="s">
        <v>6800</v>
      </c>
      <c r="E107" s="612"/>
      <c r="F107" s="1498" t="s">
        <v>104</v>
      </c>
      <c r="G107" s="1548" t="s">
        <v>6801</v>
      </c>
      <c r="H107" s="1498" t="s">
        <v>6802</v>
      </c>
      <c r="I107" s="1498" t="s">
        <v>502</v>
      </c>
      <c r="J107" s="613" t="s">
        <v>47</v>
      </c>
      <c r="K107" s="1552">
        <v>45580.0</v>
      </c>
      <c r="L107" s="1498" t="s">
        <v>6799</v>
      </c>
      <c r="M107" s="307"/>
      <c r="N107" s="307"/>
      <c r="O107" s="307"/>
      <c r="P107" s="307"/>
      <c r="Q107" s="307"/>
      <c r="R107" s="307"/>
      <c r="S107" s="307"/>
      <c r="T107" s="307"/>
      <c r="U107" s="307"/>
      <c r="V107" s="307"/>
      <c r="W107" s="307"/>
      <c r="X107" s="307"/>
      <c r="Y107" s="307"/>
      <c r="Z107" s="307"/>
    </row>
    <row r="108">
      <c r="A108" s="1498">
        <v>107.0</v>
      </c>
      <c r="B108" s="612"/>
      <c r="C108" s="612"/>
      <c r="D108" s="1498" t="s">
        <v>6803</v>
      </c>
      <c r="E108" s="612"/>
      <c r="F108" s="1498" t="s">
        <v>104</v>
      </c>
      <c r="G108" s="1548" t="s">
        <v>6804</v>
      </c>
      <c r="H108" s="1498" t="s">
        <v>6805</v>
      </c>
      <c r="I108" s="1498" t="s">
        <v>502</v>
      </c>
      <c r="J108" s="613" t="s">
        <v>47</v>
      </c>
      <c r="K108" s="1552">
        <v>45580.0</v>
      </c>
      <c r="L108" s="1498" t="s">
        <v>6799</v>
      </c>
      <c r="M108" s="307"/>
      <c r="N108" s="307"/>
      <c r="O108" s="307"/>
      <c r="P108" s="307"/>
      <c r="Q108" s="307"/>
      <c r="R108" s="307"/>
      <c r="S108" s="307"/>
      <c r="T108" s="307"/>
      <c r="U108" s="307"/>
      <c r="V108" s="307"/>
      <c r="W108" s="307"/>
      <c r="X108" s="307"/>
      <c r="Y108" s="307"/>
      <c r="Z108" s="307"/>
    </row>
    <row r="109">
      <c r="A109" s="386">
        <v>108.0</v>
      </c>
      <c r="B109" s="226"/>
      <c r="C109" s="226"/>
      <c r="D109" s="178" t="s">
        <v>2162</v>
      </c>
      <c r="E109" s="226"/>
      <c r="F109" s="178" t="s">
        <v>104</v>
      </c>
      <c r="G109" s="308" t="s">
        <v>1244</v>
      </c>
      <c r="H109" s="178" t="s">
        <v>6806</v>
      </c>
      <c r="I109" s="386" t="s">
        <v>502</v>
      </c>
      <c r="J109" s="158" t="s">
        <v>6334</v>
      </c>
      <c r="K109" s="309">
        <v>45649.0</v>
      </c>
      <c r="L109" s="178" t="s">
        <v>6807</v>
      </c>
      <c r="M109" s="307"/>
      <c r="N109" s="307"/>
      <c r="O109" s="307"/>
      <c r="P109" s="307"/>
      <c r="Q109" s="307"/>
      <c r="R109" s="307"/>
      <c r="S109" s="307"/>
      <c r="T109" s="307"/>
      <c r="U109" s="307"/>
      <c r="V109" s="307"/>
      <c r="W109" s="307"/>
      <c r="X109" s="307"/>
      <c r="Y109" s="307"/>
      <c r="Z109" s="307"/>
    </row>
    <row r="110">
      <c r="A110" s="202">
        <v>109.0</v>
      </c>
      <c r="B110" s="533"/>
      <c r="C110" s="533"/>
      <c r="D110" s="202" t="s">
        <v>6808</v>
      </c>
      <c r="E110" s="533"/>
      <c r="F110" s="202" t="s">
        <v>104</v>
      </c>
      <c r="G110" s="532"/>
      <c r="H110" s="202" t="s">
        <v>6809</v>
      </c>
      <c r="I110" s="202" t="s">
        <v>40</v>
      </c>
      <c r="J110" s="599" t="s">
        <v>6334</v>
      </c>
      <c r="K110" s="1558">
        <v>45649.0</v>
      </c>
      <c r="L110" s="202" t="s">
        <v>6807</v>
      </c>
      <c r="M110" s="307"/>
      <c r="N110" s="307"/>
      <c r="O110" s="307"/>
      <c r="P110" s="307"/>
      <c r="Q110" s="307"/>
      <c r="R110" s="307"/>
      <c r="S110" s="307"/>
      <c r="T110" s="307"/>
      <c r="U110" s="307"/>
      <c r="V110" s="307"/>
      <c r="W110" s="307"/>
      <c r="X110" s="307"/>
      <c r="Y110" s="307"/>
      <c r="Z110" s="307"/>
    </row>
    <row r="111">
      <c r="A111" s="202">
        <v>110.0</v>
      </c>
      <c r="B111" s="533"/>
      <c r="C111" s="533"/>
      <c r="D111" s="202" t="s">
        <v>6810</v>
      </c>
      <c r="E111" s="533"/>
      <c r="F111" s="533"/>
      <c r="G111" s="1559" t="s">
        <v>105</v>
      </c>
      <c r="H111" s="202" t="s">
        <v>6811</v>
      </c>
      <c r="I111" s="202" t="s">
        <v>40</v>
      </c>
      <c r="J111" s="599" t="s">
        <v>6334</v>
      </c>
      <c r="K111" s="1560">
        <v>45659.0</v>
      </c>
      <c r="L111" s="202" t="s">
        <v>6812</v>
      </c>
      <c r="M111" s="307"/>
      <c r="N111" s="307"/>
      <c r="O111" s="307"/>
      <c r="P111" s="307"/>
      <c r="Q111" s="307"/>
      <c r="R111" s="307"/>
      <c r="S111" s="307"/>
      <c r="T111" s="307"/>
      <c r="U111" s="307"/>
      <c r="V111" s="307"/>
      <c r="W111" s="307"/>
      <c r="X111" s="307"/>
      <c r="Y111" s="307"/>
      <c r="Z111" s="307"/>
    </row>
    <row r="112">
      <c r="A112" s="178">
        <v>111.0</v>
      </c>
      <c r="B112" s="226"/>
      <c r="C112" s="226"/>
      <c r="D112" s="178" t="s">
        <v>1285</v>
      </c>
      <c r="E112" s="226"/>
      <c r="F112" s="178" t="s">
        <v>2849</v>
      </c>
      <c r="G112" s="308" t="s">
        <v>1286</v>
      </c>
      <c r="H112" s="178" t="s">
        <v>6813</v>
      </c>
      <c r="I112" s="386" t="s">
        <v>124</v>
      </c>
      <c r="J112" s="158" t="s">
        <v>47</v>
      </c>
      <c r="K112" s="337">
        <v>45293.0</v>
      </c>
      <c r="L112" s="178" t="s">
        <v>6807</v>
      </c>
      <c r="M112" s="307"/>
      <c r="N112" s="307"/>
      <c r="O112" s="307"/>
      <c r="P112" s="307"/>
      <c r="Q112" s="307"/>
      <c r="R112" s="307"/>
      <c r="S112" s="307"/>
      <c r="T112" s="307"/>
      <c r="U112" s="307"/>
      <c r="V112" s="307"/>
      <c r="W112" s="307"/>
      <c r="X112" s="307"/>
      <c r="Y112" s="307"/>
      <c r="Z112" s="307"/>
    </row>
    <row r="113">
      <c r="A113" s="202">
        <v>112.0</v>
      </c>
      <c r="B113" s="533"/>
      <c r="C113" s="533"/>
      <c r="D113" s="202" t="s">
        <v>6814</v>
      </c>
      <c r="E113" s="533"/>
      <c r="F113" s="202" t="s">
        <v>104</v>
      </c>
      <c r="G113" s="1559" t="s">
        <v>6815</v>
      </c>
      <c r="H113" s="202" t="s">
        <v>6816</v>
      </c>
      <c r="I113" s="202" t="s">
        <v>40</v>
      </c>
      <c r="J113" s="599" t="s">
        <v>47</v>
      </c>
      <c r="K113" s="1560">
        <v>45294.0</v>
      </c>
      <c r="L113" s="202" t="s">
        <v>6817</v>
      </c>
      <c r="M113" s="307"/>
      <c r="N113" s="307"/>
      <c r="O113" s="307"/>
      <c r="P113" s="307"/>
      <c r="Q113" s="307"/>
      <c r="R113" s="307"/>
      <c r="S113" s="307"/>
      <c r="T113" s="307"/>
      <c r="U113" s="307"/>
      <c r="V113" s="307"/>
      <c r="W113" s="307"/>
      <c r="X113" s="307"/>
      <c r="Y113" s="307"/>
      <c r="Z113" s="307"/>
    </row>
    <row r="114">
      <c r="A114" s="178">
        <v>113.0</v>
      </c>
      <c r="B114" s="226"/>
      <c r="C114" s="226"/>
      <c r="D114" s="178" t="s">
        <v>6818</v>
      </c>
      <c r="E114" s="226"/>
      <c r="F114" s="226"/>
      <c r="G114" s="308" t="s">
        <v>1307</v>
      </c>
      <c r="H114" s="178" t="s">
        <v>6819</v>
      </c>
      <c r="I114" s="386" t="s">
        <v>124</v>
      </c>
      <c r="J114" s="158" t="s">
        <v>125</v>
      </c>
      <c r="K114" s="337">
        <v>45664.0</v>
      </c>
      <c r="L114" s="178" t="s">
        <v>6807</v>
      </c>
      <c r="M114" s="307"/>
      <c r="N114" s="307"/>
      <c r="O114" s="307"/>
      <c r="P114" s="307"/>
      <c r="Q114" s="307"/>
      <c r="R114" s="307"/>
      <c r="S114" s="307"/>
      <c r="T114" s="307"/>
      <c r="U114" s="307"/>
      <c r="V114" s="307"/>
      <c r="W114" s="307"/>
      <c r="X114" s="307"/>
      <c r="Y114" s="307"/>
      <c r="Z114" s="307"/>
    </row>
    <row r="115">
      <c r="A115" s="202">
        <v>114.0</v>
      </c>
      <c r="B115" s="533"/>
      <c r="C115" s="533"/>
      <c r="D115" s="202" t="s">
        <v>1359</v>
      </c>
      <c r="E115" s="202"/>
      <c r="F115" s="533"/>
      <c r="G115" s="1559" t="s">
        <v>1360</v>
      </c>
      <c r="H115" s="202" t="s">
        <v>6820</v>
      </c>
      <c r="I115" s="202" t="s">
        <v>40</v>
      </c>
      <c r="J115" s="599" t="s">
        <v>47</v>
      </c>
      <c r="K115" s="1560">
        <v>45660.0</v>
      </c>
      <c r="L115" s="202" t="s">
        <v>6807</v>
      </c>
      <c r="M115" s="307"/>
      <c r="N115" s="307"/>
      <c r="O115" s="307"/>
      <c r="P115" s="307"/>
      <c r="Q115" s="307"/>
      <c r="R115" s="307"/>
      <c r="S115" s="307"/>
      <c r="T115" s="307"/>
      <c r="U115" s="307"/>
      <c r="V115" s="307"/>
      <c r="W115" s="307"/>
      <c r="X115" s="307"/>
      <c r="Y115" s="307"/>
      <c r="Z115" s="307"/>
    </row>
    <row r="116">
      <c r="A116" s="202">
        <v>115.0</v>
      </c>
      <c r="B116" s="533"/>
      <c r="C116" s="533"/>
      <c r="D116" s="202" t="s">
        <v>6821</v>
      </c>
      <c r="E116" s="533"/>
      <c r="F116" s="202" t="s">
        <v>2849</v>
      </c>
      <c r="G116" s="1559" t="s">
        <v>6822</v>
      </c>
      <c r="H116" s="202" t="s">
        <v>6823</v>
      </c>
      <c r="I116" s="202" t="s">
        <v>40</v>
      </c>
      <c r="J116" s="599" t="s">
        <v>47</v>
      </c>
      <c r="K116" s="1560">
        <v>45666.0</v>
      </c>
      <c r="L116" s="202" t="s">
        <v>6824</v>
      </c>
      <c r="M116" s="307"/>
      <c r="N116" s="307"/>
      <c r="O116" s="307"/>
      <c r="P116" s="307"/>
      <c r="Q116" s="307"/>
      <c r="R116" s="307"/>
      <c r="S116" s="307"/>
      <c r="T116" s="307"/>
      <c r="U116" s="307"/>
      <c r="V116" s="307"/>
      <c r="W116" s="307"/>
      <c r="X116" s="307"/>
      <c r="Y116" s="307"/>
      <c r="Z116" s="307"/>
    </row>
    <row r="117">
      <c r="A117" s="178">
        <v>116.0</v>
      </c>
      <c r="B117" s="226"/>
      <c r="C117" s="226"/>
      <c r="D117" s="178" t="s">
        <v>6825</v>
      </c>
      <c r="E117" s="226"/>
      <c r="F117" s="178" t="s">
        <v>2849</v>
      </c>
      <c r="G117" s="308" t="s">
        <v>6826</v>
      </c>
      <c r="H117" s="178" t="s">
        <v>6827</v>
      </c>
      <c r="I117" s="386" t="s">
        <v>124</v>
      </c>
      <c r="J117" s="158" t="s">
        <v>47</v>
      </c>
      <c r="K117" s="226"/>
      <c r="L117" s="178" t="s">
        <v>6828</v>
      </c>
      <c r="M117" s="307"/>
      <c r="N117" s="307"/>
      <c r="O117" s="307"/>
      <c r="P117" s="307"/>
      <c r="Q117" s="307"/>
      <c r="R117" s="307"/>
      <c r="S117" s="307"/>
      <c r="T117" s="307"/>
      <c r="U117" s="307"/>
      <c r="V117" s="307"/>
      <c r="W117" s="307"/>
      <c r="X117" s="307"/>
      <c r="Y117" s="307"/>
      <c r="Z117" s="307"/>
    </row>
    <row r="118">
      <c r="A118" s="178">
        <v>117.0</v>
      </c>
      <c r="B118" s="226"/>
      <c r="C118" s="226"/>
      <c r="D118" s="178" t="s">
        <v>6829</v>
      </c>
      <c r="E118" s="226"/>
      <c r="F118" s="178" t="s">
        <v>104</v>
      </c>
      <c r="G118" s="308" t="s">
        <v>6830</v>
      </c>
      <c r="H118" s="178" t="s">
        <v>6831</v>
      </c>
      <c r="I118" s="386" t="s">
        <v>502</v>
      </c>
      <c r="J118" s="158" t="s">
        <v>47</v>
      </c>
      <c r="K118" s="226"/>
      <c r="L118" s="178" t="s">
        <v>6817</v>
      </c>
      <c r="M118" s="307"/>
      <c r="N118" s="307"/>
      <c r="O118" s="307"/>
      <c r="P118" s="307"/>
      <c r="Q118" s="307"/>
      <c r="R118" s="307"/>
      <c r="S118" s="307"/>
      <c r="T118" s="307"/>
      <c r="U118" s="307"/>
      <c r="V118" s="307"/>
      <c r="W118" s="307"/>
      <c r="X118" s="307"/>
      <c r="Y118" s="307"/>
      <c r="Z118" s="307"/>
    </row>
    <row r="119">
      <c r="A119" s="202">
        <v>118.0</v>
      </c>
      <c r="B119" s="533"/>
      <c r="C119" s="533"/>
      <c r="D119" s="202" t="s">
        <v>6832</v>
      </c>
      <c r="E119" s="533"/>
      <c r="F119" s="202" t="s">
        <v>2849</v>
      </c>
      <c r="G119" s="1559" t="s">
        <v>6833</v>
      </c>
      <c r="H119" s="202" t="s">
        <v>6834</v>
      </c>
      <c r="I119" s="202" t="s">
        <v>40</v>
      </c>
      <c r="J119" s="599" t="s">
        <v>47</v>
      </c>
      <c r="K119" s="1560">
        <v>45699.0</v>
      </c>
      <c r="L119" s="202" t="s">
        <v>6835</v>
      </c>
      <c r="M119" s="307"/>
      <c r="N119" s="307"/>
      <c r="O119" s="307"/>
      <c r="P119" s="307"/>
      <c r="Q119" s="307"/>
      <c r="R119" s="307"/>
      <c r="S119" s="307"/>
      <c r="T119" s="307"/>
      <c r="U119" s="307"/>
      <c r="V119" s="307"/>
      <c r="W119" s="307"/>
      <c r="X119" s="307"/>
      <c r="Y119" s="307"/>
      <c r="Z119" s="307"/>
    </row>
    <row r="120">
      <c r="A120" s="178">
        <v>119.0</v>
      </c>
      <c r="B120" s="226"/>
      <c r="C120" s="226"/>
      <c r="D120" s="178" t="s">
        <v>6836</v>
      </c>
      <c r="E120" s="226"/>
      <c r="F120" s="178" t="s">
        <v>104</v>
      </c>
      <c r="G120" s="308" t="s">
        <v>6837</v>
      </c>
      <c r="H120" s="178" t="s">
        <v>6838</v>
      </c>
      <c r="I120" s="386" t="s">
        <v>124</v>
      </c>
      <c r="J120" s="158" t="s">
        <v>47</v>
      </c>
      <c r="K120" s="337">
        <v>45699.0</v>
      </c>
      <c r="L120" s="226"/>
      <c r="M120" s="307"/>
      <c r="N120" s="307"/>
      <c r="O120" s="307"/>
      <c r="P120" s="307"/>
      <c r="Q120" s="307"/>
      <c r="R120" s="307"/>
      <c r="S120" s="307"/>
      <c r="T120" s="307"/>
      <c r="U120" s="307"/>
      <c r="V120" s="307"/>
      <c r="W120" s="307"/>
      <c r="X120" s="307"/>
      <c r="Y120" s="307"/>
      <c r="Z120" s="307"/>
    </row>
    <row r="121">
      <c r="A121" s="1537">
        <v>120.0</v>
      </c>
      <c r="B121" s="1536"/>
      <c r="C121" s="1536"/>
      <c r="D121" s="1537" t="s">
        <v>6839</v>
      </c>
      <c r="E121" s="1536"/>
      <c r="F121" s="1537" t="s">
        <v>104</v>
      </c>
      <c r="G121" s="1547" t="s">
        <v>6840</v>
      </c>
      <c r="H121" s="1537" t="s">
        <v>6841</v>
      </c>
      <c r="I121" s="1537" t="s">
        <v>139</v>
      </c>
      <c r="J121" s="1544" t="s">
        <v>47</v>
      </c>
      <c r="K121" s="1590">
        <v>45699.0</v>
      </c>
      <c r="L121" s="1537"/>
      <c r="M121" s="307"/>
      <c r="N121" s="307"/>
      <c r="O121" s="307"/>
      <c r="P121" s="307"/>
      <c r="Q121" s="307"/>
      <c r="R121" s="307"/>
      <c r="S121" s="307"/>
      <c r="T121" s="307"/>
      <c r="U121" s="307"/>
      <c r="V121" s="307"/>
      <c r="W121" s="307"/>
      <c r="X121" s="307"/>
      <c r="Y121" s="307"/>
      <c r="Z121" s="307"/>
    </row>
    <row r="122">
      <c r="A122" s="202">
        <v>121.0</v>
      </c>
      <c r="B122" s="533"/>
      <c r="C122" s="533"/>
      <c r="D122" s="202" t="s">
        <v>6842</v>
      </c>
      <c r="E122" s="533"/>
      <c r="F122" s="202" t="s">
        <v>104</v>
      </c>
      <c r="G122" s="1559" t="s">
        <v>6843</v>
      </c>
      <c r="H122" s="202" t="s">
        <v>6844</v>
      </c>
      <c r="I122" s="202" t="s">
        <v>40</v>
      </c>
      <c r="J122" s="599" t="s">
        <v>110</v>
      </c>
      <c r="K122" s="1560">
        <v>45699.0</v>
      </c>
      <c r="L122" s="202" t="s">
        <v>6845</v>
      </c>
      <c r="M122" s="307"/>
      <c r="N122" s="307"/>
      <c r="O122" s="307"/>
      <c r="P122" s="307"/>
      <c r="Q122" s="307"/>
      <c r="R122" s="307"/>
      <c r="S122" s="307"/>
      <c r="T122" s="307"/>
      <c r="U122" s="307"/>
      <c r="V122" s="307"/>
      <c r="W122" s="307"/>
      <c r="X122" s="307"/>
      <c r="Y122" s="307"/>
      <c r="Z122" s="307"/>
    </row>
    <row r="123">
      <c r="A123" s="178">
        <v>122.0</v>
      </c>
      <c r="B123" s="226"/>
      <c r="C123" s="226"/>
      <c r="D123" s="178" t="s">
        <v>6846</v>
      </c>
      <c r="E123" s="226"/>
      <c r="F123" s="178" t="s">
        <v>104</v>
      </c>
      <c r="G123" s="308" t="s">
        <v>6847</v>
      </c>
      <c r="H123" s="178" t="s">
        <v>6848</v>
      </c>
      <c r="I123" s="386" t="s">
        <v>124</v>
      </c>
      <c r="J123" s="158" t="s">
        <v>125</v>
      </c>
      <c r="K123" s="337">
        <v>45699.0</v>
      </c>
      <c r="L123" s="178" t="s">
        <v>6849</v>
      </c>
      <c r="M123" s="307"/>
      <c r="N123" s="307"/>
      <c r="O123" s="307"/>
      <c r="P123" s="307"/>
      <c r="Q123" s="307"/>
      <c r="R123" s="307"/>
      <c r="S123" s="307"/>
      <c r="T123" s="307"/>
      <c r="U123" s="307"/>
      <c r="V123" s="307"/>
      <c r="W123" s="307"/>
      <c r="X123" s="307"/>
      <c r="Y123" s="307"/>
      <c r="Z123" s="307"/>
    </row>
    <row r="124">
      <c r="A124" s="202">
        <v>123.0</v>
      </c>
      <c r="B124" s="533"/>
      <c r="C124" s="533"/>
      <c r="D124" s="202" t="s">
        <v>2918</v>
      </c>
      <c r="E124" s="533"/>
      <c r="F124" s="202" t="s">
        <v>104</v>
      </c>
      <c r="G124" s="1559" t="s">
        <v>6850</v>
      </c>
      <c r="H124" s="202" t="s">
        <v>6851</v>
      </c>
      <c r="I124" s="202" t="s">
        <v>40</v>
      </c>
      <c r="J124" s="599" t="s">
        <v>47</v>
      </c>
      <c r="K124" s="1558">
        <v>45638.0</v>
      </c>
      <c r="L124" s="202" t="s">
        <v>6852</v>
      </c>
      <c r="M124" s="307"/>
      <c r="N124" s="307"/>
      <c r="O124" s="307"/>
      <c r="P124" s="307"/>
      <c r="Q124" s="307"/>
      <c r="R124" s="307"/>
      <c r="S124" s="307"/>
      <c r="T124" s="307"/>
      <c r="U124" s="307"/>
      <c r="V124" s="307"/>
      <c r="W124" s="307"/>
      <c r="X124" s="307"/>
      <c r="Y124" s="307"/>
      <c r="Z124" s="307"/>
    </row>
    <row r="125">
      <c r="A125" s="178">
        <v>124.0</v>
      </c>
      <c r="B125" s="226"/>
      <c r="C125" s="226"/>
      <c r="D125" s="178" t="s">
        <v>6853</v>
      </c>
      <c r="E125" s="226"/>
      <c r="F125" s="226"/>
      <c r="G125" s="308" t="s">
        <v>6854</v>
      </c>
      <c r="H125" s="178" t="s">
        <v>6855</v>
      </c>
      <c r="I125" s="386" t="s">
        <v>502</v>
      </c>
      <c r="J125" s="158" t="s">
        <v>110</v>
      </c>
      <c r="K125" s="337">
        <v>45701.0</v>
      </c>
      <c r="L125" s="178" t="s">
        <v>6856</v>
      </c>
      <c r="M125" s="307"/>
      <c r="N125" s="307"/>
      <c r="O125" s="307"/>
      <c r="P125" s="307"/>
      <c r="Q125" s="307"/>
      <c r="R125" s="307"/>
      <c r="S125" s="307"/>
      <c r="T125" s="307"/>
      <c r="U125" s="307"/>
      <c r="V125" s="307"/>
      <c r="W125" s="307"/>
      <c r="X125" s="307"/>
      <c r="Y125" s="307"/>
      <c r="Z125" s="307"/>
    </row>
    <row r="126">
      <c r="A126" s="1498">
        <v>125.0</v>
      </c>
      <c r="B126" s="612"/>
      <c r="C126" s="612"/>
      <c r="D126" s="1498" t="s">
        <v>4333</v>
      </c>
      <c r="E126" s="612"/>
      <c r="F126" s="612"/>
      <c r="G126" s="1548" t="s">
        <v>746</v>
      </c>
      <c r="H126" s="1498" t="s">
        <v>6857</v>
      </c>
      <c r="I126" s="1498" t="s">
        <v>502</v>
      </c>
      <c r="J126" s="613" t="s">
        <v>47</v>
      </c>
      <c r="K126" s="1550">
        <v>45699.0</v>
      </c>
      <c r="L126" s="1498" t="s">
        <v>6835</v>
      </c>
      <c r="M126" s="307"/>
      <c r="N126" s="307"/>
      <c r="O126" s="307"/>
      <c r="P126" s="307"/>
      <c r="Q126" s="307"/>
      <c r="R126" s="307"/>
      <c r="S126" s="307"/>
      <c r="T126" s="307"/>
      <c r="U126" s="307"/>
      <c r="V126" s="307"/>
      <c r="W126" s="307"/>
      <c r="X126" s="307"/>
      <c r="Y126" s="307"/>
      <c r="Z126" s="307"/>
    </row>
    <row r="127">
      <c r="A127" s="202">
        <v>126.0</v>
      </c>
      <c r="B127" s="533"/>
      <c r="C127" s="533"/>
      <c r="D127" s="202" t="s">
        <v>2936</v>
      </c>
      <c r="E127" s="533"/>
      <c r="F127" s="202" t="s">
        <v>2849</v>
      </c>
      <c r="G127" s="1591" t="s">
        <v>6858</v>
      </c>
      <c r="H127" s="202" t="s">
        <v>6859</v>
      </c>
      <c r="I127" s="202" t="s">
        <v>40</v>
      </c>
      <c r="J127" s="599" t="s">
        <v>125</v>
      </c>
      <c r="K127" s="1558">
        <v>45705.0</v>
      </c>
      <c r="L127" s="202" t="s">
        <v>6835</v>
      </c>
      <c r="M127" s="357" t="s">
        <v>1125</v>
      </c>
      <c r="N127" s="307"/>
      <c r="O127" s="307"/>
      <c r="P127" s="307"/>
      <c r="Q127" s="307"/>
      <c r="R127" s="307"/>
      <c r="S127" s="307"/>
      <c r="T127" s="307"/>
      <c r="U127" s="307"/>
      <c r="V127" s="307"/>
      <c r="W127" s="307"/>
      <c r="X127" s="307"/>
      <c r="Y127" s="307"/>
      <c r="Z127" s="307"/>
    </row>
    <row r="128">
      <c r="A128" s="386">
        <v>127.0</v>
      </c>
      <c r="B128" s="226"/>
      <c r="C128" s="226"/>
      <c r="D128" s="178" t="s">
        <v>6860</v>
      </c>
      <c r="E128" s="226"/>
      <c r="F128" s="178" t="s">
        <v>2849</v>
      </c>
      <c r="G128" s="308" t="s">
        <v>6861</v>
      </c>
      <c r="H128" s="178" t="s">
        <v>6862</v>
      </c>
      <c r="I128" s="386" t="s">
        <v>124</v>
      </c>
      <c r="J128" s="158" t="s">
        <v>125</v>
      </c>
      <c r="K128" s="309">
        <v>45706.0</v>
      </c>
      <c r="L128" s="178" t="s">
        <v>6835</v>
      </c>
      <c r="M128" s="307"/>
      <c r="N128" s="307"/>
      <c r="O128" s="307"/>
      <c r="P128" s="307"/>
      <c r="Q128" s="307"/>
      <c r="R128" s="307"/>
      <c r="S128" s="307"/>
      <c r="T128" s="307"/>
      <c r="U128" s="307"/>
      <c r="V128" s="307"/>
      <c r="W128" s="307"/>
      <c r="X128" s="307"/>
      <c r="Y128" s="307"/>
      <c r="Z128" s="307"/>
    </row>
    <row r="129">
      <c r="A129" s="1537">
        <v>128.0</v>
      </c>
      <c r="B129" s="1536"/>
      <c r="C129" s="1536"/>
      <c r="D129" s="1537" t="s">
        <v>3955</v>
      </c>
      <c r="E129" s="1536"/>
      <c r="F129" s="1537" t="s">
        <v>5747</v>
      </c>
      <c r="G129" s="1547" t="s">
        <v>6863</v>
      </c>
      <c r="H129" s="1537" t="s">
        <v>6864</v>
      </c>
      <c r="I129" s="1537" t="s">
        <v>139</v>
      </c>
      <c r="J129" s="1544" t="s">
        <v>125</v>
      </c>
      <c r="K129" s="1562">
        <v>45707.0</v>
      </c>
      <c r="L129" s="1537" t="s">
        <v>6835</v>
      </c>
      <c r="M129" s="307"/>
      <c r="N129" s="307"/>
      <c r="O129" s="307"/>
      <c r="P129" s="307"/>
      <c r="Q129" s="307"/>
      <c r="R129" s="307"/>
      <c r="S129" s="307"/>
      <c r="T129" s="307"/>
      <c r="U129" s="307"/>
      <c r="V129" s="307"/>
      <c r="W129" s="307"/>
      <c r="X129" s="307"/>
      <c r="Y129" s="307"/>
      <c r="Z129" s="307"/>
    </row>
    <row r="130">
      <c r="A130" s="386">
        <v>129.0</v>
      </c>
      <c r="B130" s="226"/>
      <c r="C130" s="226"/>
      <c r="D130" s="178" t="s">
        <v>6865</v>
      </c>
      <c r="E130" s="226"/>
      <c r="F130" s="178" t="s">
        <v>104</v>
      </c>
      <c r="G130" s="308" t="s">
        <v>6866</v>
      </c>
      <c r="H130" s="178" t="s">
        <v>6867</v>
      </c>
      <c r="I130" s="386" t="s">
        <v>260</v>
      </c>
      <c r="J130" s="158" t="s">
        <v>47</v>
      </c>
      <c r="K130" s="309">
        <v>45703.0</v>
      </c>
      <c r="L130" s="178" t="s">
        <v>6868</v>
      </c>
      <c r="M130" s="307"/>
      <c r="N130" s="307"/>
      <c r="O130" s="307"/>
      <c r="P130" s="307"/>
      <c r="Q130" s="307"/>
      <c r="R130" s="307"/>
      <c r="S130" s="307"/>
      <c r="T130" s="307"/>
      <c r="U130" s="307"/>
      <c r="V130" s="307"/>
      <c r="W130" s="307"/>
      <c r="X130" s="307"/>
      <c r="Y130" s="307"/>
      <c r="Z130" s="307"/>
    </row>
    <row r="131">
      <c r="A131" s="386">
        <v>130.0</v>
      </c>
      <c r="B131" s="226"/>
      <c r="C131" s="226"/>
      <c r="D131" s="178" t="s">
        <v>6869</v>
      </c>
      <c r="E131" s="226"/>
      <c r="F131" s="178" t="s">
        <v>104</v>
      </c>
      <c r="G131" s="1592" t="s">
        <v>6870</v>
      </c>
      <c r="H131" s="178" t="s">
        <v>6871</v>
      </c>
      <c r="I131" s="386" t="s">
        <v>124</v>
      </c>
      <c r="J131" s="158" t="s">
        <v>110</v>
      </c>
      <c r="K131" s="337">
        <v>45707.0</v>
      </c>
      <c r="L131" s="178" t="s">
        <v>6835</v>
      </c>
      <c r="M131" s="307"/>
      <c r="N131" s="307"/>
      <c r="O131" s="307"/>
      <c r="P131" s="307"/>
      <c r="Q131" s="307"/>
      <c r="R131" s="307"/>
      <c r="S131" s="307"/>
      <c r="T131" s="307"/>
      <c r="U131" s="307"/>
      <c r="V131" s="307"/>
      <c r="W131" s="307"/>
      <c r="X131" s="307"/>
      <c r="Y131" s="307"/>
      <c r="Z131" s="307"/>
    </row>
    <row r="132">
      <c r="A132" s="1498">
        <v>131.0</v>
      </c>
      <c r="B132" s="612"/>
      <c r="C132" s="612"/>
      <c r="D132" s="1498" t="s">
        <v>6872</v>
      </c>
      <c r="E132" s="612"/>
      <c r="F132" s="1498" t="s">
        <v>5747</v>
      </c>
      <c r="G132" s="1548" t="s">
        <v>6873</v>
      </c>
      <c r="H132" s="1498" t="s">
        <v>6874</v>
      </c>
      <c r="I132" s="1498" t="s">
        <v>502</v>
      </c>
      <c r="J132" s="613" t="s">
        <v>47</v>
      </c>
      <c r="K132" s="1550">
        <v>45707.0</v>
      </c>
      <c r="L132" s="1498" t="s">
        <v>6835</v>
      </c>
      <c r="M132" s="307"/>
      <c r="N132" s="307"/>
      <c r="O132" s="307"/>
      <c r="P132" s="307"/>
      <c r="Q132" s="307"/>
      <c r="R132" s="307"/>
      <c r="S132" s="307"/>
      <c r="T132" s="307"/>
      <c r="U132" s="307"/>
      <c r="V132" s="307"/>
      <c r="W132" s="307"/>
      <c r="X132" s="307"/>
      <c r="Y132" s="307"/>
      <c r="Z132" s="307"/>
    </row>
    <row r="133">
      <c r="A133" s="178">
        <v>132.0</v>
      </c>
      <c r="B133" s="226"/>
      <c r="C133" s="226"/>
      <c r="D133" s="178" t="s">
        <v>6875</v>
      </c>
      <c r="E133" s="226"/>
      <c r="F133" s="178" t="s">
        <v>6876</v>
      </c>
      <c r="G133" s="308" t="s">
        <v>6877</v>
      </c>
      <c r="H133" s="178" t="s">
        <v>6878</v>
      </c>
      <c r="I133" s="386" t="s">
        <v>124</v>
      </c>
      <c r="J133" s="158" t="s">
        <v>47</v>
      </c>
      <c r="K133" s="337">
        <v>45707.0</v>
      </c>
      <c r="L133" s="178" t="s">
        <v>6835</v>
      </c>
      <c r="M133" s="307"/>
      <c r="N133" s="307"/>
      <c r="O133" s="307"/>
      <c r="P133" s="307"/>
      <c r="Q133" s="307"/>
      <c r="R133" s="307"/>
      <c r="S133" s="307"/>
      <c r="T133" s="307"/>
      <c r="U133" s="307"/>
      <c r="V133" s="307"/>
      <c r="W133" s="307"/>
      <c r="X133" s="307"/>
      <c r="Y133" s="307"/>
      <c r="Z133" s="307"/>
    </row>
    <row r="134">
      <c r="A134" s="386">
        <v>133.0</v>
      </c>
      <c r="B134" s="226"/>
      <c r="C134" s="226"/>
      <c r="D134" s="178" t="s">
        <v>1363</v>
      </c>
      <c r="E134" s="226"/>
      <c r="F134" s="178" t="s">
        <v>104</v>
      </c>
      <c r="G134" s="308" t="s">
        <v>1364</v>
      </c>
      <c r="H134" s="178" t="s">
        <v>6879</v>
      </c>
      <c r="I134" s="386" t="s">
        <v>502</v>
      </c>
      <c r="J134" s="158" t="s">
        <v>110</v>
      </c>
      <c r="K134" s="337">
        <v>45708.0</v>
      </c>
      <c r="L134" s="178" t="s">
        <v>6880</v>
      </c>
      <c r="M134" s="307"/>
      <c r="N134" s="307"/>
      <c r="O134" s="307"/>
      <c r="P134" s="307"/>
      <c r="Q134" s="307"/>
      <c r="R134" s="307"/>
      <c r="S134" s="307"/>
      <c r="T134" s="307"/>
      <c r="U134" s="307"/>
      <c r="V134" s="307"/>
      <c r="W134" s="307"/>
      <c r="X134" s="307"/>
      <c r="Y134" s="307"/>
      <c r="Z134" s="307"/>
    </row>
    <row r="135">
      <c r="A135" s="178">
        <v>134.0</v>
      </c>
      <c r="B135" s="226"/>
      <c r="C135" s="226"/>
      <c r="D135" s="178" t="s">
        <v>6881</v>
      </c>
      <c r="E135" s="226"/>
      <c r="F135" s="178" t="s">
        <v>104</v>
      </c>
      <c r="G135" s="308" t="s">
        <v>6882</v>
      </c>
      <c r="H135" s="178" t="s">
        <v>6883</v>
      </c>
      <c r="I135" s="386" t="s">
        <v>124</v>
      </c>
      <c r="J135" s="158" t="s">
        <v>110</v>
      </c>
      <c r="K135" s="337">
        <v>45708.0</v>
      </c>
      <c r="L135" s="178" t="s">
        <v>6835</v>
      </c>
      <c r="M135" s="307"/>
      <c r="N135" s="307"/>
      <c r="O135" s="307"/>
      <c r="P135" s="307"/>
      <c r="Q135" s="307"/>
      <c r="R135" s="307"/>
      <c r="S135" s="307"/>
      <c r="T135" s="307"/>
      <c r="U135" s="307"/>
      <c r="V135" s="307"/>
      <c r="W135" s="307"/>
      <c r="X135" s="307"/>
      <c r="Y135" s="307"/>
      <c r="Z135" s="307"/>
    </row>
    <row r="136">
      <c r="A136" s="386">
        <v>135.0</v>
      </c>
      <c r="B136" s="226"/>
      <c r="C136" s="226"/>
      <c r="D136" s="178" t="s">
        <v>6884</v>
      </c>
      <c r="E136" s="226"/>
      <c r="F136" s="178" t="s">
        <v>104</v>
      </c>
      <c r="G136" s="308" t="s">
        <v>6885</v>
      </c>
      <c r="H136" s="178" t="s">
        <v>6886</v>
      </c>
      <c r="I136" s="386" t="s">
        <v>502</v>
      </c>
      <c r="J136" s="158" t="s">
        <v>125</v>
      </c>
      <c r="K136" s="337">
        <v>45712.0</v>
      </c>
      <c r="L136" s="178" t="s">
        <v>6835</v>
      </c>
      <c r="M136" s="307"/>
      <c r="N136" s="307"/>
      <c r="O136" s="307"/>
      <c r="P136" s="307"/>
      <c r="Q136" s="307"/>
      <c r="R136" s="307"/>
      <c r="S136" s="307"/>
      <c r="T136" s="307"/>
      <c r="U136" s="307"/>
      <c r="V136" s="307"/>
      <c r="W136" s="307"/>
      <c r="X136" s="307"/>
      <c r="Y136" s="307"/>
      <c r="Z136" s="307"/>
    </row>
    <row r="137">
      <c r="A137" s="178">
        <v>136.0</v>
      </c>
      <c r="B137" s="226"/>
      <c r="C137" s="226"/>
      <c r="D137" s="178" t="s">
        <v>6887</v>
      </c>
      <c r="E137" s="226"/>
      <c r="F137" s="226"/>
      <c r="G137" s="308" t="s">
        <v>6888</v>
      </c>
      <c r="H137" s="178" t="s">
        <v>6889</v>
      </c>
      <c r="I137" s="386" t="s">
        <v>260</v>
      </c>
      <c r="J137" s="158" t="s">
        <v>125</v>
      </c>
      <c r="K137" s="337">
        <v>45712.0</v>
      </c>
      <c r="L137" s="178" t="s">
        <v>6856</v>
      </c>
      <c r="M137" s="307"/>
      <c r="N137" s="307"/>
      <c r="O137" s="307"/>
      <c r="P137" s="307"/>
      <c r="Q137" s="307"/>
      <c r="R137" s="307"/>
      <c r="S137" s="307"/>
      <c r="T137" s="307"/>
      <c r="U137" s="307"/>
      <c r="V137" s="307"/>
      <c r="W137" s="307"/>
      <c r="X137" s="307"/>
      <c r="Y137" s="307"/>
      <c r="Z137" s="307"/>
    </row>
    <row r="138">
      <c r="A138" s="1537">
        <v>137.0</v>
      </c>
      <c r="B138" s="1536"/>
      <c r="C138" s="1536"/>
      <c r="D138" s="1537" t="s">
        <v>135</v>
      </c>
      <c r="E138" s="1536"/>
      <c r="F138" s="1537" t="s">
        <v>5747</v>
      </c>
      <c r="G138" s="1547" t="s">
        <v>137</v>
      </c>
      <c r="H138" s="1537" t="s">
        <v>6890</v>
      </c>
      <c r="I138" s="1537" t="s">
        <v>139</v>
      </c>
      <c r="J138" s="1544" t="s">
        <v>110</v>
      </c>
      <c r="K138" s="1590">
        <v>45713.0</v>
      </c>
      <c r="L138" s="1537" t="s">
        <v>6891</v>
      </c>
      <c r="M138" s="307"/>
      <c r="N138" s="307"/>
      <c r="O138" s="307"/>
      <c r="P138" s="307"/>
      <c r="Q138" s="307"/>
      <c r="R138" s="307"/>
      <c r="S138" s="307"/>
      <c r="T138" s="307"/>
      <c r="U138" s="307"/>
      <c r="V138" s="307"/>
      <c r="W138" s="307"/>
      <c r="X138" s="307"/>
      <c r="Y138" s="307"/>
      <c r="Z138" s="307"/>
    </row>
    <row r="139">
      <c r="A139" s="1498">
        <v>138.0</v>
      </c>
      <c r="B139" s="612"/>
      <c r="C139" s="612"/>
      <c r="D139" s="1498" t="s">
        <v>6892</v>
      </c>
      <c r="E139" s="612"/>
      <c r="F139" s="612"/>
      <c r="G139" s="1548" t="s">
        <v>6893</v>
      </c>
      <c r="H139" s="1498" t="s">
        <v>6894</v>
      </c>
      <c r="I139" s="1498" t="s">
        <v>502</v>
      </c>
      <c r="J139" s="613" t="s">
        <v>110</v>
      </c>
      <c r="K139" s="1552">
        <v>45713.0</v>
      </c>
      <c r="L139" s="1498" t="s">
        <v>6895</v>
      </c>
      <c r="M139" s="307"/>
      <c r="N139" s="307"/>
      <c r="O139" s="307"/>
      <c r="P139" s="307"/>
      <c r="Q139" s="307"/>
      <c r="R139" s="307"/>
      <c r="S139" s="307"/>
      <c r="T139" s="307"/>
      <c r="U139" s="307"/>
      <c r="V139" s="307"/>
      <c r="W139" s="307"/>
      <c r="X139" s="307"/>
      <c r="Y139" s="307"/>
      <c r="Z139" s="307"/>
    </row>
    <row r="140">
      <c r="A140" s="386">
        <v>139.0</v>
      </c>
      <c r="B140" s="226"/>
      <c r="C140" s="226"/>
      <c r="D140" s="178" t="s">
        <v>6896</v>
      </c>
      <c r="E140" s="226"/>
      <c r="F140" s="226"/>
      <c r="G140" s="308" t="s">
        <v>6897</v>
      </c>
      <c r="H140" s="178" t="s">
        <v>6898</v>
      </c>
      <c r="I140" s="386" t="s">
        <v>260</v>
      </c>
      <c r="J140" s="158" t="s">
        <v>110</v>
      </c>
      <c r="K140" s="309">
        <v>45713.0</v>
      </c>
      <c r="L140" s="178" t="s">
        <v>6895</v>
      </c>
      <c r="M140" s="307"/>
      <c r="N140" s="307"/>
      <c r="O140" s="307"/>
      <c r="P140" s="307"/>
      <c r="Q140" s="307"/>
      <c r="R140" s="307"/>
      <c r="S140" s="307"/>
      <c r="T140" s="307"/>
      <c r="U140" s="307"/>
      <c r="V140" s="307"/>
      <c r="W140" s="307"/>
      <c r="X140" s="307"/>
      <c r="Y140" s="307"/>
      <c r="Z140" s="307"/>
    </row>
    <row r="141">
      <c r="A141" s="178">
        <v>140.0</v>
      </c>
      <c r="B141" s="226"/>
      <c r="C141" s="226"/>
      <c r="D141" s="178" t="s">
        <v>6899</v>
      </c>
      <c r="E141" s="226"/>
      <c r="F141" s="226"/>
      <c r="G141" s="308" t="s">
        <v>6900</v>
      </c>
      <c r="H141" s="178" t="s">
        <v>6901</v>
      </c>
      <c r="I141" s="386" t="s">
        <v>124</v>
      </c>
      <c r="J141" s="158" t="s">
        <v>110</v>
      </c>
      <c r="K141" s="309">
        <v>45714.0</v>
      </c>
      <c r="L141" s="178" t="s">
        <v>6902</v>
      </c>
      <c r="M141" s="307"/>
      <c r="N141" s="307"/>
      <c r="O141" s="307"/>
      <c r="P141" s="307"/>
      <c r="Q141" s="307"/>
      <c r="R141" s="307"/>
      <c r="S141" s="307"/>
      <c r="T141" s="307"/>
      <c r="U141" s="307"/>
      <c r="V141" s="307"/>
      <c r="W141" s="307"/>
      <c r="X141" s="307"/>
      <c r="Y141" s="307"/>
      <c r="Z141" s="307"/>
    </row>
    <row r="142">
      <c r="A142" s="1498">
        <v>141.0</v>
      </c>
      <c r="B142" s="612"/>
      <c r="C142" s="612"/>
      <c r="D142" s="1498" t="s">
        <v>6903</v>
      </c>
      <c r="E142" s="612"/>
      <c r="F142" s="612"/>
      <c r="G142" s="1548" t="s">
        <v>6904</v>
      </c>
      <c r="H142" s="1498" t="s">
        <v>6905</v>
      </c>
      <c r="I142" s="1498" t="s">
        <v>502</v>
      </c>
      <c r="J142" s="613" t="s">
        <v>125</v>
      </c>
      <c r="K142" s="1552">
        <v>45713.0</v>
      </c>
      <c r="L142" s="1498" t="s">
        <v>6895</v>
      </c>
      <c r="M142" s="307"/>
      <c r="N142" s="307"/>
      <c r="O142" s="307"/>
      <c r="P142" s="307"/>
      <c r="Q142" s="307"/>
      <c r="R142" s="307"/>
      <c r="S142" s="307"/>
      <c r="T142" s="307"/>
      <c r="U142" s="307"/>
      <c r="V142" s="307"/>
      <c r="W142" s="307"/>
      <c r="X142" s="307"/>
      <c r="Y142" s="307"/>
      <c r="Z142" s="307"/>
    </row>
    <row r="143">
      <c r="A143" s="1498">
        <v>142.0</v>
      </c>
      <c r="B143" s="612"/>
      <c r="C143" s="612"/>
      <c r="D143" s="1498" t="s">
        <v>1366</v>
      </c>
      <c r="E143" s="612"/>
      <c r="F143" s="612"/>
      <c r="G143" s="1548" t="s">
        <v>1367</v>
      </c>
      <c r="H143" s="1498" t="s">
        <v>6907</v>
      </c>
      <c r="I143" s="1498" t="s">
        <v>502</v>
      </c>
      <c r="J143" s="613" t="s">
        <v>110</v>
      </c>
      <c r="K143" s="1550">
        <v>45720.0</v>
      </c>
      <c r="L143" s="1498" t="s">
        <v>6807</v>
      </c>
      <c r="M143" s="307"/>
      <c r="N143" s="307"/>
      <c r="O143" s="307"/>
      <c r="P143" s="307"/>
      <c r="Q143" s="307"/>
      <c r="R143" s="307"/>
      <c r="S143" s="307"/>
      <c r="T143" s="307"/>
      <c r="U143" s="307"/>
      <c r="V143" s="307"/>
      <c r="W143" s="307"/>
      <c r="X143" s="307"/>
      <c r="Y143" s="307"/>
      <c r="Z143" s="307"/>
    </row>
    <row r="144">
      <c r="A144" s="202">
        <v>143.0</v>
      </c>
      <c r="B144" s="533"/>
      <c r="C144" s="533"/>
      <c r="D144" s="202" t="s">
        <v>6909</v>
      </c>
      <c r="E144" s="533"/>
      <c r="F144" s="202" t="s">
        <v>5747</v>
      </c>
      <c r="G144" s="1559" t="s">
        <v>156</v>
      </c>
      <c r="H144" s="202" t="s">
        <v>6910</v>
      </c>
      <c r="I144" s="202" t="s">
        <v>40</v>
      </c>
      <c r="J144" s="599" t="s">
        <v>110</v>
      </c>
      <c r="K144" s="1560">
        <v>45722.0</v>
      </c>
      <c r="L144" s="202" t="s">
        <v>2910</v>
      </c>
      <c r="M144" s="307"/>
      <c r="N144" s="307"/>
      <c r="O144" s="307"/>
      <c r="P144" s="307"/>
      <c r="Q144" s="307"/>
      <c r="R144" s="307"/>
      <c r="S144" s="307"/>
      <c r="T144" s="307"/>
      <c r="U144" s="307"/>
      <c r="V144" s="307"/>
      <c r="W144" s="307"/>
      <c r="X144" s="307"/>
      <c r="Y144" s="307"/>
      <c r="Z144" s="307"/>
    </row>
    <row r="145">
      <c r="A145" s="202">
        <v>144.0</v>
      </c>
      <c r="B145" s="533"/>
      <c r="C145" s="533"/>
      <c r="D145" s="202" t="s">
        <v>6911</v>
      </c>
      <c r="E145" s="533"/>
      <c r="F145" s="202" t="s">
        <v>5747</v>
      </c>
      <c r="G145" s="1559" t="s">
        <v>165</v>
      </c>
      <c r="H145" s="202" t="s">
        <v>6913</v>
      </c>
      <c r="I145" s="202" t="s">
        <v>40</v>
      </c>
      <c r="J145" s="599" t="s">
        <v>47</v>
      </c>
      <c r="K145" s="1560">
        <v>45724.0</v>
      </c>
      <c r="L145" s="202" t="s">
        <v>2910</v>
      </c>
      <c r="M145" s="307"/>
      <c r="N145" s="307"/>
      <c r="O145" s="307"/>
      <c r="P145" s="307"/>
      <c r="Q145" s="307"/>
      <c r="R145" s="307"/>
      <c r="S145" s="307"/>
      <c r="T145" s="307"/>
      <c r="U145" s="307"/>
      <c r="V145" s="307"/>
      <c r="W145" s="307"/>
      <c r="X145" s="307"/>
      <c r="Y145" s="307"/>
      <c r="Z145" s="307"/>
    </row>
    <row r="146">
      <c r="A146" s="1537">
        <v>145.0</v>
      </c>
      <c r="B146" s="1536"/>
      <c r="C146" s="1536"/>
      <c r="D146" s="1537" t="s">
        <v>6916</v>
      </c>
      <c r="E146" s="1536"/>
      <c r="F146" s="1537" t="s">
        <v>5747</v>
      </c>
      <c r="G146" s="1547" t="s">
        <v>172</v>
      </c>
      <c r="H146" s="1537" t="s">
        <v>6917</v>
      </c>
      <c r="I146" s="1537" t="s">
        <v>139</v>
      </c>
      <c r="J146" s="1544" t="s">
        <v>47</v>
      </c>
      <c r="K146" s="1590">
        <v>45724.0</v>
      </c>
      <c r="L146" s="1537" t="s">
        <v>2910</v>
      </c>
      <c r="M146" s="307"/>
      <c r="N146" s="307"/>
      <c r="O146" s="307"/>
      <c r="P146" s="307"/>
      <c r="Q146" s="307"/>
      <c r="R146" s="307"/>
      <c r="S146" s="307"/>
      <c r="T146" s="307"/>
      <c r="U146" s="307"/>
      <c r="V146" s="307"/>
      <c r="W146" s="307"/>
      <c r="X146" s="307"/>
      <c r="Y146" s="307"/>
      <c r="Z146" s="307"/>
    </row>
    <row r="147">
      <c r="A147" s="202">
        <v>146.0</v>
      </c>
      <c r="B147" s="533"/>
      <c r="C147" s="533"/>
      <c r="D147" s="202" t="s">
        <v>2943</v>
      </c>
      <c r="E147" s="533"/>
      <c r="F147" s="202" t="s">
        <v>104</v>
      </c>
      <c r="G147" s="1559" t="s">
        <v>6920</v>
      </c>
      <c r="H147" s="202" t="s">
        <v>6921</v>
      </c>
      <c r="I147" s="202" t="s">
        <v>40</v>
      </c>
      <c r="J147" s="599" t="s">
        <v>110</v>
      </c>
      <c r="K147" s="1560">
        <v>45726.0</v>
      </c>
      <c r="L147" s="202" t="s">
        <v>6835</v>
      </c>
      <c r="M147" s="307"/>
      <c r="N147" s="307"/>
      <c r="O147" s="307"/>
      <c r="P147" s="307"/>
      <c r="Q147" s="307"/>
      <c r="R147" s="307"/>
      <c r="S147" s="307"/>
      <c r="T147" s="307"/>
      <c r="U147" s="307"/>
      <c r="V147" s="307"/>
      <c r="W147" s="307"/>
      <c r="X147" s="307"/>
      <c r="Y147" s="307"/>
      <c r="Z147" s="307"/>
    </row>
    <row r="148">
      <c r="A148" s="178">
        <v>147.0</v>
      </c>
      <c r="B148" s="226"/>
      <c r="C148" s="226"/>
      <c r="D148" s="178" t="s">
        <v>6924</v>
      </c>
      <c r="E148" s="226"/>
      <c r="F148" s="178" t="s">
        <v>104</v>
      </c>
      <c r="G148" s="156"/>
      <c r="H148" s="178" t="s">
        <v>6926</v>
      </c>
      <c r="I148" s="386" t="s">
        <v>124</v>
      </c>
      <c r="J148" s="158" t="s">
        <v>47</v>
      </c>
      <c r="K148" s="337">
        <v>45724.0</v>
      </c>
      <c r="L148" s="178" t="s">
        <v>2910</v>
      </c>
      <c r="M148" s="307"/>
      <c r="N148" s="307"/>
      <c r="O148" s="307"/>
      <c r="P148" s="307"/>
      <c r="Q148" s="307"/>
      <c r="R148" s="307"/>
      <c r="S148" s="307"/>
      <c r="T148" s="307"/>
      <c r="U148" s="307"/>
      <c r="V148" s="307"/>
      <c r="W148" s="307"/>
      <c r="X148" s="307"/>
      <c r="Y148" s="307"/>
      <c r="Z148" s="307"/>
    </row>
    <row r="149">
      <c r="A149" s="178">
        <v>148.0</v>
      </c>
      <c r="B149" s="226"/>
      <c r="C149" s="226"/>
      <c r="D149" s="178" t="s">
        <v>6928</v>
      </c>
      <c r="E149" s="226"/>
      <c r="F149" s="178" t="s">
        <v>104</v>
      </c>
      <c r="G149" s="308" t="s">
        <v>6930</v>
      </c>
      <c r="H149" s="178" t="s">
        <v>6931</v>
      </c>
      <c r="I149" s="178" t="s">
        <v>40</v>
      </c>
      <c r="J149" s="158" t="s">
        <v>125</v>
      </c>
      <c r="K149" s="309">
        <v>45727.0</v>
      </c>
      <c r="L149" s="178" t="s">
        <v>6835</v>
      </c>
      <c r="M149" s="307"/>
      <c r="N149" s="307"/>
      <c r="O149" s="307"/>
      <c r="P149" s="307"/>
      <c r="Q149" s="307"/>
      <c r="R149" s="307"/>
      <c r="S149" s="307"/>
      <c r="T149" s="307"/>
      <c r="U149" s="307"/>
      <c r="V149" s="307"/>
      <c r="W149" s="307"/>
      <c r="X149" s="307"/>
      <c r="Y149" s="307"/>
      <c r="Z149" s="307"/>
    </row>
    <row r="150">
      <c r="A150" s="178">
        <v>149.0</v>
      </c>
      <c r="B150" s="226"/>
      <c r="C150" s="226"/>
      <c r="D150" s="178" t="s">
        <v>6934</v>
      </c>
      <c r="E150" s="226"/>
      <c r="F150" s="178" t="s">
        <v>5747</v>
      </c>
      <c r="G150" s="308" t="s">
        <v>6935</v>
      </c>
      <c r="H150" s="178" t="s">
        <v>6937</v>
      </c>
      <c r="I150" s="226" t="s">
        <v>124</v>
      </c>
      <c r="J150" s="158" t="s">
        <v>125</v>
      </c>
      <c r="K150" s="337">
        <v>45726.0</v>
      </c>
      <c r="L150" s="178" t="s">
        <v>2910</v>
      </c>
      <c r="M150" s="307"/>
      <c r="N150" s="307"/>
      <c r="O150" s="307"/>
      <c r="P150" s="307"/>
      <c r="Q150" s="307"/>
      <c r="R150" s="307"/>
      <c r="S150" s="307"/>
      <c r="T150" s="307"/>
      <c r="U150" s="307"/>
      <c r="V150" s="307"/>
      <c r="W150" s="307"/>
      <c r="X150" s="307"/>
      <c r="Y150" s="307"/>
      <c r="Z150" s="307"/>
    </row>
    <row r="151">
      <c r="A151" s="178">
        <v>150.0</v>
      </c>
      <c r="B151" s="226"/>
      <c r="C151" s="226"/>
      <c r="D151" s="178" t="s">
        <v>6940</v>
      </c>
      <c r="E151" s="226"/>
      <c r="F151" s="178" t="s">
        <v>6941</v>
      </c>
      <c r="G151" s="308" t="s">
        <v>6942</v>
      </c>
      <c r="H151" s="178" t="s">
        <v>6943</v>
      </c>
      <c r="I151" s="226" t="s">
        <v>124</v>
      </c>
      <c r="J151" s="158" t="s">
        <v>47</v>
      </c>
      <c r="K151" s="337">
        <v>45727.0</v>
      </c>
      <c r="L151" s="178" t="s">
        <v>2910</v>
      </c>
      <c r="M151" s="307"/>
      <c r="N151" s="307"/>
      <c r="O151" s="307"/>
      <c r="P151" s="307"/>
      <c r="Q151" s="307"/>
      <c r="R151" s="307"/>
      <c r="S151" s="307"/>
      <c r="T151" s="307"/>
      <c r="U151" s="307"/>
      <c r="V151" s="307"/>
      <c r="W151" s="307"/>
      <c r="X151" s="307"/>
      <c r="Y151" s="307"/>
      <c r="Z151" s="307"/>
    </row>
    <row r="152">
      <c r="A152" s="178">
        <v>151.0</v>
      </c>
      <c r="B152" s="226"/>
      <c r="C152" s="226"/>
      <c r="D152" s="178" t="s">
        <v>6946</v>
      </c>
      <c r="E152" s="226"/>
      <c r="F152" s="178" t="s">
        <v>104</v>
      </c>
      <c r="G152" s="308" t="s">
        <v>6947</v>
      </c>
      <c r="H152" s="178" t="s">
        <v>6948</v>
      </c>
      <c r="I152" s="226" t="s">
        <v>124</v>
      </c>
      <c r="J152" s="158" t="s">
        <v>47</v>
      </c>
      <c r="K152" s="337">
        <v>45727.0</v>
      </c>
      <c r="L152" s="178" t="s">
        <v>2910</v>
      </c>
      <c r="M152" s="307"/>
      <c r="N152" s="307"/>
      <c r="O152" s="307"/>
      <c r="P152" s="307"/>
      <c r="Q152" s="307"/>
      <c r="R152" s="307"/>
      <c r="S152" s="307"/>
      <c r="T152" s="307"/>
      <c r="U152" s="307"/>
      <c r="V152" s="307"/>
      <c r="W152" s="307"/>
      <c r="X152" s="307"/>
      <c r="Y152" s="307"/>
      <c r="Z152" s="307"/>
    </row>
    <row r="153">
      <c r="A153" s="202">
        <v>152.0</v>
      </c>
      <c r="B153" s="533"/>
      <c r="C153" s="533"/>
      <c r="D153" s="202" t="s">
        <v>6951</v>
      </c>
      <c r="E153" s="533"/>
      <c r="F153" s="202" t="s">
        <v>104</v>
      </c>
      <c r="G153" s="1559" t="s">
        <v>177</v>
      </c>
      <c r="H153" s="202" t="s">
        <v>6952</v>
      </c>
      <c r="I153" s="202" t="s">
        <v>40</v>
      </c>
      <c r="J153" s="599" t="s">
        <v>47</v>
      </c>
      <c r="K153" s="1560">
        <v>45729.0</v>
      </c>
      <c r="L153" s="202" t="s">
        <v>2910</v>
      </c>
      <c r="M153" s="307"/>
      <c r="N153" s="307"/>
      <c r="O153" s="307"/>
      <c r="P153" s="307"/>
      <c r="Q153" s="307"/>
      <c r="R153" s="307"/>
      <c r="S153" s="307"/>
      <c r="T153" s="307"/>
      <c r="U153" s="307"/>
      <c r="V153" s="307"/>
      <c r="W153" s="307"/>
      <c r="X153" s="307"/>
      <c r="Y153" s="307"/>
      <c r="Z153" s="307"/>
    </row>
    <row r="154">
      <c r="A154" s="202">
        <v>153.0</v>
      </c>
      <c r="B154" s="533"/>
      <c r="C154" s="533"/>
      <c r="D154" s="202" t="s">
        <v>2949</v>
      </c>
      <c r="E154" s="533"/>
      <c r="F154" s="202" t="s">
        <v>104</v>
      </c>
      <c r="G154" s="1559" t="s">
        <v>6957</v>
      </c>
      <c r="H154" s="202" t="s">
        <v>6958</v>
      </c>
      <c r="I154" s="202" t="s">
        <v>40</v>
      </c>
      <c r="J154" s="599" t="s">
        <v>47</v>
      </c>
      <c r="K154" s="1560">
        <v>45729.0</v>
      </c>
      <c r="L154" s="202" t="s">
        <v>6960</v>
      </c>
      <c r="M154" s="307"/>
      <c r="N154" s="307"/>
      <c r="O154" s="307"/>
      <c r="P154" s="307"/>
      <c r="Q154" s="307"/>
      <c r="R154" s="307"/>
      <c r="S154" s="307"/>
      <c r="T154" s="307"/>
      <c r="U154" s="307"/>
      <c r="V154" s="307"/>
      <c r="W154" s="307"/>
      <c r="X154" s="307"/>
      <c r="Y154" s="307"/>
      <c r="Z154" s="307"/>
    </row>
    <row r="155">
      <c r="A155" s="178">
        <v>154.0</v>
      </c>
      <c r="B155" s="226"/>
      <c r="C155" s="226"/>
      <c r="D155" s="178" t="s">
        <v>6962</v>
      </c>
      <c r="E155" s="226"/>
      <c r="F155" s="178" t="s">
        <v>5747</v>
      </c>
      <c r="G155" s="308" t="s">
        <v>6963</v>
      </c>
      <c r="H155" s="178" t="s">
        <v>6964</v>
      </c>
      <c r="I155" s="226" t="s">
        <v>124</v>
      </c>
      <c r="J155" s="158" t="s">
        <v>47</v>
      </c>
      <c r="K155" s="337">
        <v>45729.0</v>
      </c>
      <c r="L155" s="178" t="s">
        <v>6960</v>
      </c>
      <c r="M155" s="307"/>
      <c r="N155" s="307"/>
      <c r="O155" s="307"/>
      <c r="P155" s="307"/>
      <c r="Q155" s="307"/>
      <c r="R155" s="307"/>
      <c r="S155" s="307"/>
      <c r="T155" s="307"/>
      <c r="U155" s="307"/>
      <c r="V155" s="307"/>
      <c r="W155" s="307"/>
      <c r="X155" s="307"/>
      <c r="Y155" s="307"/>
      <c r="Z155" s="307"/>
    </row>
    <row r="156">
      <c r="A156" s="202">
        <v>155.0</v>
      </c>
      <c r="B156" s="533"/>
      <c r="C156" s="533"/>
      <c r="D156" s="202" t="s">
        <v>3668</v>
      </c>
      <c r="E156" s="533"/>
      <c r="F156" s="202" t="s">
        <v>104</v>
      </c>
      <c r="G156" s="1559" t="s">
        <v>6965</v>
      </c>
      <c r="H156" s="202" t="s">
        <v>6966</v>
      </c>
      <c r="I156" s="202" t="s">
        <v>40</v>
      </c>
      <c r="J156" s="599" t="s">
        <v>47</v>
      </c>
      <c r="K156" s="1560">
        <v>45729.0</v>
      </c>
      <c r="L156" s="202" t="s">
        <v>2910</v>
      </c>
      <c r="M156" s="307"/>
      <c r="N156" s="307"/>
      <c r="O156" s="307"/>
      <c r="P156" s="307"/>
      <c r="Q156" s="307"/>
      <c r="R156" s="307"/>
      <c r="S156" s="307"/>
      <c r="T156" s="307"/>
      <c r="U156" s="307"/>
      <c r="V156" s="307"/>
      <c r="W156" s="307"/>
      <c r="X156" s="307"/>
      <c r="Y156" s="307"/>
      <c r="Z156" s="307"/>
    </row>
    <row r="157">
      <c r="A157" s="202">
        <v>156.0</v>
      </c>
      <c r="B157" s="533"/>
      <c r="C157" s="533"/>
      <c r="D157" s="202" t="s">
        <v>6967</v>
      </c>
      <c r="E157" s="533"/>
      <c r="F157" s="202" t="s">
        <v>104</v>
      </c>
      <c r="G157" s="1559" t="s">
        <v>6968</v>
      </c>
      <c r="H157" s="202" t="s">
        <v>6969</v>
      </c>
      <c r="I157" s="202" t="s">
        <v>40</v>
      </c>
      <c r="J157" s="599" t="s">
        <v>47</v>
      </c>
      <c r="K157" s="1560">
        <v>45729.0</v>
      </c>
      <c r="L157" s="202" t="s">
        <v>2910</v>
      </c>
      <c r="M157" s="307"/>
      <c r="N157" s="307"/>
      <c r="O157" s="307"/>
      <c r="P157" s="307"/>
      <c r="Q157" s="307"/>
      <c r="R157" s="307"/>
      <c r="S157" s="307"/>
      <c r="T157" s="307"/>
      <c r="U157" s="307"/>
      <c r="V157" s="307"/>
      <c r="W157" s="307"/>
      <c r="X157" s="307"/>
      <c r="Y157" s="307"/>
      <c r="Z157" s="307"/>
    </row>
    <row r="158">
      <c r="A158" s="202">
        <v>157.0</v>
      </c>
      <c r="B158" s="533"/>
      <c r="C158" s="533"/>
      <c r="D158" s="202" t="s">
        <v>2987</v>
      </c>
      <c r="E158" s="533"/>
      <c r="F158" s="202" t="s">
        <v>5747</v>
      </c>
      <c r="G158" s="1559" t="s">
        <v>6970</v>
      </c>
      <c r="H158" s="202" t="s">
        <v>6971</v>
      </c>
      <c r="I158" s="202" t="s">
        <v>40</v>
      </c>
      <c r="J158" s="599" t="s">
        <v>6502</v>
      </c>
      <c r="K158" s="1558">
        <v>45733.0</v>
      </c>
      <c r="L158" s="202" t="s">
        <v>6835</v>
      </c>
      <c r="M158" s="307"/>
      <c r="N158" s="307"/>
      <c r="O158" s="307"/>
      <c r="P158" s="307"/>
      <c r="Q158" s="307"/>
      <c r="R158" s="307"/>
      <c r="S158" s="307"/>
      <c r="T158" s="307"/>
      <c r="U158" s="307"/>
      <c r="V158" s="307"/>
      <c r="W158" s="307"/>
      <c r="X158" s="307"/>
      <c r="Y158" s="307"/>
      <c r="Z158" s="307"/>
    </row>
    <row r="159">
      <c r="A159" s="386">
        <v>158.0</v>
      </c>
      <c r="B159" s="226"/>
      <c r="C159" s="226"/>
      <c r="D159" s="178" t="s">
        <v>6972</v>
      </c>
      <c r="E159" s="226"/>
      <c r="F159" s="178" t="s">
        <v>104</v>
      </c>
      <c r="G159" s="308" t="s">
        <v>6973</v>
      </c>
      <c r="H159" s="178" t="s">
        <v>6974</v>
      </c>
      <c r="I159" s="226" t="s">
        <v>124</v>
      </c>
      <c r="J159" s="158" t="s">
        <v>125</v>
      </c>
      <c r="K159" s="309">
        <v>45731.0</v>
      </c>
      <c r="L159" s="178" t="s">
        <v>2910</v>
      </c>
      <c r="M159" s="307"/>
      <c r="N159" s="307"/>
      <c r="O159" s="307"/>
      <c r="P159" s="307"/>
      <c r="Q159" s="307"/>
      <c r="R159" s="307"/>
      <c r="S159" s="307"/>
      <c r="T159" s="307"/>
      <c r="U159" s="307"/>
      <c r="V159" s="307"/>
      <c r="W159" s="307"/>
      <c r="X159" s="307"/>
      <c r="Y159" s="307"/>
      <c r="Z159" s="307"/>
    </row>
    <row r="160">
      <c r="A160" s="178">
        <v>159.0</v>
      </c>
      <c r="B160" s="226"/>
      <c r="C160" s="226"/>
      <c r="D160" s="178" t="s">
        <v>6975</v>
      </c>
      <c r="E160" s="226"/>
      <c r="F160" s="178" t="s">
        <v>104</v>
      </c>
      <c r="G160" s="308" t="s">
        <v>6976</v>
      </c>
      <c r="H160" s="178" t="s">
        <v>6977</v>
      </c>
      <c r="I160" s="226" t="s">
        <v>124</v>
      </c>
      <c r="J160" s="158" t="s">
        <v>6502</v>
      </c>
      <c r="K160" s="309">
        <v>45731.0</v>
      </c>
      <c r="L160" s="178" t="s">
        <v>2910</v>
      </c>
      <c r="M160" s="307"/>
      <c r="N160" s="307"/>
      <c r="O160" s="307"/>
      <c r="P160" s="307"/>
      <c r="Q160" s="307"/>
      <c r="R160" s="307"/>
      <c r="S160" s="307"/>
      <c r="T160" s="307"/>
      <c r="U160" s="307"/>
      <c r="V160" s="307"/>
      <c r="W160" s="307"/>
      <c r="X160" s="307"/>
      <c r="Y160" s="307"/>
      <c r="Z160" s="307"/>
    </row>
    <row r="161">
      <c r="A161" s="178">
        <v>160.0</v>
      </c>
      <c r="B161" s="226"/>
      <c r="C161" s="226"/>
      <c r="D161" s="178" t="s">
        <v>6978</v>
      </c>
      <c r="E161" s="226"/>
      <c r="F161" s="178" t="s">
        <v>104</v>
      </c>
      <c r="G161" s="308" t="s">
        <v>6979</v>
      </c>
      <c r="H161" s="178" t="s">
        <v>6980</v>
      </c>
      <c r="I161" s="226" t="s">
        <v>124</v>
      </c>
      <c r="J161" s="158" t="s">
        <v>47</v>
      </c>
      <c r="K161" s="309">
        <v>45733.0</v>
      </c>
      <c r="L161" s="178" t="s">
        <v>2910</v>
      </c>
      <c r="M161" s="307"/>
      <c r="N161" s="307"/>
      <c r="O161" s="307"/>
      <c r="P161" s="307"/>
      <c r="Q161" s="307"/>
      <c r="R161" s="307"/>
      <c r="S161" s="307"/>
      <c r="T161" s="307"/>
      <c r="U161" s="307"/>
      <c r="V161" s="307"/>
      <c r="W161" s="307"/>
      <c r="X161" s="307"/>
      <c r="Y161" s="307"/>
      <c r="Z161" s="307"/>
    </row>
    <row r="162">
      <c r="A162" s="178">
        <v>161.0</v>
      </c>
      <c r="B162" s="226"/>
      <c r="C162" s="226"/>
      <c r="D162" s="178" t="s">
        <v>6981</v>
      </c>
      <c r="E162" s="226"/>
      <c r="F162" s="178" t="s">
        <v>104</v>
      </c>
      <c r="G162" s="308" t="s">
        <v>6982</v>
      </c>
      <c r="H162" s="178" t="s">
        <v>6983</v>
      </c>
      <c r="I162" s="178" t="s">
        <v>124</v>
      </c>
      <c r="J162" s="158" t="s">
        <v>6502</v>
      </c>
      <c r="K162" s="309">
        <v>45708.0</v>
      </c>
      <c r="L162" s="178" t="s">
        <v>6984</v>
      </c>
      <c r="M162" s="307"/>
      <c r="N162" s="307"/>
      <c r="O162" s="307"/>
      <c r="P162" s="307"/>
      <c r="Q162" s="307"/>
      <c r="R162" s="307"/>
      <c r="S162" s="307"/>
      <c r="T162" s="307"/>
      <c r="U162" s="307"/>
      <c r="V162" s="307"/>
      <c r="W162" s="307"/>
      <c r="X162" s="307"/>
      <c r="Y162" s="307"/>
      <c r="Z162" s="307"/>
    </row>
    <row r="163">
      <c r="A163" s="178">
        <v>162.0</v>
      </c>
      <c r="B163" s="226"/>
      <c r="C163" s="226"/>
      <c r="D163" s="178" t="s">
        <v>6985</v>
      </c>
      <c r="E163" s="226"/>
      <c r="F163" s="178" t="s">
        <v>104</v>
      </c>
      <c r="G163" s="308" t="s">
        <v>6986</v>
      </c>
      <c r="H163" s="178" t="s">
        <v>6987</v>
      </c>
      <c r="I163" s="178" t="s">
        <v>502</v>
      </c>
      <c r="J163" s="158" t="s">
        <v>125</v>
      </c>
      <c r="K163" s="309">
        <v>45709.0</v>
      </c>
      <c r="L163" s="178" t="s">
        <v>6984</v>
      </c>
      <c r="M163" s="307"/>
      <c r="N163" s="307"/>
      <c r="O163" s="307"/>
      <c r="P163" s="307"/>
      <c r="Q163" s="307"/>
      <c r="R163" s="307"/>
      <c r="S163" s="307"/>
      <c r="T163" s="307"/>
      <c r="U163" s="307"/>
      <c r="V163" s="307"/>
      <c r="W163" s="307"/>
      <c r="X163" s="307"/>
      <c r="Y163" s="307"/>
      <c r="Z163" s="307"/>
    </row>
    <row r="164">
      <c r="A164" s="178">
        <v>163.0</v>
      </c>
      <c r="B164" s="226"/>
      <c r="C164" s="226"/>
      <c r="D164" s="178" t="s">
        <v>6988</v>
      </c>
      <c r="E164" s="226"/>
      <c r="F164" s="178" t="s">
        <v>104</v>
      </c>
      <c r="G164" s="308" t="s">
        <v>6989</v>
      </c>
      <c r="H164" s="178" t="s">
        <v>6990</v>
      </c>
      <c r="I164" s="178" t="s">
        <v>124</v>
      </c>
      <c r="J164" s="158" t="s">
        <v>6502</v>
      </c>
      <c r="K164" s="337">
        <v>45740.0</v>
      </c>
      <c r="L164" s="178" t="s">
        <v>6991</v>
      </c>
      <c r="M164" s="307"/>
      <c r="N164" s="307"/>
      <c r="O164" s="307"/>
      <c r="P164" s="307"/>
      <c r="Q164" s="307"/>
      <c r="R164" s="307"/>
      <c r="S164" s="307"/>
      <c r="T164" s="307"/>
      <c r="U164" s="307"/>
      <c r="V164" s="307"/>
      <c r="W164" s="307"/>
      <c r="X164" s="307"/>
      <c r="Y164" s="307"/>
      <c r="Z164" s="307"/>
    </row>
    <row r="165">
      <c r="A165" s="178">
        <v>164.0</v>
      </c>
      <c r="B165" s="226"/>
      <c r="C165" s="226"/>
      <c r="D165" s="178" t="s">
        <v>6992</v>
      </c>
      <c r="E165" s="226"/>
      <c r="F165" s="178" t="s">
        <v>104</v>
      </c>
      <c r="G165" s="308" t="s">
        <v>6993</v>
      </c>
      <c r="H165" s="178" t="s">
        <v>6994</v>
      </c>
      <c r="I165" s="178" t="s">
        <v>124</v>
      </c>
      <c r="J165" s="158" t="s">
        <v>125</v>
      </c>
      <c r="K165" s="337">
        <v>45740.0</v>
      </c>
      <c r="L165" s="178" t="s">
        <v>6991</v>
      </c>
      <c r="M165" s="307"/>
      <c r="N165" s="307"/>
      <c r="O165" s="307"/>
      <c r="P165" s="307"/>
      <c r="Q165" s="307"/>
      <c r="R165" s="307"/>
      <c r="S165" s="307"/>
      <c r="T165" s="307"/>
      <c r="U165" s="307"/>
      <c r="V165" s="307"/>
      <c r="W165" s="307"/>
      <c r="X165" s="307"/>
      <c r="Y165" s="307"/>
      <c r="Z165" s="307"/>
    </row>
    <row r="166">
      <c r="A166" s="202">
        <v>165.0</v>
      </c>
      <c r="B166" s="533"/>
      <c r="C166" s="533"/>
      <c r="D166" s="202" t="s">
        <v>6995</v>
      </c>
      <c r="E166" s="533"/>
      <c r="F166" s="202" t="s">
        <v>6708</v>
      </c>
      <c r="G166" s="1559" t="s">
        <v>6996</v>
      </c>
      <c r="H166" s="202" t="s">
        <v>6997</v>
      </c>
      <c r="I166" s="202" t="s">
        <v>40</v>
      </c>
      <c r="J166" s="599" t="s">
        <v>6502</v>
      </c>
      <c r="K166" s="1560">
        <v>45741.0</v>
      </c>
      <c r="L166" s="202" t="s">
        <v>6835</v>
      </c>
      <c r="M166" s="307"/>
      <c r="N166" s="307"/>
      <c r="O166" s="307"/>
      <c r="P166" s="307"/>
      <c r="Q166" s="307"/>
      <c r="R166" s="307"/>
      <c r="S166" s="307"/>
      <c r="T166" s="307"/>
      <c r="U166" s="307"/>
      <c r="V166" s="307"/>
      <c r="W166" s="307"/>
      <c r="X166" s="307"/>
      <c r="Y166" s="307"/>
      <c r="Z166" s="307"/>
    </row>
    <row r="167">
      <c r="A167" s="202">
        <v>166.0</v>
      </c>
      <c r="B167" s="533"/>
      <c r="C167" s="533"/>
      <c r="D167" s="202" t="s">
        <v>6998</v>
      </c>
      <c r="E167" s="533"/>
      <c r="F167" s="202" t="s">
        <v>6708</v>
      </c>
      <c r="G167" s="1559" t="s">
        <v>6999</v>
      </c>
      <c r="H167" s="202" t="s">
        <v>1378</v>
      </c>
      <c r="I167" s="202" t="s">
        <v>40</v>
      </c>
      <c r="J167" s="599" t="s">
        <v>47</v>
      </c>
      <c r="K167" s="1560">
        <v>45741.0</v>
      </c>
      <c r="L167" s="202" t="s">
        <v>7000</v>
      </c>
      <c r="M167" s="307"/>
      <c r="N167" s="307"/>
      <c r="O167" s="307"/>
      <c r="P167" s="307"/>
      <c r="Q167" s="307"/>
      <c r="R167" s="307"/>
      <c r="S167" s="307"/>
      <c r="T167" s="307"/>
      <c r="U167" s="307"/>
      <c r="V167" s="307"/>
      <c r="W167" s="307"/>
      <c r="X167" s="307"/>
      <c r="Y167" s="307"/>
      <c r="Z167" s="307"/>
    </row>
    <row r="168">
      <c r="A168" s="202">
        <v>167.0</v>
      </c>
      <c r="B168" s="533"/>
      <c r="C168" s="533"/>
      <c r="D168" s="202" t="s">
        <v>7001</v>
      </c>
      <c r="E168" s="533"/>
      <c r="F168" s="202" t="s">
        <v>6708</v>
      </c>
      <c r="G168" s="1559" t="s">
        <v>7002</v>
      </c>
      <c r="H168" s="202" t="s">
        <v>7003</v>
      </c>
      <c r="I168" s="202" t="s">
        <v>40</v>
      </c>
      <c r="J168" s="599" t="s">
        <v>47</v>
      </c>
      <c r="K168" s="1560">
        <v>45741.0</v>
      </c>
      <c r="L168" s="202" t="s">
        <v>2910</v>
      </c>
      <c r="M168" s="307"/>
      <c r="N168" s="307"/>
      <c r="O168" s="307"/>
      <c r="P168" s="307"/>
      <c r="Q168" s="307"/>
      <c r="R168" s="307"/>
      <c r="S168" s="307"/>
      <c r="T168" s="307"/>
      <c r="U168" s="307"/>
      <c r="V168" s="307"/>
      <c r="W168" s="307"/>
      <c r="X168" s="307"/>
      <c r="Y168" s="307"/>
      <c r="Z168" s="307"/>
    </row>
    <row r="169">
      <c r="A169" s="1537">
        <v>168.0</v>
      </c>
      <c r="B169" s="1536"/>
      <c r="C169" s="1536"/>
      <c r="D169" s="1537" t="s">
        <v>7004</v>
      </c>
      <c r="E169" s="1536"/>
      <c r="F169" s="1537" t="s">
        <v>104</v>
      </c>
      <c r="G169" s="1547" t="s">
        <v>7005</v>
      </c>
      <c r="H169" s="1537" t="s">
        <v>7006</v>
      </c>
      <c r="I169" s="1537" t="s">
        <v>139</v>
      </c>
      <c r="J169" s="1544" t="s">
        <v>6502</v>
      </c>
      <c r="K169" s="1537" t="s">
        <v>7007</v>
      </c>
      <c r="L169" s="1536"/>
      <c r="M169" s="307"/>
      <c r="N169" s="307"/>
      <c r="O169" s="307"/>
      <c r="P169" s="307"/>
      <c r="Q169" s="307"/>
      <c r="R169" s="307"/>
      <c r="S169" s="307"/>
      <c r="T169" s="307"/>
      <c r="U169" s="307"/>
      <c r="V169" s="307"/>
      <c r="W169" s="307"/>
      <c r="X169" s="307"/>
      <c r="Y169" s="307"/>
      <c r="Z169" s="307"/>
    </row>
    <row r="170">
      <c r="A170" s="178">
        <v>169.0</v>
      </c>
      <c r="B170" s="226"/>
      <c r="C170" s="226"/>
      <c r="D170" s="178" t="s">
        <v>7008</v>
      </c>
      <c r="E170" s="226"/>
      <c r="F170" s="178" t="s">
        <v>7009</v>
      </c>
      <c r="G170" s="308" t="s">
        <v>7010</v>
      </c>
      <c r="H170" s="178" t="s">
        <v>7011</v>
      </c>
      <c r="I170" s="178" t="s">
        <v>124</v>
      </c>
      <c r="J170" s="158" t="s">
        <v>6502</v>
      </c>
      <c r="K170" s="337">
        <v>45749.0</v>
      </c>
      <c r="L170" s="178" t="s">
        <v>6835</v>
      </c>
      <c r="M170" s="307"/>
      <c r="N170" s="307"/>
      <c r="O170" s="307"/>
      <c r="P170" s="307"/>
      <c r="Q170" s="307"/>
      <c r="R170" s="307"/>
      <c r="S170" s="307"/>
      <c r="T170" s="307"/>
      <c r="U170" s="307"/>
      <c r="V170" s="307"/>
      <c r="W170" s="307"/>
      <c r="X170" s="307"/>
      <c r="Y170" s="307"/>
      <c r="Z170" s="307"/>
    </row>
    <row r="171">
      <c r="A171" s="1498">
        <v>170.0</v>
      </c>
      <c r="B171" s="612"/>
      <c r="C171" s="612"/>
      <c r="D171" s="1498" t="s">
        <v>7012</v>
      </c>
      <c r="E171" s="612"/>
      <c r="F171" s="1498" t="s">
        <v>6708</v>
      </c>
      <c r="G171" s="1548" t="s">
        <v>7013</v>
      </c>
      <c r="H171" s="1498" t="s">
        <v>7014</v>
      </c>
      <c r="I171" s="1498" t="s">
        <v>502</v>
      </c>
      <c r="J171" s="613" t="s">
        <v>6502</v>
      </c>
      <c r="K171" s="1498" t="s">
        <v>7015</v>
      </c>
      <c r="L171" s="1498"/>
      <c r="M171" s="307"/>
      <c r="N171" s="307"/>
      <c r="O171" s="307"/>
      <c r="P171" s="307"/>
      <c r="Q171" s="307"/>
      <c r="R171" s="307"/>
      <c r="S171" s="307"/>
      <c r="T171" s="307"/>
      <c r="U171" s="307"/>
      <c r="V171" s="307"/>
      <c r="W171" s="307"/>
      <c r="X171" s="307"/>
      <c r="Y171" s="307"/>
      <c r="Z171" s="307"/>
    </row>
    <row r="172">
      <c r="A172" s="202">
        <v>171.0</v>
      </c>
      <c r="B172" s="533"/>
      <c r="C172" s="533"/>
      <c r="D172" s="202" t="s">
        <v>1372</v>
      </c>
      <c r="E172" s="533"/>
      <c r="F172" s="202" t="s">
        <v>104</v>
      </c>
      <c r="G172" s="1559" t="s">
        <v>1373</v>
      </c>
      <c r="H172" s="202" t="s">
        <v>7016</v>
      </c>
      <c r="I172" s="202" t="s">
        <v>40</v>
      </c>
      <c r="J172" s="599" t="s">
        <v>125</v>
      </c>
      <c r="K172" s="1558">
        <v>45740.0</v>
      </c>
      <c r="L172" s="202" t="s">
        <v>1375</v>
      </c>
      <c r="M172" s="307"/>
      <c r="N172" s="307"/>
      <c r="O172" s="307"/>
      <c r="P172" s="307"/>
      <c r="Q172" s="307"/>
      <c r="R172" s="307"/>
      <c r="S172" s="307"/>
      <c r="T172" s="307"/>
      <c r="U172" s="307"/>
      <c r="V172" s="307"/>
      <c r="W172" s="307"/>
      <c r="X172" s="307"/>
      <c r="Y172" s="307"/>
      <c r="Z172" s="307"/>
    </row>
    <row r="173">
      <c r="A173" s="202">
        <v>172.0</v>
      </c>
      <c r="B173" s="533"/>
      <c r="C173" s="533"/>
      <c r="D173" s="202" t="s">
        <v>2962</v>
      </c>
      <c r="E173" s="533"/>
      <c r="F173" s="202" t="s">
        <v>104</v>
      </c>
      <c r="G173" s="1559" t="s">
        <v>7017</v>
      </c>
      <c r="H173" s="202" t="s">
        <v>7018</v>
      </c>
      <c r="I173" s="202" t="s">
        <v>40</v>
      </c>
      <c r="J173" s="599" t="s">
        <v>125</v>
      </c>
      <c r="K173" s="1558">
        <v>45748.0</v>
      </c>
      <c r="L173" s="202" t="s">
        <v>2910</v>
      </c>
      <c r="M173" s="307"/>
      <c r="N173" s="307"/>
      <c r="O173" s="307"/>
      <c r="P173" s="307"/>
      <c r="Q173" s="307"/>
      <c r="R173" s="307"/>
      <c r="S173" s="307"/>
      <c r="T173" s="307"/>
      <c r="U173" s="307"/>
      <c r="V173" s="307"/>
      <c r="W173" s="307"/>
      <c r="X173" s="307"/>
      <c r="Y173" s="307"/>
      <c r="Z173" s="307"/>
    </row>
    <row r="174">
      <c r="A174" s="202">
        <v>173.0</v>
      </c>
      <c r="B174" s="533"/>
      <c r="C174" s="533"/>
      <c r="D174" s="202" t="s">
        <v>757</v>
      </c>
      <c r="E174" s="533"/>
      <c r="F174" s="202" t="s">
        <v>104</v>
      </c>
      <c r="G174" s="1559" t="s">
        <v>7019</v>
      </c>
      <c r="H174" s="202" t="s">
        <v>7020</v>
      </c>
      <c r="I174" s="202" t="s">
        <v>40</v>
      </c>
      <c r="J174" s="599" t="s">
        <v>125</v>
      </c>
      <c r="K174" s="1560">
        <v>45746.0</v>
      </c>
      <c r="L174" s="202" t="s">
        <v>2910</v>
      </c>
      <c r="M174" s="307"/>
      <c r="N174" s="307"/>
      <c r="O174" s="307"/>
      <c r="P174" s="307"/>
      <c r="Q174" s="307"/>
      <c r="R174" s="307"/>
      <c r="S174" s="307"/>
      <c r="T174" s="307"/>
      <c r="U174" s="307"/>
      <c r="V174" s="307"/>
      <c r="W174" s="307"/>
      <c r="X174" s="307"/>
      <c r="Y174" s="307"/>
      <c r="Z174" s="307"/>
    </row>
    <row r="175">
      <c r="A175" s="178">
        <v>174.0</v>
      </c>
      <c r="B175" s="226"/>
      <c r="C175" s="226"/>
      <c r="D175" s="178" t="s">
        <v>7021</v>
      </c>
      <c r="E175" s="226"/>
      <c r="F175" s="178" t="s">
        <v>6708</v>
      </c>
      <c r="G175" s="308" t="s">
        <v>7022</v>
      </c>
      <c r="H175" s="178" t="s">
        <v>7023</v>
      </c>
      <c r="I175" s="178" t="s">
        <v>124</v>
      </c>
      <c r="J175" s="158" t="s">
        <v>125</v>
      </c>
      <c r="K175" s="337">
        <v>45756.0</v>
      </c>
      <c r="L175" s="178" t="s">
        <v>6835</v>
      </c>
      <c r="M175" s="307"/>
      <c r="N175" s="307"/>
      <c r="O175" s="307"/>
      <c r="P175" s="307"/>
      <c r="Q175" s="307"/>
      <c r="R175" s="307"/>
      <c r="S175" s="307"/>
      <c r="T175" s="307"/>
      <c r="U175" s="307"/>
      <c r="V175" s="307"/>
      <c r="W175" s="307"/>
      <c r="X175" s="307"/>
      <c r="Y175" s="307"/>
      <c r="Z175" s="307"/>
    </row>
    <row r="176">
      <c r="A176" s="202">
        <v>175.0</v>
      </c>
      <c r="B176" s="533"/>
      <c r="C176" s="533"/>
      <c r="D176" s="202" t="s">
        <v>7024</v>
      </c>
      <c r="E176" s="533"/>
      <c r="F176" s="202" t="s">
        <v>6708</v>
      </c>
      <c r="G176" s="1559" t="s">
        <v>7025</v>
      </c>
      <c r="H176" s="202" t="s">
        <v>7026</v>
      </c>
      <c r="I176" s="202" t="s">
        <v>40</v>
      </c>
      <c r="J176" s="599" t="s">
        <v>6502</v>
      </c>
      <c r="K176" s="1560">
        <v>45757.0</v>
      </c>
      <c r="L176" s="202" t="s">
        <v>7027</v>
      </c>
      <c r="M176" s="307"/>
      <c r="N176" s="307"/>
      <c r="O176" s="307"/>
      <c r="P176" s="307"/>
      <c r="Q176" s="307"/>
      <c r="R176" s="307"/>
      <c r="S176" s="307"/>
      <c r="T176" s="307"/>
      <c r="U176" s="307"/>
      <c r="V176" s="307"/>
      <c r="W176" s="307"/>
      <c r="X176" s="307"/>
      <c r="Y176" s="307"/>
      <c r="Z176" s="307"/>
    </row>
    <row r="177">
      <c r="A177" s="1537">
        <v>176.0</v>
      </c>
      <c r="B177" s="1536"/>
      <c r="C177" s="1536"/>
      <c r="D177" s="1537" t="s">
        <v>7028</v>
      </c>
      <c r="E177" s="1536"/>
      <c r="F177" s="1537" t="s">
        <v>104</v>
      </c>
      <c r="G177" s="1544">
        <v>9.78833955E8</v>
      </c>
      <c r="H177" s="1537" t="s">
        <v>7029</v>
      </c>
      <c r="I177" s="1537" t="s">
        <v>139</v>
      </c>
      <c r="J177" s="1544" t="s">
        <v>6502</v>
      </c>
      <c r="K177" s="1537" t="s">
        <v>7030</v>
      </c>
      <c r="L177" s="1537" t="s">
        <v>6835</v>
      </c>
      <c r="M177" s="307"/>
      <c r="N177" s="307"/>
      <c r="O177" s="307"/>
      <c r="P177" s="307"/>
      <c r="Q177" s="307"/>
      <c r="R177" s="307"/>
      <c r="S177" s="307"/>
      <c r="T177" s="307"/>
      <c r="U177" s="307"/>
      <c r="V177" s="307"/>
      <c r="W177" s="307"/>
      <c r="X177" s="307"/>
      <c r="Y177" s="307"/>
      <c r="Z177" s="307"/>
    </row>
    <row r="178">
      <c r="A178" s="1537">
        <v>177.0</v>
      </c>
      <c r="B178" s="1536"/>
      <c r="C178" s="1536"/>
      <c r="D178" s="1537" t="s">
        <v>7031</v>
      </c>
      <c r="E178" s="1536"/>
      <c r="F178" s="1537" t="s">
        <v>6708</v>
      </c>
      <c r="G178" s="1547" t="s">
        <v>7032</v>
      </c>
      <c r="H178" s="1537" t="s">
        <v>7033</v>
      </c>
      <c r="I178" s="1537" t="s">
        <v>139</v>
      </c>
      <c r="J178" s="1544" t="s">
        <v>125</v>
      </c>
      <c r="K178" s="1590">
        <v>45757.0</v>
      </c>
      <c r="L178" s="1537" t="s">
        <v>6835</v>
      </c>
      <c r="M178" s="307"/>
      <c r="N178" s="307"/>
      <c r="O178" s="307"/>
      <c r="P178" s="307"/>
      <c r="Q178" s="307"/>
      <c r="R178" s="307"/>
      <c r="S178" s="307"/>
      <c r="T178" s="307"/>
      <c r="U178" s="307"/>
      <c r="V178" s="307"/>
      <c r="W178" s="307"/>
      <c r="X178" s="307"/>
      <c r="Y178" s="307"/>
      <c r="Z178" s="307"/>
    </row>
    <row r="179">
      <c r="A179" s="178">
        <v>178.0</v>
      </c>
      <c r="B179" s="226"/>
      <c r="C179" s="226"/>
      <c r="D179" s="178" t="s">
        <v>1382</v>
      </c>
      <c r="E179" s="226"/>
      <c r="F179" s="178" t="s">
        <v>104</v>
      </c>
      <c r="G179" s="308" t="s">
        <v>1383</v>
      </c>
      <c r="H179" s="178" t="s">
        <v>7034</v>
      </c>
      <c r="I179" s="178" t="s">
        <v>124</v>
      </c>
      <c r="J179" s="158" t="s">
        <v>125</v>
      </c>
      <c r="K179" s="337">
        <v>45757.0</v>
      </c>
      <c r="L179" s="178" t="s">
        <v>7035</v>
      </c>
      <c r="M179" s="307"/>
      <c r="N179" s="307"/>
      <c r="O179" s="307"/>
      <c r="P179" s="307"/>
      <c r="Q179" s="307"/>
      <c r="R179" s="307"/>
      <c r="S179" s="307"/>
      <c r="T179" s="307"/>
      <c r="U179" s="307"/>
      <c r="V179" s="307"/>
      <c r="W179" s="307"/>
      <c r="X179" s="307"/>
      <c r="Y179" s="307"/>
      <c r="Z179" s="307"/>
    </row>
    <row r="180">
      <c r="A180" s="178">
        <v>179.0</v>
      </c>
      <c r="B180" s="226"/>
      <c r="C180" s="226"/>
      <c r="D180" s="178" t="s">
        <v>1388</v>
      </c>
      <c r="E180" s="226"/>
      <c r="F180" s="178" t="s">
        <v>104</v>
      </c>
      <c r="G180" s="308" t="s">
        <v>1389</v>
      </c>
      <c r="H180" s="178" t="s">
        <v>7036</v>
      </c>
      <c r="I180" s="178" t="s">
        <v>124</v>
      </c>
      <c r="J180" s="158" t="s">
        <v>125</v>
      </c>
      <c r="K180" s="337">
        <v>45760.0</v>
      </c>
      <c r="L180" s="178" t="s">
        <v>1375</v>
      </c>
      <c r="M180" s="307"/>
      <c r="N180" s="307"/>
      <c r="O180" s="307"/>
      <c r="P180" s="307"/>
      <c r="Q180" s="307"/>
      <c r="R180" s="307"/>
      <c r="S180" s="307"/>
      <c r="T180" s="307"/>
      <c r="U180" s="307"/>
      <c r="V180" s="307"/>
      <c r="W180" s="307"/>
      <c r="X180" s="307"/>
      <c r="Y180" s="307"/>
      <c r="Z180" s="307"/>
    </row>
    <row r="181">
      <c r="A181" s="178">
        <v>180.0</v>
      </c>
      <c r="B181" s="226"/>
      <c r="C181" s="226"/>
      <c r="D181" s="178" t="s">
        <v>7037</v>
      </c>
      <c r="E181" s="226"/>
      <c r="F181" s="226"/>
      <c r="G181" s="308" t="s">
        <v>1386</v>
      </c>
      <c r="H181" s="178" t="s">
        <v>7038</v>
      </c>
      <c r="I181" s="178" t="s">
        <v>260</v>
      </c>
      <c r="J181" s="158" t="s">
        <v>125</v>
      </c>
      <c r="K181" s="337">
        <v>45758.0</v>
      </c>
      <c r="L181" s="178" t="s">
        <v>1375</v>
      </c>
      <c r="M181" s="307"/>
      <c r="N181" s="307"/>
      <c r="O181" s="307"/>
      <c r="P181" s="307"/>
      <c r="Q181" s="307"/>
      <c r="R181" s="307"/>
      <c r="S181" s="307"/>
      <c r="T181" s="307"/>
      <c r="U181" s="307"/>
      <c r="V181" s="307"/>
      <c r="W181" s="307"/>
      <c r="X181" s="307"/>
      <c r="Y181" s="307"/>
      <c r="Z181" s="307"/>
    </row>
    <row r="182">
      <c r="A182" s="178">
        <v>181.0</v>
      </c>
      <c r="B182" s="226"/>
      <c r="C182" s="226"/>
      <c r="D182" s="178" t="s">
        <v>1398</v>
      </c>
      <c r="E182" s="226"/>
      <c r="F182" s="226"/>
      <c r="G182" s="308" t="s">
        <v>1399</v>
      </c>
      <c r="H182" s="178" t="s">
        <v>1400</v>
      </c>
      <c r="I182" s="178" t="s">
        <v>502</v>
      </c>
      <c r="J182" s="158" t="s">
        <v>125</v>
      </c>
      <c r="K182" s="337">
        <v>45761.0</v>
      </c>
      <c r="L182" s="178" t="s">
        <v>1375</v>
      </c>
      <c r="M182" s="307"/>
      <c r="N182" s="307"/>
      <c r="O182" s="307"/>
      <c r="P182" s="307"/>
      <c r="Q182" s="307"/>
      <c r="R182" s="307"/>
      <c r="S182" s="307"/>
      <c r="T182" s="307"/>
      <c r="U182" s="307"/>
      <c r="V182" s="307"/>
      <c r="W182" s="307"/>
      <c r="X182" s="307"/>
      <c r="Y182" s="307"/>
      <c r="Z182" s="307"/>
    </row>
    <row r="183">
      <c r="A183" s="178">
        <v>182.0</v>
      </c>
      <c r="B183" s="226"/>
      <c r="C183" s="226"/>
      <c r="D183" s="178" t="s">
        <v>7039</v>
      </c>
      <c r="E183" s="226"/>
      <c r="F183" s="226"/>
      <c r="G183" s="308" t="s">
        <v>7040</v>
      </c>
      <c r="H183" s="178" t="s">
        <v>7041</v>
      </c>
      <c r="I183" s="178" t="s">
        <v>124</v>
      </c>
      <c r="J183" s="158" t="s">
        <v>47</v>
      </c>
      <c r="K183" s="337">
        <v>45765.0</v>
      </c>
      <c r="L183" s="178" t="s">
        <v>2910</v>
      </c>
      <c r="M183" s="307"/>
      <c r="N183" s="307"/>
      <c r="O183" s="307"/>
      <c r="P183" s="307"/>
      <c r="Q183" s="307"/>
      <c r="R183" s="307"/>
      <c r="S183" s="307"/>
      <c r="T183" s="307"/>
      <c r="U183" s="307"/>
      <c r="V183" s="307"/>
      <c r="W183" s="307"/>
      <c r="X183" s="307"/>
      <c r="Y183" s="307"/>
      <c r="Z183" s="307"/>
    </row>
    <row r="184">
      <c r="A184" s="1537">
        <v>183.0</v>
      </c>
      <c r="B184" s="1536"/>
      <c r="C184" s="1536"/>
      <c r="D184" s="1537" t="s">
        <v>7042</v>
      </c>
      <c r="E184" s="1536"/>
      <c r="F184" s="1537" t="s">
        <v>104</v>
      </c>
      <c r="G184" s="1547" t="s">
        <v>7043</v>
      </c>
      <c r="H184" s="1537" t="s">
        <v>7044</v>
      </c>
      <c r="I184" s="1537" t="s">
        <v>139</v>
      </c>
      <c r="J184" s="1544" t="s">
        <v>110</v>
      </c>
      <c r="K184" s="1537">
        <v>2024.0</v>
      </c>
      <c r="L184" s="1537" t="s">
        <v>7045</v>
      </c>
      <c r="M184" s="307"/>
      <c r="N184" s="307"/>
      <c r="O184" s="307"/>
      <c r="P184" s="307"/>
      <c r="Q184" s="307"/>
      <c r="R184" s="307"/>
      <c r="S184" s="307"/>
      <c r="T184" s="307"/>
      <c r="U184" s="307"/>
      <c r="V184" s="307"/>
      <c r="W184" s="307"/>
      <c r="X184" s="307"/>
      <c r="Y184" s="307"/>
      <c r="Z184" s="307"/>
    </row>
    <row r="185">
      <c r="A185" s="178">
        <v>184.0</v>
      </c>
      <c r="B185" s="226"/>
      <c r="C185" s="226"/>
      <c r="D185" s="178" t="s">
        <v>7046</v>
      </c>
      <c r="E185" s="226"/>
      <c r="F185" s="178" t="s">
        <v>6708</v>
      </c>
      <c r="G185" s="308" t="s">
        <v>7047</v>
      </c>
      <c r="H185" s="178" t="s">
        <v>7048</v>
      </c>
      <c r="I185" s="178" t="s">
        <v>124</v>
      </c>
      <c r="J185" s="158" t="s">
        <v>110</v>
      </c>
      <c r="K185" s="337">
        <v>45768.0</v>
      </c>
      <c r="L185" s="178" t="s">
        <v>6835</v>
      </c>
      <c r="M185" s="307"/>
      <c r="N185" s="307"/>
      <c r="O185" s="307"/>
      <c r="P185" s="307"/>
      <c r="Q185" s="307"/>
      <c r="R185" s="307"/>
      <c r="S185" s="307"/>
      <c r="T185" s="307"/>
      <c r="U185" s="307"/>
      <c r="V185" s="307"/>
      <c r="W185" s="307"/>
      <c r="X185" s="307"/>
      <c r="Y185" s="307"/>
      <c r="Z185" s="307"/>
    </row>
    <row r="186">
      <c r="A186" s="178">
        <v>185.0</v>
      </c>
      <c r="B186" s="226"/>
      <c r="C186" s="226"/>
      <c r="D186" s="178" t="s">
        <v>7049</v>
      </c>
      <c r="E186" s="226"/>
      <c r="F186" s="178" t="s">
        <v>7050</v>
      </c>
      <c r="G186" s="308" t="s">
        <v>7051</v>
      </c>
      <c r="H186" s="178" t="s">
        <v>7052</v>
      </c>
      <c r="I186" s="178" t="s">
        <v>260</v>
      </c>
      <c r="J186" s="158" t="s">
        <v>125</v>
      </c>
      <c r="K186" s="337">
        <v>45768.0</v>
      </c>
      <c r="L186" s="178" t="s">
        <v>6835</v>
      </c>
      <c r="M186" s="307"/>
      <c r="N186" s="307"/>
      <c r="O186" s="307"/>
      <c r="P186" s="307"/>
      <c r="Q186" s="307"/>
      <c r="R186" s="307"/>
      <c r="S186" s="307"/>
      <c r="T186" s="307"/>
      <c r="U186" s="307"/>
      <c r="V186" s="307"/>
      <c r="W186" s="307"/>
      <c r="X186" s="307"/>
      <c r="Y186" s="307"/>
      <c r="Z186" s="307"/>
    </row>
    <row r="187">
      <c r="A187" s="1537">
        <v>186.0</v>
      </c>
      <c r="B187" s="1537"/>
      <c r="C187" s="1537"/>
      <c r="D187" s="1537" t="s">
        <v>7053</v>
      </c>
      <c r="E187" s="1537"/>
      <c r="F187" s="1537"/>
      <c r="G187" s="1547" t="s">
        <v>7054</v>
      </c>
      <c r="H187" s="1537" t="s">
        <v>7055</v>
      </c>
      <c r="I187" s="1537" t="s">
        <v>139</v>
      </c>
      <c r="J187" s="1544" t="s">
        <v>110</v>
      </c>
      <c r="K187" s="1537">
        <v>45771.0</v>
      </c>
      <c r="L187" s="1537" t="s">
        <v>7056</v>
      </c>
      <c r="M187" s="307"/>
      <c r="N187" s="307"/>
      <c r="O187" s="307"/>
      <c r="P187" s="307"/>
      <c r="Q187" s="307"/>
      <c r="R187" s="307"/>
      <c r="S187" s="307"/>
      <c r="T187" s="307"/>
      <c r="U187" s="307"/>
      <c r="V187" s="307"/>
      <c r="W187" s="307"/>
      <c r="X187" s="307"/>
      <c r="Y187" s="307"/>
      <c r="Z187" s="307"/>
    </row>
    <row r="188">
      <c r="A188" s="1537">
        <v>187.0</v>
      </c>
      <c r="B188" s="1537"/>
      <c r="C188" s="1537"/>
      <c r="D188" s="1537" t="s">
        <v>7057</v>
      </c>
      <c r="E188" s="1599" t="s">
        <v>7058</v>
      </c>
      <c r="F188" s="1537" t="s">
        <v>1265</v>
      </c>
      <c r="G188" s="1547" t="s">
        <v>7059</v>
      </c>
      <c r="H188" s="1537" t="s">
        <v>7060</v>
      </c>
      <c r="I188" s="1537" t="s">
        <v>139</v>
      </c>
      <c r="J188" s="1544" t="s">
        <v>125</v>
      </c>
      <c r="K188" s="1562">
        <v>45772.0</v>
      </c>
      <c r="L188" s="1537" t="s">
        <v>6835</v>
      </c>
      <c r="M188" s="307"/>
      <c r="N188" s="307"/>
      <c r="O188" s="307"/>
      <c r="P188" s="307"/>
      <c r="Q188" s="307"/>
      <c r="R188" s="307"/>
      <c r="S188" s="307"/>
      <c r="T188" s="307"/>
      <c r="U188" s="307"/>
      <c r="V188" s="307"/>
      <c r="W188" s="307"/>
      <c r="X188" s="307"/>
      <c r="Y188" s="307"/>
      <c r="Z188" s="307"/>
    </row>
    <row r="189">
      <c r="A189" s="178">
        <v>188.0</v>
      </c>
      <c r="B189" s="178"/>
      <c r="C189" s="178"/>
      <c r="D189" s="178" t="s">
        <v>7061</v>
      </c>
      <c r="E189" s="178"/>
      <c r="F189" s="178" t="s">
        <v>6708</v>
      </c>
      <c r="G189" s="156"/>
      <c r="H189" s="1600" t="s">
        <v>7062</v>
      </c>
      <c r="I189" s="178" t="s">
        <v>124</v>
      </c>
      <c r="J189" s="158" t="s">
        <v>45</v>
      </c>
      <c r="K189" s="337">
        <v>45770.0</v>
      </c>
      <c r="L189" s="178" t="s">
        <v>6835</v>
      </c>
      <c r="M189" s="307"/>
      <c r="N189" s="307"/>
      <c r="O189" s="307"/>
      <c r="P189" s="307"/>
      <c r="Q189" s="307"/>
      <c r="R189" s="307"/>
      <c r="S189" s="307"/>
      <c r="T189" s="307"/>
      <c r="U189" s="307"/>
      <c r="V189" s="307"/>
      <c r="W189" s="307"/>
      <c r="X189" s="307"/>
      <c r="Y189" s="307"/>
      <c r="Z189" s="307"/>
    </row>
    <row r="190">
      <c r="A190" s="202">
        <v>189.0</v>
      </c>
      <c r="B190" s="202"/>
      <c r="C190" s="202"/>
      <c r="D190" s="202" t="s">
        <v>2991</v>
      </c>
      <c r="E190" s="202"/>
      <c r="F190" s="202" t="s">
        <v>1265</v>
      </c>
      <c r="G190" s="1559" t="s">
        <v>7063</v>
      </c>
      <c r="H190" s="202" t="s">
        <v>7064</v>
      </c>
      <c r="I190" s="202" t="s">
        <v>40</v>
      </c>
      <c r="J190" s="599" t="s">
        <v>45</v>
      </c>
      <c r="K190" s="1560">
        <v>45773.0</v>
      </c>
      <c r="L190" s="202" t="s">
        <v>6835</v>
      </c>
      <c r="M190" s="307"/>
      <c r="N190" s="307"/>
      <c r="O190" s="307"/>
      <c r="P190" s="307"/>
      <c r="Q190" s="307"/>
      <c r="R190" s="307"/>
      <c r="S190" s="307"/>
      <c r="T190" s="307"/>
      <c r="U190" s="307"/>
      <c r="V190" s="307"/>
      <c r="W190" s="307"/>
      <c r="X190" s="307"/>
      <c r="Y190" s="307"/>
      <c r="Z190" s="307"/>
    </row>
    <row r="191">
      <c r="A191" s="178">
        <v>190.0</v>
      </c>
      <c r="B191" s="178"/>
      <c r="C191" s="178"/>
      <c r="D191" s="178" t="s">
        <v>7065</v>
      </c>
      <c r="E191" s="178"/>
      <c r="F191" s="178" t="s">
        <v>104</v>
      </c>
      <c r="G191" s="158"/>
      <c r="H191" s="178" t="s">
        <v>7066</v>
      </c>
      <c r="I191" s="178" t="s">
        <v>124</v>
      </c>
      <c r="J191" s="158" t="s">
        <v>45</v>
      </c>
      <c r="K191" s="337">
        <v>45768.0</v>
      </c>
      <c r="L191" s="178" t="s">
        <v>6835</v>
      </c>
      <c r="M191" s="307"/>
      <c r="N191" s="307"/>
      <c r="O191" s="307"/>
      <c r="P191" s="307"/>
      <c r="Q191" s="307"/>
      <c r="R191" s="307"/>
      <c r="S191" s="307"/>
      <c r="T191" s="307"/>
      <c r="U191" s="307"/>
      <c r="V191" s="307"/>
      <c r="W191" s="307"/>
      <c r="X191" s="307"/>
      <c r="Y191" s="307"/>
      <c r="Z191" s="307"/>
    </row>
    <row r="192">
      <c r="A192" s="178">
        <v>191.0</v>
      </c>
      <c r="B192" s="178"/>
      <c r="C192" s="178"/>
      <c r="D192" s="178" t="s">
        <v>7067</v>
      </c>
      <c r="E192" s="178"/>
      <c r="F192" s="178" t="s">
        <v>104</v>
      </c>
      <c r="G192" s="308" t="s">
        <v>7068</v>
      </c>
      <c r="H192" s="178" t="s">
        <v>7069</v>
      </c>
      <c r="I192" s="178" t="s">
        <v>124</v>
      </c>
      <c r="J192" s="158" t="s">
        <v>6334</v>
      </c>
      <c r="K192" s="337">
        <v>45783.0</v>
      </c>
      <c r="L192" s="178"/>
      <c r="M192" s="307"/>
      <c r="N192" s="307"/>
      <c r="O192" s="307"/>
      <c r="P192" s="307"/>
      <c r="Q192" s="307"/>
      <c r="R192" s="307"/>
      <c r="S192" s="307"/>
      <c r="T192" s="307"/>
      <c r="U192" s="307"/>
      <c r="V192" s="307"/>
      <c r="W192" s="307"/>
      <c r="X192" s="307"/>
      <c r="Y192" s="307"/>
      <c r="Z192" s="307"/>
    </row>
    <row r="193">
      <c r="A193" s="178">
        <v>192.0</v>
      </c>
      <c r="B193" s="178"/>
      <c r="C193" s="178"/>
      <c r="D193" s="178" t="s">
        <v>186</v>
      </c>
      <c r="E193" s="178"/>
      <c r="F193" s="178" t="s">
        <v>104</v>
      </c>
      <c r="G193" s="308" t="s">
        <v>187</v>
      </c>
      <c r="H193" s="178" t="s">
        <v>7070</v>
      </c>
      <c r="I193" s="178" t="s">
        <v>124</v>
      </c>
      <c r="J193" s="158" t="s">
        <v>45</v>
      </c>
      <c r="K193" s="337">
        <v>45783.0</v>
      </c>
      <c r="L193" s="178" t="s">
        <v>2910</v>
      </c>
      <c r="M193" s="307"/>
      <c r="N193" s="307"/>
      <c r="O193" s="307"/>
      <c r="P193" s="307"/>
      <c r="Q193" s="307"/>
      <c r="R193" s="307"/>
      <c r="S193" s="307"/>
      <c r="T193" s="307"/>
      <c r="U193" s="307"/>
      <c r="V193" s="307"/>
      <c r="W193" s="307"/>
      <c r="X193" s="307"/>
      <c r="Y193" s="307"/>
      <c r="Z193" s="307"/>
    </row>
    <row r="194">
      <c r="A194" s="1537">
        <v>193.0</v>
      </c>
      <c r="B194" s="1537"/>
      <c r="C194" s="1537"/>
      <c r="D194" s="1537" t="s">
        <v>7071</v>
      </c>
      <c r="E194" s="1537"/>
      <c r="F194" s="1537" t="s">
        <v>6708</v>
      </c>
      <c r="G194" s="1547" t="s">
        <v>7072</v>
      </c>
      <c r="H194" s="1601" t="s">
        <v>7073</v>
      </c>
      <c r="I194" s="1537" t="s">
        <v>139</v>
      </c>
      <c r="J194" s="1544" t="s">
        <v>45</v>
      </c>
      <c r="K194" s="1590">
        <v>45784.0</v>
      </c>
      <c r="L194" s="1537" t="s">
        <v>2910</v>
      </c>
      <c r="M194" s="307"/>
      <c r="N194" s="307"/>
      <c r="O194" s="307"/>
      <c r="P194" s="307"/>
      <c r="Q194" s="307"/>
      <c r="R194" s="307"/>
      <c r="S194" s="307"/>
      <c r="T194" s="307"/>
      <c r="U194" s="307"/>
      <c r="V194" s="307"/>
      <c r="W194" s="307"/>
      <c r="X194" s="307"/>
      <c r="Y194" s="307"/>
      <c r="Z194" s="307"/>
    </row>
    <row r="195">
      <c r="A195" s="178">
        <v>194.0</v>
      </c>
      <c r="B195" s="178"/>
      <c r="C195" s="178"/>
      <c r="D195" s="178" t="s">
        <v>7074</v>
      </c>
      <c r="E195" s="178"/>
      <c r="F195" s="178" t="s">
        <v>6708</v>
      </c>
      <c r="G195" s="158"/>
      <c r="H195" s="1600" t="s">
        <v>7075</v>
      </c>
      <c r="I195" s="178" t="s">
        <v>124</v>
      </c>
      <c r="J195" s="158" t="s">
        <v>125</v>
      </c>
      <c r="K195" s="337">
        <v>45747.0</v>
      </c>
      <c r="L195" s="178" t="s">
        <v>2910</v>
      </c>
      <c r="M195" s="307"/>
      <c r="N195" s="307"/>
      <c r="O195" s="307"/>
      <c r="P195" s="307"/>
      <c r="Q195" s="307"/>
      <c r="R195" s="307"/>
      <c r="S195" s="307"/>
      <c r="T195" s="307"/>
      <c r="U195" s="307"/>
      <c r="V195" s="307"/>
      <c r="W195" s="307"/>
      <c r="X195" s="307"/>
      <c r="Y195" s="307"/>
      <c r="Z195" s="307"/>
    </row>
    <row r="196">
      <c r="A196" s="178">
        <v>195.0</v>
      </c>
      <c r="B196" s="178"/>
      <c r="C196" s="178"/>
      <c r="D196" s="178" t="s">
        <v>7076</v>
      </c>
      <c r="E196" s="178"/>
      <c r="F196" s="178" t="s">
        <v>6708</v>
      </c>
      <c r="G196" s="308" t="s">
        <v>7077</v>
      </c>
      <c r="H196" s="178" t="s">
        <v>7078</v>
      </c>
      <c r="I196" s="178" t="s">
        <v>124</v>
      </c>
      <c r="J196" s="158" t="s">
        <v>125</v>
      </c>
      <c r="K196" s="337">
        <v>45784.0</v>
      </c>
      <c r="L196" s="178" t="s">
        <v>7079</v>
      </c>
      <c r="M196" s="307"/>
      <c r="N196" s="307"/>
      <c r="O196" s="307"/>
      <c r="P196" s="307"/>
      <c r="Q196" s="307"/>
      <c r="R196" s="307"/>
      <c r="S196" s="307"/>
      <c r="T196" s="307"/>
      <c r="U196" s="307"/>
      <c r="V196" s="307"/>
      <c r="W196" s="307"/>
      <c r="X196" s="307"/>
      <c r="Y196" s="307"/>
      <c r="Z196" s="307"/>
    </row>
    <row r="197">
      <c r="A197" s="178">
        <v>196.0</v>
      </c>
      <c r="B197" s="226"/>
      <c r="C197" s="226"/>
      <c r="D197" s="178" t="s">
        <v>7080</v>
      </c>
      <c r="E197" s="226"/>
      <c r="F197" s="178" t="s">
        <v>6708</v>
      </c>
      <c r="G197" s="308" t="s">
        <v>7081</v>
      </c>
      <c r="H197" s="178" t="s">
        <v>7082</v>
      </c>
      <c r="I197" s="178" t="s">
        <v>124</v>
      </c>
      <c r="J197" s="158" t="s">
        <v>47</v>
      </c>
      <c r="K197" s="337">
        <v>45784.0</v>
      </c>
      <c r="L197" s="178" t="s">
        <v>7079</v>
      </c>
      <c r="M197" s="307"/>
      <c r="N197" s="307"/>
      <c r="O197" s="307"/>
      <c r="P197" s="307"/>
      <c r="Q197" s="307"/>
      <c r="R197" s="307"/>
      <c r="S197" s="307"/>
      <c r="T197" s="307"/>
      <c r="U197" s="307"/>
      <c r="V197" s="307"/>
      <c r="W197" s="307"/>
      <c r="X197" s="307"/>
      <c r="Y197" s="307"/>
      <c r="Z197" s="307"/>
    </row>
    <row r="198">
      <c r="A198" s="178">
        <v>197.0</v>
      </c>
      <c r="B198" s="226"/>
      <c r="C198" s="226"/>
      <c r="D198" s="178" t="s">
        <v>7083</v>
      </c>
      <c r="E198" s="226"/>
      <c r="F198" s="178" t="s">
        <v>6708</v>
      </c>
      <c r="G198" s="308" t="s">
        <v>7084</v>
      </c>
      <c r="H198" s="178" t="s">
        <v>7085</v>
      </c>
      <c r="I198" s="178" t="s">
        <v>124</v>
      </c>
      <c r="J198" s="158" t="s">
        <v>47</v>
      </c>
      <c r="K198" s="337">
        <v>45784.0</v>
      </c>
      <c r="L198" s="178" t="s">
        <v>7079</v>
      </c>
      <c r="M198" s="307"/>
      <c r="N198" s="307"/>
      <c r="O198" s="307"/>
      <c r="P198" s="307"/>
      <c r="Q198" s="307"/>
      <c r="R198" s="307"/>
      <c r="S198" s="307"/>
      <c r="T198" s="307"/>
      <c r="U198" s="307"/>
      <c r="V198" s="307"/>
      <c r="W198" s="307"/>
      <c r="X198" s="307"/>
      <c r="Y198" s="307"/>
      <c r="Z198" s="307"/>
    </row>
    <row r="199">
      <c r="A199" s="178">
        <v>198.0</v>
      </c>
      <c r="B199" s="226"/>
      <c r="C199" s="226"/>
      <c r="D199" s="178" t="s">
        <v>7086</v>
      </c>
      <c r="E199" s="226"/>
      <c r="F199" s="178" t="s">
        <v>6708</v>
      </c>
      <c r="G199" s="308" t="s">
        <v>7087</v>
      </c>
      <c r="H199" s="178" t="s">
        <v>7088</v>
      </c>
      <c r="I199" s="178" t="s">
        <v>124</v>
      </c>
      <c r="J199" s="158" t="s">
        <v>47</v>
      </c>
      <c r="K199" s="337">
        <v>45789.0</v>
      </c>
      <c r="L199" s="178" t="s">
        <v>2910</v>
      </c>
      <c r="M199" s="307"/>
      <c r="N199" s="307"/>
      <c r="O199" s="307"/>
      <c r="P199" s="307"/>
      <c r="Q199" s="307"/>
      <c r="R199" s="307"/>
      <c r="S199" s="307"/>
      <c r="T199" s="307"/>
      <c r="U199" s="307"/>
      <c r="V199" s="307"/>
      <c r="W199" s="307"/>
      <c r="X199" s="307"/>
      <c r="Y199" s="307"/>
      <c r="Z199" s="307"/>
    </row>
    <row r="200">
      <c r="A200" s="178">
        <v>199.0</v>
      </c>
      <c r="B200" s="226"/>
      <c r="C200" s="226"/>
      <c r="D200" s="178" t="s">
        <v>7089</v>
      </c>
      <c r="E200" s="226"/>
      <c r="F200" s="226"/>
      <c r="G200" s="308" t="s">
        <v>7090</v>
      </c>
      <c r="H200" s="226"/>
      <c r="I200" s="178" t="s">
        <v>124</v>
      </c>
      <c r="J200" s="158" t="s">
        <v>47</v>
      </c>
      <c r="K200" s="337">
        <v>45789.0</v>
      </c>
      <c r="L200" s="178" t="s">
        <v>2910</v>
      </c>
      <c r="M200" s="307"/>
      <c r="N200" s="307"/>
      <c r="O200" s="307"/>
      <c r="P200" s="307"/>
      <c r="Q200" s="307"/>
      <c r="R200" s="307"/>
      <c r="S200" s="307"/>
      <c r="T200" s="307"/>
      <c r="U200" s="307"/>
      <c r="V200" s="307"/>
      <c r="W200" s="307"/>
      <c r="X200" s="307"/>
      <c r="Y200" s="307"/>
      <c r="Z200" s="307"/>
    </row>
    <row r="201">
      <c r="A201" s="202">
        <v>200.0</v>
      </c>
      <c r="B201" s="533"/>
      <c r="C201" s="533"/>
      <c r="D201" s="202" t="s">
        <v>2989</v>
      </c>
      <c r="E201" s="533"/>
      <c r="F201" s="202" t="s">
        <v>6708</v>
      </c>
      <c r="G201" s="1559" t="s">
        <v>7091</v>
      </c>
      <c r="H201" s="202" t="s">
        <v>7092</v>
      </c>
      <c r="I201" s="202" t="s">
        <v>40</v>
      </c>
      <c r="J201" s="599" t="s">
        <v>7093</v>
      </c>
      <c r="K201" s="1560">
        <v>45757.0</v>
      </c>
      <c r="L201" s="202" t="s">
        <v>6835</v>
      </c>
      <c r="M201" s="307"/>
      <c r="N201" s="307"/>
      <c r="O201" s="307"/>
      <c r="P201" s="307"/>
      <c r="Q201" s="307"/>
      <c r="R201" s="307"/>
      <c r="S201" s="307"/>
      <c r="T201" s="307"/>
      <c r="U201" s="307"/>
      <c r="V201" s="307"/>
      <c r="W201" s="307"/>
      <c r="X201" s="307"/>
      <c r="Y201" s="307"/>
      <c r="Z201" s="307"/>
    </row>
    <row r="202">
      <c r="A202" s="1602">
        <v>201.0</v>
      </c>
      <c r="B202" s="390"/>
      <c r="C202" s="390"/>
      <c r="D202" s="1602" t="s">
        <v>7094</v>
      </c>
      <c r="E202" s="390"/>
      <c r="F202" s="1602" t="s">
        <v>104</v>
      </c>
      <c r="G202" s="1603" t="s">
        <v>7095</v>
      </c>
      <c r="H202" s="1602" t="s">
        <v>7096</v>
      </c>
      <c r="I202" s="178" t="s">
        <v>124</v>
      </c>
      <c r="J202" s="158" t="s">
        <v>47</v>
      </c>
      <c r="K202" s="1604">
        <v>45792.0</v>
      </c>
      <c r="L202" s="178" t="s">
        <v>7079</v>
      </c>
      <c r="M202" s="307"/>
      <c r="N202" s="307"/>
      <c r="O202" s="307"/>
      <c r="P202" s="307"/>
      <c r="Q202" s="307"/>
      <c r="R202" s="307"/>
      <c r="S202" s="307"/>
      <c r="T202" s="307"/>
      <c r="U202" s="307"/>
      <c r="V202" s="307"/>
      <c r="W202" s="307"/>
      <c r="X202" s="307"/>
      <c r="Y202" s="307"/>
      <c r="Z202" s="307"/>
    </row>
    <row r="203">
      <c r="A203" s="1537">
        <v>202.0</v>
      </c>
      <c r="B203" s="1536"/>
      <c r="C203" s="1536"/>
      <c r="D203" s="1537" t="s">
        <v>7097</v>
      </c>
      <c r="E203" s="1536"/>
      <c r="F203" s="1537" t="s">
        <v>6708</v>
      </c>
      <c r="G203" s="1547" t="s">
        <v>194</v>
      </c>
      <c r="H203" s="1537" t="s">
        <v>7098</v>
      </c>
      <c r="I203" s="1537" t="s">
        <v>139</v>
      </c>
      <c r="J203" s="1544" t="s">
        <v>125</v>
      </c>
      <c r="K203" s="1590">
        <v>45795.0</v>
      </c>
      <c r="L203" s="1537" t="s">
        <v>2910</v>
      </c>
      <c r="M203" s="307"/>
      <c r="N203" s="307"/>
      <c r="O203" s="307"/>
      <c r="P203" s="307"/>
      <c r="Q203" s="307"/>
      <c r="R203" s="307"/>
      <c r="S203" s="307"/>
      <c r="T203" s="307"/>
      <c r="U203" s="307"/>
      <c r="V203" s="307"/>
      <c r="W203" s="307"/>
      <c r="X203" s="307"/>
      <c r="Y203" s="307"/>
      <c r="Z203" s="307"/>
    </row>
    <row r="204">
      <c r="A204" s="1602">
        <v>203.0</v>
      </c>
      <c r="B204" s="390"/>
      <c r="C204" s="390"/>
      <c r="D204" s="1602" t="s">
        <v>7099</v>
      </c>
      <c r="E204" s="390"/>
      <c r="F204" s="1602" t="s">
        <v>6708</v>
      </c>
      <c r="G204" s="391"/>
      <c r="H204" s="1602" t="s">
        <v>7100</v>
      </c>
      <c r="I204" s="178" t="s">
        <v>124</v>
      </c>
      <c r="J204" s="158" t="s">
        <v>110</v>
      </c>
      <c r="K204" s="1604">
        <v>45789.0</v>
      </c>
      <c r="L204" s="1602" t="s">
        <v>6835</v>
      </c>
      <c r="M204" s="307"/>
      <c r="N204" s="307"/>
      <c r="O204" s="307"/>
      <c r="P204" s="307"/>
      <c r="Q204" s="307"/>
      <c r="R204" s="307"/>
      <c r="S204" s="307"/>
      <c r="T204" s="307"/>
      <c r="U204" s="307"/>
      <c r="V204" s="307"/>
      <c r="W204" s="307"/>
      <c r="X204" s="307"/>
      <c r="Y204" s="307"/>
      <c r="Z204" s="307"/>
    </row>
    <row r="205">
      <c r="A205" s="1602">
        <v>204.0</v>
      </c>
      <c r="B205" s="390"/>
      <c r="C205" s="390"/>
      <c r="D205" s="1602" t="s">
        <v>7101</v>
      </c>
      <c r="E205" s="390"/>
      <c r="F205" s="1602" t="s">
        <v>104</v>
      </c>
      <c r="G205" s="1603" t="s">
        <v>1413</v>
      </c>
      <c r="H205" s="1602" t="s">
        <v>7102</v>
      </c>
      <c r="I205" s="178" t="s">
        <v>124</v>
      </c>
      <c r="J205" s="158" t="s">
        <v>125</v>
      </c>
      <c r="K205" s="1604">
        <v>45796.0</v>
      </c>
      <c r="L205" s="1602" t="s">
        <v>6880</v>
      </c>
      <c r="M205" s="307"/>
      <c r="N205" s="307"/>
      <c r="O205" s="307"/>
      <c r="P205" s="307"/>
      <c r="Q205" s="307"/>
      <c r="R205" s="307"/>
      <c r="S205" s="307"/>
      <c r="T205" s="307"/>
      <c r="U205" s="307"/>
      <c r="V205" s="307"/>
      <c r="W205" s="307"/>
      <c r="X205" s="307"/>
      <c r="Y205" s="307"/>
      <c r="Z205" s="307"/>
    </row>
    <row r="206">
      <c r="A206" s="202">
        <v>205.0</v>
      </c>
      <c r="B206" s="533"/>
      <c r="C206" s="533"/>
      <c r="D206" s="202" t="s">
        <v>3032</v>
      </c>
      <c r="E206" s="533"/>
      <c r="F206" s="202" t="s">
        <v>104</v>
      </c>
      <c r="G206" s="1559" t="s">
        <v>7103</v>
      </c>
      <c r="H206" s="202" t="s">
        <v>7105</v>
      </c>
      <c r="I206" s="202" t="s">
        <v>40</v>
      </c>
      <c r="J206" s="599" t="s">
        <v>125</v>
      </c>
      <c r="K206" s="1560">
        <v>45792.0</v>
      </c>
      <c r="L206" s="202" t="s">
        <v>6835</v>
      </c>
      <c r="M206" s="307"/>
      <c r="N206" s="307"/>
      <c r="O206" s="307"/>
      <c r="P206" s="307"/>
      <c r="Q206" s="307"/>
      <c r="R206" s="307"/>
      <c r="S206" s="307"/>
      <c r="T206" s="307"/>
      <c r="U206" s="307"/>
      <c r="V206" s="307"/>
      <c r="W206" s="307"/>
      <c r="X206" s="307"/>
      <c r="Y206" s="307"/>
      <c r="Z206" s="307"/>
    </row>
    <row r="207">
      <c r="A207" s="1602">
        <v>206.0</v>
      </c>
      <c r="B207" s="390"/>
      <c r="C207" s="390"/>
      <c r="D207" s="1602" t="s">
        <v>7109</v>
      </c>
      <c r="E207" s="390"/>
      <c r="F207" s="1602" t="s">
        <v>6285</v>
      </c>
      <c r="G207" s="1603" t="s">
        <v>7111</v>
      </c>
      <c r="H207" s="1602" t="s">
        <v>7114</v>
      </c>
      <c r="I207" s="178" t="s">
        <v>124</v>
      </c>
      <c r="J207" s="158" t="s">
        <v>125</v>
      </c>
      <c r="K207" s="1604">
        <v>45784.0</v>
      </c>
      <c r="L207" s="178" t="s">
        <v>7079</v>
      </c>
      <c r="M207" s="307"/>
      <c r="N207" s="307"/>
      <c r="O207" s="307"/>
      <c r="P207" s="307"/>
      <c r="Q207" s="307"/>
      <c r="R207" s="307"/>
      <c r="S207" s="307"/>
      <c r="T207" s="307"/>
      <c r="U207" s="307"/>
      <c r="V207" s="307"/>
      <c r="W207" s="307"/>
      <c r="X207" s="307"/>
      <c r="Y207" s="307"/>
      <c r="Z207" s="307"/>
    </row>
    <row r="208">
      <c r="A208" s="1602">
        <v>207.0</v>
      </c>
      <c r="B208" s="390"/>
      <c r="C208" s="390"/>
      <c r="D208" s="1602" t="s">
        <v>7117</v>
      </c>
      <c r="E208" s="390"/>
      <c r="F208" s="1602" t="s">
        <v>104</v>
      </c>
      <c r="G208" s="1603" t="s">
        <v>7118</v>
      </c>
      <c r="H208" s="1602" t="s">
        <v>7119</v>
      </c>
      <c r="I208" s="178" t="s">
        <v>124</v>
      </c>
      <c r="J208" s="1614" t="s">
        <v>110</v>
      </c>
      <c r="K208" s="1604">
        <v>45800.0</v>
      </c>
      <c r="L208" s="1602" t="s">
        <v>7120</v>
      </c>
      <c r="M208" s="307"/>
      <c r="N208" s="307"/>
      <c r="O208" s="307"/>
      <c r="P208" s="307"/>
      <c r="Q208" s="307"/>
      <c r="R208" s="307"/>
      <c r="S208" s="307"/>
      <c r="T208" s="307"/>
      <c r="U208" s="307"/>
      <c r="V208" s="307"/>
      <c r="W208" s="307"/>
      <c r="X208" s="307"/>
      <c r="Y208" s="307"/>
      <c r="Z208" s="307"/>
    </row>
    <row r="209">
      <c r="A209" s="1602">
        <v>208.0</v>
      </c>
      <c r="B209" s="390"/>
      <c r="C209" s="390"/>
      <c r="D209" s="1602" t="s">
        <v>7121</v>
      </c>
      <c r="E209" s="390"/>
      <c r="F209" s="1602" t="s">
        <v>1265</v>
      </c>
      <c r="G209" s="1603" t="s">
        <v>7122</v>
      </c>
      <c r="H209" s="1615" t="s">
        <v>7123</v>
      </c>
      <c r="I209" s="178" t="s">
        <v>124</v>
      </c>
      <c r="J209" s="1614" t="s">
        <v>47</v>
      </c>
      <c r="K209" s="1604">
        <v>45803.0</v>
      </c>
      <c r="L209" s="1602" t="s">
        <v>2910</v>
      </c>
      <c r="M209" s="307"/>
      <c r="N209" s="307"/>
      <c r="O209" s="307"/>
      <c r="P209" s="307"/>
      <c r="Q209" s="307"/>
      <c r="R209" s="307"/>
      <c r="S209" s="307"/>
      <c r="T209" s="307"/>
      <c r="U209" s="307"/>
      <c r="V209" s="307"/>
      <c r="W209" s="307"/>
      <c r="X209" s="307"/>
      <c r="Y209" s="307"/>
      <c r="Z209" s="307"/>
    </row>
    <row r="210">
      <c r="A210" s="1602">
        <v>209.0</v>
      </c>
      <c r="B210" s="390"/>
      <c r="C210" s="390"/>
      <c r="D210" s="1602" t="s">
        <v>7124</v>
      </c>
      <c r="E210" s="390"/>
      <c r="F210" s="1602" t="s">
        <v>1265</v>
      </c>
      <c r="G210" s="391"/>
      <c r="H210" s="1615" t="s">
        <v>7125</v>
      </c>
      <c r="I210" s="178" t="s">
        <v>124</v>
      </c>
      <c r="J210" s="1614" t="s">
        <v>47</v>
      </c>
      <c r="K210" s="1604">
        <v>45803.0</v>
      </c>
      <c r="L210" s="1602" t="s">
        <v>2910</v>
      </c>
      <c r="M210" s="307"/>
      <c r="N210" s="307"/>
      <c r="O210" s="307"/>
      <c r="P210" s="307"/>
      <c r="Q210" s="307"/>
      <c r="R210" s="307"/>
      <c r="S210" s="307"/>
      <c r="T210" s="307"/>
      <c r="U210" s="307"/>
      <c r="V210" s="307"/>
      <c r="W210" s="307"/>
      <c r="X210" s="307"/>
      <c r="Y210" s="307"/>
      <c r="Z210" s="307"/>
    </row>
    <row r="211">
      <c r="A211" s="1602">
        <v>210.0</v>
      </c>
      <c r="B211" s="390"/>
      <c r="C211" s="390"/>
      <c r="D211" s="1602" t="s">
        <v>7126</v>
      </c>
      <c r="E211" s="390"/>
      <c r="F211" s="1602" t="s">
        <v>104</v>
      </c>
      <c r="G211" s="391"/>
      <c r="H211" s="1602" t="s">
        <v>7127</v>
      </c>
      <c r="I211" s="178" t="s">
        <v>124</v>
      </c>
      <c r="J211" s="1614" t="s">
        <v>125</v>
      </c>
      <c r="K211" s="1604">
        <v>45803.0</v>
      </c>
      <c r="L211" s="1602" t="s">
        <v>6835</v>
      </c>
      <c r="M211" s="307"/>
      <c r="N211" s="307"/>
      <c r="O211" s="307"/>
      <c r="P211" s="307"/>
      <c r="Q211" s="307"/>
      <c r="R211" s="307"/>
      <c r="S211" s="307"/>
      <c r="T211" s="307"/>
      <c r="U211" s="307"/>
      <c r="V211" s="307"/>
      <c r="W211" s="307"/>
      <c r="X211" s="307"/>
      <c r="Y211" s="307"/>
      <c r="Z211" s="307"/>
    </row>
    <row r="212">
      <c r="A212" s="202">
        <v>211.0</v>
      </c>
      <c r="B212" s="533"/>
      <c r="C212" s="533"/>
      <c r="D212" s="202" t="s">
        <v>7128</v>
      </c>
      <c r="E212" s="533"/>
      <c r="F212" s="202" t="s">
        <v>104</v>
      </c>
      <c r="G212" s="1559" t="s">
        <v>7129</v>
      </c>
      <c r="H212" s="202" t="s">
        <v>7130</v>
      </c>
      <c r="I212" s="202" t="s">
        <v>40</v>
      </c>
      <c r="J212" s="599" t="s">
        <v>47</v>
      </c>
      <c r="K212" s="1560">
        <v>45803.0</v>
      </c>
      <c r="L212" s="202" t="s">
        <v>6835</v>
      </c>
      <c r="M212" s="307"/>
      <c r="N212" s="307"/>
      <c r="O212" s="307"/>
      <c r="P212" s="307"/>
      <c r="Q212" s="307"/>
      <c r="R212" s="307"/>
      <c r="S212" s="307"/>
      <c r="T212" s="307"/>
      <c r="U212" s="307"/>
      <c r="V212" s="307"/>
      <c r="W212" s="307"/>
      <c r="X212" s="307"/>
      <c r="Y212" s="307"/>
      <c r="Z212" s="307"/>
    </row>
    <row r="213">
      <c r="A213" s="1602">
        <v>212.0</v>
      </c>
      <c r="B213" s="390"/>
      <c r="C213" s="390"/>
      <c r="D213" s="1602" t="s">
        <v>7131</v>
      </c>
      <c r="E213" s="390"/>
      <c r="F213" s="1602" t="s">
        <v>104</v>
      </c>
      <c r="G213" s="1603" t="s">
        <v>7132</v>
      </c>
      <c r="H213" s="1602" t="s">
        <v>7133</v>
      </c>
      <c r="I213" s="178" t="s">
        <v>502</v>
      </c>
      <c r="J213" s="1614" t="s">
        <v>125</v>
      </c>
      <c r="K213" s="1604">
        <v>45805.0</v>
      </c>
      <c r="L213" s="178" t="s">
        <v>7035</v>
      </c>
      <c r="M213" s="307"/>
      <c r="N213" s="307"/>
      <c r="O213" s="307"/>
      <c r="P213" s="307"/>
      <c r="Q213" s="307"/>
      <c r="R213" s="307"/>
      <c r="S213" s="307"/>
      <c r="T213" s="307"/>
      <c r="U213" s="307"/>
      <c r="V213" s="307"/>
      <c r="W213" s="307"/>
      <c r="X213" s="307"/>
      <c r="Y213" s="307"/>
      <c r="Z213" s="307"/>
    </row>
    <row r="214">
      <c r="A214" s="1602">
        <v>213.0</v>
      </c>
      <c r="B214" s="390"/>
      <c r="C214" s="390"/>
      <c r="D214" s="1602" t="s">
        <v>7134</v>
      </c>
      <c r="E214" s="390"/>
      <c r="F214" s="1602" t="s">
        <v>1265</v>
      </c>
      <c r="G214" s="1603" t="s">
        <v>7135</v>
      </c>
      <c r="H214" s="1602" t="s">
        <v>7136</v>
      </c>
      <c r="I214" s="178" t="s">
        <v>124</v>
      </c>
      <c r="J214" s="1614" t="s">
        <v>125</v>
      </c>
      <c r="K214" s="1604">
        <v>45806.0</v>
      </c>
      <c r="L214" s="1602" t="s">
        <v>6835</v>
      </c>
      <c r="M214" s="307"/>
      <c r="N214" s="307"/>
      <c r="O214" s="307"/>
      <c r="P214" s="307"/>
      <c r="Q214" s="307"/>
      <c r="R214" s="307"/>
      <c r="S214" s="307"/>
      <c r="T214" s="307"/>
      <c r="U214" s="307"/>
      <c r="V214" s="307"/>
      <c r="W214" s="307"/>
      <c r="X214" s="307"/>
      <c r="Y214" s="307"/>
      <c r="Z214" s="307"/>
    </row>
    <row r="215">
      <c r="A215" s="1602">
        <v>214.0</v>
      </c>
      <c r="B215" s="390"/>
      <c r="C215" s="390"/>
      <c r="D215" s="1602" t="s">
        <v>7137</v>
      </c>
      <c r="E215" s="390"/>
      <c r="F215" s="1602" t="s">
        <v>104</v>
      </c>
      <c r="G215" s="1603" t="s">
        <v>7138</v>
      </c>
      <c r="H215" s="1602" t="s">
        <v>7139</v>
      </c>
      <c r="I215" s="178" t="s">
        <v>124</v>
      </c>
      <c r="J215" s="1614" t="s">
        <v>47</v>
      </c>
      <c r="K215" s="1604">
        <v>45807.0</v>
      </c>
      <c r="L215" s="1602" t="s">
        <v>6835</v>
      </c>
      <c r="M215" s="307"/>
      <c r="N215" s="307"/>
      <c r="O215" s="307"/>
      <c r="P215" s="307"/>
      <c r="Q215" s="307"/>
      <c r="R215" s="307"/>
      <c r="S215" s="307"/>
      <c r="T215" s="307"/>
      <c r="U215" s="307"/>
      <c r="V215" s="307"/>
      <c r="W215" s="307"/>
      <c r="X215" s="307"/>
      <c r="Y215" s="307"/>
      <c r="Z215" s="307"/>
    </row>
    <row r="216">
      <c r="A216" s="1602">
        <v>215.0</v>
      </c>
      <c r="B216" s="390"/>
      <c r="C216" s="390"/>
      <c r="D216" s="1602" t="s">
        <v>7140</v>
      </c>
      <c r="E216" s="390"/>
      <c r="F216" s="1602" t="s">
        <v>104</v>
      </c>
      <c r="G216" s="391"/>
      <c r="H216" s="1615" t="s">
        <v>7141</v>
      </c>
      <c r="I216" s="178" t="s">
        <v>124</v>
      </c>
      <c r="J216" s="1614" t="s">
        <v>47</v>
      </c>
      <c r="K216" s="1604">
        <v>45749.0</v>
      </c>
      <c r="L216" s="1602" t="s">
        <v>6835</v>
      </c>
      <c r="M216" s="307"/>
      <c r="N216" s="307"/>
      <c r="O216" s="307"/>
      <c r="P216" s="307"/>
      <c r="Q216" s="307"/>
      <c r="R216" s="307"/>
      <c r="S216" s="307"/>
      <c r="T216" s="307"/>
      <c r="U216" s="307"/>
      <c r="V216" s="307"/>
      <c r="W216" s="307"/>
      <c r="X216" s="307"/>
      <c r="Y216" s="307"/>
      <c r="Z216" s="307"/>
    </row>
    <row r="217">
      <c r="A217" s="1602">
        <v>216.0</v>
      </c>
      <c r="B217" s="390"/>
      <c r="C217" s="390"/>
      <c r="D217" s="1602" t="s">
        <v>7142</v>
      </c>
      <c r="E217" s="390"/>
      <c r="F217" s="1602" t="s">
        <v>6285</v>
      </c>
      <c r="G217" s="1603" t="s">
        <v>7143</v>
      </c>
      <c r="H217" s="1602" t="s">
        <v>7144</v>
      </c>
      <c r="I217" s="178" t="s">
        <v>124</v>
      </c>
      <c r="J217" s="1614" t="s">
        <v>47</v>
      </c>
      <c r="K217" s="1604">
        <v>45768.0</v>
      </c>
      <c r="L217" s="1602" t="s">
        <v>2910</v>
      </c>
      <c r="M217" s="307"/>
      <c r="N217" s="307"/>
      <c r="O217" s="307"/>
      <c r="P217" s="307"/>
      <c r="Q217" s="307"/>
      <c r="R217" s="307"/>
      <c r="S217" s="307"/>
      <c r="T217" s="307"/>
      <c r="U217" s="307"/>
      <c r="V217" s="307"/>
      <c r="W217" s="307"/>
      <c r="X217" s="307"/>
      <c r="Y217" s="307"/>
      <c r="Z217" s="307"/>
    </row>
    <row r="218">
      <c r="A218" s="1602">
        <v>217.0</v>
      </c>
      <c r="B218" s="390"/>
      <c r="C218" s="390"/>
      <c r="D218" s="1602" t="s">
        <v>7145</v>
      </c>
      <c r="E218" s="390"/>
      <c r="F218" s="1602" t="s">
        <v>104</v>
      </c>
      <c r="G218" s="1603" t="s">
        <v>7146</v>
      </c>
      <c r="H218" s="1615" t="s">
        <v>7147</v>
      </c>
      <c r="I218" s="178" t="s">
        <v>139</v>
      </c>
      <c r="J218" s="1614" t="s">
        <v>47</v>
      </c>
      <c r="K218" s="1604">
        <v>45693.0</v>
      </c>
      <c r="L218" s="1602" t="s">
        <v>6835</v>
      </c>
      <c r="M218" s="307"/>
      <c r="N218" s="307"/>
      <c r="O218" s="307"/>
      <c r="P218" s="307"/>
      <c r="Q218" s="307"/>
      <c r="R218" s="307"/>
      <c r="S218" s="307"/>
      <c r="T218" s="307"/>
      <c r="U218" s="307"/>
      <c r="V218" s="307"/>
      <c r="W218" s="307"/>
      <c r="X218" s="307"/>
      <c r="Y218" s="307"/>
      <c r="Z218" s="307"/>
    </row>
    <row r="219">
      <c r="A219" s="1602">
        <v>218.0</v>
      </c>
      <c r="B219" s="390"/>
      <c r="C219" s="390"/>
      <c r="D219" s="1602" t="s">
        <v>7148</v>
      </c>
      <c r="E219" s="390"/>
      <c r="F219" s="1602" t="s">
        <v>104</v>
      </c>
      <c r="G219" s="391"/>
      <c r="H219" s="1615" t="s">
        <v>7149</v>
      </c>
      <c r="I219" s="178" t="s">
        <v>124</v>
      </c>
      <c r="J219" s="1614" t="s">
        <v>47</v>
      </c>
      <c r="K219" s="1604">
        <v>45732.0</v>
      </c>
      <c r="L219" s="1602" t="s">
        <v>6835</v>
      </c>
      <c r="M219" s="307"/>
      <c r="N219" s="307"/>
      <c r="O219" s="307"/>
      <c r="P219" s="307"/>
      <c r="Q219" s="307"/>
      <c r="R219" s="307"/>
      <c r="S219" s="307"/>
      <c r="T219" s="307"/>
      <c r="U219" s="307"/>
      <c r="V219" s="307"/>
      <c r="W219" s="307"/>
      <c r="X219" s="307"/>
      <c r="Y219" s="307"/>
      <c r="Z219" s="307"/>
    </row>
    <row r="220">
      <c r="A220" s="1602">
        <v>219.0</v>
      </c>
      <c r="B220" s="390"/>
      <c r="C220" s="390"/>
      <c r="D220" s="1602" t="s">
        <v>7150</v>
      </c>
      <c r="E220" s="390"/>
      <c r="F220" s="1602" t="s">
        <v>104</v>
      </c>
      <c r="G220" s="391"/>
      <c r="H220" s="1615" t="s">
        <v>7151</v>
      </c>
      <c r="I220" s="178" t="s">
        <v>124</v>
      </c>
      <c r="J220" s="1614" t="s">
        <v>47</v>
      </c>
      <c r="K220" s="1604">
        <v>45498.0</v>
      </c>
      <c r="L220" s="1602" t="s">
        <v>6835</v>
      </c>
      <c r="M220" s="307"/>
      <c r="N220" s="307"/>
      <c r="O220" s="307"/>
      <c r="P220" s="307"/>
      <c r="Q220" s="307"/>
      <c r="R220" s="307"/>
      <c r="S220" s="307"/>
      <c r="T220" s="307"/>
      <c r="U220" s="307"/>
      <c r="V220" s="307"/>
      <c r="W220" s="307"/>
      <c r="X220" s="307"/>
      <c r="Y220" s="307"/>
      <c r="Z220" s="307"/>
    </row>
    <row r="221">
      <c r="A221" s="1602">
        <v>220.0</v>
      </c>
      <c r="B221" s="390"/>
      <c r="C221" s="390"/>
      <c r="D221" s="1602" t="s">
        <v>7152</v>
      </c>
      <c r="E221" s="390"/>
      <c r="F221" s="1602" t="s">
        <v>104</v>
      </c>
      <c r="G221" s="1603" t="s">
        <v>7153</v>
      </c>
      <c r="H221" s="1615" t="s">
        <v>7154</v>
      </c>
      <c r="I221" s="178" t="s">
        <v>124</v>
      </c>
      <c r="J221" s="1614" t="s">
        <v>47</v>
      </c>
      <c r="K221" s="1604">
        <v>45780.0</v>
      </c>
      <c r="L221" s="1602" t="s">
        <v>2910</v>
      </c>
      <c r="M221" s="307"/>
      <c r="N221" s="307"/>
      <c r="O221" s="307"/>
      <c r="P221" s="307"/>
      <c r="Q221" s="307"/>
      <c r="R221" s="307"/>
      <c r="S221" s="307"/>
      <c r="T221" s="307"/>
      <c r="U221" s="307"/>
      <c r="V221" s="307"/>
      <c r="W221" s="307"/>
      <c r="X221" s="307"/>
      <c r="Y221" s="307"/>
      <c r="Z221" s="307"/>
    </row>
    <row r="222">
      <c r="A222" s="1602">
        <v>221.0</v>
      </c>
      <c r="B222" s="390"/>
      <c r="C222" s="390"/>
      <c r="D222" s="1602" t="s">
        <v>7155</v>
      </c>
      <c r="E222" s="390"/>
      <c r="F222" s="1602" t="s">
        <v>104</v>
      </c>
      <c r="G222" s="391"/>
      <c r="H222" s="1615" t="s">
        <v>7156</v>
      </c>
      <c r="I222" s="178" t="s">
        <v>124</v>
      </c>
      <c r="J222" s="1614" t="s">
        <v>47</v>
      </c>
      <c r="K222" s="1604">
        <v>45691.0</v>
      </c>
      <c r="L222" s="1602" t="s">
        <v>6835</v>
      </c>
      <c r="M222" s="307"/>
      <c r="N222" s="307"/>
      <c r="O222" s="307"/>
      <c r="P222" s="307"/>
      <c r="Q222" s="307"/>
      <c r="R222" s="307"/>
      <c r="S222" s="307"/>
      <c r="T222" s="307"/>
      <c r="U222" s="307"/>
      <c r="V222" s="307"/>
      <c r="W222" s="307"/>
      <c r="X222" s="307"/>
      <c r="Y222" s="307"/>
      <c r="Z222" s="307"/>
    </row>
    <row r="223">
      <c r="A223" s="1602">
        <v>222.0</v>
      </c>
      <c r="B223" s="390"/>
      <c r="C223" s="390"/>
      <c r="D223" s="1602" t="s">
        <v>7157</v>
      </c>
      <c r="E223" s="390"/>
      <c r="F223" s="1602" t="s">
        <v>6285</v>
      </c>
      <c r="G223" s="1603" t="s">
        <v>7158</v>
      </c>
      <c r="H223" s="1615" t="s">
        <v>7159</v>
      </c>
      <c r="I223" s="178" t="s">
        <v>124</v>
      </c>
      <c r="J223" s="1614" t="s">
        <v>47</v>
      </c>
      <c r="K223" s="1604">
        <v>45722.0</v>
      </c>
      <c r="L223" s="1602" t="s">
        <v>2910</v>
      </c>
      <c r="M223" s="307"/>
      <c r="N223" s="307"/>
      <c r="O223" s="307"/>
      <c r="P223" s="307"/>
      <c r="Q223" s="307"/>
      <c r="R223" s="307"/>
      <c r="S223" s="307"/>
      <c r="T223" s="307"/>
      <c r="U223" s="307"/>
      <c r="V223" s="307"/>
      <c r="W223" s="307"/>
      <c r="X223" s="307"/>
      <c r="Y223" s="307"/>
      <c r="Z223" s="307"/>
    </row>
    <row r="224">
      <c r="A224" s="1602">
        <v>223.0</v>
      </c>
      <c r="B224" s="390"/>
      <c r="C224" s="390"/>
      <c r="D224" s="1602" t="s">
        <v>7160</v>
      </c>
      <c r="E224" s="390"/>
      <c r="F224" s="1602" t="s">
        <v>104</v>
      </c>
      <c r="G224" s="391"/>
      <c r="H224" s="1615" t="s">
        <v>7161</v>
      </c>
      <c r="I224" s="178" t="s">
        <v>124</v>
      </c>
      <c r="J224" s="1614" t="s">
        <v>47</v>
      </c>
      <c r="K224" s="1616">
        <v>45743.0</v>
      </c>
      <c r="L224" s="1602" t="s">
        <v>6835</v>
      </c>
      <c r="M224" s="307"/>
      <c r="N224" s="307"/>
      <c r="O224" s="307"/>
      <c r="P224" s="307"/>
      <c r="Q224" s="307"/>
      <c r="R224" s="307"/>
      <c r="S224" s="307"/>
      <c r="T224" s="307"/>
      <c r="U224" s="307"/>
      <c r="V224" s="307"/>
      <c r="W224" s="307"/>
      <c r="X224" s="307"/>
      <c r="Y224" s="307"/>
      <c r="Z224" s="307"/>
    </row>
    <row r="225">
      <c r="A225" s="1602">
        <v>224.0</v>
      </c>
      <c r="B225" s="390"/>
      <c r="C225" s="390"/>
      <c r="D225" s="1602" t="s">
        <v>7061</v>
      </c>
      <c r="E225" s="390"/>
      <c r="F225" s="1602" t="s">
        <v>104</v>
      </c>
      <c r="G225" s="391"/>
      <c r="H225" s="1615" t="s">
        <v>7162</v>
      </c>
      <c r="I225" s="178" t="s">
        <v>124</v>
      </c>
      <c r="J225" s="1614" t="s">
        <v>47</v>
      </c>
      <c r="K225" s="1616">
        <v>45770.0</v>
      </c>
      <c r="L225" s="1602" t="s">
        <v>6835</v>
      </c>
      <c r="M225" s="307"/>
      <c r="N225" s="307"/>
      <c r="O225" s="307"/>
      <c r="P225" s="307"/>
      <c r="Q225" s="307"/>
      <c r="R225" s="307"/>
      <c r="S225" s="307"/>
      <c r="T225" s="307"/>
      <c r="U225" s="307"/>
      <c r="V225" s="307"/>
      <c r="W225" s="307"/>
      <c r="X225" s="307"/>
      <c r="Y225" s="307"/>
      <c r="Z225" s="307"/>
    </row>
    <row r="226">
      <c r="A226" s="1602">
        <v>225.0</v>
      </c>
      <c r="B226" s="390"/>
      <c r="C226" s="390"/>
      <c r="D226" s="1602" t="s">
        <v>7163</v>
      </c>
      <c r="E226" s="390"/>
      <c r="F226" s="1602" t="s">
        <v>104</v>
      </c>
      <c r="G226" s="1603" t="s">
        <v>7164</v>
      </c>
      <c r="H226" s="1602" t="s">
        <v>7165</v>
      </c>
      <c r="I226" s="178" t="s">
        <v>124</v>
      </c>
      <c r="J226" s="1614" t="s">
        <v>47</v>
      </c>
      <c r="K226" s="1604">
        <v>45812.0</v>
      </c>
      <c r="L226" s="1602" t="s">
        <v>2910</v>
      </c>
      <c r="M226" s="307"/>
      <c r="N226" s="307"/>
      <c r="O226" s="307"/>
      <c r="P226" s="307"/>
      <c r="Q226" s="307"/>
      <c r="R226" s="307"/>
      <c r="S226" s="307"/>
      <c r="T226" s="307"/>
      <c r="U226" s="307"/>
      <c r="V226" s="307"/>
      <c r="W226" s="307"/>
      <c r="X226" s="307"/>
      <c r="Y226" s="307"/>
      <c r="Z226" s="307"/>
    </row>
    <row r="227">
      <c r="A227" s="1537">
        <v>226.0</v>
      </c>
      <c r="B227" s="1536"/>
      <c r="C227" s="1536"/>
      <c r="D227" s="1537" t="s">
        <v>7166</v>
      </c>
      <c r="E227" s="1536"/>
      <c r="F227" s="1537" t="s">
        <v>104</v>
      </c>
      <c r="G227" s="1547" t="s">
        <v>7167</v>
      </c>
      <c r="H227" s="1537" t="s">
        <v>7168</v>
      </c>
      <c r="I227" s="1537" t="s">
        <v>139</v>
      </c>
      <c r="J227" s="1544" t="s">
        <v>47</v>
      </c>
      <c r="K227" s="1590">
        <v>45811.0</v>
      </c>
      <c r="L227" s="1537" t="s">
        <v>2910</v>
      </c>
      <c r="M227" s="307"/>
      <c r="N227" s="307"/>
      <c r="O227" s="307"/>
      <c r="P227" s="307"/>
      <c r="Q227" s="307"/>
      <c r="R227" s="307"/>
      <c r="S227" s="307"/>
      <c r="T227" s="307"/>
      <c r="U227" s="307"/>
      <c r="V227" s="307"/>
      <c r="W227" s="307"/>
      <c r="X227" s="307"/>
      <c r="Y227" s="307"/>
      <c r="Z227" s="307"/>
    </row>
    <row r="228">
      <c r="A228" s="1602">
        <v>227.0</v>
      </c>
      <c r="B228" s="390"/>
      <c r="C228" s="390"/>
      <c r="D228" s="1602" t="s">
        <v>7169</v>
      </c>
      <c r="E228" s="390"/>
      <c r="F228" s="1602" t="s">
        <v>104</v>
      </c>
      <c r="G228" s="1603" t="s">
        <v>7170</v>
      </c>
      <c r="H228" s="1602" t="s">
        <v>7171</v>
      </c>
      <c r="I228" s="178" t="s">
        <v>124</v>
      </c>
      <c r="J228" s="1614" t="s">
        <v>47</v>
      </c>
      <c r="K228" s="1604">
        <v>45812.0</v>
      </c>
      <c r="L228" s="1602" t="s">
        <v>2910</v>
      </c>
      <c r="M228" s="307"/>
      <c r="N228" s="307"/>
      <c r="O228" s="307"/>
      <c r="P228" s="307"/>
      <c r="Q228" s="307"/>
      <c r="R228" s="307"/>
      <c r="S228" s="307"/>
      <c r="T228" s="307"/>
      <c r="U228" s="307"/>
      <c r="V228" s="307"/>
      <c r="W228" s="307"/>
      <c r="X228" s="307"/>
      <c r="Y228" s="307"/>
      <c r="Z228" s="307"/>
    </row>
    <row r="229">
      <c r="A229" s="1602">
        <v>228.0</v>
      </c>
      <c r="B229" s="390"/>
      <c r="C229" s="390"/>
      <c r="D229" s="1602" t="s">
        <v>7172</v>
      </c>
      <c r="E229" s="390"/>
      <c r="F229" s="1602" t="s">
        <v>104</v>
      </c>
      <c r="G229" s="1603" t="s">
        <v>7173</v>
      </c>
      <c r="H229" s="1602" t="s">
        <v>7174</v>
      </c>
      <c r="I229" s="178" t="s">
        <v>124</v>
      </c>
      <c r="J229" s="1614" t="s">
        <v>47</v>
      </c>
      <c r="K229" s="1604">
        <v>45812.0</v>
      </c>
      <c r="L229" s="1602" t="s">
        <v>2910</v>
      </c>
      <c r="M229" s="307"/>
      <c r="N229" s="307"/>
      <c r="O229" s="307"/>
      <c r="P229" s="307"/>
      <c r="Q229" s="307"/>
      <c r="R229" s="307"/>
      <c r="S229" s="307"/>
      <c r="T229" s="307"/>
      <c r="U229" s="307"/>
      <c r="V229" s="307"/>
      <c r="W229" s="307"/>
      <c r="X229" s="307"/>
      <c r="Y229" s="307"/>
      <c r="Z229" s="307"/>
    </row>
    <row r="230">
      <c r="A230" s="1602">
        <v>229.0</v>
      </c>
      <c r="B230" s="390"/>
      <c r="C230" s="390"/>
      <c r="D230" s="1602" t="s">
        <v>7175</v>
      </c>
      <c r="E230" s="390"/>
      <c r="F230" s="1602" t="s">
        <v>104</v>
      </c>
      <c r="G230" s="1603" t="s">
        <v>7176</v>
      </c>
      <c r="H230" s="1602" t="s">
        <v>7174</v>
      </c>
      <c r="I230" s="178" t="s">
        <v>124</v>
      </c>
      <c r="J230" s="1614" t="s">
        <v>47</v>
      </c>
      <c r="K230" s="1604">
        <v>45812.0</v>
      </c>
      <c r="L230" s="1602" t="s">
        <v>2910</v>
      </c>
      <c r="M230" s="307"/>
      <c r="N230" s="307"/>
      <c r="O230" s="307"/>
      <c r="P230" s="307"/>
      <c r="Q230" s="307"/>
      <c r="R230" s="307"/>
      <c r="S230" s="307"/>
      <c r="T230" s="307"/>
      <c r="U230" s="307"/>
      <c r="V230" s="307"/>
      <c r="W230" s="307"/>
      <c r="X230" s="307"/>
      <c r="Y230" s="307"/>
      <c r="Z230" s="307"/>
    </row>
    <row r="231">
      <c r="A231" s="1602">
        <v>230.0</v>
      </c>
      <c r="B231" s="390"/>
      <c r="C231" s="390"/>
      <c r="D231" s="1602" t="s">
        <v>7177</v>
      </c>
      <c r="E231" s="390"/>
      <c r="F231" s="1602" t="s">
        <v>1265</v>
      </c>
      <c r="G231" s="391"/>
      <c r="H231" s="1615" t="s">
        <v>7178</v>
      </c>
      <c r="I231" s="178" t="s">
        <v>124</v>
      </c>
      <c r="J231" s="1614" t="s">
        <v>47</v>
      </c>
      <c r="K231" s="1604">
        <v>45812.0</v>
      </c>
      <c r="L231" s="1602" t="s">
        <v>2910</v>
      </c>
      <c r="M231" s="307"/>
      <c r="N231" s="307"/>
      <c r="O231" s="307"/>
      <c r="P231" s="307"/>
      <c r="Q231" s="307"/>
      <c r="R231" s="307"/>
      <c r="S231" s="307"/>
      <c r="T231" s="307"/>
      <c r="U231" s="307"/>
      <c r="V231" s="307"/>
      <c r="W231" s="307"/>
      <c r="X231" s="307"/>
      <c r="Y231" s="307"/>
      <c r="Z231" s="307"/>
    </row>
    <row r="232">
      <c r="A232" s="1602">
        <v>231.0</v>
      </c>
      <c r="B232" s="390"/>
      <c r="C232" s="390"/>
      <c r="D232" s="1602" t="s">
        <v>7179</v>
      </c>
      <c r="E232" s="390"/>
      <c r="F232" s="390"/>
      <c r="G232" s="1603" t="s">
        <v>7180</v>
      </c>
      <c r="H232" s="1602" t="s">
        <v>7174</v>
      </c>
      <c r="I232" s="178" t="s">
        <v>124</v>
      </c>
      <c r="J232" s="1614" t="s">
        <v>47</v>
      </c>
      <c r="K232" s="1604">
        <v>45812.0</v>
      </c>
      <c r="L232" s="1602" t="s">
        <v>2910</v>
      </c>
      <c r="M232" s="307"/>
      <c r="N232" s="307"/>
      <c r="O232" s="307"/>
      <c r="P232" s="307"/>
      <c r="Q232" s="307"/>
      <c r="R232" s="307"/>
      <c r="S232" s="307"/>
      <c r="T232" s="307"/>
      <c r="U232" s="307"/>
      <c r="V232" s="307"/>
      <c r="W232" s="307"/>
      <c r="X232" s="307"/>
      <c r="Y232" s="307"/>
      <c r="Z232" s="307"/>
    </row>
    <row r="233">
      <c r="A233" s="202">
        <v>232.0</v>
      </c>
      <c r="B233" s="533"/>
      <c r="C233" s="533"/>
      <c r="D233" s="202" t="s">
        <v>212</v>
      </c>
      <c r="E233" s="533"/>
      <c r="F233" s="202" t="s">
        <v>104</v>
      </c>
      <c r="G233" s="1559" t="s">
        <v>215</v>
      </c>
      <c r="H233" s="202" t="s">
        <v>7181</v>
      </c>
      <c r="I233" s="202" t="s">
        <v>40</v>
      </c>
      <c r="J233" s="599" t="s">
        <v>125</v>
      </c>
      <c r="K233" s="1560">
        <v>45814.0</v>
      </c>
      <c r="L233" s="202" t="s">
        <v>2910</v>
      </c>
      <c r="M233" s="307"/>
      <c r="N233" s="307"/>
      <c r="O233" s="307"/>
      <c r="P233" s="307"/>
      <c r="Q233" s="307"/>
      <c r="R233" s="307"/>
      <c r="S233" s="307"/>
      <c r="T233" s="307"/>
      <c r="U233" s="307"/>
      <c r="V233" s="307"/>
      <c r="W233" s="307"/>
      <c r="X233" s="307"/>
      <c r="Y233" s="307"/>
      <c r="Z233" s="307"/>
    </row>
    <row r="234">
      <c r="A234" s="1537">
        <v>233.0</v>
      </c>
      <c r="B234" s="1536"/>
      <c r="C234" s="1536"/>
      <c r="D234" s="1537" t="s">
        <v>7182</v>
      </c>
      <c r="E234" s="1536"/>
      <c r="F234" s="1537" t="s">
        <v>104</v>
      </c>
      <c r="G234" s="1547" t="s">
        <v>7183</v>
      </c>
      <c r="H234" s="1537" t="s">
        <v>7184</v>
      </c>
      <c r="I234" s="1537" t="s">
        <v>139</v>
      </c>
      <c r="J234" s="1544" t="s">
        <v>47</v>
      </c>
      <c r="K234" s="1590">
        <v>45813.0</v>
      </c>
      <c r="L234" s="1537" t="s">
        <v>2910</v>
      </c>
      <c r="M234" s="307"/>
      <c r="N234" s="307"/>
      <c r="O234" s="307"/>
      <c r="P234" s="307"/>
      <c r="Q234" s="307"/>
      <c r="R234" s="307"/>
      <c r="S234" s="307"/>
      <c r="T234" s="307"/>
      <c r="U234" s="307"/>
      <c r="V234" s="307"/>
      <c r="W234" s="307"/>
      <c r="X234" s="307"/>
      <c r="Y234" s="307"/>
      <c r="Z234" s="307"/>
    </row>
    <row r="235">
      <c r="A235" s="1602">
        <v>234.0</v>
      </c>
      <c r="B235" s="390"/>
      <c r="C235" s="390"/>
      <c r="D235" s="1602" t="s">
        <v>7185</v>
      </c>
      <c r="E235" s="390"/>
      <c r="F235" s="390"/>
      <c r="G235" s="1603" t="s">
        <v>7186</v>
      </c>
      <c r="H235" s="1602" t="s">
        <v>7187</v>
      </c>
      <c r="I235" s="178" t="s">
        <v>124</v>
      </c>
      <c r="J235" s="1614" t="s">
        <v>125</v>
      </c>
      <c r="K235" s="1604">
        <v>45818.0</v>
      </c>
      <c r="L235" s="1602" t="s">
        <v>2910</v>
      </c>
      <c r="M235" s="307"/>
      <c r="N235" s="307"/>
      <c r="O235" s="307"/>
      <c r="P235" s="307"/>
      <c r="Q235" s="307"/>
      <c r="R235" s="307"/>
      <c r="S235" s="307"/>
      <c r="T235" s="307"/>
      <c r="U235" s="307"/>
      <c r="V235" s="307"/>
      <c r="W235" s="307"/>
      <c r="X235" s="307"/>
      <c r="Y235" s="307"/>
      <c r="Z235" s="307"/>
    </row>
    <row r="236">
      <c r="A236" s="1602">
        <v>234.0</v>
      </c>
      <c r="B236" s="390"/>
      <c r="C236" s="390"/>
      <c r="D236" s="1602" t="s">
        <v>7188</v>
      </c>
      <c r="E236" s="390"/>
      <c r="F236" s="390"/>
      <c r="G236" s="1603" t="s">
        <v>7189</v>
      </c>
      <c r="H236" s="1602" t="s">
        <v>7190</v>
      </c>
      <c r="I236" s="178" t="s">
        <v>124</v>
      </c>
      <c r="J236" s="1614" t="s">
        <v>47</v>
      </c>
      <c r="K236" s="1616">
        <v>45473.0</v>
      </c>
      <c r="L236" s="1602" t="s">
        <v>2910</v>
      </c>
      <c r="M236" s="307"/>
      <c r="N236" s="307"/>
      <c r="O236" s="307"/>
      <c r="P236" s="307"/>
      <c r="Q236" s="307"/>
      <c r="R236" s="307"/>
      <c r="S236" s="307"/>
      <c r="T236" s="307"/>
      <c r="U236" s="307"/>
      <c r="V236" s="307"/>
      <c r="W236" s="307"/>
      <c r="X236" s="307"/>
      <c r="Y236" s="307"/>
      <c r="Z236" s="307"/>
    </row>
    <row r="237">
      <c r="A237" s="1602">
        <v>235.0</v>
      </c>
      <c r="B237" s="390"/>
      <c r="C237" s="390"/>
      <c r="D237" s="1602" t="s">
        <v>7191</v>
      </c>
      <c r="E237" s="390"/>
      <c r="F237" s="1602" t="s">
        <v>1265</v>
      </c>
      <c r="G237" s="1603" t="s">
        <v>7192</v>
      </c>
      <c r="H237" s="1602" t="s">
        <v>7193</v>
      </c>
      <c r="I237" s="178" t="s">
        <v>124</v>
      </c>
      <c r="J237" s="1614" t="s">
        <v>47</v>
      </c>
      <c r="K237" s="1604">
        <v>45819.0</v>
      </c>
      <c r="L237" s="1602" t="s">
        <v>2910</v>
      </c>
      <c r="M237" s="307"/>
      <c r="N237" s="307"/>
      <c r="O237" s="307"/>
      <c r="P237" s="307"/>
      <c r="Q237" s="307"/>
      <c r="R237" s="307"/>
      <c r="S237" s="307"/>
      <c r="T237" s="307"/>
      <c r="U237" s="307"/>
      <c r="V237" s="307"/>
      <c r="W237" s="307"/>
      <c r="X237" s="307"/>
      <c r="Y237" s="307"/>
      <c r="Z237" s="307"/>
    </row>
    <row r="238">
      <c r="A238" s="1602">
        <v>236.0</v>
      </c>
      <c r="B238" s="390"/>
      <c r="C238" s="390"/>
      <c r="D238" s="1602" t="s">
        <v>7194</v>
      </c>
      <c r="E238" s="390"/>
      <c r="F238" s="1602" t="s">
        <v>6285</v>
      </c>
      <c r="G238" s="1603" t="s">
        <v>7195</v>
      </c>
      <c r="H238" s="1602" t="s">
        <v>7196</v>
      </c>
      <c r="I238" s="178" t="s">
        <v>124</v>
      </c>
      <c r="J238" s="1614" t="s">
        <v>47</v>
      </c>
      <c r="K238" s="1604">
        <v>45818.0</v>
      </c>
      <c r="L238" s="1602" t="s">
        <v>2910</v>
      </c>
      <c r="M238" s="307"/>
      <c r="N238" s="307"/>
      <c r="O238" s="307"/>
      <c r="P238" s="307"/>
      <c r="Q238" s="307"/>
      <c r="R238" s="307"/>
      <c r="S238" s="307"/>
      <c r="T238" s="307"/>
      <c r="U238" s="307"/>
      <c r="V238" s="307"/>
      <c r="W238" s="307"/>
      <c r="X238" s="307"/>
      <c r="Y238" s="307"/>
      <c r="Z238" s="307"/>
    </row>
    <row r="239">
      <c r="A239" s="202">
        <v>237.0</v>
      </c>
      <c r="B239" s="533"/>
      <c r="C239" s="533"/>
      <c r="D239" s="202" t="s">
        <v>7197</v>
      </c>
      <c r="E239" s="533"/>
      <c r="F239" s="202" t="s">
        <v>1265</v>
      </c>
      <c r="G239" s="1559" t="s">
        <v>7198</v>
      </c>
      <c r="H239" s="202" t="s">
        <v>7199</v>
      </c>
      <c r="I239" s="202" t="s">
        <v>40</v>
      </c>
      <c r="J239" s="599" t="s">
        <v>47</v>
      </c>
      <c r="K239" s="1560">
        <v>45820.0</v>
      </c>
      <c r="L239" s="202" t="s">
        <v>2910</v>
      </c>
      <c r="M239" s="307"/>
      <c r="N239" s="307"/>
      <c r="O239" s="307"/>
      <c r="P239" s="307"/>
      <c r="Q239" s="307"/>
      <c r="R239" s="307"/>
      <c r="S239" s="307"/>
      <c r="T239" s="307"/>
      <c r="U239" s="307"/>
      <c r="V239" s="307"/>
      <c r="W239" s="307"/>
      <c r="X239" s="307"/>
      <c r="Y239" s="307"/>
      <c r="Z239" s="307"/>
    </row>
    <row r="240">
      <c r="A240" s="1537">
        <v>238.0</v>
      </c>
      <c r="B240" s="1536"/>
      <c r="C240" s="1536"/>
      <c r="D240" s="1537" t="s">
        <v>7200</v>
      </c>
      <c r="E240" s="1536"/>
      <c r="F240" s="1537" t="s">
        <v>6285</v>
      </c>
      <c r="G240" s="1547" t="s">
        <v>7201</v>
      </c>
      <c r="H240" s="1537" t="s">
        <v>7202</v>
      </c>
      <c r="I240" s="1537" t="s">
        <v>139</v>
      </c>
      <c r="J240" s="1544" t="s">
        <v>125</v>
      </c>
      <c r="K240" s="1590">
        <v>45824.0</v>
      </c>
      <c r="L240" s="1537" t="s">
        <v>2910</v>
      </c>
      <c r="M240" s="307"/>
      <c r="N240" s="307"/>
      <c r="O240" s="307"/>
      <c r="P240" s="307"/>
      <c r="Q240" s="307"/>
      <c r="R240" s="307"/>
      <c r="S240" s="307"/>
      <c r="T240" s="307"/>
      <c r="U240" s="307"/>
      <c r="V240" s="307"/>
      <c r="W240" s="307"/>
      <c r="X240" s="307"/>
      <c r="Y240" s="307"/>
      <c r="Z240" s="307"/>
    </row>
    <row r="241">
      <c r="A241" s="1602">
        <v>239.0</v>
      </c>
      <c r="B241" s="390"/>
      <c r="C241" s="390"/>
      <c r="D241" s="1602" t="s">
        <v>7203</v>
      </c>
      <c r="E241" s="390"/>
      <c r="F241" s="1602" t="s">
        <v>6285</v>
      </c>
      <c r="G241" s="1603" t="s">
        <v>7204</v>
      </c>
      <c r="H241" s="1602" t="s">
        <v>7205</v>
      </c>
      <c r="I241" s="178" t="s">
        <v>124</v>
      </c>
      <c r="J241" s="1614" t="s">
        <v>110</v>
      </c>
      <c r="K241" s="1604">
        <v>45825.0</v>
      </c>
      <c r="L241" s="1602" t="s">
        <v>2910</v>
      </c>
      <c r="M241" s="307"/>
      <c r="N241" s="307"/>
      <c r="O241" s="307"/>
      <c r="P241" s="307"/>
      <c r="Q241" s="307"/>
      <c r="R241" s="307"/>
      <c r="S241" s="307"/>
      <c r="T241" s="307"/>
      <c r="U241" s="307"/>
      <c r="V241" s="307"/>
      <c r="W241" s="307"/>
      <c r="X241" s="307"/>
      <c r="Y241" s="307"/>
      <c r="Z241" s="307"/>
    </row>
    <row r="242">
      <c r="A242" s="1537">
        <v>240.0</v>
      </c>
      <c r="B242" s="1536"/>
      <c r="C242" s="1536"/>
      <c r="D242" s="1537" t="s">
        <v>3702</v>
      </c>
      <c r="E242" s="1536"/>
      <c r="F242" s="1537" t="s">
        <v>1265</v>
      </c>
      <c r="G242" s="1547" t="s">
        <v>7206</v>
      </c>
      <c r="H242" s="1537" t="s">
        <v>7207</v>
      </c>
      <c r="I242" s="1537" t="s">
        <v>139</v>
      </c>
      <c r="J242" s="1544" t="s">
        <v>47</v>
      </c>
      <c r="K242" s="1590">
        <v>45826.0</v>
      </c>
      <c r="L242" s="1537" t="s">
        <v>2910</v>
      </c>
      <c r="M242" s="307"/>
      <c r="N242" s="307"/>
      <c r="O242" s="307"/>
      <c r="P242" s="307"/>
      <c r="Q242" s="307"/>
      <c r="R242" s="307"/>
      <c r="S242" s="307"/>
      <c r="T242" s="307"/>
      <c r="U242" s="307"/>
      <c r="V242" s="307"/>
      <c r="W242" s="307"/>
      <c r="X242" s="307"/>
      <c r="Y242" s="307"/>
      <c r="Z242" s="307"/>
    </row>
    <row r="243">
      <c r="A243" s="1537">
        <v>241.0</v>
      </c>
      <c r="B243" s="1536"/>
      <c r="C243" s="1536"/>
      <c r="D243" s="1537" t="s">
        <v>225</v>
      </c>
      <c r="E243" s="1536"/>
      <c r="F243" s="1537" t="s">
        <v>6285</v>
      </c>
      <c r="G243" s="1547" t="s">
        <v>228</v>
      </c>
      <c r="H243" s="1537" t="s">
        <v>7208</v>
      </c>
      <c r="I243" s="1537" t="s">
        <v>139</v>
      </c>
      <c r="J243" s="1544" t="s">
        <v>47</v>
      </c>
      <c r="K243" s="1590">
        <v>45826.0</v>
      </c>
      <c r="L243" s="1537" t="s">
        <v>2910</v>
      </c>
      <c r="M243" s="307"/>
      <c r="N243" s="307"/>
      <c r="O243" s="307"/>
      <c r="P243" s="307"/>
      <c r="Q243" s="307"/>
      <c r="R243" s="307"/>
      <c r="S243" s="307"/>
      <c r="T243" s="307"/>
      <c r="U243" s="307"/>
      <c r="V243" s="307"/>
      <c r="W243" s="307"/>
      <c r="X243" s="307"/>
      <c r="Y243" s="307"/>
      <c r="Z243" s="307"/>
    </row>
    <row r="244">
      <c r="A244" s="202">
        <v>242.0</v>
      </c>
      <c r="B244" s="533"/>
      <c r="C244" s="533"/>
      <c r="D244" s="202" t="s">
        <v>234</v>
      </c>
      <c r="E244" s="533"/>
      <c r="F244" s="202" t="s">
        <v>6285</v>
      </c>
      <c r="G244" s="1559" t="s">
        <v>235</v>
      </c>
      <c r="H244" s="202" t="s">
        <v>7209</v>
      </c>
      <c r="I244" s="202" t="s">
        <v>40</v>
      </c>
      <c r="J244" s="599" t="s">
        <v>47</v>
      </c>
      <c r="K244" s="1560">
        <v>45826.0</v>
      </c>
      <c r="L244" s="202" t="s">
        <v>2910</v>
      </c>
      <c r="M244" s="307"/>
      <c r="N244" s="307"/>
      <c r="O244" s="307"/>
      <c r="P244" s="307"/>
      <c r="Q244" s="307"/>
      <c r="R244" s="307"/>
      <c r="S244" s="307"/>
      <c r="T244" s="307"/>
      <c r="U244" s="307"/>
      <c r="V244" s="307"/>
      <c r="W244" s="307"/>
      <c r="X244" s="307"/>
      <c r="Y244" s="307"/>
      <c r="Z244" s="307"/>
    </row>
    <row r="245">
      <c r="A245" s="1602">
        <v>243.0</v>
      </c>
      <c r="B245" s="390"/>
      <c r="C245" s="390"/>
      <c r="D245" s="1602" t="s">
        <v>244</v>
      </c>
      <c r="E245" s="390"/>
      <c r="F245" s="1602" t="s">
        <v>1265</v>
      </c>
      <c r="G245" s="1603" t="s">
        <v>246</v>
      </c>
      <c r="H245" s="1602" t="s">
        <v>7210</v>
      </c>
      <c r="I245" s="178" t="s">
        <v>139</v>
      </c>
      <c r="J245" s="1614" t="s">
        <v>47</v>
      </c>
      <c r="K245" s="1604">
        <v>45827.0</v>
      </c>
      <c r="L245" s="1602" t="s">
        <v>2910</v>
      </c>
      <c r="M245" s="307"/>
      <c r="N245" s="307"/>
      <c r="O245" s="307"/>
      <c r="P245" s="307"/>
      <c r="Q245" s="307"/>
      <c r="R245" s="307"/>
      <c r="S245" s="307"/>
      <c r="T245" s="307"/>
      <c r="U245" s="307"/>
      <c r="V245" s="307"/>
      <c r="W245" s="307"/>
      <c r="X245" s="307"/>
      <c r="Y245" s="307"/>
      <c r="Z245" s="307"/>
    </row>
    <row r="246">
      <c r="A246" s="1602">
        <v>244.0</v>
      </c>
      <c r="B246" s="390"/>
      <c r="C246" s="390"/>
      <c r="D246" s="1602" t="s">
        <v>7211</v>
      </c>
      <c r="E246" s="390"/>
      <c r="F246" s="1602" t="s">
        <v>104</v>
      </c>
      <c r="G246" s="1603" t="s">
        <v>7212</v>
      </c>
      <c r="H246" s="1602" t="s">
        <v>7213</v>
      </c>
      <c r="I246" s="178" t="s">
        <v>124</v>
      </c>
      <c r="J246" s="1614" t="s">
        <v>125</v>
      </c>
      <c r="K246" s="1604">
        <v>45828.0</v>
      </c>
      <c r="L246" s="1602" t="s">
        <v>2910</v>
      </c>
      <c r="M246" s="307"/>
      <c r="N246" s="307"/>
      <c r="O246" s="307"/>
      <c r="P246" s="307"/>
      <c r="Q246" s="307"/>
      <c r="R246" s="307"/>
      <c r="S246" s="307"/>
      <c r="T246" s="307"/>
      <c r="U246" s="307"/>
      <c r="V246" s="307"/>
      <c r="W246" s="307"/>
      <c r="X246" s="307"/>
      <c r="Y246" s="307"/>
      <c r="Z246" s="307"/>
    </row>
    <row r="247">
      <c r="A247" s="1602">
        <v>245.0</v>
      </c>
      <c r="B247" s="390"/>
      <c r="C247" s="390"/>
      <c r="D247" s="1602" t="s">
        <v>7214</v>
      </c>
      <c r="E247" s="390"/>
      <c r="F247" s="1602" t="s">
        <v>1265</v>
      </c>
      <c r="G247" s="391"/>
      <c r="H247" s="1602" t="s">
        <v>7215</v>
      </c>
      <c r="I247" s="178" t="s">
        <v>124</v>
      </c>
      <c r="J247" s="1614" t="s">
        <v>125</v>
      </c>
      <c r="K247" s="1604">
        <v>45828.0</v>
      </c>
      <c r="L247" s="1602" t="s">
        <v>2910</v>
      </c>
      <c r="M247" s="307"/>
      <c r="N247" s="307"/>
      <c r="O247" s="307"/>
      <c r="P247" s="307"/>
      <c r="Q247" s="307"/>
      <c r="R247" s="307"/>
      <c r="S247" s="307"/>
      <c r="T247" s="307"/>
      <c r="U247" s="307"/>
      <c r="V247" s="307"/>
      <c r="W247" s="307"/>
      <c r="X247" s="307"/>
      <c r="Y247" s="307"/>
      <c r="Z247" s="307"/>
    </row>
    <row r="248">
      <c r="A248" s="202">
        <v>246.0</v>
      </c>
      <c r="B248" s="533"/>
      <c r="C248" s="533"/>
      <c r="D248" s="202" t="s">
        <v>7216</v>
      </c>
      <c r="E248" s="533"/>
      <c r="F248" s="202" t="s">
        <v>104</v>
      </c>
      <c r="G248" s="1559" t="s">
        <v>7217</v>
      </c>
      <c r="H248" s="202" t="s">
        <v>7218</v>
      </c>
      <c r="I248" s="202" t="s">
        <v>40</v>
      </c>
      <c r="J248" s="599" t="s">
        <v>110</v>
      </c>
      <c r="K248" s="1560">
        <v>45828.0</v>
      </c>
      <c r="L248" s="202" t="s">
        <v>2910</v>
      </c>
      <c r="M248" s="307"/>
      <c r="N248" s="307"/>
      <c r="O248" s="307"/>
      <c r="P248" s="307"/>
      <c r="Q248" s="307"/>
      <c r="R248" s="307"/>
      <c r="S248" s="307"/>
      <c r="T248" s="307"/>
      <c r="U248" s="307"/>
      <c r="V248" s="307"/>
      <c r="W248" s="307"/>
      <c r="X248" s="307"/>
      <c r="Y248" s="307"/>
      <c r="Z248" s="307"/>
    </row>
    <row r="249">
      <c r="A249" s="1602">
        <v>247.0</v>
      </c>
      <c r="B249" s="390"/>
      <c r="C249" s="390"/>
      <c r="D249" s="1602" t="s">
        <v>7219</v>
      </c>
      <c r="E249" s="390"/>
      <c r="F249" s="1602" t="s">
        <v>104</v>
      </c>
      <c r="G249" s="1603" t="s">
        <v>7220</v>
      </c>
      <c r="H249" s="1615" t="s">
        <v>7221</v>
      </c>
      <c r="I249" s="178" t="s">
        <v>124</v>
      </c>
      <c r="J249" s="1614" t="s">
        <v>47</v>
      </c>
      <c r="K249" s="1604">
        <v>45828.0</v>
      </c>
      <c r="L249" s="1602" t="s">
        <v>2910</v>
      </c>
      <c r="M249" s="307"/>
      <c r="N249" s="307"/>
      <c r="O249" s="307"/>
      <c r="P249" s="307"/>
      <c r="Q249" s="307"/>
      <c r="R249" s="307"/>
      <c r="S249" s="307"/>
      <c r="T249" s="307"/>
      <c r="U249" s="307"/>
      <c r="V249" s="307"/>
      <c r="W249" s="307"/>
      <c r="X249" s="307"/>
      <c r="Y249" s="307"/>
      <c r="Z249" s="307"/>
    </row>
    <row r="250">
      <c r="A250" s="202">
        <v>248.0</v>
      </c>
      <c r="B250" s="533"/>
      <c r="C250" s="533"/>
      <c r="D250" s="202" t="s">
        <v>252</v>
      </c>
      <c r="E250" s="533"/>
      <c r="F250" s="202" t="s">
        <v>104</v>
      </c>
      <c r="G250" s="1559" t="s">
        <v>253</v>
      </c>
      <c r="H250" s="1617" t="s">
        <v>7222</v>
      </c>
      <c r="I250" s="202" t="s">
        <v>40</v>
      </c>
      <c r="J250" s="599" t="s">
        <v>47</v>
      </c>
      <c r="K250" s="1560">
        <v>45829.0</v>
      </c>
      <c r="L250" s="202" t="s">
        <v>2910</v>
      </c>
      <c r="M250" s="307"/>
      <c r="N250" s="307"/>
      <c r="O250" s="307"/>
      <c r="P250" s="307"/>
      <c r="Q250" s="307"/>
      <c r="R250" s="307"/>
      <c r="S250" s="307"/>
      <c r="T250" s="307"/>
      <c r="U250" s="307"/>
      <c r="V250" s="307"/>
      <c r="W250" s="307"/>
      <c r="X250" s="307"/>
      <c r="Y250" s="307"/>
      <c r="Z250" s="307"/>
    </row>
    <row r="251">
      <c r="A251" s="1602">
        <v>249.0</v>
      </c>
      <c r="B251" s="390"/>
      <c r="C251" s="390"/>
      <c r="D251" s="1602" t="s">
        <v>7223</v>
      </c>
      <c r="E251" s="390"/>
      <c r="F251" s="1602" t="s">
        <v>1265</v>
      </c>
      <c r="G251" s="1603" t="s">
        <v>7224</v>
      </c>
      <c r="H251" s="1602" t="s">
        <v>7225</v>
      </c>
      <c r="I251" s="178" t="s">
        <v>124</v>
      </c>
      <c r="J251" s="1614" t="s">
        <v>110</v>
      </c>
      <c r="K251" s="1604">
        <v>45829.0</v>
      </c>
      <c r="L251" s="1602" t="s">
        <v>6960</v>
      </c>
      <c r="M251" s="307"/>
      <c r="N251" s="307"/>
      <c r="O251" s="307"/>
      <c r="P251" s="307"/>
      <c r="Q251" s="307"/>
      <c r="R251" s="307"/>
      <c r="S251" s="307"/>
      <c r="T251" s="307"/>
      <c r="U251" s="307"/>
      <c r="V251" s="307"/>
      <c r="W251" s="307"/>
      <c r="X251" s="307"/>
      <c r="Y251" s="307"/>
      <c r="Z251" s="307"/>
    </row>
    <row r="252">
      <c r="A252" s="1602">
        <v>250.0</v>
      </c>
      <c r="B252" s="390"/>
      <c r="C252" s="390"/>
      <c r="D252" s="1602" t="s">
        <v>7226</v>
      </c>
      <c r="E252" s="390"/>
      <c r="F252" s="1602" t="s">
        <v>2849</v>
      </c>
      <c r="G252" s="1603" t="s">
        <v>7227</v>
      </c>
      <c r="H252" s="1602" t="s">
        <v>7228</v>
      </c>
      <c r="I252" s="178" t="s">
        <v>124</v>
      </c>
      <c r="J252" s="1614" t="s">
        <v>110</v>
      </c>
      <c r="K252" s="1604">
        <v>45829.0</v>
      </c>
      <c r="L252" s="1602" t="s">
        <v>7229</v>
      </c>
      <c r="M252" s="307"/>
      <c r="N252" s="307"/>
      <c r="O252" s="307"/>
      <c r="P252" s="307"/>
      <c r="Q252" s="307"/>
      <c r="R252" s="307"/>
      <c r="S252" s="307"/>
      <c r="T252" s="307"/>
      <c r="U252" s="307"/>
      <c r="V252" s="307"/>
      <c r="W252" s="307"/>
      <c r="X252" s="307"/>
      <c r="Y252" s="307"/>
      <c r="Z252" s="307"/>
    </row>
    <row r="253">
      <c r="A253" s="1602">
        <v>251.0</v>
      </c>
      <c r="B253" s="390"/>
      <c r="C253" s="390"/>
      <c r="D253" s="1602" t="s">
        <v>7230</v>
      </c>
      <c r="E253" s="390"/>
      <c r="F253" s="1602" t="s">
        <v>1265</v>
      </c>
      <c r="G253" s="1603" t="s">
        <v>7231</v>
      </c>
      <c r="H253" s="1602" t="s">
        <v>7232</v>
      </c>
      <c r="I253" s="178" t="s">
        <v>502</v>
      </c>
      <c r="J253" s="1614" t="s">
        <v>125</v>
      </c>
      <c r="K253" s="1604">
        <v>45831.0</v>
      </c>
      <c r="L253" s="1602" t="s">
        <v>6960</v>
      </c>
      <c r="M253" s="307"/>
      <c r="N253" s="307"/>
      <c r="O253" s="307"/>
      <c r="P253" s="307"/>
      <c r="Q253" s="307"/>
      <c r="R253" s="307"/>
      <c r="S253" s="307"/>
      <c r="T253" s="307"/>
      <c r="U253" s="307"/>
      <c r="V253" s="307"/>
      <c r="W253" s="307"/>
      <c r="X253" s="307"/>
      <c r="Y253" s="307"/>
      <c r="Z253" s="307"/>
    </row>
    <row r="254">
      <c r="A254" s="202">
        <v>252.0</v>
      </c>
      <c r="B254" s="533"/>
      <c r="C254" s="533"/>
      <c r="D254" s="202" t="s">
        <v>7233</v>
      </c>
      <c r="E254" s="533"/>
      <c r="F254" s="202" t="s">
        <v>6285</v>
      </c>
      <c r="G254" s="1559" t="s">
        <v>7234</v>
      </c>
      <c r="H254" s="202" t="s">
        <v>7235</v>
      </c>
      <c r="I254" s="202" t="s">
        <v>40</v>
      </c>
      <c r="J254" s="599" t="s">
        <v>110</v>
      </c>
      <c r="K254" s="202" t="s">
        <v>7236</v>
      </c>
      <c r="L254" s="202" t="s">
        <v>2910</v>
      </c>
      <c r="M254" s="307"/>
      <c r="N254" s="307"/>
      <c r="O254" s="307"/>
      <c r="P254" s="307"/>
      <c r="Q254" s="307"/>
      <c r="R254" s="307"/>
      <c r="S254" s="307"/>
      <c r="T254" s="307"/>
      <c r="U254" s="307"/>
      <c r="V254" s="307"/>
      <c r="W254" s="307"/>
      <c r="X254" s="307"/>
      <c r="Y254" s="307"/>
      <c r="Z254" s="307"/>
    </row>
    <row r="255">
      <c r="A255" s="202">
        <v>253.0</v>
      </c>
      <c r="B255" s="533"/>
      <c r="C255" s="533"/>
      <c r="D255" s="202" t="s">
        <v>3036</v>
      </c>
      <c r="E255" s="533"/>
      <c r="F255" s="202" t="s">
        <v>7237</v>
      </c>
      <c r="G255" s="1618" t="s">
        <v>1122</v>
      </c>
      <c r="H255" s="202" t="s">
        <v>7238</v>
      </c>
      <c r="I255" s="202" t="s">
        <v>40</v>
      </c>
      <c r="J255" s="599" t="s">
        <v>110</v>
      </c>
      <c r="K255" s="1560">
        <v>45834.0</v>
      </c>
      <c r="L255" s="202" t="s">
        <v>6835</v>
      </c>
      <c r="M255" s="307"/>
      <c r="N255" s="307"/>
      <c r="O255" s="307"/>
      <c r="P255" s="307"/>
      <c r="Q255" s="307"/>
      <c r="R255" s="307"/>
      <c r="S255" s="307"/>
      <c r="T255" s="307"/>
      <c r="U255" s="307"/>
      <c r="V255" s="307"/>
      <c r="W255" s="307"/>
      <c r="X255" s="307"/>
      <c r="Y255" s="307"/>
      <c r="Z255" s="307"/>
    </row>
    <row r="256">
      <c r="A256" s="202">
        <v>254.0</v>
      </c>
      <c r="B256" s="533"/>
      <c r="C256" s="533"/>
      <c r="D256" s="1619" t="s">
        <v>3039</v>
      </c>
      <c r="E256" s="533"/>
      <c r="F256" s="202" t="s">
        <v>7237</v>
      </c>
      <c r="G256" s="1559" t="s">
        <v>7239</v>
      </c>
      <c r="H256" s="202" t="s">
        <v>7240</v>
      </c>
      <c r="I256" s="202" t="s">
        <v>40</v>
      </c>
      <c r="J256" s="599" t="s">
        <v>110</v>
      </c>
      <c r="K256" s="1560">
        <v>45834.0</v>
      </c>
      <c r="L256" s="202" t="s">
        <v>6835</v>
      </c>
      <c r="M256" s="307"/>
      <c r="N256" s="307"/>
      <c r="O256" s="307"/>
      <c r="P256" s="307"/>
      <c r="Q256" s="307"/>
      <c r="R256" s="307"/>
      <c r="S256" s="307"/>
      <c r="T256" s="307"/>
      <c r="U256" s="307"/>
      <c r="V256" s="307"/>
      <c r="W256" s="307"/>
      <c r="X256" s="307"/>
      <c r="Y256" s="307"/>
      <c r="Z256" s="307"/>
    </row>
    <row r="257">
      <c r="A257" s="386">
        <v>255.0</v>
      </c>
      <c r="B257" s="332"/>
      <c r="C257" s="332"/>
      <c r="D257" s="386" t="s">
        <v>7241</v>
      </c>
      <c r="E257" s="332"/>
      <c r="F257" s="386" t="s">
        <v>7242</v>
      </c>
      <c r="G257" s="1563" t="s">
        <v>7243</v>
      </c>
      <c r="H257" s="386" t="s">
        <v>7244</v>
      </c>
      <c r="I257" s="178" t="s">
        <v>260</v>
      </c>
      <c r="J257" s="1614" t="s">
        <v>125</v>
      </c>
      <c r="K257" s="1604">
        <v>45831.0</v>
      </c>
      <c r="L257" s="1602" t="s">
        <v>6824</v>
      </c>
      <c r="M257" s="307"/>
      <c r="N257" s="307"/>
      <c r="O257" s="307"/>
      <c r="P257" s="307"/>
      <c r="Q257" s="307"/>
      <c r="R257" s="307"/>
      <c r="S257" s="307"/>
      <c r="T257" s="307"/>
      <c r="U257" s="307"/>
      <c r="V257" s="307"/>
      <c r="W257" s="307"/>
      <c r="X257" s="307"/>
      <c r="Y257" s="307"/>
      <c r="Z257" s="307"/>
    </row>
    <row r="258">
      <c r="A258" s="386">
        <v>256.0</v>
      </c>
      <c r="B258" s="332"/>
      <c r="C258" s="332"/>
      <c r="D258" s="386" t="s">
        <v>7245</v>
      </c>
      <c r="E258" s="332"/>
      <c r="F258" s="386" t="s">
        <v>295</v>
      </c>
      <c r="G258" s="1563" t="s">
        <v>7246</v>
      </c>
      <c r="H258" s="386" t="s">
        <v>7247</v>
      </c>
      <c r="I258" s="178" t="s">
        <v>124</v>
      </c>
      <c r="J258" s="1614" t="s">
        <v>110</v>
      </c>
      <c r="K258" s="1624">
        <v>45835.0</v>
      </c>
      <c r="L258" s="1602" t="s">
        <v>6824</v>
      </c>
      <c r="M258" s="307"/>
      <c r="N258" s="307"/>
      <c r="O258" s="307"/>
      <c r="P258" s="307"/>
      <c r="Q258" s="307"/>
      <c r="R258" s="307"/>
      <c r="S258" s="307"/>
      <c r="T258" s="307"/>
      <c r="U258" s="307"/>
      <c r="V258" s="307"/>
      <c r="W258" s="307"/>
      <c r="X258" s="307"/>
      <c r="Y258" s="307"/>
      <c r="Z258" s="307"/>
    </row>
    <row r="259">
      <c r="A259" s="202">
        <v>257.0</v>
      </c>
      <c r="B259" s="533"/>
      <c r="C259" s="533"/>
      <c r="D259" s="202" t="s">
        <v>7250</v>
      </c>
      <c r="E259" s="533"/>
      <c r="F259" s="202" t="s">
        <v>295</v>
      </c>
      <c r="G259" s="1559" t="s">
        <v>7251</v>
      </c>
      <c r="H259" s="202" t="s">
        <v>7252</v>
      </c>
      <c r="I259" s="202" t="s">
        <v>40</v>
      </c>
      <c r="J259" s="599" t="s">
        <v>125</v>
      </c>
      <c r="K259" s="533"/>
      <c r="L259" s="533"/>
      <c r="M259" s="307"/>
      <c r="N259" s="307"/>
      <c r="O259" s="307"/>
      <c r="P259" s="307"/>
      <c r="Q259" s="307"/>
      <c r="R259" s="307"/>
      <c r="S259" s="307"/>
      <c r="T259" s="307"/>
      <c r="U259" s="307"/>
      <c r="V259" s="307"/>
      <c r="W259" s="307"/>
      <c r="X259" s="307"/>
      <c r="Y259" s="307"/>
      <c r="Z259" s="307"/>
    </row>
    <row r="260">
      <c r="A260" s="202">
        <v>258.0</v>
      </c>
      <c r="B260" s="533"/>
      <c r="C260" s="533"/>
      <c r="D260" s="202" t="s">
        <v>3042</v>
      </c>
      <c r="E260" s="533"/>
      <c r="F260" s="202" t="s">
        <v>7237</v>
      </c>
      <c r="G260" s="1559" t="s">
        <v>7253</v>
      </c>
      <c r="H260" s="202" t="s">
        <v>7254</v>
      </c>
      <c r="I260" s="202" t="s">
        <v>40</v>
      </c>
      <c r="J260" s="599" t="s">
        <v>110</v>
      </c>
      <c r="K260" s="1560">
        <v>45835.0</v>
      </c>
      <c r="L260" s="202" t="s">
        <v>6835</v>
      </c>
      <c r="M260" s="307"/>
      <c r="N260" s="307"/>
      <c r="O260" s="307"/>
      <c r="P260" s="307"/>
      <c r="Q260" s="307"/>
      <c r="R260" s="307"/>
      <c r="S260" s="307"/>
      <c r="T260" s="307"/>
      <c r="U260" s="307"/>
      <c r="V260" s="307"/>
      <c r="W260" s="307"/>
      <c r="X260" s="307"/>
      <c r="Y260" s="307"/>
      <c r="Z260" s="307"/>
    </row>
    <row r="261">
      <c r="A261" s="386">
        <v>259.0</v>
      </c>
      <c r="B261" s="390"/>
      <c r="C261" s="390"/>
      <c r="D261" s="376" t="s">
        <v>7255</v>
      </c>
      <c r="E261" s="1627"/>
      <c r="F261" s="377" t="s">
        <v>104</v>
      </c>
      <c r="G261" s="1630" t="s">
        <v>7258</v>
      </c>
      <c r="H261" s="1602" t="s">
        <v>7259</v>
      </c>
      <c r="I261" s="178" t="s">
        <v>124</v>
      </c>
      <c r="J261" s="1614" t="s">
        <v>110</v>
      </c>
      <c r="K261" s="1604">
        <v>45838.0</v>
      </c>
      <c r="L261" s="1602" t="s">
        <v>6960</v>
      </c>
      <c r="M261" s="307"/>
      <c r="N261" s="307"/>
      <c r="O261" s="307"/>
      <c r="P261" s="307"/>
      <c r="Q261" s="307"/>
      <c r="R261" s="307"/>
      <c r="S261" s="307"/>
      <c r="T261" s="307"/>
      <c r="U261" s="307"/>
      <c r="V261" s="307"/>
      <c r="W261" s="307"/>
      <c r="X261" s="307"/>
      <c r="Y261" s="307"/>
      <c r="Z261" s="307"/>
    </row>
    <row r="262">
      <c r="A262" s="1537">
        <v>260.0</v>
      </c>
      <c r="B262" s="1536"/>
      <c r="C262" s="1536"/>
      <c r="D262" s="1631" t="s">
        <v>7265</v>
      </c>
      <c r="E262" s="1633"/>
      <c r="F262" s="1631" t="s">
        <v>104</v>
      </c>
      <c r="G262" s="1634" t="s">
        <v>7270</v>
      </c>
      <c r="H262" s="1537" t="s">
        <v>7271</v>
      </c>
      <c r="I262" s="1537" t="s">
        <v>139</v>
      </c>
      <c r="J262" s="1544" t="s">
        <v>110</v>
      </c>
      <c r="K262" s="1590">
        <v>45757.0</v>
      </c>
      <c r="L262" s="1537" t="s">
        <v>6835</v>
      </c>
      <c r="M262" s="307"/>
      <c r="N262" s="307"/>
      <c r="O262" s="307"/>
      <c r="P262" s="307"/>
      <c r="Q262" s="307"/>
      <c r="R262" s="307"/>
      <c r="S262" s="307"/>
      <c r="T262" s="307"/>
      <c r="U262" s="307"/>
      <c r="V262" s="307"/>
      <c r="W262" s="307"/>
      <c r="X262" s="307"/>
      <c r="Y262" s="307"/>
      <c r="Z262" s="307"/>
    </row>
    <row r="263">
      <c r="A263" s="386">
        <v>261.0</v>
      </c>
      <c r="B263" s="390"/>
      <c r="C263" s="390"/>
      <c r="D263" s="378" t="s">
        <v>7272</v>
      </c>
      <c r="E263" s="1635"/>
      <c r="F263" s="378" t="s">
        <v>1265</v>
      </c>
      <c r="G263" s="1630" t="s">
        <v>7273</v>
      </c>
      <c r="H263" s="1602" t="s">
        <v>7274</v>
      </c>
      <c r="I263" s="178" t="s">
        <v>124</v>
      </c>
      <c r="J263" s="1614" t="s">
        <v>125</v>
      </c>
      <c r="K263" s="1604">
        <v>45838.0</v>
      </c>
      <c r="L263" s="1602" t="s">
        <v>6960</v>
      </c>
      <c r="M263" s="307"/>
      <c r="N263" s="307"/>
      <c r="O263" s="307"/>
      <c r="P263" s="307"/>
      <c r="Q263" s="307"/>
      <c r="R263" s="307"/>
      <c r="S263" s="307"/>
      <c r="T263" s="307"/>
      <c r="U263" s="307"/>
      <c r="V263" s="307"/>
      <c r="W263" s="307"/>
      <c r="X263" s="307"/>
      <c r="Y263" s="307"/>
      <c r="Z263" s="307"/>
    </row>
    <row r="264">
      <c r="A264" s="386">
        <v>262.0</v>
      </c>
      <c r="B264" s="390"/>
      <c r="C264" s="390"/>
      <c r="D264" s="379" t="s">
        <v>7275</v>
      </c>
      <c r="E264" s="390"/>
      <c r="F264" s="1602" t="s">
        <v>1255</v>
      </c>
      <c r="G264" s="1603" t="s">
        <v>7276</v>
      </c>
      <c r="H264" s="1602" t="s">
        <v>7277</v>
      </c>
      <c r="I264" s="178" t="s">
        <v>124</v>
      </c>
      <c r="J264" s="1614" t="s">
        <v>110</v>
      </c>
      <c r="K264" s="1604">
        <v>45839.0</v>
      </c>
      <c r="L264" s="1602" t="s">
        <v>7278</v>
      </c>
      <c r="M264" s="307"/>
      <c r="N264" s="307"/>
      <c r="O264" s="307"/>
      <c r="P264" s="307"/>
      <c r="Q264" s="307"/>
      <c r="R264" s="307"/>
      <c r="S264" s="307"/>
      <c r="T264" s="307"/>
      <c r="U264" s="307"/>
      <c r="V264" s="307"/>
      <c r="W264" s="307"/>
      <c r="X264" s="307"/>
      <c r="Y264" s="307"/>
      <c r="Z264" s="307"/>
    </row>
    <row r="265">
      <c r="A265" s="386">
        <v>263.0</v>
      </c>
      <c r="B265" s="390"/>
      <c r="C265" s="390"/>
      <c r="D265" s="1602" t="s">
        <v>7279</v>
      </c>
      <c r="E265" s="390"/>
      <c r="F265" s="1602" t="s">
        <v>104</v>
      </c>
      <c r="G265" s="1603" t="s">
        <v>7280</v>
      </c>
      <c r="H265" s="1602" t="s">
        <v>7281</v>
      </c>
      <c r="I265" s="178" t="s">
        <v>124</v>
      </c>
      <c r="J265" s="1614" t="s">
        <v>125</v>
      </c>
      <c r="K265" s="1604">
        <v>45841.0</v>
      </c>
      <c r="L265" s="1602" t="s">
        <v>7282</v>
      </c>
      <c r="M265" s="307"/>
      <c r="N265" s="307"/>
      <c r="O265" s="307"/>
      <c r="P265" s="307"/>
      <c r="Q265" s="307"/>
      <c r="R265" s="307"/>
      <c r="S265" s="307"/>
      <c r="T265" s="307"/>
      <c r="U265" s="307"/>
      <c r="V265" s="307"/>
      <c r="W265" s="307"/>
      <c r="X265" s="307"/>
      <c r="Y265" s="307"/>
      <c r="Z265" s="307"/>
    </row>
    <row r="266">
      <c r="A266" s="202">
        <v>264.0</v>
      </c>
      <c r="B266" s="533"/>
      <c r="C266" s="533"/>
      <c r="D266" s="202" t="s">
        <v>3065</v>
      </c>
      <c r="E266" s="533"/>
      <c r="F266" s="202" t="s">
        <v>1265</v>
      </c>
      <c r="G266" s="1559" t="s">
        <v>7283</v>
      </c>
      <c r="H266" s="202" t="s">
        <v>7284</v>
      </c>
      <c r="I266" s="202" t="s">
        <v>40</v>
      </c>
      <c r="J266" s="599" t="s">
        <v>125</v>
      </c>
      <c r="K266" s="1560">
        <v>45835.0</v>
      </c>
      <c r="L266" s="202" t="s">
        <v>6835</v>
      </c>
      <c r="M266" s="380"/>
      <c r="N266" s="380"/>
      <c r="O266" s="380"/>
      <c r="P266" s="380"/>
      <c r="Q266" s="380"/>
      <c r="R266" s="380"/>
      <c r="S266" s="380"/>
      <c r="T266" s="380"/>
      <c r="U266" s="380"/>
      <c r="V266" s="380"/>
      <c r="W266" s="380"/>
      <c r="X266" s="380"/>
      <c r="Y266" s="380"/>
      <c r="Z266" s="380"/>
    </row>
    <row r="267">
      <c r="A267" s="202">
        <v>264.0</v>
      </c>
      <c r="B267" s="533"/>
      <c r="C267" s="533"/>
      <c r="D267" s="202" t="s">
        <v>206</v>
      </c>
      <c r="E267" s="533"/>
      <c r="F267" s="202" t="s">
        <v>104</v>
      </c>
      <c r="G267" s="1559" t="s">
        <v>207</v>
      </c>
      <c r="H267" s="202" t="s">
        <v>7285</v>
      </c>
      <c r="I267" s="202" t="s">
        <v>40</v>
      </c>
      <c r="J267" s="599" t="s">
        <v>110</v>
      </c>
      <c r="K267" s="1560">
        <v>45823.0</v>
      </c>
      <c r="L267" s="202" t="s">
        <v>6835</v>
      </c>
      <c r="M267" s="307"/>
      <c r="N267" s="307"/>
      <c r="O267" s="307"/>
      <c r="P267" s="307"/>
      <c r="Q267" s="307"/>
      <c r="R267" s="307"/>
      <c r="S267" s="307"/>
      <c r="T267" s="307"/>
      <c r="U267" s="307"/>
      <c r="V267" s="307"/>
      <c r="W267" s="307"/>
      <c r="X267" s="307"/>
      <c r="Y267" s="307"/>
      <c r="Z267" s="307"/>
    </row>
    <row r="268">
      <c r="A268" s="1602">
        <v>265.0</v>
      </c>
      <c r="B268" s="390"/>
      <c r="C268" s="390"/>
      <c r="D268" s="1602" t="s">
        <v>7286</v>
      </c>
      <c r="E268" s="390"/>
      <c r="F268" s="1602" t="s">
        <v>1255</v>
      </c>
      <c r="G268" s="1603" t="s">
        <v>7287</v>
      </c>
      <c r="H268" s="1602" t="s">
        <v>7288</v>
      </c>
      <c r="I268" s="178" t="s">
        <v>124</v>
      </c>
      <c r="J268" s="1614" t="s">
        <v>47</v>
      </c>
      <c r="K268" s="1604">
        <v>45845.0</v>
      </c>
      <c r="L268" s="1602" t="s">
        <v>7289</v>
      </c>
      <c r="M268" s="307"/>
      <c r="N268" s="307"/>
      <c r="O268" s="307"/>
      <c r="P268" s="307"/>
      <c r="Q268" s="307"/>
      <c r="R268" s="307"/>
      <c r="S268" s="307"/>
      <c r="T268" s="307"/>
      <c r="U268" s="307"/>
      <c r="V268" s="307"/>
      <c r="W268" s="307"/>
      <c r="X268" s="307"/>
      <c r="Y268" s="307"/>
      <c r="Z268" s="307"/>
    </row>
    <row r="269">
      <c r="A269" s="1602">
        <v>266.0</v>
      </c>
      <c r="B269" s="390"/>
      <c r="C269" s="390"/>
      <c r="D269" s="1602" t="s">
        <v>7290</v>
      </c>
      <c r="E269" s="390"/>
      <c r="F269" s="1602" t="s">
        <v>7237</v>
      </c>
      <c r="G269" s="1603" t="s">
        <v>7291</v>
      </c>
      <c r="H269" s="1602" t="s">
        <v>7292</v>
      </c>
      <c r="I269" s="178" t="s">
        <v>124</v>
      </c>
      <c r="J269" s="1614" t="s">
        <v>110</v>
      </c>
      <c r="K269" s="1604">
        <v>45792.0</v>
      </c>
      <c r="L269" s="1602" t="s">
        <v>7293</v>
      </c>
      <c r="M269" s="307"/>
      <c r="N269" s="307"/>
      <c r="O269" s="307"/>
      <c r="P269" s="307"/>
      <c r="Q269" s="307"/>
      <c r="R269" s="307"/>
      <c r="S269" s="307"/>
      <c r="T269" s="307"/>
      <c r="U269" s="307"/>
      <c r="V269" s="307"/>
      <c r="W269" s="307"/>
      <c r="X269" s="307"/>
      <c r="Y269" s="307"/>
      <c r="Z269" s="307"/>
    </row>
    <row r="270">
      <c r="A270" s="1602">
        <v>267.0</v>
      </c>
      <c r="B270" s="390"/>
      <c r="C270" s="390"/>
      <c r="D270" s="1602" t="s">
        <v>7294</v>
      </c>
      <c r="E270" s="390"/>
      <c r="F270" s="1602" t="s">
        <v>104</v>
      </c>
      <c r="G270" s="1603" t="s">
        <v>7295</v>
      </c>
      <c r="H270" s="1602" t="s">
        <v>7296</v>
      </c>
      <c r="I270" s="178" t="s">
        <v>502</v>
      </c>
      <c r="J270" s="1614" t="s">
        <v>110</v>
      </c>
      <c r="K270" s="1604">
        <v>45799.0</v>
      </c>
      <c r="L270" s="1602" t="s">
        <v>7293</v>
      </c>
      <c r="M270" s="307"/>
      <c r="N270" s="307"/>
      <c r="O270" s="307"/>
      <c r="P270" s="307"/>
      <c r="Q270" s="307"/>
      <c r="R270" s="307"/>
      <c r="S270" s="307"/>
      <c r="T270" s="307"/>
      <c r="U270" s="307"/>
      <c r="V270" s="307"/>
      <c r="W270" s="307"/>
      <c r="X270" s="307"/>
      <c r="Y270" s="307"/>
      <c r="Z270" s="307"/>
    </row>
    <row r="271">
      <c r="A271" s="1602">
        <v>268.0</v>
      </c>
      <c r="B271" s="390"/>
      <c r="C271" s="390"/>
      <c r="D271" s="1602" t="s">
        <v>349</v>
      </c>
      <c r="E271" s="390"/>
      <c r="F271" s="1602" t="s">
        <v>104</v>
      </c>
      <c r="G271" s="1603" t="s">
        <v>7297</v>
      </c>
      <c r="H271" s="1615" t="s">
        <v>7298</v>
      </c>
      <c r="I271" s="178" t="s">
        <v>124</v>
      </c>
      <c r="J271" s="1614" t="s">
        <v>47</v>
      </c>
      <c r="K271" s="1604">
        <v>45846.0</v>
      </c>
      <c r="L271" s="390"/>
      <c r="M271" s="307"/>
      <c r="N271" s="307"/>
      <c r="O271" s="307"/>
      <c r="P271" s="307"/>
      <c r="Q271" s="307"/>
      <c r="R271" s="307"/>
      <c r="S271" s="307"/>
      <c r="T271" s="307"/>
      <c r="U271" s="307"/>
      <c r="V271" s="307"/>
      <c r="W271" s="307"/>
      <c r="X271" s="307"/>
      <c r="Y271" s="307"/>
      <c r="Z271" s="307"/>
    </row>
    <row r="272">
      <c r="A272" s="1602">
        <v>269.0</v>
      </c>
      <c r="B272" s="390"/>
      <c r="C272" s="390"/>
      <c r="D272" s="1602" t="s">
        <v>7299</v>
      </c>
      <c r="E272" s="390"/>
      <c r="F272" s="1602" t="s">
        <v>104</v>
      </c>
      <c r="G272" s="1603" t="s">
        <v>7300</v>
      </c>
      <c r="H272" s="1602" t="s">
        <v>7301</v>
      </c>
      <c r="I272" s="178" t="s">
        <v>124</v>
      </c>
      <c r="J272" s="1614" t="s">
        <v>47</v>
      </c>
      <c r="K272" s="1604">
        <v>45847.0</v>
      </c>
      <c r="L272" s="1602" t="s">
        <v>7302</v>
      </c>
      <c r="M272" s="307"/>
      <c r="N272" s="307"/>
      <c r="O272" s="307"/>
      <c r="P272" s="307"/>
      <c r="Q272" s="307"/>
      <c r="R272" s="307"/>
      <c r="S272" s="307"/>
      <c r="T272" s="307"/>
      <c r="U272" s="307"/>
      <c r="V272" s="307"/>
      <c r="W272" s="307"/>
      <c r="X272" s="307"/>
      <c r="Y272" s="307"/>
      <c r="Z272" s="307"/>
    </row>
    <row r="273">
      <c r="A273" s="1602">
        <v>270.0</v>
      </c>
      <c r="B273" s="390"/>
      <c r="C273" s="390"/>
      <c r="D273" s="1602" t="s">
        <v>7303</v>
      </c>
      <c r="E273" s="390"/>
      <c r="F273" s="1602" t="s">
        <v>2849</v>
      </c>
      <c r="G273" s="1603" t="s">
        <v>7304</v>
      </c>
      <c r="H273" s="1602" t="s">
        <v>7305</v>
      </c>
      <c r="I273" s="178" t="s">
        <v>124</v>
      </c>
      <c r="J273" s="1614" t="s">
        <v>110</v>
      </c>
      <c r="K273" s="1604">
        <v>45848.0</v>
      </c>
      <c r="L273" s="1602" t="s">
        <v>6824</v>
      </c>
      <c r="M273" s="307"/>
      <c r="N273" s="307"/>
      <c r="O273" s="307"/>
      <c r="P273" s="307"/>
      <c r="Q273" s="307"/>
      <c r="R273" s="307"/>
      <c r="S273" s="307"/>
      <c r="T273" s="307"/>
      <c r="U273" s="307"/>
      <c r="V273" s="307"/>
      <c r="W273" s="307"/>
      <c r="X273" s="307"/>
      <c r="Y273" s="307"/>
      <c r="Z273" s="307"/>
    </row>
    <row r="274">
      <c r="A274" s="1602">
        <v>271.0</v>
      </c>
      <c r="B274" s="390"/>
      <c r="C274" s="390"/>
      <c r="D274" s="1636" t="s">
        <v>7306</v>
      </c>
      <c r="E274" s="390"/>
      <c r="F274" s="1602" t="s">
        <v>2849</v>
      </c>
      <c r="G274" s="1603" t="s">
        <v>7307</v>
      </c>
      <c r="H274" s="1602" t="s">
        <v>7308</v>
      </c>
      <c r="I274" s="178" t="s">
        <v>124</v>
      </c>
      <c r="J274" s="1614" t="s">
        <v>125</v>
      </c>
      <c r="K274" s="1616">
        <v>45849.0</v>
      </c>
      <c r="L274" s="1602" t="s">
        <v>6960</v>
      </c>
      <c r="M274" s="307"/>
      <c r="N274" s="307"/>
      <c r="O274" s="307"/>
      <c r="P274" s="307"/>
      <c r="Q274" s="307"/>
      <c r="R274" s="307"/>
      <c r="S274" s="307"/>
      <c r="T274" s="307"/>
      <c r="U274" s="307"/>
      <c r="V274" s="307"/>
      <c r="W274" s="307"/>
      <c r="X274" s="307"/>
      <c r="Y274" s="307"/>
      <c r="Z274" s="307"/>
    </row>
    <row r="275">
      <c r="A275" s="1602">
        <v>272.0</v>
      </c>
      <c r="B275" s="390"/>
      <c r="C275" s="390"/>
      <c r="D275" s="1602" t="s">
        <v>657</v>
      </c>
      <c r="E275" s="390"/>
      <c r="F275" s="1602" t="s">
        <v>2849</v>
      </c>
      <c r="G275" s="1603" t="s">
        <v>7309</v>
      </c>
      <c r="H275" s="1602" t="s">
        <v>7310</v>
      </c>
      <c r="I275" s="178" t="s">
        <v>124</v>
      </c>
      <c r="J275" s="1614" t="s">
        <v>110</v>
      </c>
      <c r="K275" s="1616">
        <v>45849.0</v>
      </c>
      <c r="L275" s="1602" t="s">
        <v>7311</v>
      </c>
      <c r="M275" s="307"/>
      <c r="N275" s="307"/>
      <c r="O275" s="307"/>
      <c r="P275" s="307"/>
      <c r="Q275" s="307"/>
      <c r="R275" s="307"/>
      <c r="S275" s="307"/>
      <c r="T275" s="307"/>
      <c r="U275" s="307"/>
      <c r="V275" s="307"/>
      <c r="W275" s="307"/>
      <c r="X275" s="307"/>
      <c r="Y275" s="307"/>
      <c r="Z275" s="307"/>
    </row>
    <row r="276">
      <c r="A276" s="1602">
        <v>273.0</v>
      </c>
      <c r="B276" s="390"/>
      <c r="C276" s="390"/>
      <c r="D276" s="1602" t="s">
        <v>7312</v>
      </c>
      <c r="E276" s="390"/>
      <c r="F276" s="1602" t="s">
        <v>1265</v>
      </c>
      <c r="G276" s="1603" t="s">
        <v>7313</v>
      </c>
      <c r="H276" s="1602" t="s">
        <v>7314</v>
      </c>
      <c r="I276" s="178" t="s">
        <v>502</v>
      </c>
      <c r="J276" s="1614" t="s">
        <v>125</v>
      </c>
      <c r="K276" s="1604">
        <v>45812.0</v>
      </c>
      <c r="L276" s="1602" t="s">
        <v>6835</v>
      </c>
      <c r="M276" s="307"/>
      <c r="N276" s="307"/>
      <c r="O276" s="307"/>
      <c r="P276" s="307"/>
      <c r="Q276" s="307"/>
      <c r="R276" s="307"/>
      <c r="S276" s="307"/>
      <c r="T276" s="307"/>
      <c r="U276" s="307"/>
      <c r="V276" s="307"/>
      <c r="W276" s="307"/>
      <c r="X276" s="307"/>
      <c r="Y276" s="307"/>
      <c r="Z276" s="307"/>
    </row>
    <row r="277">
      <c r="A277" s="202">
        <v>274.0</v>
      </c>
      <c r="B277" s="533"/>
      <c r="C277" s="533"/>
      <c r="D277" s="202" t="s">
        <v>7241</v>
      </c>
      <c r="E277" s="533"/>
      <c r="F277" s="202" t="s">
        <v>1255</v>
      </c>
      <c r="G277" s="1559" t="s">
        <v>7315</v>
      </c>
      <c r="H277" s="202" t="s">
        <v>7316</v>
      </c>
      <c r="I277" s="202" t="s">
        <v>40</v>
      </c>
      <c r="J277" s="599" t="s">
        <v>125</v>
      </c>
      <c r="K277" s="1560">
        <v>45853.0</v>
      </c>
      <c r="L277" s="202" t="s">
        <v>7317</v>
      </c>
      <c r="M277" s="307"/>
      <c r="N277" s="307"/>
      <c r="O277" s="307"/>
      <c r="P277" s="307"/>
      <c r="Q277" s="307"/>
      <c r="R277" s="307"/>
      <c r="S277" s="307"/>
      <c r="T277" s="307"/>
      <c r="U277" s="307"/>
      <c r="V277" s="307"/>
      <c r="W277" s="307"/>
      <c r="X277" s="307"/>
      <c r="Y277" s="307"/>
      <c r="Z277" s="307"/>
    </row>
    <row r="278">
      <c r="A278" s="202">
        <v>275.0</v>
      </c>
      <c r="B278" s="533"/>
      <c r="C278" s="533"/>
      <c r="D278" s="202" t="s">
        <v>3069</v>
      </c>
      <c r="E278" s="533"/>
      <c r="F278" s="202" t="s">
        <v>1265</v>
      </c>
      <c r="G278" s="1559" t="s">
        <v>7318</v>
      </c>
      <c r="H278" s="202" t="s">
        <v>7319</v>
      </c>
      <c r="I278" s="202" t="s">
        <v>40</v>
      </c>
      <c r="J278" s="599" t="s">
        <v>125</v>
      </c>
      <c r="K278" s="1558">
        <v>45834.0</v>
      </c>
      <c r="L278" s="202" t="s">
        <v>6835</v>
      </c>
      <c r="M278" s="307"/>
      <c r="N278" s="307"/>
      <c r="O278" s="307"/>
      <c r="P278" s="307"/>
      <c r="Q278" s="307"/>
      <c r="R278" s="307"/>
      <c r="S278" s="307"/>
      <c r="T278" s="307"/>
      <c r="U278" s="307"/>
      <c r="V278" s="307"/>
      <c r="W278" s="307"/>
      <c r="X278" s="307"/>
      <c r="Y278" s="307"/>
      <c r="Z278" s="307"/>
    </row>
    <row r="279">
      <c r="A279" s="1602">
        <v>276.0</v>
      </c>
      <c r="B279" s="390"/>
      <c r="C279" s="390"/>
      <c r="D279" s="1602" t="s">
        <v>303</v>
      </c>
      <c r="E279" s="390"/>
      <c r="F279" s="1602" t="s">
        <v>104</v>
      </c>
      <c r="G279" s="1603" t="s">
        <v>304</v>
      </c>
      <c r="H279" s="1602" t="s">
        <v>7320</v>
      </c>
      <c r="I279" s="178" t="s">
        <v>124</v>
      </c>
      <c r="J279" s="1614" t="s">
        <v>110</v>
      </c>
      <c r="K279" s="1604">
        <v>45855.0</v>
      </c>
      <c r="L279" s="1602" t="s">
        <v>7321</v>
      </c>
      <c r="M279" s="307"/>
      <c r="N279" s="307"/>
      <c r="O279" s="307"/>
      <c r="P279" s="307"/>
      <c r="Q279" s="307"/>
      <c r="R279" s="307"/>
      <c r="S279" s="307"/>
      <c r="T279" s="307"/>
      <c r="U279" s="307"/>
      <c r="V279" s="307"/>
      <c r="W279" s="307"/>
      <c r="X279" s="307"/>
      <c r="Y279" s="307"/>
      <c r="Z279" s="307"/>
    </row>
    <row r="280">
      <c r="A280" s="1602">
        <v>277.0</v>
      </c>
      <c r="B280" s="390"/>
      <c r="C280" s="390"/>
      <c r="D280" s="1602" t="s">
        <v>7322</v>
      </c>
      <c r="E280" s="390"/>
      <c r="F280" s="1602" t="s">
        <v>104</v>
      </c>
      <c r="G280" s="1603" t="s">
        <v>7323</v>
      </c>
      <c r="H280" s="1602" t="s">
        <v>7324</v>
      </c>
      <c r="I280" s="178" t="s">
        <v>260</v>
      </c>
      <c r="J280" s="1614" t="s">
        <v>125</v>
      </c>
      <c r="K280" s="1604">
        <v>45855.0</v>
      </c>
      <c r="L280" s="1602" t="s">
        <v>7325</v>
      </c>
      <c r="M280" s="307"/>
      <c r="N280" s="307"/>
      <c r="O280" s="307"/>
      <c r="P280" s="307"/>
      <c r="Q280" s="307"/>
      <c r="R280" s="307"/>
      <c r="S280" s="307"/>
      <c r="T280" s="307"/>
      <c r="U280" s="307"/>
      <c r="V280" s="307"/>
      <c r="W280" s="307"/>
      <c r="X280" s="307"/>
      <c r="Y280" s="307"/>
      <c r="Z280" s="307"/>
    </row>
    <row r="281">
      <c r="A281" s="202">
        <v>278.0</v>
      </c>
      <c r="B281" s="533"/>
      <c r="C281" s="533"/>
      <c r="D281" s="202" t="s">
        <v>3074</v>
      </c>
      <c r="E281" s="533"/>
      <c r="F281" s="202" t="s">
        <v>7237</v>
      </c>
      <c r="G281" s="1559" t="s">
        <v>7326</v>
      </c>
      <c r="H281" s="202" t="s">
        <v>7327</v>
      </c>
      <c r="I281" s="202" t="s">
        <v>40</v>
      </c>
      <c r="J281" s="599" t="s">
        <v>110</v>
      </c>
      <c r="K281" s="1560">
        <v>45856.0</v>
      </c>
      <c r="L281" s="202" t="s">
        <v>7328</v>
      </c>
      <c r="M281" s="307"/>
      <c r="N281" s="307"/>
      <c r="O281" s="307"/>
      <c r="P281" s="307"/>
      <c r="Q281" s="307"/>
      <c r="R281" s="307"/>
      <c r="S281" s="307"/>
      <c r="T281" s="307"/>
      <c r="U281" s="307"/>
      <c r="V281" s="307"/>
      <c r="W281" s="307"/>
      <c r="X281" s="307"/>
      <c r="Y281" s="307"/>
      <c r="Z281" s="307"/>
    </row>
    <row r="282">
      <c r="A282" s="1602">
        <v>279.0</v>
      </c>
      <c r="B282" s="390"/>
      <c r="C282" s="390"/>
      <c r="D282" s="1602" t="s">
        <v>7329</v>
      </c>
      <c r="E282" s="390"/>
      <c r="F282" s="1602" t="s">
        <v>1255</v>
      </c>
      <c r="G282" s="1603" t="s">
        <v>7330</v>
      </c>
      <c r="H282" s="1602" t="s">
        <v>7331</v>
      </c>
      <c r="I282" s="178" t="s">
        <v>124</v>
      </c>
      <c r="J282" s="1614" t="s">
        <v>47</v>
      </c>
      <c r="K282" s="1604">
        <v>45857.0</v>
      </c>
      <c r="L282" s="390"/>
      <c r="M282" s="307"/>
      <c r="N282" s="307"/>
      <c r="O282" s="307"/>
      <c r="P282" s="307"/>
      <c r="Q282" s="307"/>
      <c r="R282" s="307"/>
      <c r="S282" s="307"/>
      <c r="T282" s="307"/>
      <c r="U282" s="307"/>
      <c r="V282" s="307"/>
      <c r="W282" s="307"/>
      <c r="X282" s="307"/>
      <c r="Y282" s="307"/>
      <c r="Z282" s="307"/>
    </row>
    <row r="283">
      <c r="A283" s="1602">
        <v>280.0</v>
      </c>
      <c r="B283" s="390"/>
      <c r="C283" s="390"/>
      <c r="D283" s="1602" t="s">
        <v>7332</v>
      </c>
      <c r="E283" s="390"/>
      <c r="F283" s="1602" t="s">
        <v>1265</v>
      </c>
      <c r="G283" s="1603" t="s">
        <v>7333</v>
      </c>
      <c r="H283" s="1602" t="s">
        <v>7334</v>
      </c>
      <c r="I283" s="178" t="s">
        <v>502</v>
      </c>
      <c r="J283" s="1614" t="s">
        <v>110</v>
      </c>
      <c r="K283" s="1604">
        <v>45858.0</v>
      </c>
      <c r="L283" s="1602" t="s">
        <v>7335</v>
      </c>
      <c r="M283" s="307"/>
      <c r="N283" s="307"/>
      <c r="O283" s="307"/>
      <c r="P283" s="307"/>
      <c r="Q283" s="307"/>
      <c r="R283" s="307"/>
      <c r="S283" s="307"/>
      <c r="T283" s="307"/>
      <c r="U283" s="307"/>
      <c r="V283" s="307"/>
      <c r="W283" s="307"/>
      <c r="X283" s="307"/>
      <c r="Y283" s="307"/>
      <c r="Z283" s="307"/>
    </row>
    <row r="284">
      <c r="A284" s="1602">
        <v>281.0</v>
      </c>
      <c r="B284" s="390"/>
      <c r="C284" s="390"/>
      <c r="D284" s="1602" t="s">
        <v>7336</v>
      </c>
      <c r="E284" s="390"/>
      <c r="F284" s="1602" t="s">
        <v>104</v>
      </c>
      <c r="G284" s="1603" t="s">
        <v>7337</v>
      </c>
      <c r="H284" s="1602" t="s">
        <v>7338</v>
      </c>
      <c r="I284" s="178" t="s">
        <v>124</v>
      </c>
      <c r="J284" s="1614" t="s">
        <v>125</v>
      </c>
      <c r="K284" s="1604">
        <v>45858.0</v>
      </c>
      <c r="L284" s="1602" t="s">
        <v>7335</v>
      </c>
      <c r="M284" s="307"/>
      <c r="N284" s="307"/>
      <c r="O284" s="307"/>
      <c r="P284" s="307"/>
      <c r="Q284" s="307"/>
      <c r="R284" s="307"/>
      <c r="S284" s="307"/>
      <c r="T284" s="307"/>
      <c r="U284" s="307"/>
      <c r="V284" s="307"/>
      <c r="W284" s="307"/>
      <c r="X284" s="307"/>
      <c r="Y284" s="307"/>
      <c r="Z284" s="307"/>
    </row>
    <row r="285">
      <c r="A285" s="202">
        <v>282.0</v>
      </c>
      <c r="B285" s="533"/>
      <c r="C285" s="533"/>
      <c r="D285" s="202" t="s">
        <v>3071</v>
      </c>
      <c r="E285" s="533"/>
      <c r="F285" s="202" t="s">
        <v>7237</v>
      </c>
      <c r="G285" s="1559" t="s">
        <v>7339</v>
      </c>
      <c r="H285" s="202" t="s">
        <v>7340</v>
      </c>
      <c r="I285" s="202" t="s">
        <v>40</v>
      </c>
      <c r="J285" s="599" t="s">
        <v>47</v>
      </c>
      <c r="K285" s="1560">
        <v>45855.0</v>
      </c>
      <c r="L285" s="202" t="s">
        <v>6835</v>
      </c>
      <c r="M285" s="307"/>
      <c r="N285" s="307"/>
      <c r="O285" s="307"/>
      <c r="P285" s="307"/>
      <c r="Q285" s="307"/>
      <c r="R285" s="307"/>
      <c r="S285" s="307"/>
      <c r="T285" s="307"/>
      <c r="U285" s="307"/>
      <c r="V285" s="307"/>
      <c r="W285" s="307"/>
      <c r="X285" s="307"/>
      <c r="Y285" s="307"/>
      <c r="Z285" s="307"/>
    </row>
    <row r="286">
      <c r="A286" s="202">
        <v>283.0</v>
      </c>
      <c r="B286" s="533"/>
      <c r="C286" s="533"/>
      <c r="D286" s="202" t="s">
        <v>3128</v>
      </c>
      <c r="E286" s="533"/>
      <c r="F286" s="202" t="s">
        <v>1255</v>
      </c>
      <c r="G286" s="1559" t="s">
        <v>7341</v>
      </c>
      <c r="H286" s="202" t="s">
        <v>7342</v>
      </c>
      <c r="I286" s="202" t="s">
        <v>40</v>
      </c>
      <c r="J286" s="599" t="s">
        <v>47</v>
      </c>
      <c r="K286" s="533"/>
      <c r="L286" s="202" t="s">
        <v>6835</v>
      </c>
      <c r="M286" s="307"/>
      <c r="N286" s="307"/>
      <c r="O286" s="307"/>
      <c r="P286" s="307"/>
      <c r="Q286" s="307"/>
      <c r="R286" s="307"/>
      <c r="S286" s="307"/>
      <c r="T286" s="307"/>
      <c r="U286" s="307"/>
      <c r="V286" s="307"/>
      <c r="W286" s="307"/>
      <c r="X286" s="307"/>
      <c r="Y286" s="307"/>
      <c r="Z286" s="307"/>
    </row>
    <row r="287">
      <c r="A287" s="1602">
        <v>284.0</v>
      </c>
      <c r="B287" s="390"/>
      <c r="C287" s="390"/>
      <c r="D287" s="1602" t="s">
        <v>7343</v>
      </c>
      <c r="E287" s="390"/>
      <c r="F287" s="1602" t="s">
        <v>1255</v>
      </c>
      <c r="G287" s="1603" t="s">
        <v>7344</v>
      </c>
      <c r="H287" s="1602" t="s">
        <v>7345</v>
      </c>
      <c r="I287" s="178" t="s">
        <v>40</v>
      </c>
      <c r="J287" s="1614" t="s">
        <v>110</v>
      </c>
      <c r="K287" s="1604">
        <v>45863.0</v>
      </c>
      <c r="L287" s="1602" t="s">
        <v>7346</v>
      </c>
      <c r="M287" s="307"/>
      <c r="N287" s="307"/>
      <c r="O287" s="307"/>
      <c r="P287" s="307"/>
      <c r="Q287" s="307"/>
      <c r="R287" s="307"/>
      <c r="S287" s="307"/>
      <c r="T287" s="307"/>
      <c r="U287" s="307"/>
      <c r="V287" s="307"/>
      <c r="W287" s="307"/>
      <c r="X287" s="307"/>
      <c r="Y287" s="307"/>
      <c r="Z287" s="307"/>
    </row>
    <row r="288">
      <c r="A288" s="202">
        <v>285.0</v>
      </c>
      <c r="B288" s="533"/>
      <c r="C288" s="533"/>
      <c r="D288" s="202" t="s">
        <v>3079</v>
      </c>
      <c r="E288" s="533"/>
      <c r="F288" s="202" t="s">
        <v>7237</v>
      </c>
      <c r="G288" s="1559" t="s">
        <v>7347</v>
      </c>
      <c r="H288" s="202" t="s">
        <v>7348</v>
      </c>
      <c r="I288" s="202" t="s">
        <v>40</v>
      </c>
      <c r="J288" s="599" t="s">
        <v>110</v>
      </c>
      <c r="K288" s="1560">
        <v>45866.0</v>
      </c>
      <c r="L288" s="202" t="s">
        <v>7349</v>
      </c>
      <c r="M288" s="307"/>
      <c r="N288" s="307"/>
      <c r="O288" s="307"/>
      <c r="P288" s="307"/>
      <c r="Q288" s="307"/>
      <c r="R288" s="307"/>
      <c r="S288" s="307"/>
      <c r="T288" s="307"/>
      <c r="U288" s="307"/>
      <c r="V288" s="307"/>
      <c r="W288" s="307"/>
      <c r="X288" s="307"/>
      <c r="Y288" s="307"/>
      <c r="Z288" s="307"/>
    </row>
    <row r="289">
      <c r="A289" s="1602">
        <v>286.0</v>
      </c>
      <c r="B289" s="390"/>
      <c r="C289" s="390"/>
      <c r="D289" s="1602" t="s">
        <v>7350</v>
      </c>
      <c r="E289" s="390"/>
      <c r="F289" s="390"/>
      <c r="G289" s="1603" t="s">
        <v>7351</v>
      </c>
      <c r="H289" s="1602" t="s">
        <v>7352</v>
      </c>
      <c r="I289" s="178" t="s">
        <v>502</v>
      </c>
      <c r="J289" s="1614" t="s">
        <v>110</v>
      </c>
      <c r="K289" s="1604">
        <v>45864.0</v>
      </c>
      <c r="L289" s="1602" t="s">
        <v>7353</v>
      </c>
      <c r="M289" s="307"/>
      <c r="N289" s="307"/>
      <c r="O289" s="307"/>
      <c r="P289" s="307"/>
      <c r="Q289" s="307"/>
      <c r="R289" s="307"/>
      <c r="S289" s="307"/>
      <c r="T289" s="307"/>
      <c r="U289" s="307"/>
      <c r="V289" s="307"/>
      <c r="W289" s="307"/>
      <c r="X289" s="307"/>
      <c r="Y289" s="307"/>
      <c r="Z289" s="307"/>
    </row>
    <row r="290">
      <c r="A290" s="1602">
        <v>287.0</v>
      </c>
      <c r="B290" s="390"/>
      <c r="C290" s="390"/>
      <c r="D290" s="1602" t="s">
        <v>7354</v>
      </c>
      <c r="E290" s="390"/>
      <c r="F290" s="1602" t="s">
        <v>1265</v>
      </c>
      <c r="G290" s="1603" t="s">
        <v>311</v>
      </c>
      <c r="H290" s="1602" t="s">
        <v>7355</v>
      </c>
      <c r="I290" s="178" t="s">
        <v>40</v>
      </c>
      <c r="J290" s="1614" t="s">
        <v>125</v>
      </c>
      <c r="K290" s="1604">
        <v>45866.0</v>
      </c>
      <c r="L290" s="1602" t="s">
        <v>7356</v>
      </c>
      <c r="M290" s="307"/>
      <c r="N290" s="307"/>
      <c r="O290" s="307"/>
      <c r="P290" s="307"/>
      <c r="Q290" s="307"/>
      <c r="R290" s="307"/>
      <c r="S290" s="307"/>
      <c r="T290" s="307"/>
      <c r="U290" s="307"/>
      <c r="V290" s="307"/>
      <c r="W290" s="307"/>
      <c r="X290" s="307"/>
      <c r="Y290" s="307"/>
      <c r="Z290" s="307"/>
    </row>
    <row r="291">
      <c r="A291" s="1602">
        <v>288.0</v>
      </c>
      <c r="B291" s="390"/>
      <c r="C291" s="390"/>
      <c r="D291" s="1602" t="s">
        <v>7357</v>
      </c>
      <c r="E291" s="390"/>
      <c r="F291" s="1602" t="s">
        <v>1255</v>
      </c>
      <c r="G291" s="1603" t="s">
        <v>7358</v>
      </c>
      <c r="H291" s="1602" t="s">
        <v>7359</v>
      </c>
      <c r="I291" s="178" t="s">
        <v>502</v>
      </c>
      <c r="J291" s="1614" t="s">
        <v>110</v>
      </c>
      <c r="K291" s="1604">
        <v>45866.0</v>
      </c>
      <c r="L291" s="1602" t="s">
        <v>7356</v>
      </c>
      <c r="M291" s="307"/>
      <c r="N291" s="307"/>
      <c r="O291" s="307"/>
      <c r="P291" s="307"/>
      <c r="Q291" s="307"/>
      <c r="R291" s="307"/>
      <c r="S291" s="307"/>
      <c r="T291" s="307"/>
      <c r="U291" s="307"/>
      <c r="V291" s="307"/>
      <c r="W291" s="307"/>
      <c r="X291" s="307"/>
      <c r="Y291" s="307"/>
      <c r="Z291" s="307"/>
    </row>
    <row r="292">
      <c r="A292" s="1602">
        <v>289.0</v>
      </c>
      <c r="B292" s="390"/>
      <c r="C292" s="390"/>
      <c r="D292" s="1602" t="s">
        <v>321</v>
      </c>
      <c r="E292" s="390"/>
      <c r="F292" s="1602" t="s">
        <v>7237</v>
      </c>
      <c r="G292" s="1603" t="s">
        <v>322</v>
      </c>
      <c r="H292" s="1602" t="s">
        <v>7360</v>
      </c>
      <c r="I292" s="178" t="s">
        <v>502</v>
      </c>
      <c r="J292" s="1614" t="s">
        <v>125</v>
      </c>
      <c r="K292" s="1604">
        <v>45867.0</v>
      </c>
      <c r="L292" s="1602" t="s">
        <v>7361</v>
      </c>
      <c r="M292" s="307"/>
      <c r="N292" s="307"/>
      <c r="O292" s="307"/>
      <c r="P292" s="307"/>
      <c r="Q292" s="307"/>
      <c r="R292" s="307"/>
      <c r="S292" s="307"/>
      <c r="T292" s="307"/>
      <c r="U292" s="307"/>
      <c r="V292" s="307"/>
      <c r="W292" s="307"/>
      <c r="X292" s="307"/>
      <c r="Y292" s="307"/>
      <c r="Z292" s="307"/>
    </row>
    <row r="293">
      <c r="A293" s="1602">
        <v>290.0</v>
      </c>
      <c r="B293" s="390"/>
      <c r="C293" s="390"/>
      <c r="D293" s="1602" t="s">
        <v>7362</v>
      </c>
      <c r="E293" s="390"/>
      <c r="F293" s="1602" t="s">
        <v>104</v>
      </c>
      <c r="G293" s="1603" t="s">
        <v>7363</v>
      </c>
      <c r="H293" s="1602" t="s">
        <v>7364</v>
      </c>
      <c r="I293" s="178" t="s">
        <v>502</v>
      </c>
      <c r="J293" s="1614" t="s">
        <v>110</v>
      </c>
      <c r="K293" s="1604">
        <v>45868.0</v>
      </c>
      <c r="L293" s="1602" t="s">
        <v>7365</v>
      </c>
      <c r="M293" s="307"/>
      <c r="N293" s="307"/>
      <c r="O293" s="307"/>
      <c r="P293" s="307"/>
      <c r="Q293" s="307"/>
      <c r="R293" s="307"/>
      <c r="S293" s="307"/>
      <c r="T293" s="307"/>
      <c r="U293" s="307"/>
      <c r="V293" s="307"/>
      <c r="W293" s="307"/>
      <c r="X293" s="307"/>
      <c r="Y293" s="307"/>
      <c r="Z293" s="307"/>
    </row>
    <row r="294">
      <c r="A294" s="1602">
        <v>291.0</v>
      </c>
      <c r="B294" s="390"/>
      <c r="C294" s="390"/>
      <c r="D294" s="1602" t="s">
        <v>327</v>
      </c>
      <c r="E294" s="390"/>
      <c r="F294" s="1602" t="s">
        <v>1255</v>
      </c>
      <c r="G294" s="1603" t="s">
        <v>328</v>
      </c>
      <c r="H294" s="1602" t="s">
        <v>7366</v>
      </c>
      <c r="I294" s="178" t="s">
        <v>260</v>
      </c>
      <c r="J294" s="1614" t="s">
        <v>125</v>
      </c>
      <c r="K294" s="1604">
        <v>45868.0</v>
      </c>
      <c r="L294" s="1602" t="s">
        <v>7361</v>
      </c>
      <c r="M294" s="307"/>
      <c r="N294" s="307"/>
      <c r="O294" s="307"/>
      <c r="P294" s="307"/>
      <c r="Q294" s="307"/>
      <c r="R294" s="307"/>
      <c r="S294" s="307"/>
      <c r="T294" s="307"/>
      <c r="U294" s="307"/>
      <c r="V294" s="307"/>
      <c r="W294" s="307"/>
      <c r="X294" s="307"/>
      <c r="Y294" s="307"/>
      <c r="Z294" s="307"/>
    </row>
    <row r="295">
      <c r="A295" s="1602">
        <v>292.0</v>
      </c>
      <c r="B295" s="390"/>
      <c r="C295" s="390"/>
      <c r="D295" s="1602" t="s">
        <v>7367</v>
      </c>
      <c r="E295" s="390"/>
      <c r="F295" s="390"/>
      <c r="G295" s="1614" t="s">
        <v>7368</v>
      </c>
      <c r="H295" s="1602" t="s">
        <v>7369</v>
      </c>
      <c r="I295" s="178" t="s">
        <v>502</v>
      </c>
      <c r="J295" s="1614" t="s">
        <v>110</v>
      </c>
      <c r="K295" s="1604">
        <v>45870.0</v>
      </c>
      <c r="L295" s="1602" t="s">
        <v>7370</v>
      </c>
      <c r="M295" s="307"/>
      <c r="N295" s="307"/>
      <c r="O295" s="307"/>
      <c r="P295" s="307"/>
      <c r="Q295" s="307"/>
      <c r="R295" s="307"/>
      <c r="S295" s="307"/>
      <c r="T295" s="307"/>
      <c r="U295" s="307"/>
      <c r="V295" s="307"/>
      <c r="W295" s="307"/>
      <c r="X295" s="307"/>
      <c r="Y295" s="307"/>
      <c r="Z295" s="307"/>
    </row>
    <row r="296">
      <c r="A296" s="1602">
        <v>293.0</v>
      </c>
      <c r="B296" s="390"/>
      <c r="C296" s="390"/>
      <c r="D296" s="1602" t="s">
        <v>7371</v>
      </c>
      <c r="E296" s="390"/>
      <c r="F296" s="1602" t="s">
        <v>7372</v>
      </c>
      <c r="G296" s="1603" t="s">
        <v>7373</v>
      </c>
      <c r="H296" s="1602" t="s">
        <v>7374</v>
      </c>
      <c r="I296" s="178" t="s">
        <v>124</v>
      </c>
      <c r="J296" s="1614" t="s">
        <v>47</v>
      </c>
      <c r="K296" s="1604">
        <v>45871.0</v>
      </c>
      <c r="L296" s="1602" t="s">
        <v>7375</v>
      </c>
      <c r="M296" s="307"/>
      <c r="N296" s="307"/>
      <c r="O296" s="307"/>
      <c r="P296" s="307"/>
      <c r="Q296" s="307"/>
      <c r="R296" s="307"/>
      <c r="S296" s="307"/>
      <c r="T296" s="307"/>
      <c r="U296" s="307"/>
      <c r="V296" s="307"/>
      <c r="W296" s="307"/>
      <c r="X296" s="307"/>
      <c r="Y296" s="307"/>
      <c r="Z296" s="307"/>
    </row>
    <row r="297">
      <c r="A297" s="1602">
        <v>294.0</v>
      </c>
      <c r="B297" s="390"/>
      <c r="C297" s="390"/>
      <c r="D297" s="1602" t="s">
        <v>337</v>
      </c>
      <c r="E297" s="390"/>
      <c r="F297" s="1602" t="s">
        <v>104</v>
      </c>
      <c r="G297" s="1603" t="s">
        <v>338</v>
      </c>
      <c r="H297" s="1602" t="s">
        <v>7376</v>
      </c>
      <c r="I297" s="178" t="s">
        <v>139</v>
      </c>
      <c r="J297" s="1614" t="s">
        <v>47</v>
      </c>
      <c r="K297" s="1604">
        <v>45871.0</v>
      </c>
      <c r="L297" s="1602" t="s">
        <v>7375</v>
      </c>
      <c r="M297" s="307"/>
      <c r="N297" s="307"/>
      <c r="O297" s="307"/>
      <c r="P297" s="307"/>
      <c r="Q297" s="307"/>
      <c r="R297" s="307"/>
      <c r="S297" s="307"/>
      <c r="T297" s="307"/>
      <c r="U297" s="307"/>
      <c r="V297" s="307"/>
      <c r="W297" s="307"/>
      <c r="X297" s="307"/>
      <c r="Y297" s="307"/>
      <c r="Z297" s="307"/>
    </row>
    <row r="298">
      <c r="A298" s="1602">
        <v>295.0</v>
      </c>
      <c r="B298" s="390"/>
      <c r="C298" s="390"/>
      <c r="D298" s="1602" t="s">
        <v>7377</v>
      </c>
      <c r="E298" s="390"/>
      <c r="F298" s="1602" t="s">
        <v>1255</v>
      </c>
      <c r="G298" s="1603" t="s">
        <v>7378</v>
      </c>
      <c r="H298" s="1602" t="s">
        <v>7379</v>
      </c>
      <c r="I298" s="178" t="s">
        <v>139</v>
      </c>
      <c r="J298" s="1614" t="s">
        <v>47</v>
      </c>
      <c r="K298" s="1604">
        <v>45871.0</v>
      </c>
      <c r="L298" s="1602" t="s">
        <v>7380</v>
      </c>
      <c r="M298" s="307"/>
      <c r="N298" s="307"/>
      <c r="O298" s="307"/>
      <c r="P298" s="307"/>
      <c r="Q298" s="307"/>
      <c r="R298" s="307"/>
      <c r="S298" s="307"/>
      <c r="T298" s="307"/>
      <c r="U298" s="307"/>
      <c r="V298" s="307"/>
      <c r="W298" s="307"/>
      <c r="X298" s="307"/>
      <c r="Y298" s="307"/>
      <c r="Z298" s="307"/>
    </row>
    <row r="299">
      <c r="A299" s="202">
        <v>296.0</v>
      </c>
      <c r="B299" s="533"/>
      <c r="C299" s="533"/>
      <c r="D299" s="202" t="s">
        <v>3096</v>
      </c>
      <c r="E299" s="533"/>
      <c r="F299" s="202" t="s">
        <v>104</v>
      </c>
      <c r="G299" s="1559" t="s">
        <v>7381</v>
      </c>
      <c r="H299" s="202" t="s">
        <v>7382</v>
      </c>
      <c r="I299" s="202" t="s">
        <v>40</v>
      </c>
      <c r="J299" s="599" t="s">
        <v>125</v>
      </c>
      <c r="K299" s="1560">
        <v>45871.0</v>
      </c>
      <c r="L299" s="202" t="s">
        <v>7380</v>
      </c>
      <c r="M299" s="307"/>
      <c r="N299" s="307"/>
      <c r="O299" s="307"/>
      <c r="P299" s="307"/>
      <c r="Q299" s="307"/>
      <c r="R299" s="307"/>
      <c r="S299" s="307"/>
      <c r="T299" s="307"/>
      <c r="U299" s="307"/>
      <c r="V299" s="307"/>
      <c r="W299" s="307"/>
      <c r="X299" s="307"/>
      <c r="Y299" s="307"/>
      <c r="Z299" s="307"/>
    </row>
    <row r="300">
      <c r="A300" s="1602">
        <v>297.0</v>
      </c>
      <c r="B300" s="390"/>
      <c r="C300" s="390"/>
      <c r="D300" s="1602" t="s">
        <v>7383</v>
      </c>
      <c r="E300" s="390"/>
      <c r="F300" s="1602" t="s">
        <v>104</v>
      </c>
      <c r="G300" s="1603" t="s">
        <v>7384</v>
      </c>
      <c r="H300" s="1602" t="s">
        <v>7385</v>
      </c>
      <c r="I300" s="178" t="s">
        <v>139</v>
      </c>
      <c r="J300" s="1614" t="s">
        <v>125</v>
      </c>
      <c r="K300" s="1604">
        <v>45873.0</v>
      </c>
      <c r="L300" s="1602" t="s">
        <v>7386</v>
      </c>
      <c r="M300" s="307"/>
      <c r="N300" s="307"/>
      <c r="O300" s="307"/>
      <c r="P300" s="307"/>
      <c r="Q300" s="307"/>
      <c r="R300" s="307"/>
      <c r="S300" s="307"/>
      <c r="T300" s="307"/>
      <c r="U300" s="307"/>
      <c r="V300" s="307"/>
      <c r="W300" s="307"/>
      <c r="X300" s="307"/>
      <c r="Y300" s="307"/>
      <c r="Z300" s="307"/>
    </row>
    <row r="301">
      <c r="A301" s="202">
        <v>298.0</v>
      </c>
      <c r="B301" s="533"/>
      <c r="C301" s="533"/>
      <c r="D301" s="202" t="s">
        <v>7387</v>
      </c>
      <c r="E301" s="533"/>
      <c r="F301" s="202" t="s">
        <v>104</v>
      </c>
      <c r="G301" s="1559" t="s">
        <v>7388</v>
      </c>
      <c r="H301" s="202" t="s">
        <v>7389</v>
      </c>
      <c r="I301" s="202" t="s">
        <v>40</v>
      </c>
      <c r="J301" s="599" t="s">
        <v>110</v>
      </c>
      <c r="K301" s="1560">
        <v>45873.0</v>
      </c>
      <c r="L301" s="202" t="s">
        <v>7390</v>
      </c>
      <c r="M301" s="307"/>
      <c r="N301" s="307"/>
      <c r="O301" s="307"/>
      <c r="P301" s="307"/>
      <c r="Q301" s="307"/>
      <c r="R301" s="307"/>
      <c r="S301" s="307"/>
      <c r="T301" s="307"/>
      <c r="U301" s="307"/>
      <c r="V301" s="307"/>
      <c r="W301" s="307"/>
      <c r="X301" s="307"/>
      <c r="Y301" s="307"/>
      <c r="Z301" s="307"/>
    </row>
    <row r="302">
      <c r="A302" s="1602">
        <v>299.0</v>
      </c>
      <c r="B302" s="390"/>
      <c r="C302" s="390"/>
      <c r="D302" s="1602" t="s">
        <v>7391</v>
      </c>
      <c r="E302" s="390"/>
      <c r="F302" s="390"/>
      <c r="G302" s="1614" t="s">
        <v>7392</v>
      </c>
      <c r="H302" s="1602" t="s">
        <v>7393</v>
      </c>
      <c r="I302" s="178" t="s">
        <v>124</v>
      </c>
      <c r="J302" s="1614" t="s">
        <v>125</v>
      </c>
      <c r="K302" s="1604">
        <v>45873.0</v>
      </c>
      <c r="L302" s="1602" t="s">
        <v>7361</v>
      </c>
      <c r="M302" s="307"/>
      <c r="N302" s="307"/>
      <c r="O302" s="307"/>
      <c r="P302" s="307"/>
      <c r="Q302" s="307"/>
      <c r="R302" s="307"/>
      <c r="S302" s="307"/>
      <c r="T302" s="307"/>
      <c r="U302" s="307"/>
      <c r="V302" s="307"/>
      <c r="W302" s="307"/>
      <c r="X302" s="307"/>
      <c r="Y302" s="307"/>
      <c r="Z302" s="307"/>
    </row>
    <row r="303">
      <c r="A303" s="202">
        <v>300.0</v>
      </c>
      <c r="B303" s="533"/>
      <c r="C303" s="533"/>
      <c r="D303" s="202" t="s">
        <v>2191</v>
      </c>
      <c r="E303" s="533"/>
      <c r="F303" s="533"/>
      <c r="G303" s="1559" t="s">
        <v>347</v>
      </c>
      <c r="H303" s="202" t="s">
        <v>348</v>
      </c>
      <c r="I303" s="202" t="s">
        <v>40</v>
      </c>
      <c r="J303" s="599" t="s">
        <v>110</v>
      </c>
      <c r="K303" s="1560">
        <v>45874.0</v>
      </c>
      <c r="L303" s="202" t="s">
        <v>7361</v>
      </c>
      <c r="M303" s="307"/>
      <c r="N303" s="307"/>
      <c r="O303" s="307"/>
      <c r="P303" s="307"/>
      <c r="Q303" s="307"/>
      <c r="R303" s="307"/>
      <c r="S303" s="307"/>
      <c r="T303" s="307"/>
      <c r="U303" s="307"/>
      <c r="V303" s="307"/>
      <c r="W303" s="307"/>
      <c r="X303" s="307"/>
      <c r="Y303" s="307"/>
      <c r="Z303" s="307"/>
    </row>
    <row r="304">
      <c r="A304" s="1602">
        <v>301.0</v>
      </c>
      <c r="B304" s="390"/>
      <c r="C304" s="390"/>
      <c r="D304" s="226" t="s">
        <v>6522</v>
      </c>
      <c r="E304" s="226"/>
      <c r="F304" s="226" t="s">
        <v>104</v>
      </c>
      <c r="G304" s="169" t="s">
        <v>6523</v>
      </c>
      <c r="H304" s="178" t="s">
        <v>7394</v>
      </c>
      <c r="I304" s="178" t="s">
        <v>124</v>
      </c>
      <c r="J304" s="156" t="s">
        <v>110</v>
      </c>
      <c r="K304" s="226" t="s">
        <v>6521</v>
      </c>
      <c r="L304" s="1602" t="s">
        <v>7395</v>
      </c>
      <c r="M304" s="307"/>
      <c r="N304" s="307"/>
      <c r="O304" s="307"/>
      <c r="P304" s="307"/>
      <c r="Q304" s="307"/>
      <c r="R304" s="307"/>
      <c r="S304" s="307"/>
      <c r="T304" s="307"/>
      <c r="U304" s="307"/>
      <c r="V304" s="307"/>
      <c r="W304" s="307"/>
      <c r="X304" s="307"/>
      <c r="Y304" s="307"/>
      <c r="Z304" s="307"/>
    </row>
    <row r="305">
      <c r="A305" s="1602">
        <v>302.0</v>
      </c>
      <c r="B305" s="390"/>
      <c r="C305" s="390"/>
      <c r="D305" s="1602" t="s">
        <v>7396</v>
      </c>
      <c r="E305" s="390"/>
      <c r="F305" s="1602" t="s">
        <v>104</v>
      </c>
      <c r="G305" s="1603" t="s">
        <v>7397</v>
      </c>
      <c r="H305" s="178" t="s">
        <v>7398</v>
      </c>
      <c r="I305" s="178" t="s">
        <v>124</v>
      </c>
      <c r="J305" s="1614" t="s">
        <v>125</v>
      </c>
      <c r="K305" s="1604">
        <v>45876.0</v>
      </c>
      <c r="L305" s="1602" t="s">
        <v>6824</v>
      </c>
      <c r="M305" s="307"/>
      <c r="N305" s="307"/>
      <c r="O305" s="307"/>
      <c r="P305" s="307"/>
      <c r="Q305" s="307"/>
      <c r="R305" s="307"/>
      <c r="S305" s="307"/>
      <c r="T305" s="307"/>
      <c r="U305" s="307"/>
      <c r="V305" s="307"/>
      <c r="W305" s="307"/>
      <c r="X305" s="307"/>
      <c r="Y305" s="307"/>
      <c r="Z305" s="307"/>
    </row>
    <row r="306">
      <c r="A306" s="1602">
        <v>303.0</v>
      </c>
      <c r="B306" s="390"/>
      <c r="C306" s="390"/>
      <c r="D306" s="1602" t="s">
        <v>7399</v>
      </c>
      <c r="E306" s="390"/>
      <c r="F306" s="1602" t="s">
        <v>7237</v>
      </c>
      <c r="G306" s="1603" t="s">
        <v>7400</v>
      </c>
      <c r="H306" s="178" t="s">
        <v>7401</v>
      </c>
      <c r="I306" s="178" t="s">
        <v>124</v>
      </c>
      <c r="J306" s="156" t="s">
        <v>110</v>
      </c>
      <c r="K306" s="1604">
        <v>45877.0</v>
      </c>
      <c r="L306" s="1602" t="s">
        <v>6824</v>
      </c>
      <c r="M306" s="307"/>
      <c r="N306" s="307"/>
      <c r="O306" s="307"/>
      <c r="P306" s="307"/>
      <c r="Q306" s="307"/>
      <c r="R306" s="307"/>
      <c r="S306" s="307"/>
      <c r="T306" s="307"/>
      <c r="U306" s="307"/>
      <c r="V306" s="307"/>
      <c r="W306" s="307"/>
      <c r="X306" s="307"/>
      <c r="Y306" s="307"/>
      <c r="Z306" s="307"/>
    </row>
    <row r="307">
      <c r="A307" s="1602">
        <v>304.0</v>
      </c>
      <c r="B307" s="390"/>
      <c r="C307" s="390"/>
      <c r="D307" s="1602" t="s">
        <v>355</v>
      </c>
      <c r="E307" s="390"/>
      <c r="F307" s="1602" t="s">
        <v>1265</v>
      </c>
      <c r="G307" s="1603" t="s">
        <v>357</v>
      </c>
      <c r="H307" s="1602" t="s">
        <v>7402</v>
      </c>
      <c r="I307" s="178" t="s">
        <v>124</v>
      </c>
      <c r="J307" s="1614" t="s">
        <v>125</v>
      </c>
      <c r="K307" s="1604">
        <v>45880.0</v>
      </c>
      <c r="L307" s="1602" t="s">
        <v>7361</v>
      </c>
      <c r="M307" s="307"/>
      <c r="N307" s="307"/>
      <c r="O307" s="307"/>
      <c r="P307" s="307"/>
      <c r="Q307" s="307"/>
      <c r="R307" s="307"/>
      <c r="S307" s="307"/>
      <c r="T307" s="307"/>
      <c r="U307" s="307"/>
      <c r="V307" s="307"/>
      <c r="W307" s="307"/>
      <c r="X307" s="307"/>
      <c r="Y307" s="307"/>
      <c r="Z307" s="307"/>
    </row>
    <row r="308">
      <c r="A308" s="1602">
        <v>305.0</v>
      </c>
      <c r="B308" s="390"/>
      <c r="C308" s="390"/>
      <c r="D308" s="1602" t="s">
        <v>7403</v>
      </c>
      <c r="E308" s="390"/>
      <c r="F308" s="1602" t="s">
        <v>1265</v>
      </c>
      <c r="G308" s="1603" t="s">
        <v>7404</v>
      </c>
      <c r="H308" s="1602" t="s">
        <v>7405</v>
      </c>
      <c r="I308" s="178" t="s">
        <v>124</v>
      </c>
      <c r="J308" s="1614" t="s">
        <v>47</v>
      </c>
      <c r="K308" s="1604">
        <v>45880.0</v>
      </c>
      <c r="L308" s="1602" t="s">
        <v>7406</v>
      </c>
      <c r="M308" s="307"/>
      <c r="N308" s="307"/>
      <c r="O308" s="307"/>
      <c r="P308" s="307"/>
      <c r="Q308" s="307"/>
      <c r="R308" s="307"/>
      <c r="S308" s="307"/>
      <c r="T308" s="307"/>
      <c r="U308" s="307"/>
      <c r="V308" s="307"/>
      <c r="W308" s="307"/>
      <c r="X308" s="307"/>
      <c r="Y308" s="307"/>
      <c r="Z308" s="307"/>
    </row>
    <row r="309">
      <c r="A309" s="1602">
        <v>306.0</v>
      </c>
      <c r="B309" s="390"/>
      <c r="C309" s="390"/>
      <c r="D309" s="1602" t="s">
        <v>7407</v>
      </c>
      <c r="E309" s="390"/>
      <c r="F309" s="1602" t="s">
        <v>104</v>
      </c>
      <c r="G309" s="1603" t="s">
        <v>7408</v>
      </c>
      <c r="H309" s="1602" t="s">
        <v>7409</v>
      </c>
      <c r="I309" s="178" t="s">
        <v>124</v>
      </c>
      <c r="J309" s="1614" t="s">
        <v>125</v>
      </c>
      <c r="K309" s="1604">
        <v>45882.0</v>
      </c>
      <c r="L309" s="1602" t="s">
        <v>6824</v>
      </c>
      <c r="M309" s="307"/>
      <c r="N309" s="307"/>
      <c r="O309" s="307"/>
      <c r="P309" s="307"/>
      <c r="Q309" s="307"/>
      <c r="R309" s="307"/>
      <c r="S309" s="307"/>
      <c r="T309" s="307"/>
      <c r="U309" s="307"/>
      <c r="V309" s="307"/>
      <c r="W309" s="307"/>
      <c r="X309" s="307"/>
      <c r="Y309" s="307"/>
      <c r="Z309" s="307"/>
    </row>
    <row r="310">
      <c r="A310" s="1602">
        <v>307.0</v>
      </c>
      <c r="B310" s="390"/>
      <c r="C310" s="390"/>
      <c r="D310" s="1602" t="s">
        <v>7410</v>
      </c>
      <c r="E310" s="390"/>
      <c r="F310" s="1602" t="s">
        <v>7237</v>
      </c>
      <c r="G310" s="1603" t="s">
        <v>7411</v>
      </c>
      <c r="H310" s="1602" t="s">
        <v>7412</v>
      </c>
      <c r="I310" s="178" t="s">
        <v>502</v>
      </c>
      <c r="J310" s="1614" t="s">
        <v>125</v>
      </c>
      <c r="K310" s="1604">
        <v>45885.0</v>
      </c>
      <c r="L310" s="1602" t="s">
        <v>6824</v>
      </c>
      <c r="M310" s="307"/>
      <c r="N310" s="307"/>
      <c r="O310" s="307"/>
      <c r="P310" s="307"/>
      <c r="Q310" s="307"/>
      <c r="R310" s="307"/>
      <c r="S310" s="307"/>
      <c r="T310" s="307"/>
      <c r="U310" s="307"/>
      <c r="V310" s="307"/>
      <c r="W310" s="307"/>
      <c r="X310" s="307"/>
      <c r="Y310" s="307"/>
      <c r="Z310" s="307"/>
    </row>
    <row r="311">
      <c r="A311" s="1602">
        <v>308.0</v>
      </c>
      <c r="B311" s="390"/>
      <c r="C311" s="390"/>
      <c r="D311" s="1602" t="s">
        <v>392</v>
      </c>
      <c r="E311" s="390"/>
      <c r="F311" s="1602" t="s">
        <v>7237</v>
      </c>
      <c r="G311" s="1603" t="s">
        <v>394</v>
      </c>
      <c r="H311" s="1602" t="s">
        <v>7413</v>
      </c>
      <c r="I311" s="178" t="s">
        <v>124</v>
      </c>
      <c r="J311" s="1614" t="s">
        <v>110</v>
      </c>
      <c r="K311" s="1604">
        <v>45887.0</v>
      </c>
      <c r="L311" s="1602" t="s">
        <v>7414</v>
      </c>
      <c r="M311" s="307"/>
      <c r="N311" s="307"/>
      <c r="O311" s="307"/>
      <c r="P311" s="307"/>
      <c r="Q311" s="307"/>
      <c r="R311" s="307"/>
      <c r="S311" s="307"/>
      <c r="T311" s="307"/>
      <c r="U311" s="307"/>
      <c r="V311" s="307"/>
      <c r="W311" s="307"/>
      <c r="X311" s="307"/>
      <c r="Y311" s="307"/>
      <c r="Z311" s="307"/>
    </row>
    <row r="312">
      <c r="A312" s="1602">
        <v>309.0</v>
      </c>
      <c r="B312" s="390"/>
      <c r="C312" s="390"/>
      <c r="D312" s="1602" t="s">
        <v>399</v>
      </c>
      <c r="E312" s="390"/>
      <c r="F312" s="1602" t="s">
        <v>7237</v>
      </c>
      <c r="G312" s="1603" t="s">
        <v>401</v>
      </c>
      <c r="H312" s="1602" t="s">
        <v>7415</v>
      </c>
      <c r="I312" s="178" t="s">
        <v>124</v>
      </c>
      <c r="J312" s="1614" t="s">
        <v>125</v>
      </c>
      <c r="K312" s="1604">
        <v>45887.0</v>
      </c>
      <c r="L312" s="1602" t="s">
        <v>7414</v>
      </c>
      <c r="M312" s="307"/>
      <c r="N312" s="307"/>
      <c r="O312" s="307"/>
      <c r="P312" s="307"/>
      <c r="Q312" s="307"/>
      <c r="R312" s="307"/>
      <c r="S312" s="307"/>
      <c r="T312" s="307"/>
      <c r="U312" s="307"/>
      <c r="V312" s="307"/>
      <c r="W312" s="307"/>
      <c r="X312" s="307"/>
      <c r="Y312" s="307"/>
      <c r="Z312" s="307"/>
    </row>
    <row r="313">
      <c r="A313" s="1602">
        <v>310.0</v>
      </c>
      <c r="B313" s="390"/>
      <c r="C313" s="390"/>
      <c r="D313" s="1602" t="s">
        <v>404</v>
      </c>
      <c r="E313" s="390"/>
      <c r="F313" s="1602" t="s">
        <v>7237</v>
      </c>
      <c r="G313" s="1603" t="s">
        <v>405</v>
      </c>
      <c r="H313" s="1602" t="s">
        <v>7416</v>
      </c>
      <c r="I313" s="178" t="s">
        <v>124</v>
      </c>
      <c r="J313" s="1614" t="s">
        <v>110</v>
      </c>
      <c r="K313" s="1604">
        <v>45887.0</v>
      </c>
      <c r="L313" s="1602" t="s">
        <v>7414</v>
      </c>
      <c r="M313" s="307"/>
      <c r="N313" s="307"/>
      <c r="O313" s="307"/>
      <c r="P313" s="307"/>
      <c r="Q313" s="307"/>
      <c r="R313" s="307"/>
      <c r="S313" s="307"/>
      <c r="T313" s="307"/>
      <c r="U313" s="307"/>
      <c r="V313" s="307"/>
      <c r="W313" s="307"/>
      <c r="X313" s="307"/>
      <c r="Y313" s="307"/>
      <c r="Z313" s="307"/>
    </row>
    <row r="314">
      <c r="A314" s="1602">
        <v>311.0</v>
      </c>
      <c r="B314" s="390"/>
      <c r="C314" s="390"/>
      <c r="D314" s="1602" t="s">
        <v>407</v>
      </c>
      <c r="E314" s="390"/>
      <c r="F314" s="1602" t="s">
        <v>7237</v>
      </c>
      <c r="G314" s="1603" t="s">
        <v>408</v>
      </c>
      <c r="H314" s="1602" t="s">
        <v>7417</v>
      </c>
      <c r="I314" s="178" t="s">
        <v>124</v>
      </c>
      <c r="J314" s="1614" t="s">
        <v>125</v>
      </c>
      <c r="K314" s="1604">
        <v>45887.0</v>
      </c>
      <c r="L314" s="1602" t="s">
        <v>7414</v>
      </c>
      <c r="M314" s="307"/>
      <c r="N314" s="307"/>
      <c r="O314" s="307"/>
      <c r="P314" s="307"/>
      <c r="Q314" s="307"/>
      <c r="R314" s="307"/>
      <c r="S314" s="307"/>
      <c r="T314" s="307"/>
      <c r="U314" s="307"/>
      <c r="V314" s="307"/>
      <c r="W314" s="307"/>
      <c r="X314" s="307"/>
      <c r="Y314" s="307"/>
      <c r="Z314" s="307"/>
    </row>
    <row r="315">
      <c r="A315" s="1602">
        <v>312.0</v>
      </c>
      <c r="B315" s="390"/>
      <c r="C315" s="390"/>
      <c r="D315" s="1602" t="s">
        <v>7418</v>
      </c>
      <c r="E315" s="390"/>
      <c r="F315" s="1602" t="s">
        <v>104</v>
      </c>
      <c r="G315" s="1603" t="s">
        <v>7419</v>
      </c>
      <c r="H315" s="1602" t="s">
        <v>7420</v>
      </c>
      <c r="I315" s="178" t="s">
        <v>124</v>
      </c>
      <c r="J315" s="1614" t="s">
        <v>110</v>
      </c>
      <c r="K315" s="1604">
        <v>45888.0</v>
      </c>
      <c r="L315" s="390"/>
      <c r="M315" s="307"/>
      <c r="N315" s="307"/>
      <c r="O315" s="307"/>
      <c r="P315" s="307"/>
      <c r="Q315" s="307"/>
      <c r="R315" s="307"/>
      <c r="S315" s="307"/>
      <c r="T315" s="307"/>
      <c r="U315" s="307"/>
      <c r="V315" s="307"/>
      <c r="W315" s="307"/>
      <c r="X315" s="307"/>
      <c r="Y315" s="307"/>
      <c r="Z315" s="307"/>
    </row>
    <row r="316">
      <c r="A316" s="1602">
        <v>313.0</v>
      </c>
      <c r="B316" s="390"/>
      <c r="C316" s="390"/>
      <c r="D316" s="1602" t="s">
        <v>7421</v>
      </c>
      <c r="E316" s="390"/>
      <c r="F316" s="1602" t="s">
        <v>7242</v>
      </c>
      <c r="G316" s="1637" t="s">
        <v>7422</v>
      </c>
      <c r="H316" s="1602" t="s">
        <v>7423</v>
      </c>
      <c r="I316" s="178" t="s">
        <v>260</v>
      </c>
      <c r="J316" s="1614" t="s">
        <v>125</v>
      </c>
      <c r="K316" s="1604">
        <v>45888.0</v>
      </c>
      <c r="L316" s="1602" t="s">
        <v>7424</v>
      </c>
      <c r="M316" s="307"/>
      <c r="N316" s="307"/>
      <c r="O316" s="307"/>
      <c r="P316" s="307"/>
      <c r="Q316" s="307"/>
      <c r="R316" s="307"/>
      <c r="S316" s="307"/>
      <c r="T316" s="307"/>
      <c r="U316" s="307"/>
      <c r="V316" s="307"/>
      <c r="W316" s="307"/>
      <c r="X316" s="307"/>
      <c r="Y316" s="307"/>
      <c r="Z316" s="307"/>
    </row>
    <row r="317">
      <c r="A317" s="202">
        <v>314.0</v>
      </c>
      <c r="B317" s="533"/>
      <c r="C317" s="533"/>
      <c r="D317" s="202" t="s">
        <v>7425</v>
      </c>
      <c r="E317" s="533"/>
      <c r="F317" s="533"/>
      <c r="G317" s="1559" t="s">
        <v>7426</v>
      </c>
      <c r="H317" s="202" t="s">
        <v>7427</v>
      </c>
      <c r="I317" s="202" t="s">
        <v>40</v>
      </c>
      <c r="J317" s="599" t="s">
        <v>110</v>
      </c>
      <c r="K317" s="1560">
        <v>45892.0</v>
      </c>
      <c r="L317" s="202" t="s">
        <v>7424</v>
      </c>
      <c r="M317" s="307"/>
      <c r="N317" s="307"/>
      <c r="O317" s="307"/>
      <c r="P317" s="307"/>
      <c r="Q317" s="307"/>
      <c r="R317" s="307"/>
      <c r="S317" s="307"/>
      <c r="T317" s="307"/>
      <c r="U317" s="307"/>
      <c r="V317" s="307"/>
      <c r="W317" s="307"/>
      <c r="X317" s="307"/>
      <c r="Y317" s="307"/>
      <c r="Z317" s="307"/>
    </row>
    <row r="318">
      <c r="A318" s="202"/>
      <c r="B318" s="533"/>
      <c r="C318" s="533"/>
      <c r="D318" s="202" t="s">
        <v>3222</v>
      </c>
      <c r="E318" s="533"/>
      <c r="F318" s="533"/>
      <c r="G318" s="599" t="s">
        <v>7428</v>
      </c>
      <c r="H318" s="202" t="s">
        <v>7429</v>
      </c>
      <c r="I318" s="202" t="s">
        <v>40</v>
      </c>
      <c r="J318" s="599" t="s">
        <v>110</v>
      </c>
      <c r="K318" s="1560">
        <v>45896.0</v>
      </c>
      <c r="L318" s="202" t="s">
        <v>6835</v>
      </c>
      <c r="M318" s="307"/>
      <c r="N318" s="307"/>
      <c r="O318" s="307"/>
      <c r="P318" s="307"/>
      <c r="Q318" s="307"/>
      <c r="R318" s="307"/>
      <c r="S318" s="307"/>
      <c r="T318" s="307"/>
      <c r="U318" s="307"/>
      <c r="V318" s="307"/>
      <c r="W318" s="307"/>
      <c r="X318" s="307"/>
      <c r="Y318" s="307"/>
      <c r="Z318" s="307"/>
    </row>
    <row r="319">
      <c r="A319" s="1602">
        <v>315.0</v>
      </c>
      <c r="B319" s="390"/>
      <c r="C319" s="390"/>
      <c r="D319" s="1602" t="s">
        <v>7430</v>
      </c>
      <c r="E319" s="390"/>
      <c r="F319" s="1602" t="s">
        <v>7431</v>
      </c>
      <c r="G319" s="1603" t="s">
        <v>7432</v>
      </c>
      <c r="H319" s="1602" t="s">
        <v>7433</v>
      </c>
      <c r="I319" s="178" t="s">
        <v>124</v>
      </c>
      <c r="J319" s="1614" t="s">
        <v>125</v>
      </c>
      <c r="K319" s="1604">
        <v>45895.0</v>
      </c>
      <c r="L319" s="1602" t="s">
        <v>6960</v>
      </c>
      <c r="M319" s="307"/>
      <c r="N319" s="307"/>
      <c r="O319" s="307"/>
      <c r="P319" s="307"/>
      <c r="Q319" s="307"/>
      <c r="R319" s="307"/>
      <c r="S319" s="307"/>
      <c r="T319" s="307"/>
      <c r="U319" s="307"/>
      <c r="V319" s="307"/>
      <c r="W319" s="307"/>
      <c r="X319" s="307"/>
      <c r="Y319" s="307"/>
      <c r="Z319" s="307"/>
    </row>
    <row r="320">
      <c r="A320" s="1602">
        <v>316.0</v>
      </c>
      <c r="B320" s="390"/>
      <c r="C320" s="390"/>
      <c r="D320" s="1602" t="s">
        <v>7434</v>
      </c>
      <c r="E320" s="390"/>
      <c r="F320" s="1602" t="s">
        <v>7237</v>
      </c>
      <c r="G320" s="1603" t="s">
        <v>7435</v>
      </c>
      <c r="H320" s="1602" t="s">
        <v>7436</v>
      </c>
      <c r="I320" s="178" t="s">
        <v>124</v>
      </c>
      <c r="J320" s="1614" t="s">
        <v>47</v>
      </c>
      <c r="K320" s="1604">
        <v>45890.0</v>
      </c>
      <c r="L320" s="390"/>
      <c r="M320" s="307"/>
      <c r="N320" s="307"/>
      <c r="O320" s="307"/>
      <c r="P320" s="307"/>
      <c r="Q320" s="307"/>
      <c r="R320" s="307"/>
      <c r="S320" s="307"/>
      <c r="T320" s="307"/>
      <c r="U320" s="307"/>
      <c r="V320" s="307"/>
      <c r="W320" s="307"/>
      <c r="X320" s="307"/>
      <c r="Y320" s="307"/>
      <c r="Z320" s="307"/>
    </row>
    <row r="321">
      <c r="A321" s="1602">
        <v>317.0</v>
      </c>
      <c r="B321" s="390"/>
      <c r="C321" s="390"/>
      <c r="D321" s="1602" t="s">
        <v>7437</v>
      </c>
      <c r="E321" s="390"/>
      <c r="F321" s="1602" t="s">
        <v>1265</v>
      </c>
      <c r="G321" s="1603" t="s">
        <v>7438</v>
      </c>
      <c r="H321" s="1602" t="s">
        <v>7439</v>
      </c>
      <c r="I321" s="178" t="s">
        <v>502</v>
      </c>
      <c r="J321" s="1614" t="s">
        <v>110</v>
      </c>
      <c r="K321" s="1604">
        <v>45898.0</v>
      </c>
      <c r="L321" s="1602" t="s">
        <v>6621</v>
      </c>
      <c r="M321" s="307"/>
      <c r="N321" s="307"/>
      <c r="O321" s="307"/>
      <c r="P321" s="307"/>
      <c r="Q321" s="307"/>
      <c r="R321" s="307"/>
      <c r="S321" s="307"/>
      <c r="T321" s="307"/>
      <c r="U321" s="307"/>
      <c r="V321" s="307"/>
      <c r="W321" s="307"/>
      <c r="X321" s="307"/>
      <c r="Y321" s="307"/>
      <c r="Z321" s="307"/>
    </row>
    <row r="322">
      <c r="A322" s="1602">
        <v>318.0</v>
      </c>
      <c r="B322" s="390"/>
      <c r="C322" s="390"/>
      <c r="D322" s="1602" t="s">
        <v>7440</v>
      </c>
      <c r="E322" s="390"/>
      <c r="F322" s="1602" t="s">
        <v>1255</v>
      </c>
      <c r="G322" s="1603" t="s">
        <v>7441</v>
      </c>
      <c r="H322" s="1602" t="s">
        <v>7442</v>
      </c>
      <c r="I322" s="178" t="s">
        <v>124</v>
      </c>
      <c r="J322" s="1614" t="s">
        <v>125</v>
      </c>
      <c r="K322" s="1604">
        <v>45898.0</v>
      </c>
      <c r="L322" s="1602" t="s">
        <v>7424</v>
      </c>
      <c r="M322" s="307"/>
      <c r="N322" s="307"/>
      <c r="O322" s="307"/>
      <c r="P322" s="307"/>
      <c r="Q322" s="307"/>
      <c r="R322" s="307"/>
      <c r="S322" s="307"/>
      <c r="T322" s="307"/>
      <c r="U322" s="307"/>
      <c r="V322" s="307"/>
      <c r="W322" s="307"/>
      <c r="X322" s="307"/>
      <c r="Y322" s="307"/>
      <c r="Z322" s="307"/>
    </row>
    <row r="323">
      <c r="A323" s="1602">
        <v>319.0</v>
      </c>
      <c r="B323" s="390"/>
      <c r="C323" s="390"/>
      <c r="D323" s="1602" t="s">
        <v>7443</v>
      </c>
      <c r="E323" s="390"/>
      <c r="F323" s="1602" t="s">
        <v>104</v>
      </c>
      <c r="G323" s="1603" t="s">
        <v>7444</v>
      </c>
      <c r="H323" s="1602" t="s">
        <v>7445</v>
      </c>
      <c r="I323" s="178" t="s">
        <v>124</v>
      </c>
      <c r="J323" s="1614" t="s">
        <v>125</v>
      </c>
      <c r="K323" s="1604">
        <v>45900.0</v>
      </c>
      <c r="L323" s="1602" t="s">
        <v>7361</v>
      </c>
      <c r="M323" s="307"/>
      <c r="N323" s="307"/>
      <c r="O323" s="307"/>
      <c r="P323" s="307"/>
      <c r="Q323" s="307"/>
      <c r="R323" s="307"/>
      <c r="S323" s="307"/>
      <c r="T323" s="307"/>
      <c r="U323" s="307"/>
      <c r="V323" s="307"/>
      <c r="W323" s="307"/>
      <c r="X323" s="307"/>
      <c r="Y323" s="307"/>
      <c r="Z323" s="307"/>
    </row>
    <row r="324">
      <c r="A324" s="1602">
        <v>320.0</v>
      </c>
      <c r="B324" s="390"/>
      <c r="C324" s="390"/>
      <c r="D324" s="1602" t="s">
        <v>7446</v>
      </c>
      <c r="E324" s="390"/>
      <c r="F324" s="390"/>
      <c r="G324" s="1603" t="s">
        <v>7447</v>
      </c>
      <c r="H324" s="1602" t="s">
        <v>7448</v>
      </c>
      <c r="I324" s="178" t="s">
        <v>124</v>
      </c>
      <c r="J324" s="1614" t="s">
        <v>110</v>
      </c>
      <c r="K324" s="1604">
        <v>45903.0</v>
      </c>
      <c r="L324" s="1602" t="s">
        <v>7361</v>
      </c>
      <c r="M324" s="307"/>
      <c r="N324" s="307"/>
      <c r="O324" s="307"/>
      <c r="P324" s="307"/>
      <c r="Q324" s="307"/>
      <c r="R324" s="307"/>
      <c r="S324" s="307"/>
      <c r="T324" s="307"/>
      <c r="U324" s="307"/>
      <c r="V324" s="307"/>
      <c r="W324" s="307"/>
      <c r="X324" s="307"/>
      <c r="Y324" s="307"/>
      <c r="Z324" s="307"/>
    </row>
    <row r="325">
      <c r="A325" s="1602">
        <v>321.0</v>
      </c>
      <c r="B325" s="390"/>
      <c r="C325" s="390"/>
      <c r="D325" s="1602" t="s">
        <v>7449</v>
      </c>
      <c r="E325" s="390"/>
      <c r="F325" s="1602" t="s">
        <v>2849</v>
      </c>
      <c r="G325" s="1603" t="s">
        <v>7450</v>
      </c>
      <c r="H325" s="1602" t="s">
        <v>7451</v>
      </c>
      <c r="I325" s="178" t="s">
        <v>124</v>
      </c>
      <c r="J325" s="1614" t="s">
        <v>125</v>
      </c>
      <c r="K325" s="1616">
        <v>45903.0</v>
      </c>
      <c r="L325" s="1602" t="s">
        <v>7452</v>
      </c>
      <c r="M325" s="307"/>
      <c r="N325" s="307"/>
      <c r="O325" s="307"/>
      <c r="P325" s="307"/>
      <c r="Q325" s="307"/>
      <c r="R325" s="307"/>
      <c r="S325" s="307"/>
      <c r="T325" s="307"/>
      <c r="U325" s="307"/>
      <c r="V325" s="307"/>
      <c r="W325" s="307"/>
      <c r="X325" s="307"/>
      <c r="Y325" s="307"/>
      <c r="Z325" s="307"/>
    </row>
    <row r="326">
      <c r="A326" s="1602">
        <v>322.0</v>
      </c>
      <c r="B326" s="390"/>
      <c r="C326" s="390"/>
      <c r="D326" s="1602" t="s">
        <v>7453</v>
      </c>
      <c r="E326" s="390"/>
      <c r="F326" s="390"/>
      <c r="G326" s="1603" t="s">
        <v>7454</v>
      </c>
      <c r="H326" s="1602" t="s">
        <v>7455</v>
      </c>
      <c r="I326" s="178" t="s">
        <v>502</v>
      </c>
      <c r="J326" s="1614" t="s">
        <v>110</v>
      </c>
      <c r="K326" s="1604">
        <v>45905.0</v>
      </c>
      <c r="L326" s="1602" t="s">
        <v>7456</v>
      </c>
      <c r="M326" s="307"/>
      <c r="N326" s="307"/>
      <c r="O326" s="307"/>
      <c r="P326" s="307"/>
      <c r="Q326" s="307"/>
      <c r="R326" s="307"/>
      <c r="S326" s="307"/>
      <c r="T326" s="307"/>
      <c r="U326" s="307"/>
      <c r="V326" s="307"/>
      <c r="W326" s="307"/>
      <c r="X326" s="307"/>
      <c r="Y326" s="307"/>
      <c r="Z326" s="307"/>
    </row>
    <row r="327">
      <c r="A327" s="1602">
        <v>323.0</v>
      </c>
      <c r="B327" s="390"/>
      <c r="C327" s="390"/>
      <c r="D327" s="1602" t="s">
        <v>495</v>
      </c>
      <c r="E327" s="390"/>
      <c r="F327" s="1602" t="s">
        <v>7457</v>
      </c>
      <c r="G327" s="1603" t="s">
        <v>7458</v>
      </c>
      <c r="H327" s="1602" t="s">
        <v>7459</v>
      </c>
      <c r="I327" s="178" t="s">
        <v>124</v>
      </c>
      <c r="J327" s="1614" t="s">
        <v>125</v>
      </c>
      <c r="K327" s="1616">
        <v>45541.0</v>
      </c>
      <c r="L327" s="1602" t="s">
        <v>7460</v>
      </c>
      <c r="M327" s="307"/>
      <c r="N327" s="307"/>
      <c r="O327" s="307"/>
      <c r="P327" s="307"/>
      <c r="Q327" s="307"/>
      <c r="R327" s="307"/>
      <c r="S327" s="307"/>
      <c r="T327" s="307"/>
      <c r="U327" s="307"/>
      <c r="V327" s="307"/>
      <c r="W327" s="307"/>
      <c r="X327" s="307"/>
      <c r="Y327" s="307"/>
      <c r="Z327" s="307"/>
    </row>
    <row r="328">
      <c r="A328" s="1602">
        <v>324.0</v>
      </c>
      <c r="B328" s="390"/>
      <c r="C328" s="390"/>
      <c r="D328" s="1602" t="s">
        <v>7461</v>
      </c>
      <c r="E328" s="390"/>
      <c r="F328" s="390"/>
      <c r="G328" s="1603" t="s">
        <v>7462</v>
      </c>
      <c r="H328" s="1602" t="s">
        <v>7463</v>
      </c>
      <c r="I328" s="178" t="s">
        <v>124</v>
      </c>
      <c r="J328" s="1638" t="s">
        <v>110</v>
      </c>
      <c r="K328" s="1604">
        <v>45906.0</v>
      </c>
      <c r="L328" s="1639" t="s">
        <v>6824</v>
      </c>
      <c r="M328" s="307"/>
      <c r="N328" s="307"/>
      <c r="O328" s="307"/>
      <c r="P328" s="307"/>
      <c r="Q328" s="307"/>
      <c r="R328" s="307"/>
      <c r="S328" s="307"/>
      <c r="T328" s="307"/>
      <c r="U328" s="307"/>
      <c r="V328" s="307"/>
      <c r="W328" s="307"/>
      <c r="X328" s="307"/>
      <c r="Y328" s="307"/>
      <c r="Z328" s="307"/>
    </row>
    <row r="329">
      <c r="A329" s="1602">
        <v>325.0</v>
      </c>
      <c r="B329" s="390"/>
      <c r="C329" s="390"/>
      <c r="D329" s="1602" t="s">
        <v>7464</v>
      </c>
      <c r="E329" s="390"/>
      <c r="F329" s="390"/>
      <c r="G329" s="1603" t="s">
        <v>7465</v>
      </c>
      <c r="H329" s="1602" t="s">
        <v>7466</v>
      </c>
      <c r="I329" s="178" t="s">
        <v>124</v>
      </c>
      <c r="J329" s="391" t="s">
        <v>125</v>
      </c>
      <c r="K329" s="1616">
        <v>45543.0</v>
      </c>
      <c r="L329" s="1602" t="s">
        <v>7467</v>
      </c>
      <c r="M329" s="307"/>
      <c r="N329" s="307"/>
      <c r="O329" s="307"/>
      <c r="P329" s="307"/>
      <c r="Q329" s="307"/>
      <c r="R329" s="307"/>
      <c r="S329" s="307"/>
      <c r="T329" s="307"/>
      <c r="U329" s="307"/>
      <c r="V329" s="307"/>
      <c r="W329" s="307"/>
      <c r="X329" s="307"/>
      <c r="Y329" s="307"/>
      <c r="Z329" s="307"/>
    </row>
    <row r="330">
      <c r="A330" s="1602">
        <v>326.0</v>
      </c>
      <c r="B330" s="390"/>
      <c r="C330" s="390"/>
      <c r="D330" s="1602" t="s">
        <v>7468</v>
      </c>
      <c r="E330" s="390"/>
      <c r="F330" s="390"/>
      <c r="G330" s="1603" t="s">
        <v>7469</v>
      </c>
      <c r="H330" s="1602" t="s">
        <v>7470</v>
      </c>
      <c r="I330" s="178" t="s">
        <v>139</v>
      </c>
      <c r="J330" s="1614" t="s">
        <v>110</v>
      </c>
      <c r="K330" s="1604">
        <v>45911.0</v>
      </c>
      <c r="L330" s="1602" t="s">
        <v>7471</v>
      </c>
      <c r="M330" s="307"/>
      <c r="N330" s="307"/>
      <c r="O330" s="307"/>
      <c r="P330" s="307"/>
      <c r="Q330" s="307"/>
      <c r="R330" s="307"/>
      <c r="S330" s="307"/>
      <c r="T330" s="307"/>
      <c r="U330" s="307"/>
      <c r="V330" s="307"/>
      <c r="W330" s="307"/>
      <c r="X330" s="307"/>
      <c r="Y330" s="307"/>
      <c r="Z330" s="307"/>
    </row>
    <row r="331">
      <c r="A331" s="1602">
        <v>327.0</v>
      </c>
      <c r="B331" s="390"/>
      <c r="C331" s="390"/>
      <c r="D331" s="1602" t="s">
        <v>7472</v>
      </c>
      <c r="E331" s="390"/>
      <c r="F331" s="1602" t="s">
        <v>1265</v>
      </c>
      <c r="G331" s="1603" t="s">
        <v>7473</v>
      </c>
      <c r="H331" s="1602" t="s">
        <v>7474</v>
      </c>
      <c r="I331" s="178" t="s">
        <v>124</v>
      </c>
      <c r="J331" s="1614" t="s">
        <v>47</v>
      </c>
      <c r="K331" s="1616">
        <v>45913.0</v>
      </c>
      <c r="L331" s="390"/>
      <c r="M331" s="307"/>
      <c r="N331" s="307"/>
      <c r="O331" s="307"/>
      <c r="P331" s="307"/>
      <c r="Q331" s="307"/>
      <c r="R331" s="307"/>
      <c r="S331" s="307"/>
      <c r="T331" s="307"/>
      <c r="U331" s="307"/>
      <c r="V331" s="307"/>
      <c r="W331" s="307"/>
      <c r="X331" s="307"/>
      <c r="Y331" s="307"/>
      <c r="Z331" s="307"/>
    </row>
    <row r="332">
      <c r="A332" s="1602">
        <v>328.0</v>
      </c>
      <c r="B332" s="390"/>
      <c r="C332" s="390"/>
      <c r="D332" s="1602" t="s">
        <v>7475</v>
      </c>
      <c r="E332" s="390"/>
      <c r="F332" s="1602" t="s">
        <v>104</v>
      </c>
      <c r="G332" s="1603" t="s">
        <v>7476</v>
      </c>
      <c r="H332" s="1602" t="s">
        <v>7477</v>
      </c>
      <c r="I332" s="178" t="s">
        <v>260</v>
      </c>
      <c r="J332" s="391" t="s">
        <v>125</v>
      </c>
      <c r="K332" s="1616">
        <v>45913.0</v>
      </c>
      <c r="L332" s="1602" t="s">
        <v>7478</v>
      </c>
      <c r="M332" s="307"/>
      <c r="N332" s="307"/>
      <c r="O332" s="307"/>
      <c r="P332" s="307"/>
      <c r="Q332" s="307"/>
      <c r="R332" s="307"/>
      <c r="S332" s="307"/>
      <c r="T332" s="307"/>
      <c r="U332" s="307"/>
      <c r="V332" s="307"/>
      <c r="W332" s="307"/>
      <c r="X332" s="307"/>
      <c r="Y332" s="307"/>
      <c r="Z332" s="307"/>
    </row>
    <row r="333">
      <c r="A333" s="1602">
        <v>329.0</v>
      </c>
      <c r="B333" s="390"/>
      <c r="C333" s="390"/>
      <c r="D333" s="1602" t="s">
        <v>7117</v>
      </c>
      <c r="E333" s="390"/>
      <c r="F333" s="390"/>
      <c r="G333" s="1603" t="s">
        <v>7118</v>
      </c>
      <c r="H333" s="1602" t="s">
        <v>7479</v>
      </c>
      <c r="I333" s="178" t="s">
        <v>139</v>
      </c>
      <c r="J333" s="391" t="s">
        <v>125</v>
      </c>
      <c r="K333" s="1604">
        <v>45916.0</v>
      </c>
      <c r="L333" s="1602" t="s">
        <v>7480</v>
      </c>
      <c r="M333" s="307"/>
      <c r="N333" s="307"/>
      <c r="O333" s="307"/>
      <c r="P333" s="307"/>
      <c r="Q333" s="307"/>
      <c r="R333" s="307"/>
      <c r="S333" s="307"/>
      <c r="T333" s="307"/>
      <c r="U333" s="307"/>
      <c r="V333" s="307"/>
      <c r="W333" s="307"/>
      <c r="X333" s="307"/>
      <c r="Y333" s="307"/>
      <c r="Z333" s="307"/>
    </row>
    <row r="334">
      <c r="A334" s="1602">
        <v>330.0</v>
      </c>
      <c r="B334" s="390"/>
      <c r="C334" s="390"/>
      <c r="D334" s="1602" t="s">
        <v>6432</v>
      </c>
      <c r="E334" s="390"/>
      <c r="F334" s="390"/>
      <c r="G334" s="1603" t="s">
        <v>7481</v>
      </c>
      <c r="H334" s="1602" t="s">
        <v>7482</v>
      </c>
      <c r="I334" s="178" t="s">
        <v>260</v>
      </c>
      <c r="J334" s="391" t="s">
        <v>125</v>
      </c>
      <c r="K334" s="1604">
        <v>45916.0</v>
      </c>
      <c r="L334" s="1602" t="s">
        <v>7483</v>
      </c>
      <c r="M334" s="307"/>
      <c r="N334" s="307"/>
      <c r="O334" s="307"/>
      <c r="P334" s="307"/>
      <c r="Q334" s="307"/>
      <c r="R334" s="307"/>
      <c r="S334" s="307"/>
      <c r="T334" s="307"/>
      <c r="U334" s="307"/>
      <c r="V334" s="307"/>
      <c r="W334" s="307"/>
      <c r="X334" s="307"/>
      <c r="Y334" s="307"/>
      <c r="Z334" s="307"/>
    </row>
    <row r="335">
      <c r="A335" s="1602">
        <v>331.0</v>
      </c>
      <c r="B335" s="390"/>
      <c r="C335" s="390"/>
      <c r="D335" s="1602" t="s">
        <v>427</v>
      </c>
      <c r="E335" s="390"/>
      <c r="F335" s="1602" t="s">
        <v>7237</v>
      </c>
      <c r="G335" s="1603" t="s">
        <v>428</v>
      </c>
      <c r="H335" s="1602" t="s">
        <v>429</v>
      </c>
      <c r="I335" s="178" t="s">
        <v>139</v>
      </c>
      <c r="J335" s="1614" t="s">
        <v>47</v>
      </c>
      <c r="K335" s="1604">
        <v>45918.0</v>
      </c>
      <c r="L335" s="1602" t="s">
        <v>7484</v>
      </c>
      <c r="M335" s="307"/>
      <c r="N335" s="307"/>
      <c r="O335" s="307"/>
      <c r="P335" s="307"/>
      <c r="Q335" s="307"/>
      <c r="R335" s="307"/>
      <c r="S335" s="307"/>
      <c r="T335" s="307"/>
      <c r="U335" s="307"/>
      <c r="V335" s="307"/>
      <c r="W335" s="307"/>
      <c r="X335" s="307"/>
      <c r="Y335" s="307"/>
      <c r="Z335" s="307"/>
    </row>
    <row r="336">
      <c r="A336" s="202">
        <v>332.0</v>
      </c>
      <c r="B336" s="533"/>
      <c r="C336" s="533"/>
      <c r="D336" s="202" t="s">
        <v>7485</v>
      </c>
      <c r="E336" s="533"/>
      <c r="F336" s="202" t="s">
        <v>1265</v>
      </c>
      <c r="G336" s="1559" t="s">
        <v>7486</v>
      </c>
      <c r="H336" s="202" t="s">
        <v>7487</v>
      </c>
      <c r="I336" s="202" t="s">
        <v>40</v>
      </c>
      <c r="J336" s="599" t="s">
        <v>47</v>
      </c>
      <c r="K336" s="1560">
        <v>45917.0</v>
      </c>
      <c r="L336" s="202"/>
      <c r="M336" s="307"/>
      <c r="N336" s="307"/>
      <c r="O336" s="307"/>
      <c r="P336" s="307"/>
      <c r="Q336" s="307"/>
      <c r="R336" s="307"/>
      <c r="S336" s="307"/>
      <c r="T336" s="307"/>
      <c r="U336" s="307"/>
      <c r="V336" s="307"/>
      <c r="W336" s="307"/>
      <c r="X336" s="307"/>
      <c r="Y336" s="307"/>
      <c r="Z336" s="307"/>
    </row>
    <row r="337">
      <c r="A337" s="1602">
        <v>333.0</v>
      </c>
      <c r="B337" s="390"/>
      <c r="C337" s="390"/>
      <c r="D337" s="1640" t="s">
        <v>7488</v>
      </c>
      <c r="E337" s="390"/>
      <c r="F337" s="1602" t="s">
        <v>1265</v>
      </c>
      <c r="G337" s="1603" t="s">
        <v>7489</v>
      </c>
      <c r="H337" s="1602" t="s">
        <v>7490</v>
      </c>
      <c r="I337" s="178" t="s">
        <v>124</v>
      </c>
      <c r="J337" s="1614" t="s">
        <v>110</v>
      </c>
      <c r="K337" s="1604">
        <v>45922.0</v>
      </c>
      <c r="L337" s="1602" t="s">
        <v>7491</v>
      </c>
      <c r="M337" s="307"/>
      <c r="N337" s="307"/>
      <c r="O337" s="307"/>
      <c r="P337" s="307"/>
      <c r="Q337" s="307"/>
      <c r="R337" s="307"/>
      <c r="S337" s="307"/>
      <c r="T337" s="307"/>
      <c r="U337" s="307"/>
      <c r="V337" s="307"/>
      <c r="W337" s="307"/>
      <c r="X337" s="307"/>
      <c r="Y337" s="307"/>
      <c r="Z337" s="307"/>
    </row>
    <row r="338">
      <c r="A338" s="1602">
        <v>334.0</v>
      </c>
      <c r="B338" s="390"/>
      <c r="C338" s="390"/>
      <c r="D338" s="1602" t="s">
        <v>7492</v>
      </c>
      <c r="E338" s="390"/>
      <c r="F338" s="1602" t="s">
        <v>1265</v>
      </c>
      <c r="G338" s="1603" t="s">
        <v>7493</v>
      </c>
      <c r="H338" s="1615" t="s">
        <v>7494</v>
      </c>
      <c r="I338" s="178" t="s">
        <v>139</v>
      </c>
      <c r="J338" s="1614" t="s">
        <v>47</v>
      </c>
      <c r="K338" s="1604">
        <v>45918.0</v>
      </c>
      <c r="L338" s="390"/>
      <c r="M338" s="307"/>
      <c r="N338" s="307"/>
      <c r="O338" s="307"/>
      <c r="P338" s="307"/>
      <c r="Q338" s="307"/>
      <c r="R338" s="307"/>
      <c r="S338" s="307"/>
      <c r="T338" s="307"/>
      <c r="U338" s="307"/>
      <c r="V338" s="307"/>
      <c r="W338" s="307"/>
      <c r="X338" s="307"/>
      <c r="Y338" s="307"/>
      <c r="Z338" s="307"/>
    </row>
    <row r="339">
      <c r="A339" s="1602">
        <v>335.0</v>
      </c>
      <c r="B339" s="390"/>
      <c r="C339" s="390"/>
      <c r="D339" s="1602" t="s">
        <v>7495</v>
      </c>
      <c r="E339" s="390"/>
      <c r="F339" s="1602" t="s">
        <v>7237</v>
      </c>
      <c r="G339" s="1603" t="s">
        <v>7496</v>
      </c>
      <c r="H339" s="1602" t="s">
        <v>7497</v>
      </c>
      <c r="I339" s="178" t="s">
        <v>124</v>
      </c>
      <c r="J339" s="1614" t="s">
        <v>47</v>
      </c>
      <c r="K339" s="1604">
        <v>45921.0</v>
      </c>
      <c r="L339" s="390"/>
      <c r="M339" s="307"/>
      <c r="N339" s="307"/>
      <c r="O339" s="307"/>
      <c r="P339" s="307"/>
      <c r="Q339" s="307"/>
      <c r="R339" s="307"/>
      <c r="S339" s="307"/>
      <c r="T339" s="307"/>
      <c r="U339" s="307"/>
      <c r="V339" s="307"/>
      <c r="W339" s="307"/>
      <c r="X339" s="307"/>
      <c r="Y339" s="307"/>
      <c r="Z339" s="307"/>
    </row>
    <row r="340">
      <c r="A340" s="1602">
        <v>336.0</v>
      </c>
      <c r="B340" s="390"/>
      <c r="C340" s="390"/>
      <c r="D340" s="1602" t="s">
        <v>7498</v>
      </c>
      <c r="E340" s="390"/>
      <c r="F340" s="1602" t="s">
        <v>104</v>
      </c>
      <c r="G340" s="391"/>
      <c r="H340" s="1615" t="s">
        <v>7499</v>
      </c>
      <c r="I340" s="178" t="s">
        <v>124</v>
      </c>
      <c r="J340" s="1614" t="s">
        <v>47</v>
      </c>
      <c r="K340" s="1604">
        <v>45922.0</v>
      </c>
      <c r="L340" s="390"/>
      <c r="M340" s="307"/>
      <c r="N340" s="307"/>
      <c r="O340" s="307"/>
      <c r="P340" s="307"/>
      <c r="Q340" s="307"/>
      <c r="R340" s="307"/>
      <c r="S340" s="307"/>
      <c r="T340" s="307"/>
      <c r="U340" s="307"/>
      <c r="V340" s="307"/>
      <c r="W340" s="307"/>
      <c r="X340" s="307"/>
      <c r="Y340" s="307"/>
      <c r="Z340" s="307"/>
    </row>
    <row r="341">
      <c r="A341" s="202">
        <v>337.0</v>
      </c>
      <c r="B341" s="533"/>
      <c r="C341" s="533"/>
      <c r="D341" s="202" t="s">
        <v>7500</v>
      </c>
      <c r="E341" s="533"/>
      <c r="F341" s="202" t="s">
        <v>104</v>
      </c>
      <c r="G341" s="1559" t="s">
        <v>7501</v>
      </c>
      <c r="H341" s="202" t="s">
        <v>7502</v>
      </c>
      <c r="I341" s="202" t="s">
        <v>40</v>
      </c>
      <c r="J341" s="599" t="s">
        <v>47</v>
      </c>
      <c r="K341" s="1560">
        <v>45925.0</v>
      </c>
      <c r="L341" s="533"/>
      <c r="M341" s="307"/>
      <c r="N341" s="307"/>
      <c r="O341" s="307"/>
      <c r="P341" s="307"/>
      <c r="Q341" s="307"/>
      <c r="R341" s="307"/>
      <c r="S341" s="307"/>
      <c r="T341" s="307"/>
      <c r="U341" s="307"/>
      <c r="V341" s="307"/>
      <c r="W341" s="307"/>
      <c r="X341" s="307"/>
      <c r="Y341" s="307"/>
      <c r="Z341" s="307"/>
    </row>
    <row r="342">
      <c r="A342" s="1602">
        <v>338.0</v>
      </c>
      <c r="B342" s="390"/>
      <c r="C342" s="390"/>
      <c r="D342" s="1602" t="s">
        <v>436</v>
      </c>
      <c r="E342" s="390"/>
      <c r="F342" s="1602" t="s">
        <v>7237</v>
      </c>
      <c r="G342" s="1603" t="s">
        <v>437</v>
      </c>
      <c r="H342" s="1602" t="s">
        <v>438</v>
      </c>
      <c r="I342" s="178" t="s">
        <v>124</v>
      </c>
      <c r="J342" s="1614" t="s">
        <v>47</v>
      </c>
      <c r="K342" s="1604">
        <v>45926.0</v>
      </c>
      <c r="L342" s="1602" t="s">
        <v>7503</v>
      </c>
      <c r="M342" s="307"/>
      <c r="N342" s="307"/>
      <c r="O342" s="307"/>
      <c r="P342" s="307"/>
      <c r="Q342" s="307"/>
      <c r="R342" s="307"/>
      <c r="S342" s="307"/>
      <c r="T342" s="307"/>
      <c r="U342" s="307"/>
      <c r="V342" s="307"/>
      <c r="W342" s="307"/>
      <c r="X342" s="307"/>
      <c r="Y342" s="307"/>
      <c r="Z342" s="307"/>
    </row>
    <row r="343">
      <c r="A343" s="1602">
        <v>339.0</v>
      </c>
      <c r="B343" s="390"/>
      <c r="C343" s="390"/>
      <c r="D343" s="1602" t="s">
        <v>7504</v>
      </c>
      <c r="E343" s="390"/>
      <c r="F343" s="390"/>
      <c r="G343" s="1603" t="s">
        <v>7505</v>
      </c>
      <c r="H343" s="1602" t="s">
        <v>7506</v>
      </c>
      <c r="I343" s="178" t="s">
        <v>124</v>
      </c>
      <c r="J343" s="1614" t="s">
        <v>125</v>
      </c>
      <c r="K343" s="1604">
        <v>45927.0</v>
      </c>
      <c r="L343" s="1602" t="s">
        <v>7507</v>
      </c>
      <c r="M343" s="307"/>
      <c r="N343" s="307"/>
      <c r="O343" s="307"/>
      <c r="P343" s="307"/>
      <c r="Q343" s="307"/>
      <c r="R343" s="307"/>
      <c r="S343" s="307"/>
      <c r="T343" s="307"/>
      <c r="U343" s="307"/>
      <c r="V343" s="307"/>
      <c r="W343" s="307"/>
      <c r="X343" s="307"/>
      <c r="Y343" s="307"/>
      <c r="Z343" s="307"/>
    </row>
    <row r="344">
      <c r="A344" s="202">
        <v>340.0</v>
      </c>
      <c r="B344" s="533"/>
      <c r="C344" s="533"/>
      <c r="D344" s="202" t="s">
        <v>7508</v>
      </c>
      <c r="E344" s="533"/>
      <c r="F344" s="202" t="s">
        <v>104</v>
      </c>
      <c r="G344" s="1559" t="s">
        <v>7509</v>
      </c>
      <c r="H344" s="202" t="s">
        <v>7510</v>
      </c>
      <c r="I344" s="202" t="s">
        <v>40</v>
      </c>
      <c r="J344" s="599" t="s">
        <v>125</v>
      </c>
      <c r="K344" s="1560">
        <v>45894.0</v>
      </c>
      <c r="L344" s="202" t="s">
        <v>6835</v>
      </c>
      <c r="M344" s="307"/>
      <c r="N344" s="307"/>
      <c r="O344" s="307"/>
      <c r="P344" s="307"/>
      <c r="Q344" s="307"/>
      <c r="R344" s="307"/>
      <c r="S344" s="307"/>
      <c r="T344" s="307"/>
      <c r="U344" s="307"/>
      <c r="V344" s="307"/>
      <c r="W344" s="307"/>
      <c r="X344" s="307"/>
      <c r="Y344" s="307"/>
      <c r="Z344" s="307"/>
    </row>
    <row r="345">
      <c r="A345" s="1602">
        <v>341.0</v>
      </c>
      <c r="B345" s="390"/>
      <c r="C345" s="390"/>
      <c r="D345" s="1602" t="s">
        <v>7511</v>
      </c>
      <c r="E345" s="390"/>
      <c r="F345" s="390"/>
      <c r="G345" s="1603" t="s">
        <v>7512</v>
      </c>
      <c r="H345" s="1602" t="s">
        <v>7513</v>
      </c>
      <c r="I345" s="178" t="s">
        <v>502</v>
      </c>
      <c r="J345" s="1614" t="s">
        <v>110</v>
      </c>
      <c r="K345" s="1604">
        <v>45930.0</v>
      </c>
      <c r="L345" s="1602" t="s">
        <v>7514</v>
      </c>
      <c r="M345" s="307"/>
      <c r="N345" s="307"/>
      <c r="O345" s="307"/>
      <c r="P345" s="307"/>
      <c r="Q345" s="307"/>
      <c r="R345" s="307"/>
      <c r="S345" s="307"/>
      <c r="T345" s="307"/>
      <c r="U345" s="307"/>
      <c r="V345" s="307"/>
      <c r="W345" s="307"/>
      <c r="X345" s="307"/>
      <c r="Y345" s="307"/>
      <c r="Z345" s="307"/>
    </row>
    <row r="346">
      <c r="A346" s="1602">
        <v>342.0</v>
      </c>
      <c r="B346" s="390"/>
      <c r="C346" s="390"/>
      <c r="D346" s="1602" t="s">
        <v>7515</v>
      </c>
      <c r="E346" s="390"/>
      <c r="F346" s="1602" t="s">
        <v>1265</v>
      </c>
      <c r="G346" s="1603" t="s">
        <v>7516</v>
      </c>
      <c r="H346" s="1602" t="s">
        <v>7517</v>
      </c>
      <c r="I346" s="178" t="s">
        <v>124</v>
      </c>
      <c r="J346" s="1614" t="s">
        <v>125</v>
      </c>
      <c r="K346" s="1604">
        <v>45932.0</v>
      </c>
      <c r="L346" s="1602" t="s">
        <v>7518</v>
      </c>
      <c r="M346" s="307"/>
      <c r="N346" s="307"/>
      <c r="O346" s="307"/>
      <c r="P346" s="307"/>
      <c r="Q346" s="307"/>
      <c r="R346" s="307"/>
      <c r="S346" s="307"/>
      <c r="T346" s="307"/>
      <c r="U346" s="307"/>
      <c r="V346" s="307"/>
      <c r="W346" s="307"/>
      <c r="X346" s="307"/>
      <c r="Y346" s="307"/>
      <c r="Z346" s="307"/>
    </row>
    <row r="347">
      <c r="A347" s="1602">
        <v>343.0</v>
      </c>
      <c r="B347" s="390"/>
      <c r="C347" s="390"/>
      <c r="D347" s="1602" t="s">
        <v>7519</v>
      </c>
      <c r="E347" s="390"/>
      <c r="F347" s="1602" t="s">
        <v>1265</v>
      </c>
      <c r="G347" s="1603" t="s">
        <v>7520</v>
      </c>
      <c r="H347" s="1602" t="s">
        <v>7521</v>
      </c>
      <c r="I347" s="178" t="s">
        <v>502</v>
      </c>
      <c r="J347" s="1614" t="s">
        <v>110</v>
      </c>
      <c r="K347" s="1604">
        <v>45933.0</v>
      </c>
      <c r="L347" s="1602" t="s">
        <v>7514</v>
      </c>
      <c r="M347" s="307"/>
      <c r="N347" s="307"/>
      <c r="O347" s="307"/>
      <c r="P347" s="307"/>
      <c r="Q347" s="307"/>
      <c r="R347" s="307"/>
      <c r="S347" s="307"/>
      <c r="T347" s="307"/>
      <c r="U347" s="307"/>
      <c r="V347" s="307"/>
      <c r="W347" s="307"/>
      <c r="X347" s="307"/>
      <c r="Y347" s="307"/>
      <c r="Z347" s="307"/>
    </row>
    <row r="348">
      <c r="A348" s="202">
        <v>344.0</v>
      </c>
      <c r="B348" s="533"/>
      <c r="C348" s="533"/>
      <c r="D348" s="202" t="s">
        <v>7522</v>
      </c>
      <c r="E348" s="533"/>
      <c r="F348" s="202" t="s">
        <v>1255</v>
      </c>
      <c r="G348" s="1559" t="s">
        <v>7523</v>
      </c>
      <c r="H348" s="202" t="s">
        <v>7524</v>
      </c>
      <c r="I348" s="202" t="s">
        <v>40</v>
      </c>
      <c r="J348" s="599" t="s">
        <v>125</v>
      </c>
      <c r="K348" s="1560">
        <v>45938.0</v>
      </c>
      <c r="L348" s="202" t="s">
        <v>7525</v>
      </c>
      <c r="M348" s="307"/>
      <c r="N348" s="307"/>
      <c r="O348" s="307"/>
      <c r="P348" s="307"/>
      <c r="Q348" s="307"/>
      <c r="R348" s="307"/>
      <c r="S348" s="307"/>
      <c r="T348" s="307"/>
      <c r="U348" s="307"/>
      <c r="V348" s="307"/>
      <c r="W348" s="307"/>
      <c r="X348" s="307"/>
      <c r="Y348" s="307"/>
      <c r="Z348" s="307"/>
    </row>
    <row r="349">
      <c r="A349" s="202">
        <v>345.0</v>
      </c>
      <c r="B349" s="533"/>
      <c r="C349" s="533"/>
      <c r="D349" s="202" t="s">
        <v>7526</v>
      </c>
      <c r="E349" s="533"/>
      <c r="F349" s="202" t="s">
        <v>7237</v>
      </c>
      <c r="G349" s="1559" t="s">
        <v>7527</v>
      </c>
      <c r="H349" s="202" t="s">
        <v>7528</v>
      </c>
      <c r="I349" s="202" t="s">
        <v>40</v>
      </c>
      <c r="J349" s="599" t="s">
        <v>47</v>
      </c>
      <c r="K349" s="1560">
        <v>45940.0</v>
      </c>
      <c r="L349" s="202" t="s">
        <v>7529</v>
      </c>
      <c r="M349" s="307"/>
      <c r="N349" s="307"/>
      <c r="O349" s="307"/>
      <c r="P349" s="307"/>
      <c r="Q349" s="307"/>
      <c r="R349" s="307"/>
      <c r="S349" s="307"/>
      <c r="T349" s="307"/>
      <c r="U349" s="307"/>
      <c r="V349" s="307"/>
      <c r="W349" s="307"/>
      <c r="X349" s="307"/>
      <c r="Y349" s="307"/>
      <c r="Z349" s="307"/>
    </row>
    <row r="350">
      <c r="A350" s="1602"/>
      <c r="B350" s="390"/>
      <c r="C350" s="390"/>
      <c r="D350" s="1602" t="s">
        <v>7530</v>
      </c>
      <c r="E350" s="390"/>
      <c r="F350" s="1602"/>
      <c r="G350" s="1614"/>
      <c r="H350" s="1602" t="s">
        <v>7531</v>
      </c>
      <c r="I350" s="178" t="s">
        <v>124</v>
      </c>
      <c r="J350" s="1614" t="s">
        <v>110</v>
      </c>
      <c r="K350" s="1604">
        <v>45944.0</v>
      </c>
      <c r="L350" s="1602" t="s">
        <v>7532</v>
      </c>
      <c r="M350" s="307"/>
      <c r="N350" s="307"/>
      <c r="O350" s="307"/>
      <c r="P350" s="307"/>
      <c r="Q350" s="307"/>
      <c r="R350" s="307"/>
      <c r="S350" s="307"/>
      <c r="T350" s="307"/>
      <c r="U350" s="307"/>
      <c r="V350" s="307"/>
      <c r="W350" s="307"/>
      <c r="X350" s="307"/>
      <c r="Y350" s="307"/>
      <c r="Z350" s="307"/>
    </row>
    <row r="351">
      <c r="A351" s="1602">
        <v>346.0</v>
      </c>
      <c r="B351" s="390"/>
      <c r="C351" s="390"/>
      <c r="D351" s="1602" t="s">
        <v>2463</v>
      </c>
      <c r="E351" s="390"/>
      <c r="F351" s="1602" t="s">
        <v>1265</v>
      </c>
      <c r="G351" s="1603" t="s">
        <v>7533</v>
      </c>
      <c r="H351" s="1602" t="s">
        <v>7534</v>
      </c>
      <c r="I351" s="178" t="s">
        <v>124</v>
      </c>
      <c r="J351" s="1614" t="s">
        <v>125</v>
      </c>
      <c r="K351" s="1604">
        <v>45945.0</v>
      </c>
      <c r="L351" s="1602" t="s">
        <v>7514</v>
      </c>
      <c r="M351" s="307"/>
      <c r="N351" s="307"/>
      <c r="O351" s="307"/>
      <c r="P351" s="307"/>
      <c r="Q351" s="307"/>
      <c r="R351" s="307"/>
      <c r="S351" s="307"/>
      <c r="T351" s="307"/>
      <c r="U351" s="307"/>
      <c r="V351" s="307"/>
      <c r="W351" s="307"/>
      <c r="X351" s="307"/>
      <c r="Y351" s="307"/>
      <c r="Z351" s="307"/>
    </row>
    <row r="352">
      <c r="A352" s="1602">
        <v>347.0</v>
      </c>
      <c r="B352" s="390"/>
      <c r="C352" s="390"/>
      <c r="D352" s="1602" t="s">
        <v>7535</v>
      </c>
      <c r="E352" s="390"/>
      <c r="F352" s="390"/>
      <c r="G352" s="1614"/>
      <c r="H352" s="1602" t="s">
        <v>7536</v>
      </c>
      <c r="I352" s="178" t="s">
        <v>124</v>
      </c>
      <c r="J352" s="1614" t="s">
        <v>110</v>
      </c>
      <c r="K352" s="1616">
        <v>45946.0</v>
      </c>
      <c r="L352" s="1602" t="s">
        <v>7532</v>
      </c>
      <c r="M352" s="307"/>
      <c r="N352" s="307"/>
      <c r="O352" s="307"/>
      <c r="P352" s="307"/>
      <c r="Q352" s="307"/>
      <c r="R352" s="307"/>
      <c r="S352" s="307"/>
      <c r="T352" s="307"/>
      <c r="U352" s="307"/>
      <c r="V352" s="307"/>
      <c r="W352" s="307"/>
      <c r="X352" s="307"/>
      <c r="Y352" s="307"/>
      <c r="Z352" s="307"/>
    </row>
    <row r="353">
      <c r="A353" s="1602">
        <v>348.0</v>
      </c>
      <c r="B353" s="390"/>
      <c r="C353" s="390"/>
      <c r="D353" s="1602" t="s">
        <v>7537</v>
      </c>
      <c r="E353" s="390"/>
      <c r="F353" s="390"/>
      <c r="G353" s="1603" t="s">
        <v>7538</v>
      </c>
      <c r="H353" s="1602" t="s">
        <v>7539</v>
      </c>
      <c r="I353" s="178" t="s">
        <v>260</v>
      </c>
      <c r="J353" s="1614" t="s">
        <v>125</v>
      </c>
      <c r="K353" s="1616">
        <v>45947.0</v>
      </c>
      <c r="L353" s="1602" t="s">
        <v>7540</v>
      </c>
      <c r="M353" s="307"/>
      <c r="N353" s="307"/>
      <c r="O353" s="307"/>
      <c r="P353" s="307"/>
      <c r="Q353" s="307"/>
      <c r="R353" s="307"/>
      <c r="S353" s="307"/>
      <c r="T353" s="307"/>
      <c r="U353" s="307"/>
      <c r="V353" s="307"/>
      <c r="W353" s="307"/>
      <c r="X353" s="307"/>
      <c r="Y353" s="307"/>
      <c r="Z353" s="307"/>
    </row>
    <row r="354">
      <c r="A354" s="1602">
        <v>349.0</v>
      </c>
      <c r="B354" s="390"/>
      <c r="C354" s="390"/>
      <c r="D354" s="140" t="s">
        <v>7541</v>
      </c>
      <c r="E354" s="390"/>
      <c r="F354" s="390"/>
      <c r="G354" s="1603" t="s">
        <v>7542</v>
      </c>
      <c r="H354" s="1602" t="s">
        <v>7543</v>
      </c>
      <c r="I354" s="178" t="s">
        <v>139</v>
      </c>
      <c r="J354" s="1614" t="s">
        <v>110</v>
      </c>
      <c r="K354" s="1616">
        <v>45947.0</v>
      </c>
      <c r="L354" s="1602" t="s">
        <v>7544</v>
      </c>
      <c r="M354" s="307"/>
      <c r="N354" s="307"/>
      <c r="O354" s="307"/>
      <c r="P354" s="307"/>
      <c r="Q354" s="307"/>
      <c r="R354" s="307"/>
      <c r="S354" s="307"/>
      <c r="T354" s="307"/>
      <c r="U354" s="307"/>
      <c r="V354" s="307"/>
      <c r="W354" s="307"/>
      <c r="X354" s="307"/>
      <c r="Y354" s="307"/>
      <c r="Z354" s="307"/>
    </row>
    <row r="355">
      <c r="A355" s="1602">
        <v>350.0</v>
      </c>
      <c r="B355" s="390"/>
      <c r="C355" s="390"/>
      <c r="D355" s="1602" t="s">
        <v>7545</v>
      </c>
      <c r="E355" s="390"/>
      <c r="F355" s="390"/>
      <c r="G355" s="1603" t="s">
        <v>7546</v>
      </c>
      <c r="H355" s="1602" t="s">
        <v>7547</v>
      </c>
      <c r="I355" s="178" t="s">
        <v>124</v>
      </c>
      <c r="J355" s="1614" t="s">
        <v>110</v>
      </c>
      <c r="K355" s="1604">
        <v>45600.0</v>
      </c>
      <c r="L355" s="1602" t="s">
        <v>7548</v>
      </c>
      <c r="M355" s="307"/>
      <c r="N355" s="307"/>
      <c r="O355" s="307"/>
      <c r="P355" s="307"/>
      <c r="Q355" s="307"/>
      <c r="R355" s="307"/>
      <c r="S355" s="307"/>
      <c r="T355" s="307"/>
      <c r="U355" s="307"/>
      <c r="V355" s="307"/>
      <c r="W355" s="307"/>
      <c r="X355" s="307"/>
      <c r="Y355" s="307"/>
      <c r="Z355" s="307"/>
    </row>
    <row r="356">
      <c r="A356" s="1602">
        <v>351.0</v>
      </c>
      <c r="B356" s="390"/>
      <c r="C356" s="390"/>
      <c r="D356" s="1602" t="s">
        <v>7549</v>
      </c>
      <c r="E356" s="390"/>
      <c r="F356" s="1602" t="s">
        <v>1255</v>
      </c>
      <c r="G356" s="1603" t="s">
        <v>7550</v>
      </c>
      <c r="H356" s="1602" t="s">
        <v>7551</v>
      </c>
      <c r="I356" s="178" t="s">
        <v>502</v>
      </c>
      <c r="J356" s="1614" t="s">
        <v>125</v>
      </c>
      <c r="K356" s="1616">
        <v>45954.0</v>
      </c>
      <c r="L356" s="1602" t="s">
        <v>7552</v>
      </c>
      <c r="M356" s="307"/>
      <c r="N356" s="307"/>
      <c r="O356" s="307"/>
      <c r="P356" s="307"/>
      <c r="Q356" s="307"/>
      <c r="R356" s="307"/>
      <c r="S356" s="307"/>
      <c r="T356" s="307"/>
      <c r="U356" s="307"/>
      <c r="V356" s="307"/>
      <c r="W356" s="307"/>
      <c r="X356" s="307"/>
      <c r="Y356" s="307"/>
      <c r="Z356" s="307"/>
    </row>
    <row r="357">
      <c r="A357" s="1602">
        <v>352.0</v>
      </c>
      <c r="B357" s="390"/>
      <c r="C357" s="390"/>
      <c r="D357" s="1602" t="s">
        <v>7553</v>
      </c>
      <c r="E357" s="390"/>
      <c r="F357" s="390"/>
      <c r="G357" s="1603" t="s">
        <v>7554</v>
      </c>
      <c r="H357" s="1602" t="s">
        <v>7555</v>
      </c>
      <c r="I357" s="178" t="s">
        <v>124</v>
      </c>
      <c r="J357" s="1614" t="s">
        <v>110</v>
      </c>
      <c r="K357" s="1616">
        <v>45958.0</v>
      </c>
      <c r="L357" s="1602" t="s">
        <v>7552</v>
      </c>
      <c r="M357" s="307"/>
      <c r="N357" s="307"/>
      <c r="O357" s="307"/>
      <c r="P357" s="307"/>
      <c r="Q357" s="307"/>
      <c r="R357" s="307"/>
      <c r="S357" s="307"/>
      <c r="T357" s="307"/>
      <c r="U357" s="307"/>
      <c r="V357" s="307"/>
      <c r="W357" s="307"/>
      <c r="X357" s="307"/>
      <c r="Y357" s="307"/>
      <c r="Z357" s="307"/>
    </row>
    <row r="358">
      <c r="A358" s="1602">
        <v>353.0</v>
      </c>
      <c r="B358" s="390"/>
      <c r="C358" s="390"/>
      <c r="D358" s="1602" t="s">
        <v>7556</v>
      </c>
      <c r="E358" s="390"/>
      <c r="F358" s="1602" t="s">
        <v>1265</v>
      </c>
      <c r="G358" s="1614" t="s">
        <v>7557</v>
      </c>
      <c r="H358" s="1602" t="s">
        <v>7558</v>
      </c>
      <c r="I358" s="178" t="s">
        <v>124</v>
      </c>
      <c r="J358" s="1614" t="s">
        <v>125</v>
      </c>
      <c r="K358" s="1616">
        <v>45959.0</v>
      </c>
      <c r="L358" s="1602" t="s">
        <v>7532</v>
      </c>
      <c r="M358" s="307"/>
      <c r="N358" s="307"/>
      <c r="O358" s="307"/>
      <c r="P358" s="307"/>
      <c r="Q358" s="307"/>
      <c r="R358" s="307"/>
      <c r="S358" s="307"/>
      <c r="T358" s="307"/>
      <c r="U358" s="307"/>
      <c r="V358" s="307"/>
      <c r="W358" s="307"/>
      <c r="X358" s="307"/>
      <c r="Y358" s="307"/>
      <c r="Z358" s="307"/>
    </row>
    <row r="359">
      <c r="A359" s="1602">
        <v>354.0</v>
      </c>
      <c r="B359" s="390"/>
      <c r="C359" s="390"/>
      <c r="D359" s="1602" t="s">
        <v>7559</v>
      </c>
      <c r="E359" s="390"/>
      <c r="F359" s="390"/>
      <c r="G359" s="1603" t="s">
        <v>7560</v>
      </c>
      <c r="H359" s="1602" t="s">
        <v>7561</v>
      </c>
      <c r="I359" s="178" t="s">
        <v>502</v>
      </c>
      <c r="J359" s="1614" t="s">
        <v>125</v>
      </c>
      <c r="K359" s="1616">
        <v>45959.0</v>
      </c>
      <c r="L359" s="1602" t="s">
        <v>7562</v>
      </c>
      <c r="M359" s="307"/>
      <c r="N359" s="307"/>
      <c r="O359" s="307"/>
      <c r="P359" s="307"/>
      <c r="Q359" s="307"/>
      <c r="R359" s="307"/>
      <c r="S359" s="307"/>
      <c r="T359" s="307"/>
      <c r="U359" s="307"/>
      <c r="V359" s="307"/>
      <c r="W359" s="307"/>
      <c r="X359" s="307"/>
      <c r="Y359" s="307"/>
      <c r="Z359" s="307"/>
    </row>
    <row r="360">
      <c r="A360" s="1602">
        <v>355.0</v>
      </c>
      <c r="B360" s="390"/>
      <c r="C360" s="390"/>
      <c r="D360" s="1602" t="s">
        <v>7563</v>
      </c>
      <c r="E360" s="390"/>
      <c r="F360" s="390"/>
      <c r="G360" s="1603" t="s">
        <v>7564</v>
      </c>
      <c r="H360" s="1602" t="s">
        <v>7565</v>
      </c>
      <c r="I360" s="178" t="s">
        <v>260</v>
      </c>
      <c r="J360" s="1614" t="s">
        <v>110</v>
      </c>
      <c r="K360" s="1616">
        <v>45959.0</v>
      </c>
      <c r="L360" s="1602" t="s">
        <v>7552</v>
      </c>
      <c r="M360" s="307"/>
      <c r="N360" s="307"/>
      <c r="O360" s="307"/>
      <c r="P360" s="307"/>
      <c r="Q360" s="307"/>
      <c r="R360" s="307"/>
      <c r="S360" s="307"/>
      <c r="T360" s="307"/>
      <c r="U360" s="307"/>
      <c r="V360" s="307"/>
      <c r="W360" s="307"/>
      <c r="X360" s="307"/>
      <c r="Y360" s="307"/>
      <c r="Z360" s="307"/>
    </row>
    <row r="361">
      <c r="A361" s="202">
        <v>356.0</v>
      </c>
      <c r="B361" s="533"/>
      <c r="C361" s="533"/>
      <c r="D361" s="202" t="s">
        <v>4904</v>
      </c>
      <c r="E361" s="533"/>
      <c r="F361" s="202" t="s">
        <v>1265</v>
      </c>
      <c r="G361" s="1559" t="s">
        <v>7566</v>
      </c>
      <c r="H361" s="202" t="s">
        <v>7567</v>
      </c>
      <c r="I361" s="202" t="s">
        <v>40</v>
      </c>
      <c r="J361" s="599" t="s">
        <v>110</v>
      </c>
      <c r="K361" s="1560">
        <v>45963.0</v>
      </c>
      <c r="L361" s="202" t="s">
        <v>6835</v>
      </c>
      <c r="M361" s="307"/>
      <c r="N361" s="307"/>
      <c r="O361" s="307"/>
      <c r="P361" s="307"/>
      <c r="Q361" s="307"/>
      <c r="R361" s="307"/>
      <c r="S361" s="307"/>
      <c r="T361" s="307"/>
      <c r="U361" s="307"/>
      <c r="V361" s="307"/>
      <c r="W361" s="307"/>
      <c r="X361" s="307"/>
      <c r="Y361" s="307"/>
      <c r="Z361" s="307"/>
    </row>
    <row r="362">
      <c r="A362" s="1602">
        <v>357.0</v>
      </c>
      <c r="B362" s="390"/>
      <c r="C362" s="390"/>
      <c r="D362" s="1602" t="s">
        <v>7568</v>
      </c>
      <c r="E362" s="390"/>
      <c r="F362" s="1602" t="s">
        <v>1265</v>
      </c>
      <c r="G362" s="391"/>
      <c r="H362" s="1602" t="s">
        <v>7569</v>
      </c>
      <c r="I362" s="178" t="s">
        <v>124</v>
      </c>
      <c r="J362" s="1614" t="s">
        <v>47</v>
      </c>
      <c r="K362" s="1604">
        <v>45964.0</v>
      </c>
      <c r="L362" s="1602" t="s">
        <v>6835</v>
      </c>
      <c r="M362" s="307"/>
      <c r="N362" s="307"/>
      <c r="O362" s="307"/>
      <c r="P362" s="307"/>
      <c r="Q362" s="307"/>
      <c r="R362" s="307"/>
      <c r="S362" s="307"/>
      <c r="T362" s="307"/>
      <c r="U362" s="307"/>
      <c r="V362" s="307"/>
      <c r="W362" s="307"/>
      <c r="X362" s="307"/>
      <c r="Y362" s="307"/>
      <c r="Z362" s="307"/>
    </row>
    <row r="363">
      <c r="A363" s="202">
        <v>358.0</v>
      </c>
      <c r="B363" s="533"/>
      <c r="C363" s="533"/>
      <c r="D363" s="202" t="s">
        <v>7570</v>
      </c>
      <c r="E363" s="533"/>
      <c r="F363" s="202" t="s">
        <v>7237</v>
      </c>
      <c r="G363" s="1559" t="s">
        <v>7571</v>
      </c>
      <c r="H363" s="202" t="s">
        <v>7572</v>
      </c>
      <c r="I363" s="202" t="s">
        <v>40</v>
      </c>
      <c r="J363" s="599" t="s">
        <v>47</v>
      </c>
      <c r="K363" s="1560">
        <v>45964.0</v>
      </c>
      <c r="L363" s="202" t="s">
        <v>6835</v>
      </c>
      <c r="M363" s="307"/>
      <c r="N363" s="307"/>
      <c r="O363" s="307"/>
      <c r="P363" s="307"/>
      <c r="Q363" s="307"/>
      <c r="R363" s="307"/>
      <c r="S363" s="307"/>
      <c r="T363" s="307"/>
      <c r="U363" s="307"/>
      <c r="V363" s="307"/>
      <c r="W363" s="307"/>
      <c r="X363" s="307"/>
      <c r="Y363" s="307"/>
      <c r="Z363" s="307"/>
    </row>
    <row r="364">
      <c r="A364" s="1602">
        <v>359.0</v>
      </c>
      <c r="B364" s="390"/>
      <c r="C364" s="390"/>
      <c r="D364" s="1602" t="s">
        <v>4149</v>
      </c>
      <c r="E364" s="390"/>
      <c r="F364" s="1602"/>
      <c r="G364" s="1603" t="s">
        <v>7573</v>
      </c>
      <c r="H364" s="1602" t="s">
        <v>7574</v>
      </c>
      <c r="I364" s="178" t="s">
        <v>139</v>
      </c>
      <c r="J364" s="1614" t="s">
        <v>125</v>
      </c>
      <c r="K364" s="1616">
        <v>45959.0</v>
      </c>
      <c r="L364" s="1602" t="s">
        <v>6621</v>
      </c>
      <c r="M364" s="307"/>
      <c r="N364" s="307"/>
      <c r="O364" s="307"/>
      <c r="P364" s="307"/>
      <c r="Q364" s="307"/>
      <c r="R364" s="307"/>
      <c r="S364" s="307"/>
      <c r="T364" s="307"/>
      <c r="U364" s="307"/>
      <c r="V364" s="307"/>
      <c r="W364" s="307"/>
      <c r="X364" s="307"/>
      <c r="Y364" s="307"/>
      <c r="Z364" s="307"/>
    </row>
    <row r="365">
      <c r="A365" s="202">
        <v>360.0</v>
      </c>
      <c r="B365" s="533"/>
      <c r="C365" s="533"/>
      <c r="D365" s="202" t="s">
        <v>7575</v>
      </c>
      <c r="E365" s="533"/>
      <c r="F365" s="533"/>
      <c r="G365" s="1559" t="s">
        <v>460</v>
      </c>
      <c r="H365" s="202" t="s">
        <v>7576</v>
      </c>
      <c r="I365" s="202" t="s">
        <v>40</v>
      </c>
      <c r="J365" s="599" t="s">
        <v>110</v>
      </c>
      <c r="K365" s="1558">
        <v>45974.0</v>
      </c>
      <c r="L365" s="202" t="s">
        <v>7577</v>
      </c>
      <c r="M365" s="307"/>
      <c r="N365" s="307"/>
      <c r="O365" s="307"/>
      <c r="P365" s="307"/>
      <c r="Q365" s="307"/>
      <c r="R365" s="307"/>
      <c r="S365" s="307"/>
      <c r="T365" s="307"/>
      <c r="U365" s="307"/>
      <c r="V365" s="307"/>
      <c r="W365" s="307"/>
      <c r="X365" s="307"/>
      <c r="Y365" s="307"/>
      <c r="Z365" s="307"/>
    </row>
    <row r="366">
      <c r="A366" s="1602">
        <v>361.0</v>
      </c>
      <c r="B366" s="390"/>
      <c r="C366" s="390"/>
      <c r="D366" s="1602" t="s">
        <v>462</v>
      </c>
      <c r="E366" s="1602" t="s">
        <v>7578</v>
      </c>
      <c r="F366" s="390"/>
      <c r="G366" s="1603" t="s">
        <v>463</v>
      </c>
      <c r="H366" s="1602" t="s">
        <v>7579</v>
      </c>
      <c r="I366" s="178" t="s">
        <v>124</v>
      </c>
      <c r="J366" s="1614" t="s">
        <v>125</v>
      </c>
      <c r="K366" s="1616">
        <v>45978.0</v>
      </c>
      <c r="L366" s="1602" t="s">
        <v>7514</v>
      </c>
      <c r="M366" s="307"/>
      <c r="N366" s="307"/>
      <c r="O366" s="307"/>
      <c r="P366" s="307"/>
      <c r="Q366" s="307"/>
      <c r="R366" s="307"/>
      <c r="S366" s="307"/>
      <c r="T366" s="307"/>
      <c r="U366" s="307"/>
      <c r="V366" s="307"/>
      <c r="W366" s="307"/>
      <c r="X366" s="307"/>
      <c r="Y366" s="307"/>
      <c r="Z366" s="307"/>
    </row>
    <row r="367">
      <c r="A367" s="202">
        <v>362.0</v>
      </c>
      <c r="B367" s="533"/>
      <c r="C367" s="533"/>
      <c r="D367" s="202" t="s">
        <v>469</v>
      </c>
      <c r="E367" s="533"/>
      <c r="F367" s="533"/>
      <c r="G367" s="1559" t="s">
        <v>470</v>
      </c>
      <c r="H367" s="202" t="s">
        <v>7580</v>
      </c>
      <c r="I367" s="202" t="s">
        <v>40</v>
      </c>
      <c r="J367" s="599" t="s">
        <v>110</v>
      </c>
      <c r="K367" s="1558">
        <v>45979.0</v>
      </c>
      <c r="L367" s="202" t="s">
        <v>7581</v>
      </c>
      <c r="M367" s="307"/>
      <c r="N367" s="307"/>
      <c r="O367" s="307"/>
      <c r="P367" s="307"/>
      <c r="Q367" s="307"/>
      <c r="R367" s="307"/>
      <c r="S367" s="307"/>
      <c r="T367" s="307"/>
      <c r="U367" s="307"/>
      <c r="V367" s="307"/>
      <c r="W367" s="307"/>
      <c r="X367" s="307"/>
      <c r="Y367" s="307"/>
      <c r="Z367" s="307"/>
    </row>
    <row r="368">
      <c r="A368" s="1602">
        <v>363.0</v>
      </c>
      <c r="B368" s="390"/>
      <c r="C368" s="390"/>
      <c r="D368" s="1602" t="s">
        <v>7582</v>
      </c>
      <c r="E368" s="390"/>
      <c r="F368" s="390"/>
      <c r="G368" s="1603" t="s">
        <v>7583</v>
      </c>
      <c r="H368" s="1602" t="s">
        <v>7584</v>
      </c>
      <c r="I368" s="178" t="s">
        <v>502</v>
      </c>
      <c r="J368" s="1614" t="s">
        <v>125</v>
      </c>
      <c r="K368" s="1616">
        <v>45979.0</v>
      </c>
      <c r="L368" s="1602" t="s">
        <v>7585</v>
      </c>
      <c r="M368" s="307"/>
      <c r="N368" s="307"/>
      <c r="O368" s="307"/>
      <c r="P368" s="307"/>
      <c r="Q368" s="307"/>
      <c r="R368" s="307"/>
      <c r="S368" s="307"/>
      <c r="T368" s="307"/>
      <c r="U368" s="307"/>
      <c r="V368" s="307"/>
      <c r="W368" s="307"/>
      <c r="X368" s="307"/>
      <c r="Y368" s="307"/>
      <c r="Z368" s="307"/>
    </row>
    <row r="369">
      <c r="A369" s="1602">
        <v>364.0</v>
      </c>
      <c r="B369" s="390"/>
      <c r="C369" s="390"/>
      <c r="D369" s="1602" t="s">
        <v>7586</v>
      </c>
      <c r="E369" s="390"/>
      <c r="F369" s="390"/>
      <c r="G369" s="1603" t="s">
        <v>7587</v>
      </c>
      <c r="H369" s="1602" t="s">
        <v>7588</v>
      </c>
      <c r="I369" s="178" t="s">
        <v>502</v>
      </c>
      <c r="J369" s="1614" t="s">
        <v>110</v>
      </c>
      <c r="K369" s="1616">
        <v>45979.0</v>
      </c>
      <c r="L369" s="1602" t="s">
        <v>7585</v>
      </c>
      <c r="M369" s="307"/>
      <c r="N369" s="307"/>
      <c r="O369" s="307"/>
      <c r="P369" s="307"/>
      <c r="Q369" s="307"/>
      <c r="R369" s="307"/>
      <c r="S369" s="307"/>
      <c r="T369" s="307"/>
      <c r="U369" s="307"/>
      <c r="V369" s="307"/>
      <c r="W369" s="307"/>
      <c r="X369" s="307"/>
      <c r="Y369" s="307"/>
      <c r="Z369" s="307"/>
    </row>
    <row r="370">
      <c r="A370" s="1602">
        <v>365.0</v>
      </c>
      <c r="B370" s="390"/>
      <c r="C370" s="390"/>
      <c r="D370" s="1602" t="s">
        <v>479</v>
      </c>
      <c r="E370" s="390"/>
      <c r="F370" s="1602" t="s">
        <v>6285</v>
      </c>
      <c r="G370" s="1603" t="s">
        <v>480</v>
      </c>
      <c r="H370" s="1602" t="s">
        <v>481</v>
      </c>
      <c r="I370" s="178" t="s">
        <v>124</v>
      </c>
      <c r="J370" s="1614" t="s">
        <v>125</v>
      </c>
      <c r="K370" s="1616">
        <v>45985.0</v>
      </c>
      <c r="L370" s="1602" t="s">
        <v>7589</v>
      </c>
      <c r="M370" s="307"/>
      <c r="N370" s="307"/>
      <c r="O370" s="307"/>
      <c r="P370" s="307"/>
      <c r="Q370" s="307"/>
      <c r="R370" s="307"/>
      <c r="S370" s="307"/>
      <c r="T370" s="307"/>
      <c r="U370" s="307"/>
      <c r="V370" s="307"/>
      <c r="W370" s="307"/>
      <c r="X370" s="307"/>
      <c r="Y370" s="307"/>
      <c r="Z370" s="307"/>
    </row>
    <row r="371">
      <c r="A371" s="1602">
        <v>366.0</v>
      </c>
      <c r="B371" s="390"/>
      <c r="C371" s="390"/>
      <c r="D371" s="1602" t="s">
        <v>482</v>
      </c>
      <c r="E371" s="390"/>
      <c r="F371" s="390"/>
      <c r="G371" s="1603" t="s">
        <v>7590</v>
      </c>
      <c r="H371" s="1602" t="s">
        <v>7591</v>
      </c>
      <c r="I371" s="178" t="s">
        <v>124</v>
      </c>
      <c r="J371" s="1614" t="s">
        <v>110</v>
      </c>
      <c r="K371" s="1616">
        <v>45985.0</v>
      </c>
      <c r="L371" s="1602" t="s">
        <v>7514</v>
      </c>
      <c r="M371" s="307"/>
      <c r="N371" s="307"/>
      <c r="O371" s="307"/>
      <c r="P371" s="307"/>
      <c r="Q371" s="307"/>
      <c r="R371" s="307"/>
      <c r="S371" s="307"/>
      <c r="T371" s="307"/>
      <c r="U371" s="307"/>
      <c r="V371" s="307"/>
      <c r="W371" s="307"/>
      <c r="X371" s="307"/>
      <c r="Y371" s="307"/>
      <c r="Z371" s="307"/>
    </row>
    <row r="372">
      <c r="A372" s="1602">
        <v>367.0</v>
      </c>
      <c r="B372" s="390"/>
      <c r="C372" s="390"/>
      <c r="D372" s="1602" t="s">
        <v>485</v>
      </c>
      <c r="E372" s="390"/>
      <c r="F372" s="390"/>
      <c r="G372" s="1603" t="s">
        <v>486</v>
      </c>
      <c r="H372" s="1602" t="s">
        <v>7592</v>
      </c>
      <c r="I372" s="178" t="s">
        <v>124</v>
      </c>
      <c r="J372" s="1614" t="s">
        <v>125</v>
      </c>
      <c r="K372" s="1616">
        <v>45985.0</v>
      </c>
      <c r="L372" s="1602" t="s">
        <v>7593</v>
      </c>
      <c r="M372" s="307"/>
      <c r="N372" s="307"/>
      <c r="O372" s="307"/>
      <c r="P372" s="307"/>
      <c r="Q372" s="307"/>
      <c r="R372" s="307"/>
      <c r="S372" s="307"/>
      <c r="T372" s="307"/>
      <c r="U372" s="307"/>
      <c r="V372" s="307"/>
      <c r="W372" s="307"/>
      <c r="X372" s="307"/>
      <c r="Y372" s="307"/>
      <c r="Z372" s="307"/>
    </row>
    <row r="373">
      <c r="A373" s="1602">
        <v>368.0</v>
      </c>
      <c r="B373" s="390"/>
      <c r="C373" s="390"/>
      <c r="D373" s="1602" t="s">
        <v>499</v>
      </c>
      <c r="E373" s="390"/>
      <c r="F373" s="390"/>
      <c r="G373" s="1603" t="s">
        <v>500</v>
      </c>
      <c r="H373" s="1602" t="s">
        <v>7594</v>
      </c>
      <c r="I373" s="178" t="s">
        <v>502</v>
      </c>
      <c r="J373" s="1614" t="s">
        <v>110</v>
      </c>
      <c r="K373" s="1604">
        <v>45993.0</v>
      </c>
      <c r="L373" s="1602" t="s">
        <v>7595</v>
      </c>
      <c r="M373" s="307"/>
      <c r="N373" s="307"/>
      <c r="O373" s="307"/>
      <c r="P373" s="307"/>
      <c r="Q373" s="307"/>
      <c r="R373" s="307"/>
      <c r="S373" s="307"/>
      <c r="T373" s="307"/>
      <c r="U373" s="307"/>
      <c r="V373" s="307"/>
      <c r="W373" s="307"/>
      <c r="X373" s="307"/>
      <c r="Y373" s="307"/>
      <c r="Z373" s="307"/>
    </row>
    <row r="374">
      <c r="A374" s="202">
        <v>369.0</v>
      </c>
      <c r="B374" s="533"/>
      <c r="C374" s="533"/>
      <c r="D374" s="202" t="s">
        <v>7596</v>
      </c>
      <c r="E374" s="533"/>
      <c r="F374" s="533"/>
      <c r="G374" s="1559" t="s">
        <v>514</v>
      </c>
      <c r="H374" s="202" t="s">
        <v>7597</v>
      </c>
      <c r="I374" s="202" t="s">
        <v>40</v>
      </c>
      <c r="J374" s="599" t="s">
        <v>125</v>
      </c>
      <c r="K374" s="1558">
        <v>45985.0</v>
      </c>
      <c r="L374" s="202" t="s">
        <v>7514</v>
      </c>
      <c r="M374" s="307"/>
      <c r="N374" s="307"/>
      <c r="O374" s="307"/>
      <c r="P374" s="307"/>
      <c r="Q374" s="307"/>
      <c r="R374" s="307"/>
      <c r="S374" s="307"/>
      <c r="T374" s="307"/>
      <c r="U374" s="307"/>
      <c r="V374" s="307"/>
      <c r="W374" s="307"/>
      <c r="X374" s="307"/>
      <c r="Y374" s="307"/>
      <c r="Z374" s="307"/>
    </row>
    <row r="375">
      <c r="A375" s="1602">
        <v>370.0</v>
      </c>
      <c r="B375" s="332"/>
      <c r="C375" s="533"/>
      <c r="D375" s="202" t="s">
        <v>492</v>
      </c>
      <c r="E375" s="533"/>
      <c r="F375" s="533"/>
      <c r="G375" s="1559" t="s">
        <v>493</v>
      </c>
      <c r="H375" s="202" t="s">
        <v>494</v>
      </c>
      <c r="I375" s="202" t="s">
        <v>40</v>
      </c>
      <c r="J375" s="599" t="s">
        <v>47</v>
      </c>
      <c r="K375" s="1558">
        <v>45987.0</v>
      </c>
      <c r="L375" s="202" t="s">
        <v>7598</v>
      </c>
      <c r="M375" s="307"/>
      <c r="N375" s="307"/>
      <c r="O375" s="307"/>
      <c r="P375" s="307"/>
      <c r="Q375" s="307"/>
      <c r="R375" s="307"/>
      <c r="S375" s="307"/>
      <c r="T375" s="307"/>
      <c r="U375" s="307"/>
      <c r="V375" s="307"/>
      <c r="W375" s="307"/>
      <c r="X375" s="307"/>
      <c r="Y375" s="307"/>
      <c r="Z375" s="307"/>
    </row>
    <row r="376">
      <c r="A376" s="202">
        <v>371.0</v>
      </c>
      <c r="B376" s="533"/>
      <c r="C376" s="533"/>
      <c r="D376" s="202" t="s">
        <v>7599</v>
      </c>
      <c r="E376" s="533"/>
      <c r="F376" s="533"/>
      <c r="G376" s="1559" t="s">
        <v>7600</v>
      </c>
      <c r="H376" s="202" t="s">
        <v>7601</v>
      </c>
      <c r="I376" s="202" t="s">
        <v>40</v>
      </c>
      <c r="J376" s="599" t="s">
        <v>47</v>
      </c>
      <c r="K376" s="1558">
        <v>46009.0</v>
      </c>
      <c r="L376" s="202" t="s">
        <v>7602</v>
      </c>
      <c r="M376" s="307"/>
      <c r="N376" s="307"/>
      <c r="O376" s="307"/>
      <c r="P376" s="307"/>
      <c r="Q376" s="307"/>
      <c r="R376" s="307"/>
      <c r="S376" s="307"/>
      <c r="T376" s="307"/>
      <c r="U376" s="307"/>
      <c r="V376" s="307"/>
      <c r="W376" s="307"/>
      <c r="X376" s="307"/>
      <c r="Y376" s="307"/>
      <c r="Z376" s="307"/>
    </row>
    <row r="377">
      <c r="A377" s="1602">
        <v>372.0</v>
      </c>
      <c r="B377" s="390"/>
      <c r="C377" s="390"/>
      <c r="D377" s="1602" t="s">
        <v>504</v>
      </c>
      <c r="E377" s="390"/>
      <c r="F377" s="390"/>
      <c r="G377" s="1603" t="s">
        <v>505</v>
      </c>
      <c r="H377" s="116" t="s">
        <v>506</v>
      </c>
      <c r="I377" s="178" t="s">
        <v>40</v>
      </c>
      <c r="J377" s="1614" t="s">
        <v>125</v>
      </c>
      <c r="K377" s="384">
        <v>45993.0</v>
      </c>
      <c r="L377" s="1602" t="s">
        <v>7603</v>
      </c>
      <c r="M377" s="307"/>
      <c r="N377" s="307"/>
      <c r="O377" s="307"/>
      <c r="P377" s="307"/>
      <c r="Q377" s="307"/>
      <c r="R377" s="307"/>
      <c r="S377" s="307"/>
      <c r="T377" s="307"/>
      <c r="U377" s="307"/>
      <c r="V377" s="307"/>
      <c r="W377" s="307"/>
      <c r="X377" s="307"/>
      <c r="Y377" s="307"/>
      <c r="Z377" s="307"/>
    </row>
    <row r="378">
      <c r="A378" s="386">
        <v>373.0</v>
      </c>
      <c r="B378" s="390"/>
      <c r="C378" s="390"/>
      <c r="D378" s="1602" t="s">
        <v>7604</v>
      </c>
      <c r="E378" s="390"/>
      <c r="F378" s="390"/>
      <c r="G378" s="1603" t="s">
        <v>7605</v>
      </c>
      <c r="H378" s="1602" t="s">
        <v>7606</v>
      </c>
      <c r="I378" s="178" t="s">
        <v>124</v>
      </c>
      <c r="J378" s="1614" t="s">
        <v>47</v>
      </c>
      <c r="K378" s="1616">
        <v>46009.0</v>
      </c>
      <c r="L378" s="390"/>
      <c r="M378" s="307"/>
      <c r="N378" s="307"/>
      <c r="O378" s="307"/>
      <c r="P378" s="307"/>
      <c r="Q378" s="307"/>
      <c r="R378" s="307"/>
      <c r="S378" s="307"/>
      <c r="T378" s="307"/>
      <c r="U378" s="307"/>
      <c r="V378" s="307"/>
      <c r="W378" s="307"/>
      <c r="X378" s="307"/>
      <c r="Y378" s="307"/>
      <c r="Z378" s="307"/>
    </row>
    <row r="379">
      <c r="A379" s="202">
        <v>374.0</v>
      </c>
      <c r="B379" s="533"/>
      <c r="C379" s="533"/>
      <c r="D379" s="202" t="s">
        <v>3850</v>
      </c>
      <c r="E379" s="533"/>
      <c r="F379" s="533"/>
      <c r="G379" s="1559" t="s">
        <v>7607</v>
      </c>
      <c r="H379" s="202" t="s">
        <v>7608</v>
      </c>
      <c r="I379" s="202" t="s">
        <v>40</v>
      </c>
      <c r="J379" s="599" t="s">
        <v>47</v>
      </c>
      <c r="K379" s="1560">
        <v>45662.0</v>
      </c>
      <c r="L379" s="533"/>
      <c r="M379" s="307"/>
      <c r="N379" s="307"/>
      <c r="O379" s="307"/>
      <c r="P379" s="307"/>
      <c r="Q379" s="307"/>
      <c r="R379" s="307"/>
      <c r="S379" s="307"/>
      <c r="T379" s="307"/>
      <c r="U379" s="307"/>
      <c r="V379" s="307"/>
      <c r="W379" s="307"/>
      <c r="X379" s="307"/>
      <c r="Y379" s="307"/>
      <c r="Z379" s="307"/>
    </row>
    <row r="380">
      <c r="A380" s="386">
        <v>375.0</v>
      </c>
      <c r="B380" s="390"/>
      <c r="C380" s="390"/>
      <c r="D380" s="1602" t="s">
        <v>476</v>
      </c>
      <c r="E380" s="390"/>
      <c r="F380" s="390"/>
      <c r="G380" s="1603" t="s">
        <v>477</v>
      </c>
      <c r="H380" s="1602" t="s">
        <v>7609</v>
      </c>
      <c r="I380" s="178" t="s">
        <v>124</v>
      </c>
      <c r="J380" s="1614" t="s">
        <v>110</v>
      </c>
      <c r="K380" s="1616">
        <v>45981.0</v>
      </c>
      <c r="L380" s="1602" t="s">
        <v>7610</v>
      </c>
      <c r="M380" s="307"/>
      <c r="N380" s="307"/>
      <c r="O380" s="307"/>
      <c r="P380" s="307"/>
      <c r="Q380" s="307"/>
      <c r="R380" s="307"/>
      <c r="S380" s="307"/>
      <c r="T380" s="307"/>
      <c r="U380" s="307"/>
      <c r="V380" s="307"/>
      <c r="W380" s="307"/>
      <c r="X380" s="307"/>
      <c r="Y380" s="307"/>
      <c r="Z380" s="307"/>
    </row>
    <row r="381">
      <c r="A381" s="202">
        <v>376.0</v>
      </c>
      <c r="B381" s="533"/>
      <c r="C381" s="533"/>
      <c r="D381" s="202" t="s">
        <v>7611</v>
      </c>
      <c r="E381" s="533"/>
      <c r="F381" s="533"/>
      <c r="G381" s="1559" t="s">
        <v>508</v>
      </c>
      <c r="H381" s="202" t="s">
        <v>509</v>
      </c>
      <c r="I381" s="202" t="s">
        <v>40</v>
      </c>
      <c r="J381" s="599" t="s">
        <v>47</v>
      </c>
      <c r="K381" s="1560">
        <v>45996.0</v>
      </c>
      <c r="L381" s="202" t="s">
        <v>7612</v>
      </c>
      <c r="M381" s="307"/>
      <c r="N381" s="307"/>
      <c r="O381" s="307"/>
      <c r="P381" s="307"/>
      <c r="Q381" s="307"/>
      <c r="R381" s="307"/>
      <c r="S381" s="307"/>
      <c r="T381" s="307"/>
      <c r="U381" s="307"/>
      <c r="V381" s="307"/>
      <c r="W381" s="307"/>
      <c r="X381" s="307"/>
      <c r="Y381" s="307"/>
      <c r="Z381" s="307"/>
    </row>
    <row r="382">
      <c r="A382" s="202">
        <v>377.0</v>
      </c>
      <c r="B382" s="533"/>
      <c r="C382" s="533"/>
      <c r="D382" s="202" t="s">
        <v>7613</v>
      </c>
      <c r="E382" s="533"/>
      <c r="F382" s="533"/>
      <c r="G382" s="1559" t="s">
        <v>7614</v>
      </c>
      <c r="H382" s="202" t="s">
        <v>7615</v>
      </c>
      <c r="I382" s="202" t="s">
        <v>40</v>
      </c>
      <c r="J382" s="599" t="s">
        <v>47</v>
      </c>
      <c r="K382" s="1560">
        <v>46037.0</v>
      </c>
      <c r="L382" s="202" t="s">
        <v>7616</v>
      </c>
      <c r="M382" s="307"/>
      <c r="N382" s="307"/>
      <c r="O382" s="307"/>
      <c r="P382" s="307"/>
      <c r="Q382" s="307"/>
      <c r="R382" s="307"/>
      <c r="S382" s="307"/>
      <c r="T382" s="307"/>
      <c r="U382" s="307"/>
      <c r="V382" s="307"/>
      <c r="W382" s="307"/>
      <c r="X382" s="307"/>
      <c r="Y382" s="307"/>
      <c r="Z382" s="307"/>
    </row>
    <row r="383">
      <c r="A383" s="386">
        <v>378.0</v>
      </c>
      <c r="B383" s="390"/>
      <c r="C383" s="390"/>
      <c r="D383" s="1602" t="s">
        <v>523</v>
      </c>
      <c r="E383" s="390"/>
      <c r="F383" s="390"/>
      <c r="G383" s="1603" t="s">
        <v>524</v>
      </c>
      <c r="H383" s="1602" t="s">
        <v>7617</v>
      </c>
      <c r="I383" s="178" t="s">
        <v>124</v>
      </c>
      <c r="J383" s="1614" t="s">
        <v>47</v>
      </c>
      <c r="K383" s="1616">
        <v>46022.0</v>
      </c>
      <c r="L383" s="1602" t="s">
        <v>175</v>
      </c>
      <c r="M383" s="307"/>
      <c r="N383" s="307"/>
      <c r="O383" s="307"/>
      <c r="P383" s="307"/>
      <c r="Q383" s="307"/>
      <c r="R383" s="307"/>
      <c r="S383" s="307"/>
      <c r="T383" s="307"/>
      <c r="U383" s="307"/>
      <c r="V383" s="307"/>
      <c r="W383" s="307"/>
      <c r="X383" s="307"/>
      <c r="Y383" s="307"/>
      <c r="Z383" s="307"/>
    </row>
    <row r="384">
      <c r="A384" s="386">
        <v>379.0</v>
      </c>
      <c r="B384" s="390"/>
      <c r="C384" s="390"/>
      <c r="D384" s="1602" t="s">
        <v>7618</v>
      </c>
      <c r="E384" s="390"/>
      <c r="F384" s="390"/>
      <c r="G384" s="1603" t="s">
        <v>7619</v>
      </c>
      <c r="H384" s="1602" t="s">
        <v>7620</v>
      </c>
      <c r="I384" s="178" t="s">
        <v>124</v>
      </c>
      <c r="J384" s="1614" t="s">
        <v>47</v>
      </c>
      <c r="K384" s="1616">
        <v>46014.0</v>
      </c>
      <c r="L384" s="1602" t="s">
        <v>7616</v>
      </c>
      <c r="M384" s="307"/>
      <c r="N384" s="307"/>
      <c r="O384" s="307"/>
      <c r="P384" s="307"/>
      <c r="Q384" s="307"/>
      <c r="R384" s="307"/>
      <c r="S384" s="307"/>
      <c r="T384" s="307"/>
      <c r="U384" s="307"/>
      <c r="V384" s="307"/>
      <c r="W384" s="307"/>
      <c r="X384" s="307"/>
      <c r="Y384" s="307"/>
      <c r="Z384" s="307"/>
    </row>
    <row r="385">
      <c r="A385" s="202">
        <v>380.0</v>
      </c>
      <c r="B385" s="533"/>
      <c r="C385" s="533"/>
      <c r="D385" s="1641" t="s">
        <v>7621</v>
      </c>
      <c r="E385" s="533"/>
      <c r="F385" s="533"/>
      <c r="G385" s="1642" t="s">
        <v>7622</v>
      </c>
      <c r="H385" s="1641" t="s">
        <v>7623</v>
      </c>
      <c r="I385" s="1641" t="s">
        <v>40</v>
      </c>
      <c r="J385" s="1643" t="s">
        <v>110</v>
      </c>
      <c r="K385" s="1558"/>
      <c r="L385" s="202"/>
      <c r="M385" s="307"/>
      <c r="N385" s="307"/>
      <c r="O385" s="307"/>
      <c r="P385" s="307"/>
      <c r="Q385" s="307"/>
      <c r="R385" s="307"/>
      <c r="S385" s="307"/>
      <c r="T385" s="307"/>
      <c r="U385" s="307"/>
      <c r="V385" s="307"/>
      <c r="W385" s="307"/>
      <c r="X385" s="307"/>
      <c r="Y385" s="307"/>
      <c r="Z385" s="307"/>
    </row>
    <row r="386">
      <c r="A386" s="386">
        <v>381.0</v>
      </c>
      <c r="B386" s="390"/>
      <c r="C386" s="390"/>
      <c r="D386" s="1602" t="s">
        <v>7624</v>
      </c>
      <c r="E386" s="390"/>
      <c r="F386" s="390"/>
      <c r="G386" s="1603" t="s">
        <v>7625</v>
      </c>
      <c r="H386" s="1602" t="s">
        <v>7626</v>
      </c>
      <c r="I386" s="178" t="s">
        <v>124</v>
      </c>
      <c r="J386" s="1614" t="s">
        <v>125</v>
      </c>
      <c r="K386" s="1604">
        <v>46048.0</v>
      </c>
      <c r="L386" s="1602" t="s">
        <v>7627</v>
      </c>
      <c r="M386" s="307"/>
      <c r="N386" s="307"/>
      <c r="O386" s="307"/>
      <c r="P386" s="307"/>
      <c r="Q386" s="307"/>
      <c r="R386" s="307"/>
      <c r="S386" s="307"/>
      <c r="T386" s="307"/>
      <c r="U386" s="307"/>
      <c r="V386" s="307"/>
      <c r="W386" s="307"/>
      <c r="X386" s="307"/>
      <c r="Y386" s="307"/>
      <c r="Z386" s="307"/>
    </row>
    <row r="387">
      <c r="A387" s="386">
        <v>382.0</v>
      </c>
      <c r="B387" s="390"/>
      <c r="C387" s="390"/>
      <c r="D387" s="1602" t="s">
        <v>7628</v>
      </c>
      <c r="E387" s="390"/>
      <c r="F387" s="390"/>
      <c r="G387" s="1603" t="s">
        <v>7629</v>
      </c>
      <c r="H387" s="1602" t="s">
        <v>7630</v>
      </c>
      <c r="I387" s="178" t="s">
        <v>260</v>
      </c>
      <c r="J387" s="1614" t="s">
        <v>110</v>
      </c>
      <c r="K387" s="1604">
        <v>46048.0</v>
      </c>
      <c r="L387" s="1602" t="s">
        <v>7627</v>
      </c>
      <c r="M387" s="307"/>
      <c r="N387" s="307"/>
      <c r="O387" s="307"/>
      <c r="P387" s="307"/>
      <c r="Q387" s="307"/>
      <c r="R387" s="307"/>
      <c r="S387" s="307"/>
      <c r="T387" s="307"/>
      <c r="U387" s="307"/>
      <c r="V387" s="307"/>
      <c r="W387" s="307"/>
      <c r="X387" s="307"/>
      <c r="Y387" s="307"/>
      <c r="Z387" s="307"/>
    </row>
    <row r="388">
      <c r="A388" s="386">
        <v>383.0</v>
      </c>
      <c r="B388" s="390"/>
      <c r="C388" s="390"/>
      <c r="D388" s="1602" t="s">
        <v>7631</v>
      </c>
      <c r="E388" s="390"/>
      <c r="F388" s="1602" t="s">
        <v>7632</v>
      </c>
      <c r="G388" s="1603" t="s">
        <v>7633</v>
      </c>
      <c r="H388" s="1602" t="s">
        <v>7634</v>
      </c>
      <c r="I388" s="178" t="s">
        <v>124</v>
      </c>
      <c r="J388" s="1614" t="s">
        <v>125</v>
      </c>
      <c r="K388" s="1604">
        <v>46050.0</v>
      </c>
      <c r="L388" s="1602" t="s">
        <v>7610</v>
      </c>
      <c r="M388" s="307"/>
      <c r="N388" s="307"/>
      <c r="O388" s="307"/>
      <c r="P388" s="307"/>
      <c r="Q388" s="307"/>
      <c r="R388" s="307"/>
      <c r="S388" s="307"/>
      <c r="T388" s="307"/>
      <c r="U388" s="307"/>
      <c r="V388" s="307"/>
      <c r="W388" s="307"/>
      <c r="X388" s="307"/>
      <c r="Y388" s="307"/>
      <c r="Z388" s="307"/>
    </row>
    <row r="389">
      <c r="A389" s="386">
        <v>384.0</v>
      </c>
      <c r="B389" s="390"/>
      <c r="C389" s="390"/>
      <c r="D389" s="1602" t="s">
        <v>2062</v>
      </c>
      <c r="E389" s="390"/>
      <c r="F389" s="1602" t="s">
        <v>7632</v>
      </c>
      <c r="G389" s="1603" t="s">
        <v>7635</v>
      </c>
      <c r="H389" s="1602" t="s">
        <v>7636</v>
      </c>
      <c r="I389" s="178" t="s">
        <v>124</v>
      </c>
      <c r="J389" s="1614" t="s">
        <v>110</v>
      </c>
      <c r="K389" s="1604">
        <v>46046.0</v>
      </c>
      <c r="L389" s="1602" t="s">
        <v>7610</v>
      </c>
      <c r="M389" s="307"/>
      <c r="N389" s="307"/>
      <c r="O389" s="307"/>
      <c r="P389" s="307"/>
      <c r="Q389" s="307"/>
      <c r="R389" s="307"/>
      <c r="S389" s="307"/>
      <c r="T389" s="307"/>
      <c r="U389" s="307"/>
      <c r="V389" s="307"/>
      <c r="W389" s="307"/>
      <c r="X389" s="307"/>
      <c r="Y389" s="307"/>
      <c r="Z389" s="307"/>
    </row>
    <row r="390">
      <c r="A390" s="386">
        <v>385.0</v>
      </c>
      <c r="B390" s="390"/>
      <c r="C390" s="390"/>
      <c r="D390" s="1602" t="s">
        <v>1633</v>
      </c>
      <c r="E390" s="390"/>
      <c r="F390" s="1602" t="s">
        <v>7632</v>
      </c>
      <c r="G390" s="1603" t="s">
        <v>7637</v>
      </c>
      <c r="H390" s="1602" t="s">
        <v>7638</v>
      </c>
      <c r="I390" s="178" t="s">
        <v>124</v>
      </c>
      <c r="J390" s="1614" t="s">
        <v>125</v>
      </c>
      <c r="K390" s="1604">
        <v>46079.0</v>
      </c>
      <c r="L390" s="1602" t="s">
        <v>7610</v>
      </c>
      <c r="M390" s="307"/>
      <c r="N390" s="307"/>
      <c r="O390" s="307"/>
      <c r="P390" s="307"/>
      <c r="Q390" s="307"/>
      <c r="R390" s="307"/>
      <c r="S390" s="307"/>
      <c r="T390" s="307"/>
      <c r="U390" s="307"/>
      <c r="V390" s="307"/>
      <c r="W390" s="307"/>
      <c r="X390" s="307"/>
      <c r="Y390" s="307"/>
      <c r="Z390" s="307"/>
    </row>
    <row r="391">
      <c r="A391" s="386">
        <v>386.0</v>
      </c>
      <c r="B391" s="390"/>
      <c r="C391" s="390"/>
      <c r="D391" s="1602" t="s">
        <v>1666</v>
      </c>
      <c r="E391" s="390"/>
      <c r="F391" s="390"/>
      <c r="G391" s="391"/>
      <c r="H391" s="1602" t="s">
        <v>7639</v>
      </c>
      <c r="I391" s="178" t="s">
        <v>124</v>
      </c>
      <c r="J391" s="1614" t="s">
        <v>110</v>
      </c>
      <c r="K391" s="1604">
        <v>46081.0</v>
      </c>
      <c r="L391" s="1602" t="s">
        <v>7640</v>
      </c>
      <c r="M391" s="307"/>
      <c r="N391" s="307"/>
      <c r="O391" s="307"/>
      <c r="P391" s="307"/>
      <c r="Q391" s="307"/>
      <c r="R391" s="307"/>
      <c r="S391" s="307"/>
      <c r="T391" s="307"/>
      <c r="U391" s="307"/>
      <c r="V391" s="307"/>
      <c r="W391" s="307"/>
      <c r="X391" s="307"/>
      <c r="Y391" s="307"/>
      <c r="Z391" s="307"/>
    </row>
    <row r="392">
      <c r="A392" s="202">
        <v>387.0</v>
      </c>
      <c r="B392" s="533"/>
      <c r="C392" s="533"/>
      <c r="D392" s="202" t="s">
        <v>7641</v>
      </c>
      <c r="E392" s="533"/>
      <c r="F392" s="202" t="s">
        <v>7632</v>
      </c>
      <c r="G392" s="1559" t="s">
        <v>550</v>
      </c>
      <c r="H392" s="202" t="s">
        <v>7642</v>
      </c>
      <c r="I392" s="202" t="s">
        <v>40</v>
      </c>
      <c r="J392" s="599" t="s">
        <v>125</v>
      </c>
      <c r="K392" s="1560">
        <v>46086.0</v>
      </c>
      <c r="L392" s="202" t="s">
        <v>7610</v>
      </c>
      <c r="M392" s="307"/>
      <c r="N392" s="307"/>
      <c r="O392" s="307"/>
      <c r="P392" s="307"/>
      <c r="Q392" s="307"/>
      <c r="R392" s="307"/>
      <c r="S392" s="307"/>
      <c r="T392" s="307"/>
      <c r="U392" s="307"/>
      <c r="V392" s="307"/>
      <c r="W392" s="307"/>
      <c r="X392" s="307"/>
      <c r="Y392" s="307"/>
      <c r="Z392" s="307"/>
    </row>
    <row r="393">
      <c r="A393" s="386">
        <v>388.0</v>
      </c>
      <c r="B393" s="390"/>
      <c r="C393" s="390"/>
      <c r="D393" s="1602" t="s">
        <v>7643</v>
      </c>
      <c r="E393" s="390"/>
      <c r="F393" s="1602" t="s">
        <v>7632</v>
      </c>
      <c r="G393" s="1603" t="s">
        <v>7644</v>
      </c>
      <c r="H393" s="1602" t="s">
        <v>7645</v>
      </c>
      <c r="I393" s="178" t="s">
        <v>124</v>
      </c>
      <c r="J393" s="1614" t="s">
        <v>110</v>
      </c>
      <c r="K393" s="1604">
        <v>46087.0</v>
      </c>
      <c r="L393" s="1602" t="s">
        <v>7610</v>
      </c>
      <c r="M393" s="307"/>
      <c r="N393" s="307"/>
      <c r="O393" s="307"/>
      <c r="P393" s="307"/>
      <c r="Q393" s="307"/>
      <c r="R393" s="307"/>
      <c r="S393" s="307"/>
      <c r="T393" s="307"/>
      <c r="U393" s="307"/>
      <c r="V393" s="307"/>
      <c r="W393" s="307"/>
      <c r="X393" s="307"/>
      <c r="Y393" s="307"/>
      <c r="Z393" s="307"/>
    </row>
    <row r="394">
      <c r="A394" s="386">
        <v>389.0</v>
      </c>
      <c r="B394" s="390"/>
      <c r="C394" s="390"/>
      <c r="D394" s="1602" t="s">
        <v>7646</v>
      </c>
      <c r="E394" s="390"/>
      <c r="F394" s="1602" t="s">
        <v>7632</v>
      </c>
      <c r="G394" s="1603" t="s">
        <v>7647</v>
      </c>
      <c r="H394" s="1602" t="s">
        <v>7648</v>
      </c>
      <c r="I394" s="178" t="s">
        <v>260</v>
      </c>
      <c r="J394" s="1614" t="s">
        <v>125</v>
      </c>
      <c r="K394" s="1604">
        <v>46092.0</v>
      </c>
      <c r="L394" s="1602" t="s">
        <v>7610</v>
      </c>
      <c r="M394" s="307"/>
      <c r="N394" s="307"/>
      <c r="O394" s="307"/>
      <c r="P394" s="307"/>
      <c r="Q394" s="307"/>
      <c r="R394" s="307"/>
      <c r="S394" s="307"/>
      <c r="T394" s="307"/>
      <c r="U394" s="307"/>
      <c r="V394" s="307"/>
      <c r="W394" s="307"/>
      <c r="X394" s="307"/>
      <c r="Y394" s="307"/>
      <c r="Z394" s="307"/>
    </row>
    <row r="395">
      <c r="A395" s="386">
        <v>390.0</v>
      </c>
      <c r="B395" s="390"/>
      <c r="C395" s="390"/>
      <c r="D395" s="1602" t="s">
        <v>7649</v>
      </c>
      <c r="E395" s="390"/>
      <c r="F395" s="1602" t="s">
        <v>104</v>
      </c>
      <c r="G395" s="1603" t="s">
        <v>7650</v>
      </c>
      <c r="H395" s="1602" t="s">
        <v>7651</v>
      </c>
      <c r="I395" s="178" t="s">
        <v>502</v>
      </c>
      <c r="J395" s="1614" t="s">
        <v>110</v>
      </c>
      <c r="K395" s="1604">
        <v>46102.0</v>
      </c>
      <c r="L395" s="1602" t="s">
        <v>7652</v>
      </c>
      <c r="M395" s="307"/>
      <c r="N395" s="307"/>
      <c r="O395" s="307"/>
      <c r="P395" s="307"/>
      <c r="Q395" s="307"/>
      <c r="R395" s="307"/>
      <c r="S395" s="307"/>
      <c r="T395" s="307"/>
      <c r="U395" s="307"/>
      <c r="V395" s="307"/>
      <c r="W395" s="307"/>
      <c r="X395" s="307"/>
      <c r="Y395" s="307"/>
      <c r="Z395" s="307"/>
    </row>
    <row r="396">
      <c r="A396" s="386">
        <v>391.0</v>
      </c>
      <c r="B396" s="390"/>
      <c r="C396" s="390"/>
      <c r="D396" s="1602" t="s">
        <v>7653</v>
      </c>
      <c r="E396" s="390"/>
      <c r="F396" s="1602" t="s">
        <v>7632</v>
      </c>
      <c r="G396" s="1603" t="s">
        <v>7654</v>
      </c>
      <c r="H396" s="1602" t="s">
        <v>7655</v>
      </c>
      <c r="I396" s="178" t="s">
        <v>124</v>
      </c>
      <c r="J396" s="1614" t="s">
        <v>125</v>
      </c>
      <c r="K396" s="1604">
        <v>46111.0</v>
      </c>
      <c r="L396" s="1602" t="s">
        <v>7610</v>
      </c>
      <c r="M396" s="307"/>
      <c r="N396" s="307"/>
      <c r="O396" s="307"/>
      <c r="P396" s="307"/>
      <c r="Q396" s="307"/>
      <c r="R396" s="307"/>
      <c r="S396" s="307"/>
      <c r="T396" s="307"/>
      <c r="U396" s="307"/>
      <c r="V396" s="307"/>
      <c r="W396" s="307"/>
      <c r="X396" s="307"/>
      <c r="Y396" s="307"/>
      <c r="Z396" s="307"/>
    </row>
    <row r="397">
      <c r="A397" s="386">
        <v>392.0</v>
      </c>
      <c r="B397" s="390"/>
      <c r="C397" s="390"/>
      <c r="D397" s="1602" t="s">
        <v>7656</v>
      </c>
      <c r="E397" s="390"/>
      <c r="F397" s="390"/>
      <c r="G397" s="1603" t="s">
        <v>7657</v>
      </c>
      <c r="H397" s="1602" t="s">
        <v>7658</v>
      </c>
      <c r="I397" s="178" t="s">
        <v>124</v>
      </c>
      <c r="J397" s="1614" t="s">
        <v>110</v>
      </c>
      <c r="K397" s="1604">
        <v>46112.0</v>
      </c>
      <c r="L397" s="1602" t="s">
        <v>7610</v>
      </c>
      <c r="M397" s="307"/>
      <c r="N397" s="307"/>
      <c r="O397" s="307"/>
      <c r="P397" s="307"/>
      <c r="Q397" s="307"/>
      <c r="R397" s="307"/>
      <c r="S397" s="307"/>
      <c r="T397" s="307"/>
      <c r="U397" s="307"/>
      <c r="V397" s="307"/>
      <c r="W397" s="307"/>
      <c r="X397" s="307"/>
      <c r="Y397" s="307"/>
      <c r="Z397" s="307"/>
    </row>
    <row r="398">
      <c r="A398" s="386">
        <v>393.0</v>
      </c>
      <c r="B398" s="390"/>
      <c r="C398" s="390"/>
      <c r="D398" s="1602" t="s">
        <v>7659</v>
      </c>
      <c r="E398" s="390"/>
      <c r="F398" s="1602" t="s">
        <v>7632</v>
      </c>
      <c r="G398" s="1603" t="s">
        <v>7660</v>
      </c>
      <c r="H398" s="1602" t="s">
        <v>7661</v>
      </c>
      <c r="I398" s="178" t="s">
        <v>502</v>
      </c>
      <c r="J398" s="1614" t="s">
        <v>125</v>
      </c>
      <c r="K398" s="1604">
        <v>46112.0</v>
      </c>
      <c r="L398" s="1602" t="s">
        <v>7610</v>
      </c>
      <c r="M398" s="307"/>
      <c r="N398" s="307"/>
      <c r="O398" s="307"/>
      <c r="P398" s="307"/>
      <c r="Q398" s="307"/>
      <c r="R398" s="307"/>
      <c r="S398" s="307"/>
      <c r="T398" s="307"/>
      <c r="U398" s="307"/>
      <c r="V398" s="307"/>
      <c r="W398" s="307"/>
      <c r="X398" s="307"/>
      <c r="Y398" s="307"/>
      <c r="Z398" s="307"/>
    </row>
    <row r="399">
      <c r="A399" s="386">
        <v>394.0</v>
      </c>
      <c r="B399" s="390"/>
      <c r="C399" s="390"/>
      <c r="D399" s="1602" t="s">
        <v>7662</v>
      </c>
      <c r="E399" s="390"/>
      <c r="F399" s="390"/>
      <c r="G399" s="1603" t="s">
        <v>7663</v>
      </c>
      <c r="H399" s="1602" t="s">
        <v>7664</v>
      </c>
      <c r="I399" s="178" t="s">
        <v>124</v>
      </c>
      <c r="J399" s="1614" t="s">
        <v>110</v>
      </c>
      <c r="K399" s="1604">
        <v>46112.0</v>
      </c>
      <c r="L399" s="1602" t="s">
        <v>7610</v>
      </c>
      <c r="M399" s="307"/>
      <c r="N399" s="307"/>
      <c r="O399" s="307"/>
      <c r="P399" s="307"/>
      <c r="Q399" s="307"/>
      <c r="R399" s="307"/>
      <c r="S399" s="307"/>
      <c r="T399" s="307"/>
      <c r="U399" s="307"/>
      <c r="V399" s="307"/>
      <c r="W399" s="307"/>
      <c r="X399" s="307"/>
      <c r="Y399" s="307"/>
      <c r="Z399" s="307"/>
    </row>
    <row r="400">
      <c r="A400" s="386">
        <v>395.0</v>
      </c>
      <c r="B400" s="390"/>
      <c r="C400" s="390"/>
      <c r="D400" s="1602" t="s">
        <v>7665</v>
      </c>
      <c r="E400" s="390"/>
      <c r="F400" s="1602" t="s">
        <v>7632</v>
      </c>
      <c r="G400" s="1603" t="s">
        <v>7666</v>
      </c>
      <c r="H400" s="1602" t="s">
        <v>7667</v>
      </c>
      <c r="I400" s="178" t="s">
        <v>260</v>
      </c>
      <c r="J400" s="1614" t="s">
        <v>125</v>
      </c>
      <c r="K400" s="1604">
        <v>46113.0</v>
      </c>
      <c r="L400" s="1602" t="s">
        <v>7652</v>
      </c>
      <c r="M400" s="307"/>
      <c r="N400" s="307"/>
      <c r="O400" s="307"/>
      <c r="P400" s="307"/>
      <c r="Q400" s="307"/>
      <c r="R400" s="307"/>
      <c r="S400" s="307"/>
      <c r="T400" s="307"/>
      <c r="U400" s="307"/>
      <c r="V400" s="307"/>
      <c r="W400" s="307"/>
      <c r="X400" s="307"/>
      <c r="Y400" s="307"/>
      <c r="Z400" s="307"/>
    </row>
    <row r="401">
      <c r="A401" s="386">
        <v>396.0</v>
      </c>
      <c r="B401" s="390"/>
      <c r="C401" s="390"/>
      <c r="D401" s="1602" t="s">
        <v>7299</v>
      </c>
      <c r="E401" s="390"/>
      <c r="F401" s="1602" t="s">
        <v>7668</v>
      </c>
      <c r="G401" s="1603" t="s">
        <v>1699</v>
      </c>
      <c r="H401" s="1602" t="s">
        <v>7669</v>
      </c>
      <c r="I401" s="178" t="s">
        <v>260</v>
      </c>
      <c r="J401" s="1614" t="s">
        <v>110</v>
      </c>
      <c r="K401" s="1604">
        <v>46118.0</v>
      </c>
      <c r="L401" s="1602" t="s">
        <v>7670</v>
      </c>
      <c r="M401" s="307"/>
      <c r="N401" s="307"/>
      <c r="O401" s="307"/>
      <c r="P401" s="307"/>
      <c r="Q401" s="307"/>
      <c r="R401" s="307"/>
      <c r="S401" s="307"/>
      <c r="T401" s="307"/>
      <c r="U401" s="307"/>
      <c r="V401" s="307"/>
      <c r="W401" s="307"/>
      <c r="X401" s="307"/>
      <c r="Y401" s="307"/>
      <c r="Z401" s="307"/>
    </row>
    <row r="402">
      <c r="A402" s="386">
        <v>397.0</v>
      </c>
      <c r="B402" s="390"/>
      <c r="C402" s="390"/>
      <c r="D402" s="1602" t="s">
        <v>7671</v>
      </c>
      <c r="E402" s="390"/>
      <c r="F402" s="1602" t="s">
        <v>104</v>
      </c>
      <c r="G402" s="1603" t="s">
        <v>7672</v>
      </c>
      <c r="H402" s="1602" t="s">
        <v>7673</v>
      </c>
      <c r="I402" s="178" t="s">
        <v>260</v>
      </c>
      <c r="J402" s="1614" t="s">
        <v>125</v>
      </c>
      <c r="K402" s="1604">
        <v>46119.0</v>
      </c>
      <c r="L402" s="1602" t="s">
        <v>6824</v>
      </c>
      <c r="M402" s="307"/>
      <c r="N402" s="307"/>
      <c r="O402" s="307"/>
      <c r="P402" s="307"/>
      <c r="Q402" s="307"/>
      <c r="R402" s="307"/>
      <c r="S402" s="307"/>
      <c r="T402" s="307"/>
      <c r="U402" s="307"/>
      <c r="V402" s="307"/>
      <c r="W402" s="307"/>
      <c r="X402" s="307"/>
      <c r="Y402" s="307"/>
      <c r="Z402" s="307"/>
    </row>
    <row r="403">
      <c r="A403" s="386">
        <v>398.0</v>
      </c>
      <c r="B403" s="390"/>
      <c r="C403" s="390"/>
      <c r="D403" s="1602" t="s">
        <v>3113</v>
      </c>
      <c r="E403" s="390"/>
      <c r="F403" s="1602" t="s">
        <v>7668</v>
      </c>
      <c r="G403" s="1603" t="s">
        <v>7674</v>
      </c>
      <c r="H403" s="1602" t="s">
        <v>7675</v>
      </c>
      <c r="I403" s="178" t="s">
        <v>260</v>
      </c>
      <c r="J403" s="1614" t="s">
        <v>110</v>
      </c>
      <c r="K403" s="1604">
        <v>46119.0</v>
      </c>
      <c r="L403" s="1602" t="s">
        <v>7670</v>
      </c>
      <c r="M403" s="307"/>
      <c r="N403" s="307"/>
      <c r="O403" s="307"/>
      <c r="P403" s="307"/>
      <c r="Q403" s="307"/>
      <c r="R403" s="307"/>
      <c r="S403" s="307"/>
      <c r="T403" s="307"/>
      <c r="U403" s="307"/>
      <c r="V403" s="307"/>
      <c r="W403" s="307"/>
      <c r="X403" s="307"/>
      <c r="Y403" s="307"/>
      <c r="Z403" s="307"/>
    </row>
    <row r="404">
      <c r="A404" s="386">
        <v>399.0</v>
      </c>
      <c r="B404" s="533"/>
      <c r="C404" s="533"/>
      <c r="D404" s="202" t="s">
        <v>605</v>
      </c>
      <c r="E404" s="533"/>
      <c r="F404" s="202" t="s">
        <v>1011</v>
      </c>
      <c r="G404" s="1559" t="s">
        <v>606</v>
      </c>
      <c r="H404" s="202" t="s">
        <v>7676</v>
      </c>
      <c r="I404" s="202" t="s">
        <v>40</v>
      </c>
      <c r="J404" s="599" t="s">
        <v>125</v>
      </c>
      <c r="K404" s="1560">
        <v>46119.0</v>
      </c>
      <c r="L404" s="202" t="s">
        <v>7677</v>
      </c>
      <c r="M404" s="307"/>
      <c r="N404" s="307"/>
      <c r="O404" s="307"/>
      <c r="P404" s="307"/>
      <c r="Q404" s="307"/>
      <c r="R404" s="307"/>
      <c r="S404" s="307"/>
      <c r="T404" s="307"/>
      <c r="U404" s="307"/>
      <c r="V404" s="307"/>
      <c r="W404" s="307"/>
      <c r="X404" s="307"/>
      <c r="Y404" s="307"/>
      <c r="Z404" s="307"/>
    </row>
    <row r="405">
      <c r="A405" s="386">
        <v>400.0</v>
      </c>
      <c r="B405" s="390"/>
      <c r="C405" s="390"/>
      <c r="D405" s="1602" t="s">
        <v>7678</v>
      </c>
      <c r="E405" s="390"/>
      <c r="F405" s="1602" t="s">
        <v>6285</v>
      </c>
      <c r="G405" s="1603" t="s">
        <v>7679</v>
      </c>
      <c r="H405" s="1602" t="s">
        <v>7680</v>
      </c>
      <c r="I405" s="178" t="s">
        <v>124</v>
      </c>
      <c r="J405" s="1614" t="s">
        <v>125</v>
      </c>
      <c r="K405" s="1604">
        <v>46120.0</v>
      </c>
      <c r="L405" s="1602" t="s">
        <v>7681</v>
      </c>
      <c r="M405" s="307"/>
      <c r="N405" s="307"/>
      <c r="O405" s="307"/>
      <c r="P405" s="307"/>
      <c r="Q405" s="307"/>
      <c r="R405" s="307"/>
      <c r="S405" s="307"/>
      <c r="T405" s="307"/>
      <c r="U405" s="307"/>
      <c r="V405" s="307"/>
      <c r="W405" s="307"/>
      <c r="X405" s="307"/>
      <c r="Y405" s="307"/>
      <c r="Z405" s="307"/>
    </row>
    <row r="406">
      <c r="A406" s="386">
        <v>401.0</v>
      </c>
      <c r="B406" s="390"/>
      <c r="C406" s="390"/>
      <c r="D406" s="1602" t="s">
        <v>7682</v>
      </c>
      <c r="E406" s="390"/>
      <c r="F406" s="1602" t="s">
        <v>6285</v>
      </c>
      <c r="G406" s="1603" t="s">
        <v>7683</v>
      </c>
      <c r="H406" s="1602" t="s">
        <v>7684</v>
      </c>
      <c r="I406" s="178" t="s">
        <v>260</v>
      </c>
      <c r="J406" s="1614" t="s">
        <v>110</v>
      </c>
      <c r="K406" s="1604">
        <v>46121.0</v>
      </c>
      <c r="L406" s="1602" t="s">
        <v>7652</v>
      </c>
      <c r="M406" s="307"/>
      <c r="N406" s="307"/>
      <c r="O406" s="307"/>
      <c r="P406" s="307"/>
      <c r="Q406" s="307"/>
      <c r="R406" s="307"/>
      <c r="S406" s="307"/>
      <c r="T406" s="307"/>
      <c r="U406" s="307"/>
      <c r="V406" s="307"/>
      <c r="W406" s="307"/>
      <c r="X406" s="307"/>
      <c r="Y406" s="307"/>
      <c r="Z406" s="307"/>
    </row>
    <row r="407">
      <c r="A407" s="386">
        <v>402.0</v>
      </c>
      <c r="B407" s="390"/>
      <c r="C407" s="390"/>
      <c r="D407" s="1602" t="s">
        <v>7685</v>
      </c>
      <c r="E407" s="390"/>
      <c r="F407" s="1602" t="s">
        <v>1255</v>
      </c>
      <c r="G407" s="1603" t="s">
        <v>7686</v>
      </c>
      <c r="H407" s="1602" t="s">
        <v>7687</v>
      </c>
      <c r="I407" s="178" t="s">
        <v>502</v>
      </c>
      <c r="J407" s="1614" t="s">
        <v>125</v>
      </c>
      <c r="K407" s="1604">
        <v>46126.0</v>
      </c>
      <c r="L407" s="1602" t="s">
        <v>6824</v>
      </c>
      <c r="M407" s="307"/>
      <c r="N407" s="307"/>
      <c r="O407" s="307"/>
      <c r="P407" s="307"/>
      <c r="Q407" s="307"/>
      <c r="R407" s="307"/>
      <c r="S407" s="307"/>
      <c r="T407" s="307"/>
      <c r="U407" s="307"/>
      <c r="V407" s="307"/>
      <c r="W407" s="307"/>
      <c r="X407" s="307"/>
      <c r="Y407" s="307"/>
      <c r="Z407" s="307"/>
    </row>
    <row r="408">
      <c r="A408" s="386">
        <v>403.0</v>
      </c>
      <c r="B408" s="390"/>
      <c r="C408" s="390"/>
      <c r="D408" s="390"/>
      <c r="E408" s="390"/>
      <c r="F408" s="1602" t="s">
        <v>2849</v>
      </c>
      <c r="G408" s="1603" t="s">
        <v>7688</v>
      </c>
      <c r="H408" s="1602" t="s">
        <v>7689</v>
      </c>
      <c r="I408" s="178" t="s">
        <v>124</v>
      </c>
      <c r="J408" s="1614" t="s">
        <v>110</v>
      </c>
      <c r="K408" s="1604">
        <v>46127.0</v>
      </c>
      <c r="L408" s="1602" t="s">
        <v>6824</v>
      </c>
      <c r="M408" s="307"/>
      <c r="N408" s="307"/>
      <c r="O408" s="307"/>
      <c r="P408" s="307"/>
      <c r="Q408" s="307"/>
      <c r="R408" s="307"/>
      <c r="S408" s="307"/>
      <c r="T408" s="307"/>
      <c r="U408" s="307"/>
      <c r="V408" s="307"/>
      <c r="W408" s="307"/>
      <c r="X408" s="307"/>
      <c r="Y408" s="307"/>
      <c r="Z408" s="307"/>
    </row>
    <row r="409">
      <c r="A409" s="386">
        <v>404.0</v>
      </c>
      <c r="B409" s="390"/>
      <c r="C409" s="390"/>
      <c r="D409" s="1602" t="s">
        <v>7690</v>
      </c>
      <c r="E409" s="390"/>
      <c r="F409" s="1602" t="s">
        <v>245</v>
      </c>
      <c r="G409" s="1614" t="s">
        <v>7691</v>
      </c>
      <c r="H409" s="1602" t="s">
        <v>7692</v>
      </c>
      <c r="I409" s="178" t="s">
        <v>260</v>
      </c>
      <c r="J409" s="1614" t="s">
        <v>125</v>
      </c>
      <c r="K409" s="1604">
        <v>46129.0</v>
      </c>
      <c r="L409" s="1602" t="s">
        <v>7652</v>
      </c>
      <c r="M409" s="307"/>
      <c r="N409" s="307"/>
      <c r="O409" s="307"/>
      <c r="P409" s="307"/>
      <c r="Q409" s="307"/>
      <c r="R409" s="307"/>
      <c r="S409" s="307"/>
      <c r="T409" s="307"/>
      <c r="U409" s="307"/>
      <c r="V409" s="307"/>
      <c r="W409" s="307"/>
      <c r="X409" s="307"/>
      <c r="Y409" s="307"/>
      <c r="Z409" s="307"/>
    </row>
    <row r="410">
      <c r="A410" s="386">
        <v>405.0</v>
      </c>
      <c r="B410" s="390"/>
      <c r="C410" s="390"/>
      <c r="D410" s="1602" t="s">
        <v>7693</v>
      </c>
      <c r="E410" s="390"/>
      <c r="F410" s="1602" t="s">
        <v>245</v>
      </c>
      <c r="G410" s="1603" t="s">
        <v>7694</v>
      </c>
      <c r="H410" s="1602" t="s">
        <v>7695</v>
      </c>
      <c r="I410" s="178" t="s">
        <v>139</v>
      </c>
      <c r="J410" s="1614" t="s">
        <v>110</v>
      </c>
      <c r="K410" s="1604">
        <v>46132.0</v>
      </c>
      <c r="L410" s="1602" t="s">
        <v>7696</v>
      </c>
      <c r="M410" s="307"/>
      <c r="N410" s="307"/>
      <c r="O410" s="307"/>
      <c r="P410" s="307"/>
      <c r="Q410" s="307"/>
      <c r="R410" s="307"/>
      <c r="S410" s="307"/>
      <c r="T410" s="307"/>
      <c r="U410" s="307"/>
      <c r="V410" s="307"/>
      <c r="W410" s="307"/>
      <c r="X410" s="307"/>
      <c r="Y410" s="307"/>
      <c r="Z410" s="307"/>
    </row>
    <row r="411">
      <c r="A411" s="386">
        <v>406.0</v>
      </c>
      <c r="B411" s="390"/>
      <c r="C411" s="390"/>
      <c r="D411" s="1602" t="s">
        <v>7697</v>
      </c>
      <c r="E411" s="390"/>
      <c r="F411" s="1602" t="s">
        <v>1011</v>
      </c>
      <c r="G411" s="1614">
        <v>9.03958041E8</v>
      </c>
      <c r="H411" s="1602" t="s">
        <v>7698</v>
      </c>
      <c r="I411" s="178" t="s">
        <v>260</v>
      </c>
      <c r="J411" s="1614" t="s">
        <v>125</v>
      </c>
      <c r="K411" s="1604">
        <v>46132.0</v>
      </c>
      <c r="L411" s="1602" t="s">
        <v>7670</v>
      </c>
      <c r="M411" s="307"/>
      <c r="N411" s="307"/>
      <c r="O411" s="307"/>
      <c r="P411" s="307"/>
      <c r="Q411" s="307"/>
      <c r="R411" s="307"/>
      <c r="S411" s="307"/>
      <c r="T411" s="307"/>
      <c r="U411" s="307"/>
      <c r="V411" s="307"/>
      <c r="W411" s="307"/>
      <c r="X411" s="307"/>
      <c r="Y411" s="307"/>
      <c r="Z411" s="307"/>
    </row>
    <row r="412">
      <c r="A412" s="386">
        <v>407.0</v>
      </c>
      <c r="B412" s="390"/>
      <c r="C412" s="390"/>
      <c r="D412" s="1602" t="s">
        <v>7699</v>
      </c>
      <c r="E412" s="390"/>
      <c r="F412" s="1602" t="s">
        <v>7632</v>
      </c>
      <c r="G412" s="1603" t="s">
        <v>7700</v>
      </c>
      <c r="H412" s="1602" t="s">
        <v>7701</v>
      </c>
      <c r="I412" s="178" t="s">
        <v>124</v>
      </c>
      <c r="J412" s="1614" t="s">
        <v>110</v>
      </c>
      <c r="K412" s="1604">
        <v>46140.0</v>
      </c>
      <c r="L412" s="1602" t="s">
        <v>7702</v>
      </c>
      <c r="M412" s="307"/>
      <c r="N412" s="307"/>
      <c r="O412" s="307"/>
      <c r="P412" s="307"/>
      <c r="Q412" s="307"/>
      <c r="R412" s="307"/>
      <c r="S412" s="307"/>
      <c r="T412" s="307"/>
      <c r="U412" s="307"/>
      <c r="V412" s="307"/>
      <c r="W412" s="307"/>
      <c r="X412" s="307"/>
      <c r="Y412" s="307"/>
      <c r="Z412" s="307"/>
    </row>
    <row r="413">
      <c r="A413" s="386">
        <v>408.0</v>
      </c>
      <c r="B413" s="390"/>
      <c r="C413" s="390"/>
      <c r="D413" s="1602" t="s">
        <v>7703</v>
      </c>
      <c r="E413" s="390"/>
      <c r="F413" s="1602" t="s">
        <v>1011</v>
      </c>
      <c r="G413" s="1603" t="s">
        <v>7704</v>
      </c>
      <c r="H413" s="1602" t="s">
        <v>7705</v>
      </c>
      <c r="I413" s="178" t="s">
        <v>124</v>
      </c>
      <c r="J413" s="1614" t="s">
        <v>125</v>
      </c>
      <c r="K413" s="1604">
        <v>46141.0</v>
      </c>
      <c r="L413" s="1602" t="s">
        <v>7652</v>
      </c>
      <c r="M413" s="307"/>
      <c r="N413" s="307"/>
      <c r="O413" s="307"/>
      <c r="P413" s="307"/>
      <c r="Q413" s="307"/>
      <c r="R413" s="307"/>
      <c r="S413" s="307"/>
      <c r="T413" s="307"/>
      <c r="U413" s="307"/>
      <c r="V413" s="307"/>
      <c r="W413" s="307"/>
      <c r="X413" s="307"/>
      <c r="Y413" s="307"/>
      <c r="Z413" s="307"/>
    </row>
    <row r="414">
      <c r="A414" s="386">
        <v>409.0</v>
      </c>
      <c r="B414" s="390"/>
      <c r="C414" s="390"/>
      <c r="D414" s="1602" t="s">
        <v>7706</v>
      </c>
      <c r="E414" s="390"/>
      <c r="F414" s="1602" t="s">
        <v>1255</v>
      </c>
      <c r="G414" s="1603" t="s">
        <v>626</v>
      </c>
      <c r="H414" s="1602" t="s">
        <v>7707</v>
      </c>
      <c r="I414" s="178" t="s">
        <v>139</v>
      </c>
      <c r="J414" s="1614" t="s">
        <v>125</v>
      </c>
      <c r="K414" s="1604">
        <v>46144.0</v>
      </c>
      <c r="L414" s="1602" t="s">
        <v>7652</v>
      </c>
      <c r="M414" s="307"/>
      <c r="N414" s="307"/>
      <c r="O414" s="307"/>
      <c r="P414" s="307"/>
      <c r="Q414" s="307"/>
      <c r="R414" s="307"/>
      <c r="S414" s="307"/>
      <c r="T414" s="307"/>
      <c r="U414" s="307"/>
      <c r="V414" s="307"/>
      <c r="W414" s="307"/>
      <c r="X414" s="307"/>
      <c r="Y414" s="307"/>
      <c r="Z414" s="307"/>
    </row>
    <row r="415">
      <c r="A415" s="386">
        <v>410.0</v>
      </c>
      <c r="B415" s="390"/>
      <c r="C415" s="390"/>
      <c r="D415" s="1602" t="s">
        <v>7586</v>
      </c>
      <c r="E415" s="390"/>
      <c r="F415" s="1602" t="s">
        <v>245</v>
      </c>
      <c r="G415" s="1603" t="s">
        <v>838</v>
      </c>
      <c r="H415" s="1602" t="s">
        <v>7708</v>
      </c>
      <c r="I415" s="178" t="s">
        <v>40</v>
      </c>
      <c r="J415" s="1614" t="s">
        <v>110</v>
      </c>
      <c r="K415" s="1604">
        <v>46146.0</v>
      </c>
      <c r="L415" s="1602" t="s">
        <v>7670</v>
      </c>
      <c r="M415" s="307"/>
      <c r="N415" s="307"/>
      <c r="O415" s="307"/>
      <c r="P415" s="307"/>
      <c r="Q415" s="307"/>
      <c r="R415" s="307"/>
      <c r="S415" s="307"/>
      <c r="T415" s="307"/>
      <c r="U415" s="307"/>
      <c r="V415" s="307"/>
      <c r="W415" s="307"/>
      <c r="X415" s="307"/>
      <c r="Y415" s="307"/>
      <c r="Z415" s="307"/>
    </row>
    <row r="416">
      <c r="A416" s="386">
        <v>411.0</v>
      </c>
      <c r="B416" s="390"/>
      <c r="C416" s="390"/>
      <c r="D416" s="1602" t="s">
        <v>7646</v>
      </c>
      <c r="E416" s="390"/>
      <c r="F416" s="1602" t="s">
        <v>7632</v>
      </c>
      <c r="G416" s="1603" t="s">
        <v>7647</v>
      </c>
      <c r="H416" s="1602" t="s">
        <v>7709</v>
      </c>
      <c r="I416" s="178" t="s">
        <v>124</v>
      </c>
      <c r="J416" s="1614" t="s">
        <v>110</v>
      </c>
      <c r="K416" s="390"/>
      <c r="L416" s="1602" t="s">
        <v>7681</v>
      </c>
      <c r="M416" s="307"/>
      <c r="N416" s="307"/>
      <c r="O416" s="307"/>
      <c r="P416" s="307"/>
      <c r="Q416" s="307"/>
      <c r="R416" s="307"/>
      <c r="S416" s="307"/>
      <c r="T416" s="307"/>
      <c r="U416" s="307"/>
      <c r="V416" s="307"/>
      <c r="W416" s="307"/>
      <c r="X416" s="307"/>
      <c r="Y416" s="307"/>
      <c r="Z416" s="307"/>
    </row>
    <row r="417">
      <c r="A417" s="386">
        <v>412.0</v>
      </c>
      <c r="B417" s="390"/>
      <c r="C417" s="390"/>
      <c r="D417" s="1602" t="s">
        <v>7710</v>
      </c>
      <c r="E417" s="390"/>
      <c r="F417" s="390"/>
      <c r="G417" s="1603" t="s">
        <v>7711</v>
      </c>
      <c r="H417" s="1602" t="s">
        <v>7712</v>
      </c>
      <c r="I417" s="178" t="s">
        <v>260</v>
      </c>
      <c r="J417" s="1614" t="s">
        <v>125</v>
      </c>
      <c r="K417" s="1604">
        <v>46150.0</v>
      </c>
      <c r="L417" s="1602" t="s">
        <v>7670</v>
      </c>
      <c r="M417" s="307"/>
      <c r="N417" s="307"/>
      <c r="O417" s="307"/>
      <c r="P417" s="307"/>
      <c r="Q417" s="307"/>
      <c r="R417" s="307"/>
      <c r="S417" s="307"/>
      <c r="T417" s="307"/>
      <c r="U417" s="307"/>
      <c r="V417" s="307"/>
      <c r="W417" s="307"/>
      <c r="X417" s="307"/>
      <c r="Y417" s="307"/>
      <c r="Z417" s="307"/>
    </row>
    <row r="418">
      <c r="A418" s="386">
        <v>413.0</v>
      </c>
      <c r="B418" s="390"/>
      <c r="C418" s="390"/>
      <c r="D418" s="1602" t="s">
        <v>7713</v>
      </c>
      <c r="E418" s="390"/>
      <c r="F418" s="1602" t="s">
        <v>245</v>
      </c>
      <c r="G418" s="1603" t="s">
        <v>7714</v>
      </c>
      <c r="H418" s="1602" t="s">
        <v>7715</v>
      </c>
      <c r="I418" s="178" t="s">
        <v>124</v>
      </c>
      <c r="J418" s="1614" t="s">
        <v>110</v>
      </c>
      <c r="K418" s="1604">
        <v>46153.0</v>
      </c>
      <c r="L418" s="1602" t="s">
        <v>7652</v>
      </c>
      <c r="M418" s="307"/>
      <c r="N418" s="307"/>
      <c r="O418" s="307"/>
      <c r="P418" s="307"/>
      <c r="Q418" s="307"/>
      <c r="R418" s="307"/>
      <c r="S418" s="307"/>
      <c r="T418" s="307"/>
      <c r="U418" s="307"/>
      <c r="V418" s="307"/>
      <c r="W418" s="307"/>
      <c r="X418" s="307"/>
      <c r="Y418" s="307"/>
      <c r="Z418" s="307"/>
    </row>
    <row r="419">
      <c r="A419" s="386">
        <v>414.0</v>
      </c>
      <c r="B419" s="390"/>
      <c r="C419" s="390"/>
      <c r="D419" s="1602" t="s">
        <v>7716</v>
      </c>
      <c r="E419" s="390"/>
      <c r="F419" s="1602" t="s">
        <v>104</v>
      </c>
      <c r="G419" s="1603" t="s">
        <v>7717</v>
      </c>
      <c r="H419" s="1602" t="s">
        <v>7718</v>
      </c>
      <c r="I419" s="178" t="s">
        <v>124</v>
      </c>
      <c r="J419" s="1614" t="s">
        <v>125</v>
      </c>
      <c r="K419" s="1604">
        <v>46153.0</v>
      </c>
      <c r="L419" s="1602" t="s">
        <v>6824</v>
      </c>
      <c r="M419" s="307"/>
      <c r="N419" s="307"/>
      <c r="O419" s="307"/>
      <c r="P419" s="307"/>
      <c r="Q419" s="307"/>
      <c r="R419" s="307"/>
      <c r="S419" s="307"/>
      <c r="T419" s="307"/>
      <c r="U419" s="307"/>
      <c r="V419" s="307"/>
      <c r="W419" s="307"/>
      <c r="X419" s="307"/>
      <c r="Y419" s="307"/>
      <c r="Z419" s="307"/>
    </row>
    <row r="420">
      <c r="A420" s="386">
        <v>415.0</v>
      </c>
      <c r="B420" s="390"/>
      <c r="C420" s="390"/>
      <c r="D420" s="1602" t="s">
        <v>7719</v>
      </c>
      <c r="E420" s="390"/>
      <c r="F420" s="390"/>
      <c r="G420" s="1603" t="s">
        <v>7720</v>
      </c>
      <c r="H420" s="1602" t="s">
        <v>7721</v>
      </c>
      <c r="I420" s="178" t="s">
        <v>124</v>
      </c>
      <c r="J420" s="1614" t="s">
        <v>110</v>
      </c>
      <c r="K420" s="1604">
        <v>46154.0</v>
      </c>
      <c r="L420" s="1602" t="s">
        <v>7652</v>
      </c>
      <c r="M420" s="307"/>
      <c r="N420" s="307"/>
      <c r="O420" s="307"/>
      <c r="P420" s="307"/>
      <c r="Q420" s="307"/>
      <c r="R420" s="307"/>
      <c r="S420" s="307"/>
      <c r="T420" s="307"/>
      <c r="U420" s="307"/>
      <c r="V420" s="307"/>
      <c r="W420" s="307"/>
      <c r="X420" s="307"/>
      <c r="Y420" s="307"/>
      <c r="Z420" s="307"/>
    </row>
    <row r="421">
      <c r="A421" s="386">
        <v>416.0</v>
      </c>
      <c r="B421" s="390"/>
      <c r="C421" s="390"/>
      <c r="D421" s="1602" t="s">
        <v>7722</v>
      </c>
      <c r="E421" s="390"/>
      <c r="F421" s="390"/>
      <c r="G421" s="1603" t="s">
        <v>7723</v>
      </c>
      <c r="H421" s="1602" t="s">
        <v>7724</v>
      </c>
      <c r="I421" s="178" t="s">
        <v>124</v>
      </c>
      <c r="J421" s="1614" t="s">
        <v>110</v>
      </c>
      <c r="K421" s="1604">
        <v>46158.0</v>
      </c>
      <c r="L421" s="1602" t="s">
        <v>7652</v>
      </c>
      <c r="M421" s="307"/>
      <c r="N421" s="307"/>
      <c r="O421" s="307"/>
      <c r="P421" s="307"/>
      <c r="Q421" s="307"/>
      <c r="R421" s="307"/>
      <c r="S421" s="307"/>
      <c r="T421" s="307"/>
      <c r="U421" s="307"/>
      <c r="V421" s="307"/>
      <c r="W421" s="307"/>
      <c r="X421" s="307"/>
      <c r="Y421" s="307"/>
      <c r="Z421" s="307"/>
    </row>
    <row r="422">
      <c r="A422" s="386">
        <v>417.0</v>
      </c>
      <c r="B422" s="390"/>
      <c r="C422" s="390"/>
      <c r="D422" s="1602" t="s">
        <v>7725</v>
      </c>
      <c r="E422" s="390"/>
      <c r="F422" s="390"/>
      <c r="G422" s="1603" t="s">
        <v>7726</v>
      </c>
      <c r="H422" s="1602" t="s">
        <v>7727</v>
      </c>
      <c r="I422" s="178" t="s">
        <v>40</v>
      </c>
      <c r="J422" s="1614" t="s">
        <v>125</v>
      </c>
      <c r="K422" s="1604">
        <v>46160.0</v>
      </c>
      <c r="L422" s="1602" t="s">
        <v>6824</v>
      </c>
      <c r="M422" s="307"/>
      <c r="N422" s="307"/>
      <c r="O422" s="307"/>
      <c r="P422" s="307"/>
      <c r="Q422" s="307"/>
      <c r="R422" s="307"/>
      <c r="S422" s="307"/>
      <c r="T422" s="307"/>
      <c r="U422" s="307"/>
      <c r="V422" s="307"/>
      <c r="W422" s="307"/>
      <c r="X422" s="307"/>
      <c r="Y422" s="307"/>
      <c r="Z422" s="307"/>
    </row>
    <row r="423">
      <c r="A423" s="386">
        <v>418.0</v>
      </c>
      <c r="B423" s="533"/>
      <c r="C423" s="533"/>
      <c r="D423" s="202" t="s">
        <v>7728</v>
      </c>
      <c r="E423" s="533"/>
      <c r="F423" s="202" t="s">
        <v>5747</v>
      </c>
      <c r="G423" s="1559" t="s">
        <v>650</v>
      </c>
      <c r="H423" s="202" t="s">
        <v>7729</v>
      </c>
      <c r="I423" s="202" t="s">
        <v>40</v>
      </c>
      <c r="J423" s="599" t="s">
        <v>110</v>
      </c>
      <c r="K423" s="1560">
        <v>46160.0</v>
      </c>
      <c r="L423" s="202" t="s">
        <v>7522</v>
      </c>
      <c r="M423" s="307"/>
      <c r="N423" s="307"/>
      <c r="O423" s="307"/>
      <c r="P423" s="307"/>
      <c r="Q423" s="307"/>
      <c r="R423" s="307"/>
      <c r="S423" s="307"/>
      <c r="T423" s="307"/>
      <c r="U423" s="307"/>
      <c r="V423" s="307"/>
      <c r="W423" s="307"/>
      <c r="X423" s="307"/>
      <c r="Y423" s="307"/>
      <c r="Z423" s="307"/>
    </row>
    <row r="424">
      <c r="A424" s="386">
        <v>419.0</v>
      </c>
      <c r="B424" s="533"/>
      <c r="C424" s="533"/>
      <c r="D424" s="202" t="s">
        <v>7730</v>
      </c>
      <c r="E424" s="533"/>
      <c r="F424" s="202" t="s">
        <v>5747</v>
      </c>
      <c r="G424" s="1559" t="s">
        <v>653</v>
      </c>
      <c r="H424" s="202" t="s">
        <v>7731</v>
      </c>
      <c r="I424" s="202" t="s">
        <v>40</v>
      </c>
      <c r="J424" s="599" t="s">
        <v>125</v>
      </c>
      <c r="K424" s="1560">
        <v>46160.0</v>
      </c>
      <c r="L424" s="202" t="s">
        <v>7522</v>
      </c>
      <c r="M424" s="307"/>
      <c r="N424" s="307"/>
      <c r="O424" s="307"/>
      <c r="P424" s="307"/>
      <c r="Q424" s="307"/>
      <c r="R424" s="307"/>
      <c r="S424" s="307"/>
      <c r="T424" s="307"/>
      <c r="U424" s="307"/>
      <c r="V424" s="307"/>
      <c r="W424" s="307"/>
      <c r="X424" s="307"/>
      <c r="Y424" s="307"/>
      <c r="Z424" s="307"/>
    </row>
    <row r="425">
      <c r="A425" s="386">
        <v>420.0</v>
      </c>
      <c r="B425" s="390"/>
      <c r="C425" s="390"/>
      <c r="D425" s="1602" t="s">
        <v>7732</v>
      </c>
      <c r="E425" s="390"/>
      <c r="F425" s="1602" t="s">
        <v>1265</v>
      </c>
      <c r="G425" s="1603" t="s">
        <v>7733</v>
      </c>
      <c r="H425" s="1602" t="s">
        <v>7734</v>
      </c>
      <c r="I425" s="178" t="s">
        <v>124</v>
      </c>
      <c r="J425" s="1614" t="s">
        <v>110</v>
      </c>
      <c r="K425" s="1604">
        <v>46167.0</v>
      </c>
      <c r="L425" s="1602" t="s">
        <v>6960</v>
      </c>
      <c r="M425" s="307"/>
      <c r="N425" s="307"/>
      <c r="O425" s="307"/>
      <c r="P425" s="307"/>
      <c r="Q425" s="307"/>
      <c r="R425" s="307"/>
      <c r="S425" s="307"/>
      <c r="T425" s="307"/>
      <c r="U425" s="307"/>
      <c r="V425" s="307"/>
      <c r="W425" s="307"/>
      <c r="X425" s="307"/>
      <c r="Y425" s="307"/>
      <c r="Z425" s="307"/>
    </row>
    <row r="426">
      <c r="A426" s="386">
        <v>421.0</v>
      </c>
      <c r="B426" s="390"/>
      <c r="C426" s="390"/>
      <c r="D426" s="1602" t="s">
        <v>7735</v>
      </c>
      <c r="E426" s="390"/>
      <c r="F426" s="1602" t="s">
        <v>104</v>
      </c>
      <c r="G426" s="1603" t="s">
        <v>7736</v>
      </c>
      <c r="H426" s="1602" t="s">
        <v>7737</v>
      </c>
      <c r="I426" s="178" t="s">
        <v>502</v>
      </c>
      <c r="J426" s="1614" t="s">
        <v>125</v>
      </c>
      <c r="K426" s="1604">
        <v>46167.0</v>
      </c>
      <c r="L426" s="1602" t="s">
        <v>6960</v>
      </c>
      <c r="M426" s="307"/>
      <c r="N426" s="307"/>
      <c r="O426" s="307"/>
      <c r="P426" s="307"/>
      <c r="Q426" s="307"/>
      <c r="R426" s="307"/>
      <c r="S426" s="307"/>
      <c r="T426" s="307"/>
      <c r="U426" s="307"/>
      <c r="V426" s="307"/>
      <c r="W426" s="307"/>
      <c r="X426" s="307"/>
      <c r="Y426" s="307"/>
      <c r="Z426" s="307"/>
    </row>
    <row r="427">
      <c r="A427" s="386">
        <v>422.0</v>
      </c>
      <c r="B427" s="390"/>
      <c r="C427" s="390"/>
      <c r="D427" s="1602" t="s">
        <v>7738</v>
      </c>
      <c r="E427" s="390"/>
      <c r="F427" s="390"/>
      <c r="G427" s="1603" t="s">
        <v>7739</v>
      </c>
      <c r="H427" s="1602" t="s">
        <v>7740</v>
      </c>
      <c r="I427" s="178" t="s">
        <v>124</v>
      </c>
      <c r="J427" s="1614" t="s">
        <v>110</v>
      </c>
      <c r="K427" s="1604">
        <v>46167.0</v>
      </c>
      <c r="L427" s="1602" t="s">
        <v>7670</v>
      </c>
      <c r="M427" s="307"/>
      <c r="N427" s="307"/>
      <c r="O427" s="307"/>
      <c r="P427" s="307"/>
      <c r="Q427" s="307"/>
      <c r="R427" s="307"/>
      <c r="S427" s="307"/>
      <c r="T427" s="307"/>
      <c r="U427" s="307"/>
      <c r="V427" s="307"/>
      <c r="W427" s="307"/>
      <c r="X427" s="307"/>
      <c r="Y427" s="307"/>
      <c r="Z427" s="307"/>
    </row>
    <row r="428">
      <c r="A428" s="386">
        <v>423.0</v>
      </c>
      <c r="B428" s="390"/>
      <c r="C428" s="390"/>
      <c r="D428" s="1602" t="s">
        <v>7741</v>
      </c>
      <c r="E428" s="390"/>
      <c r="F428" s="1602" t="s">
        <v>1255</v>
      </c>
      <c r="G428" s="1603" t="s">
        <v>7742</v>
      </c>
      <c r="H428" s="1602" t="s">
        <v>7743</v>
      </c>
      <c r="I428" s="178" t="s">
        <v>502</v>
      </c>
      <c r="J428" s="1614" t="s">
        <v>125</v>
      </c>
      <c r="K428" s="1604">
        <v>46169.0</v>
      </c>
      <c r="L428" s="1602" t="s">
        <v>7670</v>
      </c>
      <c r="M428" s="307"/>
      <c r="N428" s="307"/>
      <c r="O428" s="307"/>
      <c r="P428" s="307"/>
      <c r="Q428" s="307"/>
      <c r="R428" s="307"/>
      <c r="S428" s="307"/>
      <c r="T428" s="307"/>
      <c r="U428" s="307"/>
      <c r="V428" s="307"/>
      <c r="W428" s="307"/>
      <c r="X428" s="307"/>
      <c r="Y428" s="307"/>
      <c r="Z428" s="307"/>
    </row>
    <row r="429">
      <c r="A429" s="386">
        <v>424.0</v>
      </c>
      <c r="B429" s="390"/>
      <c r="C429" s="390"/>
      <c r="D429" s="1602" t="s">
        <v>7744</v>
      </c>
      <c r="E429" s="390"/>
      <c r="F429" s="1602" t="s">
        <v>1255</v>
      </c>
      <c r="G429" s="1603" t="s">
        <v>7745</v>
      </c>
      <c r="H429" s="1602" t="s">
        <v>7746</v>
      </c>
      <c r="I429" s="178" t="s">
        <v>124</v>
      </c>
      <c r="J429" s="1614" t="s">
        <v>110</v>
      </c>
      <c r="K429" s="1604">
        <v>46169.0</v>
      </c>
      <c r="L429" s="1602" t="s">
        <v>7652</v>
      </c>
      <c r="M429" s="307"/>
      <c r="N429" s="307"/>
      <c r="O429" s="307"/>
      <c r="P429" s="307"/>
      <c r="Q429" s="307"/>
      <c r="R429" s="307"/>
      <c r="S429" s="307"/>
      <c r="T429" s="307"/>
      <c r="U429" s="307"/>
      <c r="V429" s="307"/>
      <c r="W429" s="307"/>
      <c r="X429" s="307"/>
      <c r="Y429" s="307"/>
      <c r="Z429" s="307"/>
    </row>
    <row r="430">
      <c r="A430" s="386">
        <v>425.0</v>
      </c>
      <c r="B430" s="390"/>
      <c r="C430" s="390"/>
      <c r="D430" s="1602" t="s">
        <v>7747</v>
      </c>
      <c r="E430" s="390"/>
      <c r="F430" s="1602" t="s">
        <v>5747</v>
      </c>
      <c r="G430" s="1603" t="s">
        <v>7748</v>
      </c>
      <c r="H430" s="1602" t="s">
        <v>7749</v>
      </c>
      <c r="I430" s="178" t="s">
        <v>124</v>
      </c>
      <c r="J430" s="1614" t="s">
        <v>125</v>
      </c>
      <c r="K430" s="1604">
        <v>46169.0</v>
      </c>
      <c r="L430" s="1602" t="s">
        <v>7681</v>
      </c>
      <c r="M430" s="307"/>
      <c r="N430" s="307"/>
      <c r="O430" s="307"/>
      <c r="P430" s="307"/>
      <c r="Q430" s="307"/>
      <c r="R430" s="307"/>
      <c r="S430" s="307"/>
      <c r="T430" s="307"/>
      <c r="U430" s="307"/>
      <c r="V430" s="307"/>
      <c r="W430" s="307"/>
      <c r="X430" s="307"/>
      <c r="Y430" s="307"/>
      <c r="Z430" s="307"/>
    </row>
    <row r="431">
      <c r="A431" s="386">
        <v>426.0</v>
      </c>
      <c r="B431" s="390"/>
      <c r="C431" s="390"/>
      <c r="D431" s="1602" t="s">
        <v>7750</v>
      </c>
      <c r="E431" s="390"/>
      <c r="F431" s="390"/>
      <c r="G431" s="1603" t="s">
        <v>7751</v>
      </c>
      <c r="H431" s="1602" t="s">
        <v>7752</v>
      </c>
      <c r="I431" s="178" t="s">
        <v>124</v>
      </c>
      <c r="J431" s="1614" t="s">
        <v>110</v>
      </c>
      <c r="K431" s="1604">
        <v>46182.0</v>
      </c>
      <c r="L431" s="1602" t="s">
        <v>7670</v>
      </c>
      <c r="M431" s="307"/>
      <c r="N431" s="307"/>
      <c r="O431" s="307"/>
      <c r="P431" s="307"/>
      <c r="Q431" s="307"/>
      <c r="R431" s="307"/>
      <c r="S431" s="307"/>
      <c r="T431" s="307"/>
      <c r="U431" s="307"/>
      <c r="V431" s="307"/>
      <c r="W431" s="307"/>
      <c r="X431" s="307"/>
      <c r="Y431" s="307"/>
      <c r="Z431" s="307"/>
    </row>
    <row r="432">
      <c r="A432" s="386">
        <v>427.0</v>
      </c>
      <c r="B432" s="390"/>
      <c r="C432" s="390"/>
      <c r="D432" s="1602" t="s">
        <v>671</v>
      </c>
      <c r="E432" s="390"/>
      <c r="F432" s="1602" t="s">
        <v>104</v>
      </c>
      <c r="G432" s="1603" t="s">
        <v>672</v>
      </c>
      <c r="H432" s="1602" t="s">
        <v>7753</v>
      </c>
      <c r="I432" s="178" t="s">
        <v>40</v>
      </c>
      <c r="J432" s="1614" t="s">
        <v>125</v>
      </c>
      <c r="K432" s="1604">
        <v>46182.0</v>
      </c>
      <c r="L432" s="1602" t="s">
        <v>7670</v>
      </c>
      <c r="M432" s="307"/>
      <c r="N432" s="307"/>
      <c r="O432" s="307"/>
      <c r="P432" s="307"/>
      <c r="Q432" s="307"/>
      <c r="R432" s="307"/>
      <c r="S432" s="307"/>
      <c r="T432" s="307"/>
      <c r="U432" s="307"/>
      <c r="V432" s="307"/>
      <c r="W432" s="307"/>
      <c r="X432" s="307"/>
      <c r="Y432" s="307"/>
      <c r="Z432" s="307"/>
    </row>
    <row r="433">
      <c r="A433" s="386">
        <v>428.0</v>
      </c>
      <c r="B433" s="390"/>
      <c r="C433" s="390"/>
      <c r="D433" s="1602" t="s">
        <v>7716</v>
      </c>
      <c r="E433" s="390"/>
      <c r="F433" s="1602" t="s">
        <v>104</v>
      </c>
      <c r="G433" s="1603" t="s">
        <v>7717</v>
      </c>
      <c r="H433" s="1602" t="s">
        <v>7754</v>
      </c>
      <c r="I433" s="178" t="s">
        <v>502</v>
      </c>
      <c r="J433" s="1614" t="s">
        <v>110</v>
      </c>
      <c r="K433" s="390"/>
      <c r="L433" s="390"/>
      <c r="M433" s="307"/>
      <c r="N433" s="307"/>
      <c r="O433" s="307"/>
      <c r="P433" s="307"/>
      <c r="Q433" s="307"/>
      <c r="R433" s="307"/>
      <c r="S433" s="307"/>
      <c r="T433" s="307"/>
      <c r="U433" s="307"/>
      <c r="V433" s="307"/>
      <c r="W433" s="307"/>
      <c r="X433" s="307"/>
      <c r="Y433" s="307"/>
      <c r="Z433" s="307"/>
    </row>
    <row r="434">
      <c r="A434" s="386">
        <v>429.0</v>
      </c>
      <c r="B434" s="390"/>
      <c r="C434" s="390"/>
      <c r="D434" s="1602" t="s">
        <v>2371</v>
      </c>
      <c r="E434" s="390"/>
      <c r="F434" s="1602" t="s">
        <v>1255</v>
      </c>
      <c r="G434" s="1603" t="s">
        <v>705</v>
      </c>
      <c r="H434" s="1602" t="s">
        <v>7755</v>
      </c>
      <c r="I434" s="178" t="s">
        <v>40</v>
      </c>
      <c r="J434" s="1614" t="s">
        <v>125</v>
      </c>
      <c r="K434" s="1604">
        <v>46184.0</v>
      </c>
      <c r="L434" s="1602" t="s">
        <v>7652</v>
      </c>
      <c r="M434" s="307"/>
      <c r="N434" s="307"/>
      <c r="O434" s="307"/>
      <c r="P434" s="307"/>
      <c r="Q434" s="307"/>
      <c r="R434" s="307"/>
      <c r="S434" s="307"/>
      <c r="T434" s="307"/>
      <c r="U434" s="307"/>
      <c r="V434" s="307"/>
      <c r="W434" s="307"/>
      <c r="X434" s="307"/>
      <c r="Y434" s="307"/>
      <c r="Z434" s="307"/>
    </row>
    <row r="435">
      <c r="A435" s="386">
        <v>430.0</v>
      </c>
      <c r="B435" s="390"/>
      <c r="C435" s="390"/>
      <c r="D435" s="1602" t="s">
        <v>7756</v>
      </c>
      <c r="E435" s="390"/>
      <c r="F435" s="1602" t="s">
        <v>5747</v>
      </c>
      <c r="G435" s="1603" t="s">
        <v>7757</v>
      </c>
      <c r="H435" s="1602" t="s">
        <v>7758</v>
      </c>
      <c r="I435" s="178" t="s">
        <v>139</v>
      </c>
      <c r="J435" s="1614" t="s">
        <v>110</v>
      </c>
      <c r="K435" s="390"/>
      <c r="L435" s="1602" t="s">
        <v>7681</v>
      </c>
      <c r="M435" s="307"/>
      <c r="N435" s="307"/>
      <c r="O435" s="307"/>
      <c r="P435" s="307"/>
      <c r="Q435" s="307"/>
      <c r="R435" s="307"/>
      <c r="S435" s="307"/>
      <c r="T435" s="307"/>
      <c r="U435" s="307"/>
      <c r="V435" s="307"/>
      <c r="W435" s="307"/>
      <c r="X435" s="307"/>
      <c r="Y435" s="307"/>
      <c r="Z435" s="307"/>
    </row>
    <row r="436">
      <c r="A436" s="386">
        <v>431.0</v>
      </c>
      <c r="B436" s="390"/>
      <c r="C436" s="390"/>
      <c r="D436" s="1602" t="s">
        <v>7759</v>
      </c>
      <c r="E436" s="390"/>
      <c r="F436" s="1602" t="s">
        <v>104</v>
      </c>
      <c r="G436" s="1603" t="s">
        <v>7760</v>
      </c>
      <c r="H436" s="1602" t="s">
        <v>7761</v>
      </c>
      <c r="I436" s="178" t="s">
        <v>124</v>
      </c>
      <c r="J436" s="1614" t="s">
        <v>125</v>
      </c>
      <c r="K436" s="1604">
        <v>46202.0</v>
      </c>
      <c r="L436" s="1602" t="s">
        <v>7670</v>
      </c>
      <c r="M436" s="307"/>
      <c r="N436" s="307"/>
      <c r="O436" s="307"/>
      <c r="P436" s="307"/>
      <c r="Q436" s="307"/>
      <c r="R436" s="307"/>
      <c r="S436" s="307"/>
      <c r="T436" s="307"/>
      <c r="U436" s="307"/>
      <c r="V436" s="307"/>
      <c r="W436" s="307"/>
      <c r="X436" s="307"/>
      <c r="Y436" s="307"/>
      <c r="Z436" s="307"/>
    </row>
    <row r="437">
      <c r="A437" s="386">
        <v>432.0</v>
      </c>
      <c r="B437" s="390"/>
      <c r="C437" s="390"/>
      <c r="D437" s="1602" t="s">
        <v>7762</v>
      </c>
      <c r="E437" s="390"/>
      <c r="F437" s="390"/>
      <c r="G437" s="1603" t="s">
        <v>7763</v>
      </c>
      <c r="H437" s="1602" t="s">
        <v>7764</v>
      </c>
      <c r="I437" s="178" t="s">
        <v>124</v>
      </c>
      <c r="J437" s="1614" t="s">
        <v>110</v>
      </c>
      <c r="K437" s="1604">
        <v>46205.0</v>
      </c>
      <c r="L437" s="1602" t="s">
        <v>7652</v>
      </c>
      <c r="M437" s="307"/>
      <c r="N437" s="307"/>
      <c r="O437" s="307"/>
      <c r="P437" s="307"/>
      <c r="Q437" s="307"/>
      <c r="R437" s="307"/>
      <c r="S437" s="307"/>
      <c r="T437" s="307"/>
      <c r="U437" s="307"/>
      <c r="V437" s="307"/>
      <c r="W437" s="307"/>
      <c r="X437" s="307"/>
      <c r="Y437" s="307"/>
      <c r="Z437" s="307"/>
    </row>
    <row r="438">
      <c r="A438" s="386">
        <v>433.0</v>
      </c>
      <c r="B438" s="390"/>
      <c r="C438" s="390"/>
      <c r="D438" s="1602" t="s">
        <v>7765</v>
      </c>
      <c r="E438" s="390"/>
      <c r="F438" s="390"/>
      <c r="G438" s="1603" t="s">
        <v>7766</v>
      </c>
      <c r="H438" s="1602" t="s">
        <v>7767</v>
      </c>
      <c r="I438" s="178" t="s">
        <v>260</v>
      </c>
      <c r="J438" s="1614" t="s">
        <v>125</v>
      </c>
      <c r="K438" s="1604">
        <v>46206.0</v>
      </c>
      <c r="L438" s="1602" t="s">
        <v>7652</v>
      </c>
      <c r="M438" s="307"/>
      <c r="N438" s="307"/>
      <c r="O438" s="307"/>
      <c r="P438" s="307"/>
      <c r="Q438" s="307"/>
      <c r="R438" s="307"/>
      <c r="S438" s="307"/>
      <c r="T438" s="307"/>
      <c r="U438" s="307"/>
      <c r="V438" s="307"/>
      <c r="W438" s="307"/>
      <c r="X438" s="307"/>
      <c r="Y438" s="307"/>
      <c r="Z438" s="307"/>
    </row>
    <row r="439">
      <c r="A439" s="386">
        <v>434.0</v>
      </c>
      <c r="B439" s="390"/>
      <c r="C439" s="390"/>
      <c r="D439" s="1602" t="s">
        <v>7768</v>
      </c>
      <c r="E439" s="390"/>
      <c r="F439" s="390"/>
      <c r="G439" s="1614" t="s">
        <v>7769</v>
      </c>
      <c r="H439" s="1602" t="s">
        <v>7770</v>
      </c>
      <c r="I439" s="178" t="s">
        <v>124</v>
      </c>
      <c r="J439" s="1614" t="s">
        <v>110</v>
      </c>
      <c r="K439" s="1604">
        <v>46207.0</v>
      </c>
      <c r="L439" s="1602" t="s">
        <v>7652</v>
      </c>
      <c r="M439" s="307"/>
      <c r="N439" s="307"/>
      <c r="O439" s="307"/>
      <c r="P439" s="307"/>
      <c r="Q439" s="307"/>
      <c r="R439" s="307"/>
      <c r="S439" s="307"/>
      <c r="T439" s="307"/>
      <c r="U439" s="307"/>
      <c r="V439" s="307"/>
      <c r="W439" s="307"/>
      <c r="X439" s="307"/>
      <c r="Y439" s="307"/>
      <c r="Z439" s="307"/>
    </row>
    <row r="440">
      <c r="A440" s="386">
        <v>435.0</v>
      </c>
      <c r="B440" s="390"/>
      <c r="C440" s="390"/>
      <c r="D440" s="1602" t="s">
        <v>7771</v>
      </c>
      <c r="E440" s="390"/>
      <c r="F440" s="390"/>
      <c r="G440" s="1603" t="s">
        <v>7772</v>
      </c>
      <c r="H440" s="1602" t="s">
        <v>7773</v>
      </c>
      <c r="I440" s="178" t="s">
        <v>124</v>
      </c>
      <c r="J440" s="1614" t="s">
        <v>125</v>
      </c>
      <c r="K440" s="1604">
        <v>46207.0</v>
      </c>
      <c r="L440" s="1602" t="s">
        <v>7652</v>
      </c>
      <c r="M440" s="307"/>
      <c r="N440" s="307"/>
      <c r="O440" s="307"/>
      <c r="P440" s="307"/>
      <c r="Q440" s="307"/>
      <c r="R440" s="307"/>
      <c r="S440" s="307"/>
      <c r="T440" s="307"/>
      <c r="U440" s="307"/>
      <c r="V440" s="307"/>
      <c r="W440" s="307"/>
      <c r="X440" s="307"/>
      <c r="Y440" s="307"/>
      <c r="Z440" s="307"/>
    </row>
    <row r="441">
      <c r="A441" s="386">
        <v>436.0</v>
      </c>
      <c r="B441" s="390"/>
      <c r="C441" s="390"/>
      <c r="D441" s="1602" t="s">
        <v>7774</v>
      </c>
      <c r="E441" s="390"/>
      <c r="F441" s="390"/>
      <c r="G441" s="1603" t="s">
        <v>7775</v>
      </c>
      <c r="H441" s="1602" t="s">
        <v>7776</v>
      </c>
      <c r="I441" s="178" t="s">
        <v>124</v>
      </c>
      <c r="J441" s="1614" t="s">
        <v>110</v>
      </c>
      <c r="K441" s="1604">
        <v>46208.0</v>
      </c>
      <c r="L441" s="1602" t="s">
        <v>7652</v>
      </c>
      <c r="M441" s="307"/>
      <c r="N441" s="307"/>
      <c r="O441" s="307"/>
      <c r="P441" s="307"/>
      <c r="Q441" s="307"/>
      <c r="R441" s="307"/>
      <c r="S441" s="307"/>
      <c r="T441" s="307"/>
      <c r="U441" s="307"/>
      <c r="V441" s="307"/>
      <c r="W441" s="307"/>
      <c r="X441" s="307"/>
      <c r="Y441" s="307"/>
      <c r="Z441" s="307"/>
    </row>
    <row r="442">
      <c r="A442" s="386">
        <v>437.0</v>
      </c>
      <c r="B442" s="390"/>
      <c r="C442" s="390"/>
      <c r="D442" s="1602" t="s">
        <v>7777</v>
      </c>
      <c r="E442" s="390"/>
      <c r="F442" s="390"/>
      <c r="G442" s="1603" t="s">
        <v>7778</v>
      </c>
      <c r="H442" s="1602" t="s">
        <v>7779</v>
      </c>
      <c r="I442" s="178" t="s">
        <v>260</v>
      </c>
      <c r="J442" s="1614" t="s">
        <v>125</v>
      </c>
      <c r="K442" s="1604">
        <v>46216.0</v>
      </c>
      <c r="L442" s="1602" t="s">
        <v>7670</v>
      </c>
      <c r="M442" s="307"/>
      <c r="N442" s="307"/>
      <c r="O442" s="307"/>
      <c r="P442" s="307"/>
      <c r="Q442" s="307"/>
      <c r="R442" s="307"/>
      <c r="S442" s="307"/>
      <c r="T442" s="307"/>
      <c r="U442" s="307"/>
      <c r="V442" s="307"/>
      <c r="W442" s="307"/>
      <c r="X442" s="307"/>
      <c r="Y442" s="307"/>
      <c r="Z442" s="307"/>
    </row>
    <row r="443">
      <c r="A443" s="386">
        <v>438.0</v>
      </c>
      <c r="B443" s="390"/>
      <c r="C443" s="390"/>
      <c r="D443" s="1602" t="s">
        <v>7780</v>
      </c>
      <c r="E443" s="390"/>
      <c r="F443" s="390"/>
      <c r="G443" s="1614" t="s">
        <v>7781</v>
      </c>
      <c r="H443" s="1602" t="s">
        <v>7782</v>
      </c>
      <c r="I443" s="178" t="s">
        <v>124</v>
      </c>
      <c r="J443" s="1614" t="s">
        <v>110</v>
      </c>
      <c r="K443" s="1604">
        <v>46226.0</v>
      </c>
      <c r="L443" s="1602" t="s">
        <v>7652</v>
      </c>
      <c r="M443" s="307"/>
      <c r="N443" s="307"/>
      <c r="O443" s="307"/>
      <c r="P443" s="307"/>
      <c r="Q443" s="307"/>
      <c r="R443" s="307"/>
      <c r="S443" s="307"/>
      <c r="T443" s="307"/>
      <c r="U443" s="307"/>
      <c r="V443" s="307"/>
      <c r="W443" s="307"/>
      <c r="X443" s="307"/>
      <c r="Y443" s="307"/>
      <c r="Z443" s="307"/>
    </row>
    <row r="444">
      <c r="A444" s="386">
        <v>439.0</v>
      </c>
      <c r="B444" s="390"/>
      <c r="C444" s="390"/>
      <c r="D444" s="1602" t="s">
        <v>7783</v>
      </c>
      <c r="E444" s="390"/>
      <c r="F444" s="390"/>
      <c r="G444" s="1603" t="s">
        <v>7784</v>
      </c>
      <c r="H444" s="1602" t="s">
        <v>7785</v>
      </c>
      <c r="I444" s="178" t="s">
        <v>260</v>
      </c>
      <c r="J444" s="1614" t="s">
        <v>125</v>
      </c>
      <c r="K444" s="1604">
        <v>46227.0</v>
      </c>
      <c r="L444" s="1602" t="s">
        <v>7670</v>
      </c>
      <c r="M444" s="307"/>
      <c r="N444" s="307"/>
      <c r="O444" s="307"/>
      <c r="P444" s="307"/>
      <c r="Q444" s="307"/>
      <c r="R444" s="307"/>
      <c r="S444" s="307"/>
      <c r="T444" s="307"/>
      <c r="U444" s="307"/>
      <c r="V444" s="307"/>
      <c r="W444" s="307"/>
      <c r="X444" s="307"/>
      <c r="Y444" s="307"/>
      <c r="Z444" s="307"/>
    </row>
    <row r="445">
      <c r="A445" s="386">
        <v>440.0</v>
      </c>
      <c r="B445" s="390"/>
      <c r="C445" s="390"/>
      <c r="D445" s="1602" t="s">
        <v>7786</v>
      </c>
      <c r="E445" s="390"/>
      <c r="F445" s="390"/>
      <c r="G445" s="1603" t="s">
        <v>7787</v>
      </c>
      <c r="H445" s="1602" t="s">
        <v>7788</v>
      </c>
      <c r="I445" s="178" t="s">
        <v>124</v>
      </c>
      <c r="J445" s="1614" t="s">
        <v>110</v>
      </c>
      <c r="K445" s="1604">
        <v>46227.0</v>
      </c>
      <c r="L445" s="1602" t="s">
        <v>7652</v>
      </c>
      <c r="M445" s="307"/>
      <c r="N445" s="307"/>
      <c r="O445" s="307"/>
      <c r="P445" s="307"/>
      <c r="Q445" s="307"/>
      <c r="R445" s="307"/>
      <c r="S445" s="307"/>
      <c r="T445" s="307"/>
      <c r="U445" s="307"/>
      <c r="V445" s="307"/>
      <c r="W445" s="307"/>
      <c r="X445" s="307"/>
      <c r="Y445" s="307"/>
      <c r="Z445" s="307"/>
    </row>
    <row r="446">
      <c r="A446" s="386">
        <v>441.0</v>
      </c>
      <c r="B446" s="390"/>
      <c r="C446" s="390"/>
      <c r="D446" s="1602" t="s">
        <v>7789</v>
      </c>
      <c r="E446" s="390"/>
      <c r="F446" s="390"/>
      <c r="G446" s="1614" t="s">
        <v>7790</v>
      </c>
      <c r="H446" s="1602" t="s">
        <v>7791</v>
      </c>
      <c r="I446" s="178" t="s">
        <v>502</v>
      </c>
      <c r="J446" s="1614" t="s">
        <v>125</v>
      </c>
      <c r="K446" s="1604">
        <v>46231.0</v>
      </c>
      <c r="L446" s="1602" t="s">
        <v>7670</v>
      </c>
      <c r="M446" s="307"/>
      <c r="N446" s="307"/>
      <c r="O446" s="307"/>
      <c r="P446" s="307"/>
      <c r="Q446" s="307"/>
      <c r="R446" s="307"/>
      <c r="S446" s="307"/>
      <c r="T446" s="307"/>
      <c r="U446" s="307"/>
      <c r="V446" s="307"/>
      <c r="W446" s="307"/>
      <c r="X446" s="307"/>
      <c r="Y446" s="307"/>
      <c r="Z446" s="307"/>
    </row>
    <row r="447">
      <c r="A447" s="386">
        <v>442.0</v>
      </c>
      <c r="B447" s="390"/>
      <c r="C447" s="390"/>
      <c r="D447" s="1602" t="s">
        <v>7792</v>
      </c>
      <c r="E447" s="390"/>
      <c r="F447" s="390"/>
      <c r="G447" s="1603" t="s">
        <v>7793</v>
      </c>
      <c r="H447" s="1602" t="s">
        <v>7794</v>
      </c>
      <c r="I447" s="178" t="s">
        <v>124</v>
      </c>
      <c r="J447" s="1614" t="s">
        <v>110</v>
      </c>
      <c r="K447" s="1604">
        <v>46231.0</v>
      </c>
      <c r="L447" s="1602" t="s">
        <v>7652</v>
      </c>
      <c r="M447" s="307"/>
      <c r="N447" s="307"/>
      <c r="O447" s="307"/>
      <c r="P447" s="307"/>
      <c r="Q447" s="307"/>
      <c r="R447" s="307"/>
      <c r="S447" s="307"/>
      <c r="T447" s="307"/>
      <c r="U447" s="307"/>
      <c r="V447" s="307"/>
      <c r="W447" s="307"/>
      <c r="X447" s="307"/>
      <c r="Y447" s="307"/>
      <c r="Z447" s="307"/>
    </row>
    <row r="448">
      <c r="A448" s="386">
        <v>443.0</v>
      </c>
      <c r="B448" s="390"/>
      <c r="C448" s="390"/>
      <c r="D448" s="1602" t="s">
        <v>7795</v>
      </c>
      <c r="E448" s="390"/>
      <c r="F448" s="390"/>
      <c r="G448" s="1603" t="s">
        <v>7796</v>
      </c>
      <c r="H448" s="1602" t="s">
        <v>7797</v>
      </c>
      <c r="I448" s="178" t="s">
        <v>502</v>
      </c>
      <c r="J448" s="1614" t="s">
        <v>125</v>
      </c>
      <c r="K448" s="1604">
        <v>46232.0</v>
      </c>
      <c r="L448" s="1602" t="s">
        <v>6824</v>
      </c>
      <c r="M448" s="307"/>
      <c r="N448" s="307"/>
      <c r="O448" s="307"/>
      <c r="P448" s="307"/>
      <c r="Q448" s="307"/>
      <c r="R448" s="307"/>
      <c r="S448" s="307"/>
      <c r="T448" s="307"/>
      <c r="U448" s="307"/>
      <c r="V448" s="307"/>
      <c r="W448" s="307"/>
      <c r="X448" s="307"/>
      <c r="Y448" s="307"/>
      <c r="Z448" s="307"/>
    </row>
    <row r="449">
      <c r="A449" s="386">
        <v>444.0</v>
      </c>
      <c r="B449" s="390"/>
      <c r="C449" s="390"/>
      <c r="D449" s="1602" t="s">
        <v>7798</v>
      </c>
      <c r="E449" s="390"/>
      <c r="F449" s="390"/>
      <c r="G449" s="1603" t="s">
        <v>7799</v>
      </c>
      <c r="H449" s="1602" t="s">
        <v>7800</v>
      </c>
      <c r="I449" s="178" t="s">
        <v>124</v>
      </c>
      <c r="J449" s="1614" t="s">
        <v>110</v>
      </c>
      <c r="K449" s="1604">
        <v>46238.0</v>
      </c>
      <c r="L449" s="1602" t="s">
        <v>6960</v>
      </c>
      <c r="M449" s="307"/>
      <c r="N449" s="307"/>
      <c r="O449" s="307"/>
      <c r="P449" s="307"/>
      <c r="Q449" s="307"/>
      <c r="R449" s="307"/>
      <c r="S449" s="307"/>
      <c r="T449" s="307"/>
      <c r="U449" s="307"/>
      <c r="V449" s="307"/>
      <c r="W449" s="307"/>
      <c r="X449" s="307"/>
      <c r="Y449" s="307"/>
      <c r="Z449" s="307"/>
    </row>
    <row r="450">
      <c r="A450" s="386">
        <v>445.0</v>
      </c>
      <c r="B450" s="390"/>
      <c r="C450" s="390"/>
      <c r="D450" s="1602" t="s">
        <v>4383</v>
      </c>
      <c r="E450" s="390"/>
      <c r="F450" s="390"/>
      <c r="G450" s="1603" t="s">
        <v>7801</v>
      </c>
      <c r="H450" s="1602" t="s">
        <v>7802</v>
      </c>
      <c r="I450" s="178" t="s">
        <v>260</v>
      </c>
      <c r="J450" s="1614" t="s">
        <v>125</v>
      </c>
      <c r="K450" s="1604">
        <v>46239.0</v>
      </c>
      <c r="L450" s="1602" t="s">
        <v>7670</v>
      </c>
      <c r="M450" s="307"/>
      <c r="N450" s="307"/>
      <c r="O450" s="307"/>
      <c r="P450" s="307"/>
      <c r="Q450" s="307"/>
      <c r="R450" s="307"/>
      <c r="S450" s="307"/>
      <c r="T450" s="307"/>
      <c r="U450" s="307"/>
      <c r="V450" s="307"/>
      <c r="W450" s="307"/>
      <c r="X450" s="307"/>
      <c r="Y450" s="307"/>
      <c r="Z450" s="307"/>
    </row>
    <row r="451">
      <c r="A451" s="386">
        <v>446.0</v>
      </c>
      <c r="B451" s="390"/>
      <c r="C451" s="390"/>
      <c r="D451" s="1602" t="s">
        <v>7803</v>
      </c>
      <c r="E451" s="390"/>
      <c r="F451" s="390"/>
      <c r="G451" s="1603" t="s">
        <v>7804</v>
      </c>
      <c r="H451" s="1602" t="s">
        <v>7805</v>
      </c>
      <c r="I451" s="178" t="s">
        <v>124</v>
      </c>
      <c r="J451" s="1614" t="s">
        <v>47</v>
      </c>
      <c r="K451" s="1604">
        <v>46243.0</v>
      </c>
      <c r="L451" s="1602" t="s">
        <v>6824</v>
      </c>
      <c r="M451" s="307"/>
      <c r="N451" s="307"/>
      <c r="O451" s="307"/>
      <c r="P451" s="307"/>
      <c r="Q451" s="307"/>
      <c r="R451" s="307"/>
      <c r="S451" s="307"/>
      <c r="T451" s="307"/>
      <c r="U451" s="307"/>
      <c r="V451" s="307"/>
      <c r="W451" s="307"/>
      <c r="X451" s="307"/>
      <c r="Y451" s="307"/>
      <c r="Z451" s="307"/>
    </row>
    <row r="452">
      <c r="A452" s="386">
        <v>447.0</v>
      </c>
      <c r="B452" s="390"/>
      <c r="C452" s="390"/>
      <c r="D452" s="1602" t="s">
        <v>7806</v>
      </c>
      <c r="E452" s="390"/>
      <c r="F452" s="390"/>
      <c r="G452" s="1603" t="s">
        <v>7807</v>
      </c>
      <c r="H452" s="1602" t="s">
        <v>7808</v>
      </c>
      <c r="I452" s="178" t="s">
        <v>124</v>
      </c>
      <c r="J452" s="1614" t="s">
        <v>47</v>
      </c>
      <c r="K452" s="1604">
        <v>46243.0</v>
      </c>
      <c r="L452" s="1602" t="s">
        <v>7652</v>
      </c>
      <c r="M452" s="307"/>
      <c r="N452" s="307"/>
      <c r="O452" s="307"/>
      <c r="P452" s="307"/>
      <c r="Q452" s="307"/>
      <c r="R452" s="307"/>
      <c r="S452" s="307"/>
      <c r="T452" s="307"/>
      <c r="U452" s="307"/>
      <c r="V452" s="307"/>
      <c r="W452" s="307"/>
      <c r="X452" s="307"/>
      <c r="Y452" s="307"/>
      <c r="Z452" s="307"/>
    </row>
    <row r="453">
      <c r="A453" s="386">
        <v>448.0</v>
      </c>
      <c r="B453" s="390"/>
      <c r="C453" s="390"/>
      <c r="D453" s="1602" t="s">
        <v>7809</v>
      </c>
      <c r="E453" s="390"/>
      <c r="F453" s="390"/>
      <c r="G453" s="1603" t="s">
        <v>7810</v>
      </c>
      <c r="H453" s="1602" t="s">
        <v>7811</v>
      </c>
      <c r="I453" s="178" t="s">
        <v>124</v>
      </c>
      <c r="J453" s="1614" t="s">
        <v>110</v>
      </c>
      <c r="K453" s="1604">
        <v>46247.0</v>
      </c>
      <c r="L453" s="1602" t="s">
        <v>6960</v>
      </c>
      <c r="M453" s="307"/>
      <c r="N453" s="307"/>
      <c r="O453" s="307"/>
      <c r="P453" s="307"/>
      <c r="Q453" s="307"/>
      <c r="R453" s="307"/>
      <c r="S453" s="307"/>
      <c r="T453" s="307"/>
      <c r="U453" s="307"/>
      <c r="V453" s="307"/>
      <c r="W453" s="307"/>
      <c r="X453" s="307"/>
      <c r="Y453" s="307"/>
      <c r="Z453" s="307"/>
    </row>
    <row r="454">
      <c r="A454" s="202">
        <v>449.0</v>
      </c>
      <c r="B454" s="533"/>
      <c r="C454" s="533"/>
      <c r="D454" s="202" t="s">
        <v>857</v>
      </c>
      <c r="E454" s="533"/>
      <c r="F454" s="202" t="s">
        <v>5747</v>
      </c>
      <c r="G454" s="1559" t="s">
        <v>7812</v>
      </c>
      <c r="H454" s="202" t="s">
        <v>858</v>
      </c>
      <c r="I454" s="202" t="s">
        <v>40</v>
      </c>
      <c r="J454" s="599" t="s">
        <v>47</v>
      </c>
      <c r="K454" s="1560">
        <v>46247.0</v>
      </c>
      <c r="L454" s="202" t="s">
        <v>7522</v>
      </c>
      <c r="M454" s="307"/>
      <c r="N454" s="307"/>
      <c r="O454" s="307"/>
      <c r="P454" s="307"/>
      <c r="Q454" s="307"/>
      <c r="R454" s="307"/>
      <c r="S454" s="307"/>
      <c r="T454" s="307"/>
      <c r="U454" s="307"/>
      <c r="V454" s="307"/>
      <c r="W454" s="307"/>
      <c r="X454" s="307"/>
      <c r="Y454" s="307"/>
      <c r="Z454" s="307"/>
    </row>
    <row r="455">
      <c r="A455" s="202">
        <v>450.0</v>
      </c>
      <c r="B455" s="533"/>
      <c r="C455" s="533"/>
      <c r="D455" s="202" t="s">
        <v>859</v>
      </c>
      <c r="E455" s="533"/>
      <c r="F455" s="202" t="s">
        <v>1255</v>
      </c>
      <c r="G455" s="1559" t="s">
        <v>7812</v>
      </c>
      <c r="H455" s="202" t="s">
        <v>860</v>
      </c>
      <c r="I455" s="202" t="s">
        <v>40</v>
      </c>
      <c r="J455" s="599" t="s">
        <v>47</v>
      </c>
      <c r="K455" s="1560">
        <v>46247.0</v>
      </c>
      <c r="L455" s="202" t="s">
        <v>7522</v>
      </c>
      <c r="M455" s="307"/>
      <c r="N455" s="307"/>
      <c r="O455" s="307"/>
      <c r="P455" s="307"/>
      <c r="Q455" s="307"/>
      <c r="R455" s="307"/>
      <c r="S455" s="307"/>
      <c r="T455" s="307"/>
      <c r="U455" s="307"/>
      <c r="V455" s="307"/>
      <c r="W455" s="307"/>
      <c r="X455" s="307"/>
      <c r="Y455" s="307"/>
      <c r="Z455" s="380"/>
    </row>
    <row r="456">
      <c r="A456" s="390"/>
      <c r="B456" s="390"/>
      <c r="C456" s="390"/>
      <c r="D456" s="1602" t="s">
        <v>7813</v>
      </c>
      <c r="E456" s="390"/>
      <c r="F456" s="390"/>
      <c r="G456" s="1603" t="s">
        <v>7814</v>
      </c>
      <c r="H456" s="1602" t="s">
        <v>7815</v>
      </c>
      <c r="I456" s="178" t="s">
        <v>260</v>
      </c>
      <c r="J456" s="1614" t="s">
        <v>125</v>
      </c>
      <c r="K456" s="1604">
        <v>46251.0</v>
      </c>
      <c r="L456" s="1602" t="s">
        <v>7670</v>
      </c>
      <c r="M456" s="307"/>
      <c r="N456" s="307"/>
      <c r="O456" s="307"/>
      <c r="P456" s="307"/>
      <c r="Q456" s="307"/>
      <c r="R456" s="307"/>
      <c r="S456" s="307"/>
      <c r="T456" s="307"/>
      <c r="U456" s="307"/>
      <c r="V456" s="307"/>
      <c r="W456" s="307"/>
      <c r="X456" s="307"/>
      <c r="Y456" s="307"/>
      <c r="Z456" s="307"/>
    </row>
    <row r="457">
      <c r="A457" s="390"/>
      <c r="B457" s="390"/>
      <c r="C457" s="390"/>
      <c r="D457" s="1602" t="s">
        <v>7816</v>
      </c>
      <c r="E457" s="390"/>
      <c r="F457" s="1602" t="s">
        <v>104</v>
      </c>
      <c r="G457" s="1603" t="s">
        <v>7817</v>
      </c>
      <c r="H457" s="1602" t="s">
        <v>7818</v>
      </c>
      <c r="I457" s="178" t="s">
        <v>124</v>
      </c>
      <c r="J457" s="1614" t="s">
        <v>47</v>
      </c>
      <c r="K457" s="1604">
        <v>46254.0</v>
      </c>
      <c r="L457" s="1602" t="s">
        <v>6960</v>
      </c>
      <c r="M457" s="307"/>
      <c r="N457" s="307"/>
      <c r="O457" s="307"/>
      <c r="P457" s="307"/>
      <c r="Q457" s="307"/>
      <c r="R457" s="307"/>
      <c r="S457" s="307"/>
      <c r="T457" s="307"/>
      <c r="U457" s="307"/>
      <c r="V457" s="307"/>
      <c r="W457" s="307"/>
      <c r="X457" s="307"/>
      <c r="Y457" s="307"/>
      <c r="Z457" s="307"/>
    </row>
    <row r="458">
      <c r="A458" s="390"/>
      <c r="B458" s="390"/>
      <c r="C458" s="390"/>
      <c r="D458" s="1602" t="s">
        <v>7819</v>
      </c>
      <c r="E458" s="390"/>
      <c r="F458" s="1602" t="s">
        <v>1265</v>
      </c>
      <c r="G458" s="1603" t="s">
        <v>7820</v>
      </c>
      <c r="H458" s="1602" t="s">
        <v>7821</v>
      </c>
      <c r="I458" s="178" t="s">
        <v>124</v>
      </c>
      <c r="J458" s="1614" t="s">
        <v>687</v>
      </c>
      <c r="K458" s="1604">
        <v>46255.0</v>
      </c>
      <c r="L458" s="1602" t="s">
        <v>6960</v>
      </c>
      <c r="M458" s="307"/>
      <c r="N458" s="307"/>
      <c r="O458" s="307"/>
      <c r="P458" s="307"/>
      <c r="Q458" s="307"/>
      <c r="R458" s="307"/>
      <c r="S458" s="307"/>
      <c r="T458" s="307"/>
      <c r="U458" s="307"/>
      <c r="V458" s="307"/>
      <c r="W458" s="307"/>
      <c r="X458" s="307"/>
      <c r="Y458" s="307"/>
      <c r="Z458" s="307"/>
    </row>
    <row r="459">
      <c r="A459" s="390"/>
      <c r="B459" s="390"/>
      <c r="C459" s="390"/>
      <c r="D459" s="1602" t="s">
        <v>7822</v>
      </c>
      <c r="E459" s="390"/>
      <c r="F459" s="1602" t="s">
        <v>104</v>
      </c>
      <c r="G459" s="1603" t="s">
        <v>7823</v>
      </c>
      <c r="H459" s="1602" t="s">
        <v>7824</v>
      </c>
      <c r="I459" s="178"/>
      <c r="J459" s="1614" t="s">
        <v>110</v>
      </c>
      <c r="K459" s="1604">
        <v>46255.0</v>
      </c>
      <c r="L459" s="1602" t="s">
        <v>6960</v>
      </c>
      <c r="M459" s="307"/>
      <c r="N459" s="307"/>
      <c r="O459" s="307"/>
      <c r="P459" s="307"/>
      <c r="Q459" s="307"/>
      <c r="R459" s="307"/>
      <c r="S459" s="307"/>
      <c r="T459" s="307"/>
      <c r="U459" s="307"/>
      <c r="V459" s="307"/>
      <c r="W459" s="307"/>
      <c r="X459" s="307"/>
      <c r="Y459" s="307"/>
      <c r="Z459" s="307"/>
    </row>
    <row r="460">
      <c r="A460" s="390"/>
      <c r="B460" s="390"/>
      <c r="C460" s="390"/>
      <c r="D460" s="1602" t="s">
        <v>7825</v>
      </c>
      <c r="E460" s="390"/>
      <c r="F460" s="1602" t="s">
        <v>104</v>
      </c>
      <c r="G460" s="1603" t="s">
        <v>7826</v>
      </c>
      <c r="H460" s="1602" t="s">
        <v>7827</v>
      </c>
      <c r="I460" s="178" t="s">
        <v>502</v>
      </c>
      <c r="J460" s="1614" t="s">
        <v>125</v>
      </c>
      <c r="K460" s="1604">
        <v>46255.0</v>
      </c>
      <c r="L460" s="1602" t="s">
        <v>7652</v>
      </c>
      <c r="M460" s="307"/>
      <c r="N460" s="307"/>
      <c r="O460" s="307"/>
      <c r="P460" s="307"/>
      <c r="Q460" s="307"/>
      <c r="R460" s="307"/>
      <c r="S460" s="307"/>
      <c r="T460" s="307"/>
      <c r="U460" s="307"/>
      <c r="V460" s="307"/>
      <c r="W460" s="307"/>
      <c r="X460" s="307"/>
      <c r="Y460" s="307"/>
      <c r="Z460" s="307"/>
    </row>
    <row r="461">
      <c r="A461" s="390"/>
      <c r="B461" s="390"/>
      <c r="C461" s="390"/>
      <c r="D461" s="1602" t="s">
        <v>7828</v>
      </c>
      <c r="E461" s="390"/>
      <c r="F461" s="1602" t="s">
        <v>1265</v>
      </c>
      <c r="G461" s="1603" t="s">
        <v>7829</v>
      </c>
      <c r="H461" s="1602" t="s">
        <v>7830</v>
      </c>
      <c r="I461" s="178" t="s">
        <v>124</v>
      </c>
      <c r="J461" s="1614" t="s">
        <v>47</v>
      </c>
      <c r="K461" s="1604">
        <v>46262.0</v>
      </c>
      <c r="L461" s="1602" t="s">
        <v>7670</v>
      </c>
      <c r="M461" s="307"/>
      <c r="N461" s="307"/>
      <c r="O461" s="307"/>
      <c r="P461" s="307"/>
      <c r="Q461" s="307"/>
      <c r="R461" s="307"/>
      <c r="S461" s="307"/>
      <c r="T461" s="307"/>
      <c r="U461" s="307"/>
      <c r="V461" s="307"/>
      <c r="W461" s="307"/>
      <c r="X461" s="307"/>
      <c r="Y461" s="307"/>
      <c r="Z461" s="307"/>
    </row>
    <row r="462">
      <c r="A462" s="390"/>
      <c r="B462" s="390"/>
      <c r="C462" s="390"/>
      <c r="D462" s="1602" t="s">
        <v>7831</v>
      </c>
      <c r="E462" s="390"/>
      <c r="F462" s="1602" t="s">
        <v>1255</v>
      </c>
      <c r="G462" s="1603" t="s">
        <v>7832</v>
      </c>
      <c r="H462" s="1602" t="s">
        <v>7833</v>
      </c>
      <c r="I462" s="178" t="s">
        <v>124</v>
      </c>
      <c r="J462" s="1614" t="s">
        <v>687</v>
      </c>
      <c r="K462" s="1604">
        <v>46272.0</v>
      </c>
      <c r="L462" s="1602" t="s">
        <v>7670</v>
      </c>
      <c r="M462" s="307"/>
      <c r="N462" s="307"/>
      <c r="O462" s="307"/>
      <c r="P462" s="307"/>
      <c r="Q462" s="307"/>
      <c r="R462" s="307"/>
      <c r="S462" s="307"/>
      <c r="T462" s="307"/>
      <c r="U462" s="307"/>
      <c r="V462" s="307"/>
      <c r="W462" s="307"/>
      <c r="X462" s="307"/>
      <c r="Y462" s="307"/>
      <c r="Z462" s="307"/>
    </row>
    <row r="463">
      <c r="A463" s="390"/>
      <c r="B463" s="390"/>
      <c r="C463" s="390"/>
      <c r="D463" s="1602" t="s">
        <v>7834</v>
      </c>
      <c r="E463" s="390"/>
      <c r="F463" s="1602" t="s">
        <v>1255</v>
      </c>
      <c r="G463" s="1603" t="s">
        <v>7835</v>
      </c>
      <c r="H463" s="1602" t="s">
        <v>7836</v>
      </c>
      <c r="I463" s="178" t="s">
        <v>124</v>
      </c>
      <c r="J463" s="1614" t="s">
        <v>110</v>
      </c>
      <c r="K463" s="1604">
        <v>46272.0</v>
      </c>
      <c r="L463" s="1602" t="s">
        <v>7837</v>
      </c>
      <c r="M463" s="307"/>
      <c r="N463" s="307"/>
      <c r="O463" s="307"/>
      <c r="P463" s="307"/>
      <c r="Q463" s="307"/>
      <c r="R463" s="307"/>
      <c r="S463" s="307"/>
      <c r="T463" s="307"/>
      <c r="U463" s="307"/>
      <c r="V463" s="307"/>
      <c r="W463" s="307"/>
      <c r="X463" s="307"/>
      <c r="Y463" s="307"/>
      <c r="Z463" s="307"/>
    </row>
    <row r="464">
      <c r="A464" s="390"/>
      <c r="B464" s="390"/>
      <c r="C464" s="390"/>
      <c r="D464" s="1602" t="s">
        <v>889</v>
      </c>
      <c r="E464" s="390"/>
      <c r="F464" s="1602" t="s">
        <v>104</v>
      </c>
      <c r="G464" s="1603" t="s">
        <v>890</v>
      </c>
      <c r="H464" s="1602" t="s">
        <v>7838</v>
      </c>
      <c r="I464" s="178" t="s">
        <v>315</v>
      </c>
      <c r="J464" s="1614" t="s">
        <v>125</v>
      </c>
      <c r="K464" s="1604">
        <v>46273.0</v>
      </c>
      <c r="L464" s="1602" t="s">
        <v>7652</v>
      </c>
      <c r="M464" s="307"/>
      <c r="N464" s="307"/>
      <c r="O464" s="307"/>
      <c r="P464" s="307"/>
      <c r="Q464" s="307"/>
      <c r="R464" s="307"/>
      <c r="S464" s="307"/>
      <c r="T464" s="307"/>
      <c r="U464" s="307"/>
      <c r="V464" s="307"/>
      <c r="W464" s="307"/>
      <c r="X464" s="307"/>
      <c r="Y464" s="307"/>
      <c r="Z464" s="307"/>
    </row>
    <row r="465">
      <c r="A465" s="390"/>
      <c r="B465" s="390"/>
      <c r="C465" s="390"/>
      <c r="D465" s="1602" t="s">
        <v>7839</v>
      </c>
      <c r="E465" s="390"/>
      <c r="F465" s="1602" t="s">
        <v>1265</v>
      </c>
      <c r="G465" s="1603" t="s">
        <v>7840</v>
      </c>
      <c r="H465" s="1602" t="s">
        <v>7841</v>
      </c>
      <c r="I465" s="178" t="s">
        <v>124</v>
      </c>
      <c r="J465" s="1614" t="s">
        <v>47</v>
      </c>
      <c r="K465" s="1604">
        <v>46276.0</v>
      </c>
      <c r="L465" s="1602" t="s">
        <v>7670</v>
      </c>
      <c r="M465" s="307"/>
      <c r="N465" s="307"/>
      <c r="O465" s="307"/>
      <c r="P465" s="307"/>
      <c r="Q465" s="307"/>
      <c r="R465" s="307"/>
      <c r="S465" s="307"/>
      <c r="T465" s="307"/>
      <c r="U465" s="307"/>
      <c r="V465" s="307"/>
      <c r="W465" s="307"/>
      <c r="X465" s="307"/>
      <c r="Y465" s="307"/>
      <c r="Z465" s="307"/>
    </row>
    <row r="466">
      <c r="A466" s="390"/>
      <c r="B466" s="390"/>
      <c r="C466" s="390"/>
      <c r="D466" s="1602" t="s">
        <v>7842</v>
      </c>
      <c r="E466" s="390"/>
      <c r="F466" s="1602" t="s">
        <v>1255</v>
      </c>
      <c r="G466" s="1603" t="s">
        <v>7843</v>
      </c>
      <c r="H466" s="1602" t="s">
        <v>7844</v>
      </c>
      <c r="I466" s="178" t="s">
        <v>124</v>
      </c>
      <c r="J466" s="1614" t="s">
        <v>47</v>
      </c>
      <c r="K466" s="1604">
        <v>46276.0</v>
      </c>
      <c r="L466" s="390"/>
      <c r="M466" s="307"/>
      <c r="N466" s="307"/>
      <c r="O466" s="307"/>
      <c r="P466" s="307"/>
      <c r="Q466" s="307"/>
      <c r="R466" s="307"/>
      <c r="S466" s="307"/>
      <c r="T466" s="307"/>
      <c r="U466" s="307"/>
      <c r="V466" s="307"/>
      <c r="W466" s="307"/>
      <c r="X466" s="307"/>
      <c r="Y466" s="307"/>
      <c r="Z466" s="307"/>
    </row>
    <row r="467">
      <c r="A467" s="390"/>
      <c r="B467" s="390"/>
      <c r="C467" s="390"/>
      <c r="D467" s="1602" t="s">
        <v>7845</v>
      </c>
      <c r="E467" s="390"/>
      <c r="F467" s="1602" t="s">
        <v>1255</v>
      </c>
      <c r="G467" s="391"/>
      <c r="H467" s="1602" t="s">
        <v>7844</v>
      </c>
      <c r="I467" s="178" t="s">
        <v>124</v>
      </c>
      <c r="J467" s="1614" t="s">
        <v>47</v>
      </c>
      <c r="K467" s="1604">
        <v>46276.0</v>
      </c>
      <c r="L467" s="390"/>
      <c r="M467" s="307"/>
      <c r="N467" s="307"/>
      <c r="O467" s="307"/>
      <c r="P467" s="307"/>
      <c r="Q467" s="307"/>
      <c r="R467" s="307"/>
      <c r="S467" s="307"/>
      <c r="T467" s="307"/>
      <c r="U467" s="307"/>
      <c r="V467" s="307"/>
      <c r="W467" s="307"/>
      <c r="X467" s="307"/>
      <c r="Y467" s="307"/>
      <c r="Z467" s="307"/>
    </row>
    <row r="468">
      <c r="A468" s="390"/>
      <c r="B468" s="390"/>
      <c r="C468" s="390"/>
      <c r="D468" s="1602" t="s">
        <v>7846</v>
      </c>
      <c r="E468" s="390"/>
      <c r="F468" s="1602" t="s">
        <v>1255</v>
      </c>
      <c r="G468" s="1603" t="s">
        <v>7847</v>
      </c>
      <c r="H468" s="1602" t="s">
        <v>7848</v>
      </c>
      <c r="I468" s="178" t="s">
        <v>502</v>
      </c>
      <c r="J468" s="1614" t="s">
        <v>687</v>
      </c>
      <c r="K468" s="1604">
        <v>46289.0</v>
      </c>
      <c r="L468" s="1602" t="s">
        <v>7670</v>
      </c>
      <c r="M468" s="307"/>
      <c r="N468" s="307"/>
      <c r="O468" s="307"/>
      <c r="P468" s="307"/>
      <c r="Q468" s="307"/>
      <c r="R468" s="307"/>
      <c r="S468" s="307"/>
      <c r="T468" s="307"/>
      <c r="U468" s="307"/>
      <c r="V468" s="307"/>
      <c r="W468" s="307"/>
      <c r="X468" s="307"/>
      <c r="Y468" s="307"/>
      <c r="Z468" s="307"/>
    </row>
    <row r="469">
      <c r="A469" s="390"/>
      <c r="B469" s="390"/>
      <c r="C469" s="390"/>
      <c r="D469" s="1602" t="s">
        <v>7849</v>
      </c>
      <c r="E469" s="390"/>
      <c r="F469" s="1602" t="s">
        <v>1255</v>
      </c>
      <c r="G469" s="1603" t="s">
        <v>7850</v>
      </c>
      <c r="H469" s="390"/>
      <c r="I469" s="178" t="s">
        <v>124</v>
      </c>
      <c r="J469" s="1614" t="s">
        <v>110</v>
      </c>
      <c r="K469" s="1604">
        <v>46289.0</v>
      </c>
      <c r="L469" s="1602" t="s">
        <v>7670</v>
      </c>
      <c r="M469" s="307"/>
      <c r="N469" s="307"/>
      <c r="O469" s="307"/>
      <c r="P469" s="307"/>
      <c r="Q469" s="307"/>
      <c r="R469" s="307"/>
      <c r="S469" s="307"/>
      <c r="T469" s="307"/>
      <c r="U469" s="307"/>
      <c r="V469" s="307"/>
      <c r="W469" s="307"/>
      <c r="X469" s="307"/>
      <c r="Y469" s="307"/>
      <c r="Z469" s="307"/>
    </row>
    <row r="470">
      <c r="A470" s="390"/>
      <c r="B470" s="390"/>
      <c r="C470" s="390"/>
      <c r="D470" s="1602" t="s">
        <v>7851</v>
      </c>
      <c r="E470" s="390"/>
      <c r="F470" s="1602" t="s">
        <v>1255</v>
      </c>
      <c r="G470" s="1603" t="s">
        <v>7852</v>
      </c>
      <c r="H470" s="1602" t="s">
        <v>7853</v>
      </c>
      <c r="I470" s="178" t="s">
        <v>124</v>
      </c>
      <c r="J470" s="1614" t="s">
        <v>125</v>
      </c>
      <c r="K470" s="1604">
        <v>46294.0</v>
      </c>
      <c r="L470" s="1602" t="s">
        <v>7670</v>
      </c>
      <c r="M470" s="307"/>
      <c r="N470" s="307"/>
      <c r="O470" s="307"/>
      <c r="P470" s="307"/>
      <c r="Q470" s="307"/>
      <c r="R470" s="307"/>
      <c r="S470" s="307"/>
      <c r="T470" s="307"/>
      <c r="U470" s="307"/>
      <c r="V470" s="307"/>
      <c r="W470" s="307"/>
      <c r="X470" s="307"/>
      <c r="Y470" s="307"/>
      <c r="Z470" s="307"/>
    </row>
    <row r="471">
      <c r="A471" s="390"/>
      <c r="B471" s="390"/>
      <c r="C471" s="390"/>
      <c r="D471" s="390"/>
      <c r="E471" s="390"/>
      <c r="F471" s="390"/>
      <c r="G471" s="391"/>
      <c r="H471" s="390"/>
      <c r="I471" s="390"/>
      <c r="J471" s="391"/>
      <c r="K471" s="390"/>
      <c r="L471" s="390"/>
      <c r="M471" s="307"/>
      <c r="N471" s="307"/>
      <c r="O471" s="307"/>
      <c r="P471" s="307"/>
      <c r="Q471" s="307"/>
      <c r="R471" s="307"/>
      <c r="S471" s="307"/>
      <c r="T471" s="307"/>
      <c r="U471" s="307"/>
      <c r="V471" s="307"/>
      <c r="W471" s="307"/>
      <c r="X471" s="307"/>
      <c r="Y471" s="307"/>
      <c r="Z471" s="307"/>
    </row>
    <row r="472">
      <c r="A472" s="390"/>
      <c r="B472" s="390"/>
      <c r="C472" s="390"/>
      <c r="D472" s="390"/>
      <c r="E472" s="390"/>
      <c r="F472" s="390"/>
      <c r="G472" s="391"/>
      <c r="H472" s="390"/>
      <c r="I472" s="390"/>
      <c r="J472" s="391"/>
      <c r="K472" s="390"/>
      <c r="L472" s="390"/>
      <c r="M472" s="307"/>
      <c r="N472" s="307"/>
      <c r="O472" s="307"/>
      <c r="P472" s="307"/>
      <c r="Q472" s="307"/>
      <c r="R472" s="307"/>
      <c r="S472" s="307"/>
      <c r="T472" s="307"/>
      <c r="U472" s="307"/>
      <c r="V472" s="307"/>
      <c r="W472" s="307"/>
      <c r="X472" s="307"/>
      <c r="Y472" s="307"/>
      <c r="Z472" s="307"/>
    </row>
    <row r="473">
      <c r="A473" s="390"/>
      <c r="B473" s="390"/>
      <c r="C473" s="390"/>
      <c r="D473" s="390"/>
      <c r="E473" s="390"/>
      <c r="F473" s="390"/>
      <c r="G473" s="391"/>
      <c r="H473" s="390"/>
      <c r="I473" s="390"/>
      <c r="J473" s="391"/>
      <c r="K473" s="390"/>
      <c r="L473" s="390"/>
      <c r="M473" s="307"/>
      <c r="N473" s="307"/>
      <c r="O473" s="307"/>
      <c r="P473" s="307"/>
      <c r="Q473" s="307"/>
      <c r="R473" s="307"/>
      <c r="S473" s="307"/>
      <c r="T473" s="307"/>
      <c r="U473" s="307"/>
      <c r="V473" s="307"/>
      <c r="W473" s="307"/>
      <c r="X473" s="307"/>
      <c r="Y473" s="307"/>
      <c r="Z473" s="307"/>
    </row>
    <row r="474">
      <c r="A474" s="390"/>
      <c r="B474" s="390"/>
      <c r="C474" s="390"/>
      <c r="D474" s="390"/>
      <c r="E474" s="390"/>
      <c r="F474" s="390"/>
      <c r="G474" s="391"/>
      <c r="H474" s="390"/>
      <c r="I474" s="390"/>
      <c r="J474" s="391"/>
      <c r="K474" s="390"/>
      <c r="L474" s="390"/>
      <c r="M474" s="307"/>
      <c r="N474" s="307"/>
      <c r="O474" s="307"/>
      <c r="P474" s="307"/>
      <c r="Q474" s="307"/>
      <c r="R474" s="307"/>
      <c r="S474" s="307"/>
      <c r="T474" s="307"/>
      <c r="U474" s="307"/>
      <c r="V474" s="307"/>
      <c r="W474" s="307"/>
      <c r="X474" s="307"/>
      <c r="Y474" s="307"/>
      <c r="Z474" s="307"/>
    </row>
    <row r="475">
      <c r="A475" s="390"/>
      <c r="B475" s="390"/>
      <c r="C475" s="390"/>
      <c r="D475" s="390"/>
      <c r="E475" s="390"/>
      <c r="F475" s="390"/>
      <c r="G475" s="391"/>
      <c r="H475" s="390"/>
      <c r="I475" s="390"/>
      <c r="J475" s="391"/>
      <c r="K475" s="390"/>
      <c r="L475" s="390"/>
      <c r="M475" s="307"/>
      <c r="N475" s="307"/>
      <c r="O475" s="307"/>
      <c r="P475" s="307"/>
      <c r="Q475" s="307"/>
      <c r="R475" s="307"/>
      <c r="S475" s="307"/>
      <c r="T475" s="307"/>
      <c r="U475" s="307"/>
      <c r="V475" s="307"/>
      <c r="W475" s="307"/>
      <c r="X475" s="307"/>
      <c r="Y475" s="307"/>
      <c r="Z475" s="307"/>
    </row>
    <row r="476">
      <c r="A476" s="390"/>
      <c r="B476" s="390"/>
      <c r="C476" s="390"/>
      <c r="D476" s="390"/>
      <c r="E476" s="390"/>
      <c r="F476" s="390"/>
      <c r="G476" s="391"/>
      <c r="H476" s="390"/>
      <c r="I476" s="390"/>
      <c r="J476" s="391"/>
      <c r="K476" s="390"/>
      <c r="L476" s="390"/>
      <c r="M476" s="307"/>
      <c r="N476" s="307"/>
      <c r="O476" s="307"/>
      <c r="P476" s="307"/>
      <c r="Q476" s="307"/>
      <c r="R476" s="307"/>
      <c r="S476" s="307"/>
      <c r="T476" s="307"/>
      <c r="U476" s="307"/>
      <c r="V476" s="307"/>
      <c r="W476" s="307"/>
      <c r="X476" s="307"/>
      <c r="Y476" s="307"/>
      <c r="Z476" s="307"/>
    </row>
    <row r="477">
      <c r="A477" s="390"/>
      <c r="B477" s="390"/>
      <c r="C477" s="390"/>
      <c r="D477" s="390"/>
      <c r="E477" s="390"/>
      <c r="F477" s="390"/>
      <c r="G477" s="391"/>
      <c r="H477" s="390"/>
      <c r="I477" s="390"/>
      <c r="J477" s="391"/>
      <c r="K477" s="390"/>
      <c r="L477" s="390"/>
      <c r="M477" s="307"/>
      <c r="N477" s="307"/>
      <c r="O477" s="307"/>
      <c r="P477" s="307"/>
      <c r="Q477" s="307"/>
      <c r="R477" s="307"/>
      <c r="S477" s="307"/>
      <c r="T477" s="307"/>
      <c r="U477" s="307"/>
      <c r="V477" s="307"/>
      <c r="W477" s="307"/>
      <c r="X477" s="307"/>
      <c r="Y477" s="307"/>
      <c r="Z477" s="307"/>
    </row>
    <row r="478">
      <c r="A478" s="390"/>
      <c r="B478" s="390"/>
      <c r="C478" s="390"/>
      <c r="D478" s="390"/>
      <c r="E478" s="390"/>
      <c r="F478" s="390"/>
      <c r="G478" s="391"/>
      <c r="H478" s="390"/>
      <c r="I478" s="390"/>
      <c r="J478" s="391"/>
      <c r="K478" s="390"/>
      <c r="L478" s="390"/>
      <c r="M478" s="307"/>
      <c r="N478" s="307"/>
      <c r="O478" s="307"/>
      <c r="P478" s="307"/>
      <c r="Q478" s="307"/>
      <c r="R478" s="307"/>
      <c r="S478" s="307"/>
      <c r="T478" s="307"/>
      <c r="U478" s="307"/>
      <c r="V478" s="307"/>
      <c r="W478" s="307"/>
      <c r="X478" s="307"/>
      <c r="Y478" s="307"/>
      <c r="Z478" s="307"/>
    </row>
    <row r="479">
      <c r="A479" s="390"/>
      <c r="B479" s="390"/>
      <c r="C479" s="390"/>
      <c r="D479" s="390"/>
      <c r="E479" s="390"/>
      <c r="F479" s="390"/>
      <c r="G479" s="391"/>
      <c r="H479" s="390"/>
      <c r="I479" s="390"/>
      <c r="J479" s="391"/>
      <c r="K479" s="390"/>
      <c r="L479" s="390"/>
      <c r="M479" s="307"/>
      <c r="N479" s="307"/>
      <c r="O479" s="307"/>
      <c r="P479" s="307"/>
      <c r="Q479" s="307"/>
      <c r="R479" s="307"/>
      <c r="S479" s="307"/>
      <c r="T479" s="307"/>
      <c r="U479" s="307"/>
      <c r="V479" s="307"/>
      <c r="W479" s="307"/>
      <c r="X479" s="307"/>
      <c r="Y479" s="307"/>
      <c r="Z479" s="307"/>
    </row>
    <row r="480">
      <c r="A480" s="390"/>
      <c r="B480" s="390"/>
      <c r="C480" s="390"/>
      <c r="D480" s="390"/>
      <c r="E480" s="390"/>
      <c r="F480" s="390"/>
      <c r="G480" s="391"/>
      <c r="H480" s="390"/>
      <c r="I480" s="390"/>
      <c r="J480" s="391"/>
      <c r="K480" s="390"/>
      <c r="L480" s="390"/>
      <c r="M480" s="307"/>
      <c r="N480" s="307"/>
      <c r="O480" s="307"/>
      <c r="P480" s="307"/>
      <c r="Q480" s="307"/>
      <c r="R480" s="307"/>
      <c r="S480" s="307"/>
      <c r="T480" s="307"/>
      <c r="U480" s="307"/>
      <c r="V480" s="307"/>
      <c r="W480" s="307"/>
      <c r="X480" s="307"/>
      <c r="Y480" s="307"/>
      <c r="Z480" s="307"/>
    </row>
    <row r="481">
      <c r="A481" s="390"/>
      <c r="B481" s="390"/>
      <c r="C481" s="390"/>
      <c r="D481" s="390"/>
      <c r="E481" s="390"/>
      <c r="F481" s="390"/>
      <c r="G481" s="391"/>
      <c r="H481" s="390"/>
      <c r="I481" s="390"/>
      <c r="J481" s="391"/>
      <c r="K481" s="390"/>
      <c r="L481" s="390"/>
      <c r="M481" s="307"/>
      <c r="N481" s="307"/>
      <c r="O481" s="307"/>
      <c r="P481" s="307"/>
      <c r="Q481" s="307"/>
      <c r="R481" s="307"/>
      <c r="S481" s="307"/>
      <c r="T481" s="307"/>
      <c r="U481" s="307"/>
      <c r="V481" s="307"/>
      <c r="W481" s="307"/>
      <c r="X481" s="307"/>
      <c r="Y481" s="307"/>
      <c r="Z481" s="307"/>
    </row>
    <row r="482">
      <c r="A482" s="390"/>
      <c r="B482" s="390"/>
      <c r="C482" s="390"/>
      <c r="D482" s="390"/>
      <c r="E482" s="390"/>
      <c r="F482" s="390"/>
      <c r="G482" s="391"/>
      <c r="H482" s="390"/>
      <c r="I482" s="390"/>
      <c r="J482" s="391"/>
      <c r="K482" s="390"/>
      <c r="L482" s="390"/>
      <c r="M482" s="307"/>
      <c r="N482" s="307"/>
      <c r="O482" s="307"/>
      <c r="P482" s="307"/>
      <c r="Q482" s="307"/>
      <c r="R482" s="307"/>
      <c r="S482" s="307"/>
      <c r="T482" s="307"/>
      <c r="U482" s="307"/>
      <c r="V482" s="307"/>
      <c r="W482" s="307"/>
      <c r="X482" s="307"/>
      <c r="Y482" s="307"/>
      <c r="Z482" s="307"/>
    </row>
    <row r="483">
      <c r="A483" s="390"/>
      <c r="B483" s="390"/>
      <c r="C483" s="390"/>
      <c r="D483" s="390"/>
      <c r="E483" s="390"/>
      <c r="F483" s="390"/>
      <c r="G483" s="391"/>
      <c r="H483" s="390"/>
      <c r="I483" s="390"/>
      <c r="J483" s="391"/>
      <c r="K483" s="390"/>
      <c r="L483" s="390"/>
      <c r="M483" s="307"/>
      <c r="N483" s="307"/>
      <c r="O483" s="307"/>
      <c r="P483" s="307"/>
      <c r="Q483" s="307"/>
      <c r="R483" s="307"/>
      <c r="S483" s="307"/>
      <c r="T483" s="307"/>
      <c r="U483" s="307"/>
      <c r="V483" s="307"/>
      <c r="W483" s="307"/>
      <c r="X483" s="307"/>
      <c r="Y483" s="307"/>
      <c r="Z483" s="307"/>
    </row>
    <row r="484">
      <c r="A484" s="390"/>
      <c r="B484" s="390"/>
      <c r="C484" s="390"/>
      <c r="D484" s="390"/>
      <c r="E484" s="390"/>
      <c r="F484" s="390"/>
      <c r="G484" s="391"/>
      <c r="H484" s="390"/>
      <c r="I484" s="390"/>
      <c r="J484" s="391"/>
      <c r="K484" s="390"/>
      <c r="L484" s="390"/>
      <c r="M484" s="307"/>
      <c r="N484" s="307"/>
      <c r="O484" s="307"/>
      <c r="P484" s="307"/>
      <c r="Q484" s="307"/>
      <c r="R484" s="307"/>
      <c r="S484" s="307"/>
      <c r="T484" s="307"/>
      <c r="U484" s="307"/>
      <c r="V484" s="307"/>
      <c r="W484" s="307"/>
      <c r="X484" s="307"/>
      <c r="Y484" s="307"/>
      <c r="Z484" s="307"/>
    </row>
    <row r="485">
      <c r="A485" s="390"/>
      <c r="B485" s="390"/>
      <c r="C485" s="390"/>
      <c r="D485" s="390"/>
      <c r="E485" s="390"/>
      <c r="F485" s="390"/>
      <c r="G485" s="391"/>
      <c r="H485" s="390"/>
      <c r="I485" s="390"/>
      <c r="J485" s="391"/>
      <c r="K485" s="390"/>
      <c r="L485" s="390"/>
      <c r="M485" s="307"/>
      <c r="N485" s="307"/>
      <c r="O485" s="307"/>
      <c r="P485" s="307"/>
      <c r="Q485" s="307"/>
      <c r="R485" s="307"/>
      <c r="S485" s="307"/>
      <c r="T485" s="307"/>
      <c r="U485" s="307"/>
      <c r="V485" s="307"/>
      <c r="W485" s="307"/>
      <c r="X485" s="307"/>
      <c r="Y485" s="307"/>
      <c r="Z485" s="307"/>
    </row>
    <row r="486">
      <c r="A486" s="390"/>
      <c r="B486" s="390"/>
      <c r="C486" s="390"/>
      <c r="D486" s="390"/>
      <c r="E486" s="390"/>
      <c r="F486" s="390"/>
      <c r="G486" s="391"/>
      <c r="H486" s="390"/>
      <c r="I486" s="390"/>
      <c r="J486" s="391"/>
      <c r="K486" s="390"/>
      <c r="L486" s="390"/>
      <c r="M486" s="307"/>
      <c r="N486" s="307"/>
      <c r="O486" s="307"/>
      <c r="P486" s="307"/>
      <c r="Q486" s="307"/>
      <c r="R486" s="307"/>
      <c r="S486" s="307"/>
      <c r="T486" s="307"/>
      <c r="U486" s="307"/>
      <c r="V486" s="307"/>
      <c r="W486" s="307"/>
      <c r="X486" s="307"/>
      <c r="Y486" s="307"/>
      <c r="Z486" s="307"/>
    </row>
    <row r="487">
      <c r="A487" s="390"/>
      <c r="B487" s="390"/>
      <c r="C487" s="390"/>
      <c r="D487" s="390"/>
      <c r="E487" s="390"/>
      <c r="F487" s="390"/>
      <c r="G487" s="391"/>
      <c r="H487" s="390"/>
      <c r="I487" s="390"/>
      <c r="J487" s="391"/>
      <c r="K487" s="390"/>
      <c r="L487" s="390"/>
      <c r="M487" s="307"/>
      <c r="N487" s="307"/>
      <c r="O487" s="307"/>
      <c r="P487" s="307"/>
      <c r="Q487" s="307"/>
      <c r="R487" s="307"/>
      <c r="S487" s="307"/>
      <c r="T487" s="307"/>
      <c r="U487" s="307"/>
      <c r="V487" s="307"/>
      <c r="W487" s="307"/>
      <c r="X487" s="307"/>
      <c r="Y487" s="307"/>
      <c r="Z487" s="307"/>
    </row>
    <row r="488">
      <c r="A488" s="390"/>
      <c r="B488" s="390"/>
      <c r="C488" s="390"/>
      <c r="D488" s="390"/>
      <c r="E488" s="390"/>
      <c r="F488" s="390"/>
      <c r="G488" s="391"/>
      <c r="H488" s="390"/>
      <c r="I488" s="390"/>
      <c r="J488" s="391"/>
      <c r="K488" s="390"/>
      <c r="L488" s="390"/>
      <c r="M488" s="307"/>
      <c r="N488" s="307"/>
      <c r="O488" s="307"/>
      <c r="P488" s="307"/>
      <c r="Q488" s="307"/>
      <c r="R488" s="307"/>
      <c r="S488" s="307"/>
      <c r="T488" s="307"/>
      <c r="U488" s="307"/>
      <c r="V488" s="307"/>
      <c r="W488" s="307"/>
      <c r="X488" s="307"/>
      <c r="Y488" s="307"/>
      <c r="Z488" s="307"/>
    </row>
    <row r="489">
      <c r="A489" s="390"/>
      <c r="B489" s="390"/>
      <c r="C489" s="390"/>
      <c r="D489" s="390"/>
      <c r="E489" s="390"/>
      <c r="F489" s="390"/>
      <c r="G489" s="391"/>
      <c r="H489" s="390"/>
      <c r="I489" s="390"/>
      <c r="J489" s="391"/>
      <c r="K489" s="390"/>
      <c r="L489" s="390"/>
      <c r="M489" s="307"/>
      <c r="N489" s="307"/>
      <c r="O489" s="307"/>
      <c r="P489" s="307"/>
      <c r="Q489" s="307"/>
      <c r="R489" s="307"/>
      <c r="S489" s="307"/>
      <c r="T489" s="307"/>
      <c r="U489" s="307"/>
      <c r="V489" s="307"/>
      <c r="W489" s="307"/>
      <c r="X489" s="307"/>
      <c r="Y489" s="307"/>
      <c r="Z489" s="307"/>
    </row>
    <row r="490">
      <c r="A490" s="390"/>
      <c r="B490" s="390"/>
      <c r="C490" s="390"/>
      <c r="D490" s="390"/>
      <c r="E490" s="390"/>
      <c r="F490" s="390"/>
      <c r="G490" s="391"/>
      <c r="H490" s="390"/>
      <c r="I490" s="390"/>
      <c r="J490" s="391"/>
      <c r="K490" s="390"/>
      <c r="L490" s="390"/>
      <c r="M490" s="307"/>
      <c r="N490" s="307"/>
      <c r="O490" s="307"/>
      <c r="P490" s="307"/>
      <c r="Q490" s="307"/>
      <c r="R490" s="307"/>
      <c r="S490" s="307"/>
      <c r="T490" s="307"/>
      <c r="U490" s="307"/>
      <c r="V490" s="307"/>
      <c r="W490" s="307"/>
      <c r="X490" s="307"/>
      <c r="Y490" s="307"/>
      <c r="Z490" s="307"/>
    </row>
    <row r="491">
      <c r="A491" s="390"/>
      <c r="B491" s="390"/>
      <c r="C491" s="390"/>
      <c r="D491" s="390"/>
      <c r="E491" s="390"/>
      <c r="F491" s="390"/>
      <c r="G491" s="391"/>
      <c r="H491" s="390"/>
      <c r="I491" s="390"/>
      <c r="J491" s="391"/>
      <c r="K491" s="390"/>
      <c r="L491" s="390"/>
      <c r="M491" s="307"/>
      <c r="N491" s="307"/>
      <c r="O491" s="307"/>
      <c r="P491" s="307"/>
      <c r="Q491" s="307"/>
      <c r="R491" s="307"/>
      <c r="S491" s="307"/>
      <c r="T491" s="307"/>
      <c r="U491" s="307"/>
      <c r="V491" s="307"/>
      <c r="W491" s="307"/>
      <c r="X491" s="307"/>
      <c r="Y491" s="307"/>
      <c r="Z491" s="307"/>
    </row>
    <row r="492">
      <c r="A492" s="390"/>
      <c r="B492" s="390"/>
      <c r="C492" s="390"/>
      <c r="D492" s="390"/>
      <c r="E492" s="390"/>
      <c r="F492" s="390"/>
      <c r="G492" s="391"/>
      <c r="H492" s="390"/>
      <c r="I492" s="390"/>
      <c r="J492" s="391"/>
      <c r="K492" s="390"/>
      <c r="L492" s="390"/>
      <c r="M492" s="307"/>
      <c r="N492" s="307"/>
      <c r="O492" s="307"/>
      <c r="P492" s="307"/>
      <c r="Q492" s="307"/>
      <c r="R492" s="307"/>
      <c r="S492" s="307"/>
      <c r="T492" s="307"/>
      <c r="U492" s="307"/>
      <c r="V492" s="307"/>
      <c r="W492" s="307"/>
      <c r="X492" s="307"/>
      <c r="Y492" s="307"/>
      <c r="Z492" s="307"/>
    </row>
    <row r="493">
      <c r="A493" s="390"/>
      <c r="B493" s="390"/>
      <c r="C493" s="390"/>
      <c r="D493" s="390"/>
      <c r="E493" s="390"/>
      <c r="F493" s="390"/>
      <c r="G493" s="391"/>
      <c r="H493" s="390"/>
      <c r="I493" s="390"/>
      <c r="J493" s="391"/>
      <c r="K493" s="390"/>
      <c r="L493" s="390"/>
      <c r="M493" s="307"/>
      <c r="N493" s="307"/>
      <c r="O493" s="307"/>
      <c r="P493" s="307"/>
      <c r="Q493" s="307"/>
      <c r="R493" s="307"/>
      <c r="S493" s="307"/>
      <c r="T493" s="307"/>
      <c r="U493" s="307"/>
      <c r="V493" s="307"/>
      <c r="W493" s="307"/>
      <c r="X493" s="307"/>
      <c r="Y493" s="307"/>
      <c r="Z493" s="307"/>
    </row>
    <row r="494">
      <c r="A494" s="390"/>
      <c r="B494" s="390"/>
      <c r="C494" s="390"/>
      <c r="D494" s="390"/>
      <c r="E494" s="390"/>
      <c r="F494" s="390"/>
      <c r="G494" s="391"/>
      <c r="H494" s="390"/>
      <c r="I494" s="390"/>
      <c r="J494" s="391"/>
      <c r="K494" s="390"/>
      <c r="L494" s="390"/>
      <c r="M494" s="307"/>
      <c r="N494" s="307"/>
      <c r="O494" s="307"/>
      <c r="P494" s="307"/>
      <c r="Q494" s="307"/>
      <c r="R494" s="307"/>
      <c r="S494" s="307"/>
      <c r="T494" s="307"/>
      <c r="U494" s="307"/>
      <c r="V494" s="307"/>
      <c r="W494" s="307"/>
      <c r="X494" s="307"/>
      <c r="Y494" s="307"/>
      <c r="Z494" s="307"/>
    </row>
    <row r="495">
      <c r="A495" s="392"/>
      <c r="B495" s="392"/>
      <c r="C495" s="392"/>
      <c r="D495" s="392"/>
      <c r="E495" s="392"/>
      <c r="F495" s="392"/>
      <c r="G495" s="393"/>
      <c r="H495" s="392"/>
      <c r="I495" s="392"/>
      <c r="J495" s="393"/>
      <c r="K495" s="392"/>
      <c r="L495" s="392"/>
      <c r="M495" s="307"/>
      <c r="N495" s="307"/>
      <c r="O495" s="307"/>
      <c r="P495" s="307"/>
      <c r="Q495" s="307"/>
      <c r="R495" s="307"/>
      <c r="S495" s="307"/>
      <c r="T495" s="307"/>
      <c r="U495" s="307"/>
      <c r="V495" s="307"/>
      <c r="W495" s="307"/>
      <c r="X495" s="307"/>
      <c r="Y495" s="307"/>
      <c r="Z495" s="307"/>
    </row>
    <row r="496">
      <c r="A496" s="392"/>
      <c r="B496" s="392"/>
      <c r="C496" s="392"/>
      <c r="D496" s="392"/>
      <c r="E496" s="392"/>
      <c r="F496" s="392"/>
      <c r="G496" s="393"/>
      <c r="H496" s="392"/>
      <c r="I496" s="392"/>
      <c r="J496" s="393"/>
      <c r="K496" s="392"/>
      <c r="L496" s="392"/>
      <c r="M496" s="307"/>
      <c r="N496" s="307"/>
      <c r="O496" s="307"/>
      <c r="P496" s="307"/>
      <c r="Q496" s="307"/>
      <c r="R496" s="307"/>
      <c r="S496" s="307"/>
      <c r="T496" s="307"/>
      <c r="U496" s="307"/>
      <c r="V496" s="307"/>
      <c r="W496" s="307"/>
      <c r="X496" s="307"/>
      <c r="Y496" s="307"/>
      <c r="Z496" s="307"/>
    </row>
    <row r="497">
      <c r="A497" s="392"/>
      <c r="B497" s="392"/>
      <c r="C497" s="392"/>
      <c r="D497" s="392"/>
      <c r="E497" s="392"/>
      <c r="F497" s="392"/>
      <c r="G497" s="393"/>
      <c r="H497" s="392"/>
      <c r="I497" s="392"/>
      <c r="J497" s="393"/>
      <c r="K497" s="392"/>
      <c r="L497" s="392"/>
      <c r="M497" s="307"/>
      <c r="N497" s="307"/>
      <c r="O497" s="307"/>
      <c r="P497" s="307"/>
      <c r="Q497" s="307"/>
      <c r="R497" s="307"/>
      <c r="S497" s="307"/>
      <c r="T497" s="307"/>
      <c r="U497" s="307"/>
      <c r="V497" s="307"/>
      <c r="W497" s="307"/>
      <c r="X497" s="307"/>
      <c r="Y497" s="307"/>
      <c r="Z497" s="307"/>
    </row>
    <row r="498">
      <c r="A498" s="392"/>
      <c r="B498" s="392"/>
      <c r="C498" s="392"/>
      <c r="D498" s="392"/>
      <c r="E498" s="392"/>
      <c r="F498" s="392"/>
      <c r="G498" s="393"/>
      <c r="H498" s="392"/>
      <c r="I498" s="392"/>
      <c r="J498" s="393"/>
      <c r="K498" s="392"/>
      <c r="L498" s="392"/>
      <c r="M498" s="307"/>
      <c r="N498" s="307"/>
      <c r="O498" s="307"/>
      <c r="P498" s="307"/>
      <c r="Q498" s="307"/>
      <c r="R498" s="307"/>
      <c r="S498" s="307"/>
      <c r="T498" s="307"/>
      <c r="U498" s="307"/>
      <c r="V498" s="307"/>
      <c r="W498" s="307"/>
      <c r="X498" s="307"/>
      <c r="Y498" s="307"/>
      <c r="Z498" s="307"/>
    </row>
    <row r="499">
      <c r="A499" s="392"/>
      <c r="B499" s="392"/>
      <c r="C499" s="392"/>
      <c r="D499" s="392"/>
      <c r="E499" s="392"/>
      <c r="F499" s="392"/>
      <c r="G499" s="393"/>
      <c r="H499" s="392"/>
      <c r="I499" s="392"/>
      <c r="J499" s="393"/>
      <c r="K499" s="392"/>
      <c r="L499" s="392"/>
      <c r="M499" s="307"/>
      <c r="N499" s="307"/>
      <c r="O499" s="307"/>
      <c r="P499" s="307"/>
      <c r="Q499" s="307"/>
      <c r="R499" s="307"/>
      <c r="S499" s="307"/>
      <c r="T499" s="307"/>
      <c r="U499" s="307"/>
      <c r="V499" s="307"/>
      <c r="W499" s="307"/>
      <c r="X499" s="307"/>
      <c r="Y499" s="307"/>
      <c r="Z499" s="307"/>
    </row>
    <row r="500">
      <c r="A500" s="392"/>
      <c r="B500" s="392"/>
      <c r="C500" s="392"/>
      <c r="D500" s="392"/>
      <c r="E500" s="392"/>
      <c r="F500" s="392"/>
      <c r="G500" s="393"/>
      <c r="H500" s="392"/>
      <c r="I500" s="392"/>
      <c r="J500" s="393"/>
      <c r="K500" s="392"/>
      <c r="L500" s="392"/>
      <c r="M500" s="307"/>
      <c r="N500" s="307"/>
      <c r="O500" s="307"/>
      <c r="P500" s="307"/>
      <c r="Q500" s="307"/>
      <c r="R500" s="307"/>
      <c r="S500" s="307"/>
      <c r="T500" s="307"/>
      <c r="U500" s="307"/>
      <c r="V500" s="307"/>
      <c r="W500" s="307"/>
      <c r="X500" s="307"/>
      <c r="Y500" s="307"/>
      <c r="Z500" s="307"/>
    </row>
    <row r="501">
      <c r="A501" s="392"/>
      <c r="B501" s="392"/>
      <c r="C501" s="392"/>
      <c r="D501" s="392"/>
      <c r="E501" s="392"/>
      <c r="F501" s="392"/>
      <c r="G501" s="393"/>
      <c r="H501" s="392"/>
      <c r="I501" s="392"/>
      <c r="J501" s="393"/>
      <c r="K501" s="392"/>
      <c r="L501" s="392"/>
      <c r="M501" s="307"/>
      <c r="N501" s="307"/>
      <c r="O501" s="307"/>
      <c r="P501" s="307"/>
      <c r="Q501" s="307"/>
      <c r="R501" s="307"/>
      <c r="S501" s="307"/>
      <c r="T501" s="307"/>
      <c r="U501" s="307"/>
      <c r="V501" s="307"/>
      <c r="W501" s="307"/>
      <c r="X501" s="307"/>
      <c r="Y501" s="307"/>
      <c r="Z501" s="307"/>
    </row>
    <row r="502">
      <c r="A502" s="392"/>
      <c r="B502" s="392"/>
      <c r="C502" s="392"/>
      <c r="D502" s="392"/>
      <c r="E502" s="392"/>
      <c r="F502" s="392"/>
      <c r="G502" s="393"/>
      <c r="H502" s="392"/>
      <c r="I502" s="392"/>
      <c r="J502" s="393"/>
      <c r="K502" s="392"/>
      <c r="L502" s="392"/>
      <c r="M502" s="307"/>
      <c r="N502" s="307"/>
      <c r="O502" s="307"/>
      <c r="P502" s="307"/>
      <c r="Q502" s="307"/>
      <c r="R502" s="307"/>
      <c r="S502" s="307"/>
      <c r="T502" s="307"/>
      <c r="U502" s="307"/>
      <c r="V502" s="307"/>
      <c r="W502" s="307"/>
      <c r="X502" s="307"/>
      <c r="Y502" s="307"/>
      <c r="Z502" s="307"/>
    </row>
    <row r="503">
      <c r="A503" s="392"/>
      <c r="B503" s="392"/>
      <c r="C503" s="392"/>
      <c r="D503" s="392"/>
      <c r="E503" s="392"/>
      <c r="F503" s="392"/>
      <c r="G503" s="393"/>
      <c r="H503" s="392"/>
      <c r="I503" s="392"/>
      <c r="J503" s="393"/>
      <c r="K503" s="392"/>
      <c r="L503" s="392"/>
      <c r="M503" s="307"/>
      <c r="N503" s="307"/>
      <c r="O503" s="307"/>
      <c r="P503" s="307"/>
      <c r="Q503" s="307"/>
      <c r="R503" s="307"/>
      <c r="S503" s="307"/>
      <c r="T503" s="307"/>
      <c r="U503" s="307"/>
      <c r="V503" s="307"/>
      <c r="W503" s="307"/>
      <c r="X503" s="307"/>
      <c r="Y503" s="307"/>
      <c r="Z503" s="307"/>
    </row>
    <row r="504">
      <c r="A504" s="392"/>
      <c r="B504" s="392"/>
      <c r="C504" s="392"/>
      <c r="D504" s="392"/>
      <c r="E504" s="392"/>
      <c r="F504" s="392"/>
      <c r="G504" s="393"/>
      <c r="H504" s="392"/>
      <c r="I504" s="392"/>
      <c r="J504" s="393"/>
      <c r="K504" s="392"/>
      <c r="L504" s="392"/>
      <c r="M504" s="307"/>
      <c r="N504" s="307"/>
      <c r="O504" s="307"/>
      <c r="P504" s="307"/>
      <c r="Q504" s="307"/>
      <c r="R504" s="307"/>
      <c r="S504" s="307"/>
      <c r="T504" s="307"/>
      <c r="U504" s="307"/>
      <c r="V504" s="307"/>
      <c r="W504" s="307"/>
      <c r="X504" s="307"/>
      <c r="Y504" s="307"/>
      <c r="Z504" s="307"/>
    </row>
    <row r="505">
      <c r="A505" s="392"/>
      <c r="B505" s="392"/>
      <c r="C505" s="392"/>
      <c r="D505" s="392"/>
      <c r="E505" s="392"/>
      <c r="F505" s="392"/>
      <c r="G505" s="393"/>
      <c r="H505" s="392"/>
      <c r="I505" s="392"/>
      <c r="J505" s="393"/>
      <c r="K505" s="392"/>
      <c r="L505" s="392"/>
      <c r="M505" s="307"/>
      <c r="N505" s="307"/>
      <c r="O505" s="307"/>
      <c r="P505" s="307"/>
      <c r="Q505" s="307"/>
      <c r="R505" s="307"/>
      <c r="S505" s="307"/>
      <c r="T505" s="307"/>
      <c r="U505" s="307"/>
      <c r="V505" s="307"/>
      <c r="W505" s="307"/>
      <c r="X505" s="307"/>
      <c r="Y505" s="307"/>
      <c r="Z505" s="307"/>
    </row>
    <row r="506">
      <c r="A506" s="392"/>
      <c r="B506" s="392"/>
      <c r="C506" s="392"/>
      <c r="D506" s="392"/>
      <c r="E506" s="392"/>
      <c r="F506" s="392"/>
      <c r="G506" s="393"/>
      <c r="H506" s="392"/>
      <c r="I506" s="392"/>
      <c r="J506" s="393"/>
      <c r="K506" s="392"/>
      <c r="L506" s="392"/>
      <c r="M506" s="307"/>
      <c r="N506" s="307"/>
      <c r="O506" s="307"/>
      <c r="P506" s="307"/>
      <c r="Q506" s="307"/>
      <c r="R506" s="307"/>
      <c r="S506" s="307"/>
      <c r="T506" s="307"/>
      <c r="U506" s="307"/>
      <c r="V506" s="307"/>
      <c r="W506" s="307"/>
      <c r="X506" s="307"/>
      <c r="Y506" s="307"/>
      <c r="Z506" s="307"/>
    </row>
    <row r="507">
      <c r="A507" s="392"/>
      <c r="B507" s="392"/>
      <c r="C507" s="392"/>
      <c r="D507" s="392"/>
      <c r="E507" s="392"/>
      <c r="F507" s="392"/>
      <c r="G507" s="393"/>
      <c r="H507" s="392"/>
      <c r="I507" s="392"/>
      <c r="J507" s="393"/>
      <c r="K507" s="392"/>
      <c r="L507" s="392"/>
      <c r="M507" s="307"/>
      <c r="N507" s="307"/>
      <c r="O507" s="307"/>
      <c r="P507" s="307"/>
      <c r="Q507" s="307"/>
      <c r="R507" s="307"/>
      <c r="S507" s="307"/>
      <c r="T507" s="307"/>
      <c r="U507" s="307"/>
      <c r="V507" s="307"/>
      <c r="W507" s="307"/>
      <c r="X507" s="307"/>
      <c r="Y507" s="307"/>
      <c r="Z507" s="307"/>
    </row>
    <row r="508">
      <c r="A508" s="392"/>
      <c r="B508" s="392"/>
      <c r="C508" s="392"/>
      <c r="D508" s="392"/>
      <c r="E508" s="392"/>
      <c r="F508" s="392"/>
      <c r="G508" s="393"/>
      <c r="H508" s="392"/>
      <c r="I508" s="392"/>
      <c r="J508" s="393"/>
      <c r="K508" s="392"/>
      <c r="L508" s="392"/>
      <c r="M508" s="307"/>
      <c r="N508" s="307"/>
      <c r="O508" s="307"/>
      <c r="P508" s="307"/>
      <c r="Q508" s="307"/>
      <c r="R508" s="307"/>
      <c r="S508" s="307"/>
      <c r="T508" s="307"/>
      <c r="U508" s="307"/>
      <c r="V508" s="307"/>
      <c r="W508" s="307"/>
      <c r="X508" s="307"/>
      <c r="Y508" s="307"/>
      <c r="Z508" s="307"/>
    </row>
    <row r="509">
      <c r="A509" s="392"/>
      <c r="B509" s="392"/>
      <c r="C509" s="392"/>
      <c r="D509" s="392"/>
      <c r="E509" s="392"/>
      <c r="F509" s="392"/>
      <c r="G509" s="393"/>
      <c r="H509" s="392"/>
      <c r="I509" s="392"/>
      <c r="J509" s="393"/>
      <c r="K509" s="392"/>
      <c r="L509" s="392"/>
      <c r="M509" s="307"/>
      <c r="N509" s="307"/>
      <c r="O509" s="307"/>
      <c r="P509" s="307"/>
      <c r="Q509" s="307"/>
      <c r="R509" s="307"/>
      <c r="S509" s="307"/>
      <c r="T509" s="307"/>
      <c r="U509" s="307"/>
      <c r="V509" s="307"/>
      <c r="W509" s="307"/>
      <c r="X509" s="307"/>
      <c r="Y509" s="307"/>
      <c r="Z509" s="307"/>
    </row>
    <row r="510">
      <c r="A510" s="392"/>
      <c r="B510" s="392"/>
      <c r="C510" s="392"/>
      <c r="D510" s="392"/>
      <c r="E510" s="392"/>
      <c r="F510" s="392"/>
      <c r="G510" s="393"/>
      <c r="H510" s="392"/>
      <c r="I510" s="392"/>
      <c r="J510" s="393"/>
      <c r="K510" s="392"/>
      <c r="L510" s="392"/>
      <c r="M510" s="307"/>
      <c r="N510" s="307"/>
      <c r="O510" s="307"/>
      <c r="P510" s="307"/>
      <c r="Q510" s="307"/>
      <c r="R510" s="307"/>
      <c r="S510" s="307"/>
      <c r="T510" s="307"/>
      <c r="U510" s="307"/>
      <c r="V510" s="307"/>
      <c r="W510" s="307"/>
      <c r="X510" s="307"/>
      <c r="Y510" s="307"/>
      <c r="Z510" s="307"/>
    </row>
    <row r="511">
      <c r="A511" s="392"/>
      <c r="B511" s="392"/>
      <c r="C511" s="392"/>
      <c r="D511" s="392"/>
      <c r="E511" s="392"/>
      <c r="F511" s="392"/>
      <c r="G511" s="393"/>
      <c r="H511" s="392"/>
      <c r="I511" s="392"/>
      <c r="J511" s="393"/>
      <c r="K511" s="392"/>
      <c r="L511" s="392"/>
      <c r="M511" s="307"/>
      <c r="N511" s="307"/>
      <c r="O511" s="307"/>
      <c r="P511" s="307"/>
      <c r="Q511" s="307"/>
      <c r="R511" s="307"/>
      <c r="S511" s="307"/>
      <c r="T511" s="307"/>
      <c r="U511" s="307"/>
      <c r="V511" s="307"/>
      <c r="W511" s="307"/>
      <c r="X511" s="307"/>
      <c r="Y511" s="307"/>
      <c r="Z511" s="307"/>
    </row>
    <row r="512">
      <c r="A512" s="392"/>
      <c r="B512" s="392"/>
      <c r="C512" s="392"/>
      <c r="D512" s="392"/>
      <c r="E512" s="392"/>
      <c r="F512" s="392"/>
      <c r="G512" s="393"/>
      <c r="H512" s="392"/>
      <c r="I512" s="392"/>
      <c r="J512" s="393"/>
      <c r="K512" s="392"/>
      <c r="L512" s="392"/>
      <c r="M512" s="307"/>
      <c r="N512" s="307"/>
      <c r="O512" s="307"/>
      <c r="P512" s="307"/>
      <c r="Q512" s="307"/>
      <c r="R512" s="307"/>
      <c r="S512" s="307"/>
      <c r="T512" s="307"/>
      <c r="U512" s="307"/>
      <c r="V512" s="307"/>
      <c r="W512" s="307"/>
      <c r="X512" s="307"/>
      <c r="Y512" s="307"/>
      <c r="Z512" s="307"/>
    </row>
    <row r="513">
      <c r="A513" s="392"/>
      <c r="B513" s="392"/>
      <c r="C513" s="392"/>
      <c r="D513" s="392"/>
      <c r="E513" s="392"/>
      <c r="F513" s="392"/>
      <c r="G513" s="393"/>
      <c r="H513" s="392"/>
      <c r="I513" s="392"/>
      <c r="J513" s="393"/>
      <c r="K513" s="392"/>
      <c r="L513" s="392"/>
      <c r="M513" s="307"/>
      <c r="N513" s="307"/>
      <c r="O513" s="307"/>
      <c r="P513" s="307"/>
      <c r="Q513" s="307"/>
      <c r="R513" s="307"/>
      <c r="S513" s="307"/>
      <c r="T513" s="307"/>
      <c r="U513" s="307"/>
      <c r="V513" s="307"/>
      <c r="W513" s="307"/>
      <c r="X513" s="307"/>
      <c r="Y513" s="307"/>
      <c r="Z513" s="307"/>
    </row>
    <row r="514">
      <c r="A514" s="392"/>
      <c r="B514" s="392"/>
      <c r="C514" s="392"/>
      <c r="D514" s="392"/>
      <c r="E514" s="392"/>
      <c r="F514" s="392"/>
      <c r="G514" s="393"/>
      <c r="H514" s="392"/>
      <c r="I514" s="392"/>
      <c r="J514" s="393"/>
      <c r="K514" s="392"/>
      <c r="L514" s="392"/>
      <c r="M514" s="307"/>
      <c r="N514" s="307"/>
      <c r="O514" s="307"/>
      <c r="P514" s="307"/>
      <c r="Q514" s="307"/>
      <c r="R514" s="307"/>
      <c r="S514" s="307"/>
      <c r="T514" s="307"/>
      <c r="U514" s="307"/>
      <c r="V514" s="307"/>
      <c r="W514" s="307"/>
      <c r="X514" s="307"/>
      <c r="Y514" s="307"/>
      <c r="Z514" s="307"/>
    </row>
    <row r="515">
      <c r="A515" s="392"/>
      <c r="B515" s="392"/>
      <c r="C515" s="392"/>
      <c r="D515" s="392"/>
      <c r="E515" s="392"/>
      <c r="F515" s="392"/>
      <c r="G515" s="393"/>
      <c r="H515" s="392"/>
      <c r="I515" s="392"/>
      <c r="J515" s="393"/>
      <c r="K515" s="392"/>
      <c r="L515" s="392"/>
      <c r="M515" s="307"/>
      <c r="N515" s="307"/>
      <c r="O515" s="307"/>
      <c r="P515" s="307"/>
      <c r="Q515" s="307"/>
      <c r="R515" s="307"/>
      <c r="S515" s="307"/>
      <c r="T515" s="307"/>
      <c r="U515" s="307"/>
      <c r="V515" s="307"/>
      <c r="W515" s="307"/>
      <c r="X515" s="307"/>
      <c r="Y515" s="307"/>
      <c r="Z515" s="307"/>
    </row>
    <row r="516">
      <c r="A516" s="392"/>
      <c r="B516" s="392"/>
      <c r="C516" s="392"/>
      <c r="D516" s="392"/>
      <c r="E516" s="392"/>
      <c r="F516" s="392"/>
      <c r="G516" s="393"/>
      <c r="H516" s="392"/>
      <c r="I516" s="392"/>
      <c r="J516" s="393"/>
      <c r="K516" s="392"/>
      <c r="L516" s="392"/>
      <c r="M516" s="307"/>
      <c r="N516" s="307"/>
      <c r="O516" s="307"/>
      <c r="P516" s="307"/>
      <c r="Q516" s="307"/>
      <c r="R516" s="307"/>
      <c r="S516" s="307"/>
      <c r="T516" s="307"/>
      <c r="U516" s="307"/>
      <c r="V516" s="307"/>
      <c r="W516" s="307"/>
      <c r="X516" s="307"/>
      <c r="Y516" s="307"/>
      <c r="Z516" s="307"/>
    </row>
    <row r="517">
      <c r="A517" s="392"/>
      <c r="B517" s="392"/>
      <c r="C517" s="392"/>
      <c r="D517" s="392"/>
      <c r="E517" s="392"/>
      <c r="F517" s="392"/>
      <c r="G517" s="393"/>
      <c r="H517" s="392"/>
      <c r="I517" s="392"/>
      <c r="J517" s="393"/>
      <c r="K517" s="392"/>
      <c r="L517" s="392"/>
      <c r="M517" s="307"/>
      <c r="N517" s="307"/>
      <c r="O517" s="307"/>
      <c r="P517" s="307"/>
      <c r="Q517" s="307"/>
      <c r="R517" s="307"/>
      <c r="S517" s="307"/>
      <c r="T517" s="307"/>
      <c r="U517" s="307"/>
      <c r="V517" s="307"/>
      <c r="W517" s="307"/>
      <c r="X517" s="307"/>
      <c r="Y517" s="307"/>
      <c r="Z517" s="307"/>
    </row>
    <row r="518">
      <c r="A518" s="392"/>
      <c r="B518" s="392"/>
      <c r="C518" s="392"/>
      <c r="D518" s="392"/>
      <c r="E518" s="392"/>
      <c r="F518" s="392"/>
      <c r="G518" s="393"/>
      <c r="H518" s="392"/>
      <c r="I518" s="392"/>
      <c r="J518" s="393"/>
      <c r="K518" s="392"/>
      <c r="L518" s="392"/>
      <c r="M518" s="307"/>
      <c r="N518" s="307"/>
      <c r="O518" s="307"/>
      <c r="P518" s="307"/>
      <c r="Q518" s="307"/>
      <c r="R518" s="307"/>
      <c r="S518" s="307"/>
      <c r="T518" s="307"/>
      <c r="U518" s="307"/>
      <c r="V518" s="307"/>
      <c r="W518" s="307"/>
      <c r="X518" s="307"/>
      <c r="Y518" s="307"/>
      <c r="Z518" s="307"/>
    </row>
    <row r="519">
      <c r="A519" s="392"/>
      <c r="B519" s="392"/>
      <c r="C519" s="392"/>
      <c r="D519" s="392"/>
      <c r="E519" s="392"/>
      <c r="F519" s="392"/>
      <c r="G519" s="393"/>
      <c r="H519" s="392"/>
      <c r="I519" s="392"/>
      <c r="J519" s="393"/>
      <c r="K519" s="392"/>
      <c r="L519" s="392"/>
      <c r="M519" s="307"/>
      <c r="N519" s="307"/>
      <c r="O519" s="307"/>
      <c r="P519" s="307"/>
      <c r="Q519" s="307"/>
      <c r="R519" s="307"/>
      <c r="S519" s="307"/>
      <c r="T519" s="307"/>
      <c r="U519" s="307"/>
      <c r="V519" s="307"/>
      <c r="W519" s="307"/>
      <c r="X519" s="307"/>
      <c r="Y519" s="307"/>
      <c r="Z519" s="307"/>
    </row>
    <row r="520">
      <c r="A520" s="392"/>
      <c r="B520" s="392"/>
      <c r="C520" s="392"/>
      <c r="D520" s="392"/>
      <c r="E520" s="392"/>
      <c r="F520" s="392"/>
      <c r="G520" s="393"/>
      <c r="H520" s="392"/>
      <c r="I520" s="392"/>
      <c r="J520" s="393"/>
      <c r="K520" s="392"/>
      <c r="L520" s="392"/>
      <c r="M520" s="307"/>
      <c r="N520" s="307"/>
      <c r="O520" s="307"/>
      <c r="P520" s="307"/>
      <c r="Q520" s="307"/>
      <c r="R520" s="307"/>
      <c r="S520" s="307"/>
      <c r="T520" s="307"/>
      <c r="U520" s="307"/>
      <c r="V520" s="307"/>
      <c r="W520" s="307"/>
      <c r="X520" s="307"/>
      <c r="Y520" s="307"/>
      <c r="Z520" s="307"/>
    </row>
    <row r="521">
      <c r="A521" s="392"/>
      <c r="B521" s="392"/>
      <c r="C521" s="392"/>
      <c r="D521" s="392"/>
      <c r="E521" s="392"/>
      <c r="F521" s="392"/>
      <c r="G521" s="393"/>
      <c r="H521" s="392"/>
      <c r="I521" s="392"/>
      <c r="J521" s="393"/>
      <c r="K521" s="392"/>
      <c r="L521" s="392"/>
      <c r="M521" s="307"/>
      <c r="N521" s="307"/>
      <c r="O521" s="307"/>
      <c r="P521" s="307"/>
      <c r="Q521" s="307"/>
      <c r="R521" s="307"/>
      <c r="S521" s="307"/>
      <c r="T521" s="307"/>
      <c r="U521" s="307"/>
      <c r="V521" s="307"/>
      <c r="W521" s="307"/>
      <c r="X521" s="307"/>
      <c r="Y521" s="307"/>
      <c r="Z521" s="307"/>
    </row>
    <row r="522">
      <c r="A522" s="392"/>
      <c r="B522" s="392"/>
      <c r="C522" s="392"/>
      <c r="D522" s="392"/>
      <c r="E522" s="392"/>
      <c r="F522" s="392"/>
      <c r="G522" s="393"/>
      <c r="H522" s="392"/>
      <c r="I522" s="392"/>
      <c r="J522" s="393"/>
      <c r="K522" s="392"/>
      <c r="L522" s="392"/>
      <c r="M522" s="307"/>
      <c r="N522" s="307"/>
      <c r="O522" s="307"/>
      <c r="P522" s="307"/>
      <c r="Q522" s="307"/>
      <c r="R522" s="307"/>
      <c r="S522" s="307"/>
      <c r="T522" s="307"/>
      <c r="U522" s="307"/>
      <c r="V522" s="307"/>
      <c r="W522" s="307"/>
      <c r="X522" s="307"/>
      <c r="Y522" s="307"/>
      <c r="Z522" s="307"/>
    </row>
    <row r="523">
      <c r="A523" s="392"/>
      <c r="B523" s="392"/>
      <c r="C523" s="392"/>
      <c r="D523" s="392"/>
      <c r="E523" s="392"/>
      <c r="F523" s="392"/>
      <c r="G523" s="393"/>
      <c r="H523" s="392"/>
      <c r="I523" s="392"/>
      <c r="J523" s="393"/>
      <c r="K523" s="392"/>
      <c r="L523" s="392"/>
      <c r="M523" s="307"/>
      <c r="N523" s="307"/>
      <c r="O523" s="307"/>
      <c r="P523" s="307"/>
      <c r="Q523" s="307"/>
      <c r="R523" s="307"/>
      <c r="S523" s="307"/>
      <c r="T523" s="307"/>
      <c r="U523" s="307"/>
      <c r="V523" s="307"/>
      <c r="W523" s="307"/>
      <c r="X523" s="307"/>
      <c r="Y523" s="307"/>
      <c r="Z523" s="307"/>
    </row>
    <row r="524">
      <c r="A524" s="392"/>
      <c r="B524" s="392"/>
      <c r="C524" s="392"/>
      <c r="D524" s="392"/>
      <c r="E524" s="392"/>
      <c r="F524" s="392"/>
      <c r="G524" s="393"/>
      <c r="H524" s="392"/>
      <c r="I524" s="392"/>
      <c r="J524" s="393"/>
      <c r="K524" s="392"/>
      <c r="L524" s="392"/>
      <c r="M524" s="307"/>
      <c r="N524" s="307"/>
      <c r="O524" s="307"/>
      <c r="P524" s="307"/>
      <c r="Q524" s="307"/>
      <c r="R524" s="307"/>
      <c r="S524" s="307"/>
      <c r="T524" s="307"/>
      <c r="U524" s="307"/>
      <c r="V524" s="307"/>
      <c r="W524" s="307"/>
      <c r="X524" s="307"/>
      <c r="Y524" s="307"/>
      <c r="Z524" s="307"/>
    </row>
    <row r="525">
      <c r="A525" s="392"/>
      <c r="B525" s="392"/>
      <c r="C525" s="392"/>
      <c r="D525" s="392"/>
      <c r="E525" s="392"/>
      <c r="F525" s="392"/>
      <c r="G525" s="393"/>
      <c r="H525" s="392"/>
      <c r="I525" s="392"/>
      <c r="J525" s="393"/>
      <c r="K525" s="392"/>
      <c r="L525" s="392"/>
      <c r="M525" s="307"/>
      <c r="N525" s="307"/>
      <c r="O525" s="307"/>
      <c r="P525" s="307"/>
      <c r="Q525" s="307"/>
      <c r="R525" s="307"/>
      <c r="S525" s="307"/>
      <c r="T525" s="307"/>
      <c r="U525" s="307"/>
      <c r="V525" s="307"/>
      <c r="W525" s="307"/>
      <c r="X525" s="307"/>
      <c r="Y525" s="307"/>
      <c r="Z525" s="307"/>
    </row>
    <row r="526">
      <c r="A526" s="392"/>
      <c r="B526" s="392"/>
      <c r="C526" s="392"/>
      <c r="D526" s="392"/>
      <c r="E526" s="392"/>
      <c r="F526" s="392"/>
      <c r="G526" s="393"/>
      <c r="H526" s="392"/>
      <c r="I526" s="392"/>
      <c r="J526" s="393"/>
      <c r="K526" s="392"/>
      <c r="L526" s="392"/>
      <c r="M526" s="307"/>
      <c r="N526" s="307"/>
      <c r="O526" s="307"/>
      <c r="P526" s="307"/>
      <c r="Q526" s="307"/>
      <c r="R526" s="307"/>
      <c r="S526" s="307"/>
      <c r="T526" s="307"/>
      <c r="U526" s="307"/>
      <c r="V526" s="307"/>
      <c r="W526" s="307"/>
      <c r="X526" s="307"/>
      <c r="Y526" s="307"/>
      <c r="Z526" s="307"/>
    </row>
    <row r="527">
      <c r="A527" s="392"/>
      <c r="B527" s="392"/>
      <c r="C527" s="392"/>
      <c r="D527" s="392"/>
      <c r="E527" s="392"/>
      <c r="F527" s="392"/>
      <c r="G527" s="393"/>
      <c r="H527" s="392"/>
      <c r="I527" s="392"/>
      <c r="J527" s="393"/>
      <c r="K527" s="392"/>
      <c r="L527" s="392"/>
      <c r="M527" s="307"/>
      <c r="N527" s="307"/>
      <c r="O527" s="307"/>
      <c r="P527" s="307"/>
      <c r="Q527" s="307"/>
      <c r="R527" s="307"/>
      <c r="S527" s="307"/>
      <c r="T527" s="307"/>
      <c r="U527" s="307"/>
      <c r="V527" s="307"/>
      <c r="W527" s="307"/>
      <c r="X527" s="307"/>
      <c r="Y527" s="307"/>
      <c r="Z527" s="307"/>
    </row>
    <row r="528">
      <c r="A528" s="392"/>
      <c r="B528" s="392"/>
      <c r="C528" s="392"/>
      <c r="D528" s="392"/>
      <c r="E528" s="392"/>
      <c r="F528" s="392"/>
      <c r="G528" s="393"/>
      <c r="H528" s="392"/>
      <c r="I528" s="392"/>
      <c r="J528" s="393"/>
      <c r="K528" s="392"/>
      <c r="L528" s="392"/>
      <c r="M528" s="307"/>
      <c r="N528" s="307"/>
      <c r="O528" s="307"/>
      <c r="P528" s="307"/>
      <c r="Q528" s="307"/>
      <c r="R528" s="307"/>
      <c r="S528" s="307"/>
      <c r="T528" s="307"/>
      <c r="U528" s="307"/>
      <c r="V528" s="307"/>
      <c r="W528" s="307"/>
      <c r="X528" s="307"/>
      <c r="Y528" s="307"/>
      <c r="Z528" s="307"/>
    </row>
    <row r="529">
      <c r="A529" s="392"/>
      <c r="B529" s="392"/>
      <c r="C529" s="392"/>
      <c r="D529" s="392"/>
      <c r="E529" s="392"/>
      <c r="F529" s="392"/>
      <c r="G529" s="393"/>
      <c r="H529" s="392"/>
      <c r="I529" s="392"/>
      <c r="J529" s="393"/>
      <c r="K529" s="392"/>
      <c r="L529" s="392"/>
      <c r="M529" s="307"/>
      <c r="N529" s="307"/>
      <c r="O529" s="307"/>
      <c r="P529" s="307"/>
      <c r="Q529" s="307"/>
      <c r="R529" s="307"/>
      <c r="S529" s="307"/>
      <c r="T529" s="307"/>
      <c r="U529" s="307"/>
      <c r="V529" s="307"/>
      <c r="W529" s="307"/>
      <c r="X529" s="307"/>
      <c r="Y529" s="307"/>
      <c r="Z529" s="307"/>
    </row>
    <row r="530">
      <c r="A530" s="392"/>
      <c r="B530" s="392"/>
      <c r="C530" s="392"/>
      <c r="D530" s="392"/>
      <c r="E530" s="392"/>
      <c r="F530" s="392"/>
      <c r="G530" s="393"/>
      <c r="H530" s="392"/>
      <c r="I530" s="392"/>
      <c r="J530" s="393"/>
      <c r="K530" s="392"/>
      <c r="L530" s="392"/>
      <c r="M530" s="307"/>
      <c r="N530" s="307"/>
      <c r="O530" s="307"/>
      <c r="P530" s="307"/>
      <c r="Q530" s="307"/>
      <c r="R530" s="307"/>
      <c r="S530" s="307"/>
      <c r="T530" s="307"/>
      <c r="U530" s="307"/>
      <c r="V530" s="307"/>
      <c r="W530" s="307"/>
      <c r="X530" s="307"/>
      <c r="Y530" s="307"/>
      <c r="Z530" s="307"/>
    </row>
    <row r="531">
      <c r="A531" s="392"/>
      <c r="B531" s="392"/>
      <c r="C531" s="392"/>
      <c r="D531" s="392"/>
      <c r="E531" s="392"/>
      <c r="F531" s="392"/>
      <c r="G531" s="393"/>
      <c r="H531" s="392"/>
      <c r="I531" s="392"/>
      <c r="J531" s="393"/>
      <c r="K531" s="392"/>
      <c r="L531" s="392"/>
      <c r="M531" s="307"/>
      <c r="N531" s="307"/>
      <c r="O531" s="307"/>
      <c r="P531" s="307"/>
      <c r="Q531" s="307"/>
      <c r="R531" s="307"/>
      <c r="S531" s="307"/>
      <c r="T531" s="307"/>
      <c r="U531" s="307"/>
      <c r="V531" s="307"/>
      <c r="W531" s="307"/>
      <c r="X531" s="307"/>
      <c r="Y531" s="307"/>
      <c r="Z531" s="307"/>
    </row>
    <row r="532">
      <c r="A532" s="392"/>
      <c r="B532" s="392"/>
      <c r="C532" s="392"/>
      <c r="D532" s="392"/>
      <c r="E532" s="392"/>
      <c r="F532" s="392"/>
      <c r="G532" s="393"/>
      <c r="H532" s="392"/>
      <c r="I532" s="392"/>
      <c r="J532" s="393"/>
      <c r="K532" s="392"/>
      <c r="L532" s="392"/>
      <c r="M532" s="307"/>
      <c r="N532" s="307"/>
      <c r="O532" s="307"/>
      <c r="P532" s="307"/>
      <c r="Q532" s="307"/>
      <c r="R532" s="307"/>
      <c r="S532" s="307"/>
      <c r="T532" s="307"/>
      <c r="U532" s="307"/>
      <c r="V532" s="307"/>
      <c r="W532" s="307"/>
      <c r="X532" s="307"/>
      <c r="Y532" s="307"/>
      <c r="Z532" s="307"/>
    </row>
    <row r="533">
      <c r="A533" s="392"/>
      <c r="B533" s="392"/>
      <c r="C533" s="392"/>
      <c r="D533" s="392"/>
      <c r="E533" s="392"/>
      <c r="F533" s="392"/>
      <c r="G533" s="393"/>
      <c r="H533" s="392"/>
      <c r="I533" s="392"/>
      <c r="J533" s="393"/>
      <c r="K533" s="392"/>
      <c r="L533" s="392"/>
      <c r="M533" s="307"/>
      <c r="N533" s="307"/>
      <c r="O533" s="307"/>
      <c r="P533" s="307"/>
      <c r="Q533" s="307"/>
      <c r="R533" s="307"/>
      <c r="S533" s="307"/>
      <c r="T533" s="307"/>
      <c r="U533" s="307"/>
      <c r="V533" s="307"/>
      <c r="W533" s="307"/>
      <c r="X533" s="307"/>
      <c r="Y533" s="307"/>
      <c r="Z533" s="307"/>
    </row>
    <row r="534">
      <c r="A534" s="392"/>
      <c r="B534" s="392"/>
      <c r="C534" s="392"/>
      <c r="D534" s="392"/>
      <c r="E534" s="392"/>
      <c r="F534" s="392"/>
      <c r="G534" s="393"/>
      <c r="H534" s="392"/>
      <c r="I534" s="392"/>
      <c r="J534" s="393"/>
      <c r="K534" s="392"/>
      <c r="L534" s="392"/>
      <c r="M534" s="307"/>
      <c r="N534" s="307"/>
      <c r="O534" s="307"/>
      <c r="P534" s="307"/>
      <c r="Q534" s="307"/>
      <c r="R534" s="307"/>
      <c r="S534" s="307"/>
      <c r="T534" s="307"/>
      <c r="U534" s="307"/>
      <c r="V534" s="307"/>
      <c r="W534" s="307"/>
      <c r="X534" s="307"/>
      <c r="Y534" s="307"/>
      <c r="Z534" s="307"/>
    </row>
    <row r="535">
      <c r="A535" s="392"/>
      <c r="B535" s="392"/>
      <c r="C535" s="392"/>
      <c r="D535" s="392"/>
      <c r="E535" s="392"/>
      <c r="F535" s="392"/>
      <c r="G535" s="393"/>
      <c r="H535" s="392"/>
      <c r="I535" s="392"/>
      <c r="J535" s="393"/>
      <c r="K535" s="392"/>
      <c r="L535" s="392"/>
      <c r="M535" s="307"/>
      <c r="N535" s="307"/>
      <c r="O535" s="307"/>
      <c r="P535" s="307"/>
      <c r="Q535" s="307"/>
      <c r="R535" s="307"/>
      <c r="S535" s="307"/>
      <c r="T535" s="307"/>
      <c r="U535" s="307"/>
      <c r="V535" s="307"/>
      <c r="W535" s="307"/>
      <c r="X535" s="307"/>
      <c r="Y535" s="307"/>
      <c r="Z535" s="307"/>
    </row>
    <row r="536">
      <c r="A536" s="392"/>
      <c r="B536" s="392"/>
      <c r="C536" s="392"/>
      <c r="D536" s="392"/>
      <c r="E536" s="392"/>
      <c r="F536" s="392"/>
      <c r="G536" s="393"/>
      <c r="H536" s="392"/>
      <c r="I536" s="392"/>
      <c r="J536" s="393"/>
      <c r="K536" s="392"/>
      <c r="L536" s="392"/>
      <c r="M536" s="307"/>
      <c r="N536" s="307"/>
      <c r="O536" s="307"/>
      <c r="P536" s="307"/>
      <c r="Q536" s="307"/>
      <c r="R536" s="307"/>
      <c r="S536" s="307"/>
      <c r="T536" s="307"/>
      <c r="U536" s="307"/>
      <c r="V536" s="307"/>
      <c r="W536" s="307"/>
      <c r="X536" s="307"/>
      <c r="Y536" s="307"/>
      <c r="Z536" s="307"/>
    </row>
    <row r="537">
      <c r="A537" s="392"/>
      <c r="B537" s="392"/>
      <c r="C537" s="392"/>
      <c r="D537" s="392"/>
      <c r="E537" s="392"/>
      <c r="F537" s="392"/>
      <c r="G537" s="393"/>
      <c r="H537" s="392"/>
      <c r="I537" s="392"/>
      <c r="J537" s="393"/>
      <c r="K537" s="392"/>
      <c r="L537" s="392"/>
      <c r="M537" s="307"/>
      <c r="N537" s="307"/>
      <c r="O537" s="307"/>
      <c r="P537" s="307"/>
      <c r="Q537" s="307"/>
      <c r="R537" s="307"/>
      <c r="S537" s="307"/>
      <c r="T537" s="307"/>
      <c r="U537" s="307"/>
      <c r="V537" s="307"/>
      <c r="W537" s="307"/>
      <c r="X537" s="307"/>
      <c r="Y537" s="307"/>
      <c r="Z537" s="307"/>
    </row>
    <row r="538">
      <c r="A538" s="392"/>
      <c r="B538" s="392"/>
      <c r="C538" s="392"/>
      <c r="D538" s="392"/>
      <c r="E538" s="392"/>
      <c r="F538" s="392"/>
      <c r="G538" s="393"/>
      <c r="H538" s="392"/>
      <c r="I538" s="392"/>
      <c r="J538" s="393"/>
      <c r="K538" s="392"/>
      <c r="L538" s="392"/>
      <c r="M538" s="307"/>
      <c r="N538" s="307"/>
      <c r="O538" s="307"/>
      <c r="P538" s="307"/>
      <c r="Q538" s="307"/>
      <c r="R538" s="307"/>
      <c r="S538" s="307"/>
      <c r="T538" s="307"/>
      <c r="U538" s="307"/>
      <c r="V538" s="307"/>
      <c r="W538" s="307"/>
      <c r="X538" s="307"/>
      <c r="Y538" s="307"/>
      <c r="Z538" s="307"/>
    </row>
    <row r="539">
      <c r="A539" s="392"/>
      <c r="B539" s="392"/>
      <c r="C539" s="392"/>
      <c r="D539" s="392"/>
      <c r="E539" s="392"/>
      <c r="F539" s="392"/>
      <c r="G539" s="393"/>
      <c r="H539" s="392"/>
      <c r="I539" s="392"/>
      <c r="J539" s="393"/>
      <c r="K539" s="392"/>
      <c r="L539" s="392"/>
      <c r="M539" s="307"/>
      <c r="N539" s="307"/>
      <c r="O539" s="307"/>
      <c r="P539" s="307"/>
      <c r="Q539" s="307"/>
      <c r="R539" s="307"/>
      <c r="S539" s="307"/>
      <c r="T539" s="307"/>
      <c r="U539" s="307"/>
      <c r="V539" s="307"/>
      <c r="W539" s="307"/>
      <c r="X539" s="307"/>
      <c r="Y539" s="307"/>
      <c r="Z539" s="307"/>
    </row>
    <row r="540">
      <c r="A540" s="392"/>
      <c r="B540" s="392"/>
      <c r="C540" s="392"/>
      <c r="D540" s="392"/>
      <c r="E540" s="392"/>
      <c r="F540" s="392"/>
      <c r="G540" s="393"/>
      <c r="H540" s="392"/>
      <c r="I540" s="392"/>
      <c r="J540" s="393"/>
      <c r="K540" s="392"/>
      <c r="L540" s="392"/>
      <c r="M540" s="307"/>
      <c r="N540" s="307"/>
      <c r="O540" s="307"/>
      <c r="P540" s="307"/>
      <c r="Q540" s="307"/>
      <c r="R540" s="307"/>
      <c r="S540" s="307"/>
      <c r="T540" s="307"/>
      <c r="U540" s="307"/>
      <c r="V540" s="307"/>
      <c r="W540" s="307"/>
      <c r="X540" s="307"/>
      <c r="Y540" s="307"/>
      <c r="Z540" s="307"/>
    </row>
    <row r="541">
      <c r="A541" s="392"/>
      <c r="B541" s="392"/>
      <c r="C541" s="392"/>
      <c r="D541" s="392"/>
      <c r="E541" s="392"/>
      <c r="F541" s="392"/>
      <c r="G541" s="393"/>
      <c r="H541" s="392"/>
      <c r="I541" s="392"/>
      <c r="J541" s="393"/>
      <c r="K541" s="392"/>
      <c r="L541" s="392"/>
      <c r="M541" s="307"/>
      <c r="N541" s="307"/>
      <c r="O541" s="307"/>
      <c r="P541" s="307"/>
      <c r="Q541" s="307"/>
      <c r="R541" s="307"/>
      <c r="S541" s="307"/>
      <c r="T541" s="307"/>
      <c r="U541" s="307"/>
      <c r="V541" s="307"/>
      <c r="W541" s="307"/>
      <c r="X541" s="307"/>
      <c r="Y541" s="307"/>
      <c r="Z541" s="307"/>
    </row>
    <row r="542">
      <c r="A542" s="392"/>
      <c r="B542" s="392"/>
      <c r="C542" s="392"/>
      <c r="D542" s="392"/>
      <c r="E542" s="392"/>
      <c r="F542" s="392"/>
      <c r="G542" s="393"/>
      <c r="H542" s="392"/>
      <c r="I542" s="392"/>
      <c r="J542" s="393"/>
      <c r="K542" s="392"/>
      <c r="L542" s="392"/>
      <c r="M542" s="307"/>
      <c r="N542" s="307"/>
      <c r="O542" s="307"/>
      <c r="P542" s="307"/>
      <c r="Q542" s="307"/>
      <c r="R542" s="307"/>
      <c r="S542" s="307"/>
      <c r="T542" s="307"/>
      <c r="U542" s="307"/>
      <c r="V542" s="307"/>
      <c r="W542" s="307"/>
      <c r="X542" s="307"/>
      <c r="Y542" s="307"/>
      <c r="Z542" s="307"/>
    </row>
    <row r="543">
      <c r="A543" s="392"/>
      <c r="B543" s="392"/>
      <c r="C543" s="392"/>
      <c r="D543" s="392"/>
      <c r="E543" s="392"/>
      <c r="F543" s="392"/>
      <c r="G543" s="393"/>
      <c r="H543" s="392"/>
      <c r="I543" s="392"/>
      <c r="J543" s="393"/>
      <c r="K543" s="392"/>
      <c r="L543" s="392"/>
      <c r="M543" s="307"/>
      <c r="N543" s="307"/>
      <c r="O543" s="307"/>
      <c r="P543" s="307"/>
      <c r="Q543" s="307"/>
      <c r="R543" s="307"/>
      <c r="S543" s="307"/>
      <c r="T543" s="307"/>
      <c r="U543" s="307"/>
      <c r="V543" s="307"/>
      <c r="W543" s="307"/>
      <c r="X543" s="307"/>
      <c r="Y543" s="307"/>
      <c r="Z543" s="307"/>
    </row>
    <row r="544">
      <c r="A544" s="392"/>
      <c r="B544" s="392"/>
      <c r="C544" s="392"/>
      <c r="D544" s="392"/>
      <c r="E544" s="392"/>
      <c r="F544" s="392"/>
      <c r="G544" s="393"/>
      <c r="H544" s="392"/>
      <c r="I544" s="392"/>
      <c r="J544" s="393"/>
      <c r="K544" s="392"/>
      <c r="L544" s="392"/>
      <c r="M544" s="307"/>
      <c r="N544" s="307"/>
      <c r="O544" s="307"/>
      <c r="P544" s="307"/>
      <c r="Q544" s="307"/>
      <c r="R544" s="307"/>
      <c r="S544" s="307"/>
      <c r="T544" s="307"/>
      <c r="U544" s="307"/>
      <c r="V544" s="307"/>
      <c r="W544" s="307"/>
      <c r="X544" s="307"/>
      <c r="Y544" s="307"/>
      <c r="Z544" s="307"/>
    </row>
    <row r="545">
      <c r="A545" s="392"/>
      <c r="B545" s="392"/>
      <c r="C545" s="392"/>
      <c r="D545" s="392"/>
      <c r="E545" s="392"/>
      <c r="F545" s="392"/>
      <c r="G545" s="393"/>
      <c r="H545" s="392"/>
      <c r="I545" s="392"/>
      <c r="J545" s="393"/>
      <c r="K545" s="392"/>
      <c r="L545" s="392"/>
      <c r="M545" s="307"/>
      <c r="N545" s="307"/>
      <c r="O545" s="307"/>
      <c r="P545" s="307"/>
      <c r="Q545" s="307"/>
      <c r="R545" s="307"/>
      <c r="S545" s="307"/>
      <c r="T545" s="307"/>
      <c r="U545" s="307"/>
      <c r="V545" s="307"/>
      <c r="W545" s="307"/>
      <c r="X545" s="307"/>
      <c r="Y545" s="307"/>
      <c r="Z545" s="307"/>
    </row>
    <row r="546">
      <c r="A546" s="392"/>
      <c r="B546" s="392"/>
      <c r="C546" s="392"/>
      <c r="D546" s="392"/>
      <c r="E546" s="392"/>
      <c r="F546" s="392"/>
      <c r="G546" s="393"/>
      <c r="H546" s="392"/>
      <c r="I546" s="392"/>
      <c r="J546" s="393"/>
      <c r="K546" s="392"/>
      <c r="L546" s="392"/>
      <c r="M546" s="307"/>
      <c r="N546" s="307"/>
      <c r="O546" s="307"/>
      <c r="P546" s="307"/>
      <c r="Q546" s="307"/>
      <c r="R546" s="307"/>
      <c r="S546" s="307"/>
      <c r="T546" s="307"/>
      <c r="U546" s="307"/>
      <c r="V546" s="307"/>
      <c r="W546" s="307"/>
      <c r="X546" s="307"/>
      <c r="Y546" s="307"/>
      <c r="Z546" s="307"/>
    </row>
    <row r="547">
      <c r="A547" s="392"/>
      <c r="B547" s="392"/>
      <c r="C547" s="392"/>
      <c r="D547" s="392"/>
      <c r="E547" s="392"/>
      <c r="F547" s="392"/>
      <c r="G547" s="393"/>
      <c r="H547" s="392"/>
      <c r="I547" s="392"/>
      <c r="J547" s="393"/>
      <c r="K547" s="392"/>
      <c r="L547" s="392"/>
      <c r="M547" s="307"/>
      <c r="N547" s="307"/>
      <c r="O547" s="307"/>
      <c r="P547" s="307"/>
      <c r="Q547" s="307"/>
      <c r="R547" s="307"/>
      <c r="S547" s="307"/>
      <c r="T547" s="307"/>
      <c r="U547" s="307"/>
      <c r="V547" s="307"/>
      <c r="W547" s="307"/>
      <c r="X547" s="307"/>
      <c r="Y547" s="307"/>
      <c r="Z547" s="307"/>
    </row>
    <row r="548">
      <c r="A548" s="392"/>
      <c r="B548" s="392"/>
      <c r="C548" s="392"/>
      <c r="D548" s="392"/>
      <c r="E548" s="392"/>
      <c r="F548" s="392"/>
      <c r="G548" s="393"/>
      <c r="H548" s="392"/>
      <c r="I548" s="392"/>
      <c r="J548" s="393"/>
      <c r="K548" s="392"/>
      <c r="L548" s="392"/>
      <c r="M548" s="307"/>
      <c r="N548" s="307"/>
      <c r="O548" s="307"/>
      <c r="P548" s="307"/>
      <c r="Q548" s="307"/>
      <c r="R548" s="307"/>
      <c r="S548" s="307"/>
      <c r="T548" s="307"/>
      <c r="U548" s="307"/>
      <c r="V548" s="307"/>
      <c r="W548" s="307"/>
      <c r="X548" s="307"/>
      <c r="Y548" s="307"/>
      <c r="Z548" s="307"/>
    </row>
    <row r="549">
      <c r="A549" s="392"/>
      <c r="B549" s="392"/>
      <c r="C549" s="392"/>
      <c r="D549" s="392"/>
      <c r="E549" s="392"/>
      <c r="F549" s="392"/>
      <c r="G549" s="393"/>
      <c r="H549" s="392"/>
      <c r="I549" s="392"/>
      <c r="J549" s="393"/>
      <c r="K549" s="392"/>
      <c r="L549" s="392"/>
      <c r="M549" s="307"/>
      <c r="N549" s="307"/>
      <c r="O549" s="307"/>
      <c r="P549" s="307"/>
      <c r="Q549" s="307"/>
      <c r="R549" s="307"/>
      <c r="S549" s="307"/>
      <c r="T549" s="307"/>
      <c r="U549" s="307"/>
      <c r="V549" s="307"/>
      <c r="W549" s="307"/>
      <c r="X549" s="307"/>
      <c r="Y549" s="307"/>
      <c r="Z549" s="307"/>
    </row>
    <row r="550">
      <c r="A550" s="392"/>
      <c r="B550" s="392"/>
      <c r="C550" s="392"/>
      <c r="D550" s="392"/>
      <c r="E550" s="392"/>
      <c r="F550" s="392"/>
      <c r="G550" s="393"/>
      <c r="H550" s="392"/>
      <c r="I550" s="392"/>
      <c r="J550" s="393"/>
      <c r="K550" s="392"/>
      <c r="L550" s="392"/>
      <c r="M550" s="307"/>
      <c r="N550" s="307"/>
      <c r="O550" s="307"/>
      <c r="P550" s="307"/>
      <c r="Q550" s="307"/>
      <c r="R550" s="307"/>
      <c r="S550" s="307"/>
      <c r="T550" s="307"/>
      <c r="U550" s="307"/>
      <c r="V550" s="307"/>
      <c r="W550" s="307"/>
      <c r="X550" s="307"/>
      <c r="Y550" s="307"/>
      <c r="Z550" s="307"/>
    </row>
    <row r="551">
      <c r="A551" s="392"/>
      <c r="B551" s="392"/>
      <c r="C551" s="392"/>
      <c r="D551" s="392"/>
      <c r="E551" s="392"/>
      <c r="F551" s="392"/>
      <c r="G551" s="393"/>
      <c r="H551" s="392"/>
      <c r="I551" s="392"/>
      <c r="J551" s="393"/>
      <c r="K551" s="392"/>
      <c r="L551" s="392"/>
      <c r="M551" s="307"/>
      <c r="N551" s="307"/>
      <c r="O551" s="307"/>
      <c r="P551" s="307"/>
      <c r="Q551" s="307"/>
      <c r="R551" s="307"/>
      <c r="S551" s="307"/>
      <c r="T551" s="307"/>
      <c r="U551" s="307"/>
      <c r="V551" s="307"/>
      <c r="W551" s="307"/>
      <c r="X551" s="307"/>
      <c r="Y551" s="307"/>
      <c r="Z551" s="307"/>
    </row>
    <row r="552">
      <c r="A552" s="392"/>
      <c r="B552" s="392"/>
      <c r="C552" s="392"/>
      <c r="D552" s="392"/>
      <c r="E552" s="392"/>
      <c r="F552" s="392"/>
      <c r="G552" s="393"/>
      <c r="H552" s="392"/>
      <c r="I552" s="392"/>
      <c r="J552" s="393"/>
      <c r="K552" s="392"/>
      <c r="L552" s="392"/>
      <c r="M552" s="307"/>
      <c r="N552" s="307"/>
      <c r="O552" s="307"/>
      <c r="P552" s="307"/>
      <c r="Q552" s="307"/>
      <c r="R552" s="307"/>
      <c r="S552" s="307"/>
      <c r="T552" s="307"/>
      <c r="U552" s="307"/>
      <c r="V552" s="307"/>
      <c r="W552" s="307"/>
      <c r="X552" s="307"/>
      <c r="Y552" s="307"/>
      <c r="Z552" s="307"/>
    </row>
    <row r="553">
      <c r="A553" s="392"/>
      <c r="B553" s="392"/>
      <c r="C553" s="392"/>
      <c r="D553" s="392"/>
      <c r="E553" s="392"/>
      <c r="F553" s="392"/>
      <c r="G553" s="393"/>
      <c r="H553" s="392"/>
      <c r="I553" s="392"/>
      <c r="J553" s="393"/>
      <c r="K553" s="392"/>
      <c r="L553" s="392"/>
      <c r="M553" s="307"/>
      <c r="N553" s="307"/>
      <c r="O553" s="307"/>
      <c r="P553" s="307"/>
      <c r="Q553" s="307"/>
      <c r="R553" s="307"/>
      <c r="S553" s="307"/>
      <c r="T553" s="307"/>
      <c r="U553" s="307"/>
      <c r="V553" s="307"/>
      <c r="W553" s="307"/>
      <c r="X553" s="307"/>
      <c r="Y553" s="307"/>
      <c r="Z553" s="307"/>
    </row>
    <row r="554">
      <c r="A554" s="392"/>
      <c r="B554" s="392"/>
      <c r="C554" s="392"/>
      <c r="D554" s="392"/>
      <c r="E554" s="392"/>
      <c r="F554" s="392"/>
      <c r="G554" s="393"/>
      <c r="H554" s="392"/>
      <c r="I554" s="392"/>
      <c r="J554" s="393"/>
      <c r="K554" s="392"/>
      <c r="L554" s="392"/>
      <c r="M554" s="307"/>
      <c r="N554" s="307"/>
      <c r="O554" s="307"/>
      <c r="P554" s="307"/>
      <c r="Q554" s="307"/>
      <c r="R554" s="307"/>
      <c r="S554" s="307"/>
      <c r="T554" s="307"/>
      <c r="U554" s="307"/>
      <c r="V554" s="307"/>
      <c r="W554" s="307"/>
      <c r="X554" s="307"/>
      <c r="Y554" s="307"/>
      <c r="Z554" s="307"/>
    </row>
    <row r="555">
      <c r="A555" s="392"/>
      <c r="B555" s="392"/>
      <c r="C555" s="392"/>
      <c r="D555" s="392"/>
      <c r="E555" s="392"/>
      <c r="F555" s="392"/>
      <c r="G555" s="393"/>
      <c r="H555" s="392"/>
      <c r="I555" s="392"/>
      <c r="J555" s="393"/>
      <c r="K555" s="392"/>
      <c r="L555" s="392"/>
      <c r="M555" s="307"/>
      <c r="N555" s="307"/>
      <c r="O555" s="307"/>
      <c r="P555" s="307"/>
      <c r="Q555" s="307"/>
      <c r="R555" s="307"/>
      <c r="S555" s="307"/>
      <c r="T555" s="307"/>
      <c r="U555" s="307"/>
      <c r="V555" s="307"/>
      <c r="W555" s="307"/>
      <c r="X555" s="307"/>
      <c r="Y555" s="307"/>
      <c r="Z555" s="307"/>
    </row>
    <row r="556">
      <c r="A556" s="392"/>
      <c r="B556" s="392"/>
      <c r="C556" s="392"/>
      <c r="D556" s="392"/>
      <c r="E556" s="392"/>
      <c r="F556" s="392"/>
      <c r="G556" s="393"/>
      <c r="H556" s="392"/>
      <c r="I556" s="392"/>
      <c r="J556" s="393"/>
      <c r="K556" s="392"/>
      <c r="L556" s="392"/>
      <c r="M556" s="307"/>
      <c r="N556" s="307"/>
      <c r="O556" s="307"/>
      <c r="P556" s="307"/>
      <c r="Q556" s="307"/>
      <c r="R556" s="307"/>
      <c r="S556" s="307"/>
      <c r="T556" s="307"/>
      <c r="U556" s="307"/>
      <c r="V556" s="307"/>
      <c r="W556" s="307"/>
      <c r="X556" s="307"/>
      <c r="Y556" s="307"/>
      <c r="Z556" s="307"/>
    </row>
    <row r="557">
      <c r="A557" s="392"/>
      <c r="B557" s="392"/>
      <c r="C557" s="392"/>
      <c r="D557" s="392"/>
      <c r="E557" s="392"/>
      <c r="F557" s="392"/>
      <c r="G557" s="393"/>
      <c r="H557" s="392"/>
      <c r="I557" s="392"/>
      <c r="J557" s="393"/>
      <c r="K557" s="392"/>
      <c r="L557" s="392"/>
      <c r="M557" s="307"/>
      <c r="N557" s="307"/>
      <c r="O557" s="307"/>
      <c r="P557" s="307"/>
      <c r="Q557" s="307"/>
      <c r="R557" s="307"/>
      <c r="S557" s="307"/>
      <c r="T557" s="307"/>
      <c r="U557" s="307"/>
      <c r="V557" s="307"/>
      <c r="W557" s="307"/>
      <c r="X557" s="307"/>
      <c r="Y557" s="307"/>
      <c r="Z557" s="307"/>
    </row>
    <row r="558">
      <c r="A558" s="392"/>
      <c r="B558" s="392"/>
      <c r="C558" s="392"/>
      <c r="D558" s="392"/>
      <c r="E558" s="392"/>
      <c r="F558" s="392"/>
      <c r="G558" s="393"/>
      <c r="H558" s="392"/>
      <c r="I558" s="392"/>
      <c r="J558" s="393"/>
      <c r="K558" s="392"/>
      <c r="L558" s="392"/>
      <c r="M558" s="307"/>
      <c r="N558" s="307"/>
      <c r="O558" s="307"/>
      <c r="P558" s="307"/>
      <c r="Q558" s="307"/>
      <c r="R558" s="307"/>
      <c r="S558" s="307"/>
      <c r="T558" s="307"/>
      <c r="U558" s="307"/>
      <c r="V558" s="307"/>
      <c r="W558" s="307"/>
      <c r="X558" s="307"/>
      <c r="Y558" s="307"/>
      <c r="Z558" s="307"/>
    </row>
    <row r="559">
      <c r="A559" s="392"/>
      <c r="B559" s="392"/>
      <c r="C559" s="392"/>
      <c r="D559" s="392"/>
      <c r="E559" s="392"/>
      <c r="F559" s="392"/>
      <c r="G559" s="393"/>
      <c r="H559" s="392"/>
      <c r="I559" s="392"/>
      <c r="J559" s="393"/>
      <c r="K559" s="392"/>
      <c r="L559" s="392"/>
      <c r="M559" s="307"/>
      <c r="N559" s="307"/>
      <c r="O559" s="307"/>
      <c r="P559" s="307"/>
      <c r="Q559" s="307"/>
      <c r="R559" s="307"/>
      <c r="S559" s="307"/>
      <c r="T559" s="307"/>
      <c r="U559" s="307"/>
      <c r="V559" s="307"/>
      <c r="W559" s="307"/>
      <c r="X559" s="307"/>
      <c r="Y559" s="307"/>
      <c r="Z559" s="307"/>
    </row>
    <row r="560">
      <c r="A560" s="392"/>
      <c r="B560" s="392"/>
      <c r="C560" s="392"/>
      <c r="D560" s="392"/>
      <c r="E560" s="392"/>
      <c r="F560" s="392"/>
      <c r="G560" s="393"/>
      <c r="H560" s="392"/>
      <c r="I560" s="392"/>
      <c r="J560" s="393"/>
      <c r="K560" s="392"/>
      <c r="L560" s="392"/>
      <c r="M560" s="307"/>
      <c r="N560" s="307"/>
      <c r="O560" s="307"/>
      <c r="P560" s="307"/>
      <c r="Q560" s="307"/>
      <c r="R560" s="307"/>
      <c r="S560" s="307"/>
      <c r="T560" s="307"/>
      <c r="U560" s="307"/>
      <c r="V560" s="307"/>
      <c r="W560" s="307"/>
      <c r="X560" s="307"/>
      <c r="Y560" s="307"/>
      <c r="Z560" s="307"/>
    </row>
    <row r="561">
      <c r="A561" s="392"/>
      <c r="B561" s="392"/>
      <c r="C561" s="392"/>
      <c r="D561" s="392"/>
      <c r="E561" s="392"/>
      <c r="F561" s="392"/>
      <c r="G561" s="393"/>
      <c r="H561" s="392"/>
      <c r="I561" s="392"/>
      <c r="J561" s="393"/>
      <c r="K561" s="392"/>
      <c r="L561" s="392"/>
      <c r="M561" s="307"/>
      <c r="N561" s="307"/>
      <c r="O561" s="307"/>
      <c r="P561" s="307"/>
      <c r="Q561" s="307"/>
      <c r="R561" s="307"/>
      <c r="S561" s="307"/>
      <c r="T561" s="307"/>
      <c r="U561" s="307"/>
      <c r="V561" s="307"/>
      <c r="W561" s="307"/>
      <c r="X561" s="307"/>
      <c r="Y561" s="307"/>
      <c r="Z561" s="307"/>
    </row>
    <row r="562">
      <c r="A562" s="392"/>
      <c r="B562" s="392"/>
      <c r="C562" s="392"/>
      <c r="D562" s="392"/>
      <c r="E562" s="392"/>
      <c r="F562" s="392"/>
      <c r="G562" s="393"/>
      <c r="H562" s="392"/>
      <c r="I562" s="392"/>
      <c r="J562" s="393"/>
      <c r="K562" s="392"/>
      <c r="L562" s="392"/>
      <c r="M562" s="307"/>
      <c r="N562" s="307"/>
      <c r="O562" s="307"/>
      <c r="P562" s="307"/>
      <c r="Q562" s="307"/>
      <c r="R562" s="307"/>
      <c r="S562" s="307"/>
      <c r="T562" s="307"/>
      <c r="U562" s="307"/>
      <c r="V562" s="307"/>
      <c r="W562" s="307"/>
      <c r="X562" s="307"/>
      <c r="Y562" s="307"/>
      <c r="Z562" s="307"/>
    </row>
    <row r="563">
      <c r="A563" s="392"/>
      <c r="B563" s="392"/>
      <c r="C563" s="392"/>
      <c r="D563" s="392"/>
      <c r="E563" s="392"/>
      <c r="F563" s="392"/>
      <c r="G563" s="393"/>
      <c r="H563" s="392"/>
      <c r="I563" s="392"/>
      <c r="J563" s="393"/>
      <c r="K563" s="392"/>
      <c r="L563" s="392"/>
      <c r="M563" s="307"/>
      <c r="N563" s="307"/>
      <c r="O563" s="307"/>
      <c r="P563" s="307"/>
      <c r="Q563" s="307"/>
      <c r="R563" s="307"/>
      <c r="S563" s="307"/>
      <c r="T563" s="307"/>
      <c r="U563" s="307"/>
      <c r="V563" s="307"/>
      <c r="W563" s="307"/>
      <c r="X563" s="307"/>
      <c r="Y563" s="307"/>
      <c r="Z563" s="307"/>
    </row>
    <row r="564">
      <c r="A564" s="392"/>
      <c r="B564" s="392"/>
      <c r="C564" s="392"/>
      <c r="D564" s="392"/>
      <c r="E564" s="392"/>
      <c r="F564" s="392"/>
      <c r="G564" s="393"/>
      <c r="H564" s="392"/>
      <c r="I564" s="392"/>
      <c r="J564" s="393"/>
      <c r="K564" s="392"/>
      <c r="L564" s="392"/>
      <c r="M564" s="307"/>
      <c r="N564" s="307"/>
      <c r="O564" s="307"/>
      <c r="P564" s="307"/>
      <c r="Q564" s="307"/>
      <c r="R564" s="307"/>
      <c r="S564" s="307"/>
      <c r="T564" s="307"/>
      <c r="U564" s="307"/>
      <c r="V564" s="307"/>
      <c r="W564" s="307"/>
      <c r="X564" s="307"/>
      <c r="Y564" s="307"/>
      <c r="Z564" s="307"/>
    </row>
    <row r="565">
      <c r="A565" s="392"/>
      <c r="B565" s="392"/>
      <c r="C565" s="392"/>
      <c r="D565" s="392"/>
      <c r="E565" s="392"/>
      <c r="F565" s="392"/>
      <c r="G565" s="393"/>
      <c r="H565" s="392"/>
      <c r="I565" s="392"/>
      <c r="J565" s="393"/>
      <c r="K565" s="392"/>
      <c r="L565" s="392"/>
      <c r="M565" s="307"/>
      <c r="N565" s="307"/>
      <c r="O565" s="307"/>
      <c r="P565" s="307"/>
      <c r="Q565" s="307"/>
      <c r="R565" s="307"/>
      <c r="S565" s="307"/>
      <c r="T565" s="307"/>
      <c r="U565" s="307"/>
      <c r="V565" s="307"/>
      <c r="W565" s="307"/>
      <c r="X565" s="307"/>
      <c r="Y565" s="307"/>
      <c r="Z565" s="307"/>
    </row>
    <row r="566">
      <c r="A566" s="392"/>
      <c r="B566" s="392"/>
      <c r="C566" s="392"/>
      <c r="D566" s="392"/>
      <c r="E566" s="392"/>
      <c r="F566" s="392"/>
      <c r="G566" s="393"/>
      <c r="H566" s="392"/>
      <c r="I566" s="392"/>
      <c r="J566" s="393"/>
      <c r="K566" s="392"/>
      <c r="L566" s="392"/>
      <c r="M566" s="307"/>
      <c r="N566" s="307"/>
      <c r="O566" s="307"/>
      <c r="P566" s="307"/>
      <c r="Q566" s="307"/>
      <c r="R566" s="307"/>
      <c r="S566" s="307"/>
      <c r="T566" s="307"/>
      <c r="U566" s="307"/>
      <c r="V566" s="307"/>
      <c r="W566" s="307"/>
      <c r="X566" s="307"/>
      <c r="Y566" s="307"/>
      <c r="Z566" s="307"/>
    </row>
    <row r="567">
      <c r="A567" s="392"/>
      <c r="B567" s="392"/>
      <c r="C567" s="392"/>
      <c r="D567" s="392"/>
      <c r="E567" s="392"/>
      <c r="F567" s="392"/>
      <c r="G567" s="393"/>
      <c r="H567" s="392"/>
      <c r="I567" s="392"/>
      <c r="J567" s="393"/>
      <c r="K567" s="392"/>
      <c r="L567" s="392"/>
      <c r="M567" s="307"/>
      <c r="N567" s="307"/>
      <c r="O567" s="307"/>
      <c r="P567" s="307"/>
      <c r="Q567" s="307"/>
      <c r="R567" s="307"/>
      <c r="S567" s="307"/>
      <c r="T567" s="307"/>
      <c r="U567" s="307"/>
      <c r="V567" s="307"/>
      <c r="W567" s="307"/>
      <c r="X567" s="307"/>
      <c r="Y567" s="307"/>
      <c r="Z567" s="307"/>
    </row>
    <row r="568">
      <c r="A568" s="392"/>
      <c r="B568" s="392"/>
      <c r="C568" s="392"/>
      <c r="D568" s="392"/>
      <c r="E568" s="392"/>
      <c r="F568" s="392"/>
      <c r="G568" s="393"/>
      <c r="H568" s="392"/>
      <c r="I568" s="392"/>
      <c r="J568" s="393"/>
      <c r="K568" s="392"/>
      <c r="L568" s="392"/>
      <c r="M568" s="307"/>
      <c r="N568" s="307"/>
      <c r="O568" s="307"/>
      <c r="P568" s="307"/>
      <c r="Q568" s="307"/>
      <c r="R568" s="307"/>
      <c r="S568" s="307"/>
      <c r="T568" s="307"/>
      <c r="U568" s="307"/>
      <c r="V568" s="307"/>
      <c r="W568" s="307"/>
      <c r="X568" s="307"/>
      <c r="Y568" s="307"/>
      <c r="Z568" s="307"/>
    </row>
    <row r="569">
      <c r="A569" s="392"/>
      <c r="B569" s="392"/>
      <c r="C569" s="392"/>
      <c r="D569" s="392"/>
      <c r="E569" s="392"/>
      <c r="F569" s="392"/>
      <c r="G569" s="393"/>
      <c r="H569" s="392"/>
      <c r="I569" s="392"/>
      <c r="J569" s="393"/>
      <c r="K569" s="392"/>
      <c r="L569" s="392"/>
      <c r="M569" s="307"/>
      <c r="N569" s="307"/>
      <c r="O569" s="307"/>
      <c r="P569" s="307"/>
      <c r="Q569" s="307"/>
      <c r="R569" s="307"/>
      <c r="S569" s="307"/>
      <c r="T569" s="307"/>
      <c r="U569" s="307"/>
      <c r="V569" s="307"/>
      <c r="W569" s="307"/>
      <c r="X569" s="307"/>
      <c r="Y569" s="307"/>
      <c r="Z569" s="307"/>
    </row>
    <row r="570">
      <c r="A570" s="392"/>
      <c r="B570" s="392"/>
      <c r="C570" s="392"/>
      <c r="D570" s="392"/>
      <c r="E570" s="392"/>
      <c r="F570" s="392"/>
      <c r="G570" s="393"/>
      <c r="H570" s="392"/>
      <c r="I570" s="392"/>
      <c r="J570" s="393"/>
      <c r="K570" s="392"/>
      <c r="L570" s="392"/>
      <c r="M570" s="307"/>
      <c r="N570" s="307"/>
      <c r="O570" s="307"/>
      <c r="P570" s="307"/>
      <c r="Q570" s="307"/>
      <c r="R570" s="307"/>
      <c r="S570" s="307"/>
      <c r="T570" s="307"/>
      <c r="U570" s="307"/>
      <c r="V570" s="307"/>
      <c r="W570" s="307"/>
      <c r="X570" s="307"/>
      <c r="Y570" s="307"/>
      <c r="Z570" s="307"/>
    </row>
    <row r="571">
      <c r="A571" s="392"/>
      <c r="B571" s="392"/>
      <c r="C571" s="392"/>
      <c r="D571" s="392"/>
      <c r="E571" s="392"/>
      <c r="F571" s="392"/>
      <c r="G571" s="393"/>
      <c r="H571" s="392"/>
      <c r="I571" s="392"/>
      <c r="J571" s="393"/>
      <c r="K571" s="392"/>
      <c r="L571" s="392"/>
      <c r="M571" s="307"/>
      <c r="N571" s="307"/>
      <c r="O571" s="307"/>
      <c r="P571" s="307"/>
      <c r="Q571" s="307"/>
      <c r="R571" s="307"/>
      <c r="S571" s="307"/>
      <c r="T571" s="307"/>
      <c r="U571" s="307"/>
      <c r="V571" s="307"/>
      <c r="W571" s="307"/>
      <c r="X571" s="307"/>
      <c r="Y571" s="307"/>
      <c r="Z571" s="307"/>
    </row>
    <row r="572">
      <c r="A572" s="392"/>
      <c r="B572" s="392"/>
      <c r="C572" s="392"/>
      <c r="D572" s="392"/>
      <c r="E572" s="392"/>
      <c r="F572" s="392"/>
      <c r="G572" s="393"/>
      <c r="H572" s="392"/>
      <c r="I572" s="392"/>
      <c r="J572" s="393"/>
      <c r="K572" s="392"/>
      <c r="L572" s="392"/>
      <c r="M572" s="307"/>
      <c r="N572" s="307"/>
      <c r="O572" s="307"/>
      <c r="P572" s="307"/>
      <c r="Q572" s="307"/>
      <c r="R572" s="307"/>
      <c r="S572" s="307"/>
      <c r="T572" s="307"/>
      <c r="U572" s="307"/>
      <c r="V572" s="307"/>
      <c r="W572" s="307"/>
      <c r="X572" s="307"/>
      <c r="Y572" s="307"/>
      <c r="Z572" s="307"/>
    </row>
    <row r="573">
      <c r="A573" s="392"/>
      <c r="B573" s="392"/>
      <c r="C573" s="392"/>
      <c r="D573" s="392"/>
      <c r="E573" s="392"/>
      <c r="F573" s="392"/>
      <c r="G573" s="393"/>
      <c r="H573" s="392"/>
      <c r="I573" s="392"/>
      <c r="J573" s="393"/>
      <c r="K573" s="392"/>
      <c r="L573" s="392"/>
      <c r="M573" s="307"/>
      <c r="N573" s="307"/>
      <c r="O573" s="307"/>
      <c r="P573" s="307"/>
      <c r="Q573" s="307"/>
      <c r="R573" s="307"/>
      <c r="S573" s="307"/>
      <c r="T573" s="307"/>
      <c r="U573" s="307"/>
      <c r="V573" s="307"/>
      <c r="W573" s="307"/>
      <c r="X573" s="307"/>
      <c r="Y573" s="307"/>
      <c r="Z573" s="307"/>
    </row>
    <row r="574">
      <c r="A574" s="392"/>
      <c r="B574" s="392"/>
      <c r="C574" s="392"/>
      <c r="D574" s="392"/>
      <c r="E574" s="392"/>
      <c r="F574" s="392"/>
      <c r="G574" s="393"/>
      <c r="H574" s="392"/>
      <c r="I574" s="392"/>
      <c r="J574" s="393"/>
      <c r="K574" s="392"/>
      <c r="L574" s="392"/>
      <c r="M574" s="307"/>
      <c r="N574" s="307"/>
      <c r="O574" s="307"/>
      <c r="P574" s="307"/>
      <c r="Q574" s="307"/>
      <c r="R574" s="307"/>
      <c r="S574" s="307"/>
      <c r="T574" s="307"/>
      <c r="U574" s="307"/>
      <c r="V574" s="307"/>
      <c r="W574" s="307"/>
      <c r="X574" s="307"/>
      <c r="Y574" s="307"/>
      <c r="Z574" s="307"/>
    </row>
    <row r="575">
      <c r="A575" s="392"/>
      <c r="B575" s="392"/>
      <c r="C575" s="392"/>
      <c r="D575" s="392"/>
      <c r="E575" s="392"/>
      <c r="F575" s="392"/>
      <c r="G575" s="393"/>
      <c r="H575" s="392"/>
      <c r="I575" s="392"/>
      <c r="J575" s="393"/>
      <c r="K575" s="392"/>
      <c r="L575" s="392"/>
      <c r="M575" s="307"/>
      <c r="N575" s="307"/>
      <c r="O575" s="307"/>
      <c r="P575" s="307"/>
      <c r="Q575" s="307"/>
      <c r="R575" s="307"/>
      <c r="S575" s="307"/>
      <c r="T575" s="307"/>
      <c r="U575" s="307"/>
      <c r="V575" s="307"/>
      <c r="W575" s="307"/>
      <c r="X575" s="307"/>
      <c r="Y575" s="307"/>
      <c r="Z575" s="307"/>
    </row>
    <row r="576">
      <c r="A576" s="392"/>
      <c r="B576" s="392"/>
      <c r="C576" s="392"/>
      <c r="D576" s="392"/>
      <c r="E576" s="392"/>
      <c r="F576" s="392"/>
      <c r="G576" s="393"/>
      <c r="H576" s="392"/>
      <c r="I576" s="392"/>
      <c r="J576" s="393"/>
      <c r="K576" s="392"/>
      <c r="L576" s="392"/>
      <c r="M576" s="307"/>
      <c r="N576" s="307"/>
      <c r="O576" s="307"/>
      <c r="P576" s="307"/>
      <c r="Q576" s="307"/>
      <c r="R576" s="307"/>
      <c r="S576" s="307"/>
      <c r="T576" s="307"/>
      <c r="U576" s="307"/>
      <c r="V576" s="307"/>
      <c r="W576" s="307"/>
      <c r="X576" s="307"/>
      <c r="Y576" s="307"/>
      <c r="Z576" s="307"/>
    </row>
    <row r="577">
      <c r="A577" s="392"/>
      <c r="B577" s="392"/>
      <c r="C577" s="392"/>
      <c r="D577" s="392"/>
      <c r="E577" s="392"/>
      <c r="F577" s="392"/>
      <c r="G577" s="393"/>
      <c r="H577" s="392"/>
      <c r="I577" s="392"/>
      <c r="J577" s="393"/>
      <c r="K577" s="392"/>
      <c r="L577" s="392"/>
      <c r="M577" s="307"/>
      <c r="N577" s="307"/>
      <c r="O577" s="307"/>
      <c r="P577" s="307"/>
      <c r="Q577" s="307"/>
      <c r="R577" s="307"/>
      <c r="S577" s="307"/>
      <c r="T577" s="307"/>
      <c r="U577" s="307"/>
      <c r="V577" s="307"/>
      <c r="W577" s="307"/>
      <c r="X577" s="307"/>
      <c r="Y577" s="307"/>
      <c r="Z577" s="307"/>
    </row>
    <row r="578">
      <c r="A578" s="392"/>
      <c r="B578" s="392"/>
      <c r="C578" s="392"/>
      <c r="D578" s="392"/>
      <c r="E578" s="392"/>
      <c r="F578" s="392"/>
      <c r="G578" s="393"/>
      <c r="H578" s="392"/>
      <c r="I578" s="392"/>
      <c r="J578" s="393"/>
      <c r="K578" s="392"/>
      <c r="L578" s="392"/>
      <c r="M578" s="307"/>
      <c r="N578" s="307"/>
      <c r="O578" s="307"/>
      <c r="P578" s="307"/>
      <c r="Q578" s="307"/>
      <c r="R578" s="307"/>
      <c r="S578" s="307"/>
      <c r="T578" s="307"/>
      <c r="U578" s="307"/>
      <c r="V578" s="307"/>
      <c r="W578" s="307"/>
      <c r="X578" s="307"/>
      <c r="Y578" s="307"/>
      <c r="Z578" s="307"/>
    </row>
    <row r="579">
      <c r="A579" s="392"/>
      <c r="B579" s="392"/>
      <c r="C579" s="392"/>
      <c r="D579" s="392"/>
      <c r="E579" s="392"/>
      <c r="F579" s="392"/>
      <c r="G579" s="393"/>
      <c r="H579" s="392"/>
      <c r="I579" s="392"/>
      <c r="J579" s="393"/>
      <c r="K579" s="392"/>
      <c r="L579" s="392"/>
      <c r="M579" s="307"/>
      <c r="N579" s="307"/>
      <c r="O579" s="307"/>
      <c r="P579" s="307"/>
      <c r="Q579" s="307"/>
      <c r="R579" s="307"/>
      <c r="S579" s="307"/>
      <c r="T579" s="307"/>
      <c r="U579" s="307"/>
      <c r="V579" s="307"/>
      <c r="W579" s="307"/>
      <c r="X579" s="307"/>
      <c r="Y579" s="307"/>
      <c r="Z579" s="307"/>
    </row>
    <row r="580">
      <c r="A580" s="392"/>
      <c r="B580" s="392"/>
      <c r="C580" s="392"/>
      <c r="D580" s="392"/>
      <c r="E580" s="392"/>
      <c r="F580" s="392"/>
      <c r="G580" s="393"/>
      <c r="H580" s="392"/>
      <c r="I580" s="392"/>
      <c r="J580" s="393"/>
      <c r="K580" s="392"/>
      <c r="L580" s="392"/>
      <c r="M580" s="307"/>
      <c r="N580" s="307"/>
      <c r="O580" s="307"/>
      <c r="P580" s="307"/>
      <c r="Q580" s="307"/>
      <c r="R580" s="307"/>
      <c r="S580" s="307"/>
      <c r="T580" s="307"/>
      <c r="U580" s="307"/>
      <c r="V580" s="307"/>
      <c r="W580" s="307"/>
      <c r="X580" s="307"/>
      <c r="Y580" s="307"/>
      <c r="Z580" s="307"/>
    </row>
    <row r="581">
      <c r="A581" s="392"/>
      <c r="B581" s="392"/>
      <c r="C581" s="392"/>
      <c r="D581" s="392"/>
      <c r="E581" s="392"/>
      <c r="F581" s="392"/>
      <c r="G581" s="393"/>
      <c r="H581" s="392"/>
      <c r="I581" s="392"/>
      <c r="J581" s="393"/>
      <c r="K581" s="392"/>
      <c r="L581" s="392"/>
      <c r="M581" s="307"/>
      <c r="N581" s="307"/>
      <c r="O581" s="307"/>
      <c r="P581" s="307"/>
      <c r="Q581" s="307"/>
      <c r="R581" s="307"/>
      <c r="S581" s="307"/>
      <c r="T581" s="307"/>
      <c r="U581" s="307"/>
      <c r="V581" s="307"/>
      <c r="W581" s="307"/>
      <c r="X581" s="307"/>
      <c r="Y581" s="307"/>
      <c r="Z581" s="307"/>
    </row>
    <row r="582">
      <c r="A582" s="392"/>
      <c r="B582" s="392"/>
      <c r="C582" s="392"/>
      <c r="D582" s="392"/>
      <c r="E582" s="392"/>
      <c r="F582" s="392"/>
      <c r="G582" s="393"/>
      <c r="H582" s="392"/>
      <c r="I582" s="392"/>
      <c r="J582" s="393"/>
      <c r="K582" s="392"/>
      <c r="L582" s="392"/>
      <c r="M582" s="307"/>
      <c r="N582" s="307"/>
      <c r="O582" s="307"/>
      <c r="P582" s="307"/>
      <c r="Q582" s="307"/>
      <c r="R582" s="307"/>
      <c r="S582" s="307"/>
      <c r="T582" s="307"/>
      <c r="U582" s="307"/>
      <c r="V582" s="307"/>
      <c r="W582" s="307"/>
      <c r="X582" s="307"/>
      <c r="Y582" s="307"/>
      <c r="Z582" s="307"/>
    </row>
    <row r="583">
      <c r="A583" s="392"/>
      <c r="B583" s="392"/>
      <c r="C583" s="392"/>
      <c r="D583" s="392"/>
      <c r="E583" s="392"/>
      <c r="F583" s="392"/>
      <c r="G583" s="393"/>
      <c r="H583" s="392"/>
      <c r="I583" s="392"/>
      <c r="J583" s="393"/>
      <c r="K583" s="392"/>
      <c r="L583" s="392"/>
      <c r="M583" s="307"/>
      <c r="N583" s="307"/>
      <c r="O583" s="307"/>
      <c r="P583" s="307"/>
      <c r="Q583" s="307"/>
      <c r="R583" s="307"/>
      <c r="S583" s="307"/>
      <c r="T583" s="307"/>
      <c r="U583" s="307"/>
      <c r="V583" s="307"/>
      <c r="W583" s="307"/>
      <c r="X583" s="307"/>
      <c r="Y583" s="307"/>
      <c r="Z583" s="307"/>
    </row>
    <row r="584">
      <c r="A584" s="392"/>
      <c r="B584" s="392"/>
      <c r="C584" s="392"/>
      <c r="D584" s="392"/>
      <c r="E584" s="392"/>
      <c r="F584" s="392"/>
      <c r="G584" s="393"/>
      <c r="H584" s="392"/>
      <c r="I584" s="392"/>
      <c r="J584" s="393"/>
      <c r="K584" s="392"/>
      <c r="L584" s="392"/>
      <c r="M584" s="307"/>
      <c r="N584" s="307"/>
      <c r="O584" s="307"/>
      <c r="P584" s="307"/>
      <c r="Q584" s="307"/>
      <c r="R584" s="307"/>
      <c r="S584" s="307"/>
      <c r="T584" s="307"/>
      <c r="U584" s="307"/>
      <c r="V584" s="307"/>
      <c r="W584" s="307"/>
      <c r="X584" s="307"/>
      <c r="Y584" s="307"/>
      <c r="Z584" s="307"/>
    </row>
    <row r="585">
      <c r="A585" s="392"/>
      <c r="B585" s="392"/>
      <c r="C585" s="392"/>
      <c r="D585" s="392"/>
      <c r="E585" s="392"/>
      <c r="F585" s="392"/>
      <c r="G585" s="393"/>
      <c r="H585" s="392"/>
      <c r="I585" s="392"/>
      <c r="J585" s="393"/>
      <c r="K585" s="392"/>
      <c r="L585" s="392"/>
      <c r="M585" s="307"/>
      <c r="N585" s="307"/>
      <c r="O585" s="307"/>
      <c r="P585" s="307"/>
      <c r="Q585" s="307"/>
      <c r="R585" s="307"/>
      <c r="S585" s="307"/>
      <c r="T585" s="307"/>
      <c r="U585" s="307"/>
      <c r="V585" s="307"/>
      <c r="W585" s="307"/>
      <c r="X585" s="307"/>
      <c r="Y585" s="307"/>
      <c r="Z585" s="307"/>
    </row>
    <row r="586">
      <c r="A586" s="392"/>
      <c r="B586" s="392"/>
      <c r="C586" s="392"/>
      <c r="D586" s="392"/>
      <c r="E586" s="392"/>
      <c r="F586" s="392"/>
      <c r="G586" s="393"/>
      <c r="H586" s="392"/>
      <c r="I586" s="392"/>
      <c r="J586" s="393"/>
      <c r="K586" s="392"/>
      <c r="L586" s="392"/>
      <c r="M586" s="307"/>
      <c r="N586" s="307"/>
      <c r="O586" s="307"/>
      <c r="P586" s="307"/>
      <c r="Q586" s="307"/>
      <c r="R586" s="307"/>
      <c r="S586" s="307"/>
      <c r="T586" s="307"/>
      <c r="U586" s="307"/>
      <c r="V586" s="307"/>
      <c r="W586" s="307"/>
      <c r="X586" s="307"/>
      <c r="Y586" s="307"/>
      <c r="Z586" s="307"/>
    </row>
    <row r="587">
      <c r="A587" s="392"/>
      <c r="B587" s="392"/>
      <c r="C587" s="392"/>
      <c r="D587" s="392"/>
      <c r="E587" s="392"/>
      <c r="F587" s="392"/>
      <c r="G587" s="393"/>
      <c r="H587" s="392"/>
      <c r="I587" s="392"/>
      <c r="J587" s="393"/>
      <c r="K587" s="392"/>
      <c r="L587" s="392"/>
      <c r="M587" s="307"/>
      <c r="N587" s="307"/>
      <c r="O587" s="307"/>
      <c r="P587" s="307"/>
      <c r="Q587" s="307"/>
      <c r="R587" s="307"/>
      <c r="S587" s="307"/>
      <c r="T587" s="307"/>
      <c r="U587" s="307"/>
      <c r="V587" s="307"/>
      <c r="W587" s="307"/>
      <c r="X587" s="307"/>
      <c r="Y587" s="307"/>
      <c r="Z587" s="307"/>
    </row>
    <row r="588">
      <c r="A588" s="392"/>
      <c r="B588" s="392"/>
      <c r="C588" s="392"/>
      <c r="D588" s="392"/>
      <c r="E588" s="392"/>
      <c r="F588" s="392"/>
      <c r="G588" s="393"/>
      <c r="H588" s="392"/>
      <c r="I588" s="392"/>
      <c r="J588" s="393"/>
      <c r="K588" s="392"/>
      <c r="L588" s="392"/>
      <c r="M588" s="307"/>
      <c r="N588" s="307"/>
      <c r="O588" s="307"/>
      <c r="P588" s="307"/>
      <c r="Q588" s="307"/>
      <c r="R588" s="307"/>
      <c r="S588" s="307"/>
      <c r="T588" s="307"/>
      <c r="U588" s="307"/>
      <c r="V588" s="307"/>
      <c r="W588" s="307"/>
      <c r="X588" s="307"/>
      <c r="Y588" s="307"/>
      <c r="Z588" s="307"/>
    </row>
    <row r="589">
      <c r="A589" s="392"/>
      <c r="B589" s="392"/>
      <c r="C589" s="392"/>
      <c r="D589" s="392"/>
      <c r="E589" s="392"/>
      <c r="F589" s="392"/>
      <c r="G589" s="393"/>
      <c r="H589" s="392"/>
      <c r="I589" s="392"/>
      <c r="J589" s="393"/>
      <c r="K589" s="392"/>
      <c r="L589" s="392"/>
      <c r="M589" s="307"/>
      <c r="N589" s="307"/>
      <c r="O589" s="307"/>
      <c r="P589" s="307"/>
      <c r="Q589" s="307"/>
      <c r="R589" s="307"/>
      <c r="S589" s="307"/>
      <c r="T589" s="307"/>
      <c r="U589" s="307"/>
      <c r="V589" s="307"/>
      <c r="W589" s="307"/>
      <c r="X589" s="307"/>
      <c r="Y589" s="307"/>
      <c r="Z589" s="307"/>
    </row>
    <row r="590">
      <c r="A590" s="392"/>
      <c r="B590" s="392"/>
      <c r="C590" s="392"/>
      <c r="D590" s="392"/>
      <c r="E590" s="392"/>
      <c r="F590" s="392"/>
      <c r="G590" s="393"/>
      <c r="H590" s="392"/>
      <c r="I590" s="392"/>
      <c r="J590" s="393"/>
      <c r="K590" s="392"/>
      <c r="L590" s="392"/>
      <c r="M590" s="307"/>
      <c r="N590" s="307"/>
      <c r="O590" s="307"/>
      <c r="P590" s="307"/>
      <c r="Q590" s="307"/>
      <c r="R590" s="307"/>
      <c r="S590" s="307"/>
      <c r="T590" s="307"/>
      <c r="U590" s="307"/>
      <c r="V590" s="307"/>
      <c r="W590" s="307"/>
      <c r="X590" s="307"/>
      <c r="Y590" s="307"/>
      <c r="Z590" s="307"/>
    </row>
    <row r="591">
      <c r="A591" s="392"/>
      <c r="B591" s="392"/>
      <c r="C591" s="392"/>
      <c r="D591" s="392"/>
      <c r="E591" s="392"/>
      <c r="F591" s="392"/>
      <c r="G591" s="393"/>
      <c r="H591" s="392"/>
      <c r="I591" s="392"/>
      <c r="J591" s="393"/>
      <c r="K591" s="392"/>
      <c r="L591" s="392"/>
      <c r="M591" s="307"/>
      <c r="N591" s="307"/>
      <c r="O591" s="307"/>
      <c r="P591" s="307"/>
      <c r="Q591" s="307"/>
      <c r="R591" s="307"/>
      <c r="S591" s="307"/>
      <c r="T591" s="307"/>
      <c r="U591" s="307"/>
      <c r="V591" s="307"/>
      <c r="W591" s="307"/>
      <c r="X591" s="307"/>
      <c r="Y591" s="307"/>
      <c r="Z591" s="307"/>
    </row>
    <row r="592">
      <c r="A592" s="392"/>
      <c r="B592" s="392"/>
      <c r="C592" s="392"/>
      <c r="D592" s="392"/>
      <c r="E592" s="392"/>
      <c r="F592" s="392"/>
      <c r="G592" s="393"/>
      <c r="H592" s="392"/>
      <c r="I592" s="392"/>
      <c r="J592" s="393"/>
      <c r="K592" s="392"/>
      <c r="L592" s="392"/>
      <c r="M592" s="307"/>
      <c r="N592" s="307"/>
      <c r="O592" s="307"/>
      <c r="P592" s="307"/>
      <c r="Q592" s="307"/>
      <c r="R592" s="307"/>
      <c r="S592" s="307"/>
      <c r="T592" s="307"/>
      <c r="U592" s="307"/>
      <c r="V592" s="307"/>
      <c r="W592" s="307"/>
      <c r="X592" s="307"/>
      <c r="Y592" s="307"/>
      <c r="Z592" s="307"/>
    </row>
    <row r="593">
      <c r="A593" s="392"/>
      <c r="B593" s="392"/>
      <c r="C593" s="392"/>
      <c r="D593" s="392"/>
      <c r="E593" s="392"/>
      <c r="F593" s="392"/>
      <c r="G593" s="393"/>
      <c r="H593" s="392"/>
      <c r="I593" s="392"/>
      <c r="J593" s="393"/>
      <c r="K593" s="392"/>
      <c r="L593" s="392"/>
      <c r="M593" s="307"/>
      <c r="N593" s="307"/>
      <c r="O593" s="307"/>
      <c r="P593" s="307"/>
      <c r="Q593" s="307"/>
      <c r="R593" s="307"/>
      <c r="S593" s="307"/>
      <c r="T593" s="307"/>
      <c r="U593" s="307"/>
      <c r="V593" s="307"/>
      <c r="W593" s="307"/>
      <c r="X593" s="307"/>
      <c r="Y593" s="307"/>
      <c r="Z593" s="307"/>
    </row>
    <row r="594">
      <c r="A594" s="392"/>
      <c r="B594" s="392"/>
      <c r="C594" s="392"/>
      <c r="D594" s="392"/>
      <c r="E594" s="392"/>
      <c r="F594" s="392"/>
      <c r="G594" s="393"/>
      <c r="H594" s="392"/>
      <c r="I594" s="392"/>
      <c r="J594" s="393"/>
      <c r="K594" s="392"/>
      <c r="L594" s="392"/>
      <c r="M594" s="307"/>
      <c r="N594" s="307"/>
      <c r="O594" s="307"/>
      <c r="P594" s="307"/>
      <c r="Q594" s="307"/>
      <c r="R594" s="307"/>
      <c r="S594" s="307"/>
      <c r="T594" s="307"/>
      <c r="U594" s="307"/>
      <c r="V594" s="307"/>
      <c r="W594" s="307"/>
      <c r="X594" s="307"/>
      <c r="Y594" s="307"/>
      <c r="Z594" s="307"/>
    </row>
    <row r="595">
      <c r="A595" s="392"/>
      <c r="B595" s="392"/>
      <c r="C595" s="392"/>
      <c r="D595" s="392"/>
      <c r="E595" s="392"/>
      <c r="F595" s="392"/>
      <c r="G595" s="393"/>
      <c r="H595" s="392"/>
      <c r="I595" s="392"/>
      <c r="J595" s="393"/>
      <c r="K595" s="392"/>
      <c r="L595" s="392"/>
      <c r="M595" s="307"/>
      <c r="N595" s="307"/>
      <c r="O595" s="307"/>
      <c r="P595" s="307"/>
      <c r="Q595" s="307"/>
      <c r="R595" s="307"/>
      <c r="S595" s="307"/>
      <c r="T595" s="307"/>
      <c r="U595" s="307"/>
      <c r="V595" s="307"/>
      <c r="W595" s="307"/>
      <c r="X595" s="307"/>
      <c r="Y595" s="307"/>
      <c r="Z595" s="307"/>
    </row>
    <row r="596">
      <c r="A596" s="392"/>
      <c r="B596" s="392"/>
      <c r="C596" s="392"/>
      <c r="D596" s="392"/>
      <c r="E596" s="392"/>
      <c r="F596" s="392"/>
      <c r="G596" s="393"/>
      <c r="H596" s="392"/>
      <c r="I596" s="392"/>
      <c r="J596" s="393"/>
      <c r="K596" s="392"/>
      <c r="L596" s="392"/>
      <c r="M596" s="307"/>
      <c r="N596" s="307"/>
      <c r="O596" s="307"/>
      <c r="P596" s="307"/>
      <c r="Q596" s="307"/>
      <c r="R596" s="307"/>
      <c r="S596" s="307"/>
      <c r="T596" s="307"/>
      <c r="U596" s="307"/>
      <c r="V596" s="307"/>
      <c r="W596" s="307"/>
      <c r="X596" s="307"/>
      <c r="Y596" s="307"/>
      <c r="Z596" s="307"/>
    </row>
    <row r="597">
      <c r="A597" s="392"/>
      <c r="B597" s="392"/>
      <c r="C597" s="392"/>
      <c r="D597" s="392"/>
      <c r="E597" s="392"/>
      <c r="F597" s="392"/>
      <c r="G597" s="393"/>
      <c r="H597" s="392"/>
      <c r="I597" s="392"/>
      <c r="J597" s="393"/>
      <c r="K597" s="392"/>
      <c r="L597" s="392"/>
      <c r="M597" s="307"/>
      <c r="N597" s="307"/>
      <c r="O597" s="307"/>
      <c r="P597" s="307"/>
      <c r="Q597" s="307"/>
      <c r="R597" s="307"/>
      <c r="S597" s="307"/>
      <c r="T597" s="307"/>
      <c r="U597" s="307"/>
      <c r="V597" s="307"/>
      <c r="W597" s="307"/>
      <c r="X597" s="307"/>
      <c r="Y597" s="307"/>
      <c r="Z597" s="307"/>
    </row>
    <row r="598">
      <c r="A598" s="392"/>
      <c r="B598" s="392"/>
      <c r="C598" s="392"/>
      <c r="D598" s="392"/>
      <c r="E598" s="392"/>
      <c r="F598" s="392"/>
      <c r="G598" s="393"/>
      <c r="H598" s="392"/>
      <c r="I598" s="392"/>
      <c r="J598" s="393"/>
      <c r="K598" s="392"/>
      <c r="L598" s="392"/>
      <c r="M598" s="307"/>
      <c r="N598" s="307"/>
      <c r="O598" s="307"/>
      <c r="P598" s="307"/>
      <c r="Q598" s="307"/>
      <c r="R598" s="307"/>
      <c r="S598" s="307"/>
      <c r="T598" s="307"/>
      <c r="U598" s="307"/>
      <c r="V598" s="307"/>
      <c r="W598" s="307"/>
      <c r="X598" s="307"/>
      <c r="Y598" s="307"/>
      <c r="Z598" s="307"/>
    </row>
    <row r="599">
      <c r="A599" s="392"/>
      <c r="B599" s="392"/>
      <c r="C599" s="392"/>
      <c r="D599" s="392"/>
      <c r="E599" s="392"/>
      <c r="F599" s="392"/>
      <c r="G599" s="393"/>
      <c r="H599" s="392"/>
      <c r="I599" s="392"/>
      <c r="J599" s="393"/>
      <c r="K599" s="392"/>
      <c r="L599" s="392"/>
      <c r="M599" s="307"/>
      <c r="N599" s="307"/>
      <c r="O599" s="307"/>
      <c r="P599" s="307"/>
      <c r="Q599" s="307"/>
      <c r="R599" s="307"/>
      <c r="S599" s="307"/>
      <c r="T599" s="307"/>
      <c r="U599" s="307"/>
      <c r="V599" s="307"/>
      <c r="W599" s="307"/>
      <c r="X599" s="307"/>
      <c r="Y599" s="307"/>
      <c r="Z599" s="307"/>
    </row>
    <row r="600">
      <c r="A600" s="392"/>
      <c r="B600" s="392"/>
      <c r="C600" s="392"/>
      <c r="D600" s="392"/>
      <c r="E600" s="392"/>
      <c r="F600" s="392"/>
      <c r="G600" s="393"/>
      <c r="H600" s="392"/>
      <c r="I600" s="392"/>
      <c r="J600" s="393"/>
      <c r="K600" s="392"/>
      <c r="L600" s="392"/>
      <c r="M600" s="307"/>
      <c r="N600" s="307"/>
      <c r="O600" s="307"/>
      <c r="P600" s="307"/>
      <c r="Q600" s="307"/>
      <c r="R600" s="307"/>
      <c r="S600" s="307"/>
      <c r="T600" s="307"/>
      <c r="U600" s="307"/>
      <c r="V600" s="307"/>
      <c r="W600" s="307"/>
      <c r="X600" s="307"/>
      <c r="Y600" s="307"/>
      <c r="Z600" s="307"/>
    </row>
    <row r="601">
      <c r="A601" s="392"/>
      <c r="B601" s="392"/>
      <c r="C601" s="392"/>
      <c r="D601" s="392"/>
      <c r="E601" s="392"/>
      <c r="F601" s="392"/>
      <c r="G601" s="393"/>
      <c r="H601" s="392"/>
      <c r="I601" s="392"/>
      <c r="J601" s="393"/>
      <c r="K601" s="392"/>
      <c r="L601" s="392"/>
      <c r="M601" s="307"/>
      <c r="N601" s="307"/>
      <c r="O601" s="307"/>
      <c r="P601" s="307"/>
      <c r="Q601" s="307"/>
      <c r="R601" s="307"/>
      <c r="S601" s="307"/>
      <c r="T601" s="307"/>
      <c r="U601" s="307"/>
      <c r="V601" s="307"/>
      <c r="W601" s="307"/>
      <c r="X601" s="307"/>
      <c r="Y601" s="307"/>
      <c r="Z601" s="307"/>
    </row>
    <row r="602">
      <c r="A602" s="392"/>
      <c r="B602" s="392"/>
      <c r="C602" s="392"/>
      <c r="D602" s="392"/>
      <c r="E602" s="392"/>
      <c r="F602" s="392"/>
      <c r="G602" s="393"/>
      <c r="H602" s="392"/>
      <c r="I602" s="392"/>
      <c r="J602" s="393"/>
      <c r="K602" s="392"/>
      <c r="L602" s="392"/>
      <c r="M602" s="307"/>
      <c r="N602" s="307"/>
      <c r="O602" s="307"/>
      <c r="P602" s="307"/>
      <c r="Q602" s="307"/>
      <c r="R602" s="307"/>
      <c r="S602" s="307"/>
      <c r="T602" s="307"/>
      <c r="U602" s="307"/>
      <c r="V602" s="307"/>
      <c r="W602" s="307"/>
      <c r="X602" s="307"/>
      <c r="Y602" s="307"/>
      <c r="Z602" s="307"/>
    </row>
    <row r="603">
      <c r="A603" s="392"/>
      <c r="B603" s="392"/>
      <c r="C603" s="392"/>
      <c r="D603" s="392"/>
      <c r="E603" s="392"/>
      <c r="F603" s="392"/>
      <c r="G603" s="393"/>
      <c r="H603" s="392"/>
      <c r="I603" s="392"/>
      <c r="J603" s="393"/>
      <c r="K603" s="392"/>
      <c r="L603" s="392"/>
      <c r="M603" s="307"/>
      <c r="N603" s="307"/>
      <c r="O603" s="307"/>
      <c r="P603" s="307"/>
      <c r="Q603" s="307"/>
      <c r="R603" s="307"/>
      <c r="S603" s="307"/>
      <c r="T603" s="307"/>
      <c r="U603" s="307"/>
      <c r="V603" s="307"/>
      <c r="W603" s="307"/>
      <c r="X603" s="307"/>
      <c r="Y603" s="307"/>
      <c r="Z603" s="307"/>
    </row>
    <row r="604">
      <c r="A604" s="392"/>
      <c r="B604" s="392"/>
      <c r="C604" s="392"/>
      <c r="D604" s="392"/>
      <c r="E604" s="392"/>
      <c r="F604" s="392"/>
      <c r="G604" s="393"/>
      <c r="H604" s="392"/>
      <c r="I604" s="392"/>
      <c r="J604" s="393"/>
      <c r="K604" s="392"/>
      <c r="L604" s="392"/>
      <c r="M604" s="307"/>
      <c r="N604" s="307"/>
      <c r="O604" s="307"/>
      <c r="P604" s="307"/>
      <c r="Q604" s="307"/>
      <c r="R604" s="307"/>
      <c r="S604" s="307"/>
      <c r="T604" s="307"/>
      <c r="U604" s="307"/>
      <c r="V604" s="307"/>
      <c r="W604" s="307"/>
      <c r="X604" s="307"/>
      <c r="Y604" s="307"/>
      <c r="Z604" s="307"/>
    </row>
    <row r="605">
      <c r="A605" s="392"/>
      <c r="B605" s="392"/>
      <c r="C605" s="392"/>
      <c r="D605" s="392"/>
      <c r="E605" s="392"/>
      <c r="F605" s="392"/>
      <c r="G605" s="393"/>
      <c r="H605" s="392"/>
      <c r="I605" s="392"/>
      <c r="J605" s="393"/>
      <c r="K605" s="392"/>
      <c r="L605" s="392"/>
      <c r="M605" s="307"/>
      <c r="N605" s="307"/>
      <c r="O605" s="307"/>
      <c r="P605" s="307"/>
      <c r="Q605" s="307"/>
      <c r="R605" s="307"/>
      <c r="S605" s="307"/>
      <c r="T605" s="307"/>
      <c r="U605" s="307"/>
      <c r="V605" s="307"/>
      <c r="W605" s="307"/>
      <c r="X605" s="307"/>
      <c r="Y605" s="307"/>
      <c r="Z605" s="307"/>
    </row>
    <row r="606">
      <c r="A606" s="392"/>
      <c r="B606" s="392"/>
      <c r="C606" s="392"/>
      <c r="D606" s="392"/>
      <c r="E606" s="392"/>
      <c r="F606" s="392"/>
      <c r="G606" s="393"/>
      <c r="H606" s="392"/>
      <c r="I606" s="392"/>
      <c r="J606" s="393"/>
      <c r="K606" s="392"/>
      <c r="L606" s="392"/>
      <c r="M606" s="307"/>
      <c r="N606" s="307"/>
      <c r="O606" s="307"/>
      <c r="P606" s="307"/>
      <c r="Q606" s="307"/>
      <c r="R606" s="307"/>
      <c r="S606" s="307"/>
      <c r="T606" s="307"/>
      <c r="U606" s="307"/>
      <c r="V606" s="307"/>
      <c r="W606" s="307"/>
      <c r="X606" s="307"/>
      <c r="Y606" s="307"/>
      <c r="Z606" s="307"/>
    </row>
    <row r="607">
      <c r="A607" s="392"/>
      <c r="B607" s="392"/>
      <c r="C607" s="392"/>
      <c r="D607" s="392"/>
      <c r="E607" s="392"/>
      <c r="F607" s="392"/>
      <c r="G607" s="393"/>
      <c r="H607" s="392"/>
      <c r="I607" s="392"/>
      <c r="J607" s="393"/>
      <c r="K607" s="392"/>
      <c r="L607" s="392"/>
      <c r="M607" s="307"/>
      <c r="N607" s="307"/>
      <c r="O607" s="307"/>
      <c r="P607" s="307"/>
      <c r="Q607" s="307"/>
      <c r="R607" s="307"/>
      <c r="S607" s="307"/>
      <c r="T607" s="307"/>
      <c r="U607" s="307"/>
      <c r="V607" s="307"/>
      <c r="W607" s="307"/>
      <c r="X607" s="307"/>
      <c r="Y607" s="307"/>
      <c r="Z607" s="307"/>
    </row>
    <row r="608">
      <c r="A608" s="392"/>
      <c r="B608" s="392"/>
      <c r="C608" s="392"/>
      <c r="D608" s="392"/>
      <c r="E608" s="392"/>
      <c r="F608" s="392"/>
      <c r="G608" s="393"/>
      <c r="H608" s="392"/>
      <c r="I608" s="392"/>
      <c r="J608" s="393"/>
      <c r="K608" s="392"/>
      <c r="L608" s="392"/>
      <c r="M608" s="307"/>
      <c r="N608" s="307"/>
      <c r="O608" s="307"/>
      <c r="P608" s="307"/>
      <c r="Q608" s="307"/>
      <c r="R608" s="307"/>
      <c r="S608" s="307"/>
      <c r="T608" s="307"/>
      <c r="U608" s="307"/>
      <c r="V608" s="307"/>
      <c r="W608" s="307"/>
      <c r="X608" s="307"/>
      <c r="Y608" s="307"/>
      <c r="Z608" s="307"/>
    </row>
    <row r="609">
      <c r="A609" s="392"/>
      <c r="B609" s="392"/>
      <c r="C609" s="392"/>
      <c r="D609" s="392"/>
      <c r="E609" s="392"/>
      <c r="F609" s="392"/>
      <c r="G609" s="393"/>
      <c r="H609" s="392"/>
      <c r="I609" s="392"/>
      <c r="J609" s="393"/>
      <c r="K609" s="392"/>
      <c r="L609" s="392"/>
      <c r="M609" s="307"/>
      <c r="N609" s="307"/>
      <c r="O609" s="307"/>
      <c r="P609" s="307"/>
      <c r="Q609" s="307"/>
      <c r="R609" s="307"/>
      <c r="S609" s="307"/>
      <c r="T609" s="307"/>
      <c r="U609" s="307"/>
      <c r="V609" s="307"/>
      <c r="W609" s="307"/>
      <c r="X609" s="307"/>
      <c r="Y609" s="307"/>
      <c r="Z609" s="307"/>
    </row>
    <row r="610">
      <c r="A610" s="392"/>
      <c r="B610" s="392"/>
      <c r="C610" s="392"/>
      <c r="D610" s="392"/>
      <c r="E610" s="392"/>
      <c r="F610" s="392"/>
      <c r="G610" s="393"/>
      <c r="H610" s="392"/>
      <c r="I610" s="392"/>
      <c r="J610" s="393"/>
      <c r="K610" s="392"/>
      <c r="L610" s="392"/>
      <c r="M610" s="307"/>
      <c r="N610" s="307"/>
      <c r="O610" s="307"/>
      <c r="P610" s="307"/>
      <c r="Q610" s="307"/>
      <c r="R610" s="307"/>
      <c r="S610" s="307"/>
      <c r="T610" s="307"/>
      <c r="U610" s="307"/>
      <c r="V610" s="307"/>
      <c r="W610" s="307"/>
      <c r="X610" s="307"/>
      <c r="Y610" s="307"/>
      <c r="Z610" s="307"/>
    </row>
    <row r="611">
      <c r="A611" s="392"/>
      <c r="B611" s="392"/>
      <c r="C611" s="392"/>
      <c r="D611" s="392"/>
      <c r="E611" s="392"/>
      <c r="F611" s="392"/>
      <c r="G611" s="393"/>
      <c r="H611" s="392"/>
      <c r="I611" s="392"/>
      <c r="J611" s="393"/>
      <c r="K611" s="392"/>
      <c r="L611" s="392"/>
      <c r="M611" s="307"/>
      <c r="N611" s="307"/>
      <c r="O611" s="307"/>
      <c r="P611" s="307"/>
      <c r="Q611" s="307"/>
      <c r="R611" s="307"/>
      <c r="S611" s="307"/>
      <c r="T611" s="307"/>
      <c r="U611" s="307"/>
      <c r="V611" s="307"/>
      <c r="W611" s="307"/>
      <c r="X611" s="307"/>
      <c r="Y611" s="307"/>
      <c r="Z611" s="307"/>
    </row>
    <row r="612">
      <c r="A612" s="392"/>
      <c r="B612" s="392"/>
      <c r="C612" s="392"/>
      <c r="D612" s="392"/>
      <c r="E612" s="392"/>
      <c r="F612" s="392"/>
      <c r="G612" s="393"/>
      <c r="H612" s="392"/>
      <c r="I612" s="392"/>
      <c r="J612" s="393"/>
      <c r="K612" s="392"/>
      <c r="L612" s="392"/>
      <c r="M612" s="307"/>
      <c r="N612" s="307"/>
      <c r="O612" s="307"/>
      <c r="P612" s="307"/>
      <c r="Q612" s="307"/>
      <c r="R612" s="307"/>
      <c r="S612" s="307"/>
      <c r="T612" s="307"/>
      <c r="U612" s="307"/>
      <c r="V612" s="307"/>
      <c r="W612" s="307"/>
      <c r="X612" s="307"/>
      <c r="Y612" s="307"/>
      <c r="Z612" s="307"/>
    </row>
    <row r="613">
      <c r="A613" s="392"/>
      <c r="B613" s="392"/>
      <c r="C613" s="392"/>
      <c r="D613" s="392"/>
      <c r="E613" s="392"/>
      <c r="F613" s="392"/>
      <c r="G613" s="393"/>
      <c r="H613" s="392"/>
      <c r="I613" s="392"/>
      <c r="J613" s="393"/>
      <c r="K613" s="392"/>
      <c r="L613" s="392"/>
      <c r="M613" s="307"/>
      <c r="N613" s="307"/>
      <c r="O613" s="307"/>
      <c r="P613" s="307"/>
      <c r="Q613" s="307"/>
      <c r="R613" s="307"/>
      <c r="S613" s="307"/>
      <c r="T613" s="307"/>
      <c r="U613" s="307"/>
      <c r="V613" s="307"/>
      <c r="W613" s="307"/>
      <c r="X613" s="307"/>
      <c r="Y613" s="307"/>
      <c r="Z613" s="307"/>
    </row>
    <row r="614">
      <c r="A614" s="392"/>
      <c r="B614" s="392"/>
      <c r="C614" s="392"/>
      <c r="D614" s="392"/>
      <c r="E614" s="392"/>
      <c r="F614" s="392"/>
      <c r="G614" s="393"/>
      <c r="H614" s="392"/>
      <c r="I614" s="392"/>
      <c r="J614" s="393"/>
      <c r="K614" s="392"/>
      <c r="L614" s="392"/>
      <c r="M614" s="307"/>
      <c r="N614" s="307"/>
      <c r="O614" s="307"/>
      <c r="P614" s="307"/>
      <c r="Q614" s="307"/>
      <c r="R614" s="307"/>
      <c r="S614" s="307"/>
      <c r="T614" s="307"/>
      <c r="U614" s="307"/>
      <c r="V614" s="307"/>
      <c r="W614" s="307"/>
      <c r="X614" s="307"/>
      <c r="Y614" s="307"/>
      <c r="Z614" s="307"/>
    </row>
    <row r="615">
      <c r="A615" s="392"/>
      <c r="B615" s="392"/>
      <c r="C615" s="392"/>
      <c r="D615" s="392"/>
      <c r="E615" s="392"/>
      <c r="F615" s="392"/>
      <c r="G615" s="393"/>
      <c r="H615" s="392"/>
      <c r="I615" s="392"/>
      <c r="J615" s="393"/>
      <c r="K615" s="392"/>
      <c r="L615" s="392"/>
      <c r="M615" s="307"/>
      <c r="N615" s="307"/>
      <c r="O615" s="307"/>
      <c r="P615" s="307"/>
      <c r="Q615" s="307"/>
      <c r="R615" s="307"/>
      <c r="S615" s="307"/>
      <c r="T615" s="307"/>
      <c r="U615" s="307"/>
      <c r="V615" s="307"/>
      <c r="W615" s="307"/>
      <c r="X615" s="307"/>
      <c r="Y615" s="307"/>
      <c r="Z615" s="307"/>
    </row>
    <row r="616">
      <c r="A616" s="392"/>
      <c r="B616" s="392"/>
      <c r="C616" s="392"/>
      <c r="D616" s="392"/>
      <c r="E616" s="392"/>
      <c r="F616" s="392"/>
      <c r="G616" s="393"/>
      <c r="H616" s="392"/>
      <c r="I616" s="392"/>
      <c r="J616" s="393"/>
      <c r="K616" s="392"/>
      <c r="L616" s="392"/>
      <c r="M616" s="307"/>
      <c r="N616" s="307"/>
      <c r="O616" s="307"/>
      <c r="P616" s="307"/>
      <c r="Q616" s="307"/>
      <c r="R616" s="307"/>
      <c r="S616" s="307"/>
      <c r="T616" s="307"/>
      <c r="U616" s="307"/>
      <c r="V616" s="307"/>
      <c r="W616" s="307"/>
      <c r="X616" s="307"/>
      <c r="Y616" s="307"/>
      <c r="Z616" s="307"/>
    </row>
    <row r="617">
      <c r="A617" s="392"/>
      <c r="B617" s="392"/>
      <c r="C617" s="392"/>
      <c r="D617" s="392"/>
      <c r="E617" s="392"/>
      <c r="F617" s="392"/>
      <c r="G617" s="393"/>
      <c r="H617" s="392"/>
      <c r="I617" s="392"/>
      <c r="J617" s="393"/>
      <c r="K617" s="392"/>
      <c r="L617" s="392"/>
      <c r="M617" s="307"/>
      <c r="N617" s="307"/>
      <c r="O617" s="307"/>
      <c r="P617" s="307"/>
      <c r="Q617" s="307"/>
      <c r="R617" s="307"/>
      <c r="S617" s="307"/>
      <c r="T617" s="307"/>
      <c r="U617" s="307"/>
      <c r="V617" s="307"/>
      <c r="W617" s="307"/>
      <c r="X617" s="307"/>
      <c r="Y617" s="307"/>
      <c r="Z617" s="307"/>
    </row>
    <row r="618">
      <c r="A618" s="392"/>
      <c r="B618" s="392"/>
      <c r="C618" s="392"/>
      <c r="D618" s="392"/>
      <c r="E618" s="392"/>
      <c r="F618" s="392"/>
      <c r="G618" s="393"/>
      <c r="H618" s="392"/>
      <c r="I618" s="392"/>
      <c r="J618" s="393"/>
      <c r="K618" s="392"/>
      <c r="L618" s="392"/>
      <c r="M618" s="307"/>
      <c r="N618" s="307"/>
      <c r="O618" s="307"/>
      <c r="P618" s="307"/>
      <c r="Q618" s="307"/>
      <c r="R618" s="307"/>
      <c r="S618" s="307"/>
      <c r="T618" s="307"/>
      <c r="U618" s="307"/>
      <c r="V618" s="307"/>
      <c r="W618" s="307"/>
      <c r="X618" s="307"/>
      <c r="Y618" s="307"/>
      <c r="Z618" s="307"/>
    </row>
    <row r="619">
      <c r="A619" s="392"/>
      <c r="B619" s="392"/>
      <c r="C619" s="392"/>
      <c r="D619" s="392"/>
      <c r="E619" s="392"/>
      <c r="F619" s="392"/>
      <c r="G619" s="393"/>
      <c r="H619" s="392"/>
      <c r="I619" s="392"/>
      <c r="J619" s="393"/>
      <c r="K619" s="392"/>
      <c r="L619" s="392"/>
      <c r="M619" s="307"/>
      <c r="N619" s="307"/>
      <c r="O619" s="307"/>
      <c r="P619" s="307"/>
      <c r="Q619" s="307"/>
      <c r="R619" s="307"/>
      <c r="S619" s="307"/>
      <c r="T619" s="307"/>
      <c r="U619" s="307"/>
      <c r="V619" s="307"/>
      <c r="W619" s="307"/>
      <c r="X619" s="307"/>
      <c r="Y619" s="307"/>
      <c r="Z619" s="307"/>
    </row>
    <row r="620">
      <c r="A620" s="392"/>
      <c r="B620" s="392"/>
      <c r="C620" s="392"/>
      <c r="D620" s="392"/>
      <c r="E620" s="392"/>
      <c r="F620" s="392"/>
      <c r="G620" s="393"/>
      <c r="H620" s="392"/>
      <c r="I620" s="392"/>
      <c r="J620" s="393"/>
      <c r="K620" s="392"/>
      <c r="L620" s="392"/>
      <c r="M620" s="307"/>
      <c r="N620" s="307"/>
      <c r="O620" s="307"/>
      <c r="P620" s="307"/>
      <c r="Q620" s="307"/>
      <c r="R620" s="307"/>
      <c r="S620" s="307"/>
      <c r="T620" s="307"/>
      <c r="U620" s="307"/>
      <c r="V620" s="307"/>
      <c r="W620" s="307"/>
      <c r="X620" s="307"/>
      <c r="Y620" s="307"/>
      <c r="Z620" s="307"/>
    </row>
    <row r="621">
      <c r="A621" s="392"/>
      <c r="B621" s="392"/>
      <c r="C621" s="392"/>
      <c r="D621" s="392"/>
      <c r="E621" s="392"/>
      <c r="F621" s="392"/>
      <c r="G621" s="393"/>
      <c r="H621" s="392"/>
      <c r="I621" s="392"/>
      <c r="J621" s="393"/>
      <c r="K621" s="392"/>
      <c r="L621" s="392"/>
      <c r="M621" s="307"/>
      <c r="N621" s="307"/>
      <c r="O621" s="307"/>
      <c r="P621" s="307"/>
      <c r="Q621" s="307"/>
      <c r="R621" s="307"/>
      <c r="S621" s="307"/>
      <c r="T621" s="307"/>
      <c r="U621" s="307"/>
      <c r="V621" s="307"/>
      <c r="W621" s="307"/>
      <c r="X621" s="307"/>
      <c r="Y621" s="307"/>
      <c r="Z621" s="307"/>
    </row>
    <row r="622">
      <c r="A622" s="392"/>
      <c r="B622" s="392"/>
      <c r="C622" s="392"/>
      <c r="D622" s="392"/>
      <c r="E622" s="392"/>
      <c r="F622" s="392"/>
      <c r="G622" s="393"/>
      <c r="H622" s="392"/>
      <c r="I622" s="392"/>
      <c r="J622" s="393"/>
      <c r="K622" s="392"/>
      <c r="L622" s="392"/>
      <c r="M622" s="307"/>
      <c r="N622" s="307"/>
      <c r="O622" s="307"/>
      <c r="P622" s="307"/>
      <c r="Q622" s="307"/>
      <c r="R622" s="307"/>
      <c r="S622" s="307"/>
      <c r="T622" s="307"/>
      <c r="U622" s="307"/>
      <c r="V622" s="307"/>
      <c r="W622" s="307"/>
      <c r="X622" s="307"/>
      <c r="Y622" s="307"/>
      <c r="Z622" s="307"/>
    </row>
    <row r="623">
      <c r="A623" s="392"/>
      <c r="B623" s="392"/>
      <c r="C623" s="392"/>
      <c r="D623" s="392"/>
      <c r="E623" s="392"/>
      <c r="F623" s="392"/>
      <c r="G623" s="393"/>
      <c r="H623" s="392"/>
      <c r="I623" s="392"/>
      <c r="J623" s="393"/>
      <c r="K623" s="392"/>
      <c r="L623" s="392"/>
      <c r="M623" s="307"/>
      <c r="N623" s="307"/>
      <c r="O623" s="307"/>
      <c r="P623" s="307"/>
      <c r="Q623" s="307"/>
      <c r="R623" s="307"/>
      <c r="S623" s="307"/>
      <c r="T623" s="307"/>
      <c r="U623" s="307"/>
      <c r="V623" s="307"/>
      <c r="W623" s="307"/>
      <c r="X623" s="307"/>
      <c r="Y623" s="307"/>
      <c r="Z623" s="307"/>
    </row>
    <row r="624">
      <c r="A624" s="392"/>
      <c r="B624" s="392"/>
      <c r="C624" s="392"/>
      <c r="D624" s="392"/>
      <c r="E624" s="392"/>
      <c r="F624" s="392"/>
      <c r="G624" s="393"/>
      <c r="H624" s="392"/>
      <c r="I624" s="392"/>
      <c r="J624" s="393"/>
      <c r="K624" s="392"/>
      <c r="L624" s="392"/>
      <c r="M624" s="307"/>
      <c r="N624" s="307"/>
      <c r="O624" s="307"/>
      <c r="P624" s="307"/>
      <c r="Q624" s="307"/>
      <c r="R624" s="307"/>
      <c r="S624" s="307"/>
      <c r="T624" s="307"/>
      <c r="U624" s="307"/>
      <c r="V624" s="307"/>
      <c r="W624" s="307"/>
      <c r="X624" s="307"/>
      <c r="Y624" s="307"/>
      <c r="Z624" s="307"/>
    </row>
    <row r="625">
      <c r="A625" s="392"/>
      <c r="B625" s="392"/>
      <c r="C625" s="392"/>
      <c r="D625" s="392"/>
      <c r="E625" s="392"/>
      <c r="F625" s="392"/>
      <c r="G625" s="393"/>
      <c r="H625" s="392"/>
      <c r="I625" s="392"/>
      <c r="J625" s="393"/>
      <c r="K625" s="392"/>
      <c r="L625" s="392"/>
      <c r="M625" s="307"/>
      <c r="N625" s="307"/>
      <c r="O625" s="307"/>
      <c r="P625" s="307"/>
      <c r="Q625" s="307"/>
      <c r="R625" s="307"/>
      <c r="S625" s="307"/>
      <c r="T625" s="307"/>
      <c r="U625" s="307"/>
      <c r="V625" s="307"/>
      <c r="W625" s="307"/>
      <c r="X625" s="307"/>
      <c r="Y625" s="307"/>
      <c r="Z625" s="307"/>
    </row>
    <row r="626">
      <c r="A626" s="392"/>
      <c r="B626" s="392"/>
      <c r="C626" s="392"/>
      <c r="D626" s="392"/>
      <c r="E626" s="392"/>
      <c r="F626" s="392"/>
      <c r="G626" s="393"/>
      <c r="H626" s="392"/>
      <c r="I626" s="392"/>
      <c r="J626" s="393"/>
      <c r="K626" s="392"/>
      <c r="L626" s="392"/>
      <c r="M626" s="307"/>
      <c r="N626" s="307"/>
      <c r="O626" s="307"/>
      <c r="P626" s="307"/>
      <c r="Q626" s="307"/>
      <c r="R626" s="307"/>
      <c r="S626" s="307"/>
      <c r="T626" s="307"/>
      <c r="U626" s="307"/>
      <c r="V626" s="307"/>
      <c r="W626" s="307"/>
      <c r="X626" s="307"/>
      <c r="Y626" s="307"/>
      <c r="Z626" s="307"/>
    </row>
    <row r="627">
      <c r="A627" s="392"/>
      <c r="B627" s="392"/>
      <c r="C627" s="392"/>
      <c r="D627" s="392"/>
      <c r="E627" s="392"/>
      <c r="F627" s="392"/>
      <c r="G627" s="393"/>
      <c r="H627" s="392"/>
      <c r="I627" s="392"/>
      <c r="J627" s="393"/>
      <c r="K627" s="392"/>
      <c r="L627" s="392"/>
      <c r="M627" s="307"/>
      <c r="N627" s="307"/>
      <c r="O627" s="307"/>
      <c r="P627" s="307"/>
      <c r="Q627" s="307"/>
      <c r="R627" s="307"/>
      <c r="S627" s="307"/>
      <c r="T627" s="307"/>
      <c r="U627" s="307"/>
      <c r="V627" s="307"/>
      <c r="W627" s="307"/>
      <c r="X627" s="307"/>
      <c r="Y627" s="307"/>
      <c r="Z627" s="307"/>
    </row>
    <row r="628">
      <c r="A628" s="392"/>
      <c r="B628" s="392"/>
      <c r="C628" s="392"/>
      <c r="D628" s="392"/>
      <c r="E628" s="392"/>
      <c r="F628" s="392"/>
      <c r="G628" s="393"/>
      <c r="H628" s="392"/>
      <c r="I628" s="392"/>
      <c r="J628" s="393"/>
      <c r="K628" s="392"/>
      <c r="L628" s="392"/>
      <c r="M628" s="307"/>
      <c r="N628" s="307"/>
      <c r="O628" s="307"/>
      <c r="P628" s="307"/>
      <c r="Q628" s="307"/>
      <c r="R628" s="307"/>
      <c r="S628" s="307"/>
      <c r="T628" s="307"/>
      <c r="U628" s="307"/>
      <c r="V628" s="307"/>
      <c r="W628" s="307"/>
      <c r="X628" s="307"/>
      <c r="Y628" s="307"/>
      <c r="Z628" s="307"/>
    </row>
    <row r="629">
      <c r="A629" s="392"/>
      <c r="B629" s="392"/>
      <c r="C629" s="392"/>
      <c r="D629" s="392"/>
      <c r="E629" s="392"/>
      <c r="F629" s="392"/>
      <c r="G629" s="393"/>
      <c r="H629" s="392"/>
      <c r="I629" s="392"/>
      <c r="J629" s="393"/>
      <c r="K629" s="392"/>
      <c r="L629" s="392"/>
      <c r="M629" s="307"/>
      <c r="N629" s="307"/>
      <c r="O629" s="307"/>
      <c r="P629" s="307"/>
      <c r="Q629" s="307"/>
      <c r="R629" s="307"/>
      <c r="S629" s="307"/>
      <c r="T629" s="307"/>
      <c r="U629" s="307"/>
      <c r="V629" s="307"/>
      <c r="W629" s="307"/>
      <c r="X629" s="307"/>
      <c r="Y629" s="307"/>
      <c r="Z629" s="307"/>
    </row>
    <row r="630">
      <c r="A630" s="392"/>
      <c r="B630" s="392"/>
      <c r="C630" s="392"/>
      <c r="D630" s="392"/>
      <c r="E630" s="392"/>
      <c r="F630" s="392"/>
      <c r="G630" s="393"/>
      <c r="H630" s="392"/>
      <c r="I630" s="392"/>
      <c r="J630" s="393"/>
      <c r="K630" s="392"/>
      <c r="L630" s="392"/>
      <c r="M630" s="307"/>
      <c r="N630" s="307"/>
      <c r="O630" s="307"/>
      <c r="P630" s="307"/>
      <c r="Q630" s="307"/>
      <c r="R630" s="307"/>
      <c r="S630" s="307"/>
      <c r="T630" s="307"/>
      <c r="U630" s="307"/>
      <c r="V630" s="307"/>
      <c r="W630" s="307"/>
      <c r="X630" s="307"/>
      <c r="Y630" s="307"/>
      <c r="Z630" s="307"/>
    </row>
    <row r="631">
      <c r="A631" s="392"/>
      <c r="B631" s="392"/>
      <c r="C631" s="392"/>
      <c r="D631" s="392"/>
      <c r="E631" s="392"/>
      <c r="F631" s="392"/>
      <c r="G631" s="393"/>
      <c r="H631" s="392"/>
      <c r="I631" s="392"/>
      <c r="J631" s="393"/>
      <c r="K631" s="392"/>
      <c r="L631" s="392"/>
      <c r="M631" s="307"/>
      <c r="N631" s="307"/>
      <c r="O631" s="307"/>
      <c r="P631" s="307"/>
      <c r="Q631" s="307"/>
      <c r="R631" s="307"/>
      <c r="S631" s="307"/>
      <c r="T631" s="307"/>
      <c r="U631" s="307"/>
      <c r="V631" s="307"/>
      <c r="W631" s="307"/>
      <c r="X631" s="307"/>
      <c r="Y631" s="307"/>
      <c r="Z631" s="307"/>
    </row>
    <row r="632">
      <c r="A632" s="392"/>
      <c r="B632" s="392"/>
      <c r="C632" s="392"/>
      <c r="D632" s="392"/>
      <c r="E632" s="392"/>
      <c r="F632" s="392"/>
      <c r="G632" s="393"/>
      <c r="H632" s="392"/>
      <c r="I632" s="392"/>
      <c r="J632" s="393"/>
      <c r="K632" s="392"/>
      <c r="L632" s="392"/>
      <c r="M632" s="307"/>
      <c r="N632" s="307"/>
      <c r="O632" s="307"/>
      <c r="P632" s="307"/>
      <c r="Q632" s="307"/>
      <c r="R632" s="307"/>
      <c r="S632" s="307"/>
      <c r="T632" s="307"/>
      <c r="U632" s="307"/>
      <c r="V632" s="307"/>
      <c r="W632" s="307"/>
      <c r="X632" s="307"/>
      <c r="Y632" s="307"/>
      <c r="Z632" s="307"/>
    </row>
    <row r="633">
      <c r="A633" s="392"/>
      <c r="B633" s="392"/>
      <c r="C633" s="392"/>
      <c r="D633" s="392"/>
      <c r="E633" s="392"/>
      <c r="F633" s="392"/>
      <c r="G633" s="393"/>
      <c r="H633" s="392"/>
      <c r="I633" s="392"/>
      <c r="J633" s="393"/>
      <c r="K633" s="392"/>
      <c r="L633" s="392"/>
      <c r="M633" s="307"/>
      <c r="N633" s="307"/>
      <c r="O633" s="307"/>
      <c r="P633" s="307"/>
      <c r="Q633" s="307"/>
      <c r="R633" s="307"/>
      <c r="S633" s="307"/>
      <c r="T633" s="307"/>
      <c r="U633" s="307"/>
      <c r="V633" s="307"/>
      <c r="W633" s="307"/>
      <c r="X633" s="307"/>
      <c r="Y633" s="307"/>
      <c r="Z633" s="307"/>
    </row>
    <row r="634">
      <c r="A634" s="392"/>
      <c r="B634" s="392"/>
      <c r="C634" s="392"/>
      <c r="D634" s="392"/>
      <c r="E634" s="392"/>
      <c r="F634" s="392"/>
      <c r="G634" s="393"/>
      <c r="H634" s="392"/>
      <c r="I634" s="392"/>
      <c r="J634" s="393"/>
      <c r="K634" s="392"/>
      <c r="L634" s="392"/>
      <c r="M634" s="307"/>
      <c r="N634" s="307"/>
      <c r="O634" s="307"/>
      <c r="P634" s="307"/>
      <c r="Q634" s="307"/>
      <c r="R634" s="307"/>
      <c r="S634" s="307"/>
      <c r="T634" s="307"/>
      <c r="U634" s="307"/>
      <c r="V634" s="307"/>
      <c r="W634" s="307"/>
      <c r="X634" s="307"/>
      <c r="Y634" s="307"/>
      <c r="Z634" s="307"/>
    </row>
    <row r="635">
      <c r="A635" s="392"/>
      <c r="B635" s="392"/>
      <c r="C635" s="392"/>
      <c r="D635" s="392"/>
      <c r="E635" s="392"/>
      <c r="F635" s="392"/>
      <c r="G635" s="393"/>
      <c r="H635" s="392"/>
      <c r="I635" s="392"/>
      <c r="J635" s="393"/>
      <c r="K635" s="392"/>
      <c r="L635" s="392"/>
      <c r="M635" s="307"/>
      <c r="N635" s="307"/>
      <c r="O635" s="307"/>
      <c r="P635" s="307"/>
      <c r="Q635" s="307"/>
      <c r="R635" s="307"/>
      <c r="S635" s="307"/>
      <c r="T635" s="307"/>
      <c r="U635" s="307"/>
      <c r="V635" s="307"/>
      <c r="W635" s="307"/>
      <c r="X635" s="307"/>
      <c r="Y635" s="307"/>
      <c r="Z635" s="307"/>
    </row>
    <row r="636">
      <c r="A636" s="392"/>
      <c r="B636" s="392"/>
      <c r="C636" s="392"/>
      <c r="D636" s="392"/>
      <c r="E636" s="392"/>
      <c r="F636" s="392"/>
      <c r="G636" s="393"/>
      <c r="H636" s="392"/>
      <c r="I636" s="392"/>
      <c r="J636" s="393"/>
      <c r="K636" s="392"/>
      <c r="L636" s="392"/>
      <c r="M636" s="307"/>
      <c r="N636" s="307"/>
      <c r="O636" s="307"/>
      <c r="P636" s="307"/>
      <c r="Q636" s="307"/>
      <c r="R636" s="307"/>
      <c r="S636" s="307"/>
      <c r="T636" s="307"/>
      <c r="U636" s="307"/>
      <c r="V636" s="307"/>
      <c r="W636" s="307"/>
      <c r="X636" s="307"/>
      <c r="Y636" s="307"/>
      <c r="Z636" s="307"/>
    </row>
    <row r="637">
      <c r="A637" s="392"/>
      <c r="B637" s="392"/>
      <c r="C637" s="392"/>
      <c r="D637" s="392"/>
      <c r="E637" s="392"/>
      <c r="F637" s="392"/>
      <c r="G637" s="393"/>
      <c r="H637" s="392"/>
      <c r="I637" s="392"/>
      <c r="J637" s="393"/>
      <c r="K637" s="392"/>
      <c r="L637" s="392"/>
      <c r="M637" s="307"/>
      <c r="N637" s="307"/>
      <c r="O637" s="307"/>
      <c r="P637" s="307"/>
      <c r="Q637" s="307"/>
      <c r="R637" s="307"/>
      <c r="S637" s="307"/>
      <c r="T637" s="307"/>
      <c r="U637" s="307"/>
      <c r="V637" s="307"/>
      <c r="W637" s="307"/>
      <c r="X637" s="307"/>
      <c r="Y637" s="307"/>
      <c r="Z637" s="307"/>
    </row>
    <row r="638">
      <c r="A638" s="392"/>
      <c r="B638" s="392"/>
      <c r="C638" s="392"/>
      <c r="D638" s="392"/>
      <c r="E638" s="392"/>
      <c r="F638" s="392"/>
      <c r="G638" s="393"/>
      <c r="H638" s="392"/>
      <c r="I638" s="392"/>
      <c r="J638" s="393"/>
      <c r="K638" s="392"/>
      <c r="L638" s="392"/>
      <c r="M638" s="307"/>
      <c r="N638" s="307"/>
      <c r="O638" s="307"/>
      <c r="P638" s="307"/>
      <c r="Q638" s="307"/>
      <c r="R638" s="307"/>
      <c r="S638" s="307"/>
      <c r="T638" s="307"/>
      <c r="U638" s="307"/>
      <c r="V638" s="307"/>
      <c r="W638" s="307"/>
      <c r="X638" s="307"/>
      <c r="Y638" s="307"/>
      <c r="Z638" s="307"/>
    </row>
    <row r="639">
      <c r="A639" s="392"/>
      <c r="B639" s="392"/>
      <c r="C639" s="392"/>
      <c r="D639" s="392"/>
      <c r="E639" s="392"/>
      <c r="F639" s="392"/>
      <c r="G639" s="393"/>
      <c r="H639" s="392"/>
      <c r="I639" s="392"/>
      <c r="J639" s="393"/>
      <c r="K639" s="392"/>
      <c r="L639" s="392"/>
      <c r="M639" s="307"/>
      <c r="N639" s="307"/>
      <c r="O639" s="307"/>
      <c r="P639" s="307"/>
      <c r="Q639" s="307"/>
      <c r="R639" s="307"/>
      <c r="S639" s="307"/>
      <c r="T639" s="307"/>
      <c r="U639" s="307"/>
      <c r="V639" s="307"/>
      <c r="W639" s="307"/>
      <c r="X639" s="307"/>
      <c r="Y639" s="307"/>
      <c r="Z639" s="307"/>
    </row>
    <row r="640">
      <c r="A640" s="392"/>
      <c r="B640" s="392"/>
      <c r="C640" s="392"/>
      <c r="D640" s="392"/>
      <c r="E640" s="392"/>
      <c r="F640" s="392"/>
      <c r="G640" s="393"/>
      <c r="H640" s="392"/>
      <c r="I640" s="392"/>
      <c r="J640" s="393"/>
      <c r="K640" s="392"/>
      <c r="L640" s="392"/>
      <c r="M640" s="307"/>
      <c r="N640" s="307"/>
      <c r="O640" s="307"/>
      <c r="P640" s="307"/>
      <c r="Q640" s="307"/>
      <c r="R640" s="307"/>
      <c r="S640" s="307"/>
      <c r="T640" s="307"/>
      <c r="U640" s="307"/>
      <c r="V640" s="307"/>
      <c r="W640" s="307"/>
      <c r="X640" s="307"/>
      <c r="Y640" s="307"/>
      <c r="Z640" s="307"/>
    </row>
    <row r="641">
      <c r="A641" s="392"/>
      <c r="B641" s="392"/>
      <c r="C641" s="392"/>
      <c r="D641" s="392"/>
      <c r="E641" s="392"/>
      <c r="F641" s="392"/>
      <c r="G641" s="393"/>
      <c r="H641" s="392"/>
      <c r="I641" s="392"/>
      <c r="J641" s="393"/>
      <c r="K641" s="392"/>
      <c r="L641" s="392"/>
      <c r="M641" s="307"/>
      <c r="N641" s="307"/>
      <c r="O641" s="307"/>
      <c r="P641" s="307"/>
      <c r="Q641" s="307"/>
      <c r="R641" s="307"/>
      <c r="S641" s="307"/>
      <c r="T641" s="307"/>
      <c r="U641" s="307"/>
      <c r="V641" s="307"/>
      <c r="W641" s="307"/>
      <c r="X641" s="307"/>
      <c r="Y641" s="307"/>
      <c r="Z641" s="307"/>
    </row>
    <row r="642">
      <c r="A642" s="392"/>
      <c r="B642" s="392"/>
      <c r="C642" s="392"/>
      <c r="D642" s="392"/>
      <c r="E642" s="392"/>
      <c r="F642" s="392"/>
      <c r="G642" s="393"/>
      <c r="H642" s="392"/>
      <c r="I642" s="392"/>
      <c r="J642" s="393"/>
      <c r="K642" s="392"/>
      <c r="L642" s="392"/>
      <c r="M642" s="307"/>
      <c r="N642" s="307"/>
      <c r="O642" s="307"/>
      <c r="P642" s="307"/>
      <c r="Q642" s="307"/>
      <c r="R642" s="307"/>
      <c r="S642" s="307"/>
      <c r="T642" s="307"/>
      <c r="U642" s="307"/>
      <c r="V642" s="307"/>
      <c r="W642" s="307"/>
      <c r="X642" s="307"/>
      <c r="Y642" s="307"/>
      <c r="Z642" s="307"/>
    </row>
    <row r="643">
      <c r="A643" s="392"/>
      <c r="B643" s="392"/>
      <c r="C643" s="392"/>
      <c r="D643" s="392"/>
      <c r="E643" s="392"/>
      <c r="F643" s="392"/>
      <c r="G643" s="393"/>
      <c r="H643" s="392"/>
      <c r="I643" s="392"/>
      <c r="J643" s="393"/>
      <c r="K643" s="392"/>
      <c r="L643" s="392"/>
      <c r="M643" s="307"/>
      <c r="N643" s="307"/>
      <c r="O643" s="307"/>
      <c r="P643" s="307"/>
      <c r="Q643" s="307"/>
      <c r="R643" s="307"/>
      <c r="S643" s="307"/>
      <c r="T643" s="307"/>
      <c r="U643" s="307"/>
      <c r="V643" s="307"/>
      <c r="W643" s="307"/>
      <c r="X643" s="307"/>
      <c r="Y643" s="307"/>
      <c r="Z643" s="307"/>
    </row>
    <row r="644">
      <c r="A644" s="392"/>
      <c r="B644" s="392"/>
      <c r="C644" s="392"/>
      <c r="D644" s="392"/>
      <c r="E644" s="392"/>
      <c r="F644" s="392"/>
      <c r="G644" s="393"/>
      <c r="H644" s="392"/>
      <c r="I644" s="392"/>
      <c r="J644" s="393"/>
      <c r="K644" s="392"/>
      <c r="L644" s="392"/>
      <c r="M644" s="307"/>
      <c r="N644" s="307"/>
      <c r="O644" s="307"/>
      <c r="P644" s="307"/>
      <c r="Q644" s="307"/>
      <c r="R644" s="307"/>
      <c r="S644" s="307"/>
      <c r="T644" s="307"/>
      <c r="U644" s="307"/>
      <c r="V644" s="307"/>
      <c r="W644" s="307"/>
      <c r="X644" s="307"/>
      <c r="Y644" s="307"/>
      <c r="Z644" s="307"/>
    </row>
    <row r="645">
      <c r="A645" s="392"/>
      <c r="B645" s="392"/>
      <c r="C645" s="392"/>
      <c r="D645" s="392"/>
      <c r="E645" s="392"/>
      <c r="F645" s="392"/>
      <c r="G645" s="393"/>
      <c r="H645" s="392"/>
      <c r="I645" s="392"/>
      <c r="J645" s="393"/>
      <c r="K645" s="392"/>
      <c r="L645" s="392"/>
      <c r="M645" s="307"/>
      <c r="N645" s="307"/>
      <c r="O645" s="307"/>
      <c r="P645" s="307"/>
      <c r="Q645" s="307"/>
      <c r="R645" s="307"/>
      <c r="S645" s="307"/>
      <c r="T645" s="307"/>
      <c r="U645" s="307"/>
      <c r="V645" s="307"/>
      <c r="W645" s="307"/>
      <c r="X645" s="307"/>
      <c r="Y645" s="307"/>
      <c r="Z645" s="307"/>
    </row>
    <row r="646">
      <c r="A646" s="392"/>
      <c r="B646" s="392"/>
      <c r="C646" s="392"/>
      <c r="D646" s="392"/>
      <c r="E646" s="392"/>
      <c r="F646" s="392"/>
      <c r="G646" s="393"/>
      <c r="H646" s="392"/>
      <c r="I646" s="392"/>
      <c r="J646" s="393"/>
      <c r="K646" s="392"/>
      <c r="L646" s="392"/>
      <c r="M646" s="307"/>
      <c r="N646" s="307"/>
      <c r="O646" s="307"/>
      <c r="P646" s="307"/>
      <c r="Q646" s="307"/>
      <c r="R646" s="307"/>
      <c r="S646" s="307"/>
      <c r="T646" s="307"/>
      <c r="U646" s="307"/>
      <c r="V646" s="307"/>
      <c r="W646" s="307"/>
      <c r="X646" s="307"/>
      <c r="Y646" s="307"/>
      <c r="Z646" s="307"/>
    </row>
    <row r="647">
      <c r="A647" s="392"/>
      <c r="B647" s="392"/>
      <c r="C647" s="392"/>
      <c r="D647" s="392"/>
      <c r="E647" s="392"/>
      <c r="F647" s="392"/>
      <c r="G647" s="393"/>
      <c r="H647" s="392"/>
      <c r="I647" s="392"/>
      <c r="J647" s="393"/>
      <c r="K647" s="392"/>
      <c r="L647" s="392"/>
      <c r="M647" s="307"/>
      <c r="N647" s="307"/>
      <c r="O647" s="307"/>
      <c r="P647" s="307"/>
      <c r="Q647" s="307"/>
      <c r="R647" s="307"/>
      <c r="S647" s="307"/>
      <c r="T647" s="307"/>
      <c r="U647" s="307"/>
      <c r="V647" s="307"/>
      <c r="W647" s="307"/>
      <c r="X647" s="307"/>
      <c r="Y647" s="307"/>
      <c r="Z647" s="307"/>
    </row>
    <row r="648">
      <c r="A648" s="392"/>
      <c r="B648" s="392"/>
      <c r="C648" s="392"/>
      <c r="D648" s="392"/>
      <c r="E648" s="392"/>
      <c r="F648" s="392"/>
      <c r="G648" s="393"/>
      <c r="H648" s="392"/>
      <c r="I648" s="392"/>
      <c r="J648" s="393"/>
      <c r="K648" s="392"/>
      <c r="L648" s="392"/>
      <c r="M648" s="307"/>
      <c r="N648" s="307"/>
      <c r="O648" s="307"/>
      <c r="P648" s="307"/>
      <c r="Q648" s="307"/>
      <c r="R648" s="307"/>
      <c r="S648" s="307"/>
      <c r="T648" s="307"/>
      <c r="U648" s="307"/>
      <c r="V648" s="307"/>
      <c r="W648" s="307"/>
      <c r="X648" s="307"/>
      <c r="Y648" s="307"/>
      <c r="Z648" s="307"/>
    </row>
    <row r="649">
      <c r="A649" s="392"/>
      <c r="B649" s="392"/>
      <c r="C649" s="392"/>
      <c r="D649" s="392"/>
      <c r="E649" s="392"/>
      <c r="F649" s="392"/>
      <c r="G649" s="393"/>
      <c r="H649" s="392"/>
      <c r="I649" s="392"/>
      <c r="J649" s="393"/>
      <c r="K649" s="392"/>
      <c r="L649" s="392"/>
      <c r="M649" s="307"/>
      <c r="N649" s="307"/>
      <c r="O649" s="307"/>
      <c r="P649" s="307"/>
      <c r="Q649" s="307"/>
      <c r="R649" s="307"/>
      <c r="S649" s="307"/>
      <c r="T649" s="307"/>
      <c r="U649" s="307"/>
      <c r="V649" s="307"/>
      <c r="W649" s="307"/>
      <c r="X649" s="307"/>
      <c r="Y649" s="307"/>
      <c r="Z649" s="307"/>
    </row>
    <row r="650">
      <c r="A650" s="392"/>
      <c r="B650" s="392"/>
      <c r="C650" s="392"/>
      <c r="D650" s="392"/>
      <c r="E650" s="392"/>
      <c r="F650" s="392"/>
      <c r="G650" s="393"/>
      <c r="H650" s="392"/>
      <c r="I650" s="392"/>
      <c r="J650" s="393"/>
      <c r="K650" s="392"/>
      <c r="L650" s="392"/>
      <c r="M650" s="307"/>
      <c r="N650" s="307"/>
      <c r="O650" s="307"/>
      <c r="P650" s="307"/>
      <c r="Q650" s="307"/>
      <c r="R650" s="307"/>
      <c r="S650" s="307"/>
      <c r="T650" s="307"/>
      <c r="U650" s="307"/>
      <c r="V650" s="307"/>
      <c r="W650" s="307"/>
      <c r="X650" s="307"/>
      <c r="Y650" s="307"/>
      <c r="Z650" s="307"/>
    </row>
    <row r="651">
      <c r="A651" s="392"/>
      <c r="B651" s="392"/>
      <c r="C651" s="392"/>
      <c r="D651" s="392"/>
      <c r="E651" s="392"/>
      <c r="F651" s="392"/>
      <c r="G651" s="393"/>
      <c r="H651" s="392"/>
      <c r="I651" s="392"/>
      <c r="J651" s="393"/>
      <c r="K651" s="392"/>
      <c r="L651" s="392"/>
      <c r="M651" s="307"/>
      <c r="N651" s="307"/>
      <c r="O651" s="307"/>
      <c r="P651" s="307"/>
      <c r="Q651" s="307"/>
      <c r="R651" s="307"/>
      <c r="S651" s="307"/>
      <c r="T651" s="307"/>
      <c r="U651" s="307"/>
      <c r="V651" s="307"/>
      <c r="W651" s="307"/>
      <c r="X651" s="307"/>
      <c r="Y651" s="307"/>
      <c r="Z651" s="307"/>
    </row>
    <row r="652">
      <c r="A652" s="392"/>
      <c r="B652" s="392"/>
      <c r="C652" s="392"/>
      <c r="D652" s="392"/>
      <c r="E652" s="392"/>
      <c r="F652" s="392"/>
      <c r="G652" s="393"/>
      <c r="H652" s="392"/>
      <c r="I652" s="392"/>
      <c r="J652" s="393"/>
      <c r="K652" s="392"/>
      <c r="L652" s="392"/>
      <c r="M652" s="307"/>
      <c r="N652" s="307"/>
      <c r="O652" s="307"/>
      <c r="P652" s="307"/>
      <c r="Q652" s="307"/>
      <c r="R652" s="307"/>
      <c r="S652" s="307"/>
      <c r="T652" s="307"/>
      <c r="U652" s="307"/>
      <c r="V652" s="307"/>
      <c r="W652" s="307"/>
      <c r="X652" s="307"/>
      <c r="Y652" s="307"/>
      <c r="Z652" s="307"/>
    </row>
    <row r="653">
      <c r="A653" s="392"/>
      <c r="B653" s="392"/>
      <c r="C653" s="392"/>
      <c r="D653" s="392"/>
      <c r="E653" s="392"/>
      <c r="F653" s="392"/>
      <c r="G653" s="393"/>
      <c r="H653" s="392"/>
      <c r="I653" s="392"/>
      <c r="J653" s="393"/>
      <c r="K653" s="392"/>
      <c r="L653" s="392"/>
      <c r="M653" s="307"/>
      <c r="N653" s="307"/>
      <c r="O653" s="307"/>
      <c r="P653" s="307"/>
      <c r="Q653" s="307"/>
      <c r="R653" s="307"/>
      <c r="S653" s="307"/>
      <c r="T653" s="307"/>
      <c r="U653" s="307"/>
      <c r="V653" s="307"/>
      <c r="W653" s="307"/>
      <c r="X653" s="307"/>
      <c r="Y653" s="307"/>
      <c r="Z653" s="307"/>
    </row>
    <row r="654">
      <c r="A654" s="392"/>
      <c r="B654" s="392"/>
      <c r="C654" s="392"/>
      <c r="D654" s="392"/>
      <c r="E654" s="392"/>
      <c r="F654" s="392"/>
      <c r="G654" s="393"/>
      <c r="H654" s="392"/>
      <c r="I654" s="392"/>
      <c r="J654" s="393"/>
      <c r="K654" s="392"/>
      <c r="L654" s="392"/>
      <c r="M654" s="307"/>
      <c r="N654" s="307"/>
      <c r="O654" s="307"/>
      <c r="P654" s="307"/>
      <c r="Q654" s="307"/>
      <c r="R654" s="307"/>
      <c r="S654" s="307"/>
      <c r="T654" s="307"/>
      <c r="U654" s="307"/>
      <c r="V654" s="307"/>
      <c r="W654" s="307"/>
      <c r="X654" s="307"/>
      <c r="Y654" s="307"/>
      <c r="Z654" s="307"/>
    </row>
    <row r="655">
      <c r="A655" s="392"/>
      <c r="B655" s="392"/>
      <c r="C655" s="392"/>
      <c r="D655" s="392"/>
      <c r="E655" s="392"/>
      <c r="F655" s="392"/>
      <c r="G655" s="393"/>
      <c r="H655" s="392"/>
      <c r="I655" s="392"/>
      <c r="J655" s="393"/>
      <c r="K655" s="392"/>
      <c r="L655" s="392"/>
      <c r="M655" s="307"/>
      <c r="N655" s="307"/>
      <c r="O655" s="307"/>
      <c r="P655" s="307"/>
      <c r="Q655" s="307"/>
      <c r="R655" s="307"/>
      <c r="S655" s="307"/>
      <c r="T655" s="307"/>
      <c r="U655" s="307"/>
      <c r="V655" s="307"/>
      <c r="W655" s="307"/>
      <c r="X655" s="307"/>
      <c r="Y655" s="307"/>
      <c r="Z655" s="307"/>
    </row>
    <row r="656">
      <c r="A656" s="392"/>
      <c r="B656" s="392"/>
      <c r="C656" s="392"/>
      <c r="D656" s="392"/>
      <c r="E656" s="392"/>
      <c r="F656" s="392"/>
      <c r="G656" s="393"/>
      <c r="H656" s="392"/>
      <c r="I656" s="392"/>
      <c r="J656" s="393"/>
      <c r="K656" s="392"/>
      <c r="L656" s="392"/>
      <c r="M656" s="307"/>
      <c r="N656" s="307"/>
      <c r="O656" s="307"/>
      <c r="P656" s="307"/>
      <c r="Q656" s="307"/>
      <c r="R656" s="307"/>
      <c r="S656" s="307"/>
      <c r="T656" s="307"/>
      <c r="U656" s="307"/>
      <c r="V656" s="307"/>
      <c r="W656" s="307"/>
      <c r="X656" s="307"/>
      <c r="Y656" s="307"/>
      <c r="Z656" s="307"/>
    </row>
    <row r="657">
      <c r="A657" s="392"/>
      <c r="B657" s="392"/>
      <c r="C657" s="392"/>
      <c r="D657" s="392"/>
      <c r="E657" s="392"/>
      <c r="F657" s="392"/>
      <c r="G657" s="393"/>
      <c r="H657" s="392"/>
      <c r="I657" s="392"/>
      <c r="J657" s="393"/>
      <c r="K657" s="392"/>
      <c r="L657" s="392"/>
      <c r="M657" s="307"/>
      <c r="N657" s="307"/>
      <c r="O657" s="307"/>
      <c r="P657" s="307"/>
      <c r="Q657" s="307"/>
      <c r="R657" s="307"/>
      <c r="S657" s="307"/>
      <c r="T657" s="307"/>
      <c r="U657" s="307"/>
      <c r="V657" s="307"/>
      <c r="W657" s="307"/>
      <c r="X657" s="307"/>
      <c r="Y657" s="307"/>
      <c r="Z657" s="307"/>
    </row>
    <row r="658">
      <c r="A658" s="392"/>
      <c r="B658" s="392"/>
      <c r="C658" s="392"/>
      <c r="D658" s="392"/>
      <c r="E658" s="392"/>
      <c r="F658" s="392"/>
      <c r="G658" s="393"/>
      <c r="H658" s="392"/>
      <c r="I658" s="392"/>
      <c r="J658" s="393"/>
      <c r="K658" s="392"/>
      <c r="L658" s="392"/>
      <c r="M658" s="307"/>
      <c r="N658" s="307"/>
      <c r="O658" s="307"/>
      <c r="P658" s="307"/>
      <c r="Q658" s="307"/>
      <c r="R658" s="307"/>
      <c r="S658" s="307"/>
      <c r="T658" s="307"/>
      <c r="U658" s="307"/>
      <c r="V658" s="307"/>
      <c r="W658" s="307"/>
      <c r="X658" s="307"/>
      <c r="Y658" s="307"/>
      <c r="Z658" s="307"/>
    </row>
    <row r="659">
      <c r="A659" s="392"/>
      <c r="B659" s="392"/>
      <c r="C659" s="392"/>
      <c r="D659" s="392"/>
      <c r="E659" s="392"/>
      <c r="F659" s="392"/>
      <c r="G659" s="393"/>
      <c r="H659" s="392"/>
      <c r="I659" s="392"/>
      <c r="J659" s="393"/>
      <c r="K659" s="392"/>
      <c r="L659" s="392"/>
      <c r="M659" s="307"/>
      <c r="N659" s="307"/>
      <c r="O659" s="307"/>
      <c r="P659" s="307"/>
      <c r="Q659" s="307"/>
      <c r="R659" s="307"/>
      <c r="S659" s="307"/>
      <c r="T659" s="307"/>
      <c r="U659" s="307"/>
      <c r="V659" s="307"/>
      <c r="W659" s="307"/>
      <c r="X659" s="307"/>
      <c r="Y659" s="307"/>
      <c r="Z659" s="307"/>
    </row>
    <row r="660">
      <c r="A660" s="392"/>
      <c r="B660" s="392"/>
      <c r="C660" s="392"/>
      <c r="D660" s="392"/>
      <c r="E660" s="392"/>
      <c r="F660" s="392"/>
      <c r="G660" s="393"/>
      <c r="H660" s="392"/>
      <c r="I660" s="392"/>
      <c r="J660" s="393"/>
      <c r="K660" s="392"/>
      <c r="L660" s="392"/>
      <c r="M660" s="307"/>
      <c r="N660" s="307"/>
      <c r="O660" s="307"/>
      <c r="P660" s="307"/>
      <c r="Q660" s="307"/>
      <c r="R660" s="307"/>
      <c r="S660" s="307"/>
      <c r="T660" s="307"/>
      <c r="U660" s="307"/>
      <c r="V660" s="307"/>
      <c r="W660" s="307"/>
      <c r="X660" s="307"/>
      <c r="Y660" s="307"/>
      <c r="Z660" s="307"/>
    </row>
    <row r="661">
      <c r="A661" s="392"/>
      <c r="B661" s="392"/>
      <c r="C661" s="392"/>
      <c r="D661" s="392"/>
      <c r="E661" s="392"/>
      <c r="F661" s="392"/>
      <c r="G661" s="393"/>
      <c r="H661" s="392"/>
      <c r="I661" s="392"/>
      <c r="J661" s="393"/>
      <c r="K661" s="392"/>
      <c r="L661" s="392"/>
      <c r="M661" s="307"/>
      <c r="N661" s="307"/>
      <c r="O661" s="307"/>
      <c r="P661" s="307"/>
      <c r="Q661" s="307"/>
      <c r="R661" s="307"/>
      <c r="S661" s="307"/>
      <c r="T661" s="307"/>
      <c r="U661" s="307"/>
      <c r="V661" s="307"/>
      <c r="W661" s="307"/>
      <c r="X661" s="307"/>
      <c r="Y661" s="307"/>
      <c r="Z661" s="307"/>
    </row>
    <row r="662">
      <c r="A662" s="392"/>
      <c r="B662" s="392"/>
      <c r="C662" s="392"/>
      <c r="D662" s="392"/>
      <c r="E662" s="392"/>
      <c r="F662" s="392"/>
      <c r="G662" s="393"/>
      <c r="H662" s="392"/>
      <c r="I662" s="392"/>
      <c r="J662" s="393"/>
      <c r="K662" s="392"/>
      <c r="L662" s="392"/>
      <c r="M662" s="307"/>
      <c r="N662" s="307"/>
      <c r="O662" s="307"/>
      <c r="P662" s="307"/>
      <c r="Q662" s="307"/>
      <c r="R662" s="307"/>
      <c r="S662" s="307"/>
      <c r="T662" s="307"/>
      <c r="U662" s="307"/>
      <c r="V662" s="307"/>
      <c r="W662" s="307"/>
      <c r="X662" s="307"/>
      <c r="Y662" s="307"/>
      <c r="Z662" s="307"/>
    </row>
    <row r="663">
      <c r="A663" s="392"/>
      <c r="B663" s="392"/>
      <c r="C663" s="392"/>
      <c r="D663" s="392"/>
      <c r="E663" s="392"/>
      <c r="F663" s="392"/>
      <c r="G663" s="393"/>
      <c r="H663" s="392"/>
      <c r="I663" s="392"/>
      <c r="J663" s="393"/>
      <c r="K663" s="392"/>
      <c r="L663" s="392"/>
      <c r="M663" s="307"/>
      <c r="N663" s="307"/>
      <c r="O663" s="307"/>
      <c r="P663" s="307"/>
      <c r="Q663" s="307"/>
      <c r="R663" s="307"/>
      <c r="S663" s="307"/>
      <c r="T663" s="307"/>
      <c r="U663" s="307"/>
      <c r="V663" s="307"/>
      <c r="W663" s="307"/>
      <c r="X663" s="307"/>
      <c r="Y663" s="307"/>
      <c r="Z663" s="307"/>
    </row>
    <row r="664">
      <c r="A664" s="392"/>
      <c r="B664" s="392"/>
      <c r="C664" s="392"/>
      <c r="D664" s="392"/>
      <c r="E664" s="392"/>
      <c r="F664" s="392"/>
      <c r="G664" s="393"/>
      <c r="H664" s="392"/>
      <c r="I664" s="392"/>
      <c r="J664" s="393"/>
      <c r="K664" s="392"/>
      <c r="L664" s="392"/>
      <c r="M664" s="307"/>
      <c r="N664" s="307"/>
      <c r="O664" s="307"/>
      <c r="P664" s="307"/>
      <c r="Q664" s="307"/>
      <c r="R664" s="307"/>
      <c r="S664" s="307"/>
      <c r="T664" s="307"/>
      <c r="U664" s="307"/>
      <c r="V664" s="307"/>
      <c r="W664" s="307"/>
      <c r="X664" s="307"/>
      <c r="Y664" s="307"/>
      <c r="Z664" s="307"/>
    </row>
    <row r="665">
      <c r="A665" s="392"/>
      <c r="B665" s="392"/>
      <c r="C665" s="392"/>
      <c r="D665" s="392"/>
      <c r="E665" s="392"/>
      <c r="F665" s="392"/>
      <c r="G665" s="393"/>
      <c r="H665" s="392"/>
      <c r="I665" s="392"/>
      <c r="J665" s="393"/>
      <c r="K665" s="392"/>
      <c r="L665" s="392"/>
      <c r="M665" s="307"/>
      <c r="N665" s="307"/>
      <c r="O665" s="307"/>
      <c r="P665" s="307"/>
      <c r="Q665" s="307"/>
      <c r="R665" s="307"/>
      <c r="S665" s="307"/>
      <c r="T665" s="307"/>
      <c r="U665" s="307"/>
      <c r="V665" s="307"/>
      <c r="W665" s="307"/>
      <c r="X665" s="307"/>
      <c r="Y665" s="307"/>
      <c r="Z665" s="307"/>
    </row>
    <row r="666">
      <c r="A666" s="392"/>
      <c r="B666" s="392"/>
      <c r="C666" s="392"/>
      <c r="D666" s="392"/>
      <c r="E666" s="392"/>
      <c r="F666" s="392"/>
      <c r="G666" s="393"/>
      <c r="H666" s="392"/>
      <c r="I666" s="392"/>
      <c r="J666" s="393"/>
      <c r="K666" s="392"/>
      <c r="L666" s="392"/>
      <c r="M666" s="307"/>
      <c r="N666" s="307"/>
      <c r="O666" s="307"/>
      <c r="P666" s="307"/>
      <c r="Q666" s="307"/>
      <c r="R666" s="307"/>
      <c r="S666" s="307"/>
      <c r="T666" s="307"/>
      <c r="U666" s="307"/>
      <c r="V666" s="307"/>
      <c r="W666" s="307"/>
      <c r="X666" s="307"/>
      <c r="Y666" s="307"/>
      <c r="Z666" s="307"/>
    </row>
    <row r="667">
      <c r="A667" s="392"/>
      <c r="B667" s="392"/>
      <c r="C667" s="392"/>
      <c r="D667" s="392"/>
      <c r="E667" s="392"/>
      <c r="F667" s="392"/>
      <c r="G667" s="393"/>
      <c r="H667" s="392"/>
      <c r="I667" s="392"/>
      <c r="J667" s="393"/>
      <c r="K667" s="392"/>
      <c r="L667" s="392"/>
      <c r="M667" s="307"/>
      <c r="N667" s="307"/>
      <c r="O667" s="307"/>
      <c r="P667" s="307"/>
      <c r="Q667" s="307"/>
      <c r="R667" s="307"/>
      <c r="S667" s="307"/>
      <c r="T667" s="307"/>
      <c r="U667" s="307"/>
      <c r="V667" s="307"/>
      <c r="W667" s="307"/>
      <c r="X667" s="307"/>
      <c r="Y667" s="307"/>
      <c r="Z667" s="307"/>
    </row>
    <row r="668">
      <c r="A668" s="392"/>
      <c r="B668" s="392"/>
      <c r="C668" s="392"/>
      <c r="D668" s="392"/>
      <c r="E668" s="392"/>
      <c r="F668" s="392"/>
      <c r="G668" s="393"/>
      <c r="H668" s="392"/>
      <c r="I668" s="392"/>
      <c r="J668" s="393"/>
      <c r="K668" s="392"/>
      <c r="L668" s="392"/>
      <c r="M668" s="307"/>
      <c r="N668" s="307"/>
      <c r="O668" s="307"/>
      <c r="P668" s="307"/>
      <c r="Q668" s="307"/>
      <c r="R668" s="307"/>
      <c r="S668" s="307"/>
      <c r="T668" s="307"/>
      <c r="U668" s="307"/>
      <c r="V668" s="307"/>
      <c r="W668" s="307"/>
      <c r="X668" s="307"/>
      <c r="Y668" s="307"/>
      <c r="Z668" s="307"/>
    </row>
    <row r="669">
      <c r="A669" s="392"/>
      <c r="B669" s="392"/>
      <c r="C669" s="392"/>
      <c r="D669" s="392"/>
      <c r="E669" s="392"/>
      <c r="F669" s="392"/>
      <c r="G669" s="393"/>
      <c r="H669" s="392"/>
      <c r="I669" s="392"/>
      <c r="J669" s="393"/>
      <c r="K669" s="392"/>
      <c r="L669" s="392"/>
      <c r="M669" s="307"/>
      <c r="N669" s="307"/>
      <c r="O669" s="307"/>
      <c r="P669" s="307"/>
      <c r="Q669" s="307"/>
      <c r="R669" s="307"/>
      <c r="S669" s="307"/>
      <c r="T669" s="307"/>
      <c r="U669" s="307"/>
      <c r="V669" s="307"/>
      <c r="W669" s="307"/>
      <c r="X669" s="307"/>
      <c r="Y669" s="307"/>
      <c r="Z669" s="307"/>
    </row>
    <row r="670">
      <c r="A670" s="392"/>
      <c r="B670" s="392"/>
      <c r="C670" s="392"/>
      <c r="D670" s="392"/>
      <c r="E670" s="392"/>
      <c r="F670" s="392"/>
      <c r="G670" s="393"/>
      <c r="H670" s="392"/>
      <c r="I670" s="392"/>
      <c r="J670" s="393"/>
      <c r="K670" s="392"/>
      <c r="L670" s="392"/>
      <c r="M670" s="307"/>
      <c r="N670" s="307"/>
      <c r="O670" s="307"/>
      <c r="P670" s="307"/>
      <c r="Q670" s="307"/>
      <c r="R670" s="307"/>
      <c r="S670" s="307"/>
      <c r="T670" s="307"/>
      <c r="U670" s="307"/>
      <c r="V670" s="307"/>
      <c r="W670" s="307"/>
      <c r="X670" s="307"/>
      <c r="Y670" s="307"/>
      <c r="Z670" s="307"/>
    </row>
    <row r="671">
      <c r="A671" s="392"/>
      <c r="B671" s="392"/>
      <c r="C671" s="392"/>
      <c r="D671" s="392"/>
      <c r="E671" s="392"/>
      <c r="F671" s="392"/>
      <c r="G671" s="393"/>
      <c r="H671" s="392"/>
      <c r="I671" s="392"/>
      <c r="J671" s="393"/>
      <c r="K671" s="392"/>
      <c r="L671" s="392"/>
      <c r="M671" s="307"/>
      <c r="N671" s="307"/>
      <c r="O671" s="307"/>
      <c r="P671" s="307"/>
      <c r="Q671" s="307"/>
      <c r="R671" s="307"/>
      <c r="S671" s="307"/>
      <c r="T671" s="307"/>
      <c r="U671" s="307"/>
      <c r="V671" s="307"/>
      <c r="W671" s="307"/>
      <c r="X671" s="307"/>
      <c r="Y671" s="307"/>
      <c r="Z671" s="307"/>
    </row>
    <row r="672">
      <c r="A672" s="392"/>
      <c r="B672" s="392"/>
      <c r="C672" s="392"/>
      <c r="D672" s="392"/>
      <c r="E672" s="392"/>
      <c r="F672" s="392"/>
      <c r="G672" s="393"/>
      <c r="H672" s="392"/>
      <c r="I672" s="392"/>
      <c r="J672" s="393"/>
      <c r="K672" s="392"/>
      <c r="L672" s="392"/>
      <c r="M672" s="307"/>
      <c r="N672" s="307"/>
      <c r="O672" s="307"/>
      <c r="P672" s="307"/>
      <c r="Q672" s="307"/>
      <c r="R672" s="307"/>
      <c r="S672" s="307"/>
      <c r="T672" s="307"/>
      <c r="U672" s="307"/>
      <c r="V672" s="307"/>
      <c r="W672" s="307"/>
      <c r="X672" s="307"/>
      <c r="Y672" s="307"/>
      <c r="Z672" s="307"/>
    </row>
    <row r="673">
      <c r="A673" s="392"/>
      <c r="B673" s="392"/>
      <c r="C673" s="392"/>
      <c r="D673" s="392"/>
      <c r="E673" s="392"/>
      <c r="F673" s="392"/>
      <c r="G673" s="393"/>
      <c r="H673" s="392"/>
      <c r="I673" s="392"/>
      <c r="J673" s="393"/>
      <c r="K673" s="392"/>
      <c r="L673" s="392"/>
      <c r="M673" s="307"/>
      <c r="N673" s="307"/>
      <c r="O673" s="307"/>
      <c r="P673" s="307"/>
      <c r="Q673" s="307"/>
      <c r="R673" s="307"/>
      <c r="S673" s="307"/>
      <c r="T673" s="307"/>
      <c r="U673" s="307"/>
      <c r="V673" s="307"/>
      <c r="W673" s="307"/>
      <c r="X673" s="307"/>
      <c r="Y673" s="307"/>
      <c r="Z673" s="307"/>
    </row>
    <row r="674">
      <c r="A674" s="392"/>
      <c r="B674" s="392"/>
      <c r="C674" s="392"/>
      <c r="D674" s="392"/>
      <c r="E674" s="392"/>
      <c r="F674" s="392"/>
      <c r="G674" s="393"/>
      <c r="H674" s="392"/>
      <c r="I674" s="392"/>
      <c r="J674" s="393"/>
      <c r="K674" s="392"/>
      <c r="L674" s="392"/>
      <c r="M674" s="307"/>
      <c r="N674" s="307"/>
      <c r="O674" s="307"/>
      <c r="P674" s="307"/>
      <c r="Q674" s="307"/>
      <c r="R674" s="307"/>
      <c r="S674" s="307"/>
      <c r="T674" s="307"/>
      <c r="U674" s="307"/>
      <c r="V674" s="307"/>
      <c r="W674" s="307"/>
      <c r="X674" s="307"/>
      <c r="Y674" s="307"/>
      <c r="Z674" s="307"/>
    </row>
    <row r="675">
      <c r="A675" s="392"/>
      <c r="B675" s="392"/>
      <c r="C675" s="392"/>
      <c r="D675" s="392"/>
      <c r="E675" s="392"/>
      <c r="F675" s="392"/>
      <c r="G675" s="393"/>
      <c r="H675" s="392"/>
      <c r="I675" s="392"/>
      <c r="J675" s="393"/>
      <c r="K675" s="392"/>
      <c r="L675" s="392"/>
      <c r="M675" s="307"/>
      <c r="N675" s="307"/>
      <c r="O675" s="307"/>
      <c r="P675" s="307"/>
      <c r="Q675" s="307"/>
      <c r="R675" s="307"/>
      <c r="S675" s="307"/>
      <c r="T675" s="307"/>
      <c r="U675" s="307"/>
      <c r="V675" s="307"/>
      <c r="W675" s="307"/>
      <c r="X675" s="307"/>
      <c r="Y675" s="307"/>
      <c r="Z675" s="307"/>
    </row>
    <row r="676">
      <c r="A676" s="392"/>
      <c r="B676" s="392"/>
      <c r="C676" s="392"/>
      <c r="D676" s="392"/>
      <c r="E676" s="392"/>
      <c r="F676" s="392"/>
      <c r="G676" s="393"/>
      <c r="H676" s="392"/>
      <c r="I676" s="392"/>
      <c r="J676" s="393"/>
      <c r="K676" s="392"/>
      <c r="L676" s="392"/>
      <c r="M676" s="307"/>
      <c r="N676" s="307"/>
      <c r="O676" s="307"/>
      <c r="P676" s="307"/>
      <c r="Q676" s="307"/>
      <c r="R676" s="307"/>
      <c r="S676" s="307"/>
      <c r="T676" s="307"/>
      <c r="U676" s="307"/>
      <c r="V676" s="307"/>
      <c r="W676" s="307"/>
      <c r="X676" s="307"/>
      <c r="Y676" s="307"/>
      <c r="Z676" s="307"/>
    </row>
    <row r="677">
      <c r="A677" s="392"/>
      <c r="B677" s="392"/>
      <c r="C677" s="392"/>
      <c r="D677" s="392"/>
      <c r="E677" s="392"/>
      <c r="F677" s="392"/>
      <c r="G677" s="393"/>
      <c r="H677" s="392"/>
      <c r="I677" s="392"/>
      <c r="J677" s="393"/>
      <c r="K677" s="392"/>
      <c r="L677" s="392"/>
      <c r="M677" s="307"/>
      <c r="N677" s="307"/>
      <c r="O677" s="307"/>
      <c r="P677" s="307"/>
      <c r="Q677" s="307"/>
      <c r="R677" s="307"/>
      <c r="S677" s="307"/>
      <c r="T677" s="307"/>
      <c r="U677" s="307"/>
      <c r="V677" s="307"/>
      <c r="W677" s="307"/>
      <c r="X677" s="307"/>
      <c r="Y677" s="307"/>
      <c r="Z677" s="307"/>
    </row>
    <row r="678">
      <c r="A678" s="392"/>
      <c r="B678" s="392"/>
      <c r="C678" s="392"/>
      <c r="D678" s="392"/>
      <c r="E678" s="392"/>
      <c r="F678" s="392"/>
      <c r="G678" s="393"/>
      <c r="H678" s="392"/>
      <c r="I678" s="392"/>
      <c r="J678" s="393"/>
      <c r="K678" s="392"/>
      <c r="L678" s="392"/>
      <c r="M678" s="307"/>
      <c r="N678" s="307"/>
      <c r="O678" s="307"/>
      <c r="P678" s="307"/>
      <c r="Q678" s="307"/>
      <c r="R678" s="307"/>
      <c r="S678" s="307"/>
      <c r="T678" s="307"/>
      <c r="U678" s="307"/>
      <c r="V678" s="307"/>
      <c r="W678" s="307"/>
      <c r="X678" s="307"/>
      <c r="Y678" s="307"/>
      <c r="Z678" s="307"/>
    </row>
    <row r="679">
      <c r="A679" s="392"/>
      <c r="B679" s="392"/>
      <c r="C679" s="392"/>
      <c r="D679" s="392"/>
      <c r="E679" s="392"/>
      <c r="F679" s="392"/>
      <c r="G679" s="393"/>
      <c r="H679" s="392"/>
      <c r="I679" s="392"/>
      <c r="J679" s="393"/>
      <c r="K679" s="392"/>
      <c r="L679" s="392"/>
      <c r="M679" s="307"/>
      <c r="N679" s="307"/>
      <c r="O679" s="307"/>
      <c r="P679" s="307"/>
      <c r="Q679" s="307"/>
      <c r="R679" s="307"/>
      <c r="S679" s="307"/>
      <c r="T679" s="307"/>
      <c r="U679" s="307"/>
      <c r="V679" s="307"/>
      <c r="W679" s="307"/>
      <c r="X679" s="307"/>
      <c r="Y679" s="307"/>
      <c r="Z679" s="307"/>
    </row>
    <row r="680">
      <c r="A680" s="392"/>
      <c r="B680" s="392"/>
      <c r="C680" s="392"/>
      <c r="D680" s="392"/>
      <c r="E680" s="392"/>
      <c r="F680" s="392"/>
      <c r="G680" s="393"/>
      <c r="H680" s="392"/>
      <c r="I680" s="392"/>
      <c r="J680" s="393"/>
      <c r="K680" s="392"/>
      <c r="L680" s="392"/>
      <c r="M680" s="307"/>
      <c r="N680" s="307"/>
      <c r="O680" s="307"/>
      <c r="P680" s="307"/>
      <c r="Q680" s="307"/>
      <c r="R680" s="307"/>
      <c r="S680" s="307"/>
      <c r="T680" s="307"/>
      <c r="U680" s="307"/>
      <c r="V680" s="307"/>
      <c r="W680" s="307"/>
      <c r="X680" s="307"/>
      <c r="Y680" s="307"/>
      <c r="Z680" s="307"/>
    </row>
    <row r="681">
      <c r="A681" s="392"/>
      <c r="B681" s="392"/>
      <c r="C681" s="392"/>
      <c r="D681" s="392"/>
      <c r="E681" s="392"/>
      <c r="F681" s="392"/>
      <c r="G681" s="393"/>
      <c r="H681" s="392"/>
      <c r="I681" s="392"/>
      <c r="J681" s="393"/>
      <c r="K681" s="392"/>
      <c r="L681" s="392"/>
      <c r="M681" s="307"/>
      <c r="N681" s="307"/>
      <c r="O681" s="307"/>
      <c r="P681" s="307"/>
      <c r="Q681" s="307"/>
      <c r="R681" s="307"/>
      <c r="S681" s="307"/>
      <c r="T681" s="307"/>
      <c r="U681" s="307"/>
      <c r="V681" s="307"/>
      <c r="W681" s="307"/>
      <c r="X681" s="307"/>
      <c r="Y681" s="307"/>
      <c r="Z681" s="307"/>
    </row>
    <row r="682">
      <c r="A682" s="392"/>
      <c r="B682" s="392"/>
      <c r="C682" s="392"/>
      <c r="D682" s="392"/>
      <c r="E682" s="392"/>
      <c r="F682" s="392"/>
      <c r="G682" s="393"/>
      <c r="H682" s="392"/>
      <c r="I682" s="392"/>
      <c r="J682" s="393"/>
      <c r="K682" s="392"/>
      <c r="L682" s="392"/>
      <c r="M682" s="307"/>
      <c r="N682" s="307"/>
      <c r="O682" s="307"/>
      <c r="P682" s="307"/>
      <c r="Q682" s="307"/>
      <c r="R682" s="307"/>
      <c r="S682" s="307"/>
      <c r="T682" s="307"/>
      <c r="U682" s="307"/>
      <c r="V682" s="307"/>
      <c r="W682" s="307"/>
      <c r="X682" s="307"/>
      <c r="Y682" s="307"/>
      <c r="Z682" s="307"/>
    </row>
    <row r="683">
      <c r="A683" s="392"/>
      <c r="B683" s="392"/>
      <c r="C683" s="392"/>
      <c r="D683" s="392"/>
      <c r="E683" s="392"/>
      <c r="F683" s="392"/>
      <c r="G683" s="393"/>
      <c r="H683" s="392"/>
      <c r="I683" s="392"/>
      <c r="J683" s="393"/>
      <c r="K683" s="392"/>
      <c r="L683" s="392"/>
      <c r="M683" s="307"/>
      <c r="N683" s="307"/>
      <c r="O683" s="307"/>
      <c r="P683" s="307"/>
      <c r="Q683" s="307"/>
      <c r="R683" s="307"/>
      <c r="S683" s="307"/>
      <c r="T683" s="307"/>
      <c r="U683" s="307"/>
      <c r="V683" s="307"/>
      <c r="W683" s="307"/>
      <c r="X683" s="307"/>
      <c r="Y683" s="307"/>
      <c r="Z683" s="307"/>
    </row>
    <row r="684">
      <c r="A684" s="392"/>
      <c r="B684" s="392"/>
      <c r="C684" s="392"/>
      <c r="D684" s="392"/>
      <c r="E684" s="392"/>
      <c r="F684" s="392"/>
      <c r="G684" s="393"/>
      <c r="H684" s="392"/>
      <c r="I684" s="392"/>
      <c r="J684" s="393"/>
      <c r="K684" s="392"/>
      <c r="L684" s="392"/>
      <c r="M684" s="307"/>
      <c r="N684" s="307"/>
      <c r="O684" s="307"/>
      <c r="P684" s="307"/>
      <c r="Q684" s="307"/>
      <c r="R684" s="307"/>
      <c r="S684" s="307"/>
      <c r="T684" s="307"/>
      <c r="U684" s="307"/>
      <c r="V684" s="307"/>
      <c r="W684" s="307"/>
      <c r="X684" s="307"/>
      <c r="Y684" s="307"/>
      <c r="Z684" s="307"/>
    </row>
    <row r="685">
      <c r="A685" s="392"/>
      <c r="B685" s="392"/>
      <c r="C685" s="392"/>
      <c r="D685" s="392"/>
      <c r="E685" s="392"/>
      <c r="F685" s="392"/>
      <c r="G685" s="393"/>
      <c r="H685" s="392"/>
      <c r="I685" s="392"/>
      <c r="J685" s="393"/>
      <c r="K685" s="392"/>
      <c r="L685" s="392"/>
      <c r="M685" s="307"/>
      <c r="N685" s="307"/>
      <c r="O685" s="307"/>
      <c r="P685" s="307"/>
      <c r="Q685" s="307"/>
      <c r="R685" s="307"/>
      <c r="S685" s="307"/>
      <c r="T685" s="307"/>
      <c r="U685" s="307"/>
      <c r="V685" s="307"/>
      <c r="W685" s="307"/>
      <c r="X685" s="307"/>
      <c r="Y685" s="307"/>
      <c r="Z685" s="307"/>
    </row>
    <row r="686">
      <c r="A686" s="392"/>
      <c r="B686" s="392"/>
      <c r="C686" s="392"/>
      <c r="D686" s="392"/>
      <c r="E686" s="392"/>
      <c r="F686" s="392"/>
      <c r="G686" s="393"/>
      <c r="H686" s="392"/>
      <c r="I686" s="392"/>
      <c r="J686" s="393"/>
      <c r="K686" s="392"/>
      <c r="L686" s="392"/>
      <c r="M686" s="307"/>
      <c r="N686" s="307"/>
      <c r="O686" s="307"/>
      <c r="P686" s="307"/>
      <c r="Q686" s="307"/>
      <c r="R686" s="307"/>
      <c r="S686" s="307"/>
      <c r="T686" s="307"/>
      <c r="U686" s="307"/>
      <c r="V686" s="307"/>
      <c r="W686" s="307"/>
      <c r="X686" s="307"/>
      <c r="Y686" s="307"/>
      <c r="Z686" s="307"/>
    </row>
    <row r="687">
      <c r="A687" s="392"/>
      <c r="B687" s="392"/>
      <c r="C687" s="392"/>
      <c r="D687" s="392"/>
      <c r="E687" s="392"/>
      <c r="F687" s="392"/>
      <c r="G687" s="393"/>
      <c r="H687" s="392"/>
      <c r="I687" s="392"/>
      <c r="J687" s="393"/>
      <c r="K687" s="392"/>
      <c r="L687" s="392"/>
      <c r="M687" s="307"/>
      <c r="N687" s="307"/>
      <c r="O687" s="307"/>
      <c r="P687" s="307"/>
      <c r="Q687" s="307"/>
      <c r="R687" s="307"/>
      <c r="S687" s="307"/>
      <c r="T687" s="307"/>
      <c r="U687" s="307"/>
      <c r="V687" s="307"/>
      <c r="W687" s="307"/>
      <c r="X687" s="307"/>
      <c r="Y687" s="307"/>
      <c r="Z687" s="307"/>
    </row>
    <row r="688">
      <c r="A688" s="392"/>
      <c r="B688" s="392"/>
      <c r="C688" s="392"/>
      <c r="D688" s="392"/>
      <c r="E688" s="392"/>
      <c r="F688" s="392"/>
      <c r="G688" s="393"/>
      <c r="H688" s="392"/>
      <c r="I688" s="392"/>
      <c r="J688" s="393"/>
      <c r="K688" s="392"/>
      <c r="L688" s="392"/>
      <c r="M688" s="307"/>
      <c r="N688" s="307"/>
      <c r="O688" s="307"/>
      <c r="P688" s="307"/>
      <c r="Q688" s="307"/>
      <c r="R688" s="307"/>
      <c r="S688" s="307"/>
      <c r="T688" s="307"/>
      <c r="U688" s="307"/>
      <c r="V688" s="307"/>
      <c r="W688" s="307"/>
      <c r="X688" s="307"/>
      <c r="Y688" s="307"/>
      <c r="Z688" s="307"/>
    </row>
    <row r="689">
      <c r="A689" s="392"/>
      <c r="B689" s="392"/>
      <c r="C689" s="392"/>
      <c r="D689" s="392"/>
      <c r="E689" s="392"/>
      <c r="F689" s="392"/>
      <c r="G689" s="393"/>
      <c r="H689" s="392"/>
      <c r="I689" s="392"/>
      <c r="J689" s="393"/>
      <c r="K689" s="392"/>
      <c r="L689" s="392"/>
      <c r="M689" s="307"/>
      <c r="N689" s="307"/>
      <c r="O689" s="307"/>
      <c r="P689" s="307"/>
      <c r="Q689" s="307"/>
      <c r="R689" s="307"/>
      <c r="S689" s="307"/>
      <c r="T689" s="307"/>
      <c r="U689" s="307"/>
      <c r="V689" s="307"/>
      <c r="W689" s="307"/>
      <c r="X689" s="307"/>
      <c r="Y689" s="307"/>
      <c r="Z689" s="307"/>
    </row>
    <row r="690">
      <c r="A690" s="392"/>
      <c r="B690" s="392"/>
      <c r="C690" s="392"/>
      <c r="D690" s="392"/>
      <c r="E690" s="392"/>
      <c r="F690" s="392"/>
      <c r="G690" s="393"/>
      <c r="H690" s="392"/>
      <c r="I690" s="392"/>
      <c r="J690" s="393"/>
      <c r="K690" s="392"/>
      <c r="L690" s="392"/>
      <c r="M690" s="307"/>
      <c r="N690" s="307"/>
      <c r="O690" s="307"/>
      <c r="P690" s="307"/>
      <c r="Q690" s="307"/>
      <c r="R690" s="307"/>
      <c r="S690" s="307"/>
      <c r="T690" s="307"/>
      <c r="U690" s="307"/>
      <c r="V690" s="307"/>
      <c r="W690" s="307"/>
      <c r="X690" s="307"/>
      <c r="Y690" s="307"/>
      <c r="Z690" s="307"/>
    </row>
    <row r="691">
      <c r="A691" s="392"/>
      <c r="B691" s="392"/>
      <c r="C691" s="392"/>
      <c r="D691" s="392"/>
      <c r="E691" s="392"/>
      <c r="F691" s="392"/>
      <c r="G691" s="393"/>
      <c r="H691" s="392"/>
      <c r="I691" s="392"/>
      <c r="J691" s="393"/>
      <c r="K691" s="392"/>
      <c r="L691" s="392"/>
      <c r="M691" s="307"/>
      <c r="N691" s="307"/>
      <c r="O691" s="307"/>
      <c r="P691" s="307"/>
      <c r="Q691" s="307"/>
      <c r="R691" s="307"/>
      <c r="S691" s="307"/>
      <c r="T691" s="307"/>
      <c r="U691" s="307"/>
      <c r="V691" s="307"/>
      <c r="W691" s="307"/>
      <c r="X691" s="307"/>
      <c r="Y691" s="307"/>
      <c r="Z691" s="307"/>
    </row>
    <row r="692">
      <c r="A692" s="392"/>
      <c r="B692" s="392"/>
      <c r="C692" s="392"/>
      <c r="D692" s="392"/>
      <c r="E692" s="392"/>
      <c r="F692" s="392"/>
      <c r="G692" s="393"/>
      <c r="H692" s="392"/>
      <c r="I692" s="392"/>
      <c r="J692" s="393"/>
      <c r="K692" s="392"/>
      <c r="L692" s="392"/>
      <c r="M692" s="307"/>
      <c r="N692" s="307"/>
      <c r="O692" s="307"/>
      <c r="P692" s="307"/>
      <c r="Q692" s="307"/>
      <c r="R692" s="307"/>
      <c r="S692" s="307"/>
      <c r="T692" s="307"/>
      <c r="U692" s="307"/>
      <c r="V692" s="307"/>
      <c r="W692" s="307"/>
      <c r="X692" s="307"/>
      <c r="Y692" s="307"/>
      <c r="Z692" s="307"/>
    </row>
    <row r="693">
      <c r="A693" s="392"/>
      <c r="B693" s="392"/>
      <c r="C693" s="392"/>
      <c r="D693" s="392"/>
      <c r="E693" s="392"/>
      <c r="F693" s="392"/>
      <c r="G693" s="393"/>
      <c r="H693" s="392"/>
      <c r="I693" s="392"/>
      <c r="J693" s="393"/>
      <c r="K693" s="392"/>
      <c r="L693" s="392"/>
      <c r="M693" s="307"/>
      <c r="N693" s="307"/>
      <c r="O693" s="307"/>
      <c r="P693" s="307"/>
      <c r="Q693" s="307"/>
      <c r="R693" s="307"/>
      <c r="S693" s="307"/>
      <c r="T693" s="307"/>
      <c r="U693" s="307"/>
      <c r="V693" s="307"/>
      <c r="W693" s="307"/>
      <c r="X693" s="307"/>
      <c r="Y693" s="307"/>
      <c r="Z693" s="307"/>
    </row>
    <row r="694">
      <c r="A694" s="392"/>
      <c r="B694" s="392"/>
      <c r="C694" s="392"/>
      <c r="D694" s="392"/>
      <c r="E694" s="392"/>
      <c r="F694" s="392"/>
      <c r="G694" s="393"/>
      <c r="H694" s="392"/>
      <c r="I694" s="392"/>
      <c r="J694" s="393"/>
      <c r="K694" s="392"/>
      <c r="L694" s="392"/>
      <c r="M694" s="307"/>
      <c r="N694" s="307"/>
      <c r="O694" s="307"/>
      <c r="P694" s="307"/>
      <c r="Q694" s="307"/>
      <c r="R694" s="307"/>
      <c r="S694" s="307"/>
      <c r="T694" s="307"/>
      <c r="U694" s="307"/>
      <c r="V694" s="307"/>
      <c r="W694" s="307"/>
      <c r="X694" s="307"/>
      <c r="Y694" s="307"/>
      <c r="Z694" s="307"/>
    </row>
    <row r="695">
      <c r="A695" s="392"/>
      <c r="B695" s="392"/>
      <c r="C695" s="392"/>
      <c r="D695" s="392"/>
      <c r="E695" s="392"/>
      <c r="F695" s="392"/>
      <c r="G695" s="393"/>
      <c r="H695" s="392"/>
      <c r="I695" s="392"/>
      <c r="J695" s="393"/>
      <c r="K695" s="392"/>
      <c r="L695" s="392"/>
      <c r="M695" s="307"/>
      <c r="N695" s="307"/>
      <c r="O695" s="307"/>
      <c r="P695" s="307"/>
      <c r="Q695" s="307"/>
      <c r="R695" s="307"/>
      <c r="S695" s="307"/>
      <c r="T695" s="307"/>
      <c r="U695" s="307"/>
      <c r="V695" s="307"/>
      <c r="W695" s="307"/>
      <c r="X695" s="307"/>
      <c r="Y695" s="307"/>
      <c r="Z695" s="307"/>
    </row>
    <row r="696">
      <c r="A696" s="392"/>
      <c r="B696" s="392"/>
      <c r="C696" s="392"/>
      <c r="D696" s="392"/>
      <c r="E696" s="392"/>
      <c r="F696" s="392"/>
      <c r="G696" s="393"/>
      <c r="H696" s="392"/>
      <c r="I696" s="392"/>
      <c r="J696" s="393"/>
      <c r="K696" s="392"/>
      <c r="L696" s="392"/>
      <c r="M696" s="307"/>
      <c r="N696" s="307"/>
      <c r="O696" s="307"/>
      <c r="P696" s="307"/>
      <c r="Q696" s="307"/>
      <c r="R696" s="307"/>
      <c r="S696" s="307"/>
      <c r="T696" s="307"/>
      <c r="U696" s="307"/>
      <c r="V696" s="307"/>
      <c r="W696" s="307"/>
      <c r="X696" s="307"/>
      <c r="Y696" s="307"/>
      <c r="Z696" s="307"/>
    </row>
    <row r="697">
      <c r="A697" s="392"/>
      <c r="B697" s="392"/>
      <c r="C697" s="392"/>
      <c r="D697" s="392"/>
      <c r="E697" s="392"/>
      <c r="F697" s="392"/>
      <c r="G697" s="393"/>
      <c r="H697" s="392"/>
      <c r="I697" s="392"/>
      <c r="J697" s="393"/>
      <c r="K697" s="392"/>
      <c r="L697" s="392"/>
      <c r="M697" s="307"/>
      <c r="N697" s="307"/>
      <c r="O697" s="307"/>
      <c r="P697" s="307"/>
      <c r="Q697" s="307"/>
      <c r="R697" s="307"/>
      <c r="S697" s="307"/>
      <c r="T697" s="307"/>
      <c r="U697" s="307"/>
      <c r="V697" s="307"/>
      <c r="W697" s="307"/>
      <c r="X697" s="307"/>
      <c r="Y697" s="307"/>
      <c r="Z697" s="307"/>
    </row>
    <row r="698">
      <c r="A698" s="392"/>
      <c r="B698" s="392"/>
      <c r="C698" s="392"/>
      <c r="D698" s="392"/>
      <c r="E698" s="392"/>
      <c r="F698" s="392"/>
      <c r="G698" s="393"/>
      <c r="H698" s="392"/>
      <c r="I698" s="392"/>
      <c r="J698" s="393"/>
      <c r="K698" s="392"/>
      <c r="L698" s="392"/>
      <c r="M698" s="307"/>
      <c r="N698" s="307"/>
      <c r="O698" s="307"/>
      <c r="P698" s="307"/>
      <c r="Q698" s="307"/>
      <c r="R698" s="307"/>
      <c r="S698" s="307"/>
      <c r="T698" s="307"/>
      <c r="U698" s="307"/>
      <c r="V698" s="307"/>
      <c r="W698" s="307"/>
      <c r="X698" s="307"/>
      <c r="Y698" s="307"/>
      <c r="Z698" s="307"/>
    </row>
    <row r="699">
      <c r="A699" s="392"/>
      <c r="B699" s="392"/>
      <c r="C699" s="392"/>
      <c r="D699" s="392"/>
      <c r="E699" s="392"/>
      <c r="F699" s="392"/>
      <c r="G699" s="393"/>
      <c r="H699" s="392"/>
      <c r="I699" s="392"/>
      <c r="J699" s="393"/>
      <c r="K699" s="392"/>
      <c r="L699" s="392"/>
      <c r="M699" s="307"/>
      <c r="N699" s="307"/>
      <c r="O699" s="307"/>
      <c r="P699" s="307"/>
      <c r="Q699" s="307"/>
      <c r="R699" s="307"/>
      <c r="S699" s="307"/>
      <c r="T699" s="307"/>
      <c r="U699" s="307"/>
      <c r="V699" s="307"/>
      <c r="W699" s="307"/>
      <c r="X699" s="307"/>
      <c r="Y699" s="307"/>
      <c r="Z699" s="307"/>
    </row>
    <row r="700">
      <c r="A700" s="392"/>
      <c r="B700" s="392"/>
      <c r="C700" s="392"/>
      <c r="D700" s="392"/>
      <c r="E700" s="392"/>
      <c r="F700" s="392"/>
      <c r="G700" s="393"/>
      <c r="H700" s="392"/>
      <c r="I700" s="392"/>
      <c r="J700" s="393"/>
      <c r="K700" s="392"/>
      <c r="L700" s="392"/>
      <c r="M700" s="307"/>
      <c r="N700" s="307"/>
      <c r="O700" s="307"/>
      <c r="P700" s="307"/>
      <c r="Q700" s="307"/>
      <c r="R700" s="307"/>
      <c r="S700" s="307"/>
      <c r="T700" s="307"/>
      <c r="U700" s="307"/>
      <c r="V700" s="307"/>
      <c r="W700" s="307"/>
      <c r="X700" s="307"/>
      <c r="Y700" s="307"/>
      <c r="Z700" s="307"/>
    </row>
    <row r="701">
      <c r="A701" s="392"/>
      <c r="B701" s="392"/>
      <c r="C701" s="392"/>
      <c r="D701" s="392"/>
      <c r="E701" s="392"/>
      <c r="F701" s="392"/>
      <c r="G701" s="393"/>
      <c r="H701" s="392"/>
      <c r="I701" s="392"/>
      <c r="J701" s="393"/>
      <c r="K701" s="392"/>
      <c r="L701" s="392"/>
      <c r="M701" s="307"/>
      <c r="N701" s="307"/>
      <c r="O701" s="307"/>
      <c r="P701" s="307"/>
      <c r="Q701" s="307"/>
      <c r="R701" s="307"/>
      <c r="S701" s="307"/>
      <c r="T701" s="307"/>
      <c r="U701" s="307"/>
      <c r="V701" s="307"/>
      <c r="W701" s="307"/>
      <c r="X701" s="307"/>
      <c r="Y701" s="307"/>
      <c r="Z701" s="307"/>
    </row>
    <row r="702">
      <c r="A702" s="392"/>
      <c r="B702" s="392"/>
      <c r="C702" s="392"/>
      <c r="D702" s="392"/>
      <c r="E702" s="392"/>
      <c r="F702" s="392"/>
      <c r="G702" s="393"/>
      <c r="H702" s="392"/>
      <c r="I702" s="392"/>
      <c r="J702" s="393"/>
      <c r="K702" s="392"/>
      <c r="L702" s="392"/>
      <c r="M702" s="307"/>
      <c r="N702" s="307"/>
      <c r="O702" s="307"/>
      <c r="P702" s="307"/>
      <c r="Q702" s="307"/>
      <c r="R702" s="307"/>
      <c r="S702" s="307"/>
      <c r="T702" s="307"/>
      <c r="U702" s="307"/>
      <c r="V702" s="307"/>
      <c r="W702" s="307"/>
      <c r="X702" s="307"/>
      <c r="Y702" s="307"/>
      <c r="Z702" s="307"/>
    </row>
    <row r="703">
      <c r="A703" s="392"/>
      <c r="B703" s="392"/>
      <c r="C703" s="392"/>
      <c r="D703" s="392"/>
      <c r="E703" s="392"/>
      <c r="F703" s="392"/>
      <c r="G703" s="393"/>
      <c r="H703" s="392"/>
      <c r="I703" s="392"/>
      <c r="J703" s="393"/>
      <c r="K703" s="392"/>
      <c r="L703" s="392"/>
      <c r="M703" s="307"/>
      <c r="N703" s="307"/>
      <c r="O703" s="307"/>
      <c r="P703" s="307"/>
      <c r="Q703" s="307"/>
      <c r="R703" s="307"/>
      <c r="S703" s="307"/>
      <c r="T703" s="307"/>
      <c r="U703" s="307"/>
      <c r="V703" s="307"/>
      <c r="W703" s="307"/>
      <c r="X703" s="307"/>
      <c r="Y703" s="307"/>
      <c r="Z703" s="307"/>
    </row>
    <row r="704">
      <c r="A704" s="392"/>
      <c r="B704" s="392"/>
      <c r="C704" s="392"/>
      <c r="D704" s="392"/>
      <c r="E704" s="392"/>
      <c r="F704" s="392"/>
      <c r="G704" s="393"/>
      <c r="H704" s="392"/>
      <c r="I704" s="392"/>
      <c r="J704" s="393"/>
      <c r="K704" s="392"/>
      <c r="L704" s="392"/>
      <c r="M704" s="307"/>
      <c r="N704" s="307"/>
      <c r="O704" s="307"/>
      <c r="P704" s="307"/>
      <c r="Q704" s="307"/>
      <c r="R704" s="307"/>
      <c r="S704" s="307"/>
      <c r="T704" s="307"/>
      <c r="U704" s="307"/>
      <c r="V704" s="307"/>
      <c r="W704" s="307"/>
      <c r="X704" s="307"/>
      <c r="Y704" s="307"/>
      <c r="Z704" s="307"/>
    </row>
    <row r="705">
      <c r="A705" s="392"/>
      <c r="B705" s="392"/>
      <c r="C705" s="392"/>
      <c r="D705" s="392"/>
      <c r="E705" s="392"/>
      <c r="F705" s="392"/>
      <c r="G705" s="393"/>
      <c r="H705" s="392"/>
      <c r="I705" s="392"/>
      <c r="J705" s="393"/>
      <c r="K705" s="392"/>
      <c r="L705" s="392"/>
      <c r="M705" s="307"/>
      <c r="N705" s="307"/>
      <c r="O705" s="307"/>
      <c r="P705" s="307"/>
      <c r="Q705" s="307"/>
      <c r="R705" s="307"/>
      <c r="S705" s="307"/>
      <c r="T705" s="307"/>
      <c r="U705" s="307"/>
      <c r="V705" s="307"/>
      <c r="W705" s="307"/>
      <c r="X705" s="307"/>
      <c r="Y705" s="307"/>
      <c r="Z705" s="307"/>
    </row>
    <row r="706">
      <c r="A706" s="392"/>
      <c r="B706" s="392"/>
      <c r="C706" s="392"/>
      <c r="D706" s="392"/>
      <c r="E706" s="392"/>
      <c r="F706" s="392"/>
      <c r="G706" s="393"/>
      <c r="H706" s="392"/>
      <c r="I706" s="392"/>
      <c r="J706" s="393"/>
      <c r="K706" s="392"/>
      <c r="L706" s="392"/>
      <c r="M706" s="307"/>
      <c r="N706" s="307"/>
      <c r="O706" s="307"/>
      <c r="P706" s="307"/>
      <c r="Q706" s="307"/>
      <c r="R706" s="307"/>
      <c r="S706" s="307"/>
      <c r="T706" s="307"/>
      <c r="U706" s="307"/>
      <c r="V706" s="307"/>
      <c r="W706" s="307"/>
      <c r="X706" s="307"/>
      <c r="Y706" s="307"/>
      <c r="Z706" s="307"/>
    </row>
    <row r="707">
      <c r="A707" s="392"/>
      <c r="B707" s="392"/>
      <c r="C707" s="392"/>
      <c r="D707" s="392"/>
      <c r="E707" s="392"/>
      <c r="F707" s="392"/>
      <c r="G707" s="393"/>
      <c r="H707" s="392"/>
      <c r="I707" s="392"/>
      <c r="J707" s="393"/>
      <c r="K707" s="392"/>
      <c r="L707" s="392"/>
      <c r="M707" s="307"/>
      <c r="N707" s="307"/>
      <c r="O707" s="307"/>
      <c r="P707" s="307"/>
      <c r="Q707" s="307"/>
      <c r="R707" s="307"/>
      <c r="S707" s="307"/>
      <c r="T707" s="307"/>
      <c r="U707" s="307"/>
      <c r="V707" s="307"/>
      <c r="W707" s="307"/>
      <c r="X707" s="307"/>
      <c r="Y707" s="307"/>
      <c r="Z707" s="307"/>
    </row>
    <row r="708">
      <c r="A708" s="392"/>
      <c r="B708" s="392"/>
      <c r="C708" s="392"/>
      <c r="D708" s="392"/>
      <c r="E708" s="392"/>
      <c r="F708" s="392"/>
      <c r="G708" s="393"/>
      <c r="H708" s="392"/>
      <c r="I708" s="392"/>
      <c r="J708" s="393"/>
      <c r="K708" s="392"/>
      <c r="L708" s="392"/>
      <c r="M708" s="307"/>
      <c r="N708" s="307"/>
      <c r="O708" s="307"/>
      <c r="P708" s="307"/>
      <c r="Q708" s="307"/>
      <c r="R708" s="307"/>
      <c r="S708" s="307"/>
      <c r="T708" s="307"/>
      <c r="U708" s="307"/>
      <c r="V708" s="307"/>
      <c r="W708" s="307"/>
      <c r="X708" s="307"/>
      <c r="Y708" s="307"/>
      <c r="Z708" s="307"/>
    </row>
    <row r="709">
      <c r="A709" s="392"/>
      <c r="B709" s="392"/>
      <c r="C709" s="392"/>
      <c r="D709" s="392"/>
      <c r="E709" s="392"/>
      <c r="F709" s="392"/>
      <c r="G709" s="393"/>
      <c r="H709" s="392"/>
      <c r="I709" s="392"/>
      <c r="J709" s="393"/>
      <c r="K709" s="392"/>
      <c r="L709" s="392"/>
      <c r="M709" s="307"/>
      <c r="N709" s="307"/>
      <c r="O709" s="307"/>
      <c r="P709" s="307"/>
      <c r="Q709" s="307"/>
      <c r="R709" s="307"/>
      <c r="S709" s="307"/>
      <c r="T709" s="307"/>
      <c r="U709" s="307"/>
      <c r="V709" s="307"/>
      <c r="W709" s="307"/>
      <c r="X709" s="307"/>
      <c r="Y709" s="307"/>
      <c r="Z709" s="307"/>
    </row>
    <row r="710">
      <c r="A710" s="392"/>
      <c r="B710" s="392"/>
      <c r="C710" s="392"/>
      <c r="D710" s="392"/>
      <c r="E710" s="392"/>
      <c r="F710" s="392"/>
      <c r="G710" s="393"/>
      <c r="H710" s="392"/>
      <c r="I710" s="392"/>
      <c r="J710" s="393"/>
      <c r="K710" s="392"/>
      <c r="L710" s="392"/>
      <c r="M710" s="307"/>
      <c r="N710" s="307"/>
      <c r="O710" s="307"/>
      <c r="P710" s="307"/>
      <c r="Q710" s="307"/>
      <c r="R710" s="307"/>
      <c r="S710" s="307"/>
      <c r="T710" s="307"/>
      <c r="U710" s="307"/>
      <c r="V710" s="307"/>
      <c r="W710" s="307"/>
      <c r="X710" s="307"/>
      <c r="Y710" s="307"/>
      <c r="Z710" s="307"/>
    </row>
    <row r="711">
      <c r="A711" s="392"/>
      <c r="B711" s="392"/>
      <c r="C711" s="392"/>
      <c r="D711" s="392"/>
      <c r="E711" s="392"/>
      <c r="F711" s="392"/>
      <c r="G711" s="393"/>
      <c r="H711" s="392"/>
      <c r="I711" s="392"/>
      <c r="J711" s="393"/>
      <c r="K711" s="392"/>
      <c r="L711" s="392"/>
      <c r="M711" s="307"/>
      <c r="N711" s="307"/>
      <c r="O711" s="307"/>
      <c r="P711" s="307"/>
      <c r="Q711" s="307"/>
      <c r="R711" s="307"/>
      <c r="S711" s="307"/>
      <c r="T711" s="307"/>
      <c r="U711" s="307"/>
      <c r="V711" s="307"/>
      <c r="W711" s="307"/>
      <c r="X711" s="307"/>
      <c r="Y711" s="307"/>
      <c r="Z711" s="307"/>
    </row>
    <row r="712">
      <c r="A712" s="392"/>
      <c r="B712" s="392"/>
      <c r="C712" s="392"/>
      <c r="D712" s="392"/>
      <c r="E712" s="392"/>
      <c r="F712" s="392"/>
      <c r="G712" s="393"/>
      <c r="H712" s="392"/>
      <c r="I712" s="392"/>
      <c r="J712" s="393"/>
      <c r="K712" s="392"/>
      <c r="L712" s="392"/>
      <c r="M712" s="307"/>
      <c r="N712" s="307"/>
      <c r="O712" s="307"/>
      <c r="P712" s="307"/>
      <c r="Q712" s="307"/>
      <c r="R712" s="307"/>
      <c r="S712" s="307"/>
      <c r="T712" s="307"/>
      <c r="U712" s="307"/>
      <c r="V712" s="307"/>
      <c r="W712" s="307"/>
      <c r="X712" s="307"/>
      <c r="Y712" s="307"/>
      <c r="Z712" s="307"/>
    </row>
    <row r="713">
      <c r="A713" s="392"/>
      <c r="B713" s="392"/>
      <c r="C713" s="392"/>
      <c r="D713" s="392"/>
      <c r="E713" s="392"/>
      <c r="F713" s="392"/>
      <c r="G713" s="393"/>
      <c r="H713" s="392"/>
      <c r="I713" s="392"/>
      <c r="J713" s="393"/>
      <c r="K713" s="392"/>
      <c r="L713" s="392"/>
      <c r="M713" s="307"/>
      <c r="N713" s="307"/>
      <c r="O713" s="307"/>
      <c r="P713" s="307"/>
      <c r="Q713" s="307"/>
      <c r="R713" s="307"/>
      <c r="S713" s="307"/>
      <c r="T713" s="307"/>
      <c r="U713" s="307"/>
      <c r="V713" s="307"/>
      <c r="W713" s="307"/>
      <c r="X713" s="307"/>
      <c r="Y713" s="307"/>
      <c r="Z713" s="307"/>
    </row>
    <row r="714">
      <c r="A714" s="392"/>
      <c r="B714" s="392"/>
      <c r="C714" s="392"/>
      <c r="D714" s="392"/>
      <c r="E714" s="392"/>
      <c r="F714" s="392"/>
      <c r="G714" s="393"/>
      <c r="H714" s="392"/>
      <c r="I714" s="392"/>
      <c r="J714" s="393"/>
      <c r="K714" s="392"/>
      <c r="L714" s="392"/>
      <c r="M714" s="307"/>
      <c r="N714" s="307"/>
      <c r="O714" s="307"/>
      <c r="P714" s="307"/>
      <c r="Q714" s="307"/>
      <c r="R714" s="307"/>
      <c r="S714" s="307"/>
      <c r="T714" s="307"/>
      <c r="U714" s="307"/>
      <c r="V714" s="307"/>
      <c r="W714" s="307"/>
      <c r="X714" s="307"/>
      <c r="Y714" s="307"/>
      <c r="Z714" s="307"/>
    </row>
    <row r="715">
      <c r="A715" s="392"/>
      <c r="B715" s="392"/>
      <c r="C715" s="392"/>
      <c r="D715" s="392"/>
      <c r="E715" s="392"/>
      <c r="F715" s="392"/>
      <c r="G715" s="393"/>
      <c r="H715" s="392"/>
      <c r="I715" s="392"/>
      <c r="J715" s="393"/>
      <c r="K715" s="392"/>
      <c r="L715" s="392"/>
      <c r="M715" s="307"/>
      <c r="N715" s="307"/>
      <c r="O715" s="307"/>
      <c r="P715" s="307"/>
      <c r="Q715" s="307"/>
      <c r="R715" s="307"/>
      <c r="S715" s="307"/>
      <c r="T715" s="307"/>
      <c r="U715" s="307"/>
      <c r="V715" s="307"/>
      <c r="W715" s="307"/>
      <c r="X715" s="307"/>
      <c r="Y715" s="307"/>
      <c r="Z715" s="307"/>
    </row>
    <row r="716">
      <c r="A716" s="392"/>
      <c r="B716" s="392"/>
      <c r="C716" s="392"/>
      <c r="D716" s="392"/>
      <c r="E716" s="392"/>
      <c r="F716" s="392"/>
      <c r="G716" s="393"/>
      <c r="H716" s="392"/>
      <c r="I716" s="392"/>
      <c r="J716" s="393"/>
      <c r="K716" s="392"/>
      <c r="L716" s="392"/>
      <c r="M716" s="307"/>
      <c r="N716" s="307"/>
      <c r="O716" s="307"/>
      <c r="P716" s="307"/>
      <c r="Q716" s="307"/>
      <c r="R716" s="307"/>
      <c r="S716" s="307"/>
      <c r="T716" s="307"/>
      <c r="U716" s="307"/>
      <c r="V716" s="307"/>
      <c r="W716" s="307"/>
      <c r="X716" s="307"/>
      <c r="Y716" s="307"/>
      <c r="Z716" s="307"/>
    </row>
    <row r="717">
      <c r="A717" s="392"/>
      <c r="B717" s="392"/>
      <c r="C717" s="392"/>
      <c r="D717" s="392"/>
      <c r="E717" s="392"/>
      <c r="F717" s="392"/>
      <c r="G717" s="393"/>
      <c r="H717" s="392"/>
      <c r="I717" s="392"/>
      <c r="J717" s="393"/>
      <c r="K717" s="392"/>
      <c r="L717" s="392"/>
      <c r="M717" s="307"/>
      <c r="N717" s="307"/>
      <c r="O717" s="307"/>
      <c r="P717" s="307"/>
      <c r="Q717" s="307"/>
      <c r="R717" s="307"/>
      <c r="S717" s="307"/>
      <c r="T717" s="307"/>
      <c r="U717" s="307"/>
      <c r="V717" s="307"/>
      <c r="W717" s="307"/>
      <c r="X717" s="307"/>
      <c r="Y717" s="307"/>
      <c r="Z717" s="307"/>
    </row>
    <row r="718">
      <c r="A718" s="392"/>
      <c r="B718" s="392"/>
      <c r="C718" s="392"/>
      <c r="D718" s="392"/>
      <c r="E718" s="392"/>
      <c r="F718" s="392"/>
      <c r="G718" s="393"/>
      <c r="H718" s="392"/>
      <c r="I718" s="392"/>
      <c r="J718" s="393"/>
      <c r="K718" s="392"/>
      <c r="L718" s="392"/>
      <c r="M718" s="307"/>
      <c r="N718" s="307"/>
      <c r="O718" s="307"/>
      <c r="P718" s="307"/>
      <c r="Q718" s="307"/>
      <c r="R718" s="307"/>
      <c r="S718" s="307"/>
      <c r="T718" s="307"/>
      <c r="U718" s="307"/>
      <c r="V718" s="307"/>
      <c r="W718" s="307"/>
      <c r="X718" s="307"/>
      <c r="Y718" s="307"/>
      <c r="Z718" s="307"/>
    </row>
    <row r="719">
      <c r="A719" s="392"/>
      <c r="B719" s="392"/>
      <c r="C719" s="392"/>
      <c r="D719" s="392"/>
      <c r="E719" s="392"/>
      <c r="F719" s="392"/>
      <c r="G719" s="393"/>
      <c r="H719" s="392"/>
      <c r="I719" s="392"/>
      <c r="J719" s="393"/>
      <c r="K719" s="392"/>
      <c r="L719" s="392"/>
      <c r="M719" s="307"/>
      <c r="N719" s="307"/>
      <c r="O719" s="307"/>
      <c r="P719" s="307"/>
      <c r="Q719" s="307"/>
      <c r="R719" s="307"/>
      <c r="S719" s="307"/>
      <c r="T719" s="307"/>
      <c r="U719" s="307"/>
      <c r="V719" s="307"/>
      <c r="W719" s="307"/>
      <c r="X719" s="307"/>
      <c r="Y719" s="307"/>
      <c r="Z719" s="307"/>
    </row>
    <row r="720">
      <c r="A720" s="392"/>
      <c r="B720" s="392"/>
      <c r="C720" s="392"/>
      <c r="D720" s="392"/>
      <c r="E720" s="392"/>
      <c r="F720" s="392"/>
      <c r="G720" s="393"/>
      <c r="H720" s="392"/>
      <c r="I720" s="392"/>
      <c r="J720" s="393"/>
      <c r="K720" s="392"/>
      <c r="L720" s="392"/>
      <c r="M720" s="307"/>
      <c r="N720" s="307"/>
      <c r="O720" s="307"/>
      <c r="P720" s="307"/>
      <c r="Q720" s="307"/>
      <c r="R720" s="307"/>
      <c r="S720" s="307"/>
      <c r="T720" s="307"/>
      <c r="U720" s="307"/>
      <c r="V720" s="307"/>
      <c r="W720" s="307"/>
      <c r="X720" s="307"/>
      <c r="Y720" s="307"/>
      <c r="Z720" s="307"/>
    </row>
    <row r="721">
      <c r="A721" s="392"/>
      <c r="B721" s="392"/>
      <c r="C721" s="392"/>
      <c r="D721" s="392"/>
      <c r="E721" s="392"/>
      <c r="F721" s="392"/>
      <c r="G721" s="393"/>
      <c r="H721" s="392"/>
      <c r="I721" s="392"/>
      <c r="J721" s="393"/>
      <c r="K721" s="392"/>
      <c r="L721" s="392"/>
      <c r="M721" s="307"/>
      <c r="N721" s="307"/>
      <c r="O721" s="307"/>
      <c r="P721" s="307"/>
      <c r="Q721" s="307"/>
      <c r="R721" s="307"/>
      <c r="S721" s="307"/>
      <c r="T721" s="307"/>
      <c r="U721" s="307"/>
      <c r="V721" s="307"/>
      <c r="W721" s="307"/>
      <c r="X721" s="307"/>
      <c r="Y721" s="307"/>
      <c r="Z721" s="307"/>
    </row>
    <row r="722">
      <c r="A722" s="392"/>
      <c r="B722" s="392"/>
      <c r="C722" s="392"/>
      <c r="D722" s="392"/>
      <c r="E722" s="392"/>
      <c r="F722" s="392"/>
      <c r="G722" s="393"/>
      <c r="H722" s="392"/>
      <c r="I722" s="392"/>
      <c r="J722" s="393"/>
      <c r="K722" s="392"/>
      <c r="L722" s="392"/>
      <c r="M722" s="307"/>
      <c r="N722" s="307"/>
      <c r="O722" s="307"/>
      <c r="P722" s="307"/>
      <c r="Q722" s="307"/>
      <c r="R722" s="307"/>
      <c r="S722" s="307"/>
      <c r="T722" s="307"/>
      <c r="U722" s="307"/>
      <c r="V722" s="307"/>
      <c r="W722" s="307"/>
      <c r="X722" s="307"/>
      <c r="Y722" s="307"/>
      <c r="Z722" s="307"/>
    </row>
    <row r="723">
      <c r="A723" s="392"/>
      <c r="B723" s="392"/>
      <c r="C723" s="392"/>
      <c r="D723" s="392"/>
      <c r="E723" s="392"/>
      <c r="F723" s="392"/>
      <c r="G723" s="393"/>
      <c r="H723" s="392"/>
      <c r="I723" s="392"/>
      <c r="J723" s="393"/>
      <c r="K723" s="392"/>
      <c r="L723" s="392"/>
      <c r="M723" s="307"/>
      <c r="N723" s="307"/>
      <c r="O723" s="307"/>
      <c r="P723" s="307"/>
      <c r="Q723" s="307"/>
      <c r="R723" s="307"/>
      <c r="S723" s="307"/>
      <c r="T723" s="307"/>
      <c r="U723" s="307"/>
      <c r="V723" s="307"/>
      <c r="W723" s="307"/>
      <c r="X723" s="307"/>
      <c r="Y723" s="307"/>
      <c r="Z723" s="307"/>
    </row>
    <row r="724">
      <c r="A724" s="392"/>
      <c r="B724" s="392"/>
      <c r="C724" s="392"/>
      <c r="D724" s="392"/>
      <c r="E724" s="392"/>
      <c r="F724" s="392"/>
      <c r="G724" s="393"/>
      <c r="H724" s="392"/>
      <c r="I724" s="392"/>
      <c r="J724" s="393"/>
      <c r="K724" s="392"/>
      <c r="L724" s="392"/>
      <c r="M724" s="307"/>
      <c r="N724" s="307"/>
      <c r="O724" s="307"/>
      <c r="P724" s="307"/>
      <c r="Q724" s="307"/>
      <c r="R724" s="307"/>
      <c r="S724" s="307"/>
      <c r="T724" s="307"/>
      <c r="U724" s="307"/>
      <c r="V724" s="307"/>
      <c r="W724" s="307"/>
      <c r="X724" s="307"/>
      <c r="Y724" s="307"/>
      <c r="Z724" s="307"/>
    </row>
    <row r="725">
      <c r="A725" s="392"/>
      <c r="B725" s="392"/>
      <c r="C725" s="392"/>
      <c r="D725" s="392"/>
      <c r="E725" s="392"/>
      <c r="F725" s="392"/>
      <c r="G725" s="393"/>
      <c r="H725" s="392"/>
      <c r="I725" s="392"/>
      <c r="J725" s="393"/>
      <c r="K725" s="392"/>
      <c r="L725" s="392"/>
      <c r="M725" s="307"/>
      <c r="N725" s="307"/>
      <c r="O725" s="307"/>
      <c r="P725" s="307"/>
      <c r="Q725" s="307"/>
      <c r="R725" s="307"/>
      <c r="S725" s="307"/>
      <c r="T725" s="307"/>
      <c r="U725" s="307"/>
      <c r="V725" s="307"/>
      <c r="W725" s="307"/>
      <c r="X725" s="307"/>
      <c r="Y725" s="307"/>
      <c r="Z725" s="307"/>
    </row>
    <row r="726">
      <c r="A726" s="392"/>
      <c r="B726" s="392"/>
      <c r="C726" s="392"/>
      <c r="D726" s="392"/>
      <c r="E726" s="392"/>
      <c r="F726" s="392"/>
      <c r="G726" s="393"/>
      <c r="H726" s="392"/>
      <c r="I726" s="392"/>
      <c r="J726" s="393"/>
      <c r="K726" s="392"/>
      <c r="L726" s="392"/>
      <c r="M726" s="307"/>
      <c r="N726" s="307"/>
      <c r="O726" s="307"/>
      <c r="P726" s="307"/>
      <c r="Q726" s="307"/>
      <c r="R726" s="307"/>
      <c r="S726" s="307"/>
      <c r="T726" s="307"/>
      <c r="U726" s="307"/>
      <c r="V726" s="307"/>
      <c r="W726" s="307"/>
      <c r="X726" s="307"/>
      <c r="Y726" s="307"/>
      <c r="Z726" s="307"/>
    </row>
    <row r="727">
      <c r="A727" s="392"/>
      <c r="B727" s="392"/>
      <c r="C727" s="392"/>
      <c r="D727" s="392"/>
      <c r="E727" s="392"/>
      <c r="F727" s="392"/>
      <c r="G727" s="393"/>
      <c r="H727" s="392"/>
      <c r="I727" s="392"/>
      <c r="J727" s="393"/>
      <c r="K727" s="392"/>
      <c r="L727" s="392"/>
      <c r="M727" s="307"/>
      <c r="N727" s="307"/>
      <c r="O727" s="307"/>
      <c r="P727" s="307"/>
      <c r="Q727" s="307"/>
      <c r="R727" s="307"/>
      <c r="S727" s="307"/>
      <c r="T727" s="307"/>
      <c r="U727" s="307"/>
      <c r="V727" s="307"/>
      <c r="W727" s="307"/>
      <c r="X727" s="307"/>
      <c r="Y727" s="307"/>
      <c r="Z727" s="307"/>
    </row>
    <row r="728">
      <c r="A728" s="392"/>
      <c r="B728" s="392"/>
      <c r="C728" s="392"/>
      <c r="D728" s="392"/>
      <c r="E728" s="392"/>
      <c r="F728" s="392"/>
      <c r="G728" s="393"/>
      <c r="H728" s="392"/>
      <c r="I728" s="392"/>
      <c r="J728" s="393"/>
      <c r="K728" s="392"/>
      <c r="L728" s="392"/>
      <c r="M728" s="307"/>
      <c r="N728" s="307"/>
      <c r="O728" s="307"/>
      <c r="P728" s="307"/>
      <c r="Q728" s="307"/>
      <c r="R728" s="307"/>
      <c r="S728" s="307"/>
      <c r="T728" s="307"/>
      <c r="U728" s="307"/>
      <c r="V728" s="307"/>
      <c r="W728" s="307"/>
      <c r="X728" s="307"/>
      <c r="Y728" s="307"/>
      <c r="Z728" s="307"/>
    </row>
    <row r="729">
      <c r="A729" s="392"/>
      <c r="B729" s="392"/>
      <c r="C729" s="392"/>
      <c r="D729" s="392"/>
      <c r="E729" s="392"/>
      <c r="F729" s="392"/>
      <c r="G729" s="393"/>
      <c r="H729" s="392"/>
      <c r="I729" s="392"/>
      <c r="J729" s="393"/>
      <c r="K729" s="392"/>
      <c r="L729" s="392"/>
      <c r="M729" s="307"/>
      <c r="N729" s="307"/>
      <c r="O729" s="307"/>
      <c r="P729" s="307"/>
      <c r="Q729" s="307"/>
      <c r="R729" s="307"/>
      <c r="S729" s="307"/>
      <c r="T729" s="307"/>
      <c r="U729" s="307"/>
      <c r="V729" s="307"/>
      <c r="W729" s="307"/>
      <c r="X729" s="307"/>
      <c r="Y729" s="307"/>
      <c r="Z729" s="307"/>
    </row>
    <row r="730">
      <c r="A730" s="392"/>
      <c r="B730" s="392"/>
      <c r="C730" s="392"/>
      <c r="D730" s="392"/>
      <c r="E730" s="392"/>
      <c r="F730" s="392"/>
      <c r="G730" s="393"/>
      <c r="H730" s="392"/>
      <c r="I730" s="392"/>
      <c r="J730" s="393"/>
      <c r="K730" s="392"/>
      <c r="L730" s="392"/>
      <c r="M730" s="307"/>
      <c r="N730" s="307"/>
      <c r="O730" s="307"/>
      <c r="P730" s="307"/>
      <c r="Q730" s="307"/>
      <c r="R730" s="307"/>
      <c r="S730" s="307"/>
      <c r="T730" s="307"/>
      <c r="U730" s="307"/>
      <c r="V730" s="307"/>
      <c r="W730" s="307"/>
      <c r="X730" s="307"/>
      <c r="Y730" s="307"/>
      <c r="Z730" s="307"/>
    </row>
    <row r="731">
      <c r="A731" s="392"/>
      <c r="B731" s="392"/>
      <c r="C731" s="392"/>
      <c r="D731" s="392"/>
      <c r="E731" s="392"/>
      <c r="F731" s="392"/>
      <c r="G731" s="393"/>
      <c r="H731" s="392"/>
      <c r="I731" s="392"/>
      <c r="J731" s="393"/>
      <c r="K731" s="392"/>
      <c r="L731" s="392"/>
      <c r="M731" s="307"/>
      <c r="N731" s="307"/>
      <c r="O731" s="307"/>
      <c r="P731" s="307"/>
      <c r="Q731" s="307"/>
      <c r="R731" s="307"/>
      <c r="S731" s="307"/>
      <c r="T731" s="307"/>
      <c r="U731" s="307"/>
      <c r="V731" s="307"/>
      <c r="W731" s="307"/>
      <c r="X731" s="307"/>
      <c r="Y731" s="307"/>
      <c r="Z731" s="307"/>
    </row>
    <row r="732">
      <c r="A732" s="392"/>
      <c r="B732" s="392"/>
      <c r="C732" s="392"/>
      <c r="D732" s="392"/>
      <c r="E732" s="392"/>
      <c r="F732" s="392"/>
      <c r="G732" s="393"/>
      <c r="H732" s="392"/>
      <c r="I732" s="392"/>
      <c r="J732" s="393"/>
      <c r="K732" s="392"/>
      <c r="L732" s="392"/>
      <c r="M732" s="307"/>
      <c r="N732" s="307"/>
      <c r="O732" s="307"/>
      <c r="P732" s="307"/>
      <c r="Q732" s="307"/>
      <c r="R732" s="307"/>
      <c r="S732" s="307"/>
      <c r="T732" s="307"/>
      <c r="U732" s="307"/>
      <c r="V732" s="307"/>
      <c r="W732" s="307"/>
      <c r="X732" s="307"/>
      <c r="Y732" s="307"/>
      <c r="Z732" s="307"/>
    </row>
    <row r="733">
      <c r="A733" s="392"/>
      <c r="B733" s="392"/>
      <c r="C733" s="392"/>
      <c r="D733" s="392"/>
      <c r="E733" s="392"/>
      <c r="F733" s="392"/>
      <c r="G733" s="393"/>
      <c r="H733" s="392"/>
      <c r="I733" s="392"/>
      <c r="J733" s="393"/>
      <c r="K733" s="392"/>
      <c r="L733" s="392"/>
      <c r="M733" s="307"/>
      <c r="N733" s="307"/>
      <c r="O733" s="307"/>
      <c r="P733" s="307"/>
      <c r="Q733" s="307"/>
      <c r="R733" s="307"/>
      <c r="S733" s="307"/>
      <c r="T733" s="307"/>
      <c r="U733" s="307"/>
      <c r="V733" s="307"/>
      <c r="W733" s="307"/>
      <c r="X733" s="307"/>
      <c r="Y733" s="307"/>
      <c r="Z733" s="307"/>
    </row>
    <row r="734">
      <c r="A734" s="392"/>
      <c r="B734" s="392"/>
      <c r="C734" s="392"/>
      <c r="D734" s="392"/>
      <c r="E734" s="392"/>
      <c r="F734" s="392"/>
      <c r="G734" s="393"/>
      <c r="H734" s="392"/>
      <c r="I734" s="392"/>
      <c r="J734" s="393"/>
      <c r="K734" s="392"/>
      <c r="L734" s="392"/>
      <c r="M734" s="307"/>
      <c r="N734" s="307"/>
      <c r="O734" s="307"/>
      <c r="P734" s="307"/>
      <c r="Q734" s="307"/>
      <c r="R734" s="307"/>
      <c r="S734" s="307"/>
      <c r="T734" s="307"/>
      <c r="U734" s="307"/>
      <c r="V734" s="307"/>
      <c r="W734" s="307"/>
      <c r="X734" s="307"/>
      <c r="Y734" s="307"/>
      <c r="Z734" s="307"/>
    </row>
    <row r="735">
      <c r="A735" s="392"/>
      <c r="B735" s="392"/>
      <c r="C735" s="392"/>
      <c r="D735" s="392"/>
      <c r="E735" s="392"/>
      <c r="F735" s="392"/>
      <c r="G735" s="393"/>
      <c r="H735" s="392"/>
      <c r="I735" s="392"/>
      <c r="J735" s="393"/>
      <c r="K735" s="392"/>
      <c r="L735" s="392"/>
      <c r="M735" s="307"/>
      <c r="N735" s="307"/>
      <c r="O735" s="307"/>
      <c r="P735" s="307"/>
      <c r="Q735" s="307"/>
      <c r="R735" s="307"/>
      <c r="S735" s="307"/>
      <c r="T735" s="307"/>
      <c r="U735" s="307"/>
      <c r="V735" s="307"/>
      <c r="W735" s="307"/>
      <c r="X735" s="307"/>
      <c r="Y735" s="307"/>
      <c r="Z735" s="307"/>
    </row>
    <row r="736">
      <c r="A736" s="392"/>
      <c r="B736" s="392"/>
      <c r="C736" s="392"/>
      <c r="D736" s="392"/>
      <c r="E736" s="392"/>
      <c r="F736" s="392"/>
      <c r="G736" s="393"/>
      <c r="H736" s="392"/>
      <c r="I736" s="392"/>
      <c r="J736" s="393"/>
      <c r="K736" s="392"/>
      <c r="L736" s="392"/>
      <c r="M736" s="307"/>
      <c r="N736" s="307"/>
      <c r="O736" s="307"/>
      <c r="P736" s="307"/>
      <c r="Q736" s="307"/>
      <c r="R736" s="307"/>
      <c r="S736" s="307"/>
      <c r="T736" s="307"/>
      <c r="U736" s="307"/>
      <c r="V736" s="307"/>
      <c r="W736" s="307"/>
      <c r="X736" s="307"/>
      <c r="Y736" s="307"/>
      <c r="Z736" s="307"/>
    </row>
    <row r="737">
      <c r="A737" s="392"/>
      <c r="B737" s="392"/>
      <c r="C737" s="392"/>
      <c r="D737" s="392"/>
      <c r="E737" s="392"/>
      <c r="F737" s="392"/>
      <c r="G737" s="393"/>
      <c r="H737" s="392"/>
      <c r="I737" s="392"/>
      <c r="J737" s="393"/>
      <c r="K737" s="392"/>
      <c r="L737" s="392"/>
      <c r="M737" s="307"/>
      <c r="N737" s="307"/>
      <c r="O737" s="307"/>
      <c r="P737" s="307"/>
      <c r="Q737" s="307"/>
      <c r="R737" s="307"/>
      <c r="S737" s="307"/>
      <c r="T737" s="307"/>
      <c r="U737" s="307"/>
      <c r="V737" s="307"/>
      <c r="W737" s="307"/>
      <c r="X737" s="307"/>
      <c r="Y737" s="307"/>
      <c r="Z737" s="307"/>
    </row>
    <row r="738">
      <c r="A738" s="392"/>
      <c r="B738" s="392"/>
      <c r="C738" s="392"/>
      <c r="D738" s="392"/>
      <c r="E738" s="392"/>
      <c r="F738" s="392"/>
      <c r="G738" s="393"/>
      <c r="H738" s="392"/>
      <c r="I738" s="392"/>
      <c r="J738" s="393"/>
      <c r="K738" s="392"/>
      <c r="L738" s="392"/>
      <c r="M738" s="307"/>
      <c r="N738" s="307"/>
      <c r="O738" s="307"/>
      <c r="P738" s="307"/>
      <c r="Q738" s="307"/>
      <c r="R738" s="307"/>
      <c r="S738" s="307"/>
      <c r="T738" s="307"/>
      <c r="U738" s="307"/>
      <c r="V738" s="307"/>
      <c r="W738" s="307"/>
      <c r="X738" s="307"/>
      <c r="Y738" s="307"/>
      <c r="Z738" s="307"/>
    </row>
    <row r="739">
      <c r="A739" s="392"/>
      <c r="B739" s="392"/>
      <c r="C739" s="392"/>
      <c r="D739" s="392"/>
      <c r="E739" s="392"/>
      <c r="F739" s="392"/>
      <c r="G739" s="393"/>
      <c r="H739" s="392"/>
      <c r="I739" s="392"/>
      <c r="J739" s="393"/>
      <c r="K739" s="392"/>
      <c r="L739" s="392"/>
      <c r="M739" s="307"/>
      <c r="N739" s="307"/>
      <c r="O739" s="307"/>
      <c r="P739" s="307"/>
      <c r="Q739" s="307"/>
      <c r="R739" s="307"/>
      <c r="S739" s="307"/>
      <c r="T739" s="307"/>
      <c r="U739" s="307"/>
      <c r="V739" s="307"/>
      <c r="W739" s="307"/>
      <c r="X739" s="307"/>
      <c r="Y739" s="307"/>
      <c r="Z739" s="307"/>
    </row>
    <row r="740">
      <c r="A740" s="392"/>
      <c r="B740" s="392"/>
      <c r="C740" s="392"/>
      <c r="D740" s="392"/>
      <c r="E740" s="392"/>
      <c r="F740" s="392"/>
      <c r="G740" s="393"/>
      <c r="H740" s="392"/>
      <c r="I740" s="392"/>
      <c r="J740" s="393"/>
      <c r="K740" s="392"/>
      <c r="L740" s="392"/>
      <c r="M740" s="307"/>
      <c r="N740" s="307"/>
      <c r="O740" s="307"/>
      <c r="P740" s="307"/>
      <c r="Q740" s="307"/>
      <c r="R740" s="307"/>
      <c r="S740" s="307"/>
      <c r="T740" s="307"/>
      <c r="U740" s="307"/>
      <c r="V740" s="307"/>
      <c r="W740" s="307"/>
      <c r="X740" s="307"/>
      <c r="Y740" s="307"/>
      <c r="Z740" s="307"/>
    </row>
    <row r="741">
      <c r="A741" s="392"/>
      <c r="B741" s="392"/>
      <c r="C741" s="392"/>
      <c r="D741" s="392"/>
      <c r="E741" s="392"/>
      <c r="F741" s="392"/>
      <c r="G741" s="393"/>
      <c r="H741" s="392"/>
      <c r="I741" s="392"/>
      <c r="J741" s="393"/>
      <c r="K741" s="392"/>
      <c r="L741" s="392"/>
      <c r="M741" s="307"/>
      <c r="N741" s="307"/>
      <c r="O741" s="307"/>
      <c r="P741" s="307"/>
      <c r="Q741" s="307"/>
      <c r="R741" s="307"/>
      <c r="S741" s="307"/>
      <c r="T741" s="307"/>
      <c r="U741" s="307"/>
      <c r="V741" s="307"/>
      <c r="W741" s="307"/>
      <c r="X741" s="307"/>
      <c r="Y741" s="307"/>
      <c r="Z741" s="307"/>
    </row>
    <row r="742">
      <c r="A742" s="392"/>
      <c r="B742" s="392"/>
      <c r="C742" s="392"/>
      <c r="D742" s="392"/>
      <c r="E742" s="392"/>
      <c r="F742" s="392"/>
      <c r="G742" s="393"/>
      <c r="H742" s="392"/>
      <c r="I742" s="392"/>
      <c r="J742" s="393"/>
      <c r="K742" s="392"/>
      <c r="L742" s="392"/>
      <c r="M742" s="307"/>
      <c r="N742" s="307"/>
      <c r="O742" s="307"/>
      <c r="P742" s="307"/>
      <c r="Q742" s="307"/>
      <c r="R742" s="307"/>
      <c r="S742" s="307"/>
      <c r="T742" s="307"/>
      <c r="U742" s="307"/>
      <c r="V742" s="307"/>
      <c r="W742" s="307"/>
      <c r="X742" s="307"/>
      <c r="Y742" s="307"/>
      <c r="Z742" s="307"/>
    </row>
    <row r="743">
      <c r="A743" s="392"/>
      <c r="B743" s="392"/>
      <c r="C743" s="392"/>
      <c r="D743" s="392"/>
      <c r="E743" s="392"/>
      <c r="F743" s="392"/>
      <c r="G743" s="393"/>
      <c r="H743" s="392"/>
      <c r="I743" s="392"/>
      <c r="J743" s="393"/>
      <c r="K743" s="392"/>
      <c r="L743" s="392"/>
      <c r="M743" s="307"/>
      <c r="N743" s="307"/>
      <c r="O743" s="307"/>
      <c r="P743" s="307"/>
      <c r="Q743" s="307"/>
      <c r="R743" s="307"/>
      <c r="S743" s="307"/>
      <c r="T743" s="307"/>
      <c r="U743" s="307"/>
      <c r="V743" s="307"/>
      <c r="W743" s="307"/>
      <c r="X743" s="307"/>
      <c r="Y743" s="307"/>
      <c r="Z743" s="307"/>
    </row>
    <row r="744">
      <c r="A744" s="392"/>
      <c r="B744" s="392"/>
      <c r="C744" s="392"/>
      <c r="D744" s="392"/>
      <c r="E744" s="392"/>
      <c r="F744" s="392"/>
      <c r="G744" s="393"/>
      <c r="H744" s="392"/>
      <c r="I744" s="392"/>
      <c r="J744" s="393"/>
      <c r="K744" s="392"/>
      <c r="L744" s="392"/>
      <c r="M744" s="307"/>
      <c r="N744" s="307"/>
      <c r="O744" s="307"/>
      <c r="P744" s="307"/>
      <c r="Q744" s="307"/>
      <c r="R744" s="307"/>
      <c r="S744" s="307"/>
      <c r="T744" s="307"/>
      <c r="U744" s="307"/>
      <c r="V744" s="307"/>
      <c r="W744" s="307"/>
      <c r="X744" s="307"/>
      <c r="Y744" s="307"/>
      <c r="Z744" s="307"/>
    </row>
    <row r="745">
      <c r="A745" s="392"/>
      <c r="B745" s="392"/>
      <c r="C745" s="392"/>
      <c r="D745" s="392"/>
      <c r="E745" s="392"/>
      <c r="F745" s="392"/>
      <c r="G745" s="393"/>
      <c r="H745" s="392"/>
      <c r="I745" s="392"/>
      <c r="J745" s="393"/>
      <c r="K745" s="392"/>
      <c r="L745" s="392"/>
      <c r="M745" s="307"/>
      <c r="N745" s="307"/>
      <c r="O745" s="307"/>
      <c r="P745" s="307"/>
      <c r="Q745" s="307"/>
      <c r="R745" s="307"/>
      <c r="S745" s="307"/>
      <c r="T745" s="307"/>
      <c r="U745" s="307"/>
      <c r="V745" s="307"/>
      <c r="W745" s="307"/>
      <c r="X745" s="307"/>
      <c r="Y745" s="307"/>
      <c r="Z745" s="307"/>
    </row>
    <row r="746">
      <c r="A746" s="392"/>
      <c r="B746" s="392"/>
      <c r="C746" s="392"/>
      <c r="D746" s="392"/>
      <c r="E746" s="392"/>
      <c r="F746" s="392"/>
      <c r="G746" s="393"/>
      <c r="H746" s="392"/>
      <c r="I746" s="392"/>
      <c r="J746" s="393"/>
      <c r="K746" s="392"/>
      <c r="L746" s="392"/>
      <c r="M746" s="307"/>
      <c r="N746" s="307"/>
      <c r="O746" s="307"/>
      <c r="P746" s="307"/>
      <c r="Q746" s="307"/>
      <c r="R746" s="307"/>
      <c r="S746" s="307"/>
      <c r="T746" s="307"/>
      <c r="U746" s="307"/>
      <c r="V746" s="307"/>
      <c r="W746" s="307"/>
      <c r="X746" s="307"/>
      <c r="Y746" s="307"/>
      <c r="Z746" s="307"/>
    </row>
    <row r="747">
      <c r="A747" s="392"/>
      <c r="B747" s="392"/>
      <c r="C747" s="392"/>
      <c r="D747" s="392"/>
      <c r="E747" s="392"/>
      <c r="F747" s="392"/>
      <c r="G747" s="393"/>
      <c r="H747" s="392"/>
      <c r="I747" s="392"/>
      <c r="J747" s="393"/>
      <c r="K747" s="392"/>
      <c r="L747" s="392"/>
      <c r="M747" s="307"/>
      <c r="N747" s="307"/>
      <c r="O747" s="307"/>
      <c r="P747" s="307"/>
      <c r="Q747" s="307"/>
      <c r="R747" s="307"/>
      <c r="S747" s="307"/>
      <c r="T747" s="307"/>
      <c r="U747" s="307"/>
      <c r="V747" s="307"/>
      <c r="W747" s="307"/>
      <c r="X747" s="307"/>
      <c r="Y747" s="307"/>
      <c r="Z747" s="307"/>
    </row>
    <row r="748">
      <c r="A748" s="392"/>
      <c r="B748" s="392"/>
      <c r="C748" s="392"/>
      <c r="D748" s="392"/>
      <c r="E748" s="392"/>
      <c r="F748" s="392"/>
      <c r="G748" s="393"/>
      <c r="H748" s="392"/>
      <c r="I748" s="392"/>
      <c r="J748" s="393"/>
      <c r="K748" s="392"/>
      <c r="L748" s="392"/>
      <c r="M748" s="307"/>
      <c r="N748" s="307"/>
      <c r="O748" s="307"/>
      <c r="P748" s="307"/>
      <c r="Q748" s="307"/>
      <c r="R748" s="307"/>
      <c r="S748" s="307"/>
      <c r="T748" s="307"/>
      <c r="U748" s="307"/>
      <c r="V748" s="307"/>
      <c r="W748" s="307"/>
      <c r="X748" s="307"/>
      <c r="Y748" s="307"/>
      <c r="Z748" s="307"/>
    </row>
    <row r="749">
      <c r="A749" s="392"/>
      <c r="B749" s="392"/>
      <c r="C749" s="392"/>
      <c r="D749" s="392"/>
      <c r="E749" s="392"/>
      <c r="F749" s="392"/>
      <c r="G749" s="393"/>
      <c r="H749" s="392"/>
      <c r="I749" s="392"/>
      <c r="J749" s="393"/>
      <c r="K749" s="392"/>
      <c r="L749" s="392"/>
      <c r="M749" s="307"/>
      <c r="N749" s="307"/>
      <c r="O749" s="307"/>
      <c r="P749" s="307"/>
      <c r="Q749" s="307"/>
      <c r="R749" s="307"/>
      <c r="S749" s="307"/>
      <c r="T749" s="307"/>
      <c r="U749" s="307"/>
      <c r="V749" s="307"/>
      <c r="W749" s="307"/>
      <c r="X749" s="307"/>
      <c r="Y749" s="307"/>
      <c r="Z749" s="307"/>
    </row>
    <row r="750">
      <c r="A750" s="392"/>
      <c r="B750" s="392"/>
      <c r="C750" s="392"/>
      <c r="D750" s="392"/>
      <c r="E750" s="392"/>
      <c r="F750" s="392"/>
      <c r="G750" s="393"/>
      <c r="H750" s="392"/>
      <c r="I750" s="392"/>
      <c r="J750" s="393"/>
      <c r="K750" s="392"/>
      <c r="L750" s="392"/>
      <c r="M750" s="307"/>
      <c r="N750" s="307"/>
      <c r="O750" s="307"/>
      <c r="P750" s="307"/>
      <c r="Q750" s="307"/>
      <c r="R750" s="307"/>
      <c r="S750" s="307"/>
      <c r="T750" s="307"/>
      <c r="U750" s="307"/>
      <c r="V750" s="307"/>
      <c r="W750" s="307"/>
      <c r="X750" s="307"/>
      <c r="Y750" s="307"/>
      <c r="Z750" s="307"/>
    </row>
    <row r="751">
      <c r="A751" s="392"/>
      <c r="B751" s="392"/>
      <c r="C751" s="392"/>
      <c r="D751" s="392"/>
      <c r="E751" s="392"/>
      <c r="F751" s="392"/>
      <c r="G751" s="393"/>
      <c r="H751" s="392"/>
      <c r="I751" s="392"/>
      <c r="J751" s="393"/>
      <c r="K751" s="392"/>
      <c r="L751" s="392"/>
      <c r="M751" s="307"/>
      <c r="N751" s="307"/>
      <c r="O751" s="307"/>
      <c r="P751" s="307"/>
      <c r="Q751" s="307"/>
      <c r="R751" s="307"/>
      <c r="S751" s="307"/>
      <c r="T751" s="307"/>
      <c r="U751" s="307"/>
      <c r="V751" s="307"/>
      <c r="W751" s="307"/>
      <c r="X751" s="307"/>
      <c r="Y751" s="307"/>
      <c r="Z751" s="307"/>
    </row>
    <row r="752">
      <c r="A752" s="392"/>
      <c r="B752" s="392"/>
      <c r="C752" s="392"/>
      <c r="D752" s="392"/>
      <c r="E752" s="392"/>
      <c r="F752" s="392"/>
      <c r="G752" s="393"/>
      <c r="H752" s="392"/>
      <c r="I752" s="392"/>
      <c r="J752" s="393"/>
      <c r="K752" s="392"/>
      <c r="L752" s="392"/>
      <c r="M752" s="307"/>
      <c r="N752" s="307"/>
      <c r="O752" s="307"/>
      <c r="P752" s="307"/>
      <c r="Q752" s="307"/>
      <c r="R752" s="307"/>
      <c r="S752" s="307"/>
      <c r="T752" s="307"/>
      <c r="U752" s="307"/>
      <c r="V752" s="307"/>
      <c r="W752" s="307"/>
      <c r="X752" s="307"/>
      <c r="Y752" s="307"/>
      <c r="Z752" s="307"/>
    </row>
    <row r="753">
      <c r="A753" s="392"/>
      <c r="B753" s="392"/>
      <c r="C753" s="392"/>
      <c r="D753" s="392"/>
      <c r="E753" s="392"/>
      <c r="F753" s="392"/>
      <c r="G753" s="393"/>
      <c r="H753" s="392"/>
      <c r="I753" s="392"/>
      <c r="J753" s="393"/>
      <c r="K753" s="392"/>
      <c r="L753" s="392"/>
      <c r="M753" s="307"/>
      <c r="N753" s="307"/>
      <c r="O753" s="307"/>
      <c r="P753" s="307"/>
      <c r="Q753" s="307"/>
      <c r="R753" s="307"/>
      <c r="S753" s="307"/>
      <c r="T753" s="307"/>
      <c r="U753" s="307"/>
      <c r="V753" s="307"/>
      <c r="W753" s="307"/>
      <c r="X753" s="307"/>
      <c r="Y753" s="307"/>
      <c r="Z753" s="307"/>
    </row>
    <row r="754">
      <c r="A754" s="392"/>
      <c r="B754" s="392"/>
      <c r="C754" s="392"/>
      <c r="D754" s="392"/>
      <c r="E754" s="392"/>
      <c r="F754" s="392"/>
      <c r="G754" s="393"/>
      <c r="H754" s="392"/>
      <c r="I754" s="392"/>
      <c r="J754" s="393"/>
      <c r="K754" s="392"/>
      <c r="L754" s="392"/>
      <c r="M754" s="307"/>
      <c r="N754" s="307"/>
      <c r="O754" s="307"/>
      <c r="P754" s="307"/>
      <c r="Q754" s="307"/>
      <c r="R754" s="307"/>
      <c r="S754" s="307"/>
      <c r="T754" s="307"/>
      <c r="U754" s="307"/>
      <c r="V754" s="307"/>
      <c r="W754" s="307"/>
      <c r="X754" s="307"/>
      <c r="Y754" s="307"/>
      <c r="Z754" s="307"/>
    </row>
    <row r="755">
      <c r="A755" s="392"/>
      <c r="B755" s="392"/>
      <c r="C755" s="392"/>
      <c r="D755" s="392"/>
      <c r="E755" s="392"/>
      <c r="F755" s="392"/>
      <c r="G755" s="393"/>
      <c r="H755" s="392"/>
      <c r="I755" s="392"/>
      <c r="J755" s="393"/>
      <c r="K755" s="392"/>
      <c r="L755" s="392"/>
      <c r="M755" s="307"/>
      <c r="N755" s="307"/>
      <c r="O755" s="307"/>
      <c r="P755" s="307"/>
      <c r="Q755" s="307"/>
      <c r="R755" s="307"/>
      <c r="S755" s="307"/>
      <c r="T755" s="307"/>
      <c r="U755" s="307"/>
      <c r="V755" s="307"/>
      <c r="W755" s="307"/>
      <c r="X755" s="307"/>
      <c r="Y755" s="307"/>
      <c r="Z755" s="307"/>
    </row>
    <row r="756">
      <c r="A756" s="392"/>
      <c r="B756" s="392"/>
      <c r="C756" s="392"/>
      <c r="D756" s="392"/>
      <c r="E756" s="392"/>
      <c r="F756" s="392"/>
      <c r="G756" s="393"/>
      <c r="H756" s="392"/>
      <c r="I756" s="392"/>
      <c r="J756" s="393"/>
      <c r="K756" s="392"/>
      <c r="L756" s="392"/>
      <c r="M756" s="307"/>
      <c r="N756" s="307"/>
      <c r="O756" s="307"/>
      <c r="P756" s="307"/>
      <c r="Q756" s="307"/>
      <c r="R756" s="307"/>
      <c r="S756" s="307"/>
      <c r="T756" s="307"/>
      <c r="U756" s="307"/>
      <c r="V756" s="307"/>
      <c r="W756" s="307"/>
      <c r="X756" s="307"/>
      <c r="Y756" s="307"/>
      <c r="Z756" s="307"/>
    </row>
    <row r="757">
      <c r="A757" s="392"/>
      <c r="B757" s="392"/>
      <c r="C757" s="392"/>
      <c r="D757" s="392"/>
      <c r="E757" s="392"/>
      <c r="F757" s="392"/>
      <c r="G757" s="393"/>
      <c r="H757" s="392"/>
      <c r="I757" s="392"/>
      <c r="J757" s="393"/>
      <c r="K757" s="392"/>
      <c r="L757" s="392"/>
      <c r="M757" s="307"/>
      <c r="N757" s="307"/>
      <c r="O757" s="307"/>
      <c r="P757" s="307"/>
      <c r="Q757" s="307"/>
      <c r="R757" s="307"/>
      <c r="S757" s="307"/>
      <c r="T757" s="307"/>
      <c r="U757" s="307"/>
      <c r="V757" s="307"/>
      <c r="W757" s="307"/>
      <c r="X757" s="307"/>
      <c r="Y757" s="307"/>
      <c r="Z757" s="307"/>
    </row>
    <row r="758">
      <c r="A758" s="392"/>
      <c r="B758" s="392"/>
      <c r="C758" s="392"/>
      <c r="D758" s="392"/>
      <c r="E758" s="392"/>
      <c r="F758" s="392"/>
      <c r="G758" s="393"/>
      <c r="H758" s="392"/>
      <c r="I758" s="392"/>
      <c r="J758" s="393"/>
      <c r="K758" s="392"/>
      <c r="L758" s="392"/>
      <c r="M758" s="307"/>
      <c r="N758" s="307"/>
      <c r="O758" s="307"/>
      <c r="P758" s="307"/>
      <c r="Q758" s="307"/>
      <c r="R758" s="307"/>
      <c r="S758" s="307"/>
      <c r="T758" s="307"/>
      <c r="U758" s="307"/>
      <c r="V758" s="307"/>
      <c r="W758" s="307"/>
      <c r="X758" s="307"/>
      <c r="Y758" s="307"/>
      <c r="Z758" s="307"/>
    </row>
    <row r="759">
      <c r="A759" s="392"/>
      <c r="B759" s="392"/>
      <c r="C759" s="392"/>
      <c r="D759" s="392"/>
      <c r="E759" s="392"/>
      <c r="F759" s="392"/>
      <c r="G759" s="393"/>
      <c r="H759" s="392"/>
      <c r="I759" s="392"/>
      <c r="J759" s="393"/>
      <c r="K759" s="392"/>
      <c r="L759" s="392"/>
      <c r="M759" s="307"/>
      <c r="N759" s="307"/>
      <c r="O759" s="307"/>
      <c r="P759" s="307"/>
      <c r="Q759" s="307"/>
      <c r="R759" s="307"/>
      <c r="S759" s="307"/>
      <c r="T759" s="307"/>
      <c r="U759" s="307"/>
      <c r="V759" s="307"/>
      <c r="W759" s="307"/>
      <c r="X759" s="307"/>
      <c r="Y759" s="307"/>
      <c r="Z759" s="307"/>
    </row>
    <row r="760">
      <c r="A760" s="392"/>
      <c r="B760" s="392"/>
      <c r="C760" s="392"/>
      <c r="D760" s="392"/>
      <c r="E760" s="392"/>
      <c r="F760" s="392"/>
      <c r="G760" s="393"/>
      <c r="H760" s="392"/>
      <c r="I760" s="392"/>
      <c r="J760" s="393"/>
      <c r="K760" s="392"/>
      <c r="L760" s="392"/>
      <c r="M760" s="307"/>
      <c r="N760" s="307"/>
      <c r="O760" s="307"/>
      <c r="P760" s="307"/>
      <c r="Q760" s="307"/>
      <c r="R760" s="307"/>
      <c r="S760" s="307"/>
      <c r="T760" s="307"/>
      <c r="U760" s="307"/>
      <c r="V760" s="307"/>
      <c r="W760" s="307"/>
      <c r="X760" s="307"/>
      <c r="Y760" s="307"/>
      <c r="Z760" s="307"/>
    </row>
    <row r="761">
      <c r="A761" s="392"/>
      <c r="B761" s="392"/>
      <c r="C761" s="392"/>
      <c r="D761" s="392"/>
      <c r="E761" s="392"/>
      <c r="F761" s="392"/>
      <c r="G761" s="393"/>
      <c r="H761" s="392"/>
      <c r="I761" s="392"/>
      <c r="J761" s="393"/>
      <c r="K761" s="392"/>
      <c r="L761" s="392"/>
      <c r="M761" s="307"/>
      <c r="N761" s="307"/>
      <c r="O761" s="307"/>
      <c r="P761" s="307"/>
      <c r="Q761" s="307"/>
      <c r="R761" s="307"/>
      <c r="S761" s="307"/>
      <c r="T761" s="307"/>
      <c r="U761" s="307"/>
      <c r="V761" s="307"/>
      <c r="W761" s="307"/>
      <c r="X761" s="307"/>
      <c r="Y761" s="307"/>
      <c r="Z761" s="307"/>
    </row>
    <row r="762">
      <c r="A762" s="392"/>
      <c r="B762" s="392"/>
      <c r="C762" s="392"/>
      <c r="D762" s="392"/>
      <c r="E762" s="392"/>
      <c r="F762" s="392"/>
      <c r="G762" s="393"/>
      <c r="H762" s="392"/>
      <c r="I762" s="392"/>
      <c r="J762" s="393"/>
      <c r="K762" s="392"/>
      <c r="L762" s="392"/>
      <c r="M762" s="307"/>
      <c r="N762" s="307"/>
      <c r="O762" s="307"/>
      <c r="P762" s="307"/>
      <c r="Q762" s="307"/>
      <c r="R762" s="307"/>
      <c r="S762" s="307"/>
      <c r="T762" s="307"/>
      <c r="U762" s="307"/>
      <c r="V762" s="307"/>
      <c r="W762" s="307"/>
      <c r="X762" s="307"/>
      <c r="Y762" s="307"/>
      <c r="Z762" s="307"/>
    </row>
    <row r="763">
      <c r="A763" s="392"/>
      <c r="B763" s="392"/>
      <c r="C763" s="392"/>
      <c r="D763" s="392"/>
      <c r="E763" s="392"/>
      <c r="F763" s="392"/>
      <c r="G763" s="393"/>
      <c r="H763" s="392"/>
      <c r="I763" s="392"/>
      <c r="J763" s="393"/>
      <c r="K763" s="392"/>
      <c r="L763" s="392"/>
      <c r="M763" s="307"/>
      <c r="N763" s="307"/>
      <c r="O763" s="307"/>
      <c r="P763" s="307"/>
      <c r="Q763" s="307"/>
      <c r="R763" s="307"/>
      <c r="S763" s="307"/>
      <c r="T763" s="307"/>
      <c r="U763" s="307"/>
      <c r="V763" s="307"/>
      <c r="W763" s="307"/>
      <c r="X763" s="307"/>
      <c r="Y763" s="307"/>
      <c r="Z763" s="307"/>
    </row>
    <row r="764">
      <c r="A764" s="392"/>
      <c r="B764" s="392"/>
      <c r="C764" s="392"/>
      <c r="D764" s="392"/>
      <c r="E764" s="392"/>
      <c r="F764" s="392"/>
      <c r="G764" s="393"/>
      <c r="H764" s="392"/>
      <c r="I764" s="392"/>
      <c r="J764" s="393"/>
      <c r="K764" s="392"/>
      <c r="L764" s="392"/>
      <c r="M764" s="307"/>
      <c r="N764" s="307"/>
      <c r="O764" s="307"/>
      <c r="P764" s="307"/>
      <c r="Q764" s="307"/>
      <c r="R764" s="307"/>
      <c r="S764" s="307"/>
      <c r="T764" s="307"/>
      <c r="U764" s="307"/>
      <c r="V764" s="307"/>
      <c r="W764" s="307"/>
      <c r="X764" s="307"/>
      <c r="Y764" s="307"/>
      <c r="Z764" s="307"/>
    </row>
    <row r="765">
      <c r="A765" s="392"/>
      <c r="B765" s="392"/>
      <c r="C765" s="392"/>
      <c r="D765" s="392"/>
      <c r="E765" s="392"/>
      <c r="F765" s="392"/>
      <c r="G765" s="393"/>
      <c r="H765" s="392"/>
      <c r="I765" s="392"/>
      <c r="J765" s="393"/>
      <c r="K765" s="392"/>
      <c r="L765" s="392"/>
      <c r="M765" s="307"/>
      <c r="N765" s="307"/>
      <c r="O765" s="307"/>
      <c r="P765" s="307"/>
      <c r="Q765" s="307"/>
      <c r="R765" s="307"/>
      <c r="S765" s="307"/>
      <c r="T765" s="307"/>
      <c r="U765" s="307"/>
      <c r="V765" s="307"/>
      <c r="W765" s="307"/>
      <c r="X765" s="307"/>
      <c r="Y765" s="307"/>
      <c r="Z765" s="307"/>
    </row>
    <row r="766">
      <c r="A766" s="392"/>
      <c r="B766" s="392"/>
      <c r="C766" s="392"/>
      <c r="D766" s="392"/>
      <c r="E766" s="392"/>
      <c r="F766" s="392"/>
      <c r="G766" s="393"/>
      <c r="H766" s="392"/>
      <c r="I766" s="392"/>
      <c r="J766" s="393"/>
      <c r="K766" s="392"/>
      <c r="L766" s="392"/>
      <c r="M766" s="307"/>
      <c r="N766" s="307"/>
      <c r="O766" s="307"/>
      <c r="P766" s="307"/>
      <c r="Q766" s="307"/>
      <c r="R766" s="307"/>
      <c r="S766" s="307"/>
      <c r="T766" s="307"/>
      <c r="U766" s="307"/>
      <c r="V766" s="307"/>
      <c r="W766" s="307"/>
      <c r="X766" s="307"/>
      <c r="Y766" s="307"/>
      <c r="Z766" s="307"/>
    </row>
    <row r="767">
      <c r="A767" s="392"/>
      <c r="B767" s="392"/>
      <c r="C767" s="392"/>
      <c r="D767" s="392"/>
      <c r="E767" s="392"/>
      <c r="F767" s="392"/>
      <c r="G767" s="393"/>
      <c r="H767" s="392"/>
      <c r="I767" s="392"/>
      <c r="J767" s="393"/>
      <c r="K767" s="392"/>
      <c r="L767" s="392"/>
      <c r="M767" s="307"/>
      <c r="N767" s="307"/>
      <c r="O767" s="307"/>
      <c r="P767" s="307"/>
      <c r="Q767" s="307"/>
      <c r="R767" s="307"/>
      <c r="S767" s="307"/>
      <c r="T767" s="307"/>
      <c r="U767" s="307"/>
      <c r="V767" s="307"/>
      <c r="W767" s="307"/>
      <c r="X767" s="307"/>
      <c r="Y767" s="307"/>
      <c r="Z767" s="307"/>
    </row>
    <row r="768">
      <c r="A768" s="392"/>
      <c r="B768" s="392"/>
      <c r="C768" s="392"/>
      <c r="D768" s="392"/>
      <c r="E768" s="392"/>
      <c r="F768" s="392"/>
      <c r="G768" s="393"/>
      <c r="H768" s="392"/>
      <c r="I768" s="392"/>
      <c r="J768" s="393"/>
      <c r="K768" s="392"/>
      <c r="L768" s="392"/>
      <c r="M768" s="307"/>
      <c r="N768" s="307"/>
      <c r="O768" s="307"/>
      <c r="P768" s="307"/>
      <c r="Q768" s="307"/>
      <c r="R768" s="307"/>
      <c r="S768" s="307"/>
      <c r="T768" s="307"/>
      <c r="U768" s="307"/>
      <c r="V768" s="307"/>
      <c r="W768" s="307"/>
      <c r="X768" s="307"/>
      <c r="Y768" s="307"/>
      <c r="Z768" s="307"/>
    </row>
    <row r="769">
      <c r="A769" s="392"/>
      <c r="B769" s="392"/>
      <c r="C769" s="392"/>
      <c r="D769" s="392"/>
      <c r="E769" s="392"/>
      <c r="F769" s="392"/>
      <c r="G769" s="393"/>
      <c r="H769" s="392"/>
      <c r="I769" s="392"/>
      <c r="J769" s="393"/>
      <c r="K769" s="392"/>
      <c r="L769" s="392"/>
      <c r="M769" s="307"/>
      <c r="N769" s="307"/>
      <c r="O769" s="307"/>
      <c r="P769" s="307"/>
      <c r="Q769" s="307"/>
      <c r="R769" s="307"/>
      <c r="S769" s="307"/>
      <c r="T769" s="307"/>
      <c r="U769" s="307"/>
      <c r="V769" s="307"/>
      <c r="W769" s="307"/>
      <c r="X769" s="307"/>
      <c r="Y769" s="307"/>
      <c r="Z769" s="307"/>
    </row>
    <row r="770">
      <c r="A770" s="392"/>
      <c r="B770" s="392"/>
      <c r="C770" s="392"/>
      <c r="D770" s="392"/>
      <c r="E770" s="392"/>
      <c r="F770" s="392"/>
      <c r="G770" s="393"/>
      <c r="H770" s="392"/>
      <c r="I770" s="392"/>
      <c r="J770" s="393"/>
      <c r="K770" s="392"/>
      <c r="L770" s="392"/>
      <c r="M770" s="307"/>
      <c r="N770" s="307"/>
      <c r="O770" s="307"/>
      <c r="P770" s="307"/>
      <c r="Q770" s="307"/>
      <c r="R770" s="307"/>
      <c r="S770" s="307"/>
      <c r="T770" s="307"/>
      <c r="U770" s="307"/>
      <c r="V770" s="307"/>
      <c r="W770" s="307"/>
      <c r="X770" s="307"/>
      <c r="Y770" s="307"/>
      <c r="Z770" s="307"/>
    </row>
    <row r="771">
      <c r="A771" s="392"/>
      <c r="B771" s="392"/>
      <c r="C771" s="392"/>
      <c r="D771" s="392"/>
      <c r="E771" s="392"/>
      <c r="F771" s="392"/>
      <c r="G771" s="393"/>
      <c r="H771" s="392"/>
      <c r="I771" s="392"/>
      <c r="J771" s="393"/>
      <c r="K771" s="392"/>
      <c r="L771" s="392"/>
      <c r="M771" s="307"/>
      <c r="N771" s="307"/>
      <c r="O771" s="307"/>
      <c r="P771" s="307"/>
      <c r="Q771" s="307"/>
      <c r="R771" s="307"/>
      <c r="S771" s="307"/>
      <c r="T771" s="307"/>
      <c r="U771" s="307"/>
      <c r="V771" s="307"/>
      <c r="W771" s="307"/>
      <c r="X771" s="307"/>
      <c r="Y771" s="307"/>
      <c r="Z771" s="307"/>
    </row>
    <row r="772">
      <c r="A772" s="392"/>
      <c r="B772" s="392"/>
      <c r="C772" s="392"/>
      <c r="D772" s="392"/>
      <c r="E772" s="392"/>
      <c r="F772" s="392"/>
      <c r="G772" s="393"/>
      <c r="H772" s="392"/>
      <c r="I772" s="392"/>
      <c r="J772" s="393"/>
      <c r="K772" s="392"/>
      <c r="L772" s="392"/>
      <c r="M772" s="307"/>
      <c r="N772" s="307"/>
      <c r="O772" s="307"/>
      <c r="P772" s="307"/>
      <c r="Q772" s="307"/>
      <c r="R772" s="307"/>
      <c r="S772" s="307"/>
      <c r="T772" s="307"/>
      <c r="U772" s="307"/>
      <c r="V772" s="307"/>
      <c r="W772" s="307"/>
      <c r="X772" s="307"/>
      <c r="Y772" s="307"/>
      <c r="Z772" s="307"/>
    </row>
    <row r="773">
      <c r="A773" s="392"/>
      <c r="B773" s="392"/>
      <c r="C773" s="392"/>
      <c r="D773" s="392"/>
      <c r="E773" s="392"/>
      <c r="F773" s="392"/>
      <c r="G773" s="393"/>
      <c r="H773" s="392"/>
      <c r="I773" s="392"/>
      <c r="J773" s="393"/>
      <c r="K773" s="392"/>
      <c r="L773" s="392"/>
      <c r="M773" s="307"/>
      <c r="N773" s="307"/>
      <c r="O773" s="307"/>
      <c r="P773" s="307"/>
      <c r="Q773" s="307"/>
      <c r="R773" s="307"/>
      <c r="S773" s="307"/>
      <c r="T773" s="307"/>
      <c r="U773" s="307"/>
      <c r="V773" s="307"/>
      <c r="W773" s="307"/>
      <c r="X773" s="307"/>
      <c r="Y773" s="307"/>
      <c r="Z773" s="307"/>
    </row>
    <row r="774">
      <c r="A774" s="392"/>
      <c r="B774" s="392"/>
      <c r="C774" s="392"/>
      <c r="D774" s="392"/>
      <c r="E774" s="392"/>
      <c r="F774" s="392"/>
      <c r="G774" s="393"/>
      <c r="H774" s="392"/>
      <c r="I774" s="392"/>
      <c r="J774" s="393"/>
      <c r="K774" s="392"/>
      <c r="L774" s="392"/>
      <c r="M774" s="307"/>
      <c r="N774" s="307"/>
      <c r="O774" s="307"/>
      <c r="P774" s="307"/>
      <c r="Q774" s="307"/>
      <c r="R774" s="307"/>
      <c r="S774" s="307"/>
      <c r="T774" s="307"/>
      <c r="U774" s="307"/>
      <c r="V774" s="307"/>
      <c r="W774" s="307"/>
      <c r="X774" s="307"/>
      <c r="Y774" s="307"/>
      <c r="Z774" s="307"/>
    </row>
    <row r="775">
      <c r="A775" s="392"/>
      <c r="B775" s="392"/>
      <c r="C775" s="392"/>
      <c r="D775" s="392"/>
      <c r="E775" s="392"/>
      <c r="F775" s="392"/>
      <c r="G775" s="393"/>
      <c r="H775" s="392"/>
      <c r="I775" s="392"/>
      <c r="J775" s="393"/>
      <c r="K775" s="392"/>
      <c r="L775" s="392"/>
      <c r="M775" s="307"/>
      <c r="N775" s="307"/>
      <c r="O775" s="307"/>
      <c r="P775" s="307"/>
      <c r="Q775" s="307"/>
      <c r="R775" s="307"/>
      <c r="S775" s="307"/>
      <c r="T775" s="307"/>
      <c r="U775" s="307"/>
      <c r="V775" s="307"/>
      <c r="W775" s="307"/>
      <c r="X775" s="307"/>
      <c r="Y775" s="307"/>
      <c r="Z775" s="307"/>
    </row>
    <row r="776">
      <c r="A776" s="392"/>
      <c r="B776" s="392"/>
      <c r="C776" s="392"/>
      <c r="D776" s="392"/>
      <c r="E776" s="392"/>
      <c r="F776" s="392"/>
      <c r="G776" s="393"/>
      <c r="H776" s="392"/>
      <c r="I776" s="392"/>
      <c r="J776" s="393"/>
      <c r="K776" s="392"/>
      <c r="L776" s="392"/>
      <c r="M776" s="307"/>
      <c r="N776" s="307"/>
      <c r="O776" s="307"/>
      <c r="P776" s="307"/>
      <c r="Q776" s="307"/>
      <c r="R776" s="307"/>
      <c r="S776" s="307"/>
      <c r="T776" s="307"/>
      <c r="U776" s="307"/>
      <c r="V776" s="307"/>
      <c r="W776" s="307"/>
      <c r="X776" s="307"/>
      <c r="Y776" s="307"/>
      <c r="Z776" s="307"/>
    </row>
    <row r="777">
      <c r="A777" s="392"/>
      <c r="B777" s="392"/>
      <c r="C777" s="392"/>
      <c r="D777" s="392"/>
      <c r="E777" s="392"/>
      <c r="F777" s="392"/>
      <c r="G777" s="393"/>
      <c r="H777" s="392"/>
      <c r="I777" s="392"/>
      <c r="J777" s="393"/>
      <c r="K777" s="392"/>
      <c r="L777" s="392"/>
      <c r="M777" s="307"/>
      <c r="N777" s="307"/>
      <c r="O777" s="307"/>
      <c r="P777" s="307"/>
      <c r="Q777" s="307"/>
      <c r="R777" s="307"/>
      <c r="S777" s="307"/>
      <c r="T777" s="307"/>
      <c r="U777" s="307"/>
      <c r="V777" s="307"/>
      <c r="W777" s="307"/>
      <c r="X777" s="307"/>
      <c r="Y777" s="307"/>
      <c r="Z777" s="307"/>
    </row>
    <row r="778">
      <c r="A778" s="392"/>
      <c r="B778" s="392"/>
      <c r="C778" s="392"/>
      <c r="D778" s="392"/>
      <c r="E778" s="392"/>
      <c r="F778" s="392"/>
      <c r="G778" s="393"/>
      <c r="H778" s="392"/>
      <c r="I778" s="392"/>
      <c r="J778" s="393"/>
      <c r="K778" s="392"/>
      <c r="L778" s="392"/>
      <c r="M778" s="307"/>
      <c r="N778" s="307"/>
      <c r="O778" s="307"/>
      <c r="P778" s="307"/>
      <c r="Q778" s="307"/>
      <c r="R778" s="307"/>
      <c r="S778" s="307"/>
      <c r="T778" s="307"/>
      <c r="U778" s="307"/>
      <c r="V778" s="307"/>
      <c r="W778" s="307"/>
      <c r="X778" s="307"/>
      <c r="Y778" s="307"/>
      <c r="Z778" s="307"/>
    </row>
    <row r="779">
      <c r="A779" s="392"/>
      <c r="B779" s="392"/>
      <c r="C779" s="392"/>
      <c r="D779" s="392"/>
      <c r="E779" s="392"/>
      <c r="F779" s="392"/>
      <c r="G779" s="393"/>
      <c r="H779" s="392"/>
      <c r="I779" s="392"/>
      <c r="J779" s="393"/>
      <c r="K779" s="392"/>
      <c r="L779" s="392"/>
      <c r="M779" s="307"/>
      <c r="N779" s="307"/>
      <c r="O779" s="307"/>
      <c r="P779" s="307"/>
      <c r="Q779" s="307"/>
      <c r="R779" s="307"/>
      <c r="S779" s="307"/>
      <c r="T779" s="307"/>
      <c r="U779" s="307"/>
      <c r="V779" s="307"/>
      <c r="W779" s="307"/>
      <c r="X779" s="307"/>
      <c r="Y779" s="307"/>
      <c r="Z779" s="307"/>
    </row>
    <row r="780">
      <c r="A780" s="392"/>
      <c r="B780" s="392"/>
      <c r="C780" s="392"/>
      <c r="D780" s="392"/>
      <c r="E780" s="392"/>
      <c r="F780" s="392"/>
      <c r="G780" s="393"/>
      <c r="H780" s="392"/>
      <c r="I780" s="392"/>
      <c r="J780" s="393"/>
      <c r="K780" s="392"/>
      <c r="L780" s="392"/>
      <c r="M780" s="307"/>
      <c r="N780" s="307"/>
      <c r="O780" s="307"/>
      <c r="P780" s="307"/>
      <c r="Q780" s="307"/>
      <c r="R780" s="307"/>
      <c r="S780" s="307"/>
      <c r="T780" s="307"/>
      <c r="U780" s="307"/>
      <c r="V780" s="307"/>
      <c r="W780" s="307"/>
      <c r="X780" s="307"/>
      <c r="Y780" s="307"/>
      <c r="Z780" s="307"/>
    </row>
    <row r="781">
      <c r="A781" s="392"/>
      <c r="B781" s="392"/>
      <c r="C781" s="392"/>
      <c r="D781" s="392"/>
      <c r="E781" s="392"/>
      <c r="F781" s="392"/>
      <c r="G781" s="393"/>
      <c r="H781" s="392"/>
      <c r="I781" s="392"/>
      <c r="J781" s="393"/>
      <c r="K781" s="392"/>
      <c r="L781" s="392"/>
      <c r="M781" s="307"/>
      <c r="N781" s="307"/>
      <c r="O781" s="307"/>
      <c r="P781" s="307"/>
      <c r="Q781" s="307"/>
      <c r="R781" s="307"/>
      <c r="S781" s="307"/>
      <c r="T781" s="307"/>
      <c r="U781" s="307"/>
      <c r="V781" s="307"/>
      <c r="W781" s="307"/>
      <c r="X781" s="307"/>
      <c r="Y781" s="307"/>
      <c r="Z781" s="307"/>
    </row>
    <row r="782">
      <c r="A782" s="392"/>
      <c r="B782" s="392"/>
      <c r="C782" s="392"/>
      <c r="D782" s="392"/>
      <c r="E782" s="392"/>
      <c r="F782" s="392"/>
      <c r="G782" s="393"/>
      <c r="H782" s="392"/>
      <c r="I782" s="392"/>
      <c r="J782" s="393"/>
      <c r="K782" s="392"/>
      <c r="L782" s="392"/>
      <c r="M782" s="307"/>
      <c r="N782" s="307"/>
      <c r="O782" s="307"/>
      <c r="P782" s="307"/>
      <c r="Q782" s="307"/>
      <c r="R782" s="307"/>
      <c r="S782" s="307"/>
      <c r="T782" s="307"/>
      <c r="U782" s="307"/>
      <c r="V782" s="307"/>
      <c r="W782" s="307"/>
      <c r="X782" s="307"/>
      <c r="Y782" s="307"/>
      <c r="Z782" s="307"/>
    </row>
    <row r="783">
      <c r="A783" s="392"/>
      <c r="B783" s="392"/>
      <c r="C783" s="392"/>
      <c r="D783" s="392"/>
      <c r="E783" s="392"/>
      <c r="F783" s="392"/>
      <c r="G783" s="393"/>
      <c r="H783" s="392"/>
      <c r="I783" s="392"/>
      <c r="J783" s="393"/>
      <c r="K783" s="392"/>
      <c r="L783" s="392"/>
      <c r="M783" s="307"/>
      <c r="N783" s="307"/>
      <c r="O783" s="307"/>
      <c r="P783" s="307"/>
      <c r="Q783" s="307"/>
      <c r="R783" s="307"/>
      <c r="S783" s="307"/>
      <c r="T783" s="307"/>
      <c r="U783" s="307"/>
      <c r="V783" s="307"/>
      <c r="W783" s="307"/>
      <c r="X783" s="307"/>
      <c r="Y783" s="307"/>
      <c r="Z783" s="307"/>
    </row>
    <row r="784">
      <c r="A784" s="392"/>
      <c r="B784" s="392"/>
      <c r="C784" s="392"/>
      <c r="D784" s="392"/>
      <c r="E784" s="392"/>
      <c r="F784" s="392"/>
      <c r="G784" s="393"/>
      <c r="H784" s="392"/>
      <c r="I784" s="392"/>
      <c r="J784" s="393"/>
      <c r="K784" s="392"/>
      <c r="L784" s="392"/>
      <c r="M784" s="307"/>
      <c r="N784" s="307"/>
      <c r="O784" s="307"/>
      <c r="P784" s="307"/>
      <c r="Q784" s="307"/>
      <c r="R784" s="307"/>
      <c r="S784" s="307"/>
      <c r="T784" s="307"/>
      <c r="U784" s="307"/>
      <c r="V784" s="307"/>
      <c r="W784" s="307"/>
      <c r="X784" s="307"/>
      <c r="Y784" s="307"/>
      <c r="Z784" s="307"/>
    </row>
    <row r="785">
      <c r="A785" s="392"/>
      <c r="B785" s="392"/>
      <c r="C785" s="392"/>
      <c r="D785" s="392"/>
      <c r="E785" s="392"/>
      <c r="F785" s="392"/>
      <c r="G785" s="393"/>
      <c r="H785" s="392"/>
      <c r="I785" s="392"/>
      <c r="J785" s="393"/>
      <c r="K785" s="392"/>
      <c r="L785" s="392"/>
      <c r="M785" s="307"/>
      <c r="N785" s="307"/>
      <c r="O785" s="307"/>
      <c r="P785" s="307"/>
      <c r="Q785" s="307"/>
      <c r="R785" s="307"/>
      <c r="S785" s="307"/>
      <c r="T785" s="307"/>
      <c r="U785" s="307"/>
      <c r="V785" s="307"/>
      <c r="W785" s="307"/>
      <c r="X785" s="307"/>
      <c r="Y785" s="307"/>
      <c r="Z785" s="307"/>
    </row>
    <row r="786">
      <c r="A786" s="392"/>
      <c r="B786" s="392"/>
      <c r="C786" s="392"/>
      <c r="D786" s="392"/>
      <c r="E786" s="392"/>
      <c r="F786" s="392"/>
      <c r="G786" s="393"/>
      <c r="H786" s="392"/>
      <c r="I786" s="392"/>
      <c r="J786" s="393"/>
      <c r="K786" s="392"/>
      <c r="L786" s="392"/>
      <c r="M786" s="307"/>
      <c r="N786" s="307"/>
      <c r="O786" s="307"/>
      <c r="P786" s="307"/>
      <c r="Q786" s="307"/>
      <c r="R786" s="307"/>
      <c r="S786" s="307"/>
      <c r="T786" s="307"/>
      <c r="U786" s="307"/>
      <c r="V786" s="307"/>
      <c r="W786" s="307"/>
      <c r="X786" s="307"/>
      <c r="Y786" s="307"/>
      <c r="Z786" s="307"/>
    </row>
    <row r="787">
      <c r="A787" s="392"/>
      <c r="B787" s="392"/>
      <c r="C787" s="392"/>
      <c r="D787" s="392"/>
      <c r="E787" s="392"/>
      <c r="F787" s="392"/>
      <c r="G787" s="393"/>
      <c r="H787" s="392"/>
      <c r="I787" s="392"/>
      <c r="J787" s="393"/>
      <c r="K787" s="392"/>
      <c r="L787" s="392"/>
      <c r="M787" s="307"/>
      <c r="N787" s="307"/>
      <c r="O787" s="307"/>
      <c r="P787" s="307"/>
      <c r="Q787" s="307"/>
      <c r="R787" s="307"/>
      <c r="S787" s="307"/>
      <c r="T787" s="307"/>
      <c r="U787" s="307"/>
      <c r="V787" s="307"/>
      <c r="W787" s="307"/>
      <c r="X787" s="307"/>
      <c r="Y787" s="307"/>
      <c r="Z787" s="307"/>
    </row>
    <row r="788">
      <c r="A788" s="392"/>
      <c r="B788" s="392"/>
      <c r="C788" s="392"/>
      <c r="D788" s="392"/>
      <c r="E788" s="392"/>
      <c r="F788" s="392"/>
      <c r="G788" s="393"/>
      <c r="H788" s="392"/>
      <c r="I788" s="392"/>
      <c r="J788" s="393"/>
      <c r="K788" s="392"/>
      <c r="L788" s="392"/>
      <c r="M788" s="307"/>
      <c r="N788" s="307"/>
      <c r="O788" s="307"/>
      <c r="P788" s="307"/>
      <c r="Q788" s="307"/>
      <c r="R788" s="307"/>
      <c r="S788" s="307"/>
      <c r="T788" s="307"/>
      <c r="U788" s="307"/>
      <c r="V788" s="307"/>
      <c r="W788" s="307"/>
      <c r="X788" s="307"/>
      <c r="Y788" s="307"/>
      <c r="Z788" s="307"/>
    </row>
    <row r="789">
      <c r="A789" s="392"/>
      <c r="B789" s="392"/>
      <c r="C789" s="392"/>
      <c r="D789" s="392"/>
      <c r="E789" s="392"/>
      <c r="F789" s="392"/>
      <c r="G789" s="393"/>
      <c r="H789" s="392"/>
      <c r="I789" s="392"/>
      <c r="J789" s="393"/>
      <c r="K789" s="392"/>
      <c r="L789" s="392"/>
      <c r="M789" s="307"/>
      <c r="N789" s="307"/>
      <c r="O789" s="307"/>
      <c r="P789" s="307"/>
      <c r="Q789" s="307"/>
      <c r="R789" s="307"/>
      <c r="S789" s="307"/>
      <c r="T789" s="307"/>
      <c r="U789" s="307"/>
      <c r="V789" s="307"/>
      <c r="W789" s="307"/>
      <c r="X789" s="307"/>
      <c r="Y789" s="307"/>
      <c r="Z789" s="307"/>
    </row>
    <row r="790">
      <c r="A790" s="392"/>
      <c r="B790" s="392"/>
      <c r="C790" s="392"/>
      <c r="D790" s="392"/>
      <c r="E790" s="392"/>
      <c r="F790" s="392"/>
      <c r="G790" s="393"/>
      <c r="H790" s="392"/>
      <c r="I790" s="392"/>
      <c r="J790" s="393"/>
      <c r="K790" s="392"/>
      <c r="L790" s="392"/>
      <c r="M790" s="307"/>
      <c r="N790" s="307"/>
      <c r="O790" s="307"/>
      <c r="P790" s="307"/>
      <c r="Q790" s="307"/>
      <c r="R790" s="307"/>
      <c r="S790" s="307"/>
      <c r="T790" s="307"/>
      <c r="U790" s="307"/>
      <c r="V790" s="307"/>
      <c r="W790" s="307"/>
      <c r="X790" s="307"/>
      <c r="Y790" s="307"/>
      <c r="Z790" s="307"/>
    </row>
    <row r="791">
      <c r="A791" s="392"/>
      <c r="B791" s="392"/>
      <c r="C791" s="392"/>
      <c r="D791" s="392"/>
      <c r="E791" s="392"/>
      <c r="F791" s="392"/>
      <c r="G791" s="393"/>
      <c r="H791" s="392"/>
      <c r="I791" s="392"/>
      <c r="J791" s="393"/>
      <c r="K791" s="392"/>
      <c r="L791" s="392"/>
      <c r="M791" s="307"/>
      <c r="N791" s="307"/>
      <c r="O791" s="307"/>
      <c r="P791" s="307"/>
      <c r="Q791" s="307"/>
      <c r="R791" s="307"/>
      <c r="S791" s="307"/>
      <c r="T791" s="307"/>
      <c r="U791" s="307"/>
      <c r="V791" s="307"/>
      <c r="W791" s="307"/>
      <c r="X791" s="307"/>
      <c r="Y791" s="307"/>
      <c r="Z791" s="307"/>
    </row>
    <row r="792">
      <c r="A792" s="392"/>
      <c r="B792" s="392"/>
      <c r="C792" s="392"/>
      <c r="D792" s="392"/>
      <c r="E792" s="392"/>
      <c r="F792" s="392"/>
      <c r="G792" s="393"/>
      <c r="H792" s="392"/>
      <c r="I792" s="392"/>
      <c r="J792" s="393"/>
      <c r="K792" s="392"/>
      <c r="L792" s="392"/>
      <c r="M792" s="307"/>
      <c r="N792" s="307"/>
      <c r="O792" s="307"/>
      <c r="P792" s="307"/>
      <c r="Q792" s="307"/>
      <c r="R792" s="307"/>
      <c r="S792" s="307"/>
      <c r="T792" s="307"/>
      <c r="U792" s="307"/>
      <c r="V792" s="307"/>
      <c r="W792" s="307"/>
      <c r="X792" s="307"/>
      <c r="Y792" s="307"/>
      <c r="Z792" s="307"/>
    </row>
    <row r="793">
      <c r="A793" s="392"/>
      <c r="B793" s="392"/>
      <c r="C793" s="392"/>
      <c r="D793" s="392"/>
      <c r="E793" s="392"/>
      <c r="F793" s="392"/>
      <c r="G793" s="393"/>
      <c r="H793" s="392"/>
      <c r="I793" s="392"/>
      <c r="J793" s="393"/>
      <c r="K793" s="392"/>
      <c r="L793" s="392"/>
      <c r="M793" s="307"/>
      <c r="N793" s="307"/>
      <c r="O793" s="307"/>
      <c r="P793" s="307"/>
      <c r="Q793" s="307"/>
      <c r="R793" s="307"/>
      <c r="S793" s="307"/>
      <c r="T793" s="307"/>
      <c r="U793" s="307"/>
      <c r="V793" s="307"/>
      <c r="W793" s="307"/>
      <c r="X793" s="307"/>
      <c r="Y793" s="307"/>
      <c r="Z793" s="307"/>
    </row>
    <row r="794">
      <c r="A794" s="392"/>
      <c r="B794" s="392"/>
      <c r="C794" s="392"/>
      <c r="D794" s="392"/>
      <c r="E794" s="392"/>
      <c r="F794" s="392"/>
      <c r="G794" s="393"/>
      <c r="H794" s="392"/>
      <c r="I794" s="392"/>
      <c r="J794" s="393"/>
      <c r="K794" s="392"/>
      <c r="L794" s="392"/>
      <c r="M794" s="307"/>
      <c r="N794" s="307"/>
      <c r="O794" s="307"/>
      <c r="P794" s="307"/>
      <c r="Q794" s="307"/>
      <c r="R794" s="307"/>
      <c r="S794" s="307"/>
      <c r="T794" s="307"/>
      <c r="U794" s="307"/>
      <c r="V794" s="307"/>
      <c r="W794" s="307"/>
      <c r="X794" s="307"/>
      <c r="Y794" s="307"/>
      <c r="Z794" s="307"/>
    </row>
    <row r="795">
      <c r="A795" s="392"/>
      <c r="B795" s="392"/>
      <c r="C795" s="392"/>
      <c r="D795" s="392"/>
      <c r="E795" s="392"/>
      <c r="F795" s="392"/>
      <c r="G795" s="393"/>
      <c r="H795" s="392"/>
      <c r="I795" s="392"/>
      <c r="J795" s="393"/>
      <c r="K795" s="392"/>
      <c r="L795" s="392"/>
      <c r="M795" s="307"/>
      <c r="N795" s="307"/>
      <c r="O795" s="307"/>
      <c r="P795" s="307"/>
      <c r="Q795" s="307"/>
      <c r="R795" s="307"/>
      <c r="S795" s="307"/>
      <c r="T795" s="307"/>
      <c r="U795" s="307"/>
      <c r="V795" s="307"/>
      <c r="W795" s="307"/>
      <c r="X795" s="307"/>
      <c r="Y795" s="307"/>
      <c r="Z795" s="307"/>
    </row>
    <row r="796">
      <c r="A796" s="392"/>
      <c r="B796" s="392"/>
      <c r="C796" s="392"/>
      <c r="D796" s="392"/>
      <c r="E796" s="392"/>
      <c r="F796" s="392"/>
      <c r="G796" s="393"/>
      <c r="H796" s="392"/>
      <c r="I796" s="392"/>
      <c r="J796" s="393"/>
      <c r="K796" s="392"/>
      <c r="L796" s="392"/>
      <c r="M796" s="307"/>
      <c r="N796" s="307"/>
      <c r="O796" s="307"/>
      <c r="P796" s="307"/>
      <c r="Q796" s="307"/>
      <c r="R796" s="307"/>
      <c r="S796" s="307"/>
      <c r="T796" s="307"/>
      <c r="U796" s="307"/>
      <c r="V796" s="307"/>
      <c r="W796" s="307"/>
      <c r="X796" s="307"/>
      <c r="Y796" s="307"/>
      <c r="Z796" s="307"/>
    </row>
    <row r="797">
      <c r="A797" s="392"/>
      <c r="B797" s="392"/>
      <c r="C797" s="392"/>
      <c r="D797" s="392"/>
      <c r="E797" s="392"/>
      <c r="F797" s="392"/>
      <c r="G797" s="393"/>
      <c r="H797" s="392"/>
      <c r="I797" s="392"/>
      <c r="J797" s="393"/>
      <c r="K797" s="392"/>
      <c r="L797" s="392"/>
      <c r="M797" s="307"/>
      <c r="N797" s="307"/>
      <c r="O797" s="307"/>
      <c r="P797" s="307"/>
      <c r="Q797" s="307"/>
      <c r="R797" s="307"/>
      <c r="S797" s="307"/>
      <c r="T797" s="307"/>
      <c r="U797" s="307"/>
      <c r="V797" s="307"/>
      <c r="W797" s="307"/>
      <c r="X797" s="307"/>
      <c r="Y797" s="307"/>
      <c r="Z797" s="307"/>
    </row>
    <row r="798">
      <c r="A798" s="392"/>
      <c r="B798" s="392"/>
      <c r="C798" s="392"/>
      <c r="D798" s="392"/>
      <c r="E798" s="392"/>
      <c r="F798" s="392"/>
      <c r="G798" s="393"/>
      <c r="H798" s="392"/>
      <c r="I798" s="392"/>
      <c r="J798" s="393"/>
      <c r="K798" s="392"/>
      <c r="L798" s="392"/>
      <c r="M798" s="307"/>
      <c r="N798" s="307"/>
      <c r="O798" s="307"/>
      <c r="P798" s="307"/>
      <c r="Q798" s="307"/>
      <c r="R798" s="307"/>
      <c r="S798" s="307"/>
      <c r="T798" s="307"/>
      <c r="U798" s="307"/>
      <c r="V798" s="307"/>
      <c r="W798" s="307"/>
      <c r="X798" s="307"/>
      <c r="Y798" s="307"/>
      <c r="Z798" s="307"/>
    </row>
    <row r="799">
      <c r="A799" s="392"/>
      <c r="B799" s="392"/>
      <c r="C799" s="392"/>
      <c r="D799" s="392"/>
      <c r="E799" s="392"/>
      <c r="F799" s="392"/>
      <c r="G799" s="393"/>
      <c r="H799" s="392"/>
      <c r="I799" s="392"/>
      <c r="J799" s="393"/>
      <c r="K799" s="392"/>
      <c r="L799" s="392"/>
      <c r="M799" s="307"/>
      <c r="N799" s="307"/>
      <c r="O799" s="307"/>
      <c r="P799" s="307"/>
      <c r="Q799" s="307"/>
      <c r="R799" s="307"/>
      <c r="S799" s="307"/>
      <c r="T799" s="307"/>
      <c r="U799" s="307"/>
      <c r="V799" s="307"/>
      <c r="W799" s="307"/>
      <c r="X799" s="307"/>
      <c r="Y799" s="307"/>
      <c r="Z799" s="307"/>
    </row>
    <row r="800">
      <c r="A800" s="392"/>
      <c r="B800" s="392"/>
      <c r="C800" s="392"/>
      <c r="D800" s="392"/>
      <c r="E800" s="392"/>
      <c r="F800" s="392"/>
      <c r="G800" s="393"/>
      <c r="H800" s="392"/>
      <c r="I800" s="392"/>
      <c r="J800" s="393"/>
      <c r="K800" s="392"/>
      <c r="L800" s="392"/>
      <c r="M800" s="307"/>
      <c r="N800" s="307"/>
      <c r="O800" s="307"/>
      <c r="P800" s="307"/>
      <c r="Q800" s="307"/>
      <c r="R800" s="307"/>
      <c r="S800" s="307"/>
      <c r="T800" s="307"/>
      <c r="U800" s="307"/>
      <c r="V800" s="307"/>
      <c r="W800" s="307"/>
      <c r="X800" s="307"/>
      <c r="Y800" s="307"/>
      <c r="Z800" s="307"/>
    </row>
    <row r="801">
      <c r="A801" s="392"/>
      <c r="B801" s="392"/>
      <c r="C801" s="392"/>
      <c r="D801" s="392"/>
      <c r="E801" s="392"/>
      <c r="F801" s="392"/>
      <c r="G801" s="393"/>
      <c r="H801" s="392"/>
      <c r="I801" s="392"/>
      <c r="J801" s="393"/>
      <c r="K801" s="392"/>
      <c r="L801" s="392"/>
      <c r="M801" s="307"/>
      <c r="N801" s="307"/>
      <c r="O801" s="307"/>
      <c r="P801" s="307"/>
      <c r="Q801" s="307"/>
      <c r="R801" s="307"/>
      <c r="S801" s="307"/>
      <c r="T801" s="307"/>
      <c r="U801" s="307"/>
      <c r="V801" s="307"/>
      <c r="W801" s="307"/>
      <c r="X801" s="307"/>
      <c r="Y801" s="307"/>
      <c r="Z801" s="307"/>
    </row>
    <row r="802">
      <c r="A802" s="392"/>
      <c r="B802" s="392"/>
      <c r="C802" s="392"/>
      <c r="D802" s="392"/>
      <c r="E802" s="392"/>
      <c r="F802" s="392"/>
      <c r="G802" s="393"/>
      <c r="H802" s="392"/>
      <c r="I802" s="392"/>
      <c r="J802" s="393"/>
      <c r="K802" s="392"/>
      <c r="L802" s="392"/>
      <c r="M802" s="307"/>
      <c r="N802" s="307"/>
      <c r="O802" s="307"/>
      <c r="P802" s="307"/>
      <c r="Q802" s="307"/>
      <c r="R802" s="307"/>
      <c r="S802" s="307"/>
      <c r="T802" s="307"/>
      <c r="U802" s="307"/>
      <c r="V802" s="307"/>
      <c r="W802" s="307"/>
      <c r="X802" s="307"/>
      <c r="Y802" s="307"/>
      <c r="Z802" s="307"/>
    </row>
    <row r="803">
      <c r="A803" s="392"/>
      <c r="B803" s="392"/>
      <c r="C803" s="392"/>
      <c r="D803" s="392"/>
      <c r="E803" s="392"/>
      <c r="F803" s="392"/>
      <c r="G803" s="393"/>
      <c r="H803" s="392"/>
      <c r="I803" s="392"/>
      <c r="J803" s="393"/>
      <c r="K803" s="392"/>
      <c r="L803" s="392"/>
      <c r="M803" s="307"/>
      <c r="N803" s="307"/>
      <c r="O803" s="307"/>
      <c r="P803" s="307"/>
      <c r="Q803" s="307"/>
      <c r="R803" s="307"/>
      <c r="S803" s="307"/>
      <c r="T803" s="307"/>
      <c r="U803" s="307"/>
      <c r="V803" s="307"/>
      <c r="W803" s="307"/>
      <c r="X803" s="307"/>
      <c r="Y803" s="307"/>
      <c r="Z803" s="307"/>
    </row>
    <row r="804">
      <c r="A804" s="392"/>
      <c r="B804" s="392"/>
      <c r="C804" s="392"/>
      <c r="D804" s="392"/>
      <c r="E804" s="392"/>
      <c r="F804" s="392"/>
      <c r="G804" s="393"/>
      <c r="H804" s="392"/>
      <c r="I804" s="392"/>
      <c r="J804" s="393"/>
      <c r="K804" s="392"/>
      <c r="L804" s="392"/>
      <c r="M804" s="307"/>
      <c r="N804" s="307"/>
      <c r="O804" s="307"/>
      <c r="P804" s="307"/>
      <c r="Q804" s="307"/>
      <c r="R804" s="307"/>
      <c r="S804" s="307"/>
      <c r="T804" s="307"/>
      <c r="U804" s="307"/>
      <c r="V804" s="307"/>
      <c r="W804" s="307"/>
      <c r="X804" s="307"/>
      <c r="Y804" s="307"/>
      <c r="Z804" s="307"/>
    </row>
    <row r="805">
      <c r="A805" s="392"/>
      <c r="B805" s="392"/>
      <c r="C805" s="392"/>
      <c r="D805" s="392"/>
      <c r="E805" s="392"/>
      <c r="F805" s="392"/>
      <c r="G805" s="393"/>
      <c r="H805" s="392"/>
      <c r="I805" s="392"/>
      <c r="J805" s="393"/>
      <c r="K805" s="392"/>
      <c r="L805" s="392"/>
      <c r="M805" s="307"/>
      <c r="N805" s="307"/>
      <c r="O805" s="307"/>
      <c r="P805" s="307"/>
      <c r="Q805" s="307"/>
      <c r="R805" s="307"/>
      <c r="S805" s="307"/>
      <c r="T805" s="307"/>
      <c r="U805" s="307"/>
      <c r="V805" s="307"/>
      <c r="W805" s="307"/>
      <c r="X805" s="307"/>
      <c r="Y805" s="307"/>
      <c r="Z805" s="307"/>
    </row>
    <row r="806">
      <c r="A806" s="392"/>
      <c r="B806" s="392"/>
      <c r="C806" s="392"/>
      <c r="D806" s="392"/>
      <c r="E806" s="392"/>
      <c r="F806" s="392"/>
      <c r="G806" s="393"/>
      <c r="H806" s="392"/>
      <c r="I806" s="392"/>
      <c r="J806" s="393"/>
      <c r="K806" s="392"/>
      <c r="L806" s="392"/>
      <c r="M806" s="307"/>
      <c r="N806" s="307"/>
      <c r="O806" s="307"/>
      <c r="P806" s="307"/>
      <c r="Q806" s="307"/>
      <c r="R806" s="307"/>
      <c r="S806" s="307"/>
      <c r="T806" s="307"/>
      <c r="U806" s="307"/>
      <c r="V806" s="307"/>
      <c r="W806" s="307"/>
      <c r="X806" s="307"/>
      <c r="Y806" s="307"/>
      <c r="Z806" s="307"/>
    </row>
    <row r="807">
      <c r="A807" s="392"/>
      <c r="B807" s="392"/>
      <c r="C807" s="392"/>
      <c r="D807" s="392"/>
      <c r="E807" s="392"/>
      <c r="F807" s="392"/>
      <c r="G807" s="393"/>
      <c r="H807" s="392"/>
      <c r="I807" s="392"/>
      <c r="J807" s="393"/>
      <c r="K807" s="392"/>
      <c r="L807" s="392"/>
      <c r="M807" s="307"/>
      <c r="N807" s="307"/>
      <c r="O807" s="307"/>
      <c r="P807" s="307"/>
      <c r="Q807" s="307"/>
      <c r="R807" s="307"/>
      <c r="S807" s="307"/>
      <c r="T807" s="307"/>
      <c r="U807" s="307"/>
      <c r="V807" s="307"/>
      <c r="W807" s="307"/>
      <c r="X807" s="307"/>
      <c r="Y807" s="307"/>
      <c r="Z807" s="307"/>
    </row>
    <row r="808">
      <c r="A808" s="392"/>
      <c r="B808" s="392"/>
      <c r="C808" s="392"/>
      <c r="D808" s="392"/>
      <c r="E808" s="392"/>
      <c r="F808" s="392"/>
      <c r="G808" s="393"/>
      <c r="H808" s="392"/>
      <c r="I808" s="392"/>
      <c r="J808" s="393"/>
      <c r="K808" s="392"/>
      <c r="L808" s="392"/>
      <c r="M808" s="307"/>
      <c r="N808" s="307"/>
      <c r="O808" s="307"/>
      <c r="P808" s="307"/>
      <c r="Q808" s="307"/>
      <c r="R808" s="307"/>
      <c r="S808" s="307"/>
      <c r="T808" s="307"/>
      <c r="U808" s="307"/>
      <c r="V808" s="307"/>
      <c r="W808" s="307"/>
      <c r="X808" s="307"/>
      <c r="Y808" s="307"/>
      <c r="Z808" s="307"/>
    </row>
    <row r="809">
      <c r="A809" s="392"/>
      <c r="B809" s="392"/>
      <c r="C809" s="392"/>
      <c r="D809" s="392"/>
      <c r="E809" s="392"/>
      <c r="F809" s="392"/>
      <c r="G809" s="393"/>
      <c r="H809" s="392"/>
      <c r="I809" s="392"/>
      <c r="J809" s="393"/>
      <c r="K809" s="392"/>
      <c r="L809" s="392"/>
      <c r="M809" s="307"/>
      <c r="N809" s="307"/>
      <c r="O809" s="307"/>
      <c r="P809" s="307"/>
      <c r="Q809" s="307"/>
      <c r="R809" s="307"/>
      <c r="S809" s="307"/>
      <c r="T809" s="307"/>
      <c r="U809" s="307"/>
      <c r="V809" s="307"/>
      <c r="W809" s="307"/>
      <c r="X809" s="307"/>
      <c r="Y809" s="307"/>
      <c r="Z809" s="307"/>
    </row>
    <row r="810">
      <c r="A810" s="392"/>
      <c r="B810" s="392"/>
      <c r="C810" s="392"/>
      <c r="D810" s="392"/>
      <c r="E810" s="392"/>
      <c r="F810" s="392"/>
      <c r="G810" s="393"/>
      <c r="H810" s="392"/>
      <c r="I810" s="392"/>
      <c r="J810" s="393"/>
      <c r="K810" s="392"/>
      <c r="L810" s="392"/>
      <c r="M810" s="307"/>
      <c r="N810" s="307"/>
      <c r="O810" s="307"/>
      <c r="P810" s="307"/>
      <c r="Q810" s="307"/>
      <c r="R810" s="307"/>
      <c r="S810" s="307"/>
      <c r="T810" s="307"/>
      <c r="U810" s="307"/>
      <c r="V810" s="307"/>
      <c r="W810" s="307"/>
      <c r="X810" s="307"/>
      <c r="Y810" s="307"/>
      <c r="Z810" s="307"/>
    </row>
    <row r="811">
      <c r="A811" s="392"/>
      <c r="B811" s="392"/>
      <c r="C811" s="392"/>
      <c r="D811" s="392"/>
      <c r="E811" s="392"/>
      <c r="F811" s="392"/>
      <c r="G811" s="393"/>
      <c r="H811" s="392"/>
      <c r="I811" s="392"/>
      <c r="J811" s="393"/>
      <c r="K811" s="392"/>
      <c r="L811" s="392"/>
      <c r="M811" s="307"/>
      <c r="N811" s="307"/>
      <c r="O811" s="307"/>
      <c r="P811" s="307"/>
      <c r="Q811" s="307"/>
      <c r="R811" s="307"/>
      <c r="S811" s="307"/>
      <c r="T811" s="307"/>
      <c r="U811" s="307"/>
      <c r="V811" s="307"/>
      <c r="W811" s="307"/>
      <c r="X811" s="307"/>
      <c r="Y811" s="307"/>
      <c r="Z811" s="307"/>
    </row>
    <row r="812">
      <c r="A812" s="392"/>
      <c r="B812" s="392"/>
      <c r="C812" s="392"/>
      <c r="D812" s="392"/>
      <c r="E812" s="392"/>
      <c r="F812" s="392"/>
      <c r="G812" s="393"/>
      <c r="H812" s="392"/>
      <c r="I812" s="392"/>
      <c r="J812" s="393"/>
      <c r="K812" s="392"/>
      <c r="L812" s="392"/>
      <c r="M812" s="307"/>
      <c r="N812" s="307"/>
      <c r="O812" s="307"/>
      <c r="P812" s="307"/>
      <c r="Q812" s="307"/>
      <c r="R812" s="307"/>
      <c r="S812" s="307"/>
      <c r="T812" s="307"/>
      <c r="U812" s="307"/>
      <c r="V812" s="307"/>
      <c r="W812" s="307"/>
      <c r="X812" s="307"/>
      <c r="Y812" s="307"/>
      <c r="Z812" s="307"/>
    </row>
    <row r="813">
      <c r="A813" s="392"/>
      <c r="B813" s="392"/>
      <c r="C813" s="392"/>
      <c r="D813" s="392"/>
      <c r="E813" s="392"/>
      <c r="F813" s="392"/>
      <c r="G813" s="393"/>
      <c r="H813" s="392"/>
      <c r="I813" s="392"/>
      <c r="J813" s="393"/>
      <c r="K813" s="392"/>
      <c r="L813" s="392"/>
      <c r="M813" s="307"/>
      <c r="N813" s="307"/>
      <c r="O813" s="307"/>
      <c r="P813" s="307"/>
      <c r="Q813" s="307"/>
      <c r="R813" s="307"/>
      <c r="S813" s="307"/>
      <c r="T813" s="307"/>
      <c r="U813" s="307"/>
      <c r="V813" s="307"/>
      <c r="W813" s="307"/>
      <c r="X813" s="307"/>
      <c r="Y813" s="307"/>
      <c r="Z813" s="307"/>
    </row>
    <row r="814">
      <c r="A814" s="392"/>
      <c r="B814" s="392"/>
      <c r="C814" s="392"/>
      <c r="D814" s="392"/>
      <c r="E814" s="392"/>
      <c r="F814" s="392"/>
      <c r="G814" s="393"/>
      <c r="H814" s="392"/>
      <c r="I814" s="392"/>
      <c r="J814" s="393"/>
      <c r="K814" s="392"/>
      <c r="L814" s="392"/>
      <c r="M814" s="307"/>
      <c r="N814" s="307"/>
      <c r="O814" s="307"/>
      <c r="P814" s="307"/>
      <c r="Q814" s="307"/>
      <c r="R814" s="307"/>
      <c r="S814" s="307"/>
      <c r="T814" s="307"/>
      <c r="U814" s="307"/>
      <c r="V814" s="307"/>
      <c r="W814" s="307"/>
      <c r="X814" s="307"/>
      <c r="Y814" s="307"/>
      <c r="Z814" s="307"/>
    </row>
    <row r="815">
      <c r="A815" s="392"/>
      <c r="B815" s="392"/>
      <c r="C815" s="392"/>
      <c r="D815" s="392"/>
      <c r="E815" s="392"/>
      <c r="F815" s="392"/>
      <c r="G815" s="393"/>
      <c r="H815" s="392"/>
      <c r="I815" s="392"/>
      <c r="J815" s="393"/>
      <c r="K815" s="392"/>
      <c r="L815" s="392"/>
      <c r="M815" s="307"/>
      <c r="N815" s="307"/>
      <c r="O815" s="307"/>
      <c r="P815" s="307"/>
      <c r="Q815" s="307"/>
      <c r="R815" s="307"/>
      <c r="S815" s="307"/>
      <c r="T815" s="307"/>
      <c r="U815" s="307"/>
      <c r="V815" s="307"/>
      <c r="W815" s="307"/>
      <c r="X815" s="307"/>
      <c r="Y815" s="307"/>
      <c r="Z815" s="307"/>
    </row>
    <row r="816">
      <c r="A816" s="392"/>
      <c r="B816" s="392"/>
      <c r="C816" s="392"/>
      <c r="D816" s="392"/>
      <c r="E816" s="392"/>
      <c r="F816" s="392"/>
      <c r="G816" s="393"/>
      <c r="H816" s="392"/>
      <c r="I816" s="392"/>
      <c r="J816" s="393"/>
      <c r="K816" s="392"/>
      <c r="L816" s="392"/>
      <c r="M816" s="307"/>
      <c r="N816" s="307"/>
      <c r="O816" s="307"/>
      <c r="P816" s="307"/>
      <c r="Q816" s="307"/>
      <c r="R816" s="307"/>
      <c r="S816" s="307"/>
      <c r="T816" s="307"/>
      <c r="U816" s="307"/>
      <c r="V816" s="307"/>
      <c r="W816" s="307"/>
      <c r="X816" s="307"/>
      <c r="Y816" s="307"/>
      <c r="Z816" s="307"/>
    </row>
    <row r="817">
      <c r="A817" s="392"/>
      <c r="B817" s="392"/>
      <c r="C817" s="392"/>
      <c r="D817" s="392"/>
      <c r="E817" s="392"/>
      <c r="F817" s="392"/>
      <c r="G817" s="393"/>
      <c r="H817" s="392"/>
      <c r="I817" s="392"/>
      <c r="J817" s="393"/>
      <c r="K817" s="392"/>
      <c r="L817" s="392"/>
      <c r="M817" s="307"/>
      <c r="N817" s="307"/>
      <c r="O817" s="307"/>
      <c r="P817" s="307"/>
      <c r="Q817" s="307"/>
      <c r="R817" s="307"/>
      <c r="S817" s="307"/>
      <c r="T817" s="307"/>
      <c r="U817" s="307"/>
      <c r="V817" s="307"/>
      <c r="W817" s="307"/>
      <c r="X817" s="307"/>
      <c r="Y817" s="307"/>
      <c r="Z817" s="307"/>
    </row>
    <row r="818">
      <c r="A818" s="392"/>
      <c r="B818" s="392"/>
      <c r="C818" s="392"/>
      <c r="D818" s="392"/>
      <c r="E818" s="392"/>
      <c r="F818" s="392"/>
      <c r="G818" s="393"/>
      <c r="H818" s="392"/>
      <c r="I818" s="392"/>
      <c r="J818" s="393"/>
      <c r="K818" s="392"/>
      <c r="L818" s="392"/>
      <c r="M818" s="307"/>
      <c r="N818" s="307"/>
      <c r="O818" s="307"/>
      <c r="P818" s="307"/>
      <c r="Q818" s="307"/>
      <c r="R818" s="307"/>
      <c r="S818" s="307"/>
      <c r="T818" s="307"/>
      <c r="U818" s="307"/>
      <c r="V818" s="307"/>
      <c r="W818" s="307"/>
      <c r="X818" s="307"/>
      <c r="Y818" s="307"/>
      <c r="Z818" s="307"/>
    </row>
    <row r="819">
      <c r="A819" s="392"/>
      <c r="B819" s="392"/>
      <c r="C819" s="392"/>
      <c r="D819" s="392"/>
      <c r="E819" s="392"/>
      <c r="F819" s="392"/>
      <c r="G819" s="393"/>
      <c r="H819" s="392"/>
      <c r="I819" s="392"/>
      <c r="J819" s="393"/>
      <c r="K819" s="392"/>
      <c r="L819" s="392"/>
      <c r="M819" s="307"/>
      <c r="N819" s="307"/>
      <c r="O819" s="307"/>
      <c r="P819" s="307"/>
      <c r="Q819" s="307"/>
      <c r="R819" s="307"/>
      <c r="S819" s="307"/>
      <c r="T819" s="307"/>
      <c r="U819" s="307"/>
      <c r="V819" s="307"/>
      <c r="W819" s="307"/>
      <c r="X819" s="307"/>
      <c r="Y819" s="307"/>
      <c r="Z819" s="307"/>
    </row>
    <row r="820">
      <c r="A820" s="392"/>
      <c r="B820" s="392"/>
      <c r="C820" s="392"/>
      <c r="D820" s="392"/>
      <c r="E820" s="392"/>
      <c r="F820" s="392"/>
      <c r="G820" s="393"/>
      <c r="H820" s="392"/>
      <c r="I820" s="392"/>
      <c r="J820" s="393"/>
      <c r="K820" s="392"/>
      <c r="L820" s="392"/>
      <c r="M820" s="307"/>
      <c r="N820" s="307"/>
      <c r="O820" s="307"/>
      <c r="P820" s="307"/>
      <c r="Q820" s="307"/>
      <c r="R820" s="307"/>
      <c r="S820" s="307"/>
      <c r="T820" s="307"/>
      <c r="U820" s="307"/>
      <c r="V820" s="307"/>
      <c r="W820" s="307"/>
      <c r="X820" s="307"/>
      <c r="Y820" s="307"/>
      <c r="Z820" s="307"/>
    </row>
    <row r="821">
      <c r="A821" s="392"/>
      <c r="B821" s="392"/>
      <c r="C821" s="392"/>
      <c r="D821" s="392"/>
      <c r="E821" s="392"/>
      <c r="F821" s="392"/>
      <c r="G821" s="393"/>
      <c r="H821" s="392"/>
      <c r="I821" s="392"/>
      <c r="J821" s="393"/>
      <c r="K821" s="392"/>
      <c r="L821" s="392"/>
      <c r="M821" s="307"/>
      <c r="N821" s="307"/>
      <c r="O821" s="307"/>
      <c r="P821" s="307"/>
      <c r="Q821" s="307"/>
      <c r="R821" s="307"/>
      <c r="S821" s="307"/>
      <c r="T821" s="307"/>
      <c r="U821" s="307"/>
      <c r="V821" s="307"/>
      <c r="W821" s="307"/>
      <c r="X821" s="307"/>
      <c r="Y821" s="307"/>
      <c r="Z821" s="307"/>
    </row>
    <row r="822">
      <c r="A822" s="392"/>
      <c r="B822" s="392"/>
      <c r="C822" s="392"/>
      <c r="D822" s="392"/>
      <c r="E822" s="392"/>
      <c r="F822" s="392"/>
      <c r="G822" s="393"/>
      <c r="H822" s="392"/>
      <c r="I822" s="392"/>
      <c r="J822" s="393"/>
      <c r="K822" s="392"/>
      <c r="L822" s="392"/>
      <c r="M822" s="307"/>
      <c r="N822" s="307"/>
      <c r="O822" s="307"/>
      <c r="P822" s="307"/>
      <c r="Q822" s="307"/>
      <c r="R822" s="307"/>
      <c r="S822" s="307"/>
      <c r="T822" s="307"/>
      <c r="U822" s="307"/>
      <c r="V822" s="307"/>
      <c r="W822" s="307"/>
      <c r="X822" s="307"/>
      <c r="Y822" s="307"/>
      <c r="Z822" s="307"/>
    </row>
    <row r="823">
      <c r="A823" s="392"/>
      <c r="B823" s="392"/>
      <c r="C823" s="392"/>
      <c r="D823" s="392"/>
      <c r="E823" s="392"/>
      <c r="F823" s="392"/>
      <c r="G823" s="393"/>
      <c r="H823" s="392"/>
      <c r="I823" s="392"/>
      <c r="J823" s="393"/>
      <c r="K823" s="392"/>
      <c r="L823" s="392"/>
      <c r="M823" s="307"/>
      <c r="N823" s="307"/>
      <c r="O823" s="307"/>
      <c r="P823" s="307"/>
      <c r="Q823" s="307"/>
      <c r="R823" s="307"/>
      <c r="S823" s="307"/>
      <c r="T823" s="307"/>
      <c r="U823" s="307"/>
      <c r="V823" s="307"/>
      <c r="W823" s="307"/>
      <c r="X823" s="307"/>
      <c r="Y823" s="307"/>
      <c r="Z823" s="307"/>
    </row>
    <row r="824">
      <c r="A824" s="392"/>
      <c r="B824" s="392"/>
      <c r="C824" s="392"/>
      <c r="D824" s="392"/>
      <c r="E824" s="392"/>
      <c r="F824" s="392"/>
      <c r="G824" s="393"/>
      <c r="H824" s="392"/>
      <c r="I824" s="392"/>
      <c r="J824" s="393"/>
      <c r="K824" s="392"/>
      <c r="L824" s="392"/>
      <c r="M824" s="307"/>
      <c r="N824" s="307"/>
      <c r="O824" s="307"/>
      <c r="P824" s="307"/>
      <c r="Q824" s="307"/>
      <c r="R824" s="307"/>
      <c r="S824" s="307"/>
      <c r="T824" s="307"/>
      <c r="U824" s="307"/>
      <c r="V824" s="307"/>
      <c r="W824" s="307"/>
      <c r="X824" s="307"/>
      <c r="Y824" s="307"/>
      <c r="Z824" s="307"/>
    </row>
    <row r="825">
      <c r="A825" s="392"/>
      <c r="B825" s="392"/>
      <c r="C825" s="392"/>
      <c r="D825" s="392"/>
      <c r="E825" s="392"/>
      <c r="F825" s="392"/>
      <c r="G825" s="393"/>
      <c r="H825" s="392"/>
      <c r="I825" s="392"/>
      <c r="J825" s="393"/>
      <c r="K825" s="392"/>
      <c r="L825" s="392"/>
      <c r="M825" s="307"/>
      <c r="N825" s="307"/>
      <c r="O825" s="307"/>
      <c r="P825" s="307"/>
      <c r="Q825" s="307"/>
      <c r="R825" s="307"/>
      <c r="S825" s="307"/>
      <c r="T825" s="307"/>
      <c r="U825" s="307"/>
      <c r="V825" s="307"/>
      <c r="W825" s="307"/>
      <c r="X825" s="307"/>
      <c r="Y825" s="307"/>
      <c r="Z825" s="307"/>
    </row>
    <row r="826">
      <c r="A826" s="392"/>
      <c r="B826" s="392"/>
      <c r="C826" s="392"/>
      <c r="D826" s="392"/>
      <c r="E826" s="392"/>
      <c r="F826" s="392"/>
      <c r="G826" s="393"/>
      <c r="H826" s="392"/>
      <c r="I826" s="392"/>
      <c r="J826" s="393"/>
      <c r="K826" s="392"/>
      <c r="L826" s="392"/>
      <c r="M826" s="307"/>
      <c r="N826" s="307"/>
      <c r="O826" s="307"/>
      <c r="P826" s="307"/>
      <c r="Q826" s="307"/>
      <c r="R826" s="307"/>
      <c r="S826" s="307"/>
      <c r="T826" s="307"/>
      <c r="U826" s="307"/>
      <c r="V826" s="307"/>
      <c r="W826" s="307"/>
      <c r="X826" s="307"/>
      <c r="Y826" s="307"/>
      <c r="Z826" s="307"/>
    </row>
    <row r="827">
      <c r="A827" s="392"/>
      <c r="B827" s="392"/>
      <c r="C827" s="392"/>
      <c r="D827" s="392"/>
      <c r="E827" s="392"/>
      <c r="F827" s="392"/>
      <c r="G827" s="393"/>
      <c r="H827" s="392"/>
      <c r="I827" s="392"/>
      <c r="J827" s="393"/>
      <c r="K827" s="392"/>
      <c r="L827" s="392"/>
      <c r="M827" s="307"/>
      <c r="N827" s="307"/>
      <c r="O827" s="307"/>
      <c r="P827" s="307"/>
      <c r="Q827" s="307"/>
      <c r="R827" s="307"/>
      <c r="S827" s="307"/>
      <c r="T827" s="307"/>
      <c r="U827" s="307"/>
      <c r="V827" s="307"/>
      <c r="W827" s="307"/>
      <c r="X827" s="307"/>
      <c r="Y827" s="307"/>
      <c r="Z827" s="307"/>
    </row>
    <row r="828">
      <c r="A828" s="392"/>
      <c r="B828" s="392"/>
      <c r="C828" s="392"/>
      <c r="D828" s="392"/>
      <c r="E828" s="392"/>
      <c r="F828" s="392"/>
      <c r="G828" s="393"/>
      <c r="H828" s="392"/>
      <c r="I828" s="392"/>
      <c r="J828" s="393"/>
      <c r="K828" s="392"/>
      <c r="L828" s="392"/>
      <c r="M828" s="307"/>
      <c r="N828" s="307"/>
      <c r="O828" s="307"/>
      <c r="P828" s="307"/>
      <c r="Q828" s="307"/>
      <c r="R828" s="307"/>
      <c r="S828" s="307"/>
      <c r="T828" s="307"/>
      <c r="U828" s="307"/>
      <c r="V828" s="307"/>
      <c r="W828" s="307"/>
      <c r="X828" s="307"/>
      <c r="Y828" s="307"/>
      <c r="Z828" s="307"/>
    </row>
    <row r="829">
      <c r="A829" s="392"/>
      <c r="B829" s="392"/>
      <c r="C829" s="392"/>
      <c r="D829" s="392"/>
      <c r="E829" s="392"/>
      <c r="F829" s="392"/>
      <c r="G829" s="393"/>
      <c r="H829" s="392"/>
      <c r="I829" s="392"/>
      <c r="J829" s="393"/>
      <c r="K829" s="392"/>
      <c r="L829" s="392"/>
      <c r="M829" s="307"/>
      <c r="N829" s="307"/>
      <c r="O829" s="307"/>
      <c r="P829" s="307"/>
      <c r="Q829" s="307"/>
      <c r="R829" s="307"/>
      <c r="S829" s="307"/>
      <c r="T829" s="307"/>
      <c r="U829" s="307"/>
      <c r="V829" s="307"/>
      <c r="W829" s="307"/>
      <c r="X829" s="307"/>
      <c r="Y829" s="307"/>
      <c r="Z829" s="307"/>
    </row>
    <row r="830">
      <c r="A830" s="392"/>
      <c r="B830" s="392"/>
      <c r="C830" s="392"/>
      <c r="D830" s="392"/>
      <c r="E830" s="392"/>
      <c r="F830" s="392"/>
      <c r="G830" s="393"/>
      <c r="H830" s="392"/>
      <c r="I830" s="392"/>
      <c r="J830" s="393"/>
      <c r="K830" s="392"/>
      <c r="L830" s="392"/>
      <c r="M830" s="307"/>
      <c r="N830" s="307"/>
      <c r="O830" s="307"/>
      <c r="P830" s="307"/>
      <c r="Q830" s="307"/>
      <c r="R830" s="307"/>
      <c r="S830" s="307"/>
      <c r="T830" s="307"/>
      <c r="U830" s="307"/>
      <c r="V830" s="307"/>
      <c r="W830" s="307"/>
      <c r="X830" s="307"/>
      <c r="Y830" s="307"/>
      <c r="Z830" s="307"/>
    </row>
    <row r="831">
      <c r="A831" s="392"/>
      <c r="B831" s="392"/>
      <c r="C831" s="392"/>
      <c r="D831" s="392"/>
      <c r="E831" s="392"/>
      <c r="F831" s="392"/>
      <c r="G831" s="393"/>
      <c r="H831" s="392"/>
      <c r="I831" s="392"/>
      <c r="J831" s="393"/>
      <c r="K831" s="392"/>
      <c r="L831" s="392"/>
      <c r="M831" s="307"/>
      <c r="N831" s="307"/>
      <c r="O831" s="307"/>
      <c r="P831" s="307"/>
      <c r="Q831" s="307"/>
      <c r="R831" s="307"/>
      <c r="S831" s="307"/>
      <c r="T831" s="307"/>
      <c r="U831" s="307"/>
      <c r="V831" s="307"/>
      <c r="W831" s="307"/>
      <c r="X831" s="307"/>
      <c r="Y831" s="307"/>
      <c r="Z831" s="307"/>
    </row>
    <row r="832">
      <c r="A832" s="392"/>
      <c r="B832" s="392"/>
      <c r="C832" s="392"/>
      <c r="D832" s="392"/>
      <c r="E832" s="392"/>
      <c r="F832" s="392"/>
      <c r="G832" s="393"/>
      <c r="H832" s="392"/>
      <c r="I832" s="392"/>
      <c r="J832" s="393"/>
      <c r="K832" s="392"/>
      <c r="L832" s="392"/>
      <c r="M832" s="307"/>
      <c r="N832" s="307"/>
      <c r="O832" s="307"/>
      <c r="P832" s="307"/>
      <c r="Q832" s="307"/>
      <c r="R832" s="307"/>
      <c r="S832" s="307"/>
      <c r="T832" s="307"/>
      <c r="U832" s="307"/>
      <c r="V832" s="307"/>
      <c r="W832" s="307"/>
      <c r="X832" s="307"/>
      <c r="Y832" s="307"/>
      <c r="Z832" s="307"/>
    </row>
    <row r="833">
      <c r="A833" s="392"/>
      <c r="B833" s="392"/>
      <c r="C833" s="392"/>
      <c r="D833" s="392"/>
      <c r="E833" s="392"/>
      <c r="F833" s="392"/>
      <c r="G833" s="393"/>
      <c r="H833" s="392"/>
      <c r="I833" s="392"/>
      <c r="J833" s="393"/>
      <c r="K833" s="392"/>
      <c r="L833" s="392"/>
      <c r="M833" s="307"/>
      <c r="N833" s="307"/>
      <c r="O833" s="307"/>
      <c r="P833" s="307"/>
      <c r="Q833" s="307"/>
      <c r="R833" s="307"/>
      <c r="S833" s="307"/>
      <c r="T833" s="307"/>
      <c r="U833" s="307"/>
      <c r="V833" s="307"/>
      <c r="W833" s="307"/>
      <c r="X833" s="307"/>
      <c r="Y833" s="307"/>
      <c r="Z833" s="307"/>
    </row>
    <row r="834">
      <c r="A834" s="392"/>
      <c r="B834" s="392"/>
      <c r="C834" s="392"/>
      <c r="D834" s="392"/>
      <c r="E834" s="392"/>
      <c r="F834" s="392"/>
      <c r="G834" s="393"/>
      <c r="H834" s="392"/>
      <c r="I834" s="392"/>
      <c r="J834" s="393"/>
      <c r="K834" s="392"/>
      <c r="L834" s="392"/>
      <c r="M834" s="307"/>
      <c r="N834" s="307"/>
      <c r="O834" s="307"/>
      <c r="P834" s="307"/>
      <c r="Q834" s="307"/>
      <c r="R834" s="307"/>
      <c r="S834" s="307"/>
      <c r="T834" s="307"/>
      <c r="U834" s="307"/>
      <c r="V834" s="307"/>
      <c r="W834" s="307"/>
      <c r="X834" s="307"/>
      <c r="Y834" s="307"/>
      <c r="Z834" s="307"/>
    </row>
    <row r="835">
      <c r="A835" s="392"/>
      <c r="B835" s="392"/>
      <c r="C835" s="392"/>
      <c r="D835" s="392"/>
      <c r="E835" s="392"/>
      <c r="F835" s="392"/>
      <c r="G835" s="393"/>
      <c r="H835" s="392"/>
      <c r="I835" s="392"/>
      <c r="J835" s="393"/>
      <c r="K835" s="392"/>
      <c r="L835" s="392"/>
      <c r="M835" s="307"/>
      <c r="N835" s="307"/>
      <c r="O835" s="307"/>
      <c r="P835" s="307"/>
      <c r="Q835" s="307"/>
      <c r="R835" s="307"/>
      <c r="S835" s="307"/>
      <c r="T835" s="307"/>
      <c r="U835" s="307"/>
      <c r="V835" s="307"/>
      <c r="W835" s="307"/>
      <c r="X835" s="307"/>
      <c r="Y835" s="307"/>
      <c r="Z835" s="307"/>
    </row>
    <row r="836">
      <c r="A836" s="392"/>
      <c r="B836" s="392"/>
      <c r="C836" s="392"/>
      <c r="D836" s="392"/>
      <c r="E836" s="392"/>
      <c r="F836" s="392"/>
      <c r="G836" s="393"/>
      <c r="H836" s="392"/>
      <c r="I836" s="392"/>
      <c r="J836" s="393"/>
      <c r="K836" s="392"/>
      <c r="L836" s="392"/>
      <c r="M836" s="307"/>
      <c r="N836" s="307"/>
      <c r="O836" s="307"/>
      <c r="P836" s="307"/>
      <c r="Q836" s="307"/>
      <c r="R836" s="307"/>
      <c r="S836" s="307"/>
      <c r="T836" s="307"/>
      <c r="U836" s="307"/>
      <c r="V836" s="307"/>
      <c r="W836" s="307"/>
      <c r="X836" s="307"/>
      <c r="Y836" s="307"/>
      <c r="Z836" s="307"/>
    </row>
    <row r="837">
      <c r="A837" s="392"/>
      <c r="B837" s="392"/>
      <c r="C837" s="392"/>
      <c r="D837" s="392"/>
      <c r="E837" s="392"/>
      <c r="F837" s="392"/>
      <c r="G837" s="393"/>
      <c r="H837" s="392"/>
      <c r="I837" s="392"/>
      <c r="J837" s="393"/>
      <c r="K837" s="392"/>
      <c r="L837" s="392"/>
      <c r="M837" s="307"/>
      <c r="N837" s="307"/>
      <c r="O837" s="307"/>
      <c r="P837" s="307"/>
      <c r="Q837" s="307"/>
      <c r="R837" s="307"/>
      <c r="S837" s="307"/>
      <c r="T837" s="307"/>
      <c r="U837" s="307"/>
      <c r="V837" s="307"/>
      <c r="W837" s="307"/>
      <c r="X837" s="307"/>
      <c r="Y837" s="307"/>
      <c r="Z837" s="307"/>
    </row>
    <row r="838">
      <c r="A838" s="392"/>
      <c r="B838" s="392"/>
      <c r="C838" s="392"/>
      <c r="D838" s="392"/>
      <c r="E838" s="392"/>
      <c r="F838" s="392"/>
      <c r="G838" s="393"/>
      <c r="H838" s="392"/>
      <c r="I838" s="392"/>
      <c r="J838" s="393"/>
      <c r="K838" s="392"/>
      <c r="L838" s="392"/>
      <c r="M838" s="307"/>
      <c r="N838" s="307"/>
      <c r="O838" s="307"/>
      <c r="P838" s="307"/>
      <c r="Q838" s="307"/>
      <c r="R838" s="307"/>
      <c r="S838" s="307"/>
      <c r="T838" s="307"/>
      <c r="U838" s="307"/>
      <c r="V838" s="307"/>
      <c r="W838" s="307"/>
      <c r="X838" s="307"/>
      <c r="Y838" s="307"/>
      <c r="Z838" s="307"/>
    </row>
    <row r="839">
      <c r="A839" s="392"/>
      <c r="B839" s="392"/>
      <c r="C839" s="392"/>
      <c r="D839" s="392"/>
      <c r="E839" s="392"/>
      <c r="F839" s="392"/>
      <c r="G839" s="393"/>
      <c r="H839" s="392"/>
      <c r="I839" s="392"/>
      <c r="J839" s="393"/>
      <c r="K839" s="392"/>
      <c r="L839" s="392"/>
      <c r="M839" s="307"/>
      <c r="N839" s="307"/>
      <c r="O839" s="307"/>
      <c r="P839" s="307"/>
      <c r="Q839" s="307"/>
      <c r="R839" s="307"/>
      <c r="S839" s="307"/>
      <c r="T839" s="307"/>
      <c r="U839" s="307"/>
      <c r="V839" s="307"/>
      <c r="W839" s="307"/>
      <c r="X839" s="307"/>
      <c r="Y839" s="307"/>
      <c r="Z839" s="307"/>
    </row>
    <row r="840">
      <c r="A840" s="392"/>
      <c r="B840" s="392"/>
      <c r="C840" s="392"/>
      <c r="D840" s="392"/>
      <c r="E840" s="392"/>
      <c r="F840" s="392"/>
      <c r="G840" s="393"/>
      <c r="H840" s="392"/>
      <c r="I840" s="392"/>
      <c r="J840" s="393"/>
      <c r="K840" s="392"/>
      <c r="L840" s="392"/>
      <c r="M840" s="307"/>
      <c r="N840" s="307"/>
      <c r="O840" s="307"/>
      <c r="P840" s="307"/>
      <c r="Q840" s="307"/>
      <c r="R840" s="307"/>
      <c r="S840" s="307"/>
      <c r="T840" s="307"/>
      <c r="U840" s="307"/>
      <c r="V840" s="307"/>
      <c r="W840" s="307"/>
      <c r="X840" s="307"/>
      <c r="Y840" s="307"/>
      <c r="Z840" s="307"/>
    </row>
    <row r="841">
      <c r="A841" s="392"/>
      <c r="B841" s="392"/>
      <c r="C841" s="392"/>
      <c r="D841" s="392"/>
      <c r="E841" s="392"/>
      <c r="F841" s="392"/>
      <c r="G841" s="393"/>
      <c r="H841" s="392"/>
      <c r="I841" s="392"/>
      <c r="J841" s="393"/>
      <c r="K841" s="392"/>
      <c r="L841" s="392"/>
      <c r="M841" s="307"/>
      <c r="N841" s="307"/>
      <c r="O841" s="307"/>
      <c r="P841" s="307"/>
      <c r="Q841" s="307"/>
      <c r="R841" s="307"/>
      <c r="S841" s="307"/>
      <c r="T841" s="307"/>
      <c r="U841" s="307"/>
      <c r="V841" s="307"/>
      <c r="W841" s="307"/>
      <c r="X841" s="307"/>
      <c r="Y841" s="307"/>
      <c r="Z841" s="307"/>
    </row>
    <row r="842">
      <c r="A842" s="392"/>
      <c r="B842" s="392"/>
      <c r="C842" s="392"/>
      <c r="D842" s="392"/>
      <c r="E842" s="392"/>
      <c r="F842" s="392"/>
      <c r="G842" s="393"/>
      <c r="H842" s="392"/>
      <c r="I842" s="392"/>
      <c r="J842" s="393"/>
      <c r="K842" s="392"/>
      <c r="L842" s="392"/>
      <c r="M842" s="307"/>
      <c r="N842" s="307"/>
      <c r="O842" s="307"/>
      <c r="P842" s="307"/>
      <c r="Q842" s="307"/>
      <c r="R842" s="307"/>
      <c r="S842" s="307"/>
      <c r="T842" s="307"/>
      <c r="U842" s="307"/>
      <c r="V842" s="307"/>
      <c r="W842" s="307"/>
      <c r="X842" s="307"/>
      <c r="Y842" s="307"/>
      <c r="Z842" s="307"/>
    </row>
    <row r="843">
      <c r="A843" s="392"/>
      <c r="B843" s="392"/>
      <c r="C843" s="392"/>
      <c r="D843" s="392"/>
      <c r="E843" s="392"/>
      <c r="F843" s="392"/>
      <c r="G843" s="393"/>
      <c r="H843" s="392"/>
      <c r="I843" s="392"/>
      <c r="J843" s="393"/>
      <c r="K843" s="392"/>
      <c r="L843" s="392"/>
      <c r="M843" s="307"/>
      <c r="N843" s="307"/>
      <c r="O843" s="307"/>
      <c r="P843" s="307"/>
      <c r="Q843" s="307"/>
      <c r="R843" s="307"/>
      <c r="S843" s="307"/>
      <c r="T843" s="307"/>
      <c r="U843" s="307"/>
      <c r="V843" s="307"/>
      <c r="W843" s="307"/>
      <c r="X843" s="307"/>
      <c r="Y843" s="307"/>
      <c r="Z843" s="307"/>
    </row>
    <row r="844">
      <c r="A844" s="392"/>
      <c r="B844" s="392"/>
      <c r="C844" s="392"/>
      <c r="D844" s="392"/>
      <c r="E844" s="392"/>
      <c r="F844" s="392"/>
      <c r="G844" s="393"/>
      <c r="H844" s="392"/>
      <c r="I844" s="392"/>
      <c r="J844" s="393"/>
      <c r="K844" s="392"/>
      <c r="L844" s="392"/>
      <c r="M844" s="307"/>
      <c r="N844" s="307"/>
      <c r="O844" s="307"/>
      <c r="P844" s="307"/>
      <c r="Q844" s="307"/>
      <c r="R844" s="307"/>
      <c r="S844" s="307"/>
      <c r="T844" s="307"/>
      <c r="U844" s="307"/>
      <c r="V844" s="307"/>
      <c r="W844" s="307"/>
      <c r="X844" s="307"/>
      <c r="Y844" s="307"/>
      <c r="Z844" s="307"/>
    </row>
    <row r="845">
      <c r="A845" s="392"/>
      <c r="B845" s="392"/>
      <c r="C845" s="392"/>
      <c r="D845" s="392"/>
      <c r="E845" s="392"/>
      <c r="F845" s="392"/>
      <c r="G845" s="393"/>
      <c r="H845" s="392"/>
      <c r="I845" s="392"/>
      <c r="J845" s="393"/>
      <c r="K845" s="392"/>
      <c r="L845" s="392"/>
      <c r="M845" s="307"/>
      <c r="N845" s="307"/>
      <c r="O845" s="307"/>
      <c r="P845" s="307"/>
      <c r="Q845" s="307"/>
      <c r="R845" s="307"/>
      <c r="S845" s="307"/>
      <c r="T845" s="307"/>
      <c r="U845" s="307"/>
      <c r="V845" s="307"/>
      <c r="W845" s="307"/>
      <c r="X845" s="307"/>
      <c r="Y845" s="307"/>
      <c r="Z845" s="307"/>
    </row>
    <row r="846">
      <c r="A846" s="392"/>
      <c r="B846" s="392"/>
      <c r="C846" s="392"/>
      <c r="D846" s="392"/>
      <c r="E846" s="392"/>
      <c r="F846" s="392"/>
      <c r="G846" s="393"/>
      <c r="H846" s="392"/>
      <c r="I846" s="392"/>
      <c r="J846" s="393"/>
      <c r="K846" s="392"/>
      <c r="L846" s="392"/>
      <c r="M846" s="307"/>
      <c r="N846" s="307"/>
      <c r="O846" s="307"/>
      <c r="P846" s="307"/>
      <c r="Q846" s="307"/>
      <c r="R846" s="307"/>
      <c r="S846" s="307"/>
      <c r="T846" s="307"/>
      <c r="U846" s="307"/>
      <c r="V846" s="307"/>
      <c r="W846" s="307"/>
      <c r="X846" s="307"/>
      <c r="Y846" s="307"/>
      <c r="Z846" s="307"/>
    </row>
    <row r="847">
      <c r="A847" s="392"/>
      <c r="B847" s="392"/>
      <c r="C847" s="392"/>
      <c r="D847" s="392"/>
      <c r="E847" s="392"/>
      <c r="F847" s="392"/>
      <c r="G847" s="393"/>
      <c r="H847" s="392"/>
      <c r="I847" s="392"/>
      <c r="J847" s="393"/>
      <c r="K847" s="392"/>
      <c r="L847" s="392"/>
      <c r="M847" s="307"/>
      <c r="N847" s="307"/>
      <c r="O847" s="307"/>
      <c r="P847" s="307"/>
      <c r="Q847" s="307"/>
      <c r="R847" s="307"/>
      <c r="S847" s="307"/>
      <c r="T847" s="307"/>
      <c r="U847" s="307"/>
      <c r="V847" s="307"/>
      <c r="W847" s="307"/>
      <c r="X847" s="307"/>
      <c r="Y847" s="307"/>
      <c r="Z847" s="307"/>
    </row>
    <row r="848">
      <c r="A848" s="392"/>
      <c r="B848" s="392"/>
      <c r="C848" s="392"/>
      <c r="D848" s="392"/>
      <c r="E848" s="392"/>
      <c r="F848" s="392"/>
      <c r="G848" s="393"/>
      <c r="H848" s="392"/>
      <c r="I848" s="392"/>
      <c r="J848" s="393"/>
      <c r="K848" s="392"/>
      <c r="L848" s="392"/>
      <c r="M848" s="307"/>
      <c r="N848" s="307"/>
      <c r="O848" s="307"/>
      <c r="P848" s="307"/>
      <c r="Q848" s="307"/>
      <c r="R848" s="307"/>
      <c r="S848" s="307"/>
      <c r="T848" s="307"/>
      <c r="U848" s="307"/>
      <c r="V848" s="307"/>
      <c r="W848" s="307"/>
      <c r="X848" s="307"/>
      <c r="Y848" s="307"/>
      <c r="Z848" s="307"/>
    </row>
    <row r="849">
      <c r="A849" s="392"/>
      <c r="B849" s="392"/>
      <c r="C849" s="392"/>
      <c r="D849" s="392"/>
      <c r="E849" s="392"/>
      <c r="F849" s="392"/>
      <c r="G849" s="393"/>
      <c r="H849" s="392"/>
      <c r="I849" s="392"/>
      <c r="J849" s="393"/>
      <c r="K849" s="392"/>
      <c r="L849" s="392"/>
      <c r="M849" s="307"/>
      <c r="N849" s="307"/>
      <c r="O849" s="307"/>
      <c r="P849" s="307"/>
      <c r="Q849" s="307"/>
      <c r="R849" s="307"/>
      <c r="S849" s="307"/>
      <c r="T849" s="307"/>
      <c r="U849" s="307"/>
      <c r="V849" s="307"/>
      <c r="W849" s="307"/>
      <c r="X849" s="307"/>
      <c r="Y849" s="307"/>
      <c r="Z849" s="307"/>
    </row>
    <row r="850">
      <c r="A850" s="392"/>
      <c r="B850" s="392"/>
      <c r="C850" s="392"/>
      <c r="D850" s="392"/>
      <c r="E850" s="392"/>
      <c r="F850" s="392"/>
      <c r="G850" s="393"/>
      <c r="H850" s="392"/>
      <c r="I850" s="392"/>
      <c r="J850" s="393"/>
      <c r="K850" s="392"/>
      <c r="L850" s="392"/>
      <c r="M850" s="307"/>
      <c r="N850" s="307"/>
      <c r="O850" s="307"/>
      <c r="P850" s="307"/>
      <c r="Q850" s="307"/>
      <c r="R850" s="307"/>
      <c r="S850" s="307"/>
      <c r="T850" s="307"/>
      <c r="U850" s="307"/>
      <c r="V850" s="307"/>
      <c r="W850" s="307"/>
      <c r="X850" s="307"/>
      <c r="Y850" s="307"/>
      <c r="Z850" s="307"/>
    </row>
    <row r="851">
      <c r="A851" s="392"/>
      <c r="B851" s="392"/>
      <c r="C851" s="392"/>
      <c r="D851" s="392"/>
      <c r="E851" s="392"/>
      <c r="F851" s="392"/>
      <c r="G851" s="393"/>
      <c r="H851" s="392"/>
      <c r="I851" s="392"/>
      <c r="J851" s="393"/>
      <c r="K851" s="392"/>
      <c r="L851" s="392"/>
      <c r="M851" s="307"/>
      <c r="N851" s="307"/>
      <c r="O851" s="307"/>
      <c r="P851" s="307"/>
      <c r="Q851" s="307"/>
      <c r="R851" s="307"/>
      <c r="S851" s="307"/>
      <c r="T851" s="307"/>
      <c r="U851" s="307"/>
      <c r="V851" s="307"/>
      <c r="W851" s="307"/>
      <c r="X851" s="307"/>
      <c r="Y851" s="307"/>
      <c r="Z851" s="307"/>
    </row>
    <row r="852">
      <c r="A852" s="392"/>
      <c r="B852" s="392"/>
      <c r="C852" s="392"/>
      <c r="D852" s="392"/>
      <c r="E852" s="392"/>
      <c r="F852" s="392"/>
      <c r="G852" s="393"/>
      <c r="H852" s="392"/>
      <c r="I852" s="392"/>
      <c r="J852" s="393"/>
      <c r="K852" s="392"/>
      <c r="L852" s="392"/>
      <c r="M852" s="307"/>
      <c r="N852" s="307"/>
      <c r="O852" s="307"/>
      <c r="P852" s="307"/>
      <c r="Q852" s="307"/>
      <c r="R852" s="307"/>
      <c r="S852" s="307"/>
      <c r="T852" s="307"/>
      <c r="U852" s="307"/>
      <c r="V852" s="307"/>
      <c r="W852" s="307"/>
      <c r="X852" s="307"/>
      <c r="Y852" s="307"/>
      <c r="Z852" s="307"/>
    </row>
    <row r="853">
      <c r="A853" s="392"/>
      <c r="B853" s="392"/>
      <c r="C853" s="392"/>
      <c r="D853" s="392"/>
      <c r="E853" s="392"/>
      <c r="F853" s="392"/>
      <c r="G853" s="393"/>
      <c r="H853" s="392"/>
      <c r="I853" s="392"/>
      <c r="J853" s="393"/>
      <c r="K853" s="392"/>
      <c r="L853" s="392"/>
      <c r="M853" s="307"/>
      <c r="N853" s="307"/>
      <c r="O853" s="307"/>
      <c r="P853" s="307"/>
      <c r="Q853" s="307"/>
      <c r="R853" s="307"/>
      <c r="S853" s="307"/>
      <c r="T853" s="307"/>
      <c r="U853" s="307"/>
      <c r="V853" s="307"/>
      <c r="W853" s="307"/>
      <c r="X853" s="307"/>
      <c r="Y853" s="307"/>
      <c r="Z853" s="307"/>
    </row>
    <row r="854">
      <c r="A854" s="392"/>
      <c r="B854" s="392"/>
      <c r="C854" s="392"/>
      <c r="D854" s="392"/>
      <c r="E854" s="392"/>
      <c r="F854" s="392"/>
      <c r="G854" s="393"/>
      <c r="H854" s="392"/>
      <c r="I854" s="392"/>
      <c r="J854" s="393"/>
      <c r="K854" s="392"/>
      <c r="L854" s="392"/>
      <c r="M854" s="307"/>
      <c r="N854" s="307"/>
      <c r="O854" s="307"/>
      <c r="P854" s="307"/>
      <c r="Q854" s="307"/>
      <c r="R854" s="307"/>
      <c r="S854" s="307"/>
      <c r="T854" s="307"/>
      <c r="U854" s="307"/>
      <c r="V854" s="307"/>
      <c r="W854" s="307"/>
      <c r="X854" s="307"/>
      <c r="Y854" s="307"/>
      <c r="Z854" s="307"/>
    </row>
    <row r="855">
      <c r="A855" s="392"/>
      <c r="B855" s="392"/>
      <c r="C855" s="392"/>
      <c r="D855" s="392"/>
      <c r="E855" s="392"/>
      <c r="F855" s="392"/>
      <c r="G855" s="393"/>
      <c r="H855" s="392"/>
      <c r="I855" s="392"/>
      <c r="J855" s="393"/>
      <c r="K855" s="392"/>
      <c r="L855" s="392"/>
      <c r="M855" s="307"/>
      <c r="N855" s="307"/>
      <c r="O855" s="307"/>
      <c r="P855" s="307"/>
      <c r="Q855" s="307"/>
      <c r="R855" s="307"/>
      <c r="S855" s="307"/>
      <c r="T855" s="307"/>
      <c r="U855" s="307"/>
      <c r="V855" s="307"/>
      <c r="W855" s="307"/>
      <c r="X855" s="307"/>
      <c r="Y855" s="307"/>
      <c r="Z855" s="307"/>
    </row>
    <row r="856">
      <c r="A856" s="392"/>
      <c r="B856" s="392"/>
      <c r="C856" s="392"/>
      <c r="D856" s="392"/>
      <c r="E856" s="392"/>
      <c r="F856" s="392"/>
      <c r="G856" s="393"/>
      <c r="H856" s="392"/>
      <c r="I856" s="392"/>
      <c r="J856" s="393"/>
      <c r="K856" s="392"/>
      <c r="L856" s="392"/>
      <c r="M856" s="307"/>
      <c r="N856" s="307"/>
      <c r="O856" s="307"/>
      <c r="P856" s="307"/>
      <c r="Q856" s="307"/>
      <c r="R856" s="307"/>
      <c r="S856" s="307"/>
      <c r="T856" s="307"/>
      <c r="U856" s="307"/>
      <c r="V856" s="307"/>
      <c r="W856" s="307"/>
      <c r="X856" s="307"/>
      <c r="Y856" s="307"/>
      <c r="Z856" s="307"/>
    </row>
    <row r="857">
      <c r="A857" s="392"/>
      <c r="B857" s="392"/>
      <c r="C857" s="392"/>
      <c r="D857" s="392"/>
      <c r="E857" s="392"/>
      <c r="F857" s="392"/>
      <c r="G857" s="393"/>
      <c r="H857" s="392"/>
      <c r="I857" s="392"/>
      <c r="J857" s="393"/>
      <c r="K857" s="392"/>
      <c r="L857" s="392"/>
      <c r="M857" s="307"/>
      <c r="N857" s="307"/>
      <c r="O857" s="307"/>
      <c r="P857" s="307"/>
      <c r="Q857" s="307"/>
      <c r="R857" s="307"/>
      <c r="S857" s="307"/>
      <c r="T857" s="307"/>
      <c r="U857" s="307"/>
      <c r="V857" s="307"/>
      <c r="W857" s="307"/>
      <c r="X857" s="307"/>
      <c r="Y857" s="307"/>
      <c r="Z857" s="307"/>
    </row>
    <row r="858">
      <c r="A858" s="392"/>
      <c r="B858" s="392"/>
      <c r="C858" s="392"/>
      <c r="D858" s="392"/>
      <c r="E858" s="392"/>
      <c r="F858" s="392"/>
      <c r="G858" s="393"/>
      <c r="H858" s="392"/>
      <c r="I858" s="392"/>
      <c r="J858" s="393"/>
      <c r="K858" s="392"/>
      <c r="L858" s="392"/>
      <c r="M858" s="307"/>
      <c r="N858" s="307"/>
      <c r="O858" s="307"/>
      <c r="P858" s="307"/>
      <c r="Q858" s="307"/>
      <c r="R858" s="307"/>
      <c r="S858" s="307"/>
      <c r="T858" s="307"/>
      <c r="U858" s="307"/>
      <c r="V858" s="307"/>
      <c r="W858" s="307"/>
      <c r="X858" s="307"/>
      <c r="Y858" s="307"/>
      <c r="Z858" s="307"/>
    </row>
    <row r="859">
      <c r="A859" s="392"/>
      <c r="B859" s="392"/>
      <c r="C859" s="392"/>
      <c r="D859" s="392"/>
      <c r="E859" s="392"/>
      <c r="F859" s="392"/>
      <c r="G859" s="393"/>
      <c r="H859" s="392"/>
      <c r="I859" s="392"/>
      <c r="J859" s="393"/>
      <c r="K859" s="392"/>
      <c r="L859" s="392"/>
      <c r="M859" s="307"/>
      <c r="N859" s="307"/>
      <c r="O859" s="307"/>
      <c r="P859" s="307"/>
      <c r="Q859" s="307"/>
      <c r="R859" s="307"/>
      <c r="S859" s="307"/>
      <c r="T859" s="307"/>
      <c r="U859" s="307"/>
      <c r="V859" s="307"/>
      <c r="W859" s="307"/>
      <c r="X859" s="307"/>
      <c r="Y859" s="307"/>
      <c r="Z859" s="307"/>
    </row>
    <row r="860">
      <c r="A860" s="392"/>
      <c r="B860" s="392"/>
      <c r="C860" s="392"/>
      <c r="D860" s="392"/>
      <c r="E860" s="392"/>
      <c r="F860" s="392"/>
      <c r="G860" s="393"/>
      <c r="H860" s="392"/>
      <c r="I860" s="392"/>
      <c r="J860" s="393"/>
      <c r="K860" s="392"/>
      <c r="L860" s="392"/>
      <c r="M860" s="307"/>
      <c r="N860" s="307"/>
      <c r="O860" s="307"/>
      <c r="P860" s="307"/>
      <c r="Q860" s="307"/>
      <c r="R860" s="307"/>
      <c r="S860" s="307"/>
      <c r="T860" s="307"/>
      <c r="U860" s="307"/>
      <c r="V860" s="307"/>
      <c r="W860" s="307"/>
      <c r="X860" s="307"/>
      <c r="Y860" s="307"/>
      <c r="Z860" s="307"/>
    </row>
    <row r="861">
      <c r="A861" s="392"/>
      <c r="B861" s="392"/>
      <c r="C861" s="392"/>
      <c r="D861" s="392"/>
      <c r="E861" s="392"/>
      <c r="F861" s="392"/>
      <c r="G861" s="393"/>
      <c r="H861" s="392"/>
      <c r="I861" s="392"/>
      <c r="J861" s="393"/>
      <c r="K861" s="392"/>
      <c r="L861" s="392"/>
      <c r="M861" s="307"/>
      <c r="N861" s="307"/>
      <c r="O861" s="307"/>
      <c r="P861" s="307"/>
      <c r="Q861" s="307"/>
      <c r="R861" s="307"/>
      <c r="S861" s="307"/>
      <c r="T861" s="307"/>
      <c r="U861" s="307"/>
      <c r="V861" s="307"/>
      <c r="W861" s="307"/>
      <c r="X861" s="307"/>
      <c r="Y861" s="307"/>
      <c r="Z861" s="307"/>
    </row>
    <row r="862">
      <c r="A862" s="392"/>
      <c r="B862" s="392"/>
      <c r="C862" s="392"/>
      <c r="D862" s="392"/>
      <c r="E862" s="392"/>
      <c r="F862" s="392"/>
      <c r="G862" s="393"/>
      <c r="H862" s="392"/>
      <c r="I862" s="392"/>
      <c r="J862" s="393"/>
      <c r="K862" s="392"/>
      <c r="L862" s="392"/>
      <c r="M862" s="307"/>
      <c r="N862" s="307"/>
      <c r="O862" s="307"/>
      <c r="P862" s="307"/>
      <c r="Q862" s="307"/>
      <c r="R862" s="307"/>
      <c r="S862" s="307"/>
      <c r="T862" s="307"/>
      <c r="U862" s="307"/>
      <c r="V862" s="307"/>
      <c r="W862" s="307"/>
      <c r="X862" s="307"/>
      <c r="Y862" s="307"/>
      <c r="Z862" s="307"/>
    </row>
    <row r="863">
      <c r="A863" s="392"/>
      <c r="B863" s="392"/>
      <c r="C863" s="392"/>
      <c r="D863" s="392"/>
      <c r="E863" s="392"/>
      <c r="F863" s="392"/>
      <c r="G863" s="393"/>
      <c r="H863" s="392"/>
      <c r="I863" s="392"/>
      <c r="J863" s="393"/>
      <c r="K863" s="392"/>
      <c r="L863" s="392"/>
      <c r="M863" s="307"/>
      <c r="N863" s="307"/>
      <c r="O863" s="307"/>
      <c r="P863" s="307"/>
      <c r="Q863" s="307"/>
      <c r="R863" s="307"/>
      <c r="S863" s="307"/>
      <c r="T863" s="307"/>
      <c r="U863" s="307"/>
      <c r="V863" s="307"/>
      <c r="W863" s="307"/>
      <c r="X863" s="307"/>
      <c r="Y863" s="307"/>
      <c r="Z863" s="307"/>
    </row>
    <row r="864">
      <c r="A864" s="392"/>
      <c r="B864" s="392"/>
      <c r="C864" s="392"/>
      <c r="D864" s="392"/>
      <c r="E864" s="392"/>
      <c r="F864" s="392"/>
      <c r="G864" s="393"/>
      <c r="H864" s="392"/>
      <c r="I864" s="392"/>
      <c r="J864" s="393"/>
      <c r="K864" s="392"/>
      <c r="L864" s="392"/>
      <c r="M864" s="307"/>
      <c r="N864" s="307"/>
      <c r="O864" s="307"/>
      <c r="P864" s="307"/>
      <c r="Q864" s="307"/>
      <c r="R864" s="307"/>
      <c r="S864" s="307"/>
      <c r="T864" s="307"/>
      <c r="U864" s="307"/>
      <c r="V864" s="307"/>
      <c r="W864" s="307"/>
      <c r="X864" s="307"/>
      <c r="Y864" s="307"/>
      <c r="Z864" s="307"/>
    </row>
    <row r="865">
      <c r="A865" s="392"/>
      <c r="B865" s="392"/>
      <c r="C865" s="392"/>
      <c r="D865" s="392"/>
      <c r="E865" s="392"/>
      <c r="F865" s="392"/>
      <c r="G865" s="393"/>
      <c r="H865" s="392"/>
      <c r="I865" s="392"/>
      <c r="J865" s="393"/>
      <c r="K865" s="392"/>
      <c r="L865" s="392"/>
      <c r="M865" s="307"/>
      <c r="N865" s="307"/>
      <c r="O865" s="307"/>
      <c r="P865" s="307"/>
      <c r="Q865" s="307"/>
      <c r="R865" s="307"/>
      <c r="S865" s="307"/>
      <c r="T865" s="307"/>
      <c r="U865" s="307"/>
      <c r="V865" s="307"/>
      <c r="W865" s="307"/>
      <c r="X865" s="307"/>
      <c r="Y865" s="307"/>
      <c r="Z865" s="307"/>
    </row>
    <row r="866">
      <c r="A866" s="392"/>
      <c r="B866" s="392"/>
      <c r="C866" s="392"/>
      <c r="D866" s="392"/>
      <c r="E866" s="392"/>
      <c r="F866" s="392"/>
      <c r="G866" s="393"/>
      <c r="H866" s="392"/>
      <c r="I866" s="392"/>
      <c r="J866" s="393"/>
      <c r="K866" s="392"/>
      <c r="L866" s="392"/>
      <c r="M866" s="307"/>
      <c r="N866" s="307"/>
      <c r="O866" s="307"/>
      <c r="P866" s="307"/>
      <c r="Q866" s="307"/>
      <c r="R866" s="307"/>
      <c r="S866" s="307"/>
      <c r="T866" s="307"/>
      <c r="U866" s="307"/>
      <c r="V866" s="307"/>
      <c r="W866" s="307"/>
      <c r="X866" s="307"/>
      <c r="Y866" s="307"/>
      <c r="Z866" s="307"/>
    </row>
    <row r="867">
      <c r="A867" s="392"/>
      <c r="B867" s="392"/>
      <c r="C867" s="392"/>
      <c r="D867" s="392"/>
      <c r="E867" s="392"/>
      <c r="F867" s="392"/>
      <c r="G867" s="393"/>
      <c r="H867" s="392"/>
      <c r="I867" s="392"/>
      <c r="J867" s="393"/>
      <c r="K867" s="392"/>
      <c r="L867" s="392"/>
      <c r="M867" s="307"/>
      <c r="N867" s="307"/>
      <c r="O867" s="307"/>
      <c r="P867" s="307"/>
      <c r="Q867" s="307"/>
      <c r="R867" s="307"/>
      <c r="S867" s="307"/>
      <c r="T867" s="307"/>
      <c r="U867" s="307"/>
      <c r="V867" s="307"/>
      <c r="W867" s="307"/>
      <c r="X867" s="307"/>
      <c r="Y867" s="307"/>
      <c r="Z867" s="307"/>
    </row>
    <row r="868">
      <c r="A868" s="392"/>
      <c r="B868" s="392"/>
      <c r="C868" s="392"/>
      <c r="D868" s="392"/>
      <c r="E868" s="392"/>
      <c r="F868" s="392"/>
      <c r="G868" s="393"/>
      <c r="H868" s="392"/>
      <c r="I868" s="392"/>
      <c r="J868" s="393"/>
      <c r="K868" s="392"/>
      <c r="L868" s="392"/>
      <c r="M868" s="307"/>
      <c r="N868" s="307"/>
      <c r="O868" s="307"/>
      <c r="P868" s="307"/>
      <c r="Q868" s="307"/>
      <c r="R868" s="307"/>
      <c r="S868" s="307"/>
      <c r="T868" s="307"/>
      <c r="U868" s="307"/>
      <c r="V868" s="307"/>
      <c r="W868" s="307"/>
      <c r="X868" s="307"/>
      <c r="Y868" s="307"/>
      <c r="Z868" s="307"/>
    </row>
    <row r="869">
      <c r="A869" s="392"/>
      <c r="B869" s="392"/>
      <c r="C869" s="392"/>
      <c r="D869" s="392"/>
      <c r="E869" s="392"/>
      <c r="F869" s="392"/>
      <c r="G869" s="393"/>
      <c r="H869" s="392"/>
      <c r="I869" s="392"/>
      <c r="J869" s="393"/>
      <c r="K869" s="392"/>
      <c r="L869" s="392"/>
      <c r="M869" s="307"/>
      <c r="N869" s="307"/>
      <c r="O869" s="307"/>
      <c r="P869" s="307"/>
      <c r="Q869" s="307"/>
      <c r="R869" s="307"/>
      <c r="S869" s="307"/>
      <c r="T869" s="307"/>
      <c r="U869" s="307"/>
      <c r="V869" s="307"/>
      <c r="W869" s="307"/>
      <c r="X869" s="307"/>
      <c r="Y869" s="307"/>
      <c r="Z869" s="307"/>
    </row>
    <row r="870">
      <c r="A870" s="392"/>
      <c r="B870" s="392"/>
      <c r="C870" s="392"/>
      <c r="D870" s="392"/>
      <c r="E870" s="392"/>
      <c r="F870" s="392"/>
      <c r="G870" s="393"/>
      <c r="H870" s="392"/>
      <c r="I870" s="392"/>
      <c r="J870" s="393"/>
      <c r="K870" s="392"/>
      <c r="L870" s="392"/>
      <c r="M870" s="307"/>
      <c r="N870" s="307"/>
      <c r="O870" s="307"/>
      <c r="P870" s="307"/>
      <c r="Q870" s="307"/>
      <c r="R870" s="307"/>
      <c r="S870" s="307"/>
      <c r="T870" s="307"/>
      <c r="U870" s="307"/>
      <c r="V870" s="307"/>
      <c r="W870" s="307"/>
      <c r="X870" s="307"/>
      <c r="Y870" s="307"/>
      <c r="Z870" s="307"/>
    </row>
    <row r="871">
      <c r="A871" s="392"/>
      <c r="B871" s="392"/>
      <c r="C871" s="392"/>
      <c r="D871" s="392"/>
      <c r="E871" s="392"/>
      <c r="F871" s="392"/>
      <c r="G871" s="393"/>
      <c r="H871" s="392"/>
      <c r="I871" s="392"/>
      <c r="J871" s="393"/>
      <c r="K871" s="392"/>
      <c r="L871" s="392"/>
      <c r="M871" s="307"/>
      <c r="N871" s="307"/>
      <c r="O871" s="307"/>
      <c r="P871" s="307"/>
      <c r="Q871" s="307"/>
      <c r="R871" s="307"/>
      <c r="S871" s="307"/>
      <c r="T871" s="307"/>
      <c r="U871" s="307"/>
      <c r="V871" s="307"/>
      <c r="W871" s="307"/>
      <c r="X871" s="307"/>
      <c r="Y871" s="307"/>
      <c r="Z871" s="307"/>
    </row>
    <row r="872">
      <c r="A872" s="392"/>
      <c r="B872" s="392"/>
      <c r="C872" s="392"/>
      <c r="D872" s="392"/>
      <c r="E872" s="392"/>
      <c r="F872" s="392"/>
      <c r="G872" s="393"/>
      <c r="H872" s="392"/>
      <c r="I872" s="392"/>
      <c r="J872" s="393"/>
      <c r="K872" s="392"/>
      <c r="L872" s="392"/>
      <c r="M872" s="307"/>
      <c r="N872" s="307"/>
      <c r="O872" s="307"/>
      <c r="P872" s="307"/>
      <c r="Q872" s="307"/>
      <c r="R872" s="307"/>
      <c r="S872" s="307"/>
      <c r="T872" s="307"/>
      <c r="U872" s="307"/>
      <c r="V872" s="307"/>
      <c r="W872" s="307"/>
      <c r="X872" s="307"/>
      <c r="Y872" s="307"/>
      <c r="Z872" s="307"/>
    </row>
    <row r="873">
      <c r="A873" s="392"/>
      <c r="B873" s="392"/>
      <c r="C873" s="392"/>
      <c r="D873" s="392"/>
      <c r="E873" s="392"/>
      <c r="F873" s="392"/>
      <c r="G873" s="393"/>
      <c r="H873" s="392"/>
      <c r="I873" s="392"/>
      <c r="J873" s="393"/>
      <c r="K873" s="392"/>
      <c r="L873" s="392"/>
      <c r="M873" s="307"/>
      <c r="N873" s="307"/>
      <c r="O873" s="307"/>
      <c r="P873" s="307"/>
      <c r="Q873" s="307"/>
      <c r="R873" s="307"/>
      <c r="S873" s="307"/>
      <c r="T873" s="307"/>
      <c r="U873" s="307"/>
      <c r="V873" s="307"/>
      <c r="W873" s="307"/>
      <c r="X873" s="307"/>
      <c r="Y873" s="307"/>
      <c r="Z873" s="307"/>
    </row>
    <row r="874">
      <c r="A874" s="392"/>
      <c r="B874" s="392"/>
      <c r="C874" s="392"/>
      <c r="D874" s="392"/>
      <c r="E874" s="392"/>
      <c r="F874" s="392"/>
      <c r="G874" s="393"/>
      <c r="H874" s="392"/>
      <c r="I874" s="392"/>
      <c r="J874" s="393"/>
      <c r="K874" s="392"/>
      <c r="L874" s="392"/>
      <c r="M874" s="307"/>
      <c r="N874" s="307"/>
      <c r="O874" s="307"/>
      <c r="P874" s="307"/>
      <c r="Q874" s="307"/>
      <c r="R874" s="307"/>
      <c r="S874" s="307"/>
      <c r="T874" s="307"/>
      <c r="U874" s="307"/>
      <c r="V874" s="307"/>
      <c r="W874" s="307"/>
      <c r="X874" s="307"/>
      <c r="Y874" s="307"/>
      <c r="Z874" s="307"/>
    </row>
    <row r="875">
      <c r="A875" s="392"/>
      <c r="B875" s="392"/>
      <c r="C875" s="392"/>
      <c r="D875" s="392"/>
      <c r="E875" s="392"/>
      <c r="F875" s="392"/>
      <c r="G875" s="393"/>
      <c r="H875" s="392"/>
      <c r="I875" s="392"/>
      <c r="J875" s="393"/>
      <c r="K875" s="392"/>
      <c r="L875" s="392"/>
      <c r="M875" s="307"/>
      <c r="N875" s="307"/>
      <c r="O875" s="307"/>
      <c r="P875" s="307"/>
      <c r="Q875" s="307"/>
      <c r="R875" s="307"/>
      <c r="S875" s="307"/>
      <c r="T875" s="307"/>
      <c r="U875" s="307"/>
      <c r="V875" s="307"/>
      <c r="W875" s="307"/>
      <c r="X875" s="307"/>
      <c r="Y875" s="307"/>
      <c r="Z875" s="307"/>
    </row>
    <row r="876">
      <c r="A876" s="392"/>
      <c r="B876" s="392"/>
      <c r="C876" s="392"/>
      <c r="D876" s="392"/>
      <c r="E876" s="392"/>
      <c r="F876" s="392"/>
      <c r="G876" s="393"/>
      <c r="H876" s="392"/>
      <c r="I876" s="392"/>
      <c r="J876" s="393"/>
      <c r="K876" s="392"/>
      <c r="L876" s="392"/>
      <c r="M876" s="307"/>
      <c r="N876" s="307"/>
      <c r="O876" s="307"/>
      <c r="P876" s="307"/>
      <c r="Q876" s="307"/>
      <c r="R876" s="307"/>
      <c r="S876" s="307"/>
      <c r="T876" s="307"/>
      <c r="U876" s="307"/>
      <c r="V876" s="307"/>
      <c r="W876" s="307"/>
      <c r="X876" s="307"/>
      <c r="Y876" s="307"/>
      <c r="Z876" s="307"/>
    </row>
    <row r="877">
      <c r="A877" s="392"/>
      <c r="B877" s="392"/>
      <c r="C877" s="392"/>
      <c r="D877" s="392"/>
      <c r="E877" s="392"/>
      <c r="F877" s="392"/>
      <c r="G877" s="393"/>
      <c r="H877" s="392"/>
      <c r="I877" s="392"/>
      <c r="J877" s="393"/>
      <c r="K877" s="392"/>
      <c r="L877" s="392"/>
      <c r="M877" s="307"/>
      <c r="N877" s="307"/>
      <c r="O877" s="307"/>
      <c r="P877" s="307"/>
      <c r="Q877" s="307"/>
      <c r="R877" s="307"/>
      <c r="S877" s="307"/>
      <c r="T877" s="307"/>
      <c r="U877" s="307"/>
      <c r="V877" s="307"/>
      <c r="W877" s="307"/>
      <c r="X877" s="307"/>
      <c r="Y877" s="307"/>
      <c r="Z877" s="307"/>
    </row>
    <row r="878">
      <c r="A878" s="392"/>
      <c r="B878" s="392"/>
      <c r="C878" s="392"/>
      <c r="D878" s="392"/>
      <c r="E878" s="392"/>
      <c r="F878" s="392"/>
      <c r="G878" s="393"/>
      <c r="H878" s="392"/>
      <c r="I878" s="392"/>
      <c r="J878" s="393"/>
      <c r="K878" s="392"/>
      <c r="L878" s="392"/>
      <c r="M878" s="307"/>
      <c r="N878" s="307"/>
      <c r="O878" s="307"/>
      <c r="P878" s="307"/>
      <c r="Q878" s="307"/>
      <c r="R878" s="307"/>
      <c r="S878" s="307"/>
      <c r="T878" s="307"/>
      <c r="U878" s="307"/>
      <c r="V878" s="307"/>
      <c r="W878" s="307"/>
      <c r="X878" s="307"/>
      <c r="Y878" s="307"/>
      <c r="Z878" s="307"/>
    </row>
    <row r="879">
      <c r="A879" s="392"/>
      <c r="B879" s="392"/>
      <c r="C879" s="392"/>
      <c r="D879" s="392"/>
      <c r="E879" s="392"/>
      <c r="F879" s="392"/>
      <c r="G879" s="393"/>
      <c r="H879" s="392"/>
      <c r="I879" s="392"/>
      <c r="J879" s="393"/>
      <c r="K879" s="392"/>
      <c r="L879" s="392"/>
      <c r="M879" s="307"/>
      <c r="N879" s="307"/>
      <c r="O879" s="307"/>
      <c r="P879" s="307"/>
      <c r="Q879" s="307"/>
      <c r="R879" s="307"/>
      <c r="S879" s="307"/>
      <c r="T879" s="307"/>
      <c r="U879" s="307"/>
      <c r="V879" s="307"/>
      <c r="W879" s="307"/>
      <c r="X879" s="307"/>
      <c r="Y879" s="307"/>
      <c r="Z879" s="307"/>
    </row>
    <row r="880">
      <c r="A880" s="392"/>
      <c r="B880" s="392"/>
      <c r="C880" s="392"/>
      <c r="D880" s="392"/>
      <c r="E880" s="392"/>
      <c r="F880" s="392"/>
      <c r="G880" s="393"/>
      <c r="H880" s="392"/>
      <c r="I880" s="392"/>
      <c r="J880" s="393"/>
      <c r="K880" s="392"/>
      <c r="L880" s="392"/>
      <c r="M880" s="307"/>
      <c r="N880" s="307"/>
      <c r="O880" s="307"/>
      <c r="P880" s="307"/>
      <c r="Q880" s="307"/>
      <c r="R880" s="307"/>
      <c r="S880" s="307"/>
      <c r="T880" s="307"/>
      <c r="U880" s="307"/>
      <c r="V880" s="307"/>
      <c r="W880" s="307"/>
      <c r="X880" s="307"/>
      <c r="Y880" s="307"/>
      <c r="Z880" s="307"/>
    </row>
    <row r="881">
      <c r="A881" s="392"/>
      <c r="B881" s="392"/>
      <c r="C881" s="392"/>
      <c r="D881" s="392"/>
      <c r="E881" s="392"/>
      <c r="F881" s="392"/>
      <c r="G881" s="393"/>
      <c r="H881" s="392"/>
      <c r="I881" s="392"/>
      <c r="J881" s="393"/>
      <c r="K881" s="392"/>
      <c r="L881" s="392"/>
      <c r="M881" s="307"/>
      <c r="N881" s="307"/>
      <c r="O881" s="307"/>
      <c r="P881" s="307"/>
      <c r="Q881" s="307"/>
      <c r="R881" s="307"/>
      <c r="S881" s="307"/>
      <c r="T881" s="307"/>
      <c r="U881" s="307"/>
      <c r="V881" s="307"/>
      <c r="W881" s="307"/>
      <c r="X881" s="307"/>
      <c r="Y881" s="307"/>
      <c r="Z881" s="307"/>
    </row>
    <row r="882">
      <c r="A882" s="392"/>
      <c r="B882" s="392"/>
      <c r="C882" s="392"/>
      <c r="D882" s="392"/>
      <c r="E882" s="392"/>
      <c r="F882" s="392"/>
      <c r="G882" s="393"/>
      <c r="H882" s="392"/>
      <c r="I882" s="392"/>
      <c r="J882" s="393"/>
      <c r="K882" s="392"/>
      <c r="L882" s="392"/>
      <c r="M882" s="307"/>
      <c r="N882" s="307"/>
      <c r="O882" s="307"/>
      <c r="P882" s="307"/>
      <c r="Q882" s="307"/>
      <c r="R882" s="307"/>
      <c r="S882" s="307"/>
      <c r="T882" s="307"/>
      <c r="U882" s="307"/>
      <c r="V882" s="307"/>
      <c r="W882" s="307"/>
      <c r="X882" s="307"/>
      <c r="Y882" s="307"/>
      <c r="Z882" s="307"/>
    </row>
    <row r="883">
      <c r="A883" s="392"/>
      <c r="B883" s="392"/>
      <c r="C883" s="392"/>
      <c r="D883" s="392"/>
      <c r="E883" s="392"/>
      <c r="F883" s="392"/>
      <c r="G883" s="393"/>
      <c r="H883" s="392"/>
      <c r="I883" s="392"/>
      <c r="J883" s="393"/>
      <c r="K883" s="392"/>
      <c r="L883" s="392"/>
      <c r="M883" s="307"/>
      <c r="N883" s="307"/>
      <c r="O883" s="307"/>
      <c r="P883" s="307"/>
      <c r="Q883" s="307"/>
      <c r="R883" s="307"/>
      <c r="S883" s="307"/>
      <c r="T883" s="307"/>
      <c r="U883" s="307"/>
      <c r="V883" s="307"/>
      <c r="W883" s="307"/>
      <c r="X883" s="307"/>
      <c r="Y883" s="307"/>
      <c r="Z883" s="307"/>
    </row>
    <row r="884">
      <c r="A884" s="392"/>
      <c r="B884" s="392"/>
      <c r="C884" s="392"/>
      <c r="D884" s="392"/>
      <c r="E884" s="392"/>
      <c r="F884" s="392"/>
      <c r="G884" s="393"/>
      <c r="H884" s="392"/>
      <c r="I884" s="392"/>
      <c r="J884" s="393"/>
      <c r="K884" s="392"/>
      <c r="L884" s="392"/>
      <c r="M884" s="307"/>
      <c r="N884" s="307"/>
      <c r="O884" s="307"/>
      <c r="P884" s="307"/>
      <c r="Q884" s="307"/>
      <c r="R884" s="307"/>
      <c r="S884" s="307"/>
      <c r="T884" s="307"/>
      <c r="U884" s="307"/>
      <c r="V884" s="307"/>
      <c r="W884" s="307"/>
      <c r="X884" s="307"/>
      <c r="Y884" s="307"/>
      <c r="Z884" s="307"/>
    </row>
    <row r="885">
      <c r="A885" s="392"/>
      <c r="B885" s="392"/>
      <c r="C885" s="392"/>
      <c r="D885" s="392"/>
      <c r="E885" s="392"/>
      <c r="F885" s="392"/>
      <c r="G885" s="393"/>
      <c r="H885" s="392"/>
      <c r="I885" s="392"/>
      <c r="J885" s="393"/>
      <c r="K885" s="392"/>
      <c r="L885" s="392"/>
      <c r="M885" s="307"/>
      <c r="N885" s="307"/>
      <c r="O885" s="307"/>
      <c r="P885" s="307"/>
      <c r="Q885" s="307"/>
      <c r="R885" s="307"/>
      <c r="S885" s="307"/>
      <c r="T885" s="307"/>
      <c r="U885" s="307"/>
      <c r="V885" s="307"/>
      <c r="W885" s="307"/>
      <c r="X885" s="307"/>
      <c r="Y885" s="307"/>
      <c r="Z885" s="307"/>
    </row>
    <row r="886">
      <c r="A886" s="392"/>
      <c r="B886" s="392"/>
      <c r="C886" s="392"/>
      <c r="D886" s="392"/>
      <c r="E886" s="392"/>
      <c r="F886" s="392"/>
      <c r="G886" s="393"/>
      <c r="H886" s="392"/>
      <c r="I886" s="392"/>
      <c r="J886" s="393"/>
      <c r="K886" s="392"/>
      <c r="L886" s="392"/>
      <c r="M886" s="307"/>
      <c r="N886" s="307"/>
      <c r="O886" s="307"/>
      <c r="P886" s="307"/>
      <c r="Q886" s="307"/>
      <c r="R886" s="307"/>
      <c r="S886" s="307"/>
      <c r="T886" s="307"/>
      <c r="U886" s="307"/>
      <c r="V886" s="307"/>
      <c r="W886" s="307"/>
      <c r="X886" s="307"/>
      <c r="Y886" s="307"/>
      <c r="Z886" s="307"/>
    </row>
    <row r="887">
      <c r="A887" s="392"/>
      <c r="B887" s="392"/>
      <c r="C887" s="392"/>
      <c r="D887" s="392"/>
      <c r="E887" s="392"/>
      <c r="F887" s="392"/>
      <c r="G887" s="393"/>
      <c r="H887" s="392"/>
      <c r="I887" s="392"/>
      <c r="J887" s="393"/>
      <c r="K887" s="392"/>
      <c r="L887" s="392"/>
      <c r="M887" s="307"/>
      <c r="N887" s="307"/>
      <c r="O887" s="307"/>
      <c r="P887" s="307"/>
      <c r="Q887" s="307"/>
      <c r="R887" s="307"/>
      <c r="S887" s="307"/>
      <c r="T887" s="307"/>
      <c r="U887" s="307"/>
      <c r="V887" s="307"/>
      <c r="W887" s="307"/>
      <c r="X887" s="307"/>
      <c r="Y887" s="307"/>
      <c r="Z887" s="307"/>
    </row>
    <row r="888">
      <c r="A888" s="392"/>
      <c r="B888" s="392"/>
      <c r="C888" s="392"/>
      <c r="D888" s="392"/>
      <c r="E888" s="392"/>
      <c r="F888" s="392"/>
      <c r="G888" s="393"/>
      <c r="H888" s="392"/>
      <c r="I888" s="392"/>
      <c r="J888" s="393"/>
      <c r="K888" s="392"/>
      <c r="L888" s="392"/>
      <c r="M888" s="307"/>
      <c r="N888" s="307"/>
      <c r="O888" s="307"/>
      <c r="P888" s="307"/>
      <c r="Q888" s="307"/>
      <c r="R888" s="307"/>
      <c r="S888" s="307"/>
      <c r="T888" s="307"/>
      <c r="U888" s="307"/>
      <c r="V888" s="307"/>
      <c r="W888" s="307"/>
      <c r="X888" s="307"/>
      <c r="Y888" s="307"/>
      <c r="Z888" s="307"/>
    </row>
    <row r="889">
      <c r="A889" s="392"/>
      <c r="B889" s="392"/>
      <c r="C889" s="392"/>
      <c r="D889" s="392"/>
      <c r="E889" s="392"/>
      <c r="F889" s="392"/>
      <c r="G889" s="393"/>
      <c r="H889" s="392"/>
      <c r="I889" s="392"/>
      <c r="J889" s="393"/>
      <c r="K889" s="392"/>
      <c r="L889" s="392"/>
      <c r="M889" s="307"/>
      <c r="N889" s="307"/>
      <c r="O889" s="307"/>
      <c r="P889" s="307"/>
      <c r="Q889" s="307"/>
      <c r="R889" s="307"/>
      <c r="S889" s="307"/>
      <c r="T889" s="307"/>
      <c r="U889" s="307"/>
      <c r="V889" s="307"/>
      <c r="W889" s="307"/>
      <c r="X889" s="307"/>
      <c r="Y889" s="307"/>
      <c r="Z889" s="307"/>
    </row>
    <row r="890">
      <c r="A890" s="392"/>
      <c r="B890" s="392"/>
      <c r="C890" s="392"/>
      <c r="D890" s="392"/>
      <c r="E890" s="392"/>
      <c r="F890" s="392"/>
      <c r="G890" s="393"/>
      <c r="H890" s="392"/>
      <c r="I890" s="392"/>
      <c r="J890" s="393"/>
      <c r="K890" s="392"/>
      <c r="L890" s="392"/>
      <c r="M890" s="307"/>
      <c r="N890" s="307"/>
      <c r="O890" s="307"/>
      <c r="P890" s="307"/>
      <c r="Q890" s="307"/>
      <c r="R890" s="307"/>
      <c r="S890" s="307"/>
      <c r="T890" s="307"/>
      <c r="U890" s="307"/>
      <c r="V890" s="307"/>
      <c r="W890" s="307"/>
      <c r="X890" s="307"/>
      <c r="Y890" s="307"/>
      <c r="Z890" s="307"/>
    </row>
    <row r="891">
      <c r="A891" s="392"/>
      <c r="B891" s="392"/>
      <c r="C891" s="392"/>
      <c r="D891" s="392"/>
      <c r="E891" s="392"/>
      <c r="F891" s="392"/>
      <c r="G891" s="393"/>
      <c r="H891" s="392"/>
      <c r="I891" s="392"/>
      <c r="J891" s="393"/>
      <c r="K891" s="392"/>
      <c r="L891" s="392"/>
      <c r="M891" s="307"/>
      <c r="N891" s="307"/>
      <c r="O891" s="307"/>
      <c r="P891" s="307"/>
      <c r="Q891" s="307"/>
      <c r="R891" s="307"/>
      <c r="S891" s="307"/>
      <c r="T891" s="307"/>
      <c r="U891" s="307"/>
      <c r="V891" s="307"/>
      <c r="W891" s="307"/>
      <c r="X891" s="307"/>
      <c r="Y891" s="307"/>
      <c r="Z891" s="307"/>
    </row>
    <row r="892">
      <c r="A892" s="392"/>
      <c r="B892" s="392"/>
      <c r="C892" s="392"/>
      <c r="D892" s="392"/>
      <c r="E892" s="392"/>
      <c r="F892" s="392"/>
      <c r="G892" s="393"/>
      <c r="H892" s="392"/>
      <c r="I892" s="392"/>
      <c r="J892" s="393"/>
      <c r="K892" s="392"/>
      <c r="L892" s="392"/>
      <c r="M892" s="307"/>
      <c r="N892" s="307"/>
      <c r="O892" s="307"/>
      <c r="P892" s="307"/>
      <c r="Q892" s="307"/>
      <c r="R892" s="307"/>
      <c r="S892" s="307"/>
      <c r="T892" s="307"/>
      <c r="U892" s="307"/>
      <c r="V892" s="307"/>
      <c r="W892" s="307"/>
      <c r="X892" s="307"/>
      <c r="Y892" s="307"/>
      <c r="Z892" s="307"/>
    </row>
    <row r="893">
      <c r="A893" s="392"/>
      <c r="B893" s="392"/>
      <c r="C893" s="392"/>
      <c r="D893" s="392"/>
      <c r="E893" s="392"/>
      <c r="F893" s="392"/>
      <c r="G893" s="393"/>
      <c r="H893" s="392"/>
      <c r="I893" s="392"/>
      <c r="J893" s="393"/>
      <c r="K893" s="392"/>
      <c r="L893" s="392"/>
      <c r="M893" s="307"/>
      <c r="N893" s="307"/>
      <c r="O893" s="307"/>
      <c r="P893" s="307"/>
      <c r="Q893" s="307"/>
      <c r="R893" s="307"/>
      <c r="S893" s="307"/>
      <c r="T893" s="307"/>
      <c r="U893" s="307"/>
      <c r="V893" s="307"/>
      <c r="W893" s="307"/>
      <c r="X893" s="307"/>
      <c r="Y893" s="307"/>
      <c r="Z893" s="307"/>
    </row>
    <row r="894">
      <c r="A894" s="392"/>
      <c r="B894" s="392"/>
      <c r="C894" s="392"/>
      <c r="D894" s="392"/>
      <c r="E894" s="392"/>
      <c r="F894" s="392"/>
      <c r="G894" s="393"/>
      <c r="H894" s="392"/>
      <c r="I894" s="392"/>
      <c r="J894" s="393"/>
      <c r="K894" s="392"/>
      <c r="L894" s="392"/>
      <c r="M894" s="307"/>
      <c r="N894" s="307"/>
      <c r="O894" s="307"/>
      <c r="P894" s="307"/>
      <c r="Q894" s="307"/>
      <c r="R894" s="307"/>
      <c r="S894" s="307"/>
      <c r="T894" s="307"/>
      <c r="U894" s="307"/>
      <c r="V894" s="307"/>
      <c r="W894" s="307"/>
      <c r="X894" s="307"/>
      <c r="Y894" s="307"/>
      <c r="Z894" s="307"/>
    </row>
    <row r="895">
      <c r="A895" s="392"/>
      <c r="B895" s="392"/>
      <c r="C895" s="392"/>
      <c r="D895" s="392"/>
      <c r="E895" s="392"/>
      <c r="F895" s="392"/>
      <c r="G895" s="393"/>
      <c r="H895" s="392"/>
      <c r="I895" s="392"/>
      <c r="J895" s="393"/>
      <c r="K895" s="392"/>
      <c r="L895" s="392"/>
      <c r="M895" s="307"/>
      <c r="N895" s="307"/>
      <c r="O895" s="307"/>
      <c r="P895" s="307"/>
      <c r="Q895" s="307"/>
      <c r="R895" s="307"/>
      <c r="S895" s="307"/>
      <c r="T895" s="307"/>
      <c r="U895" s="307"/>
      <c r="V895" s="307"/>
      <c r="W895" s="307"/>
      <c r="X895" s="307"/>
      <c r="Y895" s="307"/>
      <c r="Z895" s="307"/>
    </row>
    <row r="896">
      <c r="A896" s="392"/>
      <c r="B896" s="392"/>
      <c r="C896" s="392"/>
      <c r="D896" s="392"/>
      <c r="E896" s="392"/>
      <c r="F896" s="392"/>
      <c r="G896" s="393"/>
      <c r="H896" s="392"/>
      <c r="I896" s="392"/>
      <c r="J896" s="393"/>
      <c r="K896" s="392"/>
      <c r="L896" s="392"/>
      <c r="M896" s="307"/>
      <c r="N896" s="307"/>
      <c r="O896" s="307"/>
      <c r="P896" s="307"/>
      <c r="Q896" s="307"/>
      <c r="R896" s="307"/>
      <c r="S896" s="307"/>
      <c r="T896" s="307"/>
      <c r="U896" s="307"/>
      <c r="V896" s="307"/>
      <c r="W896" s="307"/>
      <c r="X896" s="307"/>
      <c r="Y896" s="307"/>
      <c r="Z896" s="307"/>
    </row>
    <row r="897">
      <c r="A897" s="392"/>
      <c r="B897" s="392"/>
      <c r="C897" s="392"/>
      <c r="D897" s="392"/>
      <c r="E897" s="392"/>
      <c r="F897" s="392"/>
      <c r="G897" s="393"/>
      <c r="H897" s="392"/>
      <c r="I897" s="392"/>
      <c r="J897" s="393"/>
      <c r="K897" s="392"/>
      <c r="L897" s="392"/>
      <c r="M897" s="307"/>
      <c r="N897" s="307"/>
      <c r="O897" s="307"/>
      <c r="P897" s="307"/>
      <c r="Q897" s="307"/>
      <c r="R897" s="307"/>
      <c r="S897" s="307"/>
      <c r="T897" s="307"/>
      <c r="U897" s="307"/>
      <c r="V897" s="307"/>
      <c r="W897" s="307"/>
      <c r="X897" s="307"/>
      <c r="Y897" s="307"/>
      <c r="Z897" s="307"/>
    </row>
    <row r="898">
      <c r="A898" s="392"/>
      <c r="B898" s="392"/>
      <c r="C898" s="392"/>
      <c r="D898" s="392"/>
      <c r="E898" s="392"/>
      <c r="F898" s="392"/>
      <c r="G898" s="393"/>
      <c r="H898" s="392"/>
      <c r="I898" s="392"/>
      <c r="J898" s="393"/>
      <c r="K898" s="392"/>
      <c r="L898" s="392"/>
      <c r="M898" s="307"/>
      <c r="N898" s="307"/>
      <c r="O898" s="307"/>
      <c r="P898" s="307"/>
      <c r="Q898" s="307"/>
      <c r="R898" s="307"/>
      <c r="S898" s="307"/>
      <c r="T898" s="307"/>
      <c r="U898" s="307"/>
      <c r="V898" s="307"/>
      <c r="W898" s="307"/>
      <c r="X898" s="307"/>
      <c r="Y898" s="307"/>
      <c r="Z898" s="307"/>
    </row>
    <row r="899">
      <c r="A899" s="392"/>
      <c r="B899" s="392"/>
      <c r="C899" s="392"/>
      <c r="D899" s="392"/>
      <c r="E899" s="392"/>
      <c r="F899" s="392"/>
      <c r="G899" s="393"/>
      <c r="H899" s="392"/>
      <c r="I899" s="392"/>
      <c r="J899" s="393"/>
      <c r="K899" s="392"/>
      <c r="L899" s="392"/>
      <c r="M899" s="307"/>
      <c r="N899" s="307"/>
      <c r="O899" s="307"/>
      <c r="P899" s="307"/>
      <c r="Q899" s="307"/>
      <c r="R899" s="307"/>
      <c r="S899" s="307"/>
      <c r="T899" s="307"/>
      <c r="U899" s="307"/>
      <c r="V899" s="307"/>
      <c r="W899" s="307"/>
      <c r="X899" s="307"/>
      <c r="Y899" s="307"/>
      <c r="Z899" s="307"/>
    </row>
    <row r="900">
      <c r="A900" s="392"/>
      <c r="B900" s="392"/>
      <c r="C900" s="392"/>
      <c r="D900" s="392"/>
      <c r="E900" s="392"/>
      <c r="F900" s="392"/>
      <c r="G900" s="393"/>
      <c r="H900" s="392"/>
      <c r="I900" s="392"/>
      <c r="J900" s="393"/>
      <c r="K900" s="392"/>
      <c r="L900" s="392"/>
      <c r="M900" s="307"/>
      <c r="N900" s="307"/>
      <c r="O900" s="307"/>
      <c r="P900" s="307"/>
      <c r="Q900" s="307"/>
      <c r="R900" s="307"/>
      <c r="S900" s="307"/>
      <c r="T900" s="307"/>
      <c r="U900" s="307"/>
      <c r="V900" s="307"/>
      <c r="W900" s="307"/>
      <c r="X900" s="307"/>
      <c r="Y900" s="307"/>
      <c r="Z900" s="307"/>
    </row>
    <row r="901">
      <c r="A901" s="392"/>
      <c r="B901" s="392"/>
      <c r="C901" s="392"/>
      <c r="D901" s="392"/>
      <c r="E901" s="392"/>
      <c r="F901" s="392"/>
      <c r="G901" s="393"/>
      <c r="H901" s="392"/>
      <c r="I901" s="392"/>
      <c r="J901" s="393"/>
      <c r="K901" s="392"/>
      <c r="L901" s="392"/>
      <c r="M901" s="307"/>
      <c r="N901" s="307"/>
      <c r="O901" s="307"/>
      <c r="P901" s="307"/>
      <c r="Q901" s="307"/>
      <c r="R901" s="307"/>
      <c r="S901" s="307"/>
      <c r="T901" s="307"/>
      <c r="U901" s="307"/>
      <c r="V901" s="307"/>
      <c r="W901" s="307"/>
      <c r="X901" s="307"/>
      <c r="Y901" s="307"/>
      <c r="Z901" s="307"/>
    </row>
    <row r="902">
      <c r="A902" s="392"/>
      <c r="B902" s="392"/>
      <c r="C902" s="392"/>
      <c r="D902" s="392"/>
      <c r="E902" s="392"/>
      <c r="F902" s="392"/>
      <c r="G902" s="393"/>
      <c r="H902" s="392"/>
      <c r="I902" s="392"/>
      <c r="J902" s="393"/>
      <c r="K902" s="392"/>
      <c r="L902" s="392"/>
      <c r="M902" s="307"/>
      <c r="N902" s="307"/>
      <c r="O902" s="307"/>
      <c r="P902" s="307"/>
      <c r="Q902" s="307"/>
      <c r="R902" s="307"/>
      <c r="S902" s="307"/>
      <c r="T902" s="307"/>
      <c r="U902" s="307"/>
      <c r="V902" s="307"/>
      <c r="W902" s="307"/>
      <c r="X902" s="307"/>
      <c r="Y902" s="307"/>
      <c r="Z902" s="307"/>
    </row>
    <row r="903">
      <c r="A903" s="392"/>
      <c r="B903" s="392"/>
      <c r="C903" s="392"/>
      <c r="D903" s="392"/>
      <c r="E903" s="392"/>
      <c r="F903" s="392"/>
      <c r="G903" s="393"/>
      <c r="H903" s="392"/>
      <c r="I903" s="392"/>
      <c r="J903" s="393"/>
      <c r="K903" s="392"/>
      <c r="L903" s="392"/>
      <c r="M903" s="307"/>
      <c r="N903" s="307"/>
      <c r="O903" s="307"/>
      <c r="P903" s="307"/>
      <c r="Q903" s="307"/>
      <c r="R903" s="307"/>
      <c r="S903" s="307"/>
      <c r="T903" s="307"/>
      <c r="U903" s="307"/>
      <c r="V903" s="307"/>
      <c r="W903" s="307"/>
      <c r="X903" s="307"/>
      <c r="Y903" s="307"/>
      <c r="Z903" s="307"/>
    </row>
    <row r="904">
      <c r="A904" s="392"/>
      <c r="B904" s="392"/>
      <c r="C904" s="392"/>
      <c r="D904" s="392"/>
      <c r="E904" s="392"/>
      <c r="F904" s="392"/>
      <c r="G904" s="393"/>
      <c r="H904" s="392"/>
      <c r="I904" s="392"/>
      <c r="J904" s="393"/>
      <c r="K904" s="392"/>
      <c r="L904" s="392"/>
      <c r="M904" s="307"/>
      <c r="N904" s="307"/>
      <c r="O904" s="307"/>
      <c r="P904" s="307"/>
      <c r="Q904" s="307"/>
      <c r="R904" s="307"/>
      <c r="S904" s="307"/>
      <c r="T904" s="307"/>
      <c r="U904" s="307"/>
      <c r="V904" s="307"/>
      <c r="W904" s="307"/>
      <c r="X904" s="307"/>
      <c r="Y904" s="307"/>
      <c r="Z904" s="307"/>
    </row>
    <row r="905">
      <c r="A905" s="392"/>
      <c r="B905" s="392"/>
      <c r="C905" s="392"/>
      <c r="D905" s="392"/>
      <c r="E905" s="392"/>
      <c r="F905" s="392"/>
      <c r="G905" s="393"/>
      <c r="H905" s="392"/>
      <c r="I905" s="392"/>
      <c r="J905" s="393"/>
      <c r="K905" s="392"/>
      <c r="L905" s="392"/>
      <c r="M905" s="307"/>
      <c r="N905" s="307"/>
      <c r="O905" s="307"/>
      <c r="P905" s="307"/>
      <c r="Q905" s="307"/>
      <c r="R905" s="307"/>
      <c r="S905" s="307"/>
      <c r="T905" s="307"/>
      <c r="U905" s="307"/>
      <c r="V905" s="307"/>
      <c r="W905" s="307"/>
      <c r="X905" s="307"/>
      <c r="Y905" s="307"/>
      <c r="Z905" s="307"/>
    </row>
    <row r="906">
      <c r="A906" s="392"/>
      <c r="B906" s="392"/>
      <c r="C906" s="392"/>
      <c r="D906" s="392"/>
      <c r="E906" s="392"/>
      <c r="F906" s="392"/>
      <c r="G906" s="393"/>
      <c r="H906" s="392"/>
      <c r="I906" s="392"/>
      <c r="J906" s="393"/>
      <c r="K906" s="392"/>
      <c r="L906" s="392"/>
      <c r="M906" s="307"/>
      <c r="N906" s="307"/>
      <c r="O906" s="307"/>
      <c r="P906" s="307"/>
      <c r="Q906" s="307"/>
      <c r="R906" s="307"/>
      <c r="S906" s="307"/>
      <c r="T906" s="307"/>
      <c r="U906" s="307"/>
      <c r="V906" s="307"/>
      <c r="W906" s="307"/>
      <c r="X906" s="307"/>
      <c r="Y906" s="307"/>
      <c r="Z906" s="307"/>
    </row>
    <row r="907">
      <c r="A907" s="392"/>
      <c r="B907" s="392"/>
      <c r="C907" s="392"/>
      <c r="D907" s="392"/>
      <c r="E907" s="392"/>
      <c r="F907" s="392"/>
      <c r="G907" s="393"/>
      <c r="H907" s="392"/>
      <c r="I907" s="392"/>
      <c r="J907" s="393"/>
      <c r="K907" s="392"/>
      <c r="L907" s="392"/>
      <c r="M907" s="307"/>
      <c r="N907" s="307"/>
      <c r="O907" s="307"/>
      <c r="P907" s="307"/>
      <c r="Q907" s="307"/>
      <c r="R907" s="307"/>
      <c r="S907" s="307"/>
      <c r="T907" s="307"/>
      <c r="U907" s="307"/>
      <c r="V907" s="307"/>
      <c r="W907" s="307"/>
      <c r="X907" s="307"/>
      <c r="Y907" s="307"/>
      <c r="Z907" s="307"/>
    </row>
    <row r="908">
      <c r="A908" s="392"/>
      <c r="B908" s="392"/>
      <c r="C908" s="392"/>
      <c r="D908" s="392"/>
      <c r="E908" s="392"/>
      <c r="F908" s="392"/>
      <c r="G908" s="393"/>
      <c r="H908" s="392"/>
      <c r="I908" s="392"/>
      <c r="J908" s="393"/>
      <c r="K908" s="392"/>
      <c r="L908" s="392"/>
      <c r="M908" s="307"/>
      <c r="N908" s="307"/>
      <c r="O908" s="307"/>
      <c r="P908" s="307"/>
      <c r="Q908" s="307"/>
      <c r="R908" s="307"/>
      <c r="S908" s="307"/>
      <c r="T908" s="307"/>
      <c r="U908" s="307"/>
      <c r="V908" s="307"/>
      <c r="W908" s="307"/>
      <c r="X908" s="307"/>
      <c r="Y908" s="307"/>
      <c r="Z908" s="307"/>
    </row>
    <row r="909">
      <c r="A909" s="392"/>
      <c r="B909" s="392"/>
      <c r="C909" s="392"/>
      <c r="D909" s="392"/>
      <c r="E909" s="392"/>
      <c r="F909" s="392"/>
      <c r="G909" s="393"/>
      <c r="H909" s="392"/>
      <c r="I909" s="392"/>
      <c r="J909" s="393"/>
      <c r="K909" s="392"/>
      <c r="L909" s="392"/>
      <c r="M909" s="307"/>
      <c r="N909" s="307"/>
      <c r="O909" s="307"/>
      <c r="P909" s="307"/>
      <c r="Q909" s="307"/>
      <c r="R909" s="307"/>
      <c r="S909" s="307"/>
      <c r="T909" s="307"/>
      <c r="U909" s="307"/>
      <c r="V909" s="307"/>
      <c r="W909" s="307"/>
      <c r="X909" s="307"/>
      <c r="Y909" s="307"/>
      <c r="Z909" s="307"/>
    </row>
    <row r="910">
      <c r="A910" s="392"/>
      <c r="B910" s="392"/>
      <c r="C910" s="392"/>
      <c r="D910" s="392"/>
      <c r="E910" s="392"/>
      <c r="F910" s="392"/>
      <c r="G910" s="393"/>
      <c r="H910" s="392"/>
      <c r="I910" s="392"/>
      <c r="J910" s="393"/>
      <c r="K910" s="392"/>
      <c r="L910" s="392"/>
      <c r="M910" s="307"/>
      <c r="N910" s="307"/>
      <c r="O910" s="307"/>
      <c r="P910" s="307"/>
      <c r="Q910" s="307"/>
      <c r="R910" s="307"/>
      <c r="S910" s="307"/>
      <c r="T910" s="307"/>
      <c r="U910" s="307"/>
      <c r="V910" s="307"/>
      <c r="W910" s="307"/>
      <c r="X910" s="307"/>
      <c r="Y910" s="307"/>
      <c r="Z910" s="307"/>
    </row>
    <row r="911">
      <c r="A911" s="392"/>
      <c r="B911" s="392"/>
      <c r="C911" s="392"/>
      <c r="D911" s="392"/>
      <c r="E911" s="392"/>
      <c r="F911" s="392"/>
      <c r="G911" s="393"/>
      <c r="H911" s="392"/>
      <c r="I911" s="392"/>
      <c r="J911" s="393"/>
      <c r="K911" s="392"/>
      <c r="L911" s="392"/>
      <c r="M911" s="307"/>
      <c r="N911" s="307"/>
      <c r="O911" s="307"/>
      <c r="P911" s="307"/>
      <c r="Q911" s="307"/>
      <c r="R911" s="307"/>
      <c r="S911" s="307"/>
      <c r="T911" s="307"/>
      <c r="U911" s="307"/>
      <c r="V911" s="307"/>
      <c r="W911" s="307"/>
      <c r="X911" s="307"/>
      <c r="Y911" s="307"/>
      <c r="Z911" s="307"/>
    </row>
    <row r="912">
      <c r="A912" s="392"/>
      <c r="B912" s="392"/>
      <c r="C912" s="392"/>
      <c r="D912" s="392"/>
      <c r="E912" s="392"/>
      <c r="F912" s="392"/>
      <c r="G912" s="393"/>
      <c r="H912" s="392"/>
      <c r="I912" s="392"/>
      <c r="J912" s="393"/>
      <c r="K912" s="392"/>
      <c r="L912" s="392"/>
      <c r="M912" s="307"/>
      <c r="N912" s="307"/>
      <c r="O912" s="307"/>
      <c r="P912" s="307"/>
      <c r="Q912" s="307"/>
      <c r="R912" s="307"/>
      <c r="S912" s="307"/>
      <c r="T912" s="307"/>
      <c r="U912" s="307"/>
      <c r="V912" s="307"/>
      <c r="W912" s="307"/>
      <c r="X912" s="307"/>
      <c r="Y912" s="307"/>
      <c r="Z912" s="307"/>
    </row>
    <row r="913">
      <c r="A913" s="392"/>
      <c r="B913" s="392"/>
      <c r="C913" s="392"/>
      <c r="D913" s="392"/>
      <c r="E913" s="392"/>
      <c r="F913" s="392"/>
      <c r="G913" s="393"/>
      <c r="H913" s="392"/>
      <c r="I913" s="392"/>
      <c r="J913" s="393"/>
      <c r="K913" s="392"/>
      <c r="L913" s="392"/>
      <c r="M913" s="307"/>
      <c r="N913" s="307"/>
      <c r="O913" s="307"/>
      <c r="P913" s="307"/>
      <c r="Q913" s="307"/>
      <c r="R913" s="307"/>
      <c r="S913" s="307"/>
      <c r="T913" s="307"/>
      <c r="U913" s="307"/>
      <c r="V913" s="307"/>
      <c r="W913" s="307"/>
      <c r="X913" s="307"/>
      <c r="Y913" s="307"/>
      <c r="Z913" s="307"/>
    </row>
    <row r="914">
      <c r="A914" s="392"/>
      <c r="B914" s="392"/>
      <c r="C914" s="392"/>
      <c r="D914" s="392"/>
      <c r="E914" s="392"/>
      <c r="F914" s="392"/>
      <c r="G914" s="393"/>
      <c r="H914" s="392"/>
      <c r="I914" s="392"/>
      <c r="J914" s="393"/>
      <c r="K914" s="392"/>
      <c r="L914" s="392"/>
      <c r="M914" s="307"/>
      <c r="N914" s="307"/>
      <c r="O914" s="307"/>
      <c r="P914" s="307"/>
      <c r="Q914" s="307"/>
      <c r="R914" s="307"/>
      <c r="S914" s="307"/>
      <c r="T914" s="307"/>
      <c r="U914" s="307"/>
      <c r="V914" s="307"/>
      <c r="W914" s="307"/>
      <c r="X914" s="307"/>
      <c r="Y914" s="307"/>
      <c r="Z914" s="307"/>
    </row>
    <row r="915">
      <c r="A915" s="392"/>
      <c r="B915" s="392"/>
      <c r="C915" s="392"/>
      <c r="D915" s="392"/>
      <c r="E915" s="392"/>
      <c r="F915" s="392"/>
      <c r="G915" s="393"/>
      <c r="H915" s="392"/>
      <c r="I915" s="392"/>
      <c r="J915" s="393"/>
      <c r="K915" s="392"/>
      <c r="L915" s="392"/>
      <c r="M915" s="307"/>
      <c r="N915" s="307"/>
      <c r="O915" s="307"/>
      <c r="P915" s="307"/>
      <c r="Q915" s="307"/>
      <c r="R915" s="307"/>
      <c r="S915" s="307"/>
      <c r="T915" s="307"/>
      <c r="U915" s="307"/>
      <c r="V915" s="307"/>
      <c r="W915" s="307"/>
      <c r="X915" s="307"/>
      <c r="Y915" s="307"/>
      <c r="Z915" s="307"/>
    </row>
    <row r="916">
      <c r="A916" s="392"/>
      <c r="B916" s="392"/>
      <c r="C916" s="392"/>
      <c r="D916" s="392"/>
      <c r="E916" s="392"/>
      <c r="F916" s="392"/>
      <c r="G916" s="393"/>
      <c r="H916" s="392"/>
      <c r="I916" s="392"/>
      <c r="J916" s="393"/>
      <c r="K916" s="392"/>
      <c r="L916" s="392"/>
      <c r="M916" s="307"/>
      <c r="N916" s="307"/>
      <c r="O916" s="307"/>
      <c r="P916" s="307"/>
      <c r="Q916" s="307"/>
      <c r="R916" s="307"/>
      <c r="S916" s="307"/>
      <c r="T916" s="307"/>
      <c r="U916" s="307"/>
      <c r="V916" s="307"/>
      <c r="W916" s="307"/>
      <c r="X916" s="307"/>
      <c r="Y916" s="307"/>
      <c r="Z916" s="307"/>
    </row>
    <row r="917">
      <c r="A917" s="392"/>
      <c r="B917" s="392"/>
      <c r="C917" s="392"/>
      <c r="D917" s="392"/>
      <c r="E917" s="392"/>
      <c r="F917" s="392"/>
      <c r="G917" s="393"/>
      <c r="H917" s="392"/>
      <c r="I917" s="392"/>
      <c r="J917" s="393"/>
      <c r="K917" s="392"/>
      <c r="L917" s="392"/>
      <c r="M917" s="307"/>
      <c r="N917" s="307"/>
      <c r="O917" s="307"/>
      <c r="P917" s="307"/>
      <c r="Q917" s="307"/>
      <c r="R917" s="307"/>
      <c r="S917" s="307"/>
      <c r="T917" s="307"/>
      <c r="U917" s="307"/>
      <c r="V917" s="307"/>
      <c r="W917" s="307"/>
      <c r="X917" s="307"/>
      <c r="Y917" s="307"/>
      <c r="Z917" s="307"/>
    </row>
    <row r="918">
      <c r="A918" s="392"/>
      <c r="B918" s="392"/>
      <c r="C918" s="392"/>
      <c r="D918" s="392"/>
      <c r="E918" s="392"/>
      <c r="F918" s="392"/>
      <c r="G918" s="393"/>
      <c r="H918" s="392"/>
      <c r="I918" s="392"/>
      <c r="J918" s="393"/>
      <c r="K918" s="392"/>
      <c r="L918" s="392"/>
      <c r="M918" s="307"/>
      <c r="N918" s="307"/>
      <c r="O918" s="307"/>
      <c r="P918" s="307"/>
      <c r="Q918" s="307"/>
      <c r="R918" s="307"/>
      <c r="S918" s="307"/>
      <c r="T918" s="307"/>
      <c r="U918" s="307"/>
      <c r="V918" s="307"/>
      <c r="W918" s="307"/>
      <c r="X918" s="307"/>
      <c r="Y918" s="307"/>
      <c r="Z918" s="307"/>
    </row>
    <row r="919">
      <c r="A919" s="392"/>
      <c r="B919" s="392"/>
      <c r="C919" s="392"/>
      <c r="D919" s="392"/>
      <c r="E919" s="392"/>
      <c r="F919" s="392"/>
      <c r="G919" s="393"/>
      <c r="H919" s="392"/>
      <c r="I919" s="392"/>
      <c r="J919" s="393"/>
      <c r="K919" s="392"/>
      <c r="L919" s="392"/>
      <c r="M919" s="307"/>
      <c r="N919" s="307"/>
      <c r="O919" s="307"/>
      <c r="P919" s="307"/>
      <c r="Q919" s="307"/>
      <c r="R919" s="307"/>
      <c r="S919" s="307"/>
      <c r="T919" s="307"/>
      <c r="U919" s="307"/>
      <c r="V919" s="307"/>
      <c r="W919" s="307"/>
      <c r="X919" s="307"/>
      <c r="Y919" s="307"/>
      <c r="Z919" s="307"/>
    </row>
    <row r="920">
      <c r="A920" s="392"/>
      <c r="B920" s="392"/>
      <c r="C920" s="392"/>
      <c r="D920" s="392"/>
      <c r="E920" s="392"/>
      <c r="F920" s="392"/>
      <c r="G920" s="393"/>
      <c r="H920" s="392"/>
      <c r="I920" s="392"/>
      <c r="J920" s="393"/>
      <c r="K920" s="392"/>
      <c r="L920" s="392"/>
      <c r="M920" s="307"/>
      <c r="N920" s="307"/>
      <c r="O920" s="307"/>
      <c r="P920" s="307"/>
      <c r="Q920" s="307"/>
      <c r="R920" s="307"/>
      <c r="S920" s="307"/>
      <c r="T920" s="307"/>
      <c r="U920" s="307"/>
      <c r="V920" s="307"/>
      <c r="W920" s="307"/>
      <c r="X920" s="307"/>
      <c r="Y920" s="307"/>
      <c r="Z920" s="307"/>
    </row>
    <row r="921">
      <c r="A921" s="392"/>
      <c r="B921" s="392"/>
      <c r="C921" s="392"/>
      <c r="D921" s="392"/>
      <c r="E921" s="392"/>
      <c r="F921" s="392"/>
      <c r="G921" s="393"/>
      <c r="H921" s="392"/>
      <c r="I921" s="392"/>
      <c r="J921" s="393"/>
      <c r="K921" s="392"/>
      <c r="L921" s="392"/>
      <c r="M921" s="307"/>
      <c r="N921" s="307"/>
      <c r="O921" s="307"/>
      <c r="P921" s="307"/>
      <c r="Q921" s="307"/>
      <c r="R921" s="307"/>
      <c r="S921" s="307"/>
      <c r="T921" s="307"/>
      <c r="U921" s="307"/>
      <c r="V921" s="307"/>
      <c r="W921" s="307"/>
      <c r="X921" s="307"/>
      <c r="Y921" s="307"/>
      <c r="Z921" s="307"/>
    </row>
    <row r="922">
      <c r="A922" s="392"/>
      <c r="B922" s="392"/>
      <c r="C922" s="392"/>
      <c r="D922" s="392"/>
      <c r="E922" s="392"/>
      <c r="F922" s="392"/>
      <c r="G922" s="393"/>
      <c r="H922" s="392"/>
      <c r="I922" s="392"/>
      <c r="J922" s="393"/>
      <c r="K922" s="392"/>
      <c r="L922" s="392"/>
      <c r="M922" s="307"/>
      <c r="N922" s="307"/>
      <c r="O922" s="307"/>
      <c r="P922" s="307"/>
      <c r="Q922" s="307"/>
      <c r="R922" s="307"/>
      <c r="S922" s="307"/>
      <c r="T922" s="307"/>
      <c r="U922" s="307"/>
      <c r="V922" s="307"/>
      <c r="W922" s="307"/>
      <c r="X922" s="307"/>
      <c r="Y922" s="307"/>
      <c r="Z922" s="307"/>
    </row>
    <row r="923">
      <c r="A923" s="392"/>
      <c r="B923" s="392"/>
      <c r="C923" s="392"/>
      <c r="D923" s="392"/>
      <c r="E923" s="392"/>
      <c r="F923" s="392"/>
      <c r="G923" s="393"/>
      <c r="H923" s="392"/>
      <c r="I923" s="392"/>
      <c r="J923" s="393"/>
      <c r="K923" s="392"/>
      <c r="L923" s="392"/>
      <c r="M923" s="307"/>
      <c r="N923" s="307"/>
      <c r="O923" s="307"/>
      <c r="P923" s="307"/>
      <c r="Q923" s="307"/>
      <c r="R923" s="307"/>
      <c r="S923" s="307"/>
      <c r="T923" s="307"/>
      <c r="U923" s="307"/>
      <c r="V923" s="307"/>
      <c r="W923" s="307"/>
      <c r="X923" s="307"/>
      <c r="Y923" s="307"/>
      <c r="Z923" s="307"/>
    </row>
    <row r="924">
      <c r="A924" s="392"/>
      <c r="B924" s="392"/>
      <c r="C924" s="392"/>
      <c r="D924" s="392"/>
      <c r="E924" s="392"/>
      <c r="F924" s="392"/>
      <c r="G924" s="393"/>
      <c r="H924" s="392"/>
      <c r="I924" s="392"/>
      <c r="J924" s="393"/>
      <c r="K924" s="392"/>
      <c r="L924" s="392"/>
      <c r="M924" s="307"/>
      <c r="N924" s="307"/>
      <c r="O924" s="307"/>
      <c r="P924" s="307"/>
      <c r="Q924" s="307"/>
      <c r="R924" s="307"/>
      <c r="S924" s="307"/>
      <c r="T924" s="307"/>
      <c r="U924" s="307"/>
      <c r="V924" s="307"/>
      <c r="W924" s="307"/>
      <c r="X924" s="307"/>
      <c r="Y924" s="307"/>
      <c r="Z924" s="307"/>
    </row>
    <row r="925">
      <c r="A925" s="392"/>
      <c r="B925" s="392"/>
      <c r="C925" s="392"/>
      <c r="D925" s="392"/>
      <c r="E925" s="392"/>
      <c r="F925" s="392"/>
      <c r="G925" s="393"/>
      <c r="H925" s="392"/>
      <c r="I925" s="392"/>
      <c r="J925" s="393"/>
      <c r="K925" s="392"/>
      <c r="L925" s="392"/>
      <c r="M925" s="307"/>
      <c r="N925" s="307"/>
      <c r="O925" s="307"/>
      <c r="P925" s="307"/>
      <c r="Q925" s="307"/>
      <c r="R925" s="307"/>
      <c r="S925" s="307"/>
      <c r="T925" s="307"/>
      <c r="U925" s="307"/>
      <c r="V925" s="307"/>
      <c r="W925" s="307"/>
      <c r="X925" s="307"/>
      <c r="Y925" s="307"/>
      <c r="Z925" s="307"/>
    </row>
    <row r="926">
      <c r="A926" s="392"/>
      <c r="B926" s="392"/>
      <c r="C926" s="392"/>
      <c r="D926" s="392"/>
      <c r="E926" s="392"/>
      <c r="F926" s="392"/>
      <c r="G926" s="393"/>
      <c r="H926" s="392"/>
      <c r="I926" s="392"/>
      <c r="J926" s="393"/>
      <c r="K926" s="392"/>
      <c r="L926" s="392"/>
      <c r="M926" s="307"/>
      <c r="N926" s="307"/>
      <c r="O926" s="307"/>
      <c r="P926" s="307"/>
      <c r="Q926" s="307"/>
      <c r="R926" s="307"/>
      <c r="S926" s="307"/>
      <c r="T926" s="307"/>
      <c r="U926" s="307"/>
      <c r="V926" s="307"/>
      <c r="W926" s="307"/>
      <c r="X926" s="307"/>
      <c r="Y926" s="307"/>
      <c r="Z926" s="307"/>
    </row>
    <row r="927">
      <c r="A927" s="392"/>
      <c r="B927" s="392"/>
      <c r="C927" s="392"/>
      <c r="D927" s="392"/>
      <c r="E927" s="392"/>
      <c r="F927" s="392"/>
      <c r="G927" s="393"/>
      <c r="H927" s="392"/>
      <c r="I927" s="392"/>
      <c r="J927" s="393"/>
      <c r="K927" s="392"/>
      <c r="L927" s="392"/>
      <c r="M927" s="307"/>
      <c r="N927" s="307"/>
      <c r="O927" s="307"/>
      <c r="P927" s="307"/>
      <c r="Q927" s="307"/>
      <c r="R927" s="307"/>
      <c r="S927" s="307"/>
      <c r="T927" s="307"/>
      <c r="U927" s="307"/>
      <c r="V927" s="307"/>
      <c r="W927" s="307"/>
      <c r="X927" s="307"/>
      <c r="Y927" s="307"/>
      <c r="Z927" s="307"/>
    </row>
    <row r="928">
      <c r="A928" s="392"/>
      <c r="B928" s="392"/>
      <c r="C928" s="392"/>
      <c r="D928" s="392"/>
      <c r="E928" s="392"/>
      <c r="F928" s="392"/>
      <c r="G928" s="393"/>
      <c r="H928" s="392"/>
      <c r="I928" s="392"/>
      <c r="J928" s="393"/>
      <c r="K928" s="392"/>
      <c r="L928" s="392"/>
      <c r="M928" s="307"/>
      <c r="N928" s="307"/>
      <c r="O928" s="307"/>
      <c r="P928" s="307"/>
      <c r="Q928" s="307"/>
      <c r="R928" s="307"/>
      <c r="S928" s="307"/>
      <c r="T928" s="307"/>
      <c r="U928" s="307"/>
      <c r="V928" s="307"/>
      <c r="W928" s="307"/>
      <c r="X928" s="307"/>
      <c r="Y928" s="307"/>
      <c r="Z928" s="307"/>
    </row>
    <row r="929">
      <c r="A929" s="392"/>
      <c r="B929" s="392"/>
      <c r="C929" s="392"/>
      <c r="D929" s="392"/>
      <c r="E929" s="392"/>
      <c r="F929" s="392"/>
      <c r="G929" s="393"/>
      <c r="H929" s="392"/>
      <c r="I929" s="392"/>
      <c r="J929" s="393"/>
      <c r="K929" s="392"/>
      <c r="L929" s="392"/>
      <c r="M929" s="307"/>
      <c r="N929" s="307"/>
      <c r="O929" s="307"/>
      <c r="P929" s="307"/>
      <c r="Q929" s="307"/>
      <c r="R929" s="307"/>
      <c r="S929" s="307"/>
      <c r="T929" s="307"/>
      <c r="U929" s="307"/>
      <c r="V929" s="307"/>
      <c r="W929" s="307"/>
      <c r="X929" s="307"/>
      <c r="Y929" s="307"/>
      <c r="Z929" s="307"/>
    </row>
    <row r="930">
      <c r="A930" s="392"/>
      <c r="B930" s="392"/>
      <c r="C930" s="392"/>
      <c r="D930" s="392"/>
      <c r="E930" s="392"/>
      <c r="F930" s="392"/>
      <c r="G930" s="393"/>
      <c r="H930" s="392"/>
      <c r="I930" s="392"/>
      <c r="J930" s="393"/>
      <c r="K930" s="392"/>
      <c r="L930" s="392"/>
      <c r="M930" s="307"/>
      <c r="N930" s="307"/>
      <c r="O930" s="307"/>
      <c r="P930" s="307"/>
      <c r="Q930" s="307"/>
      <c r="R930" s="307"/>
      <c r="S930" s="307"/>
      <c r="T930" s="307"/>
      <c r="U930" s="307"/>
      <c r="V930" s="307"/>
      <c r="W930" s="307"/>
      <c r="X930" s="307"/>
      <c r="Y930" s="307"/>
      <c r="Z930" s="307"/>
    </row>
    <row r="931">
      <c r="A931" s="392"/>
      <c r="B931" s="392"/>
      <c r="C931" s="392"/>
      <c r="D931" s="392"/>
      <c r="E931" s="392"/>
      <c r="F931" s="392"/>
      <c r="G931" s="393"/>
      <c r="H931" s="392"/>
      <c r="I931" s="392"/>
      <c r="J931" s="393"/>
      <c r="K931" s="392"/>
      <c r="L931" s="392"/>
      <c r="M931" s="307"/>
      <c r="N931" s="307"/>
      <c r="O931" s="307"/>
      <c r="P931" s="307"/>
      <c r="Q931" s="307"/>
      <c r="R931" s="307"/>
      <c r="S931" s="307"/>
      <c r="T931" s="307"/>
      <c r="U931" s="307"/>
      <c r="V931" s="307"/>
      <c r="W931" s="307"/>
      <c r="X931" s="307"/>
      <c r="Y931" s="307"/>
      <c r="Z931" s="307"/>
    </row>
    <row r="932">
      <c r="A932" s="392"/>
      <c r="B932" s="392"/>
      <c r="C932" s="392"/>
      <c r="D932" s="392"/>
      <c r="E932" s="392"/>
      <c r="F932" s="392"/>
      <c r="G932" s="393"/>
      <c r="H932" s="392"/>
      <c r="I932" s="392"/>
      <c r="J932" s="393"/>
      <c r="K932" s="392"/>
      <c r="L932" s="392"/>
      <c r="M932" s="307"/>
      <c r="N932" s="307"/>
      <c r="O932" s="307"/>
      <c r="P932" s="307"/>
      <c r="Q932" s="307"/>
      <c r="R932" s="307"/>
      <c r="S932" s="307"/>
      <c r="T932" s="307"/>
      <c r="U932" s="307"/>
      <c r="V932" s="307"/>
      <c r="W932" s="307"/>
      <c r="X932" s="307"/>
      <c r="Y932" s="307"/>
      <c r="Z932" s="307"/>
    </row>
    <row r="933">
      <c r="A933" s="392"/>
      <c r="B933" s="392"/>
      <c r="C933" s="392"/>
      <c r="D933" s="392"/>
      <c r="E933" s="392"/>
      <c r="F933" s="392"/>
      <c r="G933" s="393"/>
      <c r="H933" s="392"/>
      <c r="I933" s="392"/>
      <c r="J933" s="393"/>
      <c r="K933" s="392"/>
      <c r="L933" s="392"/>
      <c r="M933" s="307"/>
      <c r="N933" s="307"/>
      <c r="O933" s="307"/>
      <c r="P933" s="307"/>
      <c r="Q933" s="307"/>
      <c r="R933" s="307"/>
      <c r="S933" s="307"/>
      <c r="T933" s="307"/>
      <c r="U933" s="307"/>
      <c r="V933" s="307"/>
      <c r="W933" s="307"/>
      <c r="X933" s="307"/>
      <c r="Y933" s="307"/>
      <c r="Z933" s="307"/>
    </row>
    <row r="934">
      <c r="A934" s="392"/>
      <c r="B934" s="392"/>
      <c r="C934" s="392"/>
      <c r="D934" s="392"/>
      <c r="E934" s="392"/>
      <c r="F934" s="392"/>
      <c r="G934" s="393"/>
      <c r="H934" s="392"/>
      <c r="I934" s="392"/>
      <c r="J934" s="393"/>
      <c r="K934" s="392"/>
      <c r="L934" s="392"/>
      <c r="M934" s="307"/>
      <c r="N934" s="307"/>
      <c r="O934" s="307"/>
      <c r="P934" s="307"/>
      <c r="Q934" s="307"/>
      <c r="R934" s="307"/>
      <c r="S934" s="307"/>
      <c r="T934" s="307"/>
      <c r="U934" s="307"/>
      <c r="V934" s="307"/>
      <c r="W934" s="307"/>
      <c r="X934" s="307"/>
      <c r="Y934" s="307"/>
      <c r="Z934" s="307"/>
    </row>
    <row r="935">
      <c r="A935" s="392"/>
      <c r="B935" s="392"/>
      <c r="C935" s="392"/>
      <c r="D935" s="392"/>
      <c r="E935" s="392"/>
      <c r="F935" s="392"/>
      <c r="G935" s="393"/>
      <c r="H935" s="392"/>
      <c r="I935" s="392"/>
      <c r="J935" s="393"/>
      <c r="K935" s="392"/>
      <c r="L935" s="392"/>
      <c r="M935" s="307"/>
      <c r="N935" s="307"/>
      <c r="O935" s="307"/>
      <c r="P935" s="307"/>
      <c r="Q935" s="307"/>
      <c r="R935" s="307"/>
      <c r="S935" s="307"/>
      <c r="T935" s="307"/>
      <c r="U935" s="307"/>
      <c r="V935" s="307"/>
      <c r="W935" s="307"/>
      <c r="X935" s="307"/>
      <c r="Y935" s="307"/>
      <c r="Z935" s="307"/>
    </row>
    <row r="936">
      <c r="A936" s="392"/>
      <c r="B936" s="392"/>
      <c r="C936" s="392"/>
      <c r="D936" s="392"/>
      <c r="E936" s="392"/>
      <c r="F936" s="392"/>
      <c r="G936" s="393"/>
      <c r="H936" s="392"/>
      <c r="I936" s="392"/>
      <c r="J936" s="393"/>
      <c r="K936" s="392"/>
      <c r="L936" s="392"/>
      <c r="M936" s="307"/>
      <c r="N936" s="307"/>
      <c r="O936" s="307"/>
      <c r="P936" s="307"/>
      <c r="Q936" s="307"/>
      <c r="R936" s="307"/>
      <c r="S936" s="307"/>
      <c r="T936" s="307"/>
      <c r="U936" s="307"/>
      <c r="V936" s="307"/>
      <c r="W936" s="307"/>
      <c r="X936" s="307"/>
      <c r="Y936" s="307"/>
      <c r="Z936" s="307"/>
    </row>
    <row r="937">
      <c r="A937" s="392"/>
      <c r="B937" s="392"/>
      <c r="C937" s="392"/>
      <c r="D937" s="392"/>
      <c r="E937" s="392"/>
      <c r="F937" s="392"/>
      <c r="G937" s="393"/>
      <c r="H937" s="392"/>
      <c r="I937" s="392"/>
      <c r="J937" s="393"/>
      <c r="K937" s="392"/>
      <c r="L937" s="392"/>
      <c r="M937" s="307"/>
      <c r="N937" s="307"/>
      <c r="O937" s="307"/>
      <c r="P937" s="307"/>
      <c r="Q937" s="307"/>
      <c r="R937" s="307"/>
      <c r="S937" s="307"/>
      <c r="T937" s="307"/>
      <c r="U937" s="307"/>
      <c r="V937" s="307"/>
      <c r="W937" s="307"/>
      <c r="X937" s="307"/>
      <c r="Y937" s="307"/>
      <c r="Z937" s="307"/>
    </row>
    <row r="938">
      <c r="A938" s="392"/>
      <c r="B938" s="392"/>
      <c r="C938" s="392"/>
      <c r="D938" s="392"/>
      <c r="E938" s="392"/>
      <c r="F938" s="392"/>
      <c r="G938" s="393"/>
      <c r="H938" s="392"/>
      <c r="I938" s="392"/>
      <c r="J938" s="393"/>
      <c r="K938" s="392"/>
      <c r="L938" s="392"/>
      <c r="M938" s="307"/>
      <c r="N938" s="307"/>
      <c r="O938" s="307"/>
      <c r="P938" s="307"/>
      <c r="Q938" s="307"/>
      <c r="R938" s="307"/>
      <c r="S938" s="307"/>
      <c r="T938" s="307"/>
      <c r="U938" s="307"/>
      <c r="V938" s="307"/>
      <c r="W938" s="307"/>
      <c r="X938" s="307"/>
      <c r="Y938" s="307"/>
      <c r="Z938" s="307"/>
    </row>
    <row r="939">
      <c r="A939" s="392"/>
      <c r="B939" s="392"/>
      <c r="C939" s="392"/>
      <c r="D939" s="392"/>
      <c r="E939" s="392"/>
      <c r="F939" s="392"/>
      <c r="G939" s="393"/>
      <c r="H939" s="392"/>
      <c r="I939" s="392"/>
      <c r="J939" s="393"/>
      <c r="K939" s="392"/>
      <c r="L939" s="392"/>
      <c r="M939" s="307"/>
      <c r="N939" s="307"/>
      <c r="O939" s="307"/>
      <c r="P939" s="307"/>
      <c r="Q939" s="307"/>
      <c r="R939" s="307"/>
      <c r="S939" s="307"/>
      <c r="T939" s="307"/>
      <c r="U939" s="307"/>
      <c r="V939" s="307"/>
      <c r="W939" s="307"/>
      <c r="X939" s="307"/>
      <c r="Y939" s="307"/>
      <c r="Z939" s="307"/>
    </row>
    <row r="940">
      <c r="A940" s="392"/>
      <c r="B940" s="392"/>
      <c r="C940" s="392"/>
      <c r="D940" s="392"/>
      <c r="E940" s="392"/>
      <c r="F940" s="392"/>
      <c r="G940" s="393"/>
      <c r="H940" s="392"/>
      <c r="I940" s="392"/>
      <c r="J940" s="393"/>
      <c r="K940" s="392"/>
      <c r="L940" s="392"/>
      <c r="M940" s="307"/>
      <c r="N940" s="307"/>
      <c r="O940" s="307"/>
      <c r="P940" s="307"/>
      <c r="Q940" s="307"/>
      <c r="R940" s="307"/>
      <c r="S940" s="307"/>
      <c r="T940" s="307"/>
      <c r="U940" s="307"/>
      <c r="V940" s="307"/>
      <c r="W940" s="307"/>
      <c r="X940" s="307"/>
      <c r="Y940" s="307"/>
      <c r="Z940" s="307"/>
    </row>
    <row r="941">
      <c r="A941" s="392"/>
      <c r="B941" s="392"/>
      <c r="C941" s="392"/>
      <c r="D941" s="392"/>
      <c r="E941" s="392"/>
      <c r="F941" s="392"/>
      <c r="G941" s="393"/>
      <c r="H941" s="392"/>
      <c r="I941" s="392"/>
      <c r="J941" s="393"/>
      <c r="K941" s="392"/>
      <c r="L941" s="392"/>
      <c r="M941" s="307"/>
      <c r="N941" s="307"/>
      <c r="O941" s="307"/>
      <c r="P941" s="307"/>
      <c r="Q941" s="307"/>
      <c r="R941" s="307"/>
      <c r="S941" s="307"/>
      <c r="T941" s="307"/>
      <c r="U941" s="307"/>
      <c r="V941" s="307"/>
      <c r="W941" s="307"/>
      <c r="X941" s="307"/>
      <c r="Y941" s="307"/>
      <c r="Z941" s="307"/>
    </row>
    <row r="942">
      <c r="A942" s="392"/>
      <c r="B942" s="392"/>
      <c r="C942" s="392"/>
      <c r="D942" s="392"/>
      <c r="E942" s="392"/>
      <c r="F942" s="392"/>
      <c r="G942" s="393"/>
      <c r="H942" s="392"/>
      <c r="I942" s="392"/>
      <c r="J942" s="393"/>
      <c r="K942" s="392"/>
      <c r="L942" s="392"/>
      <c r="M942" s="307"/>
      <c r="N942" s="307"/>
      <c r="O942" s="307"/>
      <c r="P942" s="307"/>
      <c r="Q942" s="307"/>
      <c r="R942" s="307"/>
      <c r="S942" s="307"/>
      <c r="T942" s="307"/>
      <c r="U942" s="307"/>
      <c r="V942" s="307"/>
      <c r="W942" s="307"/>
      <c r="X942" s="307"/>
      <c r="Y942" s="307"/>
      <c r="Z942" s="307"/>
    </row>
    <row r="943">
      <c r="A943" s="392"/>
      <c r="B943" s="392"/>
      <c r="C943" s="392"/>
      <c r="D943" s="392"/>
      <c r="E943" s="392"/>
      <c r="F943" s="392"/>
      <c r="G943" s="393"/>
      <c r="H943" s="392"/>
      <c r="I943" s="392"/>
      <c r="J943" s="393"/>
      <c r="K943" s="392"/>
      <c r="L943" s="392"/>
      <c r="M943" s="307"/>
      <c r="N943" s="307"/>
      <c r="O943" s="307"/>
      <c r="P943" s="307"/>
      <c r="Q943" s="307"/>
      <c r="R943" s="307"/>
      <c r="S943" s="307"/>
      <c r="T943" s="307"/>
      <c r="U943" s="307"/>
      <c r="V943" s="307"/>
      <c r="W943" s="307"/>
      <c r="X943" s="307"/>
      <c r="Y943" s="307"/>
      <c r="Z943" s="307"/>
    </row>
    <row r="944">
      <c r="A944" s="392"/>
      <c r="B944" s="392"/>
      <c r="C944" s="392"/>
      <c r="D944" s="392"/>
      <c r="E944" s="392"/>
      <c r="F944" s="392"/>
      <c r="G944" s="393"/>
      <c r="H944" s="392"/>
      <c r="I944" s="392"/>
      <c r="J944" s="393"/>
      <c r="K944" s="392"/>
      <c r="L944" s="392"/>
      <c r="M944" s="307"/>
      <c r="N944" s="307"/>
      <c r="O944" s="307"/>
      <c r="P944" s="307"/>
      <c r="Q944" s="307"/>
      <c r="R944" s="307"/>
      <c r="S944" s="307"/>
      <c r="T944" s="307"/>
      <c r="U944" s="307"/>
      <c r="V944" s="307"/>
      <c r="W944" s="307"/>
      <c r="X944" s="307"/>
      <c r="Y944" s="307"/>
      <c r="Z944" s="307"/>
    </row>
    <row r="945">
      <c r="A945" s="392"/>
      <c r="B945" s="392"/>
      <c r="C945" s="392"/>
      <c r="D945" s="392"/>
      <c r="E945" s="392"/>
      <c r="F945" s="392"/>
      <c r="G945" s="393"/>
      <c r="H945" s="392"/>
      <c r="I945" s="392"/>
      <c r="J945" s="393"/>
      <c r="K945" s="392"/>
      <c r="L945" s="392"/>
      <c r="M945" s="307"/>
      <c r="N945" s="307"/>
      <c r="O945" s="307"/>
      <c r="P945" s="307"/>
      <c r="Q945" s="307"/>
      <c r="R945" s="307"/>
      <c r="S945" s="307"/>
      <c r="T945" s="307"/>
      <c r="U945" s="307"/>
      <c r="V945" s="307"/>
      <c r="W945" s="307"/>
      <c r="X945" s="307"/>
      <c r="Y945" s="307"/>
      <c r="Z945" s="307"/>
    </row>
    <row r="946">
      <c r="A946" s="392"/>
      <c r="B946" s="392"/>
      <c r="C946" s="392"/>
      <c r="D946" s="392"/>
      <c r="E946" s="392"/>
      <c r="F946" s="392"/>
      <c r="G946" s="393"/>
      <c r="H946" s="392"/>
      <c r="I946" s="392"/>
      <c r="J946" s="393"/>
      <c r="K946" s="392"/>
      <c r="L946" s="392"/>
      <c r="M946" s="307"/>
      <c r="N946" s="307"/>
      <c r="O946" s="307"/>
      <c r="P946" s="307"/>
      <c r="Q946" s="307"/>
      <c r="R946" s="307"/>
      <c r="S946" s="307"/>
      <c r="T946" s="307"/>
      <c r="U946" s="307"/>
      <c r="V946" s="307"/>
      <c r="W946" s="307"/>
      <c r="X946" s="307"/>
      <c r="Y946" s="307"/>
      <c r="Z946" s="307"/>
    </row>
    <row r="947">
      <c r="A947" s="392"/>
      <c r="B947" s="392"/>
      <c r="C947" s="392"/>
      <c r="D947" s="392"/>
      <c r="E947" s="392"/>
      <c r="F947" s="392"/>
      <c r="G947" s="393"/>
      <c r="H947" s="392"/>
      <c r="I947" s="392"/>
      <c r="J947" s="393"/>
      <c r="K947" s="392"/>
      <c r="L947" s="392"/>
      <c r="M947" s="307"/>
      <c r="N947" s="307"/>
      <c r="O947" s="307"/>
      <c r="P947" s="307"/>
      <c r="Q947" s="307"/>
      <c r="R947" s="307"/>
      <c r="S947" s="307"/>
      <c r="T947" s="307"/>
      <c r="U947" s="307"/>
      <c r="V947" s="307"/>
      <c r="W947" s="307"/>
      <c r="X947" s="307"/>
      <c r="Y947" s="307"/>
      <c r="Z947" s="307"/>
    </row>
    <row r="948">
      <c r="A948" s="392"/>
      <c r="B948" s="392"/>
      <c r="C948" s="392"/>
      <c r="D948" s="392"/>
      <c r="E948" s="392"/>
      <c r="F948" s="392"/>
      <c r="G948" s="393"/>
      <c r="H948" s="392"/>
      <c r="I948" s="392"/>
      <c r="J948" s="393"/>
      <c r="K948" s="392"/>
      <c r="L948" s="392"/>
      <c r="M948" s="307"/>
      <c r="N948" s="307"/>
      <c r="O948" s="307"/>
      <c r="P948" s="307"/>
      <c r="Q948" s="307"/>
      <c r="R948" s="307"/>
      <c r="S948" s="307"/>
      <c r="T948" s="307"/>
      <c r="U948" s="307"/>
      <c r="V948" s="307"/>
      <c r="W948" s="307"/>
      <c r="X948" s="307"/>
      <c r="Y948" s="307"/>
      <c r="Z948" s="307"/>
    </row>
    <row r="949">
      <c r="A949" s="392"/>
      <c r="B949" s="392"/>
      <c r="C949" s="392"/>
      <c r="D949" s="392"/>
      <c r="E949" s="392"/>
      <c r="F949" s="392"/>
      <c r="G949" s="393"/>
      <c r="H949" s="392"/>
      <c r="I949" s="392"/>
      <c r="J949" s="393"/>
      <c r="K949" s="392"/>
      <c r="L949" s="392"/>
      <c r="M949" s="307"/>
      <c r="N949" s="307"/>
      <c r="O949" s="307"/>
      <c r="P949" s="307"/>
      <c r="Q949" s="307"/>
      <c r="R949" s="307"/>
      <c r="S949" s="307"/>
      <c r="T949" s="307"/>
      <c r="U949" s="307"/>
      <c r="V949" s="307"/>
      <c r="W949" s="307"/>
      <c r="X949" s="307"/>
      <c r="Y949" s="307"/>
      <c r="Z949" s="307"/>
    </row>
    <row r="950">
      <c r="A950" s="392"/>
      <c r="B950" s="392"/>
      <c r="C950" s="392"/>
      <c r="D950" s="392"/>
      <c r="E950" s="392"/>
      <c r="F950" s="392"/>
      <c r="G950" s="393"/>
      <c r="H950" s="392"/>
      <c r="I950" s="392"/>
      <c r="J950" s="393"/>
      <c r="K950" s="392"/>
      <c r="L950" s="392"/>
      <c r="M950" s="307"/>
      <c r="N950" s="307"/>
      <c r="O950" s="307"/>
      <c r="P950" s="307"/>
      <c r="Q950" s="307"/>
      <c r="R950" s="307"/>
      <c r="S950" s="307"/>
      <c r="T950" s="307"/>
      <c r="U950" s="307"/>
      <c r="V950" s="307"/>
      <c r="W950" s="307"/>
      <c r="X950" s="307"/>
      <c r="Y950" s="307"/>
      <c r="Z950" s="307"/>
    </row>
    <row r="951">
      <c r="A951" s="392"/>
      <c r="B951" s="392"/>
      <c r="C951" s="392"/>
      <c r="D951" s="392"/>
      <c r="E951" s="392"/>
      <c r="F951" s="392"/>
      <c r="G951" s="393"/>
      <c r="H951" s="392"/>
      <c r="I951" s="392"/>
      <c r="J951" s="393"/>
      <c r="K951" s="392"/>
      <c r="L951" s="392"/>
      <c r="M951" s="307"/>
      <c r="N951" s="307"/>
      <c r="O951" s="307"/>
      <c r="P951" s="307"/>
      <c r="Q951" s="307"/>
      <c r="R951" s="307"/>
      <c r="S951" s="307"/>
      <c r="T951" s="307"/>
      <c r="U951" s="307"/>
      <c r="V951" s="307"/>
      <c r="W951" s="307"/>
      <c r="X951" s="307"/>
      <c r="Y951" s="307"/>
      <c r="Z951" s="307"/>
    </row>
    <row r="952">
      <c r="A952" s="392"/>
      <c r="B952" s="392"/>
      <c r="C952" s="392"/>
      <c r="D952" s="392"/>
      <c r="E952" s="392"/>
      <c r="F952" s="392"/>
      <c r="G952" s="393"/>
      <c r="H952" s="392"/>
      <c r="I952" s="392"/>
      <c r="J952" s="393"/>
      <c r="K952" s="392"/>
      <c r="L952" s="392"/>
      <c r="M952" s="307"/>
      <c r="N952" s="307"/>
      <c r="O952" s="307"/>
      <c r="P952" s="307"/>
      <c r="Q952" s="307"/>
      <c r="R952" s="307"/>
      <c r="S952" s="307"/>
      <c r="T952" s="307"/>
      <c r="U952" s="307"/>
      <c r="V952" s="307"/>
      <c r="W952" s="307"/>
      <c r="X952" s="307"/>
      <c r="Y952" s="307"/>
      <c r="Z952" s="307"/>
    </row>
    <row r="953">
      <c r="A953" s="392"/>
      <c r="B953" s="392"/>
      <c r="C953" s="392"/>
      <c r="D953" s="392"/>
      <c r="E953" s="392"/>
      <c r="F953" s="392"/>
      <c r="G953" s="393"/>
      <c r="H953" s="392"/>
      <c r="I953" s="392"/>
      <c r="J953" s="393"/>
      <c r="K953" s="392"/>
      <c r="L953" s="392"/>
      <c r="M953" s="307"/>
      <c r="N953" s="307"/>
      <c r="O953" s="307"/>
      <c r="P953" s="307"/>
      <c r="Q953" s="307"/>
      <c r="R953" s="307"/>
      <c r="S953" s="307"/>
      <c r="T953" s="307"/>
      <c r="U953" s="307"/>
      <c r="V953" s="307"/>
      <c r="W953" s="307"/>
      <c r="X953" s="307"/>
      <c r="Y953" s="307"/>
      <c r="Z953" s="307"/>
    </row>
    <row r="954">
      <c r="A954" s="392"/>
      <c r="B954" s="392"/>
      <c r="C954" s="392"/>
      <c r="D954" s="392"/>
      <c r="E954" s="392"/>
      <c r="F954" s="392"/>
      <c r="G954" s="393"/>
      <c r="H954" s="392"/>
      <c r="I954" s="392"/>
      <c r="J954" s="393"/>
      <c r="K954" s="392"/>
      <c r="L954" s="392"/>
      <c r="M954" s="307"/>
      <c r="N954" s="307"/>
      <c r="O954" s="307"/>
      <c r="P954" s="307"/>
      <c r="Q954" s="307"/>
      <c r="R954" s="307"/>
      <c r="S954" s="307"/>
      <c r="T954" s="307"/>
      <c r="U954" s="307"/>
      <c r="V954" s="307"/>
      <c r="W954" s="307"/>
      <c r="X954" s="307"/>
      <c r="Y954" s="307"/>
      <c r="Z954" s="307"/>
    </row>
    <row r="955">
      <c r="A955" s="392"/>
      <c r="B955" s="392"/>
      <c r="C955" s="392"/>
      <c r="D955" s="392"/>
      <c r="E955" s="392"/>
      <c r="F955" s="392"/>
      <c r="G955" s="393"/>
      <c r="H955" s="392"/>
      <c r="I955" s="392"/>
      <c r="J955" s="393"/>
      <c r="K955" s="392"/>
      <c r="L955" s="392"/>
      <c r="M955" s="307"/>
      <c r="N955" s="307"/>
      <c r="O955" s="307"/>
      <c r="P955" s="307"/>
      <c r="Q955" s="307"/>
      <c r="R955" s="307"/>
      <c r="S955" s="307"/>
      <c r="T955" s="307"/>
      <c r="U955" s="307"/>
      <c r="V955" s="307"/>
      <c r="W955" s="307"/>
      <c r="X955" s="307"/>
      <c r="Y955" s="307"/>
      <c r="Z955" s="307"/>
    </row>
    <row r="956">
      <c r="A956" s="392"/>
      <c r="B956" s="392"/>
      <c r="C956" s="392"/>
      <c r="D956" s="392"/>
      <c r="E956" s="392"/>
      <c r="F956" s="392"/>
      <c r="G956" s="393"/>
      <c r="H956" s="392"/>
      <c r="I956" s="392"/>
      <c r="J956" s="393"/>
      <c r="K956" s="392"/>
      <c r="L956" s="392"/>
      <c r="M956" s="307"/>
      <c r="N956" s="307"/>
      <c r="O956" s="307"/>
      <c r="P956" s="307"/>
      <c r="Q956" s="307"/>
      <c r="R956" s="307"/>
      <c r="S956" s="307"/>
      <c r="T956" s="307"/>
      <c r="U956" s="307"/>
      <c r="V956" s="307"/>
      <c r="W956" s="307"/>
      <c r="X956" s="307"/>
      <c r="Y956" s="307"/>
      <c r="Z956" s="307"/>
    </row>
    <row r="957">
      <c r="A957" s="392"/>
      <c r="B957" s="392"/>
      <c r="C957" s="392"/>
      <c r="D957" s="392"/>
      <c r="E957" s="392"/>
      <c r="F957" s="392"/>
      <c r="G957" s="393"/>
      <c r="H957" s="392"/>
      <c r="I957" s="392"/>
      <c r="J957" s="393"/>
      <c r="K957" s="392"/>
      <c r="L957" s="392"/>
      <c r="M957" s="307"/>
      <c r="N957" s="307"/>
      <c r="O957" s="307"/>
      <c r="P957" s="307"/>
      <c r="Q957" s="307"/>
      <c r="R957" s="307"/>
      <c r="S957" s="307"/>
      <c r="T957" s="307"/>
      <c r="U957" s="307"/>
      <c r="V957" s="307"/>
      <c r="W957" s="307"/>
      <c r="X957" s="307"/>
      <c r="Y957" s="307"/>
      <c r="Z957" s="307"/>
    </row>
    <row r="958">
      <c r="A958" s="392"/>
      <c r="B958" s="392"/>
      <c r="C958" s="392"/>
      <c r="D958" s="392"/>
      <c r="E958" s="392"/>
      <c r="F958" s="392"/>
      <c r="G958" s="393"/>
      <c r="H958" s="392"/>
      <c r="I958" s="392"/>
      <c r="J958" s="393"/>
      <c r="K958" s="392"/>
      <c r="L958" s="392"/>
      <c r="M958" s="307"/>
      <c r="N958" s="307"/>
      <c r="O958" s="307"/>
      <c r="P958" s="307"/>
      <c r="Q958" s="307"/>
      <c r="R958" s="307"/>
      <c r="S958" s="307"/>
      <c r="T958" s="307"/>
      <c r="U958" s="307"/>
      <c r="V958" s="307"/>
      <c r="W958" s="307"/>
      <c r="X958" s="307"/>
      <c r="Y958" s="307"/>
      <c r="Z958" s="307"/>
    </row>
    <row r="959">
      <c r="A959" s="392"/>
      <c r="B959" s="392"/>
      <c r="C959" s="392"/>
      <c r="D959" s="392"/>
      <c r="E959" s="392"/>
      <c r="F959" s="392"/>
      <c r="G959" s="393"/>
      <c r="H959" s="392"/>
      <c r="I959" s="392"/>
      <c r="J959" s="393"/>
      <c r="K959" s="392"/>
      <c r="L959" s="392"/>
      <c r="M959" s="307"/>
      <c r="N959" s="307"/>
      <c r="O959" s="307"/>
      <c r="P959" s="307"/>
      <c r="Q959" s="307"/>
      <c r="R959" s="307"/>
      <c r="S959" s="307"/>
      <c r="T959" s="307"/>
      <c r="U959" s="307"/>
      <c r="V959" s="307"/>
      <c r="W959" s="307"/>
      <c r="X959" s="307"/>
      <c r="Y959" s="307"/>
      <c r="Z959" s="307"/>
    </row>
    <row r="960">
      <c r="A960" s="392"/>
      <c r="B960" s="392"/>
      <c r="C960" s="392"/>
      <c r="D960" s="392"/>
      <c r="E960" s="392"/>
      <c r="F960" s="392"/>
      <c r="G960" s="393"/>
      <c r="H960" s="392"/>
      <c r="I960" s="392"/>
      <c r="J960" s="393"/>
      <c r="K960" s="392"/>
      <c r="L960" s="392"/>
      <c r="M960" s="307"/>
      <c r="N960" s="307"/>
      <c r="O960" s="307"/>
      <c r="P960" s="307"/>
      <c r="Q960" s="307"/>
      <c r="R960" s="307"/>
      <c r="S960" s="307"/>
      <c r="T960" s="307"/>
      <c r="U960" s="307"/>
      <c r="V960" s="307"/>
      <c r="W960" s="307"/>
      <c r="X960" s="307"/>
      <c r="Y960" s="307"/>
      <c r="Z960" s="307"/>
    </row>
    <row r="961">
      <c r="A961" s="392"/>
      <c r="B961" s="392"/>
      <c r="C961" s="392"/>
      <c r="D961" s="392"/>
      <c r="E961" s="392"/>
      <c r="F961" s="392"/>
      <c r="G961" s="393"/>
      <c r="H961" s="392"/>
      <c r="I961" s="392"/>
      <c r="J961" s="393"/>
      <c r="K961" s="392"/>
      <c r="L961" s="392"/>
      <c r="M961" s="307"/>
      <c r="N961" s="307"/>
      <c r="O961" s="307"/>
      <c r="P961" s="307"/>
      <c r="Q961" s="307"/>
      <c r="R961" s="307"/>
      <c r="S961" s="307"/>
      <c r="T961" s="307"/>
      <c r="U961" s="307"/>
      <c r="V961" s="307"/>
      <c r="W961" s="307"/>
      <c r="X961" s="307"/>
      <c r="Y961" s="307"/>
      <c r="Z961" s="307"/>
    </row>
    <row r="962">
      <c r="A962" s="392"/>
      <c r="B962" s="392"/>
      <c r="C962" s="392"/>
      <c r="D962" s="392"/>
      <c r="E962" s="392"/>
      <c r="F962" s="392"/>
      <c r="G962" s="393"/>
      <c r="H962" s="392"/>
      <c r="I962" s="392"/>
      <c r="J962" s="393"/>
      <c r="K962" s="392"/>
      <c r="L962" s="392"/>
      <c r="M962" s="307"/>
      <c r="N962" s="307"/>
      <c r="O962" s="307"/>
      <c r="P962" s="307"/>
      <c r="Q962" s="307"/>
      <c r="R962" s="307"/>
      <c r="S962" s="307"/>
      <c r="T962" s="307"/>
      <c r="U962" s="307"/>
      <c r="V962" s="307"/>
      <c r="W962" s="307"/>
      <c r="X962" s="307"/>
      <c r="Y962" s="307"/>
      <c r="Z962" s="307"/>
    </row>
    <row r="963">
      <c r="A963" s="392"/>
      <c r="B963" s="392"/>
      <c r="C963" s="392"/>
      <c r="D963" s="392"/>
      <c r="E963" s="392"/>
      <c r="F963" s="392"/>
      <c r="G963" s="393"/>
      <c r="H963" s="392"/>
      <c r="I963" s="392"/>
      <c r="J963" s="393"/>
      <c r="K963" s="392"/>
      <c r="L963" s="392"/>
      <c r="M963" s="307"/>
      <c r="N963" s="307"/>
      <c r="O963" s="307"/>
      <c r="P963" s="307"/>
      <c r="Q963" s="307"/>
      <c r="R963" s="307"/>
      <c r="S963" s="307"/>
      <c r="T963" s="307"/>
      <c r="U963" s="307"/>
      <c r="V963" s="307"/>
      <c r="W963" s="307"/>
      <c r="X963" s="307"/>
      <c r="Y963" s="307"/>
      <c r="Z963" s="307"/>
    </row>
    <row r="964">
      <c r="A964" s="392"/>
      <c r="B964" s="392"/>
      <c r="C964" s="392"/>
      <c r="D964" s="392"/>
      <c r="E964" s="392"/>
      <c r="F964" s="392"/>
      <c r="G964" s="393"/>
      <c r="H964" s="392"/>
      <c r="I964" s="392"/>
      <c r="J964" s="393"/>
      <c r="K964" s="392"/>
      <c r="L964" s="392"/>
      <c r="M964" s="307"/>
      <c r="N964" s="307"/>
      <c r="O964" s="307"/>
      <c r="P964" s="307"/>
      <c r="Q964" s="307"/>
      <c r="R964" s="307"/>
      <c r="S964" s="307"/>
      <c r="T964" s="307"/>
      <c r="U964" s="307"/>
      <c r="V964" s="307"/>
      <c r="W964" s="307"/>
      <c r="X964" s="307"/>
      <c r="Y964" s="307"/>
      <c r="Z964" s="307"/>
    </row>
    <row r="965">
      <c r="A965" s="392"/>
      <c r="B965" s="392"/>
      <c r="C965" s="392"/>
      <c r="D965" s="392"/>
      <c r="E965" s="392"/>
      <c r="F965" s="392"/>
      <c r="G965" s="393"/>
      <c r="H965" s="392"/>
      <c r="I965" s="392"/>
      <c r="J965" s="393"/>
      <c r="K965" s="392"/>
      <c r="L965" s="392"/>
      <c r="M965" s="307"/>
      <c r="N965" s="307"/>
      <c r="O965" s="307"/>
      <c r="P965" s="307"/>
      <c r="Q965" s="307"/>
      <c r="R965" s="307"/>
      <c r="S965" s="307"/>
      <c r="T965" s="307"/>
      <c r="U965" s="307"/>
      <c r="V965" s="307"/>
      <c r="W965" s="307"/>
      <c r="X965" s="307"/>
      <c r="Y965" s="307"/>
      <c r="Z965" s="307"/>
    </row>
    <row r="966">
      <c r="A966" s="392"/>
      <c r="B966" s="392"/>
      <c r="C966" s="392"/>
      <c r="D966" s="392"/>
      <c r="E966" s="392"/>
      <c r="F966" s="392"/>
      <c r="G966" s="393"/>
      <c r="H966" s="392"/>
      <c r="I966" s="392"/>
      <c r="J966" s="393"/>
      <c r="K966" s="392"/>
      <c r="L966" s="392"/>
      <c r="M966" s="307"/>
      <c r="N966" s="307"/>
      <c r="O966" s="307"/>
      <c r="P966" s="307"/>
      <c r="Q966" s="307"/>
      <c r="R966" s="307"/>
      <c r="S966" s="307"/>
      <c r="T966" s="307"/>
      <c r="U966" s="307"/>
      <c r="V966" s="307"/>
      <c r="W966" s="307"/>
      <c r="X966" s="307"/>
      <c r="Y966" s="307"/>
      <c r="Z966" s="307"/>
    </row>
    <row r="967">
      <c r="A967" s="392"/>
      <c r="B967" s="392"/>
      <c r="C967" s="392"/>
      <c r="D967" s="392"/>
      <c r="E967" s="392"/>
      <c r="F967" s="392"/>
      <c r="G967" s="393"/>
      <c r="H967" s="392"/>
      <c r="I967" s="392"/>
      <c r="J967" s="393"/>
      <c r="K967" s="392"/>
      <c r="L967" s="392"/>
      <c r="M967" s="307"/>
      <c r="N967" s="307"/>
      <c r="O967" s="307"/>
      <c r="P967" s="307"/>
      <c r="Q967" s="307"/>
      <c r="R967" s="307"/>
      <c r="S967" s="307"/>
      <c r="T967" s="307"/>
      <c r="U967" s="307"/>
      <c r="V967" s="307"/>
      <c r="W967" s="307"/>
      <c r="X967" s="307"/>
      <c r="Y967" s="307"/>
      <c r="Z967" s="307"/>
    </row>
    <row r="968">
      <c r="A968" s="392"/>
      <c r="B968" s="392"/>
      <c r="C968" s="392"/>
      <c r="D968" s="392"/>
      <c r="E968" s="392"/>
      <c r="F968" s="392"/>
      <c r="G968" s="393"/>
      <c r="H968" s="392"/>
      <c r="I968" s="392"/>
      <c r="J968" s="393"/>
      <c r="K968" s="392"/>
      <c r="L968" s="392"/>
      <c r="M968" s="307"/>
      <c r="N968" s="307"/>
      <c r="O968" s="307"/>
      <c r="P968" s="307"/>
      <c r="Q968" s="307"/>
      <c r="R968" s="307"/>
      <c r="S968" s="307"/>
      <c r="T968" s="307"/>
      <c r="U968" s="307"/>
      <c r="V968" s="307"/>
      <c r="W968" s="307"/>
      <c r="X968" s="307"/>
      <c r="Y968" s="307"/>
      <c r="Z968" s="307"/>
    </row>
    <row r="969">
      <c r="A969" s="392"/>
      <c r="B969" s="392"/>
      <c r="C969" s="392"/>
      <c r="D969" s="392"/>
      <c r="E969" s="392"/>
      <c r="F969" s="392"/>
      <c r="G969" s="393"/>
      <c r="H969" s="392"/>
      <c r="I969" s="392"/>
      <c r="J969" s="393"/>
      <c r="K969" s="392"/>
      <c r="L969" s="392"/>
      <c r="M969" s="307"/>
      <c r="N969" s="307"/>
      <c r="O969" s="307"/>
      <c r="P969" s="307"/>
      <c r="Q969" s="307"/>
      <c r="R969" s="307"/>
      <c r="S969" s="307"/>
      <c r="T969" s="307"/>
      <c r="U969" s="307"/>
      <c r="V969" s="307"/>
      <c r="W969" s="307"/>
      <c r="X969" s="307"/>
      <c r="Y969" s="307"/>
      <c r="Z969" s="307"/>
    </row>
    <row r="970">
      <c r="A970" s="392"/>
      <c r="B970" s="392"/>
      <c r="C970" s="392"/>
      <c r="D970" s="392"/>
      <c r="E970" s="392"/>
      <c r="F970" s="392"/>
      <c r="G970" s="393"/>
      <c r="H970" s="392"/>
      <c r="I970" s="392"/>
      <c r="J970" s="393"/>
      <c r="K970" s="392"/>
      <c r="L970" s="392"/>
      <c r="M970" s="307"/>
      <c r="N970" s="307"/>
      <c r="O970" s="307"/>
      <c r="P970" s="307"/>
      <c r="Q970" s="307"/>
      <c r="R970" s="307"/>
      <c r="S970" s="307"/>
      <c r="T970" s="307"/>
      <c r="U970" s="307"/>
      <c r="V970" s="307"/>
      <c r="W970" s="307"/>
      <c r="X970" s="307"/>
      <c r="Y970" s="307"/>
      <c r="Z970" s="307"/>
    </row>
    <row r="971">
      <c r="A971" s="392"/>
      <c r="B971" s="392"/>
      <c r="C971" s="392"/>
      <c r="D971" s="392"/>
      <c r="E971" s="392"/>
      <c r="F971" s="392"/>
      <c r="G971" s="393"/>
      <c r="H971" s="392"/>
      <c r="I971" s="392"/>
      <c r="J971" s="393"/>
      <c r="K971" s="392"/>
      <c r="L971" s="392"/>
      <c r="M971" s="307"/>
      <c r="N971" s="307"/>
      <c r="O971" s="307"/>
      <c r="P971" s="307"/>
      <c r="Q971" s="307"/>
      <c r="R971" s="307"/>
      <c r="S971" s="307"/>
      <c r="T971" s="307"/>
      <c r="U971" s="307"/>
      <c r="V971" s="307"/>
      <c r="W971" s="307"/>
      <c r="X971" s="307"/>
      <c r="Y971" s="307"/>
      <c r="Z971" s="307"/>
    </row>
    <row r="972">
      <c r="A972" s="392"/>
      <c r="B972" s="392"/>
      <c r="C972" s="392"/>
      <c r="D972" s="392"/>
      <c r="E972" s="392"/>
      <c r="F972" s="392"/>
      <c r="G972" s="393"/>
      <c r="H972" s="392"/>
      <c r="I972" s="392"/>
      <c r="J972" s="393"/>
      <c r="K972" s="392"/>
      <c r="L972" s="392"/>
      <c r="M972" s="307"/>
      <c r="N972" s="307"/>
      <c r="O972" s="307"/>
      <c r="P972" s="307"/>
      <c r="Q972" s="307"/>
      <c r="R972" s="307"/>
      <c r="S972" s="307"/>
      <c r="T972" s="307"/>
      <c r="U972" s="307"/>
      <c r="V972" s="307"/>
      <c r="W972" s="307"/>
      <c r="X972" s="307"/>
      <c r="Y972" s="307"/>
      <c r="Z972" s="307"/>
    </row>
    <row r="973">
      <c r="A973" s="392"/>
      <c r="B973" s="392"/>
      <c r="C973" s="392"/>
      <c r="D973" s="392"/>
      <c r="E973" s="392"/>
      <c r="F973" s="392"/>
      <c r="G973" s="393"/>
      <c r="H973" s="392"/>
      <c r="I973" s="392"/>
      <c r="J973" s="393"/>
      <c r="K973" s="392"/>
      <c r="L973" s="392"/>
      <c r="M973" s="307"/>
      <c r="N973" s="307"/>
      <c r="O973" s="307"/>
      <c r="P973" s="307"/>
      <c r="Q973" s="307"/>
      <c r="R973" s="307"/>
      <c r="S973" s="307"/>
      <c r="T973" s="307"/>
      <c r="U973" s="307"/>
      <c r="V973" s="307"/>
      <c r="W973" s="307"/>
      <c r="X973" s="307"/>
      <c r="Y973" s="307"/>
      <c r="Z973" s="307"/>
    </row>
    <row r="974">
      <c r="A974" s="392"/>
      <c r="B974" s="392"/>
      <c r="C974" s="392"/>
      <c r="D974" s="392"/>
      <c r="E974" s="392"/>
      <c r="F974" s="392"/>
      <c r="G974" s="393"/>
      <c r="H974" s="392"/>
      <c r="I974" s="392"/>
      <c r="J974" s="393"/>
      <c r="K974" s="392"/>
      <c r="L974" s="392"/>
      <c r="M974" s="307"/>
      <c r="N974" s="307"/>
      <c r="O974" s="307"/>
      <c r="P974" s="307"/>
      <c r="Q974" s="307"/>
      <c r="R974" s="307"/>
      <c r="S974" s="307"/>
      <c r="T974" s="307"/>
      <c r="U974" s="307"/>
      <c r="V974" s="307"/>
      <c r="W974" s="307"/>
      <c r="X974" s="307"/>
      <c r="Y974" s="307"/>
      <c r="Z974" s="307"/>
    </row>
    <row r="975">
      <c r="A975" s="392"/>
      <c r="B975" s="392"/>
      <c r="C975" s="392"/>
      <c r="D975" s="392"/>
      <c r="E975" s="392"/>
      <c r="F975" s="392"/>
      <c r="G975" s="393"/>
      <c r="H975" s="392"/>
      <c r="I975" s="392"/>
      <c r="J975" s="393"/>
      <c r="K975" s="392"/>
      <c r="L975" s="392"/>
      <c r="M975" s="307"/>
      <c r="N975" s="307"/>
      <c r="O975" s="307"/>
      <c r="P975" s="307"/>
      <c r="Q975" s="307"/>
      <c r="R975" s="307"/>
      <c r="S975" s="307"/>
      <c r="T975" s="307"/>
      <c r="U975" s="307"/>
      <c r="V975" s="307"/>
      <c r="W975" s="307"/>
      <c r="X975" s="307"/>
      <c r="Y975" s="307"/>
      <c r="Z975" s="307"/>
    </row>
    <row r="976">
      <c r="A976" s="392"/>
      <c r="B976" s="392"/>
      <c r="C976" s="392"/>
      <c r="D976" s="392"/>
      <c r="E976" s="392"/>
      <c r="F976" s="392"/>
      <c r="G976" s="393"/>
      <c r="H976" s="392"/>
      <c r="I976" s="392"/>
      <c r="J976" s="393"/>
      <c r="K976" s="392"/>
      <c r="L976" s="392"/>
      <c r="M976" s="307"/>
      <c r="N976" s="307"/>
      <c r="O976" s="307"/>
      <c r="P976" s="307"/>
      <c r="Q976" s="307"/>
      <c r="R976" s="307"/>
      <c r="S976" s="307"/>
      <c r="T976" s="307"/>
      <c r="U976" s="307"/>
      <c r="V976" s="307"/>
      <c r="W976" s="307"/>
      <c r="X976" s="307"/>
      <c r="Y976" s="307"/>
      <c r="Z976" s="307"/>
    </row>
    <row r="977">
      <c r="A977" s="392"/>
      <c r="B977" s="392"/>
      <c r="C977" s="392"/>
      <c r="D977" s="392"/>
      <c r="E977" s="392"/>
      <c r="F977" s="392"/>
      <c r="G977" s="393"/>
      <c r="H977" s="392"/>
      <c r="I977" s="392"/>
      <c r="J977" s="393"/>
      <c r="K977" s="392"/>
      <c r="L977" s="392"/>
      <c r="M977" s="307"/>
      <c r="N977" s="307"/>
      <c r="O977" s="307"/>
      <c r="P977" s="307"/>
      <c r="Q977" s="307"/>
      <c r="R977" s="307"/>
      <c r="S977" s="307"/>
      <c r="T977" s="307"/>
      <c r="U977" s="307"/>
      <c r="V977" s="307"/>
      <c r="W977" s="307"/>
      <c r="X977" s="307"/>
      <c r="Y977" s="307"/>
      <c r="Z977" s="307"/>
    </row>
    <row r="978">
      <c r="A978" s="392"/>
      <c r="B978" s="392"/>
      <c r="C978" s="392"/>
      <c r="D978" s="392"/>
      <c r="E978" s="392"/>
      <c r="F978" s="392"/>
      <c r="G978" s="393"/>
      <c r="H978" s="392"/>
      <c r="I978" s="392"/>
      <c r="J978" s="393"/>
      <c r="K978" s="392"/>
      <c r="L978" s="392"/>
      <c r="M978" s="307"/>
      <c r="N978" s="307"/>
      <c r="O978" s="307"/>
      <c r="P978" s="307"/>
      <c r="Q978" s="307"/>
      <c r="R978" s="307"/>
      <c r="S978" s="307"/>
      <c r="T978" s="307"/>
      <c r="U978" s="307"/>
      <c r="V978" s="307"/>
      <c r="W978" s="307"/>
      <c r="X978" s="307"/>
      <c r="Y978" s="307"/>
      <c r="Z978" s="307"/>
    </row>
    <row r="979">
      <c r="A979" s="392"/>
      <c r="B979" s="392"/>
      <c r="C979" s="392"/>
      <c r="D979" s="392"/>
      <c r="E979" s="392"/>
      <c r="F979" s="392"/>
      <c r="G979" s="393"/>
      <c r="H979" s="392"/>
      <c r="I979" s="392"/>
      <c r="J979" s="393"/>
      <c r="K979" s="392"/>
      <c r="L979" s="392"/>
      <c r="M979" s="307"/>
      <c r="N979" s="307"/>
      <c r="O979" s="307"/>
      <c r="P979" s="307"/>
      <c r="Q979" s="307"/>
      <c r="R979" s="307"/>
      <c r="S979" s="307"/>
      <c r="T979" s="307"/>
      <c r="U979" s="307"/>
      <c r="V979" s="307"/>
      <c r="W979" s="307"/>
      <c r="X979" s="307"/>
      <c r="Y979" s="307"/>
      <c r="Z979" s="307"/>
    </row>
    <row r="980">
      <c r="A980" s="392"/>
      <c r="B980" s="392"/>
      <c r="C980" s="392"/>
      <c r="D980" s="392"/>
      <c r="E980" s="392"/>
      <c r="F980" s="392"/>
      <c r="G980" s="393"/>
      <c r="H980" s="392"/>
      <c r="I980" s="392"/>
      <c r="J980" s="393"/>
      <c r="K980" s="392"/>
      <c r="L980" s="392"/>
      <c r="M980" s="307"/>
      <c r="N980" s="307"/>
      <c r="O980" s="307"/>
      <c r="P980" s="307"/>
      <c r="Q980" s="307"/>
      <c r="R980" s="307"/>
      <c r="S980" s="307"/>
      <c r="T980" s="307"/>
      <c r="U980" s="307"/>
      <c r="V980" s="307"/>
      <c r="W980" s="307"/>
      <c r="X980" s="307"/>
      <c r="Y980" s="307"/>
      <c r="Z980" s="307"/>
    </row>
    <row r="981">
      <c r="A981" s="392"/>
      <c r="B981" s="392"/>
      <c r="C981" s="392"/>
      <c r="D981" s="392"/>
      <c r="E981" s="392"/>
      <c r="F981" s="392"/>
      <c r="G981" s="393"/>
      <c r="H981" s="392"/>
      <c r="I981" s="392"/>
      <c r="J981" s="393"/>
      <c r="K981" s="392"/>
      <c r="L981" s="392"/>
      <c r="M981" s="307"/>
      <c r="N981" s="307"/>
      <c r="O981" s="307"/>
      <c r="P981" s="307"/>
      <c r="Q981" s="307"/>
      <c r="R981" s="307"/>
      <c r="S981" s="307"/>
      <c r="T981" s="307"/>
      <c r="U981" s="307"/>
      <c r="V981" s="307"/>
      <c r="W981" s="307"/>
      <c r="X981" s="307"/>
      <c r="Y981" s="307"/>
      <c r="Z981" s="307"/>
    </row>
    <row r="982">
      <c r="A982" s="392"/>
      <c r="B982" s="392"/>
      <c r="C982" s="392"/>
      <c r="D982" s="392"/>
      <c r="E982" s="392"/>
      <c r="F982" s="392"/>
      <c r="G982" s="393"/>
      <c r="H982" s="392"/>
      <c r="I982" s="392"/>
      <c r="J982" s="393"/>
      <c r="K982" s="392"/>
      <c r="L982" s="392"/>
      <c r="M982" s="307"/>
      <c r="N982" s="307"/>
      <c r="O982" s="307"/>
      <c r="P982" s="307"/>
      <c r="Q982" s="307"/>
      <c r="R982" s="307"/>
      <c r="S982" s="307"/>
      <c r="T982" s="307"/>
      <c r="U982" s="307"/>
      <c r="V982" s="307"/>
      <c r="W982" s="307"/>
      <c r="X982" s="307"/>
      <c r="Y982" s="307"/>
      <c r="Z982" s="307"/>
    </row>
    <row r="983">
      <c r="A983" s="392"/>
      <c r="B983" s="392"/>
      <c r="C983" s="392"/>
      <c r="D983" s="392"/>
      <c r="E983" s="392"/>
      <c r="F983" s="392"/>
      <c r="G983" s="393"/>
      <c r="H983" s="392"/>
      <c r="I983" s="392"/>
      <c r="J983" s="393"/>
      <c r="K983" s="392"/>
      <c r="L983" s="392"/>
      <c r="M983" s="307"/>
      <c r="N983" s="307"/>
      <c r="O983" s="307"/>
      <c r="P983" s="307"/>
      <c r="Q983" s="307"/>
      <c r="R983" s="307"/>
      <c r="S983" s="307"/>
      <c r="T983" s="307"/>
      <c r="U983" s="307"/>
      <c r="V983" s="307"/>
      <c r="W983" s="307"/>
      <c r="X983" s="307"/>
      <c r="Y983" s="307"/>
      <c r="Z983" s="307"/>
    </row>
    <row r="984">
      <c r="A984" s="392"/>
      <c r="B984" s="392"/>
      <c r="C984" s="392"/>
      <c r="D984" s="392"/>
      <c r="E984" s="392"/>
      <c r="F984" s="392"/>
      <c r="G984" s="393"/>
      <c r="H984" s="392"/>
      <c r="I984" s="392"/>
      <c r="J984" s="393"/>
      <c r="K984" s="392"/>
      <c r="L984" s="392"/>
      <c r="M984" s="307"/>
      <c r="N984" s="307"/>
      <c r="O984" s="307"/>
      <c r="P984" s="307"/>
      <c r="Q984" s="307"/>
      <c r="R984" s="307"/>
      <c r="S984" s="307"/>
      <c r="T984" s="307"/>
      <c r="U984" s="307"/>
      <c r="V984" s="307"/>
      <c r="W984" s="307"/>
      <c r="X984" s="307"/>
      <c r="Y984" s="307"/>
      <c r="Z984" s="307"/>
    </row>
    <row r="985">
      <c r="A985" s="392"/>
      <c r="B985" s="392"/>
      <c r="C985" s="392"/>
      <c r="D985" s="392"/>
      <c r="E985" s="392"/>
      <c r="F985" s="392"/>
      <c r="G985" s="393"/>
      <c r="H985" s="392"/>
      <c r="I985" s="392"/>
      <c r="J985" s="393"/>
      <c r="K985" s="392"/>
      <c r="L985" s="392"/>
      <c r="M985" s="307"/>
      <c r="N985" s="307"/>
      <c r="O985" s="307"/>
      <c r="P985" s="307"/>
      <c r="Q985" s="307"/>
      <c r="R985" s="307"/>
      <c r="S985" s="307"/>
      <c r="T985" s="307"/>
      <c r="U985" s="307"/>
      <c r="V985" s="307"/>
      <c r="W985" s="307"/>
      <c r="X985" s="307"/>
      <c r="Y985" s="307"/>
      <c r="Z985" s="307"/>
    </row>
    <row r="986">
      <c r="A986" s="392"/>
      <c r="B986" s="392"/>
      <c r="C986" s="392"/>
      <c r="D986" s="392"/>
      <c r="E986" s="392"/>
      <c r="F986" s="392"/>
      <c r="G986" s="393"/>
      <c r="H986" s="392"/>
      <c r="I986" s="392"/>
      <c r="J986" s="393"/>
      <c r="K986" s="392"/>
      <c r="L986" s="392"/>
      <c r="M986" s="307"/>
      <c r="N986" s="307"/>
      <c r="O986" s="307"/>
      <c r="P986" s="307"/>
      <c r="Q986" s="307"/>
      <c r="R986" s="307"/>
      <c r="S986" s="307"/>
      <c r="T986" s="307"/>
      <c r="U986" s="307"/>
      <c r="V986" s="307"/>
      <c r="W986" s="307"/>
      <c r="X986" s="307"/>
      <c r="Y986" s="307"/>
      <c r="Z986" s="307"/>
    </row>
    <row r="987">
      <c r="A987" s="392"/>
      <c r="B987" s="392"/>
      <c r="C987" s="392"/>
      <c r="D987" s="392"/>
      <c r="E987" s="392"/>
      <c r="F987" s="392"/>
      <c r="G987" s="393"/>
      <c r="H987" s="392"/>
      <c r="I987" s="392"/>
      <c r="J987" s="393"/>
      <c r="K987" s="392"/>
      <c r="L987" s="392"/>
      <c r="M987" s="307"/>
      <c r="N987" s="307"/>
      <c r="O987" s="307"/>
      <c r="P987" s="307"/>
      <c r="Q987" s="307"/>
      <c r="R987" s="307"/>
      <c r="S987" s="307"/>
      <c r="T987" s="307"/>
      <c r="U987" s="307"/>
      <c r="V987" s="307"/>
      <c r="W987" s="307"/>
      <c r="X987" s="307"/>
      <c r="Y987" s="307"/>
      <c r="Z987" s="307"/>
    </row>
    <row r="988">
      <c r="A988" s="392"/>
      <c r="B988" s="392"/>
      <c r="C988" s="392"/>
      <c r="D988" s="392"/>
      <c r="E988" s="392"/>
      <c r="F988" s="392"/>
      <c r="G988" s="393"/>
      <c r="H988" s="392"/>
      <c r="I988" s="392"/>
      <c r="J988" s="393"/>
      <c r="K988" s="392"/>
      <c r="L988" s="392"/>
      <c r="M988" s="307"/>
      <c r="N988" s="307"/>
      <c r="O988" s="307"/>
      <c r="P988" s="307"/>
      <c r="Q988" s="307"/>
      <c r="R988" s="307"/>
      <c r="S988" s="307"/>
      <c r="T988" s="307"/>
      <c r="U988" s="307"/>
      <c r="V988" s="307"/>
      <c r="W988" s="307"/>
      <c r="X988" s="307"/>
      <c r="Y988" s="307"/>
      <c r="Z988" s="307"/>
    </row>
    <row r="989">
      <c r="A989" s="392"/>
      <c r="B989" s="392"/>
      <c r="C989" s="392"/>
      <c r="D989" s="392"/>
      <c r="E989" s="392"/>
      <c r="F989" s="392"/>
      <c r="G989" s="393"/>
      <c r="H989" s="392"/>
      <c r="I989" s="392"/>
      <c r="J989" s="393"/>
      <c r="K989" s="392"/>
      <c r="L989" s="392"/>
      <c r="M989" s="307"/>
      <c r="N989" s="307"/>
      <c r="O989" s="307"/>
      <c r="P989" s="307"/>
      <c r="Q989" s="307"/>
      <c r="R989" s="307"/>
      <c r="S989" s="307"/>
      <c r="T989" s="307"/>
      <c r="U989" s="307"/>
      <c r="V989" s="307"/>
      <c r="W989" s="307"/>
      <c r="X989" s="307"/>
      <c r="Y989" s="307"/>
      <c r="Z989" s="307"/>
    </row>
    <row r="990">
      <c r="A990" s="392"/>
      <c r="B990" s="392"/>
      <c r="C990" s="392"/>
      <c r="D990" s="392"/>
      <c r="E990" s="392"/>
      <c r="F990" s="392"/>
      <c r="G990" s="393"/>
      <c r="H990" s="392"/>
      <c r="I990" s="392"/>
      <c r="J990" s="393"/>
      <c r="K990" s="392"/>
      <c r="L990" s="392"/>
      <c r="M990" s="307"/>
      <c r="N990" s="307"/>
      <c r="O990" s="307"/>
      <c r="P990" s="307"/>
      <c r="Q990" s="307"/>
      <c r="R990" s="307"/>
      <c r="S990" s="307"/>
      <c r="T990" s="307"/>
      <c r="U990" s="307"/>
      <c r="V990" s="307"/>
      <c r="W990" s="307"/>
      <c r="X990" s="307"/>
      <c r="Y990" s="307"/>
      <c r="Z990" s="307"/>
    </row>
    <row r="991">
      <c r="A991" s="392"/>
      <c r="B991" s="392"/>
      <c r="C991" s="392"/>
      <c r="D991" s="392"/>
      <c r="E991" s="392"/>
      <c r="F991" s="392"/>
      <c r="G991" s="393"/>
      <c r="H991" s="392"/>
      <c r="I991" s="392"/>
      <c r="J991" s="393"/>
      <c r="K991" s="392"/>
      <c r="L991" s="392"/>
      <c r="M991" s="307"/>
      <c r="N991" s="307"/>
      <c r="O991" s="307"/>
      <c r="P991" s="307"/>
      <c r="Q991" s="307"/>
      <c r="R991" s="307"/>
      <c r="S991" s="307"/>
      <c r="T991" s="307"/>
      <c r="U991" s="307"/>
      <c r="V991" s="307"/>
      <c r="W991" s="307"/>
      <c r="X991" s="307"/>
      <c r="Y991" s="307"/>
      <c r="Z991" s="307"/>
    </row>
    <row r="992">
      <c r="A992" s="392"/>
      <c r="B992" s="392"/>
      <c r="C992" s="392"/>
      <c r="D992" s="392"/>
      <c r="E992" s="392"/>
      <c r="F992" s="392"/>
      <c r="G992" s="393"/>
      <c r="H992" s="392"/>
      <c r="I992" s="392"/>
      <c r="J992" s="393"/>
      <c r="K992" s="392"/>
      <c r="L992" s="392"/>
      <c r="M992" s="307"/>
      <c r="N992" s="307"/>
      <c r="O992" s="307"/>
      <c r="P992" s="307"/>
      <c r="Q992" s="307"/>
      <c r="R992" s="307"/>
      <c r="S992" s="307"/>
      <c r="T992" s="307"/>
      <c r="U992" s="307"/>
      <c r="V992" s="307"/>
      <c r="W992" s="307"/>
      <c r="X992" s="307"/>
      <c r="Y992" s="307"/>
      <c r="Z992" s="307"/>
    </row>
    <row r="993">
      <c r="A993" s="392"/>
      <c r="B993" s="392"/>
      <c r="C993" s="392"/>
      <c r="D993" s="392"/>
      <c r="E993" s="392"/>
      <c r="F993" s="392"/>
      <c r="G993" s="393"/>
      <c r="H993" s="392"/>
      <c r="I993" s="392"/>
      <c r="J993" s="393"/>
      <c r="K993" s="392"/>
      <c r="L993" s="392"/>
      <c r="M993" s="307"/>
      <c r="N993" s="307"/>
      <c r="O993" s="307"/>
      <c r="P993" s="307"/>
      <c r="Q993" s="307"/>
      <c r="R993" s="307"/>
      <c r="S993" s="307"/>
      <c r="T993" s="307"/>
      <c r="U993" s="307"/>
      <c r="V993" s="307"/>
      <c r="W993" s="307"/>
      <c r="X993" s="307"/>
      <c r="Y993" s="307"/>
      <c r="Z993" s="307"/>
    </row>
    <row r="994">
      <c r="A994" s="392"/>
      <c r="B994" s="392"/>
      <c r="C994" s="392"/>
      <c r="D994" s="392"/>
      <c r="E994" s="392"/>
      <c r="F994" s="392"/>
      <c r="G994" s="393"/>
      <c r="H994" s="392"/>
      <c r="I994" s="392"/>
      <c r="J994" s="393"/>
      <c r="K994" s="392"/>
      <c r="L994" s="392"/>
      <c r="M994" s="307"/>
      <c r="N994" s="307"/>
      <c r="O994" s="307"/>
      <c r="P994" s="307"/>
      <c r="Q994" s="307"/>
      <c r="R994" s="307"/>
      <c r="S994" s="307"/>
      <c r="T994" s="307"/>
      <c r="U994" s="307"/>
      <c r="V994" s="307"/>
      <c r="W994" s="307"/>
      <c r="X994" s="307"/>
      <c r="Y994" s="307"/>
      <c r="Z994" s="307"/>
    </row>
    <row r="995">
      <c r="A995" s="392"/>
      <c r="B995" s="392"/>
      <c r="C995" s="392"/>
      <c r="D995" s="392"/>
      <c r="E995" s="392"/>
      <c r="F995" s="392"/>
      <c r="G995" s="393"/>
      <c r="H995" s="392"/>
      <c r="I995" s="392"/>
      <c r="J995" s="393"/>
      <c r="K995" s="392"/>
      <c r="L995" s="392"/>
      <c r="M995" s="307"/>
      <c r="N995" s="307"/>
      <c r="O995" s="307"/>
      <c r="P995" s="307"/>
      <c r="Q995" s="307"/>
      <c r="R995" s="307"/>
      <c r="S995" s="307"/>
      <c r="T995" s="307"/>
      <c r="U995" s="307"/>
      <c r="V995" s="307"/>
      <c r="W995" s="307"/>
      <c r="X995" s="307"/>
      <c r="Y995" s="307"/>
      <c r="Z995" s="307"/>
    </row>
    <row r="996">
      <c r="A996" s="392"/>
      <c r="B996" s="392"/>
      <c r="C996" s="392"/>
      <c r="D996" s="392"/>
      <c r="E996" s="392"/>
      <c r="F996" s="392"/>
      <c r="G996" s="393"/>
      <c r="H996" s="392"/>
      <c r="I996" s="392"/>
      <c r="J996" s="393"/>
      <c r="K996" s="392"/>
      <c r="L996" s="392"/>
      <c r="M996" s="307"/>
      <c r="N996" s="307"/>
      <c r="O996" s="307"/>
      <c r="P996" s="307"/>
      <c r="Q996" s="307"/>
      <c r="R996" s="307"/>
      <c r="S996" s="307"/>
      <c r="T996" s="307"/>
      <c r="U996" s="307"/>
      <c r="V996" s="307"/>
      <c r="W996" s="307"/>
      <c r="X996" s="307"/>
      <c r="Y996" s="307"/>
      <c r="Z996" s="307"/>
    </row>
    <row r="997">
      <c r="A997" s="392"/>
      <c r="B997" s="392"/>
      <c r="C997" s="392"/>
      <c r="D997" s="392"/>
      <c r="E997" s="392"/>
      <c r="F997" s="392"/>
      <c r="G997" s="393"/>
      <c r="H997" s="392"/>
      <c r="I997" s="392"/>
      <c r="J997" s="393"/>
      <c r="K997" s="392"/>
      <c r="L997" s="392"/>
      <c r="M997" s="307"/>
      <c r="N997" s="307"/>
      <c r="O997" s="307"/>
      <c r="P997" s="307"/>
      <c r="Q997" s="307"/>
      <c r="R997" s="307"/>
      <c r="S997" s="307"/>
      <c r="T997" s="307"/>
      <c r="U997" s="307"/>
      <c r="V997" s="307"/>
      <c r="W997" s="307"/>
      <c r="X997" s="307"/>
      <c r="Y997" s="307"/>
      <c r="Z997" s="307"/>
    </row>
    <row r="998">
      <c r="A998" s="392"/>
      <c r="B998" s="392"/>
      <c r="C998" s="392"/>
      <c r="D998" s="392"/>
      <c r="E998" s="392"/>
      <c r="F998" s="392"/>
      <c r="G998" s="393"/>
      <c r="H998" s="392"/>
      <c r="I998" s="392"/>
      <c r="J998" s="393"/>
      <c r="K998" s="392"/>
      <c r="L998" s="392"/>
      <c r="M998" s="307"/>
      <c r="N998" s="307"/>
      <c r="O998" s="307"/>
      <c r="P998" s="307"/>
      <c r="Q998" s="307"/>
      <c r="R998" s="307"/>
      <c r="S998" s="307"/>
      <c r="T998" s="307"/>
      <c r="U998" s="307"/>
      <c r="V998" s="307"/>
      <c r="W998" s="307"/>
      <c r="X998" s="307"/>
      <c r="Y998" s="307"/>
      <c r="Z998" s="307"/>
    </row>
    <row r="999">
      <c r="A999" s="392"/>
      <c r="B999" s="392"/>
      <c r="C999" s="392"/>
      <c r="D999" s="392"/>
      <c r="E999" s="392"/>
      <c r="F999" s="392"/>
      <c r="G999" s="393"/>
      <c r="H999" s="392"/>
      <c r="I999" s="392"/>
      <c r="J999" s="393"/>
      <c r="K999" s="392"/>
      <c r="L999" s="392"/>
      <c r="M999" s="307"/>
      <c r="N999" s="307"/>
      <c r="O999" s="307"/>
      <c r="P999" s="307"/>
      <c r="Q999" s="307"/>
      <c r="R999" s="307"/>
      <c r="S999" s="307"/>
      <c r="T999" s="307"/>
      <c r="U999" s="307"/>
      <c r="V999" s="307"/>
      <c r="W999" s="307"/>
      <c r="X999" s="307"/>
      <c r="Y999" s="307"/>
      <c r="Z999" s="307"/>
    </row>
    <row r="1000">
      <c r="A1000" s="392"/>
      <c r="B1000" s="392"/>
      <c r="C1000" s="392"/>
      <c r="D1000" s="392"/>
      <c r="E1000" s="392"/>
      <c r="F1000" s="392"/>
      <c r="G1000" s="393"/>
      <c r="H1000" s="392"/>
      <c r="I1000" s="392"/>
      <c r="J1000" s="393"/>
      <c r="K1000" s="392"/>
      <c r="L1000" s="392"/>
      <c r="M1000" s="307"/>
      <c r="N1000" s="307"/>
      <c r="O1000" s="307"/>
      <c r="P1000" s="307"/>
      <c r="Q1000" s="307"/>
      <c r="R1000" s="307"/>
      <c r="S1000" s="307"/>
      <c r="T1000" s="307"/>
      <c r="U1000" s="307"/>
      <c r="V1000" s="307"/>
      <c r="W1000" s="307"/>
      <c r="X1000" s="307"/>
      <c r="Y1000" s="307"/>
      <c r="Z1000" s="307"/>
    </row>
    <row r="1001">
      <c r="A1001" s="392"/>
      <c r="B1001" s="392"/>
      <c r="C1001" s="392"/>
      <c r="D1001" s="392"/>
      <c r="E1001" s="392"/>
      <c r="F1001" s="392"/>
      <c r="G1001" s="393"/>
      <c r="H1001" s="392"/>
      <c r="I1001" s="392"/>
      <c r="J1001" s="393"/>
      <c r="K1001" s="392"/>
      <c r="L1001" s="392"/>
      <c r="M1001" s="307"/>
      <c r="N1001" s="307"/>
      <c r="O1001" s="307"/>
      <c r="P1001" s="307"/>
      <c r="Q1001" s="307"/>
      <c r="R1001" s="307"/>
      <c r="S1001" s="307"/>
      <c r="T1001" s="307"/>
      <c r="U1001" s="307"/>
      <c r="V1001" s="307"/>
      <c r="W1001" s="307"/>
      <c r="X1001" s="307"/>
      <c r="Y1001" s="307"/>
      <c r="Z1001" s="307"/>
    </row>
    <row r="1002">
      <c r="A1002" s="392"/>
      <c r="B1002" s="392"/>
      <c r="C1002" s="392"/>
      <c r="D1002" s="392"/>
      <c r="E1002" s="392"/>
      <c r="F1002" s="392"/>
      <c r="G1002" s="393"/>
      <c r="H1002" s="392"/>
      <c r="I1002" s="392"/>
      <c r="J1002" s="393"/>
      <c r="K1002" s="392"/>
      <c r="L1002" s="392"/>
      <c r="M1002" s="307"/>
      <c r="N1002" s="307"/>
      <c r="O1002" s="307"/>
      <c r="P1002" s="307"/>
      <c r="Q1002" s="307"/>
      <c r="R1002" s="307"/>
      <c r="S1002" s="307"/>
      <c r="T1002" s="307"/>
      <c r="U1002" s="307"/>
      <c r="V1002" s="307"/>
      <c r="W1002" s="307"/>
      <c r="X1002" s="307"/>
      <c r="Y1002" s="307"/>
      <c r="Z1002" s="307"/>
    </row>
    <row r="1003">
      <c r="A1003" s="392"/>
      <c r="B1003" s="392"/>
      <c r="C1003" s="392"/>
      <c r="D1003" s="392"/>
      <c r="E1003" s="392"/>
      <c r="F1003" s="392"/>
      <c r="G1003" s="393"/>
      <c r="H1003" s="392"/>
      <c r="I1003" s="392"/>
      <c r="J1003" s="393"/>
      <c r="K1003" s="392"/>
      <c r="L1003" s="392"/>
      <c r="M1003" s="307"/>
      <c r="N1003" s="307"/>
      <c r="O1003" s="307"/>
      <c r="P1003" s="307"/>
      <c r="Q1003" s="307"/>
      <c r="R1003" s="307"/>
      <c r="S1003" s="307"/>
      <c r="T1003" s="307"/>
      <c r="U1003" s="307"/>
      <c r="V1003" s="307"/>
      <c r="W1003" s="307"/>
      <c r="X1003" s="307"/>
      <c r="Y1003" s="307"/>
      <c r="Z1003" s="307"/>
    </row>
    <row r="1004">
      <c r="A1004" s="392"/>
      <c r="B1004" s="392"/>
      <c r="C1004" s="392"/>
      <c r="D1004" s="392"/>
      <c r="E1004" s="392"/>
      <c r="F1004" s="392"/>
      <c r="G1004" s="393"/>
      <c r="H1004" s="392"/>
      <c r="I1004" s="392"/>
      <c r="J1004" s="393"/>
      <c r="K1004" s="392"/>
      <c r="L1004" s="392"/>
      <c r="M1004" s="307"/>
      <c r="N1004" s="307"/>
      <c r="O1004" s="307"/>
      <c r="P1004" s="307"/>
      <c r="Q1004" s="307"/>
      <c r="R1004" s="307"/>
      <c r="S1004" s="307"/>
      <c r="T1004" s="307"/>
      <c r="U1004" s="307"/>
      <c r="V1004" s="307"/>
      <c r="W1004" s="307"/>
      <c r="X1004" s="307"/>
      <c r="Y1004" s="307"/>
      <c r="Z1004" s="307"/>
    </row>
    <row r="1005">
      <c r="A1005" s="392"/>
      <c r="B1005" s="392"/>
      <c r="C1005" s="392"/>
      <c r="D1005" s="392"/>
      <c r="E1005" s="392"/>
      <c r="F1005" s="392"/>
      <c r="G1005" s="393"/>
      <c r="H1005" s="392"/>
      <c r="I1005" s="392"/>
      <c r="J1005" s="393"/>
      <c r="K1005" s="392"/>
      <c r="L1005" s="392"/>
      <c r="M1005" s="307"/>
      <c r="N1005" s="307"/>
      <c r="O1005" s="307"/>
      <c r="P1005" s="307"/>
      <c r="Q1005" s="307"/>
      <c r="R1005" s="307"/>
      <c r="S1005" s="307"/>
      <c r="T1005" s="307"/>
      <c r="U1005" s="307"/>
      <c r="V1005" s="307"/>
      <c r="W1005" s="307"/>
      <c r="X1005" s="307"/>
      <c r="Y1005" s="307"/>
      <c r="Z1005" s="307"/>
    </row>
    <row r="1006">
      <c r="A1006" s="392"/>
      <c r="B1006" s="392"/>
      <c r="C1006" s="392"/>
      <c r="D1006" s="392"/>
      <c r="E1006" s="392"/>
      <c r="F1006" s="392"/>
      <c r="G1006" s="393"/>
      <c r="H1006" s="392"/>
      <c r="I1006" s="392"/>
      <c r="J1006" s="393"/>
      <c r="K1006" s="392"/>
      <c r="L1006" s="392"/>
      <c r="M1006" s="307"/>
      <c r="N1006" s="307"/>
      <c r="O1006" s="307"/>
      <c r="P1006" s="307"/>
      <c r="Q1006" s="307"/>
      <c r="R1006" s="307"/>
      <c r="S1006" s="307"/>
      <c r="T1006" s="307"/>
      <c r="U1006" s="307"/>
      <c r="V1006" s="307"/>
      <c r="W1006" s="307"/>
      <c r="X1006" s="307"/>
      <c r="Y1006" s="307"/>
      <c r="Z1006" s="307"/>
    </row>
    <row r="1007">
      <c r="A1007" s="392"/>
      <c r="B1007" s="392"/>
      <c r="C1007" s="392"/>
      <c r="D1007" s="392"/>
      <c r="E1007" s="392"/>
      <c r="F1007" s="392"/>
      <c r="G1007" s="393"/>
      <c r="H1007" s="392"/>
      <c r="I1007" s="392"/>
      <c r="J1007" s="393"/>
      <c r="K1007" s="392"/>
      <c r="L1007" s="392"/>
      <c r="M1007" s="307"/>
      <c r="N1007" s="307"/>
      <c r="O1007" s="307"/>
      <c r="P1007" s="307"/>
      <c r="Q1007" s="307"/>
      <c r="R1007" s="307"/>
      <c r="S1007" s="307"/>
      <c r="T1007" s="307"/>
      <c r="U1007" s="307"/>
      <c r="V1007" s="307"/>
      <c r="W1007" s="307"/>
      <c r="X1007" s="307"/>
      <c r="Y1007" s="307"/>
      <c r="Z1007" s="307"/>
    </row>
    <row r="1008">
      <c r="A1008" s="392"/>
      <c r="B1008" s="392"/>
      <c r="C1008" s="392"/>
      <c r="D1008" s="392"/>
      <c r="E1008" s="392"/>
      <c r="F1008" s="392"/>
      <c r="G1008" s="393"/>
      <c r="H1008" s="392"/>
      <c r="I1008" s="392"/>
      <c r="J1008" s="393"/>
      <c r="K1008" s="392"/>
      <c r="L1008" s="392"/>
      <c r="M1008" s="307"/>
      <c r="N1008" s="307"/>
      <c r="O1008" s="307"/>
      <c r="P1008" s="307"/>
      <c r="Q1008" s="307"/>
      <c r="R1008" s="307"/>
      <c r="S1008" s="307"/>
      <c r="T1008" s="307"/>
      <c r="U1008" s="307"/>
      <c r="V1008" s="307"/>
      <c r="W1008" s="307"/>
      <c r="X1008" s="307"/>
      <c r="Y1008" s="307"/>
      <c r="Z1008" s="307"/>
    </row>
    <row r="1009">
      <c r="A1009" s="392"/>
      <c r="B1009" s="392"/>
      <c r="C1009" s="392"/>
      <c r="D1009" s="392"/>
      <c r="E1009" s="392"/>
      <c r="F1009" s="392"/>
      <c r="G1009" s="393"/>
      <c r="H1009" s="392"/>
      <c r="I1009" s="392"/>
      <c r="J1009" s="393"/>
      <c r="K1009" s="392"/>
      <c r="L1009" s="392"/>
      <c r="M1009" s="307"/>
      <c r="N1009" s="307"/>
      <c r="O1009" s="307"/>
      <c r="P1009" s="307"/>
      <c r="Q1009" s="307"/>
      <c r="R1009" s="307"/>
      <c r="S1009" s="307"/>
      <c r="T1009" s="307"/>
      <c r="U1009" s="307"/>
      <c r="V1009" s="307"/>
      <c r="W1009" s="307"/>
      <c r="X1009" s="307"/>
      <c r="Y1009" s="307"/>
      <c r="Z1009" s="307"/>
    </row>
    <row r="1010">
      <c r="A1010" s="392"/>
      <c r="B1010" s="392"/>
      <c r="C1010" s="392"/>
      <c r="D1010" s="392"/>
      <c r="E1010" s="392"/>
      <c r="F1010" s="392"/>
      <c r="G1010" s="393"/>
      <c r="H1010" s="392"/>
      <c r="I1010" s="392"/>
      <c r="J1010" s="393"/>
      <c r="K1010" s="392"/>
      <c r="L1010" s="392"/>
      <c r="M1010" s="307"/>
      <c r="N1010" s="307"/>
      <c r="O1010" s="307"/>
      <c r="P1010" s="307"/>
      <c r="Q1010" s="307"/>
      <c r="R1010" s="307"/>
      <c r="S1010" s="307"/>
      <c r="T1010" s="307"/>
      <c r="U1010" s="307"/>
      <c r="V1010" s="307"/>
      <c r="W1010" s="307"/>
      <c r="X1010" s="307"/>
      <c r="Y1010" s="307"/>
      <c r="Z1010" s="307"/>
    </row>
  </sheetData>
  <dataValidations>
    <dataValidation type="list" allowBlank="1" showErrorMessage="1" sqref="I2:I289 I291 I293 I295 I304 I306">
      <formula1>"Convert,NE,Will,Lost,Cold,HOT"</formula1>
    </dataValidation>
    <dataValidation type="list" allowBlank="1" showErrorMessage="1" sqref="I290 I292 I294 I296:I303 I305 I307:I470">
      <formula1>"Convert,NE,Will,Lost,Cold,NB"</formula1>
    </dataValidation>
  </dataValidations>
  <hyperlinks>
    <hyperlink r:id="rId1" ref="G127"/>
    <hyperlink r:id="rId2" ref="G131"/>
    <hyperlink r:id="rId3" ref="H189"/>
    <hyperlink r:id="rId4" ref="H194"/>
    <hyperlink r:id="rId5" ref="H195"/>
    <hyperlink r:id="rId6" ref="H209"/>
    <hyperlink r:id="rId7" ref="H210"/>
    <hyperlink r:id="rId8" ref="H216"/>
    <hyperlink r:id="rId9" ref="H218"/>
    <hyperlink r:id="rId10" ref="H219"/>
    <hyperlink r:id="rId11" ref="H220"/>
    <hyperlink r:id="rId12" location="sv" ref="H221"/>
    <hyperlink r:id="rId13" ref="H222"/>
    <hyperlink r:id="rId14" location="mu%E1%BB%91n" ref="H223"/>
    <hyperlink r:id="rId15" ref="H224"/>
    <hyperlink r:id="rId16" ref="H225"/>
    <hyperlink r:id="rId17" ref="H231"/>
    <hyperlink r:id="rId18" ref="H249"/>
    <hyperlink r:id="rId19" ref="H250"/>
    <hyperlink r:id="rId20" ref="H271"/>
    <hyperlink r:id="rId21" ref="G316"/>
    <hyperlink r:id="rId22" ref="H338"/>
    <hyperlink r:id="rId23" ref="H340"/>
  </hyperlinks>
  <drawing r:id="rId24"/>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000" t="s">
        <v>6906</v>
      </c>
    </row>
    <row r="3">
      <c r="A3" s="437"/>
    </row>
    <row r="4">
      <c r="A4" s="1593" t="s">
        <v>6908</v>
      </c>
      <c r="B4" s="1594"/>
      <c r="C4" s="1594"/>
      <c r="D4" s="1594"/>
      <c r="E4" s="1594"/>
      <c r="F4" s="1594"/>
      <c r="G4" s="1594"/>
      <c r="H4" s="1594"/>
      <c r="I4" s="1594"/>
      <c r="J4" s="1594"/>
      <c r="K4" s="1594"/>
      <c r="L4" s="1594"/>
      <c r="M4" s="1594"/>
      <c r="N4" s="1594"/>
      <c r="O4" s="1594"/>
      <c r="P4" s="1594"/>
      <c r="Q4" s="1594"/>
      <c r="R4" s="1594"/>
      <c r="S4" s="1594"/>
      <c r="T4" s="1594"/>
      <c r="U4" s="1594"/>
      <c r="V4" s="1594"/>
      <c r="W4" s="1594"/>
      <c r="X4" s="1594"/>
      <c r="Y4" s="1594"/>
      <c r="Z4" s="1594"/>
    </row>
    <row r="5">
      <c r="A5" s="1595"/>
    </row>
    <row r="6">
      <c r="A6" s="1596" t="s">
        <v>6912</v>
      </c>
      <c r="B6" s="942"/>
      <c r="C6" s="942"/>
      <c r="D6" s="942"/>
      <c r="E6" s="942"/>
      <c r="F6" s="942"/>
      <c r="G6" s="942"/>
      <c r="H6" s="942"/>
      <c r="I6" s="942"/>
      <c r="J6" s="942"/>
      <c r="K6" s="942"/>
      <c r="L6" s="942"/>
      <c r="M6" s="942"/>
      <c r="N6" s="942"/>
      <c r="O6" s="942"/>
      <c r="P6" s="942"/>
    </row>
    <row r="7">
      <c r="A7" s="1597" t="s">
        <v>6914</v>
      </c>
      <c r="B7" s="942"/>
      <c r="C7" s="942"/>
      <c r="D7" s="942"/>
      <c r="E7" s="942"/>
      <c r="F7" s="942"/>
      <c r="G7" s="942"/>
      <c r="H7" s="942"/>
      <c r="I7" s="942"/>
      <c r="J7" s="942"/>
      <c r="K7" s="942"/>
      <c r="L7" s="942"/>
      <c r="M7" s="942"/>
      <c r="N7" s="942"/>
      <c r="O7" s="942"/>
      <c r="P7" s="942"/>
    </row>
    <row r="8">
      <c r="A8" s="1597" t="s">
        <v>6915</v>
      </c>
      <c r="B8" s="942"/>
      <c r="C8" s="942"/>
      <c r="D8" s="942"/>
      <c r="E8" s="942"/>
      <c r="F8" s="942"/>
      <c r="G8" s="942"/>
      <c r="H8" s="942"/>
      <c r="I8" s="942"/>
      <c r="J8" s="942"/>
      <c r="K8" s="942"/>
      <c r="L8" s="942"/>
      <c r="M8" s="942"/>
      <c r="N8" s="942"/>
      <c r="O8" s="942"/>
      <c r="P8" s="942"/>
    </row>
    <row r="9">
      <c r="A9" s="1598"/>
      <c r="B9" s="942"/>
      <c r="C9" s="942"/>
      <c r="D9" s="942"/>
      <c r="E9" s="942"/>
      <c r="F9" s="942"/>
      <c r="G9" s="942"/>
      <c r="H9" s="942"/>
      <c r="I9" s="942"/>
      <c r="J9" s="942"/>
      <c r="K9" s="942"/>
      <c r="L9" s="942"/>
      <c r="M9" s="942"/>
      <c r="N9" s="942"/>
      <c r="O9" s="942"/>
      <c r="P9" s="942"/>
    </row>
    <row r="10">
      <c r="A10" s="1597" t="s">
        <v>6918</v>
      </c>
      <c r="B10" s="942"/>
      <c r="C10" s="942"/>
      <c r="D10" s="942"/>
      <c r="E10" s="942"/>
      <c r="F10" s="942"/>
      <c r="G10" s="942"/>
      <c r="H10" s="942"/>
      <c r="I10" s="942"/>
      <c r="J10" s="942"/>
      <c r="K10" s="942"/>
      <c r="L10" s="942"/>
      <c r="M10" s="942"/>
      <c r="N10" s="942"/>
      <c r="O10" s="942"/>
      <c r="P10" s="942"/>
    </row>
    <row r="11">
      <c r="A11" s="1597" t="s">
        <v>6919</v>
      </c>
      <c r="B11" s="942"/>
      <c r="C11" s="942"/>
      <c r="D11" s="942"/>
      <c r="E11" s="942"/>
      <c r="F11" s="942"/>
      <c r="G11" s="942"/>
      <c r="H11" s="942"/>
      <c r="I11" s="942"/>
      <c r="J11" s="942"/>
      <c r="K11" s="942"/>
      <c r="L11" s="942"/>
      <c r="M11" s="942"/>
      <c r="N11" s="942"/>
      <c r="O11" s="942"/>
      <c r="P11" s="942"/>
    </row>
    <row r="12">
      <c r="A12" s="1597" t="s">
        <v>6922</v>
      </c>
      <c r="B12" s="942"/>
      <c r="C12" s="942"/>
      <c r="D12" s="942"/>
      <c r="E12" s="942"/>
      <c r="F12" s="942"/>
      <c r="G12" s="942"/>
      <c r="H12" s="942"/>
      <c r="I12" s="942"/>
      <c r="J12" s="942"/>
      <c r="K12" s="942"/>
      <c r="L12" s="942"/>
      <c r="M12" s="942"/>
      <c r="N12" s="942"/>
      <c r="O12" s="942"/>
      <c r="P12" s="942"/>
    </row>
    <row r="13">
      <c r="A13" s="1597" t="s">
        <v>6923</v>
      </c>
      <c r="B13" s="942"/>
      <c r="C13" s="942"/>
      <c r="D13" s="942"/>
      <c r="E13" s="942"/>
      <c r="F13" s="942"/>
      <c r="G13" s="942"/>
      <c r="H13" s="942"/>
      <c r="I13" s="942"/>
      <c r="J13" s="942"/>
      <c r="K13" s="942"/>
      <c r="L13" s="942"/>
      <c r="M13" s="942"/>
      <c r="N13" s="942"/>
      <c r="O13" s="942"/>
      <c r="P13" s="942"/>
    </row>
    <row r="14">
      <c r="A14" s="1597" t="s">
        <v>6925</v>
      </c>
      <c r="B14" s="942"/>
      <c r="C14" s="942"/>
      <c r="D14" s="942"/>
      <c r="E14" s="942"/>
      <c r="F14" s="942"/>
      <c r="G14" s="942"/>
      <c r="H14" s="942"/>
      <c r="I14" s="942"/>
      <c r="J14" s="942"/>
      <c r="K14" s="942"/>
      <c r="L14" s="942"/>
      <c r="M14" s="942"/>
      <c r="N14" s="942"/>
      <c r="O14" s="942"/>
      <c r="P14" s="942"/>
    </row>
    <row r="15">
      <c r="A15" s="1598"/>
      <c r="B15" s="942"/>
      <c r="C15" s="942"/>
      <c r="D15" s="942"/>
      <c r="E15" s="942"/>
      <c r="F15" s="942"/>
      <c r="G15" s="942"/>
      <c r="H15" s="942"/>
      <c r="I15" s="942"/>
      <c r="J15" s="942"/>
      <c r="K15" s="942"/>
      <c r="L15" s="942"/>
      <c r="M15" s="942"/>
      <c r="N15" s="942"/>
      <c r="O15" s="942"/>
      <c r="P15" s="942"/>
    </row>
    <row r="16">
      <c r="A16" s="1596" t="s">
        <v>6927</v>
      </c>
      <c r="B16" s="942"/>
      <c r="C16" s="942"/>
      <c r="D16" s="942"/>
      <c r="E16" s="942"/>
      <c r="F16" s="942"/>
      <c r="G16" s="942"/>
      <c r="H16" s="942"/>
      <c r="I16" s="942"/>
      <c r="J16" s="942"/>
      <c r="K16" s="942"/>
      <c r="L16" s="942"/>
      <c r="M16" s="942"/>
      <c r="N16" s="942"/>
      <c r="O16" s="942"/>
      <c r="P16" s="942"/>
    </row>
    <row r="17">
      <c r="A17" s="1597" t="s">
        <v>6929</v>
      </c>
      <c r="B17" s="942"/>
      <c r="C17" s="942"/>
      <c r="D17" s="942"/>
      <c r="E17" s="942"/>
      <c r="F17" s="942"/>
      <c r="G17" s="942"/>
      <c r="H17" s="942"/>
      <c r="I17" s="942"/>
      <c r="J17" s="942"/>
      <c r="K17" s="942"/>
      <c r="L17" s="942"/>
      <c r="M17" s="942"/>
      <c r="N17" s="942"/>
      <c r="O17" s="942"/>
      <c r="P17" s="942"/>
    </row>
    <row r="18">
      <c r="A18" s="1598"/>
      <c r="B18" s="942"/>
      <c r="C18" s="942"/>
      <c r="D18" s="942"/>
      <c r="E18" s="942"/>
      <c r="F18" s="942"/>
      <c r="G18" s="942"/>
      <c r="H18" s="942"/>
      <c r="I18" s="942"/>
      <c r="J18" s="942"/>
      <c r="K18" s="942"/>
      <c r="L18" s="942"/>
      <c r="M18" s="942"/>
      <c r="N18" s="942"/>
      <c r="O18" s="942"/>
      <c r="P18" s="942"/>
    </row>
    <row r="19">
      <c r="A19" s="1597" t="s">
        <v>6932</v>
      </c>
      <c r="B19" s="942"/>
      <c r="C19" s="942"/>
      <c r="D19" s="942"/>
      <c r="E19" s="942"/>
      <c r="F19" s="942"/>
      <c r="G19" s="942"/>
      <c r="H19" s="942"/>
      <c r="I19" s="942"/>
      <c r="J19" s="942"/>
      <c r="K19" s="942"/>
      <c r="L19" s="942"/>
      <c r="M19" s="942"/>
      <c r="N19" s="942"/>
      <c r="O19" s="942"/>
      <c r="P19" s="942"/>
    </row>
    <row r="20">
      <c r="A20" s="1595"/>
    </row>
    <row r="21">
      <c r="A21" s="1593" t="s">
        <v>6933</v>
      </c>
      <c r="B21" s="1594"/>
      <c r="C21" s="1594"/>
      <c r="D21" s="1594"/>
      <c r="E21" s="1594"/>
      <c r="F21" s="1594"/>
      <c r="G21" s="1594"/>
      <c r="H21" s="1594"/>
      <c r="I21" s="1594"/>
      <c r="J21" s="1594"/>
      <c r="K21" s="1594"/>
      <c r="L21" s="1594"/>
      <c r="M21" s="1594"/>
      <c r="N21" s="1594"/>
      <c r="O21" s="1594"/>
      <c r="P21" s="1594"/>
      <c r="Q21" s="1594"/>
      <c r="R21" s="1594"/>
      <c r="S21" s="1594"/>
      <c r="T21" s="1594"/>
      <c r="U21" s="1594"/>
      <c r="V21" s="1594"/>
      <c r="W21" s="1594"/>
      <c r="X21" s="1594"/>
      <c r="Y21" s="1594"/>
      <c r="Z21" s="1594"/>
    </row>
    <row r="22">
      <c r="A22" s="1595"/>
    </row>
    <row r="23">
      <c r="A23" s="1596" t="s">
        <v>6912</v>
      </c>
      <c r="B23" s="942"/>
      <c r="C23" s="942"/>
      <c r="D23" s="942"/>
      <c r="E23" s="942"/>
      <c r="F23" s="942"/>
      <c r="G23" s="942"/>
      <c r="H23" s="942"/>
    </row>
    <row r="24">
      <c r="A24" s="1597" t="s">
        <v>6936</v>
      </c>
      <c r="B24" s="942"/>
      <c r="C24" s="942"/>
      <c r="D24" s="942"/>
      <c r="E24" s="942"/>
      <c r="F24" s="942"/>
      <c r="G24" s="942"/>
      <c r="H24" s="942"/>
    </row>
    <row r="25">
      <c r="A25" s="1597" t="s">
        <v>6938</v>
      </c>
      <c r="B25" s="942"/>
      <c r="C25" s="942"/>
      <c r="D25" s="942"/>
      <c r="E25" s="942"/>
      <c r="F25" s="942"/>
      <c r="G25" s="942"/>
      <c r="H25" s="942"/>
    </row>
    <row r="26">
      <c r="A26" s="1598"/>
      <c r="B26" s="942"/>
      <c r="C26" s="942"/>
      <c r="D26" s="942"/>
      <c r="E26" s="942"/>
      <c r="F26" s="942"/>
      <c r="G26" s="942"/>
      <c r="H26" s="942"/>
    </row>
    <row r="27">
      <c r="A27" s="1597" t="s">
        <v>6918</v>
      </c>
      <c r="B27" s="942"/>
      <c r="C27" s="942"/>
      <c r="D27" s="942"/>
      <c r="E27" s="942"/>
      <c r="F27" s="942"/>
      <c r="G27" s="942"/>
      <c r="H27" s="942"/>
    </row>
    <row r="28">
      <c r="A28" s="1597" t="s">
        <v>6939</v>
      </c>
      <c r="B28" s="942"/>
      <c r="C28" s="942"/>
      <c r="D28" s="942"/>
      <c r="E28" s="942"/>
      <c r="F28" s="942"/>
      <c r="G28" s="942"/>
      <c r="H28" s="942"/>
    </row>
    <row r="29">
      <c r="A29" s="1598"/>
      <c r="B29" s="942"/>
      <c r="C29" s="942"/>
      <c r="D29" s="942"/>
      <c r="E29" s="942"/>
      <c r="F29" s="942"/>
      <c r="G29" s="942"/>
      <c r="H29" s="942"/>
    </row>
    <row r="30">
      <c r="A30" s="1596" t="s">
        <v>6927</v>
      </c>
      <c r="B30" s="942"/>
      <c r="C30" s="942"/>
      <c r="D30" s="942"/>
      <c r="E30" s="942"/>
      <c r="F30" s="942"/>
      <c r="G30" s="942"/>
      <c r="H30" s="942"/>
    </row>
    <row r="31">
      <c r="A31" s="1597" t="s">
        <v>6944</v>
      </c>
      <c r="B31" s="942"/>
      <c r="C31" s="942"/>
      <c r="D31" s="942"/>
      <c r="E31" s="942"/>
      <c r="F31" s="942"/>
      <c r="G31" s="942"/>
      <c r="H31" s="942"/>
    </row>
    <row r="32">
      <c r="A32" s="1595"/>
    </row>
    <row r="33">
      <c r="A33" s="1593" t="s">
        <v>6945</v>
      </c>
      <c r="B33" s="1594"/>
      <c r="C33" s="1594"/>
      <c r="D33" s="1594"/>
      <c r="E33" s="1594"/>
      <c r="F33" s="1594"/>
      <c r="G33" s="1594"/>
      <c r="H33" s="1594"/>
      <c r="I33" s="1594"/>
      <c r="J33" s="1594"/>
      <c r="K33" s="1594"/>
      <c r="L33" s="1594"/>
      <c r="M33" s="1594"/>
      <c r="N33" s="1594"/>
      <c r="O33" s="1594"/>
      <c r="P33" s="1594"/>
      <c r="Q33" s="1594"/>
      <c r="R33" s="1594"/>
      <c r="S33" s="1594"/>
      <c r="T33" s="1594"/>
      <c r="U33" s="1594"/>
      <c r="V33" s="1594"/>
      <c r="W33" s="1594"/>
      <c r="X33" s="1594"/>
      <c r="Y33" s="1594"/>
      <c r="Z33" s="1594"/>
    </row>
    <row r="34">
      <c r="A34" s="1595"/>
    </row>
    <row r="35">
      <c r="A35" s="1597" t="s">
        <v>6949</v>
      </c>
      <c r="B35" s="942"/>
      <c r="C35" s="942"/>
      <c r="D35" s="942"/>
      <c r="E35" s="942"/>
      <c r="F35" s="942"/>
    </row>
    <row r="36">
      <c r="A36" s="1598"/>
      <c r="B36" s="942"/>
      <c r="C36" s="942"/>
      <c r="D36" s="942"/>
      <c r="E36" s="942"/>
      <c r="F36" s="942"/>
    </row>
    <row r="37">
      <c r="A37" s="1597" t="s">
        <v>6950</v>
      </c>
      <c r="B37" s="942"/>
      <c r="C37" s="942"/>
      <c r="D37" s="942"/>
      <c r="E37" s="942"/>
      <c r="F37" s="942"/>
    </row>
    <row r="38">
      <c r="A38" s="1598"/>
      <c r="B38" s="942"/>
      <c r="C38" s="942"/>
      <c r="D38" s="942"/>
      <c r="E38" s="942"/>
      <c r="F38" s="942"/>
    </row>
    <row r="39">
      <c r="A39" s="1597" t="s">
        <v>6953</v>
      </c>
      <c r="B39" s="942"/>
      <c r="C39" s="942"/>
      <c r="D39" s="942"/>
      <c r="E39" s="942"/>
      <c r="F39" s="942"/>
    </row>
    <row r="40">
      <c r="A40" s="1597" t="s">
        <v>6954</v>
      </c>
      <c r="B40" s="942"/>
      <c r="C40" s="942"/>
      <c r="D40" s="942"/>
      <c r="E40" s="942"/>
      <c r="F40" s="942"/>
    </row>
    <row r="41">
      <c r="A41" s="1597" t="s">
        <v>6955</v>
      </c>
      <c r="B41" s="942"/>
      <c r="C41" s="942"/>
      <c r="D41" s="942"/>
      <c r="E41" s="942"/>
      <c r="F41" s="942"/>
    </row>
    <row r="42">
      <c r="A42" s="1597" t="s">
        <v>6956</v>
      </c>
      <c r="B42" s="942"/>
      <c r="C42" s="942"/>
      <c r="D42" s="942"/>
      <c r="E42" s="942"/>
      <c r="F42" s="942"/>
    </row>
    <row r="43">
      <c r="A43" s="1595"/>
    </row>
    <row r="44">
      <c r="A44" s="1593" t="s">
        <v>6959</v>
      </c>
      <c r="B44" s="1594"/>
      <c r="C44" s="1594"/>
      <c r="D44" s="1594"/>
      <c r="E44" s="1594"/>
      <c r="F44" s="1594"/>
      <c r="G44" s="1594"/>
      <c r="H44" s="1594"/>
      <c r="I44" s="1594"/>
      <c r="J44" s="1594"/>
      <c r="K44" s="1594"/>
      <c r="L44" s="1594"/>
      <c r="M44" s="1594"/>
      <c r="N44" s="1594"/>
      <c r="O44" s="1594"/>
      <c r="P44" s="1594"/>
      <c r="Q44" s="1594"/>
      <c r="R44" s="1594"/>
      <c r="S44" s="1594"/>
      <c r="T44" s="1594"/>
      <c r="U44" s="1594"/>
      <c r="V44" s="1594"/>
      <c r="W44" s="1594"/>
      <c r="X44" s="1594"/>
      <c r="Y44" s="1594"/>
      <c r="Z44" s="1594"/>
    </row>
    <row r="45">
      <c r="A45" s="1595"/>
    </row>
    <row r="46">
      <c r="A46" s="1597" t="s">
        <v>6961</v>
      </c>
      <c r="B46" s="942"/>
      <c r="C46" s="942"/>
      <c r="D46" s="942"/>
      <c r="E46" s="942"/>
      <c r="F46" s="942"/>
      <c r="G46" s="942"/>
      <c r="H46" s="942"/>
      <c r="I46" s="942"/>
      <c r="J46" s="942"/>
      <c r="K46" s="942"/>
      <c r="L46" s="942"/>
    </row>
    <row r="47">
      <c r="A47" s="942"/>
      <c r="B47" s="942"/>
      <c r="C47" s="942"/>
      <c r="D47" s="942"/>
      <c r="E47" s="942"/>
      <c r="F47" s="942"/>
      <c r="G47" s="942"/>
      <c r="H47" s="942"/>
      <c r="I47" s="942"/>
      <c r="J47" s="942"/>
      <c r="K47" s="942"/>
      <c r="L47" s="942"/>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7"/>
      <c r="B1" s="1605">
        <f t="shared" ref="B1:C1" si="1">B3+B4+B5</f>
        <v>269.5</v>
      </c>
      <c r="C1" s="1606">
        <f t="shared" si="1"/>
        <v>462.672</v>
      </c>
      <c r="D1" s="1607">
        <f>sum(B1:C1)</f>
        <v>732.172</v>
      </c>
    </row>
    <row r="2">
      <c r="A2" s="1608"/>
      <c r="B2" s="1609" t="s">
        <v>7104</v>
      </c>
      <c r="C2" s="1609" t="s">
        <v>7106</v>
      </c>
      <c r="D2" s="437"/>
    </row>
    <row r="3">
      <c r="A3" s="1610" t="s">
        <v>7107</v>
      </c>
      <c r="B3" s="1611" t="s">
        <v>7108</v>
      </c>
      <c r="C3" s="1612"/>
      <c r="D3" s="437"/>
    </row>
    <row r="4">
      <c r="A4" s="1610" t="s">
        <v>7110</v>
      </c>
      <c r="B4" s="1611" t="s">
        <v>7112</v>
      </c>
      <c r="C4" s="1611" t="s">
        <v>7113</v>
      </c>
      <c r="D4" s="437"/>
    </row>
    <row r="5">
      <c r="A5" s="1610" t="s">
        <v>7115</v>
      </c>
      <c r="B5" s="1611" t="s">
        <v>7112</v>
      </c>
      <c r="C5" s="1611" t="s">
        <v>7116</v>
      </c>
      <c r="D5" s="437"/>
    </row>
    <row r="6">
      <c r="B6" s="1613"/>
      <c r="C6" s="1613"/>
    </row>
    <row r="7">
      <c r="B7" s="1613"/>
      <c r="C7" s="1613"/>
    </row>
    <row r="8">
      <c r="B8" s="1613"/>
      <c r="C8" s="1613"/>
    </row>
    <row r="9">
      <c r="B9" s="1613"/>
      <c r="C9" s="1613"/>
    </row>
    <row r="10">
      <c r="B10" s="1613"/>
      <c r="C10" s="1613"/>
    </row>
    <row r="11">
      <c r="B11" s="1613"/>
      <c r="C11" s="1613"/>
    </row>
    <row r="12">
      <c r="B12" s="1613"/>
      <c r="C12" s="1613"/>
    </row>
    <row r="13">
      <c r="B13" s="1613"/>
      <c r="C13" s="1613"/>
    </row>
    <row r="14">
      <c r="B14" s="1613"/>
      <c r="C14" s="1613"/>
    </row>
    <row r="15">
      <c r="B15" s="1613"/>
      <c r="C15" s="1613"/>
    </row>
    <row r="16">
      <c r="B16" s="1613"/>
      <c r="C16" s="1613"/>
    </row>
    <row r="17">
      <c r="B17" s="1613"/>
      <c r="C17" s="1613"/>
    </row>
    <row r="18">
      <c r="B18" s="1613"/>
      <c r="C18" s="1613"/>
    </row>
    <row r="19">
      <c r="B19" s="1613"/>
      <c r="C19" s="1613"/>
    </row>
    <row r="20">
      <c r="B20" s="1613"/>
      <c r="C20" s="1613"/>
    </row>
    <row r="21">
      <c r="B21" s="1613"/>
      <c r="C21" s="1613"/>
    </row>
    <row r="22">
      <c r="B22" s="1613"/>
      <c r="C22" s="1613"/>
    </row>
    <row r="23">
      <c r="B23" s="1613"/>
      <c r="C23" s="1613"/>
    </row>
    <row r="24">
      <c r="B24" s="1613"/>
      <c r="C24" s="1613"/>
    </row>
    <row r="25">
      <c r="B25" s="1613"/>
      <c r="C25" s="1613"/>
    </row>
    <row r="26">
      <c r="B26" s="1613"/>
      <c r="C26" s="1613"/>
    </row>
    <row r="27">
      <c r="B27" s="1613"/>
      <c r="C27" s="1613"/>
    </row>
    <row r="28">
      <c r="B28" s="1613"/>
      <c r="C28" s="1613"/>
    </row>
    <row r="29">
      <c r="B29" s="1613"/>
      <c r="C29" s="1613"/>
    </row>
    <row r="30">
      <c r="B30" s="1613"/>
      <c r="C30" s="1613"/>
    </row>
    <row r="31">
      <c r="B31" s="1613"/>
      <c r="C31" s="1613"/>
    </row>
    <row r="32">
      <c r="B32" s="1613"/>
      <c r="C32" s="1613"/>
    </row>
    <row r="33">
      <c r="B33" s="1613"/>
      <c r="C33" s="1613"/>
    </row>
    <row r="34">
      <c r="B34" s="1613"/>
      <c r="C34" s="1613"/>
    </row>
    <row r="35">
      <c r="B35" s="1613"/>
      <c r="C35" s="1613"/>
    </row>
    <row r="36">
      <c r="B36" s="1613"/>
      <c r="C36" s="1613"/>
    </row>
    <row r="37">
      <c r="B37" s="1613"/>
      <c r="C37" s="1613"/>
    </row>
    <row r="38">
      <c r="B38" s="1613"/>
      <c r="C38" s="1613"/>
    </row>
    <row r="39">
      <c r="B39" s="1613"/>
      <c r="C39" s="1613"/>
    </row>
    <row r="40">
      <c r="B40" s="1613"/>
      <c r="C40" s="1613"/>
    </row>
    <row r="41">
      <c r="B41" s="1613"/>
      <c r="C41" s="1613"/>
    </row>
    <row r="42">
      <c r="B42" s="1613"/>
      <c r="C42" s="1613"/>
    </row>
    <row r="43">
      <c r="B43" s="1613"/>
      <c r="C43" s="1613"/>
    </row>
    <row r="44">
      <c r="B44" s="1613"/>
      <c r="C44" s="1613"/>
    </row>
    <row r="45">
      <c r="B45" s="1613"/>
      <c r="C45" s="1613"/>
    </row>
    <row r="46">
      <c r="B46" s="1613"/>
      <c r="C46" s="1613"/>
    </row>
    <row r="47">
      <c r="B47" s="1613"/>
      <c r="C47" s="1613"/>
    </row>
    <row r="48">
      <c r="B48" s="1613"/>
      <c r="C48" s="1613"/>
    </row>
    <row r="49">
      <c r="B49" s="1613"/>
      <c r="C49" s="1613"/>
    </row>
    <row r="50">
      <c r="B50" s="1613"/>
      <c r="C50" s="1613"/>
    </row>
    <row r="51">
      <c r="B51" s="1613"/>
      <c r="C51" s="1613"/>
    </row>
    <row r="52">
      <c r="B52" s="1613"/>
      <c r="C52" s="1613"/>
    </row>
    <row r="53">
      <c r="B53" s="1613"/>
      <c r="C53" s="1613"/>
    </row>
    <row r="54">
      <c r="B54" s="1613"/>
      <c r="C54" s="1613"/>
    </row>
    <row r="55">
      <c r="B55" s="1613"/>
      <c r="C55" s="1613"/>
    </row>
    <row r="56">
      <c r="B56" s="1613"/>
      <c r="C56" s="1613"/>
    </row>
    <row r="57">
      <c r="B57" s="1613"/>
      <c r="C57" s="1613"/>
    </row>
    <row r="58">
      <c r="B58" s="1613"/>
      <c r="C58" s="1613"/>
    </row>
    <row r="59">
      <c r="B59" s="1613"/>
      <c r="C59" s="1613"/>
    </row>
    <row r="60">
      <c r="B60" s="1613"/>
      <c r="C60" s="1613"/>
    </row>
    <row r="61">
      <c r="B61" s="1613"/>
      <c r="C61" s="1613"/>
    </row>
    <row r="62">
      <c r="B62" s="1613"/>
      <c r="C62" s="1613"/>
    </row>
    <row r="63">
      <c r="B63" s="1613"/>
      <c r="C63" s="1613"/>
    </row>
    <row r="64">
      <c r="B64" s="1613"/>
      <c r="C64" s="1613"/>
    </row>
    <row r="65">
      <c r="B65" s="1613"/>
      <c r="C65" s="1613"/>
    </row>
    <row r="66">
      <c r="B66" s="1613"/>
      <c r="C66" s="1613"/>
    </row>
    <row r="67">
      <c r="B67" s="1613"/>
      <c r="C67" s="1613"/>
    </row>
    <row r="68">
      <c r="B68" s="1613"/>
      <c r="C68" s="1613"/>
    </row>
    <row r="69">
      <c r="B69" s="1613"/>
      <c r="C69" s="1613"/>
    </row>
    <row r="70">
      <c r="B70" s="1613"/>
      <c r="C70" s="1613"/>
    </row>
    <row r="71">
      <c r="B71" s="1613"/>
      <c r="C71" s="1613"/>
    </row>
    <row r="72">
      <c r="B72" s="1613"/>
      <c r="C72" s="1613"/>
    </row>
    <row r="73">
      <c r="B73" s="1613"/>
      <c r="C73" s="1613"/>
    </row>
    <row r="74">
      <c r="B74" s="1613"/>
      <c r="C74" s="1613"/>
    </row>
    <row r="75">
      <c r="B75" s="1613"/>
      <c r="C75" s="1613"/>
    </row>
    <row r="76">
      <c r="B76" s="1613"/>
      <c r="C76" s="1613"/>
    </row>
    <row r="77">
      <c r="B77" s="1613"/>
      <c r="C77" s="1613"/>
    </row>
    <row r="78">
      <c r="B78" s="1613"/>
      <c r="C78" s="1613"/>
    </row>
    <row r="79">
      <c r="B79" s="1613"/>
      <c r="C79" s="1613"/>
    </row>
    <row r="80">
      <c r="B80" s="1613"/>
      <c r="C80" s="1613"/>
    </row>
    <row r="81">
      <c r="B81" s="1613"/>
      <c r="C81" s="1613"/>
    </row>
    <row r="82">
      <c r="B82" s="1613"/>
      <c r="C82" s="1613"/>
    </row>
    <row r="83">
      <c r="B83" s="1613"/>
      <c r="C83" s="1613"/>
    </row>
    <row r="84">
      <c r="B84" s="1613"/>
      <c r="C84" s="1613"/>
    </row>
    <row r="85">
      <c r="B85" s="1613"/>
      <c r="C85" s="1613"/>
    </row>
    <row r="86">
      <c r="B86" s="1613"/>
      <c r="C86" s="1613"/>
    </row>
    <row r="87">
      <c r="B87" s="1613"/>
      <c r="C87" s="1613"/>
    </row>
    <row r="88">
      <c r="B88" s="1613"/>
      <c r="C88" s="1613"/>
    </row>
    <row r="89">
      <c r="B89" s="1613"/>
      <c r="C89" s="1613"/>
    </row>
    <row r="90">
      <c r="B90" s="1613"/>
      <c r="C90" s="1613"/>
    </row>
    <row r="91">
      <c r="B91" s="1613"/>
      <c r="C91" s="1613"/>
    </row>
    <row r="92">
      <c r="B92" s="1613"/>
      <c r="C92" s="1613"/>
    </row>
    <row r="93">
      <c r="B93" s="1613"/>
      <c r="C93" s="1613"/>
    </row>
    <row r="94">
      <c r="B94" s="1613"/>
      <c r="C94" s="1613"/>
    </row>
    <row r="95">
      <c r="B95" s="1613"/>
      <c r="C95" s="1613"/>
    </row>
    <row r="96">
      <c r="B96" s="1613"/>
      <c r="C96" s="1613"/>
    </row>
    <row r="97">
      <c r="B97" s="1613"/>
      <c r="C97" s="1613"/>
    </row>
    <row r="98">
      <c r="B98" s="1613"/>
      <c r="C98" s="1613"/>
    </row>
    <row r="99">
      <c r="B99" s="1613"/>
      <c r="C99" s="1613"/>
    </row>
    <row r="100">
      <c r="B100" s="1613"/>
      <c r="C100" s="1613"/>
    </row>
    <row r="101">
      <c r="B101" s="1613"/>
      <c r="C101" s="1613"/>
    </row>
    <row r="102">
      <c r="B102" s="1613"/>
      <c r="C102" s="1613"/>
    </row>
    <row r="103">
      <c r="B103" s="1613"/>
      <c r="C103" s="1613"/>
    </row>
    <row r="104">
      <c r="B104" s="1613"/>
      <c r="C104" s="1613"/>
    </row>
    <row r="105">
      <c r="B105" s="1613"/>
      <c r="C105" s="1613"/>
    </row>
    <row r="106">
      <c r="B106" s="1613"/>
      <c r="C106" s="1613"/>
    </row>
    <row r="107">
      <c r="B107" s="1613"/>
      <c r="C107" s="1613"/>
    </row>
    <row r="108">
      <c r="B108" s="1613"/>
      <c r="C108" s="1613"/>
    </row>
    <row r="109">
      <c r="B109" s="1613"/>
      <c r="C109" s="1613"/>
    </row>
    <row r="110">
      <c r="B110" s="1613"/>
      <c r="C110" s="1613"/>
    </row>
    <row r="111">
      <c r="B111" s="1613"/>
      <c r="C111" s="1613"/>
    </row>
    <row r="112">
      <c r="B112" s="1613"/>
      <c r="C112" s="1613"/>
    </row>
    <row r="113">
      <c r="B113" s="1613"/>
      <c r="C113" s="1613"/>
    </row>
    <row r="114">
      <c r="B114" s="1613"/>
      <c r="C114" s="1613"/>
    </row>
    <row r="115">
      <c r="B115" s="1613"/>
      <c r="C115" s="1613"/>
    </row>
    <row r="116">
      <c r="B116" s="1613"/>
      <c r="C116" s="1613"/>
    </row>
    <row r="117">
      <c r="B117" s="1613"/>
      <c r="C117" s="1613"/>
    </row>
    <row r="118">
      <c r="B118" s="1613"/>
      <c r="C118" s="1613"/>
    </row>
    <row r="119">
      <c r="B119" s="1613"/>
      <c r="C119" s="1613"/>
    </row>
    <row r="120">
      <c r="B120" s="1613"/>
      <c r="C120" s="1613"/>
    </row>
    <row r="121">
      <c r="B121" s="1613"/>
      <c r="C121" s="1613"/>
    </row>
    <row r="122">
      <c r="B122" s="1613"/>
      <c r="C122" s="1613"/>
    </row>
    <row r="123">
      <c r="B123" s="1613"/>
      <c r="C123" s="1613"/>
    </row>
    <row r="124">
      <c r="B124" s="1613"/>
      <c r="C124" s="1613"/>
    </row>
    <row r="125">
      <c r="B125" s="1613"/>
      <c r="C125" s="1613"/>
    </row>
    <row r="126">
      <c r="B126" s="1613"/>
      <c r="C126" s="1613"/>
    </row>
    <row r="127">
      <c r="B127" s="1613"/>
      <c r="C127" s="1613"/>
    </row>
    <row r="128">
      <c r="B128" s="1613"/>
      <c r="C128" s="1613"/>
    </row>
    <row r="129">
      <c r="B129" s="1613"/>
      <c r="C129" s="1613"/>
    </row>
    <row r="130">
      <c r="B130" s="1613"/>
      <c r="C130" s="1613"/>
    </row>
    <row r="131">
      <c r="B131" s="1613"/>
      <c r="C131" s="1613"/>
    </row>
    <row r="132">
      <c r="B132" s="1613"/>
      <c r="C132" s="1613"/>
    </row>
    <row r="133">
      <c r="B133" s="1613"/>
      <c r="C133" s="1613"/>
    </row>
    <row r="134">
      <c r="B134" s="1613"/>
      <c r="C134" s="1613"/>
    </row>
    <row r="135">
      <c r="B135" s="1613"/>
      <c r="C135" s="1613"/>
    </row>
    <row r="136">
      <c r="B136" s="1613"/>
      <c r="C136" s="1613"/>
    </row>
    <row r="137">
      <c r="B137" s="1613"/>
      <c r="C137" s="1613"/>
    </row>
    <row r="138">
      <c r="B138" s="1613"/>
      <c r="C138" s="1613"/>
    </row>
    <row r="139">
      <c r="B139" s="1613"/>
      <c r="C139" s="1613"/>
    </row>
    <row r="140">
      <c r="B140" s="1613"/>
      <c r="C140" s="1613"/>
    </row>
    <row r="141">
      <c r="B141" s="1613"/>
      <c r="C141" s="1613"/>
    </row>
    <row r="142">
      <c r="B142" s="1613"/>
      <c r="C142" s="1613"/>
    </row>
    <row r="143">
      <c r="B143" s="1613"/>
      <c r="C143" s="1613"/>
    </row>
    <row r="144">
      <c r="B144" s="1613"/>
      <c r="C144" s="1613"/>
    </row>
    <row r="145">
      <c r="B145" s="1613"/>
      <c r="C145" s="1613"/>
    </row>
    <row r="146">
      <c r="B146" s="1613"/>
      <c r="C146" s="1613"/>
    </row>
    <row r="147">
      <c r="B147" s="1613"/>
      <c r="C147" s="1613"/>
    </row>
    <row r="148">
      <c r="B148" s="1613"/>
      <c r="C148" s="1613"/>
    </row>
    <row r="149">
      <c r="B149" s="1613"/>
      <c r="C149" s="1613"/>
    </row>
    <row r="150">
      <c r="B150" s="1613"/>
      <c r="C150" s="1613"/>
    </row>
    <row r="151">
      <c r="B151" s="1613"/>
      <c r="C151" s="1613"/>
    </row>
    <row r="152">
      <c r="B152" s="1613"/>
      <c r="C152" s="1613"/>
    </row>
    <row r="153">
      <c r="B153" s="1613"/>
      <c r="C153" s="1613"/>
    </row>
    <row r="154">
      <c r="B154" s="1613"/>
      <c r="C154" s="1613"/>
    </row>
    <row r="155">
      <c r="B155" s="1613"/>
      <c r="C155" s="1613"/>
    </row>
    <row r="156">
      <c r="B156" s="1613"/>
      <c r="C156" s="1613"/>
    </row>
    <row r="157">
      <c r="B157" s="1613"/>
      <c r="C157" s="1613"/>
    </row>
    <row r="158">
      <c r="B158" s="1613"/>
      <c r="C158" s="1613"/>
    </row>
    <row r="159">
      <c r="B159" s="1613"/>
      <c r="C159" s="1613"/>
    </row>
    <row r="160">
      <c r="B160" s="1613"/>
      <c r="C160" s="1613"/>
    </row>
    <row r="161">
      <c r="B161" s="1613"/>
      <c r="C161" s="1613"/>
    </row>
    <row r="162">
      <c r="B162" s="1613"/>
      <c r="C162" s="1613"/>
    </row>
    <row r="163">
      <c r="B163" s="1613"/>
      <c r="C163" s="1613"/>
    </row>
    <row r="164">
      <c r="B164" s="1613"/>
      <c r="C164" s="1613"/>
    </row>
    <row r="165">
      <c r="B165" s="1613"/>
      <c r="C165" s="1613"/>
    </row>
    <row r="166">
      <c r="B166" s="1613"/>
      <c r="C166" s="1613"/>
    </row>
    <row r="167">
      <c r="B167" s="1613"/>
      <c r="C167" s="1613"/>
    </row>
    <row r="168">
      <c r="B168" s="1613"/>
      <c r="C168" s="1613"/>
    </row>
    <row r="169">
      <c r="B169" s="1613"/>
      <c r="C169" s="1613"/>
    </row>
    <row r="170">
      <c r="B170" s="1613"/>
      <c r="C170" s="1613"/>
    </row>
    <row r="171">
      <c r="B171" s="1613"/>
      <c r="C171" s="1613"/>
    </row>
    <row r="172">
      <c r="B172" s="1613"/>
      <c r="C172" s="1613"/>
    </row>
    <row r="173">
      <c r="B173" s="1613"/>
      <c r="C173" s="1613"/>
    </row>
    <row r="174">
      <c r="B174" s="1613"/>
      <c r="C174" s="1613"/>
    </row>
    <row r="175">
      <c r="B175" s="1613"/>
      <c r="C175" s="1613"/>
    </row>
    <row r="176">
      <c r="B176" s="1613"/>
      <c r="C176" s="1613"/>
    </row>
    <row r="177">
      <c r="B177" s="1613"/>
      <c r="C177" s="1613"/>
    </row>
    <row r="178">
      <c r="B178" s="1613"/>
      <c r="C178" s="1613"/>
    </row>
    <row r="179">
      <c r="B179" s="1613"/>
      <c r="C179" s="1613"/>
    </row>
    <row r="180">
      <c r="B180" s="1613"/>
      <c r="C180" s="1613"/>
    </row>
    <row r="181">
      <c r="B181" s="1613"/>
      <c r="C181" s="1613"/>
    </row>
    <row r="182">
      <c r="B182" s="1613"/>
      <c r="C182" s="1613"/>
    </row>
    <row r="183">
      <c r="B183" s="1613"/>
      <c r="C183" s="1613"/>
    </row>
    <row r="184">
      <c r="B184" s="1613"/>
      <c r="C184" s="1613"/>
    </row>
    <row r="185">
      <c r="B185" s="1613"/>
      <c r="C185" s="1613"/>
    </row>
    <row r="186">
      <c r="B186" s="1613"/>
      <c r="C186" s="1613"/>
    </row>
    <row r="187">
      <c r="B187" s="1613"/>
      <c r="C187" s="1613"/>
    </row>
    <row r="188">
      <c r="B188" s="1613"/>
      <c r="C188" s="1613"/>
    </row>
    <row r="189">
      <c r="B189" s="1613"/>
      <c r="C189" s="1613"/>
    </row>
    <row r="190">
      <c r="B190" s="1613"/>
      <c r="C190" s="1613"/>
    </row>
    <row r="191">
      <c r="B191" s="1613"/>
      <c r="C191" s="1613"/>
    </row>
    <row r="192">
      <c r="B192" s="1613"/>
      <c r="C192" s="1613"/>
    </row>
    <row r="193">
      <c r="B193" s="1613"/>
      <c r="C193" s="1613"/>
    </row>
    <row r="194">
      <c r="B194" s="1613"/>
      <c r="C194" s="1613"/>
    </row>
    <row r="195">
      <c r="B195" s="1613"/>
      <c r="C195" s="1613"/>
    </row>
    <row r="196">
      <c r="B196" s="1613"/>
      <c r="C196" s="1613"/>
    </row>
    <row r="197">
      <c r="B197" s="1613"/>
      <c r="C197" s="1613"/>
    </row>
    <row r="198">
      <c r="B198" s="1613"/>
      <c r="C198" s="1613"/>
    </row>
    <row r="199">
      <c r="B199" s="1613"/>
      <c r="C199" s="1613"/>
    </row>
    <row r="200">
      <c r="B200" s="1613"/>
      <c r="C200" s="1613"/>
    </row>
    <row r="201">
      <c r="B201" s="1613"/>
      <c r="C201" s="1613"/>
    </row>
    <row r="202">
      <c r="B202" s="1613"/>
      <c r="C202" s="1613"/>
    </row>
    <row r="203">
      <c r="B203" s="1613"/>
      <c r="C203" s="1613"/>
    </row>
    <row r="204">
      <c r="B204" s="1613"/>
      <c r="C204" s="1613"/>
    </row>
    <row r="205">
      <c r="B205" s="1613"/>
      <c r="C205" s="1613"/>
    </row>
    <row r="206">
      <c r="B206" s="1613"/>
      <c r="C206" s="1613"/>
    </row>
    <row r="207">
      <c r="B207" s="1613"/>
      <c r="C207" s="1613"/>
    </row>
    <row r="208">
      <c r="B208" s="1613"/>
      <c r="C208" s="1613"/>
    </row>
    <row r="209">
      <c r="B209" s="1613"/>
      <c r="C209" s="1613"/>
    </row>
    <row r="210">
      <c r="B210" s="1613"/>
      <c r="C210" s="1613"/>
    </row>
    <row r="211">
      <c r="B211" s="1613"/>
      <c r="C211" s="1613"/>
    </row>
    <row r="212">
      <c r="B212" s="1613"/>
      <c r="C212" s="1613"/>
    </row>
    <row r="213">
      <c r="B213" s="1613"/>
      <c r="C213" s="1613"/>
    </row>
    <row r="214">
      <c r="B214" s="1613"/>
      <c r="C214" s="1613"/>
    </row>
    <row r="215">
      <c r="B215" s="1613"/>
      <c r="C215" s="1613"/>
    </row>
    <row r="216">
      <c r="B216" s="1613"/>
      <c r="C216" s="1613"/>
    </row>
    <row r="217">
      <c r="B217" s="1613"/>
      <c r="C217" s="1613"/>
    </row>
    <row r="218">
      <c r="B218" s="1613"/>
      <c r="C218" s="1613"/>
    </row>
    <row r="219">
      <c r="B219" s="1613"/>
      <c r="C219" s="1613"/>
    </row>
    <row r="220">
      <c r="B220" s="1613"/>
      <c r="C220" s="1613"/>
    </row>
    <row r="221">
      <c r="B221" s="1613"/>
      <c r="C221" s="1613"/>
    </row>
    <row r="222">
      <c r="B222" s="1613"/>
      <c r="C222" s="1613"/>
    </row>
    <row r="223">
      <c r="B223" s="1613"/>
      <c r="C223" s="1613"/>
    </row>
    <row r="224">
      <c r="B224" s="1613"/>
      <c r="C224" s="1613"/>
    </row>
    <row r="225">
      <c r="B225" s="1613"/>
      <c r="C225" s="1613"/>
    </row>
    <row r="226">
      <c r="B226" s="1613"/>
      <c r="C226" s="1613"/>
    </row>
    <row r="227">
      <c r="B227" s="1613"/>
      <c r="C227" s="1613"/>
    </row>
    <row r="228">
      <c r="B228" s="1613"/>
      <c r="C228" s="1613"/>
    </row>
    <row r="229">
      <c r="B229" s="1613"/>
      <c r="C229" s="1613"/>
    </row>
    <row r="230">
      <c r="B230" s="1613"/>
      <c r="C230" s="1613"/>
    </row>
    <row r="231">
      <c r="B231" s="1613"/>
      <c r="C231" s="1613"/>
    </row>
    <row r="232">
      <c r="B232" s="1613"/>
      <c r="C232" s="1613"/>
    </row>
    <row r="233">
      <c r="B233" s="1613"/>
      <c r="C233" s="1613"/>
    </row>
    <row r="234">
      <c r="B234" s="1613"/>
      <c r="C234" s="1613"/>
    </row>
    <row r="235">
      <c r="B235" s="1613"/>
      <c r="C235" s="1613"/>
    </row>
    <row r="236">
      <c r="B236" s="1613"/>
      <c r="C236" s="1613"/>
    </row>
    <row r="237">
      <c r="B237" s="1613"/>
      <c r="C237" s="1613"/>
    </row>
    <row r="238">
      <c r="B238" s="1613"/>
      <c r="C238" s="1613"/>
    </row>
    <row r="239">
      <c r="B239" s="1613"/>
      <c r="C239" s="1613"/>
    </row>
    <row r="240">
      <c r="B240" s="1613"/>
      <c r="C240" s="1613"/>
    </row>
    <row r="241">
      <c r="B241" s="1613"/>
      <c r="C241" s="1613"/>
    </row>
    <row r="242">
      <c r="B242" s="1613"/>
      <c r="C242" s="1613"/>
    </row>
    <row r="243">
      <c r="B243" s="1613"/>
      <c r="C243" s="1613"/>
    </row>
    <row r="244">
      <c r="B244" s="1613"/>
      <c r="C244" s="1613"/>
    </row>
    <row r="245">
      <c r="B245" s="1613"/>
      <c r="C245" s="1613"/>
    </row>
    <row r="246">
      <c r="B246" s="1613"/>
      <c r="C246" s="1613"/>
    </row>
    <row r="247">
      <c r="B247" s="1613"/>
      <c r="C247" s="1613"/>
    </row>
    <row r="248">
      <c r="B248" s="1613"/>
      <c r="C248" s="1613"/>
    </row>
    <row r="249">
      <c r="B249" s="1613"/>
      <c r="C249" s="1613"/>
    </row>
    <row r="250">
      <c r="B250" s="1613"/>
      <c r="C250" s="1613"/>
    </row>
    <row r="251">
      <c r="B251" s="1613"/>
      <c r="C251" s="1613"/>
    </row>
    <row r="252">
      <c r="B252" s="1613"/>
      <c r="C252" s="1613"/>
    </row>
    <row r="253">
      <c r="B253" s="1613"/>
      <c r="C253" s="1613"/>
    </row>
    <row r="254">
      <c r="B254" s="1613"/>
      <c r="C254" s="1613"/>
    </row>
    <row r="255">
      <c r="B255" s="1613"/>
      <c r="C255" s="1613"/>
    </row>
    <row r="256">
      <c r="B256" s="1613"/>
      <c r="C256" s="1613"/>
    </row>
    <row r="257">
      <c r="B257" s="1613"/>
      <c r="C257" s="1613"/>
    </row>
    <row r="258">
      <c r="B258" s="1613"/>
      <c r="C258" s="1613"/>
    </row>
    <row r="259">
      <c r="B259" s="1613"/>
      <c r="C259" s="1613"/>
    </row>
    <row r="260">
      <c r="B260" s="1613"/>
      <c r="C260" s="1613"/>
    </row>
    <row r="261">
      <c r="B261" s="1613"/>
      <c r="C261" s="1613"/>
    </row>
    <row r="262">
      <c r="B262" s="1613"/>
      <c r="C262" s="1613"/>
    </row>
    <row r="263">
      <c r="B263" s="1613"/>
      <c r="C263" s="1613"/>
    </row>
    <row r="264">
      <c r="B264" s="1613"/>
      <c r="C264" s="1613"/>
    </row>
    <row r="265">
      <c r="B265" s="1613"/>
      <c r="C265" s="1613"/>
    </row>
    <row r="266">
      <c r="B266" s="1613"/>
      <c r="C266" s="1613"/>
    </row>
    <row r="267">
      <c r="B267" s="1613"/>
      <c r="C267" s="1613"/>
    </row>
    <row r="268">
      <c r="B268" s="1613"/>
      <c r="C268" s="1613"/>
    </row>
    <row r="269">
      <c r="B269" s="1613"/>
      <c r="C269" s="1613"/>
    </row>
    <row r="270">
      <c r="B270" s="1613"/>
      <c r="C270" s="1613"/>
    </row>
    <row r="271">
      <c r="B271" s="1613"/>
      <c r="C271" s="1613"/>
    </row>
    <row r="272">
      <c r="B272" s="1613"/>
      <c r="C272" s="1613"/>
    </row>
    <row r="273">
      <c r="B273" s="1613"/>
      <c r="C273" s="1613"/>
    </row>
    <row r="274">
      <c r="B274" s="1613"/>
      <c r="C274" s="1613"/>
    </row>
    <row r="275">
      <c r="B275" s="1613"/>
      <c r="C275" s="1613"/>
    </row>
    <row r="276">
      <c r="B276" s="1613"/>
      <c r="C276" s="1613"/>
    </row>
    <row r="277">
      <c r="B277" s="1613"/>
      <c r="C277" s="1613"/>
    </row>
    <row r="278">
      <c r="B278" s="1613"/>
      <c r="C278" s="1613"/>
    </row>
    <row r="279">
      <c r="B279" s="1613"/>
      <c r="C279" s="1613"/>
    </row>
    <row r="280">
      <c r="B280" s="1613"/>
      <c r="C280" s="1613"/>
    </row>
    <row r="281">
      <c r="B281" s="1613"/>
      <c r="C281" s="1613"/>
    </row>
    <row r="282">
      <c r="B282" s="1613"/>
      <c r="C282" s="1613"/>
    </row>
    <row r="283">
      <c r="B283" s="1613"/>
      <c r="C283" s="1613"/>
    </row>
    <row r="284">
      <c r="B284" s="1613"/>
      <c r="C284" s="1613"/>
    </row>
    <row r="285">
      <c r="B285" s="1613"/>
      <c r="C285" s="1613"/>
    </row>
    <row r="286">
      <c r="B286" s="1613"/>
      <c r="C286" s="1613"/>
    </row>
    <row r="287">
      <c r="B287" s="1613"/>
      <c r="C287" s="1613"/>
    </row>
    <row r="288">
      <c r="B288" s="1613"/>
      <c r="C288" s="1613"/>
    </row>
    <row r="289">
      <c r="B289" s="1613"/>
      <c r="C289" s="1613"/>
    </row>
    <row r="290">
      <c r="B290" s="1613"/>
      <c r="C290" s="1613"/>
    </row>
    <row r="291">
      <c r="B291" s="1613"/>
      <c r="C291" s="1613"/>
    </row>
    <row r="292">
      <c r="B292" s="1613"/>
      <c r="C292" s="1613"/>
    </row>
    <row r="293">
      <c r="B293" s="1613"/>
      <c r="C293" s="1613"/>
    </row>
    <row r="294">
      <c r="B294" s="1613"/>
      <c r="C294" s="1613"/>
    </row>
    <row r="295">
      <c r="B295" s="1613"/>
      <c r="C295" s="1613"/>
    </row>
    <row r="296">
      <c r="B296" s="1613"/>
      <c r="C296" s="1613"/>
    </row>
    <row r="297">
      <c r="B297" s="1613"/>
      <c r="C297" s="1613"/>
    </row>
    <row r="298">
      <c r="B298" s="1613"/>
      <c r="C298" s="1613"/>
    </row>
    <row r="299">
      <c r="B299" s="1613"/>
      <c r="C299" s="1613"/>
    </row>
    <row r="300">
      <c r="B300" s="1613"/>
      <c r="C300" s="1613"/>
    </row>
    <row r="301">
      <c r="B301" s="1613"/>
      <c r="C301" s="1613"/>
    </row>
    <row r="302">
      <c r="B302" s="1613"/>
      <c r="C302" s="1613"/>
    </row>
    <row r="303">
      <c r="B303" s="1613"/>
      <c r="C303" s="1613"/>
    </row>
    <row r="304">
      <c r="B304" s="1613"/>
      <c r="C304" s="1613"/>
    </row>
    <row r="305">
      <c r="B305" s="1613"/>
      <c r="C305" s="1613"/>
    </row>
    <row r="306">
      <c r="B306" s="1613"/>
      <c r="C306" s="1613"/>
    </row>
    <row r="307">
      <c r="B307" s="1613"/>
      <c r="C307" s="1613"/>
    </row>
    <row r="308">
      <c r="B308" s="1613"/>
      <c r="C308" s="1613"/>
    </row>
    <row r="309">
      <c r="B309" s="1613"/>
      <c r="C309" s="1613"/>
    </row>
    <row r="310">
      <c r="B310" s="1613"/>
      <c r="C310" s="1613"/>
    </row>
    <row r="311">
      <c r="B311" s="1613"/>
      <c r="C311" s="1613"/>
    </row>
    <row r="312">
      <c r="B312" s="1613"/>
      <c r="C312" s="1613"/>
    </row>
    <row r="313">
      <c r="B313" s="1613"/>
      <c r="C313" s="1613"/>
    </row>
    <row r="314">
      <c r="B314" s="1613"/>
      <c r="C314" s="1613"/>
    </row>
    <row r="315">
      <c r="B315" s="1613"/>
      <c r="C315" s="1613"/>
    </row>
    <row r="316">
      <c r="B316" s="1613"/>
      <c r="C316" s="1613"/>
    </row>
    <row r="317">
      <c r="B317" s="1613"/>
      <c r="C317" s="1613"/>
    </row>
    <row r="318">
      <c r="B318" s="1613"/>
      <c r="C318" s="1613"/>
    </row>
    <row r="319">
      <c r="B319" s="1613"/>
      <c r="C319" s="1613"/>
    </row>
    <row r="320">
      <c r="B320" s="1613"/>
      <c r="C320" s="1613"/>
    </row>
    <row r="321">
      <c r="B321" s="1613"/>
      <c r="C321" s="1613"/>
    </row>
    <row r="322">
      <c r="B322" s="1613"/>
      <c r="C322" s="1613"/>
    </row>
    <row r="323">
      <c r="B323" s="1613"/>
      <c r="C323" s="1613"/>
    </row>
    <row r="324">
      <c r="B324" s="1613"/>
      <c r="C324" s="1613"/>
    </row>
    <row r="325">
      <c r="B325" s="1613"/>
      <c r="C325" s="1613"/>
    </row>
    <row r="326">
      <c r="B326" s="1613"/>
      <c r="C326" s="1613"/>
    </row>
    <row r="327">
      <c r="B327" s="1613"/>
      <c r="C327" s="1613"/>
    </row>
    <row r="328">
      <c r="B328" s="1613"/>
      <c r="C328" s="1613"/>
    </row>
    <row r="329">
      <c r="B329" s="1613"/>
      <c r="C329" s="1613"/>
    </row>
    <row r="330">
      <c r="B330" s="1613"/>
      <c r="C330" s="1613"/>
    </row>
    <row r="331">
      <c r="B331" s="1613"/>
      <c r="C331" s="1613"/>
    </row>
    <row r="332">
      <c r="B332" s="1613"/>
      <c r="C332" s="1613"/>
    </row>
    <row r="333">
      <c r="B333" s="1613"/>
      <c r="C333" s="1613"/>
    </row>
    <row r="334">
      <c r="B334" s="1613"/>
      <c r="C334" s="1613"/>
    </row>
    <row r="335">
      <c r="B335" s="1613"/>
      <c r="C335" s="1613"/>
    </row>
    <row r="336">
      <c r="B336" s="1613"/>
      <c r="C336" s="1613"/>
    </row>
    <row r="337">
      <c r="B337" s="1613"/>
      <c r="C337" s="1613"/>
    </row>
    <row r="338">
      <c r="B338" s="1613"/>
      <c r="C338" s="1613"/>
    </row>
    <row r="339">
      <c r="B339" s="1613"/>
      <c r="C339" s="1613"/>
    </row>
    <row r="340">
      <c r="B340" s="1613"/>
      <c r="C340" s="1613"/>
    </row>
    <row r="341">
      <c r="B341" s="1613"/>
      <c r="C341" s="1613"/>
    </row>
    <row r="342">
      <c r="B342" s="1613"/>
      <c r="C342" s="1613"/>
    </row>
    <row r="343">
      <c r="B343" s="1613"/>
      <c r="C343" s="1613"/>
    </row>
    <row r="344">
      <c r="B344" s="1613"/>
      <c r="C344" s="1613"/>
    </row>
    <row r="345">
      <c r="B345" s="1613"/>
      <c r="C345" s="1613"/>
    </row>
    <row r="346">
      <c r="B346" s="1613"/>
      <c r="C346" s="1613"/>
    </row>
    <row r="347">
      <c r="B347" s="1613"/>
      <c r="C347" s="1613"/>
    </row>
    <row r="348">
      <c r="B348" s="1613"/>
      <c r="C348" s="1613"/>
    </row>
    <row r="349">
      <c r="B349" s="1613"/>
      <c r="C349" s="1613"/>
    </row>
    <row r="350">
      <c r="B350" s="1613"/>
      <c r="C350" s="1613"/>
    </row>
    <row r="351">
      <c r="B351" s="1613"/>
      <c r="C351" s="1613"/>
    </row>
    <row r="352">
      <c r="B352" s="1613"/>
      <c r="C352" s="1613"/>
    </row>
    <row r="353">
      <c r="B353" s="1613"/>
      <c r="C353" s="1613"/>
    </row>
    <row r="354">
      <c r="B354" s="1613"/>
      <c r="C354" s="1613"/>
    </row>
    <row r="355">
      <c r="B355" s="1613"/>
      <c r="C355" s="1613"/>
    </row>
    <row r="356">
      <c r="B356" s="1613"/>
      <c r="C356" s="1613"/>
    </row>
    <row r="357">
      <c r="B357" s="1613"/>
      <c r="C357" s="1613"/>
    </row>
    <row r="358">
      <c r="B358" s="1613"/>
      <c r="C358" s="1613"/>
    </row>
    <row r="359">
      <c r="B359" s="1613"/>
      <c r="C359" s="1613"/>
    </row>
    <row r="360">
      <c r="B360" s="1613"/>
      <c r="C360" s="1613"/>
    </row>
    <row r="361">
      <c r="B361" s="1613"/>
      <c r="C361" s="1613"/>
    </row>
    <row r="362">
      <c r="B362" s="1613"/>
      <c r="C362" s="1613"/>
    </row>
    <row r="363">
      <c r="B363" s="1613"/>
      <c r="C363" s="1613"/>
    </row>
    <row r="364">
      <c r="B364" s="1613"/>
      <c r="C364" s="1613"/>
    </row>
    <row r="365">
      <c r="B365" s="1613"/>
      <c r="C365" s="1613"/>
    </row>
    <row r="366">
      <c r="B366" s="1613"/>
      <c r="C366" s="1613"/>
    </row>
    <row r="367">
      <c r="B367" s="1613"/>
      <c r="C367" s="1613"/>
    </row>
    <row r="368">
      <c r="B368" s="1613"/>
      <c r="C368" s="1613"/>
    </row>
    <row r="369">
      <c r="B369" s="1613"/>
      <c r="C369" s="1613"/>
    </row>
    <row r="370">
      <c r="B370" s="1613"/>
      <c r="C370" s="1613"/>
    </row>
    <row r="371">
      <c r="B371" s="1613"/>
      <c r="C371" s="1613"/>
    </row>
    <row r="372">
      <c r="B372" s="1613"/>
      <c r="C372" s="1613"/>
    </row>
    <row r="373">
      <c r="B373" s="1613"/>
      <c r="C373" s="1613"/>
    </row>
    <row r="374">
      <c r="B374" s="1613"/>
      <c r="C374" s="1613"/>
    </row>
    <row r="375">
      <c r="B375" s="1613"/>
      <c r="C375" s="1613"/>
    </row>
    <row r="376">
      <c r="B376" s="1613"/>
      <c r="C376" s="1613"/>
    </row>
    <row r="377">
      <c r="B377" s="1613"/>
      <c r="C377" s="1613"/>
    </row>
    <row r="378">
      <c r="B378" s="1613"/>
      <c r="C378" s="1613"/>
    </row>
    <row r="379">
      <c r="B379" s="1613"/>
      <c r="C379" s="1613"/>
    </row>
    <row r="380">
      <c r="B380" s="1613"/>
      <c r="C380" s="1613"/>
    </row>
    <row r="381">
      <c r="B381" s="1613"/>
      <c r="C381" s="1613"/>
    </row>
    <row r="382">
      <c r="B382" s="1613"/>
      <c r="C382" s="1613"/>
    </row>
    <row r="383">
      <c r="B383" s="1613"/>
      <c r="C383" s="1613"/>
    </row>
    <row r="384">
      <c r="B384" s="1613"/>
      <c r="C384" s="1613"/>
    </row>
    <row r="385">
      <c r="B385" s="1613"/>
      <c r="C385" s="1613"/>
    </row>
    <row r="386">
      <c r="B386" s="1613"/>
      <c r="C386" s="1613"/>
    </row>
    <row r="387">
      <c r="B387" s="1613"/>
      <c r="C387" s="1613"/>
    </row>
    <row r="388">
      <c r="B388" s="1613"/>
      <c r="C388" s="1613"/>
    </row>
    <row r="389">
      <c r="B389" s="1613"/>
      <c r="C389" s="1613"/>
    </row>
    <row r="390">
      <c r="B390" s="1613"/>
      <c r="C390" s="1613"/>
    </row>
    <row r="391">
      <c r="B391" s="1613"/>
      <c r="C391" s="1613"/>
    </row>
    <row r="392">
      <c r="B392" s="1613"/>
      <c r="C392" s="1613"/>
    </row>
    <row r="393">
      <c r="B393" s="1613"/>
      <c r="C393" s="1613"/>
    </row>
    <row r="394">
      <c r="B394" s="1613"/>
      <c r="C394" s="1613"/>
    </row>
    <row r="395">
      <c r="B395" s="1613"/>
      <c r="C395" s="1613"/>
    </row>
    <row r="396">
      <c r="B396" s="1613"/>
      <c r="C396" s="1613"/>
    </row>
    <row r="397">
      <c r="B397" s="1613"/>
      <c r="C397" s="1613"/>
    </row>
    <row r="398">
      <c r="B398" s="1613"/>
      <c r="C398" s="1613"/>
    </row>
    <row r="399">
      <c r="B399" s="1613"/>
      <c r="C399" s="1613"/>
    </row>
    <row r="400">
      <c r="B400" s="1613"/>
      <c r="C400" s="1613"/>
    </row>
    <row r="401">
      <c r="B401" s="1613"/>
      <c r="C401" s="1613"/>
    </row>
    <row r="402">
      <c r="B402" s="1613"/>
      <c r="C402" s="1613"/>
    </row>
    <row r="403">
      <c r="B403" s="1613"/>
      <c r="C403" s="1613"/>
    </row>
    <row r="404">
      <c r="B404" s="1613"/>
      <c r="C404" s="1613"/>
    </row>
    <row r="405">
      <c r="B405" s="1613"/>
      <c r="C405" s="1613"/>
    </row>
    <row r="406">
      <c r="B406" s="1613"/>
      <c r="C406" s="1613"/>
    </row>
    <row r="407">
      <c r="B407" s="1613"/>
      <c r="C407" s="1613"/>
    </row>
    <row r="408">
      <c r="B408" s="1613"/>
      <c r="C408" s="1613"/>
    </row>
    <row r="409">
      <c r="B409" s="1613"/>
      <c r="C409" s="1613"/>
    </row>
    <row r="410">
      <c r="B410" s="1613"/>
      <c r="C410" s="1613"/>
    </row>
    <row r="411">
      <c r="B411" s="1613"/>
      <c r="C411" s="1613"/>
    </row>
    <row r="412">
      <c r="B412" s="1613"/>
      <c r="C412" s="1613"/>
    </row>
    <row r="413">
      <c r="B413" s="1613"/>
      <c r="C413" s="1613"/>
    </row>
    <row r="414">
      <c r="B414" s="1613"/>
      <c r="C414" s="1613"/>
    </row>
    <row r="415">
      <c r="B415" s="1613"/>
      <c r="C415" s="1613"/>
    </row>
    <row r="416">
      <c r="B416" s="1613"/>
      <c r="C416" s="1613"/>
    </row>
    <row r="417">
      <c r="B417" s="1613"/>
      <c r="C417" s="1613"/>
    </row>
    <row r="418">
      <c r="B418" s="1613"/>
      <c r="C418" s="1613"/>
    </row>
    <row r="419">
      <c r="B419" s="1613"/>
      <c r="C419" s="1613"/>
    </row>
    <row r="420">
      <c r="B420" s="1613"/>
      <c r="C420" s="1613"/>
    </row>
    <row r="421">
      <c r="B421" s="1613"/>
      <c r="C421" s="1613"/>
    </row>
    <row r="422">
      <c r="B422" s="1613"/>
      <c r="C422" s="1613"/>
    </row>
    <row r="423">
      <c r="B423" s="1613"/>
      <c r="C423" s="1613"/>
    </row>
    <row r="424">
      <c r="B424" s="1613"/>
      <c r="C424" s="1613"/>
    </row>
    <row r="425">
      <c r="B425" s="1613"/>
      <c r="C425" s="1613"/>
    </row>
    <row r="426">
      <c r="B426" s="1613"/>
      <c r="C426" s="1613"/>
    </row>
    <row r="427">
      <c r="B427" s="1613"/>
      <c r="C427" s="1613"/>
    </row>
    <row r="428">
      <c r="B428" s="1613"/>
      <c r="C428" s="1613"/>
    </row>
    <row r="429">
      <c r="B429" s="1613"/>
      <c r="C429" s="1613"/>
    </row>
    <row r="430">
      <c r="B430" s="1613"/>
      <c r="C430" s="1613"/>
    </row>
    <row r="431">
      <c r="B431" s="1613"/>
      <c r="C431" s="1613"/>
    </row>
    <row r="432">
      <c r="B432" s="1613"/>
      <c r="C432" s="1613"/>
    </row>
    <row r="433">
      <c r="B433" s="1613"/>
      <c r="C433" s="1613"/>
    </row>
    <row r="434">
      <c r="B434" s="1613"/>
      <c r="C434" s="1613"/>
    </row>
    <row r="435">
      <c r="B435" s="1613"/>
      <c r="C435" s="1613"/>
    </row>
    <row r="436">
      <c r="B436" s="1613"/>
      <c r="C436" s="1613"/>
    </row>
    <row r="437">
      <c r="B437" s="1613"/>
      <c r="C437" s="1613"/>
    </row>
    <row r="438">
      <c r="B438" s="1613"/>
      <c r="C438" s="1613"/>
    </row>
    <row r="439">
      <c r="B439" s="1613"/>
      <c r="C439" s="1613"/>
    </row>
    <row r="440">
      <c r="B440" s="1613"/>
      <c r="C440" s="1613"/>
    </row>
    <row r="441">
      <c r="B441" s="1613"/>
      <c r="C441" s="1613"/>
    </row>
    <row r="442">
      <c r="B442" s="1613"/>
      <c r="C442" s="1613"/>
    </row>
    <row r="443">
      <c r="B443" s="1613"/>
      <c r="C443" s="1613"/>
    </row>
    <row r="444">
      <c r="B444" s="1613"/>
      <c r="C444" s="1613"/>
    </row>
    <row r="445">
      <c r="B445" s="1613"/>
      <c r="C445" s="1613"/>
    </row>
    <row r="446">
      <c r="B446" s="1613"/>
      <c r="C446" s="1613"/>
    </row>
    <row r="447">
      <c r="B447" s="1613"/>
      <c r="C447" s="1613"/>
    </row>
    <row r="448">
      <c r="B448" s="1613"/>
      <c r="C448" s="1613"/>
    </row>
    <row r="449">
      <c r="B449" s="1613"/>
      <c r="C449" s="1613"/>
    </row>
    <row r="450">
      <c r="B450" s="1613"/>
      <c r="C450" s="1613"/>
    </row>
    <row r="451">
      <c r="B451" s="1613"/>
      <c r="C451" s="1613"/>
    </row>
    <row r="452">
      <c r="B452" s="1613"/>
      <c r="C452" s="1613"/>
    </row>
    <row r="453">
      <c r="B453" s="1613"/>
      <c r="C453" s="1613"/>
    </row>
    <row r="454">
      <c r="B454" s="1613"/>
      <c r="C454" s="1613"/>
    </row>
    <row r="455">
      <c r="B455" s="1613"/>
      <c r="C455" s="1613"/>
    </row>
    <row r="456">
      <c r="B456" s="1613"/>
      <c r="C456" s="1613"/>
    </row>
    <row r="457">
      <c r="B457" s="1613"/>
      <c r="C457" s="1613"/>
    </row>
    <row r="458">
      <c r="B458" s="1613"/>
      <c r="C458" s="1613"/>
    </row>
    <row r="459">
      <c r="B459" s="1613"/>
      <c r="C459" s="1613"/>
    </row>
    <row r="460">
      <c r="B460" s="1613"/>
      <c r="C460" s="1613"/>
    </row>
    <row r="461">
      <c r="B461" s="1613"/>
      <c r="C461" s="1613"/>
    </row>
    <row r="462">
      <c r="B462" s="1613"/>
      <c r="C462" s="1613"/>
    </row>
    <row r="463">
      <c r="B463" s="1613"/>
      <c r="C463" s="1613"/>
    </row>
    <row r="464">
      <c r="B464" s="1613"/>
      <c r="C464" s="1613"/>
    </row>
    <row r="465">
      <c r="B465" s="1613"/>
      <c r="C465" s="1613"/>
    </row>
    <row r="466">
      <c r="B466" s="1613"/>
      <c r="C466" s="1613"/>
    </row>
    <row r="467">
      <c r="B467" s="1613"/>
      <c r="C467" s="1613"/>
    </row>
    <row r="468">
      <c r="B468" s="1613"/>
      <c r="C468" s="1613"/>
    </row>
    <row r="469">
      <c r="B469" s="1613"/>
      <c r="C469" s="1613"/>
    </row>
    <row r="470">
      <c r="B470" s="1613"/>
      <c r="C470" s="1613"/>
    </row>
    <row r="471">
      <c r="B471" s="1613"/>
      <c r="C471" s="1613"/>
    </row>
    <row r="472">
      <c r="B472" s="1613"/>
      <c r="C472" s="1613"/>
    </row>
    <row r="473">
      <c r="B473" s="1613"/>
      <c r="C473" s="1613"/>
    </row>
    <row r="474">
      <c r="B474" s="1613"/>
      <c r="C474" s="1613"/>
    </row>
    <row r="475">
      <c r="B475" s="1613"/>
      <c r="C475" s="1613"/>
    </row>
    <row r="476">
      <c r="B476" s="1613"/>
      <c r="C476" s="1613"/>
    </row>
    <row r="477">
      <c r="B477" s="1613"/>
      <c r="C477" s="1613"/>
    </row>
    <row r="478">
      <c r="B478" s="1613"/>
      <c r="C478" s="1613"/>
    </row>
    <row r="479">
      <c r="B479" s="1613"/>
      <c r="C479" s="1613"/>
    </row>
    <row r="480">
      <c r="B480" s="1613"/>
      <c r="C480" s="1613"/>
    </row>
    <row r="481">
      <c r="B481" s="1613"/>
      <c r="C481" s="1613"/>
    </row>
    <row r="482">
      <c r="B482" s="1613"/>
      <c r="C482" s="1613"/>
    </row>
    <row r="483">
      <c r="B483" s="1613"/>
      <c r="C483" s="1613"/>
    </row>
    <row r="484">
      <c r="B484" s="1613"/>
      <c r="C484" s="1613"/>
    </row>
    <row r="485">
      <c r="B485" s="1613"/>
      <c r="C485" s="1613"/>
    </row>
    <row r="486">
      <c r="B486" s="1613"/>
      <c r="C486" s="1613"/>
    </row>
    <row r="487">
      <c r="B487" s="1613"/>
      <c r="C487" s="1613"/>
    </row>
    <row r="488">
      <c r="B488" s="1613"/>
      <c r="C488" s="1613"/>
    </row>
    <row r="489">
      <c r="B489" s="1613"/>
      <c r="C489" s="1613"/>
    </row>
    <row r="490">
      <c r="B490" s="1613"/>
      <c r="C490" s="1613"/>
    </row>
    <row r="491">
      <c r="B491" s="1613"/>
      <c r="C491" s="1613"/>
    </row>
    <row r="492">
      <c r="B492" s="1613"/>
      <c r="C492" s="1613"/>
    </row>
    <row r="493">
      <c r="B493" s="1613"/>
      <c r="C493" s="1613"/>
    </row>
    <row r="494">
      <c r="B494" s="1613"/>
      <c r="C494" s="1613"/>
    </row>
    <row r="495">
      <c r="B495" s="1613"/>
      <c r="C495" s="1613"/>
    </row>
    <row r="496">
      <c r="B496" s="1613"/>
      <c r="C496" s="1613"/>
    </row>
    <row r="497">
      <c r="B497" s="1613"/>
      <c r="C497" s="1613"/>
    </row>
    <row r="498">
      <c r="B498" s="1613"/>
      <c r="C498" s="1613"/>
    </row>
    <row r="499">
      <c r="B499" s="1613"/>
      <c r="C499" s="1613"/>
    </row>
    <row r="500">
      <c r="B500" s="1613"/>
      <c r="C500" s="1613"/>
    </row>
    <row r="501">
      <c r="B501" s="1613"/>
      <c r="C501" s="1613"/>
    </row>
    <row r="502">
      <c r="B502" s="1613"/>
      <c r="C502" s="1613"/>
    </row>
    <row r="503">
      <c r="B503" s="1613"/>
      <c r="C503" s="1613"/>
    </row>
    <row r="504">
      <c r="B504" s="1613"/>
      <c r="C504" s="1613"/>
    </row>
    <row r="505">
      <c r="B505" s="1613"/>
      <c r="C505" s="1613"/>
    </row>
    <row r="506">
      <c r="B506" s="1613"/>
      <c r="C506" s="1613"/>
    </row>
    <row r="507">
      <c r="B507" s="1613"/>
      <c r="C507" s="1613"/>
    </row>
    <row r="508">
      <c r="B508" s="1613"/>
      <c r="C508" s="1613"/>
    </row>
    <row r="509">
      <c r="B509" s="1613"/>
      <c r="C509" s="1613"/>
    </row>
    <row r="510">
      <c r="B510" s="1613"/>
      <c r="C510" s="1613"/>
    </row>
    <row r="511">
      <c r="B511" s="1613"/>
      <c r="C511" s="1613"/>
    </row>
    <row r="512">
      <c r="B512" s="1613"/>
      <c r="C512" s="1613"/>
    </row>
    <row r="513">
      <c r="B513" s="1613"/>
      <c r="C513" s="1613"/>
    </row>
    <row r="514">
      <c r="B514" s="1613"/>
      <c r="C514" s="1613"/>
    </row>
    <row r="515">
      <c r="B515" s="1613"/>
      <c r="C515" s="1613"/>
    </row>
    <row r="516">
      <c r="B516" s="1613"/>
      <c r="C516" s="1613"/>
    </row>
    <row r="517">
      <c r="B517" s="1613"/>
      <c r="C517" s="1613"/>
    </row>
    <row r="518">
      <c r="B518" s="1613"/>
      <c r="C518" s="1613"/>
    </row>
    <row r="519">
      <c r="B519" s="1613"/>
      <c r="C519" s="1613"/>
    </row>
    <row r="520">
      <c r="B520" s="1613"/>
      <c r="C520" s="1613"/>
    </row>
    <row r="521">
      <c r="B521" s="1613"/>
      <c r="C521" s="1613"/>
    </row>
    <row r="522">
      <c r="B522" s="1613"/>
      <c r="C522" s="1613"/>
    </row>
    <row r="523">
      <c r="B523" s="1613"/>
      <c r="C523" s="1613"/>
    </row>
    <row r="524">
      <c r="B524" s="1613"/>
      <c r="C524" s="1613"/>
    </row>
    <row r="525">
      <c r="B525" s="1613"/>
      <c r="C525" s="1613"/>
    </row>
    <row r="526">
      <c r="B526" s="1613"/>
      <c r="C526" s="1613"/>
    </row>
    <row r="527">
      <c r="B527" s="1613"/>
      <c r="C527" s="1613"/>
    </row>
    <row r="528">
      <c r="B528" s="1613"/>
      <c r="C528" s="1613"/>
    </row>
    <row r="529">
      <c r="B529" s="1613"/>
      <c r="C529" s="1613"/>
    </row>
    <row r="530">
      <c r="B530" s="1613"/>
      <c r="C530" s="1613"/>
    </row>
    <row r="531">
      <c r="B531" s="1613"/>
      <c r="C531" s="1613"/>
    </row>
    <row r="532">
      <c r="B532" s="1613"/>
      <c r="C532" s="1613"/>
    </row>
    <row r="533">
      <c r="B533" s="1613"/>
      <c r="C533" s="1613"/>
    </row>
    <row r="534">
      <c r="B534" s="1613"/>
      <c r="C534" s="1613"/>
    </row>
    <row r="535">
      <c r="B535" s="1613"/>
      <c r="C535" s="1613"/>
    </row>
    <row r="536">
      <c r="B536" s="1613"/>
      <c r="C536" s="1613"/>
    </row>
    <row r="537">
      <c r="B537" s="1613"/>
      <c r="C537" s="1613"/>
    </row>
    <row r="538">
      <c r="B538" s="1613"/>
      <c r="C538" s="1613"/>
    </row>
    <row r="539">
      <c r="B539" s="1613"/>
      <c r="C539" s="1613"/>
    </row>
    <row r="540">
      <c r="B540" s="1613"/>
      <c r="C540" s="1613"/>
    </row>
    <row r="541">
      <c r="B541" s="1613"/>
      <c r="C541" s="1613"/>
    </row>
    <row r="542">
      <c r="B542" s="1613"/>
      <c r="C542" s="1613"/>
    </row>
    <row r="543">
      <c r="B543" s="1613"/>
      <c r="C543" s="1613"/>
    </row>
    <row r="544">
      <c r="B544" s="1613"/>
      <c r="C544" s="1613"/>
    </row>
    <row r="545">
      <c r="B545" s="1613"/>
      <c r="C545" s="1613"/>
    </row>
    <row r="546">
      <c r="B546" s="1613"/>
      <c r="C546" s="1613"/>
    </row>
    <row r="547">
      <c r="B547" s="1613"/>
      <c r="C547" s="1613"/>
    </row>
    <row r="548">
      <c r="B548" s="1613"/>
      <c r="C548" s="1613"/>
    </row>
    <row r="549">
      <c r="B549" s="1613"/>
      <c r="C549" s="1613"/>
    </row>
    <row r="550">
      <c r="B550" s="1613"/>
      <c r="C550" s="1613"/>
    </row>
    <row r="551">
      <c r="B551" s="1613"/>
      <c r="C551" s="1613"/>
    </row>
    <row r="552">
      <c r="B552" s="1613"/>
      <c r="C552" s="1613"/>
    </row>
    <row r="553">
      <c r="B553" s="1613"/>
      <c r="C553" s="1613"/>
    </row>
    <row r="554">
      <c r="B554" s="1613"/>
      <c r="C554" s="1613"/>
    </row>
    <row r="555">
      <c r="B555" s="1613"/>
      <c r="C555" s="1613"/>
    </row>
    <row r="556">
      <c r="B556" s="1613"/>
      <c r="C556" s="1613"/>
    </row>
    <row r="557">
      <c r="B557" s="1613"/>
      <c r="C557" s="1613"/>
    </row>
    <row r="558">
      <c r="B558" s="1613"/>
      <c r="C558" s="1613"/>
    </row>
    <row r="559">
      <c r="B559" s="1613"/>
      <c r="C559" s="1613"/>
    </row>
    <row r="560">
      <c r="B560" s="1613"/>
      <c r="C560" s="1613"/>
    </row>
    <row r="561">
      <c r="B561" s="1613"/>
      <c r="C561" s="1613"/>
    </row>
    <row r="562">
      <c r="B562" s="1613"/>
      <c r="C562" s="1613"/>
    </row>
    <row r="563">
      <c r="B563" s="1613"/>
      <c r="C563" s="1613"/>
    </row>
    <row r="564">
      <c r="B564" s="1613"/>
      <c r="C564" s="1613"/>
    </row>
    <row r="565">
      <c r="B565" s="1613"/>
      <c r="C565" s="1613"/>
    </row>
    <row r="566">
      <c r="B566" s="1613"/>
      <c r="C566" s="1613"/>
    </row>
    <row r="567">
      <c r="B567" s="1613"/>
      <c r="C567" s="1613"/>
    </row>
    <row r="568">
      <c r="B568" s="1613"/>
      <c r="C568" s="1613"/>
    </row>
    <row r="569">
      <c r="B569" s="1613"/>
      <c r="C569" s="1613"/>
    </row>
    <row r="570">
      <c r="B570" s="1613"/>
      <c r="C570" s="1613"/>
    </row>
    <row r="571">
      <c r="B571" s="1613"/>
      <c r="C571" s="1613"/>
    </row>
    <row r="572">
      <c r="B572" s="1613"/>
      <c r="C572" s="1613"/>
    </row>
    <row r="573">
      <c r="B573" s="1613"/>
      <c r="C573" s="1613"/>
    </row>
    <row r="574">
      <c r="B574" s="1613"/>
      <c r="C574" s="1613"/>
    </row>
    <row r="575">
      <c r="B575" s="1613"/>
      <c r="C575" s="1613"/>
    </row>
    <row r="576">
      <c r="B576" s="1613"/>
      <c r="C576" s="1613"/>
    </row>
    <row r="577">
      <c r="B577" s="1613"/>
      <c r="C577" s="1613"/>
    </row>
    <row r="578">
      <c r="B578" s="1613"/>
      <c r="C578" s="1613"/>
    </row>
    <row r="579">
      <c r="B579" s="1613"/>
      <c r="C579" s="1613"/>
    </row>
    <row r="580">
      <c r="B580" s="1613"/>
      <c r="C580" s="1613"/>
    </row>
    <row r="581">
      <c r="B581" s="1613"/>
      <c r="C581" s="1613"/>
    </row>
    <row r="582">
      <c r="B582" s="1613"/>
      <c r="C582" s="1613"/>
    </row>
    <row r="583">
      <c r="B583" s="1613"/>
      <c r="C583" s="1613"/>
    </row>
    <row r="584">
      <c r="B584" s="1613"/>
      <c r="C584" s="1613"/>
    </row>
    <row r="585">
      <c r="B585" s="1613"/>
      <c r="C585" s="1613"/>
    </row>
    <row r="586">
      <c r="B586" s="1613"/>
      <c r="C586" s="1613"/>
    </row>
    <row r="587">
      <c r="B587" s="1613"/>
      <c r="C587" s="1613"/>
    </row>
    <row r="588">
      <c r="B588" s="1613"/>
      <c r="C588" s="1613"/>
    </row>
    <row r="589">
      <c r="B589" s="1613"/>
      <c r="C589" s="1613"/>
    </row>
    <row r="590">
      <c r="B590" s="1613"/>
      <c r="C590" s="1613"/>
    </row>
    <row r="591">
      <c r="B591" s="1613"/>
      <c r="C591" s="1613"/>
    </row>
    <row r="592">
      <c r="B592" s="1613"/>
      <c r="C592" s="1613"/>
    </row>
    <row r="593">
      <c r="B593" s="1613"/>
      <c r="C593" s="1613"/>
    </row>
    <row r="594">
      <c r="B594" s="1613"/>
      <c r="C594" s="1613"/>
    </row>
    <row r="595">
      <c r="B595" s="1613"/>
      <c r="C595" s="1613"/>
    </row>
    <row r="596">
      <c r="B596" s="1613"/>
      <c r="C596" s="1613"/>
    </row>
    <row r="597">
      <c r="B597" s="1613"/>
      <c r="C597" s="1613"/>
    </row>
    <row r="598">
      <c r="B598" s="1613"/>
      <c r="C598" s="1613"/>
    </row>
    <row r="599">
      <c r="B599" s="1613"/>
      <c r="C599" s="1613"/>
    </row>
    <row r="600">
      <c r="B600" s="1613"/>
      <c r="C600" s="1613"/>
    </row>
    <row r="601">
      <c r="B601" s="1613"/>
      <c r="C601" s="1613"/>
    </row>
    <row r="602">
      <c r="B602" s="1613"/>
      <c r="C602" s="1613"/>
    </row>
    <row r="603">
      <c r="B603" s="1613"/>
      <c r="C603" s="1613"/>
    </row>
    <row r="604">
      <c r="B604" s="1613"/>
      <c r="C604" s="1613"/>
    </row>
    <row r="605">
      <c r="B605" s="1613"/>
      <c r="C605" s="1613"/>
    </row>
    <row r="606">
      <c r="B606" s="1613"/>
      <c r="C606" s="1613"/>
    </row>
    <row r="607">
      <c r="B607" s="1613"/>
      <c r="C607" s="1613"/>
    </row>
    <row r="608">
      <c r="B608" s="1613"/>
      <c r="C608" s="1613"/>
    </row>
    <row r="609">
      <c r="B609" s="1613"/>
      <c r="C609" s="1613"/>
    </row>
    <row r="610">
      <c r="B610" s="1613"/>
      <c r="C610" s="1613"/>
    </row>
    <row r="611">
      <c r="B611" s="1613"/>
      <c r="C611" s="1613"/>
    </row>
    <row r="612">
      <c r="B612" s="1613"/>
      <c r="C612" s="1613"/>
    </row>
    <row r="613">
      <c r="B613" s="1613"/>
      <c r="C613" s="1613"/>
    </row>
    <row r="614">
      <c r="B614" s="1613"/>
      <c r="C614" s="1613"/>
    </row>
    <row r="615">
      <c r="B615" s="1613"/>
      <c r="C615" s="1613"/>
    </row>
    <row r="616">
      <c r="B616" s="1613"/>
      <c r="C616" s="1613"/>
    </row>
    <row r="617">
      <c r="B617" s="1613"/>
      <c r="C617" s="1613"/>
    </row>
    <row r="618">
      <c r="B618" s="1613"/>
      <c r="C618" s="1613"/>
    </row>
    <row r="619">
      <c r="B619" s="1613"/>
      <c r="C619" s="1613"/>
    </row>
    <row r="620">
      <c r="B620" s="1613"/>
      <c r="C620" s="1613"/>
    </row>
    <row r="621">
      <c r="B621" s="1613"/>
      <c r="C621" s="1613"/>
    </row>
    <row r="622">
      <c r="B622" s="1613"/>
      <c r="C622" s="1613"/>
    </row>
    <row r="623">
      <c r="B623" s="1613"/>
      <c r="C623" s="1613"/>
    </row>
    <row r="624">
      <c r="B624" s="1613"/>
      <c r="C624" s="1613"/>
    </row>
    <row r="625">
      <c r="B625" s="1613"/>
      <c r="C625" s="1613"/>
    </row>
    <row r="626">
      <c r="B626" s="1613"/>
      <c r="C626" s="1613"/>
    </row>
    <row r="627">
      <c r="B627" s="1613"/>
      <c r="C627" s="1613"/>
    </row>
    <row r="628">
      <c r="B628" s="1613"/>
      <c r="C628" s="1613"/>
    </row>
    <row r="629">
      <c r="B629" s="1613"/>
      <c r="C629" s="1613"/>
    </row>
    <row r="630">
      <c r="B630" s="1613"/>
      <c r="C630" s="1613"/>
    </row>
    <row r="631">
      <c r="B631" s="1613"/>
      <c r="C631" s="1613"/>
    </row>
    <row r="632">
      <c r="B632" s="1613"/>
      <c r="C632" s="1613"/>
    </row>
    <row r="633">
      <c r="B633" s="1613"/>
      <c r="C633" s="1613"/>
    </row>
    <row r="634">
      <c r="B634" s="1613"/>
      <c r="C634" s="1613"/>
    </row>
    <row r="635">
      <c r="B635" s="1613"/>
      <c r="C635" s="1613"/>
    </row>
    <row r="636">
      <c r="B636" s="1613"/>
      <c r="C636" s="1613"/>
    </row>
    <row r="637">
      <c r="B637" s="1613"/>
      <c r="C637" s="1613"/>
    </row>
    <row r="638">
      <c r="B638" s="1613"/>
      <c r="C638" s="1613"/>
    </row>
    <row r="639">
      <c r="B639" s="1613"/>
      <c r="C639" s="1613"/>
    </row>
    <row r="640">
      <c r="B640" s="1613"/>
      <c r="C640" s="1613"/>
    </row>
    <row r="641">
      <c r="B641" s="1613"/>
      <c r="C641" s="1613"/>
    </row>
    <row r="642">
      <c r="B642" s="1613"/>
      <c r="C642" s="1613"/>
    </row>
    <row r="643">
      <c r="B643" s="1613"/>
      <c r="C643" s="1613"/>
    </row>
    <row r="644">
      <c r="B644" s="1613"/>
      <c r="C644" s="1613"/>
    </row>
    <row r="645">
      <c r="B645" s="1613"/>
      <c r="C645" s="1613"/>
    </row>
    <row r="646">
      <c r="B646" s="1613"/>
      <c r="C646" s="1613"/>
    </row>
    <row r="647">
      <c r="B647" s="1613"/>
      <c r="C647" s="1613"/>
    </row>
    <row r="648">
      <c r="B648" s="1613"/>
      <c r="C648" s="1613"/>
    </row>
    <row r="649">
      <c r="B649" s="1613"/>
      <c r="C649" s="1613"/>
    </row>
    <row r="650">
      <c r="B650" s="1613"/>
      <c r="C650" s="1613"/>
    </row>
    <row r="651">
      <c r="B651" s="1613"/>
      <c r="C651" s="1613"/>
    </row>
    <row r="652">
      <c r="B652" s="1613"/>
      <c r="C652" s="1613"/>
    </row>
    <row r="653">
      <c r="B653" s="1613"/>
      <c r="C653" s="1613"/>
    </row>
    <row r="654">
      <c r="B654" s="1613"/>
      <c r="C654" s="1613"/>
    </row>
    <row r="655">
      <c r="B655" s="1613"/>
      <c r="C655" s="1613"/>
    </row>
    <row r="656">
      <c r="B656" s="1613"/>
      <c r="C656" s="1613"/>
    </row>
    <row r="657">
      <c r="B657" s="1613"/>
      <c r="C657" s="1613"/>
    </row>
    <row r="658">
      <c r="B658" s="1613"/>
      <c r="C658" s="1613"/>
    </row>
    <row r="659">
      <c r="B659" s="1613"/>
      <c r="C659" s="1613"/>
    </row>
    <row r="660">
      <c r="B660" s="1613"/>
      <c r="C660" s="1613"/>
    </row>
    <row r="661">
      <c r="B661" s="1613"/>
      <c r="C661" s="1613"/>
    </row>
    <row r="662">
      <c r="B662" s="1613"/>
      <c r="C662" s="1613"/>
    </row>
    <row r="663">
      <c r="B663" s="1613"/>
      <c r="C663" s="1613"/>
    </row>
    <row r="664">
      <c r="B664" s="1613"/>
      <c r="C664" s="1613"/>
    </row>
    <row r="665">
      <c r="B665" s="1613"/>
      <c r="C665" s="1613"/>
    </row>
    <row r="666">
      <c r="B666" s="1613"/>
      <c r="C666" s="1613"/>
    </row>
    <row r="667">
      <c r="B667" s="1613"/>
      <c r="C667" s="1613"/>
    </row>
    <row r="668">
      <c r="B668" s="1613"/>
      <c r="C668" s="1613"/>
    </row>
    <row r="669">
      <c r="B669" s="1613"/>
      <c r="C669" s="1613"/>
    </row>
    <row r="670">
      <c r="B670" s="1613"/>
      <c r="C670" s="1613"/>
    </row>
    <row r="671">
      <c r="B671" s="1613"/>
      <c r="C671" s="1613"/>
    </row>
    <row r="672">
      <c r="B672" s="1613"/>
      <c r="C672" s="1613"/>
    </row>
    <row r="673">
      <c r="B673" s="1613"/>
      <c r="C673" s="1613"/>
    </row>
    <row r="674">
      <c r="B674" s="1613"/>
      <c r="C674" s="1613"/>
    </row>
    <row r="675">
      <c r="B675" s="1613"/>
      <c r="C675" s="1613"/>
    </row>
    <row r="676">
      <c r="B676" s="1613"/>
      <c r="C676" s="1613"/>
    </row>
    <row r="677">
      <c r="B677" s="1613"/>
      <c r="C677" s="1613"/>
    </row>
    <row r="678">
      <c r="B678" s="1613"/>
      <c r="C678" s="1613"/>
    </row>
    <row r="679">
      <c r="B679" s="1613"/>
      <c r="C679" s="1613"/>
    </row>
    <row r="680">
      <c r="B680" s="1613"/>
      <c r="C680" s="1613"/>
    </row>
    <row r="681">
      <c r="B681" s="1613"/>
      <c r="C681" s="1613"/>
    </row>
    <row r="682">
      <c r="B682" s="1613"/>
      <c r="C682" s="1613"/>
    </row>
    <row r="683">
      <c r="B683" s="1613"/>
      <c r="C683" s="1613"/>
    </row>
    <row r="684">
      <c r="B684" s="1613"/>
      <c r="C684" s="1613"/>
    </row>
    <row r="685">
      <c r="B685" s="1613"/>
      <c r="C685" s="1613"/>
    </row>
    <row r="686">
      <c r="B686" s="1613"/>
      <c r="C686" s="1613"/>
    </row>
    <row r="687">
      <c r="B687" s="1613"/>
      <c r="C687" s="1613"/>
    </row>
    <row r="688">
      <c r="B688" s="1613"/>
      <c r="C688" s="1613"/>
    </row>
    <row r="689">
      <c r="B689" s="1613"/>
      <c r="C689" s="1613"/>
    </row>
    <row r="690">
      <c r="B690" s="1613"/>
      <c r="C690" s="1613"/>
    </row>
    <row r="691">
      <c r="B691" s="1613"/>
      <c r="C691" s="1613"/>
    </row>
    <row r="692">
      <c r="B692" s="1613"/>
      <c r="C692" s="1613"/>
    </row>
    <row r="693">
      <c r="B693" s="1613"/>
      <c r="C693" s="1613"/>
    </row>
    <row r="694">
      <c r="B694" s="1613"/>
      <c r="C694" s="1613"/>
    </row>
    <row r="695">
      <c r="B695" s="1613"/>
      <c r="C695" s="1613"/>
    </row>
    <row r="696">
      <c r="B696" s="1613"/>
      <c r="C696" s="1613"/>
    </row>
    <row r="697">
      <c r="B697" s="1613"/>
      <c r="C697" s="1613"/>
    </row>
    <row r="698">
      <c r="B698" s="1613"/>
      <c r="C698" s="1613"/>
    </row>
    <row r="699">
      <c r="B699" s="1613"/>
      <c r="C699" s="1613"/>
    </row>
    <row r="700">
      <c r="B700" s="1613"/>
      <c r="C700" s="1613"/>
    </row>
    <row r="701">
      <c r="B701" s="1613"/>
      <c r="C701" s="1613"/>
    </row>
    <row r="702">
      <c r="B702" s="1613"/>
      <c r="C702" s="1613"/>
    </row>
    <row r="703">
      <c r="B703" s="1613"/>
      <c r="C703" s="1613"/>
    </row>
    <row r="704">
      <c r="B704" s="1613"/>
      <c r="C704" s="1613"/>
    </row>
    <row r="705">
      <c r="B705" s="1613"/>
      <c r="C705" s="1613"/>
    </row>
    <row r="706">
      <c r="B706" s="1613"/>
      <c r="C706" s="1613"/>
    </row>
    <row r="707">
      <c r="B707" s="1613"/>
      <c r="C707" s="1613"/>
    </row>
    <row r="708">
      <c r="B708" s="1613"/>
      <c r="C708" s="1613"/>
    </row>
    <row r="709">
      <c r="B709" s="1613"/>
      <c r="C709" s="1613"/>
    </row>
    <row r="710">
      <c r="B710" s="1613"/>
      <c r="C710" s="1613"/>
    </row>
    <row r="711">
      <c r="B711" s="1613"/>
      <c r="C711" s="1613"/>
    </row>
    <row r="712">
      <c r="B712" s="1613"/>
      <c r="C712" s="1613"/>
    </row>
    <row r="713">
      <c r="B713" s="1613"/>
      <c r="C713" s="1613"/>
    </row>
    <row r="714">
      <c r="B714" s="1613"/>
      <c r="C714" s="1613"/>
    </row>
    <row r="715">
      <c r="B715" s="1613"/>
      <c r="C715" s="1613"/>
    </row>
    <row r="716">
      <c r="B716" s="1613"/>
      <c r="C716" s="1613"/>
    </row>
    <row r="717">
      <c r="B717" s="1613"/>
      <c r="C717" s="1613"/>
    </row>
    <row r="718">
      <c r="B718" s="1613"/>
      <c r="C718" s="1613"/>
    </row>
    <row r="719">
      <c r="B719" s="1613"/>
      <c r="C719" s="1613"/>
    </row>
    <row r="720">
      <c r="B720" s="1613"/>
      <c r="C720" s="1613"/>
    </row>
    <row r="721">
      <c r="B721" s="1613"/>
      <c r="C721" s="1613"/>
    </row>
    <row r="722">
      <c r="B722" s="1613"/>
      <c r="C722" s="1613"/>
    </row>
    <row r="723">
      <c r="B723" s="1613"/>
      <c r="C723" s="1613"/>
    </row>
    <row r="724">
      <c r="B724" s="1613"/>
      <c r="C724" s="1613"/>
    </row>
    <row r="725">
      <c r="B725" s="1613"/>
      <c r="C725" s="1613"/>
    </row>
    <row r="726">
      <c r="B726" s="1613"/>
      <c r="C726" s="1613"/>
    </row>
    <row r="727">
      <c r="B727" s="1613"/>
      <c r="C727" s="1613"/>
    </row>
    <row r="728">
      <c r="B728" s="1613"/>
      <c r="C728" s="1613"/>
    </row>
    <row r="729">
      <c r="B729" s="1613"/>
      <c r="C729" s="1613"/>
    </row>
    <row r="730">
      <c r="B730" s="1613"/>
      <c r="C730" s="1613"/>
    </row>
    <row r="731">
      <c r="B731" s="1613"/>
      <c r="C731" s="1613"/>
    </row>
    <row r="732">
      <c r="B732" s="1613"/>
      <c r="C732" s="1613"/>
    </row>
    <row r="733">
      <c r="B733" s="1613"/>
      <c r="C733" s="1613"/>
    </row>
    <row r="734">
      <c r="B734" s="1613"/>
      <c r="C734" s="1613"/>
    </row>
    <row r="735">
      <c r="B735" s="1613"/>
      <c r="C735" s="1613"/>
    </row>
    <row r="736">
      <c r="B736" s="1613"/>
      <c r="C736" s="1613"/>
    </row>
    <row r="737">
      <c r="B737" s="1613"/>
      <c r="C737" s="1613"/>
    </row>
    <row r="738">
      <c r="B738" s="1613"/>
      <c r="C738" s="1613"/>
    </row>
    <row r="739">
      <c r="B739" s="1613"/>
      <c r="C739" s="1613"/>
    </row>
    <row r="740">
      <c r="B740" s="1613"/>
      <c r="C740" s="1613"/>
    </row>
    <row r="741">
      <c r="B741" s="1613"/>
      <c r="C741" s="1613"/>
    </row>
    <row r="742">
      <c r="B742" s="1613"/>
      <c r="C742" s="1613"/>
    </row>
    <row r="743">
      <c r="B743" s="1613"/>
      <c r="C743" s="1613"/>
    </row>
    <row r="744">
      <c r="B744" s="1613"/>
      <c r="C744" s="1613"/>
    </row>
    <row r="745">
      <c r="B745" s="1613"/>
      <c r="C745" s="1613"/>
    </row>
    <row r="746">
      <c r="B746" s="1613"/>
      <c r="C746" s="1613"/>
    </row>
    <row r="747">
      <c r="B747" s="1613"/>
      <c r="C747" s="1613"/>
    </row>
    <row r="748">
      <c r="B748" s="1613"/>
      <c r="C748" s="1613"/>
    </row>
    <row r="749">
      <c r="B749" s="1613"/>
      <c r="C749" s="1613"/>
    </row>
    <row r="750">
      <c r="B750" s="1613"/>
      <c r="C750" s="1613"/>
    </row>
    <row r="751">
      <c r="B751" s="1613"/>
      <c r="C751" s="1613"/>
    </row>
    <row r="752">
      <c r="B752" s="1613"/>
      <c r="C752" s="1613"/>
    </row>
    <row r="753">
      <c r="B753" s="1613"/>
      <c r="C753" s="1613"/>
    </row>
    <row r="754">
      <c r="B754" s="1613"/>
      <c r="C754" s="1613"/>
    </row>
    <row r="755">
      <c r="B755" s="1613"/>
      <c r="C755" s="1613"/>
    </row>
    <row r="756">
      <c r="B756" s="1613"/>
      <c r="C756" s="1613"/>
    </row>
    <row r="757">
      <c r="B757" s="1613"/>
      <c r="C757" s="1613"/>
    </row>
    <row r="758">
      <c r="B758" s="1613"/>
      <c r="C758" s="1613"/>
    </row>
    <row r="759">
      <c r="B759" s="1613"/>
      <c r="C759" s="1613"/>
    </row>
    <row r="760">
      <c r="B760" s="1613"/>
      <c r="C760" s="1613"/>
    </row>
    <row r="761">
      <c r="B761" s="1613"/>
      <c r="C761" s="1613"/>
    </row>
    <row r="762">
      <c r="B762" s="1613"/>
      <c r="C762" s="1613"/>
    </row>
    <row r="763">
      <c r="B763" s="1613"/>
      <c r="C763" s="1613"/>
    </row>
    <row r="764">
      <c r="B764" s="1613"/>
      <c r="C764" s="1613"/>
    </row>
    <row r="765">
      <c r="B765" s="1613"/>
      <c r="C765" s="1613"/>
    </row>
    <row r="766">
      <c r="B766" s="1613"/>
      <c r="C766" s="1613"/>
    </row>
    <row r="767">
      <c r="B767" s="1613"/>
      <c r="C767" s="1613"/>
    </row>
    <row r="768">
      <c r="B768" s="1613"/>
      <c r="C768" s="1613"/>
    </row>
    <row r="769">
      <c r="B769" s="1613"/>
      <c r="C769" s="1613"/>
    </row>
    <row r="770">
      <c r="B770" s="1613"/>
      <c r="C770" s="1613"/>
    </row>
    <row r="771">
      <c r="B771" s="1613"/>
      <c r="C771" s="1613"/>
    </row>
    <row r="772">
      <c r="B772" s="1613"/>
      <c r="C772" s="1613"/>
    </row>
    <row r="773">
      <c r="B773" s="1613"/>
      <c r="C773" s="1613"/>
    </row>
    <row r="774">
      <c r="B774" s="1613"/>
      <c r="C774" s="1613"/>
    </row>
    <row r="775">
      <c r="B775" s="1613"/>
      <c r="C775" s="1613"/>
    </row>
    <row r="776">
      <c r="B776" s="1613"/>
      <c r="C776" s="1613"/>
    </row>
    <row r="777">
      <c r="B777" s="1613"/>
      <c r="C777" s="1613"/>
    </row>
    <row r="778">
      <c r="B778" s="1613"/>
      <c r="C778" s="1613"/>
    </row>
    <row r="779">
      <c r="B779" s="1613"/>
      <c r="C779" s="1613"/>
    </row>
    <row r="780">
      <c r="B780" s="1613"/>
      <c r="C780" s="1613"/>
    </row>
    <row r="781">
      <c r="B781" s="1613"/>
      <c r="C781" s="1613"/>
    </row>
    <row r="782">
      <c r="B782" s="1613"/>
      <c r="C782" s="1613"/>
    </row>
    <row r="783">
      <c r="B783" s="1613"/>
      <c r="C783" s="1613"/>
    </row>
    <row r="784">
      <c r="B784" s="1613"/>
      <c r="C784" s="1613"/>
    </row>
    <row r="785">
      <c r="B785" s="1613"/>
      <c r="C785" s="1613"/>
    </row>
    <row r="786">
      <c r="B786" s="1613"/>
      <c r="C786" s="1613"/>
    </row>
    <row r="787">
      <c r="B787" s="1613"/>
      <c r="C787" s="1613"/>
    </row>
    <row r="788">
      <c r="B788" s="1613"/>
      <c r="C788" s="1613"/>
    </row>
    <row r="789">
      <c r="B789" s="1613"/>
      <c r="C789" s="1613"/>
    </row>
    <row r="790">
      <c r="B790" s="1613"/>
      <c r="C790" s="1613"/>
    </row>
    <row r="791">
      <c r="B791" s="1613"/>
      <c r="C791" s="1613"/>
    </row>
    <row r="792">
      <c r="B792" s="1613"/>
      <c r="C792" s="1613"/>
    </row>
    <row r="793">
      <c r="B793" s="1613"/>
      <c r="C793" s="1613"/>
    </row>
    <row r="794">
      <c r="B794" s="1613"/>
      <c r="C794" s="1613"/>
    </row>
    <row r="795">
      <c r="B795" s="1613"/>
      <c r="C795" s="1613"/>
    </row>
    <row r="796">
      <c r="B796" s="1613"/>
      <c r="C796" s="1613"/>
    </row>
    <row r="797">
      <c r="B797" s="1613"/>
      <c r="C797" s="1613"/>
    </row>
    <row r="798">
      <c r="B798" s="1613"/>
      <c r="C798" s="1613"/>
    </row>
    <row r="799">
      <c r="B799" s="1613"/>
      <c r="C799" s="1613"/>
    </row>
    <row r="800">
      <c r="B800" s="1613"/>
      <c r="C800" s="1613"/>
    </row>
    <row r="801">
      <c r="B801" s="1613"/>
      <c r="C801" s="1613"/>
    </row>
    <row r="802">
      <c r="B802" s="1613"/>
      <c r="C802" s="1613"/>
    </row>
    <row r="803">
      <c r="B803" s="1613"/>
      <c r="C803" s="1613"/>
    </row>
    <row r="804">
      <c r="B804" s="1613"/>
      <c r="C804" s="1613"/>
    </row>
    <row r="805">
      <c r="B805" s="1613"/>
      <c r="C805" s="1613"/>
    </row>
    <row r="806">
      <c r="B806" s="1613"/>
      <c r="C806" s="1613"/>
    </row>
    <row r="807">
      <c r="B807" s="1613"/>
      <c r="C807" s="1613"/>
    </row>
    <row r="808">
      <c r="B808" s="1613"/>
      <c r="C808" s="1613"/>
    </row>
    <row r="809">
      <c r="B809" s="1613"/>
      <c r="C809" s="1613"/>
    </row>
    <row r="810">
      <c r="B810" s="1613"/>
      <c r="C810" s="1613"/>
    </row>
    <row r="811">
      <c r="B811" s="1613"/>
      <c r="C811" s="1613"/>
    </row>
    <row r="812">
      <c r="B812" s="1613"/>
      <c r="C812" s="1613"/>
    </row>
    <row r="813">
      <c r="B813" s="1613"/>
      <c r="C813" s="1613"/>
    </row>
    <row r="814">
      <c r="B814" s="1613"/>
      <c r="C814" s="1613"/>
    </row>
    <row r="815">
      <c r="B815" s="1613"/>
      <c r="C815" s="1613"/>
    </row>
    <row r="816">
      <c r="B816" s="1613"/>
      <c r="C816" s="1613"/>
    </row>
    <row r="817">
      <c r="B817" s="1613"/>
      <c r="C817" s="1613"/>
    </row>
    <row r="818">
      <c r="B818" s="1613"/>
      <c r="C818" s="1613"/>
    </row>
    <row r="819">
      <c r="B819" s="1613"/>
      <c r="C819" s="1613"/>
    </row>
    <row r="820">
      <c r="B820" s="1613"/>
      <c r="C820" s="1613"/>
    </row>
    <row r="821">
      <c r="B821" s="1613"/>
      <c r="C821" s="1613"/>
    </row>
    <row r="822">
      <c r="B822" s="1613"/>
      <c r="C822" s="1613"/>
    </row>
    <row r="823">
      <c r="B823" s="1613"/>
      <c r="C823" s="1613"/>
    </row>
    <row r="824">
      <c r="B824" s="1613"/>
      <c r="C824" s="1613"/>
    </row>
    <row r="825">
      <c r="B825" s="1613"/>
      <c r="C825" s="1613"/>
    </row>
    <row r="826">
      <c r="B826" s="1613"/>
      <c r="C826" s="1613"/>
    </row>
    <row r="827">
      <c r="B827" s="1613"/>
      <c r="C827" s="1613"/>
    </row>
    <row r="828">
      <c r="B828" s="1613"/>
      <c r="C828" s="1613"/>
    </row>
    <row r="829">
      <c r="B829" s="1613"/>
      <c r="C829" s="1613"/>
    </row>
    <row r="830">
      <c r="B830" s="1613"/>
      <c r="C830" s="1613"/>
    </row>
    <row r="831">
      <c r="B831" s="1613"/>
      <c r="C831" s="1613"/>
    </row>
    <row r="832">
      <c r="B832" s="1613"/>
      <c r="C832" s="1613"/>
    </row>
    <row r="833">
      <c r="B833" s="1613"/>
      <c r="C833" s="1613"/>
    </row>
    <row r="834">
      <c r="B834" s="1613"/>
      <c r="C834" s="1613"/>
    </row>
    <row r="835">
      <c r="B835" s="1613"/>
      <c r="C835" s="1613"/>
    </row>
    <row r="836">
      <c r="B836" s="1613"/>
      <c r="C836" s="1613"/>
    </row>
    <row r="837">
      <c r="B837" s="1613"/>
      <c r="C837" s="1613"/>
    </row>
    <row r="838">
      <c r="B838" s="1613"/>
      <c r="C838" s="1613"/>
    </row>
    <row r="839">
      <c r="B839" s="1613"/>
      <c r="C839" s="1613"/>
    </row>
    <row r="840">
      <c r="B840" s="1613"/>
      <c r="C840" s="1613"/>
    </row>
    <row r="841">
      <c r="B841" s="1613"/>
      <c r="C841" s="1613"/>
    </row>
    <row r="842">
      <c r="B842" s="1613"/>
      <c r="C842" s="1613"/>
    </row>
    <row r="843">
      <c r="B843" s="1613"/>
      <c r="C843" s="1613"/>
    </row>
    <row r="844">
      <c r="B844" s="1613"/>
      <c r="C844" s="1613"/>
    </row>
    <row r="845">
      <c r="B845" s="1613"/>
      <c r="C845" s="1613"/>
    </row>
    <row r="846">
      <c r="B846" s="1613"/>
      <c r="C846" s="1613"/>
    </row>
    <row r="847">
      <c r="B847" s="1613"/>
      <c r="C847" s="1613"/>
    </row>
    <row r="848">
      <c r="B848" s="1613"/>
      <c r="C848" s="1613"/>
    </row>
    <row r="849">
      <c r="B849" s="1613"/>
      <c r="C849" s="1613"/>
    </row>
    <row r="850">
      <c r="B850" s="1613"/>
      <c r="C850" s="1613"/>
    </row>
    <row r="851">
      <c r="B851" s="1613"/>
      <c r="C851" s="1613"/>
    </row>
    <row r="852">
      <c r="B852" s="1613"/>
      <c r="C852" s="1613"/>
    </row>
    <row r="853">
      <c r="B853" s="1613"/>
      <c r="C853" s="1613"/>
    </row>
    <row r="854">
      <c r="B854" s="1613"/>
      <c r="C854" s="1613"/>
    </row>
    <row r="855">
      <c r="B855" s="1613"/>
      <c r="C855" s="1613"/>
    </row>
    <row r="856">
      <c r="B856" s="1613"/>
      <c r="C856" s="1613"/>
    </row>
    <row r="857">
      <c r="B857" s="1613"/>
      <c r="C857" s="1613"/>
    </row>
    <row r="858">
      <c r="B858" s="1613"/>
      <c r="C858" s="1613"/>
    </row>
    <row r="859">
      <c r="B859" s="1613"/>
      <c r="C859" s="1613"/>
    </row>
    <row r="860">
      <c r="B860" s="1613"/>
      <c r="C860" s="1613"/>
    </row>
    <row r="861">
      <c r="B861" s="1613"/>
      <c r="C861" s="1613"/>
    </row>
    <row r="862">
      <c r="B862" s="1613"/>
      <c r="C862" s="1613"/>
    </row>
    <row r="863">
      <c r="B863" s="1613"/>
      <c r="C863" s="1613"/>
    </row>
    <row r="864">
      <c r="B864" s="1613"/>
      <c r="C864" s="1613"/>
    </row>
    <row r="865">
      <c r="B865" s="1613"/>
      <c r="C865" s="1613"/>
    </row>
    <row r="866">
      <c r="B866" s="1613"/>
      <c r="C866" s="1613"/>
    </row>
    <row r="867">
      <c r="B867" s="1613"/>
      <c r="C867" s="1613"/>
    </row>
    <row r="868">
      <c r="B868" s="1613"/>
      <c r="C868" s="1613"/>
    </row>
    <row r="869">
      <c r="B869" s="1613"/>
      <c r="C869" s="1613"/>
    </row>
    <row r="870">
      <c r="B870" s="1613"/>
      <c r="C870" s="1613"/>
    </row>
    <row r="871">
      <c r="B871" s="1613"/>
      <c r="C871" s="1613"/>
    </row>
    <row r="872">
      <c r="B872" s="1613"/>
      <c r="C872" s="1613"/>
    </row>
    <row r="873">
      <c r="B873" s="1613"/>
      <c r="C873" s="1613"/>
    </row>
    <row r="874">
      <c r="B874" s="1613"/>
      <c r="C874" s="1613"/>
    </row>
    <row r="875">
      <c r="B875" s="1613"/>
      <c r="C875" s="1613"/>
    </row>
    <row r="876">
      <c r="B876" s="1613"/>
      <c r="C876" s="1613"/>
    </row>
    <row r="877">
      <c r="B877" s="1613"/>
      <c r="C877" s="1613"/>
    </row>
    <row r="878">
      <c r="B878" s="1613"/>
      <c r="C878" s="1613"/>
    </row>
    <row r="879">
      <c r="B879" s="1613"/>
      <c r="C879" s="1613"/>
    </row>
    <row r="880">
      <c r="B880" s="1613"/>
      <c r="C880" s="1613"/>
    </row>
    <row r="881">
      <c r="B881" s="1613"/>
      <c r="C881" s="1613"/>
    </row>
    <row r="882">
      <c r="B882" s="1613"/>
      <c r="C882" s="1613"/>
    </row>
    <row r="883">
      <c r="B883" s="1613"/>
      <c r="C883" s="1613"/>
    </row>
    <row r="884">
      <c r="B884" s="1613"/>
      <c r="C884" s="1613"/>
    </row>
    <row r="885">
      <c r="B885" s="1613"/>
      <c r="C885" s="1613"/>
    </row>
    <row r="886">
      <c r="B886" s="1613"/>
      <c r="C886" s="1613"/>
    </row>
    <row r="887">
      <c r="B887" s="1613"/>
      <c r="C887" s="1613"/>
    </row>
    <row r="888">
      <c r="B888" s="1613"/>
      <c r="C888" s="1613"/>
    </row>
    <row r="889">
      <c r="B889" s="1613"/>
      <c r="C889" s="1613"/>
    </row>
    <row r="890">
      <c r="B890" s="1613"/>
      <c r="C890" s="1613"/>
    </row>
    <row r="891">
      <c r="B891" s="1613"/>
      <c r="C891" s="1613"/>
    </row>
    <row r="892">
      <c r="B892" s="1613"/>
      <c r="C892" s="1613"/>
    </row>
    <row r="893">
      <c r="B893" s="1613"/>
      <c r="C893" s="1613"/>
    </row>
    <row r="894">
      <c r="B894" s="1613"/>
      <c r="C894" s="1613"/>
    </row>
    <row r="895">
      <c r="B895" s="1613"/>
      <c r="C895" s="1613"/>
    </row>
    <row r="896">
      <c r="B896" s="1613"/>
      <c r="C896" s="1613"/>
    </row>
    <row r="897">
      <c r="B897" s="1613"/>
      <c r="C897" s="1613"/>
    </row>
    <row r="898">
      <c r="B898" s="1613"/>
      <c r="C898" s="1613"/>
    </row>
    <row r="899">
      <c r="B899" s="1613"/>
      <c r="C899" s="1613"/>
    </row>
    <row r="900">
      <c r="B900" s="1613"/>
      <c r="C900" s="1613"/>
    </row>
    <row r="901">
      <c r="B901" s="1613"/>
      <c r="C901" s="1613"/>
    </row>
    <row r="902">
      <c r="B902" s="1613"/>
      <c r="C902" s="1613"/>
    </row>
    <row r="903">
      <c r="B903" s="1613"/>
      <c r="C903" s="1613"/>
    </row>
    <row r="904">
      <c r="B904" s="1613"/>
      <c r="C904" s="1613"/>
    </row>
    <row r="905">
      <c r="B905" s="1613"/>
      <c r="C905" s="1613"/>
    </row>
    <row r="906">
      <c r="B906" s="1613"/>
      <c r="C906" s="1613"/>
    </row>
    <row r="907">
      <c r="B907" s="1613"/>
      <c r="C907" s="1613"/>
    </row>
    <row r="908">
      <c r="B908" s="1613"/>
      <c r="C908" s="1613"/>
    </row>
    <row r="909">
      <c r="B909" s="1613"/>
      <c r="C909" s="1613"/>
    </row>
    <row r="910">
      <c r="B910" s="1613"/>
      <c r="C910" s="1613"/>
    </row>
    <row r="911">
      <c r="B911" s="1613"/>
      <c r="C911" s="1613"/>
    </row>
    <row r="912">
      <c r="B912" s="1613"/>
      <c r="C912" s="1613"/>
    </row>
    <row r="913">
      <c r="B913" s="1613"/>
      <c r="C913" s="1613"/>
    </row>
    <row r="914">
      <c r="B914" s="1613"/>
      <c r="C914" s="1613"/>
    </row>
    <row r="915">
      <c r="B915" s="1613"/>
      <c r="C915" s="1613"/>
    </row>
    <row r="916">
      <c r="B916" s="1613"/>
      <c r="C916" s="1613"/>
    </row>
    <row r="917">
      <c r="B917" s="1613"/>
      <c r="C917" s="1613"/>
    </row>
    <row r="918">
      <c r="B918" s="1613"/>
      <c r="C918" s="1613"/>
    </row>
    <row r="919">
      <c r="B919" s="1613"/>
      <c r="C919" s="1613"/>
    </row>
    <row r="920">
      <c r="B920" s="1613"/>
      <c r="C920" s="1613"/>
    </row>
    <row r="921">
      <c r="B921" s="1613"/>
      <c r="C921" s="1613"/>
    </row>
    <row r="922">
      <c r="B922" s="1613"/>
      <c r="C922" s="1613"/>
    </row>
    <row r="923">
      <c r="B923" s="1613"/>
      <c r="C923" s="1613"/>
    </row>
    <row r="924">
      <c r="B924" s="1613"/>
      <c r="C924" s="1613"/>
    </row>
    <row r="925">
      <c r="B925" s="1613"/>
      <c r="C925" s="1613"/>
    </row>
    <row r="926">
      <c r="B926" s="1613"/>
      <c r="C926" s="1613"/>
    </row>
    <row r="927">
      <c r="B927" s="1613"/>
      <c r="C927" s="1613"/>
    </row>
    <row r="928">
      <c r="B928" s="1613"/>
      <c r="C928" s="1613"/>
    </row>
    <row r="929">
      <c r="B929" s="1613"/>
      <c r="C929" s="1613"/>
    </row>
    <row r="930">
      <c r="B930" s="1613"/>
      <c r="C930" s="1613"/>
    </row>
    <row r="931">
      <c r="B931" s="1613"/>
      <c r="C931" s="1613"/>
    </row>
    <row r="932">
      <c r="B932" s="1613"/>
      <c r="C932" s="1613"/>
    </row>
    <row r="933">
      <c r="B933" s="1613"/>
      <c r="C933" s="1613"/>
    </row>
    <row r="934">
      <c r="B934" s="1613"/>
      <c r="C934" s="1613"/>
    </row>
    <row r="935">
      <c r="B935" s="1613"/>
      <c r="C935" s="1613"/>
    </row>
    <row r="936">
      <c r="B936" s="1613"/>
      <c r="C936" s="1613"/>
    </row>
    <row r="937">
      <c r="B937" s="1613"/>
      <c r="C937" s="1613"/>
    </row>
    <row r="938">
      <c r="B938" s="1613"/>
      <c r="C938" s="1613"/>
    </row>
    <row r="939">
      <c r="B939" s="1613"/>
      <c r="C939" s="1613"/>
    </row>
    <row r="940">
      <c r="B940" s="1613"/>
      <c r="C940" s="1613"/>
    </row>
    <row r="941">
      <c r="B941" s="1613"/>
      <c r="C941" s="1613"/>
    </row>
    <row r="942">
      <c r="B942" s="1613"/>
      <c r="C942" s="1613"/>
    </row>
    <row r="943">
      <c r="B943" s="1613"/>
      <c r="C943" s="1613"/>
    </row>
    <row r="944">
      <c r="B944" s="1613"/>
      <c r="C944" s="1613"/>
    </row>
    <row r="945">
      <c r="B945" s="1613"/>
      <c r="C945" s="1613"/>
    </row>
    <row r="946">
      <c r="B946" s="1613"/>
      <c r="C946" s="1613"/>
    </row>
    <row r="947">
      <c r="B947" s="1613"/>
      <c r="C947" s="1613"/>
    </row>
    <row r="948">
      <c r="B948" s="1613"/>
      <c r="C948" s="1613"/>
    </row>
    <row r="949">
      <c r="B949" s="1613"/>
      <c r="C949" s="1613"/>
    </row>
    <row r="950">
      <c r="B950" s="1613"/>
      <c r="C950" s="1613"/>
    </row>
    <row r="951">
      <c r="B951" s="1613"/>
      <c r="C951" s="1613"/>
    </row>
    <row r="952">
      <c r="B952" s="1613"/>
      <c r="C952" s="1613"/>
    </row>
    <row r="953">
      <c r="B953" s="1613"/>
      <c r="C953" s="1613"/>
    </row>
    <row r="954">
      <c r="B954" s="1613"/>
      <c r="C954" s="1613"/>
    </row>
    <row r="955">
      <c r="B955" s="1613"/>
      <c r="C955" s="1613"/>
    </row>
    <row r="956">
      <c r="B956" s="1613"/>
      <c r="C956" s="1613"/>
    </row>
    <row r="957">
      <c r="B957" s="1613"/>
      <c r="C957" s="1613"/>
    </row>
    <row r="958">
      <c r="B958" s="1613"/>
      <c r="C958" s="1613"/>
    </row>
    <row r="959">
      <c r="B959" s="1613"/>
      <c r="C959" s="1613"/>
    </row>
    <row r="960">
      <c r="B960" s="1613"/>
      <c r="C960" s="1613"/>
    </row>
    <row r="961">
      <c r="B961" s="1613"/>
      <c r="C961" s="1613"/>
    </row>
    <row r="962">
      <c r="B962" s="1613"/>
      <c r="C962" s="1613"/>
    </row>
    <row r="963">
      <c r="B963" s="1613"/>
      <c r="C963" s="1613"/>
    </row>
    <row r="964">
      <c r="B964" s="1613"/>
      <c r="C964" s="1613"/>
    </row>
    <row r="965">
      <c r="B965" s="1613"/>
      <c r="C965" s="1613"/>
    </row>
    <row r="966">
      <c r="B966" s="1613"/>
      <c r="C966" s="1613"/>
    </row>
    <row r="967">
      <c r="B967" s="1613"/>
      <c r="C967" s="1613"/>
    </row>
    <row r="968">
      <c r="B968" s="1613"/>
      <c r="C968" s="1613"/>
    </row>
    <row r="969">
      <c r="B969" s="1613"/>
      <c r="C969" s="1613"/>
    </row>
    <row r="970">
      <c r="B970" s="1613"/>
      <c r="C970" s="1613"/>
    </row>
    <row r="971">
      <c r="B971" s="1613"/>
      <c r="C971" s="1613"/>
    </row>
    <row r="972">
      <c r="B972" s="1613"/>
      <c r="C972" s="1613"/>
    </row>
    <row r="973">
      <c r="B973" s="1613"/>
      <c r="C973" s="1613"/>
    </row>
    <row r="974">
      <c r="B974" s="1613"/>
      <c r="C974" s="1613"/>
    </row>
    <row r="975">
      <c r="B975" s="1613"/>
      <c r="C975" s="1613"/>
    </row>
    <row r="976">
      <c r="B976" s="1613"/>
      <c r="C976" s="1613"/>
    </row>
    <row r="977">
      <c r="B977" s="1613"/>
      <c r="C977" s="1613"/>
    </row>
    <row r="978">
      <c r="B978" s="1613"/>
      <c r="C978" s="1613"/>
    </row>
    <row r="979">
      <c r="B979" s="1613"/>
      <c r="C979" s="1613"/>
    </row>
    <row r="980">
      <c r="B980" s="1613"/>
      <c r="C980" s="1613"/>
    </row>
    <row r="981">
      <c r="B981" s="1613"/>
      <c r="C981" s="1613"/>
    </row>
    <row r="982">
      <c r="B982" s="1613"/>
      <c r="C982" s="1613"/>
    </row>
    <row r="983">
      <c r="B983" s="1613"/>
      <c r="C983" s="1613"/>
    </row>
    <row r="984">
      <c r="B984" s="1613"/>
      <c r="C984" s="1613"/>
    </row>
    <row r="985">
      <c r="B985" s="1613"/>
      <c r="C985" s="1613"/>
    </row>
    <row r="986">
      <c r="B986" s="1613"/>
      <c r="C986" s="1613"/>
    </row>
    <row r="987">
      <c r="B987" s="1613"/>
      <c r="C987" s="1613"/>
    </row>
    <row r="988">
      <c r="B988" s="1613"/>
      <c r="C988" s="1613"/>
    </row>
    <row r="989">
      <c r="B989" s="1613"/>
      <c r="C989" s="1613"/>
    </row>
    <row r="990">
      <c r="B990" s="1613"/>
      <c r="C990" s="1613"/>
    </row>
    <row r="991">
      <c r="B991" s="1613"/>
      <c r="C991" s="1613"/>
    </row>
    <row r="992">
      <c r="B992" s="1613"/>
      <c r="C992" s="1613"/>
    </row>
    <row r="993">
      <c r="B993" s="1613"/>
      <c r="C993" s="1613"/>
    </row>
    <row r="994">
      <c r="B994" s="1613"/>
      <c r="C994" s="1613"/>
    </row>
    <row r="995">
      <c r="B995" s="1613"/>
      <c r="C995" s="1613"/>
    </row>
    <row r="996">
      <c r="B996" s="1613"/>
      <c r="C996" s="1613"/>
    </row>
    <row r="997">
      <c r="B997" s="1613"/>
      <c r="C997" s="1613"/>
    </row>
    <row r="998">
      <c r="B998" s="1613"/>
      <c r="C998" s="1613"/>
    </row>
    <row r="999">
      <c r="B999" s="1613"/>
      <c r="C999" s="1613"/>
    </row>
    <row r="1000">
      <c r="B1000" s="1613"/>
      <c r="C1000" s="1613"/>
    </row>
    <row r="1001">
      <c r="B1001" s="1613"/>
      <c r="C1001" s="1613"/>
    </row>
    <row r="1002">
      <c r="B1002" s="1613"/>
      <c r="C1002" s="1613"/>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 customWidth="1" min="5" max="5" width="14.13"/>
    <col customWidth="1" min="7" max="7" width="33.5"/>
  </cols>
  <sheetData>
    <row r="3">
      <c r="A3" s="1620"/>
      <c r="B3" s="1621"/>
      <c r="C3" s="1622" t="s">
        <v>4494</v>
      </c>
      <c r="D3" s="1622" t="s">
        <v>40</v>
      </c>
      <c r="E3" s="1622" t="s">
        <v>4503</v>
      </c>
      <c r="F3" s="1622" t="s">
        <v>7248</v>
      </c>
      <c r="G3" s="1622" t="s">
        <v>3267</v>
      </c>
      <c r="H3" s="1623"/>
      <c r="I3" s="1623"/>
      <c r="J3" s="1623"/>
      <c r="K3" s="1623"/>
      <c r="L3" s="1623"/>
      <c r="M3" s="1623"/>
      <c r="N3" s="1623"/>
      <c r="O3" s="1623"/>
      <c r="P3" s="1623"/>
      <c r="Q3" s="1623"/>
      <c r="R3" s="1623"/>
      <c r="S3" s="1623"/>
      <c r="T3" s="1623"/>
      <c r="U3" s="1623"/>
      <c r="V3" s="1623"/>
      <c r="W3" s="1623"/>
      <c r="X3" s="1623"/>
      <c r="Y3" s="1623"/>
      <c r="Z3" s="1623"/>
    </row>
    <row r="4">
      <c r="A4" s="1625"/>
      <c r="B4" s="1621" t="s">
        <v>7249</v>
      </c>
      <c r="C4" s="1621">
        <v>2045.0</v>
      </c>
      <c r="D4" s="1621">
        <v>35.0</v>
      </c>
      <c r="E4" s="1626">
        <f t="shared" ref="E4:E5" si="1">D4/C4</f>
        <v>0.01711491443</v>
      </c>
      <c r="F4" s="792"/>
      <c r="G4" s="792"/>
      <c r="H4" s="1623"/>
      <c r="I4" s="1623"/>
      <c r="J4" s="1623"/>
      <c r="K4" s="1623"/>
      <c r="L4" s="1623"/>
      <c r="M4" s="1623"/>
      <c r="N4" s="1623"/>
      <c r="O4" s="1623"/>
      <c r="P4" s="1623"/>
      <c r="Q4" s="1623"/>
      <c r="R4" s="1623"/>
      <c r="S4" s="1623"/>
      <c r="T4" s="1623"/>
      <c r="U4" s="1623"/>
      <c r="V4" s="1623"/>
      <c r="W4" s="1623"/>
      <c r="X4" s="1623"/>
      <c r="Y4" s="1623"/>
      <c r="Z4" s="1623"/>
    </row>
    <row r="5">
      <c r="A5" s="1625"/>
      <c r="B5" s="1621" t="s">
        <v>7256</v>
      </c>
      <c r="C5" s="1621">
        <v>30.0</v>
      </c>
      <c r="D5" s="1621">
        <v>3.0</v>
      </c>
      <c r="E5" s="1626">
        <f t="shared" si="1"/>
        <v>0.1</v>
      </c>
      <c r="F5" s="1628">
        <v>1.094E7</v>
      </c>
      <c r="G5" s="1629" t="s">
        <v>7257</v>
      </c>
      <c r="H5" s="1623"/>
      <c r="I5" s="1623"/>
      <c r="J5" s="1623"/>
      <c r="K5" s="1623"/>
      <c r="L5" s="1623"/>
      <c r="M5" s="1623"/>
      <c r="N5" s="1623"/>
      <c r="O5" s="1623"/>
      <c r="P5" s="1623"/>
      <c r="Q5" s="1623"/>
      <c r="R5" s="1623"/>
      <c r="S5" s="1623"/>
      <c r="T5" s="1623"/>
      <c r="U5" s="1623"/>
      <c r="V5" s="1623"/>
      <c r="W5" s="1623"/>
      <c r="X5" s="1623"/>
      <c r="Y5" s="1623"/>
      <c r="Z5" s="1623"/>
    </row>
    <row r="8">
      <c r="E8" s="1031" t="s">
        <v>7260</v>
      </c>
    </row>
    <row r="9">
      <c r="E9" s="1031" t="s">
        <v>7261</v>
      </c>
    </row>
    <row r="10">
      <c r="E10" s="1031" t="s">
        <v>7262</v>
      </c>
    </row>
    <row r="11">
      <c r="E11" s="1031" t="s">
        <v>7263</v>
      </c>
    </row>
    <row r="12">
      <c r="E12" s="1031" t="s">
        <v>7264</v>
      </c>
    </row>
    <row r="13">
      <c r="E13" s="1031" t="s">
        <v>7266</v>
      </c>
    </row>
    <row r="14">
      <c r="E14" s="1031" t="s">
        <v>7267</v>
      </c>
      <c r="I14" s="1632"/>
    </row>
    <row r="15">
      <c r="E15" s="1031" t="s">
        <v>7268</v>
      </c>
    </row>
    <row r="16">
      <c r="E16" s="1031" t="s">
        <v>7269</v>
      </c>
    </row>
  </sheetData>
  <drawing r:id="rId1"/>
</worksheet>
</file>